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jurios\Downloads\"/>
    </mc:Choice>
  </mc:AlternateContent>
  <xr:revisionPtr revIDLastSave="15880" documentId="11_A53E05A3E100C8CBF8C90EB3A24F8F1FC3920C75" xr6:coauthVersionLast="47" xr6:coauthVersionMax="47" xr10:uidLastSave="{9AB523E2-50F8-4C48-B581-4B0FC60D2D80}"/>
  <bookViews>
    <workbookView xWindow="0" yWindow="0" windowWidth="23040" windowHeight="10224" firstSheet="4" activeTab="4" xr2:uid="{00000000-000D-0000-FFFF-FFFF00000000}"/>
  </bookViews>
  <sheets>
    <sheet name="Ciudad tablero" sheetId="8" r:id="rId1"/>
    <sheet name="Calculo viajes maximos" sheetId="7" r:id="rId2"/>
    <sheet name="Hoja3" sheetId="6" r:id="rId3"/>
    <sheet name="Maestro de rutas depurado" sheetId="3" r:id="rId4"/>
    <sheet name="hoja" sheetId="2" r:id="rId5"/>
    <sheet name="Maestro de rutas" sheetId="1" r:id="rId6"/>
    <sheet name="Ciudades_RNDC" sheetId="5" state="hidden" r:id="rId7"/>
    <sheet name="Hoja4" sheetId="9" r:id="rId8"/>
    <sheet name="Hoja2" sheetId="4" r:id="rId9"/>
    <sheet name="Hoja1" sheetId="10" r:id="rId10"/>
  </sheets>
  <definedNames>
    <definedName name="_xlnm._FilterDatabase" localSheetId="6" hidden="1">Ciudades_RNDC!$A$1:$A$468</definedName>
    <definedName name="_xlnm._FilterDatabase" localSheetId="5" hidden="1">'Maestro de rutas'!$A$1:$I$2485</definedName>
    <definedName name="_xlnm._FilterDatabase" localSheetId="8" hidden="1">Hoja2!$A$1:$J$1642</definedName>
    <definedName name="_xlnm._FilterDatabase" localSheetId="7" hidden="1">Hoja4!$A$1:$B$736</definedName>
    <definedName name="_xlnm._FilterDatabase" localSheetId="0" hidden="1">'Ciudad tablero'!$A$1:$C$682</definedName>
    <definedName name="_xlnm._FilterDatabase" localSheetId="3" hidden="1">'Maestro de rutas depurado'!$A$1:$Q$7623</definedName>
    <definedName name="_xlnm._FilterDatabase" localSheetId="4" hidden="1">hoja!$A$1:$N$978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25" i="3" l="1"/>
  <c r="N7725" i="3" a="1"/>
  <c r="N7725" i="3" s="1"/>
  <c r="H7725" i="3"/>
  <c r="G7725" i="3"/>
  <c r="F7725" i="3"/>
  <c r="D7725" i="3"/>
  <c r="C7725" i="3"/>
  <c r="B7725" i="3"/>
  <c r="L7725" i="3" s="1"/>
  <c r="O7724" i="3"/>
  <c r="N7724" i="3" a="1"/>
  <c r="N7724" i="3" s="1"/>
  <c r="H7724" i="3"/>
  <c r="G7724" i="3"/>
  <c r="F7724" i="3"/>
  <c r="D7724" i="3"/>
  <c r="C7724" i="3"/>
  <c r="B7724" i="3"/>
  <c r="L7724" i="3" s="1"/>
  <c r="O7723" i="3"/>
  <c r="N7723" i="3" a="1"/>
  <c r="N7723" i="3" s="1"/>
  <c r="H7723" i="3"/>
  <c r="G7723" i="3"/>
  <c r="F7723" i="3"/>
  <c r="D7723" i="3"/>
  <c r="C7723" i="3"/>
  <c r="B7723" i="3"/>
  <c r="L7723" i="3" s="1"/>
  <c r="O7722" i="3"/>
  <c r="N7722" i="3" a="1"/>
  <c r="N7722" i="3" s="1"/>
  <c r="H7722" i="3"/>
  <c r="G7722" i="3"/>
  <c r="F7722" i="3"/>
  <c r="D7722" i="3"/>
  <c r="C7722" i="3"/>
  <c r="B7722" i="3"/>
  <c r="L7722" i="3" s="1"/>
  <c r="O7721" i="3"/>
  <c r="H7721" i="3"/>
  <c r="G7721" i="3"/>
  <c r="F7721" i="3"/>
  <c r="D7721" i="3"/>
  <c r="C7721" i="3"/>
  <c r="B7721" i="3"/>
  <c r="L7721" i="3" s="1"/>
  <c r="J979" i="2"/>
  <c r="K979" i="2"/>
  <c r="L979" i="2"/>
  <c r="M979" i="2"/>
  <c r="N979" i="2"/>
  <c r="J978" i="2"/>
  <c r="K978" i="2"/>
  <c r="L978" i="2"/>
  <c r="M978" i="2"/>
  <c r="N978" i="2"/>
  <c r="H7720" i="3"/>
  <c r="G7720" i="3"/>
  <c r="F7720" i="3"/>
  <c r="D7720" i="3"/>
  <c r="I7720" i="3" s="1"/>
  <c r="C7720" i="3"/>
  <c r="B7720" i="3"/>
  <c r="L7720" i="3" s="1"/>
  <c r="O7719" i="3"/>
  <c r="N7719" i="3" a="1"/>
  <c r="N7719" i="3" s="1"/>
  <c r="H7719" i="3"/>
  <c r="G7719" i="3"/>
  <c r="F7719" i="3"/>
  <c r="D7719" i="3"/>
  <c r="C7719" i="3"/>
  <c r="B7719" i="3"/>
  <c r="L7719" i="3" s="1"/>
  <c r="O7718" i="3"/>
  <c r="H7718" i="3"/>
  <c r="G7718" i="3"/>
  <c r="F7718" i="3"/>
  <c r="D7718" i="3"/>
  <c r="C7718" i="3"/>
  <c r="B7718" i="3"/>
  <c r="L7718" i="3" s="1"/>
  <c r="O7717" i="3"/>
  <c r="H7717" i="3"/>
  <c r="G7717" i="3"/>
  <c r="F7717" i="3"/>
  <c r="D7717" i="3"/>
  <c r="C7717" i="3"/>
  <c r="B7717" i="3"/>
  <c r="L7717" i="3" s="1"/>
  <c r="O7716" i="3"/>
  <c r="H7716" i="3"/>
  <c r="G7716" i="3"/>
  <c r="F7716" i="3"/>
  <c r="D7716" i="3"/>
  <c r="C7716" i="3"/>
  <c r="B7716" i="3"/>
  <c r="L7716" i="3" s="1"/>
  <c r="O7715" i="3"/>
  <c r="H7715" i="3"/>
  <c r="G7715" i="3"/>
  <c r="F7715" i="3"/>
  <c r="D7715" i="3"/>
  <c r="C7715" i="3"/>
  <c r="B7715" i="3"/>
  <c r="L7715" i="3" s="1"/>
  <c r="O7714" i="3"/>
  <c r="H7714" i="3"/>
  <c r="G7714" i="3"/>
  <c r="F7714" i="3"/>
  <c r="D7714" i="3"/>
  <c r="C7714" i="3"/>
  <c r="B7714" i="3"/>
  <c r="L7714" i="3" s="1"/>
  <c r="O7713" i="3"/>
  <c r="H7713" i="3"/>
  <c r="G7713" i="3"/>
  <c r="F7713" i="3"/>
  <c r="D7713" i="3"/>
  <c r="C7713" i="3"/>
  <c r="B7713" i="3"/>
  <c r="L7713" i="3" s="1"/>
  <c r="O7712" i="3"/>
  <c r="H7712" i="3"/>
  <c r="G7712" i="3"/>
  <c r="F7712" i="3"/>
  <c r="D7712" i="3"/>
  <c r="C7712" i="3"/>
  <c r="B7712" i="3"/>
  <c r="L7712" i="3" s="1"/>
  <c r="O7711" i="3"/>
  <c r="H7711" i="3"/>
  <c r="G7711" i="3"/>
  <c r="F7711" i="3"/>
  <c r="D7711" i="3"/>
  <c r="C7711" i="3"/>
  <c r="B7711" i="3"/>
  <c r="L7711" i="3" s="1"/>
  <c r="O7710" i="3"/>
  <c r="H7710" i="3"/>
  <c r="G7710" i="3"/>
  <c r="F7710" i="3"/>
  <c r="D7710" i="3"/>
  <c r="C7710" i="3"/>
  <c r="B7710" i="3"/>
  <c r="L7710" i="3" s="1"/>
  <c r="O7709" i="3"/>
  <c r="N7709" i="3" a="1"/>
  <c r="N7709" i="3" s="1"/>
  <c r="H7709" i="3"/>
  <c r="G7709" i="3"/>
  <c r="F7709" i="3"/>
  <c r="D7709" i="3"/>
  <c r="C7709" i="3"/>
  <c r="B7709" i="3"/>
  <c r="L7709" i="3" s="1"/>
  <c r="O7641" i="3"/>
  <c r="O7634" i="3"/>
  <c r="O2371" i="3"/>
  <c r="O2372" i="3"/>
  <c r="O7708" i="3"/>
  <c r="N7708" i="3" a="1"/>
  <c r="N7708" i="3" s="1"/>
  <c r="H7708" i="3"/>
  <c r="G7708" i="3"/>
  <c r="F7708" i="3"/>
  <c r="D7708" i="3"/>
  <c r="C7708" i="3"/>
  <c r="B7708" i="3"/>
  <c r="L7708" i="3" s="1"/>
  <c r="O7707" i="3"/>
  <c r="N7707" i="3" a="1"/>
  <c r="N7707" i="3" s="1"/>
  <c r="H7707" i="3"/>
  <c r="G7707" i="3"/>
  <c r="F7707" i="3"/>
  <c r="D7707" i="3"/>
  <c r="C7707" i="3"/>
  <c r="B7707" i="3"/>
  <c r="L7707" i="3" s="1"/>
  <c r="O7706" i="3"/>
  <c r="N7706" i="3" a="1"/>
  <c r="N7706" i="3" s="1"/>
  <c r="H7706" i="3"/>
  <c r="G7706" i="3"/>
  <c r="F7706" i="3"/>
  <c r="D7706" i="3"/>
  <c r="C7706" i="3"/>
  <c r="B7706" i="3"/>
  <c r="L7706" i="3" s="1"/>
  <c r="O7705" i="3"/>
  <c r="N7705" i="3" a="1"/>
  <c r="N7705" i="3" s="1"/>
  <c r="H7705" i="3"/>
  <c r="G7705" i="3"/>
  <c r="F7705" i="3"/>
  <c r="D7705" i="3"/>
  <c r="C7705" i="3"/>
  <c r="B7705" i="3"/>
  <c r="L7705" i="3" s="1"/>
  <c r="O7704" i="3"/>
  <c r="N7704" i="3" a="1"/>
  <c r="N7704" i="3" s="1"/>
  <c r="H7704" i="3"/>
  <c r="G7704" i="3"/>
  <c r="F7704" i="3"/>
  <c r="D7704" i="3"/>
  <c r="C7704" i="3"/>
  <c r="B7704" i="3"/>
  <c r="L7704" i="3" s="1"/>
  <c r="O7703" i="3"/>
  <c r="N7703" i="3" a="1"/>
  <c r="N7703" i="3" s="1"/>
  <c r="H7703" i="3"/>
  <c r="G7703" i="3"/>
  <c r="F7703" i="3"/>
  <c r="D7703" i="3"/>
  <c r="C7703" i="3"/>
  <c r="B7703" i="3"/>
  <c r="L7703" i="3" s="1"/>
  <c r="O7702" i="3"/>
  <c r="N7702" i="3" a="1"/>
  <c r="N7702" i="3" s="1"/>
  <c r="H7702" i="3"/>
  <c r="G7702" i="3"/>
  <c r="F7702" i="3"/>
  <c r="D7702" i="3"/>
  <c r="C7702" i="3"/>
  <c r="B7702" i="3"/>
  <c r="L7702" i="3" s="1"/>
  <c r="O7701" i="3"/>
  <c r="N7701" i="3" a="1"/>
  <c r="N7701" i="3" s="1"/>
  <c r="H7701" i="3"/>
  <c r="G7701" i="3"/>
  <c r="F7701" i="3"/>
  <c r="D7701" i="3"/>
  <c r="C7701" i="3"/>
  <c r="B7701" i="3"/>
  <c r="L7701" i="3" s="1"/>
  <c r="O7700" i="3"/>
  <c r="N7700" i="3" a="1"/>
  <c r="N7700" i="3" s="1"/>
  <c r="H7700" i="3"/>
  <c r="G7700" i="3"/>
  <c r="F7700" i="3"/>
  <c r="D7700" i="3"/>
  <c r="C7700" i="3"/>
  <c r="B7700" i="3"/>
  <c r="L7700" i="3" s="1"/>
  <c r="O7699" i="3"/>
  <c r="N7699" i="3" a="1"/>
  <c r="N7699" i="3" s="1"/>
  <c r="H7699" i="3"/>
  <c r="G7699" i="3"/>
  <c r="F7699" i="3"/>
  <c r="D7699" i="3"/>
  <c r="C7699" i="3"/>
  <c r="B7699" i="3"/>
  <c r="L7699" i="3" s="1"/>
  <c r="O7698" i="3"/>
  <c r="N7698" i="3" a="1"/>
  <c r="N7698" i="3" s="1"/>
  <c r="H7698" i="3"/>
  <c r="G7698" i="3"/>
  <c r="F7698" i="3"/>
  <c r="D7698" i="3"/>
  <c r="C7698" i="3"/>
  <c r="B7698" i="3"/>
  <c r="L7698" i="3" s="1"/>
  <c r="O7697" i="3"/>
  <c r="N7697" i="3" a="1"/>
  <c r="N7697" i="3" s="1"/>
  <c r="H7697" i="3"/>
  <c r="G7697" i="3"/>
  <c r="F7697" i="3"/>
  <c r="D7697" i="3"/>
  <c r="C7697" i="3"/>
  <c r="B7697" i="3"/>
  <c r="L7697" i="3" s="1"/>
  <c r="O7696" i="3"/>
  <c r="H7696" i="3"/>
  <c r="G7696" i="3"/>
  <c r="F7696" i="3"/>
  <c r="D7696" i="3"/>
  <c r="C7696" i="3"/>
  <c r="B7696" i="3"/>
  <c r="L7696" i="3" s="1"/>
  <c r="O7695" i="3"/>
  <c r="H7695" i="3"/>
  <c r="G7695" i="3"/>
  <c r="F7695" i="3"/>
  <c r="D7695" i="3"/>
  <c r="C7695" i="3"/>
  <c r="B7695" i="3"/>
  <c r="L7695" i="3" s="1"/>
  <c r="O7694" i="3"/>
  <c r="N7694" i="3" a="1"/>
  <c r="N7694" i="3" s="1"/>
  <c r="H7694" i="3"/>
  <c r="G7694" i="3"/>
  <c r="F7694" i="3"/>
  <c r="D7694" i="3"/>
  <c r="C7694" i="3"/>
  <c r="B7694" i="3"/>
  <c r="L7694" i="3" s="1"/>
  <c r="O7693" i="3"/>
  <c r="N7693" i="3" a="1"/>
  <c r="N7693" i="3" s="1"/>
  <c r="H7693" i="3"/>
  <c r="G7693" i="3"/>
  <c r="F7693" i="3"/>
  <c r="D7693" i="3"/>
  <c r="C7693" i="3"/>
  <c r="B7693" i="3"/>
  <c r="L7693" i="3" s="1"/>
  <c r="O7692" i="3"/>
  <c r="N7692" i="3" a="1"/>
  <c r="N7692" i="3" s="1"/>
  <c r="H7692" i="3"/>
  <c r="G7692" i="3"/>
  <c r="F7692" i="3"/>
  <c r="D7692" i="3"/>
  <c r="C7692" i="3"/>
  <c r="B7692" i="3"/>
  <c r="L7692" i="3" s="1"/>
  <c r="O7691" i="3"/>
  <c r="N7691" i="3" a="1"/>
  <c r="N7691" i="3" s="1"/>
  <c r="H7691" i="3"/>
  <c r="G7691" i="3"/>
  <c r="F7691" i="3"/>
  <c r="D7691" i="3"/>
  <c r="C7691" i="3"/>
  <c r="B7691" i="3"/>
  <c r="L7691" i="3" s="1"/>
  <c r="O7690" i="3"/>
  <c r="H7690" i="3"/>
  <c r="G7690" i="3"/>
  <c r="F7690" i="3"/>
  <c r="D7690" i="3"/>
  <c r="C7690" i="3"/>
  <c r="B7690" i="3"/>
  <c r="L7690" i="3" s="1"/>
  <c r="O7689" i="3"/>
  <c r="H7689" i="3"/>
  <c r="G7689" i="3"/>
  <c r="F7689" i="3"/>
  <c r="D7689" i="3"/>
  <c r="C7689" i="3"/>
  <c r="B7689" i="3"/>
  <c r="L7689" i="3" s="1"/>
  <c r="O7688" i="3"/>
  <c r="H7688" i="3"/>
  <c r="G7688" i="3"/>
  <c r="F7688" i="3"/>
  <c r="D7688" i="3"/>
  <c r="C7688" i="3"/>
  <c r="B7688" i="3"/>
  <c r="L7688" i="3" s="1"/>
  <c r="O7687" i="3"/>
  <c r="H7687" i="3"/>
  <c r="G7687" i="3"/>
  <c r="F7687" i="3"/>
  <c r="D7687" i="3"/>
  <c r="C7687" i="3"/>
  <c r="B7687" i="3"/>
  <c r="L7687" i="3" s="1"/>
  <c r="O7686" i="3"/>
  <c r="H7686" i="3"/>
  <c r="G7686" i="3"/>
  <c r="F7686" i="3"/>
  <c r="D7686" i="3"/>
  <c r="C7686" i="3"/>
  <c r="B7686" i="3"/>
  <c r="L7686" i="3" s="1"/>
  <c r="O7685" i="3"/>
  <c r="H7685" i="3"/>
  <c r="G7685" i="3"/>
  <c r="F7685" i="3"/>
  <c r="D7685" i="3"/>
  <c r="C7685" i="3"/>
  <c r="B7685" i="3"/>
  <c r="L7685" i="3" s="1"/>
  <c r="O7684" i="3"/>
  <c r="H7684" i="3"/>
  <c r="G7684" i="3"/>
  <c r="F7684" i="3"/>
  <c r="D7684" i="3"/>
  <c r="C7684" i="3"/>
  <c r="B7684" i="3"/>
  <c r="L7684" i="3" s="1"/>
  <c r="O7683" i="3"/>
  <c r="H7683" i="3"/>
  <c r="G7683" i="3"/>
  <c r="F7683" i="3"/>
  <c r="D7683" i="3"/>
  <c r="C7683" i="3"/>
  <c r="B7683" i="3"/>
  <c r="L7683" i="3" s="1"/>
  <c r="O7682" i="3"/>
  <c r="N7682" i="3" a="1"/>
  <c r="N7682" i="3" s="1"/>
  <c r="H7682" i="3"/>
  <c r="G7682" i="3"/>
  <c r="F7682" i="3"/>
  <c r="D7682" i="3"/>
  <c r="C7682" i="3"/>
  <c r="B7682" i="3"/>
  <c r="L7682" i="3" s="1"/>
  <c r="O7681" i="3"/>
  <c r="N7681" i="3" a="1"/>
  <c r="N7681" i="3" s="1"/>
  <c r="H7681" i="3"/>
  <c r="G7681" i="3"/>
  <c r="F7681" i="3"/>
  <c r="D7681" i="3"/>
  <c r="C7681" i="3"/>
  <c r="B7681" i="3"/>
  <c r="L7681" i="3" s="1"/>
  <c r="O7680" i="3"/>
  <c r="N7680" i="3" a="1"/>
  <c r="N7680" i="3" s="1"/>
  <c r="H7680" i="3"/>
  <c r="G7680" i="3"/>
  <c r="F7680" i="3"/>
  <c r="D7680" i="3"/>
  <c r="C7680" i="3"/>
  <c r="B7680" i="3"/>
  <c r="L7680" i="3" s="1"/>
  <c r="O7679" i="3"/>
  <c r="N7679" i="3" a="1"/>
  <c r="N7679" i="3" s="1"/>
  <c r="H7679" i="3"/>
  <c r="G7679" i="3"/>
  <c r="F7679" i="3"/>
  <c r="D7679" i="3"/>
  <c r="C7679" i="3"/>
  <c r="B7679" i="3"/>
  <c r="L7679" i="3" s="1"/>
  <c r="O7678" i="3"/>
  <c r="N7678" i="3" a="1"/>
  <c r="N7678" i="3" s="1"/>
  <c r="H7678" i="3"/>
  <c r="G7678" i="3"/>
  <c r="F7678" i="3"/>
  <c r="D7678" i="3"/>
  <c r="C7678" i="3"/>
  <c r="B7678" i="3"/>
  <c r="L7678" i="3" s="1"/>
  <c r="O7677" i="3"/>
  <c r="N7677" i="3" a="1"/>
  <c r="N7677" i="3" s="1"/>
  <c r="H7677" i="3"/>
  <c r="G7677" i="3"/>
  <c r="F7677" i="3"/>
  <c r="D7677" i="3"/>
  <c r="C7677" i="3"/>
  <c r="B7677" i="3"/>
  <c r="L7677" i="3" s="1"/>
  <c r="O7676" i="3"/>
  <c r="H7676" i="3"/>
  <c r="G7676" i="3"/>
  <c r="F7676" i="3"/>
  <c r="D7676" i="3"/>
  <c r="C7676" i="3"/>
  <c r="B7676" i="3"/>
  <c r="L7676" i="3" s="1"/>
  <c r="O7675" i="3"/>
  <c r="H7675" i="3"/>
  <c r="G7675" i="3"/>
  <c r="F7675" i="3"/>
  <c r="D7675" i="3"/>
  <c r="C7675" i="3"/>
  <c r="B7675" i="3"/>
  <c r="L7675" i="3" s="1"/>
  <c r="O7674" i="3"/>
  <c r="N7674" i="3" a="1"/>
  <c r="N7674" i="3" s="1"/>
  <c r="H7674" i="3"/>
  <c r="G7674" i="3"/>
  <c r="F7674" i="3"/>
  <c r="D7674" i="3"/>
  <c r="C7674" i="3"/>
  <c r="B7674" i="3"/>
  <c r="L7674" i="3" s="1"/>
  <c r="O7673" i="3"/>
  <c r="N7673" i="3" a="1"/>
  <c r="N7673" i="3" s="1"/>
  <c r="H7673" i="3"/>
  <c r="G7673" i="3"/>
  <c r="F7673" i="3"/>
  <c r="D7673" i="3"/>
  <c r="C7673" i="3"/>
  <c r="B7673" i="3"/>
  <c r="L7673" i="3" s="1"/>
  <c r="O7672" i="3"/>
  <c r="N7672" i="3" a="1"/>
  <c r="N7672" i="3" s="1"/>
  <c r="H7672" i="3"/>
  <c r="G7672" i="3"/>
  <c r="F7672" i="3"/>
  <c r="D7672" i="3"/>
  <c r="C7672" i="3"/>
  <c r="B7672" i="3"/>
  <c r="L7672" i="3" s="1"/>
  <c r="O7671" i="3"/>
  <c r="H7671" i="3"/>
  <c r="G7671" i="3"/>
  <c r="F7671" i="3"/>
  <c r="D7671" i="3"/>
  <c r="C7671" i="3"/>
  <c r="B7671" i="3"/>
  <c r="L7671" i="3" s="1"/>
  <c r="O7670" i="3"/>
  <c r="N7670" i="3" a="1"/>
  <c r="N7670" i="3" s="1"/>
  <c r="H7670" i="3"/>
  <c r="G7670" i="3"/>
  <c r="F7670" i="3"/>
  <c r="D7670" i="3"/>
  <c r="C7670" i="3"/>
  <c r="B7670" i="3"/>
  <c r="L7670" i="3" s="1"/>
  <c r="O7669" i="3"/>
  <c r="N7669" i="3" a="1"/>
  <c r="N7669" i="3" s="1"/>
  <c r="H7669" i="3"/>
  <c r="G7669" i="3"/>
  <c r="F7669" i="3"/>
  <c r="D7669" i="3"/>
  <c r="C7669" i="3"/>
  <c r="B7669" i="3"/>
  <c r="L7669" i="3" s="1"/>
  <c r="O7668" i="3"/>
  <c r="N7668" i="3" a="1"/>
  <c r="N7668" i="3" s="1"/>
  <c r="H7668" i="3"/>
  <c r="G7668" i="3"/>
  <c r="F7668" i="3"/>
  <c r="D7668" i="3"/>
  <c r="C7668" i="3"/>
  <c r="B7668" i="3"/>
  <c r="L7668" i="3" s="1"/>
  <c r="O7667" i="3"/>
  <c r="N7667" i="3" a="1"/>
  <c r="N7667" i="3" s="1"/>
  <c r="H7667" i="3"/>
  <c r="G7667" i="3"/>
  <c r="F7667" i="3"/>
  <c r="D7667" i="3"/>
  <c r="C7667" i="3"/>
  <c r="B7667" i="3"/>
  <c r="L7667" i="3" s="1"/>
  <c r="O7666" i="3"/>
  <c r="N7666" i="3" a="1"/>
  <c r="N7666" i="3" s="1"/>
  <c r="H7666" i="3"/>
  <c r="G7666" i="3"/>
  <c r="F7666" i="3"/>
  <c r="D7666" i="3"/>
  <c r="C7666" i="3"/>
  <c r="B7666" i="3"/>
  <c r="L7666" i="3" s="1"/>
  <c r="O7665" i="3"/>
  <c r="N7665" i="3" a="1"/>
  <c r="N7665" i="3" s="1"/>
  <c r="H7665" i="3"/>
  <c r="G7665" i="3"/>
  <c r="F7665" i="3"/>
  <c r="D7665" i="3"/>
  <c r="C7665" i="3"/>
  <c r="B7665" i="3"/>
  <c r="L7665" i="3" s="1"/>
  <c r="O7664" i="3"/>
  <c r="H7664" i="3"/>
  <c r="G7664" i="3"/>
  <c r="F7664" i="3"/>
  <c r="D7664" i="3"/>
  <c r="C7664" i="3"/>
  <c r="B7664" i="3"/>
  <c r="L7664" i="3" s="1"/>
  <c r="O7663" i="3"/>
  <c r="H7663" i="3"/>
  <c r="G7663" i="3"/>
  <c r="F7663" i="3"/>
  <c r="D7663" i="3"/>
  <c r="C7663" i="3"/>
  <c r="B7663" i="3"/>
  <c r="L7663" i="3" s="1"/>
  <c r="O7662" i="3"/>
  <c r="H7662" i="3"/>
  <c r="G7662" i="3"/>
  <c r="F7662" i="3"/>
  <c r="D7662" i="3"/>
  <c r="C7662" i="3"/>
  <c r="B7662" i="3"/>
  <c r="L7662" i="3" s="1"/>
  <c r="O7661" i="3"/>
  <c r="H7661" i="3"/>
  <c r="G7661" i="3"/>
  <c r="F7661" i="3"/>
  <c r="D7661" i="3"/>
  <c r="C7661" i="3"/>
  <c r="B7661" i="3"/>
  <c r="L7661" i="3" s="1"/>
  <c r="O7660" i="3"/>
  <c r="H7660" i="3"/>
  <c r="G7660" i="3"/>
  <c r="F7660" i="3"/>
  <c r="D7660" i="3"/>
  <c r="C7660" i="3"/>
  <c r="B7660" i="3"/>
  <c r="L7660" i="3" s="1"/>
  <c r="O7659" i="3"/>
  <c r="H7659" i="3"/>
  <c r="G7659" i="3"/>
  <c r="F7659" i="3"/>
  <c r="D7659" i="3"/>
  <c r="C7659" i="3"/>
  <c r="B7659" i="3"/>
  <c r="L7659" i="3" s="1"/>
  <c r="O7658" i="3"/>
  <c r="H7658" i="3"/>
  <c r="G7658" i="3"/>
  <c r="F7658" i="3"/>
  <c r="D7658" i="3"/>
  <c r="C7658" i="3"/>
  <c r="B7658" i="3"/>
  <c r="L7658" i="3" s="1"/>
  <c r="O7657" i="3"/>
  <c r="H7657" i="3"/>
  <c r="G7657" i="3"/>
  <c r="F7657" i="3"/>
  <c r="D7657" i="3"/>
  <c r="C7657" i="3"/>
  <c r="B7657" i="3"/>
  <c r="L7657" i="3" s="1"/>
  <c r="O7656" i="3"/>
  <c r="H7656" i="3"/>
  <c r="G7656" i="3"/>
  <c r="F7656" i="3"/>
  <c r="D7656" i="3"/>
  <c r="C7656" i="3"/>
  <c r="B7656" i="3"/>
  <c r="L7656" i="3" s="1"/>
  <c r="O7655" i="3"/>
  <c r="N7655" i="3" a="1"/>
  <c r="N7655" i="3" s="1"/>
  <c r="H7655" i="3"/>
  <c r="G7655" i="3"/>
  <c r="F7655" i="3"/>
  <c r="D7655" i="3"/>
  <c r="C7655" i="3"/>
  <c r="B7655" i="3"/>
  <c r="L7655" i="3" s="1"/>
  <c r="O7654" i="3"/>
  <c r="N7654" i="3" a="1"/>
  <c r="N7654" i="3" s="1"/>
  <c r="H7654" i="3"/>
  <c r="G7654" i="3"/>
  <c r="F7654" i="3"/>
  <c r="D7654" i="3"/>
  <c r="C7654" i="3"/>
  <c r="B7654" i="3"/>
  <c r="L7654" i="3" s="1"/>
  <c r="O7653" i="3"/>
  <c r="N7653" i="3" a="1"/>
  <c r="N7653" i="3" s="1"/>
  <c r="H7653" i="3"/>
  <c r="G7653" i="3"/>
  <c r="F7653" i="3"/>
  <c r="D7653" i="3"/>
  <c r="C7653" i="3"/>
  <c r="B7653" i="3"/>
  <c r="L7653" i="3" s="1"/>
  <c r="O7652" i="3"/>
  <c r="N7652" i="3" a="1"/>
  <c r="N7652" i="3" s="1"/>
  <c r="H7652" i="3"/>
  <c r="G7652" i="3"/>
  <c r="F7652" i="3"/>
  <c r="D7652" i="3"/>
  <c r="C7652" i="3"/>
  <c r="B7652" i="3"/>
  <c r="L7652" i="3" s="1"/>
  <c r="O7651" i="3"/>
  <c r="N7651" i="3" a="1"/>
  <c r="N7651" i="3" s="1"/>
  <c r="H7651" i="3"/>
  <c r="G7651" i="3"/>
  <c r="F7651" i="3"/>
  <c r="D7651" i="3"/>
  <c r="C7651" i="3"/>
  <c r="B7651" i="3"/>
  <c r="L7651" i="3" s="1"/>
  <c r="O7650" i="3"/>
  <c r="N7650" i="3" a="1"/>
  <c r="N7650" i="3" s="1"/>
  <c r="H7650" i="3"/>
  <c r="G7650" i="3"/>
  <c r="F7650" i="3"/>
  <c r="D7650" i="3"/>
  <c r="C7650" i="3"/>
  <c r="B7650" i="3"/>
  <c r="L7650" i="3" s="1"/>
  <c r="O7649" i="3"/>
  <c r="H7649" i="3"/>
  <c r="G7649" i="3"/>
  <c r="F7649" i="3"/>
  <c r="D7649" i="3"/>
  <c r="C7649" i="3"/>
  <c r="B7649" i="3"/>
  <c r="L7649" i="3" s="1"/>
  <c r="O7648" i="3"/>
  <c r="H7648" i="3"/>
  <c r="G7648" i="3"/>
  <c r="F7648" i="3"/>
  <c r="D7648" i="3"/>
  <c r="C7648" i="3"/>
  <c r="B7648" i="3"/>
  <c r="L7648" i="3" s="1"/>
  <c r="O7647" i="3"/>
  <c r="H7647" i="3"/>
  <c r="G7647" i="3"/>
  <c r="F7647" i="3"/>
  <c r="D7647" i="3"/>
  <c r="C7647" i="3"/>
  <c r="B7647" i="3"/>
  <c r="L7647" i="3" s="1"/>
  <c r="O7646" i="3"/>
  <c r="H7646" i="3"/>
  <c r="G7646" i="3"/>
  <c r="F7646" i="3"/>
  <c r="D7646" i="3"/>
  <c r="C7646" i="3"/>
  <c r="B7646" i="3"/>
  <c r="L7646" i="3" s="1"/>
  <c r="O7645" i="3"/>
  <c r="H7645" i="3"/>
  <c r="G7645" i="3"/>
  <c r="F7645" i="3"/>
  <c r="D7645" i="3"/>
  <c r="C7645" i="3"/>
  <c r="B7645" i="3"/>
  <c r="L7645" i="3" s="1"/>
  <c r="O7644" i="3"/>
  <c r="H7644" i="3"/>
  <c r="G7644" i="3"/>
  <c r="F7644" i="3"/>
  <c r="D7644" i="3"/>
  <c r="C7644" i="3"/>
  <c r="B7644" i="3"/>
  <c r="L7644" i="3" s="1"/>
  <c r="O7643" i="3"/>
  <c r="N7643" i="3" a="1"/>
  <c r="N7643" i="3" s="1"/>
  <c r="H7643" i="3"/>
  <c r="G7643" i="3"/>
  <c r="F7643" i="3"/>
  <c r="D7643" i="3"/>
  <c r="C7643" i="3"/>
  <c r="B7643" i="3"/>
  <c r="L7643" i="3" s="1"/>
  <c r="O7642" i="3"/>
  <c r="N7642" i="3" a="1"/>
  <c r="N7642" i="3" s="1"/>
  <c r="H7642" i="3"/>
  <c r="G7642" i="3"/>
  <c r="F7642" i="3"/>
  <c r="D7642" i="3"/>
  <c r="C7642" i="3"/>
  <c r="B7642" i="3"/>
  <c r="L7642" i="3" s="1"/>
  <c r="N7641" i="3" a="1"/>
  <c r="N7641" i="3" s="1"/>
  <c r="H7641" i="3"/>
  <c r="G7641" i="3"/>
  <c r="F7641" i="3"/>
  <c r="D7641" i="3"/>
  <c r="C7641" i="3"/>
  <c r="B7641" i="3"/>
  <c r="L7641" i="3" s="1"/>
  <c r="O7640" i="3"/>
  <c r="N7640" i="3" a="1"/>
  <c r="N7640" i="3" s="1"/>
  <c r="H7640" i="3"/>
  <c r="G7640" i="3"/>
  <c r="F7640" i="3"/>
  <c r="D7640" i="3"/>
  <c r="C7640" i="3"/>
  <c r="B7640" i="3"/>
  <c r="L7640" i="3" s="1"/>
  <c r="O7639" i="3"/>
  <c r="N7639" i="3" a="1"/>
  <c r="N7639" i="3" s="1"/>
  <c r="H7639" i="3"/>
  <c r="G7639" i="3"/>
  <c r="F7639" i="3"/>
  <c r="D7639" i="3"/>
  <c r="C7639" i="3"/>
  <c r="B7639" i="3"/>
  <c r="L7639" i="3" s="1"/>
  <c r="O7638" i="3"/>
  <c r="H7638" i="3"/>
  <c r="G7638" i="3"/>
  <c r="F7638" i="3"/>
  <c r="D7638" i="3"/>
  <c r="C7638" i="3"/>
  <c r="B7638" i="3"/>
  <c r="L7638" i="3" s="1"/>
  <c r="O7637" i="3"/>
  <c r="H7637" i="3"/>
  <c r="G7637" i="3"/>
  <c r="F7637" i="3"/>
  <c r="D7637" i="3"/>
  <c r="C7637" i="3"/>
  <c r="B7637" i="3"/>
  <c r="L7637" i="3" s="1"/>
  <c r="O7636" i="3"/>
  <c r="H7636" i="3"/>
  <c r="G7636" i="3"/>
  <c r="F7636" i="3"/>
  <c r="D7636" i="3"/>
  <c r="C7636" i="3"/>
  <c r="B7636" i="3"/>
  <c r="L7636" i="3" s="1"/>
  <c r="O7635" i="3"/>
  <c r="H7635" i="3"/>
  <c r="G7635" i="3"/>
  <c r="F7635" i="3"/>
  <c r="D7635" i="3"/>
  <c r="C7635" i="3"/>
  <c r="B7635" i="3"/>
  <c r="L7635" i="3" s="1"/>
  <c r="N7634" i="3" a="1"/>
  <c r="N7634" i="3" s="1"/>
  <c r="H7634" i="3"/>
  <c r="G7634" i="3"/>
  <c r="F7634" i="3"/>
  <c r="D7634" i="3"/>
  <c r="C7634" i="3"/>
  <c r="B7634" i="3"/>
  <c r="L7634" i="3" s="1"/>
  <c r="O7633" i="3"/>
  <c r="H7633" i="3"/>
  <c r="G7633" i="3"/>
  <c r="F7633" i="3"/>
  <c r="D7633" i="3"/>
  <c r="C7633" i="3"/>
  <c r="B7633" i="3"/>
  <c r="L7633" i="3" s="1"/>
  <c r="O7632" i="3"/>
  <c r="N7632" i="3" a="1"/>
  <c r="N7632" i="3" s="1"/>
  <c r="H7632" i="3"/>
  <c r="G7632" i="3"/>
  <c r="F7632" i="3"/>
  <c r="D7632" i="3"/>
  <c r="C7632" i="3"/>
  <c r="B7632" i="3"/>
  <c r="L7632" i="3" s="1"/>
  <c r="O7631" i="3"/>
  <c r="N7631" i="3" a="1"/>
  <c r="N7631" i="3" s="1"/>
  <c r="H7631" i="3"/>
  <c r="G7631" i="3"/>
  <c r="F7631" i="3"/>
  <c r="D7631" i="3"/>
  <c r="C7631" i="3"/>
  <c r="B7631" i="3"/>
  <c r="L7631" i="3" s="1"/>
  <c r="O7630" i="3"/>
  <c r="N7630" i="3" a="1"/>
  <c r="N7630" i="3" s="1"/>
  <c r="H7630" i="3"/>
  <c r="G7630" i="3"/>
  <c r="F7630" i="3"/>
  <c r="D7630" i="3"/>
  <c r="C7630" i="3"/>
  <c r="B7630" i="3"/>
  <c r="L7630" i="3" s="1"/>
  <c r="O7629" i="3"/>
  <c r="N7629" i="3" a="1"/>
  <c r="N7629" i="3" s="1"/>
  <c r="H7629" i="3"/>
  <c r="G7629" i="3"/>
  <c r="F7629" i="3"/>
  <c r="D7629" i="3"/>
  <c r="C7629" i="3"/>
  <c r="B7629" i="3"/>
  <c r="L7629" i="3" s="1"/>
  <c r="O7628" i="3"/>
  <c r="N7628" i="3" a="1"/>
  <c r="N7628" i="3" s="1"/>
  <c r="H7628" i="3"/>
  <c r="G7628" i="3"/>
  <c r="F7628" i="3"/>
  <c r="D7628" i="3"/>
  <c r="C7628" i="3"/>
  <c r="B7628" i="3"/>
  <c r="L7628" i="3" s="1"/>
  <c r="J977" i="2"/>
  <c r="K977" i="2"/>
  <c r="L977" i="2"/>
  <c r="M977" i="2"/>
  <c r="N977" i="2"/>
  <c r="O7627" i="3"/>
  <c r="N7627" i="3" a="1"/>
  <c r="N7627" i="3" s="1"/>
  <c r="O7626" i="3"/>
  <c r="N7626" i="3" a="1"/>
  <c r="N7626" i="3" s="1"/>
  <c r="O7625" i="3"/>
  <c r="N7625" i="3" a="1"/>
  <c r="N7625" i="3" s="1"/>
  <c r="O7624" i="3"/>
  <c r="N7624" i="3" a="1"/>
  <c r="N7624" i="3" s="1"/>
  <c r="F7624" i="3"/>
  <c r="G7624" i="3"/>
  <c r="H7624" i="3"/>
  <c r="F7625" i="3"/>
  <c r="G7625" i="3"/>
  <c r="H7625" i="3"/>
  <c r="F7626" i="3"/>
  <c r="G7626" i="3"/>
  <c r="H7626" i="3"/>
  <c r="F7627" i="3"/>
  <c r="G7627" i="3"/>
  <c r="H7627" i="3"/>
  <c r="B7624" i="3"/>
  <c r="L7624" i="3" s="1"/>
  <c r="C7624" i="3"/>
  <c r="D7624" i="3"/>
  <c r="B7625" i="3"/>
  <c r="L7625" i="3" s="1"/>
  <c r="C7625" i="3"/>
  <c r="D7625" i="3"/>
  <c r="B7626" i="3"/>
  <c r="L7626" i="3" s="1"/>
  <c r="C7626" i="3"/>
  <c r="D7626" i="3"/>
  <c r="B7627" i="3"/>
  <c r="L7627" i="3" s="1"/>
  <c r="C7627" i="3"/>
  <c r="D7627" i="3"/>
  <c r="O7623" i="3"/>
  <c r="N7623" i="3" a="1"/>
  <c r="N7623" i="3" s="1"/>
  <c r="H7623" i="3"/>
  <c r="G7623" i="3"/>
  <c r="F7623" i="3"/>
  <c r="D7623" i="3"/>
  <c r="C7623" i="3"/>
  <c r="B7623" i="3"/>
  <c r="L7623" i="3" s="1"/>
  <c r="O7622" i="3"/>
  <c r="N7622" i="3" a="1"/>
  <c r="N7622" i="3" s="1"/>
  <c r="O7621" i="3"/>
  <c r="N7621" i="3" a="1"/>
  <c r="N7621" i="3" s="1"/>
  <c r="O7620" i="3"/>
  <c r="N7620" i="3" a="1"/>
  <c r="N7620" i="3" s="1"/>
  <c r="O7619" i="3"/>
  <c r="N7619" i="3" a="1"/>
  <c r="N7619" i="3" s="1"/>
  <c r="O7618" i="3"/>
  <c r="N7618" i="3" a="1"/>
  <c r="N7618" i="3" s="1"/>
  <c r="O7617" i="3"/>
  <c r="N7617" i="3" a="1"/>
  <c r="N7617" i="3" s="1"/>
  <c r="O7616" i="3"/>
  <c r="N7616" i="3" a="1"/>
  <c r="N7616" i="3" s="1"/>
  <c r="O7615" i="3"/>
  <c r="N7615" i="3" a="1"/>
  <c r="N7615" i="3" s="1"/>
  <c r="O7614" i="3"/>
  <c r="N7614" i="3" a="1"/>
  <c r="N7614" i="3" s="1"/>
  <c r="O7613" i="3"/>
  <c r="N7613" i="3" a="1"/>
  <c r="N7613" i="3" s="1"/>
  <c r="O7612" i="3"/>
  <c r="N7612" i="3" a="1"/>
  <c r="N7612" i="3" s="1"/>
  <c r="O7611" i="3"/>
  <c r="N7611" i="3" a="1"/>
  <c r="N7611" i="3" s="1"/>
  <c r="O7610" i="3"/>
  <c r="N7610" i="3" a="1"/>
  <c r="N7610" i="3" s="1"/>
  <c r="O7609" i="3"/>
  <c r="N7609" i="3" a="1"/>
  <c r="N7609" i="3" s="1"/>
  <c r="O7608" i="3"/>
  <c r="N7608" i="3" a="1"/>
  <c r="N7608" i="3" s="1"/>
  <c r="O7607" i="3"/>
  <c r="N7607" i="3" a="1"/>
  <c r="N7607" i="3" s="1"/>
  <c r="O7606" i="3"/>
  <c r="N7606" i="3" a="1"/>
  <c r="N7606" i="3" s="1"/>
  <c r="O7605" i="3"/>
  <c r="N7605" i="3" a="1"/>
  <c r="N7605" i="3" s="1"/>
  <c r="O7604" i="3"/>
  <c r="N7604" i="3" a="1"/>
  <c r="N7604" i="3" s="1"/>
  <c r="O7603" i="3"/>
  <c r="N7603" i="3" a="1"/>
  <c r="N7603" i="3" s="1"/>
  <c r="O7602" i="3"/>
  <c r="N7602" i="3" a="1"/>
  <c r="N7602" i="3" s="1"/>
  <c r="O7601" i="3"/>
  <c r="N7601" i="3" a="1"/>
  <c r="N7601" i="3" s="1"/>
  <c r="F7601" i="3"/>
  <c r="G7601" i="3"/>
  <c r="H7601" i="3"/>
  <c r="F7602" i="3"/>
  <c r="G7602" i="3"/>
  <c r="H7602" i="3"/>
  <c r="F7603" i="3"/>
  <c r="G7603" i="3"/>
  <c r="H7603" i="3"/>
  <c r="F7604" i="3"/>
  <c r="G7604" i="3"/>
  <c r="H7604" i="3"/>
  <c r="F7605" i="3"/>
  <c r="G7605" i="3"/>
  <c r="H7605" i="3"/>
  <c r="F7606" i="3"/>
  <c r="G7606" i="3"/>
  <c r="H7606" i="3"/>
  <c r="F7607" i="3"/>
  <c r="G7607" i="3"/>
  <c r="H7607" i="3"/>
  <c r="F7608" i="3"/>
  <c r="G7608" i="3"/>
  <c r="H7608" i="3"/>
  <c r="F7609" i="3"/>
  <c r="G7609" i="3"/>
  <c r="H7609" i="3"/>
  <c r="F7610" i="3"/>
  <c r="G7610" i="3"/>
  <c r="H7610" i="3"/>
  <c r="F7611" i="3"/>
  <c r="G7611" i="3"/>
  <c r="H7611" i="3"/>
  <c r="F7612" i="3"/>
  <c r="G7612" i="3"/>
  <c r="H7612" i="3"/>
  <c r="F7613" i="3"/>
  <c r="G7613" i="3"/>
  <c r="H7613" i="3"/>
  <c r="F7614" i="3"/>
  <c r="G7614" i="3"/>
  <c r="H7614" i="3"/>
  <c r="F7615" i="3"/>
  <c r="G7615" i="3"/>
  <c r="H7615" i="3"/>
  <c r="F7616" i="3"/>
  <c r="G7616" i="3"/>
  <c r="H7616" i="3"/>
  <c r="F7617" i="3"/>
  <c r="G7617" i="3"/>
  <c r="H7617" i="3"/>
  <c r="F7618" i="3"/>
  <c r="G7618" i="3"/>
  <c r="H7618" i="3"/>
  <c r="F7619" i="3"/>
  <c r="G7619" i="3"/>
  <c r="H7619" i="3"/>
  <c r="F7620" i="3"/>
  <c r="G7620" i="3"/>
  <c r="H7620" i="3"/>
  <c r="F7621" i="3"/>
  <c r="G7621" i="3"/>
  <c r="H7621" i="3"/>
  <c r="F7622" i="3"/>
  <c r="G7622" i="3"/>
  <c r="H7622" i="3"/>
  <c r="B7601" i="3"/>
  <c r="L7601" i="3" s="1"/>
  <c r="C7601" i="3"/>
  <c r="D7601" i="3"/>
  <c r="B7602" i="3"/>
  <c r="L7602" i="3" s="1"/>
  <c r="C7602" i="3"/>
  <c r="D7602" i="3"/>
  <c r="B7603" i="3"/>
  <c r="L7603" i="3" s="1"/>
  <c r="C7603" i="3"/>
  <c r="D7603" i="3"/>
  <c r="B7604" i="3"/>
  <c r="L7604" i="3" s="1"/>
  <c r="C7604" i="3"/>
  <c r="D7604" i="3"/>
  <c r="B7605" i="3"/>
  <c r="L7605" i="3" s="1"/>
  <c r="C7605" i="3"/>
  <c r="D7605" i="3"/>
  <c r="B7606" i="3"/>
  <c r="L7606" i="3" s="1"/>
  <c r="C7606" i="3"/>
  <c r="D7606" i="3"/>
  <c r="B7607" i="3"/>
  <c r="L7607" i="3" s="1"/>
  <c r="C7607" i="3"/>
  <c r="D7607" i="3"/>
  <c r="B7608" i="3"/>
  <c r="L7608" i="3" s="1"/>
  <c r="C7608" i="3"/>
  <c r="D7608" i="3"/>
  <c r="B7609" i="3"/>
  <c r="L7609" i="3" s="1"/>
  <c r="C7609" i="3"/>
  <c r="D7609" i="3"/>
  <c r="B7610" i="3"/>
  <c r="L7610" i="3" s="1"/>
  <c r="C7610" i="3"/>
  <c r="D7610" i="3"/>
  <c r="B7611" i="3"/>
  <c r="L7611" i="3" s="1"/>
  <c r="C7611" i="3"/>
  <c r="D7611" i="3"/>
  <c r="B7612" i="3"/>
  <c r="L7612" i="3" s="1"/>
  <c r="C7612" i="3"/>
  <c r="D7612" i="3"/>
  <c r="B7613" i="3"/>
  <c r="L7613" i="3" s="1"/>
  <c r="C7613" i="3"/>
  <c r="D7613" i="3"/>
  <c r="B7614" i="3"/>
  <c r="L7614" i="3" s="1"/>
  <c r="C7614" i="3"/>
  <c r="D7614" i="3"/>
  <c r="B7615" i="3"/>
  <c r="L7615" i="3" s="1"/>
  <c r="C7615" i="3"/>
  <c r="D7615" i="3"/>
  <c r="B7616" i="3"/>
  <c r="L7616" i="3" s="1"/>
  <c r="C7616" i="3"/>
  <c r="D7616" i="3"/>
  <c r="B7617" i="3"/>
  <c r="L7617" i="3" s="1"/>
  <c r="C7617" i="3"/>
  <c r="D7617" i="3"/>
  <c r="B7618" i="3"/>
  <c r="L7618" i="3" s="1"/>
  <c r="C7618" i="3"/>
  <c r="D7618" i="3"/>
  <c r="B7619" i="3"/>
  <c r="L7619" i="3" s="1"/>
  <c r="C7619" i="3"/>
  <c r="D7619" i="3"/>
  <c r="B7620" i="3"/>
  <c r="L7620" i="3" s="1"/>
  <c r="C7620" i="3"/>
  <c r="D7620" i="3"/>
  <c r="B7621" i="3"/>
  <c r="L7621" i="3" s="1"/>
  <c r="C7621" i="3"/>
  <c r="D7621" i="3"/>
  <c r="B7622" i="3"/>
  <c r="L7622" i="3" s="1"/>
  <c r="C7622" i="3"/>
  <c r="D7622" i="3"/>
  <c r="O7600" i="3"/>
  <c r="H7600" i="3"/>
  <c r="G7600" i="3"/>
  <c r="F7600" i="3"/>
  <c r="D7600" i="3"/>
  <c r="C7600" i="3"/>
  <c r="B7600" i="3"/>
  <c r="L7600" i="3" s="1"/>
  <c r="O7599" i="3"/>
  <c r="N7599" i="3" a="1"/>
  <c r="N7599" i="3" s="1"/>
  <c r="H7599" i="3"/>
  <c r="G7599" i="3"/>
  <c r="F7599" i="3"/>
  <c r="D7599" i="3"/>
  <c r="C7599" i="3"/>
  <c r="B7599" i="3"/>
  <c r="L7599" i="3" s="1"/>
  <c r="N7598" i="3" a="1"/>
  <c r="N7598" i="3" s="1"/>
  <c r="H7598" i="3"/>
  <c r="G7598" i="3"/>
  <c r="F7598" i="3"/>
  <c r="D7598" i="3"/>
  <c r="C7598" i="3"/>
  <c r="B7598" i="3"/>
  <c r="L7598" i="3" s="1"/>
  <c r="H7597" i="3"/>
  <c r="G7597" i="3"/>
  <c r="F7597" i="3"/>
  <c r="D7597" i="3"/>
  <c r="C7597" i="3"/>
  <c r="B7597" i="3"/>
  <c r="L7597" i="3" s="1"/>
  <c r="H7596" i="3"/>
  <c r="G7596" i="3"/>
  <c r="F7596" i="3"/>
  <c r="D7596" i="3"/>
  <c r="C7596" i="3"/>
  <c r="B7596" i="3"/>
  <c r="L7596" i="3" s="1"/>
  <c r="O7595" i="3"/>
  <c r="N7595" i="3" a="1"/>
  <c r="N7595" i="3" s="1"/>
  <c r="H7595" i="3"/>
  <c r="G7595" i="3"/>
  <c r="F7595" i="3"/>
  <c r="D7595" i="3"/>
  <c r="C7595" i="3"/>
  <c r="B7595" i="3"/>
  <c r="L7595" i="3" s="1"/>
  <c r="N7594" i="3" a="1"/>
  <c r="N7594" i="3" s="1"/>
  <c r="H7594" i="3"/>
  <c r="G7594" i="3"/>
  <c r="F7594" i="3"/>
  <c r="D7594" i="3"/>
  <c r="C7594" i="3"/>
  <c r="B7594" i="3"/>
  <c r="L7594" i="3" s="1"/>
  <c r="O7593" i="3"/>
  <c r="N7593" i="3" a="1"/>
  <c r="N7593" i="3" s="1"/>
  <c r="H7593" i="3"/>
  <c r="G7593" i="3"/>
  <c r="F7593" i="3"/>
  <c r="D7593" i="3"/>
  <c r="C7593" i="3"/>
  <c r="B7593" i="3"/>
  <c r="L7593" i="3" s="1"/>
  <c r="N7592" i="3" a="1"/>
  <c r="N7592" i="3" s="1"/>
  <c r="H7592" i="3"/>
  <c r="G7592" i="3"/>
  <c r="F7592" i="3"/>
  <c r="D7592" i="3"/>
  <c r="C7592" i="3"/>
  <c r="B7592" i="3"/>
  <c r="L7592" i="3" s="1"/>
  <c r="O7591" i="3"/>
  <c r="H7591" i="3"/>
  <c r="G7591" i="3"/>
  <c r="F7591" i="3"/>
  <c r="D7591" i="3"/>
  <c r="C7591" i="3"/>
  <c r="B7591" i="3"/>
  <c r="O7590" i="3"/>
  <c r="H7590" i="3"/>
  <c r="G7590" i="3"/>
  <c r="F7590" i="3"/>
  <c r="D7590" i="3"/>
  <c r="C7590" i="3"/>
  <c r="B7590" i="3"/>
  <c r="N7589" i="3" a="1"/>
  <c r="N7589" i="3" s="1"/>
  <c r="H7589" i="3"/>
  <c r="G7589" i="3"/>
  <c r="F7589" i="3"/>
  <c r="D7589" i="3"/>
  <c r="C7589" i="3"/>
  <c r="B7589" i="3"/>
  <c r="L7589" i="3" s="1"/>
  <c r="N7588" i="3" a="1"/>
  <c r="N7588" i="3" s="1"/>
  <c r="H7588" i="3"/>
  <c r="G7588" i="3"/>
  <c r="F7588" i="3"/>
  <c r="D7588" i="3"/>
  <c r="C7588" i="3"/>
  <c r="B7588" i="3"/>
  <c r="L7588" i="3" s="1"/>
  <c r="N7587" i="3" a="1"/>
  <c r="N7587" i="3"/>
  <c r="O7587" i="3"/>
  <c r="B7587" i="3"/>
  <c r="C7587" i="3"/>
  <c r="D7587" i="3"/>
  <c r="F7587" i="3"/>
  <c r="G7587" i="3"/>
  <c r="H7587" i="3"/>
  <c r="I7587" i="3"/>
  <c r="N7586" i="3" a="1"/>
  <c r="N7586" i="3"/>
  <c r="O7586" i="3"/>
  <c r="B7586" i="3"/>
  <c r="C7586" i="3"/>
  <c r="D7586" i="3"/>
  <c r="F7586" i="3"/>
  <c r="G7586" i="3"/>
  <c r="H7586" i="3"/>
  <c r="I7586" i="3"/>
  <c r="J976" i="2"/>
  <c r="K976" i="2"/>
  <c r="L976" i="2"/>
  <c r="M976" i="2"/>
  <c r="N976" i="2"/>
  <c r="N7585" i="3" a="1"/>
  <c r="N7585" i="3" s="1"/>
  <c r="H7585" i="3"/>
  <c r="G7585" i="3"/>
  <c r="F7585" i="3"/>
  <c r="D7585" i="3"/>
  <c r="C7585" i="3"/>
  <c r="B7585" i="3"/>
  <c r="L7585" i="3" s="1"/>
  <c r="J975" i="2"/>
  <c r="K975" i="2"/>
  <c r="L975" i="2"/>
  <c r="M975" i="2"/>
  <c r="N975" i="2"/>
  <c r="J974" i="2"/>
  <c r="K974" i="2"/>
  <c r="L974" i="2"/>
  <c r="M974" i="2"/>
  <c r="N974" i="2"/>
  <c r="J973" i="2"/>
  <c r="K973" i="2"/>
  <c r="L973" i="2"/>
  <c r="M973" i="2"/>
  <c r="N973" i="2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107" i="3"/>
  <c r="F6106" i="3"/>
  <c r="G7584" i="3"/>
  <c r="G7583" i="3"/>
  <c r="G7582" i="3"/>
  <c r="O7584" i="3"/>
  <c r="N7584" i="3" a="1"/>
  <c r="N7584" i="3" s="1"/>
  <c r="H7584" i="3"/>
  <c r="D7584" i="3"/>
  <c r="C7584" i="3"/>
  <c r="B7584" i="3"/>
  <c r="L7584" i="3" s="1"/>
  <c r="O7583" i="3"/>
  <c r="N7583" i="3" a="1"/>
  <c r="N7583" i="3" s="1"/>
  <c r="H7583" i="3"/>
  <c r="D7583" i="3"/>
  <c r="C7583" i="3"/>
  <c r="B7583" i="3"/>
  <c r="L7583" i="3" s="1"/>
  <c r="O7582" i="3"/>
  <c r="N7582" i="3" a="1"/>
  <c r="N7582" i="3" s="1"/>
  <c r="H7582" i="3"/>
  <c r="D7582" i="3"/>
  <c r="C7582" i="3"/>
  <c r="B7582" i="3"/>
  <c r="L7582" i="3" s="1"/>
  <c r="N972" i="2"/>
  <c r="L972" i="2"/>
  <c r="M972" i="2" s="1"/>
  <c r="J972" i="2"/>
  <c r="K972" i="2" s="1"/>
  <c r="N971" i="2"/>
  <c r="L971" i="2"/>
  <c r="M971" i="2" s="1"/>
  <c r="J971" i="2"/>
  <c r="K971" i="2" s="1"/>
  <c r="O7581" i="3"/>
  <c r="N7581" i="3" a="1"/>
  <c r="N7581" i="3" s="1"/>
  <c r="H7581" i="3"/>
  <c r="G7581" i="3"/>
  <c r="D7581" i="3"/>
  <c r="C7581" i="3"/>
  <c r="B7581" i="3"/>
  <c r="L7581" i="3" s="1"/>
  <c r="J970" i="2"/>
  <c r="K970" i="2"/>
  <c r="L970" i="2"/>
  <c r="M970" i="2"/>
  <c r="N970" i="2"/>
  <c r="O7580" i="3"/>
  <c r="H7580" i="3"/>
  <c r="G7580" i="3"/>
  <c r="D7580" i="3"/>
  <c r="C7580" i="3"/>
  <c r="B7580" i="3"/>
  <c r="L7580" i="3" s="1"/>
  <c r="O7579" i="3"/>
  <c r="H7579" i="3"/>
  <c r="G7579" i="3"/>
  <c r="D7579" i="3"/>
  <c r="C7579" i="3"/>
  <c r="B7579" i="3"/>
  <c r="L7579" i="3" s="1"/>
  <c r="O7578" i="3"/>
  <c r="N7578" i="3" a="1"/>
  <c r="N7578" i="3" s="1"/>
  <c r="H7578" i="3"/>
  <c r="G7578" i="3"/>
  <c r="D7578" i="3"/>
  <c r="C7578" i="3"/>
  <c r="B7578" i="3"/>
  <c r="L7578" i="3" s="1"/>
  <c r="O7577" i="3"/>
  <c r="N7577" i="3" a="1"/>
  <c r="N7577" i="3" s="1"/>
  <c r="H7577" i="3"/>
  <c r="G7577" i="3"/>
  <c r="D7577" i="3"/>
  <c r="C7577" i="3"/>
  <c r="B7577" i="3"/>
  <c r="L7577" i="3" s="1"/>
  <c r="O7576" i="3"/>
  <c r="N7576" i="3" a="1"/>
  <c r="N7576" i="3" s="1"/>
  <c r="H7576" i="3"/>
  <c r="G7576" i="3"/>
  <c r="D7576" i="3"/>
  <c r="C7576" i="3"/>
  <c r="B7576" i="3"/>
  <c r="L7576" i="3" s="1"/>
  <c r="O7575" i="3"/>
  <c r="N7575" i="3" a="1"/>
  <c r="N7575" i="3" s="1"/>
  <c r="H7575" i="3"/>
  <c r="G7575" i="3"/>
  <c r="D7575" i="3"/>
  <c r="C7575" i="3"/>
  <c r="B7575" i="3"/>
  <c r="L7575" i="3" s="1"/>
  <c r="O7574" i="3"/>
  <c r="N7574" i="3" a="1"/>
  <c r="N7574" i="3" s="1"/>
  <c r="H7574" i="3"/>
  <c r="G7574" i="3"/>
  <c r="D7574" i="3"/>
  <c r="C7574" i="3"/>
  <c r="B7574" i="3"/>
  <c r="L7574" i="3" s="1"/>
  <c r="O7573" i="3"/>
  <c r="N7573" i="3" a="1"/>
  <c r="N7573" i="3" s="1"/>
  <c r="H7573" i="3"/>
  <c r="G7573" i="3"/>
  <c r="D7573" i="3"/>
  <c r="C7573" i="3"/>
  <c r="B7573" i="3"/>
  <c r="L7573" i="3" s="1"/>
  <c r="O7572" i="3"/>
  <c r="N7572" i="3" a="1"/>
  <c r="N7572" i="3" s="1"/>
  <c r="H7572" i="3"/>
  <c r="G7572" i="3"/>
  <c r="D7572" i="3"/>
  <c r="C7572" i="3"/>
  <c r="B7572" i="3"/>
  <c r="L7572" i="3" s="1"/>
  <c r="O7571" i="3"/>
  <c r="H7571" i="3"/>
  <c r="G7571" i="3"/>
  <c r="D7571" i="3"/>
  <c r="C7571" i="3"/>
  <c r="B7571" i="3"/>
  <c r="L7571" i="3" s="1"/>
  <c r="O7570" i="3"/>
  <c r="N7570" i="3" a="1"/>
  <c r="N7570" i="3" s="1"/>
  <c r="H7570" i="3"/>
  <c r="G7570" i="3"/>
  <c r="D7570" i="3"/>
  <c r="C7570" i="3"/>
  <c r="B7570" i="3"/>
  <c r="L7570" i="3" s="1"/>
  <c r="O7569" i="3"/>
  <c r="N7569" i="3" a="1"/>
  <c r="N7569" i="3" s="1"/>
  <c r="H7569" i="3"/>
  <c r="G7569" i="3"/>
  <c r="D7569" i="3"/>
  <c r="C7569" i="3"/>
  <c r="B7569" i="3"/>
  <c r="L7569" i="3" s="1"/>
  <c r="O7568" i="3"/>
  <c r="N7568" i="3" a="1"/>
  <c r="N7568" i="3" s="1"/>
  <c r="H7568" i="3"/>
  <c r="G7568" i="3"/>
  <c r="D7568" i="3"/>
  <c r="C7568" i="3"/>
  <c r="B7568" i="3"/>
  <c r="L7568" i="3" s="1"/>
  <c r="O7567" i="3"/>
  <c r="N7567" i="3" a="1"/>
  <c r="N7567" i="3" s="1"/>
  <c r="H7567" i="3"/>
  <c r="G7567" i="3"/>
  <c r="D7567" i="3"/>
  <c r="C7567" i="3"/>
  <c r="B7567" i="3"/>
  <c r="L7567" i="3" s="1"/>
  <c r="N969" i="2"/>
  <c r="L969" i="2"/>
  <c r="M969" i="2" s="1"/>
  <c r="J969" i="2"/>
  <c r="K969" i="2" s="1"/>
  <c r="O7566" i="3"/>
  <c r="H7566" i="3"/>
  <c r="G7566" i="3"/>
  <c r="D7566" i="3"/>
  <c r="C7566" i="3"/>
  <c r="B7566" i="3"/>
  <c r="L7566" i="3" s="1"/>
  <c r="J968" i="2"/>
  <c r="K968" i="2"/>
  <c r="L968" i="2"/>
  <c r="M968" i="2"/>
  <c r="N968" i="2"/>
  <c r="O7565" i="3"/>
  <c r="N7565" i="3" a="1"/>
  <c r="N7565" i="3" s="1"/>
  <c r="H7565" i="3"/>
  <c r="G7565" i="3"/>
  <c r="D7565" i="3"/>
  <c r="C7565" i="3"/>
  <c r="B7565" i="3"/>
  <c r="L7565" i="3" s="1"/>
  <c r="N967" i="2"/>
  <c r="L967" i="2"/>
  <c r="M967" i="2" s="1"/>
  <c r="J967" i="2"/>
  <c r="K967" i="2" s="1"/>
  <c r="N7564" i="3" a="1"/>
  <c r="N7564" i="3" s="1"/>
  <c r="H7564" i="3"/>
  <c r="G7564" i="3"/>
  <c r="D7564" i="3"/>
  <c r="C7564" i="3"/>
  <c r="B7564" i="3"/>
  <c r="L7564" i="3" s="1"/>
  <c r="N966" i="2"/>
  <c r="L966" i="2"/>
  <c r="M966" i="2" s="1"/>
  <c r="J966" i="2"/>
  <c r="K966" i="2" s="1"/>
  <c r="B966" i="2"/>
  <c r="O7563" i="3"/>
  <c r="N7563" i="3" a="1"/>
  <c r="N7563" i="3" s="1"/>
  <c r="H7563" i="3"/>
  <c r="G7563" i="3"/>
  <c r="D7563" i="3"/>
  <c r="C7563" i="3"/>
  <c r="B7563" i="3"/>
  <c r="L7563" i="3" s="1"/>
  <c r="O7562" i="3"/>
  <c r="N7562" i="3" a="1"/>
  <c r="N7562" i="3" s="1"/>
  <c r="H7562" i="3"/>
  <c r="G7562" i="3"/>
  <c r="D7562" i="3"/>
  <c r="C7562" i="3"/>
  <c r="B7562" i="3"/>
  <c r="L7562" i="3" s="1"/>
  <c r="O7561" i="3"/>
  <c r="N7561" i="3" a="1"/>
  <c r="N7561" i="3" s="1"/>
  <c r="H7561" i="3"/>
  <c r="G7561" i="3"/>
  <c r="D7561" i="3"/>
  <c r="C7561" i="3"/>
  <c r="B7561" i="3"/>
  <c r="L7561" i="3" s="1"/>
  <c r="O7560" i="3"/>
  <c r="N7560" i="3" a="1"/>
  <c r="N7560" i="3" s="1"/>
  <c r="H7560" i="3"/>
  <c r="G7560" i="3"/>
  <c r="D7560" i="3"/>
  <c r="C7560" i="3"/>
  <c r="B7560" i="3"/>
  <c r="L7560" i="3" s="1"/>
  <c r="O7559" i="3"/>
  <c r="N7559" i="3" a="1"/>
  <c r="N7559" i="3" s="1"/>
  <c r="H7559" i="3"/>
  <c r="G7559" i="3"/>
  <c r="D7559" i="3"/>
  <c r="C7559" i="3"/>
  <c r="B7559" i="3"/>
  <c r="L7559" i="3" s="1"/>
  <c r="O7558" i="3"/>
  <c r="N7558" i="3" a="1"/>
  <c r="N7558" i="3" s="1"/>
  <c r="H7558" i="3"/>
  <c r="G7558" i="3"/>
  <c r="D7558" i="3"/>
  <c r="C7558" i="3"/>
  <c r="B7558" i="3"/>
  <c r="L7558" i="3" s="1"/>
  <c r="O7557" i="3"/>
  <c r="H7557" i="3"/>
  <c r="G7557" i="3"/>
  <c r="D7557" i="3"/>
  <c r="C7557" i="3"/>
  <c r="B7557" i="3"/>
  <c r="L7557" i="3" s="1"/>
  <c r="O7556" i="3"/>
  <c r="N7556" i="3" a="1"/>
  <c r="N7556" i="3" s="1"/>
  <c r="H7556" i="3"/>
  <c r="G7556" i="3"/>
  <c r="D7556" i="3"/>
  <c r="C7556" i="3"/>
  <c r="B7556" i="3"/>
  <c r="L7556" i="3" s="1"/>
  <c r="N7525" i="3" a="1"/>
  <c r="N7525" i="3"/>
  <c r="O7525" i="3"/>
  <c r="N7526" i="3" a="1"/>
  <c r="N7526" i="3"/>
  <c r="O7526" i="3"/>
  <c r="N7527" i="3" a="1"/>
  <c r="N7527" i="3"/>
  <c r="O7527" i="3"/>
  <c r="N7528" i="3" a="1"/>
  <c r="N7528" i="3"/>
  <c r="O7528" i="3"/>
  <c r="N7529" i="3" a="1"/>
  <c r="N7529" i="3"/>
  <c r="O7529" i="3"/>
  <c r="N7530" i="3" a="1"/>
  <c r="N7530" i="3"/>
  <c r="O7530" i="3"/>
  <c r="N7531" i="3" a="1"/>
  <c r="N7531" i="3"/>
  <c r="O7531" i="3"/>
  <c r="N7532" i="3" a="1"/>
  <c r="N7532" i="3"/>
  <c r="O7532" i="3"/>
  <c r="N7533" i="3" a="1"/>
  <c r="N7533" i="3"/>
  <c r="O7533" i="3"/>
  <c r="N7534" i="3" a="1"/>
  <c r="N7534" i="3"/>
  <c r="O7534" i="3"/>
  <c r="N7535" i="3" a="1"/>
  <c r="N7535" i="3"/>
  <c r="O7535" i="3"/>
  <c r="N7536" i="3" a="1"/>
  <c r="N7536" i="3"/>
  <c r="O7536" i="3"/>
  <c r="N7537" i="3" a="1"/>
  <c r="N7537" i="3"/>
  <c r="O7537" i="3"/>
  <c r="N7538" i="3" a="1"/>
  <c r="N7538" i="3"/>
  <c r="O7538" i="3"/>
  <c r="N7539" i="3" a="1"/>
  <c r="N7539" i="3"/>
  <c r="O7539" i="3"/>
  <c r="N7540" i="3" a="1"/>
  <c r="N7540" i="3"/>
  <c r="O7540" i="3"/>
  <c r="N7541" i="3" a="1"/>
  <c r="N7541" i="3"/>
  <c r="O7541" i="3"/>
  <c r="N7542" i="3" a="1"/>
  <c r="N7542" i="3"/>
  <c r="O7542" i="3"/>
  <c r="N7543" i="3" a="1"/>
  <c r="N7543" i="3"/>
  <c r="O7543" i="3"/>
  <c r="N7544" i="3" a="1"/>
  <c r="N7544" i="3"/>
  <c r="O7544" i="3"/>
  <c r="N7545" i="3" a="1"/>
  <c r="N7545" i="3"/>
  <c r="O7545" i="3"/>
  <c r="N7546" i="3" a="1"/>
  <c r="N7546" i="3"/>
  <c r="O7546" i="3"/>
  <c r="N7547" i="3" a="1"/>
  <c r="N7547" i="3"/>
  <c r="O7547" i="3"/>
  <c r="N7548" i="3" a="1"/>
  <c r="N7548" i="3"/>
  <c r="O7548" i="3"/>
  <c r="N7549" i="3" a="1"/>
  <c r="N7549" i="3"/>
  <c r="O7549" i="3"/>
  <c r="N7550" i="3" a="1"/>
  <c r="N7550" i="3"/>
  <c r="O7550" i="3"/>
  <c r="N7551" i="3" a="1"/>
  <c r="N7551" i="3"/>
  <c r="O7551" i="3"/>
  <c r="N7552" i="3" a="1"/>
  <c r="N7552" i="3"/>
  <c r="O7552" i="3"/>
  <c r="N7553" i="3" a="1"/>
  <c r="N7553" i="3"/>
  <c r="O7553" i="3"/>
  <c r="N7554" i="3" a="1"/>
  <c r="N7554" i="3"/>
  <c r="O7554" i="3"/>
  <c r="N7555" i="3" a="1"/>
  <c r="N7555" i="3"/>
  <c r="O7555" i="3"/>
  <c r="G7525" i="3"/>
  <c r="H7525" i="3"/>
  <c r="G7526" i="3"/>
  <c r="H7526" i="3"/>
  <c r="G7527" i="3"/>
  <c r="H7527" i="3"/>
  <c r="G7528" i="3"/>
  <c r="H7528" i="3"/>
  <c r="G7529" i="3"/>
  <c r="H7529" i="3"/>
  <c r="G7530" i="3"/>
  <c r="H7530" i="3"/>
  <c r="G7531" i="3"/>
  <c r="H7531" i="3"/>
  <c r="G7532" i="3"/>
  <c r="H7532" i="3"/>
  <c r="G7533" i="3"/>
  <c r="H7533" i="3"/>
  <c r="G7534" i="3"/>
  <c r="H7534" i="3"/>
  <c r="G7535" i="3"/>
  <c r="H7535" i="3"/>
  <c r="G7536" i="3"/>
  <c r="H7536" i="3"/>
  <c r="G7537" i="3"/>
  <c r="H7537" i="3"/>
  <c r="G7538" i="3"/>
  <c r="H7538" i="3"/>
  <c r="G7539" i="3"/>
  <c r="H7539" i="3"/>
  <c r="G7540" i="3"/>
  <c r="H7540" i="3"/>
  <c r="G7541" i="3"/>
  <c r="H7541" i="3"/>
  <c r="G7542" i="3"/>
  <c r="H7542" i="3"/>
  <c r="G7543" i="3"/>
  <c r="H7543" i="3"/>
  <c r="G7544" i="3"/>
  <c r="H7544" i="3"/>
  <c r="G7545" i="3"/>
  <c r="H7545" i="3"/>
  <c r="G7546" i="3"/>
  <c r="H7546" i="3"/>
  <c r="G7547" i="3"/>
  <c r="H7547" i="3"/>
  <c r="G7548" i="3"/>
  <c r="H7548" i="3"/>
  <c r="G7549" i="3"/>
  <c r="H7549" i="3"/>
  <c r="G7550" i="3"/>
  <c r="H7550" i="3"/>
  <c r="G7551" i="3"/>
  <c r="H7551" i="3"/>
  <c r="G7552" i="3"/>
  <c r="H7552" i="3"/>
  <c r="G7553" i="3"/>
  <c r="H7553" i="3"/>
  <c r="G7554" i="3"/>
  <c r="H7554" i="3"/>
  <c r="G7555" i="3"/>
  <c r="H7555" i="3"/>
  <c r="B7525" i="3"/>
  <c r="L7525" i="3" s="1"/>
  <c r="C7525" i="3"/>
  <c r="D7525" i="3"/>
  <c r="B7526" i="3"/>
  <c r="L7526" i="3" s="1"/>
  <c r="C7526" i="3"/>
  <c r="D7526" i="3"/>
  <c r="B7527" i="3"/>
  <c r="L7527" i="3" s="1"/>
  <c r="C7527" i="3"/>
  <c r="D7527" i="3"/>
  <c r="B7528" i="3"/>
  <c r="L7528" i="3" s="1"/>
  <c r="C7528" i="3"/>
  <c r="D7528" i="3"/>
  <c r="B7529" i="3"/>
  <c r="L7529" i="3" s="1"/>
  <c r="C7529" i="3"/>
  <c r="D7529" i="3"/>
  <c r="B7530" i="3"/>
  <c r="L7530" i="3" s="1"/>
  <c r="C7530" i="3"/>
  <c r="D7530" i="3"/>
  <c r="B7531" i="3"/>
  <c r="L7531" i="3" s="1"/>
  <c r="C7531" i="3"/>
  <c r="D7531" i="3"/>
  <c r="B7532" i="3"/>
  <c r="L7532" i="3" s="1"/>
  <c r="C7532" i="3"/>
  <c r="D7532" i="3"/>
  <c r="B7533" i="3"/>
  <c r="L7533" i="3" s="1"/>
  <c r="C7533" i="3"/>
  <c r="D7533" i="3"/>
  <c r="B7534" i="3"/>
  <c r="L7534" i="3" s="1"/>
  <c r="C7534" i="3"/>
  <c r="D7534" i="3"/>
  <c r="B7535" i="3"/>
  <c r="L7535" i="3" s="1"/>
  <c r="C7535" i="3"/>
  <c r="D7535" i="3"/>
  <c r="B7536" i="3"/>
  <c r="L7536" i="3" s="1"/>
  <c r="C7536" i="3"/>
  <c r="D7536" i="3"/>
  <c r="B7537" i="3"/>
  <c r="L7537" i="3" s="1"/>
  <c r="C7537" i="3"/>
  <c r="D7537" i="3"/>
  <c r="B7538" i="3"/>
  <c r="L7538" i="3" s="1"/>
  <c r="C7538" i="3"/>
  <c r="D7538" i="3"/>
  <c r="B7539" i="3"/>
  <c r="L7539" i="3" s="1"/>
  <c r="C7539" i="3"/>
  <c r="D7539" i="3"/>
  <c r="B7540" i="3"/>
  <c r="L7540" i="3" s="1"/>
  <c r="C7540" i="3"/>
  <c r="D7540" i="3"/>
  <c r="B7541" i="3"/>
  <c r="L7541" i="3" s="1"/>
  <c r="C7541" i="3"/>
  <c r="D7541" i="3"/>
  <c r="B7542" i="3"/>
  <c r="L7542" i="3" s="1"/>
  <c r="C7542" i="3"/>
  <c r="D7542" i="3"/>
  <c r="B7543" i="3"/>
  <c r="L7543" i="3" s="1"/>
  <c r="C7543" i="3"/>
  <c r="D7543" i="3"/>
  <c r="B7544" i="3"/>
  <c r="L7544" i="3" s="1"/>
  <c r="C7544" i="3"/>
  <c r="D7544" i="3"/>
  <c r="B7545" i="3"/>
  <c r="L7545" i="3" s="1"/>
  <c r="C7545" i="3"/>
  <c r="D7545" i="3"/>
  <c r="B7546" i="3"/>
  <c r="L7546" i="3" s="1"/>
  <c r="C7546" i="3"/>
  <c r="D7546" i="3"/>
  <c r="B7547" i="3"/>
  <c r="L7547" i="3" s="1"/>
  <c r="C7547" i="3"/>
  <c r="D7547" i="3"/>
  <c r="B7548" i="3"/>
  <c r="L7548" i="3" s="1"/>
  <c r="C7548" i="3"/>
  <c r="D7548" i="3"/>
  <c r="B7549" i="3"/>
  <c r="L7549" i="3" s="1"/>
  <c r="C7549" i="3"/>
  <c r="D7549" i="3"/>
  <c r="B7550" i="3"/>
  <c r="L7550" i="3" s="1"/>
  <c r="C7550" i="3"/>
  <c r="D7550" i="3"/>
  <c r="B7551" i="3"/>
  <c r="L7551" i="3" s="1"/>
  <c r="C7551" i="3"/>
  <c r="D7551" i="3"/>
  <c r="B7552" i="3"/>
  <c r="L7552" i="3" s="1"/>
  <c r="C7552" i="3"/>
  <c r="D7552" i="3"/>
  <c r="B7553" i="3"/>
  <c r="L7553" i="3" s="1"/>
  <c r="C7553" i="3"/>
  <c r="D7553" i="3"/>
  <c r="B7554" i="3"/>
  <c r="L7554" i="3" s="1"/>
  <c r="C7554" i="3"/>
  <c r="D7554" i="3"/>
  <c r="B7555" i="3"/>
  <c r="L7555" i="3" s="1"/>
  <c r="C7555" i="3"/>
  <c r="D7555" i="3"/>
  <c r="B7386" i="3"/>
  <c r="C7386" i="3"/>
  <c r="D7386" i="3"/>
  <c r="G7386" i="3"/>
  <c r="H7386" i="3"/>
  <c r="I7386" i="3"/>
  <c r="L7386" i="3"/>
  <c r="O7386" i="3"/>
  <c r="P7386" i="3"/>
  <c r="N965" i="2"/>
  <c r="L965" i="2"/>
  <c r="M965" i="2" s="1"/>
  <c r="J965" i="2"/>
  <c r="K965" i="2" s="1"/>
  <c r="B965" i="2"/>
  <c r="J964" i="2"/>
  <c r="K964" i="2"/>
  <c r="L964" i="2"/>
  <c r="M964" i="2"/>
  <c r="N964" i="2"/>
  <c r="B964" i="2"/>
  <c r="B6648" i="3"/>
  <c r="C6648" i="3"/>
  <c r="D6648" i="3"/>
  <c r="G6648" i="3"/>
  <c r="H6648" i="3"/>
  <c r="I6648" i="3"/>
  <c r="L6648" i="3"/>
  <c r="O6648" i="3"/>
  <c r="P6648" i="3"/>
  <c r="O7524" i="3"/>
  <c r="N7524" i="3" a="1"/>
  <c r="N7524" i="3" s="1"/>
  <c r="H7524" i="3"/>
  <c r="G7524" i="3"/>
  <c r="D7524" i="3"/>
  <c r="C7524" i="3"/>
  <c r="B7524" i="3"/>
  <c r="L7524" i="3" s="1"/>
  <c r="N963" i="2"/>
  <c r="L963" i="2"/>
  <c r="M963" i="2" s="1"/>
  <c r="J963" i="2"/>
  <c r="K963" i="2" s="1"/>
  <c r="B963" i="2"/>
  <c r="O7523" i="3"/>
  <c r="N7523" i="3" a="1"/>
  <c r="N7523" i="3" s="1"/>
  <c r="H7523" i="3"/>
  <c r="G7523" i="3"/>
  <c r="D7523" i="3"/>
  <c r="C7523" i="3"/>
  <c r="B7523" i="3"/>
  <c r="L7523" i="3" s="1"/>
  <c r="O7522" i="3"/>
  <c r="N7522" i="3" a="1"/>
  <c r="N7522" i="3" s="1"/>
  <c r="H7522" i="3"/>
  <c r="G7522" i="3"/>
  <c r="D7522" i="3"/>
  <c r="C7522" i="3"/>
  <c r="B7522" i="3"/>
  <c r="L7522" i="3" s="1"/>
  <c r="O7521" i="3"/>
  <c r="H7521" i="3"/>
  <c r="G7521" i="3"/>
  <c r="D7521" i="3"/>
  <c r="C7521" i="3"/>
  <c r="B7521" i="3"/>
  <c r="L7521" i="3" s="1"/>
  <c r="O7520" i="3"/>
  <c r="H7520" i="3"/>
  <c r="G7520" i="3"/>
  <c r="D7520" i="3"/>
  <c r="C7520" i="3"/>
  <c r="B7520" i="3"/>
  <c r="L7520" i="3" s="1"/>
  <c r="O7519" i="3"/>
  <c r="H7519" i="3"/>
  <c r="G7519" i="3"/>
  <c r="D7519" i="3"/>
  <c r="C7519" i="3"/>
  <c r="B7519" i="3"/>
  <c r="L7519" i="3" s="1"/>
  <c r="O7518" i="3"/>
  <c r="H7518" i="3"/>
  <c r="G7518" i="3"/>
  <c r="D7518" i="3"/>
  <c r="C7518" i="3"/>
  <c r="B7518" i="3"/>
  <c r="L7518" i="3" s="1"/>
  <c r="O7517" i="3"/>
  <c r="H7517" i="3"/>
  <c r="G7517" i="3"/>
  <c r="D7517" i="3"/>
  <c r="C7517" i="3"/>
  <c r="B7517" i="3"/>
  <c r="L7517" i="3" s="1"/>
  <c r="O7516" i="3"/>
  <c r="H7516" i="3"/>
  <c r="G7516" i="3"/>
  <c r="D7516" i="3"/>
  <c r="C7516" i="3"/>
  <c r="B7516" i="3"/>
  <c r="L7516" i="3" s="1"/>
  <c r="O7515" i="3"/>
  <c r="H7515" i="3"/>
  <c r="G7515" i="3"/>
  <c r="D7515" i="3"/>
  <c r="C7515" i="3"/>
  <c r="B7515" i="3"/>
  <c r="L7515" i="3" s="1"/>
  <c r="O7514" i="3"/>
  <c r="H7514" i="3"/>
  <c r="G7514" i="3"/>
  <c r="D7514" i="3"/>
  <c r="C7514" i="3"/>
  <c r="B7514" i="3"/>
  <c r="L7514" i="3" s="1"/>
  <c r="O7513" i="3"/>
  <c r="H7513" i="3"/>
  <c r="G7513" i="3"/>
  <c r="D7513" i="3"/>
  <c r="C7513" i="3"/>
  <c r="B7513" i="3"/>
  <c r="L7513" i="3" s="1"/>
  <c r="O7512" i="3"/>
  <c r="H7512" i="3"/>
  <c r="G7512" i="3"/>
  <c r="D7512" i="3"/>
  <c r="C7512" i="3"/>
  <c r="B7512" i="3"/>
  <c r="L7512" i="3" s="1"/>
  <c r="J962" i="2"/>
  <c r="L962" i="2"/>
  <c r="K962" i="2"/>
  <c r="N962" i="2"/>
  <c r="M962" i="2"/>
  <c r="B962" i="2"/>
  <c r="J961" i="2"/>
  <c r="B961" i="2"/>
  <c r="N961" i="2"/>
  <c r="L961" i="2"/>
  <c r="M961" i="2" s="1"/>
  <c r="K961" i="2"/>
  <c r="B887" i="2"/>
  <c r="N960" i="2"/>
  <c r="L960" i="2"/>
  <c r="M960" i="2" s="1"/>
  <c r="J960" i="2"/>
  <c r="K960" i="2" s="1"/>
  <c r="B960" i="2"/>
  <c r="B900" i="2"/>
  <c r="N959" i="2"/>
  <c r="L959" i="2"/>
  <c r="M959" i="2" s="1"/>
  <c r="J959" i="2"/>
  <c r="K959" i="2" s="1"/>
  <c r="B959" i="2"/>
  <c r="O7511" i="3"/>
  <c r="H7511" i="3"/>
  <c r="G7511" i="3"/>
  <c r="D7511" i="3"/>
  <c r="C7511" i="3"/>
  <c r="B7511" i="3"/>
  <c r="L7511" i="3" s="1"/>
  <c r="O7510" i="3"/>
  <c r="N7510" i="3" a="1"/>
  <c r="N7510" i="3" s="1"/>
  <c r="O7509" i="3"/>
  <c r="N7509" i="3" a="1"/>
  <c r="N7509" i="3" s="1"/>
  <c r="O7508" i="3"/>
  <c r="N7508" i="3" a="1"/>
  <c r="N7508" i="3" s="1"/>
  <c r="O7507" i="3"/>
  <c r="N7507" i="3" a="1"/>
  <c r="N7507" i="3" s="1"/>
  <c r="O7506" i="3"/>
  <c r="N7506" i="3" a="1"/>
  <c r="N7506" i="3" s="1"/>
  <c r="O7505" i="3"/>
  <c r="N7505" i="3" a="1"/>
  <c r="N7505" i="3" s="1"/>
  <c r="G7505" i="3"/>
  <c r="H7505" i="3"/>
  <c r="G7506" i="3"/>
  <c r="H7506" i="3"/>
  <c r="G7507" i="3"/>
  <c r="H7507" i="3"/>
  <c r="G7508" i="3"/>
  <c r="H7508" i="3"/>
  <c r="G7509" i="3"/>
  <c r="H7509" i="3"/>
  <c r="G7510" i="3"/>
  <c r="H7510" i="3"/>
  <c r="B7505" i="3"/>
  <c r="L7505" i="3" s="1"/>
  <c r="C7505" i="3"/>
  <c r="D7505" i="3"/>
  <c r="B7506" i="3"/>
  <c r="L7506" i="3" s="1"/>
  <c r="C7506" i="3"/>
  <c r="D7506" i="3"/>
  <c r="B7507" i="3"/>
  <c r="L7507" i="3" s="1"/>
  <c r="C7507" i="3"/>
  <c r="D7507" i="3"/>
  <c r="B7508" i="3"/>
  <c r="L7508" i="3" s="1"/>
  <c r="C7508" i="3"/>
  <c r="D7508" i="3"/>
  <c r="B7509" i="3"/>
  <c r="L7509" i="3" s="1"/>
  <c r="C7509" i="3"/>
  <c r="D7509" i="3"/>
  <c r="B7510" i="3"/>
  <c r="L7510" i="3" s="1"/>
  <c r="C7510" i="3"/>
  <c r="D7510" i="3"/>
  <c r="O7504" i="3"/>
  <c r="N7504" i="3" a="1"/>
  <c r="N7504" i="3" s="1"/>
  <c r="H7504" i="3"/>
  <c r="G7504" i="3"/>
  <c r="D7504" i="3"/>
  <c r="C7504" i="3"/>
  <c r="B7504" i="3"/>
  <c r="L7504" i="3" s="1"/>
  <c r="O7503" i="3"/>
  <c r="N7503" i="3" a="1"/>
  <c r="N7503" i="3" s="1"/>
  <c r="H7503" i="3"/>
  <c r="G7503" i="3"/>
  <c r="D7503" i="3"/>
  <c r="C7503" i="3"/>
  <c r="B7503" i="3"/>
  <c r="L7503" i="3" s="1"/>
  <c r="O7502" i="3"/>
  <c r="N7502" i="3" a="1"/>
  <c r="N7502" i="3" s="1"/>
  <c r="H7502" i="3"/>
  <c r="G7502" i="3"/>
  <c r="D7502" i="3"/>
  <c r="C7502" i="3"/>
  <c r="B7502" i="3"/>
  <c r="L7502" i="3" s="1"/>
  <c r="B674" i="2"/>
  <c r="N958" i="2"/>
  <c r="L958" i="2"/>
  <c r="M958" i="2" s="1"/>
  <c r="J958" i="2"/>
  <c r="K958" i="2" s="1"/>
  <c r="B958" i="2"/>
  <c r="B957" i="2"/>
  <c r="N957" i="2"/>
  <c r="L957" i="2"/>
  <c r="M957" i="2" s="1"/>
  <c r="J957" i="2"/>
  <c r="K957" i="2" s="1"/>
  <c r="N7476" i="3" a="1"/>
  <c r="N7476" i="3"/>
  <c r="O7476" i="3"/>
  <c r="N7477" i="3" a="1"/>
  <c r="N7477" i="3"/>
  <c r="O7477" i="3"/>
  <c r="N7478" i="3" a="1"/>
  <c r="N7478" i="3"/>
  <c r="O7478" i="3"/>
  <c r="N7479" i="3" a="1"/>
  <c r="N7479" i="3"/>
  <c r="O7479" i="3"/>
  <c r="N7480" i="3" a="1"/>
  <c r="N7480" i="3"/>
  <c r="O7480" i="3"/>
  <c r="N7481" i="3" a="1"/>
  <c r="N7481" i="3"/>
  <c r="O7481" i="3"/>
  <c r="N7482" i="3" a="1"/>
  <c r="N7482" i="3"/>
  <c r="O7482" i="3"/>
  <c r="N7483" i="3" a="1"/>
  <c r="N7483" i="3"/>
  <c r="O7483" i="3"/>
  <c r="N7484" i="3" a="1"/>
  <c r="N7484" i="3"/>
  <c r="O7484" i="3"/>
  <c r="N7485" i="3" a="1"/>
  <c r="N7485" i="3"/>
  <c r="O7485" i="3"/>
  <c r="N7486" i="3" a="1"/>
  <c r="N7486" i="3"/>
  <c r="O7486" i="3"/>
  <c r="N7487" i="3" a="1"/>
  <c r="N7487" i="3"/>
  <c r="O7487" i="3"/>
  <c r="N7488" i="3" a="1"/>
  <c r="N7488" i="3"/>
  <c r="O7488" i="3"/>
  <c r="N7489" i="3" a="1"/>
  <c r="N7489" i="3"/>
  <c r="O7489" i="3"/>
  <c r="N7490" i="3" a="1"/>
  <c r="N7490" i="3"/>
  <c r="O7490" i="3"/>
  <c r="N7491" i="3" a="1"/>
  <c r="N7491" i="3"/>
  <c r="O7491" i="3"/>
  <c r="N7492" i="3" a="1"/>
  <c r="N7492" i="3"/>
  <c r="O7492" i="3"/>
  <c r="N7493" i="3" a="1"/>
  <c r="N7493" i="3"/>
  <c r="O7493" i="3"/>
  <c r="N7494" i="3" a="1"/>
  <c r="N7494" i="3"/>
  <c r="O7494" i="3"/>
  <c r="N7495" i="3" a="1"/>
  <c r="N7495" i="3"/>
  <c r="O7495" i="3"/>
  <c r="N7496" i="3" a="1"/>
  <c r="N7496" i="3"/>
  <c r="O7496" i="3"/>
  <c r="N7497" i="3" a="1"/>
  <c r="N7497" i="3"/>
  <c r="O7497" i="3"/>
  <c r="N7498" i="3" a="1"/>
  <c r="N7498" i="3"/>
  <c r="O7498" i="3"/>
  <c r="N7499" i="3" a="1"/>
  <c r="N7499" i="3"/>
  <c r="O7499" i="3"/>
  <c r="N7500" i="3" a="1"/>
  <c r="N7500" i="3"/>
  <c r="O7500" i="3"/>
  <c r="N7501" i="3" a="1"/>
  <c r="N7501" i="3"/>
  <c r="O7501" i="3"/>
  <c r="G7476" i="3"/>
  <c r="H7476" i="3"/>
  <c r="G7477" i="3"/>
  <c r="H7477" i="3"/>
  <c r="G7478" i="3"/>
  <c r="H7478" i="3"/>
  <c r="G7479" i="3"/>
  <c r="H7479" i="3"/>
  <c r="G7480" i="3"/>
  <c r="H7480" i="3"/>
  <c r="G7481" i="3"/>
  <c r="H7481" i="3"/>
  <c r="G7482" i="3"/>
  <c r="H7482" i="3"/>
  <c r="G7483" i="3"/>
  <c r="H7483" i="3"/>
  <c r="G7484" i="3"/>
  <c r="H7484" i="3"/>
  <c r="G7485" i="3"/>
  <c r="H7485" i="3"/>
  <c r="G7486" i="3"/>
  <c r="H7486" i="3"/>
  <c r="G7487" i="3"/>
  <c r="H7487" i="3"/>
  <c r="G7488" i="3"/>
  <c r="H7488" i="3"/>
  <c r="G7489" i="3"/>
  <c r="H7489" i="3"/>
  <c r="G7490" i="3"/>
  <c r="H7490" i="3"/>
  <c r="G7491" i="3"/>
  <c r="H7491" i="3"/>
  <c r="G7492" i="3"/>
  <c r="H7492" i="3"/>
  <c r="G7493" i="3"/>
  <c r="H7493" i="3"/>
  <c r="G7494" i="3"/>
  <c r="H7494" i="3"/>
  <c r="G7495" i="3"/>
  <c r="H7495" i="3"/>
  <c r="G7496" i="3"/>
  <c r="H7496" i="3"/>
  <c r="G7497" i="3"/>
  <c r="H7497" i="3"/>
  <c r="G7498" i="3"/>
  <c r="H7498" i="3"/>
  <c r="G7499" i="3"/>
  <c r="H7499" i="3"/>
  <c r="G7500" i="3"/>
  <c r="H7500" i="3"/>
  <c r="G7501" i="3"/>
  <c r="H7501" i="3"/>
  <c r="B7476" i="3"/>
  <c r="L7476" i="3" s="1"/>
  <c r="C7476" i="3"/>
  <c r="D7476" i="3"/>
  <c r="B7477" i="3"/>
  <c r="L7477" i="3" s="1"/>
  <c r="C7477" i="3"/>
  <c r="D7477" i="3"/>
  <c r="B7478" i="3"/>
  <c r="L7478" i="3" s="1"/>
  <c r="C7478" i="3"/>
  <c r="D7478" i="3"/>
  <c r="B7479" i="3"/>
  <c r="L7479" i="3" s="1"/>
  <c r="C7479" i="3"/>
  <c r="D7479" i="3"/>
  <c r="B7480" i="3"/>
  <c r="L7480" i="3" s="1"/>
  <c r="C7480" i="3"/>
  <c r="D7480" i="3"/>
  <c r="B7481" i="3"/>
  <c r="L7481" i="3" s="1"/>
  <c r="C7481" i="3"/>
  <c r="D7481" i="3"/>
  <c r="B7482" i="3"/>
  <c r="L7482" i="3" s="1"/>
  <c r="C7482" i="3"/>
  <c r="D7482" i="3"/>
  <c r="B7483" i="3"/>
  <c r="L7483" i="3" s="1"/>
  <c r="C7483" i="3"/>
  <c r="D7483" i="3"/>
  <c r="B7484" i="3"/>
  <c r="L7484" i="3" s="1"/>
  <c r="C7484" i="3"/>
  <c r="D7484" i="3"/>
  <c r="B7485" i="3"/>
  <c r="L7485" i="3" s="1"/>
  <c r="C7485" i="3"/>
  <c r="D7485" i="3"/>
  <c r="B7486" i="3"/>
  <c r="L7486" i="3" s="1"/>
  <c r="C7486" i="3"/>
  <c r="D7486" i="3"/>
  <c r="B7487" i="3"/>
  <c r="L7487" i="3" s="1"/>
  <c r="C7487" i="3"/>
  <c r="D7487" i="3"/>
  <c r="B7488" i="3"/>
  <c r="L7488" i="3" s="1"/>
  <c r="C7488" i="3"/>
  <c r="D7488" i="3"/>
  <c r="B7489" i="3"/>
  <c r="L7489" i="3" s="1"/>
  <c r="C7489" i="3"/>
  <c r="D7489" i="3"/>
  <c r="B7490" i="3"/>
  <c r="L7490" i="3" s="1"/>
  <c r="C7490" i="3"/>
  <c r="D7490" i="3"/>
  <c r="B7491" i="3"/>
  <c r="L7491" i="3" s="1"/>
  <c r="C7491" i="3"/>
  <c r="D7491" i="3"/>
  <c r="B7492" i="3"/>
  <c r="L7492" i="3" s="1"/>
  <c r="C7492" i="3"/>
  <c r="D7492" i="3"/>
  <c r="B7493" i="3"/>
  <c r="L7493" i="3" s="1"/>
  <c r="C7493" i="3"/>
  <c r="D7493" i="3"/>
  <c r="B7494" i="3"/>
  <c r="L7494" i="3" s="1"/>
  <c r="C7494" i="3"/>
  <c r="D7494" i="3"/>
  <c r="B7495" i="3"/>
  <c r="L7495" i="3" s="1"/>
  <c r="C7495" i="3"/>
  <c r="D7495" i="3"/>
  <c r="B7496" i="3"/>
  <c r="L7496" i="3" s="1"/>
  <c r="C7496" i="3"/>
  <c r="D7496" i="3"/>
  <c r="B7497" i="3"/>
  <c r="L7497" i="3" s="1"/>
  <c r="C7497" i="3"/>
  <c r="D7497" i="3"/>
  <c r="B7498" i="3"/>
  <c r="L7498" i="3" s="1"/>
  <c r="C7498" i="3"/>
  <c r="D7498" i="3"/>
  <c r="B7499" i="3"/>
  <c r="L7499" i="3" s="1"/>
  <c r="C7499" i="3"/>
  <c r="D7499" i="3"/>
  <c r="B7500" i="3"/>
  <c r="L7500" i="3" s="1"/>
  <c r="C7500" i="3"/>
  <c r="D7500" i="3"/>
  <c r="B7501" i="3"/>
  <c r="L7501" i="3" s="1"/>
  <c r="C7501" i="3"/>
  <c r="D7501" i="3"/>
  <c r="O7475" i="3"/>
  <c r="N7475" i="3" a="1"/>
  <c r="N7475" i="3" s="1"/>
  <c r="O7474" i="3"/>
  <c r="N7474" i="3" a="1"/>
  <c r="N7474" i="3" s="1"/>
  <c r="O7473" i="3"/>
  <c r="N7473" i="3" a="1"/>
  <c r="N7473" i="3" s="1"/>
  <c r="O7472" i="3"/>
  <c r="N7472" i="3" a="1"/>
  <c r="N7472" i="3" s="1"/>
  <c r="O7471" i="3"/>
  <c r="N7471" i="3" a="1"/>
  <c r="N7471" i="3" s="1"/>
  <c r="O7470" i="3"/>
  <c r="N7470" i="3" a="1"/>
  <c r="N7470" i="3" s="1"/>
  <c r="G7470" i="3"/>
  <c r="H7470" i="3"/>
  <c r="G7471" i="3"/>
  <c r="H7471" i="3"/>
  <c r="G7472" i="3"/>
  <c r="H7472" i="3"/>
  <c r="G7473" i="3"/>
  <c r="H7473" i="3"/>
  <c r="G7474" i="3"/>
  <c r="H7474" i="3"/>
  <c r="G7475" i="3"/>
  <c r="H7475" i="3"/>
  <c r="B7470" i="3"/>
  <c r="L7470" i="3" s="1"/>
  <c r="C7470" i="3"/>
  <c r="D7470" i="3"/>
  <c r="B7471" i="3"/>
  <c r="L7471" i="3" s="1"/>
  <c r="C7471" i="3"/>
  <c r="D7471" i="3"/>
  <c r="B7472" i="3"/>
  <c r="L7472" i="3" s="1"/>
  <c r="C7472" i="3"/>
  <c r="D7472" i="3"/>
  <c r="B7473" i="3"/>
  <c r="L7473" i="3" s="1"/>
  <c r="C7473" i="3"/>
  <c r="D7473" i="3"/>
  <c r="B7474" i="3"/>
  <c r="L7474" i="3" s="1"/>
  <c r="C7474" i="3"/>
  <c r="D7474" i="3"/>
  <c r="B7475" i="3"/>
  <c r="L7475" i="3" s="1"/>
  <c r="C7475" i="3"/>
  <c r="D7475" i="3"/>
  <c r="N956" i="2"/>
  <c r="L956" i="2"/>
  <c r="M956" i="2" s="1"/>
  <c r="J956" i="2"/>
  <c r="K956" i="2" s="1"/>
  <c r="N955" i="2"/>
  <c r="L955" i="2"/>
  <c r="M955" i="2" s="1"/>
  <c r="J955" i="2"/>
  <c r="K955" i="2" s="1"/>
  <c r="B956" i="2"/>
  <c r="B955" i="2"/>
  <c r="O7469" i="3"/>
  <c r="N7469" i="3" a="1"/>
  <c r="N7469" i="3" s="1"/>
  <c r="H7469" i="3"/>
  <c r="G7469" i="3"/>
  <c r="D7469" i="3"/>
  <c r="C7469" i="3"/>
  <c r="B7469" i="3"/>
  <c r="L7469" i="3" s="1"/>
  <c r="O7468" i="3"/>
  <c r="N7468" i="3" a="1"/>
  <c r="N7468" i="3" s="1"/>
  <c r="H7468" i="3"/>
  <c r="G7468" i="3"/>
  <c r="D7468" i="3"/>
  <c r="C7468" i="3"/>
  <c r="B7468" i="3"/>
  <c r="L7468" i="3" s="1"/>
  <c r="N954" i="2"/>
  <c r="L954" i="2"/>
  <c r="M954" i="2" s="1"/>
  <c r="J954" i="2"/>
  <c r="K954" i="2" s="1"/>
  <c r="B954" i="2"/>
  <c r="O7467" i="3"/>
  <c r="H7467" i="3"/>
  <c r="G7467" i="3"/>
  <c r="D7467" i="3"/>
  <c r="C7467" i="3"/>
  <c r="B7467" i="3"/>
  <c r="O7466" i="3"/>
  <c r="H7466" i="3"/>
  <c r="G7466" i="3"/>
  <c r="D7466" i="3"/>
  <c r="C7466" i="3"/>
  <c r="B7466" i="3"/>
  <c r="O7465" i="3"/>
  <c r="N7465" i="3" a="1"/>
  <c r="N7465" i="3" s="1"/>
  <c r="H7465" i="3"/>
  <c r="G7465" i="3"/>
  <c r="D7465" i="3"/>
  <c r="C7465" i="3"/>
  <c r="B7465" i="3"/>
  <c r="L7465" i="3" s="1"/>
  <c r="N953" i="2"/>
  <c r="L953" i="2"/>
  <c r="M953" i="2" s="1"/>
  <c r="J953" i="2"/>
  <c r="K953" i="2" s="1"/>
  <c r="B953" i="2"/>
  <c r="O7464" i="3"/>
  <c r="N7464" i="3" a="1"/>
  <c r="N7464" i="3" s="1"/>
  <c r="O7291" i="3"/>
  <c r="N7291" i="3" a="1"/>
  <c r="N7291" i="3" s="1"/>
  <c r="H7464" i="3"/>
  <c r="G7464" i="3"/>
  <c r="H7291" i="3"/>
  <c r="G7291" i="3"/>
  <c r="D7464" i="3"/>
  <c r="P7464" i="3" s="1"/>
  <c r="C7464" i="3"/>
  <c r="B7464" i="3"/>
  <c r="L7467" i="3" s="1"/>
  <c r="D7291" i="3"/>
  <c r="P7291" i="3" s="1"/>
  <c r="C7291" i="3"/>
  <c r="B7291" i="3"/>
  <c r="L7464" i="3"/>
  <c r="N952" i="2"/>
  <c r="L952" i="2"/>
  <c r="M952" i="2" s="1"/>
  <c r="J952" i="2"/>
  <c r="K952" i="2" s="1"/>
  <c r="O7463" i="3"/>
  <c r="N7463" i="3" a="1"/>
  <c r="N7463" i="3" s="1"/>
  <c r="H7463" i="3"/>
  <c r="G7463" i="3"/>
  <c r="D7463" i="3"/>
  <c r="C7463" i="3"/>
  <c r="B7463" i="3"/>
  <c r="O7462" i="3"/>
  <c r="H7462" i="3"/>
  <c r="G7462" i="3"/>
  <c r="D7462" i="3"/>
  <c r="C7462" i="3"/>
  <c r="B7462" i="3"/>
  <c r="L7462" i="3" s="1"/>
  <c r="N950" i="2"/>
  <c r="N951" i="2"/>
  <c r="L951" i="2"/>
  <c r="M951" i="2" s="1"/>
  <c r="J951" i="2"/>
  <c r="K951" i="2" s="1"/>
  <c r="B951" i="2"/>
  <c r="N949" i="2"/>
  <c r="L949" i="2"/>
  <c r="M949" i="2" s="1"/>
  <c r="J949" i="2"/>
  <c r="K949" i="2" s="1"/>
  <c r="B949" i="2"/>
  <c r="O7461" i="3"/>
  <c r="H7461" i="3"/>
  <c r="G7461" i="3"/>
  <c r="D7461" i="3"/>
  <c r="C7461" i="3"/>
  <c r="B7461" i="3"/>
  <c r="L7461" i="3" s="1"/>
  <c r="O7460" i="3"/>
  <c r="N7460" i="3" a="1"/>
  <c r="N7460" i="3" s="1"/>
  <c r="H7460" i="3"/>
  <c r="G7460" i="3"/>
  <c r="D7460" i="3"/>
  <c r="C7460" i="3"/>
  <c r="B7460" i="3"/>
  <c r="L7460" i="3" s="1"/>
  <c r="O7459" i="3"/>
  <c r="N7459" i="3" a="1"/>
  <c r="N7459" i="3" s="1"/>
  <c r="H7459" i="3"/>
  <c r="G7459" i="3"/>
  <c r="D7459" i="3"/>
  <c r="C7459" i="3"/>
  <c r="B7459" i="3"/>
  <c r="L7459" i="3" s="1"/>
  <c r="L950" i="2"/>
  <c r="M950" i="2" s="1"/>
  <c r="J950" i="2"/>
  <c r="K950" i="2" s="1"/>
  <c r="B950" i="2"/>
  <c r="L948" i="2"/>
  <c r="N948" i="2"/>
  <c r="M948" i="2"/>
  <c r="J948" i="2"/>
  <c r="K948" i="2" s="1"/>
  <c r="B948" i="2"/>
  <c r="B947" i="2"/>
  <c r="J947" i="2"/>
  <c r="K947" i="2"/>
  <c r="L947" i="2"/>
  <c r="M947" i="2"/>
  <c r="N947" i="2"/>
  <c r="O7458" i="3"/>
  <c r="N7458" i="3" a="1"/>
  <c r="N7458" i="3" s="1"/>
  <c r="O7457" i="3"/>
  <c r="N7457" i="3" a="1"/>
  <c r="N7457" i="3" s="1"/>
  <c r="O7456" i="3"/>
  <c r="N7456" i="3" a="1"/>
  <c r="N7456" i="3" s="1"/>
  <c r="O7455" i="3"/>
  <c r="N7455" i="3" a="1"/>
  <c r="N7455" i="3" s="1"/>
  <c r="O7454" i="3"/>
  <c r="N7454" i="3" a="1"/>
  <c r="N7454" i="3" s="1"/>
  <c r="O7453" i="3"/>
  <c r="N7453" i="3" a="1"/>
  <c r="N7453" i="3" s="1"/>
  <c r="O7452" i="3"/>
  <c r="N7452" i="3" a="1"/>
  <c r="N7452" i="3" s="1"/>
  <c r="O7451" i="3"/>
  <c r="N7451" i="3" a="1"/>
  <c r="N7451" i="3" s="1"/>
  <c r="O7450" i="3"/>
  <c r="N7450" i="3" a="1"/>
  <c r="N7450" i="3" s="1"/>
  <c r="O7449" i="3"/>
  <c r="N7449" i="3" a="1"/>
  <c r="N7449" i="3" s="1"/>
  <c r="O7448" i="3"/>
  <c r="N7448" i="3" a="1"/>
  <c r="N7448" i="3" s="1"/>
  <c r="O7447" i="3"/>
  <c r="N7447" i="3" a="1"/>
  <c r="N7447" i="3" s="1"/>
  <c r="O7446" i="3"/>
  <c r="N7446" i="3" a="1"/>
  <c r="N7446" i="3" s="1"/>
  <c r="O7445" i="3"/>
  <c r="N7445" i="3" a="1"/>
  <c r="N7445" i="3" s="1"/>
  <c r="O7444" i="3"/>
  <c r="N7444" i="3" a="1"/>
  <c r="N7444" i="3" s="1"/>
  <c r="O7443" i="3"/>
  <c r="N7443" i="3" a="1"/>
  <c r="N7443" i="3" s="1"/>
  <c r="O7442" i="3"/>
  <c r="N7442" i="3" a="1"/>
  <c r="N7442" i="3" s="1"/>
  <c r="O7441" i="3"/>
  <c r="N7441" i="3" a="1"/>
  <c r="N7441" i="3" s="1"/>
  <c r="O7440" i="3"/>
  <c r="N7440" i="3" a="1"/>
  <c r="N7440" i="3" s="1"/>
  <c r="O7439" i="3"/>
  <c r="N7439" i="3" a="1"/>
  <c r="N7439" i="3" s="1"/>
  <c r="O7438" i="3"/>
  <c r="N7438" i="3" a="1"/>
  <c r="N7438" i="3" s="1"/>
  <c r="O7437" i="3"/>
  <c r="N7437" i="3" a="1"/>
  <c r="N7437" i="3" s="1"/>
  <c r="O7436" i="3"/>
  <c r="N7436" i="3" a="1"/>
  <c r="N7436" i="3" s="1"/>
  <c r="O7435" i="3"/>
  <c r="N7435" i="3" a="1"/>
  <c r="N7435" i="3" s="1"/>
  <c r="O7434" i="3"/>
  <c r="N7434" i="3" a="1"/>
  <c r="N7434" i="3" s="1"/>
  <c r="O7433" i="3"/>
  <c r="N7433" i="3" a="1"/>
  <c r="N7433" i="3" s="1"/>
  <c r="O7432" i="3"/>
  <c r="N7432" i="3" a="1"/>
  <c r="N7432" i="3" s="1"/>
  <c r="O7431" i="3"/>
  <c r="N7431" i="3" a="1"/>
  <c r="N7431" i="3" s="1"/>
  <c r="O7430" i="3"/>
  <c r="N7430" i="3" a="1"/>
  <c r="N7430" i="3" s="1"/>
  <c r="G7430" i="3"/>
  <c r="H7430" i="3"/>
  <c r="G7431" i="3"/>
  <c r="H7431" i="3"/>
  <c r="G7432" i="3"/>
  <c r="H7432" i="3"/>
  <c r="G7433" i="3"/>
  <c r="H7433" i="3"/>
  <c r="G7434" i="3"/>
  <c r="H7434" i="3"/>
  <c r="G7435" i="3"/>
  <c r="H7435" i="3"/>
  <c r="G7436" i="3"/>
  <c r="H7436" i="3"/>
  <c r="G7437" i="3"/>
  <c r="H7437" i="3"/>
  <c r="G7438" i="3"/>
  <c r="H7438" i="3"/>
  <c r="G7439" i="3"/>
  <c r="H7439" i="3"/>
  <c r="G7440" i="3"/>
  <c r="H7440" i="3"/>
  <c r="G7441" i="3"/>
  <c r="H7441" i="3"/>
  <c r="G7442" i="3"/>
  <c r="H7442" i="3"/>
  <c r="G7443" i="3"/>
  <c r="H7443" i="3"/>
  <c r="G7444" i="3"/>
  <c r="H7444" i="3"/>
  <c r="G7445" i="3"/>
  <c r="H7445" i="3"/>
  <c r="G7446" i="3"/>
  <c r="H7446" i="3"/>
  <c r="G7447" i="3"/>
  <c r="H7447" i="3"/>
  <c r="G7448" i="3"/>
  <c r="H7448" i="3"/>
  <c r="G7449" i="3"/>
  <c r="H7449" i="3"/>
  <c r="G7450" i="3"/>
  <c r="H7450" i="3"/>
  <c r="G7451" i="3"/>
  <c r="H7451" i="3"/>
  <c r="G7452" i="3"/>
  <c r="H7452" i="3"/>
  <c r="G7453" i="3"/>
  <c r="H7453" i="3"/>
  <c r="G7454" i="3"/>
  <c r="H7454" i="3"/>
  <c r="G7455" i="3"/>
  <c r="H7455" i="3"/>
  <c r="G7456" i="3"/>
  <c r="H7456" i="3"/>
  <c r="G7457" i="3"/>
  <c r="H7457" i="3"/>
  <c r="G7458" i="3"/>
  <c r="H7458" i="3"/>
  <c r="B7430" i="3"/>
  <c r="L7430" i="3" s="1"/>
  <c r="C7430" i="3"/>
  <c r="D7430" i="3"/>
  <c r="B7431" i="3"/>
  <c r="L7431" i="3" s="1"/>
  <c r="C7431" i="3"/>
  <c r="D7431" i="3"/>
  <c r="B7432" i="3"/>
  <c r="L7432" i="3" s="1"/>
  <c r="C7432" i="3"/>
  <c r="D7432" i="3"/>
  <c r="B7433" i="3"/>
  <c r="L7433" i="3" s="1"/>
  <c r="C7433" i="3"/>
  <c r="D7433" i="3"/>
  <c r="B7434" i="3"/>
  <c r="L7434" i="3" s="1"/>
  <c r="C7434" i="3"/>
  <c r="D7434" i="3"/>
  <c r="B7435" i="3"/>
  <c r="L7435" i="3" s="1"/>
  <c r="C7435" i="3"/>
  <c r="D7435" i="3"/>
  <c r="B7436" i="3"/>
  <c r="L7436" i="3" s="1"/>
  <c r="C7436" i="3"/>
  <c r="D7436" i="3"/>
  <c r="B7437" i="3"/>
  <c r="L7437" i="3" s="1"/>
  <c r="C7437" i="3"/>
  <c r="D7437" i="3"/>
  <c r="B7438" i="3"/>
  <c r="L7438" i="3" s="1"/>
  <c r="C7438" i="3"/>
  <c r="D7438" i="3"/>
  <c r="B7439" i="3"/>
  <c r="L7439" i="3" s="1"/>
  <c r="C7439" i="3"/>
  <c r="D7439" i="3"/>
  <c r="B7440" i="3"/>
  <c r="L7440" i="3" s="1"/>
  <c r="C7440" i="3"/>
  <c r="D7440" i="3"/>
  <c r="B7441" i="3"/>
  <c r="L7441" i="3" s="1"/>
  <c r="C7441" i="3"/>
  <c r="D7441" i="3"/>
  <c r="B7442" i="3"/>
  <c r="L7442" i="3" s="1"/>
  <c r="C7442" i="3"/>
  <c r="D7442" i="3"/>
  <c r="B7443" i="3"/>
  <c r="L7443" i="3" s="1"/>
  <c r="C7443" i="3"/>
  <c r="D7443" i="3"/>
  <c r="B7444" i="3"/>
  <c r="L7444" i="3" s="1"/>
  <c r="C7444" i="3"/>
  <c r="D7444" i="3"/>
  <c r="B7445" i="3"/>
  <c r="L7445" i="3" s="1"/>
  <c r="C7445" i="3"/>
  <c r="D7445" i="3"/>
  <c r="B7446" i="3"/>
  <c r="L7446" i="3" s="1"/>
  <c r="C7446" i="3"/>
  <c r="D7446" i="3"/>
  <c r="B7447" i="3"/>
  <c r="L7447" i="3" s="1"/>
  <c r="C7447" i="3"/>
  <c r="D7447" i="3"/>
  <c r="B7448" i="3"/>
  <c r="L7448" i="3" s="1"/>
  <c r="C7448" i="3"/>
  <c r="D7448" i="3"/>
  <c r="B7449" i="3"/>
  <c r="L7449" i="3" s="1"/>
  <c r="C7449" i="3"/>
  <c r="D7449" i="3"/>
  <c r="B7450" i="3"/>
  <c r="L7450" i="3" s="1"/>
  <c r="C7450" i="3"/>
  <c r="D7450" i="3"/>
  <c r="B7451" i="3"/>
  <c r="L7451" i="3" s="1"/>
  <c r="C7451" i="3"/>
  <c r="D7451" i="3"/>
  <c r="B7452" i="3"/>
  <c r="L7452" i="3" s="1"/>
  <c r="C7452" i="3"/>
  <c r="D7452" i="3"/>
  <c r="B7453" i="3"/>
  <c r="L7453" i="3" s="1"/>
  <c r="C7453" i="3"/>
  <c r="D7453" i="3"/>
  <c r="B7454" i="3"/>
  <c r="L7454" i="3" s="1"/>
  <c r="C7454" i="3"/>
  <c r="D7454" i="3"/>
  <c r="B7455" i="3"/>
  <c r="L7455" i="3" s="1"/>
  <c r="C7455" i="3"/>
  <c r="D7455" i="3"/>
  <c r="B7456" i="3"/>
  <c r="L7456" i="3" s="1"/>
  <c r="C7456" i="3"/>
  <c r="D7456" i="3"/>
  <c r="B7457" i="3"/>
  <c r="L7457" i="3" s="1"/>
  <c r="C7457" i="3"/>
  <c r="D7457" i="3"/>
  <c r="B7458" i="3"/>
  <c r="L7458" i="3" s="1"/>
  <c r="C7458" i="3"/>
  <c r="D7458" i="3"/>
  <c r="O7429" i="3"/>
  <c r="N7429" i="3" a="1"/>
  <c r="N7429" i="3" s="1"/>
  <c r="H7429" i="3"/>
  <c r="G7429" i="3"/>
  <c r="D7429" i="3"/>
  <c r="C7429" i="3"/>
  <c r="B7429" i="3"/>
  <c r="L7429" i="3" s="1"/>
  <c r="O7428" i="3"/>
  <c r="N7428" i="3" a="1"/>
  <c r="N7428" i="3" s="1"/>
  <c r="H7428" i="3"/>
  <c r="G7428" i="3"/>
  <c r="D7428" i="3"/>
  <c r="C7428" i="3"/>
  <c r="B7428" i="3"/>
  <c r="L7428" i="3" s="1"/>
  <c r="K7427" i="3"/>
  <c r="O7427" i="3"/>
  <c r="N7427" i="3" a="1"/>
  <c r="N7427" i="3" s="1"/>
  <c r="H7427" i="3"/>
  <c r="G7427" i="3"/>
  <c r="D7427" i="3"/>
  <c r="C7427" i="3"/>
  <c r="B7427" i="3"/>
  <c r="L7427" i="3" s="1"/>
  <c r="O7426" i="3"/>
  <c r="N7426" i="3" a="1"/>
  <c r="N7426" i="3" s="1"/>
  <c r="H7426" i="3"/>
  <c r="G7426" i="3"/>
  <c r="D7426" i="3"/>
  <c r="C7426" i="3"/>
  <c r="B7426" i="3"/>
  <c r="L7426" i="3" s="1"/>
  <c r="K7425" i="3"/>
  <c r="O7425" i="3"/>
  <c r="N7425" i="3" a="1"/>
  <c r="N7425" i="3" s="1"/>
  <c r="H7425" i="3"/>
  <c r="G7425" i="3"/>
  <c r="D7425" i="3"/>
  <c r="C7425" i="3"/>
  <c r="B7425" i="3"/>
  <c r="L7425" i="3" s="1"/>
  <c r="O7424" i="3"/>
  <c r="N7424" i="3" a="1"/>
  <c r="N7424" i="3" s="1"/>
  <c r="H7424" i="3"/>
  <c r="G7424" i="3"/>
  <c r="D7424" i="3"/>
  <c r="C7424" i="3"/>
  <c r="B7424" i="3"/>
  <c r="L7424" i="3" s="1"/>
  <c r="O7423" i="3"/>
  <c r="H7423" i="3"/>
  <c r="G7423" i="3"/>
  <c r="D7423" i="3"/>
  <c r="C7423" i="3"/>
  <c r="B7423" i="3"/>
  <c r="L7423" i="3" s="1"/>
  <c r="O7422" i="3"/>
  <c r="N7422" i="3" a="1"/>
  <c r="N7422" i="3" s="1"/>
  <c r="H7422" i="3"/>
  <c r="G7422" i="3"/>
  <c r="D7422" i="3"/>
  <c r="C7422" i="3"/>
  <c r="B7422" i="3"/>
  <c r="L7422" i="3" s="1"/>
  <c r="O7421" i="3"/>
  <c r="N7421" i="3" a="1"/>
  <c r="N7421" i="3" s="1"/>
  <c r="H7421" i="3"/>
  <c r="G7421" i="3"/>
  <c r="D7421" i="3"/>
  <c r="C7421" i="3"/>
  <c r="B7421" i="3"/>
  <c r="L7421" i="3" s="1"/>
  <c r="O7420" i="3"/>
  <c r="N7420" i="3" a="1"/>
  <c r="N7420" i="3" s="1"/>
  <c r="H7420" i="3"/>
  <c r="G7420" i="3"/>
  <c r="D7420" i="3"/>
  <c r="C7420" i="3"/>
  <c r="B7420" i="3"/>
  <c r="L7420" i="3" s="1"/>
  <c r="O7419" i="3"/>
  <c r="O7418" i="3"/>
  <c r="O7417" i="3"/>
  <c r="O7416" i="3"/>
  <c r="O7415" i="3"/>
  <c r="O7414" i="3"/>
  <c r="O7413" i="3"/>
  <c r="O7412" i="3"/>
  <c r="O7411" i="3"/>
  <c r="O7410" i="3"/>
  <c r="O7409" i="3"/>
  <c r="O7408" i="3"/>
  <c r="B600" i="2"/>
  <c r="G7408" i="3"/>
  <c r="H7408" i="3"/>
  <c r="G7409" i="3"/>
  <c r="H7409" i="3"/>
  <c r="G7410" i="3"/>
  <c r="H7410" i="3"/>
  <c r="G7411" i="3"/>
  <c r="H7411" i="3"/>
  <c r="G7412" i="3"/>
  <c r="H7412" i="3"/>
  <c r="G7413" i="3"/>
  <c r="H7413" i="3"/>
  <c r="G7414" i="3"/>
  <c r="H7414" i="3"/>
  <c r="G7415" i="3"/>
  <c r="H7415" i="3"/>
  <c r="G7416" i="3"/>
  <c r="H7416" i="3"/>
  <c r="G7417" i="3"/>
  <c r="H7417" i="3"/>
  <c r="G7418" i="3"/>
  <c r="H7418" i="3"/>
  <c r="G7419" i="3"/>
  <c r="H7419" i="3"/>
  <c r="B7408" i="3"/>
  <c r="L7408" i="3" s="1"/>
  <c r="C7408" i="3"/>
  <c r="D7408" i="3"/>
  <c r="B7409" i="3"/>
  <c r="L7409" i="3" s="1"/>
  <c r="C7409" i="3"/>
  <c r="D7409" i="3"/>
  <c r="B7410" i="3"/>
  <c r="L7410" i="3" s="1"/>
  <c r="C7410" i="3"/>
  <c r="D7410" i="3"/>
  <c r="B7411" i="3"/>
  <c r="L7411" i="3" s="1"/>
  <c r="C7411" i="3"/>
  <c r="D7411" i="3"/>
  <c r="B7412" i="3"/>
  <c r="L7412" i="3" s="1"/>
  <c r="C7412" i="3"/>
  <c r="D7412" i="3"/>
  <c r="B7413" i="3"/>
  <c r="L7413" i="3" s="1"/>
  <c r="C7413" i="3"/>
  <c r="D7413" i="3"/>
  <c r="B7414" i="3"/>
  <c r="L7414" i="3" s="1"/>
  <c r="C7414" i="3"/>
  <c r="D7414" i="3"/>
  <c r="B7415" i="3"/>
  <c r="L7415" i="3" s="1"/>
  <c r="C7415" i="3"/>
  <c r="D7415" i="3"/>
  <c r="B7416" i="3"/>
  <c r="L7416" i="3" s="1"/>
  <c r="C7416" i="3"/>
  <c r="D7416" i="3"/>
  <c r="B7417" i="3"/>
  <c r="L7417" i="3" s="1"/>
  <c r="C7417" i="3"/>
  <c r="D7417" i="3"/>
  <c r="B7418" i="3"/>
  <c r="L7418" i="3" s="1"/>
  <c r="C7418" i="3"/>
  <c r="D7418" i="3"/>
  <c r="B7419" i="3"/>
  <c r="L7419" i="3" s="1"/>
  <c r="C7419" i="3"/>
  <c r="D7419" i="3"/>
  <c r="B245" i="2"/>
  <c r="B945" i="2"/>
  <c r="B946" i="2"/>
  <c r="J946" i="2"/>
  <c r="K946" i="2"/>
  <c r="L946" i="2"/>
  <c r="M946" i="2"/>
  <c r="N946" i="2"/>
  <c r="J944" i="2"/>
  <c r="K944" i="2"/>
  <c r="L944" i="2"/>
  <c r="M944" i="2"/>
  <c r="N944" i="2"/>
  <c r="J945" i="2"/>
  <c r="K945" i="2"/>
  <c r="L945" i="2"/>
  <c r="M945" i="2"/>
  <c r="N945" i="2"/>
  <c r="O7407" i="3"/>
  <c r="H7407" i="3"/>
  <c r="G7407" i="3"/>
  <c r="D7407" i="3"/>
  <c r="C7407" i="3"/>
  <c r="B7407" i="3"/>
  <c r="L7407" i="3" s="1"/>
  <c r="O7406" i="3"/>
  <c r="H7406" i="3"/>
  <c r="G7406" i="3"/>
  <c r="D7406" i="3"/>
  <c r="C7406" i="3"/>
  <c r="B7406" i="3"/>
  <c r="L7406" i="3" s="1"/>
  <c r="N7405" i="3" a="1"/>
  <c r="N7405" i="3" s="1"/>
  <c r="H7405" i="3"/>
  <c r="G7405" i="3"/>
  <c r="D7405" i="3"/>
  <c r="C7405" i="3"/>
  <c r="B7405" i="3"/>
  <c r="L7405" i="3" s="1"/>
  <c r="N7404" i="3" a="1"/>
  <c r="N7404" i="3" s="1"/>
  <c r="H7404" i="3"/>
  <c r="G7404" i="3"/>
  <c r="D7404" i="3"/>
  <c r="C7404" i="3"/>
  <c r="B7404" i="3"/>
  <c r="L7404" i="3" s="1"/>
  <c r="L943" i="2"/>
  <c r="B944" i="2"/>
  <c r="O7403" i="3"/>
  <c r="N7403" i="3" a="1"/>
  <c r="N7403" i="3" s="1"/>
  <c r="H7403" i="3"/>
  <c r="G7403" i="3"/>
  <c r="D7403" i="3"/>
  <c r="C7403" i="3"/>
  <c r="B7403" i="3"/>
  <c r="L7403" i="3" s="1"/>
  <c r="O7402" i="3"/>
  <c r="O7401" i="3"/>
  <c r="O7400" i="3"/>
  <c r="O7399" i="3"/>
  <c r="O7398" i="3"/>
  <c r="O7397" i="3"/>
  <c r="O7396" i="3"/>
  <c r="O7395" i="3"/>
  <c r="O7394" i="3"/>
  <c r="O7393" i="3"/>
  <c r="O7392" i="3"/>
  <c r="O7391" i="3"/>
  <c r="O7390" i="3"/>
  <c r="O7389" i="3"/>
  <c r="O7388" i="3"/>
  <c r="O7387" i="3"/>
  <c r="O7385" i="3"/>
  <c r="O7384" i="3"/>
  <c r="O7383" i="3"/>
  <c r="O7382" i="3"/>
  <c r="O7381" i="3"/>
  <c r="O7380" i="3"/>
  <c r="O7379" i="3"/>
  <c r="O7378" i="3"/>
  <c r="O7377" i="3"/>
  <c r="O7376" i="3"/>
  <c r="O7375" i="3"/>
  <c r="O7374" i="3"/>
  <c r="O7373" i="3"/>
  <c r="O7372" i="3"/>
  <c r="O7371" i="3"/>
  <c r="O7370" i="3"/>
  <c r="O7369" i="3"/>
  <c r="O7368" i="3"/>
  <c r="O7367" i="3"/>
  <c r="O7366" i="3"/>
  <c r="O7365" i="3"/>
  <c r="O7364" i="3"/>
  <c r="O7363" i="3"/>
  <c r="O7362" i="3"/>
  <c r="O7361" i="3"/>
  <c r="O7360" i="3"/>
  <c r="O7359" i="3"/>
  <c r="O7358" i="3"/>
  <c r="O7357" i="3"/>
  <c r="O7356" i="3"/>
  <c r="O7355" i="3"/>
  <c r="O7354" i="3"/>
  <c r="O7353" i="3"/>
  <c r="O7352" i="3"/>
  <c r="O7351" i="3"/>
  <c r="O7350" i="3"/>
  <c r="O7349" i="3"/>
  <c r="O7348" i="3"/>
  <c r="O7347" i="3"/>
  <c r="O7346" i="3"/>
  <c r="O7345" i="3"/>
  <c r="O7344" i="3"/>
  <c r="O7343" i="3"/>
  <c r="O7342" i="3"/>
  <c r="O7341" i="3"/>
  <c r="O7340" i="3"/>
  <c r="O7339" i="3"/>
  <c r="N7402" i="3" a="1"/>
  <c r="N7402" i="3" s="1"/>
  <c r="H7402" i="3"/>
  <c r="G7402" i="3"/>
  <c r="D7402" i="3"/>
  <c r="C7402" i="3"/>
  <c r="B7402" i="3"/>
  <c r="L7402" i="3" s="1"/>
  <c r="N7401" i="3" a="1"/>
  <c r="N7401" i="3" s="1"/>
  <c r="H7401" i="3"/>
  <c r="G7401" i="3"/>
  <c r="D7401" i="3"/>
  <c r="C7401" i="3"/>
  <c r="B7401" i="3"/>
  <c r="L7401" i="3" s="1"/>
  <c r="N7400" i="3" a="1"/>
  <c r="N7400" i="3" s="1"/>
  <c r="H7400" i="3"/>
  <c r="G7400" i="3"/>
  <c r="D7400" i="3"/>
  <c r="C7400" i="3"/>
  <c r="B7400" i="3"/>
  <c r="L7400" i="3" s="1"/>
  <c r="O4449" i="3"/>
  <c r="N7399" i="3" a="1"/>
  <c r="N7399" i="3" s="1"/>
  <c r="H7399" i="3"/>
  <c r="G7399" i="3"/>
  <c r="D7399" i="3"/>
  <c r="C7399" i="3"/>
  <c r="B7399" i="3"/>
  <c r="L7399" i="3" s="1"/>
  <c r="H7398" i="3"/>
  <c r="G7398" i="3"/>
  <c r="D7398" i="3"/>
  <c r="C7398" i="3"/>
  <c r="B7398" i="3"/>
  <c r="L7398" i="3" s="1"/>
  <c r="N7397" i="3" a="1"/>
  <c r="N7397" i="3" s="1"/>
  <c r="H7397" i="3"/>
  <c r="G7397" i="3"/>
  <c r="D7397" i="3"/>
  <c r="C7397" i="3"/>
  <c r="B7397" i="3"/>
  <c r="L7397" i="3" s="1"/>
  <c r="N7396" i="3" a="1"/>
  <c r="N7396" i="3" s="1"/>
  <c r="H7396" i="3"/>
  <c r="G7396" i="3"/>
  <c r="D7396" i="3"/>
  <c r="C7396" i="3"/>
  <c r="B7396" i="3"/>
  <c r="L7396" i="3" s="1"/>
  <c r="H7395" i="3"/>
  <c r="G7395" i="3"/>
  <c r="D7395" i="3"/>
  <c r="C7395" i="3"/>
  <c r="B7395" i="3"/>
  <c r="L7395" i="3" s="1"/>
  <c r="N6221" i="3" a="1"/>
  <c r="N6221" i="3" s="1"/>
  <c r="N1692" i="3" a="1"/>
  <c r="N1692" i="3" s="1"/>
  <c r="N4143" i="3" a="1"/>
  <c r="N4143" i="3" s="1"/>
  <c r="N7394" i="3" a="1"/>
  <c r="N7394" i="3" s="1"/>
  <c r="N7393" i="3" a="1"/>
  <c r="N7393" i="3" s="1"/>
  <c r="N5598" i="3" a="1"/>
  <c r="N5598" i="3" s="1"/>
  <c r="N5359" i="3" a="1"/>
  <c r="N5359" i="3" s="1"/>
  <c r="N1709" i="3" a="1"/>
  <c r="N1709" i="3" s="1"/>
  <c r="N4144" i="3" a="1"/>
  <c r="N4144" i="3" s="1"/>
  <c r="H7394" i="3"/>
  <c r="G7394" i="3"/>
  <c r="H7393" i="3"/>
  <c r="G7393" i="3"/>
  <c r="D7394" i="3"/>
  <c r="P7394" i="3" s="1"/>
  <c r="C7394" i="3"/>
  <c r="B7394" i="3"/>
  <c r="L7394" i="3" s="1"/>
  <c r="D7393" i="3"/>
  <c r="P7393" i="3" s="1"/>
  <c r="C7393" i="3"/>
  <c r="B7393" i="3"/>
  <c r="L7393" i="3" s="1"/>
  <c r="H7392" i="3"/>
  <c r="G7392" i="3"/>
  <c r="D7392" i="3"/>
  <c r="C7392" i="3"/>
  <c r="B7392" i="3"/>
  <c r="L7392" i="3" s="1"/>
  <c r="H7391" i="3"/>
  <c r="G7391" i="3"/>
  <c r="D7391" i="3"/>
  <c r="C7391" i="3"/>
  <c r="B7391" i="3"/>
  <c r="L7391" i="3" s="1"/>
  <c r="H7390" i="3"/>
  <c r="G7390" i="3"/>
  <c r="D7390" i="3"/>
  <c r="C7390" i="3"/>
  <c r="B7390" i="3"/>
  <c r="L7390" i="3" s="1"/>
  <c r="H7389" i="3"/>
  <c r="G7389" i="3"/>
  <c r="D7389" i="3"/>
  <c r="C7389" i="3"/>
  <c r="B7389" i="3"/>
  <c r="L7389" i="3" s="1"/>
  <c r="H7388" i="3"/>
  <c r="G7388" i="3"/>
  <c r="D7388" i="3"/>
  <c r="C7388" i="3"/>
  <c r="B7388" i="3"/>
  <c r="L7388" i="3" s="1"/>
  <c r="H7387" i="3"/>
  <c r="G7387" i="3"/>
  <c r="D7387" i="3"/>
  <c r="C7387" i="3"/>
  <c r="B7387" i="3"/>
  <c r="L7387" i="3" s="1"/>
  <c r="B943" i="2"/>
  <c r="B942" i="2"/>
  <c r="B941" i="2"/>
  <c r="B940" i="2"/>
  <c r="B939" i="2"/>
  <c r="B938" i="2"/>
  <c r="B937" i="2"/>
  <c r="N943" i="2"/>
  <c r="M943" i="2"/>
  <c r="J943" i="2"/>
  <c r="K943" i="2" s="1"/>
  <c r="N942" i="2"/>
  <c r="L942" i="2"/>
  <c r="M942" i="2" s="1"/>
  <c r="J942" i="2"/>
  <c r="K942" i="2" s="1"/>
  <c r="H7385" i="3"/>
  <c r="G7385" i="3"/>
  <c r="D7385" i="3"/>
  <c r="C7385" i="3"/>
  <c r="B7385" i="3"/>
  <c r="L7385" i="3" s="1"/>
  <c r="H7384" i="3"/>
  <c r="G7384" i="3"/>
  <c r="D7384" i="3"/>
  <c r="C7384" i="3"/>
  <c r="B7384" i="3"/>
  <c r="L7384" i="3" s="1"/>
  <c r="N941" i="2"/>
  <c r="L941" i="2"/>
  <c r="M941" i="2" s="1"/>
  <c r="J941" i="2"/>
  <c r="K941" i="2" s="1"/>
  <c r="N940" i="2"/>
  <c r="L940" i="2"/>
  <c r="M940" i="2" s="1"/>
  <c r="J940" i="2"/>
  <c r="K940" i="2" s="1"/>
  <c r="J939" i="2"/>
  <c r="K939" i="2"/>
  <c r="L939" i="2"/>
  <c r="M939" i="2"/>
  <c r="N939" i="2"/>
  <c r="J938" i="2"/>
  <c r="K938" i="2"/>
  <c r="L938" i="2"/>
  <c r="M938" i="2"/>
  <c r="N938" i="2"/>
  <c r="N7383" i="3" a="1"/>
  <c r="N7383" i="3" s="1"/>
  <c r="H7383" i="3"/>
  <c r="G7383" i="3"/>
  <c r="D7383" i="3"/>
  <c r="C7383" i="3"/>
  <c r="B7383" i="3"/>
  <c r="L7383" i="3" s="1"/>
  <c r="N7382" i="3" a="1"/>
  <c r="N7382" i="3" s="1"/>
  <c r="H7382" i="3"/>
  <c r="G7382" i="3"/>
  <c r="D7382" i="3"/>
  <c r="C7382" i="3"/>
  <c r="B7382" i="3"/>
  <c r="L7382" i="3" s="1"/>
  <c r="N7381" i="3" a="1"/>
  <c r="N7381" i="3" s="1"/>
  <c r="H7381" i="3"/>
  <c r="G7381" i="3"/>
  <c r="D7381" i="3"/>
  <c r="C7381" i="3"/>
  <c r="B7381" i="3"/>
  <c r="L7381" i="3" s="1"/>
  <c r="H7380" i="3"/>
  <c r="G7380" i="3"/>
  <c r="D7380" i="3"/>
  <c r="C7380" i="3"/>
  <c r="B7380" i="3"/>
  <c r="L7380" i="3" s="1"/>
  <c r="H7379" i="3"/>
  <c r="G7379" i="3"/>
  <c r="D7379" i="3"/>
  <c r="C7379" i="3"/>
  <c r="B7379" i="3"/>
  <c r="L7379" i="3" s="1"/>
  <c r="J937" i="2"/>
  <c r="K937" i="2"/>
  <c r="L937" i="2"/>
  <c r="M937" i="2"/>
  <c r="N937" i="2"/>
  <c r="H7378" i="3"/>
  <c r="G7378" i="3"/>
  <c r="D7378" i="3"/>
  <c r="C7378" i="3"/>
  <c r="B7378" i="3"/>
  <c r="L7378" i="3" s="1"/>
  <c r="J5" i="2"/>
  <c r="N7377" i="3" a="1"/>
  <c r="N7377" i="3" s="1"/>
  <c r="N7376" i="3" a="1"/>
  <c r="N7376" i="3" s="1"/>
  <c r="N7375" i="3" a="1"/>
  <c r="N7375" i="3" s="1"/>
  <c r="N7374" i="3" a="1"/>
  <c r="N7374" i="3" s="1"/>
  <c r="N7373" i="3" a="1"/>
  <c r="N7373" i="3" s="1"/>
  <c r="N7372" i="3" a="1"/>
  <c r="N7372" i="3" s="1"/>
  <c r="N7371" i="3" a="1"/>
  <c r="N7371" i="3" s="1"/>
  <c r="N7370" i="3" a="1"/>
  <c r="N7370" i="3" s="1"/>
  <c r="N7369" i="3" a="1"/>
  <c r="N7369" i="3" s="1"/>
  <c r="N7368" i="3" a="1"/>
  <c r="N7368" i="3" s="1"/>
  <c r="N7367" i="3" a="1"/>
  <c r="N7367" i="3" s="1"/>
  <c r="N7366" i="3" a="1"/>
  <c r="N7366" i="3" s="1"/>
  <c r="N7365" i="3" a="1"/>
  <c r="N7365" i="3" s="1"/>
  <c r="N7364" i="3" a="1"/>
  <c r="N7364" i="3" s="1"/>
  <c r="N7363" i="3" a="1"/>
  <c r="N7363" i="3" s="1"/>
  <c r="N7362" i="3" a="1"/>
  <c r="N7362" i="3" s="1"/>
  <c r="N7361" i="3" a="1"/>
  <c r="N7361" i="3" s="1"/>
  <c r="N7360" i="3" a="1"/>
  <c r="N7360" i="3" s="1"/>
  <c r="N7359" i="3" a="1"/>
  <c r="N7359" i="3" s="1"/>
  <c r="N7358" i="3" a="1"/>
  <c r="N7358" i="3" s="1"/>
  <c r="N7357" i="3" a="1"/>
  <c r="N7357" i="3" s="1"/>
  <c r="N7356" i="3" a="1"/>
  <c r="N7356" i="3" s="1"/>
  <c r="N7355" i="3" a="1"/>
  <c r="N7355" i="3" s="1"/>
  <c r="N7354" i="3" a="1"/>
  <c r="N7354" i="3" s="1"/>
  <c r="N7353" i="3" a="1"/>
  <c r="N7353" i="3" s="1"/>
  <c r="N7352" i="3" a="1"/>
  <c r="N7352" i="3" s="1"/>
  <c r="N7351" i="3" a="1"/>
  <c r="N7351" i="3" s="1"/>
  <c r="N7350" i="3" a="1"/>
  <c r="N7350" i="3" s="1"/>
  <c r="N7349" i="3" a="1"/>
  <c r="N7349" i="3" s="1"/>
  <c r="N7348" i="3" a="1"/>
  <c r="N7348" i="3" s="1"/>
  <c r="N7347" i="3" a="1"/>
  <c r="N7347" i="3" s="1"/>
  <c r="N7346" i="3" a="1"/>
  <c r="N7346" i="3" s="1"/>
  <c r="N7345" i="3" a="1"/>
  <c r="N7345" i="3" s="1"/>
  <c r="N7344" i="3" a="1"/>
  <c r="N7344" i="3" s="1"/>
  <c r="N7343" i="3" a="1"/>
  <c r="N7343" i="3" s="1"/>
  <c r="N7342" i="3" a="1"/>
  <c r="N7342" i="3" s="1"/>
  <c r="N7341" i="3" a="1"/>
  <c r="N7341" i="3" s="1"/>
  <c r="N7340" i="3" a="1"/>
  <c r="N7340" i="3" s="1"/>
  <c r="N7339" i="3" a="1"/>
  <c r="N7339" i="3" s="1"/>
  <c r="N7338" i="3" a="1"/>
  <c r="N7338" i="3" s="1"/>
  <c r="N7337" i="3" a="1"/>
  <c r="N7337" i="3" s="1"/>
  <c r="N7336" i="3" a="1"/>
  <c r="N7336" i="3" s="1"/>
  <c r="N7335" i="3" a="1"/>
  <c r="N7335" i="3" s="1"/>
  <c r="G7335" i="3"/>
  <c r="H7335" i="3"/>
  <c r="G7336" i="3"/>
  <c r="H7336" i="3"/>
  <c r="G7337" i="3"/>
  <c r="H7337" i="3"/>
  <c r="G7338" i="3"/>
  <c r="H7338" i="3"/>
  <c r="G7339" i="3"/>
  <c r="H7339" i="3"/>
  <c r="G7340" i="3"/>
  <c r="H7340" i="3"/>
  <c r="G7341" i="3"/>
  <c r="H7341" i="3"/>
  <c r="G7342" i="3"/>
  <c r="H7342" i="3"/>
  <c r="G7343" i="3"/>
  <c r="H7343" i="3"/>
  <c r="G7344" i="3"/>
  <c r="H7344" i="3"/>
  <c r="G7345" i="3"/>
  <c r="H7345" i="3"/>
  <c r="G7346" i="3"/>
  <c r="H7346" i="3"/>
  <c r="G7347" i="3"/>
  <c r="H7347" i="3"/>
  <c r="G7348" i="3"/>
  <c r="H7348" i="3"/>
  <c r="G7349" i="3"/>
  <c r="H7349" i="3"/>
  <c r="G7350" i="3"/>
  <c r="H7350" i="3"/>
  <c r="G7351" i="3"/>
  <c r="H7351" i="3"/>
  <c r="G7352" i="3"/>
  <c r="H7352" i="3"/>
  <c r="G7353" i="3"/>
  <c r="H7353" i="3"/>
  <c r="G7354" i="3"/>
  <c r="H7354" i="3"/>
  <c r="G7355" i="3"/>
  <c r="H7355" i="3"/>
  <c r="G7356" i="3"/>
  <c r="H7356" i="3"/>
  <c r="G7357" i="3"/>
  <c r="H7357" i="3"/>
  <c r="G7358" i="3"/>
  <c r="H7358" i="3"/>
  <c r="G7359" i="3"/>
  <c r="H7359" i="3"/>
  <c r="G7360" i="3"/>
  <c r="H7360" i="3"/>
  <c r="G7361" i="3"/>
  <c r="H7361" i="3"/>
  <c r="G7362" i="3"/>
  <c r="H7362" i="3"/>
  <c r="G7363" i="3"/>
  <c r="H7363" i="3"/>
  <c r="G7364" i="3"/>
  <c r="H7364" i="3"/>
  <c r="G7365" i="3"/>
  <c r="H7365" i="3"/>
  <c r="G7366" i="3"/>
  <c r="H7366" i="3"/>
  <c r="G7367" i="3"/>
  <c r="H7367" i="3"/>
  <c r="G7368" i="3"/>
  <c r="H7368" i="3"/>
  <c r="G7369" i="3"/>
  <c r="H7369" i="3"/>
  <c r="G7370" i="3"/>
  <c r="H7370" i="3"/>
  <c r="G7371" i="3"/>
  <c r="H7371" i="3"/>
  <c r="G7372" i="3"/>
  <c r="H7372" i="3"/>
  <c r="G7373" i="3"/>
  <c r="H7373" i="3"/>
  <c r="G7374" i="3"/>
  <c r="H7374" i="3"/>
  <c r="G7375" i="3"/>
  <c r="H7375" i="3"/>
  <c r="G7376" i="3"/>
  <c r="H7376" i="3"/>
  <c r="G7377" i="3"/>
  <c r="H7377" i="3"/>
  <c r="B7335" i="3"/>
  <c r="L7335" i="3" s="1"/>
  <c r="C7335" i="3"/>
  <c r="D7335" i="3"/>
  <c r="B7336" i="3"/>
  <c r="L7336" i="3" s="1"/>
  <c r="C7336" i="3"/>
  <c r="D7336" i="3"/>
  <c r="B7337" i="3"/>
  <c r="L7337" i="3" s="1"/>
  <c r="C7337" i="3"/>
  <c r="D7337" i="3"/>
  <c r="B7338" i="3"/>
  <c r="L7338" i="3" s="1"/>
  <c r="C7338" i="3"/>
  <c r="D7338" i="3"/>
  <c r="B7339" i="3"/>
  <c r="L7339" i="3" s="1"/>
  <c r="C7339" i="3"/>
  <c r="D7339" i="3"/>
  <c r="B7340" i="3"/>
  <c r="L7340" i="3" s="1"/>
  <c r="C7340" i="3"/>
  <c r="D7340" i="3"/>
  <c r="B7341" i="3"/>
  <c r="L7341" i="3" s="1"/>
  <c r="C7341" i="3"/>
  <c r="D7341" i="3"/>
  <c r="B7342" i="3"/>
  <c r="L7342" i="3" s="1"/>
  <c r="C7342" i="3"/>
  <c r="D7342" i="3"/>
  <c r="B7343" i="3"/>
  <c r="L7343" i="3" s="1"/>
  <c r="C7343" i="3"/>
  <c r="D7343" i="3"/>
  <c r="B7344" i="3"/>
  <c r="L7344" i="3" s="1"/>
  <c r="C7344" i="3"/>
  <c r="D7344" i="3"/>
  <c r="B7345" i="3"/>
  <c r="L7345" i="3" s="1"/>
  <c r="C7345" i="3"/>
  <c r="D7345" i="3"/>
  <c r="B7346" i="3"/>
  <c r="L7346" i="3" s="1"/>
  <c r="C7346" i="3"/>
  <c r="D7346" i="3"/>
  <c r="B7347" i="3"/>
  <c r="L7347" i="3" s="1"/>
  <c r="C7347" i="3"/>
  <c r="D7347" i="3"/>
  <c r="B7348" i="3"/>
  <c r="L7348" i="3" s="1"/>
  <c r="C7348" i="3"/>
  <c r="D7348" i="3"/>
  <c r="B7349" i="3"/>
  <c r="L7349" i="3" s="1"/>
  <c r="C7349" i="3"/>
  <c r="D7349" i="3"/>
  <c r="B7350" i="3"/>
  <c r="L7350" i="3" s="1"/>
  <c r="C7350" i="3"/>
  <c r="D7350" i="3"/>
  <c r="B7351" i="3"/>
  <c r="L7351" i="3" s="1"/>
  <c r="C7351" i="3"/>
  <c r="D7351" i="3"/>
  <c r="B7352" i="3"/>
  <c r="L7352" i="3" s="1"/>
  <c r="C7352" i="3"/>
  <c r="D7352" i="3"/>
  <c r="B7353" i="3"/>
  <c r="L7353" i="3" s="1"/>
  <c r="C7353" i="3"/>
  <c r="D7353" i="3"/>
  <c r="B7354" i="3"/>
  <c r="L7354" i="3" s="1"/>
  <c r="C7354" i="3"/>
  <c r="D7354" i="3"/>
  <c r="B7355" i="3"/>
  <c r="L7355" i="3" s="1"/>
  <c r="C7355" i="3"/>
  <c r="D7355" i="3"/>
  <c r="B7356" i="3"/>
  <c r="L7356" i="3" s="1"/>
  <c r="C7356" i="3"/>
  <c r="D7356" i="3"/>
  <c r="B7357" i="3"/>
  <c r="L7357" i="3" s="1"/>
  <c r="C7357" i="3"/>
  <c r="D7357" i="3"/>
  <c r="B7358" i="3"/>
  <c r="L7358" i="3" s="1"/>
  <c r="C7358" i="3"/>
  <c r="D7358" i="3"/>
  <c r="B7359" i="3"/>
  <c r="L7359" i="3" s="1"/>
  <c r="C7359" i="3"/>
  <c r="D7359" i="3"/>
  <c r="B7360" i="3"/>
  <c r="L7360" i="3" s="1"/>
  <c r="C7360" i="3"/>
  <c r="D7360" i="3"/>
  <c r="B7361" i="3"/>
  <c r="L7361" i="3" s="1"/>
  <c r="C7361" i="3"/>
  <c r="D7361" i="3"/>
  <c r="B7362" i="3"/>
  <c r="L7362" i="3" s="1"/>
  <c r="C7362" i="3"/>
  <c r="D7362" i="3"/>
  <c r="B7363" i="3"/>
  <c r="L7363" i="3" s="1"/>
  <c r="C7363" i="3"/>
  <c r="D7363" i="3"/>
  <c r="B7364" i="3"/>
  <c r="L7364" i="3" s="1"/>
  <c r="C7364" i="3"/>
  <c r="D7364" i="3"/>
  <c r="B7365" i="3"/>
  <c r="L7365" i="3" s="1"/>
  <c r="C7365" i="3"/>
  <c r="D7365" i="3"/>
  <c r="B7366" i="3"/>
  <c r="L7366" i="3" s="1"/>
  <c r="C7366" i="3"/>
  <c r="D7366" i="3"/>
  <c r="B7367" i="3"/>
  <c r="L7367" i="3" s="1"/>
  <c r="C7367" i="3"/>
  <c r="D7367" i="3"/>
  <c r="B7368" i="3"/>
  <c r="L7368" i="3" s="1"/>
  <c r="C7368" i="3"/>
  <c r="D7368" i="3"/>
  <c r="B7369" i="3"/>
  <c r="L7369" i="3" s="1"/>
  <c r="C7369" i="3"/>
  <c r="D7369" i="3"/>
  <c r="B7370" i="3"/>
  <c r="L7370" i="3" s="1"/>
  <c r="C7370" i="3"/>
  <c r="D7370" i="3"/>
  <c r="B7371" i="3"/>
  <c r="L7371" i="3" s="1"/>
  <c r="C7371" i="3"/>
  <c r="D7371" i="3"/>
  <c r="B7372" i="3"/>
  <c r="L7372" i="3" s="1"/>
  <c r="C7372" i="3"/>
  <c r="D7372" i="3"/>
  <c r="B7373" i="3"/>
  <c r="L7373" i="3" s="1"/>
  <c r="C7373" i="3"/>
  <c r="D7373" i="3"/>
  <c r="B7374" i="3"/>
  <c r="L7374" i="3" s="1"/>
  <c r="C7374" i="3"/>
  <c r="D7374" i="3"/>
  <c r="B7375" i="3"/>
  <c r="L7375" i="3" s="1"/>
  <c r="C7375" i="3"/>
  <c r="D7375" i="3"/>
  <c r="B7376" i="3"/>
  <c r="L7376" i="3" s="1"/>
  <c r="C7376" i="3"/>
  <c r="D7376" i="3"/>
  <c r="B7377" i="3"/>
  <c r="L7377" i="3" s="1"/>
  <c r="C7377" i="3"/>
  <c r="D7377" i="3"/>
  <c r="N7334" i="3" a="1"/>
  <c r="N7334" i="3" s="1"/>
  <c r="H7334" i="3"/>
  <c r="G7334" i="3"/>
  <c r="D7334" i="3"/>
  <c r="C7334" i="3"/>
  <c r="B7334" i="3"/>
  <c r="L7334" i="3" s="1"/>
  <c r="O7333" i="3"/>
  <c r="H7333" i="3"/>
  <c r="G7333" i="3"/>
  <c r="D7333" i="3"/>
  <c r="C7333" i="3"/>
  <c r="B7333" i="3"/>
  <c r="L7333" i="3" s="1"/>
  <c r="O7332" i="3"/>
  <c r="H7332" i="3"/>
  <c r="G7332" i="3"/>
  <c r="D7332" i="3"/>
  <c r="C7332" i="3"/>
  <c r="B7332" i="3"/>
  <c r="L7332" i="3" s="1"/>
  <c r="O7331" i="3"/>
  <c r="H7331" i="3"/>
  <c r="G7331" i="3"/>
  <c r="D7331" i="3"/>
  <c r="C7331" i="3"/>
  <c r="B7331" i="3"/>
  <c r="L7331" i="3" s="1"/>
  <c r="N887" i="2"/>
  <c r="N888" i="2"/>
  <c r="B936" i="2"/>
  <c r="J936" i="2"/>
  <c r="K936" i="2"/>
  <c r="L936" i="2"/>
  <c r="M936" i="2"/>
  <c r="N936" i="2"/>
  <c r="O7330" i="3"/>
  <c r="H7330" i="3"/>
  <c r="H7329" i="3"/>
  <c r="G7330" i="3"/>
  <c r="D7330" i="3"/>
  <c r="C7330" i="3"/>
  <c r="B7330" i="3"/>
  <c r="L7330" i="3" s="1"/>
  <c r="O7329" i="3"/>
  <c r="G7329" i="3"/>
  <c r="D7329" i="3"/>
  <c r="C7329" i="3"/>
  <c r="B7329" i="3"/>
  <c r="L7329" i="3" s="1"/>
  <c r="J935" i="2"/>
  <c r="K935" i="2"/>
  <c r="L935" i="2"/>
  <c r="M935" i="2"/>
  <c r="N935" i="2"/>
  <c r="B935" i="2"/>
  <c r="O7328" i="3"/>
  <c r="H7328" i="3"/>
  <c r="G7328" i="3"/>
  <c r="D7328" i="3"/>
  <c r="C7328" i="3"/>
  <c r="B7328" i="3"/>
  <c r="L7328" i="3" s="1"/>
  <c r="B934" i="2"/>
  <c r="B933" i="2"/>
  <c r="O7327" i="3"/>
  <c r="H7327" i="3"/>
  <c r="G7327" i="3"/>
  <c r="D7327" i="3"/>
  <c r="C7327" i="3"/>
  <c r="B7327" i="3"/>
  <c r="L7327" i="3" s="1"/>
  <c r="J934" i="2"/>
  <c r="K934" i="2"/>
  <c r="L934" i="2"/>
  <c r="M934" i="2"/>
  <c r="N934" i="2"/>
  <c r="J933" i="2"/>
  <c r="K933" i="2"/>
  <c r="L933" i="2"/>
  <c r="M933" i="2"/>
  <c r="N933" i="2"/>
  <c r="J930" i="2"/>
  <c r="K930" i="2"/>
  <c r="L930" i="2"/>
  <c r="M930" i="2"/>
  <c r="N930" i="2"/>
  <c r="J931" i="2"/>
  <c r="K931" i="2"/>
  <c r="L931" i="2"/>
  <c r="M931" i="2"/>
  <c r="N931" i="2"/>
  <c r="J932" i="2"/>
  <c r="K932" i="2"/>
  <c r="L932" i="2"/>
  <c r="M932" i="2"/>
  <c r="N932" i="2"/>
  <c r="J929" i="2"/>
  <c r="K929" i="2"/>
  <c r="L929" i="2"/>
  <c r="M929" i="2"/>
  <c r="N929" i="2"/>
  <c r="O7326" i="3"/>
  <c r="H7326" i="3"/>
  <c r="G7326" i="3"/>
  <c r="D7326" i="3"/>
  <c r="C7326" i="3"/>
  <c r="B7326" i="3"/>
  <c r="L7326" i="3" s="1"/>
  <c r="O7325" i="3"/>
  <c r="H7325" i="3"/>
  <c r="G7325" i="3"/>
  <c r="D7325" i="3"/>
  <c r="C7325" i="3"/>
  <c r="B7325" i="3"/>
  <c r="L7325" i="3" s="1"/>
  <c r="H7324" i="3"/>
  <c r="G7324" i="3"/>
  <c r="D7324" i="3"/>
  <c r="C7324" i="3"/>
  <c r="B7324" i="3"/>
  <c r="L7324" i="3" s="1"/>
  <c r="O7323" i="3"/>
  <c r="H7323" i="3"/>
  <c r="G7323" i="3"/>
  <c r="D7323" i="3"/>
  <c r="C7323" i="3"/>
  <c r="B7323" i="3"/>
  <c r="L7323" i="3" s="1"/>
  <c r="O7322" i="3"/>
  <c r="H7322" i="3"/>
  <c r="G7322" i="3"/>
  <c r="D7322" i="3"/>
  <c r="C7322" i="3"/>
  <c r="B7322" i="3"/>
  <c r="L7322" i="3" s="1"/>
  <c r="O7321" i="3"/>
  <c r="N7321" i="3" a="1"/>
  <c r="N7321" i="3" s="1"/>
  <c r="H7321" i="3"/>
  <c r="G7321" i="3"/>
  <c r="D7321" i="3"/>
  <c r="C7321" i="3"/>
  <c r="B7321" i="3"/>
  <c r="L7321" i="3" s="1"/>
  <c r="O7320" i="3"/>
  <c r="N7320" i="3" a="1"/>
  <c r="N7320" i="3" s="1"/>
  <c r="H7320" i="3"/>
  <c r="G7320" i="3"/>
  <c r="D7320" i="3"/>
  <c r="C7320" i="3"/>
  <c r="B7320" i="3"/>
  <c r="L7320" i="3" s="1"/>
  <c r="O7319" i="3"/>
  <c r="H7319" i="3"/>
  <c r="G7319" i="3"/>
  <c r="D7319" i="3"/>
  <c r="C7319" i="3"/>
  <c r="B7319" i="3"/>
  <c r="L7319" i="3" s="1"/>
  <c r="O7318" i="3"/>
  <c r="H7318" i="3"/>
  <c r="G7318" i="3"/>
  <c r="D7318" i="3"/>
  <c r="C7318" i="3"/>
  <c r="B7318" i="3"/>
  <c r="L7318" i="3" s="1"/>
  <c r="O7317" i="3"/>
  <c r="H7317" i="3"/>
  <c r="G7317" i="3"/>
  <c r="D7317" i="3"/>
  <c r="C7317" i="3"/>
  <c r="B7317" i="3"/>
  <c r="L7317" i="3" s="1"/>
  <c r="O7316" i="3"/>
  <c r="H7316" i="3"/>
  <c r="G7316" i="3"/>
  <c r="D7316" i="3"/>
  <c r="C7316" i="3"/>
  <c r="B7316" i="3"/>
  <c r="L7316" i="3" s="1"/>
  <c r="N928" i="2"/>
  <c r="L928" i="2"/>
  <c r="M928" i="2" s="1"/>
  <c r="J928" i="2"/>
  <c r="K928" i="2" s="1"/>
  <c r="O7315" i="3"/>
  <c r="H7315" i="3"/>
  <c r="G7315" i="3"/>
  <c r="D7315" i="3"/>
  <c r="C7315" i="3"/>
  <c r="B7315" i="3"/>
  <c r="L7315" i="3" s="1"/>
  <c r="O7314" i="3"/>
  <c r="N7314" i="3" a="1"/>
  <c r="N7314" i="3" s="1"/>
  <c r="H7314" i="3"/>
  <c r="G7314" i="3"/>
  <c r="D7314" i="3"/>
  <c r="C7314" i="3"/>
  <c r="B7314" i="3"/>
  <c r="L7314" i="3" s="1"/>
  <c r="O7313" i="3"/>
  <c r="N7313" i="3" a="1"/>
  <c r="N7313" i="3" s="1"/>
  <c r="H7313" i="3"/>
  <c r="G7313" i="3"/>
  <c r="D7313" i="3"/>
  <c r="C7313" i="3"/>
  <c r="B7313" i="3"/>
  <c r="L7313" i="3" s="1"/>
  <c r="O7312" i="3"/>
  <c r="H7312" i="3"/>
  <c r="G7312" i="3"/>
  <c r="D7312" i="3"/>
  <c r="C7312" i="3"/>
  <c r="B7312" i="3"/>
  <c r="L7312" i="3" s="1"/>
  <c r="O7311" i="3"/>
  <c r="N7311" i="3" a="1"/>
  <c r="N7311" i="3" s="1"/>
  <c r="H7311" i="3"/>
  <c r="G7311" i="3"/>
  <c r="D7311" i="3"/>
  <c r="C7311" i="3"/>
  <c r="B7311" i="3"/>
  <c r="L7311" i="3" s="1"/>
  <c r="O7310" i="3"/>
  <c r="N7310" i="3" a="1"/>
  <c r="N7310" i="3" s="1"/>
  <c r="H7310" i="3"/>
  <c r="G7310" i="3"/>
  <c r="D7310" i="3"/>
  <c r="C7310" i="3"/>
  <c r="B7310" i="3"/>
  <c r="L7310" i="3" s="1"/>
  <c r="O7309" i="3"/>
  <c r="N7309" i="3" a="1"/>
  <c r="N7309" i="3" s="1"/>
  <c r="H7309" i="3"/>
  <c r="G7309" i="3"/>
  <c r="D7309" i="3"/>
  <c r="C7309" i="3"/>
  <c r="B7309" i="3"/>
  <c r="L7309" i="3" s="1"/>
  <c r="O7308" i="3"/>
  <c r="N7308" i="3" a="1"/>
  <c r="N7308" i="3" s="1"/>
  <c r="H7308" i="3"/>
  <c r="G7308" i="3"/>
  <c r="D7308" i="3"/>
  <c r="C7308" i="3"/>
  <c r="B7308" i="3"/>
  <c r="L7308" i="3" s="1"/>
  <c r="O7307" i="3"/>
  <c r="N7307" i="3" a="1"/>
  <c r="N7307" i="3" s="1"/>
  <c r="H7307" i="3"/>
  <c r="G7307" i="3"/>
  <c r="D7307" i="3"/>
  <c r="C7307" i="3"/>
  <c r="B7307" i="3"/>
  <c r="L7307" i="3" s="1"/>
  <c r="O7306" i="3"/>
  <c r="N7306" i="3" a="1"/>
  <c r="N7306" i="3" s="1"/>
  <c r="H7306" i="3"/>
  <c r="G7306" i="3"/>
  <c r="D7306" i="3"/>
  <c r="C7306" i="3"/>
  <c r="B7306" i="3"/>
  <c r="L7306" i="3" s="1"/>
  <c r="O7305" i="3"/>
  <c r="N7305" i="3" a="1"/>
  <c r="N7305" i="3" s="1"/>
  <c r="H7305" i="3"/>
  <c r="G7305" i="3"/>
  <c r="D7305" i="3"/>
  <c r="C7305" i="3"/>
  <c r="B7305" i="3"/>
  <c r="L7305" i="3" s="1"/>
  <c r="O7304" i="3"/>
  <c r="N7304" i="3" a="1"/>
  <c r="N7304" i="3" s="1"/>
  <c r="H7304" i="3"/>
  <c r="G7304" i="3"/>
  <c r="D7304" i="3"/>
  <c r="C7304" i="3"/>
  <c r="B7304" i="3"/>
  <c r="L7304" i="3" s="1"/>
  <c r="O7303" i="3"/>
  <c r="N7303" i="3" a="1"/>
  <c r="N7303" i="3" s="1"/>
  <c r="H7303" i="3"/>
  <c r="G7303" i="3"/>
  <c r="D7303" i="3"/>
  <c r="C7303" i="3"/>
  <c r="B7303" i="3"/>
  <c r="L7303" i="3" s="1"/>
  <c r="O7302" i="3"/>
  <c r="H7302" i="3"/>
  <c r="G7302" i="3"/>
  <c r="D7302" i="3"/>
  <c r="C7302" i="3"/>
  <c r="B7302" i="3"/>
  <c r="L7302" i="3" s="1"/>
  <c r="O7301" i="3"/>
  <c r="O7300" i="3"/>
  <c r="B7300" i="3"/>
  <c r="C7300" i="3"/>
  <c r="D7300" i="3"/>
  <c r="B7301" i="3"/>
  <c r="C7301" i="3"/>
  <c r="D7301" i="3"/>
  <c r="G7300" i="3"/>
  <c r="H7300" i="3"/>
  <c r="G7301" i="3"/>
  <c r="H7301" i="3"/>
  <c r="O7299" i="3"/>
  <c r="N7299" i="3" a="1"/>
  <c r="N7299" i="3" s="1"/>
  <c r="H7299" i="3"/>
  <c r="G7299" i="3"/>
  <c r="D7299" i="3"/>
  <c r="C7299" i="3"/>
  <c r="B7299" i="3"/>
  <c r="L7299" i="3" s="1"/>
  <c r="O7298" i="3"/>
  <c r="N7298" i="3" a="1"/>
  <c r="N7298" i="3" s="1"/>
  <c r="H7298" i="3"/>
  <c r="G7298" i="3"/>
  <c r="D7298" i="3"/>
  <c r="C7298" i="3"/>
  <c r="B7298" i="3"/>
  <c r="L7298" i="3" s="1"/>
  <c r="O7297" i="3"/>
  <c r="H7297" i="3"/>
  <c r="G7297" i="3"/>
  <c r="D7297" i="3"/>
  <c r="C7297" i="3"/>
  <c r="B7297" i="3"/>
  <c r="L7297" i="3" s="1"/>
  <c r="O7296" i="3"/>
  <c r="H7296" i="3"/>
  <c r="G7296" i="3"/>
  <c r="D7296" i="3"/>
  <c r="C7296" i="3"/>
  <c r="B7296" i="3"/>
  <c r="L7296" i="3" s="1"/>
  <c r="O7295" i="3"/>
  <c r="H7295" i="3"/>
  <c r="G7295" i="3"/>
  <c r="D7295" i="3"/>
  <c r="C7295" i="3"/>
  <c r="B7295" i="3"/>
  <c r="L7295" i="3" s="1"/>
  <c r="O7294" i="3"/>
  <c r="N7294" i="3" a="1"/>
  <c r="N7294" i="3" s="1"/>
  <c r="H7294" i="3"/>
  <c r="G7294" i="3"/>
  <c r="D7294" i="3"/>
  <c r="C7294" i="3"/>
  <c r="B7294" i="3"/>
  <c r="L7294" i="3" s="1"/>
  <c r="O7293" i="3"/>
  <c r="H7293" i="3"/>
  <c r="G7293" i="3"/>
  <c r="D7293" i="3"/>
  <c r="C7293" i="3"/>
  <c r="B7293" i="3"/>
  <c r="L7293" i="3" s="1"/>
  <c r="O7290" i="3"/>
  <c r="P7292" i="3"/>
  <c r="O7292" i="3"/>
  <c r="N7292" i="3" a="1"/>
  <c r="N7292" i="3" s="1"/>
  <c r="P7290" i="3"/>
  <c r="N7290" i="3" a="1"/>
  <c r="N7290" i="3" s="1"/>
  <c r="I7292" i="3"/>
  <c r="I7290" i="3"/>
  <c r="G7292" i="3"/>
  <c r="G7290" i="3"/>
  <c r="C7292" i="3"/>
  <c r="B7292" i="3"/>
  <c r="L7292" i="3" s="1"/>
  <c r="L7291" i="3"/>
  <c r="C7290" i="3"/>
  <c r="B7290" i="3"/>
  <c r="L7290" i="3" s="1"/>
  <c r="O7289" i="3"/>
  <c r="N7289" i="3" a="1"/>
  <c r="N7289" i="3" s="1"/>
  <c r="H7289" i="3"/>
  <c r="G7289" i="3"/>
  <c r="D7289" i="3"/>
  <c r="C7289" i="3"/>
  <c r="B7289" i="3"/>
  <c r="L7289" i="3" s="1"/>
  <c r="O7288" i="3"/>
  <c r="N7288" i="3" a="1"/>
  <c r="N7288" i="3" s="1"/>
  <c r="H7288" i="3"/>
  <c r="G7288" i="3"/>
  <c r="D7288" i="3"/>
  <c r="C7288" i="3"/>
  <c r="B7288" i="3"/>
  <c r="L7288" i="3" s="1"/>
  <c r="O7287" i="3"/>
  <c r="N7287" i="3" a="1"/>
  <c r="N7287" i="3" s="1"/>
  <c r="H7287" i="3"/>
  <c r="G7287" i="3"/>
  <c r="D7287" i="3"/>
  <c r="C7287" i="3"/>
  <c r="B7287" i="3"/>
  <c r="L7287" i="3" s="1"/>
  <c r="J927" i="2"/>
  <c r="K927" i="2"/>
  <c r="L927" i="2"/>
  <c r="M927" i="2"/>
  <c r="N927" i="2"/>
  <c r="J926" i="2"/>
  <c r="K926" i="2"/>
  <c r="L926" i="2"/>
  <c r="M926" i="2"/>
  <c r="N926" i="2"/>
  <c r="O7286" i="3"/>
  <c r="N7286" i="3" a="1"/>
  <c r="N7286" i="3" s="1"/>
  <c r="H7286" i="3"/>
  <c r="G7286" i="3"/>
  <c r="D7286" i="3"/>
  <c r="C7286" i="3"/>
  <c r="B7286" i="3"/>
  <c r="L7286" i="3" s="1"/>
  <c r="O7285" i="3"/>
  <c r="H7285" i="3"/>
  <c r="G7285" i="3"/>
  <c r="D7285" i="3"/>
  <c r="C7285" i="3"/>
  <c r="B7285" i="3"/>
  <c r="L7285" i="3" s="1"/>
  <c r="O7284" i="3"/>
  <c r="H7284" i="3"/>
  <c r="G7284" i="3"/>
  <c r="D7284" i="3"/>
  <c r="C7284" i="3"/>
  <c r="B7284" i="3"/>
  <c r="L7284" i="3" s="1"/>
  <c r="O7283" i="3"/>
  <c r="H7283" i="3"/>
  <c r="G7283" i="3"/>
  <c r="D7283" i="3"/>
  <c r="C7283" i="3"/>
  <c r="B7283" i="3"/>
  <c r="L7283" i="3" s="1"/>
  <c r="O7282" i="3"/>
  <c r="N7282" i="3" a="1"/>
  <c r="N7282" i="3" s="1"/>
  <c r="H7282" i="3"/>
  <c r="G7282" i="3"/>
  <c r="D7282" i="3"/>
  <c r="C7282" i="3"/>
  <c r="B7282" i="3"/>
  <c r="L7282" i="3" s="1"/>
  <c r="O7281" i="3"/>
  <c r="N7281" i="3" a="1"/>
  <c r="N7281" i="3" s="1"/>
  <c r="H7281" i="3"/>
  <c r="G7281" i="3"/>
  <c r="D7281" i="3"/>
  <c r="C7281" i="3"/>
  <c r="B7281" i="3"/>
  <c r="L7281" i="3" s="1"/>
  <c r="O7280" i="3"/>
  <c r="H7280" i="3"/>
  <c r="G7280" i="3"/>
  <c r="D7280" i="3"/>
  <c r="C7280" i="3"/>
  <c r="B7280" i="3"/>
  <c r="L7280" i="3" s="1"/>
  <c r="O7279" i="3"/>
  <c r="H7279" i="3"/>
  <c r="G7279" i="3"/>
  <c r="D7279" i="3"/>
  <c r="C7279" i="3"/>
  <c r="B7279" i="3"/>
  <c r="L7279" i="3" s="1"/>
  <c r="O7278" i="3"/>
  <c r="H7278" i="3"/>
  <c r="G7278" i="3"/>
  <c r="D7278" i="3"/>
  <c r="C7278" i="3"/>
  <c r="B7278" i="3"/>
  <c r="L7278" i="3" s="1"/>
  <c r="O7277" i="3"/>
  <c r="N7277" i="3" a="1"/>
  <c r="N7277" i="3" s="1"/>
  <c r="H7277" i="3"/>
  <c r="G7277" i="3"/>
  <c r="D7277" i="3"/>
  <c r="C7277" i="3"/>
  <c r="B7277" i="3"/>
  <c r="L7277" i="3" s="1"/>
  <c r="O7276" i="3"/>
  <c r="H7276" i="3"/>
  <c r="G7276" i="3"/>
  <c r="D7276" i="3"/>
  <c r="C7276" i="3"/>
  <c r="B7276" i="3"/>
  <c r="L7276" i="3" s="1"/>
  <c r="O7275" i="3"/>
  <c r="N7275" i="3" a="1"/>
  <c r="N7275" i="3" s="1"/>
  <c r="H7275" i="3"/>
  <c r="G7275" i="3"/>
  <c r="D7275" i="3"/>
  <c r="C7275" i="3"/>
  <c r="B7275" i="3"/>
  <c r="L7275" i="3" s="1"/>
  <c r="O7274" i="3"/>
  <c r="N7274" i="3" a="1"/>
  <c r="N7274" i="3" s="1"/>
  <c r="H7274" i="3"/>
  <c r="G7274" i="3"/>
  <c r="D7274" i="3"/>
  <c r="C7274" i="3"/>
  <c r="B7274" i="3"/>
  <c r="L7274" i="3" s="1"/>
  <c r="O7273" i="3"/>
  <c r="N7273" i="3" a="1"/>
  <c r="N7273" i="3" s="1"/>
  <c r="H7273" i="3"/>
  <c r="G7273" i="3"/>
  <c r="D7273" i="3"/>
  <c r="C7273" i="3"/>
  <c r="B7273" i="3"/>
  <c r="L7273" i="3" s="1"/>
  <c r="O7272" i="3"/>
  <c r="N7272" i="3" a="1"/>
  <c r="N7272" i="3" s="1"/>
  <c r="H7272" i="3"/>
  <c r="G7272" i="3"/>
  <c r="D7272" i="3"/>
  <c r="C7272" i="3"/>
  <c r="B7272" i="3"/>
  <c r="L7272" i="3" s="1"/>
  <c r="O7271" i="3"/>
  <c r="N7271" i="3" a="1"/>
  <c r="N7271" i="3" s="1"/>
  <c r="H7271" i="3"/>
  <c r="G7271" i="3"/>
  <c r="D7271" i="3"/>
  <c r="C7271" i="3"/>
  <c r="B7271" i="3"/>
  <c r="L7271" i="3" s="1"/>
  <c r="O7270" i="3"/>
  <c r="N7270" i="3" a="1"/>
  <c r="N7270" i="3" s="1"/>
  <c r="H7270" i="3"/>
  <c r="G7270" i="3"/>
  <c r="D7270" i="3"/>
  <c r="C7270" i="3"/>
  <c r="B7270" i="3"/>
  <c r="L7270" i="3" s="1"/>
  <c r="O7269" i="3"/>
  <c r="N7269" i="3" a="1"/>
  <c r="N7269" i="3" s="1"/>
  <c r="H7269" i="3"/>
  <c r="G7269" i="3"/>
  <c r="D7269" i="3"/>
  <c r="C7269" i="3"/>
  <c r="B7269" i="3"/>
  <c r="L7269" i="3" s="1"/>
  <c r="B6069" i="3"/>
  <c r="C6069" i="3"/>
  <c r="D6069" i="3"/>
  <c r="F6069" i="3"/>
  <c r="G6069" i="3"/>
  <c r="H6069" i="3"/>
  <c r="I6069" i="3"/>
  <c r="L6069" i="3"/>
  <c r="O6069" i="3"/>
  <c r="P6069" i="3"/>
  <c r="O7268" i="3"/>
  <c r="N7268" i="3" a="1"/>
  <c r="N7268" i="3" s="1"/>
  <c r="O7267" i="3"/>
  <c r="N7267" i="3" a="1"/>
  <c r="N7267" i="3" s="1"/>
  <c r="O7266" i="3"/>
  <c r="N7266" i="3" a="1"/>
  <c r="N7266" i="3" s="1"/>
  <c r="O7265" i="3"/>
  <c r="N7265" i="3" a="1"/>
  <c r="N7265" i="3" s="1"/>
  <c r="O7264" i="3"/>
  <c r="N7264" i="3" a="1"/>
  <c r="N7264" i="3" s="1"/>
  <c r="O7263" i="3"/>
  <c r="N7263" i="3" a="1"/>
  <c r="N7263" i="3" s="1"/>
  <c r="O7262" i="3"/>
  <c r="N7262" i="3" a="1"/>
  <c r="N7262" i="3" s="1"/>
  <c r="O7261" i="3"/>
  <c r="N7261" i="3" a="1"/>
  <c r="N7261" i="3" s="1"/>
  <c r="O7260" i="3"/>
  <c r="N7260" i="3" a="1"/>
  <c r="N7260" i="3" s="1"/>
  <c r="O7259" i="3"/>
  <c r="N7259" i="3" a="1"/>
  <c r="N7259" i="3" s="1"/>
  <c r="O7258" i="3"/>
  <c r="N7258" i="3" a="1"/>
  <c r="N7258" i="3" s="1"/>
  <c r="O7257" i="3"/>
  <c r="N7257" i="3" a="1"/>
  <c r="N7257" i="3" s="1"/>
  <c r="O7256" i="3"/>
  <c r="N7256" i="3" a="1"/>
  <c r="N7256" i="3" s="1"/>
  <c r="O7255" i="3"/>
  <c r="N7255" i="3" a="1"/>
  <c r="N7255" i="3" s="1"/>
  <c r="O7254" i="3"/>
  <c r="N7254" i="3" a="1"/>
  <c r="N7254" i="3" s="1"/>
  <c r="O7253" i="3"/>
  <c r="N7253" i="3" a="1"/>
  <c r="N7253" i="3" s="1"/>
  <c r="O7252" i="3"/>
  <c r="N7252" i="3" a="1"/>
  <c r="N7252" i="3" s="1"/>
  <c r="O7251" i="3"/>
  <c r="N7251" i="3" a="1"/>
  <c r="N7251" i="3" s="1"/>
  <c r="O7250" i="3"/>
  <c r="N7250" i="3" a="1"/>
  <c r="N7250" i="3" s="1"/>
  <c r="O7249" i="3"/>
  <c r="N7249" i="3" a="1"/>
  <c r="N7249" i="3" s="1"/>
  <c r="O7248" i="3"/>
  <c r="N7248" i="3" a="1"/>
  <c r="N7248" i="3" s="1"/>
  <c r="O7247" i="3"/>
  <c r="N7247" i="3" a="1"/>
  <c r="N7247" i="3" s="1"/>
  <c r="O7246" i="3"/>
  <c r="N7246" i="3" a="1"/>
  <c r="N7246" i="3" s="1"/>
  <c r="O7245" i="3"/>
  <c r="N7245" i="3" a="1"/>
  <c r="N7245" i="3" s="1"/>
  <c r="O7244" i="3"/>
  <c r="N7244" i="3" a="1"/>
  <c r="N7244" i="3" s="1"/>
  <c r="O7243" i="3"/>
  <c r="N7243" i="3" a="1"/>
  <c r="N7243" i="3" s="1"/>
  <c r="O7242" i="3"/>
  <c r="N7242" i="3" a="1"/>
  <c r="N7242" i="3" s="1"/>
  <c r="O7241" i="3"/>
  <c r="N7241" i="3" a="1"/>
  <c r="N7241" i="3" s="1"/>
  <c r="O7240" i="3"/>
  <c r="N7240" i="3" a="1"/>
  <c r="N7240" i="3" s="1"/>
  <c r="O7239" i="3"/>
  <c r="N7239" i="3" a="1"/>
  <c r="N7239" i="3" s="1"/>
  <c r="O7238" i="3"/>
  <c r="N7238" i="3" a="1"/>
  <c r="N7238" i="3" s="1"/>
  <c r="O7237" i="3"/>
  <c r="N7237" i="3" a="1"/>
  <c r="N7237" i="3" s="1"/>
  <c r="O7236" i="3"/>
  <c r="N7236" i="3" a="1"/>
  <c r="N7236" i="3" s="1"/>
  <c r="O7235" i="3"/>
  <c r="N7235" i="3" a="1"/>
  <c r="N7235" i="3" s="1"/>
  <c r="O7234" i="3"/>
  <c r="N7234" i="3" a="1"/>
  <c r="N7234" i="3" s="1"/>
  <c r="O7233" i="3"/>
  <c r="N7233" i="3" a="1"/>
  <c r="N7233" i="3" s="1"/>
  <c r="O7232" i="3"/>
  <c r="N7232" i="3" a="1"/>
  <c r="N7232" i="3" s="1"/>
  <c r="O7231" i="3"/>
  <c r="N7231" i="3" a="1"/>
  <c r="N7231" i="3" s="1"/>
  <c r="O7230" i="3"/>
  <c r="N7230" i="3" a="1"/>
  <c r="N7230" i="3" s="1"/>
  <c r="O7229" i="3"/>
  <c r="N7229" i="3" a="1"/>
  <c r="N7229" i="3" s="1"/>
  <c r="O7228" i="3"/>
  <c r="N7228" i="3" a="1"/>
  <c r="N7228" i="3" s="1"/>
  <c r="O7227" i="3"/>
  <c r="N7227" i="3" a="1"/>
  <c r="N7227" i="3" s="1"/>
  <c r="O7226" i="3"/>
  <c r="N7226" i="3" a="1"/>
  <c r="N7226" i="3" s="1"/>
  <c r="O7225" i="3"/>
  <c r="N7225" i="3" a="1"/>
  <c r="N7225" i="3" s="1"/>
  <c r="O7224" i="3"/>
  <c r="N7224" i="3" a="1"/>
  <c r="N7224" i="3" s="1"/>
  <c r="O7223" i="3"/>
  <c r="N7223" i="3" a="1"/>
  <c r="N7223" i="3" s="1"/>
  <c r="O7222" i="3"/>
  <c r="N7222" i="3" a="1"/>
  <c r="N7222" i="3" s="1"/>
  <c r="O7221" i="3"/>
  <c r="N7221" i="3" a="1"/>
  <c r="N7221" i="3" s="1"/>
  <c r="O7220" i="3"/>
  <c r="N7220" i="3" a="1"/>
  <c r="N7220" i="3" s="1"/>
  <c r="O7219" i="3"/>
  <c r="N7219" i="3" a="1"/>
  <c r="N7219" i="3" s="1"/>
  <c r="O7218" i="3"/>
  <c r="N7218" i="3" a="1"/>
  <c r="N7218" i="3" s="1"/>
  <c r="O7217" i="3"/>
  <c r="N7217" i="3" a="1"/>
  <c r="N7217" i="3" s="1"/>
  <c r="O7216" i="3"/>
  <c r="N7216" i="3" a="1"/>
  <c r="N7216" i="3" s="1"/>
  <c r="O7215" i="3"/>
  <c r="N7215" i="3" a="1"/>
  <c r="N7215" i="3" s="1"/>
  <c r="O7214" i="3"/>
  <c r="N7214" i="3" a="1"/>
  <c r="N7214" i="3" s="1"/>
  <c r="O7213" i="3"/>
  <c r="N7213" i="3" a="1"/>
  <c r="N7213" i="3" s="1"/>
  <c r="O7212" i="3"/>
  <c r="N7212" i="3" a="1"/>
  <c r="N7212" i="3" s="1"/>
  <c r="O7211" i="3"/>
  <c r="N7211" i="3" a="1"/>
  <c r="N7211" i="3" s="1"/>
  <c r="O7210" i="3"/>
  <c r="N7210" i="3" a="1"/>
  <c r="N7210" i="3" s="1"/>
  <c r="O7209" i="3"/>
  <c r="N7209" i="3" a="1"/>
  <c r="N7209" i="3" s="1"/>
  <c r="O7208" i="3"/>
  <c r="N7208" i="3" a="1"/>
  <c r="N7208" i="3" s="1"/>
  <c r="O7207" i="3"/>
  <c r="N7207" i="3" a="1"/>
  <c r="N7207" i="3" s="1"/>
  <c r="O7206" i="3"/>
  <c r="N7206" i="3" a="1"/>
  <c r="N7206" i="3" s="1"/>
  <c r="O7205" i="3"/>
  <c r="N7205" i="3" a="1"/>
  <c r="N7205" i="3" s="1"/>
  <c r="O7204" i="3"/>
  <c r="N7204" i="3" a="1"/>
  <c r="N7204" i="3" s="1"/>
  <c r="O7203" i="3"/>
  <c r="N7203" i="3" a="1"/>
  <c r="N7203" i="3" s="1"/>
  <c r="O7202" i="3"/>
  <c r="N7202" i="3" a="1"/>
  <c r="N7202" i="3" s="1"/>
  <c r="O7201" i="3"/>
  <c r="N7201" i="3" a="1"/>
  <c r="N7201" i="3" s="1"/>
  <c r="O7200" i="3"/>
  <c r="N7200" i="3" a="1"/>
  <c r="N7200" i="3" s="1"/>
  <c r="O7199" i="3"/>
  <c r="N7199" i="3" a="1"/>
  <c r="N7199" i="3" s="1"/>
  <c r="O7198" i="3"/>
  <c r="N7198" i="3" a="1"/>
  <c r="N7198" i="3" s="1"/>
  <c r="O7197" i="3"/>
  <c r="N7197" i="3" a="1"/>
  <c r="N7197" i="3" s="1"/>
  <c r="O7196" i="3"/>
  <c r="N7196" i="3" a="1"/>
  <c r="N7196" i="3" s="1"/>
  <c r="O7195" i="3"/>
  <c r="N7195" i="3" a="1"/>
  <c r="N7195" i="3" s="1"/>
  <c r="O7194" i="3"/>
  <c r="N7194" i="3" a="1"/>
  <c r="N7194" i="3" s="1"/>
  <c r="O7193" i="3"/>
  <c r="N7193" i="3" a="1"/>
  <c r="N7193" i="3" s="1"/>
  <c r="O7192" i="3"/>
  <c r="N7192" i="3" a="1"/>
  <c r="N7192" i="3" s="1"/>
  <c r="O7191" i="3"/>
  <c r="N7191" i="3" a="1"/>
  <c r="N7191" i="3" s="1"/>
  <c r="O7190" i="3"/>
  <c r="N7190" i="3" a="1"/>
  <c r="N7190" i="3" s="1"/>
  <c r="O7189" i="3"/>
  <c r="N7189" i="3" a="1"/>
  <c r="N7189" i="3" s="1"/>
  <c r="O7188" i="3"/>
  <c r="N7188" i="3" a="1"/>
  <c r="N7188" i="3" s="1"/>
  <c r="O7187" i="3"/>
  <c r="N7187" i="3" a="1"/>
  <c r="N7187" i="3" s="1"/>
  <c r="O7186" i="3"/>
  <c r="N7186" i="3" a="1"/>
  <c r="N7186" i="3" s="1"/>
  <c r="O7185" i="3"/>
  <c r="N7185" i="3" a="1"/>
  <c r="N7185" i="3" s="1"/>
  <c r="O7184" i="3"/>
  <c r="N7184" i="3" a="1"/>
  <c r="N7184" i="3" s="1"/>
  <c r="O7183" i="3"/>
  <c r="N7183" i="3" a="1"/>
  <c r="N7183" i="3" s="1"/>
  <c r="O7182" i="3"/>
  <c r="N7182" i="3" a="1"/>
  <c r="N7182" i="3" s="1"/>
  <c r="O7181" i="3"/>
  <c r="N7181" i="3" a="1"/>
  <c r="N7181" i="3" s="1"/>
  <c r="O7180" i="3"/>
  <c r="N7180" i="3" a="1"/>
  <c r="N7180" i="3" s="1"/>
  <c r="O7179" i="3"/>
  <c r="N7179" i="3" a="1"/>
  <c r="N7179" i="3" s="1"/>
  <c r="O7178" i="3"/>
  <c r="N7178" i="3" a="1"/>
  <c r="N7178" i="3" s="1"/>
  <c r="O7177" i="3"/>
  <c r="N7177" i="3" a="1"/>
  <c r="N7177" i="3" s="1"/>
  <c r="O7176" i="3"/>
  <c r="N7176" i="3" a="1"/>
  <c r="N7176" i="3" s="1"/>
  <c r="O7175" i="3"/>
  <c r="N7175" i="3" a="1"/>
  <c r="N7175" i="3" s="1"/>
  <c r="O7174" i="3"/>
  <c r="N7174" i="3" a="1"/>
  <c r="N7174" i="3" s="1"/>
  <c r="O7173" i="3"/>
  <c r="N7173" i="3" a="1"/>
  <c r="N7173" i="3" s="1"/>
  <c r="O7172" i="3"/>
  <c r="N7172" i="3" a="1"/>
  <c r="N7172" i="3" s="1"/>
  <c r="O7171" i="3"/>
  <c r="N7171" i="3" a="1"/>
  <c r="N7171" i="3" s="1"/>
  <c r="O7170" i="3"/>
  <c r="N7170" i="3" a="1"/>
  <c r="N7170" i="3" s="1"/>
  <c r="O7169" i="3"/>
  <c r="N7169" i="3" a="1"/>
  <c r="N7169" i="3" s="1"/>
  <c r="O7168" i="3"/>
  <c r="N7168" i="3" a="1"/>
  <c r="N7168" i="3" s="1"/>
  <c r="O7167" i="3"/>
  <c r="N7167" i="3" a="1"/>
  <c r="N7167" i="3" s="1"/>
  <c r="O7166" i="3"/>
  <c r="N7166" i="3" a="1"/>
  <c r="N7166" i="3" s="1"/>
  <c r="O7165" i="3"/>
  <c r="N7165" i="3" a="1"/>
  <c r="N7165" i="3" s="1"/>
  <c r="O7164" i="3"/>
  <c r="N7164" i="3" a="1"/>
  <c r="N7164" i="3" s="1"/>
  <c r="O7163" i="3"/>
  <c r="N7163" i="3" a="1"/>
  <c r="N7163" i="3" s="1"/>
  <c r="O7162" i="3"/>
  <c r="N7162" i="3" a="1"/>
  <c r="N7162" i="3" s="1"/>
  <c r="O7161" i="3"/>
  <c r="N7161" i="3" a="1"/>
  <c r="N7161" i="3" s="1"/>
  <c r="O7160" i="3"/>
  <c r="N7160" i="3" a="1"/>
  <c r="N7160" i="3" s="1"/>
  <c r="O7159" i="3"/>
  <c r="N7159" i="3" a="1"/>
  <c r="N7159" i="3" s="1"/>
  <c r="O7158" i="3"/>
  <c r="N7158" i="3" a="1"/>
  <c r="N7158" i="3" s="1"/>
  <c r="O7157" i="3"/>
  <c r="N7157" i="3" a="1"/>
  <c r="N7157" i="3" s="1"/>
  <c r="O7156" i="3"/>
  <c r="N7156" i="3" a="1"/>
  <c r="N7156" i="3" s="1"/>
  <c r="O7155" i="3"/>
  <c r="N7155" i="3" a="1"/>
  <c r="N7155" i="3" s="1"/>
  <c r="O7154" i="3"/>
  <c r="N7154" i="3" a="1"/>
  <c r="N7154" i="3" s="1"/>
  <c r="O7153" i="3"/>
  <c r="N7153" i="3" a="1"/>
  <c r="N7153" i="3" s="1"/>
  <c r="O7152" i="3"/>
  <c r="N7152" i="3" a="1"/>
  <c r="N7152" i="3" s="1"/>
  <c r="O7151" i="3"/>
  <c r="N7151" i="3" a="1"/>
  <c r="N7151" i="3" s="1"/>
  <c r="O7150" i="3"/>
  <c r="N7150" i="3" a="1"/>
  <c r="N7150" i="3" s="1"/>
  <c r="O7149" i="3"/>
  <c r="N7149" i="3" a="1"/>
  <c r="N7149" i="3" s="1"/>
  <c r="O7148" i="3"/>
  <c r="N7148" i="3" a="1"/>
  <c r="N7148" i="3" s="1"/>
  <c r="O7147" i="3"/>
  <c r="N7147" i="3" a="1"/>
  <c r="N7147" i="3" s="1"/>
  <c r="H7267" i="3"/>
  <c r="G7267" i="3"/>
  <c r="H7266" i="3"/>
  <c r="G7266" i="3"/>
  <c r="H7265" i="3"/>
  <c r="G7265" i="3"/>
  <c r="H7264" i="3"/>
  <c r="G7264" i="3"/>
  <c r="H7263" i="3"/>
  <c r="G7263" i="3"/>
  <c r="H7262" i="3"/>
  <c r="G7262" i="3"/>
  <c r="H7261" i="3"/>
  <c r="G7261" i="3"/>
  <c r="H7260" i="3"/>
  <c r="G7260" i="3"/>
  <c r="H7259" i="3"/>
  <c r="G7259" i="3"/>
  <c r="H7258" i="3"/>
  <c r="G7258" i="3"/>
  <c r="H7257" i="3"/>
  <c r="G7257" i="3"/>
  <c r="H7256" i="3"/>
  <c r="G7256" i="3"/>
  <c r="H7255" i="3"/>
  <c r="G7255" i="3"/>
  <c r="H7254" i="3"/>
  <c r="G7254" i="3"/>
  <c r="H7253" i="3"/>
  <c r="G7253" i="3"/>
  <c r="H7252" i="3"/>
  <c r="G7252" i="3"/>
  <c r="H7251" i="3"/>
  <c r="G7251" i="3"/>
  <c r="H7250" i="3"/>
  <c r="G7250" i="3"/>
  <c r="H7249" i="3"/>
  <c r="G7249" i="3"/>
  <c r="H7248" i="3"/>
  <c r="G7248" i="3"/>
  <c r="H7247" i="3"/>
  <c r="G7247" i="3"/>
  <c r="H7246" i="3"/>
  <c r="G7246" i="3"/>
  <c r="H7245" i="3"/>
  <c r="G7245" i="3"/>
  <c r="H7244" i="3"/>
  <c r="G7244" i="3"/>
  <c r="H7243" i="3"/>
  <c r="G7243" i="3"/>
  <c r="H7242" i="3"/>
  <c r="G7242" i="3"/>
  <c r="H7241" i="3"/>
  <c r="G7241" i="3"/>
  <c r="H7240" i="3"/>
  <c r="G7240" i="3"/>
  <c r="H7239" i="3"/>
  <c r="G7239" i="3"/>
  <c r="H7238" i="3"/>
  <c r="G7238" i="3"/>
  <c r="H7237" i="3"/>
  <c r="G7237" i="3"/>
  <c r="H7236" i="3"/>
  <c r="G7236" i="3"/>
  <c r="H7235" i="3"/>
  <c r="G7235" i="3"/>
  <c r="H7234" i="3"/>
  <c r="G7234" i="3"/>
  <c r="H7233" i="3"/>
  <c r="G7233" i="3"/>
  <c r="H7232" i="3"/>
  <c r="G7232" i="3"/>
  <c r="H7231" i="3"/>
  <c r="G7231" i="3"/>
  <c r="H7230" i="3"/>
  <c r="G7230" i="3"/>
  <c r="H7229" i="3"/>
  <c r="G7229" i="3"/>
  <c r="H7228" i="3"/>
  <c r="G7228" i="3"/>
  <c r="H7227" i="3"/>
  <c r="G7227" i="3"/>
  <c r="H7226" i="3"/>
  <c r="G7226" i="3"/>
  <c r="H7225" i="3"/>
  <c r="G7225" i="3"/>
  <c r="H7224" i="3"/>
  <c r="G7224" i="3"/>
  <c r="H7223" i="3"/>
  <c r="G7223" i="3"/>
  <c r="H7222" i="3"/>
  <c r="G7222" i="3"/>
  <c r="H7221" i="3"/>
  <c r="G7221" i="3"/>
  <c r="H7220" i="3"/>
  <c r="G7220" i="3"/>
  <c r="H7219" i="3"/>
  <c r="G7219" i="3"/>
  <c r="H7218" i="3"/>
  <c r="G7218" i="3"/>
  <c r="H7217" i="3"/>
  <c r="G7217" i="3"/>
  <c r="H7216" i="3"/>
  <c r="G7216" i="3"/>
  <c r="H7215" i="3"/>
  <c r="G7215" i="3"/>
  <c r="H7214" i="3"/>
  <c r="G7214" i="3"/>
  <c r="H7213" i="3"/>
  <c r="G7213" i="3"/>
  <c r="H7212" i="3"/>
  <c r="G7212" i="3"/>
  <c r="H7211" i="3"/>
  <c r="G7211" i="3"/>
  <c r="H7210" i="3"/>
  <c r="G7210" i="3"/>
  <c r="H7209" i="3"/>
  <c r="G7209" i="3"/>
  <c r="H7208" i="3"/>
  <c r="G7208" i="3"/>
  <c r="H7207" i="3"/>
  <c r="G7207" i="3"/>
  <c r="H7206" i="3"/>
  <c r="G7206" i="3"/>
  <c r="H7205" i="3"/>
  <c r="G7205" i="3"/>
  <c r="H7204" i="3"/>
  <c r="G7204" i="3"/>
  <c r="H7203" i="3"/>
  <c r="G7203" i="3"/>
  <c r="H7202" i="3"/>
  <c r="G7202" i="3"/>
  <c r="H7201" i="3"/>
  <c r="G7201" i="3"/>
  <c r="H7200" i="3"/>
  <c r="G7200" i="3"/>
  <c r="H7199" i="3"/>
  <c r="G7199" i="3"/>
  <c r="H7198" i="3"/>
  <c r="G7198" i="3"/>
  <c r="H7197" i="3"/>
  <c r="G7197" i="3"/>
  <c r="H7196" i="3"/>
  <c r="G7196" i="3"/>
  <c r="H7195" i="3"/>
  <c r="G7195" i="3"/>
  <c r="H7194" i="3"/>
  <c r="G7194" i="3"/>
  <c r="H7193" i="3"/>
  <c r="G7193" i="3"/>
  <c r="H7192" i="3"/>
  <c r="G7192" i="3"/>
  <c r="H7191" i="3"/>
  <c r="G7191" i="3"/>
  <c r="H7190" i="3"/>
  <c r="G7190" i="3"/>
  <c r="H7189" i="3"/>
  <c r="G7189" i="3"/>
  <c r="H7188" i="3"/>
  <c r="G7188" i="3"/>
  <c r="H7187" i="3"/>
  <c r="G7187" i="3"/>
  <c r="H7186" i="3"/>
  <c r="G7186" i="3"/>
  <c r="H7185" i="3"/>
  <c r="G7185" i="3"/>
  <c r="H7184" i="3"/>
  <c r="G7184" i="3"/>
  <c r="H7183" i="3"/>
  <c r="G7183" i="3"/>
  <c r="H7182" i="3"/>
  <c r="G7182" i="3"/>
  <c r="H7181" i="3"/>
  <c r="G7181" i="3"/>
  <c r="H7180" i="3"/>
  <c r="G7180" i="3"/>
  <c r="H7179" i="3"/>
  <c r="G7179" i="3"/>
  <c r="H7178" i="3"/>
  <c r="G7178" i="3"/>
  <c r="H7177" i="3"/>
  <c r="G7177" i="3"/>
  <c r="H7176" i="3"/>
  <c r="G7176" i="3"/>
  <c r="H7175" i="3"/>
  <c r="G7175" i="3"/>
  <c r="H7174" i="3"/>
  <c r="G7174" i="3"/>
  <c r="H7173" i="3"/>
  <c r="G7173" i="3"/>
  <c r="H7172" i="3"/>
  <c r="G7172" i="3"/>
  <c r="H7171" i="3"/>
  <c r="G7171" i="3"/>
  <c r="H7170" i="3"/>
  <c r="G7170" i="3"/>
  <c r="H7169" i="3"/>
  <c r="G7169" i="3"/>
  <c r="H7168" i="3"/>
  <c r="G7168" i="3"/>
  <c r="H7167" i="3"/>
  <c r="G7167" i="3"/>
  <c r="H7166" i="3"/>
  <c r="G7166" i="3"/>
  <c r="H7165" i="3"/>
  <c r="G7165" i="3"/>
  <c r="H7164" i="3"/>
  <c r="G7164" i="3"/>
  <c r="H7163" i="3"/>
  <c r="G7163" i="3"/>
  <c r="H7162" i="3"/>
  <c r="G7162" i="3"/>
  <c r="H7161" i="3"/>
  <c r="G7161" i="3"/>
  <c r="H7160" i="3"/>
  <c r="G7160" i="3"/>
  <c r="H7159" i="3"/>
  <c r="G7159" i="3"/>
  <c r="H7158" i="3"/>
  <c r="G7158" i="3"/>
  <c r="H7157" i="3"/>
  <c r="G7157" i="3"/>
  <c r="H7156" i="3"/>
  <c r="G7156" i="3"/>
  <c r="H7155" i="3"/>
  <c r="G7155" i="3"/>
  <c r="H7154" i="3"/>
  <c r="G7154" i="3"/>
  <c r="H7153" i="3"/>
  <c r="G7153" i="3"/>
  <c r="H7152" i="3"/>
  <c r="G7152" i="3"/>
  <c r="H7151" i="3"/>
  <c r="G7151" i="3"/>
  <c r="H7150" i="3"/>
  <c r="G7150" i="3"/>
  <c r="H7149" i="3"/>
  <c r="G7149" i="3"/>
  <c r="H7148" i="3"/>
  <c r="G7148" i="3"/>
  <c r="H7147" i="3"/>
  <c r="G7147" i="3"/>
  <c r="H7146" i="3"/>
  <c r="G7146" i="3"/>
  <c r="H7268" i="3"/>
  <c r="G7268" i="3"/>
  <c r="B7147" i="3"/>
  <c r="L7147" i="3" s="1"/>
  <c r="C7147" i="3"/>
  <c r="D7147" i="3"/>
  <c r="P7147" i="3" s="1"/>
  <c r="B7148" i="3"/>
  <c r="L7148" i="3" s="1"/>
  <c r="C7148" i="3"/>
  <c r="D7148" i="3"/>
  <c r="P7148" i="3" s="1"/>
  <c r="B7149" i="3"/>
  <c r="L7149" i="3" s="1"/>
  <c r="C7149" i="3"/>
  <c r="D7149" i="3"/>
  <c r="P7149" i="3" s="1"/>
  <c r="B7150" i="3"/>
  <c r="L7150" i="3" s="1"/>
  <c r="C7150" i="3"/>
  <c r="D7150" i="3"/>
  <c r="P7150" i="3" s="1"/>
  <c r="B7151" i="3"/>
  <c r="L7151" i="3" s="1"/>
  <c r="C7151" i="3"/>
  <c r="D7151" i="3"/>
  <c r="P7151" i="3" s="1"/>
  <c r="B7152" i="3"/>
  <c r="L7152" i="3" s="1"/>
  <c r="C7152" i="3"/>
  <c r="D7152" i="3"/>
  <c r="P7152" i="3" s="1"/>
  <c r="B7153" i="3"/>
  <c r="L7153" i="3" s="1"/>
  <c r="C7153" i="3"/>
  <c r="D7153" i="3"/>
  <c r="P7153" i="3" s="1"/>
  <c r="B7154" i="3"/>
  <c r="L7154" i="3" s="1"/>
  <c r="C7154" i="3"/>
  <c r="D7154" i="3"/>
  <c r="P7154" i="3" s="1"/>
  <c r="B7155" i="3"/>
  <c r="L7155" i="3" s="1"/>
  <c r="C7155" i="3"/>
  <c r="D7155" i="3"/>
  <c r="P7155" i="3" s="1"/>
  <c r="B7156" i="3"/>
  <c r="L7156" i="3" s="1"/>
  <c r="C7156" i="3"/>
  <c r="D7156" i="3"/>
  <c r="P7156" i="3" s="1"/>
  <c r="B7157" i="3"/>
  <c r="L7157" i="3" s="1"/>
  <c r="C7157" i="3"/>
  <c r="D7157" i="3"/>
  <c r="P7157" i="3" s="1"/>
  <c r="B7158" i="3"/>
  <c r="L7158" i="3" s="1"/>
  <c r="C7158" i="3"/>
  <c r="D7158" i="3"/>
  <c r="P7158" i="3" s="1"/>
  <c r="B7159" i="3"/>
  <c r="L7159" i="3" s="1"/>
  <c r="C7159" i="3"/>
  <c r="D7159" i="3"/>
  <c r="P7159" i="3" s="1"/>
  <c r="B7160" i="3"/>
  <c r="L7160" i="3" s="1"/>
  <c r="C7160" i="3"/>
  <c r="D7160" i="3"/>
  <c r="P7160" i="3" s="1"/>
  <c r="B7161" i="3"/>
  <c r="L7161" i="3" s="1"/>
  <c r="C7161" i="3"/>
  <c r="D7161" i="3"/>
  <c r="P7161" i="3" s="1"/>
  <c r="B7162" i="3"/>
  <c r="L7162" i="3" s="1"/>
  <c r="C7162" i="3"/>
  <c r="D7162" i="3"/>
  <c r="P7162" i="3" s="1"/>
  <c r="B7163" i="3"/>
  <c r="L7163" i="3" s="1"/>
  <c r="C7163" i="3"/>
  <c r="D7163" i="3"/>
  <c r="P7163" i="3" s="1"/>
  <c r="B7164" i="3"/>
  <c r="L7164" i="3" s="1"/>
  <c r="C7164" i="3"/>
  <c r="D7164" i="3"/>
  <c r="P7164" i="3" s="1"/>
  <c r="B7165" i="3"/>
  <c r="L7165" i="3" s="1"/>
  <c r="C7165" i="3"/>
  <c r="D7165" i="3"/>
  <c r="P7165" i="3" s="1"/>
  <c r="B7166" i="3"/>
  <c r="L7166" i="3" s="1"/>
  <c r="C7166" i="3"/>
  <c r="D7166" i="3"/>
  <c r="P7166" i="3" s="1"/>
  <c r="B7167" i="3"/>
  <c r="L7167" i="3" s="1"/>
  <c r="C7167" i="3"/>
  <c r="D7167" i="3"/>
  <c r="P7167" i="3" s="1"/>
  <c r="B7168" i="3"/>
  <c r="L7168" i="3" s="1"/>
  <c r="C7168" i="3"/>
  <c r="D7168" i="3"/>
  <c r="P7168" i="3" s="1"/>
  <c r="B7169" i="3"/>
  <c r="L7169" i="3" s="1"/>
  <c r="C7169" i="3"/>
  <c r="D7169" i="3"/>
  <c r="P7169" i="3" s="1"/>
  <c r="B7170" i="3"/>
  <c r="L7170" i="3" s="1"/>
  <c r="C7170" i="3"/>
  <c r="D7170" i="3"/>
  <c r="P7170" i="3" s="1"/>
  <c r="B7171" i="3"/>
  <c r="L7171" i="3" s="1"/>
  <c r="C7171" i="3"/>
  <c r="D7171" i="3"/>
  <c r="P7171" i="3" s="1"/>
  <c r="B7172" i="3"/>
  <c r="L7172" i="3" s="1"/>
  <c r="C7172" i="3"/>
  <c r="D7172" i="3"/>
  <c r="P7172" i="3" s="1"/>
  <c r="B7173" i="3"/>
  <c r="L7173" i="3" s="1"/>
  <c r="C7173" i="3"/>
  <c r="D7173" i="3"/>
  <c r="P7173" i="3" s="1"/>
  <c r="B7174" i="3"/>
  <c r="L7174" i="3" s="1"/>
  <c r="C7174" i="3"/>
  <c r="D7174" i="3"/>
  <c r="P7174" i="3" s="1"/>
  <c r="B7175" i="3"/>
  <c r="L7175" i="3" s="1"/>
  <c r="C7175" i="3"/>
  <c r="D7175" i="3"/>
  <c r="P7175" i="3" s="1"/>
  <c r="B7176" i="3"/>
  <c r="L7176" i="3" s="1"/>
  <c r="C7176" i="3"/>
  <c r="D7176" i="3"/>
  <c r="P7176" i="3" s="1"/>
  <c r="B7177" i="3"/>
  <c r="L7177" i="3" s="1"/>
  <c r="C7177" i="3"/>
  <c r="D7177" i="3"/>
  <c r="P7177" i="3" s="1"/>
  <c r="B7178" i="3"/>
  <c r="L7178" i="3" s="1"/>
  <c r="C7178" i="3"/>
  <c r="D7178" i="3"/>
  <c r="P7178" i="3" s="1"/>
  <c r="B7179" i="3"/>
  <c r="L7179" i="3" s="1"/>
  <c r="C7179" i="3"/>
  <c r="D7179" i="3"/>
  <c r="P7179" i="3" s="1"/>
  <c r="B7180" i="3"/>
  <c r="L7180" i="3" s="1"/>
  <c r="C7180" i="3"/>
  <c r="D7180" i="3"/>
  <c r="P7180" i="3" s="1"/>
  <c r="B7181" i="3"/>
  <c r="L7181" i="3" s="1"/>
  <c r="C7181" i="3"/>
  <c r="D7181" i="3"/>
  <c r="P7181" i="3" s="1"/>
  <c r="B7182" i="3"/>
  <c r="L7182" i="3" s="1"/>
  <c r="C7182" i="3"/>
  <c r="D7182" i="3"/>
  <c r="P7182" i="3" s="1"/>
  <c r="B7183" i="3"/>
  <c r="L7183" i="3" s="1"/>
  <c r="C7183" i="3"/>
  <c r="D7183" i="3"/>
  <c r="P7183" i="3" s="1"/>
  <c r="B7184" i="3"/>
  <c r="L7184" i="3" s="1"/>
  <c r="C7184" i="3"/>
  <c r="D7184" i="3"/>
  <c r="P7184" i="3" s="1"/>
  <c r="B7185" i="3"/>
  <c r="L7185" i="3" s="1"/>
  <c r="C7185" i="3"/>
  <c r="D7185" i="3"/>
  <c r="P7185" i="3" s="1"/>
  <c r="B7186" i="3"/>
  <c r="L7186" i="3" s="1"/>
  <c r="C7186" i="3"/>
  <c r="D7186" i="3"/>
  <c r="P7186" i="3" s="1"/>
  <c r="B7187" i="3"/>
  <c r="L7187" i="3" s="1"/>
  <c r="C7187" i="3"/>
  <c r="D7187" i="3"/>
  <c r="P7187" i="3" s="1"/>
  <c r="B7188" i="3"/>
  <c r="L7188" i="3" s="1"/>
  <c r="C7188" i="3"/>
  <c r="D7188" i="3"/>
  <c r="P7188" i="3" s="1"/>
  <c r="B7189" i="3"/>
  <c r="L7189" i="3" s="1"/>
  <c r="C7189" i="3"/>
  <c r="D7189" i="3"/>
  <c r="P7189" i="3" s="1"/>
  <c r="B7190" i="3"/>
  <c r="L7190" i="3" s="1"/>
  <c r="C7190" i="3"/>
  <c r="D7190" i="3"/>
  <c r="P7190" i="3" s="1"/>
  <c r="B7191" i="3"/>
  <c r="L7191" i="3" s="1"/>
  <c r="C7191" i="3"/>
  <c r="D7191" i="3"/>
  <c r="P7191" i="3" s="1"/>
  <c r="B7192" i="3"/>
  <c r="L7192" i="3" s="1"/>
  <c r="C7192" i="3"/>
  <c r="D7192" i="3"/>
  <c r="P7192" i="3" s="1"/>
  <c r="B7193" i="3"/>
  <c r="L7193" i="3" s="1"/>
  <c r="C7193" i="3"/>
  <c r="D7193" i="3"/>
  <c r="P7193" i="3" s="1"/>
  <c r="B7194" i="3"/>
  <c r="L7194" i="3" s="1"/>
  <c r="C7194" i="3"/>
  <c r="D7194" i="3"/>
  <c r="P7194" i="3" s="1"/>
  <c r="B7195" i="3"/>
  <c r="L7195" i="3" s="1"/>
  <c r="C7195" i="3"/>
  <c r="D7195" i="3"/>
  <c r="P7195" i="3" s="1"/>
  <c r="B7196" i="3"/>
  <c r="L7196" i="3" s="1"/>
  <c r="C7196" i="3"/>
  <c r="D7196" i="3"/>
  <c r="P7196" i="3" s="1"/>
  <c r="B7197" i="3"/>
  <c r="L7197" i="3" s="1"/>
  <c r="C7197" i="3"/>
  <c r="D7197" i="3"/>
  <c r="P7197" i="3" s="1"/>
  <c r="B7198" i="3"/>
  <c r="L7198" i="3" s="1"/>
  <c r="C7198" i="3"/>
  <c r="D7198" i="3"/>
  <c r="P7198" i="3" s="1"/>
  <c r="B7199" i="3"/>
  <c r="L7199" i="3" s="1"/>
  <c r="C7199" i="3"/>
  <c r="D7199" i="3"/>
  <c r="P7199" i="3" s="1"/>
  <c r="B7200" i="3"/>
  <c r="L7200" i="3" s="1"/>
  <c r="C7200" i="3"/>
  <c r="D7200" i="3"/>
  <c r="P7200" i="3" s="1"/>
  <c r="B7201" i="3"/>
  <c r="L7201" i="3" s="1"/>
  <c r="C7201" i="3"/>
  <c r="D7201" i="3"/>
  <c r="P7201" i="3" s="1"/>
  <c r="B7202" i="3"/>
  <c r="L7202" i="3" s="1"/>
  <c r="C7202" i="3"/>
  <c r="D7202" i="3"/>
  <c r="P7202" i="3" s="1"/>
  <c r="B7203" i="3"/>
  <c r="L7203" i="3" s="1"/>
  <c r="C7203" i="3"/>
  <c r="D7203" i="3"/>
  <c r="P7203" i="3" s="1"/>
  <c r="B7204" i="3"/>
  <c r="L7204" i="3" s="1"/>
  <c r="C7204" i="3"/>
  <c r="D7204" i="3"/>
  <c r="P7204" i="3" s="1"/>
  <c r="B7205" i="3"/>
  <c r="L7205" i="3" s="1"/>
  <c r="C7205" i="3"/>
  <c r="D7205" i="3"/>
  <c r="P7205" i="3" s="1"/>
  <c r="B7206" i="3"/>
  <c r="L7206" i="3" s="1"/>
  <c r="C7206" i="3"/>
  <c r="D7206" i="3"/>
  <c r="P7206" i="3" s="1"/>
  <c r="B7207" i="3"/>
  <c r="L7207" i="3" s="1"/>
  <c r="C7207" i="3"/>
  <c r="D7207" i="3"/>
  <c r="P7207" i="3" s="1"/>
  <c r="B7208" i="3"/>
  <c r="L7208" i="3" s="1"/>
  <c r="C7208" i="3"/>
  <c r="D7208" i="3"/>
  <c r="P7208" i="3" s="1"/>
  <c r="B7209" i="3"/>
  <c r="L7209" i="3" s="1"/>
  <c r="C7209" i="3"/>
  <c r="D7209" i="3"/>
  <c r="P7209" i="3" s="1"/>
  <c r="B7210" i="3"/>
  <c r="L7210" i="3" s="1"/>
  <c r="C7210" i="3"/>
  <c r="D7210" i="3"/>
  <c r="P7210" i="3" s="1"/>
  <c r="B7211" i="3"/>
  <c r="L7211" i="3" s="1"/>
  <c r="C7211" i="3"/>
  <c r="D7211" i="3"/>
  <c r="P7211" i="3" s="1"/>
  <c r="B7212" i="3"/>
  <c r="L7212" i="3" s="1"/>
  <c r="C7212" i="3"/>
  <c r="D7212" i="3"/>
  <c r="P7212" i="3" s="1"/>
  <c r="B7213" i="3"/>
  <c r="L7213" i="3" s="1"/>
  <c r="C7213" i="3"/>
  <c r="D7213" i="3"/>
  <c r="P7213" i="3" s="1"/>
  <c r="B7214" i="3"/>
  <c r="L7214" i="3" s="1"/>
  <c r="C7214" i="3"/>
  <c r="D7214" i="3"/>
  <c r="P7214" i="3" s="1"/>
  <c r="B7215" i="3"/>
  <c r="L7215" i="3" s="1"/>
  <c r="C7215" i="3"/>
  <c r="D7215" i="3"/>
  <c r="P7215" i="3" s="1"/>
  <c r="B7216" i="3"/>
  <c r="L7216" i="3" s="1"/>
  <c r="C7216" i="3"/>
  <c r="D7216" i="3"/>
  <c r="P7216" i="3" s="1"/>
  <c r="B7217" i="3"/>
  <c r="L7217" i="3" s="1"/>
  <c r="C7217" i="3"/>
  <c r="D7217" i="3"/>
  <c r="P7217" i="3" s="1"/>
  <c r="B7218" i="3"/>
  <c r="L7218" i="3" s="1"/>
  <c r="C7218" i="3"/>
  <c r="D7218" i="3"/>
  <c r="P7218" i="3" s="1"/>
  <c r="B7219" i="3"/>
  <c r="L7219" i="3" s="1"/>
  <c r="C7219" i="3"/>
  <c r="D7219" i="3"/>
  <c r="P7219" i="3" s="1"/>
  <c r="B7220" i="3"/>
  <c r="L7220" i="3" s="1"/>
  <c r="C7220" i="3"/>
  <c r="D7220" i="3"/>
  <c r="P7220" i="3" s="1"/>
  <c r="B7221" i="3"/>
  <c r="L7221" i="3" s="1"/>
  <c r="C7221" i="3"/>
  <c r="D7221" i="3"/>
  <c r="P7221" i="3" s="1"/>
  <c r="B7222" i="3"/>
  <c r="L7222" i="3" s="1"/>
  <c r="C7222" i="3"/>
  <c r="D7222" i="3"/>
  <c r="P7222" i="3" s="1"/>
  <c r="B7223" i="3"/>
  <c r="L7223" i="3" s="1"/>
  <c r="C7223" i="3"/>
  <c r="D7223" i="3"/>
  <c r="P7223" i="3" s="1"/>
  <c r="B7224" i="3"/>
  <c r="L7224" i="3" s="1"/>
  <c r="C7224" i="3"/>
  <c r="D7224" i="3"/>
  <c r="P7224" i="3" s="1"/>
  <c r="B7225" i="3"/>
  <c r="L7225" i="3" s="1"/>
  <c r="C7225" i="3"/>
  <c r="D7225" i="3"/>
  <c r="P7225" i="3" s="1"/>
  <c r="B7226" i="3"/>
  <c r="L7226" i="3" s="1"/>
  <c r="C7226" i="3"/>
  <c r="D7226" i="3"/>
  <c r="P7226" i="3" s="1"/>
  <c r="B7227" i="3"/>
  <c r="L7227" i="3" s="1"/>
  <c r="C7227" i="3"/>
  <c r="D7227" i="3"/>
  <c r="P7227" i="3" s="1"/>
  <c r="B7228" i="3"/>
  <c r="L7228" i="3" s="1"/>
  <c r="C7228" i="3"/>
  <c r="D7228" i="3"/>
  <c r="P7228" i="3" s="1"/>
  <c r="B7229" i="3"/>
  <c r="L7229" i="3" s="1"/>
  <c r="C7229" i="3"/>
  <c r="D7229" i="3"/>
  <c r="P7229" i="3" s="1"/>
  <c r="B7230" i="3"/>
  <c r="L7230" i="3" s="1"/>
  <c r="C7230" i="3"/>
  <c r="D7230" i="3"/>
  <c r="P7230" i="3" s="1"/>
  <c r="B7231" i="3"/>
  <c r="L7231" i="3" s="1"/>
  <c r="C7231" i="3"/>
  <c r="D7231" i="3"/>
  <c r="P7231" i="3" s="1"/>
  <c r="B7232" i="3"/>
  <c r="L7232" i="3" s="1"/>
  <c r="C7232" i="3"/>
  <c r="D7232" i="3"/>
  <c r="P7232" i="3" s="1"/>
  <c r="B7233" i="3"/>
  <c r="L7233" i="3" s="1"/>
  <c r="C7233" i="3"/>
  <c r="D7233" i="3"/>
  <c r="P7233" i="3" s="1"/>
  <c r="B7234" i="3"/>
  <c r="L7234" i="3" s="1"/>
  <c r="C7234" i="3"/>
  <c r="D7234" i="3"/>
  <c r="P7234" i="3" s="1"/>
  <c r="B7235" i="3"/>
  <c r="L7235" i="3" s="1"/>
  <c r="C7235" i="3"/>
  <c r="D7235" i="3"/>
  <c r="P7235" i="3" s="1"/>
  <c r="B7236" i="3"/>
  <c r="L7236" i="3" s="1"/>
  <c r="C7236" i="3"/>
  <c r="D7236" i="3"/>
  <c r="P7236" i="3" s="1"/>
  <c r="B7237" i="3"/>
  <c r="L7237" i="3" s="1"/>
  <c r="C7237" i="3"/>
  <c r="D7237" i="3"/>
  <c r="P7237" i="3" s="1"/>
  <c r="B7238" i="3"/>
  <c r="L7238" i="3" s="1"/>
  <c r="C7238" i="3"/>
  <c r="D7238" i="3"/>
  <c r="P7238" i="3" s="1"/>
  <c r="B7239" i="3"/>
  <c r="L7239" i="3" s="1"/>
  <c r="C7239" i="3"/>
  <c r="D7239" i="3"/>
  <c r="P7239" i="3" s="1"/>
  <c r="B7240" i="3"/>
  <c r="L7240" i="3" s="1"/>
  <c r="C7240" i="3"/>
  <c r="D7240" i="3"/>
  <c r="P7240" i="3" s="1"/>
  <c r="B7241" i="3"/>
  <c r="L7241" i="3" s="1"/>
  <c r="C7241" i="3"/>
  <c r="D7241" i="3"/>
  <c r="P7241" i="3" s="1"/>
  <c r="B7242" i="3"/>
  <c r="L7242" i="3" s="1"/>
  <c r="C7242" i="3"/>
  <c r="D7242" i="3"/>
  <c r="P7242" i="3" s="1"/>
  <c r="B7243" i="3"/>
  <c r="L7243" i="3" s="1"/>
  <c r="C7243" i="3"/>
  <c r="D7243" i="3"/>
  <c r="P7243" i="3" s="1"/>
  <c r="B7244" i="3"/>
  <c r="L7244" i="3" s="1"/>
  <c r="C7244" i="3"/>
  <c r="D7244" i="3"/>
  <c r="P7244" i="3" s="1"/>
  <c r="B7245" i="3"/>
  <c r="L7245" i="3" s="1"/>
  <c r="C7245" i="3"/>
  <c r="D7245" i="3"/>
  <c r="P7245" i="3" s="1"/>
  <c r="B7246" i="3"/>
  <c r="L7246" i="3" s="1"/>
  <c r="C7246" i="3"/>
  <c r="D7246" i="3"/>
  <c r="P7246" i="3" s="1"/>
  <c r="B7247" i="3"/>
  <c r="L7247" i="3" s="1"/>
  <c r="C7247" i="3"/>
  <c r="D7247" i="3"/>
  <c r="P7247" i="3" s="1"/>
  <c r="B7248" i="3"/>
  <c r="L7248" i="3" s="1"/>
  <c r="C7248" i="3"/>
  <c r="D7248" i="3"/>
  <c r="P7248" i="3" s="1"/>
  <c r="B7249" i="3"/>
  <c r="L7249" i="3" s="1"/>
  <c r="C7249" i="3"/>
  <c r="D7249" i="3"/>
  <c r="P7249" i="3" s="1"/>
  <c r="B7250" i="3"/>
  <c r="L7250" i="3" s="1"/>
  <c r="C7250" i="3"/>
  <c r="D7250" i="3"/>
  <c r="P7250" i="3" s="1"/>
  <c r="B7251" i="3"/>
  <c r="L7251" i="3" s="1"/>
  <c r="C7251" i="3"/>
  <c r="D7251" i="3"/>
  <c r="P7251" i="3" s="1"/>
  <c r="B7252" i="3"/>
  <c r="L7252" i="3" s="1"/>
  <c r="C7252" i="3"/>
  <c r="D7252" i="3"/>
  <c r="P7252" i="3" s="1"/>
  <c r="B7253" i="3"/>
  <c r="L7253" i="3" s="1"/>
  <c r="C7253" i="3"/>
  <c r="D7253" i="3"/>
  <c r="P7253" i="3" s="1"/>
  <c r="B7254" i="3"/>
  <c r="L7254" i="3" s="1"/>
  <c r="C7254" i="3"/>
  <c r="D7254" i="3"/>
  <c r="P7254" i="3" s="1"/>
  <c r="B7255" i="3"/>
  <c r="L7255" i="3" s="1"/>
  <c r="C7255" i="3"/>
  <c r="D7255" i="3"/>
  <c r="P7255" i="3" s="1"/>
  <c r="B7256" i="3"/>
  <c r="L7256" i="3" s="1"/>
  <c r="C7256" i="3"/>
  <c r="D7256" i="3"/>
  <c r="P7256" i="3" s="1"/>
  <c r="B7257" i="3"/>
  <c r="L7257" i="3" s="1"/>
  <c r="C7257" i="3"/>
  <c r="D7257" i="3"/>
  <c r="P7257" i="3" s="1"/>
  <c r="B7258" i="3"/>
  <c r="L7258" i="3" s="1"/>
  <c r="C7258" i="3"/>
  <c r="D7258" i="3"/>
  <c r="P7258" i="3" s="1"/>
  <c r="B7259" i="3"/>
  <c r="L7259" i="3" s="1"/>
  <c r="C7259" i="3"/>
  <c r="D7259" i="3"/>
  <c r="P7259" i="3" s="1"/>
  <c r="B7260" i="3"/>
  <c r="L7260" i="3" s="1"/>
  <c r="C7260" i="3"/>
  <c r="D7260" i="3"/>
  <c r="P7260" i="3" s="1"/>
  <c r="B7261" i="3"/>
  <c r="L7261" i="3" s="1"/>
  <c r="C7261" i="3"/>
  <c r="D7261" i="3"/>
  <c r="P7261" i="3" s="1"/>
  <c r="B7262" i="3"/>
  <c r="L7262" i="3" s="1"/>
  <c r="C7262" i="3"/>
  <c r="D7262" i="3"/>
  <c r="P7262" i="3" s="1"/>
  <c r="B7263" i="3"/>
  <c r="L7263" i="3" s="1"/>
  <c r="C7263" i="3"/>
  <c r="D7263" i="3"/>
  <c r="P7263" i="3" s="1"/>
  <c r="B7264" i="3"/>
  <c r="L7264" i="3" s="1"/>
  <c r="C7264" i="3"/>
  <c r="D7264" i="3"/>
  <c r="P7264" i="3" s="1"/>
  <c r="B7265" i="3"/>
  <c r="L7265" i="3" s="1"/>
  <c r="C7265" i="3"/>
  <c r="D7265" i="3"/>
  <c r="P7265" i="3" s="1"/>
  <c r="B7266" i="3"/>
  <c r="L7266" i="3" s="1"/>
  <c r="C7266" i="3"/>
  <c r="D7266" i="3"/>
  <c r="P7266" i="3" s="1"/>
  <c r="B7267" i="3"/>
  <c r="L7267" i="3" s="1"/>
  <c r="C7267" i="3"/>
  <c r="D7267" i="3"/>
  <c r="P7267" i="3" s="1"/>
  <c r="B7268" i="3"/>
  <c r="L7268" i="3" s="1"/>
  <c r="C7268" i="3"/>
  <c r="D7268" i="3"/>
  <c r="P7268" i="3" s="1"/>
  <c r="J925" i="2"/>
  <c r="K925" i="2" s="1"/>
  <c r="L925" i="2"/>
  <c r="M925" i="2" s="1"/>
  <c r="N925" i="2"/>
  <c r="O7146" i="3"/>
  <c r="N7146" i="3" a="1"/>
  <c r="N7146" i="3" s="1"/>
  <c r="D7146" i="3"/>
  <c r="C7146" i="3"/>
  <c r="B7146" i="3"/>
  <c r="L7146" i="3" s="1"/>
  <c r="O7145" i="3"/>
  <c r="H7145" i="3"/>
  <c r="G7145" i="3"/>
  <c r="D7145" i="3"/>
  <c r="C7145" i="3"/>
  <c r="B7145" i="3"/>
  <c r="L7145" i="3" s="1"/>
  <c r="O7144" i="3"/>
  <c r="H7144" i="3"/>
  <c r="G7144" i="3"/>
  <c r="D7144" i="3"/>
  <c r="C7144" i="3"/>
  <c r="B7144" i="3"/>
  <c r="L7144" i="3" s="1"/>
  <c r="O7143" i="3"/>
  <c r="N7143" i="3" a="1"/>
  <c r="N7143" i="3" s="1"/>
  <c r="H7143" i="3"/>
  <c r="G7143" i="3"/>
  <c r="D7143" i="3"/>
  <c r="C7143" i="3"/>
  <c r="B7143" i="3"/>
  <c r="L7143" i="3" s="1"/>
  <c r="O7142" i="3"/>
  <c r="N7142" i="3" a="1"/>
  <c r="N7142" i="3" s="1"/>
  <c r="H7142" i="3"/>
  <c r="G7142" i="3"/>
  <c r="D7142" i="3"/>
  <c r="C7142" i="3"/>
  <c r="B7142" i="3"/>
  <c r="L7142" i="3" s="1"/>
  <c r="O7141" i="3"/>
  <c r="B7141" i="3"/>
  <c r="C7141" i="3"/>
  <c r="D7141" i="3"/>
  <c r="G7141" i="3"/>
  <c r="H7141" i="3"/>
  <c r="I7141" i="3"/>
  <c r="O7140" i="3"/>
  <c r="B7140" i="3"/>
  <c r="C7140" i="3"/>
  <c r="D7140" i="3"/>
  <c r="G7140" i="3"/>
  <c r="H7140" i="3"/>
  <c r="J924" i="2"/>
  <c r="K924" i="2"/>
  <c r="L924" i="2"/>
  <c r="M924" i="2" s="1"/>
  <c r="N924" i="2"/>
  <c r="N7106" i="3" a="1"/>
  <c r="N7106" i="3"/>
  <c r="O7106" i="3"/>
  <c r="N7107" i="3" a="1"/>
  <c r="N7107" i="3"/>
  <c r="O7107" i="3"/>
  <c r="N7108" i="3" a="1"/>
  <c r="N7108" i="3"/>
  <c r="O7108" i="3"/>
  <c r="N7109" i="3" a="1"/>
  <c r="N7109" i="3"/>
  <c r="O7109" i="3"/>
  <c r="N7110" i="3" a="1"/>
  <c r="N7110" i="3"/>
  <c r="O7110" i="3"/>
  <c r="N7111" i="3" a="1"/>
  <c r="N7111" i="3"/>
  <c r="O7111" i="3"/>
  <c r="N7112" i="3" a="1"/>
  <c r="N7112" i="3"/>
  <c r="O7112" i="3"/>
  <c r="N7113" i="3" a="1"/>
  <c r="N7113" i="3"/>
  <c r="O7113" i="3"/>
  <c r="N7114" i="3" a="1"/>
  <c r="N7114" i="3"/>
  <c r="O7114" i="3"/>
  <c r="N7115" i="3" a="1"/>
  <c r="N7115" i="3"/>
  <c r="O7115" i="3"/>
  <c r="N7116" i="3" a="1"/>
  <c r="N7116" i="3"/>
  <c r="O7116" i="3"/>
  <c r="N7117" i="3" a="1"/>
  <c r="N7117" i="3"/>
  <c r="O7117" i="3"/>
  <c r="N7118" i="3" a="1"/>
  <c r="N7118" i="3"/>
  <c r="O7118" i="3"/>
  <c r="N7119" i="3" a="1"/>
  <c r="N7119" i="3"/>
  <c r="O7119" i="3"/>
  <c r="N7120" i="3" a="1"/>
  <c r="N7120" i="3"/>
  <c r="O7120" i="3"/>
  <c r="N7121" i="3" a="1"/>
  <c r="N7121" i="3"/>
  <c r="O7121" i="3"/>
  <c r="N7122" i="3" a="1"/>
  <c r="N7122" i="3"/>
  <c r="O7122" i="3"/>
  <c r="N7123" i="3" a="1"/>
  <c r="N7123" i="3"/>
  <c r="O7123" i="3"/>
  <c r="N7124" i="3" a="1"/>
  <c r="N7124" i="3"/>
  <c r="O7124" i="3"/>
  <c r="N7125" i="3" a="1"/>
  <c r="N7125" i="3"/>
  <c r="O7125" i="3"/>
  <c r="N7126" i="3" a="1"/>
  <c r="N7126" i="3"/>
  <c r="O7126" i="3"/>
  <c r="N7127" i="3" a="1"/>
  <c r="N7127" i="3"/>
  <c r="O7127" i="3"/>
  <c r="N7128" i="3" a="1"/>
  <c r="N7128" i="3"/>
  <c r="O7128" i="3"/>
  <c r="N7129" i="3" a="1"/>
  <c r="N7129" i="3"/>
  <c r="O7129" i="3"/>
  <c r="N7130" i="3" a="1"/>
  <c r="N7130" i="3"/>
  <c r="O7130" i="3"/>
  <c r="N7131" i="3" a="1"/>
  <c r="N7131" i="3"/>
  <c r="O7131" i="3"/>
  <c r="N7132" i="3" a="1"/>
  <c r="N7132" i="3"/>
  <c r="O7132" i="3"/>
  <c r="N7133" i="3" a="1"/>
  <c r="N7133" i="3"/>
  <c r="O7133" i="3"/>
  <c r="N7134" i="3" a="1"/>
  <c r="N7134" i="3"/>
  <c r="O7134" i="3"/>
  <c r="N7135" i="3" a="1"/>
  <c r="N7135" i="3"/>
  <c r="O7135" i="3"/>
  <c r="N7136" i="3" a="1"/>
  <c r="N7136" i="3"/>
  <c r="O7136" i="3"/>
  <c r="N7137" i="3" a="1"/>
  <c r="N7137" i="3"/>
  <c r="O7137" i="3"/>
  <c r="N7138" i="3" a="1"/>
  <c r="N7138" i="3"/>
  <c r="O7138" i="3"/>
  <c r="N7139" i="3" a="1"/>
  <c r="N7139" i="3"/>
  <c r="O7139" i="3"/>
  <c r="G7106" i="3"/>
  <c r="H7106" i="3"/>
  <c r="G7107" i="3"/>
  <c r="H7107" i="3"/>
  <c r="G7108" i="3"/>
  <c r="H7108" i="3"/>
  <c r="G7109" i="3"/>
  <c r="H7109" i="3"/>
  <c r="G7110" i="3"/>
  <c r="H7110" i="3"/>
  <c r="G7111" i="3"/>
  <c r="H7111" i="3"/>
  <c r="G7112" i="3"/>
  <c r="H7112" i="3"/>
  <c r="G7113" i="3"/>
  <c r="H7113" i="3"/>
  <c r="G7114" i="3"/>
  <c r="H7114" i="3"/>
  <c r="G7115" i="3"/>
  <c r="H7115" i="3"/>
  <c r="G7116" i="3"/>
  <c r="H7116" i="3"/>
  <c r="G7117" i="3"/>
  <c r="H7117" i="3"/>
  <c r="G7118" i="3"/>
  <c r="H7118" i="3"/>
  <c r="G7119" i="3"/>
  <c r="H7119" i="3"/>
  <c r="G7120" i="3"/>
  <c r="H7120" i="3"/>
  <c r="G7121" i="3"/>
  <c r="H7121" i="3"/>
  <c r="G7122" i="3"/>
  <c r="H7122" i="3"/>
  <c r="G7123" i="3"/>
  <c r="H7123" i="3"/>
  <c r="G7124" i="3"/>
  <c r="H7124" i="3"/>
  <c r="G7125" i="3"/>
  <c r="H7125" i="3"/>
  <c r="G7126" i="3"/>
  <c r="H7126" i="3"/>
  <c r="G7127" i="3"/>
  <c r="H7127" i="3"/>
  <c r="G7128" i="3"/>
  <c r="H7128" i="3"/>
  <c r="G7129" i="3"/>
  <c r="H7129" i="3"/>
  <c r="G7130" i="3"/>
  <c r="H7130" i="3"/>
  <c r="G7131" i="3"/>
  <c r="H7131" i="3"/>
  <c r="G7132" i="3"/>
  <c r="H7132" i="3"/>
  <c r="G7133" i="3"/>
  <c r="H7133" i="3"/>
  <c r="G7134" i="3"/>
  <c r="H7134" i="3"/>
  <c r="G7135" i="3"/>
  <c r="H7135" i="3"/>
  <c r="G7136" i="3"/>
  <c r="H7136" i="3"/>
  <c r="G7137" i="3"/>
  <c r="H7137" i="3"/>
  <c r="G7138" i="3"/>
  <c r="H7138" i="3"/>
  <c r="G7139" i="3"/>
  <c r="H7139" i="3"/>
  <c r="B7106" i="3"/>
  <c r="L7106" i="3" s="1"/>
  <c r="C7106" i="3"/>
  <c r="D7106" i="3"/>
  <c r="B7107" i="3"/>
  <c r="L7107" i="3" s="1"/>
  <c r="C7107" i="3"/>
  <c r="D7107" i="3"/>
  <c r="B7108" i="3"/>
  <c r="L7108" i="3" s="1"/>
  <c r="C7108" i="3"/>
  <c r="D7108" i="3"/>
  <c r="B7109" i="3"/>
  <c r="L7109" i="3" s="1"/>
  <c r="C7109" i="3"/>
  <c r="D7109" i="3"/>
  <c r="B7110" i="3"/>
  <c r="L7110" i="3" s="1"/>
  <c r="C7110" i="3"/>
  <c r="D7110" i="3"/>
  <c r="B7111" i="3"/>
  <c r="L7111" i="3" s="1"/>
  <c r="C7111" i="3"/>
  <c r="D7111" i="3"/>
  <c r="B7112" i="3"/>
  <c r="L7112" i="3" s="1"/>
  <c r="C7112" i="3"/>
  <c r="D7112" i="3"/>
  <c r="B7113" i="3"/>
  <c r="L7113" i="3" s="1"/>
  <c r="C7113" i="3"/>
  <c r="D7113" i="3"/>
  <c r="B7114" i="3"/>
  <c r="L7114" i="3" s="1"/>
  <c r="C7114" i="3"/>
  <c r="D7114" i="3"/>
  <c r="B7115" i="3"/>
  <c r="L7115" i="3" s="1"/>
  <c r="C7115" i="3"/>
  <c r="D7115" i="3"/>
  <c r="B7116" i="3"/>
  <c r="L7116" i="3" s="1"/>
  <c r="C7116" i="3"/>
  <c r="D7116" i="3"/>
  <c r="B7117" i="3"/>
  <c r="L7117" i="3" s="1"/>
  <c r="C7117" i="3"/>
  <c r="D7117" i="3"/>
  <c r="B7118" i="3"/>
  <c r="L7118" i="3" s="1"/>
  <c r="C7118" i="3"/>
  <c r="D7118" i="3"/>
  <c r="B7119" i="3"/>
  <c r="L7119" i="3" s="1"/>
  <c r="C7119" i="3"/>
  <c r="D7119" i="3"/>
  <c r="B7120" i="3"/>
  <c r="L7120" i="3" s="1"/>
  <c r="C7120" i="3"/>
  <c r="D7120" i="3"/>
  <c r="B7121" i="3"/>
  <c r="L7121" i="3" s="1"/>
  <c r="C7121" i="3"/>
  <c r="D7121" i="3"/>
  <c r="B7122" i="3"/>
  <c r="L7122" i="3" s="1"/>
  <c r="C7122" i="3"/>
  <c r="D7122" i="3"/>
  <c r="B7123" i="3"/>
  <c r="L7123" i="3" s="1"/>
  <c r="C7123" i="3"/>
  <c r="D7123" i="3"/>
  <c r="B7124" i="3"/>
  <c r="L7124" i="3" s="1"/>
  <c r="C7124" i="3"/>
  <c r="D7124" i="3"/>
  <c r="B7125" i="3"/>
  <c r="L7125" i="3" s="1"/>
  <c r="C7125" i="3"/>
  <c r="D7125" i="3"/>
  <c r="B7126" i="3"/>
  <c r="L7126" i="3" s="1"/>
  <c r="C7126" i="3"/>
  <c r="D7126" i="3"/>
  <c r="B7127" i="3"/>
  <c r="L7127" i="3" s="1"/>
  <c r="C7127" i="3"/>
  <c r="D7127" i="3"/>
  <c r="B7128" i="3"/>
  <c r="L7128" i="3" s="1"/>
  <c r="C7128" i="3"/>
  <c r="D7128" i="3"/>
  <c r="B7129" i="3"/>
  <c r="L7129" i="3" s="1"/>
  <c r="C7129" i="3"/>
  <c r="D7129" i="3"/>
  <c r="B7130" i="3"/>
  <c r="L7130" i="3" s="1"/>
  <c r="C7130" i="3"/>
  <c r="D7130" i="3"/>
  <c r="B7131" i="3"/>
  <c r="L7131" i="3" s="1"/>
  <c r="C7131" i="3"/>
  <c r="D7131" i="3"/>
  <c r="B7132" i="3"/>
  <c r="L7132" i="3" s="1"/>
  <c r="C7132" i="3"/>
  <c r="D7132" i="3"/>
  <c r="B7133" i="3"/>
  <c r="L7133" i="3" s="1"/>
  <c r="C7133" i="3"/>
  <c r="D7133" i="3"/>
  <c r="B7134" i="3"/>
  <c r="L7134" i="3" s="1"/>
  <c r="C7134" i="3"/>
  <c r="D7134" i="3"/>
  <c r="B7135" i="3"/>
  <c r="L7135" i="3" s="1"/>
  <c r="C7135" i="3"/>
  <c r="D7135" i="3"/>
  <c r="B7136" i="3"/>
  <c r="L7136" i="3" s="1"/>
  <c r="C7136" i="3"/>
  <c r="D7136" i="3"/>
  <c r="B7137" i="3"/>
  <c r="L7137" i="3" s="1"/>
  <c r="C7137" i="3"/>
  <c r="D7137" i="3"/>
  <c r="B7138" i="3"/>
  <c r="L7138" i="3" s="1"/>
  <c r="C7138" i="3"/>
  <c r="D7138" i="3"/>
  <c r="B7139" i="3"/>
  <c r="L7139" i="3" s="1"/>
  <c r="C7139" i="3"/>
  <c r="D7139" i="3"/>
  <c r="O7105" i="3"/>
  <c r="N7105" i="3" a="1"/>
  <c r="N7105" i="3" s="1"/>
  <c r="H7105" i="3"/>
  <c r="G7105" i="3"/>
  <c r="D7105" i="3"/>
  <c r="C7105" i="3"/>
  <c r="B7105" i="3"/>
  <c r="L7105" i="3" s="1"/>
  <c r="O7104" i="3"/>
  <c r="N7104" i="3" a="1"/>
  <c r="N7104" i="3" s="1"/>
  <c r="H7104" i="3"/>
  <c r="G7104" i="3"/>
  <c r="D7104" i="3"/>
  <c r="C7104" i="3"/>
  <c r="B7104" i="3"/>
  <c r="L7104" i="3" s="1"/>
  <c r="O7103" i="3"/>
  <c r="H7103" i="3"/>
  <c r="G7103" i="3"/>
  <c r="D7103" i="3"/>
  <c r="C7103" i="3"/>
  <c r="B7103" i="3"/>
  <c r="L7103" i="3" s="1"/>
  <c r="O7102" i="3"/>
  <c r="N7102" i="3" a="1"/>
  <c r="N7102" i="3" s="1"/>
  <c r="H7102" i="3"/>
  <c r="G7102" i="3"/>
  <c r="D7102" i="3"/>
  <c r="C7102" i="3"/>
  <c r="B7102" i="3"/>
  <c r="L7102" i="3" s="1"/>
  <c r="O7101" i="3"/>
  <c r="H7101" i="3"/>
  <c r="G7101" i="3"/>
  <c r="D7101" i="3"/>
  <c r="C7101" i="3"/>
  <c r="B7101" i="3"/>
  <c r="L7101" i="3" s="1"/>
  <c r="O7100" i="3"/>
  <c r="N7100" i="3" a="1"/>
  <c r="N7100" i="3" s="1"/>
  <c r="H7100" i="3"/>
  <c r="G7100" i="3"/>
  <c r="D7100" i="3"/>
  <c r="C7100" i="3"/>
  <c r="B7100" i="3"/>
  <c r="L7100" i="3" s="1"/>
  <c r="O7099" i="3"/>
  <c r="H7099" i="3"/>
  <c r="G7099" i="3"/>
  <c r="D7099" i="3"/>
  <c r="C7099" i="3"/>
  <c r="B7099" i="3"/>
  <c r="L7099" i="3" s="1"/>
  <c r="O7098" i="3"/>
  <c r="N7098" i="3" a="1"/>
  <c r="N7098" i="3" s="1"/>
  <c r="H7098" i="3"/>
  <c r="G7098" i="3"/>
  <c r="D7098" i="3"/>
  <c r="C7098" i="3"/>
  <c r="B7098" i="3"/>
  <c r="L7098" i="3" s="1"/>
  <c r="O7097" i="3"/>
  <c r="N7097" i="3" a="1"/>
  <c r="N7097" i="3" s="1"/>
  <c r="H7097" i="3"/>
  <c r="G7097" i="3"/>
  <c r="D7097" i="3"/>
  <c r="C7097" i="3"/>
  <c r="B7097" i="3"/>
  <c r="L7097" i="3" s="1"/>
  <c r="O7096" i="3"/>
  <c r="N7096" i="3" a="1"/>
  <c r="N7096" i="3" s="1"/>
  <c r="H7096" i="3"/>
  <c r="G7096" i="3"/>
  <c r="D7096" i="3"/>
  <c r="C7096" i="3"/>
  <c r="B7096" i="3"/>
  <c r="L7096" i="3" s="1"/>
  <c r="O7095" i="3"/>
  <c r="N7095" i="3" a="1"/>
  <c r="N7095" i="3" s="1"/>
  <c r="H7095" i="3"/>
  <c r="G7095" i="3"/>
  <c r="D7095" i="3"/>
  <c r="C7095" i="3"/>
  <c r="B7095" i="3"/>
  <c r="L7095" i="3" s="1"/>
  <c r="J923" i="2"/>
  <c r="K923" i="2" s="1"/>
  <c r="L923" i="2"/>
  <c r="M923" i="2" s="1"/>
  <c r="N923" i="2"/>
  <c r="O7094" i="3"/>
  <c r="O7093" i="3"/>
  <c r="O7092" i="3"/>
  <c r="O7091" i="3"/>
  <c r="O7090" i="3"/>
  <c r="O7089" i="3"/>
  <c r="O7088" i="3"/>
  <c r="O7087" i="3"/>
  <c r="O7086" i="3"/>
  <c r="O7085" i="3"/>
  <c r="O7084" i="3"/>
  <c r="O7083" i="3"/>
  <c r="O7082" i="3"/>
  <c r="O7081" i="3"/>
  <c r="O7080" i="3"/>
  <c r="O7079" i="3"/>
  <c r="O7078" i="3"/>
  <c r="O7077" i="3"/>
  <c r="O7076" i="3"/>
  <c r="O7075" i="3"/>
  <c r="O7074" i="3"/>
  <c r="O7073" i="3"/>
  <c r="O7072" i="3"/>
  <c r="O7071" i="3"/>
  <c r="O7070" i="3"/>
  <c r="O7069" i="3"/>
  <c r="O7068" i="3"/>
  <c r="O7067" i="3"/>
  <c r="O7066" i="3"/>
  <c r="O7065" i="3"/>
  <c r="O7064" i="3"/>
  <c r="O7063" i="3"/>
  <c r="O7062" i="3"/>
  <c r="O7061" i="3"/>
  <c r="O7060" i="3"/>
  <c r="O7059" i="3"/>
  <c r="O7058" i="3"/>
  <c r="O7057" i="3"/>
  <c r="O7056" i="3"/>
  <c r="O7055" i="3"/>
  <c r="O7054" i="3"/>
  <c r="O7053" i="3"/>
  <c r="J922" i="2"/>
  <c r="K922" i="2" s="1"/>
  <c r="L922" i="2"/>
  <c r="M922" i="2"/>
  <c r="N922" i="2"/>
  <c r="N7094" i="3" a="1"/>
  <c r="N7094" i="3" s="1"/>
  <c r="H7094" i="3"/>
  <c r="G7094" i="3"/>
  <c r="D7094" i="3"/>
  <c r="C7094" i="3"/>
  <c r="B7094" i="3"/>
  <c r="L7094" i="3" s="1"/>
  <c r="N7093" i="3" a="1"/>
  <c r="N7093" i="3" s="1"/>
  <c r="H7093" i="3"/>
  <c r="G7093" i="3"/>
  <c r="D7093" i="3"/>
  <c r="C7093" i="3"/>
  <c r="B7093" i="3"/>
  <c r="L7093" i="3" s="1"/>
  <c r="N7092" i="3" a="1"/>
  <c r="N7092" i="3" s="1"/>
  <c r="H7092" i="3"/>
  <c r="G7092" i="3"/>
  <c r="D7092" i="3"/>
  <c r="C7092" i="3"/>
  <c r="B7092" i="3"/>
  <c r="L7092" i="3" s="1"/>
  <c r="N7091" i="3" a="1"/>
  <c r="N7091" i="3" s="1"/>
  <c r="H7091" i="3"/>
  <c r="G7091" i="3"/>
  <c r="D7091" i="3"/>
  <c r="C7091" i="3"/>
  <c r="B7091" i="3"/>
  <c r="L7091" i="3" s="1"/>
  <c r="N7090" i="3" a="1"/>
  <c r="N7090" i="3" s="1"/>
  <c r="H7090" i="3"/>
  <c r="G7090" i="3"/>
  <c r="D7090" i="3"/>
  <c r="C7090" i="3"/>
  <c r="B7090" i="3"/>
  <c r="L7090" i="3" s="1"/>
  <c r="N7089" i="3" a="1"/>
  <c r="N7089" i="3" s="1"/>
  <c r="H7089" i="3"/>
  <c r="G7089" i="3"/>
  <c r="D7089" i="3"/>
  <c r="C7089" i="3"/>
  <c r="B7089" i="3"/>
  <c r="L7089" i="3" s="1"/>
  <c r="N7088" i="3" a="1"/>
  <c r="N7088" i="3" s="1"/>
  <c r="H7088" i="3"/>
  <c r="G7088" i="3"/>
  <c r="D7088" i="3"/>
  <c r="C7088" i="3"/>
  <c r="B7088" i="3"/>
  <c r="L7088" i="3" s="1"/>
  <c r="J921" i="2"/>
  <c r="K921" i="2" s="1"/>
  <c r="L921" i="2"/>
  <c r="M921" i="2"/>
  <c r="N921" i="2"/>
  <c r="N7087" i="3" a="1"/>
  <c r="N7087" i="3" s="1"/>
  <c r="H7087" i="3"/>
  <c r="G7087" i="3"/>
  <c r="D7087" i="3"/>
  <c r="C7087" i="3"/>
  <c r="B7087" i="3"/>
  <c r="L7087" i="3" s="1"/>
  <c r="J920" i="2"/>
  <c r="K920" i="2" s="1"/>
  <c r="L920" i="2"/>
  <c r="M920" i="2"/>
  <c r="N920" i="2"/>
  <c r="J919" i="2"/>
  <c r="K919" i="2"/>
  <c r="L919" i="2"/>
  <c r="M919" i="2" s="1"/>
  <c r="N919" i="2"/>
  <c r="N918" i="2"/>
  <c r="L918" i="2"/>
  <c r="M918" i="2" s="1"/>
  <c r="J918" i="2"/>
  <c r="K918" i="2" s="1"/>
  <c r="N917" i="2"/>
  <c r="L917" i="2"/>
  <c r="M917" i="2" s="1"/>
  <c r="J917" i="2"/>
  <c r="K917" i="2" s="1"/>
  <c r="N916" i="2"/>
  <c r="L916" i="2"/>
  <c r="M916" i="2" s="1"/>
  <c r="J916" i="2"/>
  <c r="K916" i="2" s="1"/>
  <c r="N915" i="2"/>
  <c r="L915" i="2"/>
  <c r="M915" i="2" s="1"/>
  <c r="J915" i="2"/>
  <c r="K915" i="2" s="1"/>
  <c r="N914" i="2"/>
  <c r="L914" i="2"/>
  <c r="M914" i="2" s="1"/>
  <c r="J914" i="2"/>
  <c r="K914" i="2" s="1"/>
  <c r="N913" i="2"/>
  <c r="L913" i="2"/>
  <c r="M913" i="2" s="1"/>
  <c r="J913" i="2"/>
  <c r="K913" i="2" s="1"/>
  <c r="N912" i="2"/>
  <c r="L912" i="2"/>
  <c r="M912" i="2" s="1"/>
  <c r="J912" i="2"/>
  <c r="K912" i="2" s="1"/>
  <c r="N911" i="2"/>
  <c r="L911" i="2"/>
  <c r="M911" i="2" s="1"/>
  <c r="J911" i="2"/>
  <c r="K911" i="2" s="1"/>
  <c r="N910" i="2"/>
  <c r="L910" i="2"/>
  <c r="M910" i="2" s="1"/>
  <c r="J910" i="2"/>
  <c r="K910" i="2" s="1"/>
  <c r="N909" i="2"/>
  <c r="L909" i="2"/>
  <c r="M909" i="2" s="1"/>
  <c r="J909" i="2"/>
  <c r="K909" i="2" s="1"/>
  <c r="N908" i="2"/>
  <c r="L908" i="2"/>
  <c r="M908" i="2" s="1"/>
  <c r="J908" i="2"/>
  <c r="K908" i="2" s="1"/>
  <c r="N907" i="2"/>
  <c r="L907" i="2"/>
  <c r="M907" i="2" s="1"/>
  <c r="J907" i="2"/>
  <c r="K907" i="2" s="1"/>
  <c r="N906" i="2"/>
  <c r="L906" i="2"/>
  <c r="M906" i="2" s="1"/>
  <c r="J906" i="2"/>
  <c r="K906" i="2" s="1"/>
  <c r="N905" i="2"/>
  <c r="L905" i="2"/>
  <c r="M905" i="2" s="1"/>
  <c r="J905" i="2"/>
  <c r="K905" i="2" s="1"/>
  <c r="N904" i="2"/>
  <c r="L904" i="2"/>
  <c r="M904" i="2" s="1"/>
  <c r="J904" i="2"/>
  <c r="K904" i="2" s="1"/>
  <c r="N903" i="2"/>
  <c r="L903" i="2"/>
  <c r="M903" i="2" s="1"/>
  <c r="J903" i="2"/>
  <c r="K903" i="2" s="1"/>
  <c r="J901" i="2"/>
  <c r="K901" i="2" s="1"/>
  <c r="L901" i="2"/>
  <c r="M901" i="2" s="1"/>
  <c r="N901" i="2"/>
  <c r="J902" i="2"/>
  <c r="K902" i="2" s="1"/>
  <c r="L902" i="2"/>
  <c r="M902" i="2"/>
  <c r="N902" i="2"/>
  <c r="J900" i="2"/>
  <c r="K900" i="2"/>
  <c r="L900" i="2"/>
  <c r="M900" i="2" s="1"/>
  <c r="N900" i="2"/>
  <c r="N7086" i="3" a="1"/>
  <c r="N7086" i="3"/>
  <c r="N7085" i="3" a="1"/>
  <c r="N7085" i="3"/>
  <c r="N7084" i="3" a="1"/>
  <c r="N7084" i="3"/>
  <c r="N7083" i="3" a="1"/>
  <c r="N7083" i="3"/>
  <c r="N7082" i="3" a="1"/>
  <c r="N7082" i="3"/>
  <c r="N7081" i="3" a="1"/>
  <c r="N7081" i="3"/>
  <c r="N7080" i="3" a="1"/>
  <c r="N7080" i="3"/>
  <c r="N7079" i="3" a="1"/>
  <c r="N7079" i="3"/>
  <c r="N7078" i="3" a="1"/>
  <c r="N7078" i="3"/>
  <c r="N7077" i="3" a="1"/>
  <c r="N7077" i="3"/>
  <c r="N7076" i="3" a="1"/>
  <c r="N7076" i="3"/>
  <c r="N7075" i="3" a="1"/>
  <c r="N7075" i="3"/>
  <c r="N7074" i="3" a="1"/>
  <c r="N7074" i="3"/>
  <c r="N7073" i="3" a="1"/>
  <c r="N7073" i="3"/>
  <c r="G7073" i="3"/>
  <c r="H7073" i="3"/>
  <c r="G7074" i="3"/>
  <c r="H7074" i="3"/>
  <c r="G7075" i="3"/>
  <c r="H7075" i="3"/>
  <c r="G7076" i="3"/>
  <c r="H7076" i="3"/>
  <c r="G7077" i="3"/>
  <c r="H7077" i="3"/>
  <c r="G7078" i="3"/>
  <c r="H7078" i="3"/>
  <c r="G7079" i="3"/>
  <c r="H7079" i="3"/>
  <c r="G7080" i="3"/>
  <c r="H7080" i="3"/>
  <c r="G7081" i="3"/>
  <c r="H7081" i="3"/>
  <c r="G7082" i="3"/>
  <c r="H7082" i="3"/>
  <c r="G7083" i="3"/>
  <c r="H7083" i="3"/>
  <c r="G7084" i="3"/>
  <c r="H7084" i="3"/>
  <c r="G7085" i="3"/>
  <c r="H7085" i="3"/>
  <c r="G7086" i="3"/>
  <c r="H7086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B7073" i="3"/>
  <c r="L7073" i="3" s="1"/>
  <c r="B7074" i="3"/>
  <c r="L7074" i="3" s="1"/>
  <c r="B7075" i="3"/>
  <c r="L7075" i="3" s="1"/>
  <c r="B7076" i="3"/>
  <c r="L7076" i="3" s="1"/>
  <c r="B7077" i="3"/>
  <c r="L7077" i="3" s="1"/>
  <c r="B7078" i="3"/>
  <c r="L7078" i="3" s="1"/>
  <c r="B7079" i="3"/>
  <c r="L7079" i="3" s="1"/>
  <c r="B7080" i="3"/>
  <c r="L7080" i="3" s="1"/>
  <c r="B7081" i="3"/>
  <c r="L7081" i="3" s="1"/>
  <c r="B7082" i="3"/>
  <c r="L7082" i="3" s="1"/>
  <c r="B7083" i="3"/>
  <c r="L7083" i="3" s="1"/>
  <c r="B7084" i="3"/>
  <c r="L7084" i="3" s="1"/>
  <c r="B7085" i="3"/>
  <c r="L7085" i="3" s="1"/>
  <c r="B7086" i="3"/>
  <c r="L7086" i="3" s="1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N7072" i="3" a="1"/>
  <c r="N7072" i="3" s="1"/>
  <c r="N7071" i="3" a="1"/>
  <c r="N7071" i="3" s="1"/>
  <c r="N7070" i="3" a="1"/>
  <c r="N7070" i="3" s="1"/>
  <c r="N7069" i="3" a="1"/>
  <c r="N7069" i="3" s="1"/>
  <c r="N7068" i="3" a="1"/>
  <c r="N7068" i="3" s="1"/>
  <c r="N7067" i="3" a="1"/>
  <c r="N7067" i="3" s="1"/>
  <c r="N7066" i="3" a="1"/>
  <c r="N7066" i="3" s="1"/>
  <c r="N7065" i="3" a="1"/>
  <c r="N7065" i="3" s="1"/>
  <c r="N7064" i="3" a="1"/>
  <c r="N7064" i="3" s="1"/>
  <c r="N7063" i="3" a="1"/>
  <c r="N7063" i="3" s="1"/>
  <c r="N7062" i="3" a="1"/>
  <c r="N7062" i="3" s="1"/>
  <c r="N7061" i="3" a="1"/>
  <c r="N7061" i="3" s="1"/>
  <c r="N7060" i="3" a="1"/>
  <c r="N7060" i="3" s="1"/>
  <c r="N7059" i="3" a="1"/>
  <c r="N7059" i="3" s="1"/>
  <c r="N7058" i="3" a="1"/>
  <c r="N7058" i="3" s="1"/>
  <c r="N7057" i="3" a="1"/>
  <c r="N7057" i="3" s="1"/>
  <c r="N7056" i="3" a="1"/>
  <c r="N7056" i="3" s="1"/>
  <c r="N7055" i="3" a="1"/>
  <c r="N7055" i="3" s="1"/>
  <c r="N7054" i="3" a="1"/>
  <c r="N7054" i="3" s="1"/>
  <c r="N7053" i="3" a="1"/>
  <c r="N7053" i="3" s="1"/>
  <c r="H7072" i="3"/>
  <c r="G7072" i="3"/>
  <c r="H7071" i="3"/>
  <c r="G7071" i="3"/>
  <c r="H7070" i="3"/>
  <c r="G7070" i="3"/>
  <c r="H7069" i="3"/>
  <c r="G7069" i="3"/>
  <c r="H7068" i="3"/>
  <c r="G7068" i="3"/>
  <c r="H7067" i="3"/>
  <c r="G7067" i="3"/>
  <c r="H7066" i="3"/>
  <c r="G7066" i="3"/>
  <c r="H7065" i="3"/>
  <c r="G7065" i="3"/>
  <c r="H7064" i="3"/>
  <c r="G7064" i="3"/>
  <c r="H7063" i="3"/>
  <c r="G7063" i="3"/>
  <c r="H7062" i="3"/>
  <c r="G7062" i="3"/>
  <c r="H7061" i="3"/>
  <c r="G7061" i="3"/>
  <c r="H7060" i="3"/>
  <c r="G7060" i="3"/>
  <c r="H7059" i="3"/>
  <c r="G7059" i="3"/>
  <c r="H7058" i="3"/>
  <c r="G7058" i="3"/>
  <c r="H7057" i="3"/>
  <c r="G7057" i="3"/>
  <c r="H7056" i="3"/>
  <c r="G7056" i="3"/>
  <c r="H7055" i="3"/>
  <c r="G7055" i="3"/>
  <c r="H7054" i="3"/>
  <c r="G7054" i="3"/>
  <c r="H7053" i="3"/>
  <c r="G7053" i="3"/>
  <c r="D7072" i="3"/>
  <c r="C7072" i="3"/>
  <c r="B7072" i="3"/>
  <c r="L7072" i="3" s="1"/>
  <c r="D7071" i="3"/>
  <c r="C7071" i="3"/>
  <c r="B7071" i="3"/>
  <c r="L7071" i="3" s="1"/>
  <c r="D7070" i="3"/>
  <c r="C7070" i="3"/>
  <c r="B7070" i="3"/>
  <c r="L7070" i="3" s="1"/>
  <c r="D7069" i="3"/>
  <c r="C7069" i="3"/>
  <c r="B7069" i="3"/>
  <c r="L7069" i="3" s="1"/>
  <c r="D7068" i="3"/>
  <c r="C7068" i="3"/>
  <c r="B7068" i="3"/>
  <c r="L7068" i="3" s="1"/>
  <c r="D7067" i="3"/>
  <c r="C7067" i="3"/>
  <c r="B7067" i="3"/>
  <c r="L7067" i="3" s="1"/>
  <c r="D7066" i="3"/>
  <c r="C7066" i="3"/>
  <c r="B7066" i="3"/>
  <c r="L7066" i="3" s="1"/>
  <c r="D7065" i="3"/>
  <c r="C7065" i="3"/>
  <c r="B7065" i="3"/>
  <c r="L7065" i="3" s="1"/>
  <c r="D7064" i="3"/>
  <c r="C7064" i="3"/>
  <c r="B7064" i="3"/>
  <c r="L7064" i="3" s="1"/>
  <c r="D7063" i="3"/>
  <c r="C7063" i="3"/>
  <c r="B7063" i="3"/>
  <c r="L7063" i="3" s="1"/>
  <c r="D7062" i="3"/>
  <c r="C7062" i="3"/>
  <c r="B7062" i="3"/>
  <c r="L7062" i="3" s="1"/>
  <c r="D7061" i="3"/>
  <c r="C7061" i="3"/>
  <c r="B7061" i="3"/>
  <c r="L7061" i="3" s="1"/>
  <c r="D7060" i="3"/>
  <c r="C7060" i="3"/>
  <c r="B7060" i="3"/>
  <c r="L7060" i="3" s="1"/>
  <c r="D7059" i="3"/>
  <c r="C7059" i="3"/>
  <c r="B7059" i="3"/>
  <c r="L7059" i="3" s="1"/>
  <c r="D7058" i="3"/>
  <c r="C7058" i="3"/>
  <c r="B7058" i="3"/>
  <c r="L7058" i="3" s="1"/>
  <c r="D7057" i="3"/>
  <c r="C7057" i="3"/>
  <c r="B7057" i="3"/>
  <c r="L7057" i="3" s="1"/>
  <c r="D7056" i="3"/>
  <c r="C7056" i="3"/>
  <c r="B7056" i="3"/>
  <c r="L7056" i="3" s="1"/>
  <c r="D7055" i="3"/>
  <c r="C7055" i="3"/>
  <c r="B7055" i="3"/>
  <c r="L7055" i="3" s="1"/>
  <c r="D7054" i="3"/>
  <c r="C7054" i="3"/>
  <c r="B7054" i="3"/>
  <c r="L7054" i="3" s="1"/>
  <c r="D7053" i="3"/>
  <c r="C7053" i="3"/>
  <c r="B7053" i="3"/>
  <c r="L7053" i="3" s="1"/>
  <c r="J899" i="2"/>
  <c r="K899" i="2"/>
  <c r="L899" i="2"/>
  <c r="M899" i="2" s="1"/>
  <c r="N899" i="2"/>
  <c r="J897" i="2"/>
  <c r="K897" i="2" s="1"/>
  <c r="L897" i="2"/>
  <c r="M897" i="2" s="1"/>
  <c r="N897" i="2"/>
  <c r="J898" i="2"/>
  <c r="K898" i="2" s="1"/>
  <c r="L898" i="2"/>
  <c r="M898" i="2"/>
  <c r="N898" i="2"/>
  <c r="N7052" i="3" a="1"/>
  <c r="N7052" i="3" s="1"/>
  <c r="H7052" i="3"/>
  <c r="G7052" i="3"/>
  <c r="D7052" i="3"/>
  <c r="C7052" i="3"/>
  <c r="B7052" i="3"/>
  <c r="L7052" i="3" s="1"/>
  <c r="O7051" i="3"/>
  <c r="N7051" i="3" a="1"/>
  <c r="N7051" i="3" s="1"/>
  <c r="O7050" i="3"/>
  <c r="N7050" i="3" a="1"/>
  <c r="N7050" i="3" s="1"/>
  <c r="O7049" i="3"/>
  <c r="N7049" i="3" a="1"/>
  <c r="N7049" i="3" s="1"/>
  <c r="O7048" i="3"/>
  <c r="N7048" i="3" a="1"/>
  <c r="N7048" i="3" s="1"/>
  <c r="O7047" i="3"/>
  <c r="N7047" i="3" a="1"/>
  <c r="N7047" i="3" s="1"/>
  <c r="O7046" i="3"/>
  <c r="N7046" i="3" a="1"/>
  <c r="N7046" i="3" s="1"/>
  <c r="O7045" i="3"/>
  <c r="N7045" i="3" a="1"/>
  <c r="N7045" i="3" s="1"/>
  <c r="O7044" i="3"/>
  <c r="N7044" i="3" a="1"/>
  <c r="N7044" i="3" s="1"/>
  <c r="O7043" i="3"/>
  <c r="N7043" i="3" a="1"/>
  <c r="N7043" i="3" s="1"/>
  <c r="O7042" i="3"/>
  <c r="N7042" i="3" a="1"/>
  <c r="N7042" i="3" s="1"/>
  <c r="O7041" i="3"/>
  <c r="N7041" i="3" a="1"/>
  <c r="N7041" i="3" s="1"/>
  <c r="O7040" i="3"/>
  <c r="N7040" i="3" a="1"/>
  <c r="N7040" i="3" s="1"/>
  <c r="O7039" i="3"/>
  <c r="N7039" i="3" a="1"/>
  <c r="N7039" i="3" s="1"/>
  <c r="O7038" i="3"/>
  <c r="N7038" i="3" a="1"/>
  <c r="N7038" i="3" s="1"/>
  <c r="O7037" i="3"/>
  <c r="N7037" i="3" a="1"/>
  <c r="N7037" i="3" s="1"/>
  <c r="O7036" i="3"/>
  <c r="N7036" i="3" a="1"/>
  <c r="N7036" i="3" s="1"/>
  <c r="O7035" i="3"/>
  <c r="N7035" i="3" a="1"/>
  <c r="N7035" i="3" s="1"/>
  <c r="O7034" i="3"/>
  <c r="N7034" i="3" a="1"/>
  <c r="N7034" i="3" s="1"/>
  <c r="O7033" i="3"/>
  <c r="N7033" i="3" a="1"/>
  <c r="N7033" i="3" s="1"/>
  <c r="O7032" i="3"/>
  <c r="N7032" i="3" a="1"/>
  <c r="N7032" i="3" s="1"/>
  <c r="O7031" i="3"/>
  <c r="N7031" i="3" a="1"/>
  <c r="N7031" i="3" s="1"/>
  <c r="O7030" i="3"/>
  <c r="N7030" i="3" a="1"/>
  <c r="N7030" i="3" s="1"/>
  <c r="O7029" i="3"/>
  <c r="N7029" i="3" a="1"/>
  <c r="N7029" i="3" s="1"/>
  <c r="O7028" i="3"/>
  <c r="N7028" i="3" a="1"/>
  <c r="N7028" i="3" s="1"/>
  <c r="O7027" i="3"/>
  <c r="N7027" i="3" a="1"/>
  <c r="N7027" i="3" s="1"/>
  <c r="O7026" i="3"/>
  <c r="N7026" i="3" a="1"/>
  <c r="N7026" i="3" s="1"/>
  <c r="O7025" i="3"/>
  <c r="N7025" i="3" a="1"/>
  <c r="N7025" i="3" s="1"/>
  <c r="O7024" i="3"/>
  <c r="N7024" i="3" a="1"/>
  <c r="N7024" i="3" s="1"/>
  <c r="O7023" i="3"/>
  <c r="N7023" i="3" a="1"/>
  <c r="N7023" i="3" s="1"/>
  <c r="O7022" i="3"/>
  <c r="N7022" i="3" a="1"/>
  <c r="N7022" i="3" s="1"/>
  <c r="O7021" i="3"/>
  <c r="N7021" i="3" a="1"/>
  <c r="N7021" i="3" s="1"/>
  <c r="O7020" i="3"/>
  <c r="N7020" i="3" a="1"/>
  <c r="N7020" i="3" s="1"/>
  <c r="O7019" i="3"/>
  <c r="N7019" i="3" a="1"/>
  <c r="N7019" i="3" s="1"/>
  <c r="O7018" i="3"/>
  <c r="N7018" i="3" a="1"/>
  <c r="N7018" i="3" s="1"/>
  <c r="O7017" i="3"/>
  <c r="N7017" i="3" a="1"/>
  <c r="N7017" i="3" s="1"/>
  <c r="O7016" i="3"/>
  <c r="N7016" i="3" a="1"/>
  <c r="N7016" i="3" s="1"/>
  <c r="G7016" i="3"/>
  <c r="H7016" i="3"/>
  <c r="G7017" i="3"/>
  <c r="H7017" i="3"/>
  <c r="G7018" i="3"/>
  <c r="H7018" i="3"/>
  <c r="G7019" i="3"/>
  <c r="H7019" i="3"/>
  <c r="G7020" i="3"/>
  <c r="H7020" i="3"/>
  <c r="G7021" i="3"/>
  <c r="H7021" i="3"/>
  <c r="G7022" i="3"/>
  <c r="H7022" i="3"/>
  <c r="G7023" i="3"/>
  <c r="H7023" i="3"/>
  <c r="G7024" i="3"/>
  <c r="H7024" i="3"/>
  <c r="G7025" i="3"/>
  <c r="H7025" i="3"/>
  <c r="G7026" i="3"/>
  <c r="H7026" i="3"/>
  <c r="G7027" i="3"/>
  <c r="H7027" i="3"/>
  <c r="G7028" i="3"/>
  <c r="H7028" i="3"/>
  <c r="G7029" i="3"/>
  <c r="H7029" i="3"/>
  <c r="G7030" i="3"/>
  <c r="H7030" i="3"/>
  <c r="G7031" i="3"/>
  <c r="H7031" i="3"/>
  <c r="G7032" i="3"/>
  <c r="H7032" i="3"/>
  <c r="G7033" i="3"/>
  <c r="H7033" i="3"/>
  <c r="G7034" i="3"/>
  <c r="H7034" i="3"/>
  <c r="G7035" i="3"/>
  <c r="H7035" i="3"/>
  <c r="G7036" i="3"/>
  <c r="H7036" i="3"/>
  <c r="G7037" i="3"/>
  <c r="H7037" i="3"/>
  <c r="G7038" i="3"/>
  <c r="H7038" i="3"/>
  <c r="G7039" i="3"/>
  <c r="H7039" i="3"/>
  <c r="G7040" i="3"/>
  <c r="H7040" i="3"/>
  <c r="G7041" i="3"/>
  <c r="H7041" i="3"/>
  <c r="G7042" i="3"/>
  <c r="H7042" i="3"/>
  <c r="G7043" i="3"/>
  <c r="H7043" i="3"/>
  <c r="G7044" i="3"/>
  <c r="H7044" i="3"/>
  <c r="G7045" i="3"/>
  <c r="H7045" i="3"/>
  <c r="G7046" i="3"/>
  <c r="H7046" i="3"/>
  <c r="G7047" i="3"/>
  <c r="H7047" i="3"/>
  <c r="G7048" i="3"/>
  <c r="H7048" i="3"/>
  <c r="G7049" i="3"/>
  <c r="H7049" i="3"/>
  <c r="G7050" i="3"/>
  <c r="H7050" i="3"/>
  <c r="G7051" i="3"/>
  <c r="H7051" i="3"/>
  <c r="B7016" i="3"/>
  <c r="L7016" i="3" s="1"/>
  <c r="C7016" i="3"/>
  <c r="D7016" i="3"/>
  <c r="B7017" i="3"/>
  <c r="L7017" i="3" s="1"/>
  <c r="C7017" i="3"/>
  <c r="D7017" i="3"/>
  <c r="B7018" i="3"/>
  <c r="L7018" i="3" s="1"/>
  <c r="C7018" i="3"/>
  <c r="D7018" i="3"/>
  <c r="B7019" i="3"/>
  <c r="L7019" i="3" s="1"/>
  <c r="C7019" i="3"/>
  <c r="D7019" i="3"/>
  <c r="B7020" i="3"/>
  <c r="L7020" i="3" s="1"/>
  <c r="C7020" i="3"/>
  <c r="D7020" i="3"/>
  <c r="B7021" i="3"/>
  <c r="L7021" i="3" s="1"/>
  <c r="C7021" i="3"/>
  <c r="D7021" i="3"/>
  <c r="B7022" i="3"/>
  <c r="L7022" i="3" s="1"/>
  <c r="C7022" i="3"/>
  <c r="D7022" i="3"/>
  <c r="B7023" i="3"/>
  <c r="L7023" i="3" s="1"/>
  <c r="C7023" i="3"/>
  <c r="D7023" i="3"/>
  <c r="B7024" i="3"/>
  <c r="L7024" i="3" s="1"/>
  <c r="C7024" i="3"/>
  <c r="D7024" i="3"/>
  <c r="B7025" i="3"/>
  <c r="L7025" i="3" s="1"/>
  <c r="C7025" i="3"/>
  <c r="D7025" i="3"/>
  <c r="B7026" i="3"/>
  <c r="L7026" i="3" s="1"/>
  <c r="C7026" i="3"/>
  <c r="D7026" i="3"/>
  <c r="B7027" i="3"/>
  <c r="L7027" i="3" s="1"/>
  <c r="C7027" i="3"/>
  <c r="D7027" i="3"/>
  <c r="B7028" i="3"/>
  <c r="L7028" i="3" s="1"/>
  <c r="C7028" i="3"/>
  <c r="D7028" i="3"/>
  <c r="B7029" i="3"/>
  <c r="L7029" i="3" s="1"/>
  <c r="C7029" i="3"/>
  <c r="D7029" i="3"/>
  <c r="B7030" i="3"/>
  <c r="L7030" i="3" s="1"/>
  <c r="C7030" i="3"/>
  <c r="D7030" i="3"/>
  <c r="B7031" i="3"/>
  <c r="L7031" i="3" s="1"/>
  <c r="C7031" i="3"/>
  <c r="D7031" i="3"/>
  <c r="B7032" i="3"/>
  <c r="L7032" i="3" s="1"/>
  <c r="C7032" i="3"/>
  <c r="D7032" i="3"/>
  <c r="B7033" i="3"/>
  <c r="L7033" i="3" s="1"/>
  <c r="C7033" i="3"/>
  <c r="D7033" i="3"/>
  <c r="B7034" i="3"/>
  <c r="L7034" i="3" s="1"/>
  <c r="C7034" i="3"/>
  <c r="D7034" i="3"/>
  <c r="B7035" i="3"/>
  <c r="L7035" i="3" s="1"/>
  <c r="C7035" i="3"/>
  <c r="D7035" i="3"/>
  <c r="B7036" i="3"/>
  <c r="L7036" i="3" s="1"/>
  <c r="C7036" i="3"/>
  <c r="D7036" i="3"/>
  <c r="B7037" i="3"/>
  <c r="L7037" i="3" s="1"/>
  <c r="C7037" i="3"/>
  <c r="D7037" i="3"/>
  <c r="B7038" i="3"/>
  <c r="L7038" i="3" s="1"/>
  <c r="C7038" i="3"/>
  <c r="D7038" i="3"/>
  <c r="B7039" i="3"/>
  <c r="L7039" i="3" s="1"/>
  <c r="C7039" i="3"/>
  <c r="D7039" i="3"/>
  <c r="B7040" i="3"/>
  <c r="L7040" i="3" s="1"/>
  <c r="C7040" i="3"/>
  <c r="D7040" i="3"/>
  <c r="B7041" i="3"/>
  <c r="L7041" i="3" s="1"/>
  <c r="C7041" i="3"/>
  <c r="D7041" i="3"/>
  <c r="B7042" i="3"/>
  <c r="L7042" i="3" s="1"/>
  <c r="C7042" i="3"/>
  <c r="D7042" i="3"/>
  <c r="B7043" i="3"/>
  <c r="L7043" i="3" s="1"/>
  <c r="C7043" i="3"/>
  <c r="D7043" i="3"/>
  <c r="B7044" i="3"/>
  <c r="L7044" i="3" s="1"/>
  <c r="C7044" i="3"/>
  <c r="D7044" i="3"/>
  <c r="B7045" i="3"/>
  <c r="L7045" i="3" s="1"/>
  <c r="C7045" i="3"/>
  <c r="D7045" i="3"/>
  <c r="B7046" i="3"/>
  <c r="L7046" i="3" s="1"/>
  <c r="C7046" i="3"/>
  <c r="D7046" i="3"/>
  <c r="B7047" i="3"/>
  <c r="L7047" i="3" s="1"/>
  <c r="C7047" i="3"/>
  <c r="D7047" i="3"/>
  <c r="B7048" i="3"/>
  <c r="L7048" i="3" s="1"/>
  <c r="C7048" i="3"/>
  <c r="D7048" i="3"/>
  <c r="B7049" i="3"/>
  <c r="L7049" i="3" s="1"/>
  <c r="C7049" i="3"/>
  <c r="D7049" i="3"/>
  <c r="B7050" i="3"/>
  <c r="L7050" i="3" s="1"/>
  <c r="C7050" i="3"/>
  <c r="D7050" i="3"/>
  <c r="B7051" i="3"/>
  <c r="L7051" i="3" s="1"/>
  <c r="C7051" i="3"/>
  <c r="D7051" i="3"/>
  <c r="O7015" i="3"/>
  <c r="N7015" i="3" a="1"/>
  <c r="N7015" i="3" s="1"/>
  <c r="H7015" i="3"/>
  <c r="G7015" i="3"/>
  <c r="D7015" i="3"/>
  <c r="C7015" i="3"/>
  <c r="B7015" i="3"/>
  <c r="L7015" i="3" s="1"/>
  <c r="O7014" i="3"/>
  <c r="N7014" i="3" a="1"/>
  <c r="N7014" i="3" s="1"/>
  <c r="H7014" i="3"/>
  <c r="G7014" i="3"/>
  <c r="D7014" i="3"/>
  <c r="C7014" i="3"/>
  <c r="B7014" i="3"/>
  <c r="L7014" i="3" s="1"/>
  <c r="O7013" i="3"/>
  <c r="O7012" i="3"/>
  <c r="O7011" i="3"/>
  <c r="O7010" i="3"/>
  <c r="O7009" i="3"/>
  <c r="O7008" i="3"/>
  <c r="O7007" i="3"/>
  <c r="O7006" i="3"/>
  <c r="O7005" i="3"/>
  <c r="O7004" i="3"/>
  <c r="O7003" i="3"/>
  <c r="G7003" i="3"/>
  <c r="H7003" i="3"/>
  <c r="G7004" i="3"/>
  <c r="H7004" i="3"/>
  <c r="G7005" i="3"/>
  <c r="H7005" i="3"/>
  <c r="G7006" i="3"/>
  <c r="H7006" i="3"/>
  <c r="G7007" i="3"/>
  <c r="H7007" i="3"/>
  <c r="G7008" i="3"/>
  <c r="H7008" i="3"/>
  <c r="G7009" i="3"/>
  <c r="H7009" i="3"/>
  <c r="G7010" i="3"/>
  <c r="H7010" i="3"/>
  <c r="G7011" i="3"/>
  <c r="H7011" i="3"/>
  <c r="G7012" i="3"/>
  <c r="H7012" i="3"/>
  <c r="G7013" i="3"/>
  <c r="H7013" i="3"/>
  <c r="B7003" i="3"/>
  <c r="L7003" i="3" s="1"/>
  <c r="C7003" i="3"/>
  <c r="D7003" i="3"/>
  <c r="B7004" i="3"/>
  <c r="L7004" i="3" s="1"/>
  <c r="C7004" i="3"/>
  <c r="D7004" i="3"/>
  <c r="B7005" i="3"/>
  <c r="L7005" i="3" s="1"/>
  <c r="C7005" i="3"/>
  <c r="D7005" i="3"/>
  <c r="B7006" i="3"/>
  <c r="L7006" i="3" s="1"/>
  <c r="C7006" i="3"/>
  <c r="D7006" i="3"/>
  <c r="B7007" i="3"/>
  <c r="L7007" i="3" s="1"/>
  <c r="C7007" i="3"/>
  <c r="D7007" i="3"/>
  <c r="B7008" i="3"/>
  <c r="L7008" i="3" s="1"/>
  <c r="C7008" i="3"/>
  <c r="D7008" i="3"/>
  <c r="B7009" i="3"/>
  <c r="L7009" i="3" s="1"/>
  <c r="C7009" i="3"/>
  <c r="D7009" i="3"/>
  <c r="B7010" i="3"/>
  <c r="L7010" i="3" s="1"/>
  <c r="C7010" i="3"/>
  <c r="D7010" i="3"/>
  <c r="B7011" i="3"/>
  <c r="L7011" i="3" s="1"/>
  <c r="C7011" i="3"/>
  <c r="D7011" i="3"/>
  <c r="B7012" i="3"/>
  <c r="L7012" i="3" s="1"/>
  <c r="C7012" i="3"/>
  <c r="D7012" i="3"/>
  <c r="B7013" i="3"/>
  <c r="L7013" i="3" s="1"/>
  <c r="C7013" i="3"/>
  <c r="D7013" i="3"/>
  <c r="C7002" i="3"/>
  <c r="O7002" i="3"/>
  <c r="H7002" i="3"/>
  <c r="G7002" i="3"/>
  <c r="D7002" i="3"/>
  <c r="B7002" i="3"/>
  <c r="L7002" i="3" s="1"/>
  <c r="O7001" i="3"/>
  <c r="H7001" i="3"/>
  <c r="G7001" i="3"/>
  <c r="D7001" i="3"/>
  <c r="C7001" i="3"/>
  <c r="B7001" i="3"/>
  <c r="L7001" i="3" s="1"/>
  <c r="O7000" i="3"/>
  <c r="H7000" i="3"/>
  <c r="G7000" i="3"/>
  <c r="D7000" i="3"/>
  <c r="C7000" i="3"/>
  <c r="B7000" i="3"/>
  <c r="L7000" i="3" s="1"/>
  <c r="O6999" i="3"/>
  <c r="N6999" i="3" a="1"/>
  <c r="N6999" i="3" s="1"/>
  <c r="H6999" i="3"/>
  <c r="G6999" i="3"/>
  <c r="D6999" i="3"/>
  <c r="C6999" i="3"/>
  <c r="B6999" i="3"/>
  <c r="L6999" i="3" s="1"/>
  <c r="O6998" i="3"/>
  <c r="H6998" i="3"/>
  <c r="G6998" i="3"/>
  <c r="D6998" i="3"/>
  <c r="C6998" i="3"/>
  <c r="B6998" i="3"/>
  <c r="L6998" i="3" s="1"/>
  <c r="O6997" i="3"/>
  <c r="N6997" i="3" a="1"/>
  <c r="N6997" i="3" s="1"/>
  <c r="H6997" i="3"/>
  <c r="G6997" i="3"/>
  <c r="D6997" i="3"/>
  <c r="C6997" i="3"/>
  <c r="B6997" i="3"/>
  <c r="L6997" i="3" s="1"/>
  <c r="O6996" i="3"/>
  <c r="H6996" i="3"/>
  <c r="G6996" i="3"/>
  <c r="D6996" i="3"/>
  <c r="C6996" i="3"/>
  <c r="B6996" i="3"/>
  <c r="L6996" i="3" s="1"/>
  <c r="O6995" i="3"/>
  <c r="H6995" i="3"/>
  <c r="G6995" i="3"/>
  <c r="D6995" i="3"/>
  <c r="C6995" i="3"/>
  <c r="B6995" i="3"/>
  <c r="L6995" i="3" s="1"/>
  <c r="O6994" i="3"/>
  <c r="H6994" i="3"/>
  <c r="G6994" i="3"/>
  <c r="D6994" i="3"/>
  <c r="C6994" i="3"/>
  <c r="B6994" i="3"/>
  <c r="L6994" i="3" s="1"/>
  <c r="O6993" i="3"/>
  <c r="H6993" i="3"/>
  <c r="G6993" i="3"/>
  <c r="D6993" i="3"/>
  <c r="C6993" i="3"/>
  <c r="B6993" i="3"/>
  <c r="L6993" i="3" s="1"/>
  <c r="O6992" i="3"/>
  <c r="H6992" i="3"/>
  <c r="G6992" i="3"/>
  <c r="D6992" i="3"/>
  <c r="C6992" i="3"/>
  <c r="B6992" i="3"/>
  <c r="L6992" i="3" s="1"/>
  <c r="O6991" i="3"/>
  <c r="H6991" i="3"/>
  <c r="G6991" i="3"/>
  <c r="D6991" i="3"/>
  <c r="C6991" i="3"/>
  <c r="B6991" i="3"/>
  <c r="L6991" i="3" s="1"/>
  <c r="O6990" i="3"/>
  <c r="H6990" i="3"/>
  <c r="G6990" i="3"/>
  <c r="D6990" i="3"/>
  <c r="C6990" i="3"/>
  <c r="B6990" i="3"/>
  <c r="L6990" i="3" s="1"/>
  <c r="O6989" i="3"/>
  <c r="H6989" i="3"/>
  <c r="G6989" i="3"/>
  <c r="D6989" i="3"/>
  <c r="C6989" i="3"/>
  <c r="B6989" i="3"/>
  <c r="L6989" i="3" s="1"/>
  <c r="O6988" i="3"/>
  <c r="H6988" i="3"/>
  <c r="G6988" i="3"/>
  <c r="D6988" i="3"/>
  <c r="C6988" i="3"/>
  <c r="B6988" i="3"/>
  <c r="L6988" i="3" s="1"/>
  <c r="O6987" i="3"/>
  <c r="H6987" i="3"/>
  <c r="G6987" i="3"/>
  <c r="D6987" i="3"/>
  <c r="C6987" i="3"/>
  <c r="B6987" i="3"/>
  <c r="L6987" i="3" s="1"/>
  <c r="O6986" i="3"/>
  <c r="H6986" i="3"/>
  <c r="G6986" i="3"/>
  <c r="D6986" i="3"/>
  <c r="C6986" i="3"/>
  <c r="B6986" i="3"/>
  <c r="L6986" i="3" s="1"/>
  <c r="O6985" i="3"/>
  <c r="H6985" i="3"/>
  <c r="G6985" i="3"/>
  <c r="D6985" i="3"/>
  <c r="C6985" i="3"/>
  <c r="B6985" i="3"/>
  <c r="L6985" i="3" s="1"/>
  <c r="O6984" i="3"/>
  <c r="H6984" i="3"/>
  <c r="G6984" i="3"/>
  <c r="D6984" i="3"/>
  <c r="C6984" i="3"/>
  <c r="B6984" i="3"/>
  <c r="L6984" i="3" s="1"/>
  <c r="O6983" i="3"/>
  <c r="H6983" i="3"/>
  <c r="G6983" i="3"/>
  <c r="D6983" i="3"/>
  <c r="C6983" i="3"/>
  <c r="B6983" i="3"/>
  <c r="L6983" i="3" s="1"/>
  <c r="O6982" i="3"/>
  <c r="H6982" i="3"/>
  <c r="G6982" i="3"/>
  <c r="D6982" i="3"/>
  <c r="C6982" i="3"/>
  <c r="B6982" i="3"/>
  <c r="L6982" i="3" s="1"/>
  <c r="J895" i="2"/>
  <c r="K895" i="2" s="1"/>
  <c r="L895" i="2"/>
  <c r="M895" i="2"/>
  <c r="N895" i="2"/>
  <c r="J896" i="2"/>
  <c r="K896" i="2"/>
  <c r="L896" i="2"/>
  <c r="M896" i="2" s="1"/>
  <c r="N896" i="2"/>
  <c r="O6981" i="3"/>
  <c r="N6981" i="3" a="1"/>
  <c r="N6981" i="3" s="1"/>
  <c r="H6981" i="3"/>
  <c r="G6981" i="3"/>
  <c r="D6981" i="3"/>
  <c r="C6981" i="3"/>
  <c r="B6981" i="3"/>
  <c r="L6981" i="3" s="1"/>
  <c r="O6980" i="3"/>
  <c r="N6980" i="3" a="1"/>
  <c r="N6980" i="3" s="1"/>
  <c r="H6980" i="3"/>
  <c r="G6980" i="3"/>
  <c r="D6980" i="3"/>
  <c r="C6980" i="3"/>
  <c r="B6980" i="3"/>
  <c r="L6980" i="3" s="1"/>
  <c r="O6979" i="3"/>
  <c r="N6979" i="3" a="1"/>
  <c r="N6979" i="3" s="1"/>
  <c r="H6979" i="3"/>
  <c r="G6979" i="3"/>
  <c r="D6979" i="3"/>
  <c r="C6979" i="3"/>
  <c r="B6979" i="3"/>
  <c r="L6979" i="3" s="1"/>
  <c r="O6978" i="3"/>
  <c r="H6978" i="3"/>
  <c r="G6978" i="3"/>
  <c r="D6978" i="3"/>
  <c r="C6978" i="3"/>
  <c r="B6978" i="3"/>
  <c r="L6978" i="3" s="1"/>
  <c r="O6977" i="3"/>
  <c r="H6977" i="3"/>
  <c r="G6977" i="3"/>
  <c r="D6977" i="3"/>
  <c r="C6977" i="3"/>
  <c r="B6977" i="3"/>
  <c r="L6977" i="3" s="1"/>
  <c r="O6976" i="3"/>
  <c r="H6976" i="3"/>
  <c r="G6976" i="3"/>
  <c r="D6976" i="3"/>
  <c r="C6976" i="3"/>
  <c r="B6976" i="3"/>
  <c r="L6976" i="3" s="1"/>
  <c r="O6975" i="3"/>
  <c r="H6975" i="3"/>
  <c r="G6975" i="3"/>
  <c r="D6975" i="3"/>
  <c r="C6975" i="3"/>
  <c r="B6975" i="3"/>
  <c r="L6975" i="3" s="1"/>
  <c r="O6974" i="3"/>
  <c r="N6974" i="3" a="1"/>
  <c r="N6974" i="3" s="1"/>
  <c r="H6974" i="3"/>
  <c r="G6974" i="3"/>
  <c r="D6974" i="3"/>
  <c r="C6974" i="3"/>
  <c r="B6974" i="3"/>
  <c r="L6974" i="3" s="1"/>
  <c r="N894" i="2"/>
  <c r="L894" i="2"/>
  <c r="M894" i="2" s="1"/>
  <c r="J894" i="2"/>
  <c r="K894" i="2" s="1"/>
  <c r="O6973" i="3"/>
  <c r="N6973" i="3" a="1"/>
  <c r="N6973" i="3" s="1"/>
  <c r="H6973" i="3"/>
  <c r="G6973" i="3"/>
  <c r="D6973" i="3"/>
  <c r="C6973" i="3"/>
  <c r="B6973" i="3"/>
  <c r="L6973" i="3" s="1"/>
  <c r="O6972" i="3"/>
  <c r="N6972" i="3" a="1"/>
  <c r="N6972" i="3" s="1"/>
  <c r="H6972" i="3"/>
  <c r="G6972" i="3"/>
  <c r="D6972" i="3"/>
  <c r="C6972" i="3"/>
  <c r="B6972" i="3"/>
  <c r="L6972" i="3" s="1"/>
  <c r="O6971" i="3"/>
  <c r="N6971" i="3" a="1"/>
  <c r="N6971" i="3" s="1"/>
  <c r="H6971" i="3"/>
  <c r="G6971" i="3"/>
  <c r="D6971" i="3"/>
  <c r="C6971" i="3"/>
  <c r="B6971" i="3"/>
  <c r="L6971" i="3" s="1"/>
  <c r="N892" i="2"/>
  <c r="L892" i="2"/>
  <c r="M892" i="2" s="1"/>
  <c r="J892" i="2"/>
  <c r="K892" i="2" s="1"/>
  <c r="N893" i="2"/>
  <c r="L893" i="2"/>
  <c r="M893" i="2" s="1"/>
  <c r="J893" i="2"/>
  <c r="K893" i="2" s="1"/>
  <c r="N890" i="2"/>
  <c r="L890" i="2"/>
  <c r="M890" i="2" s="1"/>
  <c r="J890" i="2"/>
  <c r="K890" i="2" s="1"/>
  <c r="N891" i="2"/>
  <c r="L891" i="2"/>
  <c r="M891" i="2" s="1"/>
  <c r="J891" i="2"/>
  <c r="K891" i="2" s="1"/>
  <c r="N889" i="2"/>
  <c r="L889" i="2"/>
  <c r="M889" i="2" s="1"/>
  <c r="J889" i="2"/>
  <c r="K889" i="2" s="1"/>
  <c r="O6970" i="3"/>
  <c r="N6970" i="3" a="1"/>
  <c r="N6970" i="3" s="1"/>
  <c r="H6970" i="3"/>
  <c r="G6970" i="3"/>
  <c r="D6970" i="3"/>
  <c r="C6970" i="3"/>
  <c r="B6970" i="3"/>
  <c r="L6970" i="3" s="1"/>
  <c r="O6969" i="3"/>
  <c r="N6969" i="3" a="1"/>
  <c r="N6969" i="3" s="1"/>
  <c r="H6969" i="3"/>
  <c r="G6969" i="3"/>
  <c r="D6969" i="3"/>
  <c r="C6969" i="3"/>
  <c r="B6969" i="3"/>
  <c r="L6969" i="3" s="1"/>
  <c r="O6968" i="3"/>
  <c r="N6968" i="3" a="1"/>
  <c r="N6968" i="3" s="1"/>
  <c r="H6968" i="3"/>
  <c r="G6968" i="3"/>
  <c r="D6968" i="3"/>
  <c r="C6968" i="3"/>
  <c r="B6968" i="3"/>
  <c r="L6968" i="3" s="1"/>
  <c r="L888" i="2"/>
  <c r="M888" i="2" s="1"/>
  <c r="J888" i="2"/>
  <c r="K888" i="2" s="1"/>
  <c r="O6967" i="3"/>
  <c r="N6967" i="3" a="1"/>
  <c r="N6967" i="3" s="1"/>
  <c r="H6967" i="3"/>
  <c r="G6967" i="3"/>
  <c r="D6967" i="3"/>
  <c r="C6967" i="3"/>
  <c r="B6967" i="3"/>
  <c r="L6967" i="3" s="1"/>
  <c r="O6966" i="3"/>
  <c r="N6966" i="3" a="1"/>
  <c r="N6966" i="3" s="1"/>
  <c r="H6966" i="3"/>
  <c r="G6966" i="3"/>
  <c r="D6966" i="3"/>
  <c r="C6966" i="3"/>
  <c r="B6966" i="3"/>
  <c r="L6966" i="3" s="1"/>
  <c r="H2" i="9"/>
  <c r="C2" i="1"/>
  <c r="B2" i="1"/>
  <c r="L887" i="2"/>
  <c r="M887" i="2" s="1"/>
  <c r="J887" i="2"/>
  <c r="K887" i="2" s="1"/>
  <c r="B6965" i="3"/>
  <c r="C6965" i="3"/>
  <c r="D6965" i="3"/>
  <c r="N6965" i="3" a="1"/>
  <c r="N6965" i="3"/>
  <c r="O6965" i="3"/>
  <c r="G6965" i="3"/>
  <c r="H6965" i="3"/>
  <c r="P6965" i="3" s="1"/>
  <c r="I6965" i="3"/>
  <c r="J886" i="2"/>
  <c r="K886" i="2"/>
  <c r="L886" i="2"/>
  <c r="M886" i="2"/>
  <c r="N886" i="2"/>
  <c r="J885" i="2"/>
  <c r="K885" i="2"/>
  <c r="L885" i="2"/>
  <c r="M885" i="2" s="1"/>
  <c r="N885" i="2"/>
  <c r="N884" i="2"/>
  <c r="L884" i="2"/>
  <c r="M884" i="2" s="1"/>
  <c r="J884" i="2"/>
  <c r="K884" i="2" s="1"/>
  <c r="F2486" i="1"/>
  <c r="E2486" i="1"/>
  <c r="C2486" i="1"/>
  <c r="B2486" i="1"/>
  <c r="O6964" i="3"/>
  <c r="N6964" i="3" a="1"/>
  <c r="N6964" i="3" s="1"/>
  <c r="H6964" i="3"/>
  <c r="G6964" i="3"/>
  <c r="C6964" i="3"/>
  <c r="B6964" i="3"/>
  <c r="O6963" i="3"/>
  <c r="G6963" i="3"/>
  <c r="H6963" i="3"/>
  <c r="J882" i="2"/>
  <c r="K882" i="2" s="1"/>
  <c r="L882" i="2"/>
  <c r="M882" i="2"/>
  <c r="N882" i="2"/>
  <c r="J883" i="2"/>
  <c r="K883" i="2"/>
  <c r="L883" i="2"/>
  <c r="M883" i="2"/>
  <c r="N883" i="2"/>
  <c r="J880" i="2"/>
  <c r="J881" i="2"/>
  <c r="K881" i="2"/>
  <c r="L881" i="2"/>
  <c r="M881" i="2"/>
  <c r="N881" i="2"/>
  <c r="D6963" i="3"/>
  <c r="D2403" i="3"/>
  <c r="N6963" i="3" a="1"/>
  <c r="N6963" i="3" s="1"/>
  <c r="C6963" i="3"/>
  <c r="B6963" i="3"/>
  <c r="L6963" i="3" s="1"/>
  <c r="O6962" i="3"/>
  <c r="N6962" i="3" a="1"/>
  <c r="N6962" i="3" s="1"/>
  <c r="O6961" i="3"/>
  <c r="N6961" i="3" a="1"/>
  <c r="N6961" i="3" s="1"/>
  <c r="O6960" i="3"/>
  <c r="N6960" i="3" a="1"/>
  <c r="N6960" i="3" s="1"/>
  <c r="O6959" i="3"/>
  <c r="N6959" i="3" a="1"/>
  <c r="N6959" i="3" s="1"/>
  <c r="O6958" i="3"/>
  <c r="N6958" i="3" a="1"/>
  <c r="N6958" i="3" s="1"/>
  <c r="O6957" i="3"/>
  <c r="N6957" i="3" a="1"/>
  <c r="N6957" i="3" s="1"/>
  <c r="O6956" i="3"/>
  <c r="N6956" i="3" a="1"/>
  <c r="N6956" i="3" s="1"/>
  <c r="O6955" i="3"/>
  <c r="N6955" i="3" a="1"/>
  <c r="N6955" i="3" s="1"/>
  <c r="O6954" i="3"/>
  <c r="N6954" i="3" a="1"/>
  <c r="N6954" i="3" s="1"/>
  <c r="O6953" i="3"/>
  <c r="N6953" i="3" a="1"/>
  <c r="N6953" i="3" s="1"/>
  <c r="O6952" i="3"/>
  <c r="N6952" i="3" a="1"/>
  <c r="N6952" i="3" s="1"/>
  <c r="O6951" i="3"/>
  <c r="N6951" i="3" a="1"/>
  <c r="N6951" i="3" s="1"/>
  <c r="O6950" i="3"/>
  <c r="N6950" i="3" a="1"/>
  <c r="N6950" i="3" s="1"/>
  <c r="O6949" i="3"/>
  <c r="N6949" i="3" a="1"/>
  <c r="N6949" i="3" s="1"/>
  <c r="O6948" i="3"/>
  <c r="N6948" i="3" a="1"/>
  <c r="N6948" i="3" s="1"/>
  <c r="O6947" i="3"/>
  <c r="N6947" i="3" a="1"/>
  <c r="N6947" i="3" s="1"/>
  <c r="O6946" i="3"/>
  <c r="N6946" i="3" a="1"/>
  <c r="N6946" i="3" s="1"/>
  <c r="O6945" i="3"/>
  <c r="N6945" i="3" a="1"/>
  <c r="N6945" i="3" s="1"/>
  <c r="O6944" i="3"/>
  <c r="N6944" i="3" a="1"/>
  <c r="N6944" i="3" s="1"/>
  <c r="O6943" i="3"/>
  <c r="N6943" i="3" a="1"/>
  <c r="N6943" i="3" s="1"/>
  <c r="O6942" i="3"/>
  <c r="N6942" i="3" a="1"/>
  <c r="N6942" i="3" s="1"/>
  <c r="O6941" i="3"/>
  <c r="N6941" i="3" a="1"/>
  <c r="N6941" i="3" s="1"/>
  <c r="O6940" i="3"/>
  <c r="N6940" i="3" a="1"/>
  <c r="N6940" i="3" s="1"/>
  <c r="O6939" i="3"/>
  <c r="N6939" i="3" a="1"/>
  <c r="N6939" i="3" s="1"/>
  <c r="O6938" i="3"/>
  <c r="N6938" i="3" a="1"/>
  <c r="N6938" i="3" s="1"/>
  <c r="O6937" i="3"/>
  <c r="N6937" i="3" a="1"/>
  <c r="N6937" i="3" s="1"/>
  <c r="O6936" i="3"/>
  <c r="N6936" i="3" a="1"/>
  <c r="N6936" i="3" s="1"/>
  <c r="O6935" i="3"/>
  <c r="N6935" i="3" a="1"/>
  <c r="N6935" i="3" s="1"/>
  <c r="O6934" i="3"/>
  <c r="N6934" i="3" a="1"/>
  <c r="N6934" i="3" s="1"/>
  <c r="O6933" i="3"/>
  <c r="N6933" i="3" a="1"/>
  <c r="N6933" i="3" s="1"/>
  <c r="G6933" i="3"/>
  <c r="H6933" i="3"/>
  <c r="G6934" i="3"/>
  <c r="H6934" i="3"/>
  <c r="G6935" i="3"/>
  <c r="H6935" i="3"/>
  <c r="G6936" i="3"/>
  <c r="H6936" i="3"/>
  <c r="G6937" i="3"/>
  <c r="H6937" i="3"/>
  <c r="G6938" i="3"/>
  <c r="H6938" i="3"/>
  <c r="G6939" i="3"/>
  <c r="H6939" i="3"/>
  <c r="G6940" i="3"/>
  <c r="H6940" i="3"/>
  <c r="G6941" i="3"/>
  <c r="H6941" i="3"/>
  <c r="G6942" i="3"/>
  <c r="H6942" i="3"/>
  <c r="G6943" i="3"/>
  <c r="H6943" i="3"/>
  <c r="G6944" i="3"/>
  <c r="H6944" i="3"/>
  <c r="G6945" i="3"/>
  <c r="H6945" i="3"/>
  <c r="G6946" i="3"/>
  <c r="H6946" i="3"/>
  <c r="G6947" i="3"/>
  <c r="H6947" i="3"/>
  <c r="G6948" i="3"/>
  <c r="H6948" i="3"/>
  <c r="G6949" i="3"/>
  <c r="H6949" i="3"/>
  <c r="G6950" i="3"/>
  <c r="H6950" i="3"/>
  <c r="G6951" i="3"/>
  <c r="H6951" i="3"/>
  <c r="G6952" i="3"/>
  <c r="H6952" i="3"/>
  <c r="G6953" i="3"/>
  <c r="H6953" i="3"/>
  <c r="G6954" i="3"/>
  <c r="H6954" i="3"/>
  <c r="G6955" i="3"/>
  <c r="H6955" i="3"/>
  <c r="G6956" i="3"/>
  <c r="H6956" i="3"/>
  <c r="G6957" i="3"/>
  <c r="H6957" i="3"/>
  <c r="G6958" i="3"/>
  <c r="H6958" i="3"/>
  <c r="G6959" i="3"/>
  <c r="H6959" i="3"/>
  <c r="G6960" i="3"/>
  <c r="H6960" i="3"/>
  <c r="G6961" i="3"/>
  <c r="H6961" i="3"/>
  <c r="G6962" i="3"/>
  <c r="H6962" i="3"/>
  <c r="B6933" i="3"/>
  <c r="L6933" i="3" s="1"/>
  <c r="C6933" i="3"/>
  <c r="D6933" i="3"/>
  <c r="B6934" i="3"/>
  <c r="L6934" i="3" s="1"/>
  <c r="C6934" i="3"/>
  <c r="D6934" i="3"/>
  <c r="B6935" i="3"/>
  <c r="L6935" i="3" s="1"/>
  <c r="C6935" i="3"/>
  <c r="D6935" i="3"/>
  <c r="B6936" i="3"/>
  <c r="L6936" i="3" s="1"/>
  <c r="C6936" i="3"/>
  <c r="D6936" i="3"/>
  <c r="B6937" i="3"/>
  <c r="L6937" i="3" s="1"/>
  <c r="C6937" i="3"/>
  <c r="D6937" i="3"/>
  <c r="B6938" i="3"/>
  <c r="L6938" i="3" s="1"/>
  <c r="C6938" i="3"/>
  <c r="D6938" i="3"/>
  <c r="B6939" i="3"/>
  <c r="L6939" i="3" s="1"/>
  <c r="C6939" i="3"/>
  <c r="D6939" i="3"/>
  <c r="B6940" i="3"/>
  <c r="L6940" i="3" s="1"/>
  <c r="C6940" i="3"/>
  <c r="D6940" i="3"/>
  <c r="B6941" i="3"/>
  <c r="L6941" i="3" s="1"/>
  <c r="C6941" i="3"/>
  <c r="D6941" i="3"/>
  <c r="B6942" i="3"/>
  <c r="L6942" i="3" s="1"/>
  <c r="C6942" i="3"/>
  <c r="D6942" i="3"/>
  <c r="B6943" i="3"/>
  <c r="L6943" i="3" s="1"/>
  <c r="C6943" i="3"/>
  <c r="D6943" i="3"/>
  <c r="B6944" i="3"/>
  <c r="L6944" i="3" s="1"/>
  <c r="C6944" i="3"/>
  <c r="D6944" i="3"/>
  <c r="B6945" i="3"/>
  <c r="L6945" i="3" s="1"/>
  <c r="C6945" i="3"/>
  <c r="D6945" i="3"/>
  <c r="B6946" i="3"/>
  <c r="L6946" i="3" s="1"/>
  <c r="C6946" i="3"/>
  <c r="D6946" i="3"/>
  <c r="B6947" i="3"/>
  <c r="L6947" i="3" s="1"/>
  <c r="C6947" i="3"/>
  <c r="D6947" i="3"/>
  <c r="B6948" i="3"/>
  <c r="L6948" i="3" s="1"/>
  <c r="C6948" i="3"/>
  <c r="D6948" i="3"/>
  <c r="B6949" i="3"/>
  <c r="L6949" i="3" s="1"/>
  <c r="C6949" i="3"/>
  <c r="D6949" i="3"/>
  <c r="B6950" i="3"/>
  <c r="L6950" i="3" s="1"/>
  <c r="C6950" i="3"/>
  <c r="D6950" i="3"/>
  <c r="B6951" i="3"/>
  <c r="L6951" i="3" s="1"/>
  <c r="C6951" i="3"/>
  <c r="D6951" i="3"/>
  <c r="B6952" i="3"/>
  <c r="L6952" i="3" s="1"/>
  <c r="C6952" i="3"/>
  <c r="D6952" i="3"/>
  <c r="B6953" i="3"/>
  <c r="L6953" i="3" s="1"/>
  <c r="C6953" i="3"/>
  <c r="D6953" i="3"/>
  <c r="B6954" i="3"/>
  <c r="L6954" i="3" s="1"/>
  <c r="C6954" i="3"/>
  <c r="D6954" i="3"/>
  <c r="B6955" i="3"/>
  <c r="L6955" i="3" s="1"/>
  <c r="C6955" i="3"/>
  <c r="D6955" i="3"/>
  <c r="B6956" i="3"/>
  <c r="L6956" i="3" s="1"/>
  <c r="C6956" i="3"/>
  <c r="D6956" i="3"/>
  <c r="B6957" i="3"/>
  <c r="L6957" i="3" s="1"/>
  <c r="C6957" i="3"/>
  <c r="D6957" i="3"/>
  <c r="B6958" i="3"/>
  <c r="L6958" i="3" s="1"/>
  <c r="C6958" i="3"/>
  <c r="D6958" i="3"/>
  <c r="B6959" i="3"/>
  <c r="L6959" i="3" s="1"/>
  <c r="C6959" i="3"/>
  <c r="D6959" i="3"/>
  <c r="B6960" i="3"/>
  <c r="L6960" i="3" s="1"/>
  <c r="C6960" i="3"/>
  <c r="D6960" i="3"/>
  <c r="B6961" i="3"/>
  <c r="L6961" i="3" s="1"/>
  <c r="C6961" i="3"/>
  <c r="D6961" i="3"/>
  <c r="B6962" i="3"/>
  <c r="L6962" i="3" s="1"/>
  <c r="C6962" i="3"/>
  <c r="D6962" i="3"/>
  <c r="N6930" i="3" a="1"/>
  <c r="N6930" i="3"/>
  <c r="O6930" i="3"/>
  <c r="N6931" i="3" a="1"/>
  <c r="N6931" i="3"/>
  <c r="O6931" i="3"/>
  <c r="N6932" i="3" a="1"/>
  <c r="N6932" i="3"/>
  <c r="O6932" i="3"/>
  <c r="G6930" i="3"/>
  <c r="H6930" i="3"/>
  <c r="G6931" i="3"/>
  <c r="H6931" i="3"/>
  <c r="G6932" i="3"/>
  <c r="H6932" i="3"/>
  <c r="B6930" i="3"/>
  <c r="C6930" i="3"/>
  <c r="D6930" i="3"/>
  <c r="I6930" i="3" s="1"/>
  <c r="B6931" i="3"/>
  <c r="L6931" i="3" s="1"/>
  <c r="C6931" i="3"/>
  <c r="D6931" i="3"/>
  <c r="B6932" i="3"/>
  <c r="L6932" i="3" s="1"/>
  <c r="C6932" i="3"/>
  <c r="D6932" i="3"/>
  <c r="O6929" i="3"/>
  <c r="N6929" i="3" a="1"/>
  <c r="N6929" i="3" s="1"/>
  <c r="H6929" i="3"/>
  <c r="G6929" i="3"/>
  <c r="D6929" i="3"/>
  <c r="C6929" i="3"/>
  <c r="B6929" i="3"/>
  <c r="L6929" i="3" s="1"/>
  <c r="K880" i="2"/>
  <c r="L880" i="2"/>
  <c r="M880" i="2"/>
  <c r="N880" i="2"/>
  <c r="O6928" i="3"/>
  <c r="H6928" i="3"/>
  <c r="G6928" i="3"/>
  <c r="D6928" i="3"/>
  <c r="C6928" i="3"/>
  <c r="B6928" i="3"/>
  <c r="L6928" i="3" s="1"/>
  <c r="J879" i="2"/>
  <c r="K879" i="2"/>
  <c r="L879" i="2"/>
  <c r="M879" i="2"/>
  <c r="N879" i="2"/>
  <c r="J878" i="2"/>
  <c r="K878" i="2"/>
  <c r="L878" i="2"/>
  <c r="M878" i="2" s="1"/>
  <c r="N878" i="2"/>
  <c r="J877" i="2"/>
  <c r="K877" i="2" s="1"/>
  <c r="L877" i="2"/>
  <c r="M877" i="2" s="1"/>
  <c r="N877" i="2"/>
  <c r="J876" i="2"/>
  <c r="K876" i="2" s="1"/>
  <c r="L876" i="2"/>
  <c r="M876" i="2"/>
  <c r="N876" i="2"/>
  <c r="J871" i="2"/>
  <c r="K871" i="2"/>
  <c r="L871" i="2"/>
  <c r="M871" i="2" s="1"/>
  <c r="N871" i="2"/>
  <c r="J872" i="2"/>
  <c r="K872" i="2" s="1"/>
  <c r="L872" i="2"/>
  <c r="M872" i="2" s="1"/>
  <c r="N872" i="2"/>
  <c r="J873" i="2"/>
  <c r="K873" i="2" s="1"/>
  <c r="L873" i="2"/>
  <c r="M873" i="2"/>
  <c r="N873" i="2"/>
  <c r="J874" i="2"/>
  <c r="K874" i="2"/>
  <c r="L874" i="2"/>
  <c r="M874" i="2" s="1"/>
  <c r="N874" i="2"/>
  <c r="J875" i="2"/>
  <c r="K875" i="2" s="1"/>
  <c r="L875" i="2"/>
  <c r="M875" i="2" s="1"/>
  <c r="N875" i="2"/>
  <c r="J870" i="2"/>
  <c r="K870" i="2" s="1"/>
  <c r="L870" i="2"/>
  <c r="M870" i="2"/>
  <c r="N870" i="2"/>
  <c r="O6927" i="3"/>
  <c r="O6926" i="3"/>
  <c r="O6925" i="3"/>
  <c r="O6924" i="3"/>
  <c r="O6923" i="3"/>
  <c r="O6922" i="3"/>
  <c r="O6921" i="3"/>
  <c r="O6920" i="3"/>
  <c r="O6919" i="3"/>
  <c r="O6918" i="3"/>
  <c r="O6917" i="3"/>
  <c r="O6916" i="3"/>
  <c r="O6915" i="3"/>
  <c r="O6914" i="3"/>
  <c r="O6913" i="3"/>
  <c r="O6912" i="3"/>
  <c r="O6911" i="3"/>
  <c r="O6910" i="3"/>
  <c r="O6909" i="3"/>
  <c r="G6909" i="3"/>
  <c r="H6909" i="3"/>
  <c r="G6910" i="3"/>
  <c r="H6910" i="3"/>
  <c r="G6911" i="3"/>
  <c r="H6911" i="3"/>
  <c r="G6912" i="3"/>
  <c r="H6912" i="3"/>
  <c r="G6913" i="3"/>
  <c r="H6913" i="3"/>
  <c r="G6914" i="3"/>
  <c r="H6914" i="3"/>
  <c r="G6915" i="3"/>
  <c r="H6915" i="3"/>
  <c r="G6916" i="3"/>
  <c r="H6916" i="3"/>
  <c r="G6917" i="3"/>
  <c r="H6917" i="3"/>
  <c r="G6918" i="3"/>
  <c r="H6918" i="3"/>
  <c r="G6919" i="3"/>
  <c r="H6919" i="3"/>
  <c r="G6920" i="3"/>
  <c r="H6920" i="3"/>
  <c r="G6921" i="3"/>
  <c r="H6921" i="3"/>
  <c r="G6922" i="3"/>
  <c r="H6922" i="3"/>
  <c r="G6923" i="3"/>
  <c r="H6923" i="3"/>
  <c r="G6924" i="3"/>
  <c r="H6924" i="3"/>
  <c r="G6925" i="3"/>
  <c r="H6925" i="3"/>
  <c r="G6926" i="3"/>
  <c r="H6926" i="3"/>
  <c r="G6927" i="3"/>
  <c r="H6927" i="3"/>
  <c r="B6909" i="3"/>
  <c r="L6909" i="3" s="1"/>
  <c r="C6909" i="3"/>
  <c r="D6909" i="3"/>
  <c r="B6910" i="3"/>
  <c r="L6910" i="3" s="1"/>
  <c r="C6910" i="3"/>
  <c r="D6910" i="3"/>
  <c r="B6911" i="3"/>
  <c r="L6911" i="3" s="1"/>
  <c r="C6911" i="3"/>
  <c r="D6911" i="3"/>
  <c r="B6912" i="3"/>
  <c r="L6912" i="3" s="1"/>
  <c r="C6912" i="3"/>
  <c r="D6912" i="3"/>
  <c r="B6913" i="3"/>
  <c r="L6913" i="3" s="1"/>
  <c r="C6913" i="3"/>
  <c r="D6913" i="3"/>
  <c r="B6914" i="3"/>
  <c r="L6914" i="3" s="1"/>
  <c r="C6914" i="3"/>
  <c r="D6914" i="3"/>
  <c r="B6915" i="3"/>
  <c r="L6915" i="3" s="1"/>
  <c r="C6915" i="3"/>
  <c r="D6915" i="3"/>
  <c r="B6916" i="3"/>
  <c r="L6916" i="3" s="1"/>
  <c r="C6916" i="3"/>
  <c r="D6916" i="3"/>
  <c r="B6917" i="3"/>
  <c r="L6917" i="3" s="1"/>
  <c r="C6917" i="3"/>
  <c r="D6917" i="3"/>
  <c r="B6918" i="3"/>
  <c r="L6918" i="3" s="1"/>
  <c r="C6918" i="3"/>
  <c r="D6918" i="3"/>
  <c r="B6919" i="3"/>
  <c r="L6919" i="3" s="1"/>
  <c r="C6919" i="3"/>
  <c r="D6919" i="3"/>
  <c r="B6920" i="3"/>
  <c r="L6920" i="3" s="1"/>
  <c r="C6920" i="3"/>
  <c r="D6920" i="3"/>
  <c r="B6921" i="3"/>
  <c r="L6921" i="3" s="1"/>
  <c r="C6921" i="3"/>
  <c r="D6921" i="3"/>
  <c r="B6922" i="3"/>
  <c r="L6922" i="3" s="1"/>
  <c r="C6922" i="3"/>
  <c r="D6922" i="3"/>
  <c r="B6923" i="3"/>
  <c r="L6923" i="3" s="1"/>
  <c r="C6923" i="3"/>
  <c r="D6923" i="3"/>
  <c r="B6924" i="3"/>
  <c r="L6924" i="3" s="1"/>
  <c r="C6924" i="3"/>
  <c r="D6924" i="3"/>
  <c r="B6925" i="3"/>
  <c r="L6925" i="3" s="1"/>
  <c r="C6925" i="3"/>
  <c r="D6925" i="3"/>
  <c r="B6926" i="3"/>
  <c r="L6926" i="3" s="1"/>
  <c r="C6926" i="3"/>
  <c r="D6926" i="3"/>
  <c r="B6927" i="3"/>
  <c r="L6927" i="3" s="1"/>
  <c r="C6927" i="3"/>
  <c r="D6927" i="3"/>
  <c r="O6908" i="3"/>
  <c r="H6908" i="3"/>
  <c r="G6908" i="3"/>
  <c r="D6908" i="3"/>
  <c r="C6908" i="3"/>
  <c r="B6908" i="3"/>
  <c r="L6908" i="3" s="1"/>
  <c r="O6907" i="3"/>
  <c r="N6907" i="3" a="1"/>
  <c r="N6907" i="3" s="1"/>
  <c r="H6907" i="3"/>
  <c r="G6907" i="3"/>
  <c r="D6907" i="3"/>
  <c r="C6907" i="3"/>
  <c r="B6907" i="3"/>
  <c r="L6907" i="3" s="1"/>
  <c r="B6890" i="3"/>
  <c r="C6890" i="3"/>
  <c r="D6890" i="3"/>
  <c r="G6890" i="3"/>
  <c r="H6890" i="3"/>
  <c r="I6890" i="3"/>
  <c r="O6890" i="3"/>
  <c r="P6890" i="3"/>
  <c r="N869" i="2"/>
  <c r="L869" i="2"/>
  <c r="M869" i="2" s="1"/>
  <c r="J869" i="2"/>
  <c r="K869" i="2" s="1"/>
  <c r="N868" i="2"/>
  <c r="L868" i="2"/>
  <c r="M868" i="2" s="1"/>
  <c r="J868" i="2"/>
  <c r="K868" i="2" s="1"/>
  <c r="N867" i="2"/>
  <c r="L867" i="2"/>
  <c r="M867" i="2" s="1"/>
  <c r="J867" i="2"/>
  <c r="K867" i="2" s="1"/>
  <c r="N865" i="2"/>
  <c r="L865" i="2"/>
  <c r="M865" i="2" s="1"/>
  <c r="J865" i="2"/>
  <c r="K865" i="2" s="1"/>
  <c r="N866" i="2"/>
  <c r="L866" i="2"/>
  <c r="M866" i="2" s="1"/>
  <c r="J866" i="2"/>
  <c r="K866" i="2" s="1"/>
  <c r="N864" i="2"/>
  <c r="L864" i="2"/>
  <c r="M864" i="2" s="1"/>
  <c r="J864" i="2"/>
  <c r="K864" i="2" s="1"/>
  <c r="N863" i="2"/>
  <c r="L863" i="2"/>
  <c r="M863" i="2" s="1"/>
  <c r="J863" i="2"/>
  <c r="K863" i="2" s="1"/>
  <c r="N862" i="2"/>
  <c r="L862" i="2"/>
  <c r="M862" i="2" s="1"/>
  <c r="J862" i="2"/>
  <c r="K862" i="2" s="1"/>
  <c r="N861" i="2"/>
  <c r="L861" i="2"/>
  <c r="M861" i="2" s="1"/>
  <c r="J861" i="2"/>
  <c r="K861" i="2" s="1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G6704" i="3"/>
  <c r="H6704" i="3"/>
  <c r="G6705" i="3"/>
  <c r="H6705" i="3"/>
  <c r="G6706" i="3"/>
  <c r="H6706" i="3"/>
  <c r="G6707" i="3"/>
  <c r="H6707" i="3"/>
  <c r="G6708" i="3"/>
  <c r="H6708" i="3"/>
  <c r="G6709" i="3"/>
  <c r="H6709" i="3"/>
  <c r="G6710" i="3"/>
  <c r="H6710" i="3"/>
  <c r="G6711" i="3"/>
  <c r="H6711" i="3"/>
  <c r="G6712" i="3"/>
  <c r="H6712" i="3"/>
  <c r="G6713" i="3"/>
  <c r="H6713" i="3"/>
  <c r="G6714" i="3"/>
  <c r="H6714" i="3"/>
  <c r="G6715" i="3"/>
  <c r="H6715" i="3"/>
  <c r="G6716" i="3"/>
  <c r="H6716" i="3"/>
  <c r="G6717" i="3"/>
  <c r="H6717" i="3"/>
  <c r="G6718" i="3"/>
  <c r="H6718" i="3"/>
  <c r="G6719" i="3"/>
  <c r="H6719" i="3"/>
  <c r="G6720" i="3"/>
  <c r="H6720" i="3"/>
  <c r="G6721" i="3"/>
  <c r="H6721" i="3"/>
  <c r="G6722" i="3"/>
  <c r="H6722" i="3"/>
  <c r="G6723" i="3"/>
  <c r="H6723" i="3"/>
  <c r="G6724" i="3"/>
  <c r="H6724" i="3"/>
  <c r="G6725" i="3"/>
  <c r="H6725" i="3"/>
  <c r="G6726" i="3"/>
  <c r="H6726" i="3"/>
  <c r="G6727" i="3"/>
  <c r="H6727" i="3"/>
  <c r="G6728" i="3"/>
  <c r="H6728" i="3"/>
  <c r="G6729" i="3"/>
  <c r="H6729" i="3"/>
  <c r="G6730" i="3"/>
  <c r="H6730" i="3"/>
  <c r="G6731" i="3"/>
  <c r="H6731" i="3"/>
  <c r="G6732" i="3"/>
  <c r="H6732" i="3"/>
  <c r="G6733" i="3"/>
  <c r="H6733" i="3"/>
  <c r="G6734" i="3"/>
  <c r="H6734" i="3"/>
  <c r="G6735" i="3"/>
  <c r="H6735" i="3"/>
  <c r="G6736" i="3"/>
  <c r="H6736" i="3"/>
  <c r="G6737" i="3"/>
  <c r="H6737" i="3"/>
  <c r="G6738" i="3"/>
  <c r="H6738" i="3"/>
  <c r="G6739" i="3"/>
  <c r="H6739" i="3"/>
  <c r="G6740" i="3"/>
  <c r="H6740" i="3"/>
  <c r="G6741" i="3"/>
  <c r="H6741" i="3"/>
  <c r="G6742" i="3"/>
  <c r="H6742" i="3"/>
  <c r="G6743" i="3"/>
  <c r="H6743" i="3"/>
  <c r="G6744" i="3"/>
  <c r="H6744" i="3"/>
  <c r="G6745" i="3"/>
  <c r="H6745" i="3"/>
  <c r="G6746" i="3"/>
  <c r="H6746" i="3"/>
  <c r="G6747" i="3"/>
  <c r="H6747" i="3"/>
  <c r="G6748" i="3"/>
  <c r="H6748" i="3"/>
  <c r="G6749" i="3"/>
  <c r="H6749" i="3"/>
  <c r="G6750" i="3"/>
  <c r="H6750" i="3"/>
  <c r="G6751" i="3"/>
  <c r="H6751" i="3"/>
  <c r="G6752" i="3"/>
  <c r="H6752" i="3"/>
  <c r="G6753" i="3"/>
  <c r="H6753" i="3"/>
  <c r="G6754" i="3"/>
  <c r="H6754" i="3"/>
  <c r="G6755" i="3"/>
  <c r="H6755" i="3"/>
  <c r="G6756" i="3"/>
  <c r="H6756" i="3"/>
  <c r="G6757" i="3"/>
  <c r="H6757" i="3"/>
  <c r="G6758" i="3"/>
  <c r="H6758" i="3"/>
  <c r="G6759" i="3"/>
  <c r="H6759" i="3"/>
  <c r="G6760" i="3"/>
  <c r="H6760" i="3"/>
  <c r="G6761" i="3"/>
  <c r="H6761" i="3"/>
  <c r="G6762" i="3"/>
  <c r="H6762" i="3"/>
  <c r="G6763" i="3"/>
  <c r="H6763" i="3"/>
  <c r="G6764" i="3"/>
  <c r="H6764" i="3"/>
  <c r="G6765" i="3"/>
  <c r="H6765" i="3"/>
  <c r="G6766" i="3"/>
  <c r="H6766" i="3"/>
  <c r="G6767" i="3"/>
  <c r="H6767" i="3"/>
  <c r="G6768" i="3"/>
  <c r="H6768" i="3"/>
  <c r="G6769" i="3"/>
  <c r="H6769" i="3"/>
  <c r="G6770" i="3"/>
  <c r="H6770" i="3"/>
  <c r="G6771" i="3"/>
  <c r="H6771" i="3"/>
  <c r="G6772" i="3"/>
  <c r="H6772" i="3"/>
  <c r="G6773" i="3"/>
  <c r="H6773" i="3"/>
  <c r="G6774" i="3"/>
  <c r="H6774" i="3"/>
  <c r="G6775" i="3"/>
  <c r="H6775" i="3"/>
  <c r="G6776" i="3"/>
  <c r="H6776" i="3"/>
  <c r="G6777" i="3"/>
  <c r="H6777" i="3"/>
  <c r="G6778" i="3"/>
  <c r="H6778" i="3"/>
  <c r="G6779" i="3"/>
  <c r="H6779" i="3"/>
  <c r="G6780" i="3"/>
  <c r="H6780" i="3"/>
  <c r="G6781" i="3"/>
  <c r="H6781" i="3"/>
  <c r="G6782" i="3"/>
  <c r="H6782" i="3"/>
  <c r="G6783" i="3"/>
  <c r="H6783" i="3"/>
  <c r="G6784" i="3"/>
  <c r="H6784" i="3"/>
  <c r="G6785" i="3"/>
  <c r="H6785" i="3"/>
  <c r="G6786" i="3"/>
  <c r="H6786" i="3"/>
  <c r="G6787" i="3"/>
  <c r="H6787" i="3"/>
  <c r="G6788" i="3"/>
  <c r="H6788" i="3"/>
  <c r="G6789" i="3"/>
  <c r="H6789" i="3"/>
  <c r="G6790" i="3"/>
  <c r="H6790" i="3"/>
  <c r="G6791" i="3"/>
  <c r="H6791" i="3"/>
  <c r="G6792" i="3"/>
  <c r="H6792" i="3"/>
  <c r="G6793" i="3"/>
  <c r="H6793" i="3"/>
  <c r="G6794" i="3"/>
  <c r="H6794" i="3"/>
  <c r="G6795" i="3"/>
  <c r="H6795" i="3"/>
  <c r="G6796" i="3"/>
  <c r="H6796" i="3"/>
  <c r="G6797" i="3"/>
  <c r="H6797" i="3"/>
  <c r="G6798" i="3"/>
  <c r="H6798" i="3"/>
  <c r="G6799" i="3"/>
  <c r="H6799" i="3"/>
  <c r="G6800" i="3"/>
  <c r="H6800" i="3"/>
  <c r="G6801" i="3"/>
  <c r="H6801" i="3"/>
  <c r="G6802" i="3"/>
  <c r="H6802" i="3"/>
  <c r="G6803" i="3"/>
  <c r="H6803" i="3"/>
  <c r="G6804" i="3"/>
  <c r="H6804" i="3"/>
  <c r="G6805" i="3"/>
  <c r="H6805" i="3"/>
  <c r="G6806" i="3"/>
  <c r="H6806" i="3"/>
  <c r="G6807" i="3"/>
  <c r="H6807" i="3"/>
  <c r="G6808" i="3"/>
  <c r="H6808" i="3"/>
  <c r="G6809" i="3"/>
  <c r="H6809" i="3"/>
  <c r="G6810" i="3"/>
  <c r="H6810" i="3"/>
  <c r="G6811" i="3"/>
  <c r="H6811" i="3"/>
  <c r="G6812" i="3"/>
  <c r="H6812" i="3"/>
  <c r="G6813" i="3"/>
  <c r="H6813" i="3"/>
  <c r="G6814" i="3"/>
  <c r="H6814" i="3"/>
  <c r="G6815" i="3"/>
  <c r="H6815" i="3"/>
  <c r="G6816" i="3"/>
  <c r="H6816" i="3"/>
  <c r="G6817" i="3"/>
  <c r="H6817" i="3"/>
  <c r="G6818" i="3"/>
  <c r="H6818" i="3"/>
  <c r="G6819" i="3"/>
  <c r="H6819" i="3"/>
  <c r="G6820" i="3"/>
  <c r="H6820" i="3"/>
  <c r="G6821" i="3"/>
  <c r="H6821" i="3"/>
  <c r="G6822" i="3"/>
  <c r="H6822" i="3"/>
  <c r="G6823" i="3"/>
  <c r="H6823" i="3"/>
  <c r="G6824" i="3"/>
  <c r="H6824" i="3"/>
  <c r="G6825" i="3"/>
  <c r="H6825" i="3"/>
  <c r="G6826" i="3"/>
  <c r="H6826" i="3"/>
  <c r="G6827" i="3"/>
  <c r="H6827" i="3"/>
  <c r="G6828" i="3"/>
  <c r="H6828" i="3"/>
  <c r="G6829" i="3"/>
  <c r="H6829" i="3"/>
  <c r="G6830" i="3"/>
  <c r="H6830" i="3"/>
  <c r="G6831" i="3"/>
  <c r="H6831" i="3"/>
  <c r="G6832" i="3"/>
  <c r="H6832" i="3"/>
  <c r="G6833" i="3"/>
  <c r="H6833" i="3"/>
  <c r="G6834" i="3"/>
  <c r="H6834" i="3"/>
  <c r="G6835" i="3"/>
  <c r="H6835" i="3"/>
  <c r="G6836" i="3"/>
  <c r="H6836" i="3"/>
  <c r="G6837" i="3"/>
  <c r="H6837" i="3"/>
  <c r="G6838" i="3"/>
  <c r="H6838" i="3"/>
  <c r="G6839" i="3"/>
  <c r="H6839" i="3"/>
  <c r="G6840" i="3"/>
  <c r="H6840" i="3"/>
  <c r="G6841" i="3"/>
  <c r="H6841" i="3"/>
  <c r="G6842" i="3"/>
  <c r="H6842" i="3"/>
  <c r="G6843" i="3"/>
  <c r="H6843" i="3"/>
  <c r="G6844" i="3"/>
  <c r="H6844" i="3"/>
  <c r="G6845" i="3"/>
  <c r="H6845" i="3"/>
  <c r="G6846" i="3"/>
  <c r="H6846" i="3"/>
  <c r="G6847" i="3"/>
  <c r="H6847" i="3"/>
  <c r="G6848" i="3"/>
  <c r="H6848" i="3"/>
  <c r="G6849" i="3"/>
  <c r="H6849" i="3"/>
  <c r="G6850" i="3"/>
  <c r="H6850" i="3"/>
  <c r="G6851" i="3"/>
  <c r="H6851" i="3"/>
  <c r="G6852" i="3"/>
  <c r="H6852" i="3"/>
  <c r="G6853" i="3"/>
  <c r="H6853" i="3"/>
  <c r="G6854" i="3"/>
  <c r="H6854" i="3"/>
  <c r="G6855" i="3"/>
  <c r="H6855" i="3"/>
  <c r="G6856" i="3"/>
  <c r="H6856" i="3"/>
  <c r="G6857" i="3"/>
  <c r="H6857" i="3"/>
  <c r="G6858" i="3"/>
  <c r="H6858" i="3"/>
  <c r="G6859" i="3"/>
  <c r="H6859" i="3"/>
  <c r="G6860" i="3"/>
  <c r="H6860" i="3"/>
  <c r="G6861" i="3"/>
  <c r="H6861" i="3"/>
  <c r="G6862" i="3"/>
  <c r="H6862" i="3"/>
  <c r="G6863" i="3"/>
  <c r="H6863" i="3"/>
  <c r="G6864" i="3"/>
  <c r="H6864" i="3"/>
  <c r="G6865" i="3"/>
  <c r="H6865" i="3"/>
  <c r="G6866" i="3"/>
  <c r="H6866" i="3"/>
  <c r="G6867" i="3"/>
  <c r="H6867" i="3"/>
  <c r="G6868" i="3"/>
  <c r="H6868" i="3"/>
  <c r="G6869" i="3"/>
  <c r="H6869" i="3"/>
  <c r="G6870" i="3"/>
  <c r="H6870" i="3"/>
  <c r="G6871" i="3"/>
  <c r="H6871" i="3"/>
  <c r="G6872" i="3"/>
  <c r="H6872" i="3"/>
  <c r="G6873" i="3"/>
  <c r="H6873" i="3"/>
  <c r="G6874" i="3"/>
  <c r="H6874" i="3"/>
  <c r="G6875" i="3"/>
  <c r="H6875" i="3"/>
  <c r="G6876" i="3"/>
  <c r="H6876" i="3"/>
  <c r="G6877" i="3"/>
  <c r="H6877" i="3"/>
  <c r="G6878" i="3"/>
  <c r="H6878" i="3"/>
  <c r="G6879" i="3"/>
  <c r="H6879" i="3"/>
  <c r="G6880" i="3"/>
  <c r="H6880" i="3"/>
  <c r="G6881" i="3"/>
  <c r="H6881" i="3"/>
  <c r="G6882" i="3"/>
  <c r="H6882" i="3"/>
  <c r="G6883" i="3"/>
  <c r="H6883" i="3"/>
  <c r="G6884" i="3"/>
  <c r="H6884" i="3"/>
  <c r="G6885" i="3"/>
  <c r="H6885" i="3"/>
  <c r="G6886" i="3"/>
  <c r="H6886" i="3"/>
  <c r="G6887" i="3"/>
  <c r="H6887" i="3"/>
  <c r="G6888" i="3"/>
  <c r="H6888" i="3"/>
  <c r="G6889" i="3"/>
  <c r="H6889" i="3"/>
  <c r="G6891" i="3"/>
  <c r="H6891" i="3"/>
  <c r="G6892" i="3"/>
  <c r="H6892" i="3"/>
  <c r="G6893" i="3"/>
  <c r="H6893" i="3"/>
  <c r="G6894" i="3"/>
  <c r="H6894" i="3"/>
  <c r="G6895" i="3"/>
  <c r="H6895" i="3"/>
  <c r="G6896" i="3"/>
  <c r="H6896" i="3"/>
  <c r="G6897" i="3"/>
  <c r="H6897" i="3"/>
  <c r="G6898" i="3"/>
  <c r="H6898" i="3"/>
  <c r="G6899" i="3"/>
  <c r="H6899" i="3"/>
  <c r="G6900" i="3"/>
  <c r="H6900" i="3"/>
  <c r="G6901" i="3"/>
  <c r="H6901" i="3"/>
  <c r="G6902" i="3"/>
  <c r="H6902" i="3"/>
  <c r="G6903" i="3"/>
  <c r="H6903" i="3"/>
  <c r="G6904" i="3"/>
  <c r="H6904" i="3"/>
  <c r="G6905" i="3"/>
  <c r="H6905" i="3"/>
  <c r="G6906" i="3"/>
  <c r="H6906" i="3"/>
  <c r="B6704" i="3"/>
  <c r="L6704" i="3" s="1"/>
  <c r="C6704" i="3"/>
  <c r="D6704" i="3"/>
  <c r="B6705" i="3"/>
  <c r="L6705" i="3" s="1"/>
  <c r="C6705" i="3"/>
  <c r="D6705" i="3"/>
  <c r="B6706" i="3"/>
  <c r="L6706" i="3" s="1"/>
  <c r="C6706" i="3"/>
  <c r="D6706" i="3"/>
  <c r="B6707" i="3"/>
  <c r="L6707" i="3" s="1"/>
  <c r="C6707" i="3"/>
  <c r="D6707" i="3"/>
  <c r="B6708" i="3"/>
  <c r="L6708" i="3" s="1"/>
  <c r="C6708" i="3"/>
  <c r="D6708" i="3"/>
  <c r="B6709" i="3"/>
  <c r="L6709" i="3" s="1"/>
  <c r="C6709" i="3"/>
  <c r="D6709" i="3"/>
  <c r="B6710" i="3"/>
  <c r="L6710" i="3" s="1"/>
  <c r="C6710" i="3"/>
  <c r="D6710" i="3"/>
  <c r="B6711" i="3"/>
  <c r="L6711" i="3" s="1"/>
  <c r="C6711" i="3"/>
  <c r="D6711" i="3"/>
  <c r="B6712" i="3"/>
  <c r="L6712" i="3" s="1"/>
  <c r="C6712" i="3"/>
  <c r="D6712" i="3"/>
  <c r="B6713" i="3"/>
  <c r="L6713" i="3" s="1"/>
  <c r="C6713" i="3"/>
  <c r="D6713" i="3"/>
  <c r="B6714" i="3"/>
  <c r="L6714" i="3" s="1"/>
  <c r="C6714" i="3"/>
  <c r="D6714" i="3"/>
  <c r="B6715" i="3"/>
  <c r="L6715" i="3" s="1"/>
  <c r="C6715" i="3"/>
  <c r="D6715" i="3"/>
  <c r="B6716" i="3"/>
  <c r="L6716" i="3" s="1"/>
  <c r="C6716" i="3"/>
  <c r="D6716" i="3"/>
  <c r="B6717" i="3"/>
  <c r="L6717" i="3" s="1"/>
  <c r="C6717" i="3"/>
  <c r="D6717" i="3"/>
  <c r="B6718" i="3"/>
  <c r="L6718" i="3" s="1"/>
  <c r="C6718" i="3"/>
  <c r="D6718" i="3"/>
  <c r="B6719" i="3"/>
  <c r="L6719" i="3" s="1"/>
  <c r="C6719" i="3"/>
  <c r="D6719" i="3"/>
  <c r="B6720" i="3"/>
  <c r="L6720" i="3" s="1"/>
  <c r="C6720" i="3"/>
  <c r="D6720" i="3"/>
  <c r="B6721" i="3"/>
  <c r="L6721" i="3" s="1"/>
  <c r="C6721" i="3"/>
  <c r="D6721" i="3"/>
  <c r="B6722" i="3"/>
  <c r="L6722" i="3" s="1"/>
  <c r="C6722" i="3"/>
  <c r="D6722" i="3"/>
  <c r="B6723" i="3"/>
  <c r="L6723" i="3" s="1"/>
  <c r="C6723" i="3"/>
  <c r="D6723" i="3"/>
  <c r="B6724" i="3"/>
  <c r="L6724" i="3" s="1"/>
  <c r="C6724" i="3"/>
  <c r="D6724" i="3"/>
  <c r="B6725" i="3"/>
  <c r="L6725" i="3" s="1"/>
  <c r="C6725" i="3"/>
  <c r="D6725" i="3"/>
  <c r="B6726" i="3"/>
  <c r="L6726" i="3" s="1"/>
  <c r="C6726" i="3"/>
  <c r="D6726" i="3"/>
  <c r="B6727" i="3"/>
  <c r="L6727" i="3" s="1"/>
  <c r="C6727" i="3"/>
  <c r="D6727" i="3"/>
  <c r="B6728" i="3"/>
  <c r="L6728" i="3" s="1"/>
  <c r="C6728" i="3"/>
  <c r="D6728" i="3"/>
  <c r="B6729" i="3"/>
  <c r="L6729" i="3" s="1"/>
  <c r="C6729" i="3"/>
  <c r="D6729" i="3"/>
  <c r="B6730" i="3"/>
  <c r="L6730" i="3" s="1"/>
  <c r="C6730" i="3"/>
  <c r="D6730" i="3"/>
  <c r="B6731" i="3"/>
  <c r="L6731" i="3" s="1"/>
  <c r="C6731" i="3"/>
  <c r="D6731" i="3"/>
  <c r="B6732" i="3"/>
  <c r="L6732" i="3" s="1"/>
  <c r="C6732" i="3"/>
  <c r="D6732" i="3"/>
  <c r="B6733" i="3"/>
  <c r="L6733" i="3" s="1"/>
  <c r="C6733" i="3"/>
  <c r="D6733" i="3"/>
  <c r="B6734" i="3"/>
  <c r="L6734" i="3" s="1"/>
  <c r="C6734" i="3"/>
  <c r="D6734" i="3"/>
  <c r="B6735" i="3"/>
  <c r="L6735" i="3" s="1"/>
  <c r="C6735" i="3"/>
  <c r="D6735" i="3"/>
  <c r="B6736" i="3"/>
  <c r="L6736" i="3" s="1"/>
  <c r="C6736" i="3"/>
  <c r="D6736" i="3"/>
  <c r="B6737" i="3"/>
  <c r="L6737" i="3" s="1"/>
  <c r="C6737" i="3"/>
  <c r="D6737" i="3"/>
  <c r="B6738" i="3"/>
  <c r="L6738" i="3" s="1"/>
  <c r="C6738" i="3"/>
  <c r="D6738" i="3"/>
  <c r="B6739" i="3"/>
  <c r="L6739" i="3" s="1"/>
  <c r="C6739" i="3"/>
  <c r="D6739" i="3"/>
  <c r="B6740" i="3"/>
  <c r="L6740" i="3" s="1"/>
  <c r="C6740" i="3"/>
  <c r="D6740" i="3"/>
  <c r="B6741" i="3"/>
  <c r="L6741" i="3" s="1"/>
  <c r="C6741" i="3"/>
  <c r="D6741" i="3"/>
  <c r="B6742" i="3"/>
  <c r="L6742" i="3" s="1"/>
  <c r="C6742" i="3"/>
  <c r="D6742" i="3"/>
  <c r="B6743" i="3"/>
  <c r="L6743" i="3" s="1"/>
  <c r="C6743" i="3"/>
  <c r="D6743" i="3"/>
  <c r="B6744" i="3"/>
  <c r="L6744" i="3" s="1"/>
  <c r="C6744" i="3"/>
  <c r="D6744" i="3"/>
  <c r="B6745" i="3"/>
  <c r="L6745" i="3" s="1"/>
  <c r="C6745" i="3"/>
  <c r="D6745" i="3"/>
  <c r="B6746" i="3"/>
  <c r="L6746" i="3" s="1"/>
  <c r="C6746" i="3"/>
  <c r="D6746" i="3"/>
  <c r="B6747" i="3"/>
  <c r="L6747" i="3" s="1"/>
  <c r="C6747" i="3"/>
  <c r="D6747" i="3"/>
  <c r="B6748" i="3"/>
  <c r="L6748" i="3" s="1"/>
  <c r="C6748" i="3"/>
  <c r="D6748" i="3"/>
  <c r="B6749" i="3"/>
  <c r="L6749" i="3" s="1"/>
  <c r="C6749" i="3"/>
  <c r="D6749" i="3"/>
  <c r="B6750" i="3"/>
  <c r="L6750" i="3" s="1"/>
  <c r="C6750" i="3"/>
  <c r="D6750" i="3"/>
  <c r="B6751" i="3"/>
  <c r="L6751" i="3" s="1"/>
  <c r="C6751" i="3"/>
  <c r="D6751" i="3"/>
  <c r="B6752" i="3"/>
  <c r="L6752" i="3" s="1"/>
  <c r="C6752" i="3"/>
  <c r="D6752" i="3"/>
  <c r="B6753" i="3"/>
  <c r="L6753" i="3" s="1"/>
  <c r="C6753" i="3"/>
  <c r="D6753" i="3"/>
  <c r="B6754" i="3"/>
  <c r="L6754" i="3" s="1"/>
  <c r="C6754" i="3"/>
  <c r="D6754" i="3"/>
  <c r="B6755" i="3"/>
  <c r="L6755" i="3" s="1"/>
  <c r="C6755" i="3"/>
  <c r="D6755" i="3"/>
  <c r="B6756" i="3"/>
  <c r="L6756" i="3" s="1"/>
  <c r="C6756" i="3"/>
  <c r="D6756" i="3"/>
  <c r="B6757" i="3"/>
  <c r="L6757" i="3" s="1"/>
  <c r="C6757" i="3"/>
  <c r="D6757" i="3"/>
  <c r="B6758" i="3"/>
  <c r="L6758" i="3" s="1"/>
  <c r="C6758" i="3"/>
  <c r="D6758" i="3"/>
  <c r="B6759" i="3"/>
  <c r="L6759" i="3" s="1"/>
  <c r="C6759" i="3"/>
  <c r="D6759" i="3"/>
  <c r="B6760" i="3"/>
  <c r="L6760" i="3" s="1"/>
  <c r="C6760" i="3"/>
  <c r="D6760" i="3"/>
  <c r="B6761" i="3"/>
  <c r="L6761" i="3" s="1"/>
  <c r="C6761" i="3"/>
  <c r="D6761" i="3"/>
  <c r="B6762" i="3"/>
  <c r="L6762" i="3" s="1"/>
  <c r="C6762" i="3"/>
  <c r="D6762" i="3"/>
  <c r="B6763" i="3"/>
  <c r="L6763" i="3" s="1"/>
  <c r="C6763" i="3"/>
  <c r="D6763" i="3"/>
  <c r="B6764" i="3"/>
  <c r="L6764" i="3" s="1"/>
  <c r="C6764" i="3"/>
  <c r="D6764" i="3"/>
  <c r="B6765" i="3"/>
  <c r="L6765" i="3" s="1"/>
  <c r="C6765" i="3"/>
  <c r="D6765" i="3"/>
  <c r="B6766" i="3"/>
  <c r="L6766" i="3" s="1"/>
  <c r="C6766" i="3"/>
  <c r="D6766" i="3"/>
  <c r="B6767" i="3"/>
  <c r="L6767" i="3" s="1"/>
  <c r="C6767" i="3"/>
  <c r="D6767" i="3"/>
  <c r="B6768" i="3"/>
  <c r="L6768" i="3" s="1"/>
  <c r="C6768" i="3"/>
  <c r="D6768" i="3"/>
  <c r="B6769" i="3"/>
  <c r="L6769" i="3" s="1"/>
  <c r="C6769" i="3"/>
  <c r="D6769" i="3"/>
  <c r="B6770" i="3"/>
  <c r="L6770" i="3" s="1"/>
  <c r="C6770" i="3"/>
  <c r="D6770" i="3"/>
  <c r="B6771" i="3"/>
  <c r="L6771" i="3" s="1"/>
  <c r="C6771" i="3"/>
  <c r="D6771" i="3"/>
  <c r="B6772" i="3"/>
  <c r="L6772" i="3" s="1"/>
  <c r="C6772" i="3"/>
  <c r="D6772" i="3"/>
  <c r="B6773" i="3"/>
  <c r="L6773" i="3" s="1"/>
  <c r="C6773" i="3"/>
  <c r="D6773" i="3"/>
  <c r="B6774" i="3"/>
  <c r="L6774" i="3" s="1"/>
  <c r="C6774" i="3"/>
  <c r="D6774" i="3"/>
  <c r="B6775" i="3"/>
  <c r="L6775" i="3" s="1"/>
  <c r="C6775" i="3"/>
  <c r="D6775" i="3"/>
  <c r="B6776" i="3"/>
  <c r="L6776" i="3" s="1"/>
  <c r="C6776" i="3"/>
  <c r="D6776" i="3"/>
  <c r="B6777" i="3"/>
  <c r="L6777" i="3" s="1"/>
  <c r="C6777" i="3"/>
  <c r="D6777" i="3"/>
  <c r="B6778" i="3"/>
  <c r="L6778" i="3" s="1"/>
  <c r="C6778" i="3"/>
  <c r="D6778" i="3"/>
  <c r="B6779" i="3"/>
  <c r="L6779" i="3" s="1"/>
  <c r="C6779" i="3"/>
  <c r="D6779" i="3"/>
  <c r="B6780" i="3"/>
  <c r="L6780" i="3" s="1"/>
  <c r="C6780" i="3"/>
  <c r="D6780" i="3"/>
  <c r="B6781" i="3"/>
  <c r="L6781" i="3" s="1"/>
  <c r="C6781" i="3"/>
  <c r="D6781" i="3"/>
  <c r="B6782" i="3"/>
  <c r="L6782" i="3" s="1"/>
  <c r="C6782" i="3"/>
  <c r="D6782" i="3"/>
  <c r="B6783" i="3"/>
  <c r="L6783" i="3" s="1"/>
  <c r="C6783" i="3"/>
  <c r="D6783" i="3"/>
  <c r="B6784" i="3"/>
  <c r="L6784" i="3" s="1"/>
  <c r="C6784" i="3"/>
  <c r="D6784" i="3"/>
  <c r="B6785" i="3"/>
  <c r="L6785" i="3" s="1"/>
  <c r="C6785" i="3"/>
  <c r="D6785" i="3"/>
  <c r="B6786" i="3"/>
  <c r="L6786" i="3" s="1"/>
  <c r="C6786" i="3"/>
  <c r="D6786" i="3"/>
  <c r="B6787" i="3"/>
  <c r="L6787" i="3" s="1"/>
  <c r="C6787" i="3"/>
  <c r="D6787" i="3"/>
  <c r="B6788" i="3"/>
  <c r="L6788" i="3" s="1"/>
  <c r="C6788" i="3"/>
  <c r="D6788" i="3"/>
  <c r="B6789" i="3"/>
  <c r="L6789" i="3" s="1"/>
  <c r="C6789" i="3"/>
  <c r="D6789" i="3"/>
  <c r="B6790" i="3"/>
  <c r="L6790" i="3" s="1"/>
  <c r="C6790" i="3"/>
  <c r="D6790" i="3"/>
  <c r="B6791" i="3"/>
  <c r="L6791" i="3" s="1"/>
  <c r="C6791" i="3"/>
  <c r="D6791" i="3"/>
  <c r="B6792" i="3"/>
  <c r="L6792" i="3" s="1"/>
  <c r="C6792" i="3"/>
  <c r="D6792" i="3"/>
  <c r="B6793" i="3"/>
  <c r="L6793" i="3" s="1"/>
  <c r="C6793" i="3"/>
  <c r="D6793" i="3"/>
  <c r="B6794" i="3"/>
  <c r="L6794" i="3" s="1"/>
  <c r="C6794" i="3"/>
  <c r="D6794" i="3"/>
  <c r="B6795" i="3"/>
  <c r="L6795" i="3" s="1"/>
  <c r="C6795" i="3"/>
  <c r="D6795" i="3"/>
  <c r="B6796" i="3"/>
  <c r="L6796" i="3" s="1"/>
  <c r="C6796" i="3"/>
  <c r="D6796" i="3"/>
  <c r="B6797" i="3"/>
  <c r="L6797" i="3" s="1"/>
  <c r="C6797" i="3"/>
  <c r="D6797" i="3"/>
  <c r="B6798" i="3"/>
  <c r="L6798" i="3" s="1"/>
  <c r="C6798" i="3"/>
  <c r="D6798" i="3"/>
  <c r="B6799" i="3"/>
  <c r="L6799" i="3" s="1"/>
  <c r="C6799" i="3"/>
  <c r="D6799" i="3"/>
  <c r="B6800" i="3"/>
  <c r="L6800" i="3" s="1"/>
  <c r="C6800" i="3"/>
  <c r="D6800" i="3"/>
  <c r="B6801" i="3"/>
  <c r="L6801" i="3" s="1"/>
  <c r="C6801" i="3"/>
  <c r="D6801" i="3"/>
  <c r="B6802" i="3"/>
  <c r="L6802" i="3" s="1"/>
  <c r="C6802" i="3"/>
  <c r="D6802" i="3"/>
  <c r="B6803" i="3"/>
  <c r="L6803" i="3" s="1"/>
  <c r="C6803" i="3"/>
  <c r="D6803" i="3"/>
  <c r="B6804" i="3"/>
  <c r="L6804" i="3" s="1"/>
  <c r="C6804" i="3"/>
  <c r="D6804" i="3"/>
  <c r="B6805" i="3"/>
  <c r="L6805" i="3" s="1"/>
  <c r="C6805" i="3"/>
  <c r="D6805" i="3"/>
  <c r="B6806" i="3"/>
  <c r="L6806" i="3" s="1"/>
  <c r="C6806" i="3"/>
  <c r="D6806" i="3"/>
  <c r="B6807" i="3"/>
  <c r="L6807" i="3" s="1"/>
  <c r="C6807" i="3"/>
  <c r="D6807" i="3"/>
  <c r="B6808" i="3"/>
  <c r="L6808" i="3" s="1"/>
  <c r="C6808" i="3"/>
  <c r="D6808" i="3"/>
  <c r="B6809" i="3"/>
  <c r="L6809" i="3" s="1"/>
  <c r="C6809" i="3"/>
  <c r="D6809" i="3"/>
  <c r="B6810" i="3"/>
  <c r="L6810" i="3" s="1"/>
  <c r="C6810" i="3"/>
  <c r="D6810" i="3"/>
  <c r="B6811" i="3"/>
  <c r="L6811" i="3" s="1"/>
  <c r="C6811" i="3"/>
  <c r="D6811" i="3"/>
  <c r="B6812" i="3"/>
  <c r="L6812" i="3" s="1"/>
  <c r="C6812" i="3"/>
  <c r="D6812" i="3"/>
  <c r="B6813" i="3"/>
  <c r="L6813" i="3" s="1"/>
  <c r="C6813" i="3"/>
  <c r="D6813" i="3"/>
  <c r="B6814" i="3"/>
  <c r="L6814" i="3" s="1"/>
  <c r="C6814" i="3"/>
  <c r="D6814" i="3"/>
  <c r="B6815" i="3"/>
  <c r="L6815" i="3" s="1"/>
  <c r="C6815" i="3"/>
  <c r="D6815" i="3"/>
  <c r="B6816" i="3"/>
  <c r="L6816" i="3" s="1"/>
  <c r="C6816" i="3"/>
  <c r="D6816" i="3"/>
  <c r="B6817" i="3"/>
  <c r="L6817" i="3" s="1"/>
  <c r="C6817" i="3"/>
  <c r="D6817" i="3"/>
  <c r="B6818" i="3"/>
  <c r="L6818" i="3" s="1"/>
  <c r="C6818" i="3"/>
  <c r="D6818" i="3"/>
  <c r="B6819" i="3"/>
  <c r="L6819" i="3" s="1"/>
  <c r="C6819" i="3"/>
  <c r="D6819" i="3"/>
  <c r="B6820" i="3"/>
  <c r="L6820" i="3" s="1"/>
  <c r="C6820" i="3"/>
  <c r="D6820" i="3"/>
  <c r="B6821" i="3"/>
  <c r="L6821" i="3" s="1"/>
  <c r="C6821" i="3"/>
  <c r="D6821" i="3"/>
  <c r="B6822" i="3"/>
  <c r="L6822" i="3" s="1"/>
  <c r="C6822" i="3"/>
  <c r="D6822" i="3"/>
  <c r="B6823" i="3"/>
  <c r="L6823" i="3" s="1"/>
  <c r="C6823" i="3"/>
  <c r="D6823" i="3"/>
  <c r="B6824" i="3"/>
  <c r="L6824" i="3" s="1"/>
  <c r="C6824" i="3"/>
  <c r="D6824" i="3"/>
  <c r="B6825" i="3"/>
  <c r="L6825" i="3" s="1"/>
  <c r="C6825" i="3"/>
  <c r="D6825" i="3"/>
  <c r="B6826" i="3"/>
  <c r="L6826" i="3" s="1"/>
  <c r="C6826" i="3"/>
  <c r="D6826" i="3"/>
  <c r="B6827" i="3"/>
  <c r="L6827" i="3" s="1"/>
  <c r="C6827" i="3"/>
  <c r="D6827" i="3"/>
  <c r="B6828" i="3"/>
  <c r="L6828" i="3" s="1"/>
  <c r="C6828" i="3"/>
  <c r="D6828" i="3"/>
  <c r="B6829" i="3"/>
  <c r="L6829" i="3" s="1"/>
  <c r="C6829" i="3"/>
  <c r="D6829" i="3"/>
  <c r="B6830" i="3"/>
  <c r="L6830" i="3" s="1"/>
  <c r="C6830" i="3"/>
  <c r="D6830" i="3"/>
  <c r="B6831" i="3"/>
  <c r="L6831" i="3" s="1"/>
  <c r="C6831" i="3"/>
  <c r="D6831" i="3"/>
  <c r="B6832" i="3"/>
  <c r="L6832" i="3" s="1"/>
  <c r="C6832" i="3"/>
  <c r="D6832" i="3"/>
  <c r="B6833" i="3"/>
  <c r="L6833" i="3" s="1"/>
  <c r="C6833" i="3"/>
  <c r="D6833" i="3"/>
  <c r="B6834" i="3"/>
  <c r="L6834" i="3" s="1"/>
  <c r="C6834" i="3"/>
  <c r="D6834" i="3"/>
  <c r="B6835" i="3"/>
  <c r="L6835" i="3" s="1"/>
  <c r="C6835" i="3"/>
  <c r="D6835" i="3"/>
  <c r="B6836" i="3"/>
  <c r="L6836" i="3" s="1"/>
  <c r="C6836" i="3"/>
  <c r="D6836" i="3"/>
  <c r="B6837" i="3"/>
  <c r="L6837" i="3" s="1"/>
  <c r="C6837" i="3"/>
  <c r="D6837" i="3"/>
  <c r="B6838" i="3"/>
  <c r="L6838" i="3" s="1"/>
  <c r="C6838" i="3"/>
  <c r="D6838" i="3"/>
  <c r="B6839" i="3"/>
  <c r="L6839" i="3" s="1"/>
  <c r="C6839" i="3"/>
  <c r="D6839" i="3"/>
  <c r="B6840" i="3"/>
  <c r="L6840" i="3" s="1"/>
  <c r="C6840" i="3"/>
  <c r="D6840" i="3"/>
  <c r="B6841" i="3"/>
  <c r="L6841" i="3" s="1"/>
  <c r="C6841" i="3"/>
  <c r="D6841" i="3"/>
  <c r="B6842" i="3"/>
  <c r="L6842" i="3" s="1"/>
  <c r="C6842" i="3"/>
  <c r="D6842" i="3"/>
  <c r="B6843" i="3"/>
  <c r="L6843" i="3" s="1"/>
  <c r="C6843" i="3"/>
  <c r="D6843" i="3"/>
  <c r="B6844" i="3"/>
  <c r="L6844" i="3" s="1"/>
  <c r="C6844" i="3"/>
  <c r="D6844" i="3"/>
  <c r="B6845" i="3"/>
  <c r="L6845" i="3" s="1"/>
  <c r="C6845" i="3"/>
  <c r="D6845" i="3"/>
  <c r="B6846" i="3"/>
  <c r="L6846" i="3" s="1"/>
  <c r="C6846" i="3"/>
  <c r="D6846" i="3"/>
  <c r="B6847" i="3"/>
  <c r="L6847" i="3" s="1"/>
  <c r="C6847" i="3"/>
  <c r="D6847" i="3"/>
  <c r="B6848" i="3"/>
  <c r="L6848" i="3" s="1"/>
  <c r="C6848" i="3"/>
  <c r="D6848" i="3"/>
  <c r="B6849" i="3"/>
  <c r="L6849" i="3" s="1"/>
  <c r="C6849" i="3"/>
  <c r="D6849" i="3"/>
  <c r="B6850" i="3"/>
  <c r="L6850" i="3" s="1"/>
  <c r="C6850" i="3"/>
  <c r="D6850" i="3"/>
  <c r="B6851" i="3"/>
  <c r="L6851" i="3" s="1"/>
  <c r="C6851" i="3"/>
  <c r="D6851" i="3"/>
  <c r="B6852" i="3"/>
  <c r="L6852" i="3" s="1"/>
  <c r="C6852" i="3"/>
  <c r="D6852" i="3"/>
  <c r="B6853" i="3"/>
  <c r="L6853" i="3" s="1"/>
  <c r="C6853" i="3"/>
  <c r="D6853" i="3"/>
  <c r="B6854" i="3"/>
  <c r="L6854" i="3" s="1"/>
  <c r="C6854" i="3"/>
  <c r="D6854" i="3"/>
  <c r="B6855" i="3"/>
  <c r="L6855" i="3" s="1"/>
  <c r="C6855" i="3"/>
  <c r="D6855" i="3"/>
  <c r="B6856" i="3"/>
  <c r="L6856" i="3" s="1"/>
  <c r="C6856" i="3"/>
  <c r="D6856" i="3"/>
  <c r="B6857" i="3"/>
  <c r="L6857" i="3" s="1"/>
  <c r="C6857" i="3"/>
  <c r="D6857" i="3"/>
  <c r="B6858" i="3"/>
  <c r="L6858" i="3" s="1"/>
  <c r="C6858" i="3"/>
  <c r="D6858" i="3"/>
  <c r="B6859" i="3"/>
  <c r="L6859" i="3" s="1"/>
  <c r="C6859" i="3"/>
  <c r="D6859" i="3"/>
  <c r="B6860" i="3"/>
  <c r="L6860" i="3" s="1"/>
  <c r="C6860" i="3"/>
  <c r="D6860" i="3"/>
  <c r="B6861" i="3"/>
  <c r="L6861" i="3" s="1"/>
  <c r="C6861" i="3"/>
  <c r="D6861" i="3"/>
  <c r="B6862" i="3"/>
  <c r="L6862" i="3" s="1"/>
  <c r="C6862" i="3"/>
  <c r="D6862" i="3"/>
  <c r="B6863" i="3"/>
  <c r="L6863" i="3" s="1"/>
  <c r="C6863" i="3"/>
  <c r="D6863" i="3"/>
  <c r="B6864" i="3"/>
  <c r="L6864" i="3" s="1"/>
  <c r="C6864" i="3"/>
  <c r="D6864" i="3"/>
  <c r="B6865" i="3"/>
  <c r="L6865" i="3" s="1"/>
  <c r="C6865" i="3"/>
  <c r="D6865" i="3"/>
  <c r="B6866" i="3"/>
  <c r="L6866" i="3" s="1"/>
  <c r="C6866" i="3"/>
  <c r="D6866" i="3"/>
  <c r="B6867" i="3"/>
  <c r="L6867" i="3" s="1"/>
  <c r="C6867" i="3"/>
  <c r="D6867" i="3"/>
  <c r="B6868" i="3"/>
  <c r="L6868" i="3" s="1"/>
  <c r="C6868" i="3"/>
  <c r="D6868" i="3"/>
  <c r="B6869" i="3"/>
  <c r="L6869" i="3" s="1"/>
  <c r="C6869" i="3"/>
  <c r="D6869" i="3"/>
  <c r="B6870" i="3"/>
  <c r="L6870" i="3" s="1"/>
  <c r="C6870" i="3"/>
  <c r="D6870" i="3"/>
  <c r="B6871" i="3"/>
  <c r="L6871" i="3" s="1"/>
  <c r="C6871" i="3"/>
  <c r="D6871" i="3"/>
  <c r="B6872" i="3"/>
  <c r="L6872" i="3" s="1"/>
  <c r="C6872" i="3"/>
  <c r="D6872" i="3"/>
  <c r="B6873" i="3"/>
  <c r="L6873" i="3" s="1"/>
  <c r="C6873" i="3"/>
  <c r="D6873" i="3"/>
  <c r="B6874" i="3"/>
  <c r="L6874" i="3" s="1"/>
  <c r="C6874" i="3"/>
  <c r="D6874" i="3"/>
  <c r="B6875" i="3"/>
  <c r="L6875" i="3" s="1"/>
  <c r="C6875" i="3"/>
  <c r="D6875" i="3"/>
  <c r="B6876" i="3"/>
  <c r="L6876" i="3" s="1"/>
  <c r="C6876" i="3"/>
  <c r="D6876" i="3"/>
  <c r="B6877" i="3"/>
  <c r="L6877" i="3" s="1"/>
  <c r="C6877" i="3"/>
  <c r="D6877" i="3"/>
  <c r="B6878" i="3"/>
  <c r="L6878" i="3" s="1"/>
  <c r="C6878" i="3"/>
  <c r="D6878" i="3"/>
  <c r="B6879" i="3"/>
  <c r="L6879" i="3" s="1"/>
  <c r="C6879" i="3"/>
  <c r="D6879" i="3"/>
  <c r="B6880" i="3"/>
  <c r="L6880" i="3" s="1"/>
  <c r="C6880" i="3"/>
  <c r="D6880" i="3"/>
  <c r="B6881" i="3"/>
  <c r="L6881" i="3" s="1"/>
  <c r="C6881" i="3"/>
  <c r="D6881" i="3"/>
  <c r="B6882" i="3"/>
  <c r="L6882" i="3" s="1"/>
  <c r="C6882" i="3"/>
  <c r="D6882" i="3"/>
  <c r="B6883" i="3"/>
  <c r="L6883" i="3" s="1"/>
  <c r="C6883" i="3"/>
  <c r="D6883" i="3"/>
  <c r="B6884" i="3"/>
  <c r="L6884" i="3" s="1"/>
  <c r="C6884" i="3"/>
  <c r="D6884" i="3"/>
  <c r="B6885" i="3"/>
  <c r="L6885" i="3" s="1"/>
  <c r="C6885" i="3"/>
  <c r="D6885" i="3"/>
  <c r="B6886" i="3"/>
  <c r="L6886" i="3" s="1"/>
  <c r="C6886" i="3"/>
  <c r="D6886" i="3"/>
  <c r="B6887" i="3"/>
  <c r="L6887" i="3" s="1"/>
  <c r="C6887" i="3"/>
  <c r="D6887" i="3"/>
  <c r="B6888" i="3"/>
  <c r="L6888" i="3" s="1"/>
  <c r="C6888" i="3"/>
  <c r="D6888" i="3"/>
  <c r="B6889" i="3"/>
  <c r="L6889" i="3" s="1"/>
  <c r="C6889" i="3"/>
  <c r="D6889" i="3"/>
  <c r="B6891" i="3"/>
  <c r="L6891" i="3" s="1"/>
  <c r="C6891" i="3"/>
  <c r="D6891" i="3"/>
  <c r="B6892" i="3"/>
  <c r="L6892" i="3" s="1"/>
  <c r="C6892" i="3"/>
  <c r="D6892" i="3"/>
  <c r="B6893" i="3"/>
  <c r="L6893" i="3" s="1"/>
  <c r="C6893" i="3"/>
  <c r="D6893" i="3"/>
  <c r="B6894" i="3"/>
  <c r="L6894" i="3" s="1"/>
  <c r="C6894" i="3"/>
  <c r="D6894" i="3"/>
  <c r="B6895" i="3"/>
  <c r="L6895" i="3" s="1"/>
  <c r="C6895" i="3"/>
  <c r="D6895" i="3"/>
  <c r="B6896" i="3"/>
  <c r="L6896" i="3" s="1"/>
  <c r="C6896" i="3"/>
  <c r="D6896" i="3"/>
  <c r="B6897" i="3"/>
  <c r="L6897" i="3" s="1"/>
  <c r="C6897" i="3"/>
  <c r="D6897" i="3"/>
  <c r="B6898" i="3"/>
  <c r="L6898" i="3" s="1"/>
  <c r="C6898" i="3"/>
  <c r="D6898" i="3"/>
  <c r="B6899" i="3"/>
  <c r="L6899" i="3" s="1"/>
  <c r="C6899" i="3"/>
  <c r="D6899" i="3"/>
  <c r="B6900" i="3"/>
  <c r="L6900" i="3" s="1"/>
  <c r="C6900" i="3"/>
  <c r="D6900" i="3"/>
  <c r="B6901" i="3"/>
  <c r="L6901" i="3" s="1"/>
  <c r="C6901" i="3"/>
  <c r="D6901" i="3"/>
  <c r="B6902" i="3"/>
  <c r="L6902" i="3" s="1"/>
  <c r="C6902" i="3"/>
  <c r="D6902" i="3"/>
  <c r="B6903" i="3"/>
  <c r="L6903" i="3" s="1"/>
  <c r="C6903" i="3"/>
  <c r="D6903" i="3"/>
  <c r="B6904" i="3"/>
  <c r="L6904" i="3" s="1"/>
  <c r="C6904" i="3"/>
  <c r="D6904" i="3"/>
  <c r="B6905" i="3"/>
  <c r="L6905" i="3" s="1"/>
  <c r="C6905" i="3"/>
  <c r="D6905" i="3"/>
  <c r="B6906" i="3"/>
  <c r="L6906" i="3" s="1"/>
  <c r="C6906" i="3"/>
  <c r="D6906" i="3"/>
  <c r="O6703" i="3"/>
  <c r="H6703" i="3"/>
  <c r="G6703" i="3"/>
  <c r="D6703" i="3"/>
  <c r="C6703" i="3"/>
  <c r="B6703" i="3"/>
  <c r="L6703" i="3" s="1"/>
  <c r="O6702" i="3"/>
  <c r="H6702" i="3"/>
  <c r="G6702" i="3"/>
  <c r="D6702" i="3"/>
  <c r="C6702" i="3"/>
  <c r="B6702" i="3"/>
  <c r="L6702" i="3" s="1"/>
  <c r="N860" i="2"/>
  <c r="L860" i="2"/>
  <c r="M860" i="2" s="1"/>
  <c r="J860" i="2"/>
  <c r="K860" i="2" s="1"/>
  <c r="O6701" i="3"/>
  <c r="O6700" i="3"/>
  <c r="O6699" i="3"/>
  <c r="O6698" i="3"/>
  <c r="O6697" i="3"/>
  <c r="O6696" i="3"/>
  <c r="O6695" i="3"/>
  <c r="O6694" i="3"/>
  <c r="O6693" i="3"/>
  <c r="O6692" i="3"/>
  <c r="O6691" i="3"/>
  <c r="O6690" i="3"/>
  <c r="O6689" i="3"/>
  <c r="O6688" i="3"/>
  <c r="O6687" i="3"/>
  <c r="O6686" i="3"/>
  <c r="O6685" i="3"/>
  <c r="O6684" i="3"/>
  <c r="O6683" i="3"/>
  <c r="O6682" i="3"/>
  <c r="O6681" i="3"/>
  <c r="O6680" i="3"/>
  <c r="O6679" i="3"/>
  <c r="O6678" i="3"/>
  <c r="O6677" i="3"/>
  <c r="O6676" i="3"/>
  <c r="O6675" i="3"/>
  <c r="O6674" i="3"/>
  <c r="O6673" i="3"/>
  <c r="O6672" i="3"/>
  <c r="O6671" i="3"/>
  <c r="O6670" i="3"/>
  <c r="O6669" i="3"/>
  <c r="O6668" i="3"/>
  <c r="O6667" i="3"/>
  <c r="O6666" i="3"/>
  <c r="O6665" i="3"/>
  <c r="O6664" i="3"/>
  <c r="O6663" i="3"/>
  <c r="O6662" i="3"/>
  <c r="O6661" i="3"/>
  <c r="O6660" i="3"/>
  <c r="O6659" i="3"/>
  <c r="O6658" i="3"/>
  <c r="O6657" i="3"/>
  <c r="O6656" i="3"/>
  <c r="O6655" i="3"/>
  <c r="O6654" i="3"/>
  <c r="O6653" i="3"/>
  <c r="O6652" i="3"/>
  <c r="O6651" i="3"/>
  <c r="O6650" i="3"/>
  <c r="O6649" i="3"/>
  <c r="O6647" i="3"/>
  <c r="O6646" i="3"/>
  <c r="O6645" i="3"/>
  <c r="O6644" i="3"/>
  <c r="O6643" i="3"/>
  <c r="O6642" i="3"/>
  <c r="O6641" i="3"/>
  <c r="O6640" i="3"/>
  <c r="O6639" i="3"/>
  <c r="O6638" i="3"/>
  <c r="O6637" i="3"/>
  <c r="O6636" i="3"/>
  <c r="O6635" i="3"/>
  <c r="O6634" i="3"/>
  <c r="O6633" i="3"/>
  <c r="O6632" i="3"/>
  <c r="O6631" i="3"/>
  <c r="O6630" i="3"/>
  <c r="O6629" i="3"/>
  <c r="G6629" i="3"/>
  <c r="H6629" i="3"/>
  <c r="G6630" i="3"/>
  <c r="H6630" i="3"/>
  <c r="G6631" i="3"/>
  <c r="H6631" i="3"/>
  <c r="G6632" i="3"/>
  <c r="H6632" i="3"/>
  <c r="G6633" i="3"/>
  <c r="H6633" i="3"/>
  <c r="G6634" i="3"/>
  <c r="H6634" i="3"/>
  <c r="G6635" i="3"/>
  <c r="H6635" i="3"/>
  <c r="G6636" i="3"/>
  <c r="H6636" i="3"/>
  <c r="G6637" i="3"/>
  <c r="H6637" i="3"/>
  <c r="G6638" i="3"/>
  <c r="H6638" i="3"/>
  <c r="G6639" i="3"/>
  <c r="H6639" i="3"/>
  <c r="G6640" i="3"/>
  <c r="H6640" i="3"/>
  <c r="G6641" i="3"/>
  <c r="H6641" i="3"/>
  <c r="G6642" i="3"/>
  <c r="H6642" i="3"/>
  <c r="G6643" i="3"/>
  <c r="H6643" i="3"/>
  <c r="G6644" i="3"/>
  <c r="H6644" i="3"/>
  <c r="G6645" i="3"/>
  <c r="H6645" i="3"/>
  <c r="G6646" i="3"/>
  <c r="H6646" i="3"/>
  <c r="G6647" i="3"/>
  <c r="H6647" i="3"/>
  <c r="G6649" i="3"/>
  <c r="H6649" i="3"/>
  <c r="G6650" i="3"/>
  <c r="H6650" i="3"/>
  <c r="G6651" i="3"/>
  <c r="H6651" i="3"/>
  <c r="G6652" i="3"/>
  <c r="H6652" i="3"/>
  <c r="G6653" i="3"/>
  <c r="H6653" i="3"/>
  <c r="G6654" i="3"/>
  <c r="H6654" i="3"/>
  <c r="G6655" i="3"/>
  <c r="H6655" i="3"/>
  <c r="G6656" i="3"/>
  <c r="H6656" i="3"/>
  <c r="G6657" i="3"/>
  <c r="H6657" i="3"/>
  <c r="G6658" i="3"/>
  <c r="H6658" i="3"/>
  <c r="G6659" i="3"/>
  <c r="H6659" i="3"/>
  <c r="G6660" i="3"/>
  <c r="H6660" i="3"/>
  <c r="G6661" i="3"/>
  <c r="H6661" i="3"/>
  <c r="G6662" i="3"/>
  <c r="H6662" i="3"/>
  <c r="G6663" i="3"/>
  <c r="H6663" i="3"/>
  <c r="G6664" i="3"/>
  <c r="H6664" i="3"/>
  <c r="G6665" i="3"/>
  <c r="H6665" i="3"/>
  <c r="G6666" i="3"/>
  <c r="H6666" i="3"/>
  <c r="G6667" i="3"/>
  <c r="H6667" i="3"/>
  <c r="G6668" i="3"/>
  <c r="H6668" i="3"/>
  <c r="G6669" i="3"/>
  <c r="H6669" i="3"/>
  <c r="G6670" i="3"/>
  <c r="H6670" i="3"/>
  <c r="G6671" i="3"/>
  <c r="H6671" i="3"/>
  <c r="G6672" i="3"/>
  <c r="H6672" i="3"/>
  <c r="G6673" i="3"/>
  <c r="H6673" i="3"/>
  <c r="G6674" i="3"/>
  <c r="H6674" i="3"/>
  <c r="G6675" i="3"/>
  <c r="H6675" i="3"/>
  <c r="G6676" i="3"/>
  <c r="H6676" i="3"/>
  <c r="G6677" i="3"/>
  <c r="H6677" i="3"/>
  <c r="G6678" i="3"/>
  <c r="H6678" i="3"/>
  <c r="G6679" i="3"/>
  <c r="H6679" i="3"/>
  <c r="G6680" i="3"/>
  <c r="H6680" i="3"/>
  <c r="G6681" i="3"/>
  <c r="H6681" i="3"/>
  <c r="G6682" i="3"/>
  <c r="H6682" i="3"/>
  <c r="G6683" i="3"/>
  <c r="H6683" i="3"/>
  <c r="G6684" i="3"/>
  <c r="H6684" i="3"/>
  <c r="G6685" i="3"/>
  <c r="H6685" i="3"/>
  <c r="G6686" i="3"/>
  <c r="H6686" i="3"/>
  <c r="G6687" i="3"/>
  <c r="H6687" i="3"/>
  <c r="G6688" i="3"/>
  <c r="H6688" i="3"/>
  <c r="G6689" i="3"/>
  <c r="H6689" i="3"/>
  <c r="G6690" i="3"/>
  <c r="H6690" i="3"/>
  <c r="G6691" i="3"/>
  <c r="H6691" i="3"/>
  <c r="G6692" i="3"/>
  <c r="H6692" i="3"/>
  <c r="G6693" i="3"/>
  <c r="H6693" i="3"/>
  <c r="G6694" i="3"/>
  <c r="H6694" i="3"/>
  <c r="G6695" i="3"/>
  <c r="H6695" i="3"/>
  <c r="G6696" i="3"/>
  <c r="H6696" i="3"/>
  <c r="G6697" i="3"/>
  <c r="H6697" i="3"/>
  <c r="G6698" i="3"/>
  <c r="H6698" i="3"/>
  <c r="G6699" i="3"/>
  <c r="H6699" i="3"/>
  <c r="G6700" i="3"/>
  <c r="H6700" i="3"/>
  <c r="G6701" i="3"/>
  <c r="H6701" i="3"/>
  <c r="B6701" i="3"/>
  <c r="L6701" i="3" s="1"/>
  <c r="C6701" i="3"/>
  <c r="D6701" i="3"/>
  <c r="B6629" i="3"/>
  <c r="L6629" i="3" s="1"/>
  <c r="C6629" i="3"/>
  <c r="D6629" i="3"/>
  <c r="B6630" i="3"/>
  <c r="L6630" i="3" s="1"/>
  <c r="C6630" i="3"/>
  <c r="D6630" i="3"/>
  <c r="B6631" i="3"/>
  <c r="L6631" i="3" s="1"/>
  <c r="C6631" i="3"/>
  <c r="D6631" i="3"/>
  <c r="B6632" i="3"/>
  <c r="L6632" i="3" s="1"/>
  <c r="C6632" i="3"/>
  <c r="D6632" i="3"/>
  <c r="B6633" i="3"/>
  <c r="L6633" i="3" s="1"/>
  <c r="C6633" i="3"/>
  <c r="D6633" i="3"/>
  <c r="B6634" i="3"/>
  <c r="L6634" i="3" s="1"/>
  <c r="C6634" i="3"/>
  <c r="D6634" i="3"/>
  <c r="B6635" i="3"/>
  <c r="L6635" i="3" s="1"/>
  <c r="C6635" i="3"/>
  <c r="D6635" i="3"/>
  <c r="B6636" i="3"/>
  <c r="L6636" i="3" s="1"/>
  <c r="C6636" i="3"/>
  <c r="D6636" i="3"/>
  <c r="B6637" i="3"/>
  <c r="L6637" i="3" s="1"/>
  <c r="C6637" i="3"/>
  <c r="D6637" i="3"/>
  <c r="B6638" i="3"/>
  <c r="L6638" i="3" s="1"/>
  <c r="C6638" i="3"/>
  <c r="D6638" i="3"/>
  <c r="B6639" i="3"/>
  <c r="L6639" i="3" s="1"/>
  <c r="C6639" i="3"/>
  <c r="D6639" i="3"/>
  <c r="B6640" i="3"/>
  <c r="L6640" i="3" s="1"/>
  <c r="C6640" i="3"/>
  <c r="D6640" i="3"/>
  <c r="B6641" i="3"/>
  <c r="L6641" i="3" s="1"/>
  <c r="C6641" i="3"/>
  <c r="D6641" i="3"/>
  <c r="B6642" i="3"/>
  <c r="L6642" i="3" s="1"/>
  <c r="C6642" i="3"/>
  <c r="D6642" i="3"/>
  <c r="B6643" i="3"/>
  <c r="L6643" i="3" s="1"/>
  <c r="C6643" i="3"/>
  <c r="D6643" i="3"/>
  <c r="B6644" i="3"/>
  <c r="L6644" i="3" s="1"/>
  <c r="C6644" i="3"/>
  <c r="D6644" i="3"/>
  <c r="B6645" i="3"/>
  <c r="L6645" i="3" s="1"/>
  <c r="C6645" i="3"/>
  <c r="D6645" i="3"/>
  <c r="B6646" i="3"/>
  <c r="L6646" i="3" s="1"/>
  <c r="C6646" i="3"/>
  <c r="D6646" i="3"/>
  <c r="B6647" i="3"/>
  <c r="L6647" i="3" s="1"/>
  <c r="C6647" i="3"/>
  <c r="D6647" i="3"/>
  <c r="B6649" i="3"/>
  <c r="L6649" i="3" s="1"/>
  <c r="C6649" i="3"/>
  <c r="D6649" i="3"/>
  <c r="B6650" i="3"/>
  <c r="L6650" i="3" s="1"/>
  <c r="C6650" i="3"/>
  <c r="D6650" i="3"/>
  <c r="B6651" i="3"/>
  <c r="L6651" i="3" s="1"/>
  <c r="C6651" i="3"/>
  <c r="D6651" i="3"/>
  <c r="B6652" i="3"/>
  <c r="L6652" i="3" s="1"/>
  <c r="C6652" i="3"/>
  <c r="D6652" i="3"/>
  <c r="B6653" i="3"/>
  <c r="L6653" i="3" s="1"/>
  <c r="C6653" i="3"/>
  <c r="D6653" i="3"/>
  <c r="B6654" i="3"/>
  <c r="L6654" i="3" s="1"/>
  <c r="C6654" i="3"/>
  <c r="D6654" i="3"/>
  <c r="B6655" i="3"/>
  <c r="L6655" i="3" s="1"/>
  <c r="C6655" i="3"/>
  <c r="D6655" i="3"/>
  <c r="B6656" i="3"/>
  <c r="L6656" i="3" s="1"/>
  <c r="C6656" i="3"/>
  <c r="D6656" i="3"/>
  <c r="B6657" i="3"/>
  <c r="L6657" i="3" s="1"/>
  <c r="C6657" i="3"/>
  <c r="D6657" i="3"/>
  <c r="B6658" i="3"/>
  <c r="L6658" i="3" s="1"/>
  <c r="C6658" i="3"/>
  <c r="D6658" i="3"/>
  <c r="B6659" i="3"/>
  <c r="L6659" i="3" s="1"/>
  <c r="C6659" i="3"/>
  <c r="D6659" i="3"/>
  <c r="B6660" i="3"/>
  <c r="L6660" i="3" s="1"/>
  <c r="C6660" i="3"/>
  <c r="D6660" i="3"/>
  <c r="B6661" i="3"/>
  <c r="L6661" i="3" s="1"/>
  <c r="C6661" i="3"/>
  <c r="D6661" i="3"/>
  <c r="B6662" i="3"/>
  <c r="L6662" i="3" s="1"/>
  <c r="C6662" i="3"/>
  <c r="D6662" i="3"/>
  <c r="B6663" i="3"/>
  <c r="L6663" i="3" s="1"/>
  <c r="C6663" i="3"/>
  <c r="D6663" i="3"/>
  <c r="B6664" i="3"/>
  <c r="L6664" i="3" s="1"/>
  <c r="C6664" i="3"/>
  <c r="D6664" i="3"/>
  <c r="B6665" i="3"/>
  <c r="L6665" i="3" s="1"/>
  <c r="C6665" i="3"/>
  <c r="D6665" i="3"/>
  <c r="B6666" i="3"/>
  <c r="L6666" i="3" s="1"/>
  <c r="C6666" i="3"/>
  <c r="D6666" i="3"/>
  <c r="B6667" i="3"/>
  <c r="L6667" i="3" s="1"/>
  <c r="C6667" i="3"/>
  <c r="D6667" i="3"/>
  <c r="B6668" i="3"/>
  <c r="L6668" i="3" s="1"/>
  <c r="C6668" i="3"/>
  <c r="D6668" i="3"/>
  <c r="B6669" i="3"/>
  <c r="L6669" i="3" s="1"/>
  <c r="C6669" i="3"/>
  <c r="D6669" i="3"/>
  <c r="B6670" i="3"/>
  <c r="L6670" i="3" s="1"/>
  <c r="C6670" i="3"/>
  <c r="D6670" i="3"/>
  <c r="B6671" i="3"/>
  <c r="L6671" i="3" s="1"/>
  <c r="C6671" i="3"/>
  <c r="D6671" i="3"/>
  <c r="B6672" i="3"/>
  <c r="L6672" i="3" s="1"/>
  <c r="C6672" i="3"/>
  <c r="D6672" i="3"/>
  <c r="B6673" i="3"/>
  <c r="L6673" i="3" s="1"/>
  <c r="C6673" i="3"/>
  <c r="D6673" i="3"/>
  <c r="B6674" i="3"/>
  <c r="L6674" i="3" s="1"/>
  <c r="C6674" i="3"/>
  <c r="D6674" i="3"/>
  <c r="B6675" i="3"/>
  <c r="L6675" i="3" s="1"/>
  <c r="C6675" i="3"/>
  <c r="D6675" i="3"/>
  <c r="B6676" i="3"/>
  <c r="L6676" i="3" s="1"/>
  <c r="C6676" i="3"/>
  <c r="D6676" i="3"/>
  <c r="B6677" i="3"/>
  <c r="L6677" i="3" s="1"/>
  <c r="C6677" i="3"/>
  <c r="D6677" i="3"/>
  <c r="B6678" i="3"/>
  <c r="L6678" i="3" s="1"/>
  <c r="C6678" i="3"/>
  <c r="D6678" i="3"/>
  <c r="B6679" i="3"/>
  <c r="L6679" i="3" s="1"/>
  <c r="C6679" i="3"/>
  <c r="D6679" i="3"/>
  <c r="B6680" i="3"/>
  <c r="L6680" i="3" s="1"/>
  <c r="C6680" i="3"/>
  <c r="D6680" i="3"/>
  <c r="B6681" i="3"/>
  <c r="L6681" i="3" s="1"/>
  <c r="C6681" i="3"/>
  <c r="D6681" i="3"/>
  <c r="B6682" i="3"/>
  <c r="L6682" i="3" s="1"/>
  <c r="C6682" i="3"/>
  <c r="D6682" i="3"/>
  <c r="B6683" i="3"/>
  <c r="L6683" i="3" s="1"/>
  <c r="C6683" i="3"/>
  <c r="D6683" i="3"/>
  <c r="B6684" i="3"/>
  <c r="L6684" i="3" s="1"/>
  <c r="C6684" i="3"/>
  <c r="D6684" i="3"/>
  <c r="B6685" i="3"/>
  <c r="L6685" i="3" s="1"/>
  <c r="C6685" i="3"/>
  <c r="D6685" i="3"/>
  <c r="B6686" i="3"/>
  <c r="L6686" i="3" s="1"/>
  <c r="C6686" i="3"/>
  <c r="D6686" i="3"/>
  <c r="B6687" i="3"/>
  <c r="L6687" i="3" s="1"/>
  <c r="C6687" i="3"/>
  <c r="D6687" i="3"/>
  <c r="B6688" i="3"/>
  <c r="L6688" i="3" s="1"/>
  <c r="C6688" i="3"/>
  <c r="D6688" i="3"/>
  <c r="B6689" i="3"/>
  <c r="L6689" i="3" s="1"/>
  <c r="C6689" i="3"/>
  <c r="D6689" i="3"/>
  <c r="B6690" i="3"/>
  <c r="L6690" i="3" s="1"/>
  <c r="C6690" i="3"/>
  <c r="D6690" i="3"/>
  <c r="B6691" i="3"/>
  <c r="L6691" i="3" s="1"/>
  <c r="C6691" i="3"/>
  <c r="D6691" i="3"/>
  <c r="B6692" i="3"/>
  <c r="L6692" i="3" s="1"/>
  <c r="C6692" i="3"/>
  <c r="D6692" i="3"/>
  <c r="B6693" i="3"/>
  <c r="L6693" i="3" s="1"/>
  <c r="C6693" i="3"/>
  <c r="D6693" i="3"/>
  <c r="B6694" i="3"/>
  <c r="L6694" i="3" s="1"/>
  <c r="C6694" i="3"/>
  <c r="D6694" i="3"/>
  <c r="B6695" i="3"/>
  <c r="L6695" i="3" s="1"/>
  <c r="C6695" i="3"/>
  <c r="D6695" i="3"/>
  <c r="B6696" i="3"/>
  <c r="L6696" i="3" s="1"/>
  <c r="C6696" i="3"/>
  <c r="D6696" i="3"/>
  <c r="B6697" i="3"/>
  <c r="L6697" i="3" s="1"/>
  <c r="C6697" i="3"/>
  <c r="D6697" i="3"/>
  <c r="B6698" i="3"/>
  <c r="L6698" i="3" s="1"/>
  <c r="C6698" i="3"/>
  <c r="D6698" i="3"/>
  <c r="B6699" i="3"/>
  <c r="L6699" i="3" s="1"/>
  <c r="C6699" i="3"/>
  <c r="D6699" i="3"/>
  <c r="B6700" i="3"/>
  <c r="L6700" i="3" s="1"/>
  <c r="C6700" i="3"/>
  <c r="D6700" i="3"/>
  <c r="J857" i="2"/>
  <c r="K857" i="2" s="1"/>
  <c r="L857" i="2"/>
  <c r="M857" i="2"/>
  <c r="N857" i="2"/>
  <c r="J858" i="2"/>
  <c r="K858" i="2"/>
  <c r="L858" i="2"/>
  <c r="M858" i="2"/>
  <c r="N858" i="2"/>
  <c r="J859" i="2"/>
  <c r="K859" i="2"/>
  <c r="L859" i="2"/>
  <c r="M859" i="2" s="1"/>
  <c r="N859" i="2"/>
  <c r="L856" i="2"/>
  <c r="M856" i="2" s="1"/>
  <c r="N856" i="2"/>
  <c r="J856" i="2"/>
  <c r="K856" i="2" s="1"/>
  <c r="J855" i="2"/>
  <c r="K855" i="2"/>
  <c r="L855" i="2"/>
  <c r="M855" i="2" s="1"/>
  <c r="N855" i="2"/>
  <c r="N771" i="2"/>
  <c r="L771" i="2"/>
  <c r="M771" i="2" s="1"/>
  <c r="K771" i="2"/>
  <c r="N770" i="2"/>
  <c r="L770" i="2"/>
  <c r="M770" i="2" s="1"/>
  <c r="K770" i="2"/>
  <c r="N769" i="2"/>
  <c r="L769" i="2"/>
  <c r="M769" i="2" s="1"/>
  <c r="K769" i="2"/>
  <c r="N768" i="2"/>
  <c r="L768" i="2"/>
  <c r="M768" i="2" s="1"/>
  <c r="K768" i="2"/>
  <c r="J853" i="2"/>
  <c r="K853" i="2" s="1"/>
  <c r="L853" i="2"/>
  <c r="M853" i="2"/>
  <c r="N853" i="2"/>
  <c r="J854" i="2"/>
  <c r="K854" i="2"/>
  <c r="L854" i="2"/>
  <c r="M854" i="2"/>
  <c r="N854" i="2"/>
  <c r="J852" i="2"/>
  <c r="K852" i="2"/>
  <c r="L852" i="2"/>
  <c r="M852" i="2" s="1"/>
  <c r="N852" i="2"/>
  <c r="O6628" i="3"/>
  <c r="N6628" i="3" a="1"/>
  <c r="N6628" i="3" s="1"/>
  <c r="H6628" i="3"/>
  <c r="G6628" i="3"/>
  <c r="D6628" i="3"/>
  <c r="C6628" i="3"/>
  <c r="B6628" i="3"/>
  <c r="L6628" i="3" s="1"/>
  <c r="O6627" i="3"/>
  <c r="N6627" i="3" a="1"/>
  <c r="N6627" i="3" s="1"/>
  <c r="H6627" i="3"/>
  <c r="G6627" i="3"/>
  <c r="D6627" i="3"/>
  <c r="C6627" i="3"/>
  <c r="B6627" i="3"/>
  <c r="L6627" i="3" s="1"/>
  <c r="O6626" i="3"/>
  <c r="N6626" i="3" a="1"/>
  <c r="N6626" i="3" s="1"/>
  <c r="H6626" i="3"/>
  <c r="G6626" i="3"/>
  <c r="D6626" i="3"/>
  <c r="C6626" i="3"/>
  <c r="B6626" i="3"/>
  <c r="L6626" i="3" s="1"/>
  <c r="N6625" i="3" a="1"/>
  <c r="N6625" i="3" s="1"/>
  <c r="H6625" i="3"/>
  <c r="G6625" i="3"/>
  <c r="D6625" i="3"/>
  <c r="C6625" i="3"/>
  <c r="B6625" i="3"/>
  <c r="L6625" i="3" s="1"/>
  <c r="J851" i="2"/>
  <c r="K851" i="2"/>
  <c r="L851" i="2"/>
  <c r="M851" i="2" s="1"/>
  <c r="N851" i="2"/>
  <c r="J850" i="2"/>
  <c r="K850" i="2" s="1"/>
  <c r="L850" i="2"/>
  <c r="M850" i="2"/>
  <c r="N850" i="2"/>
  <c r="J849" i="2"/>
  <c r="K849" i="2"/>
  <c r="L849" i="2"/>
  <c r="M849" i="2"/>
  <c r="N849" i="2"/>
  <c r="N848" i="2"/>
  <c r="J848" i="2"/>
  <c r="K848" i="2"/>
  <c r="L848" i="2"/>
  <c r="M848" i="2"/>
  <c r="J847" i="2"/>
  <c r="K847" i="2" s="1"/>
  <c r="L847" i="2"/>
  <c r="M847" i="2"/>
  <c r="N847" i="2"/>
  <c r="J846" i="2"/>
  <c r="K846" i="2"/>
  <c r="L846" i="2"/>
  <c r="M846" i="2"/>
  <c r="N846" i="2"/>
  <c r="J845" i="2"/>
  <c r="K845" i="2"/>
  <c r="L845" i="2"/>
  <c r="M845" i="2" s="1"/>
  <c r="N845" i="2"/>
  <c r="J844" i="2"/>
  <c r="K844" i="2" s="1"/>
  <c r="L844" i="2"/>
  <c r="M844" i="2"/>
  <c r="N844" i="2"/>
  <c r="O6624" i="3"/>
  <c r="H6624" i="3"/>
  <c r="G6624" i="3"/>
  <c r="D6624" i="3"/>
  <c r="C6624" i="3"/>
  <c r="B6624" i="3"/>
  <c r="L6624" i="3" s="1"/>
  <c r="O6623" i="3"/>
  <c r="H6623" i="3"/>
  <c r="G6623" i="3"/>
  <c r="D6623" i="3"/>
  <c r="C6623" i="3"/>
  <c r="B6623" i="3"/>
  <c r="L6623" i="3" s="1"/>
  <c r="J842" i="2"/>
  <c r="K842" i="2"/>
  <c r="L842" i="2"/>
  <c r="M842" i="2" s="1"/>
  <c r="N842" i="2"/>
  <c r="J843" i="2"/>
  <c r="K843" i="2" s="1"/>
  <c r="L843" i="2"/>
  <c r="M843" i="2"/>
  <c r="N843" i="2"/>
  <c r="O6622" i="3"/>
  <c r="H6622" i="3"/>
  <c r="G6622" i="3"/>
  <c r="D6622" i="3"/>
  <c r="C6622" i="3"/>
  <c r="B6622" i="3"/>
  <c r="L6622" i="3" s="1"/>
  <c r="H6621" i="3"/>
  <c r="G6621" i="3"/>
  <c r="D6621" i="3"/>
  <c r="C6621" i="3"/>
  <c r="B6621" i="3"/>
  <c r="L6621" i="3" s="1"/>
  <c r="J841" i="2"/>
  <c r="K841" i="2" s="1"/>
  <c r="L841" i="2"/>
  <c r="M841" i="2"/>
  <c r="N841" i="2"/>
  <c r="H6620" i="3"/>
  <c r="G6620" i="3"/>
  <c r="D6620" i="3"/>
  <c r="C6620" i="3"/>
  <c r="B6620" i="3"/>
  <c r="L6620" i="3" s="1"/>
  <c r="J839" i="2"/>
  <c r="K839" i="2"/>
  <c r="L839" i="2"/>
  <c r="M839" i="2"/>
  <c r="N839" i="2"/>
  <c r="J840" i="2"/>
  <c r="K840" i="2"/>
  <c r="L840" i="2"/>
  <c r="M840" i="2" s="1"/>
  <c r="N840" i="2"/>
  <c r="O6619" i="3"/>
  <c r="O6618" i="3"/>
  <c r="O6617" i="3"/>
  <c r="O6616" i="3"/>
  <c r="O6615" i="3"/>
  <c r="O6614" i="3"/>
  <c r="O6613" i="3"/>
  <c r="O6612" i="3"/>
  <c r="O6611" i="3"/>
  <c r="O6610" i="3"/>
  <c r="O6609" i="3"/>
  <c r="O6608" i="3"/>
  <c r="O6607" i="3"/>
  <c r="O6606" i="3"/>
  <c r="O6605" i="3"/>
  <c r="O6604" i="3"/>
  <c r="O6603" i="3"/>
  <c r="O6602" i="3"/>
  <c r="O6601" i="3"/>
  <c r="O6600" i="3"/>
  <c r="O6599" i="3"/>
  <c r="O6598" i="3"/>
  <c r="O6597" i="3"/>
  <c r="O6596" i="3"/>
  <c r="O6595" i="3"/>
  <c r="O6594" i="3"/>
  <c r="O6593" i="3"/>
  <c r="O6592" i="3"/>
  <c r="O6591" i="3"/>
  <c r="O6590" i="3"/>
  <c r="O6589" i="3"/>
  <c r="O6588" i="3"/>
  <c r="O6587" i="3"/>
  <c r="O6586" i="3"/>
  <c r="O6585" i="3"/>
  <c r="O6584" i="3"/>
  <c r="O6583" i="3"/>
  <c r="O6582" i="3"/>
  <c r="O6581" i="3"/>
  <c r="O6580" i="3"/>
  <c r="O6579" i="3"/>
  <c r="O6578" i="3"/>
  <c r="O6577" i="3"/>
  <c r="O6576" i="3"/>
  <c r="O6575" i="3"/>
  <c r="O6574" i="3"/>
  <c r="O6573" i="3"/>
  <c r="O6572" i="3"/>
  <c r="O6571" i="3"/>
  <c r="O6570" i="3"/>
  <c r="O6569" i="3"/>
  <c r="O6568" i="3"/>
  <c r="O6567" i="3"/>
  <c r="O6566" i="3"/>
  <c r="O6565" i="3"/>
  <c r="O6564" i="3"/>
  <c r="O6563" i="3"/>
  <c r="O6562" i="3"/>
  <c r="O6561" i="3"/>
  <c r="O6560" i="3"/>
  <c r="O6559" i="3"/>
  <c r="O6558" i="3"/>
  <c r="O6557" i="3"/>
  <c r="O6556" i="3"/>
  <c r="O6555" i="3"/>
  <c r="O6554" i="3"/>
  <c r="O6553" i="3"/>
  <c r="O6552" i="3"/>
  <c r="O6551" i="3"/>
  <c r="O6550" i="3"/>
  <c r="O6549" i="3"/>
  <c r="O6548" i="3"/>
  <c r="O6547" i="3"/>
  <c r="O6546" i="3"/>
  <c r="O6545" i="3"/>
  <c r="O6544" i="3"/>
  <c r="O6543" i="3"/>
  <c r="O6542" i="3"/>
  <c r="O6541" i="3"/>
  <c r="O6540" i="3"/>
  <c r="O6539" i="3"/>
  <c r="O6538" i="3"/>
  <c r="O6537" i="3"/>
  <c r="O6536" i="3"/>
  <c r="O6535" i="3"/>
  <c r="O6534" i="3"/>
  <c r="O6533" i="3"/>
  <c r="O6532" i="3"/>
  <c r="O6531" i="3"/>
  <c r="O6530" i="3"/>
  <c r="O6529" i="3"/>
  <c r="O6528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D6528" i="3"/>
  <c r="P6528" i="3" s="1"/>
  <c r="D6529" i="3"/>
  <c r="P6529" i="3" s="1"/>
  <c r="D6530" i="3"/>
  <c r="P6530" i="3" s="1"/>
  <c r="D6531" i="3"/>
  <c r="P6531" i="3" s="1"/>
  <c r="D6532" i="3"/>
  <c r="P6532" i="3" s="1"/>
  <c r="D6533" i="3"/>
  <c r="P6533" i="3" s="1"/>
  <c r="D6534" i="3"/>
  <c r="P6534" i="3" s="1"/>
  <c r="D6535" i="3"/>
  <c r="P6535" i="3" s="1"/>
  <c r="D6536" i="3"/>
  <c r="P6536" i="3" s="1"/>
  <c r="D6537" i="3"/>
  <c r="P6537" i="3" s="1"/>
  <c r="D6538" i="3"/>
  <c r="P6538" i="3" s="1"/>
  <c r="D6539" i="3"/>
  <c r="P6539" i="3" s="1"/>
  <c r="D6540" i="3"/>
  <c r="P6540" i="3" s="1"/>
  <c r="D6541" i="3"/>
  <c r="P6541" i="3" s="1"/>
  <c r="D6542" i="3"/>
  <c r="P6542" i="3" s="1"/>
  <c r="D6543" i="3"/>
  <c r="P6543" i="3" s="1"/>
  <c r="D6544" i="3"/>
  <c r="P6544" i="3" s="1"/>
  <c r="D6545" i="3"/>
  <c r="P6545" i="3" s="1"/>
  <c r="D6546" i="3"/>
  <c r="P6546" i="3" s="1"/>
  <c r="D6547" i="3"/>
  <c r="P6547" i="3" s="1"/>
  <c r="D6548" i="3"/>
  <c r="P6548" i="3" s="1"/>
  <c r="D6549" i="3"/>
  <c r="P6549" i="3" s="1"/>
  <c r="D6550" i="3"/>
  <c r="P6550" i="3" s="1"/>
  <c r="D6551" i="3"/>
  <c r="P6551" i="3" s="1"/>
  <c r="D6552" i="3"/>
  <c r="P6552" i="3" s="1"/>
  <c r="D6553" i="3"/>
  <c r="P6553" i="3" s="1"/>
  <c r="D6554" i="3"/>
  <c r="P6554" i="3" s="1"/>
  <c r="D6555" i="3"/>
  <c r="P6555" i="3" s="1"/>
  <c r="D6556" i="3"/>
  <c r="P6556" i="3" s="1"/>
  <c r="D6557" i="3"/>
  <c r="P6557" i="3" s="1"/>
  <c r="D6558" i="3"/>
  <c r="P6558" i="3" s="1"/>
  <c r="D6559" i="3"/>
  <c r="P6559" i="3" s="1"/>
  <c r="D6560" i="3"/>
  <c r="P6560" i="3" s="1"/>
  <c r="D6561" i="3"/>
  <c r="P6561" i="3" s="1"/>
  <c r="D6562" i="3"/>
  <c r="P6562" i="3" s="1"/>
  <c r="D6563" i="3"/>
  <c r="P6563" i="3" s="1"/>
  <c r="D6564" i="3"/>
  <c r="P6564" i="3" s="1"/>
  <c r="D6565" i="3"/>
  <c r="P6565" i="3" s="1"/>
  <c r="D6566" i="3"/>
  <c r="P6566" i="3" s="1"/>
  <c r="D6567" i="3"/>
  <c r="P6567" i="3" s="1"/>
  <c r="D6568" i="3"/>
  <c r="P6568" i="3" s="1"/>
  <c r="D6569" i="3"/>
  <c r="P6569" i="3" s="1"/>
  <c r="D6570" i="3"/>
  <c r="P6570" i="3" s="1"/>
  <c r="D6571" i="3"/>
  <c r="P6571" i="3" s="1"/>
  <c r="D6572" i="3"/>
  <c r="P6572" i="3" s="1"/>
  <c r="D6573" i="3"/>
  <c r="P6573" i="3" s="1"/>
  <c r="D6574" i="3"/>
  <c r="P6574" i="3" s="1"/>
  <c r="D6575" i="3"/>
  <c r="P6575" i="3" s="1"/>
  <c r="D6576" i="3"/>
  <c r="P6576" i="3" s="1"/>
  <c r="D6577" i="3"/>
  <c r="P6577" i="3" s="1"/>
  <c r="D6578" i="3"/>
  <c r="P6578" i="3" s="1"/>
  <c r="D6579" i="3"/>
  <c r="P6579" i="3" s="1"/>
  <c r="D6580" i="3"/>
  <c r="P6580" i="3" s="1"/>
  <c r="D6581" i="3"/>
  <c r="P6581" i="3" s="1"/>
  <c r="D6582" i="3"/>
  <c r="P6582" i="3" s="1"/>
  <c r="D6583" i="3"/>
  <c r="P6583" i="3" s="1"/>
  <c r="D6584" i="3"/>
  <c r="P6584" i="3" s="1"/>
  <c r="D6585" i="3"/>
  <c r="P6585" i="3" s="1"/>
  <c r="D6586" i="3"/>
  <c r="P6586" i="3" s="1"/>
  <c r="D6587" i="3"/>
  <c r="P6587" i="3" s="1"/>
  <c r="D6588" i="3"/>
  <c r="P6588" i="3" s="1"/>
  <c r="D6589" i="3"/>
  <c r="P6589" i="3" s="1"/>
  <c r="D6590" i="3"/>
  <c r="P6590" i="3" s="1"/>
  <c r="D6591" i="3"/>
  <c r="P6591" i="3" s="1"/>
  <c r="D6592" i="3"/>
  <c r="P6592" i="3" s="1"/>
  <c r="D6593" i="3"/>
  <c r="P6593" i="3" s="1"/>
  <c r="D6594" i="3"/>
  <c r="P6594" i="3" s="1"/>
  <c r="D6595" i="3"/>
  <c r="P6595" i="3" s="1"/>
  <c r="D6596" i="3"/>
  <c r="P6596" i="3" s="1"/>
  <c r="D6597" i="3"/>
  <c r="P6597" i="3" s="1"/>
  <c r="D6598" i="3"/>
  <c r="P6598" i="3" s="1"/>
  <c r="D6599" i="3"/>
  <c r="P6599" i="3" s="1"/>
  <c r="D6600" i="3"/>
  <c r="P6600" i="3" s="1"/>
  <c r="D6601" i="3"/>
  <c r="P6601" i="3" s="1"/>
  <c r="D6602" i="3"/>
  <c r="P6602" i="3" s="1"/>
  <c r="D6603" i="3"/>
  <c r="P6603" i="3" s="1"/>
  <c r="D6604" i="3"/>
  <c r="P6604" i="3" s="1"/>
  <c r="D6605" i="3"/>
  <c r="P6605" i="3" s="1"/>
  <c r="D6606" i="3"/>
  <c r="P6606" i="3" s="1"/>
  <c r="D6607" i="3"/>
  <c r="P6607" i="3" s="1"/>
  <c r="D6608" i="3"/>
  <c r="P6608" i="3" s="1"/>
  <c r="D6609" i="3"/>
  <c r="P6609" i="3" s="1"/>
  <c r="D6610" i="3"/>
  <c r="P6610" i="3" s="1"/>
  <c r="D6611" i="3"/>
  <c r="P6611" i="3" s="1"/>
  <c r="D6612" i="3"/>
  <c r="P6612" i="3" s="1"/>
  <c r="D6613" i="3"/>
  <c r="P6613" i="3" s="1"/>
  <c r="D6614" i="3"/>
  <c r="P6614" i="3" s="1"/>
  <c r="D6615" i="3"/>
  <c r="P6615" i="3" s="1"/>
  <c r="D6616" i="3"/>
  <c r="P6616" i="3" s="1"/>
  <c r="D6617" i="3"/>
  <c r="P6617" i="3" s="1"/>
  <c r="D6618" i="3"/>
  <c r="P6618" i="3" s="1"/>
  <c r="D6619" i="3"/>
  <c r="P6619" i="3" s="1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J837" i="2"/>
  <c r="K837" i="2" s="1"/>
  <c r="L837" i="2"/>
  <c r="M837" i="2"/>
  <c r="N837" i="2"/>
  <c r="J838" i="2"/>
  <c r="K838" i="2"/>
  <c r="L838" i="2"/>
  <c r="M838" i="2"/>
  <c r="N838" i="2"/>
  <c r="O6527" i="3"/>
  <c r="N6527" i="3" a="1"/>
  <c r="N6527" i="3" s="1"/>
  <c r="H6527" i="3"/>
  <c r="G6527" i="3"/>
  <c r="D6527" i="3"/>
  <c r="C6527" i="3"/>
  <c r="B6527" i="3"/>
  <c r="L6527" i="3" s="1"/>
  <c r="O6526" i="3"/>
  <c r="N6526" i="3" a="1"/>
  <c r="N6526" i="3" s="1"/>
  <c r="H6526" i="3"/>
  <c r="G6526" i="3"/>
  <c r="D6526" i="3"/>
  <c r="C6526" i="3"/>
  <c r="B6526" i="3"/>
  <c r="L6526" i="3" s="1"/>
  <c r="O6525" i="3"/>
  <c r="H6525" i="3"/>
  <c r="G6525" i="3"/>
  <c r="D6525" i="3"/>
  <c r="C6525" i="3"/>
  <c r="B6525" i="3"/>
  <c r="L6525" i="3" s="1"/>
  <c r="O6524" i="3"/>
  <c r="H6524" i="3"/>
  <c r="G6524" i="3"/>
  <c r="D6524" i="3"/>
  <c r="C6524" i="3"/>
  <c r="B6524" i="3"/>
  <c r="L6524" i="3" s="1"/>
  <c r="J836" i="2"/>
  <c r="K836" i="2"/>
  <c r="L836" i="2"/>
  <c r="M836" i="2" s="1"/>
  <c r="N836" i="2"/>
  <c r="J835" i="2"/>
  <c r="K835" i="2" s="1"/>
  <c r="L835" i="2"/>
  <c r="M835" i="2"/>
  <c r="N835" i="2"/>
  <c r="J832" i="2"/>
  <c r="K832" i="2"/>
  <c r="L832" i="2"/>
  <c r="M832" i="2"/>
  <c r="N832" i="2"/>
  <c r="J833" i="2"/>
  <c r="K833" i="2"/>
  <c r="L833" i="2"/>
  <c r="M833" i="2" s="1"/>
  <c r="N833" i="2"/>
  <c r="J834" i="2"/>
  <c r="K834" i="2" s="1"/>
  <c r="L834" i="2"/>
  <c r="M834" i="2"/>
  <c r="N834" i="2"/>
  <c r="J831" i="2"/>
  <c r="K831" i="2"/>
  <c r="L831" i="2"/>
  <c r="M831" i="2"/>
  <c r="N831" i="2"/>
  <c r="J830" i="2"/>
  <c r="K830" i="2"/>
  <c r="L830" i="2"/>
  <c r="M830" i="2" s="1"/>
  <c r="N830" i="2"/>
  <c r="J829" i="2"/>
  <c r="K829" i="2" s="1"/>
  <c r="L829" i="2"/>
  <c r="M829" i="2"/>
  <c r="N829" i="2"/>
  <c r="J828" i="2"/>
  <c r="K828" i="2"/>
  <c r="L828" i="2"/>
  <c r="M828" i="2"/>
  <c r="N828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O6523" i="3"/>
  <c r="H6523" i="3"/>
  <c r="G6523" i="3"/>
  <c r="O6522" i="3"/>
  <c r="H6522" i="3"/>
  <c r="G6522" i="3"/>
  <c r="O6521" i="3"/>
  <c r="H6521" i="3"/>
  <c r="G6521" i="3"/>
  <c r="O6520" i="3"/>
  <c r="H6520" i="3"/>
  <c r="G6520" i="3"/>
  <c r="O6519" i="3"/>
  <c r="H6519" i="3"/>
  <c r="G6519" i="3"/>
  <c r="O6518" i="3"/>
  <c r="H6518" i="3"/>
  <c r="G6518" i="3"/>
  <c r="O6517" i="3"/>
  <c r="H6517" i="3"/>
  <c r="G6517" i="3"/>
  <c r="O6516" i="3"/>
  <c r="H6516" i="3"/>
  <c r="G6516" i="3"/>
  <c r="O6515" i="3"/>
  <c r="H6515" i="3"/>
  <c r="G6515" i="3"/>
  <c r="O6514" i="3"/>
  <c r="H6514" i="3"/>
  <c r="G6514" i="3"/>
  <c r="O6513" i="3"/>
  <c r="H6513" i="3"/>
  <c r="G6513" i="3"/>
  <c r="O6512" i="3"/>
  <c r="H6512" i="3"/>
  <c r="G6512" i="3"/>
  <c r="O6511" i="3"/>
  <c r="H6511" i="3"/>
  <c r="G6511" i="3"/>
  <c r="D6523" i="3"/>
  <c r="C6523" i="3"/>
  <c r="B6523" i="3"/>
  <c r="L6523" i="3" s="1"/>
  <c r="D6522" i="3"/>
  <c r="C6522" i="3"/>
  <c r="B6522" i="3"/>
  <c r="D6521" i="3"/>
  <c r="C6521" i="3"/>
  <c r="B6521" i="3"/>
  <c r="D6520" i="3"/>
  <c r="C6520" i="3"/>
  <c r="B6520" i="3"/>
  <c r="L6520" i="3" s="1"/>
  <c r="D6519" i="3"/>
  <c r="C6519" i="3"/>
  <c r="B6519" i="3"/>
  <c r="D6518" i="3"/>
  <c r="C6518" i="3"/>
  <c r="B6518" i="3"/>
  <c r="D6517" i="3"/>
  <c r="C6517" i="3"/>
  <c r="B6517" i="3"/>
  <c r="L6517" i="3" s="1"/>
  <c r="D6516" i="3"/>
  <c r="C6516" i="3"/>
  <c r="B6516" i="3"/>
  <c r="D6515" i="3"/>
  <c r="C6515" i="3"/>
  <c r="B6515" i="3"/>
  <c r="D6514" i="3"/>
  <c r="C6514" i="3"/>
  <c r="B6514" i="3"/>
  <c r="L6514" i="3" s="1"/>
  <c r="D6513" i="3"/>
  <c r="C6513" i="3"/>
  <c r="B6513" i="3"/>
  <c r="D6512" i="3"/>
  <c r="C6512" i="3"/>
  <c r="B6512" i="3"/>
  <c r="D6511" i="3"/>
  <c r="C6511" i="3"/>
  <c r="B6511" i="3"/>
  <c r="L6511" i="3" s="1"/>
  <c r="J814" i="2"/>
  <c r="K814" i="2"/>
  <c r="L814" i="2"/>
  <c r="M814" i="2"/>
  <c r="N814" i="2"/>
  <c r="J813" i="2"/>
  <c r="K813" i="2"/>
  <c r="L813" i="2"/>
  <c r="M813" i="2" s="1"/>
  <c r="N813" i="2"/>
  <c r="J811" i="2"/>
  <c r="K811" i="2" s="1"/>
  <c r="L811" i="2"/>
  <c r="M811" i="2"/>
  <c r="N811" i="2"/>
  <c r="J812" i="2"/>
  <c r="K812" i="2"/>
  <c r="L812" i="2"/>
  <c r="M812" i="2"/>
  <c r="N812" i="2"/>
  <c r="O6510" i="3"/>
  <c r="O6509" i="3"/>
  <c r="O6508" i="3"/>
  <c r="O6507" i="3"/>
  <c r="O6506" i="3"/>
  <c r="O6505" i="3"/>
  <c r="O6504" i="3"/>
  <c r="O6503" i="3"/>
  <c r="H6510" i="3"/>
  <c r="G6510" i="3"/>
  <c r="F6510" i="3"/>
  <c r="H6509" i="3"/>
  <c r="G6509" i="3"/>
  <c r="F6509" i="3"/>
  <c r="H6508" i="3"/>
  <c r="G6508" i="3"/>
  <c r="F6508" i="3"/>
  <c r="H6507" i="3"/>
  <c r="G6507" i="3"/>
  <c r="F6507" i="3"/>
  <c r="H6506" i="3"/>
  <c r="G6506" i="3"/>
  <c r="F6506" i="3"/>
  <c r="H6505" i="3"/>
  <c r="G6505" i="3"/>
  <c r="F6505" i="3"/>
  <c r="H6504" i="3"/>
  <c r="G6504" i="3"/>
  <c r="F6504" i="3"/>
  <c r="H6503" i="3"/>
  <c r="G6503" i="3"/>
  <c r="F6503" i="3"/>
  <c r="D6510" i="3"/>
  <c r="P6510" i="3" s="1"/>
  <c r="C6510" i="3"/>
  <c r="B6510" i="3"/>
  <c r="L6510" i="3" s="1"/>
  <c r="D6509" i="3"/>
  <c r="P6509" i="3" s="1"/>
  <c r="C6509" i="3"/>
  <c r="B6509" i="3"/>
  <c r="L6509" i="3" s="1"/>
  <c r="D6508" i="3"/>
  <c r="P6508" i="3" s="1"/>
  <c r="C6508" i="3"/>
  <c r="B6508" i="3"/>
  <c r="L6508" i="3" s="1"/>
  <c r="D6507" i="3"/>
  <c r="P6507" i="3" s="1"/>
  <c r="C6507" i="3"/>
  <c r="B6507" i="3"/>
  <c r="L6507" i="3" s="1"/>
  <c r="D6506" i="3"/>
  <c r="P6506" i="3" s="1"/>
  <c r="C6506" i="3"/>
  <c r="B6506" i="3"/>
  <c r="L6506" i="3" s="1"/>
  <c r="D6505" i="3"/>
  <c r="P6505" i="3" s="1"/>
  <c r="C6505" i="3"/>
  <c r="B6505" i="3"/>
  <c r="L6505" i="3" s="1"/>
  <c r="D6504" i="3"/>
  <c r="P6504" i="3" s="1"/>
  <c r="C6504" i="3"/>
  <c r="B6504" i="3"/>
  <c r="L6504" i="3" s="1"/>
  <c r="D6503" i="3"/>
  <c r="P6503" i="3" s="1"/>
  <c r="C6503" i="3"/>
  <c r="B6503" i="3"/>
  <c r="L6503" i="3" s="1"/>
  <c r="O6502" i="3"/>
  <c r="H6502" i="3"/>
  <c r="G6502" i="3"/>
  <c r="F6502" i="3"/>
  <c r="D6502" i="3"/>
  <c r="C6502" i="3"/>
  <c r="B6502" i="3"/>
  <c r="L6502" i="3" s="1"/>
  <c r="O6501" i="3"/>
  <c r="N6501" i="3" a="1"/>
  <c r="N6501" i="3" s="1"/>
  <c r="H6501" i="3"/>
  <c r="G6501" i="3"/>
  <c r="F6501" i="3"/>
  <c r="D6501" i="3"/>
  <c r="C6501" i="3"/>
  <c r="B6501" i="3"/>
  <c r="L6501" i="3" s="1"/>
  <c r="L810" i="2"/>
  <c r="M810" i="2" s="1"/>
  <c r="N810" i="2"/>
  <c r="J810" i="2"/>
  <c r="K810" i="2" s="1"/>
  <c r="N809" i="2"/>
  <c r="L809" i="2"/>
  <c r="M809" i="2" s="1"/>
  <c r="J809" i="2"/>
  <c r="K809" i="2" s="1"/>
  <c r="N808" i="2"/>
  <c r="L808" i="2"/>
  <c r="M808" i="2" s="1"/>
  <c r="J808" i="2"/>
  <c r="K808" i="2" s="1"/>
  <c r="N807" i="2"/>
  <c r="L807" i="2"/>
  <c r="M807" i="2" s="1"/>
  <c r="J807" i="2"/>
  <c r="K807" i="2" s="1"/>
  <c r="N806" i="2"/>
  <c r="L806" i="2"/>
  <c r="M806" i="2" s="1"/>
  <c r="J806" i="2"/>
  <c r="K806" i="2" s="1"/>
  <c r="B6391" i="3"/>
  <c r="C6391" i="3"/>
  <c r="D6391" i="3"/>
  <c r="F6391" i="3"/>
  <c r="G6391" i="3"/>
  <c r="H6391" i="3"/>
  <c r="L6391" i="3"/>
  <c r="O6391" i="3"/>
  <c r="B6301" i="3"/>
  <c r="C6301" i="3"/>
  <c r="D6301" i="3"/>
  <c r="F6301" i="3"/>
  <c r="G6301" i="3"/>
  <c r="H6301" i="3"/>
  <c r="I6301" i="3"/>
  <c r="L6301" i="3"/>
  <c r="O6301" i="3"/>
  <c r="P6301" i="3"/>
  <c r="B4376" i="3"/>
  <c r="C4376" i="3"/>
  <c r="D4376" i="3"/>
  <c r="F4376" i="3"/>
  <c r="G4376" i="3"/>
  <c r="H4376" i="3"/>
  <c r="I4376" i="3"/>
  <c r="N4376" i="3" a="1"/>
  <c r="N4376" i="3"/>
  <c r="O4376" i="3"/>
  <c r="P4376" i="3"/>
  <c r="O6500" i="3"/>
  <c r="H6500" i="3"/>
  <c r="G6500" i="3"/>
  <c r="F6500" i="3"/>
  <c r="D6500" i="3"/>
  <c r="C6500" i="3"/>
  <c r="B6500" i="3"/>
  <c r="L6500" i="3" s="1"/>
  <c r="O6499" i="3"/>
  <c r="H6499" i="3"/>
  <c r="G6499" i="3"/>
  <c r="F6499" i="3"/>
  <c r="D6499" i="3"/>
  <c r="C6499" i="3"/>
  <c r="B6499" i="3"/>
  <c r="L6499" i="3" s="1"/>
  <c r="O6498" i="3"/>
  <c r="H6498" i="3"/>
  <c r="G6498" i="3"/>
  <c r="F6498" i="3"/>
  <c r="D6498" i="3"/>
  <c r="C6498" i="3"/>
  <c r="B6498" i="3"/>
  <c r="L6498" i="3" s="1"/>
  <c r="O6497" i="3"/>
  <c r="H6497" i="3"/>
  <c r="G6497" i="3"/>
  <c r="F6497" i="3"/>
  <c r="D6497" i="3"/>
  <c r="C6497" i="3"/>
  <c r="B6497" i="3"/>
  <c r="L6497" i="3" s="1"/>
  <c r="O6496" i="3"/>
  <c r="H6496" i="3"/>
  <c r="G6496" i="3"/>
  <c r="F6496" i="3"/>
  <c r="D6496" i="3"/>
  <c r="C6496" i="3"/>
  <c r="B6496" i="3"/>
  <c r="L6496" i="3" s="1"/>
  <c r="O6495" i="3"/>
  <c r="H6495" i="3"/>
  <c r="G6495" i="3"/>
  <c r="F6495" i="3"/>
  <c r="D6495" i="3"/>
  <c r="C6495" i="3"/>
  <c r="B6495" i="3"/>
  <c r="L6495" i="3" s="1"/>
  <c r="O6494" i="3"/>
  <c r="H6494" i="3"/>
  <c r="G6494" i="3"/>
  <c r="F6494" i="3"/>
  <c r="D6494" i="3"/>
  <c r="C6494" i="3"/>
  <c r="B6494" i="3"/>
  <c r="L6494" i="3" s="1"/>
  <c r="O6493" i="3"/>
  <c r="H6493" i="3"/>
  <c r="G6493" i="3"/>
  <c r="F6493" i="3"/>
  <c r="D6493" i="3"/>
  <c r="C6493" i="3"/>
  <c r="B6493" i="3"/>
  <c r="L6493" i="3" s="1"/>
  <c r="O6492" i="3"/>
  <c r="H6492" i="3"/>
  <c r="G6492" i="3"/>
  <c r="F6492" i="3"/>
  <c r="D6492" i="3"/>
  <c r="C6492" i="3"/>
  <c r="B6492" i="3"/>
  <c r="L6492" i="3" s="1"/>
  <c r="O6491" i="3"/>
  <c r="H6491" i="3"/>
  <c r="G6491" i="3"/>
  <c r="F6491" i="3"/>
  <c r="D6491" i="3"/>
  <c r="C6491" i="3"/>
  <c r="B6491" i="3"/>
  <c r="L6491" i="3" s="1"/>
  <c r="O6490" i="3"/>
  <c r="H6490" i="3"/>
  <c r="G6490" i="3"/>
  <c r="F6490" i="3"/>
  <c r="D6490" i="3"/>
  <c r="C6490" i="3"/>
  <c r="B6490" i="3"/>
  <c r="L6490" i="3" s="1"/>
  <c r="O6489" i="3"/>
  <c r="H6489" i="3"/>
  <c r="G6489" i="3"/>
  <c r="F6489" i="3"/>
  <c r="D6489" i="3"/>
  <c r="C6489" i="3"/>
  <c r="B6489" i="3"/>
  <c r="L6489" i="3" s="1"/>
  <c r="O6488" i="3"/>
  <c r="H6488" i="3"/>
  <c r="G6488" i="3"/>
  <c r="F6488" i="3"/>
  <c r="D6488" i="3"/>
  <c r="C6488" i="3"/>
  <c r="B6488" i="3"/>
  <c r="L6488" i="3" s="1"/>
  <c r="O6487" i="3"/>
  <c r="N6487" i="3" a="1"/>
  <c r="N6487" i="3" s="1"/>
  <c r="H6487" i="3"/>
  <c r="G6487" i="3"/>
  <c r="F6487" i="3"/>
  <c r="D6487" i="3"/>
  <c r="C6487" i="3"/>
  <c r="B6487" i="3"/>
  <c r="L6487" i="3" s="1"/>
  <c r="O6486" i="3"/>
  <c r="H6486" i="3"/>
  <c r="G6486" i="3"/>
  <c r="F6486" i="3"/>
  <c r="D6486" i="3"/>
  <c r="C6486" i="3"/>
  <c r="B6486" i="3"/>
  <c r="L6486" i="3" s="1"/>
  <c r="O6485" i="3"/>
  <c r="H6485" i="3"/>
  <c r="G6485" i="3"/>
  <c r="F6485" i="3"/>
  <c r="D6485" i="3"/>
  <c r="C6485" i="3"/>
  <c r="B6485" i="3"/>
  <c r="L6485" i="3" s="1"/>
  <c r="O6484" i="3"/>
  <c r="H6484" i="3"/>
  <c r="G6484" i="3"/>
  <c r="F6484" i="3"/>
  <c r="D6484" i="3"/>
  <c r="C6484" i="3"/>
  <c r="B6484" i="3"/>
  <c r="L6484" i="3" s="1"/>
  <c r="O6483" i="3"/>
  <c r="H6483" i="3"/>
  <c r="G6483" i="3"/>
  <c r="F6483" i="3"/>
  <c r="D6483" i="3"/>
  <c r="C6483" i="3"/>
  <c r="B6483" i="3"/>
  <c r="L6483" i="3" s="1"/>
  <c r="O6482" i="3"/>
  <c r="H6482" i="3"/>
  <c r="G6482" i="3"/>
  <c r="F6482" i="3"/>
  <c r="D6482" i="3"/>
  <c r="C6482" i="3"/>
  <c r="B6482" i="3"/>
  <c r="L6482" i="3" s="1"/>
  <c r="O6481" i="3"/>
  <c r="H6481" i="3"/>
  <c r="G6481" i="3"/>
  <c r="F6481" i="3"/>
  <c r="D6481" i="3"/>
  <c r="C6481" i="3"/>
  <c r="B6481" i="3"/>
  <c r="L6481" i="3" s="1"/>
  <c r="O6480" i="3"/>
  <c r="H6480" i="3"/>
  <c r="G6480" i="3"/>
  <c r="F6480" i="3"/>
  <c r="D6480" i="3"/>
  <c r="C6480" i="3"/>
  <c r="B6480" i="3"/>
  <c r="L6480" i="3" s="1"/>
  <c r="O6479" i="3"/>
  <c r="H6479" i="3"/>
  <c r="G6479" i="3"/>
  <c r="F6479" i="3"/>
  <c r="D6479" i="3"/>
  <c r="C6479" i="3"/>
  <c r="B6479" i="3"/>
  <c r="L6479" i="3" s="1"/>
  <c r="O6478" i="3"/>
  <c r="H6478" i="3"/>
  <c r="G6478" i="3"/>
  <c r="F6478" i="3"/>
  <c r="D6478" i="3"/>
  <c r="C6478" i="3"/>
  <c r="B6478" i="3"/>
  <c r="L6478" i="3" s="1"/>
  <c r="O6477" i="3"/>
  <c r="H6477" i="3"/>
  <c r="G6477" i="3"/>
  <c r="F6477" i="3"/>
  <c r="D6477" i="3"/>
  <c r="C6477" i="3"/>
  <c r="B6477" i="3"/>
  <c r="L6477" i="3" s="1"/>
  <c r="O6476" i="3"/>
  <c r="H6476" i="3"/>
  <c r="G6476" i="3"/>
  <c r="F6476" i="3"/>
  <c r="D6476" i="3"/>
  <c r="C6476" i="3"/>
  <c r="B6476" i="3"/>
  <c r="L6476" i="3" s="1"/>
  <c r="O6475" i="3"/>
  <c r="H6475" i="3"/>
  <c r="G6475" i="3"/>
  <c r="F6475" i="3"/>
  <c r="D6475" i="3"/>
  <c r="C6475" i="3"/>
  <c r="B6475" i="3"/>
  <c r="L6475" i="3" s="1"/>
  <c r="O6474" i="3"/>
  <c r="N6474" i="3" a="1"/>
  <c r="N6474" i="3" s="1"/>
  <c r="H6474" i="3"/>
  <c r="G6474" i="3"/>
  <c r="F6474" i="3"/>
  <c r="D6474" i="3"/>
  <c r="C6474" i="3"/>
  <c r="B6474" i="3"/>
  <c r="L6474" i="3" s="1"/>
  <c r="O6473" i="3"/>
  <c r="N6473" i="3" a="1"/>
  <c r="N6473" i="3" s="1"/>
  <c r="H6473" i="3"/>
  <c r="G6473" i="3"/>
  <c r="F6473" i="3"/>
  <c r="D6473" i="3"/>
  <c r="C6473" i="3"/>
  <c r="B6473" i="3"/>
  <c r="L6473" i="3" s="1"/>
  <c r="O6472" i="3"/>
  <c r="H6472" i="3"/>
  <c r="G6472" i="3"/>
  <c r="F6472" i="3"/>
  <c r="D6472" i="3"/>
  <c r="C6472" i="3"/>
  <c r="B6472" i="3"/>
  <c r="L6472" i="3" s="1"/>
  <c r="O6471" i="3"/>
  <c r="H6471" i="3"/>
  <c r="G6471" i="3"/>
  <c r="F6471" i="3"/>
  <c r="D6471" i="3"/>
  <c r="C6471" i="3"/>
  <c r="B6471" i="3"/>
  <c r="L6471" i="3" s="1"/>
  <c r="O6470" i="3"/>
  <c r="N6470" i="3" a="1"/>
  <c r="N6470" i="3" s="1"/>
  <c r="H6470" i="3"/>
  <c r="G6470" i="3"/>
  <c r="F6470" i="3"/>
  <c r="D6470" i="3"/>
  <c r="C6470" i="3"/>
  <c r="B6470" i="3"/>
  <c r="L6470" i="3" s="1"/>
  <c r="O6469" i="3"/>
  <c r="N6469" i="3" a="1"/>
  <c r="N6469" i="3" s="1"/>
  <c r="H6469" i="3"/>
  <c r="G6469" i="3"/>
  <c r="F6469" i="3"/>
  <c r="D6469" i="3"/>
  <c r="C6469" i="3"/>
  <c r="B6469" i="3"/>
  <c r="L6469" i="3" s="1"/>
  <c r="O6468" i="3"/>
  <c r="N6468" i="3" a="1"/>
  <c r="N6468" i="3" s="1"/>
  <c r="H6468" i="3"/>
  <c r="G6468" i="3"/>
  <c r="F6468" i="3"/>
  <c r="D6468" i="3"/>
  <c r="C6468" i="3"/>
  <c r="B6468" i="3"/>
  <c r="L6468" i="3" s="1"/>
  <c r="O6467" i="3"/>
  <c r="H6467" i="3"/>
  <c r="G6467" i="3"/>
  <c r="F6467" i="3"/>
  <c r="D6467" i="3"/>
  <c r="C6467" i="3"/>
  <c r="B6467" i="3"/>
  <c r="L6467" i="3" s="1"/>
  <c r="O6466" i="3"/>
  <c r="N6466" i="3" a="1"/>
  <c r="N6466" i="3" s="1"/>
  <c r="H6466" i="3"/>
  <c r="G6466" i="3"/>
  <c r="F6466" i="3"/>
  <c r="D6466" i="3"/>
  <c r="C6466" i="3"/>
  <c r="B6466" i="3"/>
  <c r="L6466" i="3" s="1"/>
  <c r="O6465" i="3"/>
  <c r="N6465" i="3" a="1"/>
  <c r="N6465" i="3" s="1"/>
  <c r="H6465" i="3"/>
  <c r="G6465" i="3"/>
  <c r="F6465" i="3"/>
  <c r="D6465" i="3"/>
  <c r="C6465" i="3"/>
  <c r="B6465" i="3"/>
  <c r="L6465" i="3" s="1"/>
  <c r="O6464" i="3"/>
  <c r="H6464" i="3"/>
  <c r="G6464" i="3"/>
  <c r="F6464" i="3"/>
  <c r="D6464" i="3"/>
  <c r="C6464" i="3"/>
  <c r="B6464" i="3"/>
  <c r="L6464" i="3" s="1"/>
  <c r="O6463" i="3"/>
  <c r="N6463" i="3" a="1"/>
  <c r="N6463" i="3" s="1"/>
  <c r="H6463" i="3"/>
  <c r="G6463" i="3"/>
  <c r="F6463" i="3"/>
  <c r="D6463" i="3"/>
  <c r="C6463" i="3"/>
  <c r="B6463" i="3"/>
  <c r="L6463" i="3" s="1"/>
  <c r="O6462" i="3"/>
  <c r="H6462" i="3"/>
  <c r="G6462" i="3"/>
  <c r="F6462" i="3"/>
  <c r="D6462" i="3"/>
  <c r="C6462" i="3"/>
  <c r="B6462" i="3"/>
  <c r="L6462" i="3" s="1"/>
  <c r="O6461" i="3"/>
  <c r="N6461" i="3" a="1"/>
  <c r="N6461" i="3" s="1"/>
  <c r="H6461" i="3"/>
  <c r="G6461" i="3"/>
  <c r="F6461" i="3"/>
  <c r="D6461" i="3"/>
  <c r="C6461" i="3"/>
  <c r="B6461" i="3"/>
  <c r="L6461" i="3" s="1"/>
  <c r="O6460" i="3"/>
  <c r="H6460" i="3"/>
  <c r="G6460" i="3"/>
  <c r="F6460" i="3"/>
  <c r="D6460" i="3"/>
  <c r="C6460" i="3"/>
  <c r="B6460" i="3"/>
  <c r="L6460" i="3" s="1"/>
  <c r="O6459" i="3"/>
  <c r="H6459" i="3"/>
  <c r="G6459" i="3"/>
  <c r="F6459" i="3"/>
  <c r="D6459" i="3"/>
  <c r="C6459" i="3"/>
  <c r="B6459" i="3"/>
  <c r="L6459" i="3" s="1"/>
  <c r="O6458" i="3"/>
  <c r="H6458" i="3"/>
  <c r="G6458" i="3"/>
  <c r="F6458" i="3"/>
  <c r="D6458" i="3"/>
  <c r="C6458" i="3"/>
  <c r="B6458" i="3"/>
  <c r="L6458" i="3" s="1"/>
  <c r="O6457" i="3"/>
  <c r="H6457" i="3"/>
  <c r="G6457" i="3"/>
  <c r="F6457" i="3"/>
  <c r="D6457" i="3"/>
  <c r="C6457" i="3"/>
  <c r="B6457" i="3"/>
  <c r="L6457" i="3" s="1"/>
  <c r="O6456" i="3"/>
  <c r="H6456" i="3"/>
  <c r="G6456" i="3"/>
  <c r="F6456" i="3"/>
  <c r="D6456" i="3"/>
  <c r="C6456" i="3"/>
  <c r="B6456" i="3"/>
  <c r="L6456" i="3" s="1"/>
  <c r="O6455" i="3"/>
  <c r="H6455" i="3"/>
  <c r="G6455" i="3"/>
  <c r="F6455" i="3"/>
  <c r="D6455" i="3"/>
  <c r="C6455" i="3"/>
  <c r="B6455" i="3"/>
  <c r="L6455" i="3" s="1"/>
  <c r="O6454" i="3"/>
  <c r="N6454" i="3" a="1"/>
  <c r="N6454" i="3" s="1"/>
  <c r="H6454" i="3"/>
  <c r="G6454" i="3"/>
  <c r="F6454" i="3"/>
  <c r="D6454" i="3"/>
  <c r="C6454" i="3"/>
  <c r="B6454" i="3"/>
  <c r="L6454" i="3" s="1"/>
  <c r="O6453" i="3"/>
  <c r="H6453" i="3"/>
  <c r="G6453" i="3"/>
  <c r="F6453" i="3"/>
  <c r="D6453" i="3"/>
  <c r="C6453" i="3"/>
  <c r="B6453" i="3"/>
  <c r="L6453" i="3" s="1"/>
  <c r="O6452" i="3"/>
  <c r="H6452" i="3"/>
  <c r="G6452" i="3"/>
  <c r="F6452" i="3"/>
  <c r="D6452" i="3"/>
  <c r="C6452" i="3"/>
  <c r="B6452" i="3"/>
  <c r="L6452" i="3" s="1"/>
  <c r="O6451" i="3"/>
  <c r="H6451" i="3"/>
  <c r="G6451" i="3"/>
  <c r="F6451" i="3"/>
  <c r="D6451" i="3"/>
  <c r="C6451" i="3"/>
  <c r="B6451" i="3"/>
  <c r="L6451" i="3" s="1"/>
  <c r="O6450" i="3"/>
  <c r="H6450" i="3"/>
  <c r="G6450" i="3"/>
  <c r="F6450" i="3"/>
  <c r="D6450" i="3"/>
  <c r="C6450" i="3"/>
  <c r="B6450" i="3"/>
  <c r="L6450" i="3" s="1"/>
  <c r="O6449" i="3"/>
  <c r="H6449" i="3"/>
  <c r="G6449" i="3"/>
  <c r="F6449" i="3"/>
  <c r="D6449" i="3"/>
  <c r="C6449" i="3"/>
  <c r="B6449" i="3"/>
  <c r="L6449" i="3" s="1"/>
  <c r="O6448" i="3"/>
  <c r="H6448" i="3"/>
  <c r="G6448" i="3"/>
  <c r="F6448" i="3"/>
  <c r="D6448" i="3"/>
  <c r="C6448" i="3"/>
  <c r="B6448" i="3"/>
  <c r="L6448" i="3" s="1"/>
  <c r="O6447" i="3"/>
  <c r="H6447" i="3"/>
  <c r="G6447" i="3"/>
  <c r="F6447" i="3"/>
  <c r="D6447" i="3"/>
  <c r="C6447" i="3"/>
  <c r="B6447" i="3"/>
  <c r="L6447" i="3" s="1"/>
  <c r="O6446" i="3"/>
  <c r="H6446" i="3"/>
  <c r="G6446" i="3"/>
  <c r="F6446" i="3"/>
  <c r="D6446" i="3"/>
  <c r="C6446" i="3"/>
  <c r="B6446" i="3"/>
  <c r="L6446" i="3" s="1"/>
  <c r="O6445" i="3"/>
  <c r="H6445" i="3"/>
  <c r="G6445" i="3"/>
  <c r="F6445" i="3"/>
  <c r="D6445" i="3"/>
  <c r="C6445" i="3"/>
  <c r="B6445" i="3"/>
  <c r="L6445" i="3" s="1"/>
  <c r="O6444" i="3"/>
  <c r="H6444" i="3"/>
  <c r="G6444" i="3"/>
  <c r="F6444" i="3"/>
  <c r="D6444" i="3"/>
  <c r="C6444" i="3"/>
  <c r="B6444" i="3"/>
  <c r="L6444" i="3" s="1"/>
  <c r="O6443" i="3"/>
  <c r="N6443" i="3" a="1"/>
  <c r="N6443" i="3" s="1"/>
  <c r="H6443" i="3"/>
  <c r="G6443" i="3"/>
  <c r="F6443" i="3"/>
  <c r="D6443" i="3"/>
  <c r="C6443" i="3"/>
  <c r="B6443" i="3"/>
  <c r="L6443" i="3" s="1"/>
  <c r="O6442" i="3"/>
  <c r="N6442" i="3" a="1"/>
  <c r="N6442" i="3" s="1"/>
  <c r="H6442" i="3"/>
  <c r="G6442" i="3"/>
  <c r="F6442" i="3"/>
  <c r="D6442" i="3"/>
  <c r="C6442" i="3"/>
  <c r="B6442" i="3"/>
  <c r="L6442" i="3" s="1"/>
  <c r="O6441" i="3"/>
  <c r="N6441" i="3" a="1"/>
  <c r="N6441" i="3" s="1"/>
  <c r="H6441" i="3"/>
  <c r="G6441" i="3"/>
  <c r="F6441" i="3"/>
  <c r="D6441" i="3"/>
  <c r="C6441" i="3"/>
  <c r="B6441" i="3"/>
  <c r="L6441" i="3" s="1"/>
  <c r="O6440" i="3"/>
  <c r="N6440" i="3" a="1"/>
  <c r="N6440" i="3" s="1"/>
  <c r="H6440" i="3"/>
  <c r="G6440" i="3"/>
  <c r="F6440" i="3"/>
  <c r="D6440" i="3"/>
  <c r="C6440" i="3"/>
  <c r="B6440" i="3"/>
  <c r="L6440" i="3" s="1"/>
  <c r="O6439" i="3"/>
  <c r="N6439" i="3" a="1"/>
  <c r="N6439" i="3" s="1"/>
  <c r="H6439" i="3"/>
  <c r="G6439" i="3"/>
  <c r="F6439" i="3"/>
  <c r="D6439" i="3"/>
  <c r="C6439" i="3"/>
  <c r="B6439" i="3"/>
  <c r="L6439" i="3" s="1"/>
  <c r="O6438" i="3"/>
  <c r="H6438" i="3"/>
  <c r="G6438" i="3"/>
  <c r="F6438" i="3"/>
  <c r="D6438" i="3"/>
  <c r="C6438" i="3"/>
  <c r="B6438" i="3"/>
  <c r="L6438" i="3" s="1"/>
  <c r="O6437" i="3"/>
  <c r="N6437" i="3" a="1"/>
  <c r="N6437" i="3" s="1"/>
  <c r="H6437" i="3"/>
  <c r="G6437" i="3"/>
  <c r="F6437" i="3"/>
  <c r="D6437" i="3"/>
  <c r="C6437" i="3"/>
  <c r="B6437" i="3"/>
  <c r="L6437" i="3" s="1"/>
  <c r="O6436" i="3"/>
  <c r="N6436" i="3" a="1"/>
  <c r="N6436" i="3" s="1"/>
  <c r="H6436" i="3"/>
  <c r="G6436" i="3"/>
  <c r="F6436" i="3"/>
  <c r="D6436" i="3"/>
  <c r="C6436" i="3"/>
  <c r="B6436" i="3"/>
  <c r="L6436" i="3" s="1"/>
  <c r="O6435" i="3"/>
  <c r="N6435" i="3" a="1"/>
  <c r="N6435" i="3" s="1"/>
  <c r="H6435" i="3"/>
  <c r="G6435" i="3"/>
  <c r="F6435" i="3"/>
  <c r="D6435" i="3"/>
  <c r="C6435" i="3"/>
  <c r="B6435" i="3"/>
  <c r="O6434" i="3"/>
  <c r="N6434" i="3" a="1"/>
  <c r="N6434" i="3" s="1"/>
  <c r="H6434" i="3"/>
  <c r="G6434" i="3"/>
  <c r="F6434" i="3"/>
  <c r="D6434" i="3"/>
  <c r="C6434" i="3"/>
  <c r="B6434" i="3"/>
  <c r="L6434" i="3" s="1"/>
  <c r="O6433" i="3"/>
  <c r="N6433" i="3" a="1"/>
  <c r="N6433" i="3" s="1"/>
  <c r="H6433" i="3"/>
  <c r="G6433" i="3"/>
  <c r="F6433" i="3"/>
  <c r="D6433" i="3"/>
  <c r="C6433" i="3"/>
  <c r="B6433" i="3"/>
  <c r="L6433" i="3" s="1"/>
  <c r="O6432" i="3"/>
  <c r="N6432" i="3" a="1"/>
  <c r="N6432" i="3" s="1"/>
  <c r="H6432" i="3"/>
  <c r="G6432" i="3"/>
  <c r="F6432" i="3"/>
  <c r="D6432" i="3"/>
  <c r="C6432" i="3"/>
  <c r="B6432" i="3"/>
  <c r="L6432" i="3" s="1"/>
  <c r="O6431" i="3"/>
  <c r="N6431" i="3" a="1"/>
  <c r="N6431" i="3" s="1"/>
  <c r="H6431" i="3"/>
  <c r="G6431" i="3"/>
  <c r="F6431" i="3"/>
  <c r="D6431" i="3"/>
  <c r="C6431" i="3"/>
  <c r="B6431" i="3"/>
  <c r="L6431" i="3" s="1"/>
  <c r="O6430" i="3"/>
  <c r="N6430" i="3" a="1"/>
  <c r="N6430" i="3" s="1"/>
  <c r="H6430" i="3"/>
  <c r="G6430" i="3"/>
  <c r="F6430" i="3"/>
  <c r="D6430" i="3"/>
  <c r="C6430" i="3"/>
  <c r="B6430" i="3"/>
  <c r="L6430" i="3" s="1"/>
  <c r="O6429" i="3"/>
  <c r="N6429" i="3" a="1"/>
  <c r="N6429" i="3" s="1"/>
  <c r="H6429" i="3"/>
  <c r="G6429" i="3"/>
  <c r="F6429" i="3"/>
  <c r="D6429" i="3"/>
  <c r="C6429" i="3"/>
  <c r="B6429" i="3"/>
  <c r="L6429" i="3" s="1"/>
  <c r="O6428" i="3"/>
  <c r="N6428" i="3" a="1"/>
  <c r="N6428" i="3" s="1"/>
  <c r="H6428" i="3"/>
  <c r="G6428" i="3"/>
  <c r="F6428" i="3"/>
  <c r="D6428" i="3"/>
  <c r="C6428" i="3"/>
  <c r="B6428" i="3"/>
  <c r="L6428" i="3" s="1"/>
  <c r="O6427" i="3"/>
  <c r="N6427" i="3" a="1"/>
  <c r="N6427" i="3" s="1"/>
  <c r="H6427" i="3"/>
  <c r="G6427" i="3"/>
  <c r="F6427" i="3"/>
  <c r="D6427" i="3"/>
  <c r="C6427" i="3"/>
  <c r="B6427" i="3"/>
  <c r="L6427" i="3" s="1"/>
  <c r="O6426" i="3"/>
  <c r="N6426" i="3" a="1"/>
  <c r="N6426" i="3" s="1"/>
  <c r="H6426" i="3"/>
  <c r="G6426" i="3"/>
  <c r="F6426" i="3"/>
  <c r="D6426" i="3"/>
  <c r="C6426" i="3"/>
  <c r="B6426" i="3"/>
  <c r="L6426" i="3" s="1"/>
  <c r="O6425" i="3"/>
  <c r="H6425" i="3"/>
  <c r="G6425" i="3"/>
  <c r="F6425" i="3"/>
  <c r="D6425" i="3"/>
  <c r="C6425" i="3"/>
  <c r="B6425" i="3"/>
  <c r="L6425" i="3" s="1"/>
  <c r="O6424" i="3"/>
  <c r="N6424" i="3" a="1"/>
  <c r="N6424" i="3" s="1"/>
  <c r="H6424" i="3"/>
  <c r="G6424" i="3"/>
  <c r="F6424" i="3"/>
  <c r="D6424" i="3"/>
  <c r="C6424" i="3"/>
  <c r="B6424" i="3"/>
  <c r="L6424" i="3" s="1"/>
  <c r="O6423" i="3"/>
  <c r="N6423" i="3" a="1"/>
  <c r="N6423" i="3" s="1"/>
  <c r="H6423" i="3"/>
  <c r="G6423" i="3"/>
  <c r="F6423" i="3"/>
  <c r="D6423" i="3"/>
  <c r="C6423" i="3"/>
  <c r="B6423" i="3"/>
  <c r="L6423" i="3" s="1"/>
  <c r="O6422" i="3"/>
  <c r="N6422" i="3" a="1"/>
  <c r="N6422" i="3" s="1"/>
  <c r="H6422" i="3"/>
  <c r="G6422" i="3"/>
  <c r="F6422" i="3"/>
  <c r="D6422" i="3"/>
  <c r="C6422" i="3"/>
  <c r="B6422" i="3"/>
  <c r="L6422" i="3" s="1"/>
  <c r="O6421" i="3"/>
  <c r="N6421" i="3" a="1"/>
  <c r="N6421" i="3" s="1"/>
  <c r="H6421" i="3"/>
  <c r="G6421" i="3"/>
  <c r="F6421" i="3"/>
  <c r="D6421" i="3"/>
  <c r="C6421" i="3"/>
  <c r="B6421" i="3"/>
  <c r="L6421" i="3" s="1"/>
  <c r="O6420" i="3"/>
  <c r="N6420" i="3" a="1"/>
  <c r="N6420" i="3" s="1"/>
  <c r="H6420" i="3"/>
  <c r="G6420" i="3"/>
  <c r="F6420" i="3"/>
  <c r="D6420" i="3"/>
  <c r="C6420" i="3"/>
  <c r="B6420" i="3"/>
  <c r="L6420" i="3" s="1"/>
  <c r="O6419" i="3"/>
  <c r="N6419" i="3" a="1"/>
  <c r="N6419" i="3" s="1"/>
  <c r="H6419" i="3"/>
  <c r="G6419" i="3"/>
  <c r="F6419" i="3"/>
  <c r="D6419" i="3"/>
  <c r="C6419" i="3"/>
  <c r="B6419" i="3"/>
  <c r="L6419" i="3" s="1"/>
  <c r="O6418" i="3"/>
  <c r="H6418" i="3"/>
  <c r="G6418" i="3"/>
  <c r="F6418" i="3"/>
  <c r="D6418" i="3"/>
  <c r="C6418" i="3"/>
  <c r="B6418" i="3"/>
  <c r="L6418" i="3" s="1"/>
  <c r="O6417" i="3"/>
  <c r="N6417" i="3" a="1"/>
  <c r="N6417" i="3" s="1"/>
  <c r="H6417" i="3"/>
  <c r="G6417" i="3"/>
  <c r="F6417" i="3"/>
  <c r="D6417" i="3"/>
  <c r="C6417" i="3"/>
  <c r="B6417" i="3"/>
  <c r="L6417" i="3" s="1"/>
  <c r="O6416" i="3"/>
  <c r="N6416" i="3" a="1"/>
  <c r="N6416" i="3" s="1"/>
  <c r="H6416" i="3"/>
  <c r="G6416" i="3"/>
  <c r="F6416" i="3"/>
  <c r="D6416" i="3"/>
  <c r="C6416" i="3"/>
  <c r="B6416" i="3"/>
  <c r="L6416" i="3" s="1"/>
  <c r="O6415" i="3"/>
  <c r="N6415" i="3" a="1"/>
  <c r="N6415" i="3" s="1"/>
  <c r="H6415" i="3"/>
  <c r="G6415" i="3"/>
  <c r="F6415" i="3"/>
  <c r="D6415" i="3"/>
  <c r="C6415" i="3"/>
  <c r="B6415" i="3"/>
  <c r="L6415" i="3" s="1"/>
  <c r="O6414" i="3"/>
  <c r="N6414" i="3" a="1"/>
  <c r="N6414" i="3" s="1"/>
  <c r="H6414" i="3"/>
  <c r="G6414" i="3"/>
  <c r="F6414" i="3"/>
  <c r="D6414" i="3"/>
  <c r="C6414" i="3"/>
  <c r="B6414" i="3"/>
  <c r="L6414" i="3" s="1"/>
  <c r="O6413" i="3"/>
  <c r="H6413" i="3"/>
  <c r="G6413" i="3"/>
  <c r="F6413" i="3"/>
  <c r="D6413" i="3"/>
  <c r="C6413" i="3"/>
  <c r="B6413" i="3"/>
  <c r="L6413" i="3" s="1"/>
  <c r="O6412" i="3"/>
  <c r="N6412" i="3" a="1"/>
  <c r="N6412" i="3" s="1"/>
  <c r="H6412" i="3"/>
  <c r="G6412" i="3"/>
  <c r="F6412" i="3"/>
  <c r="D6412" i="3"/>
  <c r="C6412" i="3"/>
  <c r="B6412" i="3"/>
  <c r="L6412" i="3" s="1"/>
  <c r="O6411" i="3"/>
  <c r="N6411" i="3" a="1"/>
  <c r="N6411" i="3" s="1"/>
  <c r="H6411" i="3"/>
  <c r="G6411" i="3"/>
  <c r="F6411" i="3"/>
  <c r="D6411" i="3"/>
  <c r="C6411" i="3"/>
  <c r="B6411" i="3"/>
  <c r="L6411" i="3" s="1"/>
  <c r="O6410" i="3"/>
  <c r="N6410" i="3" a="1"/>
  <c r="N6410" i="3" s="1"/>
  <c r="H6410" i="3"/>
  <c r="G6410" i="3"/>
  <c r="F6410" i="3"/>
  <c r="D6410" i="3"/>
  <c r="C6410" i="3"/>
  <c r="B6410" i="3"/>
  <c r="L6410" i="3" s="1"/>
  <c r="O6409" i="3"/>
  <c r="H6409" i="3"/>
  <c r="G6409" i="3"/>
  <c r="F6409" i="3"/>
  <c r="D6409" i="3"/>
  <c r="C6409" i="3"/>
  <c r="B6409" i="3"/>
  <c r="L6409" i="3" s="1"/>
  <c r="O6408" i="3"/>
  <c r="H6408" i="3"/>
  <c r="G6408" i="3"/>
  <c r="F6408" i="3"/>
  <c r="D6408" i="3"/>
  <c r="C6408" i="3"/>
  <c r="B6408" i="3"/>
  <c r="L6408" i="3" s="1"/>
  <c r="O6407" i="3"/>
  <c r="N6407" i="3" a="1"/>
  <c r="N6407" i="3" s="1"/>
  <c r="H6407" i="3"/>
  <c r="G6407" i="3"/>
  <c r="F6407" i="3"/>
  <c r="D6407" i="3"/>
  <c r="C6407" i="3"/>
  <c r="B6407" i="3"/>
  <c r="L6407" i="3" s="1"/>
  <c r="O6406" i="3"/>
  <c r="H6406" i="3"/>
  <c r="G6406" i="3"/>
  <c r="F6406" i="3"/>
  <c r="D6406" i="3"/>
  <c r="C6406" i="3"/>
  <c r="B6406" i="3"/>
  <c r="L6406" i="3" s="1"/>
  <c r="O6405" i="3"/>
  <c r="H6405" i="3"/>
  <c r="G6405" i="3"/>
  <c r="F6405" i="3"/>
  <c r="D6405" i="3"/>
  <c r="C6405" i="3"/>
  <c r="B6405" i="3"/>
  <c r="L6405" i="3" s="1"/>
  <c r="O6404" i="3"/>
  <c r="N6404" i="3" a="1"/>
  <c r="N6404" i="3" s="1"/>
  <c r="H6404" i="3"/>
  <c r="G6404" i="3"/>
  <c r="F6404" i="3"/>
  <c r="D6404" i="3"/>
  <c r="C6404" i="3"/>
  <c r="B6404" i="3"/>
  <c r="L6404" i="3" s="1"/>
  <c r="O6403" i="3"/>
  <c r="H6403" i="3"/>
  <c r="G6403" i="3"/>
  <c r="F6403" i="3"/>
  <c r="D6403" i="3"/>
  <c r="C6403" i="3"/>
  <c r="B6403" i="3"/>
  <c r="L6403" i="3" s="1"/>
  <c r="O6402" i="3"/>
  <c r="H6402" i="3"/>
  <c r="G6402" i="3"/>
  <c r="F6402" i="3"/>
  <c r="D6402" i="3"/>
  <c r="C6402" i="3"/>
  <c r="B6402" i="3"/>
  <c r="L6402" i="3" s="1"/>
  <c r="O6401" i="3"/>
  <c r="N6401" i="3" a="1"/>
  <c r="N6401" i="3" s="1"/>
  <c r="H6401" i="3"/>
  <c r="G6401" i="3"/>
  <c r="F6401" i="3"/>
  <c r="D6401" i="3"/>
  <c r="C6401" i="3"/>
  <c r="B6401" i="3"/>
  <c r="L6401" i="3" s="1"/>
  <c r="O6400" i="3"/>
  <c r="H6400" i="3"/>
  <c r="G6400" i="3"/>
  <c r="F6400" i="3"/>
  <c r="D6400" i="3"/>
  <c r="C6400" i="3"/>
  <c r="B6400" i="3"/>
  <c r="L6400" i="3" s="1"/>
  <c r="O6399" i="3"/>
  <c r="H6399" i="3"/>
  <c r="G6399" i="3"/>
  <c r="F6399" i="3"/>
  <c r="D6399" i="3"/>
  <c r="C6399" i="3"/>
  <c r="B6399" i="3"/>
  <c r="L6399" i="3" s="1"/>
  <c r="O6398" i="3"/>
  <c r="H6398" i="3"/>
  <c r="G6398" i="3"/>
  <c r="F6398" i="3"/>
  <c r="D6398" i="3"/>
  <c r="C6398" i="3"/>
  <c r="B6398" i="3"/>
  <c r="L6398" i="3" s="1"/>
  <c r="O6397" i="3"/>
  <c r="N6397" i="3" a="1"/>
  <c r="N6397" i="3" s="1"/>
  <c r="H6397" i="3"/>
  <c r="G6397" i="3"/>
  <c r="F6397" i="3"/>
  <c r="D6397" i="3"/>
  <c r="C6397" i="3"/>
  <c r="B6397" i="3"/>
  <c r="L6397" i="3" s="1"/>
  <c r="O6396" i="3"/>
  <c r="N6396" i="3" a="1"/>
  <c r="N6396" i="3" s="1"/>
  <c r="H6396" i="3"/>
  <c r="G6396" i="3"/>
  <c r="F6396" i="3"/>
  <c r="D6396" i="3"/>
  <c r="C6396" i="3"/>
  <c r="B6396" i="3"/>
  <c r="L6396" i="3" s="1"/>
  <c r="O6395" i="3"/>
  <c r="N6395" i="3" a="1"/>
  <c r="N6395" i="3" s="1"/>
  <c r="H6395" i="3"/>
  <c r="G6395" i="3"/>
  <c r="F6395" i="3"/>
  <c r="D6395" i="3"/>
  <c r="C6395" i="3"/>
  <c r="B6395" i="3"/>
  <c r="L6395" i="3" s="1"/>
  <c r="O6394" i="3"/>
  <c r="N6394" i="3" a="1"/>
  <c r="N6394" i="3" s="1"/>
  <c r="H6394" i="3"/>
  <c r="G6394" i="3"/>
  <c r="F6394" i="3"/>
  <c r="D6394" i="3"/>
  <c r="C6394" i="3"/>
  <c r="B6394" i="3"/>
  <c r="L6394" i="3" s="1"/>
  <c r="O6393" i="3"/>
  <c r="N6393" i="3" a="1"/>
  <c r="N6393" i="3" s="1"/>
  <c r="H6393" i="3"/>
  <c r="G6393" i="3"/>
  <c r="F6393" i="3"/>
  <c r="D6393" i="3"/>
  <c r="C6393" i="3"/>
  <c r="B6393" i="3"/>
  <c r="L6393" i="3" s="1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2" i="3"/>
  <c r="O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2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2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2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2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2" i="3"/>
  <c r="B5912" i="3"/>
  <c r="L5912" i="3" s="1"/>
  <c r="B5913" i="3"/>
  <c r="L5913" i="3" s="1"/>
  <c r="B5914" i="3"/>
  <c r="L5914" i="3" s="1"/>
  <c r="B5915" i="3"/>
  <c r="L5915" i="3" s="1"/>
  <c r="B5916" i="3"/>
  <c r="L5916" i="3" s="1"/>
  <c r="B5917" i="3"/>
  <c r="L5917" i="3" s="1"/>
  <c r="B5918" i="3"/>
  <c r="L5918" i="3" s="1"/>
  <c r="B5919" i="3"/>
  <c r="L5919" i="3" s="1"/>
  <c r="B5920" i="3"/>
  <c r="L5920" i="3" s="1"/>
  <c r="B5921" i="3"/>
  <c r="L5921" i="3" s="1"/>
  <c r="B5922" i="3"/>
  <c r="L5922" i="3" s="1"/>
  <c r="B5923" i="3"/>
  <c r="L5923" i="3" s="1"/>
  <c r="B5924" i="3"/>
  <c r="L5924" i="3" s="1"/>
  <c r="B5925" i="3"/>
  <c r="L5925" i="3" s="1"/>
  <c r="B5926" i="3"/>
  <c r="L5926" i="3" s="1"/>
  <c r="B5927" i="3"/>
  <c r="L5927" i="3" s="1"/>
  <c r="B5928" i="3"/>
  <c r="L5928" i="3" s="1"/>
  <c r="B5929" i="3"/>
  <c r="L5929" i="3" s="1"/>
  <c r="B5930" i="3"/>
  <c r="L5930" i="3" s="1"/>
  <c r="B5931" i="3"/>
  <c r="L5931" i="3" s="1"/>
  <c r="B5932" i="3"/>
  <c r="L5932" i="3" s="1"/>
  <c r="B5933" i="3"/>
  <c r="L5933" i="3" s="1"/>
  <c r="B5934" i="3"/>
  <c r="L5934" i="3" s="1"/>
  <c r="B5935" i="3"/>
  <c r="L5935" i="3" s="1"/>
  <c r="B5936" i="3"/>
  <c r="L5936" i="3" s="1"/>
  <c r="B5937" i="3"/>
  <c r="L5937" i="3" s="1"/>
  <c r="B5938" i="3"/>
  <c r="L5938" i="3" s="1"/>
  <c r="B5939" i="3"/>
  <c r="L5939" i="3" s="1"/>
  <c r="B5940" i="3"/>
  <c r="L5940" i="3" s="1"/>
  <c r="B5941" i="3"/>
  <c r="L5941" i="3" s="1"/>
  <c r="B5942" i="3"/>
  <c r="L5942" i="3" s="1"/>
  <c r="B5943" i="3"/>
  <c r="L5943" i="3" s="1"/>
  <c r="B5944" i="3"/>
  <c r="L5944" i="3" s="1"/>
  <c r="B5945" i="3"/>
  <c r="L5945" i="3" s="1"/>
  <c r="B5946" i="3"/>
  <c r="L5946" i="3" s="1"/>
  <c r="B5947" i="3"/>
  <c r="L5947" i="3" s="1"/>
  <c r="B5948" i="3"/>
  <c r="L5948" i="3" s="1"/>
  <c r="B5949" i="3"/>
  <c r="L5949" i="3" s="1"/>
  <c r="B5950" i="3"/>
  <c r="L5950" i="3" s="1"/>
  <c r="B5951" i="3"/>
  <c r="L5951" i="3" s="1"/>
  <c r="B5952" i="3"/>
  <c r="L5952" i="3" s="1"/>
  <c r="B5953" i="3"/>
  <c r="L5953" i="3" s="1"/>
  <c r="B5954" i="3"/>
  <c r="L5954" i="3" s="1"/>
  <c r="B5955" i="3"/>
  <c r="L5955" i="3" s="1"/>
  <c r="B5956" i="3"/>
  <c r="L5956" i="3" s="1"/>
  <c r="B5957" i="3"/>
  <c r="L5957" i="3" s="1"/>
  <c r="B5958" i="3"/>
  <c r="L5958" i="3" s="1"/>
  <c r="B5959" i="3"/>
  <c r="L5959" i="3" s="1"/>
  <c r="B5960" i="3"/>
  <c r="L5960" i="3" s="1"/>
  <c r="B5961" i="3"/>
  <c r="L5961" i="3" s="1"/>
  <c r="B5962" i="3"/>
  <c r="L5962" i="3" s="1"/>
  <c r="B5963" i="3"/>
  <c r="L5963" i="3" s="1"/>
  <c r="B5964" i="3"/>
  <c r="L5964" i="3" s="1"/>
  <c r="B5965" i="3"/>
  <c r="L5965" i="3" s="1"/>
  <c r="B5966" i="3"/>
  <c r="L5966" i="3" s="1"/>
  <c r="B5967" i="3"/>
  <c r="L5967" i="3" s="1"/>
  <c r="B5968" i="3"/>
  <c r="L5968" i="3" s="1"/>
  <c r="B5969" i="3"/>
  <c r="L5969" i="3" s="1"/>
  <c r="B5970" i="3"/>
  <c r="L5970" i="3" s="1"/>
  <c r="B5971" i="3"/>
  <c r="L5971" i="3" s="1"/>
  <c r="B5972" i="3"/>
  <c r="L5972" i="3" s="1"/>
  <c r="B5973" i="3"/>
  <c r="L5973" i="3" s="1"/>
  <c r="B5974" i="3"/>
  <c r="L5974" i="3" s="1"/>
  <c r="B5975" i="3"/>
  <c r="L5975" i="3" s="1"/>
  <c r="B5976" i="3"/>
  <c r="L5976" i="3" s="1"/>
  <c r="B5977" i="3"/>
  <c r="L5977" i="3" s="1"/>
  <c r="B5978" i="3"/>
  <c r="L5978" i="3" s="1"/>
  <c r="B5979" i="3"/>
  <c r="L5979" i="3" s="1"/>
  <c r="B5980" i="3"/>
  <c r="L5980" i="3" s="1"/>
  <c r="B5981" i="3"/>
  <c r="L5981" i="3" s="1"/>
  <c r="B5982" i="3"/>
  <c r="L5982" i="3" s="1"/>
  <c r="B5983" i="3"/>
  <c r="L5983" i="3" s="1"/>
  <c r="B5984" i="3"/>
  <c r="L5984" i="3" s="1"/>
  <c r="B5985" i="3"/>
  <c r="L5985" i="3" s="1"/>
  <c r="B5986" i="3"/>
  <c r="L5986" i="3" s="1"/>
  <c r="B5987" i="3"/>
  <c r="L5987" i="3" s="1"/>
  <c r="B5988" i="3"/>
  <c r="L5988" i="3" s="1"/>
  <c r="B5989" i="3"/>
  <c r="L5989" i="3" s="1"/>
  <c r="B5990" i="3"/>
  <c r="L5990" i="3" s="1"/>
  <c r="B5991" i="3"/>
  <c r="L5991" i="3" s="1"/>
  <c r="B5992" i="3"/>
  <c r="L5992" i="3" s="1"/>
  <c r="B5993" i="3"/>
  <c r="L5993" i="3" s="1"/>
  <c r="B5994" i="3"/>
  <c r="L5994" i="3" s="1"/>
  <c r="B5995" i="3"/>
  <c r="L5995" i="3" s="1"/>
  <c r="B5996" i="3"/>
  <c r="L5996" i="3" s="1"/>
  <c r="B5997" i="3"/>
  <c r="L5997" i="3" s="1"/>
  <c r="B5998" i="3"/>
  <c r="L5998" i="3" s="1"/>
  <c r="B5999" i="3"/>
  <c r="L5999" i="3" s="1"/>
  <c r="B6000" i="3"/>
  <c r="L6000" i="3" s="1"/>
  <c r="B6001" i="3"/>
  <c r="L6001" i="3" s="1"/>
  <c r="B6002" i="3"/>
  <c r="L6002" i="3" s="1"/>
  <c r="B6003" i="3"/>
  <c r="L6003" i="3" s="1"/>
  <c r="B6004" i="3"/>
  <c r="L6004" i="3" s="1"/>
  <c r="B6005" i="3"/>
  <c r="L6005" i="3" s="1"/>
  <c r="B6006" i="3"/>
  <c r="L6006" i="3" s="1"/>
  <c r="B6007" i="3"/>
  <c r="L6007" i="3" s="1"/>
  <c r="B6008" i="3"/>
  <c r="L6008" i="3" s="1"/>
  <c r="B6009" i="3"/>
  <c r="L6009" i="3" s="1"/>
  <c r="B6010" i="3"/>
  <c r="L6010" i="3" s="1"/>
  <c r="B6011" i="3"/>
  <c r="L6011" i="3" s="1"/>
  <c r="B6012" i="3"/>
  <c r="L6012" i="3" s="1"/>
  <c r="B6013" i="3"/>
  <c r="L6013" i="3" s="1"/>
  <c r="B6014" i="3"/>
  <c r="L6014" i="3" s="1"/>
  <c r="B6015" i="3"/>
  <c r="L6015" i="3" s="1"/>
  <c r="B6016" i="3"/>
  <c r="L6016" i="3" s="1"/>
  <c r="B6017" i="3"/>
  <c r="L6017" i="3" s="1"/>
  <c r="B6018" i="3"/>
  <c r="L6018" i="3" s="1"/>
  <c r="B6019" i="3"/>
  <c r="L6019" i="3" s="1"/>
  <c r="B6020" i="3"/>
  <c r="L6020" i="3" s="1"/>
  <c r="B6021" i="3"/>
  <c r="L6021" i="3" s="1"/>
  <c r="B6022" i="3"/>
  <c r="L6022" i="3" s="1"/>
  <c r="B6023" i="3"/>
  <c r="L6023" i="3" s="1"/>
  <c r="B6024" i="3"/>
  <c r="L6024" i="3" s="1"/>
  <c r="B6025" i="3"/>
  <c r="L6025" i="3" s="1"/>
  <c r="B6026" i="3"/>
  <c r="L6026" i="3" s="1"/>
  <c r="B6027" i="3"/>
  <c r="L6027" i="3" s="1"/>
  <c r="B6028" i="3"/>
  <c r="L6028" i="3" s="1"/>
  <c r="B6029" i="3"/>
  <c r="L6029" i="3" s="1"/>
  <c r="B6030" i="3"/>
  <c r="L6030" i="3" s="1"/>
  <c r="B6031" i="3"/>
  <c r="L6031" i="3" s="1"/>
  <c r="B6032" i="3"/>
  <c r="L6032" i="3" s="1"/>
  <c r="B6033" i="3"/>
  <c r="L6033" i="3" s="1"/>
  <c r="B6034" i="3"/>
  <c r="L6034" i="3" s="1"/>
  <c r="B6035" i="3"/>
  <c r="L6035" i="3" s="1"/>
  <c r="B6036" i="3"/>
  <c r="L6036" i="3" s="1"/>
  <c r="B6037" i="3"/>
  <c r="L6037" i="3" s="1"/>
  <c r="B6038" i="3"/>
  <c r="L6038" i="3" s="1"/>
  <c r="B6039" i="3"/>
  <c r="L6039" i="3" s="1"/>
  <c r="B6040" i="3"/>
  <c r="L6040" i="3" s="1"/>
  <c r="B6041" i="3"/>
  <c r="L6041" i="3" s="1"/>
  <c r="B6042" i="3"/>
  <c r="L6042" i="3" s="1"/>
  <c r="B6043" i="3"/>
  <c r="L6043" i="3" s="1"/>
  <c r="B6044" i="3"/>
  <c r="L6044" i="3" s="1"/>
  <c r="B6045" i="3"/>
  <c r="L6045" i="3" s="1"/>
  <c r="B6046" i="3"/>
  <c r="L6046" i="3" s="1"/>
  <c r="B6047" i="3"/>
  <c r="L6047" i="3" s="1"/>
  <c r="B6048" i="3"/>
  <c r="L6048" i="3" s="1"/>
  <c r="B6049" i="3"/>
  <c r="L6049" i="3" s="1"/>
  <c r="B6050" i="3"/>
  <c r="L6050" i="3" s="1"/>
  <c r="B6051" i="3"/>
  <c r="L6051" i="3" s="1"/>
  <c r="B6052" i="3"/>
  <c r="L6052" i="3" s="1"/>
  <c r="B6053" i="3"/>
  <c r="L6053" i="3" s="1"/>
  <c r="B6054" i="3"/>
  <c r="L6054" i="3" s="1"/>
  <c r="B6055" i="3"/>
  <c r="L6055" i="3" s="1"/>
  <c r="B6056" i="3"/>
  <c r="L6056" i="3" s="1"/>
  <c r="B6057" i="3"/>
  <c r="L6057" i="3" s="1"/>
  <c r="B6058" i="3"/>
  <c r="L6058" i="3" s="1"/>
  <c r="B6059" i="3"/>
  <c r="L6059" i="3" s="1"/>
  <c r="B6060" i="3"/>
  <c r="L6060" i="3" s="1"/>
  <c r="B6061" i="3"/>
  <c r="L6061" i="3" s="1"/>
  <c r="B6062" i="3"/>
  <c r="L6062" i="3" s="1"/>
  <c r="B6063" i="3"/>
  <c r="L6063" i="3" s="1"/>
  <c r="B6064" i="3"/>
  <c r="L6064" i="3" s="1"/>
  <c r="B6065" i="3"/>
  <c r="L6065" i="3" s="1"/>
  <c r="B6066" i="3"/>
  <c r="L6066" i="3" s="1"/>
  <c r="B6067" i="3"/>
  <c r="L6067" i="3" s="1"/>
  <c r="B6068" i="3"/>
  <c r="L6068" i="3" s="1"/>
  <c r="B6070" i="3"/>
  <c r="L6070" i="3" s="1"/>
  <c r="B6071" i="3"/>
  <c r="L6071" i="3" s="1"/>
  <c r="B6072" i="3"/>
  <c r="L6072" i="3" s="1"/>
  <c r="B6073" i="3"/>
  <c r="L6073" i="3" s="1"/>
  <c r="B6074" i="3"/>
  <c r="L6074" i="3" s="1"/>
  <c r="B6075" i="3"/>
  <c r="L6075" i="3" s="1"/>
  <c r="B6076" i="3"/>
  <c r="L6076" i="3" s="1"/>
  <c r="B6077" i="3"/>
  <c r="L6077" i="3" s="1"/>
  <c r="B6078" i="3"/>
  <c r="L6078" i="3" s="1"/>
  <c r="B6079" i="3"/>
  <c r="L6079" i="3" s="1"/>
  <c r="B6080" i="3"/>
  <c r="L6080" i="3" s="1"/>
  <c r="B6081" i="3"/>
  <c r="L6081" i="3" s="1"/>
  <c r="B6082" i="3"/>
  <c r="L6082" i="3" s="1"/>
  <c r="B6083" i="3"/>
  <c r="L6083" i="3" s="1"/>
  <c r="B6084" i="3"/>
  <c r="L6084" i="3" s="1"/>
  <c r="B6085" i="3"/>
  <c r="L6085" i="3" s="1"/>
  <c r="B6086" i="3"/>
  <c r="L6086" i="3" s="1"/>
  <c r="B6087" i="3"/>
  <c r="L6087" i="3" s="1"/>
  <c r="B6088" i="3"/>
  <c r="L6088" i="3" s="1"/>
  <c r="B6089" i="3"/>
  <c r="L6089" i="3" s="1"/>
  <c r="B6090" i="3"/>
  <c r="L6090" i="3" s="1"/>
  <c r="B6091" i="3"/>
  <c r="L6091" i="3" s="1"/>
  <c r="B6092" i="3"/>
  <c r="L6092" i="3" s="1"/>
  <c r="B6093" i="3"/>
  <c r="L6093" i="3" s="1"/>
  <c r="B6094" i="3"/>
  <c r="L6094" i="3" s="1"/>
  <c r="B6095" i="3"/>
  <c r="L6095" i="3" s="1"/>
  <c r="B6096" i="3"/>
  <c r="L6096" i="3" s="1"/>
  <c r="B6097" i="3"/>
  <c r="L6097" i="3" s="1"/>
  <c r="B6098" i="3"/>
  <c r="L6098" i="3" s="1"/>
  <c r="B6099" i="3"/>
  <c r="L6099" i="3" s="1"/>
  <c r="B6100" i="3"/>
  <c r="L6100" i="3" s="1"/>
  <c r="B6101" i="3"/>
  <c r="L6101" i="3" s="1"/>
  <c r="B6102" i="3"/>
  <c r="L6102" i="3" s="1"/>
  <c r="B6103" i="3"/>
  <c r="L6103" i="3" s="1"/>
  <c r="B6104" i="3"/>
  <c r="L6104" i="3" s="1"/>
  <c r="B6105" i="3"/>
  <c r="L6105" i="3" s="1"/>
  <c r="B6106" i="3"/>
  <c r="L6106" i="3" s="1"/>
  <c r="B6107" i="3"/>
  <c r="L6107" i="3" s="1"/>
  <c r="B6108" i="3"/>
  <c r="L6108" i="3" s="1"/>
  <c r="B6109" i="3"/>
  <c r="L6109" i="3" s="1"/>
  <c r="B6110" i="3"/>
  <c r="L6110" i="3" s="1"/>
  <c r="B6111" i="3"/>
  <c r="L6111" i="3" s="1"/>
  <c r="B6112" i="3"/>
  <c r="L6112" i="3" s="1"/>
  <c r="B6113" i="3"/>
  <c r="L6113" i="3" s="1"/>
  <c r="B6114" i="3"/>
  <c r="L6114" i="3" s="1"/>
  <c r="B6115" i="3"/>
  <c r="L6115" i="3" s="1"/>
  <c r="B6116" i="3"/>
  <c r="L6116" i="3" s="1"/>
  <c r="B6117" i="3"/>
  <c r="L6117" i="3" s="1"/>
  <c r="B6118" i="3"/>
  <c r="L6118" i="3" s="1"/>
  <c r="B6119" i="3"/>
  <c r="L6119" i="3" s="1"/>
  <c r="B6120" i="3"/>
  <c r="L6120" i="3" s="1"/>
  <c r="B6121" i="3"/>
  <c r="L6121" i="3" s="1"/>
  <c r="B6122" i="3"/>
  <c r="L6122" i="3" s="1"/>
  <c r="B6123" i="3"/>
  <c r="L6123" i="3" s="1"/>
  <c r="B6124" i="3"/>
  <c r="L6124" i="3" s="1"/>
  <c r="B6125" i="3"/>
  <c r="L6125" i="3" s="1"/>
  <c r="B6126" i="3"/>
  <c r="L6126" i="3" s="1"/>
  <c r="B6127" i="3"/>
  <c r="L6127" i="3" s="1"/>
  <c r="B6128" i="3"/>
  <c r="L6128" i="3" s="1"/>
  <c r="B6129" i="3"/>
  <c r="L6129" i="3" s="1"/>
  <c r="B6130" i="3"/>
  <c r="L6130" i="3" s="1"/>
  <c r="B6131" i="3"/>
  <c r="L6131" i="3" s="1"/>
  <c r="B6132" i="3"/>
  <c r="L6132" i="3" s="1"/>
  <c r="B6133" i="3"/>
  <c r="L6133" i="3" s="1"/>
  <c r="B6134" i="3"/>
  <c r="L6134" i="3" s="1"/>
  <c r="B6135" i="3"/>
  <c r="L6135" i="3" s="1"/>
  <c r="B6136" i="3"/>
  <c r="L6136" i="3" s="1"/>
  <c r="B6137" i="3"/>
  <c r="L6137" i="3" s="1"/>
  <c r="B6138" i="3"/>
  <c r="L6138" i="3" s="1"/>
  <c r="B6139" i="3"/>
  <c r="L6139" i="3" s="1"/>
  <c r="B6140" i="3"/>
  <c r="L6140" i="3" s="1"/>
  <c r="B6141" i="3"/>
  <c r="L6141" i="3" s="1"/>
  <c r="B6142" i="3"/>
  <c r="L6142" i="3" s="1"/>
  <c r="B6143" i="3"/>
  <c r="L6143" i="3" s="1"/>
  <c r="B6144" i="3"/>
  <c r="L6144" i="3" s="1"/>
  <c r="B6145" i="3"/>
  <c r="L6145" i="3" s="1"/>
  <c r="B6146" i="3"/>
  <c r="L6146" i="3" s="1"/>
  <c r="B6147" i="3"/>
  <c r="L6147" i="3" s="1"/>
  <c r="B6148" i="3"/>
  <c r="L6148" i="3" s="1"/>
  <c r="B6149" i="3"/>
  <c r="L6149" i="3" s="1"/>
  <c r="B6150" i="3"/>
  <c r="L6150" i="3" s="1"/>
  <c r="B6151" i="3"/>
  <c r="L6151" i="3" s="1"/>
  <c r="B6152" i="3"/>
  <c r="L6152" i="3" s="1"/>
  <c r="B6153" i="3"/>
  <c r="L6153" i="3" s="1"/>
  <c r="B6154" i="3"/>
  <c r="L6154" i="3" s="1"/>
  <c r="B6155" i="3"/>
  <c r="L6155" i="3" s="1"/>
  <c r="B6156" i="3"/>
  <c r="L6156" i="3" s="1"/>
  <c r="B6157" i="3"/>
  <c r="L6157" i="3" s="1"/>
  <c r="B6158" i="3"/>
  <c r="L6158" i="3" s="1"/>
  <c r="B6159" i="3"/>
  <c r="L6159" i="3" s="1"/>
  <c r="B6160" i="3"/>
  <c r="L6160" i="3" s="1"/>
  <c r="B6161" i="3"/>
  <c r="L6161" i="3" s="1"/>
  <c r="B6162" i="3"/>
  <c r="L6162" i="3" s="1"/>
  <c r="B6163" i="3"/>
  <c r="L6163" i="3" s="1"/>
  <c r="B6164" i="3"/>
  <c r="L6164" i="3" s="1"/>
  <c r="B6165" i="3"/>
  <c r="L6165" i="3" s="1"/>
  <c r="B6166" i="3"/>
  <c r="L6166" i="3" s="1"/>
  <c r="B6167" i="3"/>
  <c r="L6167" i="3" s="1"/>
  <c r="B6168" i="3"/>
  <c r="L6168" i="3" s="1"/>
  <c r="B6169" i="3"/>
  <c r="L6169" i="3" s="1"/>
  <c r="B6170" i="3"/>
  <c r="L6170" i="3" s="1"/>
  <c r="B6171" i="3"/>
  <c r="L6171" i="3" s="1"/>
  <c r="B6172" i="3"/>
  <c r="L6172" i="3" s="1"/>
  <c r="B6173" i="3"/>
  <c r="L6173" i="3" s="1"/>
  <c r="B6174" i="3"/>
  <c r="L6174" i="3" s="1"/>
  <c r="B6175" i="3"/>
  <c r="L6175" i="3" s="1"/>
  <c r="B6176" i="3"/>
  <c r="L6176" i="3" s="1"/>
  <c r="B6177" i="3"/>
  <c r="L6177" i="3" s="1"/>
  <c r="B6178" i="3"/>
  <c r="L6178" i="3" s="1"/>
  <c r="B6179" i="3"/>
  <c r="L6179" i="3" s="1"/>
  <c r="B6180" i="3"/>
  <c r="L6180" i="3" s="1"/>
  <c r="B6181" i="3"/>
  <c r="L6181" i="3" s="1"/>
  <c r="B6182" i="3"/>
  <c r="L6182" i="3" s="1"/>
  <c r="B6183" i="3"/>
  <c r="L6183" i="3" s="1"/>
  <c r="B6184" i="3"/>
  <c r="L6184" i="3" s="1"/>
  <c r="B6185" i="3"/>
  <c r="L6185" i="3" s="1"/>
  <c r="B6186" i="3"/>
  <c r="L6186" i="3" s="1"/>
  <c r="B6187" i="3"/>
  <c r="L6187" i="3" s="1"/>
  <c r="B6188" i="3"/>
  <c r="L6188" i="3" s="1"/>
  <c r="B6189" i="3"/>
  <c r="L6189" i="3" s="1"/>
  <c r="B6190" i="3"/>
  <c r="L6190" i="3" s="1"/>
  <c r="B6191" i="3"/>
  <c r="L6191" i="3" s="1"/>
  <c r="B6192" i="3"/>
  <c r="L6192" i="3" s="1"/>
  <c r="B6193" i="3"/>
  <c r="L6193" i="3" s="1"/>
  <c r="B6194" i="3"/>
  <c r="L6194" i="3" s="1"/>
  <c r="B6195" i="3"/>
  <c r="L6195" i="3" s="1"/>
  <c r="B6196" i="3"/>
  <c r="L6196" i="3" s="1"/>
  <c r="B6197" i="3"/>
  <c r="L6197" i="3" s="1"/>
  <c r="B6198" i="3"/>
  <c r="L6198" i="3" s="1"/>
  <c r="B6199" i="3"/>
  <c r="L6199" i="3" s="1"/>
  <c r="B6200" i="3"/>
  <c r="L6200" i="3" s="1"/>
  <c r="B6201" i="3"/>
  <c r="L6201" i="3" s="1"/>
  <c r="B6202" i="3"/>
  <c r="L6202" i="3" s="1"/>
  <c r="B6203" i="3"/>
  <c r="L6203" i="3" s="1"/>
  <c r="B6204" i="3"/>
  <c r="L6204" i="3" s="1"/>
  <c r="B6205" i="3"/>
  <c r="L6205" i="3" s="1"/>
  <c r="B6206" i="3"/>
  <c r="L6206" i="3" s="1"/>
  <c r="B6207" i="3"/>
  <c r="L6207" i="3" s="1"/>
  <c r="B6208" i="3"/>
  <c r="L6208" i="3" s="1"/>
  <c r="B6209" i="3"/>
  <c r="L6209" i="3" s="1"/>
  <c r="B6210" i="3"/>
  <c r="L6210" i="3" s="1"/>
  <c r="B6211" i="3"/>
  <c r="L6211" i="3" s="1"/>
  <c r="B6212" i="3"/>
  <c r="L6212" i="3" s="1"/>
  <c r="B6213" i="3"/>
  <c r="L6213" i="3" s="1"/>
  <c r="B6214" i="3"/>
  <c r="L6214" i="3" s="1"/>
  <c r="B6215" i="3"/>
  <c r="L6215" i="3" s="1"/>
  <c r="B6216" i="3"/>
  <c r="L6216" i="3" s="1"/>
  <c r="B6217" i="3"/>
  <c r="L6217" i="3" s="1"/>
  <c r="B6218" i="3"/>
  <c r="L6218" i="3" s="1"/>
  <c r="B6219" i="3"/>
  <c r="L6219" i="3" s="1"/>
  <c r="B6220" i="3"/>
  <c r="L6220" i="3" s="1"/>
  <c r="B6221" i="3"/>
  <c r="L6221" i="3" s="1"/>
  <c r="B6222" i="3"/>
  <c r="L6222" i="3" s="1"/>
  <c r="B6223" i="3"/>
  <c r="L6223" i="3" s="1"/>
  <c r="B6224" i="3"/>
  <c r="L6224" i="3" s="1"/>
  <c r="B6225" i="3"/>
  <c r="L6225" i="3" s="1"/>
  <c r="B6226" i="3"/>
  <c r="L6226" i="3" s="1"/>
  <c r="B6227" i="3"/>
  <c r="L6227" i="3" s="1"/>
  <c r="B6228" i="3"/>
  <c r="L6228" i="3" s="1"/>
  <c r="B6229" i="3"/>
  <c r="L6229" i="3" s="1"/>
  <c r="B6230" i="3"/>
  <c r="L6230" i="3" s="1"/>
  <c r="B6231" i="3"/>
  <c r="L6231" i="3" s="1"/>
  <c r="B6232" i="3"/>
  <c r="L6232" i="3" s="1"/>
  <c r="B6233" i="3"/>
  <c r="L6233" i="3" s="1"/>
  <c r="B6234" i="3"/>
  <c r="L6234" i="3" s="1"/>
  <c r="B6235" i="3"/>
  <c r="L6235" i="3" s="1"/>
  <c r="B6236" i="3"/>
  <c r="L6236" i="3" s="1"/>
  <c r="B6237" i="3"/>
  <c r="L6237" i="3" s="1"/>
  <c r="B6238" i="3"/>
  <c r="L6238" i="3" s="1"/>
  <c r="B6239" i="3"/>
  <c r="L6239" i="3" s="1"/>
  <c r="B6240" i="3"/>
  <c r="L6240" i="3" s="1"/>
  <c r="B6241" i="3"/>
  <c r="L6241" i="3" s="1"/>
  <c r="B6242" i="3"/>
  <c r="L6242" i="3" s="1"/>
  <c r="B6243" i="3"/>
  <c r="L6243" i="3" s="1"/>
  <c r="B6244" i="3"/>
  <c r="L6244" i="3" s="1"/>
  <c r="B6245" i="3"/>
  <c r="L6245" i="3" s="1"/>
  <c r="B6246" i="3"/>
  <c r="L6246" i="3" s="1"/>
  <c r="B6247" i="3"/>
  <c r="L6247" i="3" s="1"/>
  <c r="B6248" i="3"/>
  <c r="L6248" i="3" s="1"/>
  <c r="B6249" i="3"/>
  <c r="L6249" i="3" s="1"/>
  <c r="B6250" i="3"/>
  <c r="L6250" i="3" s="1"/>
  <c r="B6251" i="3"/>
  <c r="L6251" i="3" s="1"/>
  <c r="B6252" i="3"/>
  <c r="L6252" i="3" s="1"/>
  <c r="B6253" i="3"/>
  <c r="L6253" i="3" s="1"/>
  <c r="B6254" i="3"/>
  <c r="L6254" i="3" s="1"/>
  <c r="B6255" i="3"/>
  <c r="L6255" i="3" s="1"/>
  <c r="B6256" i="3"/>
  <c r="L6256" i="3" s="1"/>
  <c r="B6257" i="3"/>
  <c r="L6257" i="3" s="1"/>
  <c r="B6258" i="3"/>
  <c r="L6258" i="3" s="1"/>
  <c r="B6259" i="3"/>
  <c r="L6259" i="3" s="1"/>
  <c r="B6260" i="3"/>
  <c r="L6260" i="3" s="1"/>
  <c r="B6261" i="3"/>
  <c r="L6261" i="3" s="1"/>
  <c r="B6262" i="3"/>
  <c r="L6262" i="3" s="1"/>
  <c r="B6263" i="3"/>
  <c r="L6263" i="3" s="1"/>
  <c r="B6264" i="3"/>
  <c r="L6264" i="3" s="1"/>
  <c r="B6265" i="3"/>
  <c r="L6265" i="3" s="1"/>
  <c r="B6266" i="3"/>
  <c r="L6266" i="3" s="1"/>
  <c r="B6267" i="3"/>
  <c r="L6267" i="3" s="1"/>
  <c r="B6268" i="3"/>
  <c r="L6268" i="3" s="1"/>
  <c r="B6269" i="3"/>
  <c r="L6269" i="3" s="1"/>
  <c r="B6270" i="3"/>
  <c r="L6270" i="3" s="1"/>
  <c r="B6271" i="3"/>
  <c r="L6271" i="3" s="1"/>
  <c r="B6272" i="3"/>
  <c r="L6272" i="3" s="1"/>
  <c r="B6273" i="3"/>
  <c r="L6273" i="3" s="1"/>
  <c r="B6274" i="3"/>
  <c r="L6274" i="3" s="1"/>
  <c r="B6275" i="3"/>
  <c r="L6275" i="3" s="1"/>
  <c r="B6276" i="3"/>
  <c r="L6276" i="3" s="1"/>
  <c r="B6277" i="3"/>
  <c r="L6277" i="3" s="1"/>
  <c r="B6278" i="3"/>
  <c r="L6278" i="3" s="1"/>
  <c r="B6279" i="3"/>
  <c r="L6279" i="3" s="1"/>
  <c r="B6280" i="3"/>
  <c r="L6280" i="3" s="1"/>
  <c r="B6281" i="3"/>
  <c r="L6281" i="3" s="1"/>
  <c r="B6282" i="3"/>
  <c r="L6282" i="3" s="1"/>
  <c r="B6283" i="3"/>
  <c r="L6283" i="3" s="1"/>
  <c r="B6284" i="3"/>
  <c r="L6284" i="3" s="1"/>
  <c r="B6285" i="3"/>
  <c r="L6285" i="3" s="1"/>
  <c r="B6286" i="3"/>
  <c r="L6286" i="3" s="1"/>
  <c r="B6287" i="3"/>
  <c r="L6287" i="3" s="1"/>
  <c r="B6288" i="3"/>
  <c r="L6288" i="3" s="1"/>
  <c r="B6289" i="3"/>
  <c r="L6289" i="3" s="1"/>
  <c r="B6290" i="3"/>
  <c r="L6290" i="3" s="1"/>
  <c r="B6291" i="3"/>
  <c r="L6291" i="3" s="1"/>
  <c r="B6292" i="3"/>
  <c r="L6292" i="3" s="1"/>
  <c r="B6293" i="3"/>
  <c r="L6293" i="3" s="1"/>
  <c r="B6294" i="3"/>
  <c r="L6294" i="3" s="1"/>
  <c r="B6295" i="3"/>
  <c r="L6295" i="3" s="1"/>
  <c r="B6296" i="3"/>
  <c r="L6296" i="3" s="1"/>
  <c r="B6297" i="3"/>
  <c r="L6297" i="3" s="1"/>
  <c r="B6298" i="3"/>
  <c r="L6298" i="3" s="1"/>
  <c r="B6299" i="3"/>
  <c r="L6299" i="3" s="1"/>
  <c r="B6300" i="3"/>
  <c r="L6300" i="3" s="1"/>
  <c r="B6302" i="3"/>
  <c r="L6302" i="3" s="1"/>
  <c r="B6303" i="3"/>
  <c r="L6303" i="3" s="1"/>
  <c r="B6304" i="3"/>
  <c r="L6304" i="3" s="1"/>
  <c r="B6305" i="3"/>
  <c r="L6305" i="3" s="1"/>
  <c r="B6306" i="3"/>
  <c r="L6306" i="3" s="1"/>
  <c r="B6307" i="3"/>
  <c r="L6307" i="3" s="1"/>
  <c r="B6308" i="3"/>
  <c r="L6308" i="3" s="1"/>
  <c r="B6309" i="3"/>
  <c r="L6309" i="3" s="1"/>
  <c r="B6310" i="3"/>
  <c r="L6310" i="3" s="1"/>
  <c r="B6311" i="3"/>
  <c r="L6311" i="3" s="1"/>
  <c r="B6312" i="3"/>
  <c r="L6312" i="3" s="1"/>
  <c r="B6313" i="3"/>
  <c r="L6313" i="3" s="1"/>
  <c r="B6314" i="3"/>
  <c r="L6314" i="3" s="1"/>
  <c r="B6315" i="3"/>
  <c r="L6315" i="3" s="1"/>
  <c r="B6316" i="3"/>
  <c r="L6316" i="3" s="1"/>
  <c r="B6317" i="3"/>
  <c r="L6317" i="3" s="1"/>
  <c r="B6318" i="3"/>
  <c r="L6318" i="3" s="1"/>
  <c r="B6319" i="3"/>
  <c r="L6319" i="3" s="1"/>
  <c r="B6320" i="3"/>
  <c r="L6320" i="3" s="1"/>
  <c r="B6321" i="3"/>
  <c r="L6321" i="3" s="1"/>
  <c r="B6322" i="3"/>
  <c r="L6322" i="3" s="1"/>
  <c r="B6323" i="3"/>
  <c r="L6323" i="3" s="1"/>
  <c r="B6324" i="3"/>
  <c r="L6324" i="3" s="1"/>
  <c r="B6325" i="3"/>
  <c r="L6325" i="3" s="1"/>
  <c r="B6326" i="3"/>
  <c r="L6326" i="3" s="1"/>
  <c r="B6327" i="3"/>
  <c r="L6327" i="3" s="1"/>
  <c r="B6328" i="3"/>
  <c r="L6328" i="3" s="1"/>
  <c r="B6329" i="3"/>
  <c r="L6329" i="3" s="1"/>
  <c r="B6330" i="3"/>
  <c r="L6330" i="3" s="1"/>
  <c r="B6331" i="3"/>
  <c r="L6331" i="3" s="1"/>
  <c r="B6332" i="3"/>
  <c r="L6332" i="3" s="1"/>
  <c r="B6333" i="3"/>
  <c r="L6333" i="3" s="1"/>
  <c r="B6334" i="3"/>
  <c r="L6334" i="3" s="1"/>
  <c r="B6335" i="3"/>
  <c r="L6335" i="3" s="1"/>
  <c r="B6336" i="3"/>
  <c r="L6336" i="3" s="1"/>
  <c r="B6337" i="3"/>
  <c r="L6337" i="3" s="1"/>
  <c r="B6338" i="3"/>
  <c r="L6338" i="3" s="1"/>
  <c r="B6339" i="3"/>
  <c r="L6339" i="3" s="1"/>
  <c r="B6340" i="3"/>
  <c r="L6340" i="3" s="1"/>
  <c r="B6341" i="3"/>
  <c r="L6341" i="3" s="1"/>
  <c r="B6342" i="3"/>
  <c r="L6342" i="3" s="1"/>
  <c r="B6343" i="3"/>
  <c r="L6343" i="3" s="1"/>
  <c r="B6344" i="3"/>
  <c r="L6344" i="3" s="1"/>
  <c r="B6345" i="3"/>
  <c r="L6345" i="3" s="1"/>
  <c r="B6346" i="3"/>
  <c r="L6346" i="3" s="1"/>
  <c r="B6347" i="3"/>
  <c r="L6347" i="3" s="1"/>
  <c r="B6348" i="3"/>
  <c r="L6348" i="3" s="1"/>
  <c r="B6349" i="3"/>
  <c r="L6349" i="3" s="1"/>
  <c r="B6350" i="3"/>
  <c r="L6350" i="3" s="1"/>
  <c r="B6351" i="3"/>
  <c r="L6351" i="3" s="1"/>
  <c r="B6352" i="3"/>
  <c r="L6352" i="3" s="1"/>
  <c r="B6353" i="3"/>
  <c r="L6353" i="3" s="1"/>
  <c r="B6354" i="3"/>
  <c r="L6354" i="3" s="1"/>
  <c r="B6355" i="3"/>
  <c r="L6355" i="3" s="1"/>
  <c r="B6356" i="3"/>
  <c r="L6356" i="3" s="1"/>
  <c r="B6357" i="3"/>
  <c r="L6357" i="3" s="1"/>
  <c r="B6358" i="3"/>
  <c r="L6358" i="3" s="1"/>
  <c r="B6359" i="3"/>
  <c r="L6359" i="3" s="1"/>
  <c r="B6360" i="3"/>
  <c r="L6360" i="3" s="1"/>
  <c r="B6361" i="3"/>
  <c r="L6361" i="3" s="1"/>
  <c r="B6362" i="3"/>
  <c r="L6362" i="3" s="1"/>
  <c r="B6363" i="3"/>
  <c r="L6363" i="3" s="1"/>
  <c r="B6364" i="3"/>
  <c r="L6364" i="3" s="1"/>
  <c r="B6365" i="3"/>
  <c r="L6365" i="3" s="1"/>
  <c r="B6366" i="3"/>
  <c r="L6366" i="3" s="1"/>
  <c r="B6367" i="3"/>
  <c r="L6367" i="3" s="1"/>
  <c r="B6368" i="3"/>
  <c r="L6368" i="3" s="1"/>
  <c r="B6369" i="3"/>
  <c r="L6369" i="3" s="1"/>
  <c r="B6370" i="3"/>
  <c r="L6370" i="3" s="1"/>
  <c r="B6371" i="3"/>
  <c r="L6371" i="3" s="1"/>
  <c r="B6372" i="3"/>
  <c r="L6372" i="3" s="1"/>
  <c r="B6373" i="3"/>
  <c r="L6373" i="3" s="1"/>
  <c r="B6374" i="3"/>
  <c r="L6374" i="3" s="1"/>
  <c r="B6375" i="3"/>
  <c r="L6375" i="3" s="1"/>
  <c r="B6376" i="3"/>
  <c r="L6376" i="3" s="1"/>
  <c r="B6377" i="3"/>
  <c r="L6377" i="3" s="1"/>
  <c r="B6378" i="3"/>
  <c r="L6378" i="3" s="1"/>
  <c r="B6379" i="3"/>
  <c r="L6379" i="3" s="1"/>
  <c r="B6380" i="3"/>
  <c r="L6380" i="3" s="1"/>
  <c r="B6381" i="3"/>
  <c r="L6381" i="3" s="1"/>
  <c r="B6382" i="3"/>
  <c r="L6382" i="3" s="1"/>
  <c r="B6383" i="3"/>
  <c r="L6383" i="3" s="1"/>
  <c r="B6384" i="3"/>
  <c r="L6384" i="3" s="1"/>
  <c r="B6385" i="3"/>
  <c r="L6385" i="3" s="1"/>
  <c r="B6386" i="3"/>
  <c r="L6386" i="3" s="1"/>
  <c r="B6387" i="3"/>
  <c r="L6387" i="3" s="1"/>
  <c r="B6388" i="3"/>
  <c r="L6388" i="3" s="1"/>
  <c r="B6389" i="3"/>
  <c r="L6389" i="3" s="1"/>
  <c r="B6390" i="3"/>
  <c r="L6390" i="3" s="1"/>
  <c r="B6392" i="3"/>
  <c r="L6392" i="3" s="1"/>
  <c r="J805" i="2"/>
  <c r="K805" i="2"/>
  <c r="L805" i="2"/>
  <c r="M805" i="2" s="1"/>
  <c r="N805" i="2"/>
  <c r="H5911" i="3"/>
  <c r="G5911" i="3"/>
  <c r="F5911" i="3"/>
  <c r="D5911" i="3"/>
  <c r="C5911" i="3"/>
  <c r="B5911" i="3"/>
  <c r="L5911" i="3" s="1"/>
  <c r="O5910" i="3"/>
  <c r="N5910" i="3" a="1"/>
  <c r="N5910" i="3" s="1"/>
  <c r="H5910" i="3"/>
  <c r="G5910" i="3"/>
  <c r="F5910" i="3"/>
  <c r="D5910" i="3"/>
  <c r="C5910" i="3"/>
  <c r="B5910" i="3"/>
  <c r="L5910" i="3" s="1"/>
  <c r="O5909" i="3"/>
  <c r="N5909" i="3" a="1"/>
  <c r="N5909" i="3" s="1"/>
  <c r="H5909" i="3"/>
  <c r="G5909" i="3"/>
  <c r="F5909" i="3"/>
  <c r="D5909" i="3"/>
  <c r="C5909" i="3"/>
  <c r="B5909" i="3"/>
  <c r="L5909" i="3" s="1"/>
  <c r="O5908" i="3"/>
  <c r="N5908" i="3" a="1"/>
  <c r="N5908" i="3" s="1"/>
  <c r="H5908" i="3"/>
  <c r="G5908" i="3"/>
  <c r="F5908" i="3"/>
  <c r="D5908" i="3"/>
  <c r="C5908" i="3"/>
  <c r="B5908" i="3"/>
  <c r="L5908" i="3" s="1"/>
  <c r="O5907" i="3"/>
  <c r="N5907" i="3" a="1"/>
  <c r="N5907" i="3" s="1"/>
  <c r="H5907" i="3"/>
  <c r="G5907" i="3"/>
  <c r="F5907" i="3"/>
  <c r="D5907" i="3"/>
  <c r="C5907" i="3"/>
  <c r="B5907" i="3"/>
  <c r="L5907" i="3" s="1"/>
  <c r="O5906" i="3"/>
  <c r="N5906" i="3" a="1"/>
  <c r="N5906" i="3" s="1"/>
  <c r="H5906" i="3"/>
  <c r="G5906" i="3"/>
  <c r="F5906" i="3"/>
  <c r="D5906" i="3"/>
  <c r="C5906" i="3"/>
  <c r="B5906" i="3"/>
  <c r="L5906" i="3" s="1"/>
  <c r="O5905" i="3"/>
  <c r="H5905" i="3"/>
  <c r="G5905" i="3"/>
  <c r="F5905" i="3"/>
  <c r="D5905" i="3"/>
  <c r="C5905" i="3"/>
  <c r="B5905" i="3"/>
  <c r="L5905" i="3" s="1"/>
  <c r="O5904" i="3"/>
  <c r="H5904" i="3"/>
  <c r="G5904" i="3"/>
  <c r="F5904" i="3"/>
  <c r="D5904" i="3"/>
  <c r="C5904" i="3"/>
  <c r="B5904" i="3"/>
  <c r="L5904" i="3" s="1"/>
  <c r="O5903" i="3"/>
  <c r="H5903" i="3"/>
  <c r="G5903" i="3"/>
  <c r="F5903" i="3"/>
  <c r="D5903" i="3"/>
  <c r="C5903" i="3"/>
  <c r="B5903" i="3"/>
  <c r="L5903" i="3" s="1"/>
  <c r="J804" i="2"/>
  <c r="K804" i="2" s="1"/>
  <c r="L804" i="2"/>
  <c r="M804" i="2" s="1"/>
  <c r="N804" i="2"/>
  <c r="J803" i="2"/>
  <c r="K803" i="2" s="1"/>
  <c r="L803" i="2"/>
  <c r="M803" i="2"/>
  <c r="N803" i="2"/>
  <c r="J802" i="2"/>
  <c r="K802" i="2"/>
  <c r="L802" i="2"/>
  <c r="M802" i="2" s="1"/>
  <c r="N802" i="2"/>
  <c r="O5902" i="3"/>
  <c r="O5901" i="3"/>
  <c r="O5900" i="3"/>
  <c r="O5899" i="3"/>
  <c r="O5898" i="3"/>
  <c r="O5897" i="3"/>
  <c r="O5896" i="3"/>
  <c r="O5895" i="3"/>
  <c r="O5894" i="3"/>
  <c r="O5893" i="3"/>
  <c r="O5892" i="3"/>
  <c r="O5891" i="3"/>
  <c r="O5890" i="3"/>
  <c r="O5889" i="3"/>
  <c r="O5888" i="3"/>
  <c r="O5887" i="3"/>
  <c r="O5886" i="3"/>
  <c r="O5885" i="3"/>
  <c r="O5884" i="3"/>
  <c r="O5883" i="3"/>
  <c r="O5882" i="3"/>
  <c r="O5881" i="3"/>
  <c r="O5880" i="3"/>
  <c r="O5879" i="3"/>
  <c r="O5878" i="3"/>
  <c r="O5877" i="3"/>
  <c r="O5876" i="3"/>
  <c r="O5875" i="3"/>
  <c r="O5874" i="3"/>
  <c r="O5873" i="3"/>
  <c r="O5872" i="3"/>
  <c r="O5871" i="3"/>
  <c r="O5870" i="3"/>
  <c r="O5869" i="3"/>
  <c r="O5868" i="3"/>
  <c r="O5867" i="3"/>
  <c r="O5866" i="3"/>
  <c r="O5865" i="3"/>
  <c r="O5864" i="3"/>
  <c r="O5863" i="3"/>
  <c r="O5862" i="3"/>
  <c r="O5861" i="3"/>
  <c r="O5860" i="3"/>
  <c r="O5859" i="3"/>
  <c r="O5858" i="3"/>
  <c r="O5857" i="3"/>
  <c r="O5856" i="3"/>
  <c r="O5855" i="3"/>
  <c r="O5854" i="3"/>
  <c r="O5853" i="3"/>
  <c r="O5852" i="3"/>
  <c r="O5851" i="3"/>
  <c r="O5850" i="3"/>
  <c r="O5849" i="3"/>
  <c r="O5848" i="3"/>
  <c r="O5847" i="3"/>
  <c r="O5846" i="3"/>
  <c r="O5845" i="3"/>
  <c r="O5844" i="3"/>
  <c r="O5843" i="3"/>
  <c r="O5842" i="3"/>
  <c r="O5841" i="3"/>
  <c r="O5840" i="3"/>
  <c r="O5839" i="3"/>
  <c r="O5838" i="3"/>
  <c r="O5837" i="3"/>
  <c r="O5836" i="3"/>
  <c r="O5835" i="3"/>
  <c r="O5834" i="3"/>
  <c r="O5833" i="3"/>
  <c r="O5832" i="3"/>
  <c r="O5831" i="3"/>
  <c r="O5830" i="3"/>
  <c r="O5829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B5829" i="3"/>
  <c r="C5829" i="3"/>
  <c r="B5830" i="3"/>
  <c r="C5830" i="3"/>
  <c r="B5831" i="3"/>
  <c r="L5831" i="3" s="1"/>
  <c r="C5831" i="3"/>
  <c r="B5832" i="3"/>
  <c r="C5832" i="3"/>
  <c r="B5833" i="3"/>
  <c r="C5833" i="3"/>
  <c r="B5834" i="3"/>
  <c r="L5834" i="3" s="1"/>
  <c r="C5834" i="3"/>
  <c r="B5835" i="3"/>
  <c r="C5835" i="3"/>
  <c r="B5836" i="3"/>
  <c r="C5836" i="3"/>
  <c r="B5837" i="3"/>
  <c r="L5837" i="3" s="1"/>
  <c r="C5837" i="3"/>
  <c r="B5838" i="3"/>
  <c r="C5838" i="3"/>
  <c r="B5839" i="3"/>
  <c r="C5839" i="3"/>
  <c r="B5840" i="3"/>
  <c r="L5840" i="3" s="1"/>
  <c r="C5840" i="3"/>
  <c r="B5841" i="3"/>
  <c r="C5841" i="3"/>
  <c r="B5842" i="3"/>
  <c r="C5842" i="3"/>
  <c r="B5843" i="3"/>
  <c r="L5843" i="3" s="1"/>
  <c r="C5843" i="3"/>
  <c r="B5844" i="3"/>
  <c r="C5844" i="3"/>
  <c r="B5845" i="3"/>
  <c r="C5845" i="3"/>
  <c r="B5846" i="3"/>
  <c r="L5846" i="3" s="1"/>
  <c r="C5846" i="3"/>
  <c r="B5847" i="3"/>
  <c r="C5847" i="3"/>
  <c r="B5848" i="3"/>
  <c r="C5848" i="3"/>
  <c r="B5849" i="3"/>
  <c r="L5849" i="3" s="1"/>
  <c r="C5849" i="3"/>
  <c r="B5850" i="3"/>
  <c r="C5850" i="3"/>
  <c r="B5851" i="3"/>
  <c r="C5851" i="3"/>
  <c r="B5852" i="3"/>
  <c r="L5852" i="3" s="1"/>
  <c r="C5852" i="3"/>
  <c r="B5853" i="3"/>
  <c r="C5853" i="3"/>
  <c r="B5854" i="3"/>
  <c r="C5854" i="3"/>
  <c r="B5855" i="3"/>
  <c r="L5855" i="3" s="1"/>
  <c r="C5855" i="3"/>
  <c r="B5856" i="3"/>
  <c r="C5856" i="3"/>
  <c r="B5857" i="3"/>
  <c r="C5857" i="3"/>
  <c r="B5858" i="3"/>
  <c r="L5858" i="3" s="1"/>
  <c r="C5858" i="3"/>
  <c r="B5859" i="3"/>
  <c r="C5859" i="3"/>
  <c r="B5860" i="3"/>
  <c r="C5860" i="3"/>
  <c r="B5861" i="3"/>
  <c r="L5861" i="3" s="1"/>
  <c r="C5861" i="3"/>
  <c r="B5862" i="3"/>
  <c r="C5862" i="3"/>
  <c r="B5863" i="3"/>
  <c r="C5863" i="3"/>
  <c r="B5864" i="3"/>
  <c r="L5864" i="3" s="1"/>
  <c r="C5864" i="3"/>
  <c r="B5865" i="3"/>
  <c r="C5865" i="3"/>
  <c r="B5866" i="3"/>
  <c r="C5866" i="3"/>
  <c r="B5867" i="3"/>
  <c r="L5867" i="3" s="1"/>
  <c r="C5867" i="3"/>
  <c r="B5868" i="3"/>
  <c r="C5868" i="3"/>
  <c r="B5869" i="3"/>
  <c r="C5869" i="3"/>
  <c r="B5870" i="3"/>
  <c r="L5870" i="3" s="1"/>
  <c r="C5870" i="3"/>
  <c r="B5871" i="3"/>
  <c r="C5871" i="3"/>
  <c r="B5872" i="3"/>
  <c r="C5872" i="3"/>
  <c r="B5873" i="3"/>
  <c r="L5873" i="3" s="1"/>
  <c r="C5873" i="3"/>
  <c r="B5874" i="3"/>
  <c r="C5874" i="3"/>
  <c r="B5875" i="3"/>
  <c r="C5875" i="3"/>
  <c r="B5876" i="3"/>
  <c r="L5876" i="3" s="1"/>
  <c r="C5876" i="3"/>
  <c r="B5877" i="3"/>
  <c r="C5877" i="3"/>
  <c r="B5878" i="3"/>
  <c r="C5878" i="3"/>
  <c r="B5879" i="3"/>
  <c r="L5879" i="3" s="1"/>
  <c r="C5879" i="3"/>
  <c r="B5880" i="3"/>
  <c r="C5880" i="3"/>
  <c r="B5881" i="3"/>
  <c r="C5881" i="3"/>
  <c r="B5882" i="3"/>
  <c r="L5882" i="3" s="1"/>
  <c r="C5882" i="3"/>
  <c r="B5883" i="3"/>
  <c r="C5883" i="3"/>
  <c r="B5884" i="3"/>
  <c r="C5884" i="3"/>
  <c r="B5885" i="3"/>
  <c r="L5885" i="3" s="1"/>
  <c r="C5885" i="3"/>
  <c r="B5886" i="3"/>
  <c r="C5886" i="3"/>
  <c r="B5887" i="3"/>
  <c r="C5887" i="3"/>
  <c r="B5888" i="3"/>
  <c r="L5888" i="3" s="1"/>
  <c r="C5888" i="3"/>
  <c r="B5889" i="3"/>
  <c r="C5889" i="3"/>
  <c r="B5890" i="3"/>
  <c r="C5890" i="3"/>
  <c r="B5891" i="3"/>
  <c r="L5891" i="3" s="1"/>
  <c r="C5891" i="3"/>
  <c r="B5892" i="3"/>
  <c r="C5892" i="3"/>
  <c r="B5893" i="3"/>
  <c r="C5893" i="3"/>
  <c r="B5894" i="3"/>
  <c r="L5894" i="3" s="1"/>
  <c r="C5894" i="3"/>
  <c r="B5895" i="3"/>
  <c r="C5895" i="3"/>
  <c r="B5896" i="3"/>
  <c r="C5896" i="3"/>
  <c r="B5897" i="3"/>
  <c r="L5897" i="3" s="1"/>
  <c r="C5897" i="3"/>
  <c r="B5898" i="3"/>
  <c r="C5898" i="3"/>
  <c r="B5899" i="3"/>
  <c r="C5899" i="3"/>
  <c r="B5900" i="3"/>
  <c r="L5900" i="3" s="1"/>
  <c r="C5900" i="3"/>
  <c r="B5901" i="3"/>
  <c r="C5901" i="3"/>
  <c r="B5902" i="3"/>
  <c r="C5902" i="3"/>
  <c r="J800" i="2"/>
  <c r="K800" i="2" s="1"/>
  <c r="L800" i="2"/>
  <c r="M800" i="2" s="1"/>
  <c r="N800" i="2"/>
  <c r="J801" i="2"/>
  <c r="K801" i="2" s="1"/>
  <c r="L801" i="2"/>
  <c r="M801" i="2" s="1"/>
  <c r="N801" i="2"/>
  <c r="J799" i="2"/>
  <c r="K799" i="2" s="1"/>
  <c r="L799" i="2"/>
  <c r="M799" i="2" s="1"/>
  <c r="N799" i="2"/>
  <c r="J798" i="2"/>
  <c r="K798" i="2" s="1"/>
  <c r="L798" i="2"/>
  <c r="M798" i="2" s="1"/>
  <c r="N798" i="2"/>
  <c r="J797" i="2"/>
  <c r="K797" i="2" s="1"/>
  <c r="L797" i="2"/>
  <c r="M797" i="2" s="1"/>
  <c r="N797" i="2"/>
  <c r="J796" i="2"/>
  <c r="K796" i="2" s="1"/>
  <c r="L796" i="2"/>
  <c r="M796" i="2" s="1"/>
  <c r="N796" i="2"/>
  <c r="O5828" i="3"/>
  <c r="H5828" i="3"/>
  <c r="G5828" i="3"/>
  <c r="F5828" i="3"/>
  <c r="D5828" i="3"/>
  <c r="C5828" i="3"/>
  <c r="B5828" i="3"/>
  <c r="O5827" i="3"/>
  <c r="O5826" i="3"/>
  <c r="O5825" i="3"/>
  <c r="O5824" i="3"/>
  <c r="O5823" i="3"/>
  <c r="O5822" i="3"/>
  <c r="O5821" i="3"/>
  <c r="O5820" i="3"/>
  <c r="O5819" i="3"/>
  <c r="O5818" i="3"/>
  <c r="O5817" i="3"/>
  <c r="O5816" i="3"/>
  <c r="O5815" i="3"/>
  <c r="O5814" i="3"/>
  <c r="O5813" i="3"/>
  <c r="O5812" i="3"/>
  <c r="O5811" i="3"/>
  <c r="O5810" i="3"/>
  <c r="O5809" i="3"/>
  <c r="O5808" i="3"/>
  <c r="O5807" i="3"/>
  <c r="O5806" i="3"/>
  <c r="O5805" i="3"/>
  <c r="O5804" i="3"/>
  <c r="O5803" i="3"/>
  <c r="O5802" i="3"/>
  <c r="O5801" i="3"/>
  <c r="O5800" i="3"/>
  <c r="O5799" i="3"/>
  <c r="O5798" i="3"/>
  <c r="O5797" i="3"/>
  <c r="O5796" i="3"/>
  <c r="O5795" i="3"/>
  <c r="O5794" i="3"/>
  <c r="O5793" i="3"/>
  <c r="O5792" i="3"/>
  <c r="O5791" i="3"/>
  <c r="O5790" i="3"/>
  <c r="O5789" i="3"/>
  <c r="O5788" i="3"/>
  <c r="O5787" i="3"/>
  <c r="O5786" i="3"/>
  <c r="O5785" i="3"/>
  <c r="O5784" i="3"/>
  <c r="O5783" i="3"/>
  <c r="O5782" i="3"/>
  <c r="O5781" i="3"/>
  <c r="O5780" i="3"/>
  <c r="O5779" i="3"/>
  <c r="O5778" i="3"/>
  <c r="O5777" i="3"/>
  <c r="O5776" i="3"/>
  <c r="O5775" i="3"/>
  <c r="O5774" i="3"/>
  <c r="O5773" i="3"/>
  <c r="O5772" i="3"/>
  <c r="O5771" i="3"/>
  <c r="O5770" i="3"/>
  <c r="O5769" i="3"/>
  <c r="O5768" i="3"/>
  <c r="O5767" i="3"/>
  <c r="O5766" i="3"/>
  <c r="O5765" i="3"/>
  <c r="O5764" i="3"/>
  <c r="O5763" i="3"/>
  <c r="O5762" i="3"/>
  <c r="O5761" i="3"/>
  <c r="O5760" i="3"/>
  <c r="O5759" i="3"/>
  <c r="O5758" i="3"/>
  <c r="O5757" i="3"/>
  <c r="O5756" i="3"/>
  <c r="O5755" i="3"/>
  <c r="O5754" i="3"/>
  <c r="O5753" i="3"/>
  <c r="O5752" i="3"/>
  <c r="O5751" i="3"/>
  <c r="O5750" i="3"/>
  <c r="O5749" i="3"/>
  <c r="O5748" i="3"/>
  <c r="O5747" i="3"/>
  <c r="O5746" i="3"/>
  <c r="O5745" i="3"/>
  <c r="O5744" i="3"/>
  <c r="O5743" i="3"/>
  <c r="O5742" i="3"/>
  <c r="O5741" i="3"/>
  <c r="O5740" i="3"/>
  <c r="O5739" i="3"/>
  <c r="O5738" i="3"/>
  <c r="O5737" i="3"/>
  <c r="O5736" i="3"/>
  <c r="O5735" i="3"/>
  <c r="O5734" i="3"/>
  <c r="O5733" i="3"/>
  <c r="O5732" i="3"/>
  <c r="O5731" i="3"/>
  <c r="O5730" i="3"/>
  <c r="O5729" i="3"/>
  <c r="O5728" i="3"/>
  <c r="O5727" i="3"/>
  <c r="O5726" i="3"/>
  <c r="O5725" i="3"/>
  <c r="O5724" i="3"/>
  <c r="O5723" i="3"/>
  <c r="O5722" i="3"/>
  <c r="O5721" i="3"/>
  <c r="O5720" i="3"/>
  <c r="O5719" i="3"/>
  <c r="O5718" i="3"/>
  <c r="O5717" i="3"/>
  <c r="O5716" i="3"/>
  <c r="O5715" i="3"/>
  <c r="O5714" i="3"/>
  <c r="O5713" i="3"/>
  <c r="O5712" i="3"/>
  <c r="O5711" i="3"/>
  <c r="O5710" i="3"/>
  <c r="O5709" i="3"/>
  <c r="O5708" i="3"/>
  <c r="O5707" i="3"/>
  <c r="O5706" i="3"/>
  <c r="O5705" i="3"/>
  <c r="O5704" i="3"/>
  <c r="O5703" i="3"/>
  <c r="O5702" i="3"/>
  <c r="O5701" i="3"/>
  <c r="O5700" i="3"/>
  <c r="O5699" i="3"/>
  <c r="O5698" i="3"/>
  <c r="O5697" i="3"/>
  <c r="O5696" i="3"/>
  <c r="O5695" i="3"/>
  <c r="O5694" i="3"/>
  <c r="O5693" i="3"/>
  <c r="O5692" i="3"/>
  <c r="O5691" i="3"/>
  <c r="O5690" i="3"/>
  <c r="O5689" i="3"/>
  <c r="O5688" i="3"/>
  <c r="O5687" i="3"/>
  <c r="O5686" i="3"/>
  <c r="O5685" i="3"/>
  <c r="O5684" i="3"/>
  <c r="O5683" i="3"/>
  <c r="O5682" i="3"/>
  <c r="O5681" i="3"/>
  <c r="O5680" i="3"/>
  <c r="O5679" i="3"/>
  <c r="O5678" i="3"/>
  <c r="O5677" i="3"/>
  <c r="O5676" i="3"/>
  <c r="O5675" i="3"/>
  <c r="O5674" i="3"/>
  <c r="O5673" i="3"/>
  <c r="O5672" i="3"/>
  <c r="O5671" i="3"/>
  <c r="O5670" i="3"/>
  <c r="O5669" i="3"/>
  <c r="O5668" i="3"/>
  <c r="O5667" i="3"/>
  <c r="O5666" i="3"/>
  <c r="O5665" i="3"/>
  <c r="O5664" i="3"/>
  <c r="O5663" i="3"/>
  <c r="O5662" i="3"/>
  <c r="O5661" i="3"/>
  <c r="O5660" i="3"/>
  <c r="O5659" i="3"/>
  <c r="O5658" i="3"/>
  <c r="O5657" i="3"/>
  <c r="O5656" i="3"/>
  <c r="O5655" i="3"/>
  <c r="O5654" i="3"/>
  <c r="O5653" i="3"/>
  <c r="O5652" i="3"/>
  <c r="O5651" i="3"/>
  <c r="O5650" i="3"/>
  <c r="O5649" i="3"/>
  <c r="O5648" i="3"/>
  <c r="O5647" i="3"/>
  <c r="O5646" i="3"/>
  <c r="O5645" i="3"/>
  <c r="O5644" i="3"/>
  <c r="O5643" i="3"/>
  <c r="O5642" i="3"/>
  <c r="O5641" i="3"/>
  <c r="O5640" i="3"/>
  <c r="O5639" i="3"/>
  <c r="O5638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B5638" i="3"/>
  <c r="L5638" i="3" s="1"/>
  <c r="B5639" i="3"/>
  <c r="L5639" i="3" s="1"/>
  <c r="B5640" i="3"/>
  <c r="L5640" i="3" s="1"/>
  <c r="B5641" i="3"/>
  <c r="L5641" i="3" s="1"/>
  <c r="B5642" i="3"/>
  <c r="L5642" i="3" s="1"/>
  <c r="B5643" i="3"/>
  <c r="L5643" i="3" s="1"/>
  <c r="B5644" i="3"/>
  <c r="L5644" i="3" s="1"/>
  <c r="B5645" i="3"/>
  <c r="L5645" i="3" s="1"/>
  <c r="B5646" i="3"/>
  <c r="L5646" i="3" s="1"/>
  <c r="B5647" i="3"/>
  <c r="L5647" i="3" s="1"/>
  <c r="B5648" i="3"/>
  <c r="L5648" i="3" s="1"/>
  <c r="B5649" i="3"/>
  <c r="L5649" i="3" s="1"/>
  <c r="B5650" i="3"/>
  <c r="L5650" i="3" s="1"/>
  <c r="B5651" i="3"/>
  <c r="L5651" i="3" s="1"/>
  <c r="B5652" i="3"/>
  <c r="L5652" i="3" s="1"/>
  <c r="B5653" i="3"/>
  <c r="L5653" i="3" s="1"/>
  <c r="B5654" i="3"/>
  <c r="L5654" i="3" s="1"/>
  <c r="B5655" i="3"/>
  <c r="L5655" i="3" s="1"/>
  <c r="B5656" i="3"/>
  <c r="L5656" i="3" s="1"/>
  <c r="B5657" i="3"/>
  <c r="L5657" i="3" s="1"/>
  <c r="B5658" i="3"/>
  <c r="L5658" i="3" s="1"/>
  <c r="B5659" i="3"/>
  <c r="L5659" i="3" s="1"/>
  <c r="B5660" i="3"/>
  <c r="L5660" i="3" s="1"/>
  <c r="B5661" i="3"/>
  <c r="L5661" i="3" s="1"/>
  <c r="B5662" i="3"/>
  <c r="L5662" i="3" s="1"/>
  <c r="B5663" i="3"/>
  <c r="L5663" i="3" s="1"/>
  <c r="B5664" i="3"/>
  <c r="L5664" i="3" s="1"/>
  <c r="B5665" i="3"/>
  <c r="L5665" i="3" s="1"/>
  <c r="B5666" i="3"/>
  <c r="L5666" i="3" s="1"/>
  <c r="B5667" i="3"/>
  <c r="L5667" i="3" s="1"/>
  <c r="B5668" i="3"/>
  <c r="L5668" i="3" s="1"/>
  <c r="B5669" i="3"/>
  <c r="L5669" i="3" s="1"/>
  <c r="B5670" i="3"/>
  <c r="L5670" i="3" s="1"/>
  <c r="B5671" i="3"/>
  <c r="L5671" i="3" s="1"/>
  <c r="B5672" i="3"/>
  <c r="L5672" i="3" s="1"/>
  <c r="B5673" i="3"/>
  <c r="L5673" i="3" s="1"/>
  <c r="B5674" i="3"/>
  <c r="L5674" i="3" s="1"/>
  <c r="B5675" i="3"/>
  <c r="L5675" i="3" s="1"/>
  <c r="B5676" i="3"/>
  <c r="L5676" i="3" s="1"/>
  <c r="B5677" i="3"/>
  <c r="L5677" i="3" s="1"/>
  <c r="B5678" i="3"/>
  <c r="L5678" i="3" s="1"/>
  <c r="B5679" i="3"/>
  <c r="L5679" i="3" s="1"/>
  <c r="B5680" i="3"/>
  <c r="L5680" i="3" s="1"/>
  <c r="B5681" i="3"/>
  <c r="L5681" i="3" s="1"/>
  <c r="B5682" i="3"/>
  <c r="L5682" i="3" s="1"/>
  <c r="B5683" i="3"/>
  <c r="L5683" i="3" s="1"/>
  <c r="B5684" i="3"/>
  <c r="L5684" i="3" s="1"/>
  <c r="B5685" i="3"/>
  <c r="L5685" i="3" s="1"/>
  <c r="B5686" i="3"/>
  <c r="L5686" i="3" s="1"/>
  <c r="B5687" i="3"/>
  <c r="L5687" i="3" s="1"/>
  <c r="B5688" i="3"/>
  <c r="L5688" i="3" s="1"/>
  <c r="B5689" i="3"/>
  <c r="L5689" i="3" s="1"/>
  <c r="B5690" i="3"/>
  <c r="L5690" i="3" s="1"/>
  <c r="B5691" i="3"/>
  <c r="L5691" i="3" s="1"/>
  <c r="B5692" i="3"/>
  <c r="L5692" i="3" s="1"/>
  <c r="B5693" i="3"/>
  <c r="L5693" i="3" s="1"/>
  <c r="B5694" i="3"/>
  <c r="L5694" i="3" s="1"/>
  <c r="B5695" i="3"/>
  <c r="L5695" i="3" s="1"/>
  <c r="B5696" i="3"/>
  <c r="L5696" i="3" s="1"/>
  <c r="B5697" i="3"/>
  <c r="L5697" i="3" s="1"/>
  <c r="B5698" i="3"/>
  <c r="L5698" i="3" s="1"/>
  <c r="B5699" i="3"/>
  <c r="L5699" i="3" s="1"/>
  <c r="B5700" i="3"/>
  <c r="L5700" i="3" s="1"/>
  <c r="B5701" i="3"/>
  <c r="L5701" i="3" s="1"/>
  <c r="B5702" i="3"/>
  <c r="L5702" i="3" s="1"/>
  <c r="B5703" i="3"/>
  <c r="L5703" i="3" s="1"/>
  <c r="B5704" i="3"/>
  <c r="L5704" i="3" s="1"/>
  <c r="B5705" i="3"/>
  <c r="L5705" i="3" s="1"/>
  <c r="B5706" i="3"/>
  <c r="L5706" i="3" s="1"/>
  <c r="B5707" i="3"/>
  <c r="L5707" i="3" s="1"/>
  <c r="B5708" i="3"/>
  <c r="L5708" i="3" s="1"/>
  <c r="B5709" i="3"/>
  <c r="L5709" i="3" s="1"/>
  <c r="B5710" i="3"/>
  <c r="L5710" i="3" s="1"/>
  <c r="B5711" i="3"/>
  <c r="L5711" i="3" s="1"/>
  <c r="B5712" i="3"/>
  <c r="L5712" i="3" s="1"/>
  <c r="B5713" i="3"/>
  <c r="L5713" i="3" s="1"/>
  <c r="B5714" i="3"/>
  <c r="L5714" i="3" s="1"/>
  <c r="B5715" i="3"/>
  <c r="L5715" i="3" s="1"/>
  <c r="B5716" i="3"/>
  <c r="L5716" i="3" s="1"/>
  <c r="B5717" i="3"/>
  <c r="L5717" i="3" s="1"/>
  <c r="B5718" i="3"/>
  <c r="L5718" i="3" s="1"/>
  <c r="B5719" i="3"/>
  <c r="L5719" i="3" s="1"/>
  <c r="B5720" i="3"/>
  <c r="L5720" i="3" s="1"/>
  <c r="B5721" i="3"/>
  <c r="L5721" i="3" s="1"/>
  <c r="B5722" i="3"/>
  <c r="L5722" i="3" s="1"/>
  <c r="B5723" i="3"/>
  <c r="L5723" i="3" s="1"/>
  <c r="B5724" i="3"/>
  <c r="L5724" i="3" s="1"/>
  <c r="B5725" i="3"/>
  <c r="L5725" i="3" s="1"/>
  <c r="B5726" i="3"/>
  <c r="L5726" i="3" s="1"/>
  <c r="B5727" i="3"/>
  <c r="L5727" i="3" s="1"/>
  <c r="B5728" i="3"/>
  <c r="L5728" i="3" s="1"/>
  <c r="B5729" i="3"/>
  <c r="L5729" i="3" s="1"/>
  <c r="B5730" i="3"/>
  <c r="L5730" i="3" s="1"/>
  <c r="B5731" i="3"/>
  <c r="L5731" i="3" s="1"/>
  <c r="B5732" i="3"/>
  <c r="L5732" i="3" s="1"/>
  <c r="B5733" i="3"/>
  <c r="L5733" i="3" s="1"/>
  <c r="B5734" i="3"/>
  <c r="L5734" i="3" s="1"/>
  <c r="B5735" i="3"/>
  <c r="L5735" i="3" s="1"/>
  <c r="B5736" i="3"/>
  <c r="L5736" i="3" s="1"/>
  <c r="B5737" i="3"/>
  <c r="L5737" i="3" s="1"/>
  <c r="B5738" i="3"/>
  <c r="L5738" i="3" s="1"/>
  <c r="B5739" i="3"/>
  <c r="L5739" i="3" s="1"/>
  <c r="B5740" i="3"/>
  <c r="L5740" i="3" s="1"/>
  <c r="B5741" i="3"/>
  <c r="L5741" i="3" s="1"/>
  <c r="B5742" i="3"/>
  <c r="L5742" i="3" s="1"/>
  <c r="B5743" i="3"/>
  <c r="L5743" i="3" s="1"/>
  <c r="B5744" i="3"/>
  <c r="L5744" i="3" s="1"/>
  <c r="B5745" i="3"/>
  <c r="L5745" i="3" s="1"/>
  <c r="B5746" i="3"/>
  <c r="L5746" i="3" s="1"/>
  <c r="B5747" i="3"/>
  <c r="L5747" i="3" s="1"/>
  <c r="B5748" i="3"/>
  <c r="L5748" i="3" s="1"/>
  <c r="B5749" i="3"/>
  <c r="L5749" i="3" s="1"/>
  <c r="B5750" i="3"/>
  <c r="L5750" i="3" s="1"/>
  <c r="B5751" i="3"/>
  <c r="L5751" i="3" s="1"/>
  <c r="B5752" i="3"/>
  <c r="L5752" i="3" s="1"/>
  <c r="B5753" i="3"/>
  <c r="L5753" i="3" s="1"/>
  <c r="B5754" i="3"/>
  <c r="L5754" i="3" s="1"/>
  <c r="B5755" i="3"/>
  <c r="L5755" i="3" s="1"/>
  <c r="B5756" i="3"/>
  <c r="L5756" i="3" s="1"/>
  <c r="B5757" i="3"/>
  <c r="L5757" i="3" s="1"/>
  <c r="B5758" i="3"/>
  <c r="L5758" i="3" s="1"/>
  <c r="B5759" i="3"/>
  <c r="L5759" i="3" s="1"/>
  <c r="B5760" i="3"/>
  <c r="L5760" i="3" s="1"/>
  <c r="B5761" i="3"/>
  <c r="L5761" i="3" s="1"/>
  <c r="B5762" i="3"/>
  <c r="L5762" i="3" s="1"/>
  <c r="B5763" i="3"/>
  <c r="L5763" i="3" s="1"/>
  <c r="B5764" i="3"/>
  <c r="L5764" i="3" s="1"/>
  <c r="B5765" i="3"/>
  <c r="L5765" i="3" s="1"/>
  <c r="B5766" i="3"/>
  <c r="L5766" i="3" s="1"/>
  <c r="B5767" i="3"/>
  <c r="L5767" i="3" s="1"/>
  <c r="B5768" i="3"/>
  <c r="L5768" i="3" s="1"/>
  <c r="B5769" i="3"/>
  <c r="L5769" i="3" s="1"/>
  <c r="B5770" i="3"/>
  <c r="L5770" i="3" s="1"/>
  <c r="B5771" i="3"/>
  <c r="L5771" i="3" s="1"/>
  <c r="B5772" i="3"/>
  <c r="L5772" i="3" s="1"/>
  <c r="B5773" i="3"/>
  <c r="L5773" i="3" s="1"/>
  <c r="B5774" i="3"/>
  <c r="L5774" i="3" s="1"/>
  <c r="B5775" i="3"/>
  <c r="L5775" i="3" s="1"/>
  <c r="B5776" i="3"/>
  <c r="L5776" i="3" s="1"/>
  <c r="B5777" i="3"/>
  <c r="L5777" i="3" s="1"/>
  <c r="B5778" i="3"/>
  <c r="L5778" i="3" s="1"/>
  <c r="B5779" i="3"/>
  <c r="L5779" i="3" s="1"/>
  <c r="B5780" i="3"/>
  <c r="L5780" i="3" s="1"/>
  <c r="B5781" i="3"/>
  <c r="L5781" i="3" s="1"/>
  <c r="B5782" i="3"/>
  <c r="L5782" i="3" s="1"/>
  <c r="B5783" i="3"/>
  <c r="L5783" i="3" s="1"/>
  <c r="B5784" i="3"/>
  <c r="L5784" i="3" s="1"/>
  <c r="B5785" i="3"/>
  <c r="L5785" i="3" s="1"/>
  <c r="B5786" i="3"/>
  <c r="L5786" i="3" s="1"/>
  <c r="B5787" i="3"/>
  <c r="L5787" i="3" s="1"/>
  <c r="B5788" i="3"/>
  <c r="L5788" i="3" s="1"/>
  <c r="B5789" i="3"/>
  <c r="L5789" i="3" s="1"/>
  <c r="B5790" i="3"/>
  <c r="L5790" i="3" s="1"/>
  <c r="B5791" i="3"/>
  <c r="L5791" i="3" s="1"/>
  <c r="B5792" i="3"/>
  <c r="L5792" i="3" s="1"/>
  <c r="B5793" i="3"/>
  <c r="L5793" i="3" s="1"/>
  <c r="B5794" i="3"/>
  <c r="L5794" i="3" s="1"/>
  <c r="B5795" i="3"/>
  <c r="L5795" i="3" s="1"/>
  <c r="B5796" i="3"/>
  <c r="L5796" i="3" s="1"/>
  <c r="B5797" i="3"/>
  <c r="L5797" i="3" s="1"/>
  <c r="B5798" i="3"/>
  <c r="L5798" i="3" s="1"/>
  <c r="B5799" i="3"/>
  <c r="L5799" i="3" s="1"/>
  <c r="B5800" i="3"/>
  <c r="L5800" i="3" s="1"/>
  <c r="B5801" i="3"/>
  <c r="L5801" i="3" s="1"/>
  <c r="B5802" i="3"/>
  <c r="L5802" i="3" s="1"/>
  <c r="B5803" i="3"/>
  <c r="L5803" i="3" s="1"/>
  <c r="B5804" i="3"/>
  <c r="L5804" i="3" s="1"/>
  <c r="B5805" i="3"/>
  <c r="L5805" i="3" s="1"/>
  <c r="B5806" i="3"/>
  <c r="L5806" i="3" s="1"/>
  <c r="B5807" i="3"/>
  <c r="L5807" i="3" s="1"/>
  <c r="B5808" i="3"/>
  <c r="L5808" i="3" s="1"/>
  <c r="B5809" i="3"/>
  <c r="L5809" i="3" s="1"/>
  <c r="B5810" i="3"/>
  <c r="L5810" i="3" s="1"/>
  <c r="B5811" i="3"/>
  <c r="L5811" i="3" s="1"/>
  <c r="B5812" i="3"/>
  <c r="L5812" i="3" s="1"/>
  <c r="B5813" i="3"/>
  <c r="L5813" i="3" s="1"/>
  <c r="B5814" i="3"/>
  <c r="L5814" i="3" s="1"/>
  <c r="B5815" i="3"/>
  <c r="L5815" i="3" s="1"/>
  <c r="B5816" i="3"/>
  <c r="L5816" i="3" s="1"/>
  <c r="B5817" i="3"/>
  <c r="L5817" i="3" s="1"/>
  <c r="B5818" i="3"/>
  <c r="L5818" i="3" s="1"/>
  <c r="B5819" i="3"/>
  <c r="L5819" i="3" s="1"/>
  <c r="B5820" i="3"/>
  <c r="L5820" i="3" s="1"/>
  <c r="B5821" i="3"/>
  <c r="L5821" i="3" s="1"/>
  <c r="B5822" i="3"/>
  <c r="L5822" i="3" s="1"/>
  <c r="B5823" i="3"/>
  <c r="L5823" i="3" s="1"/>
  <c r="B5824" i="3"/>
  <c r="L5824" i="3" s="1"/>
  <c r="B5825" i="3"/>
  <c r="L5825" i="3" s="1"/>
  <c r="B5826" i="3"/>
  <c r="L5826" i="3" s="1"/>
  <c r="B5827" i="3"/>
  <c r="L5827" i="3" s="1"/>
  <c r="O5637" i="3"/>
  <c r="H5637" i="3"/>
  <c r="G5637" i="3"/>
  <c r="F5637" i="3"/>
  <c r="D5637" i="3"/>
  <c r="C5637" i="3"/>
  <c r="B5637" i="3"/>
  <c r="J795" i="2"/>
  <c r="K795" i="2" s="1"/>
  <c r="L795" i="2"/>
  <c r="M795" i="2" s="1"/>
  <c r="N795" i="2"/>
  <c r="O5636" i="3"/>
  <c r="H5636" i="3"/>
  <c r="G5636" i="3"/>
  <c r="F5636" i="3"/>
  <c r="D5636" i="3"/>
  <c r="C5636" i="3"/>
  <c r="B5636" i="3"/>
  <c r="L5636" i="3" s="1"/>
  <c r="O5635" i="3"/>
  <c r="H5635" i="3"/>
  <c r="G5635" i="3"/>
  <c r="F5635" i="3"/>
  <c r="D5635" i="3"/>
  <c r="C5635" i="3"/>
  <c r="B5635" i="3"/>
  <c r="L5635" i="3" s="1"/>
  <c r="O5634" i="3"/>
  <c r="H5634" i="3"/>
  <c r="G5634" i="3"/>
  <c r="F5634" i="3"/>
  <c r="D5634" i="3"/>
  <c r="C5634" i="3"/>
  <c r="B5634" i="3"/>
  <c r="L5634" i="3" s="1"/>
  <c r="J794" i="2"/>
  <c r="K794" i="2" s="1"/>
  <c r="L794" i="2"/>
  <c r="M794" i="2" s="1"/>
  <c r="N794" i="2"/>
  <c r="O5633" i="3"/>
  <c r="H5633" i="3"/>
  <c r="G5633" i="3"/>
  <c r="F5633" i="3"/>
  <c r="D5633" i="3"/>
  <c r="C5633" i="3"/>
  <c r="B5633" i="3"/>
  <c r="L5633" i="3" s="1"/>
  <c r="O5632" i="3"/>
  <c r="H5632" i="3"/>
  <c r="G5632" i="3"/>
  <c r="F5632" i="3"/>
  <c r="D5632" i="3"/>
  <c r="C5632" i="3"/>
  <c r="B5632" i="3"/>
  <c r="L5632" i="3" s="1"/>
  <c r="O5631" i="3"/>
  <c r="N5631" i="3" a="1"/>
  <c r="N5631" i="3" s="1"/>
  <c r="H5631" i="3"/>
  <c r="G5631" i="3"/>
  <c r="F5631" i="3"/>
  <c r="D5631" i="3"/>
  <c r="C5631" i="3"/>
  <c r="B5631" i="3"/>
  <c r="L5631" i="3" s="1"/>
  <c r="O5630" i="3"/>
  <c r="N5630" i="3" a="1"/>
  <c r="N5630" i="3" s="1"/>
  <c r="H5630" i="3"/>
  <c r="G5630" i="3"/>
  <c r="F5630" i="3"/>
  <c r="D5630" i="3"/>
  <c r="C5630" i="3"/>
  <c r="B5630" i="3"/>
  <c r="L5630" i="3" s="1"/>
  <c r="O5629" i="3"/>
  <c r="H5629" i="3"/>
  <c r="G5629" i="3"/>
  <c r="F5629" i="3"/>
  <c r="D5629" i="3"/>
  <c r="C5629" i="3"/>
  <c r="B5629" i="3"/>
  <c r="L5629" i="3" s="1"/>
  <c r="O5628" i="3"/>
  <c r="H5628" i="3"/>
  <c r="G5628" i="3"/>
  <c r="F5628" i="3"/>
  <c r="D5628" i="3"/>
  <c r="C5628" i="3"/>
  <c r="B5628" i="3"/>
  <c r="O5627" i="3"/>
  <c r="H5627" i="3"/>
  <c r="G5627" i="3"/>
  <c r="F5627" i="3"/>
  <c r="D5627" i="3"/>
  <c r="C5627" i="3"/>
  <c r="B5627" i="3"/>
  <c r="L5627" i="3" s="1"/>
  <c r="O5626" i="3"/>
  <c r="H5626" i="3"/>
  <c r="G5626" i="3"/>
  <c r="F5626" i="3"/>
  <c r="D5626" i="3"/>
  <c r="C5626" i="3"/>
  <c r="B5626" i="3"/>
  <c r="O5625" i="3"/>
  <c r="H5625" i="3"/>
  <c r="G5625" i="3"/>
  <c r="F5625" i="3"/>
  <c r="D5625" i="3"/>
  <c r="C5625" i="3"/>
  <c r="B5625" i="3"/>
  <c r="O5624" i="3"/>
  <c r="N5624" i="3" a="1"/>
  <c r="N5624" i="3" s="1"/>
  <c r="H5624" i="3"/>
  <c r="G5624" i="3"/>
  <c r="F5624" i="3"/>
  <c r="D5624" i="3"/>
  <c r="C5624" i="3"/>
  <c r="B5624" i="3"/>
  <c r="L5624" i="3" s="1"/>
  <c r="O5623" i="3"/>
  <c r="H5623" i="3"/>
  <c r="G5623" i="3"/>
  <c r="F5623" i="3"/>
  <c r="D5623" i="3"/>
  <c r="C5623" i="3"/>
  <c r="B5623" i="3"/>
  <c r="O5622" i="3"/>
  <c r="N5622" i="3" a="1"/>
  <c r="N5622" i="3" s="1"/>
  <c r="H5622" i="3"/>
  <c r="G5622" i="3"/>
  <c r="F5622" i="3"/>
  <c r="D5622" i="3"/>
  <c r="C5622" i="3"/>
  <c r="B5622" i="3"/>
  <c r="L5622" i="3" s="1"/>
  <c r="O5621" i="3"/>
  <c r="N5621" i="3" a="1"/>
  <c r="N5621" i="3" s="1"/>
  <c r="H5621" i="3"/>
  <c r="G5621" i="3"/>
  <c r="F5621" i="3"/>
  <c r="D5621" i="3"/>
  <c r="C5621" i="3"/>
  <c r="B5621" i="3"/>
  <c r="L5621" i="3" s="1"/>
  <c r="J791" i="2"/>
  <c r="K791" i="2" s="1"/>
  <c r="L791" i="2"/>
  <c r="M791" i="2" s="1"/>
  <c r="N791" i="2"/>
  <c r="J792" i="2"/>
  <c r="K792" i="2" s="1"/>
  <c r="L792" i="2"/>
  <c r="M792" i="2" s="1"/>
  <c r="N792" i="2"/>
  <c r="J793" i="2"/>
  <c r="K793" i="2" s="1"/>
  <c r="L793" i="2"/>
  <c r="M793" i="2" s="1"/>
  <c r="N793" i="2"/>
  <c r="O5620" i="3"/>
  <c r="H5620" i="3"/>
  <c r="G5620" i="3"/>
  <c r="F5620" i="3"/>
  <c r="D5620" i="3"/>
  <c r="C5620" i="3"/>
  <c r="B5620" i="3"/>
  <c r="L5620" i="3" s="1"/>
  <c r="O5619" i="3"/>
  <c r="H5619" i="3"/>
  <c r="G5619" i="3"/>
  <c r="F5619" i="3"/>
  <c r="D5619" i="3"/>
  <c r="C5619" i="3"/>
  <c r="B5619" i="3"/>
  <c r="L5619" i="3" s="1"/>
  <c r="O5618" i="3"/>
  <c r="H5618" i="3"/>
  <c r="G5618" i="3"/>
  <c r="F5618" i="3"/>
  <c r="D5618" i="3"/>
  <c r="C5618" i="3"/>
  <c r="B5618" i="3"/>
  <c r="L5618" i="3" s="1"/>
  <c r="O5617" i="3"/>
  <c r="H5617" i="3"/>
  <c r="G5617" i="3"/>
  <c r="F5617" i="3"/>
  <c r="D5617" i="3"/>
  <c r="C5617" i="3"/>
  <c r="B5617" i="3"/>
  <c r="L5617" i="3" s="1"/>
  <c r="O5616" i="3"/>
  <c r="H5616" i="3"/>
  <c r="G5616" i="3"/>
  <c r="F5616" i="3"/>
  <c r="D5616" i="3"/>
  <c r="C5616" i="3"/>
  <c r="B5616" i="3"/>
  <c r="O5615" i="3"/>
  <c r="H5615" i="3"/>
  <c r="G5615" i="3"/>
  <c r="F5615" i="3"/>
  <c r="D5615" i="3"/>
  <c r="C5615" i="3"/>
  <c r="B5615" i="3"/>
  <c r="L5615" i="3" s="1"/>
  <c r="O5614" i="3"/>
  <c r="H5614" i="3"/>
  <c r="G5614" i="3"/>
  <c r="F5614" i="3"/>
  <c r="D5614" i="3"/>
  <c r="C5614" i="3"/>
  <c r="B5614" i="3"/>
  <c r="L5614" i="3" s="1"/>
  <c r="O5613" i="3"/>
  <c r="H5613" i="3"/>
  <c r="G5613" i="3"/>
  <c r="F5613" i="3"/>
  <c r="D5613" i="3"/>
  <c r="C5613" i="3"/>
  <c r="B5613" i="3"/>
  <c r="O5612" i="3"/>
  <c r="H5612" i="3"/>
  <c r="G5612" i="3"/>
  <c r="F5612" i="3"/>
  <c r="D5612" i="3"/>
  <c r="C5612" i="3"/>
  <c r="B5612" i="3"/>
  <c r="L5612" i="3" s="1"/>
  <c r="O5611" i="3"/>
  <c r="H5611" i="3"/>
  <c r="G5611" i="3"/>
  <c r="F5611" i="3"/>
  <c r="D5611" i="3"/>
  <c r="C5611" i="3"/>
  <c r="B5611" i="3"/>
  <c r="L5611" i="3" s="1"/>
  <c r="O5610" i="3"/>
  <c r="N5610" i="3" a="1"/>
  <c r="N5610" i="3" s="1"/>
  <c r="H5610" i="3"/>
  <c r="G5610" i="3"/>
  <c r="F5610" i="3"/>
  <c r="D5610" i="3"/>
  <c r="C5610" i="3"/>
  <c r="B5610" i="3"/>
  <c r="L5610" i="3" s="1"/>
  <c r="O5609" i="3"/>
  <c r="H5609" i="3"/>
  <c r="G5609" i="3"/>
  <c r="F5609" i="3"/>
  <c r="D5609" i="3"/>
  <c r="C5609" i="3"/>
  <c r="B5609" i="3"/>
  <c r="L5609" i="3" s="1"/>
  <c r="O5608" i="3"/>
  <c r="H5608" i="3"/>
  <c r="G5608" i="3"/>
  <c r="F5608" i="3"/>
  <c r="D5608" i="3"/>
  <c r="C5608" i="3"/>
  <c r="B5608" i="3"/>
  <c r="L5608" i="3" s="1"/>
  <c r="O5607" i="3"/>
  <c r="H5607" i="3"/>
  <c r="G5607" i="3"/>
  <c r="F5607" i="3"/>
  <c r="D5607" i="3"/>
  <c r="C5607" i="3"/>
  <c r="B5607" i="3"/>
  <c r="L5607" i="3" s="1"/>
  <c r="O5606" i="3"/>
  <c r="H5606" i="3"/>
  <c r="G5606" i="3"/>
  <c r="F5606" i="3"/>
  <c r="D5606" i="3"/>
  <c r="C5606" i="3"/>
  <c r="B5606" i="3"/>
  <c r="L5606" i="3" s="1"/>
  <c r="O5605" i="3"/>
  <c r="N5605" i="3" a="1"/>
  <c r="N5605" i="3" s="1"/>
  <c r="H5605" i="3"/>
  <c r="G5605" i="3"/>
  <c r="F5605" i="3"/>
  <c r="D5605" i="3"/>
  <c r="C5605" i="3"/>
  <c r="B5605" i="3"/>
  <c r="L5605" i="3" s="1"/>
  <c r="O5604" i="3"/>
  <c r="N5604" i="3" a="1"/>
  <c r="N5604" i="3" s="1"/>
  <c r="H5604" i="3"/>
  <c r="G5604" i="3"/>
  <c r="F5604" i="3"/>
  <c r="D5604" i="3"/>
  <c r="C5604" i="3"/>
  <c r="B5604" i="3"/>
  <c r="O5603" i="3"/>
  <c r="N5603" i="3" a="1"/>
  <c r="N5603" i="3" s="1"/>
  <c r="H5603" i="3"/>
  <c r="G5603" i="3"/>
  <c r="F5603" i="3"/>
  <c r="D5603" i="3"/>
  <c r="C5603" i="3"/>
  <c r="B5603" i="3"/>
  <c r="L5603" i="3" s="1"/>
  <c r="O5602" i="3"/>
  <c r="N5602" i="3" a="1"/>
  <c r="N5602" i="3" s="1"/>
  <c r="H5602" i="3"/>
  <c r="G5602" i="3"/>
  <c r="F5602" i="3"/>
  <c r="D5602" i="3"/>
  <c r="C5602" i="3"/>
  <c r="B5602" i="3"/>
  <c r="L5602" i="3" s="1"/>
  <c r="O5601" i="3"/>
  <c r="N5601" i="3" a="1"/>
  <c r="N5601" i="3" s="1"/>
  <c r="H5601" i="3"/>
  <c r="G5601" i="3"/>
  <c r="F5601" i="3"/>
  <c r="D5601" i="3"/>
  <c r="C5601" i="3"/>
  <c r="B5601" i="3"/>
  <c r="L5601" i="3" s="1"/>
  <c r="O5600" i="3"/>
  <c r="H5600" i="3"/>
  <c r="G5600" i="3"/>
  <c r="F5600" i="3"/>
  <c r="D5600" i="3"/>
  <c r="C5600" i="3"/>
  <c r="B5600" i="3"/>
  <c r="L5600" i="3" s="1"/>
  <c r="O5599" i="3"/>
  <c r="H5599" i="3"/>
  <c r="G5599" i="3"/>
  <c r="F5599" i="3"/>
  <c r="D5599" i="3"/>
  <c r="C5599" i="3"/>
  <c r="B5599" i="3"/>
  <c r="L5599" i="3" s="1"/>
  <c r="O5598" i="3"/>
  <c r="H5598" i="3"/>
  <c r="G5598" i="3"/>
  <c r="F5598" i="3"/>
  <c r="D5598" i="3"/>
  <c r="C5598" i="3"/>
  <c r="B5598" i="3"/>
  <c r="L5598" i="3" s="1"/>
  <c r="O5597" i="3"/>
  <c r="N5597" i="3" a="1"/>
  <c r="N5597" i="3" s="1"/>
  <c r="H5597" i="3"/>
  <c r="G5597" i="3"/>
  <c r="F5597" i="3"/>
  <c r="D5597" i="3"/>
  <c r="C5597" i="3"/>
  <c r="B5597" i="3"/>
  <c r="L5597" i="3" s="1"/>
  <c r="J790" i="2"/>
  <c r="K790" i="2" s="1"/>
  <c r="L790" i="2"/>
  <c r="M790" i="2" s="1"/>
  <c r="N790" i="2"/>
  <c r="J789" i="2"/>
  <c r="K789" i="2" s="1"/>
  <c r="L789" i="2"/>
  <c r="M789" i="2" s="1"/>
  <c r="N789" i="2"/>
  <c r="J788" i="2"/>
  <c r="K788" i="2" s="1"/>
  <c r="L788" i="2"/>
  <c r="M788" i="2" s="1"/>
  <c r="N788" i="2"/>
  <c r="O5596" i="3"/>
  <c r="H5596" i="3"/>
  <c r="G5596" i="3"/>
  <c r="F5596" i="3"/>
  <c r="D5596" i="3"/>
  <c r="C5596" i="3"/>
  <c r="B5596" i="3"/>
  <c r="L5596" i="3" s="1"/>
  <c r="J787" i="2"/>
  <c r="K787" i="2" s="1"/>
  <c r="L787" i="2"/>
  <c r="M787" i="2"/>
  <c r="N787" i="2"/>
  <c r="J786" i="2"/>
  <c r="K786" i="2"/>
  <c r="L786" i="2"/>
  <c r="M786" i="2" s="1"/>
  <c r="N786" i="2"/>
  <c r="J785" i="2"/>
  <c r="K785" i="2" s="1"/>
  <c r="L785" i="2"/>
  <c r="M785" i="2" s="1"/>
  <c r="N785" i="2"/>
  <c r="J784" i="2"/>
  <c r="K784" i="2" s="1"/>
  <c r="L784" i="2"/>
  <c r="M784" i="2" s="1"/>
  <c r="N784" i="2"/>
  <c r="J780" i="2"/>
  <c r="K780" i="2" s="1"/>
  <c r="L780" i="2"/>
  <c r="M780" i="2" s="1"/>
  <c r="N780" i="2"/>
  <c r="J781" i="2"/>
  <c r="K781" i="2" s="1"/>
  <c r="L781" i="2"/>
  <c r="M781" i="2" s="1"/>
  <c r="N781" i="2"/>
  <c r="J782" i="2"/>
  <c r="K782" i="2" s="1"/>
  <c r="L782" i="2"/>
  <c r="M782" i="2" s="1"/>
  <c r="N782" i="2"/>
  <c r="J783" i="2"/>
  <c r="K783" i="2" s="1"/>
  <c r="L783" i="2"/>
  <c r="M783" i="2" s="1"/>
  <c r="N783" i="2"/>
  <c r="J777" i="2"/>
  <c r="K777" i="2" s="1"/>
  <c r="L777" i="2"/>
  <c r="M777" i="2" s="1"/>
  <c r="N777" i="2"/>
  <c r="J778" i="2"/>
  <c r="K778" i="2" s="1"/>
  <c r="L778" i="2"/>
  <c r="M778" i="2" s="1"/>
  <c r="N778" i="2"/>
  <c r="J779" i="2"/>
  <c r="K779" i="2" s="1"/>
  <c r="L779" i="2"/>
  <c r="M779" i="2" s="1"/>
  <c r="N779" i="2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B5522" i="3"/>
  <c r="L5522" i="3" s="1"/>
  <c r="B5523" i="3"/>
  <c r="L5523" i="3" s="1"/>
  <c r="B5524" i="3"/>
  <c r="L5524" i="3" s="1"/>
  <c r="B5525" i="3"/>
  <c r="L5525" i="3" s="1"/>
  <c r="B5526" i="3"/>
  <c r="L5526" i="3" s="1"/>
  <c r="B5527" i="3"/>
  <c r="L5527" i="3" s="1"/>
  <c r="B5528" i="3"/>
  <c r="L5528" i="3" s="1"/>
  <c r="B5529" i="3"/>
  <c r="L5529" i="3" s="1"/>
  <c r="B5530" i="3"/>
  <c r="L5530" i="3" s="1"/>
  <c r="B5531" i="3"/>
  <c r="L5531" i="3" s="1"/>
  <c r="B5532" i="3"/>
  <c r="L5532" i="3" s="1"/>
  <c r="B5533" i="3"/>
  <c r="L5533" i="3" s="1"/>
  <c r="B5534" i="3"/>
  <c r="L5534" i="3" s="1"/>
  <c r="B5535" i="3"/>
  <c r="L5535" i="3" s="1"/>
  <c r="B5536" i="3"/>
  <c r="L5536" i="3" s="1"/>
  <c r="B5537" i="3"/>
  <c r="L5537" i="3" s="1"/>
  <c r="B5538" i="3"/>
  <c r="L5538" i="3" s="1"/>
  <c r="B5539" i="3"/>
  <c r="L5539" i="3" s="1"/>
  <c r="B5540" i="3"/>
  <c r="L5540" i="3" s="1"/>
  <c r="B5541" i="3"/>
  <c r="L5541" i="3" s="1"/>
  <c r="B5542" i="3"/>
  <c r="L5542" i="3" s="1"/>
  <c r="B5543" i="3"/>
  <c r="L5543" i="3" s="1"/>
  <c r="B5544" i="3"/>
  <c r="L5544" i="3" s="1"/>
  <c r="B5545" i="3"/>
  <c r="L5545" i="3" s="1"/>
  <c r="B5546" i="3"/>
  <c r="L5546" i="3" s="1"/>
  <c r="B5547" i="3"/>
  <c r="L5547" i="3" s="1"/>
  <c r="B5548" i="3"/>
  <c r="L5548" i="3" s="1"/>
  <c r="B5549" i="3"/>
  <c r="L5549" i="3" s="1"/>
  <c r="B5550" i="3"/>
  <c r="L5550" i="3" s="1"/>
  <c r="B5551" i="3"/>
  <c r="L5551" i="3" s="1"/>
  <c r="B5552" i="3"/>
  <c r="L5552" i="3" s="1"/>
  <c r="B5553" i="3"/>
  <c r="L5553" i="3" s="1"/>
  <c r="B5554" i="3"/>
  <c r="L5554" i="3" s="1"/>
  <c r="B5555" i="3"/>
  <c r="L5555" i="3" s="1"/>
  <c r="B5556" i="3"/>
  <c r="L5556" i="3" s="1"/>
  <c r="B5557" i="3"/>
  <c r="L5557" i="3" s="1"/>
  <c r="B5558" i="3"/>
  <c r="L5558" i="3" s="1"/>
  <c r="B5559" i="3"/>
  <c r="L5559" i="3" s="1"/>
  <c r="B5560" i="3"/>
  <c r="L5560" i="3" s="1"/>
  <c r="B5561" i="3"/>
  <c r="L5561" i="3" s="1"/>
  <c r="B5562" i="3"/>
  <c r="L5562" i="3" s="1"/>
  <c r="B5563" i="3"/>
  <c r="L5563" i="3" s="1"/>
  <c r="B5564" i="3"/>
  <c r="L5564" i="3" s="1"/>
  <c r="B5565" i="3"/>
  <c r="L5565" i="3" s="1"/>
  <c r="B5566" i="3"/>
  <c r="L5566" i="3" s="1"/>
  <c r="B5567" i="3"/>
  <c r="L5567" i="3" s="1"/>
  <c r="B5568" i="3"/>
  <c r="L5568" i="3" s="1"/>
  <c r="B5569" i="3"/>
  <c r="L5569" i="3" s="1"/>
  <c r="B5570" i="3"/>
  <c r="L5570" i="3" s="1"/>
  <c r="B5571" i="3"/>
  <c r="L5571" i="3" s="1"/>
  <c r="B5572" i="3"/>
  <c r="L5572" i="3" s="1"/>
  <c r="B5573" i="3"/>
  <c r="L5573" i="3" s="1"/>
  <c r="B5574" i="3"/>
  <c r="L5574" i="3" s="1"/>
  <c r="B5575" i="3"/>
  <c r="L5575" i="3" s="1"/>
  <c r="B5576" i="3"/>
  <c r="L5576" i="3" s="1"/>
  <c r="B5577" i="3"/>
  <c r="L5577" i="3" s="1"/>
  <c r="B5578" i="3"/>
  <c r="L5578" i="3" s="1"/>
  <c r="B5579" i="3"/>
  <c r="L5579" i="3" s="1"/>
  <c r="B5580" i="3"/>
  <c r="L5580" i="3" s="1"/>
  <c r="B5581" i="3"/>
  <c r="L5581" i="3" s="1"/>
  <c r="B5582" i="3"/>
  <c r="L5582" i="3" s="1"/>
  <c r="B5583" i="3"/>
  <c r="L5583" i="3" s="1"/>
  <c r="B5584" i="3"/>
  <c r="L5584" i="3" s="1"/>
  <c r="B5585" i="3"/>
  <c r="L5585" i="3" s="1"/>
  <c r="B5586" i="3"/>
  <c r="L5586" i="3" s="1"/>
  <c r="B5587" i="3"/>
  <c r="L5587" i="3" s="1"/>
  <c r="B5588" i="3"/>
  <c r="L5588" i="3" s="1"/>
  <c r="B5589" i="3"/>
  <c r="L5589" i="3" s="1"/>
  <c r="B5590" i="3"/>
  <c r="L5590" i="3" s="1"/>
  <c r="B5591" i="3"/>
  <c r="L5591" i="3" s="1"/>
  <c r="B5592" i="3"/>
  <c r="L5592" i="3" s="1"/>
  <c r="B5593" i="3"/>
  <c r="L5593" i="3" s="1"/>
  <c r="B5594" i="3"/>
  <c r="L5594" i="3" s="1"/>
  <c r="B5595" i="3"/>
  <c r="L5595" i="3" s="1"/>
  <c r="O5521" i="3"/>
  <c r="H5521" i="3"/>
  <c r="G5521" i="3"/>
  <c r="F5521" i="3"/>
  <c r="D5521" i="3"/>
  <c r="C5521" i="3"/>
  <c r="B5521" i="3"/>
  <c r="L5521" i="3" s="1"/>
  <c r="J776" i="2"/>
  <c r="K776" i="2" s="1"/>
  <c r="L776" i="2"/>
  <c r="M776" i="2" s="1"/>
  <c r="N776" i="2"/>
  <c r="J774" i="2"/>
  <c r="K774" i="2" s="1"/>
  <c r="L774" i="2"/>
  <c r="M774" i="2" s="1"/>
  <c r="N774" i="2"/>
  <c r="J775" i="2"/>
  <c r="K775" i="2" s="1"/>
  <c r="L775" i="2"/>
  <c r="M775" i="2" s="1"/>
  <c r="N775" i="2"/>
  <c r="N773" i="2"/>
  <c r="J773" i="2"/>
  <c r="K773" i="2" s="1"/>
  <c r="L773" i="2"/>
  <c r="M773" i="2" s="1"/>
  <c r="J772" i="2"/>
  <c r="K772" i="2" s="1"/>
  <c r="L772" i="2"/>
  <c r="M772" i="2" s="1"/>
  <c r="N772" i="2"/>
  <c r="N765" i="2"/>
  <c r="N766" i="2"/>
  <c r="N767" i="2"/>
  <c r="J765" i="2"/>
  <c r="K765" i="2" s="1"/>
  <c r="L765" i="2"/>
  <c r="M765" i="2" s="1"/>
  <c r="J766" i="2"/>
  <c r="K766" i="2" s="1"/>
  <c r="L766" i="2"/>
  <c r="M766" i="2" s="1"/>
  <c r="J767" i="2"/>
  <c r="K767" i="2" s="1"/>
  <c r="L767" i="2"/>
  <c r="M767" i="2" s="1"/>
  <c r="N764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662" i="2"/>
  <c r="N663" i="2"/>
  <c r="N664" i="2"/>
  <c r="N665" i="2"/>
  <c r="N666" i="2"/>
  <c r="N667" i="2"/>
  <c r="N668" i="2"/>
  <c r="N669" i="2"/>
  <c r="N670" i="2"/>
  <c r="N671" i="2"/>
  <c r="N672" i="2"/>
  <c r="J764" i="2"/>
  <c r="K764" i="2" s="1"/>
  <c r="L764" i="2"/>
  <c r="M764" i="2" s="1"/>
  <c r="O5520" i="3"/>
  <c r="N5520" i="3" a="1"/>
  <c r="N5520" i="3" s="1"/>
  <c r="H5520" i="3"/>
  <c r="G5520" i="3"/>
  <c r="F5520" i="3"/>
  <c r="D5520" i="3"/>
  <c r="C5520" i="3"/>
  <c r="B5520" i="3"/>
  <c r="L5520" i="3" s="1"/>
  <c r="O5519" i="3"/>
  <c r="N5519" i="3" a="1"/>
  <c r="N5519" i="3" s="1"/>
  <c r="H5519" i="3"/>
  <c r="G5519" i="3"/>
  <c r="F5519" i="3"/>
  <c r="D5519" i="3"/>
  <c r="C5519" i="3"/>
  <c r="B5519" i="3"/>
  <c r="L5519" i="3" s="1"/>
  <c r="O5518" i="3"/>
  <c r="N5518" i="3" a="1"/>
  <c r="N5518" i="3" s="1"/>
  <c r="H5518" i="3"/>
  <c r="G5518" i="3"/>
  <c r="F5518" i="3"/>
  <c r="D5518" i="3"/>
  <c r="C5518" i="3"/>
  <c r="B5518" i="3"/>
  <c r="L5518" i="3" s="1"/>
  <c r="O5517" i="3"/>
  <c r="N5517" i="3" a="1"/>
  <c r="N5517" i="3" s="1"/>
  <c r="H5517" i="3"/>
  <c r="G5517" i="3"/>
  <c r="F5517" i="3"/>
  <c r="D5517" i="3"/>
  <c r="C5517" i="3"/>
  <c r="B5517" i="3"/>
  <c r="L5517" i="3" s="1"/>
  <c r="O5516" i="3"/>
  <c r="N5516" i="3" a="1"/>
  <c r="N5516" i="3" s="1"/>
  <c r="H5516" i="3"/>
  <c r="G5516" i="3"/>
  <c r="F5516" i="3"/>
  <c r="D5516" i="3"/>
  <c r="C5516" i="3"/>
  <c r="B5516" i="3"/>
  <c r="L5516" i="3" s="1"/>
  <c r="O5515" i="3"/>
  <c r="N5515" i="3" a="1"/>
  <c r="N5515" i="3" s="1"/>
  <c r="H5515" i="3"/>
  <c r="G5515" i="3"/>
  <c r="F5515" i="3"/>
  <c r="D5515" i="3"/>
  <c r="C5515" i="3"/>
  <c r="B5515" i="3"/>
  <c r="L5515" i="3" s="1"/>
  <c r="O5514" i="3"/>
  <c r="N5514" i="3" a="1"/>
  <c r="N5514" i="3" s="1"/>
  <c r="H5514" i="3"/>
  <c r="G5514" i="3"/>
  <c r="F5514" i="3"/>
  <c r="D5514" i="3"/>
  <c r="C5514" i="3"/>
  <c r="B5514" i="3"/>
  <c r="O5513" i="3"/>
  <c r="N5513" i="3" a="1"/>
  <c r="N5513" i="3" s="1"/>
  <c r="H5513" i="3"/>
  <c r="G5513" i="3"/>
  <c r="F5513" i="3"/>
  <c r="D5513" i="3"/>
  <c r="C5513" i="3"/>
  <c r="B5513" i="3"/>
  <c r="L5513" i="3" s="1"/>
  <c r="O5512" i="3"/>
  <c r="N5512" i="3" a="1"/>
  <c r="N5512" i="3" s="1"/>
  <c r="H5512" i="3"/>
  <c r="G5512" i="3"/>
  <c r="F5512" i="3"/>
  <c r="D5512" i="3"/>
  <c r="C5512" i="3"/>
  <c r="B5512" i="3"/>
  <c r="L5512" i="3" s="1"/>
  <c r="O5511" i="3"/>
  <c r="N5511" i="3" a="1"/>
  <c r="N5511" i="3" s="1"/>
  <c r="H5511" i="3"/>
  <c r="G5511" i="3"/>
  <c r="F5511" i="3"/>
  <c r="D5511" i="3"/>
  <c r="C5511" i="3"/>
  <c r="B5511" i="3"/>
  <c r="L5511" i="3" s="1"/>
  <c r="O5510" i="3"/>
  <c r="N5510" i="3" a="1"/>
  <c r="N5510" i="3" s="1"/>
  <c r="H5510" i="3"/>
  <c r="G5510" i="3"/>
  <c r="F5510" i="3"/>
  <c r="D5510" i="3"/>
  <c r="C5510" i="3"/>
  <c r="B5510" i="3"/>
  <c r="L5510" i="3" s="1"/>
  <c r="O5509" i="3"/>
  <c r="N5509" i="3" a="1"/>
  <c r="N5509" i="3" s="1"/>
  <c r="H5509" i="3"/>
  <c r="G5509" i="3"/>
  <c r="F5509" i="3"/>
  <c r="D5509" i="3"/>
  <c r="C5509" i="3"/>
  <c r="B5509" i="3"/>
  <c r="L5509" i="3" s="1"/>
  <c r="O5508" i="3"/>
  <c r="N5508" i="3" a="1"/>
  <c r="N5508" i="3" s="1"/>
  <c r="H5508" i="3"/>
  <c r="G5508" i="3"/>
  <c r="F5508" i="3"/>
  <c r="D5508" i="3"/>
  <c r="C5508" i="3"/>
  <c r="B5508" i="3"/>
  <c r="L5508" i="3" s="1"/>
  <c r="O5507" i="3"/>
  <c r="N5507" i="3" a="1"/>
  <c r="N5507" i="3" s="1"/>
  <c r="H5507" i="3"/>
  <c r="G5507" i="3"/>
  <c r="F5507" i="3"/>
  <c r="D5507" i="3"/>
  <c r="C5507" i="3"/>
  <c r="B5507" i="3"/>
  <c r="L5507" i="3" s="1"/>
  <c r="O5506" i="3"/>
  <c r="N5506" i="3" a="1"/>
  <c r="N5506" i="3" s="1"/>
  <c r="H5506" i="3"/>
  <c r="G5506" i="3"/>
  <c r="F5506" i="3"/>
  <c r="D5506" i="3"/>
  <c r="C5506" i="3"/>
  <c r="B5506" i="3"/>
  <c r="L5506" i="3" s="1"/>
  <c r="O5505" i="3"/>
  <c r="N5505" i="3" a="1"/>
  <c r="N5505" i="3" s="1"/>
  <c r="H5505" i="3"/>
  <c r="G5505" i="3"/>
  <c r="F5505" i="3"/>
  <c r="D5505" i="3"/>
  <c r="C5505" i="3"/>
  <c r="B5505" i="3"/>
  <c r="L5505" i="3" s="1"/>
  <c r="N763" i="2"/>
  <c r="L763" i="2"/>
  <c r="M763" i="2" s="1"/>
  <c r="J763" i="2"/>
  <c r="K763" i="2" s="1"/>
  <c r="O5504" i="3"/>
  <c r="N5504" i="3" a="1"/>
  <c r="N5504" i="3" s="1"/>
  <c r="H5504" i="3"/>
  <c r="G5504" i="3"/>
  <c r="F5504" i="3"/>
  <c r="D5504" i="3"/>
  <c r="C5504" i="3"/>
  <c r="B5504" i="3"/>
  <c r="L5504" i="3" s="1"/>
  <c r="J762" i="2"/>
  <c r="K762" i="2" s="1"/>
  <c r="L762" i="2"/>
  <c r="M762" i="2" s="1"/>
  <c r="J761" i="2"/>
  <c r="K761" i="2" s="1"/>
  <c r="L761" i="2"/>
  <c r="M761" i="2" s="1"/>
  <c r="J760" i="2"/>
  <c r="K760" i="2" s="1"/>
  <c r="L760" i="2"/>
  <c r="M760" i="2" s="1"/>
  <c r="J759" i="2"/>
  <c r="K759" i="2" s="1"/>
  <c r="L759" i="2"/>
  <c r="M759" i="2" s="1"/>
  <c r="J758" i="2"/>
  <c r="K758" i="2" s="1"/>
  <c r="L758" i="2"/>
  <c r="M758" i="2" s="1"/>
  <c r="J757" i="2"/>
  <c r="K757" i="2" s="1"/>
  <c r="L757" i="2"/>
  <c r="M757" i="2" s="1"/>
  <c r="J756" i="2"/>
  <c r="K756" i="2" s="1"/>
  <c r="L756" i="2"/>
  <c r="M756" i="2" s="1"/>
  <c r="O5503" i="3"/>
  <c r="N5503" i="3" a="1"/>
  <c r="N5503" i="3" s="1"/>
  <c r="H5503" i="3"/>
  <c r="G5503" i="3"/>
  <c r="F5503" i="3"/>
  <c r="D5503" i="3"/>
  <c r="P5503" i="3" s="1"/>
  <c r="C5503" i="3"/>
  <c r="B5503" i="3"/>
  <c r="L5503" i="3" s="1"/>
  <c r="O5502" i="3"/>
  <c r="N5502" i="3" a="1"/>
  <c r="N5502" i="3" s="1"/>
  <c r="H5502" i="3"/>
  <c r="G5502" i="3"/>
  <c r="F5502" i="3"/>
  <c r="D5502" i="3"/>
  <c r="P5502" i="3" s="1"/>
  <c r="C5502" i="3"/>
  <c r="B5502" i="3"/>
  <c r="L5502" i="3" s="1"/>
  <c r="O5501" i="3"/>
  <c r="N5501" i="3" a="1"/>
  <c r="N5501" i="3" s="1"/>
  <c r="H5501" i="3"/>
  <c r="G5501" i="3"/>
  <c r="F5501" i="3"/>
  <c r="D5501" i="3"/>
  <c r="P5501" i="3" s="1"/>
  <c r="C5501" i="3"/>
  <c r="B5501" i="3"/>
  <c r="L5501" i="3" s="1"/>
  <c r="O5500" i="3"/>
  <c r="N5500" i="3" a="1"/>
  <c r="N5500" i="3" s="1"/>
  <c r="H5500" i="3"/>
  <c r="G5500" i="3"/>
  <c r="F5500" i="3"/>
  <c r="D5500" i="3"/>
  <c r="P5500" i="3" s="1"/>
  <c r="C5500" i="3"/>
  <c r="B5500" i="3"/>
  <c r="L5500" i="3" s="1"/>
  <c r="O5499" i="3"/>
  <c r="N5499" i="3" a="1"/>
  <c r="N5499" i="3" s="1"/>
  <c r="H5499" i="3"/>
  <c r="G5499" i="3"/>
  <c r="F5499" i="3"/>
  <c r="D5499" i="3"/>
  <c r="P5499" i="3" s="1"/>
  <c r="C5499" i="3"/>
  <c r="B5499" i="3"/>
  <c r="O5498" i="3"/>
  <c r="N5498" i="3" a="1"/>
  <c r="N5498" i="3" s="1"/>
  <c r="H5498" i="3"/>
  <c r="G5498" i="3"/>
  <c r="F5498" i="3"/>
  <c r="D5498" i="3"/>
  <c r="P5498" i="3" s="1"/>
  <c r="C5498" i="3"/>
  <c r="B5498" i="3"/>
  <c r="L5498" i="3" s="1"/>
  <c r="O5497" i="3"/>
  <c r="N5497" i="3" a="1"/>
  <c r="N5497" i="3" s="1"/>
  <c r="H5497" i="3"/>
  <c r="G5497" i="3"/>
  <c r="F5497" i="3"/>
  <c r="D5497" i="3"/>
  <c r="P5497" i="3" s="1"/>
  <c r="C5497" i="3"/>
  <c r="B5497" i="3"/>
  <c r="J755" i="2"/>
  <c r="K755" i="2" s="1"/>
  <c r="L755" i="2"/>
  <c r="M755" i="2" s="1"/>
  <c r="J754" i="2"/>
  <c r="K754" i="2" s="1"/>
  <c r="L754" i="2"/>
  <c r="M754" i="2" s="1"/>
  <c r="O5496" i="3"/>
  <c r="N5496" i="3" a="1"/>
  <c r="N5496" i="3" s="1"/>
  <c r="H5496" i="3"/>
  <c r="G5496" i="3"/>
  <c r="F5496" i="3"/>
  <c r="D5496" i="3"/>
  <c r="P5496" i="3" s="1"/>
  <c r="C5496" i="3"/>
  <c r="B5496" i="3"/>
  <c r="L5496" i="3" s="1"/>
  <c r="J753" i="2"/>
  <c r="K753" i="2" s="1"/>
  <c r="L753" i="2"/>
  <c r="M753" i="2" s="1"/>
  <c r="O5495" i="3"/>
  <c r="H5495" i="3"/>
  <c r="G5495" i="3"/>
  <c r="F5495" i="3"/>
  <c r="D5495" i="3"/>
  <c r="C5495" i="3"/>
  <c r="B5495" i="3"/>
  <c r="L5495" i="3" s="1"/>
  <c r="O5494" i="3"/>
  <c r="H5494" i="3"/>
  <c r="G5494" i="3"/>
  <c r="F5494" i="3"/>
  <c r="D5494" i="3"/>
  <c r="C5494" i="3"/>
  <c r="B5494" i="3"/>
  <c r="O5493" i="3"/>
  <c r="H5493" i="3"/>
  <c r="G5493" i="3"/>
  <c r="F5493" i="3"/>
  <c r="D5493" i="3"/>
  <c r="C5493" i="3"/>
  <c r="B5493" i="3"/>
  <c r="L5493" i="3" s="1"/>
  <c r="J752" i="2"/>
  <c r="K752" i="2" s="1"/>
  <c r="L752" i="2"/>
  <c r="M752" i="2" s="1"/>
  <c r="O5492" i="3"/>
  <c r="B5492" i="3"/>
  <c r="C5492" i="3"/>
  <c r="D5492" i="3"/>
  <c r="F5492" i="3"/>
  <c r="G5492" i="3"/>
  <c r="H5492" i="3"/>
  <c r="O5491" i="3"/>
  <c r="B5491" i="3"/>
  <c r="C5491" i="3"/>
  <c r="D5491" i="3"/>
  <c r="F5491" i="3"/>
  <c r="G5491" i="3"/>
  <c r="H5491" i="3"/>
  <c r="O5490" i="3"/>
  <c r="B5490" i="3"/>
  <c r="C5490" i="3"/>
  <c r="D5490" i="3"/>
  <c r="F5490" i="3"/>
  <c r="G5490" i="3"/>
  <c r="H5490" i="3"/>
  <c r="O5489" i="3"/>
  <c r="B5489" i="3"/>
  <c r="C5489" i="3"/>
  <c r="D5489" i="3"/>
  <c r="F5489" i="3"/>
  <c r="G5489" i="3"/>
  <c r="H5489" i="3"/>
  <c r="J751" i="2"/>
  <c r="K751" i="2" s="1"/>
  <c r="L751" i="2"/>
  <c r="M751" i="2" s="1"/>
  <c r="J750" i="2"/>
  <c r="K750" i="2" s="1"/>
  <c r="L750" i="2"/>
  <c r="M750" i="2" s="1"/>
  <c r="J749" i="2"/>
  <c r="K749" i="2" s="1"/>
  <c r="L749" i="2"/>
  <c r="M749" i="2" s="1"/>
  <c r="J747" i="2"/>
  <c r="K747" i="2" s="1"/>
  <c r="L747" i="2"/>
  <c r="M747" i="2" s="1"/>
  <c r="J748" i="2"/>
  <c r="K748" i="2" s="1"/>
  <c r="L748" i="2"/>
  <c r="M748" i="2" s="1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F5365" i="3"/>
  <c r="G5365" i="3"/>
  <c r="H5365" i="3"/>
  <c r="F5366" i="3"/>
  <c r="G5366" i="3"/>
  <c r="H5366" i="3"/>
  <c r="F5367" i="3"/>
  <c r="G5367" i="3"/>
  <c r="H5367" i="3"/>
  <c r="F5368" i="3"/>
  <c r="G5368" i="3"/>
  <c r="H5368" i="3"/>
  <c r="F5369" i="3"/>
  <c r="G5369" i="3"/>
  <c r="H5369" i="3"/>
  <c r="F5370" i="3"/>
  <c r="G5370" i="3"/>
  <c r="H5370" i="3"/>
  <c r="F5371" i="3"/>
  <c r="G5371" i="3"/>
  <c r="H5371" i="3"/>
  <c r="F5372" i="3"/>
  <c r="G5372" i="3"/>
  <c r="H5372" i="3"/>
  <c r="F5373" i="3"/>
  <c r="G5373" i="3"/>
  <c r="H5373" i="3"/>
  <c r="F5374" i="3"/>
  <c r="G5374" i="3"/>
  <c r="H5374" i="3"/>
  <c r="F5375" i="3"/>
  <c r="G5375" i="3"/>
  <c r="H5375" i="3"/>
  <c r="F5376" i="3"/>
  <c r="G5376" i="3"/>
  <c r="H5376" i="3"/>
  <c r="F5377" i="3"/>
  <c r="G5377" i="3"/>
  <c r="H5377" i="3"/>
  <c r="F5378" i="3"/>
  <c r="G5378" i="3"/>
  <c r="H5378" i="3"/>
  <c r="F5379" i="3"/>
  <c r="G5379" i="3"/>
  <c r="H5379" i="3"/>
  <c r="F5380" i="3"/>
  <c r="G5380" i="3"/>
  <c r="H5380" i="3"/>
  <c r="F5381" i="3"/>
  <c r="G5381" i="3"/>
  <c r="H5381" i="3"/>
  <c r="F5382" i="3"/>
  <c r="G5382" i="3"/>
  <c r="H5382" i="3"/>
  <c r="F5383" i="3"/>
  <c r="G5383" i="3"/>
  <c r="H5383" i="3"/>
  <c r="F5384" i="3"/>
  <c r="G5384" i="3"/>
  <c r="H5384" i="3"/>
  <c r="F5385" i="3"/>
  <c r="G5385" i="3"/>
  <c r="H5385" i="3"/>
  <c r="F5386" i="3"/>
  <c r="G5386" i="3"/>
  <c r="H5386" i="3"/>
  <c r="F5387" i="3"/>
  <c r="G5387" i="3"/>
  <c r="H5387" i="3"/>
  <c r="F5388" i="3"/>
  <c r="G5388" i="3"/>
  <c r="H5388" i="3"/>
  <c r="F5389" i="3"/>
  <c r="G5389" i="3"/>
  <c r="H5389" i="3"/>
  <c r="F5390" i="3"/>
  <c r="G5390" i="3"/>
  <c r="H5390" i="3"/>
  <c r="F5391" i="3"/>
  <c r="G5391" i="3"/>
  <c r="H5391" i="3"/>
  <c r="F5392" i="3"/>
  <c r="G5392" i="3"/>
  <c r="H5392" i="3"/>
  <c r="F5393" i="3"/>
  <c r="G5393" i="3"/>
  <c r="H5393" i="3"/>
  <c r="F5394" i="3"/>
  <c r="G5394" i="3"/>
  <c r="H5394" i="3"/>
  <c r="F5395" i="3"/>
  <c r="G5395" i="3"/>
  <c r="H5395" i="3"/>
  <c r="F5396" i="3"/>
  <c r="G5396" i="3"/>
  <c r="H5396" i="3"/>
  <c r="F5397" i="3"/>
  <c r="G5397" i="3"/>
  <c r="H5397" i="3"/>
  <c r="F5398" i="3"/>
  <c r="G5398" i="3"/>
  <c r="H5398" i="3"/>
  <c r="F5399" i="3"/>
  <c r="G5399" i="3"/>
  <c r="H5399" i="3"/>
  <c r="F5400" i="3"/>
  <c r="G5400" i="3"/>
  <c r="H5400" i="3"/>
  <c r="F5401" i="3"/>
  <c r="G5401" i="3"/>
  <c r="H5401" i="3"/>
  <c r="F5402" i="3"/>
  <c r="G5402" i="3"/>
  <c r="H5402" i="3"/>
  <c r="F5403" i="3"/>
  <c r="G5403" i="3"/>
  <c r="H5403" i="3"/>
  <c r="F5404" i="3"/>
  <c r="G5404" i="3"/>
  <c r="H5404" i="3"/>
  <c r="F5405" i="3"/>
  <c r="G5405" i="3"/>
  <c r="H5405" i="3"/>
  <c r="F5406" i="3"/>
  <c r="G5406" i="3"/>
  <c r="H5406" i="3"/>
  <c r="F5407" i="3"/>
  <c r="G5407" i="3"/>
  <c r="H5407" i="3"/>
  <c r="F5408" i="3"/>
  <c r="G5408" i="3"/>
  <c r="H5408" i="3"/>
  <c r="F5409" i="3"/>
  <c r="G5409" i="3"/>
  <c r="H5409" i="3"/>
  <c r="F5410" i="3"/>
  <c r="G5410" i="3"/>
  <c r="H5410" i="3"/>
  <c r="F5411" i="3"/>
  <c r="G5411" i="3"/>
  <c r="H5411" i="3"/>
  <c r="F5412" i="3"/>
  <c r="G5412" i="3"/>
  <c r="H5412" i="3"/>
  <c r="F5413" i="3"/>
  <c r="G5413" i="3"/>
  <c r="H5413" i="3"/>
  <c r="F5414" i="3"/>
  <c r="G5414" i="3"/>
  <c r="H5414" i="3"/>
  <c r="F5415" i="3"/>
  <c r="G5415" i="3"/>
  <c r="H5415" i="3"/>
  <c r="F5416" i="3"/>
  <c r="G5416" i="3"/>
  <c r="H5416" i="3"/>
  <c r="F5417" i="3"/>
  <c r="G5417" i="3"/>
  <c r="H5417" i="3"/>
  <c r="F5418" i="3"/>
  <c r="G5418" i="3"/>
  <c r="H5418" i="3"/>
  <c r="F5419" i="3"/>
  <c r="G5419" i="3"/>
  <c r="H5419" i="3"/>
  <c r="F5420" i="3"/>
  <c r="G5420" i="3"/>
  <c r="H5420" i="3"/>
  <c r="F5421" i="3"/>
  <c r="G5421" i="3"/>
  <c r="H5421" i="3"/>
  <c r="F5422" i="3"/>
  <c r="G5422" i="3"/>
  <c r="H5422" i="3"/>
  <c r="F5423" i="3"/>
  <c r="G5423" i="3"/>
  <c r="H5423" i="3"/>
  <c r="F5424" i="3"/>
  <c r="G5424" i="3"/>
  <c r="H5424" i="3"/>
  <c r="F5425" i="3"/>
  <c r="G5425" i="3"/>
  <c r="H5425" i="3"/>
  <c r="F5426" i="3"/>
  <c r="G5426" i="3"/>
  <c r="H5426" i="3"/>
  <c r="F5427" i="3"/>
  <c r="G5427" i="3"/>
  <c r="H5427" i="3"/>
  <c r="F5428" i="3"/>
  <c r="G5428" i="3"/>
  <c r="H5428" i="3"/>
  <c r="F5429" i="3"/>
  <c r="G5429" i="3"/>
  <c r="H5429" i="3"/>
  <c r="F5430" i="3"/>
  <c r="G5430" i="3"/>
  <c r="H5430" i="3"/>
  <c r="F5431" i="3"/>
  <c r="G5431" i="3"/>
  <c r="H5431" i="3"/>
  <c r="F5432" i="3"/>
  <c r="G5432" i="3"/>
  <c r="H5432" i="3"/>
  <c r="F5433" i="3"/>
  <c r="G5433" i="3"/>
  <c r="H5433" i="3"/>
  <c r="F5434" i="3"/>
  <c r="G5434" i="3"/>
  <c r="H5434" i="3"/>
  <c r="F5435" i="3"/>
  <c r="G5435" i="3"/>
  <c r="H5435" i="3"/>
  <c r="F5436" i="3"/>
  <c r="G5436" i="3"/>
  <c r="H5436" i="3"/>
  <c r="F5437" i="3"/>
  <c r="G5437" i="3"/>
  <c r="H5437" i="3"/>
  <c r="F5438" i="3"/>
  <c r="G5438" i="3"/>
  <c r="H5438" i="3"/>
  <c r="F5439" i="3"/>
  <c r="G5439" i="3"/>
  <c r="H5439" i="3"/>
  <c r="F5440" i="3"/>
  <c r="G5440" i="3"/>
  <c r="H5440" i="3"/>
  <c r="F5441" i="3"/>
  <c r="G5441" i="3"/>
  <c r="H5441" i="3"/>
  <c r="F5442" i="3"/>
  <c r="G5442" i="3"/>
  <c r="H5442" i="3"/>
  <c r="F5443" i="3"/>
  <c r="G5443" i="3"/>
  <c r="H5443" i="3"/>
  <c r="F5444" i="3"/>
  <c r="G5444" i="3"/>
  <c r="H5444" i="3"/>
  <c r="F5445" i="3"/>
  <c r="G5445" i="3"/>
  <c r="H5445" i="3"/>
  <c r="F5446" i="3"/>
  <c r="G5446" i="3"/>
  <c r="H5446" i="3"/>
  <c r="F5447" i="3"/>
  <c r="G5447" i="3"/>
  <c r="H5447" i="3"/>
  <c r="F5448" i="3"/>
  <c r="G5448" i="3"/>
  <c r="H5448" i="3"/>
  <c r="F5449" i="3"/>
  <c r="G5449" i="3"/>
  <c r="H5449" i="3"/>
  <c r="F5450" i="3"/>
  <c r="G5450" i="3"/>
  <c r="H5450" i="3"/>
  <c r="F5451" i="3"/>
  <c r="G5451" i="3"/>
  <c r="H5451" i="3"/>
  <c r="F5452" i="3"/>
  <c r="G5452" i="3"/>
  <c r="H5452" i="3"/>
  <c r="F5453" i="3"/>
  <c r="G5453" i="3"/>
  <c r="H5453" i="3"/>
  <c r="F5454" i="3"/>
  <c r="G5454" i="3"/>
  <c r="H5454" i="3"/>
  <c r="F5455" i="3"/>
  <c r="G5455" i="3"/>
  <c r="H5455" i="3"/>
  <c r="F5456" i="3"/>
  <c r="G5456" i="3"/>
  <c r="H5456" i="3"/>
  <c r="F5457" i="3"/>
  <c r="G5457" i="3"/>
  <c r="H5457" i="3"/>
  <c r="F5458" i="3"/>
  <c r="G5458" i="3"/>
  <c r="H5458" i="3"/>
  <c r="F5459" i="3"/>
  <c r="G5459" i="3"/>
  <c r="H5459" i="3"/>
  <c r="F5460" i="3"/>
  <c r="G5460" i="3"/>
  <c r="H5460" i="3"/>
  <c r="F5461" i="3"/>
  <c r="G5461" i="3"/>
  <c r="H5461" i="3"/>
  <c r="F5462" i="3"/>
  <c r="G5462" i="3"/>
  <c r="H5462" i="3"/>
  <c r="F5463" i="3"/>
  <c r="G5463" i="3"/>
  <c r="H5463" i="3"/>
  <c r="F5464" i="3"/>
  <c r="G5464" i="3"/>
  <c r="H5464" i="3"/>
  <c r="F5465" i="3"/>
  <c r="G5465" i="3"/>
  <c r="H5465" i="3"/>
  <c r="F5466" i="3"/>
  <c r="G5466" i="3"/>
  <c r="H5466" i="3"/>
  <c r="F5467" i="3"/>
  <c r="G5467" i="3"/>
  <c r="H5467" i="3"/>
  <c r="F5468" i="3"/>
  <c r="G5468" i="3"/>
  <c r="H5468" i="3"/>
  <c r="F5469" i="3"/>
  <c r="G5469" i="3"/>
  <c r="H5469" i="3"/>
  <c r="F5470" i="3"/>
  <c r="G5470" i="3"/>
  <c r="H5470" i="3"/>
  <c r="F5471" i="3"/>
  <c r="G5471" i="3"/>
  <c r="H5471" i="3"/>
  <c r="F5472" i="3"/>
  <c r="G5472" i="3"/>
  <c r="H5472" i="3"/>
  <c r="F5473" i="3"/>
  <c r="G5473" i="3"/>
  <c r="H5473" i="3"/>
  <c r="F5474" i="3"/>
  <c r="G5474" i="3"/>
  <c r="H5474" i="3"/>
  <c r="F5475" i="3"/>
  <c r="G5475" i="3"/>
  <c r="H5475" i="3"/>
  <c r="F5476" i="3"/>
  <c r="G5476" i="3"/>
  <c r="H5476" i="3"/>
  <c r="F5477" i="3"/>
  <c r="G5477" i="3"/>
  <c r="H5477" i="3"/>
  <c r="F5478" i="3"/>
  <c r="G5478" i="3"/>
  <c r="H5478" i="3"/>
  <c r="F5479" i="3"/>
  <c r="G5479" i="3"/>
  <c r="H5479" i="3"/>
  <c r="F5480" i="3"/>
  <c r="G5480" i="3"/>
  <c r="H5480" i="3"/>
  <c r="F5481" i="3"/>
  <c r="G5481" i="3"/>
  <c r="H5481" i="3"/>
  <c r="F5482" i="3"/>
  <c r="G5482" i="3"/>
  <c r="H5482" i="3"/>
  <c r="F5483" i="3"/>
  <c r="G5483" i="3"/>
  <c r="H5483" i="3"/>
  <c r="F5484" i="3"/>
  <c r="G5484" i="3"/>
  <c r="H5484" i="3"/>
  <c r="F5485" i="3"/>
  <c r="G5485" i="3"/>
  <c r="H5485" i="3"/>
  <c r="F5486" i="3"/>
  <c r="G5486" i="3"/>
  <c r="H5486" i="3"/>
  <c r="F5487" i="3"/>
  <c r="G5487" i="3"/>
  <c r="H5487" i="3"/>
  <c r="F5488" i="3"/>
  <c r="G5488" i="3"/>
  <c r="H5488" i="3"/>
  <c r="B5365" i="3"/>
  <c r="L5365" i="3" s="1"/>
  <c r="C5365" i="3"/>
  <c r="D5365" i="3"/>
  <c r="B5366" i="3"/>
  <c r="L5366" i="3" s="1"/>
  <c r="C5366" i="3"/>
  <c r="D5366" i="3"/>
  <c r="B5367" i="3"/>
  <c r="L5367" i="3" s="1"/>
  <c r="C5367" i="3"/>
  <c r="D5367" i="3"/>
  <c r="B5368" i="3"/>
  <c r="L5368" i="3" s="1"/>
  <c r="C5368" i="3"/>
  <c r="D5368" i="3"/>
  <c r="B5369" i="3"/>
  <c r="L5369" i="3" s="1"/>
  <c r="C5369" i="3"/>
  <c r="D5369" i="3"/>
  <c r="B5370" i="3"/>
  <c r="L5370" i="3" s="1"/>
  <c r="C5370" i="3"/>
  <c r="D5370" i="3"/>
  <c r="B5371" i="3"/>
  <c r="L5371" i="3" s="1"/>
  <c r="C5371" i="3"/>
  <c r="D5371" i="3"/>
  <c r="B5372" i="3"/>
  <c r="L5372" i="3" s="1"/>
  <c r="C5372" i="3"/>
  <c r="D5372" i="3"/>
  <c r="B5373" i="3"/>
  <c r="L5373" i="3" s="1"/>
  <c r="C5373" i="3"/>
  <c r="D5373" i="3"/>
  <c r="B5374" i="3"/>
  <c r="L5374" i="3" s="1"/>
  <c r="C5374" i="3"/>
  <c r="D5374" i="3"/>
  <c r="B5375" i="3"/>
  <c r="L5375" i="3" s="1"/>
  <c r="C5375" i="3"/>
  <c r="D5375" i="3"/>
  <c r="B5376" i="3"/>
  <c r="L5376" i="3" s="1"/>
  <c r="C5376" i="3"/>
  <c r="D5376" i="3"/>
  <c r="B5377" i="3"/>
  <c r="L5377" i="3" s="1"/>
  <c r="C5377" i="3"/>
  <c r="D5377" i="3"/>
  <c r="B5378" i="3"/>
  <c r="L5378" i="3" s="1"/>
  <c r="C5378" i="3"/>
  <c r="D5378" i="3"/>
  <c r="B5379" i="3"/>
  <c r="L5379" i="3" s="1"/>
  <c r="C5379" i="3"/>
  <c r="D5379" i="3"/>
  <c r="B5380" i="3"/>
  <c r="L5380" i="3" s="1"/>
  <c r="C5380" i="3"/>
  <c r="D5380" i="3"/>
  <c r="B5381" i="3"/>
  <c r="L5381" i="3" s="1"/>
  <c r="C5381" i="3"/>
  <c r="D5381" i="3"/>
  <c r="B5382" i="3"/>
  <c r="L5382" i="3" s="1"/>
  <c r="C5382" i="3"/>
  <c r="D5382" i="3"/>
  <c r="B5383" i="3"/>
  <c r="L5383" i="3" s="1"/>
  <c r="C5383" i="3"/>
  <c r="D5383" i="3"/>
  <c r="B5384" i="3"/>
  <c r="L5384" i="3" s="1"/>
  <c r="C5384" i="3"/>
  <c r="D5384" i="3"/>
  <c r="B5385" i="3"/>
  <c r="L5385" i="3" s="1"/>
  <c r="C5385" i="3"/>
  <c r="D5385" i="3"/>
  <c r="B5386" i="3"/>
  <c r="L5386" i="3" s="1"/>
  <c r="C5386" i="3"/>
  <c r="D5386" i="3"/>
  <c r="B5387" i="3"/>
  <c r="L5387" i="3" s="1"/>
  <c r="C5387" i="3"/>
  <c r="D5387" i="3"/>
  <c r="B5388" i="3"/>
  <c r="L5388" i="3" s="1"/>
  <c r="C5388" i="3"/>
  <c r="D5388" i="3"/>
  <c r="B5389" i="3"/>
  <c r="L5389" i="3" s="1"/>
  <c r="C5389" i="3"/>
  <c r="D5389" i="3"/>
  <c r="B5390" i="3"/>
  <c r="L5390" i="3" s="1"/>
  <c r="C5390" i="3"/>
  <c r="D5390" i="3"/>
  <c r="B5391" i="3"/>
  <c r="L5391" i="3" s="1"/>
  <c r="C5391" i="3"/>
  <c r="D5391" i="3"/>
  <c r="B5392" i="3"/>
  <c r="L5392" i="3" s="1"/>
  <c r="C5392" i="3"/>
  <c r="D5392" i="3"/>
  <c r="B5393" i="3"/>
  <c r="L5393" i="3" s="1"/>
  <c r="C5393" i="3"/>
  <c r="D5393" i="3"/>
  <c r="B5394" i="3"/>
  <c r="L5394" i="3" s="1"/>
  <c r="C5394" i="3"/>
  <c r="D5394" i="3"/>
  <c r="B5395" i="3"/>
  <c r="L5395" i="3" s="1"/>
  <c r="C5395" i="3"/>
  <c r="D5395" i="3"/>
  <c r="B5396" i="3"/>
  <c r="L5396" i="3" s="1"/>
  <c r="C5396" i="3"/>
  <c r="D5396" i="3"/>
  <c r="B5397" i="3"/>
  <c r="L5397" i="3" s="1"/>
  <c r="C5397" i="3"/>
  <c r="D5397" i="3"/>
  <c r="B5398" i="3"/>
  <c r="L5398" i="3" s="1"/>
  <c r="C5398" i="3"/>
  <c r="D5398" i="3"/>
  <c r="B5399" i="3"/>
  <c r="L5399" i="3" s="1"/>
  <c r="C5399" i="3"/>
  <c r="D5399" i="3"/>
  <c r="B5400" i="3"/>
  <c r="L5400" i="3" s="1"/>
  <c r="C5400" i="3"/>
  <c r="D5400" i="3"/>
  <c r="B5401" i="3"/>
  <c r="L5401" i="3" s="1"/>
  <c r="C5401" i="3"/>
  <c r="D5401" i="3"/>
  <c r="B5402" i="3"/>
  <c r="L5402" i="3" s="1"/>
  <c r="C5402" i="3"/>
  <c r="D5402" i="3"/>
  <c r="B5403" i="3"/>
  <c r="L5403" i="3" s="1"/>
  <c r="C5403" i="3"/>
  <c r="D5403" i="3"/>
  <c r="B5404" i="3"/>
  <c r="L5404" i="3" s="1"/>
  <c r="C5404" i="3"/>
  <c r="D5404" i="3"/>
  <c r="B5405" i="3"/>
  <c r="L5405" i="3" s="1"/>
  <c r="C5405" i="3"/>
  <c r="D5405" i="3"/>
  <c r="B5406" i="3"/>
  <c r="L5406" i="3" s="1"/>
  <c r="C5406" i="3"/>
  <c r="D5406" i="3"/>
  <c r="B5407" i="3"/>
  <c r="L5407" i="3" s="1"/>
  <c r="C5407" i="3"/>
  <c r="D5407" i="3"/>
  <c r="B5408" i="3"/>
  <c r="L5408" i="3" s="1"/>
  <c r="C5408" i="3"/>
  <c r="D5408" i="3"/>
  <c r="B5409" i="3"/>
  <c r="L5409" i="3" s="1"/>
  <c r="C5409" i="3"/>
  <c r="D5409" i="3"/>
  <c r="B5410" i="3"/>
  <c r="L5410" i="3" s="1"/>
  <c r="C5410" i="3"/>
  <c r="D5410" i="3"/>
  <c r="B5411" i="3"/>
  <c r="L5411" i="3" s="1"/>
  <c r="C5411" i="3"/>
  <c r="D5411" i="3"/>
  <c r="B5412" i="3"/>
  <c r="L5412" i="3" s="1"/>
  <c r="C5412" i="3"/>
  <c r="D5412" i="3"/>
  <c r="B5413" i="3"/>
  <c r="L5413" i="3" s="1"/>
  <c r="C5413" i="3"/>
  <c r="D5413" i="3"/>
  <c r="B5414" i="3"/>
  <c r="L5414" i="3" s="1"/>
  <c r="C5414" i="3"/>
  <c r="D5414" i="3"/>
  <c r="B5415" i="3"/>
  <c r="L5415" i="3" s="1"/>
  <c r="C5415" i="3"/>
  <c r="D5415" i="3"/>
  <c r="B5416" i="3"/>
  <c r="L5416" i="3" s="1"/>
  <c r="C5416" i="3"/>
  <c r="D5416" i="3"/>
  <c r="B5417" i="3"/>
  <c r="L5417" i="3" s="1"/>
  <c r="C5417" i="3"/>
  <c r="D5417" i="3"/>
  <c r="B5418" i="3"/>
  <c r="L5418" i="3" s="1"/>
  <c r="C5418" i="3"/>
  <c r="D5418" i="3"/>
  <c r="B5419" i="3"/>
  <c r="L5419" i="3" s="1"/>
  <c r="C5419" i="3"/>
  <c r="D5419" i="3"/>
  <c r="B5420" i="3"/>
  <c r="L5420" i="3" s="1"/>
  <c r="C5420" i="3"/>
  <c r="D5420" i="3"/>
  <c r="B5421" i="3"/>
  <c r="L5421" i="3" s="1"/>
  <c r="C5421" i="3"/>
  <c r="D5421" i="3"/>
  <c r="B5422" i="3"/>
  <c r="L5422" i="3" s="1"/>
  <c r="C5422" i="3"/>
  <c r="D5422" i="3"/>
  <c r="B5423" i="3"/>
  <c r="L5423" i="3" s="1"/>
  <c r="C5423" i="3"/>
  <c r="D5423" i="3"/>
  <c r="B5424" i="3"/>
  <c r="L5424" i="3" s="1"/>
  <c r="C5424" i="3"/>
  <c r="D5424" i="3"/>
  <c r="B5425" i="3"/>
  <c r="L5425" i="3" s="1"/>
  <c r="C5425" i="3"/>
  <c r="D5425" i="3"/>
  <c r="B5426" i="3"/>
  <c r="L5426" i="3" s="1"/>
  <c r="C5426" i="3"/>
  <c r="D5426" i="3"/>
  <c r="B5427" i="3"/>
  <c r="L5427" i="3" s="1"/>
  <c r="C5427" i="3"/>
  <c r="D5427" i="3"/>
  <c r="B5428" i="3"/>
  <c r="L5428" i="3" s="1"/>
  <c r="C5428" i="3"/>
  <c r="D5428" i="3"/>
  <c r="B5429" i="3"/>
  <c r="L5429" i="3" s="1"/>
  <c r="C5429" i="3"/>
  <c r="D5429" i="3"/>
  <c r="B5430" i="3"/>
  <c r="L5430" i="3" s="1"/>
  <c r="C5430" i="3"/>
  <c r="D5430" i="3"/>
  <c r="B5431" i="3"/>
  <c r="L5431" i="3" s="1"/>
  <c r="C5431" i="3"/>
  <c r="D5431" i="3"/>
  <c r="B5432" i="3"/>
  <c r="L5432" i="3" s="1"/>
  <c r="C5432" i="3"/>
  <c r="D5432" i="3"/>
  <c r="B5433" i="3"/>
  <c r="L5433" i="3" s="1"/>
  <c r="C5433" i="3"/>
  <c r="D5433" i="3"/>
  <c r="B5434" i="3"/>
  <c r="L5434" i="3" s="1"/>
  <c r="C5434" i="3"/>
  <c r="D5434" i="3"/>
  <c r="B5435" i="3"/>
  <c r="L5435" i="3" s="1"/>
  <c r="C5435" i="3"/>
  <c r="D5435" i="3"/>
  <c r="B5436" i="3"/>
  <c r="L5436" i="3" s="1"/>
  <c r="C5436" i="3"/>
  <c r="D5436" i="3"/>
  <c r="B5437" i="3"/>
  <c r="L5437" i="3" s="1"/>
  <c r="C5437" i="3"/>
  <c r="D5437" i="3"/>
  <c r="B5438" i="3"/>
  <c r="L5438" i="3" s="1"/>
  <c r="C5438" i="3"/>
  <c r="D5438" i="3"/>
  <c r="B5439" i="3"/>
  <c r="L5439" i="3" s="1"/>
  <c r="C5439" i="3"/>
  <c r="D5439" i="3"/>
  <c r="B5440" i="3"/>
  <c r="L5440" i="3" s="1"/>
  <c r="C5440" i="3"/>
  <c r="D5440" i="3"/>
  <c r="B5441" i="3"/>
  <c r="L5441" i="3" s="1"/>
  <c r="C5441" i="3"/>
  <c r="D5441" i="3"/>
  <c r="B5442" i="3"/>
  <c r="L5442" i="3" s="1"/>
  <c r="C5442" i="3"/>
  <c r="D5442" i="3"/>
  <c r="B5443" i="3"/>
  <c r="L5443" i="3" s="1"/>
  <c r="C5443" i="3"/>
  <c r="D5443" i="3"/>
  <c r="B5444" i="3"/>
  <c r="L5444" i="3" s="1"/>
  <c r="C5444" i="3"/>
  <c r="D5444" i="3"/>
  <c r="B5445" i="3"/>
  <c r="L5445" i="3" s="1"/>
  <c r="C5445" i="3"/>
  <c r="D5445" i="3"/>
  <c r="B5446" i="3"/>
  <c r="L5446" i="3" s="1"/>
  <c r="C5446" i="3"/>
  <c r="D5446" i="3"/>
  <c r="B5447" i="3"/>
  <c r="L5447" i="3" s="1"/>
  <c r="C5447" i="3"/>
  <c r="D5447" i="3"/>
  <c r="B5448" i="3"/>
  <c r="L5448" i="3" s="1"/>
  <c r="C5448" i="3"/>
  <c r="D5448" i="3"/>
  <c r="B5449" i="3"/>
  <c r="L5449" i="3" s="1"/>
  <c r="C5449" i="3"/>
  <c r="D5449" i="3"/>
  <c r="B5450" i="3"/>
  <c r="L5450" i="3" s="1"/>
  <c r="C5450" i="3"/>
  <c r="D5450" i="3"/>
  <c r="B5451" i="3"/>
  <c r="L5451" i="3" s="1"/>
  <c r="C5451" i="3"/>
  <c r="D5451" i="3"/>
  <c r="B5452" i="3"/>
  <c r="L5452" i="3" s="1"/>
  <c r="C5452" i="3"/>
  <c r="D5452" i="3"/>
  <c r="B5453" i="3"/>
  <c r="L5453" i="3" s="1"/>
  <c r="C5453" i="3"/>
  <c r="D5453" i="3"/>
  <c r="B5454" i="3"/>
  <c r="L5454" i="3" s="1"/>
  <c r="C5454" i="3"/>
  <c r="D5454" i="3"/>
  <c r="B5455" i="3"/>
  <c r="L5455" i="3" s="1"/>
  <c r="C5455" i="3"/>
  <c r="D5455" i="3"/>
  <c r="B5456" i="3"/>
  <c r="L5456" i="3" s="1"/>
  <c r="C5456" i="3"/>
  <c r="D5456" i="3"/>
  <c r="B5457" i="3"/>
  <c r="L5457" i="3" s="1"/>
  <c r="C5457" i="3"/>
  <c r="D5457" i="3"/>
  <c r="B5458" i="3"/>
  <c r="L5458" i="3" s="1"/>
  <c r="C5458" i="3"/>
  <c r="D5458" i="3"/>
  <c r="B5459" i="3"/>
  <c r="L5459" i="3" s="1"/>
  <c r="C5459" i="3"/>
  <c r="D5459" i="3"/>
  <c r="B5460" i="3"/>
  <c r="L5460" i="3" s="1"/>
  <c r="C5460" i="3"/>
  <c r="D5460" i="3"/>
  <c r="B5461" i="3"/>
  <c r="L5461" i="3" s="1"/>
  <c r="C5461" i="3"/>
  <c r="D5461" i="3"/>
  <c r="B5462" i="3"/>
  <c r="L5462" i="3" s="1"/>
  <c r="C5462" i="3"/>
  <c r="D5462" i="3"/>
  <c r="B5463" i="3"/>
  <c r="L5463" i="3" s="1"/>
  <c r="C5463" i="3"/>
  <c r="D5463" i="3"/>
  <c r="B5464" i="3"/>
  <c r="L5464" i="3" s="1"/>
  <c r="C5464" i="3"/>
  <c r="D5464" i="3"/>
  <c r="B5465" i="3"/>
  <c r="L5465" i="3" s="1"/>
  <c r="C5465" i="3"/>
  <c r="D5465" i="3"/>
  <c r="B5466" i="3"/>
  <c r="L5466" i="3" s="1"/>
  <c r="C5466" i="3"/>
  <c r="D5466" i="3"/>
  <c r="B5467" i="3"/>
  <c r="L5467" i="3" s="1"/>
  <c r="C5467" i="3"/>
  <c r="D5467" i="3"/>
  <c r="B5468" i="3"/>
  <c r="L5468" i="3" s="1"/>
  <c r="C5468" i="3"/>
  <c r="D5468" i="3"/>
  <c r="B5469" i="3"/>
  <c r="L5469" i="3" s="1"/>
  <c r="C5469" i="3"/>
  <c r="D5469" i="3"/>
  <c r="B5470" i="3"/>
  <c r="L5470" i="3" s="1"/>
  <c r="C5470" i="3"/>
  <c r="D5470" i="3"/>
  <c r="B5471" i="3"/>
  <c r="L5471" i="3" s="1"/>
  <c r="C5471" i="3"/>
  <c r="D5471" i="3"/>
  <c r="B5472" i="3"/>
  <c r="L5472" i="3" s="1"/>
  <c r="C5472" i="3"/>
  <c r="D5472" i="3"/>
  <c r="B5473" i="3"/>
  <c r="L5473" i="3" s="1"/>
  <c r="C5473" i="3"/>
  <c r="D5473" i="3"/>
  <c r="B5474" i="3"/>
  <c r="L5474" i="3" s="1"/>
  <c r="C5474" i="3"/>
  <c r="D5474" i="3"/>
  <c r="B5475" i="3"/>
  <c r="L5475" i="3" s="1"/>
  <c r="C5475" i="3"/>
  <c r="D5475" i="3"/>
  <c r="B5476" i="3"/>
  <c r="L5476" i="3" s="1"/>
  <c r="C5476" i="3"/>
  <c r="D5476" i="3"/>
  <c r="B5477" i="3"/>
  <c r="L5477" i="3" s="1"/>
  <c r="C5477" i="3"/>
  <c r="D5477" i="3"/>
  <c r="B5478" i="3"/>
  <c r="L5478" i="3" s="1"/>
  <c r="C5478" i="3"/>
  <c r="D5478" i="3"/>
  <c r="B5479" i="3"/>
  <c r="L5479" i="3" s="1"/>
  <c r="C5479" i="3"/>
  <c r="D5479" i="3"/>
  <c r="B5480" i="3"/>
  <c r="L5480" i="3" s="1"/>
  <c r="C5480" i="3"/>
  <c r="D5480" i="3"/>
  <c r="B5481" i="3"/>
  <c r="L5481" i="3" s="1"/>
  <c r="C5481" i="3"/>
  <c r="D5481" i="3"/>
  <c r="B5482" i="3"/>
  <c r="L5482" i="3" s="1"/>
  <c r="C5482" i="3"/>
  <c r="D5482" i="3"/>
  <c r="B5483" i="3"/>
  <c r="L5483" i="3" s="1"/>
  <c r="C5483" i="3"/>
  <c r="D5483" i="3"/>
  <c r="B5484" i="3"/>
  <c r="L5484" i="3" s="1"/>
  <c r="C5484" i="3"/>
  <c r="D5484" i="3"/>
  <c r="B5485" i="3"/>
  <c r="L5485" i="3" s="1"/>
  <c r="C5485" i="3"/>
  <c r="D5485" i="3"/>
  <c r="B5486" i="3"/>
  <c r="L5486" i="3" s="1"/>
  <c r="C5486" i="3"/>
  <c r="D5486" i="3"/>
  <c r="B5487" i="3"/>
  <c r="L5487" i="3" s="1"/>
  <c r="C5487" i="3"/>
  <c r="D5487" i="3"/>
  <c r="B5488" i="3"/>
  <c r="L5488" i="3" s="1"/>
  <c r="C5488" i="3"/>
  <c r="D5488" i="3"/>
  <c r="O5364" i="3"/>
  <c r="H5364" i="3"/>
  <c r="G5364" i="3"/>
  <c r="F5364" i="3"/>
  <c r="D5364" i="3"/>
  <c r="C5364" i="3"/>
  <c r="B5364" i="3"/>
  <c r="J746" i="2"/>
  <c r="K746" i="2" s="1"/>
  <c r="L746" i="2"/>
  <c r="M746" i="2" s="1"/>
  <c r="O5363" i="3"/>
  <c r="N5363" i="3" a="1"/>
  <c r="N5363" i="3" s="1"/>
  <c r="H5363" i="3"/>
  <c r="G5363" i="3"/>
  <c r="F5363" i="3"/>
  <c r="D5363" i="3"/>
  <c r="C5363" i="3"/>
  <c r="B5363" i="3"/>
  <c r="L5363" i="3" s="1"/>
  <c r="O5362" i="3"/>
  <c r="N5362" i="3" a="1"/>
  <c r="N5362" i="3" s="1"/>
  <c r="H5362" i="3"/>
  <c r="G5362" i="3"/>
  <c r="F5362" i="3"/>
  <c r="D5362" i="3"/>
  <c r="C5362" i="3"/>
  <c r="B5362" i="3"/>
  <c r="L5362" i="3" s="1"/>
  <c r="O5361" i="3"/>
  <c r="O5360" i="3"/>
  <c r="F5360" i="3"/>
  <c r="G5360" i="3"/>
  <c r="H5360" i="3"/>
  <c r="F5361" i="3"/>
  <c r="G5361" i="3"/>
  <c r="H5361" i="3"/>
  <c r="B5360" i="3"/>
  <c r="L5360" i="3" s="1"/>
  <c r="C5360" i="3"/>
  <c r="D5360" i="3"/>
  <c r="B5361" i="3"/>
  <c r="C5361" i="3"/>
  <c r="D5361" i="3"/>
  <c r="O5359" i="3"/>
  <c r="H5359" i="3"/>
  <c r="G5359" i="3"/>
  <c r="F5359" i="3"/>
  <c r="D5359" i="3"/>
  <c r="C5359" i="3"/>
  <c r="B5359" i="3"/>
  <c r="L5359" i="3" s="1"/>
  <c r="O5358" i="3"/>
  <c r="H5358" i="3"/>
  <c r="G5358" i="3"/>
  <c r="F5358" i="3"/>
  <c r="D5358" i="3"/>
  <c r="C5358" i="3"/>
  <c r="B5358" i="3"/>
  <c r="L5358" i="3" s="1"/>
  <c r="J745" i="2"/>
  <c r="K745" i="2" s="1"/>
  <c r="L745" i="2"/>
  <c r="M745" i="2" s="1"/>
  <c r="O5357" i="3"/>
  <c r="O5356" i="3"/>
  <c r="O5355" i="3"/>
  <c r="O5354" i="3"/>
  <c r="O5353" i="3"/>
  <c r="O5352" i="3"/>
  <c r="O5351" i="3"/>
  <c r="O5350" i="3"/>
  <c r="O5349" i="3"/>
  <c r="O5348" i="3"/>
  <c r="O5347" i="3"/>
  <c r="O5346" i="3"/>
  <c r="O5345" i="3"/>
  <c r="O5344" i="3"/>
  <c r="O5343" i="3"/>
  <c r="F5356" i="3"/>
  <c r="G5356" i="3"/>
  <c r="H5356" i="3"/>
  <c r="F5357" i="3"/>
  <c r="G5357" i="3"/>
  <c r="H5357" i="3"/>
  <c r="B5356" i="3"/>
  <c r="L5356" i="3" s="1"/>
  <c r="C5356" i="3"/>
  <c r="D5356" i="3"/>
  <c r="B5357" i="3"/>
  <c r="L5357" i="3" s="1"/>
  <c r="C5357" i="3"/>
  <c r="D5357" i="3"/>
  <c r="F5343" i="3"/>
  <c r="G5343" i="3"/>
  <c r="H5343" i="3"/>
  <c r="F5344" i="3"/>
  <c r="G5344" i="3"/>
  <c r="H5344" i="3"/>
  <c r="F5345" i="3"/>
  <c r="G5345" i="3"/>
  <c r="H5345" i="3"/>
  <c r="F5346" i="3"/>
  <c r="G5346" i="3"/>
  <c r="H5346" i="3"/>
  <c r="F5347" i="3"/>
  <c r="G5347" i="3"/>
  <c r="H5347" i="3"/>
  <c r="F5348" i="3"/>
  <c r="G5348" i="3"/>
  <c r="H5348" i="3"/>
  <c r="F5349" i="3"/>
  <c r="G5349" i="3"/>
  <c r="H5349" i="3"/>
  <c r="F5350" i="3"/>
  <c r="G5350" i="3"/>
  <c r="H5350" i="3"/>
  <c r="F5351" i="3"/>
  <c r="G5351" i="3"/>
  <c r="H5351" i="3"/>
  <c r="F5352" i="3"/>
  <c r="G5352" i="3"/>
  <c r="H5352" i="3"/>
  <c r="F5353" i="3"/>
  <c r="G5353" i="3"/>
  <c r="H5353" i="3"/>
  <c r="F5354" i="3"/>
  <c r="G5354" i="3"/>
  <c r="H5354" i="3"/>
  <c r="F5355" i="3"/>
  <c r="G5355" i="3"/>
  <c r="H5355" i="3"/>
  <c r="B5343" i="3"/>
  <c r="L5343" i="3" s="1"/>
  <c r="C5343" i="3"/>
  <c r="D5343" i="3"/>
  <c r="B5344" i="3"/>
  <c r="L5344" i="3" s="1"/>
  <c r="C5344" i="3"/>
  <c r="D5344" i="3"/>
  <c r="P5344" i="3" s="1"/>
  <c r="B5345" i="3"/>
  <c r="L5345" i="3" s="1"/>
  <c r="C5345" i="3"/>
  <c r="D5345" i="3"/>
  <c r="B5346" i="3"/>
  <c r="L5346" i="3" s="1"/>
  <c r="C5346" i="3"/>
  <c r="D5346" i="3"/>
  <c r="B5347" i="3"/>
  <c r="L5347" i="3" s="1"/>
  <c r="C5347" i="3"/>
  <c r="D5347" i="3"/>
  <c r="B5348" i="3"/>
  <c r="L5348" i="3" s="1"/>
  <c r="C5348" i="3"/>
  <c r="D5348" i="3"/>
  <c r="B5349" i="3"/>
  <c r="L5349" i="3" s="1"/>
  <c r="C5349" i="3"/>
  <c r="D5349" i="3"/>
  <c r="B5350" i="3"/>
  <c r="L5350" i="3" s="1"/>
  <c r="C5350" i="3"/>
  <c r="D5350" i="3"/>
  <c r="B5351" i="3"/>
  <c r="L5351" i="3" s="1"/>
  <c r="C5351" i="3"/>
  <c r="D5351" i="3"/>
  <c r="B5352" i="3"/>
  <c r="L5352" i="3" s="1"/>
  <c r="C5352" i="3"/>
  <c r="D5352" i="3"/>
  <c r="B5353" i="3"/>
  <c r="L5353" i="3" s="1"/>
  <c r="C5353" i="3"/>
  <c r="D5353" i="3"/>
  <c r="B5354" i="3"/>
  <c r="L5354" i="3" s="1"/>
  <c r="C5354" i="3"/>
  <c r="D5354" i="3"/>
  <c r="B5355" i="3"/>
  <c r="L5355" i="3" s="1"/>
  <c r="C5355" i="3"/>
  <c r="D5355" i="3"/>
  <c r="O5342" i="3"/>
  <c r="H5342" i="3"/>
  <c r="G5342" i="3"/>
  <c r="F5342" i="3"/>
  <c r="D5342" i="3"/>
  <c r="C5342" i="3"/>
  <c r="B5342" i="3"/>
  <c r="L5342" i="3" s="1"/>
  <c r="O5341" i="3"/>
  <c r="N5341" i="3" a="1"/>
  <c r="N5341" i="3" s="1"/>
  <c r="H5341" i="3"/>
  <c r="G5341" i="3"/>
  <c r="F5341" i="3"/>
  <c r="D5341" i="3"/>
  <c r="C5341" i="3"/>
  <c r="B5341" i="3"/>
  <c r="O5340" i="3"/>
  <c r="H5340" i="3"/>
  <c r="G5340" i="3"/>
  <c r="F5340" i="3"/>
  <c r="D5340" i="3"/>
  <c r="C5340" i="3"/>
  <c r="B5340" i="3"/>
  <c r="L5340" i="3" s="1"/>
  <c r="O5339" i="3"/>
  <c r="H5339" i="3"/>
  <c r="G5339" i="3"/>
  <c r="F5339" i="3"/>
  <c r="D5339" i="3"/>
  <c r="C5339" i="3"/>
  <c r="B5339" i="3"/>
  <c r="O5338" i="3"/>
  <c r="H5338" i="3"/>
  <c r="G5338" i="3"/>
  <c r="F5338" i="3"/>
  <c r="D5338" i="3"/>
  <c r="C5338" i="3"/>
  <c r="B5338" i="3"/>
  <c r="L5338" i="3" s="1"/>
  <c r="O5337" i="3"/>
  <c r="H5337" i="3"/>
  <c r="G5337" i="3"/>
  <c r="F5337" i="3"/>
  <c r="D5337" i="3"/>
  <c r="C5337" i="3"/>
  <c r="B5337" i="3"/>
  <c r="L5337" i="3" s="1"/>
  <c r="O5336" i="3"/>
  <c r="H5336" i="3"/>
  <c r="G5336" i="3"/>
  <c r="F5336" i="3"/>
  <c r="D5336" i="3"/>
  <c r="C5336" i="3"/>
  <c r="B5336" i="3"/>
  <c r="L5336" i="3" s="1"/>
  <c r="O5335" i="3"/>
  <c r="H5335" i="3"/>
  <c r="G5335" i="3"/>
  <c r="F5335" i="3"/>
  <c r="D5335" i="3"/>
  <c r="C5335" i="3"/>
  <c r="B5335" i="3"/>
  <c r="L5335" i="3" s="1"/>
  <c r="O5334" i="3"/>
  <c r="H5334" i="3"/>
  <c r="G5334" i="3"/>
  <c r="F5334" i="3"/>
  <c r="D5334" i="3"/>
  <c r="C5334" i="3"/>
  <c r="B5334" i="3"/>
  <c r="L5334" i="3" s="1"/>
  <c r="O5333" i="3"/>
  <c r="H5333" i="3"/>
  <c r="G5333" i="3"/>
  <c r="F5333" i="3"/>
  <c r="D5333" i="3"/>
  <c r="C5333" i="3"/>
  <c r="B5333" i="3"/>
  <c r="O5332" i="3"/>
  <c r="N5332" i="3" a="1"/>
  <c r="N5332" i="3" s="1"/>
  <c r="H5332" i="3"/>
  <c r="G5332" i="3"/>
  <c r="F5332" i="3"/>
  <c r="D5332" i="3"/>
  <c r="C5332" i="3"/>
  <c r="B5332" i="3"/>
  <c r="O5331" i="3"/>
  <c r="N5331" i="3" a="1"/>
  <c r="N5331" i="3" s="1"/>
  <c r="H5331" i="3"/>
  <c r="G5331" i="3"/>
  <c r="F5331" i="3"/>
  <c r="D5331" i="3"/>
  <c r="C5331" i="3"/>
  <c r="B5331" i="3"/>
  <c r="L5331" i="3" s="1"/>
  <c r="O5330" i="3"/>
  <c r="N5330" i="3" a="1"/>
  <c r="N5330" i="3" s="1"/>
  <c r="H5330" i="3"/>
  <c r="G5330" i="3"/>
  <c r="F5330" i="3"/>
  <c r="D5330" i="3"/>
  <c r="C5330" i="3"/>
  <c r="B5330" i="3"/>
  <c r="L5330" i="3" s="1"/>
  <c r="O5329" i="3"/>
  <c r="H5329" i="3"/>
  <c r="G5329" i="3"/>
  <c r="F5329" i="3"/>
  <c r="D5329" i="3"/>
  <c r="C5329" i="3"/>
  <c r="B5329" i="3"/>
  <c r="L5329" i="3" s="1"/>
  <c r="O5328" i="3"/>
  <c r="H5328" i="3"/>
  <c r="G5328" i="3"/>
  <c r="F5328" i="3"/>
  <c r="D5328" i="3"/>
  <c r="C5328" i="3"/>
  <c r="B5328" i="3"/>
  <c r="L5328" i="3" s="1"/>
  <c r="O5327" i="3"/>
  <c r="N5327" i="3" a="1"/>
  <c r="N5327" i="3" s="1"/>
  <c r="H5327" i="3"/>
  <c r="G5327" i="3"/>
  <c r="F5327" i="3"/>
  <c r="D5327" i="3"/>
  <c r="C5327" i="3"/>
  <c r="B5327" i="3"/>
  <c r="L5327" i="3" s="1"/>
  <c r="O5326" i="3"/>
  <c r="N5326" i="3" a="1"/>
  <c r="N5326" i="3" s="1"/>
  <c r="H5326" i="3"/>
  <c r="G5326" i="3"/>
  <c r="F5326" i="3"/>
  <c r="D5326" i="3"/>
  <c r="C5326" i="3"/>
  <c r="B5326" i="3"/>
  <c r="L5326" i="3" s="1"/>
  <c r="O5325" i="3"/>
  <c r="H5325" i="3"/>
  <c r="G5325" i="3"/>
  <c r="F5325" i="3"/>
  <c r="D5325" i="3"/>
  <c r="C5325" i="3"/>
  <c r="B5325" i="3"/>
  <c r="L5325" i="3" s="1"/>
  <c r="O5324" i="3"/>
  <c r="N5324" i="3" a="1"/>
  <c r="N5324" i="3" s="1"/>
  <c r="H5324" i="3"/>
  <c r="G5324" i="3"/>
  <c r="F5324" i="3"/>
  <c r="D5324" i="3"/>
  <c r="C5324" i="3"/>
  <c r="B5324" i="3"/>
  <c r="L5324" i="3" s="1"/>
  <c r="O5323" i="3"/>
  <c r="N5323" i="3" a="1"/>
  <c r="N5323" i="3" s="1"/>
  <c r="H5323" i="3"/>
  <c r="G5323" i="3"/>
  <c r="F5323" i="3"/>
  <c r="D5323" i="3"/>
  <c r="C5323" i="3"/>
  <c r="B5323" i="3"/>
  <c r="J744" i="2"/>
  <c r="K744" i="2" s="1"/>
  <c r="L744" i="2"/>
  <c r="M744" i="2" s="1"/>
  <c r="O5322" i="3"/>
  <c r="N5322" i="3" a="1"/>
  <c r="N5322" i="3" s="1"/>
  <c r="H5322" i="3"/>
  <c r="G5322" i="3"/>
  <c r="F5322" i="3"/>
  <c r="D5322" i="3"/>
  <c r="C5322" i="3"/>
  <c r="B5322" i="3"/>
  <c r="L5322" i="3" s="1"/>
  <c r="O5321" i="3"/>
  <c r="H5321" i="3"/>
  <c r="G5321" i="3"/>
  <c r="F5321" i="3"/>
  <c r="D5321" i="3"/>
  <c r="C5321" i="3"/>
  <c r="B5321" i="3"/>
  <c r="L5321" i="3" s="1"/>
  <c r="O5320" i="3"/>
  <c r="H5320" i="3"/>
  <c r="G5320" i="3"/>
  <c r="F5320" i="3"/>
  <c r="D5320" i="3"/>
  <c r="C5320" i="3"/>
  <c r="B5320" i="3"/>
  <c r="L5320" i="3" s="1"/>
  <c r="O5319" i="3"/>
  <c r="H5319" i="3"/>
  <c r="G5319" i="3"/>
  <c r="F5319" i="3"/>
  <c r="D5319" i="3"/>
  <c r="C5319" i="3"/>
  <c r="B5319" i="3"/>
  <c r="O5318" i="3"/>
  <c r="H5318" i="3"/>
  <c r="G5318" i="3"/>
  <c r="F5318" i="3"/>
  <c r="D5318" i="3"/>
  <c r="C5318" i="3"/>
  <c r="B5318" i="3"/>
  <c r="L5318" i="3" s="1"/>
  <c r="O5317" i="3"/>
  <c r="H5317" i="3"/>
  <c r="G5317" i="3"/>
  <c r="F5317" i="3"/>
  <c r="D5317" i="3"/>
  <c r="C5317" i="3"/>
  <c r="B5317" i="3"/>
  <c r="L5317" i="3" s="1"/>
  <c r="O5316" i="3"/>
  <c r="H5316" i="3"/>
  <c r="G5316" i="3"/>
  <c r="F5316" i="3"/>
  <c r="D5316" i="3"/>
  <c r="C5316" i="3"/>
  <c r="B5316" i="3"/>
  <c r="L5316" i="3" s="1"/>
  <c r="O5315" i="3"/>
  <c r="H5315" i="3"/>
  <c r="G5315" i="3"/>
  <c r="F5315" i="3"/>
  <c r="D5315" i="3"/>
  <c r="C5315" i="3"/>
  <c r="B5315" i="3"/>
  <c r="L5315" i="3" s="1"/>
  <c r="J743" i="2"/>
  <c r="K743" i="2" s="1"/>
  <c r="L743" i="2"/>
  <c r="M743" i="2" s="1"/>
  <c r="J742" i="2"/>
  <c r="K742" i="2" s="1"/>
  <c r="L742" i="2"/>
  <c r="M742" i="2" s="1"/>
  <c r="O5314" i="3"/>
  <c r="H5314" i="3"/>
  <c r="G5314" i="3"/>
  <c r="F5314" i="3"/>
  <c r="D5314" i="3"/>
  <c r="C5314" i="3"/>
  <c r="B5314" i="3"/>
  <c r="L5314" i="3" s="1"/>
  <c r="J741" i="2"/>
  <c r="K741" i="2" s="1"/>
  <c r="L741" i="2"/>
  <c r="M741" i="2" s="1"/>
  <c r="L4652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3831" i="3"/>
  <c r="L3829" i="3"/>
  <c r="L1803" i="3"/>
  <c r="L1801" i="3"/>
  <c r="L1796" i="3"/>
  <c r="L1792" i="3"/>
  <c r="L1790" i="3"/>
  <c r="L1788" i="3"/>
  <c r="L1786" i="3"/>
  <c r="L785" i="3"/>
  <c r="L774" i="3"/>
  <c r="B1981" i="3"/>
  <c r="C1981" i="3"/>
  <c r="D1981" i="3"/>
  <c r="F1981" i="3"/>
  <c r="G1981" i="3"/>
  <c r="H1981" i="3"/>
  <c r="N1981" i="3" a="1"/>
  <c r="N1981" i="3"/>
  <c r="O1981" i="3"/>
  <c r="N737" i="2"/>
  <c r="N736" i="2"/>
  <c r="J739" i="2"/>
  <c r="K739" i="2" s="1"/>
  <c r="L739" i="2"/>
  <c r="M739" i="2" s="1"/>
  <c r="J740" i="2"/>
  <c r="K740" i="2" s="1"/>
  <c r="L740" i="2"/>
  <c r="M740" i="2" s="1"/>
  <c r="J738" i="2"/>
  <c r="K738" i="2" s="1"/>
  <c r="L738" i="2"/>
  <c r="M738" i="2" s="1"/>
  <c r="J737" i="2"/>
  <c r="K737" i="2" s="1"/>
  <c r="L737" i="2"/>
  <c r="M737" i="2" s="1"/>
  <c r="J736" i="2"/>
  <c r="K736" i="2" s="1"/>
  <c r="L736" i="2"/>
  <c r="M736" i="2" s="1"/>
  <c r="O5313" i="3"/>
  <c r="H5313" i="3"/>
  <c r="G5313" i="3"/>
  <c r="F5313" i="3"/>
  <c r="D5313" i="3"/>
  <c r="C5313" i="3"/>
  <c r="B5313" i="3"/>
  <c r="L5313" i="3" s="1"/>
  <c r="O5312" i="3"/>
  <c r="H5312" i="3"/>
  <c r="G5312" i="3"/>
  <c r="F5312" i="3"/>
  <c r="D5312" i="3"/>
  <c r="C5312" i="3"/>
  <c r="B5312" i="3"/>
  <c r="L5312" i="3" s="1"/>
  <c r="O5311" i="3"/>
  <c r="H5311" i="3"/>
  <c r="G5311" i="3"/>
  <c r="F5311" i="3"/>
  <c r="D5311" i="3"/>
  <c r="C5311" i="3"/>
  <c r="B5311" i="3"/>
  <c r="L5311" i="3" s="1"/>
  <c r="O5310" i="3"/>
  <c r="N5310" i="3" a="1"/>
  <c r="N5310" i="3" s="1"/>
  <c r="H5310" i="3"/>
  <c r="G5310" i="3"/>
  <c r="F5310" i="3"/>
  <c r="D5310" i="3"/>
  <c r="C5310" i="3"/>
  <c r="B5310" i="3"/>
  <c r="L5310" i="3" s="1"/>
  <c r="J734" i="2"/>
  <c r="K734" i="2" s="1"/>
  <c r="L734" i="2"/>
  <c r="M734" i="2" s="1"/>
  <c r="J735" i="2"/>
  <c r="K735" i="2" s="1"/>
  <c r="L735" i="2"/>
  <c r="M735" i="2" s="1"/>
  <c r="J733" i="2"/>
  <c r="K733" i="2" s="1"/>
  <c r="L733" i="2"/>
  <c r="M733" i="2" s="1"/>
  <c r="L732" i="2"/>
  <c r="M732" i="2" s="1"/>
  <c r="J732" i="2"/>
  <c r="K732" i="2" s="1"/>
  <c r="O5309" i="3"/>
  <c r="H5309" i="3"/>
  <c r="G5309" i="3"/>
  <c r="F5309" i="3"/>
  <c r="D5309" i="3"/>
  <c r="C5309" i="3"/>
  <c r="B5309" i="3"/>
  <c r="L5309" i="3" s="1"/>
  <c r="O5308" i="3"/>
  <c r="H5308" i="3"/>
  <c r="G5308" i="3"/>
  <c r="F5308" i="3"/>
  <c r="D5308" i="3"/>
  <c r="C5308" i="3"/>
  <c r="B5308" i="3"/>
  <c r="L5308" i="3" s="1"/>
  <c r="O5307" i="3"/>
  <c r="H5307" i="3"/>
  <c r="G5307" i="3"/>
  <c r="F5307" i="3"/>
  <c r="D5307" i="3"/>
  <c r="C5307" i="3"/>
  <c r="B5307" i="3"/>
  <c r="L5307" i="3" s="1"/>
  <c r="O5306" i="3"/>
  <c r="H5306" i="3"/>
  <c r="G5306" i="3"/>
  <c r="F5306" i="3"/>
  <c r="D5306" i="3"/>
  <c r="C5306" i="3"/>
  <c r="B5306" i="3"/>
  <c r="L5306" i="3" s="1"/>
  <c r="B2712" i="3"/>
  <c r="C2712" i="3"/>
  <c r="D2712" i="3"/>
  <c r="F2712" i="3"/>
  <c r="G2712" i="3"/>
  <c r="H2712" i="3"/>
  <c r="N2712" i="3" a="1"/>
  <c r="N2712" i="3" s="1"/>
  <c r="O2712" i="3"/>
  <c r="O5305" i="3"/>
  <c r="N5305" i="3" a="1"/>
  <c r="N5305" i="3" s="1"/>
  <c r="H5305" i="3"/>
  <c r="G5305" i="3"/>
  <c r="F5305" i="3"/>
  <c r="D5305" i="3"/>
  <c r="C5305" i="3"/>
  <c r="B5305" i="3"/>
  <c r="O5304" i="3"/>
  <c r="H5304" i="3"/>
  <c r="G5304" i="3"/>
  <c r="F5304" i="3"/>
  <c r="D5304" i="3"/>
  <c r="C5304" i="3"/>
  <c r="B5304" i="3"/>
  <c r="L5304" i="3" s="1"/>
  <c r="O5303" i="3"/>
  <c r="H5303" i="3"/>
  <c r="G5303" i="3"/>
  <c r="F5303" i="3"/>
  <c r="D5303" i="3"/>
  <c r="C5303" i="3"/>
  <c r="B5303" i="3"/>
  <c r="L5303" i="3" s="1"/>
  <c r="O5302" i="3"/>
  <c r="H5302" i="3"/>
  <c r="G5302" i="3"/>
  <c r="F5302" i="3"/>
  <c r="D5302" i="3"/>
  <c r="C5302" i="3"/>
  <c r="B5302" i="3"/>
  <c r="L5302" i="3" s="1"/>
  <c r="O5301" i="3"/>
  <c r="H5301" i="3"/>
  <c r="G5301" i="3"/>
  <c r="F5301" i="3"/>
  <c r="D5301" i="3"/>
  <c r="C5301" i="3"/>
  <c r="B5301" i="3"/>
  <c r="O5300" i="3"/>
  <c r="H5300" i="3"/>
  <c r="G5300" i="3"/>
  <c r="F5300" i="3"/>
  <c r="D5300" i="3"/>
  <c r="C5300" i="3"/>
  <c r="B5300" i="3"/>
  <c r="L5300" i="3" s="1"/>
  <c r="O5299" i="3"/>
  <c r="N5299" i="3" a="1"/>
  <c r="N5299" i="3" s="1"/>
  <c r="H5299" i="3"/>
  <c r="G5299" i="3"/>
  <c r="F5299" i="3"/>
  <c r="D5299" i="3"/>
  <c r="C5299" i="3"/>
  <c r="B5299" i="3"/>
  <c r="L5299" i="3" s="1"/>
  <c r="O5298" i="3"/>
  <c r="N5298" i="3" a="1"/>
  <c r="N5298" i="3" s="1"/>
  <c r="H5298" i="3"/>
  <c r="G5298" i="3"/>
  <c r="F5298" i="3"/>
  <c r="D5298" i="3"/>
  <c r="C5298" i="3"/>
  <c r="B5298" i="3"/>
  <c r="L5298" i="3" s="1"/>
  <c r="O5297" i="3"/>
  <c r="H5297" i="3"/>
  <c r="G5297" i="3"/>
  <c r="F5297" i="3"/>
  <c r="D5297" i="3"/>
  <c r="C5297" i="3"/>
  <c r="B5297" i="3"/>
  <c r="L5297" i="3" s="1"/>
  <c r="O5296" i="3"/>
  <c r="H5296" i="3"/>
  <c r="G5296" i="3"/>
  <c r="F5296" i="3"/>
  <c r="D5296" i="3"/>
  <c r="C5296" i="3"/>
  <c r="B5296" i="3"/>
  <c r="L5296" i="3" s="1"/>
  <c r="O5295" i="3"/>
  <c r="H5295" i="3"/>
  <c r="G5295" i="3"/>
  <c r="F5295" i="3"/>
  <c r="D5295" i="3"/>
  <c r="C5295" i="3"/>
  <c r="B5295" i="3"/>
  <c r="L5295" i="3" s="1"/>
  <c r="O5294" i="3"/>
  <c r="H5294" i="3"/>
  <c r="G5294" i="3"/>
  <c r="F5294" i="3"/>
  <c r="D5294" i="3"/>
  <c r="C5294" i="3"/>
  <c r="B5294" i="3"/>
  <c r="O5293" i="3"/>
  <c r="H5293" i="3"/>
  <c r="G5293" i="3"/>
  <c r="F5293" i="3"/>
  <c r="D5293" i="3"/>
  <c r="C5293" i="3"/>
  <c r="B5293" i="3"/>
  <c r="L5293" i="3" s="1"/>
  <c r="O5292" i="3"/>
  <c r="H5292" i="3"/>
  <c r="G5292" i="3"/>
  <c r="F5292" i="3"/>
  <c r="D5292" i="3"/>
  <c r="C5292" i="3"/>
  <c r="B5292" i="3"/>
  <c r="L5292" i="3" s="1"/>
  <c r="O5291" i="3"/>
  <c r="H5291" i="3"/>
  <c r="G5291" i="3"/>
  <c r="F5291" i="3"/>
  <c r="D5291" i="3"/>
  <c r="C5291" i="3"/>
  <c r="B5291" i="3"/>
  <c r="L5291" i="3" s="1"/>
  <c r="O5290" i="3"/>
  <c r="H5290" i="3"/>
  <c r="G5290" i="3"/>
  <c r="F5290" i="3"/>
  <c r="D5290" i="3"/>
  <c r="C5290" i="3"/>
  <c r="B5290" i="3"/>
  <c r="L5290" i="3" s="1"/>
  <c r="O5289" i="3"/>
  <c r="H5289" i="3"/>
  <c r="G5289" i="3"/>
  <c r="F5289" i="3"/>
  <c r="D5289" i="3"/>
  <c r="C5289" i="3"/>
  <c r="B5289" i="3"/>
  <c r="O5288" i="3"/>
  <c r="N5288" i="3" a="1"/>
  <c r="N5288" i="3" s="1"/>
  <c r="H5288" i="3"/>
  <c r="G5288" i="3"/>
  <c r="F5288" i="3"/>
  <c r="D5288" i="3"/>
  <c r="C5288" i="3"/>
  <c r="B5288" i="3"/>
  <c r="O5287" i="3"/>
  <c r="B5287" i="3"/>
  <c r="C5287" i="3"/>
  <c r="D5287" i="3"/>
  <c r="F5287" i="3"/>
  <c r="G5287" i="3"/>
  <c r="H5287" i="3"/>
  <c r="O5286" i="3"/>
  <c r="B5286" i="3"/>
  <c r="C5286" i="3"/>
  <c r="D5286" i="3"/>
  <c r="F5286" i="3"/>
  <c r="G5286" i="3"/>
  <c r="H5286" i="3"/>
  <c r="O5285" i="3"/>
  <c r="B5285" i="3"/>
  <c r="C5285" i="3"/>
  <c r="D5285" i="3"/>
  <c r="F5285" i="3"/>
  <c r="G5285" i="3"/>
  <c r="H5285" i="3"/>
  <c r="O5284" i="3"/>
  <c r="B5284" i="3"/>
  <c r="C5284" i="3"/>
  <c r="D5284" i="3"/>
  <c r="F5284" i="3"/>
  <c r="G5284" i="3"/>
  <c r="H5284" i="3"/>
  <c r="I5284" i="3" s="1"/>
  <c r="O5283" i="3"/>
  <c r="B5283" i="3"/>
  <c r="C5283" i="3"/>
  <c r="D5283" i="3"/>
  <c r="F5283" i="3"/>
  <c r="G5283" i="3"/>
  <c r="H5283" i="3"/>
  <c r="J730" i="2"/>
  <c r="K730" i="2" s="1"/>
  <c r="L730" i="2"/>
  <c r="M730" i="2" s="1"/>
  <c r="J731" i="2"/>
  <c r="K731" i="2" s="1"/>
  <c r="L731" i="2"/>
  <c r="M731" i="2" s="1"/>
  <c r="O5282" i="3"/>
  <c r="N5282" i="3" a="1"/>
  <c r="N5282" i="3" s="1"/>
  <c r="H5282" i="3"/>
  <c r="G5282" i="3"/>
  <c r="F5282" i="3"/>
  <c r="D5282" i="3"/>
  <c r="C5282" i="3"/>
  <c r="B5282" i="3"/>
  <c r="L5282" i="3" s="1"/>
  <c r="O5281" i="3"/>
  <c r="N5281" i="3" a="1"/>
  <c r="N5281" i="3" s="1"/>
  <c r="H5281" i="3"/>
  <c r="G5281" i="3"/>
  <c r="F5281" i="3"/>
  <c r="D5281" i="3"/>
  <c r="C5281" i="3"/>
  <c r="B5281" i="3"/>
  <c r="O5280" i="3"/>
  <c r="N5280" i="3" a="1"/>
  <c r="N5280" i="3" s="1"/>
  <c r="H5280" i="3"/>
  <c r="G5280" i="3"/>
  <c r="F5280" i="3"/>
  <c r="D5280" i="3"/>
  <c r="C5280" i="3"/>
  <c r="B5280" i="3"/>
  <c r="O5279" i="3"/>
  <c r="N5279" i="3" a="1"/>
  <c r="N5279" i="3" s="1"/>
  <c r="H5279" i="3"/>
  <c r="G5279" i="3"/>
  <c r="F5279" i="3"/>
  <c r="D5279" i="3"/>
  <c r="C5279" i="3"/>
  <c r="B5279" i="3"/>
  <c r="O5278" i="3"/>
  <c r="H5278" i="3"/>
  <c r="G5278" i="3"/>
  <c r="F5278" i="3"/>
  <c r="D5278" i="3"/>
  <c r="C5278" i="3"/>
  <c r="B5278" i="3"/>
  <c r="L5278" i="3" s="1"/>
  <c r="O5277" i="3"/>
  <c r="H5277" i="3"/>
  <c r="G5277" i="3"/>
  <c r="F5277" i="3"/>
  <c r="D5277" i="3"/>
  <c r="C5277" i="3"/>
  <c r="B5277" i="3"/>
  <c r="O5276" i="3"/>
  <c r="H5276" i="3"/>
  <c r="G5276" i="3"/>
  <c r="F5276" i="3"/>
  <c r="D5276" i="3"/>
  <c r="C5276" i="3"/>
  <c r="B5276" i="3"/>
  <c r="L5276" i="3" s="1"/>
  <c r="O5275" i="3"/>
  <c r="H5275" i="3"/>
  <c r="G5275" i="3"/>
  <c r="F5275" i="3"/>
  <c r="D5275" i="3"/>
  <c r="C5275" i="3"/>
  <c r="B5275" i="3"/>
  <c r="L5275" i="3" s="1"/>
  <c r="O5274" i="3"/>
  <c r="H5274" i="3"/>
  <c r="G5274" i="3"/>
  <c r="F5274" i="3"/>
  <c r="D5274" i="3"/>
  <c r="C5274" i="3"/>
  <c r="B5274" i="3"/>
  <c r="L5274" i="3" s="1"/>
  <c r="O5273" i="3"/>
  <c r="H5273" i="3"/>
  <c r="G5273" i="3"/>
  <c r="F5273" i="3"/>
  <c r="D5273" i="3"/>
  <c r="C5273" i="3"/>
  <c r="B5273" i="3"/>
  <c r="L5273" i="3" s="1"/>
  <c r="O5272" i="3"/>
  <c r="H5272" i="3"/>
  <c r="G5272" i="3"/>
  <c r="F5272" i="3"/>
  <c r="D5272" i="3"/>
  <c r="C5272" i="3"/>
  <c r="B5272" i="3"/>
  <c r="L5272" i="3" s="1"/>
  <c r="O5271" i="3"/>
  <c r="H5271" i="3"/>
  <c r="G5271" i="3"/>
  <c r="F5271" i="3"/>
  <c r="D5271" i="3"/>
  <c r="C5271" i="3"/>
  <c r="B5271" i="3"/>
  <c r="L5271" i="3" s="1"/>
  <c r="O5270" i="3"/>
  <c r="H5270" i="3"/>
  <c r="G5270" i="3"/>
  <c r="F5270" i="3"/>
  <c r="D5270" i="3"/>
  <c r="C5270" i="3"/>
  <c r="B5270" i="3"/>
  <c r="O5269" i="3"/>
  <c r="H5269" i="3"/>
  <c r="G5269" i="3"/>
  <c r="F5269" i="3"/>
  <c r="D5269" i="3"/>
  <c r="C5269" i="3"/>
  <c r="B5269" i="3"/>
  <c r="L5269" i="3" s="1"/>
  <c r="O5268" i="3"/>
  <c r="H5268" i="3"/>
  <c r="G5268" i="3"/>
  <c r="F5268" i="3"/>
  <c r="D5268" i="3"/>
  <c r="C5268" i="3"/>
  <c r="B5268" i="3"/>
  <c r="L5268" i="3" s="1"/>
  <c r="O5267" i="3"/>
  <c r="H5267" i="3"/>
  <c r="G5267" i="3"/>
  <c r="F5267" i="3"/>
  <c r="D5267" i="3"/>
  <c r="C5267" i="3"/>
  <c r="B5267" i="3"/>
  <c r="L5267" i="3" s="1"/>
  <c r="O5266" i="3"/>
  <c r="H5266" i="3"/>
  <c r="G5266" i="3"/>
  <c r="F5266" i="3"/>
  <c r="D5266" i="3"/>
  <c r="C5266" i="3"/>
  <c r="B5266" i="3"/>
  <c r="L5266" i="3" s="1"/>
  <c r="O5265" i="3"/>
  <c r="H5265" i="3"/>
  <c r="G5265" i="3"/>
  <c r="F5265" i="3"/>
  <c r="D5265" i="3"/>
  <c r="C5265" i="3"/>
  <c r="B5265" i="3"/>
  <c r="L5265" i="3" s="1"/>
  <c r="O5264" i="3"/>
  <c r="H5264" i="3"/>
  <c r="G5264" i="3"/>
  <c r="F5264" i="3"/>
  <c r="D5264" i="3"/>
  <c r="C5264" i="3"/>
  <c r="B5264" i="3"/>
  <c r="L5264" i="3" s="1"/>
  <c r="O5263" i="3"/>
  <c r="H5263" i="3"/>
  <c r="G5263" i="3"/>
  <c r="F5263" i="3"/>
  <c r="D5263" i="3"/>
  <c r="C5263" i="3"/>
  <c r="B5263" i="3"/>
  <c r="L5263" i="3" s="1"/>
  <c r="O5262" i="3"/>
  <c r="H5262" i="3"/>
  <c r="G5262" i="3"/>
  <c r="F5262" i="3"/>
  <c r="D5262" i="3"/>
  <c r="C5262" i="3"/>
  <c r="B5262" i="3"/>
  <c r="L5262" i="3" s="1"/>
  <c r="O5261" i="3"/>
  <c r="H5261" i="3"/>
  <c r="G5261" i="3"/>
  <c r="F5261" i="3"/>
  <c r="D5261" i="3"/>
  <c r="C5261" i="3"/>
  <c r="B5261" i="3"/>
  <c r="L5261" i="3" s="1"/>
  <c r="O5260" i="3"/>
  <c r="H5260" i="3"/>
  <c r="G5260" i="3"/>
  <c r="F5260" i="3"/>
  <c r="D5260" i="3"/>
  <c r="C5260" i="3"/>
  <c r="B5260" i="3"/>
  <c r="L5260" i="3" s="1"/>
  <c r="O5259" i="3"/>
  <c r="H5259" i="3"/>
  <c r="G5259" i="3"/>
  <c r="F5259" i="3"/>
  <c r="D5259" i="3"/>
  <c r="C5259" i="3"/>
  <c r="B5259" i="3"/>
  <c r="L5259" i="3" s="1"/>
  <c r="O5258" i="3"/>
  <c r="H5258" i="3"/>
  <c r="G5258" i="3"/>
  <c r="F5258" i="3"/>
  <c r="D5258" i="3"/>
  <c r="C5258" i="3"/>
  <c r="B5258" i="3"/>
  <c r="L5258" i="3" s="1"/>
  <c r="O5257" i="3"/>
  <c r="H5257" i="3"/>
  <c r="G5257" i="3"/>
  <c r="F5257" i="3"/>
  <c r="D5257" i="3"/>
  <c r="C5257" i="3"/>
  <c r="B5257" i="3"/>
  <c r="L5257" i="3" s="1"/>
  <c r="O5256" i="3"/>
  <c r="H5256" i="3"/>
  <c r="G5256" i="3"/>
  <c r="F5256" i="3"/>
  <c r="D5256" i="3"/>
  <c r="C5256" i="3"/>
  <c r="B5256" i="3"/>
  <c r="L5256" i="3" s="1"/>
  <c r="O5255" i="3"/>
  <c r="H5255" i="3"/>
  <c r="G5255" i="3"/>
  <c r="F5255" i="3"/>
  <c r="D5255" i="3"/>
  <c r="C5255" i="3"/>
  <c r="B5255" i="3"/>
  <c r="L5255" i="3" s="1"/>
  <c r="O5254" i="3"/>
  <c r="H5254" i="3"/>
  <c r="G5254" i="3"/>
  <c r="F5254" i="3"/>
  <c r="D5254" i="3"/>
  <c r="C5254" i="3"/>
  <c r="B5254" i="3"/>
  <c r="L5254" i="3" s="1"/>
  <c r="O5253" i="3"/>
  <c r="H5253" i="3"/>
  <c r="G5253" i="3"/>
  <c r="F5253" i="3"/>
  <c r="D5253" i="3"/>
  <c r="C5253" i="3"/>
  <c r="B5253" i="3"/>
  <c r="L5253" i="3" s="1"/>
  <c r="O5252" i="3"/>
  <c r="H5252" i="3"/>
  <c r="G5252" i="3"/>
  <c r="F5252" i="3"/>
  <c r="D5252" i="3"/>
  <c r="C5252" i="3"/>
  <c r="B5252" i="3"/>
  <c r="L5252" i="3" s="1"/>
  <c r="O5251" i="3"/>
  <c r="H5251" i="3"/>
  <c r="G5251" i="3"/>
  <c r="F5251" i="3"/>
  <c r="D5251" i="3"/>
  <c r="C5251" i="3"/>
  <c r="B5251" i="3"/>
  <c r="L5251" i="3" s="1"/>
  <c r="O5250" i="3"/>
  <c r="H5250" i="3"/>
  <c r="G5250" i="3"/>
  <c r="F5250" i="3"/>
  <c r="D5250" i="3"/>
  <c r="C5250" i="3"/>
  <c r="B5250" i="3"/>
  <c r="L5250" i="3" s="1"/>
  <c r="O5249" i="3"/>
  <c r="H5249" i="3"/>
  <c r="G5249" i="3"/>
  <c r="F5249" i="3"/>
  <c r="D5249" i="3"/>
  <c r="C5249" i="3"/>
  <c r="B5249" i="3"/>
  <c r="L5249" i="3" s="1"/>
  <c r="H5248" i="3"/>
  <c r="G5248" i="3"/>
  <c r="F5248" i="3"/>
  <c r="D5248" i="3"/>
  <c r="C5248" i="3"/>
  <c r="B5248" i="3"/>
  <c r="L5248" i="3" s="1"/>
  <c r="O5247" i="3"/>
  <c r="H5247" i="3"/>
  <c r="G5247" i="3"/>
  <c r="F5247" i="3"/>
  <c r="D5247" i="3"/>
  <c r="C5247" i="3"/>
  <c r="B5247" i="3"/>
  <c r="L5247" i="3" s="1"/>
  <c r="O5246" i="3"/>
  <c r="H5246" i="3"/>
  <c r="G5246" i="3"/>
  <c r="F5246" i="3"/>
  <c r="D5246" i="3"/>
  <c r="C5246" i="3"/>
  <c r="B5246" i="3"/>
  <c r="L5246" i="3" s="1"/>
  <c r="O5245" i="3"/>
  <c r="H5245" i="3"/>
  <c r="G5245" i="3"/>
  <c r="F5245" i="3"/>
  <c r="D5245" i="3"/>
  <c r="C5245" i="3"/>
  <c r="B5245" i="3"/>
  <c r="L5245" i="3" s="1"/>
  <c r="O5244" i="3"/>
  <c r="H5244" i="3"/>
  <c r="G5244" i="3"/>
  <c r="F5244" i="3"/>
  <c r="D5244" i="3"/>
  <c r="C5244" i="3"/>
  <c r="B5244" i="3"/>
  <c r="L5244" i="3" s="1"/>
  <c r="O5243" i="3"/>
  <c r="H5243" i="3"/>
  <c r="G5243" i="3"/>
  <c r="F5243" i="3"/>
  <c r="D5243" i="3"/>
  <c r="C5243" i="3"/>
  <c r="B5243" i="3"/>
  <c r="L5243" i="3" s="1"/>
  <c r="O5242" i="3"/>
  <c r="H5242" i="3"/>
  <c r="G5242" i="3"/>
  <c r="F5242" i="3"/>
  <c r="D5242" i="3"/>
  <c r="C5242" i="3"/>
  <c r="B5242" i="3"/>
  <c r="L5242" i="3" s="1"/>
  <c r="O5241" i="3"/>
  <c r="H5241" i="3"/>
  <c r="G5241" i="3"/>
  <c r="F5241" i="3"/>
  <c r="D5241" i="3"/>
  <c r="C5241" i="3"/>
  <c r="B5241" i="3"/>
  <c r="O5240" i="3"/>
  <c r="H5240" i="3"/>
  <c r="G5240" i="3"/>
  <c r="F5240" i="3"/>
  <c r="D5240" i="3"/>
  <c r="C5240" i="3"/>
  <c r="B5240" i="3"/>
  <c r="L5240" i="3" s="1"/>
  <c r="O5239" i="3"/>
  <c r="H5239" i="3"/>
  <c r="G5239" i="3"/>
  <c r="F5239" i="3"/>
  <c r="D5239" i="3"/>
  <c r="C5239" i="3"/>
  <c r="B5239" i="3"/>
  <c r="L5239" i="3" s="1"/>
  <c r="O5238" i="3"/>
  <c r="H5238" i="3"/>
  <c r="G5238" i="3"/>
  <c r="F5238" i="3"/>
  <c r="D5238" i="3"/>
  <c r="C5238" i="3"/>
  <c r="B5238" i="3"/>
  <c r="L5238" i="3" s="1"/>
  <c r="O5237" i="3"/>
  <c r="H5237" i="3"/>
  <c r="G5237" i="3"/>
  <c r="F5237" i="3"/>
  <c r="D5237" i="3"/>
  <c r="C5237" i="3"/>
  <c r="B5237" i="3"/>
  <c r="L5237" i="3" s="1"/>
  <c r="O5236" i="3"/>
  <c r="H5236" i="3"/>
  <c r="G5236" i="3"/>
  <c r="F5236" i="3"/>
  <c r="D5236" i="3"/>
  <c r="C5236" i="3"/>
  <c r="B5236" i="3"/>
  <c r="L5236" i="3" s="1"/>
  <c r="O5235" i="3"/>
  <c r="N5235" i="3" a="1"/>
  <c r="N5235" i="3" s="1"/>
  <c r="H5235" i="3"/>
  <c r="G5235" i="3"/>
  <c r="F5235" i="3"/>
  <c r="D5235" i="3"/>
  <c r="C5235" i="3"/>
  <c r="B5235" i="3"/>
  <c r="O5234" i="3"/>
  <c r="H5234" i="3"/>
  <c r="G5234" i="3"/>
  <c r="F5234" i="3"/>
  <c r="D5234" i="3"/>
  <c r="C5234" i="3"/>
  <c r="B5234" i="3"/>
  <c r="L5234" i="3" s="1"/>
  <c r="O5233" i="3"/>
  <c r="H5233" i="3"/>
  <c r="G5233" i="3"/>
  <c r="F5233" i="3"/>
  <c r="D5233" i="3"/>
  <c r="C5233" i="3"/>
  <c r="B5233" i="3"/>
  <c r="L5233" i="3" s="1"/>
  <c r="O5232" i="3"/>
  <c r="H5232" i="3"/>
  <c r="G5232" i="3"/>
  <c r="F5232" i="3"/>
  <c r="D5232" i="3"/>
  <c r="C5232" i="3"/>
  <c r="B5232" i="3"/>
  <c r="L5232" i="3" s="1"/>
  <c r="O5231" i="3"/>
  <c r="H5231" i="3"/>
  <c r="G5231" i="3"/>
  <c r="F5231" i="3"/>
  <c r="D5231" i="3"/>
  <c r="C5231" i="3"/>
  <c r="B5231" i="3"/>
  <c r="L5231" i="3" s="1"/>
  <c r="O5230" i="3"/>
  <c r="H5230" i="3"/>
  <c r="G5230" i="3"/>
  <c r="F5230" i="3"/>
  <c r="D5230" i="3"/>
  <c r="C5230" i="3"/>
  <c r="B5230" i="3"/>
  <c r="L5230" i="3" s="1"/>
  <c r="O5229" i="3"/>
  <c r="H5229" i="3"/>
  <c r="G5229" i="3"/>
  <c r="F5229" i="3"/>
  <c r="D5229" i="3"/>
  <c r="C5229" i="3"/>
  <c r="B5229" i="3"/>
  <c r="L5229" i="3" s="1"/>
  <c r="O5228" i="3"/>
  <c r="H5228" i="3"/>
  <c r="G5228" i="3"/>
  <c r="F5228" i="3"/>
  <c r="D5228" i="3"/>
  <c r="C5228" i="3"/>
  <c r="B5228" i="3"/>
  <c r="L5228" i="3" s="1"/>
  <c r="O5227" i="3"/>
  <c r="H5227" i="3"/>
  <c r="G5227" i="3"/>
  <c r="F5227" i="3"/>
  <c r="D5227" i="3"/>
  <c r="C5227" i="3"/>
  <c r="B5227" i="3"/>
  <c r="L5227" i="3" s="1"/>
  <c r="O5226" i="3"/>
  <c r="H5226" i="3"/>
  <c r="G5226" i="3"/>
  <c r="F5226" i="3"/>
  <c r="D5226" i="3"/>
  <c r="C5226" i="3"/>
  <c r="B5226" i="3"/>
  <c r="L5226" i="3" s="1"/>
  <c r="O5225" i="3"/>
  <c r="H5225" i="3"/>
  <c r="G5225" i="3"/>
  <c r="F5225" i="3"/>
  <c r="D5225" i="3"/>
  <c r="C5225" i="3"/>
  <c r="B5225" i="3"/>
  <c r="L5225" i="3" s="1"/>
  <c r="O5224" i="3"/>
  <c r="H5224" i="3"/>
  <c r="G5224" i="3"/>
  <c r="F5224" i="3"/>
  <c r="D5224" i="3"/>
  <c r="C5224" i="3"/>
  <c r="B5224" i="3"/>
  <c r="L5224" i="3" s="1"/>
  <c r="O5223" i="3"/>
  <c r="H5223" i="3"/>
  <c r="G5223" i="3"/>
  <c r="F5223" i="3"/>
  <c r="D5223" i="3"/>
  <c r="C5223" i="3"/>
  <c r="B5223" i="3"/>
  <c r="L5223" i="3" s="1"/>
  <c r="O5222" i="3"/>
  <c r="H5222" i="3"/>
  <c r="G5222" i="3"/>
  <c r="F5222" i="3"/>
  <c r="D5222" i="3"/>
  <c r="C5222" i="3"/>
  <c r="B5222" i="3"/>
  <c r="L5222" i="3" s="1"/>
  <c r="O5221" i="3"/>
  <c r="H5221" i="3"/>
  <c r="G5221" i="3"/>
  <c r="F5221" i="3"/>
  <c r="D5221" i="3"/>
  <c r="C5221" i="3"/>
  <c r="B5221" i="3"/>
  <c r="L5221" i="3" s="1"/>
  <c r="O5220" i="3"/>
  <c r="H5220" i="3"/>
  <c r="G5220" i="3"/>
  <c r="F5220" i="3"/>
  <c r="D5220" i="3"/>
  <c r="C5220" i="3"/>
  <c r="B5220" i="3"/>
  <c r="L5220" i="3" s="1"/>
  <c r="O5219" i="3"/>
  <c r="H5219" i="3"/>
  <c r="G5219" i="3"/>
  <c r="F5219" i="3"/>
  <c r="D5219" i="3"/>
  <c r="C5219" i="3"/>
  <c r="B5219" i="3"/>
  <c r="O5218" i="3"/>
  <c r="H5218" i="3"/>
  <c r="G5218" i="3"/>
  <c r="F5218" i="3"/>
  <c r="D5218" i="3"/>
  <c r="C5218" i="3"/>
  <c r="B5218" i="3"/>
  <c r="L5218" i="3" s="1"/>
  <c r="O5217" i="3"/>
  <c r="H5217" i="3"/>
  <c r="G5217" i="3"/>
  <c r="F5217" i="3"/>
  <c r="D5217" i="3"/>
  <c r="C5217" i="3"/>
  <c r="B5217" i="3"/>
  <c r="L5217" i="3" s="1"/>
  <c r="O5216" i="3"/>
  <c r="H5216" i="3"/>
  <c r="G5216" i="3"/>
  <c r="F5216" i="3"/>
  <c r="D5216" i="3"/>
  <c r="C5216" i="3"/>
  <c r="B5216" i="3"/>
  <c r="O5215" i="3"/>
  <c r="H5215" i="3"/>
  <c r="G5215" i="3"/>
  <c r="F5215" i="3"/>
  <c r="D5215" i="3"/>
  <c r="C5215" i="3"/>
  <c r="B5215" i="3"/>
  <c r="L5215" i="3" s="1"/>
  <c r="O5214" i="3"/>
  <c r="H5214" i="3"/>
  <c r="G5214" i="3"/>
  <c r="F5214" i="3"/>
  <c r="D5214" i="3"/>
  <c r="C5214" i="3"/>
  <c r="B5214" i="3"/>
  <c r="L5214" i="3" s="1"/>
  <c r="O5213" i="3"/>
  <c r="H5213" i="3"/>
  <c r="G5213" i="3"/>
  <c r="F5213" i="3"/>
  <c r="D5213" i="3"/>
  <c r="C5213" i="3"/>
  <c r="B5213" i="3"/>
  <c r="O5212" i="3"/>
  <c r="H5212" i="3"/>
  <c r="G5212" i="3"/>
  <c r="F5212" i="3"/>
  <c r="D5212" i="3"/>
  <c r="C5212" i="3"/>
  <c r="B5212" i="3"/>
  <c r="L5212" i="3" s="1"/>
  <c r="O5211" i="3"/>
  <c r="H5211" i="3"/>
  <c r="G5211" i="3"/>
  <c r="F5211" i="3"/>
  <c r="D5211" i="3"/>
  <c r="C5211" i="3"/>
  <c r="B5211" i="3"/>
  <c r="L5211" i="3" s="1"/>
  <c r="O5210" i="3"/>
  <c r="H5210" i="3"/>
  <c r="G5210" i="3"/>
  <c r="F5210" i="3"/>
  <c r="D5210" i="3"/>
  <c r="C5210" i="3"/>
  <c r="B5210" i="3"/>
  <c r="L5210" i="3" s="1"/>
  <c r="H5209" i="3"/>
  <c r="G5209" i="3"/>
  <c r="F5209" i="3"/>
  <c r="D5209" i="3"/>
  <c r="B5209" i="3"/>
  <c r="H5208" i="3"/>
  <c r="G5208" i="3"/>
  <c r="F5208" i="3"/>
  <c r="D5208" i="3"/>
  <c r="B5208" i="3"/>
  <c r="O5207" i="3"/>
  <c r="H5207" i="3"/>
  <c r="G5207" i="3"/>
  <c r="F5207" i="3"/>
  <c r="D5207" i="3"/>
  <c r="C5207" i="3"/>
  <c r="B5207" i="3"/>
  <c r="L5207" i="3" s="1"/>
  <c r="O5206" i="3"/>
  <c r="H5206" i="3"/>
  <c r="G5206" i="3"/>
  <c r="F5206" i="3"/>
  <c r="D5206" i="3"/>
  <c r="C5206" i="3"/>
  <c r="B5206" i="3"/>
  <c r="L5206" i="3" s="1"/>
  <c r="O5205" i="3"/>
  <c r="N5205" i="3" a="1"/>
  <c r="N5205" i="3" s="1"/>
  <c r="H5205" i="3"/>
  <c r="G5205" i="3"/>
  <c r="F5205" i="3"/>
  <c r="D5205" i="3"/>
  <c r="C5205" i="3"/>
  <c r="B5205" i="3"/>
  <c r="O5204" i="3"/>
  <c r="H5204" i="3"/>
  <c r="G5204" i="3"/>
  <c r="F5204" i="3"/>
  <c r="D5204" i="3"/>
  <c r="C5204" i="3"/>
  <c r="B5204" i="3"/>
  <c r="L5204" i="3" s="1"/>
  <c r="O5203" i="3"/>
  <c r="H5203" i="3"/>
  <c r="G5203" i="3"/>
  <c r="F5203" i="3"/>
  <c r="D5203" i="3"/>
  <c r="C5203" i="3"/>
  <c r="B5203" i="3"/>
  <c r="L5203" i="3" s="1"/>
  <c r="O5202" i="3"/>
  <c r="H5202" i="3"/>
  <c r="G5202" i="3"/>
  <c r="F5202" i="3"/>
  <c r="D5202" i="3"/>
  <c r="C5202" i="3"/>
  <c r="B5202" i="3"/>
  <c r="L5202" i="3" s="1"/>
  <c r="O5201" i="3"/>
  <c r="H5201" i="3"/>
  <c r="G5201" i="3"/>
  <c r="F5201" i="3"/>
  <c r="D5201" i="3"/>
  <c r="C5201" i="3"/>
  <c r="B5201" i="3"/>
  <c r="L5201" i="3" s="1"/>
  <c r="O5200" i="3"/>
  <c r="H5200" i="3"/>
  <c r="G5200" i="3"/>
  <c r="F5200" i="3"/>
  <c r="D5200" i="3"/>
  <c r="C5200" i="3"/>
  <c r="B5200" i="3"/>
  <c r="L5200" i="3" s="1"/>
  <c r="O5199" i="3"/>
  <c r="H5199" i="3"/>
  <c r="G5199" i="3"/>
  <c r="F5199" i="3"/>
  <c r="D5199" i="3"/>
  <c r="C5199" i="3"/>
  <c r="B5199" i="3"/>
  <c r="L5199" i="3" s="1"/>
  <c r="O5198" i="3"/>
  <c r="B5198" i="3"/>
  <c r="C5198" i="3"/>
  <c r="D5198" i="3"/>
  <c r="F5198" i="3"/>
  <c r="G5198" i="3"/>
  <c r="H5198" i="3"/>
  <c r="B5197" i="3"/>
  <c r="D5197" i="3"/>
  <c r="F5197" i="3"/>
  <c r="G5197" i="3"/>
  <c r="H5197" i="3"/>
  <c r="B5196" i="3"/>
  <c r="D5196" i="3"/>
  <c r="F5196" i="3"/>
  <c r="G5196" i="3"/>
  <c r="H5196" i="3"/>
  <c r="B5195" i="3"/>
  <c r="B5194" i="3"/>
  <c r="F5195" i="3"/>
  <c r="F5194" i="3"/>
  <c r="D5195" i="3"/>
  <c r="G5195" i="3"/>
  <c r="H5195" i="3"/>
  <c r="D5194" i="3"/>
  <c r="G5194" i="3"/>
  <c r="H5194" i="3"/>
  <c r="O5193" i="3"/>
  <c r="B5193" i="3"/>
  <c r="C5193" i="3"/>
  <c r="D5193" i="3"/>
  <c r="F5193" i="3"/>
  <c r="G5193" i="3"/>
  <c r="H5193" i="3"/>
  <c r="O5192" i="3"/>
  <c r="B5192" i="3"/>
  <c r="C5192" i="3"/>
  <c r="D5192" i="3"/>
  <c r="F5192" i="3"/>
  <c r="G5192" i="3"/>
  <c r="H5192" i="3"/>
  <c r="O5191" i="3"/>
  <c r="B5191" i="3"/>
  <c r="C5191" i="3"/>
  <c r="D5191" i="3"/>
  <c r="F5191" i="3"/>
  <c r="G5191" i="3"/>
  <c r="H5191" i="3"/>
  <c r="O5190" i="3"/>
  <c r="B5190" i="3"/>
  <c r="C5190" i="3"/>
  <c r="D5190" i="3"/>
  <c r="F5190" i="3"/>
  <c r="G5190" i="3"/>
  <c r="H5190" i="3"/>
  <c r="O5189" i="3"/>
  <c r="B5189" i="3"/>
  <c r="C5189" i="3"/>
  <c r="D5189" i="3"/>
  <c r="F5189" i="3"/>
  <c r="G5189" i="3"/>
  <c r="H5189" i="3"/>
  <c r="O5188" i="3"/>
  <c r="B5188" i="3"/>
  <c r="C5188" i="3"/>
  <c r="D5188" i="3"/>
  <c r="F5188" i="3"/>
  <c r="G5188" i="3"/>
  <c r="H5188" i="3"/>
  <c r="O5187" i="3"/>
  <c r="B5187" i="3"/>
  <c r="C5187" i="3"/>
  <c r="D5187" i="3"/>
  <c r="F5187" i="3"/>
  <c r="G5187" i="3"/>
  <c r="H5187" i="3"/>
  <c r="O5186" i="3"/>
  <c r="B5186" i="3"/>
  <c r="C5186" i="3"/>
  <c r="D5186" i="3"/>
  <c r="F5186" i="3"/>
  <c r="G5186" i="3"/>
  <c r="H5186" i="3"/>
  <c r="O5185" i="3"/>
  <c r="B5185" i="3"/>
  <c r="C5185" i="3"/>
  <c r="D5185" i="3"/>
  <c r="F5185" i="3"/>
  <c r="G5185" i="3"/>
  <c r="H5185" i="3"/>
  <c r="O5184" i="3"/>
  <c r="B5184" i="3"/>
  <c r="C5184" i="3"/>
  <c r="D5184" i="3"/>
  <c r="F5184" i="3"/>
  <c r="G5184" i="3"/>
  <c r="H5184" i="3"/>
  <c r="O5183" i="3"/>
  <c r="B5183" i="3"/>
  <c r="C5183" i="3"/>
  <c r="D5183" i="3"/>
  <c r="F5183" i="3"/>
  <c r="G5183" i="3"/>
  <c r="H5183" i="3"/>
  <c r="B5182" i="3"/>
  <c r="C5182" i="3"/>
  <c r="D5182" i="3"/>
  <c r="F5182" i="3"/>
  <c r="G5182" i="3"/>
  <c r="H5182" i="3"/>
  <c r="O5182" i="3"/>
  <c r="O5181" i="3"/>
  <c r="B5181" i="3"/>
  <c r="C5181" i="3"/>
  <c r="D5181" i="3"/>
  <c r="F5181" i="3"/>
  <c r="G5181" i="3"/>
  <c r="H5181" i="3"/>
  <c r="B5180" i="3"/>
  <c r="C5180" i="3"/>
  <c r="D5180" i="3"/>
  <c r="F5180" i="3"/>
  <c r="G5180" i="3"/>
  <c r="H5180" i="3"/>
  <c r="O5180" i="3"/>
  <c r="B5179" i="3"/>
  <c r="C5179" i="3"/>
  <c r="D5179" i="3"/>
  <c r="F5179" i="3"/>
  <c r="G5179" i="3"/>
  <c r="H5179" i="3"/>
  <c r="O5179" i="3"/>
  <c r="O5178" i="3"/>
  <c r="B5178" i="3"/>
  <c r="C5178" i="3"/>
  <c r="D5178" i="3"/>
  <c r="F5178" i="3"/>
  <c r="G5178" i="3"/>
  <c r="H5178" i="3"/>
  <c r="O5177" i="3"/>
  <c r="B5177" i="3"/>
  <c r="C5177" i="3"/>
  <c r="D5177" i="3"/>
  <c r="F5177" i="3"/>
  <c r="G5177" i="3"/>
  <c r="H5177" i="3"/>
  <c r="B5176" i="3"/>
  <c r="C5176" i="3"/>
  <c r="D5176" i="3"/>
  <c r="F5176" i="3"/>
  <c r="G5176" i="3"/>
  <c r="H5176" i="3"/>
  <c r="O5176" i="3"/>
  <c r="J728" i="2"/>
  <c r="K728" i="2" s="1"/>
  <c r="L728" i="2"/>
  <c r="M728" i="2" s="1"/>
  <c r="J729" i="2"/>
  <c r="K729" i="2" s="1"/>
  <c r="L729" i="2"/>
  <c r="M729" i="2" s="1"/>
  <c r="O5175" i="3"/>
  <c r="H5175" i="3"/>
  <c r="G5175" i="3"/>
  <c r="F5175" i="3"/>
  <c r="D5175" i="3"/>
  <c r="C5175" i="3"/>
  <c r="B5175" i="3"/>
  <c r="L5175" i="3" s="1"/>
  <c r="O5174" i="3"/>
  <c r="H5174" i="3"/>
  <c r="G5174" i="3"/>
  <c r="F5174" i="3"/>
  <c r="D5174" i="3"/>
  <c r="C5174" i="3"/>
  <c r="B5174" i="3"/>
  <c r="L5174" i="3" s="1"/>
  <c r="O5173" i="3"/>
  <c r="H5173" i="3"/>
  <c r="G5173" i="3"/>
  <c r="F5173" i="3"/>
  <c r="D5173" i="3"/>
  <c r="C5173" i="3"/>
  <c r="B5173" i="3"/>
  <c r="L5173" i="3" s="1"/>
  <c r="O5172" i="3"/>
  <c r="H5172" i="3"/>
  <c r="G5172" i="3"/>
  <c r="F5172" i="3"/>
  <c r="D5172" i="3"/>
  <c r="C5172" i="3"/>
  <c r="B5172" i="3"/>
  <c r="L5172" i="3" s="1"/>
  <c r="O5171" i="3"/>
  <c r="H5171" i="3"/>
  <c r="G5171" i="3"/>
  <c r="F5171" i="3"/>
  <c r="D5171" i="3"/>
  <c r="C5171" i="3"/>
  <c r="B5171" i="3"/>
  <c r="L5171" i="3" s="1"/>
  <c r="O5170" i="3"/>
  <c r="H5170" i="3"/>
  <c r="G5170" i="3"/>
  <c r="F5170" i="3"/>
  <c r="D5170" i="3"/>
  <c r="C5170" i="3"/>
  <c r="B5170" i="3"/>
  <c r="L5170" i="3" s="1"/>
  <c r="O5169" i="3"/>
  <c r="H5169" i="3"/>
  <c r="G5169" i="3"/>
  <c r="F5169" i="3"/>
  <c r="D5169" i="3"/>
  <c r="C5169" i="3"/>
  <c r="B5169" i="3"/>
  <c r="O5168" i="3"/>
  <c r="H5168" i="3"/>
  <c r="G5168" i="3"/>
  <c r="F5168" i="3"/>
  <c r="D5168" i="3"/>
  <c r="C5168" i="3"/>
  <c r="B5168" i="3"/>
  <c r="L5168" i="3" s="1"/>
  <c r="O5167" i="3"/>
  <c r="H5167" i="3"/>
  <c r="G5167" i="3"/>
  <c r="F5167" i="3"/>
  <c r="D5167" i="3"/>
  <c r="C5167" i="3"/>
  <c r="B5167" i="3"/>
  <c r="L5167" i="3" s="1"/>
  <c r="O5166" i="3"/>
  <c r="H5166" i="3"/>
  <c r="G5166" i="3"/>
  <c r="F5166" i="3"/>
  <c r="D5166" i="3"/>
  <c r="C5166" i="3"/>
  <c r="B5166" i="3"/>
  <c r="O5165" i="3"/>
  <c r="H5165" i="3"/>
  <c r="G5165" i="3"/>
  <c r="F5165" i="3"/>
  <c r="D5165" i="3"/>
  <c r="C5165" i="3"/>
  <c r="B5165" i="3"/>
  <c r="L5165" i="3" s="1"/>
  <c r="O5164" i="3"/>
  <c r="H5164" i="3"/>
  <c r="G5164" i="3"/>
  <c r="F5164" i="3"/>
  <c r="D5164" i="3"/>
  <c r="C5164" i="3"/>
  <c r="B5164" i="3"/>
  <c r="L5164" i="3" s="1"/>
  <c r="H5163" i="3"/>
  <c r="G5163" i="3"/>
  <c r="F5163" i="3"/>
  <c r="D5163" i="3"/>
  <c r="C5163" i="3"/>
  <c r="B5163" i="3"/>
  <c r="L5163" i="3" s="1"/>
  <c r="O5162" i="3"/>
  <c r="H5162" i="3"/>
  <c r="G5162" i="3"/>
  <c r="F5162" i="3"/>
  <c r="D5162" i="3"/>
  <c r="C5162" i="3"/>
  <c r="B5162" i="3"/>
  <c r="L5162" i="3" s="1"/>
  <c r="O5161" i="3"/>
  <c r="H5161" i="3"/>
  <c r="G5161" i="3"/>
  <c r="F5161" i="3"/>
  <c r="D5161" i="3"/>
  <c r="C5161" i="3"/>
  <c r="B5161" i="3"/>
  <c r="L5161" i="3" s="1"/>
  <c r="O5160" i="3"/>
  <c r="H5160" i="3"/>
  <c r="G5160" i="3"/>
  <c r="F5160" i="3"/>
  <c r="D5160" i="3"/>
  <c r="C5160" i="3"/>
  <c r="B5160" i="3"/>
  <c r="O5159" i="3"/>
  <c r="H5159" i="3"/>
  <c r="G5159" i="3"/>
  <c r="F5159" i="3"/>
  <c r="D5159" i="3"/>
  <c r="C5159" i="3"/>
  <c r="B5159" i="3"/>
  <c r="L5159" i="3" s="1"/>
  <c r="O5158" i="3"/>
  <c r="H5158" i="3"/>
  <c r="G5158" i="3"/>
  <c r="F5158" i="3"/>
  <c r="D5158" i="3"/>
  <c r="C5158" i="3"/>
  <c r="B5158" i="3"/>
  <c r="L5158" i="3" s="1"/>
  <c r="O5157" i="3"/>
  <c r="H5157" i="3"/>
  <c r="G5157" i="3"/>
  <c r="F5157" i="3"/>
  <c r="D5157" i="3"/>
  <c r="C5157" i="3"/>
  <c r="B5157" i="3"/>
  <c r="L5157" i="3" s="1"/>
  <c r="O5156" i="3"/>
  <c r="H5156" i="3"/>
  <c r="G5156" i="3"/>
  <c r="F5156" i="3"/>
  <c r="D5156" i="3"/>
  <c r="C5156" i="3"/>
  <c r="B5156" i="3"/>
  <c r="L5156" i="3" s="1"/>
  <c r="O5155" i="3"/>
  <c r="H5155" i="3"/>
  <c r="G5155" i="3"/>
  <c r="F5155" i="3"/>
  <c r="D5155" i="3"/>
  <c r="C5155" i="3"/>
  <c r="B5155" i="3"/>
  <c r="L5155" i="3" s="1"/>
  <c r="O5154" i="3"/>
  <c r="H5154" i="3"/>
  <c r="G5154" i="3"/>
  <c r="F5154" i="3"/>
  <c r="D5154" i="3"/>
  <c r="C5154" i="3"/>
  <c r="B5154" i="3"/>
  <c r="L5154" i="3" s="1"/>
  <c r="O5153" i="3"/>
  <c r="H5153" i="3"/>
  <c r="G5153" i="3"/>
  <c r="F5153" i="3"/>
  <c r="D5153" i="3"/>
  <c r="C5153" i="3"/>
  <c r="B5153" i="3"/>
  <c r="L5153" i="3" s="1"/>
  <c r="O5152" i="3"/>
  <c r="H5152" i="3"/>
  <c r="G5152" i="3"/>
  <c r="F5152" i="3"/>
  <c r="D5152" i="3"/>
  <c r="C5152" i="3"/>
  <c r="B5152" i="3"/>
  <c r="L5152" i="3" s="1"/>
  <c r="O5151" i="3"/>
  <c r="H5151" i="3"/>
  <c r="G5151" i="3"/>
  <c r="F5151" i="3"/>
  <c r="D5151" i="3"/>
  <c r="C5151" i="3"/>
  <c r="B5151" i="3"/>
  <c r="L5151" i="3" s="1"/>
  <c r="O5150" i="3"/>
  <c r="H5150" i="3"/>
  <c r="G5150" i="3"/>
  <c r="F5150" i="3"/>
  <c r="D5150" i="3"/>
  <c r="C5150" i="3"/>
  <c r="B5150" i="3"/>
  <c r="L5150" i="3" s="1"/>
  <c r="O5149" i="3"/>
  <c r="H5149" i="3"/>
  <c r="G5149" i="3"/>
  <c r="F5149" i="3"/>
  <c r="D5149" i="3"/>
  <c r="C5149" i="3"/>
  <c r="B5149" i="3"/>
  <c r="O5148" i="3"/>
  <c r="H5148" i="3"/>
  <c r="G5148" i="3"/>
  <c r="F5148" i="3"/>
  <c r="D5148" i="3"/>
  <c r="C5148" i="3"/>
  <c r="B5148" i="3"/>
  <c r="L5148" i="3" s="1"/>
  <c r="J726" i="2"/>
  <c r="K726" i="2" s="1"/>
  <c r="L726" i="2"/>
  <c r="M726" i="2" s="1"/>
  <c r="J727" i="2"/>
  <c r="K727" i="2" s="1"/>
  <c r="L727" i="2"/>
  <c r="M727" i="2" s="1"/>
  <c r="J725" i="2"/>
  <c r="K725" i="2" s="1"/>
  <c r="L725" i="2"/>
  <c r="M725" i="2" s="1"/>
  <c r="J724" i="2"/>
  <c r="K724" i="2" s="1"/>
  <c r="L724" i="2"/>
  <c r="M724" i="2" s="1"/>
  <c r="J723" i="2"/>
  <c r="K723" i="2" s="1"/>
  <c r="L723" i="2"/>
  <c r="M723" i="2" s="1"/>
  <c r="K5039" i="3"/>
  <c r="J718" i="2"/>
  <c r="K718" i="2" s="1"/>
  <c r="L718" i="2"/>
  <c r="M718" i="2" s="1"/>
  <c r="J719" i="2"/>
  <c r="K719" i="2" s="1"/>
  <c r="L719" i="2"/>
  <c r="M719" i="2" s="1"/>
  <c r="J720" i="2"/>
  <c r="K720" i="2" s="1"/>
  <c r="L720" i="2"/>
  <c r="M720" i="2" s="1"/>
  <c r="J721" i="2"/>
  <c r="K721" i="2" s="1"/>
  <c r="L721" i="2"/>
  <c r="M721" i="2" s="1"/>
  <c r="J722" i="2"/>
  <c r="K722" i="2" s="1"/>
  <c r="L722" i="2"/>
  <c r="M722" i="2" s="1"/>
  <c r="J717" i="2"/>
  <c r="K717" i="2" s="1"/>
  <c r="L717" i="2"/>
  <c r="M717" i="2" s="1"/>
  <c r="O5147" i="3"/>
  <c r="H5147" i="3"/>
  <c r="G5147" i="3"/>
  <c r="F5147" i="3"/>
  <c r="D5147" i="3"/>
  <c r="C5147" i="3"/>
  <c r="B5147" i="3"/>
  <c r="L5147" i="3" s="1"/>
  <c r="O5146" i="3"/>
  <c r="H5146" i="3"/>
  <c r="G5146" i="3"/>
  <c r="F5146" i="3"/>
  <c r="D5146" i="3"/>
  <c r="C5146" i="3"/>
  <c r="B5146" i="3"/>
  <c r="L5146" i="3" s="1"/>
  <c r="O5145" i="3"/>
  <c r="H5145" i="3"/>
  <c r="G5145" i="3"/>
  <c r="F5145" i="3"/>
  <c r="D5145" i="3"/>
  <c r="C5145" i="3"/>
  <c r="B5145" i="3"/>
  <c r="L5145" i="3" s="1"/>
  <c r="O5144" i="3"/>
  <c r="H5144" i="3"/>
  <c r="G5144" i="3"/>
  <c r="F5144" i="3"/>
  <c r="D5144" i="3"/>
  <c r="C5144" i="3"/>
  <c r="B5144" i="3"/>
  <c r="L5144" i="3" s="1"/>
  <c r="O5143" i="3"/>
  <c r="H5143" i="3"/>
  <c r="G5143" i="3"/>
  <c r="F5143" i="3"/>
  <c r="D5143" i="3"/>
  <c r="C5143" i="3"/>
  <c r="B5143" i="3"/>
  <c r="L5143" i="3" s="1"/>
  <c r="O5142" i="3"/>
  <c r="O5141" i="3"/>
  <c r="O5140" i="3"/>
  <c r="O5139" i="3"/>
  <c r="O5138" i="3"/>
  <c r="O5137" i="3"/>
  <c r="O5136" i="3"/>
  <c r="O5135" i="3"/>
  <c r="O5134" i="3"/>
  <c r="O5133" i="3"/>
  <c r="O5132" i="3"/>
  <c r="O5131" i="3"/>
  <c r="O5130" i="3"/>
  <c r="O5129" i="3"/>
  <c r="O5128" i="3"/>
  <c r="O5127" i="3"/>
  <c r="O5126" i="3"/>
  <c r="F5136" i="3"/>
  <c r="G5136" i="3"/>
  <c r="H5136" i="3"/>
  <c r="F5137" i="3"/>
  <c r="G5137" i="3"/>
  <c r="H5137" i="3"/>
  <c r="F5138" i="3"/>
  <c r="G5138" i="3"/>
  <c r="H5138" i="3"/>
  <c r="F5139" i="3"/>
  <c r="G5139" i="3"/>
  <c r="H5139" i="3"/>
  <c r="F5140" i="3"/>
  <c r="G5140" i="3"/>
  <c r="H5140" i="3"/>
  <c r="F5141" i="3"/>
  <c r="G5141" i="3"/>
  <c r="H5141" i="3"/>
  <c r="F5142" i="3"/>
  <c r="G5142" i="3"/>
  <c r="H5142" i="3"/>
  <c r="F5126" i="3"/>
  <c r="G5126" i="3"/>
  <c r="H5126" i="3"/>
  <c r="F5127" i="3"/>
  <c r="G5127" i="3"/>
  <c r="H5127" i="3"/>
  <c r="F5128" i="3"/>
  <c r="G5128" i="3"/>
  <c r="H5128" i="3"/>
  <c r="F5129" i="3"/>
  <c r="G5129" i="3"/>
  <c r="H5129" i="3"/>
  <c r="F5130" i="3"/>
  <c r="G5130" i="3"/>
  <c r="H5130" i="3"/>
  <c r="F5131" i="3"/>
  <c r="G5131" i="3"/>
  <c r="H5131" i="3"/>
  <c r="F5132" i="3"/>
  <c r="G5132" i="3"/>
  <c r="H5132" i="3"/>
  <c r="F5133" i="3"/>
  <c r="G5133" i="3"/>
  <c r="H5133" i="3"/>
  <c r="F5134" i="3"/>
  <c r="G5134" i="3"/>
  <c r="H5134" i="3"/>
  <c r="F5135" i="3"/>
  <c r="G5135" i="3"/>
  <c r="H5135" i="3"/>
  <c r="B5126" i="3"/>
  <c r="L5126" i="3" s="1"/>
  <c r="C5126" i="3"/>
  <c r="D5126" i="3"/>
  <c r="B5127" i="3"/>
  <c r="L5127" i="3" s="1"/>
  <c r="C5127" i="3"/>
  <c r="D5127" i="3"/>
  <c r="B5128" i="3"/>
  <c r="L5128" i="3" s="1"/>
  <c r="C5128" i="3"/>
  <c r="D5128" i="3"/>
  <c r="B5129" i="3"/>
  <c r="L5129" i="3" s="1"/>
  <c r="C5129" i="3"/>
  <c r="D5129" i="3"/>
  <c r="B5130" i="3"/>
  <c r="L5130" i="3" s="1"/>
  <c r="C5130" i="3"/>
  <c r="D5130" i="3"/>
  <c r="B5131" i="3"/>
  <c r="L5131" i="3" s="1"/>
  <c r="C5131" i="3"/>
  <c r="D5131" i="3"/>
  <c r="B5132" i="3"/>
  <c r="L5132" i="3" s="1"/>
  <c r="C5132" i="3"/>
  <c r="D5132" i="3"/>
  <c r="B5133" i="3"/>
  <c r="L5133" i="3" s="1"/>
  <c r="C5133" i="3"/>
  <c r="D5133" i="3"/>
  <c r="B5134" i="3"/>
  <c r="L5134" i="3" s="1"/>
  <c r="C5134" i="3"/>
  <c r="D5134" i="3"/>
  <c r="B5135" i="3"/>
  <c r="L5135" i="3" s="1"/>
  <c r="C5135" i="3"/>
  <c r="D5135" i="3"/>
  <c r="B5136" i="3"/>
  <c r="L5136" i="3" s="1"/>
  <c r="C5136" i="3"/>
  <c r="D5136" i="3"/>
  <c r="B5137" i="3"/>
  <c r="L5137" i="3" s="1"/>
  <c r="C5137" i="3"/>
  <c r="D5137" i="3"/>
  <c r="B5138" i="3"/>
  <c r="L5138" i="3" s="1"/>
  <c r="C5138" i="3"/>
  <c r="D5138" i="3"/>
  <c r="B5139" i="3"/>
  <c r="L5139" i="3" s="1"/>
  <c r="C5139" i="3"/>
  <c r="D5139" i="3"/>
  <c r="B5140" i="3"/>
  <c r="L5140" i="3" s="1"/>
  <c r="C5140" i="3"/>
  <c r="D5140" i="3"/>
  <c r="B5141" i="3"/>
  <c r="L5141" i="3" s="1"/>
  <c r="C5141" i="3"/>
  <c r="D5141" i="3"/>
  <c r="B5142" i="3"/>
  <c r="L5142" i="3" s="1"/>
  <c r="C5142" i="3"/>
  <c r="D5142" i="3"/>
  <c r="O5121" i="3"/>
  <c r="O5122" i="3"/>
  <c r="O5123" i="3"/>
  <c r="F5121" i="3"/>
  <c r="G5121" i="3"/>
  <c r="H5121" i="3"/>
  <c r="F5122" i="3"/>
  <c r="G5122" i="3"/>
  <c r="H5122" i="3"/>
  <c r="F5123" i="3"/>
  <c r="G5123" i="3"/>
  <c r="H5123" i="3"/>
  <c r="B5121" i="3"/>
  <c r="L5121" i="3" s="1"/>
  <c r="C5121" i="3"/>
  <c r="D5121" i="3"/>
  <c r="B5122" i="3"/>
  <c r="L5122" i="3" s="1"/>
  <c r="C5122" i="3"/>
  <c r="D5122" i="3"/>
  <c r="B5123" i="3"/>
  <c r="L5123" i="3" s="1"/>
  <c r="C5123" i="3"/>
  <c r="D5123" i="3"/>
  <c r="K5110" i="3"/>
  <c r="O5120" i="3"/>
  <c r="H5120" i="3"/>
  <c r="G5120" i="3"/>
  <c r="F5120" i="3"/>
  <c r="D5120" i="3"/>
  <c r="C5120" i="3"/>
  <c r="B5120" i="3"/>
  <c r="L5120" i="3" s="1"/>
  <c r="J716" i="2"/>
  <c r="K716" i="2" s="1"/>
  <c r="J715" i="2"/>
  <c r="K715" i="2" s="1"/>
  <c r="J714" i="2"/>
  <c r="K714" i="2" s="1"/>
  <c r="J713" i="2"/>
  <c r="K713" i="2" s="1"/>
  <c r="J731" i="8"/>
  <c r="L713" i="2"/>
  <c r="M713" i="2" s="1"/>
  <c r="L716" i="2"/>
  <c r="M716" i="2" s="1"/>
  <c r="L715" i="2"/>
  <c r="M715" i="2" s="1"/>
  <c r="L714" i="2"/>
  <c r="O5125" i="3"/>
  <c r="H5125" i="3"/>
  <c r="G5125" i="3"/>
  <c r="F5125" i="3"/>
  <c r="D5125" i="3"/>
  <c r="C5125" i="3"/>
  <c r="B5125" i="3"/>
  <c r="O5119" i="3"/>
  <c r="H5119" i="3"/>
  <c r="G5119" i="3"/>
  <c r="F5119" i="3"/>
  <c r="D5119" i="3"/>
  <c r="C5119" i="3"/>
  <c r="B5119" i="3"/>
  <c r="L5119" i="3" s="1"/>
  <c r="O5118" i="3"/>
  <c r="H5118" i="3"/>
  <c r="G5118" i="3"/>
  <c r="F5118" i="3"/>
  <c r="D5118" i="3"/>
  <c r="C5118" i="3"/>
  <c r="B5118" i="3"/>
  <c r="L5118" i="3" s="1"/>
  <c r="O5117" i="3"/>
  <c r="H5117" i="3"/>
  <c r="G5117" i="3"/>
  <c r="F5117" i="3"/>
  <c r="D5117" i="3"/>
  <c r="C5117" i="3"/>
  <c r="B5117" i="3"/>
  <c r="J712" i="2"/>
  <c r="K712" i="2" s="1"/>
  <c r="L712" i="2"/>
  <c r="M712" i="2" s="1"/>
  <c r="O5124" i="3"/>
  <c r="H5124" i="3"/>
  <c r="G5124" i="3"/>
  <c r="F5124" i="3"/>
  <c r="D5124" i="3"/>
  <c r="C5124" i="3"/>
  <c r="B5124" i="3"/>
  <c r="L5124" i="3" s="1"/>
  <c r="B4221" i="3"/>
  <c r="C4221" i="3"/>
  <c r="D4221" i="3"/>
  <c r="F4221" i="3"/>
  <c r="G4221" i="3"/>
  <c r="H4221" i="3"/>
  <c r="O4221" i="3"/>
  <c r="O4860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G5087" i="3"/>
  <c r="H5087" i="3"/>
  <c r="G5088" i="3"/>
  <c r="H5088" i="3"/>
  <c r="G5089" i="3"/>
  <c r="H5089" i="3"/>
  <c r="G5090" i="3"/>
  <c r="H5090" i="3"/>
  <c r="G5091" i="3"/>
  <c r="H5091" i="3"/>
  <c r="G5092" i="3"/>
  <c r="H5092" i="3"/>
  <c r="G5093" i="3"/>
  <c r="H5093" i="3"/>
  <c r="G5094" i="3"/>
  <c r="H5094" i="3"/>
  <c r="G5095" i="3"/>
  <c r="H5095" i="3"/>
  <c r="G5096" i="3"/>
  <c r="H5096" i="3"/>
  <c r="G5097" i="3"/>
  <c r="H5097" i="3"/>
  <c r="G5098" i="3"/>
  <c r="H5098" i="3"/>
  <c r="G5099" i="3"/>
  <c r="H5099" i="3"/>
  <c r="G5100" i="3"/>
  <c r="H5100" i="3"/>
  <c r="G5101" i="3"/>
  <c r="H5101" i="3"/>
  <c r="G5102" i="3"/>
  <c r="H5102" i="3"/>
  <c r="G5103" i="3"/>
  <c r="H5103" i="3"/>
  <c r="G5104" i="3"/>
  <c r="H5104" i="3"/>
  <c r="G5105" i="3"/>
  <c r="H5105" i="3"/>
  <c r="G5106" i="3"/>
  <c r="H5106" i="3"/>
  <c r="G5107" i="3"/>
  <c r="H5107" i="3"/>
  <c r="G5108" i="3"/>
  <c r="H5108" i="3"/>
  <c r="G5109" i="3"/>
  <c r="H5109" i="3"/>
  <c r="G5110" i="3"/>
  <c r="H5110" i="3"/>
  <c r="G5111" i="3"/>
  <c r="H5111" i="3"/>
  <c r="G5112" i="3"/>
  <c r="H5112" i="3"/>
  <c r="G5113" i="3"/>
  <c r="H5113" i="3"/>
  <c r="G5114" i="3"/>
  <c r="H5114" i="3"/>
  <c r="G5115" i="3"/>
  <c r="H5115" i="3"/>
  <c r="G5116" i="3"/>
  <c r="H5116" i="3"/>
  <c r="O5116" i="3"/>
  <c r="O5115" i="3"/>
  <c r="O5114" i="3"/>
  <c r="O5113" i="3"/>
  <c r="O5112" i="3"/>
  <c r="O5111" i="3"/>
  <c r="O5110" i="3"/>
  <c r="O5109" i="3"/>
  <c r="O5108" i="3"/>
  <c r="O5107" i="3"/>
  <c r="O5106" i="3"/>
  <c r="O5105" i="3"/>
  <c r="O5104" i="3"/>
  <c r="O5103" i="3"/>
  <c r="O5102" i="3"/>
  <c r="O5101" i="3"/>
  <c r="O5100" i="3"/>
  <c r="O5099" i="3"/>
  <c r="O5098" i="3"/>
  <c r="O5097" i="3"/>
  <c r="O5096" i="3"/>
  <c r="O5095" i="3"/>
  <c r="O5094" i="3"/>
  <c r="O5093" i="3"/>
  <c r="O5092" i="3"/>
  <c r="O5091" i="3"/>
  <c r="O5090" i="3"/>
  <c r="O5089" i="3"/>
  <c r="O5088" i="3"/>
  <c r="O5087" i="3"/>
  <c r="B5087" i="3"/>
  <c r="L5087" i="3" s="1"/>
  <c r="C5087" i="3"/>
  <c r="D5087" i="3"/>
  <c r="B5088" i="3"/>
  <c r="C5088" i="3"/>
  <c r="D5088" i="3"/>
  <c r="B5089" i="3"/>
  <c r="C5089" i="3"/>
  <c r="D5089" i="3"/>
  <c r="B5090" i="3"/>
  <c r="L5090" i="3" s="1"/>
  <c r="C5090" i="3"/>
  <c r="D5090" i="3"/>
  <c r="B5091" i="3"/>
  <c r="C5091" i="3"/>
  <c r="D5091" i="3"/>
  <c r="B5092" i="3"/>
  <c r="C5092" i="3"/>
  <c r="D5092" i="3"/>
  <c r="B5093" i="3"/>
  <c r="L5093" i="3" s="1"/>
  <c r="C5093" i="3"/>
  <c r="D5093" i="3"/>
  <c r="B5094" i="3"/>
  <c r="C5094" i="3"/>
  <c r="D5094" i="3"/>
  <c r="B5095" i="3"/>
  <c r="C5095" i="3"/>
  <c r="D5095" i="3"/>
  <c r="B5096" i="3"/>
  <c r="L5096" i="3" s="1"/>
  <c r="C5096" i="3"/>
  <c r="D5096" i="3"/>
  <c r="B5097" i="3"/>
  <c r="C5097" i="3"/>
  <c r="D5097" i="3"/>
  <c r="B5098" i="3"/>
  <c r="C5098" i="3"/>
  <c r="D5098" i="3"/>
  <c r="B5099" i="3"/>
  <c r="L5099" i="3" s="1"/>
  <c r="C5099" i="3"/>
  <c r="D5099" i="3"/>
  <c r="B5100" i="3"/>
  <c r="C5100" i="3"/>
  <c r="D5100" i="3"/>
  <c r="B5101" i="3"/>
  <c r="C5101" i="3"/>
  <c r="D5101" i="3"/>
  <c r="B5102" i="3"/>
  <c r="L5102" i="3" s="1"/>
  <c r="C5102" i="3"/>
  <c r="D5102" i="3"/>
  <c r="B5103" i="3"/>
  <c r="C5103" i="3"/>
  <c r="D5103" i="3"/>
  <c r="B5104" i="3"/>
  <c r="C5104" i="3"/>
  <c r="D5104" i="3"/>
  <c r="B5105" i="3"/>
  <c r="L5105" i="3" s="1"/>
  <c r="C5105" i="3"/>
  <c r="D5105" i="3"/>
  <c r="B5106" i="3"/>
  <c r="C5106" i="3"/>
  <c r="D5106" i="3"/>
  <c r="B5107" i="3"/>
  <c r="C5107" i="3"/>
  <c r="D5107" i="3"/>
  <c r="B5108" i="3"/>
  <c r="L5108" i="3" s="1"/>
  <c r="C5108" i="3"/>
  <c r="D5108" i="3"/>
  <c r="B5109" i="3"/>
  <c r="C5109" i="3"/>
  <c r="D5109" i="3"/>
  <c r="B5110" i="3"/>
  <c r="C5110" i="3"/>
  <c r="D5110" i="3"/>
  <c r="B5111" i="3"/>
  <c r="L5111" i="3" s="1"/>
  <c r="C5111" i="3"/>
  <c r="D5111" i="3"/>
  <c r="B5112" i="3"/>
  <c r="C5112" i="3"/>
  <c r="D5112" i="3"/>
  <c r="B5113" i="3"/>
  <c r="C5113" i="3"/>
  <c r="D5113" i="3"/>
  <c r="B5114" i="3"/>
  <c r="L5114" i="3" s="1"/>
  <c r="C5114" i="3"/>
  <c r="D5114" i="3"/>
  <c r="B5115" i="3"/>
  <c r="C5115" i="3"/>
  <c r="D5115" i="3"/>
  <c r="B5116" i="3"/>
  <c r="C5116" i="3"/>
  <c r="D5116" i="3"/>
  <c r="J711" i="2"/>
  <c r="K711" i="2" s="1"/>
  <c r="L711" i="2"/>
  <c r="M711" i="2" s="1"/>
  <c r="O5086" i="3"/>
  <c r="H5086" i="3"/>
  <c r="G5086" i="3"/>
  <c r="F5086" i="3"/>
  <c r="D5086" i="3"/>
  <c r="C5086" i="3"/>
  <c r="B5086" i="3"/>
  <c r="L5086" i="3" s="1"/>
  <c r="J709" i="2"/>
  <c r="K709" i="2" s="1"/>
  <c r="L709" i="2"/>
  <c r="M709" i="2" s="1"/>
  <c r="J710" i="2"/>
  <c r="K710" i="2" s="1"/>
  <c r="L710" i="2"/>
  <c r="M710" i="2" s="1"/>
  <c r="J708" i="2"/>
  <c r="K708" i="2" s="1"/>
  <c r="L708" i="2"/>
  <c r="M708" i="2" s="1"/>
  <c r="J707" i="2"/>
  <c r="K707" i="2" s="1"/>
  <c r="L707" i="2"/>
  <c r="M707" i="2" s="1"/>
  <c r="J706" i="2"/>
  <c r="K706" i="2" s="1"/>
  <c r="L706" i="2"/>
  <c r="M706" i="2" s="1"/>
  <c r="J705" i="2"/>
  <c r="K705" i="2" s="1"/>
  <c r="L705" i="2"/>
  <c r="M705" i="2" s="1"/>
  <c r="J704" i="2"/>
  <c r="K704" i="2" s="1"/>
  <c r="L704" i="2"/>
  <c r="M704" i="2" s="1"/>
  <c r="O5085" i="3"/>
  <c r="H5085" i="3"/>
  <c r="G5085" i="3"/>
  <c r="F5085" i="3"/>
  <c r="D5085" i="3"/>
  <c r="C5085" i="3"/>
  <c r="B5085" i="3"/>
  <c r="L5085" i="3" s="1"/>
  <c r="J703" i="2"/>
  <c r="K703" i="2" s="1"/>
  <c r="L703" i="2"/>
  <c r="M703" i="2" s="1"/>
  <c r="J700" i="2"/>
  <c r="K700" i="2" s="1"/>
  <c r="L700" i="2"/>
  <c r="M700" i="2" s="1"/>
  <c r="J701" i="2"/>
  <c r="K701" i="2" s="1"/>
  <c r="L701" i="2"/>
  <c r="M701" i="2" s="1"/>
  <c r="J702" i="2"/>
  <c r="K702" i="2" s="1"/>
  <c r="L702" i="2"/>
  <c r="M702" i="2" s="1"/>
  <c r="O5084" i="3"/>
  <c r="H5084" i="3"/>
  <c r="G5084" i="3"/>
  <c r="F5084" i="3"/>
  <c r="D5084" i="3"/>
  <c r="C5084" i="3"/>
  <c r="B5084" i="3"/>
  <c r="L5084" i="3" s="1"/>
  <c r="O5083" i="3"/>
  <c r="H5083" i="3"/>
  <c r="G5083" i="3"/>
  <c r="F5083" i="3"/>
  <c r="D5083" i="3"/>
  <c r="C5083" i="3"/>
  <c r="B5083" i="3"/>
  <c r="L5083" i="3" s="1"/>
  <c r="J685" i="2"/>
  <c r="K685" i="2" s="1"/>
  <c r="L685" i="2"/>
  <c r="M685" i="2" s="1"/>
  <c r="J686" i="2"/>
  <c r="K686" i="2" s="1"/>
  <c r="L686" i="2"/>
  <c r="M686" i="2" s="1"/>
  <c r="J687" i="2"/>
  <c r="K687" i="2" s="1"/>
  <c r="L687" i="2"/>
  <c r="M687" i="2" s="1"/>
  <c r="J688" i="2"/>
  <c r="K688" i="2" s="1"/>
  <c r="L688" i="2"/>
  <c r="M688" i="2" s="1"/>
  <c r="J689" i="2"/>
  <c r="K689" i="2" s="1"/>
  <c r="L689" i="2"/>
  <c r="M689" i="2" s="1"/>
  <c r="J690" i="2"/>
  <c r="K690" i="2" s="1"/>
  <c r="L690" i="2"/>
  <c r="M690" i="2" s="1"/>
  <c r="J691" i="2"/>
  <c r="K691" i="2" s="1"/>
  <c r="L691" i="2"/>
  <c r="M691" i="2" s="1"/>
  <c r="J692" i="2"/>
  <c r="K692" i="2" s="1"/>
  <c r="L692" i="2"/>
  <c r="M692" i="2" s="1"/>
  <c r="J693" i="2"/>
  <c r="K693" i="2" s="1"/>
  <c r="L693" i="2"/>
  <c r="M693" i="2" s="1"/>
  <c r="J694" i="2"/>
  <c r="K694" i="2" s="1"/>
  <c r="L694" i="2"/>
  <c r="M694" i="2" s="1"/>
  <c r="J695" i="2"/>
  <c r="K695" i="2" s="1"/>
  <c r="L695" i="2"/>
  <c r="M695" i="2" s="1"/>
  <c r="J696" i="2"/>
  <c r="K696" i="2" s="1"/>
  <c r="L696" i="2"/>
  <c r="M696" i="2" s="1"/>
  <c r="J697" i="2"/>
  <c r="K697" i="2" s="1"/>
  <c r="L697" i="2"/>
  <c r="M697" i="2" s="1"/>
  <c r="J698" i="2"/>
  <c r="K698" i="2" s="1"/>
  <c r="L698" i="2"/>
  <c r="M698" i="2" s="1"/>
  <c r="J699" i="2"/>
  <c r="K699" i="2" s="1"/>
  <c r="L699" i="2"/>
  <c r="M699" i="2" s="1"/>
  <c r="J684" i="2"/>
  <c r="K684" i="2" s="1"/>
  <c r="L684" i="2"/>
  <c r="M684" i="2" s="1"/>
  <c r="B5047" i="3"/>
  <c r="C5047" i="3"/>
  <c r="D5047" i="3"/>
  <c r="F5047" i="3"/>
  <c r="G5047" i="3"/>
  <c r="H5047" i="3"/>
  <c r="O5047" i="3"/>
  <c r="F4914" i="3"/>
  <c r="G4914" i="3"/>
  <c r="H4914" i="3"/>
  <c r="O4914" i="3"/>
  <c r="F4915" i="3"/>
  <c r="G4915" i="3"/>
  <c r="H4915" i="3"/>
  <c r="O4915" i="3"/>
  <c r="F4916" i="3"/>
  <c r="G4916" i="3"/>
  <c r="H4916" i="3"/>
  <c r="O4916" i="3"/>
  <c r="F4917" i="3"/>
  <c r="G4917" i="3"/>
  <c r="H4917" i="3"/>
  <c r="O4917" i="3"/>
  <c r="F4918" i="3"/>
  <c r="G4918" i="3"/>
  <c r="H4918" i="3"/>
  <c r="O4918" i="3"/>
  <c r="F4919" i="3"/>
  <c r="G4919" i="3"/>
  <c r="H4919" i="3"/>
  <c r="O4919" i="3"/>
  <c r="F4920" i="3"/>
  <c r="G4920" i="3"/>
  <c r="H4920" i="3"/>
  <c r="O4920" i="3"/>
  <c r="F4921" i="3"/>
  <c r="G4921" i="3"/>
  <c r="H4921" i="3"/>
  <c r="O4921" i="3"/>
  <c r="F4922" i="3"/>
  <c r="G4922" i="3"/>
  <c r="H4922" i="3"/>
  <c r="O4922" i="3"/>
  <c r="F4923" i="3"/>
  <c r="G4923" i="3"/>
  <c r="H4923" i="3"/>
  <c r="O4923" i="3"/>
  <c r="F4924" i="3"/>
  <c r="G4924" i="3"/>
  <c r="H4924" i="3"/>
  <c r="O4924" i="3"/>
  <c r="F4925" i="3"/>
  <c r="G4925" i="3"/>
  <c r="H4925" i="3"/>
  <c r="O4925" i="3"/>
  <c r="F4926" i="3"/>
  <c r="G4926" i="3"/>
  <c r="H4926" i="3"/>
  <c r="O4926" i="3"/>
  <c r="F4927" i="3"/>
  <c r="G4927" i="3"/>
  <c r="H4927" i="3"/>
  <c r="O4927" i="3"/>
  <c r="F4928" i="3"/>
  <c r="G4928" i="3"/>
  <c r="H4928" i="3"/>
  <c r="O4928" i="3"/>
  <c r="F4929" i="3"/>
  <c r="G4929" i="3"/>
  <c r="H4929" i="3"/>
  <c r="O4929" i="3"/>
  <c r="F4930" i="3"/>
  <c r="G4930" i="3"/>
  <c r="H4930" i="3"/>
  <c r="O4930" i="3"/>
  <c r="F4931" i="3"/>
  <c r="G4931" i="3"/>
  <c r="H4931" i="3"/>
  <c r="O4931" i="3"/>
  <c r="F4932" i="3"/>
  <c r="G4932" i="3"/>
  <c r="H4932" i="3"/>
  <c r="O4932" i="3"/>
  <c r="F4933" i="3"/>
  <c r="G4933" i="3"/>
  <c r="H4933" i="3"/>
  <c r="O4933" i="3"/>
  <c r="F4934" i="3"/>
  <c r="G4934" i="3"/>
  <c r="H4934" i="3"/>
  <c r="O4934" i="3"/>
  <c r="F4935" i="3"/>
  <c r="G4935" i="3"/>
  <c r="H4935" i="3"/>
  <c r="O4935" i="3"/>
  <c r="F4936" i="3"/>
  <c r="G4936" i="3"/>
  <c r="H4936" i="3"/>
  <c r="O4936" i="3"/>
  <c r="F4937" i="3"/>
  <c r="G4937" i="3"/>
  <c r="H4937" i="3"/>
  <c r="O4937" i="3"/>
  <c r="F4938" i="3"/>
  <c r="G4938" i="3"/>
  <c r="H4938" i="3"/>
  <c r="O4938" i="3"/>
  <c r="F4939" i="3"/>
  <c r="G4939" i="3"/>
  <c r="H4939" i="3"/>
  <c r="O4939" i="3"/>
  <c r="F4940" i="3"/>
  <c r="G4940" i="3"/>
  <c r="H4940" i="3"/>
  <c r="O4940" i="3"/>
  <c r="F4941" i="3"/>
  <c r="G4941" i="3"/>
  <c r="H4941" i="3"/>
  <c r="O4941" i="3"/>
  <c r="F4942" i="3"/>
  <c r="G4942" i="3"/>
  <c r="H4942" i="3"/>
  <c r="O4942" i="3"/>
  <c r="F4943" i="3"/>
  <c r="G4943" i="3"/>
  <c r="H4943" i="3"/>
  <c r="O4943" i="3"/>
  <c r="F4944" i="3"/>
  <c r="G4944" i="3"/>
  <c r="H4944" i="3"/>
  <c r="O4944" i="3"/>
  <c r="F4945" i="3"/>
  <c r="G4945" i="3"/>
  <c r="H4945" i="3"/>
  <c r="O4945" i="3"/>
  <c r="F4946" i="3"/>
  <c r="G4946" i="3"/>
  <c r="H4946" i="3"/>
  <c r="O4946" i="3"/>
  <c r="F4947" i="3"/>
  <c r="G4947" i="3"/>
  <c r="H4947" i="3"/>
  <c r="O4947" i="3"/>
  <c r="F4948" i="3"/>
  <c r="G4948" i="3"/>
  <c r="H4948" i="3"/>
  <c r="O4948" i="3"/>
  <c r="F4949" i="3"/>
  <c r="G4949" i="3"/>
  <c r="H4949" i="3"/>
  <c r="O4949" i="3"/>
  <c r="F4950" i="3"/>
  <c r="G4950" i="3"/>
  <c r="H4950" i="3"/>
  <c r="O4950" i="3"/>
  <c r="F4951" i="3"/>
  <c r="G4951" i="3"/>
  <c r="H4951" i="3"/>
  <c r="O4951" i="3"/>
  <c r="F4952" i="3"/>
  <c r="G4952" i="3"/>
  <c r="H4952" i="3"/>
  <c r="O4952" i="3"/>
  <c r="F4953" i="3"/>
  <c r="G4953" i="3"/>
  <c r="H4953" i="3"/>
  <c r="O4953" i="3"/>
  <c r="F4954" i="3"/>
  <c r="G4954" i="3"/>
  <c r="H4954" i="3"/>
  <c r="O4954" i="3"/>
  <c r="F4955" i="3"/>
  <c r="G4955" i="3"/>
  <c r="H4955" i="3"/>
  <c r="O4955" i="3"/>
  <c r="F4956" i="3"/>
  <c r="G4956" i="3"/>
  <c r="H4956" i="3"/>
  <c r="O4956" i="3"/>
  <c r="F4957" i="3"/>
  <c r="G4957" i="3"/>
  <c r="H4957" i="3"/>
  <c r="O4957" i="3"/>
  <c r="F4958" i="3"/>
  <c r="G4958" i="3"/>
  <c r="H4958" i="3"/>
  <c r="O4958" i="3"/>
  <c r="F4959" i="3"/>
  <c r="G4959" i="3"/>
  <c r="H4959" i="3"/>
  <c r="O4959" i="3"/>
  <c r="F4960" i="3"/>
  <c r="G4960" i="3"/>
  <c r="H4960" i="3"/>
  <c r="O4960" i="3"/>
  <c r="F4961" i="3"/>
  <c r="G4961" i="3"/>
  <c r="H4961" i="3"/>
  <c r="O4961" i="3"/>
  <c r="F4962" i="3"/>
  <c r="G4962" i="3"/>
  <c r="H4962" i="3"/>
  <c r="O4962" i="3"/>
  <c r="F4963" i="3"/>
  <c r="G4963" i="3"/>
  <c r="H4963" i="3"/>
  <c r="O4963" i="3"/>
  <c r="F4964" i="3"/>
  <c r="G4964" i="3"/>
  <c r="H4964" i="3"/>
  <c r="O4964" i="3"/>
  <c r="F4965" i="3"/>
  <c r="G4965" i="3"/>
  <c r="H4965" i="3"/>
  <c r="O4965" i="3"/>
  <c r="F4966" i="3"/>
  <c r="G4966" i="3"/>
  <c r="H4966" i="3"/>
  <c r="O4966" i="3"/>
  <c r="F4967" i="3"/>
  <c r="G4967" i="3"/>
  <c r="H4967" i="3"/>
  <c r="O4967" i="3"/>
  <c r="F4968" i="3"/>
  <c r="G4968" i="3"/>
  <c r="H4968" i="3"/>
  <c r="O4968" i="3"/>
  <c r="F4969" i="3"/>
  <c r="G4969" i="3"/>
  <c r="H4969" i="3"/>
  <c r="O4969" i="3"/>
  <c r="F4970" i="3"/>
  <c r="G4970" i="3"/>
  <c r="H4970" i="3"/>
  <c r="O4970" i="3"/>
  <c r="F4971" i="3"/>
  <c r="G4971" i="3"/>
  <c r="H4971" i="3"/>
  <c r="O4971" i="3"/>
  <c r="F4972" i="3"/>
  <c r="G4972" i="3"/>
  <c r="H4972" i="3"/>
  <c r="O4972" i="3"/>
  <c r="F4973" i="3"/>
  <c r="G4973" i="3"/>
  <c r="H4973" i="3"/>
  <c r="O4973" i="3"/>
  <c r="F4974" i="3"/>
  <c r="G4974" i="3"/>
  <c r="H4974" i="3"/>
  <c r="O4974" i="3"/>
  <c r="F4975" i="3"/>
  <c r="G4975" i="3"/>
  <c r="H4975" i="3"/>
  <c r="O4975" i="3"/>
  <c r="F4976" i="3"/>
  <c r="G4976" i="3"/>
  <c r="H4976" i="3"/>
  <c r="O4976" i="3"/>
  <c r="F4977" i="3"/>
  <c r="G4977" i="3"/>
  <c r="H4977" i="3"/>
  <c r="O4977" i="3"/>
  <c r="F4978" i="3"/>
  <c r="G4978" i="3"/>
  <c r="H4978" i="3"/>
  <c r="O4978" i="3"/>
  <c r="F4979" i="3"/>
  <c r="G4979" i="3"/>
  <c r="H4979" i="3"/>
  <c r="O4979" i="3"/>
  <c r="F4980" i="3"/>
  <c r="G4980" i="3"/>
  <c r="H4980" i="3"/>
  <c r="O4980" i="3"/>
  <c r="F4981" i="3"/>
  <c r="G4981" i="3"/>
  <c r="H4981" i="3"/>
  <c r="O4981" i="3"/>
  <c r="F4982" i="3"/>
  <c r="G4982" i="3"/>
  <c r="H4982" i="3"/>
  <c r="O4982" i="3"/>
  <c r="F4983" i="3"/>
  <c r="G4983" i="3"/>
  <c r="H4983" i="3"/>
  <c r="O4983" i="3"/>
  <c r="F4984" i="3"/>
  <c r="G4984" i="3"/>
  <c r="H4984" i="3"/>
  <c r="O4984" i="3"/>
  <c r="F4985" i="3"/>
  <c r="G4985" i="3"/>
  <c r="H4985" i="3"/>
  <c r="O4985" i="3"/>
  <c r="F4986" i="3"/>
  <c r="G4986" i="3"/>
  <c r="H4986" i="3"/>
  <c r="O4986" i="3"/>
  <c r="F4987" i="3"/>
  <c r="G4987" i="3"/>
  <c r="H4987" i="3"/>
  <c r="O4987" i="3"/>
  <c r="F4988" i="3"/>
  <c r="G4988" i="3"/>
  <c r="H4988" i="3"/>
  <c r="O4988" i="3"/>
  <c r="F4989" i="3"/>
  <c r="G4989" i="3"/>
  <c r="H4989" i="3"/>
  <c r="O4989" i="3"/>
  <c r="F4990" i="3"/>
  <c r="G4990" i="3"/>
  <c r="H4990" i="3"/>
  <c r="O4990" i="3"/>
  <c r="F4991" i="3"/>
  <c r="G4991" i="3"/>
  <c r="H4991" i="3"/>
  <c r="O4991" i="3"/>
  <c r="F4992" i="3"/>
  <c r="G4992" i="3"/>
  <c r="H4992" i="3"/>
  <c r="O4992" i="3"/>
  <c r="F4993" i="3"/>
  <c r="G4993" i="3"/>
  <c r="H4993" i="3"/>
  <c r="O4993" i="3"/>
  <c r="F4994" i="3"/>
  <c r="G4994" i="3"/>
  <c r="H4994" i="3"/>
  <c r="O4994" i="3"/>
  <c r="F4995" i="3"/>
  <c r="G4995" i="3"/>
  <c r="H4995" i="3"/>
  <c r="O4995" i="3"/>
  <c r="F4996" i="3"/>
  <c r="G4996" i="3"/>
  <c r="H4996" i="3"/>
  <c r="O4996" i="3"/>
  <c r="F4997" i="3"/>
  <c r="G4997" i="3"/>
  <c r="H4997" i="3"/>
  <c r="O4997" i="3"/>
  <c r="F4998" i="3"/>
  <c r="G4998" i="3"/>
  <c r="H4998" i="3"/>
  <c r="O4998" i="3"/>
  <c r="F4999" i="3"/>
  <c r="G4999" i="3"/>
  <c r="H4999" i="3"/>
  <c r="O4999" i="3"/>
  <c r="F5000" i="3"/>
  <c r="G5000" i="3"/>
  <c r="H5000" i="3"/>
  <c r="O5000" i="3"/>
  <c r="F5001" i="3"/>
  <c r="G5001" i="3"/>
  <c r="H5001" i="3"/>
  <c r="O5001" i="3"/>
  <c r="F5002" i="3"/>
  <c r="G5002" i="3"/>
  <c r="H5002" i="3"/>
  <c r="O5002" i="3"/>
  <c r="F5003" i="3"/>
  <c r="G5003" i="3"/>
  <c r="H5003" i="3"/>
  <c r="O5003" i="3"/>
  <c r="F5004" i="3"/>
  <c r="G5004" i="3"/>
  <c r="H5004" i="3"/>
  <c r="O5004" i="3"/>
  <c r="F5005" i="3"/>
  <c r="G5005" i="3"/>
  <c r="H5005" i="3"/>
  <c r="O5005" i="3"/>
  <c r="F5006" i="3"/>
  <c r="G5006" i="3"/>
  <c r="H5006" i="3"/>
  <c r="O5006" i="3"/>
  <c r="F5007" i="3"/>
  <c r="G5007" i="3"/>
  <c r="H5007" i="3"/>
  <c r="O5007" i="3"/>
  <c r="F5008" i="3"/>
  <c r="G5008" i="3"/>
  <c r="H5008" i="3"/>
  <c r="O5008" i="3"/>
  <c r="F5009" i="3"/>
  <c r="G5009" i="3"/>
  <c r="H5009" i="3"/>
  <c r="O5009" i="3"/>
  <c r="F5010" i="3"/>
  <c r="G5010" i="3"/>
  <c r="H5010" i="3"/>
  <c r="O5010" i="3"/>
  <c r="F5011" i="3"/>
  <c r="G5011" i="3"/>
  <c r="H5011" i="3"/>
  <c r="O5011" i="3"/>
  <c r="F5012" i="3"/>
  <c r="G5012" i="3"/>
  <c r="H5012" i="3"/>
  <c r="O5012" i="3"/>
  <c r="F5013" i="3"/>
  <c r="G5013" i="3"/>
  <c r="H5013" i="3"/>
  <c r="O5013" i="3"/>
  <c r="F5014" i="3"/>
  <c r="G5014" i="3"/>
  <c r="H5014" i="3"/>
  <c r="O5014" i="3"/>
  <c r="F5015" i="3"/>
  <c r="G5015" i="3"/>
  <c r="H5015" i="3"/>
  <c r="O5015" i="3"/>
  <c r="F5016" i="3"/>
  <c r="G5016" i="3"/>
  <c r="H5016" i="3"/>
  <c r="O5016" i="3"/>
  <c r="F5017" i="3"/>
  <c r="G5017" i="3"/>
  <c r="H5017" i="3"/>
  <c r="O5017" i="3"/>
  <c r="F5018" i="3"/>
  <c r="G5018" i="3"/>
  <c r="H5018" i="3"/>
  <c r="O5018" i="3"/>
  <c r="F5019" i="3"/>
  <c r="G5019" i="3"/>
  <c r="H5019" i="3"/>
  <c r="O5019" i="3"/>
  <c r="F5020" i="3"/>
  <c r="G5020" i="3"/>
  <c r="H5020" i="3"/>
  <c r="O5020" i="3"/>
  <c r="F5021" i="3"/>
  <c r="G5021" i="3"/>
  <c r="H5021" i="3"/>
  <c r="O5021" i="3"/>
  <c r="F5022" i="3"/>
  <c r="G5022" i="3"/>
  <c r="H5022" i="3"/>
  <c r="O5022" i="3"/>
  <c r="F5023" i="3"/>
  <c r="G5023" i="3"/>
  <c r="H5023" i="3"/>
  <c r="O5023" i="3"/>
  <c r="F5024" i="3"/>
  <c r="G5024" i="3"/>
  <c r="H5024" i="3"/>
  <c r="O5024" i="3"/>
  <c r="F5025" i="3"/>
  <c r="G5025" i="3"/>
  <c r="H5025" i="3"/>
  <c r="O5025" i="3"/>
  <c r="F5026" i="3"/>
  <c r="G5026" i="3"/>
  <c r="H5026" i="3"/>
  <c r="O5026" i="3"/>
  <c r="F5027" i="3"/>
  <c r="G5027" i="3"/>
  <c r="H5027" i="3"/>
  <c r="O5027" i="3"/>
  <c r="F5028" i="3"/>
  <c r="G5028" i="3"/>
  <c r="H5028" i="3"/>
  <c r="O5028" i="3"/>
  <c r="F5029" i="3"/>
  <c r="G5029" i="3"/>
  <c r="H5029" i="3"/>
  <c r="O5029" i="3"/>
  <c r="F5030" i="3"/>
  <c r="G5030" i="3"/>
  <c r="H5030" i="3"/>
  <c r="O5030" i="3"/>
  <c r="F5031" i="3"/>
  <c r="G5031" i="3"/>
  <c r="H5031" i="3"/>
  <c r="O5031" i="3"/>
  <c r="F5032" i="3"/>
  <c r="G5032" i="3"/>
  <c r="H5032" i="3"/>
  <c r="O5032" i="3"/>
  <c r="F5033" i="3"/>
  <c r="G5033" i="3"/>
  <c r="H5033" i="3"/>
  <c r="O5033" i="3"/>
  <c r="F5034" i="3"/>
  <c r="G5034" i="3"/>
  <c r="H5034" i="3"/>
  <c r="O5034" i="3"/>
  <c r="F5035" i="3"/>
  <c r="G5035" i="3"/>
  <c r="H5035" i="3"/>
  <c r="O5035" i="3"/>
  <c r="F5036" i="3"/>
  <c r="G5036" i="3"/>
  <c r="H5036" i="3"/>
  <c r="O5036" i="3"/>
  <c r="F5037" i="3"/>
  <c r="G5037" i="3"/>
  <c r="H5037" i="3"/>
  <c r="O5037" i="3"/>
  <c r="F5038" i="3"/>
  <c r="G5038" i="3"/>
  <c r="H5038" i="3"/>
  <c r="O5038" i="3"/>
  <c r="F5039" i="3"/>
  <c r="G5039" i="3"/>
  <c r="H5039" i="3"/>
  <c r="O5039" i="3"/>
  <c r="F5040" i="3"/>
  <c r="G5040" i="3"/>
  <c r="H5040" i="3"/>
  <c r="O5040" i="3"/>
  <c r="F5041" i="3"/>
  <c r="G5041" i="3"/>
  <c r="H5041" i="3"/>
  <c r="O5041" i="3"/>
  <c r="F5042" i="3"/>
  <c r="G5042" i="3"/>
  <c r="H5042" i="3"/>
  <c r="O5042" i="3"/>
  <c r="F5043" i="3"/>
  <c r="G5043" i="3"/>
  <c r="H5043" i="3"/>
  <c r="O5043" i="3"/>
  <c r="F5044" i="3"/>
  <c r="G5044" i="3"/>
  <c r="H5044" i="3"/>
  <c r="O5044" i="3"/>
  <c r="F5045" i="3"/>
  <c r="G5045" i="3"/>
  <c r="H5045" i="3"/>
  <c r="O5045" i="3"/>
  <c r="F5046" i="3"/>
  <c r="G5046" i="3"/>
  <c r="H5046" i="3"/>
  <c r="O5046" i="3"/>
  <c r="F5048" i="3"/>
  <c r="G5048" i="3"/>
  <c r="H5048" i="3"/>
  <c r="O5048" i="3"/>
  <c r="F5049" i="3"/>
  <c r="G5049" i="3"/>
  <c r="H5049" i="3"/>
  <c r="O5049" i="3"/>
  <c r="F5050" i="3"/>
  <c r="G5050" i="3"/>
  <c r="H5050" i="3"/>
  <c r="O5050" i="3"/>
  <c r="F5051" i="3"/>
  <c r="G5051" i="3"/>
  <c r="H5051" i="3"/>
  <c r="O5051" i="3"/>
  <c r="F5052" i="3"/>
  <c r="G5052" i="3"/>
  <c r="H5052" i="3"/>
  <c r="O5052" i="3"/>
  <c r="F5053" i="3"/>
  <c r="G5053" i="3"/>
  <c r="H5053" i="3"/>
  <c r="O5053" i="3"/>
  <c r="F5054" i="3"/>
  <c r="G5054" i="3"/>
  <c r="H5054" i="3"/>
  <c r="O5054" i="3"/>
  <c r="F5055" i="3"/>
  <c r="G5055" i="3"/>
  <c r="H5055" i="3"/>
  <c r="O5055" i="3"/>
  <c r="F5056" i="3"/>
  <c r="G5056" i="3"/>
  <c r="H5056" i="3"/>
  <c r="O5056" i="3"/>
  <c r="F5057" i="3"/>
  <c r="G5057" i="3"/>
  <c r="H5057" i="3"/>
  <c r="O5057" i="3"/>
  <c r="F5058" i="3"/>
  <c r="G5058" i="3"/>
  <c r="H5058" i="3"/>
  <c r="O5058" i="3"/>
  <c r="F5059" i="3"/>
  <c r="G5059" i="3"/>
  <c r="H5059" i="3"/>
  <c r="O5059" i="3"/>
  <c r="F5060" i="3"/>
  <c r="G5060" i="3"/>
  <c r="H5060" i="3"/>
  <c r="O5060" i="3"/>
  <c r="F5061" i="3"/>
  <c r="G5061" i="3"/>
  <c r="H5061" i="3"/>
  <c r="O5061" i="3"/>
  <c r="F5062" i="3"/>
  <c r="G5062" i="3"/>
  <c r="H5062" i="3"/>
  <c r="O5062" i="3"/>
  <c r="F5063" i="3"/>
  <c r="G5063" i="3"/>
  <c r="H5063" i="3"/>
  <c r="O5063" i="3"/>
  <c r="F5064" i="3"/>
  <c r="G5064" i="3"/>
  <c r="H5064" i="3"/>
  <c r="O5064" i="3"/>
  <c r="F5065" i="3"/>
  <c r="G5065" i="3"/>
  <c r="H5065" i="3"/>
  <c r="O5065" i="3"/>
  <c r="F5066" i="3"/>
  <c r="G5066" i="3"/>
  <c r="H5066" i="3"/>
  <c r="O5066" i="3"/>
  <c r="F5067" i="3"/>
  <c r="G5067" i="3"/>
  <c r="H5067" i="3"/>
  <c r="O5067" i="3"/>
  <c r="F5068" i="3"/>
  <c r="G5068" i="3"/>
  <c r="H5068" i="3"/>
  <c r="O5068" i="3"/>
  <c r="F5069" i="3"/>
  <c r="G5069" i="3"/>
  <c r="H5069" i="3"/>
  <c r="O5069" i="3"/>
  <c r="F5070" i="3"/>
  <c r="G5070" i="3"/>
  <c r="H5070" i="3"/>
  <c r="O5070" i="3"/>
  <c r="F5071" i="3"/>
  <c r="G5071" i="3"/>
  <c r="H5071" i="3"/>
  <c r="O5071" i="3"/>
  <c r="F5072" i="3"/>
  <c r="G5072" i="3"/>
  <c r="H5072" i="3"/>
  <c r="O5072" i="3"/>
  <c r="F5073" i="3"/>
  <c r="G5073" i="3"/>
  <c r="H5073" i="3"/>
  <c r="O5073" i="3"/>
  <c r="F5074" i="3"/>
  <c r="G5074" i="3"/>
  <c r="H5074" i="3"/>
  <c r="O5074" i="3"/>
  <c r="F5075" i="3"/>
  <c r="G5075" i="3"/>
  <c r="H5075" i="3"/>
  <c r="O5075" i="3"/>
  <c r="F5076" i="3"/>
  <c r="G5076" i="3"/>
  <c r="H5076" i="3"/>
  <c r="O5076" i="3"/>
  <c r="F5077" i="3"/>
  <c r="G5077" i="3"/>
  <c r="H5077" i="3"/>
  <c r="O5077" i="3"/>
  <c r="F5078" i="3"/>
  <c r="G5078" i="3"/>
  <c r="H5078" i="3"/>
  <c r="O5078" i="3"/>
  <c r="F5079" i="3"/>
  <c r="G5079" i="3"/>
  <c r="H5079" i="3"/>
  <c r="O5079" i="3"/>
  <c r="F5080" i="3"/>
  <c r="G5080" i="3"/>
  <c r="H5080" i="3"/>
  <c r="O5080" i="3"/>
  <c r="F5081" i="3"/>
  <c r="G5081" i="3"/>
  <c r="H5081" i="3"/>
  <c r="O5081" i="3"/>
  <c r="F5082" i="3"/>
  <c r="G5082" i="3"/>
  <c r="H5082" i="3"/>
  <c r="O5082" i="3"/>
  <c r="B4914" i="3"/>
  <c r="C4914" i="3"/>
  <c r="D4914" i="3"/>
  <c r="B4915" i="3"/>
  <c r="C4915" i="3"/>
  <c r="D4915" i="3"/>
  <c r="B4916" i="3"/>
  <c r="C4916" i="3"/>
  <c r="D4916" i="3"/>
  <c r="B4917" i="3"/>
  <c r="C4917" i="3"/>
  <c r="D4917" i="3"/>
  <c r="B4918" i="3"/>
  <c r="C4918" i="3"/>
  <c r="D4918" i="3"/>
  <c r="B4919" i="3"/>
  <c r="C4919" i="3"/>
  <c r="D4919" i="3"/>
  <c r="B4920" i="3"/>
  <c r="C4920" i="3"/>
  <c r="D4920" i="3"/>
  <c r="B4921" i="3"/>
  <c r="C4921" i="3"/>
  <c r="D4921" i="3"/>
  <c r="B4922" i="3"/>
  <c r="C4922" i="3"/>
  <c r="D4922" i="3"/>
  <c r="B4923" i="3"/>
  <c r="C4923" i="3"/>
  <c r="D4923" i="3"/>
  <c r="B4924" i="3"/>
  <c r="C4924" i="3"/>
  <c r="D4924" i="3"/>
  <c r="B4925" i="3"/>
  <c r="C4925" i="3"/>
  <c r="D4925" i="3"/>
  <c r="B4926" i="3"/>
  <c r="C4926" i="3"/>
  <c r="D4926" i="3"/>
  <c r="B4927" i="3"/>
  <c r="C4927" i="3"/>
  <c r="D4927" i="3"/>
  <c r="B4928" i="3"/>
  <c r="C4928" i="3"/>
  <c r="D4928" i="3"/>
  <c r="B4929" i="3"/>
  <c r="C4929" i="3"/>
  <c r="D4929" i="3"/>
  <c r="B4930" i="3"/>
  <c r="C4930" i="3"/>
  <c r="D4930" i="3"/>
  <c r="B4931" i="3"/>
  <c r="C4931" i="3"/>
  <c r="D4931" i="3"/>
  <c r="B4932" i="3"/>
  <c r="C4932" i="3"/>
  <c r="D4932" i="3"/>
  <c r="B4933" i="3"/>
  <c r="C4933" i="3"/>
  <c r="D4933" i="3"/>
  <c r="B4934" i="3"/>
  <c r="C4934" i="3"/>
  <c r="D4934" i="3"/>
  <c r="B4935" i="3"/>
  <c r="C4935" i="3"/>
  <c r="D4935" i="3"/>
  <c r="B4936" i="3"/>
  <c r="C4936" i="3"/>
  <c r="D4936" i="3"/>
  <c r="B4937" i="3"/>
  <c r="C4937" i="3"/>
  <c r="D4937" i="3"/>
  <c r="B4938" i="3"/>
  <c r="C4938" i="3"/>
  <c r="D4938" i="3"/>
  <c r="B4939" i="3"/>
  <c r="C4939" i="3"/>
  <c r="D4939" i="3"/>
  <c r="B4940" i="3"/>
  <c r="C4940" i="3"/>
  <c r="D4940" i="3"/>
  <c r="B4941" i="3"/>
  <c r="C4941" i="3"/>
  <c r="D4941" i="3"/>
  <c r="B4942" i="3"/>
  <c r="C4942" i="3"/>
  <c r="D4942" i="3"/>
  <c r="B4943" i="3"/>
  <c r="C4943" i="3"/>
  <c r="D4943" i="3"/>
  <c r="B4944" i="3"/>
  <c r="C4944" i="3"/>
  <c r="D4944" i="3"/>
  <c r="B4945" i="3"/>
  <c r="C4945" i="3"/>
  <c r="D4945" i="3"/>
  <c r="B4946" i="3"/>
  <c r="C4946" i="3"/>
  <c r="D4946" i="3"/>
  <c r="B4947" i="3"/>
  <c r="C4947" i="3"/>
  <c r="D4947" i="3"/>
  <c r="B4948" i="3"/>
  <c r="C4948" i="3"/>
  <c r="D4948" i="3"/>
  <c r="B4949" i="3"/>
  <c r="C4949" i="3"/>
  <c r="D4949" i="3"/>
  <c r="B4950" i="3"/>
  <c r="C4950" i="3"/>
  <c r="D4950" i="3"/>
  <c r="B4951" i="3"/>
  <c r="C4951" i="3"/>
  <c r="D4951" i="3"/>
  <c r="B4952" i="3"/>
  <c r="C4952" i="3"/>
  <c r="D4952" i="3"/>
  <c r="B4953" i="3"/>
  <c r="C4953" i="3"/>
  <c r="D4953" i="3"/>
  <c r="B4954" i="3"/>
  <c r="C4954" i="3"/>
  <c r="D4954" i="3"/>
  <c r="B4955" i="3"/>
  <c r="C4955" i="3"/>
  <c r="D4955" i="3"/>
  <c r="B4956" i="3"/>
  <c r="C4956" i="3"/>
  <c r="D4956" i="3"/>
  <c r="B4957" i="3"/>
  <c r="C4957" i="3"/>
  <c r="D4957" i="3"/>
  <c r="B4958" i="3"/>
  <c r="C4958" i="3"/>
  <c r="D4958" i="3"/>
  <c r="B4959" i="3"/>
  <c r="C4959" i="3"/>
  <c r="D4959" i="3"/>
  <c r="B4960" i="3"/>
  <c r="C4960" i="3"/>
  <c r="D4960" i="3"/>
  <c r="B4961" i="3"/>
  <c r="C4961" i="3"/>
  <c r="D4961" i="3"/>
  <c r="B4962" i="3"/>
  <c r="C4962" i="3"/>
  <c r="D4962" i="3"/>
  <c r="B4963" i="3"/>
  <c r="C4963" i="3"/>
  <c r="D4963" i="3"/>
  <c r="B4964" i="3"/>
  <c r="C4964" i="3"/>
  <c r="D4964" i="3"/>
  <c r="B4965" i="3"/>
  <c r="C4965" i="3"/>
  <c r="D4965" i="3"/>
  <c r="B4966" i="3"/>
  <c r="C4966" i="3"/>
  <c r="D4966" i="3"/>
  <c r="B4967" i="3"/>
  <c r="C4967" i="3"/>
  <c r="D4967" i="3"/>
  <c r="B4968" i="3"/>
  <c r="C4968" i="3"/>
  <c r="D4968" i="3"/>
  <c r="B4969" i="3"/>
  <c r="C4969" i="3"/>
  <c r="D4969" i="3"/>
  <c r="B4970" i="3"/>
  <c r="C4970" i="3"/>
  <c r="D4970" i="3"/>
  <c r="B4971" i="3"/>
  <c r="C4971" i="3"/>
  <c r="D4971" i="3"/>
  <c r="B4972" i="3"/>
  <c r="C4972" i="3"/>
  <c r="D4972" i="3"/>
  <c r="B4973" i="3"/>
  <c r="C4973" i="3"/>
  <c r="D4973" i="3"/>
  <c r="B4974" i="3"/>
  <c r="C4974" i="3"/>
  <c r="D4974" i="3"/>
  <c r="B4975" i="3"/>
  <c r="C4975" i="3"/>
  <c r="D4975" i="3"/>
  <c r="B4976" i="3"/>
  <c r="C4976" i="3"/>
  <c r="D4976" i="3"/>
  <c r="B4977" i="3"/>
  <c r="C4977" i="3"/>
  <c r="D4977" i="3"/>
  <c r="B4978" i="3"/>
  <c r="C4978" i="3"/>
  <c r="D4978" i="3"/>
  <c r="B4979" i="3"/>
  <c r="C4979" i="3"/>
  <c r="D4979" i="3"/>
  <c r="B4980" i="3"/>
  <c r="C4980" i="3"/>
  <c r="D4980" i="3"/>
  <c r="B4981" i="3"/>
  <c r="C4981" i="3"/>
  <c r="D4981" i="3"/>
  <c r="B4982" i="3"/>
  <c r="C4982" i="3"/>
  <c r="D4982" i="3"/>
  <c r="B4983" i="3"/>
  <c r="C4983" i="3"/>
  <c r="D4983" i="3"/>
  <c r="B4984" i="3"/>
  <c r="C4984" i="3"/>
  <c r="D4984" i="3"/>
  <c r="B4985" i="3"/>
  <c r="C4985" i="3"/>
  <c r="D4985" i="3"/>
  <c r="B4986" i="3"/>
  <c r="C4986" i="3"/>
  <c r="D4986" i="3"/>
  <c r="B4987" i="3"/>
  <c r="C4987" i="3"/>
  <c r="D4987" i="3"/>
  <c r="B4988" i="3"/>
  <c r="C4988" i="3"/>
  <c r="D4988" i="3"/>
  <c r="B4989" i="3"/>
  <c r="C4989" i="3"/>
  <c r="D4989" i="3"/>
  <c r="B4990" i="3"/>
  <c r="C4990" i="3"/>
  <c r="D4990" i="3"/>
  <c r="B4991" i="3"/>
  <c r="C4991" i="3"/>
  <c r="D4991" i="3"/>
  <c r="B4992" i="3"/>
  <c r="C4992" i="3"/>
  <c r="D4992" i="3"/>
  <c r="B4993" i="3"/>
  <c r="C4993" i="3"/>
  <c r="D4993" i="3"/>
  <c r="B4994" i="3"/>
  <c r="C4994" i="3"/>
  <c r="D4994" i="3"/>
  <c r="B4995" i="3"/>
  <c r="C4995" i="3"/>
  <c r="D4995" i="3"/>
  <c r="B4996" i="3"/>
  <c r="C4996" i="3"/>
  <c r="D4996" i="3"/>
  <c r="B4997" i="3"/>
  <c r="C4997" i="3"/>
  <c r="D4997" i="3"/>
  <c r="B4998" i="3"/>
  <c r="C4998" i="3"/>
  <c r="D4998" i="3"/>
  <c r="B4999" i="3"/>
  <c r="C4999" i="3"/>
  <c r="D4999" i="3"/>
  <c r="B5000" i="3"/>
  <c r="C5000" i="3"/>
  <c r="D5000" i="3"/>
  <c r="B5001" i="3"/>
  <c r="C5001" i="3"/>
  <c r="D5001" i="3"/>
  <c r="B5002" i="3"/>
  <c r="C5002" i="3"/>
  <c r="D5002" i="3"/>
  <c r="B5003" i="3"/>
  <c r="C5003" i="3"/>
  <c r="D5003" i="3"/>
  <c r="B5004" i="3"/>
  <c r="C5004" i="3"/>
  <c r="D5004" i="3"/>
  <c r="B5005" i="3"/>
  <c r="C5005" i="3"/>
  <c r="D5005" i="3"/>
  <c r="B5006" i="3"/>
  <c r="C5006" i="3"/>
  <c r="D5006" i="3"/>
  <c r="B5007" i="3"/>
  <c r="C5007" i="3"/>
  <c r="D5007" i="3"/>
  <c r="B5008" i="3"/>
  <c r="C5008" i="3"/>
  <c r="D5008" i="3"/>
  <c r="B5009" i="3"/>
  <c r="C5009" i="3"/>
  <c r="D5009" i="3"/>
  <c r="B5010" i="3"/>
  <c r="C5010" i="3"/>
  <c r="D5010" i="3"/>
  <c r="B5011" i="3"/>
  <c r="C5011" i="3"/>
  <c r="D5011" i="3"/>
  <c r="B5012" i="3"/>
  <c r="C5012" i="3"/>
  <c r="D5012" i="3"/>
  <c r="B5013" i="3"/>
  <c r="C5013" i="3"/>
  <c r="D5013" i="3"/>
  <c r="B5014" i="3"/>
  <c r="C5014" i="3"/>
  <c r="D5014" i="3"/>
  <c r="B5015" i="3"/>
  <c r="C5015" i="3"/>
  <c r="D5015" i="3"/>
  <c r="B5016" i="3"/>
  <c r="C5016" i="3"/>
  <c r="D5016" i="3"/>
  <c r="B5017" i="3"/>
  <c r="C5017" i="3"/>
  <c r="D5017" i="3"/>
  <c r="B5018" i="3"/>
  <c r="C5018" i="3"/>
  <c r="D5018" i="3"/>
  <c r="B5019" i="3"/>
  <c r="C5019" i="3"/>
  <c r="D5019" i="3"/>
  <c r="B5020" i="3"/>
  <c r="C5020" i="3"/>
  <c r="D5020" i="3"/>
  <c r="B5021" i="3"/>
  <c r="C5021" i="3"/>
  <c r="D5021" i="3"/>
  <c r="B5022" i="3"/>
  <c r="C5022" i="3"/>
  <c r="D5022" i="3"/>
  <c r="B5023" i="3"/>
  <c r="C5023" i="3"/>
  <c r="D5023" i="3"/>
  <c r="B5024" i="3"/>
  <c r="C5024" i="3"/>
  <c r="D5024" i="3"/>
  <c r="B5025" i="3"/>
  <c r="C5025" i="3"/>
  <c r="D5025" i="3"/>
  <c r="B5026" i="3"/>
  <c r="C5026" i="3"/>
  <c r="D5026" i="3"/>
  <c r="B5027" i="3"/>
  <c r="C5027" i="3"/>
  <c r="D5027" i="3"/>
  <c r="B5028" i="3"/>
  <c r="C5028" i="3"/>
  <c r="D5028" i="3"/>
  <c r="B5029" i="3"/>
  <c r="C5029" i="3"/>
  <c r="D5029" i="3"/>
  <c r="B5030" i="3"/>
  <c r="C5030" i="3"/>
  <c r="D5030" i="3"/>
  <c r="B5031" i="3"/>
  <c r="C5031" i="3"/>
  <c r="D5031" i="3"/>
  <c r="B5032" i="3"/>
  <c r="C5032" i="3"/>
  <c r="D5032" i="3"/>
  <c r="B5033" i="3"/>
  <c r="C5033" i="3"/>
  <c r="D5033" i="3"/>
  <c r="B5034" i="3"/>
  <c r="C5034" i="3"/>
  <c r="D5034" i="3"/>
  <c r="B5035" i="3"/>
  <c r="C5035" i="3"/>
  <c r="D5035" i="3"/>
  <c r="B5036" i="3"/>
  <c r="C5036" i="3"/>
  <c r="D5036" i="3"/>
  <c r="B5037" i="3"/>
  <c r="C5037" i="3"/>
  <c r="D5037" i="3"/>
  <c r="B5038" i="3"/>
  <c r="C5038" i="3"/>
  <c r="D5038" i="3"/>
  <c r="B5039" i="3"/>
  <c r="C5039" i="3"/>
  <c r="D5039" i="3"/>
  <c r="B5040" i="3"/>
  <c r="C5040" i="3"/>
  <c r="D5040" i="3"/>
  <c r="B5041" i="3"/>
  <c r="C5041" i="3"/>
  <c r="D5041" i="3"/>
  <c r="B5042" i="3"/>
  <c r="C5042" i="3"/>
  <c r="D5042" i="3"/>
  <c r="B5043" i="3"/>
  <c r="C5043" i="3"/>
  <c r="D5043" i="3"/>
  <c r="B5044" i="3"/>
  <c r="C5044" i="3"/>
  <c r="D5044" i="3"/>
  <c r="B5045" i="3"/>
  <c r="C5045" i="3"/>
  <c r="D5045" i="3"/>
  <c r="B5046" i="3"/>
  <c r="C5046" i="3"/>
  <c r="D5046" i="3"/>
  <c r="B5048" i="3"/>
  <c r="C5048" i="3"/>
  <c r="D5048" i="3"/>
  <c r="B5049" i="3"/>
  <c r="C5049" i="3"/>
  <c r="D5049" i="3"/>
  <c r="B5050" i="3"/>
  <c r="C5050" i="3"/>
  <c r="D5050" i="3"/>
  <c r="B5051" i="3"/>
  <c r="C5051" i="3"/>
  <c r="D5051" i="3"/>
  <c r="B5052" i="3"/>
  <c r="C5052" i="3"/>
  <c r="D5052" i="3"/>
  <c r="B5053" i="3"/>
  <c r="C5053" i="3"/>
  <c r="D5053" i="3"/>
  <c r="B5054" i="3"/>
  <c r="C5054" i="3"/>
  <c r="D5054" i="3"/>
  <c r="B5055" i="3"/>
  <c r="C5055" i="3"/>
  <c r="D5055" i="3"/>
  <c r="B5056" i="3"/>
  <c r="C5056" i="3"/>
  <c r="D5056" i="3"/>
  <c r="B5057" i="3"/>
  <c r="C5057" i="3"/>
  <c r="D5057" i="3"/>
  <c r="B5058" i="3"/>
  <c r="C5058" i="3"/>
  <c r="D5058" i="3"/>
  <c r="B5059" i="3"/>
  <c r="C5059" i="3"/>
  <c r="D5059" i="3"/>
  <c r="B5060" i="3"/>
  <c r="C5060" i="3"/>
  <c r="D5060" i="3"/>
  <c r="B5061" i="3"/>
  <c r="C5061" i="3"/>
  <c r="D5061" i="3"/>
  <c r="B5062" i="3"/>
  <c r="C5062" i="3"/>
  <c r="D5062" i="3"/>
  <c r="B5063" i="3"/>
  <c r="C5063" i="3"/>
  <c r="D5063" i="3"/>
  <c r="B5064" i="3"/>
  <c r="C5064" i="3"/>
  <c r="D5064" i="3"/>
  <c r="B5065" i="3"/>
  <c r="C5065" i="3"/>
  <c r="D5065" i="3"/>
  <c r="B5066" i="3"/>
  <c r="C5066" i="3"/>
  <c r="D5066" i="3"/>
  <c r="B5067" i="3"/>
  <c r="C5067" i="3"/>
  <c r="D5067" i="3"/>
  <c r="B5068" i="3"/>
  <c r="C5068" i="3"/>
  <c r="D5068" i="3"/>
  <c r="B5069" i="3"/>
  <c r="C5069" i="3"/>
  <c r="D5069" i="3"/>
  <c r="B5070" i="3"/>
  <c r="C5070" i="3"/>
  <c r="D5070" i="3"/>
  <c r="B5071" i="3"/>
  <c r="C5071" i="3"/>
  <c r="D5071" i="3"/>
  <c r="B5072" i="3"/>
  <c r="C5072" i="3"/>
  <c r="D5072" i="3"/>
  <c r="B5073" i="3"/>
  <c r="C5073" i="3"/>
  <c r="D5073" i="3"/>
  <c r="B5074" i="3"/>
  <c r="C5074" i="3"/>
  <c r="D5074" i="3"/>
  <c r="B5075" i="3"/>
  <c r="C5075" i="3"/>
  <c r="D5075" i="3"/>
  <c r="B5076" i="3"/>
  <c r="C5076" i="3"/>
  <c r="D5076" i="3"/>
  <c r="B5077" i="3"/>
  <c r="L5077" i="3" s="1"/>
  <c r="C5077" i="3"/>
  <c r="D5077" i="3"/>
  <c r="B5078" i="3"/>
  <c r="C5078" i="3"/>
  <c r="D5078" i="3"/>
  <c r="B5079" i="3"/>
  <c r="C5079" i="3"/>
  <c r="D5079" i="3"/>
  <c r="B5080" i="3"/>
  <c r="L5080" i="3" s="1"/>
  <c r="C5080" i="3"/>
  <c r="D5080" i="3"/>
  <c r="B5081" i="3"/>
  <c r="C5081" i="3"/>
  <c r="D5081" i="3"/>
  <c r="B5082" i="3"/>
  <c r="C5082" i="3"/>
  <c r="D5082" i="3"/>
  <c r="O4913" i="3"/>
  <c r="H4913" i="3"/>
  <c r="G4913" i="3"/>
  <c r="F4913" i="3"/>
  <c r="O4912" i="3"/>
  <c r="H4912" i="3"/>
  <c r="G4912" i="3"/>
  <c r="F4912" i="3"/>
  <c r="O4911" i="3"/>
  <c r="H4911" i="3"/>
  <c r="G4911" i="3"/>
  <c r="F4911" i="3"/>
  <c r="O4910" i="3"/>
  <c r="H4910" i="3"/>
  <c r="G4910" i="3"/>
  <c r="F4910" i="3"/>
  <c r="O4909" i="3"/>
  <c r="H4909" i="3"/>
  <c r="G4909" i="3"/>
  <c r="F4909" i="3"/>
  <c r="O4908" i="3"/>
  <c r="H4908" i="3"/>
  <c r="G4908" i="3"/>
  <c r="F4908" i="3"/>
  <c r="H4893" i="3"/>
  <c r="O4893" i="3"/>
  <c r="H4894" i="3"/>
  <c r="O4894" i="3"/>
  <c r="H4895" i="3"/>
  <c r="O4895" i="3"/>
  <c r="H4896" i="3"/>
  <c r="O4896" i="3"/>
  <c r="H4897" i="3"/>
  <c r="O4897" i="3"/>
  <c r="H4898" i="3"/>
  <c r="O4898" i="3"/>
  <c r="H4899" i="3"/>
  <c r="O4899" i="3"/>
  <c r="H4900" i="3"/>
  <c r="O4900" i="3"/>
  <c r="H4901" i="3"/>
  <c r="O4901" i="3"/>
  <c r="H4902" i="3"/>
  <c r="O4902" i="3"/>
  <c r="H4903" i="3"/>
  <c r="O4903" i="3"/>
  <c r="H4904" i="3"/>
  <c r="O4904" i="3"/>
  <c r="H4905" i="3"/>
  <c r="O4905" i="3"/>
  <c r="H4906" i="3"/>
  <c r="O4906" i="3"/>
  <c r="H4907" i="3"/>
  <c r="O4907" i="3"/>
  <c r="O4892" i="3"/>
  <c r="H4892" i="3"/>
  <c r="B4912" i="3"/>
  <c r="C4912" i="3"/>
  <c r="D4912" i="3"/>
  <c r="B4913" i="3"/>
  <c r="C4913" i="3"/>
  <c r="D4913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17" i="3"/>
  <c r="D4911" i="3"/>
  <c r="C4911" i="3"/>
  <c r="B4911" i="3"/>
  <c r="D4910" i="3"/>
  <c r="C4910" i="3"/>
  <c r="B4910" i="3"/>
  <c r="D4909" i="3"/>
  <c r="C4909" i="3"/>
  <c r="B4909" i="3"/>
  <c r="L4909" i="3" s="1"/>
  <c r="D4908" i="3"/>
  <c r="C4908" i="3"/>
  <c r="B4908" i="3"/>
  <c r="D4907" i="3"/>
  <c r="C4907" i="3"/>
  <c r="B4907" i="3"/>
  <c r="D4906" i="3"/>
  <c r="C4906" i="3"/>
  <c r="B4906" i="3"/>
  <c r="D4905" i="3"/>
  <c r="C4905" i="3"/>
  <c r="B4905" i="3"/>
  <c r="L4905" i="3" s="1"/>
  <c r="D4904" i="3"/>
  <c r="C4904" i="3"/>
  <c r="B4904" i="3"/>
  <c r="D4903" i="3"/>
  <c r="C4903" i="3"/>
  <c r="B4903" i="3"/>
  <c r="D4902" i="3"/>
  <c r="C4902" i="3"/>
  <c r="B4902" i="3"/>
  <c r="L4902" i="3" s="1"/>
  <c r="D4901" i="3"/>
  <c r="C4901" i="3"/>
  <c r="B4901" i="3"/>
  <c r="D4900" i="3"/>
  <c r="C4900" i="3"/>
  <c r="B4900" i="3"/>
  <c r="D4899" i="3"/>
  <c r="C4899" i="3"/>
  <c r="B4899" i="3"/>
  <c r="L4899" i="3" s="1"/>
  <c r="D4898" i="3"/>
  <c r="C4898" i="3"/>
  <c r="B4898" i="3"/>
  <c r="D4897" i="3"/>
  <c r="C4897" i="3"/>
  <c r="B4897" i="3"/>
  <c r="D4896" i="3"/>
  <c r="C4896" i="3"/>
  <c r="B4896" i="3"/>
  <c r="L4896" i="3" s="1"/>
  <c r="D4895" i="3"/>
  <c r="C4895" i="3"/>
  <c r="B4895" i="3"/>
  <c r="D4894" i="3"/>
  <c r="C4894" i="3"/>
  <c r="B4894" i="3"/>
  <c r="D4893" i="3"/>
  <c r="C4893" i="3"/>
  <c r="B4893" i="3"/>
  <c r="L4893" i="3" s="1"/>
  <c r="D4892" i="3"/>
  <c r="C4892" i="3"/>
  <c r="B4892" i="3"/>
  <c r="J683" i="2"/>
  <c r="K683" i="2" s="1"/>
  <c r="L683" i="2"/>
  <c r="M683" i="2" s="1"/>
  <c r="J682" i="2"/>
  <c r="K682" i="2" s="1"/>
  <c r="L682" i="2"/>
  <c r="M682" i="2" s="1"/>
  <c r="O4891" i="3"/>
  <c r="H4891" i="3"/>
  <c r="G4891" i="3"/>
  <c r="F4891" i="3"/>
  <c r="D4891" i="3"/>
  <c r="C4891" i="3"/>
  <c r="B4891" i="3"/>
  <c r="L4891" i="3" s="1"/>
  <c r="J676" i="2"/>
  <c r="K676" i="2" s="1"/>
  <c r="L676" i="2"/>
  <c r="M676" i="2" s="1"/>
  <c r="J677" i="2"/>
  <c r="K677" i="2" s="1"/>
  <c r="L677" i="2"/>
  <c r="M677" i="2" s="1"/>
  <c r="J678" i="2"/>
  <c r="K678" i="2" s="1"/>
  <c r="L678" i="2"/>
  <c r="M678" i="2" s="1"/>
  <c r="J679" i="2"/>
  <c r="K679" i="2" s="1"/>
  <c r="L679" i="2"/>
  <c r="M679" i="2" s="1"/>
  <c r="J680" i="2"/>
  <c r="K680" i="2" s="1"/>
  <c r="L680" i="2"/>
  <c r="M680" i="2" s="1"/>
  <c r="J681" i="2"/>
  <c r="K681" i="2" s="1"/>
  <c r="L681" i="2"/>
  <c r="M681" i="2" s="1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H4890" i="3"/>
  <c r="G4890" i="3"/>
  <c r="F4890" i="3"/>
  <c r="H4889" i="3"/>
  <c r="G4889" i="3"/>
  <c r="F4889" i="3"/>
  <c r="H4888" i="3"/>
  <c r="G4888" i="3"/>
  <c r="F4888" i="3"/>
  <c r="H4887" i="3"/>
  <c r="G4887" i="3"/>
  <c r="F4887" i="3"/>
  <c r="H4886" i="3"/>
  <c r="G4886" i="3"/>
  <c r="F4886" i="3"/>
  <c r="H4885" i="3"/>
  <c r="G4885" i="3"/>
  <c r="F4885" i="3"/>
  <c r="H4884" i="3"/>
  <c r="G4884" i="3"/>
  <c r="F4884" i="3"/>
  <c r="H4883" i="3"/>
  <c r="G4883" i="3"/>
  <c r="F4883" i="3"/>
  <c r="H4882" i="3"/>
  <c r="G4882" i="3"/>
  <c r="F4882" i="3"/>
  <c r="H4881" i="3"/>
  <c r="G4881" i="3"/>
  <c r="F4881" i="3"/>
  <c r="H4880" i="3"/>
  <c r="G4880" i="3"/>
  <c r="F4880" i="3"/>
  <c r="H4879" i="3"/>
  <c r="G4879" i="3"/>
  <c r="F4879" i="3"/>
  <c r="B4879" i="3"/>
  <c r="C4879" i="3"/>
  <c r="D4879" i="3"/>
  <c r="B4880" i="3"/>
  <c r="C4880" i="3"/>
  <c r="D4880" i="3"/>
  <c r="B4881" i="3"/>
  <c r="C4881" i="3"/>
  <c r="D4881" i="3"/>
  <c r="B4882" i="3"/>
  <c r="C4882" i="3"/>
  <c r="D4882" i="3"/>
  <c r="B4883" i="3"/>
  <c r="C4883" i="3"/>
  <c r="D4883" i="3"/>
  <c r="B4884" i="3"/>
  <c r="C4884" i="3"/>
  <c r="D4884" i="3"/>
  <c r="B4885" i="3"/>
  <c r="C4885" i="3"/>
  <c r="D4885" i="3"/>
  <c r="B4886" i="3"/>
  <c r="C4886" i="3"/>
  <c r="D4886" i="3"/>
  <c r="B4887" i="3"/>
  <c r="C4887" i="3"/>
  <c r="D4887" i="3"/>
  <c r="B4888" i="3"/>
  <c r="C4888" i="3"/>
  <c r="D4888" i="3"/>
  <c r="B4889" i="3"/>
  <c r="C4889" i="3"/>
  <c r="D4889" i="3"/>
  <c r="B4890" i="3"/>
  <c r="C4890" i="3"/>
  <c r="D4890" i="3"/>
  <c r="J674" i="2"/>
  <c r="K674" i="2" s="1"/>
  <c r="L674" i="2"/>
  <c r="M674" i="2" s="1"/>
  <c r="J675" i="2"/>
  <c r="K675" i="2" s="1"/>
  <c r="L675" i="2"/>
  <c r="M675" i="2" s="1"/>
  <c r="O4878" i="3"/>
  <c r="B4878" i="3"/>
  <c r="C4878" i="3"/>
  <c r="D4878" i="3"/>
  <c r="F4878" i="3"/>
  <c r="G4878" i="3"/>
  <c r="H4878" i="3"/>
  <c r="O4877" i="3"/>
  <c r="H4877" i="3"/>
  <c r="G4877" i="3"/>
  <c r="F4877" i="3"/>
  <c r="D4877" i="3"/>
  <c r="C4877" i="3"/>
  <c r="B4877" i="3"/>
  <c r="O4876" i="3"/>
  <c r="H4876" i="3"/>
  <c r="G4876" i="3"/>
  <c r="F4876" i="3"/>
  <c r="D4876" i="3"/>
  <c r="C4876" i="3"/>
  <c r="B4876" i="3"/>
  <c r="O4875" i="3"/>
  <c r="H4875" i="3"/>
  <c r="G4875" i="3"/>
  <c r="F4875" i="3"/>
  <c r="D4875" i="3"/>
  <c r="C4875" i="3"/>
  <c r="B4875" i="3"/>
  <c r="L4875" i="3" s="1"/>
  <c r="O4874" i="3"/>
  <c r="H4874" i="3"/>
  <c r="G4874" i="3"/>
  <c r="F4874" i="3"/>
  <c r="D4874" i="3"/>
  <c r="C4874" i="3"/>
  <c r="B4874" i="3"/>
  <c r="N673" i="2"/>
  <c r="L673" i="2"/>
  <c r="M673" i="2" s="1"/>
  <c r="J673" i="2"/>
  <c r="K673" i="2" s="1"/>
  <c r="O4873" i="3"/>
  <c r="H4873" i="3"/>
  <c r="G4873" i="3"/>
  <c r="F4873" i="3"/>
  <c r="D4873" i="3"/>
  <c r="C4873" i="3"/>
  <c r="B4873" i="3"/>
  <c r="L4873" i="3" s="1"/>
  <c r="O4872" i="3"/>
  <c r="H4872" i="3"/>
  <c r="G4872" i="3"/>
  <c r="F4872" i="3"/>
  <c r="D4872" i="3"/>
  <c r="C4872" i="3"/>
  <c r="B4872" i="3"/>
  <c r="L4872" i="3" s="1"/>
  <c r="J671" i="2"/>
  <c r="K671" i="2" s="1"/>
  <c r="L671" i="2"/>
  <c r="M671" i="2" s="1"/>
  <c r="J672" i="2"/>
  <c r="K672" i="2" s="1"/>
  <c r="L672" i="2"/>
  <c r="M672" i="2" s="1"/>
  <c r="O4871" i="3"/>
  <c r="H4871" i="3"/>
  <c r="G4871" i="3"/>
  <c r="F4871" i="3"/>
  <c r="D4871" i="3"/>
  <c r="C4871" i="3"/>
  <c r="B4871" i="3"/>
  <c r="L4871" i="3" s="1"/>
  <c r="O4870" i="3"/>
  <c r="H4870" i="3"/>
  <c r="G4870" i="3"/>
  <c r="F4870" i="3"/>
  <c r="D4870" i="3"/>
  <c r="C4870" i="3"/>
  <c r="B4870" i="3"/>
  <c r="L4870" i="3" s="1"/>
  <c r="J670" i="2"/>
  <c r="K670" i="2" s="1"/>
  <c r="L670" i="2"/>
  <c r="M670" i="2" s="1"/>
  <c r="J669" i="2"/>
  <c r="K669" i="2" s="1"/>
  <c r="L669" i="2"/>
  <c r="M669" i="2" s="1"/>
  <c r="O4869" i="3"/>
  <c r="H4869" i="3"/>
  <c r="G4869" i="3"/>
  <c r="F4869" i="3"/>
  <c r="D4869" i="3"/>
  <c r="C4869" i="3"/>
  <c r="B4869" i="3"/>
  <c r="L4869" i="3" s="1"/>
  <c r="O4868" i="3"/>
  <c r="H4868" i="3"/>
  <c r="G4868" i="3"/>
  <c r="F4868" i="3"/>
  <c r="D4868" i="3"/>
  <c r="C4868" i="3"/>
  <c r="B4868" i="3"/>
  <c r="L4868" i="3" s="1"/>
  <c r="O4867" i="3"/>
  <c r="H4867" i="3"/>
  <c r="G4867" i="3"/>
  <c r="F4867" i="3"/>
  <c r="D4867" i="3"/>
  <c r="C4867" i="3"/>
  <c r="B4867" i="3"/>
  <c r="L4867" i="3" s="1"/>
  <c r="O4866" i="3"/>
  <c r="H4866" i="3"/>
  <c r="G4866" i="3"/>
  <c r="F4866" i="3"/>
  <c r="D4866" i="3"/>
  <c r="C4866" i="3"/>
  <c r="B4866" i="3"/>
  <c r="O4865" i="3"/>
  <c r="H4865" i="3"/>
  <c r="G4865" i="3"/>
  <c r="F4865" i="3"/>
  <c r="D4865" i="3"/>
  <c r="C4865" i="3"/>
  <c r="B4865" i="3"/>
  <c r="L4865" i="3" s="1"/>
  <c r="O4864" i="3"/>
  <c r="H4864" i="3"/>
  <c r="G4864" i="3"/>
  <c r="F4864" i="3"/>
  <c r="D4864" i="3"/>
  <c r="C4864" i="3"/>
  <c r="B4864" i="3"/>
  <c r="L4864" i="3" s="1"/>
  <c r="J668" i="2"/>
  <c r="K668" i="2" s="1"/>
  <c r="L668" i="2"/>
  <c r="M668" i="2" s="1"/>
  <c r="J666" i="2"/>
  <c r="K666" i="2" s="1"/>
  <c r="L666" i="2"/>
  <c r="M666" i="2" s="1"/>
  <c r="J667" i="2"/>
  <c r="K667" i="2" s="1"/>
  <c r="L667" i="2"/>
  <c r="M667" i="2" s="1"/>
  <c r="J665" i="2"/>
  <c r="K665" i="2" s="1"/>
  <c r="L665" i="2"/>
  <c r="M665" i="2" s="1"/>
  <c r="O4863" i="3"/>
  <c r="H4863" i="3"/>
  <c r="G4863" i="3"/>
  <c r="F4863" i="3"/>
  <c r="D4863" i="3"/>
  <c r="C4863" i="3"/>
  <c r="B4863" i="3"/>
  <c r="L4863" i="3" s="1"/>
  <c r="O4862" i="3"/>
  <c r="H4862" i="3"/>
  <c r="G4862" i="3"/>
  <c r="F4862" i="3"/>
  <c r="D4862" i="3"/>
  <c r="C4862" i="3"/>
  <c r="B4862" i="3"/>
  <c r="J664" i="2"/>
  <c r="K664" i="2" s="1"/>
  <c r="L664" i="2"/>
  <c r="M664" i="2" s="1"/>
  <c r="O4861" i="3"/>
  <c r="H4861" i="3"/>
  <c r="G4861" i="3"/>
  <c r="F4861" i="3"/>
  <c r="D4861" i="3"/>
  <c r="C4861" i="3"/>
  <c r="B4861" i="3"/>
  <c r="L4861" i="3" s="1"/>
  <c r="H4860" i="3"/>
  <c r="G4860" i="3"/>
  <c r="F4860" i="3"/>
  <c r="D4860" i="3"/>
  <c r="P4860" i="3" s="1"/>
  <c r="C4860" i="3"/>
  <c r="B4860" i="3"/>
  <c r="L4860" i="3" s="1"/>
  <c r="K4857" i="3"/>
  <c r="O4857" i="3" s="1"/>
  <c r="K4849" i="3"/>
  <c r="O4849" i="3" s="1"/>
  <c r="O4848" i="3"/>
  <c r="H4848" i="3"/>
  <c r="G4848" i="3"/>
  <c r="F4848" i="3"/>
  <c r="D4848" i="3"/>
  <c r="C4848" i="3"/>
  <c r="B4848" i="3"/>
  <c r="L4848" i="3" s="1"/>
  <c r="O4859" i="3"/>
  <c r="H4859" i="3"/>
  <c r="G4859" i="3"/>
  <c r="F4859" i="3"/>
  <c r="D4859" i="3"/>
  <c r="C4859" i="3"/>
  <c r="B4859" i="3"/>
  <c r="L4859" i="3" s="1"/>
  <c r="O4858" i="3"/>
  <c r="H4858" i="3"/>
  <c r="G4858" i="3"/>
  <c r="F4858" i="3"/>
  <c r="D4858" i="3"/>
  <c r="C4858" i="3"/>
  <c r="B4858" i="3"/>
  <c r="L4858" i="3" s="1"/>
  <c r="H4857" i="3"/>
  <c r="G4857" i="3"/>
  <c r="F4857" i="3"/>
  <c r="D4857" i="3"/>
  <c r="C4857" i="3"/>
  <c r="B4857" i="3"/>
  <c r="O4856" i="3"/>
  <c r="H4856" i="3"/>
  <c r="G4856" i="3"/>
  <c r="F4856" i="3"/>
  <c r="D4856" i="3"/>
  <c r="C4856" i="3"/>
  <c r="B4856" i="3"/>
  <c r="L4856" i="3" s="1"/>
  <c r="O4855" i="3"/>
  <c r="H4855" i="3"/>
  <c r="G4855" i="3"/>
  <c r="F4855" i="3"/>
  <c r="D4855" i="3"/>
  <c r="C4855" i="3"/>
  <c r="B4855" i="3"/>
  <c r="L4855" i="3" s="1"/>
  <c r="O4854" i="3"/>
  <c r="H4854" i="3"/>
  <c r="G4854" i="3"/>
  <c r="F4854" i="3"/>
  <c r="D4854" i="3"/>
  <c r="C4854" i="3"/>
  <c r="B4854" i="3"/>
  <c r="L4854" i="3" s="1"/>
  <c r="O4853" i="3"/>
  <c r="H4853" i="3"/>
  <c r="G4853" i="3"/>
  <c r="F4853" i="3"/>
  <c r="D4853" i="3"/>
  <c r="C4853" i="3"/>
  <c r="B4853" i="3"/>
  <c r="L4853" i="3" s="1"/>
  <c r="O4852" i="3"/>
  <c r="H4852" i="3"/>
  <c r="G4852" i="3"/>
  <c r="F4852" i="3"/>
  <c r="D4852" i="3"/>
  <c r="C4852" i="3"/>
  <c r="B4852" i="3"/>
  <c r="O4851" i="3"/>
  <c r="H4851" i="3"/>
  <c r="G4851" i="3"/>
  <c r="F4851" i="3"/>
  <c r="D4851" i="3"/>
  <c r="C4851" i="3"/>
  <c r="B4851" i="3"/>
  <c r="L4851" i="3" s="1"/>
  <c r="O4850" i="3"/>
  <c r="H4850" i="3"/>
  <c r="G4850" i="3"/>
  <c r="F4850" i="3"/>
  <c r="D4850" i="3"/>
  <c r="C4850" i="3"/>
  <c r="B4850" i="3"/>
  <c r="L4850" i="3" s="1"/>
  <c r="H4849" i="3"/>
  <c r="G4849" i="3"/>
  <c r="F4849" i="3"/>
  <c r="D4849" i="3"/>
  <c r="C4849" i="3"/>
  <c r="B4849" i="3"/>
  <c r="L4849" i="3" s="1"/>
  <c r="O4847" i="3"/>
  <c r="H4847" i="3"/>
  <c r="G4847" i="3"/>
  <c r="F4847" i="3"/>
  <c r="D4847" i="3"/>
  <c r="C4847" i="3"/>
  <c r="B4847" i="3"/>
  <c r="L4847" i="3" s="1"/>
  <c r="O4846" i="3"/>
  <c r="H4846" i="3"/>
  <c r="G4846" i="3"/>
  <c r="F4846" i="3"/>
  <c r="D4846" i="3"/>
  <c r="C4846" i="3"/>
  <c r="B4846" i="3"/>
  <c r="L4846" i="3" s="1"/>
  <c r="O4845" i="3"/>
  <c r="H4845" i="3"/>
  <c r="G4845" i="3"/>
  <c r="F4845" i="3"/>
  <c r="D4845" i="3"/>
  <c r="C4845" i="3"/>
  <c r="B4845" i="3"/>
  <c r="O4844" i="3"/>
  <c r="H4844" i="3"/>
  <c r="G4844" i="3"/>
  <c r="F4844" i="3"/>
  <c r="D4844" i="3"/>
  <c r="C4844" i="3"/>
  <c r="B4844" i="3"/>
  <c r="L4844" i="3" s="1"/>
  <c r="O4843" i="3"/>
  <c r="H4843" i="3"/>
  <c r="G4843" i="3"/>
  <c r="F4843" i="3"/>
  <c r="D4843" i="3"/>
  <c r="C4843" i="3"/>
  <c r="B4843" i="3"/>
  <c r="L4843" i="3" s="1"/>
  <c r="L663" i="2"/>
  <c r="M663" i="2" s="1"/>
  <c r="J663" i="2"/>
  <c r="K663" i="2" s="1"/>
  <c r="O4842" i="3"/>
  <c r="H4842" i="3"/>
  <c r="G4842" i="3"/>
  <c r="F4842" i="3"/>
  <c r="D4842" i="3"/>
  <c r="C4842" i="3"/>
  <c r="B4842" i="3"/>
  <c r="L4842" i="3" s="1"/>
  <c r="O4841" i="3"/>
  <c r="H4841" i="3"/>
  <c r="G4841" i="3"/>
  <c r="F4841" i="3"/>
  <c r="D4841" i="3"/>
  <c r="C4841" i="3"/>
  <c r="B4841" i="3"/>
  <c r="L4841" i="3" s="1"/>
  <c r="O4840" i="3"/>
  <c r="H4840" i="3"/>
  <c r="G4840" i="3"/>
  <c r="F4840" i="3"/>
  <c r="D4840" i="3"/>
  <c r="C4840" i="3"/>
  <c r="B4840" i="3"/>
  <c r="O4839" i="3"/>
  <c r="H4839" i="3"/>
  <c r="G4839" i="3"/>
  <c r="F4839" i="3"/>
  <c r="D4839" i="3"/>
  <c r="C4839" i="3"/>
  <c r="B4839" i="3"/>
  <c r="O4838" i="3"/>
  <c r="H4838" i="3"/>
  <c r="G4838" i="3"/>
  <c r="F4838" i="3"/>
  <c r="D4838" i="3"/>
  <c r="C4838" i="3"/>
  <c r="B4838" i="3"/>
  <c r="L4838" i="3" s="1"/>
  <c r="H4837" i="3"/>
  <c r="G4837" i="3"/>
  <c r="F4837" i="3"/>
  <c r="D4837" i="3"/>
  <c r="C4837" i="3"/>
  <c r="B4837" i="3"/>
  <c r="L4837" i="3" s="1"/>
  <c r="O4836" i="3"/>
  <c r="H4836" i="3"/>
  <c r="G4836" i="3"/>
  <c r="F4836" i="3"/>
  <c r="D4836" i="3"/>
  <c r="C4836" i="3"/>
  <c r="B4836" i="3"/>
  <c r="L4836" i="3" s="1"/>
  <c r="O4835" i="3"/>
  <c r="H4835" i="3"/>
  <c r="G4835" i="3"/>
  <c r="F4835" i="3"/>
  <c r="D4835" i="3"/>
  <c r="C4835" i="3"/>
  <c r="B4835" i="3"/>
  <c r="L4835" i="3" s="1"/>
  <c r="O4834" i="3"/>
  <c r="H4834" i="3"/>
  <c r="G4834" i="3"/>
  <c r="F4834" i="3"/>
  <c r="D4834" i="3"/>
  <c r="C4834" i="3"/>
  <c r="B4834" i="3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O4833" i="3"/>
  <c r="H4833" i="3"/>
  <c r="G4833" i="3"/>
  <c r="F4833" i="3"/>
  <c r="D4833" i="3"/>
  <c r="C4833" i="3"/>
  <c r="B4833" i="3"/>
  <c r="O4823" i="3"/>
  <c r="O4824" i="3"/>
  <c r="O4825" i="3"/>
  <c r="O4826" i="3"/>
  <c r="O4827" i="3"/>
  <c r="O4828" i="3"/>
  <c r="O4829" i="3"/>
  <c r="O4830" i="3"/>
  <c r="O4831" i="3"/>
  <c r="O4832" i="3"/>
  <c r="F4823" i="3"/>
  <c r="G4823" i="3"/>
  <c r="H4823" i="3"/>
  <c r="F4824" i="3"/>
  <c r="G4824" i="3"/>
  <c r="H4824" i="3"/>
  <c r="F4825" i="3"/>
  <c r="G4825" i="3"/>
  <c r="H4825" i="3"/>
  <c r="F4826" i="3"/>
  <c r="G4826" i="3"/>
  <c r="H4826" i="3"/>
  <c r="F4827" i="3"/>
  <c r="G4827" i="3"/>
  <c r="H4827" i="3"/>
  <c r="F4828" i="3"/>
  <c r="G4828" i="3"/>
  <c r="H4828" i="3"/>
  <c r="F4829" i="3"/>
  <c r="G4829" i="3"/>
  <c r="H4829" i="3"/>
  <c r="F4830" i="3"/>
  <c r="G4830" i="3"/>
  <c r="H4830" i="3"/>
  <c r="F4831" i="3"/>
  <c r="G4831" i="3"/>
  <c r="H4831" i="3"/>
  <c r="F4832" i="3"/>
  <c r="G4832" i="3"/>
  <c r="H4832" i="3"/>
  <c r="B4823" i="3"/>
  <c r="L4823" i="3" s="1"/>
  <c r="C4823" i="3"/>
  <c r="D4823" i="3"/>
  <c r="B4824" i="3"/>
  <c r="L4824" i="3" s="1"/>
  <c r="C4824" i="3"/>
  <c r="D4824" i="3"/>
  <c r="B4825" i="3"/>
  <c r="L4825" i="3" s="1"/>
  <c r="C4825" i="3"/>
  <c r="D4825" i="3"/>
  <c r="B4826" i="3"/>
  <c r="L4826" i="3" s="1"/>
  <c r="C4826" i="3"/>
  <c r="D4826" i="3"/>
  <c r="B4827" i="3"/>
  <c r="L4827" i="3" s="1"/>
  <c r="C4827" i="3"/>
  <c r="D4827" i="3"/>
  <c r="B4828" i="3"/>
  <c r="L4828" i="3" s="1"/>
  <c r="C4828" i="3"/>
  <c r="D4828" i="3"/>
  <c r="B4829" i="3"/>
  <c r="L4829" i="3" s="1"/>
  <c r="C4829" i="3"/>
  <c r="D4829" i="3"/>
  <c r="B4830" i="3"/>
  <c r="L4830" i="3" s="1"/>
  <c r="C4830" i="3"/>
  <c r="D4830" i="3"/>
  <c r="B4831" i="3"/>
  <c r="L4831" i="3" s="1"/>
  <c r="C4831" i="3"/>
  <c r="D4831" i="3"/>
  <c r="B4832" i="3"/>
  <c r="L4832" i="3" s="1"/>
  <c r="C4832" i="3"/>
  <c r="D4832" i="3"/>
  <c r="O4822" i="3"/>
  <c r="H4822" i="3"/>
  <c r="G4822" i="3"/>
  <c r="F4822" i="3"/>
  <c r="D4822" i="3"/>
  <c r="C4822" i="3"/>
  <c r="B4822" i="3"/>
  <c r="O4821" i="3"/>
  <c r="H4821" i="3"/>
  <c r="G4821" i="3"/>
  <c r="F4821" i="3"/>
  <c r="D4821" i="3"/>
  <c r="C4821" i="3"/>
  <c r="B4821" i="3"/>
  <c r="L4821" i="3" s="1"/>
  <c r="K4816" i="3"/>
  <c r="O4816" i="3" s="1"/>
  <c r="C4819" i="3"/>
  <c r="O4820" i="3"/>
  <c r="H4820" i="3"/>
  <c r="G4820" i="3"/>
  <c r="F4820" i="3"/>
  <c r="O4819" i="3"/>
  <c r="H4819" i="3"/>
  <c r="G4819" i="3"/>
  <c r="F4819" i="3"/>
  <c r="O4818" i="3"/>
  <c r="H4818" i="3"/>
  <c r="G4818" i="3"/>
  <c r="F4818" i="3"/>
  <c r="O4817" i="3"/>
  <c r="H4817" i="3"/>
  <c r="F4817" i="3"/>
  <c r="H4816" i="3"/>
  <c r="G4816" i="3"/>
  <c r="F4816" i="3"/>
  <c r="O4815" i="3"/>
  <c r="H4815" i="3"/>
  <c r="G4815" i="3"/>
  <c r="F4815" i="3"/>
  <c r="B4815" i="3"/>
  <c r="C4815" i="3"/>
  <c r="D4815" i="3"/>
  <c r="B4816" i="3"/>
  <c r="C4816" i="3"/>
  <c r="D4816" i="3"/>
  <c r="B4817" i="3"/>
  <c r="C4817" i="3"/>
  <c r="D4817" i="3"/>
  <c r="B4818" i="3"/>
  <c r="C4818" i="3"/>
  <c r="D4818" i="3"/>
  <c r="B4819" i="3"/>
  <c r="D4819" i="3"/>
  <c r="B4820" i="3"/>
  <c r="C4820" i="3"/>
  <c r="D4820" i="3"/>
  <c r="O4814" i="3"/>
  <c r="B4814" i="3"/>
  <c r="C4814" i="3"/>
  <c r="D4814" i="3"/>
  <c r="F4814" i="3"/>
  <c r="G4814" i="3"/>
  <c r="H4814" i="3"/>
  <c r="J651" i="2"/>
  <c r="K651" i="2" s="1"/>
  <c r="L651" i="2"/>
  <c r="M651" i="2" s="1"/>
  <c r="J652" i="2"/>
  <c r="K652" i="2" s="1"/>
  <c r="L652" i="2"/>
  <c r="M652" i="2" s="1"/>
  <c r="J653" i="2"/>
  <c r="K653" i="2" s="1"/>
  <c r="L653" i="2"/>
  <c r="M653" i="2" s="1"/>
  <c r="J654" i="2"/>
  <c r="K654" i="2" s="1"/>
  <c r="L654" i="2"/>
  <c r="M654" i="2" s="1"/>
  <c r="J655" i="2"/>
  <c r="K655" i="2" s="1"/>
  <c r="L655" i="2"/>
  <c r="M655" i="2" s="1"/>
  <c r="J656" i="2"/>
  <c r="K656" i="2" s="1"/>
  <c r="L656" i="2"/>
  <c r="M656" i="2" s="1"/>
  <c r="J657" i="2"/>
  <c r="K657" i="2" s="1"/>
  <c r="L657" i="2"/>
  <c r="M657" i="2" s="1"/>
  <c r="J658" i="2"/>
  <c r="K658" i="2" s="1"/>
  <c r="L658" i="2"/>
  <c r="M658" i="2" s="1"/>
  <c r="J659" i="2"/>
  <c r="K659" i="2" s="1"/>
  <c r="L659" i="2"/>
  <c r="M659" i="2" s="1"/>
  <c r="J660" i="2"/>
  <c r="K660" i="2" s="1"/>
  <c r="L660" i="2"/>
  <c r="M660" i="2" s="1"/>
  <c r="J661" i="2"/>
  <c r="K661" i="2" s="1"/>
  <c r="L661" i="2"/>
  <c r="M661" i="2" s="1"/>
  <c r="O4813" i="3"/>
  <c r="B4813" i="3"/>
  <c r="C4813" i="3"/>
  <c r="D4813" i="3"/>
  <c r="F4813" i="3"/>
  <c r="G4813" i="3"/>
  <c r="H4813" i="3"/>
  <c r="O4812" i="3"/>
  <c r="B4812" i="3"/>
  <c r="C4812" i="3"/>
  <c r="D4812" i="3"/>
  <c r="F4812" i="3"/>
  <c r="G4812" i="3"/>
  <c r="H4812" i="3"/>
  <c r="O4811" i="3"/>
  <c r="B4811" i="3"/>
  <c r="C4811" i="3"/>
  <c r="D4811" i="3"/>
  <c r="F4811" i="3"/>
  <c r="G4811" i="3"/>
  <c r="H4811" i="3"/>
  <c r="B4796" i="3"/>
  <c r="J650" i="2"/>
  <c r="K650" i="2" s="1"/>
  <c r="J649" i="2"/>
  <c r="K649" i="2" s="1"/>
  <c r="L649" i="2"/>
  <c r="M649" i="2" s="1"/>
  <c r="L650" i="2"/>
  <c r="M650" i="2" s="1"/>
  <c r="O4810" i="3"/>
  <c r="H4810" i="3"/>
  <c r="G4810" i="3"/>
  <c r="F4810" i="3"/>
  <c r="D4810" i="3"/>
  <c r="P4810" i="3" s="1"/>
  <c r="C4810" i="3"/>
  <c r="B4810" i="3"/>
  <c r="O4809" i="3"/>
  <c r="H4809" i="3"/>
  <c r="G4809" i="3"/>
  <c r="F4809" i="3"/>
  <c r="D4809" i="3"/>
  <c r="C4809" i="3"/>
  <c r="B4809" i="3"/>
  <c r="L4809" i="3" s="1"/>
  <c r="O4808" i="3"/>
  <c r="H4808" i="3"/>
  <c r="G4808" i="3"/>
  <c r="F4808" i="3"/>
  <c r="D4808" i="3"/>
  <c r="C4808" i="3"/>
  <c r="B4808" i="3"/>
  <c r="L4808" i="3" s="1"/>
  <c r="O4807" i="3"/>
  <c r="H4807" i="3"/>
  <c r="G4807" i="3"/>
  <c r="F4807" i="3"/>
  <c r="D4807" i="3"/>
  <c r="C4807" i="3"/>
  <c r="B4807" i="3"/>
  <c r="O4806" i="3"/>
  <c r="H4806" i="3"/>
  <c r="G4806" i="3"/>
  <c r="F4806" i="3"/>
  <c r="D4806" i="3"/>
  <c r="C4806" i="3"/>
  <c r="B4806" i="3"/>
  <c r="L4806" i="3" s="1"/>
  <c r="O4805" i="3"/>
  <c r="H4805" i="3"/>
  <c r="G4805" i="3"/>
  <c r="F4805" i="3"/>
  <c r="D4805" i="3"/>
  <c r="C4805" i="3"/>
  <c r="B4805" i="3"/>
  <c r="O4804" i="3"/>
  <c r="H4804" i="3"/>
  <c r="G4804" i="3"/>
  <c r="F4804" i="3"/>
  <c r="D4804" i="3"/>
  <c r="C4804" i="3"/>
  <c r="B4804" i="3"/>
  <c r="L4804" i="3" s="1"/>
  <c r="K4801" i="3"/>
  <c r="K4793" i="3"/>
  <c r="O4793" i="3" s="1"/>
  <c r="K4790" i="3"/>
  <c r="O4790" i="3" s="1"/>
  <c r="K4800" i="3"/>
  <c r="O4800" i="3" s="1"/>
  <c r="K4799" i="3"/>
  <c r="O4799" i="3" s="1"/>
  <c r="K4786" i="3"/>
  <c r="O4786" i="3" s="1"/>
  <c r="O4380" i="3"/>
  <c r="O4379" i="3"/>
  <c r="O4378" i="3"/>
  <c r="O4377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20" i="3"/>
  <c r="K4785" i="3"/>
  <c r="O4785" i="3" s="1"/>
  <c r="F4787" i="3"/>
  <c r="G4787" i="3"/>
  <c r="H4787" i="3"/>
  <c r="O4787" i="3"/>
  <c r="F4788" i="3"/>
  <c r="G4788" i="3"/>
  <c r="H4788" i="3"/>
  <c r="O4788" i="3"/>
  <c r="F4789" i="3"/>
  <c r="G4789" i="3"/>
  <c r="H4789" i="3"/>
  <c r="O4789" i="3"/>
  <c r="F4790" i="3"/>
  <c r="G4790" i="3"/>
  <c r="H4790" i="3"/>
  <c r="F4791" i="3"/>
  <c r="G4791" i="3"/>
  <c r="H4791" i="3"/>
  <c r="O4791" i="3"/>
  <c r="F4792" i="3"/>
  <c r="G4792" i="3"/>
  <c r="H4792" i="3"/>
  <c r="O4792" i="3"/>
  <c r="F4793" i="3"/>
  <c r="G4793" i="3"/>
  <c r="H4793" i="3"/>
  <c r="F4794" i="3"/>
  <c r="G4794" i="3"/>
  <c r="H4794" i="3"/>
  <c r="O4794" i="3"/>
  <c r="F4795" i="3"/>
  <c r="G4795" i="3"/>
  <c r="H4795" i="3"/>
  <c r="O4795" i="3"/>
  <c r="F4796" i="3"/>
  <c r="G4796" i="3"/>
  <c r="H4796" i="3"/>
  <c r="O4796" i="3"/>
  <c r="F4797" i="3"/>
  <c r="G4797" i="3"/>
  <c r="H4797" i="3"/>
  <c r="O4797" i="3"/>
  <c r="F4798" i="3"/>
  <c r="G4798" i="3"/>
  <c r="H4798" i="3"/>
  <c r="O4798" i="3"/>
  <c r="F4799" i="3"/>
  <c r="G4799" i="3"/>
  <c r="H4799" i="3"/>
  <c r="F4800" i="3"/>
  <c r="G4800" i="3"/>
  <c r="H4800" i="3"/>
  <c r="F4801" i="3"/>
  <c r="G4801" i="3"/>
  <c r="H4801" i="3"/>
  <c r="O4801" i="3"/>
  <c r="F4802" i="3"/>
  <c r="G4802" i="3"/>
  <c r="H4802" i="3"/>
  <c r="O4802" i="3"/>
  <c r="F4803" i="3"/>
  <c r="G4803" i="3"/>
  <c r="H4803" i="3"/>
  <c r="O4803" i="3"/>
  <c r="F4776" i="3"/>
  <c r="G4776" i="3"/>
  <c r="H4776" i="3"/>
  <c r="O4776" i="3"/>
  <c r="F4777" i="3"/>
  <c r="G4777" i="3"/>
  <c r="H4777" i="3"/>
  <c r="O4777" i="3"/>
  <c r="F4778" i="3"/>
  <c r="G4778" i="3"/>
  <c r="H4778" i="3"/>
  <c r="O4778" i="3"/>
  <c r="F4779" i="3"/>
  <c r="G4779" i="3"/>
  <c r="H4779" i="3"/>
  <c r="O4779" i="3"/>
  <c r="F4780" i="3"/>
  <c r="G4780" i="3"/>
  <c r="H4780" i="3"/>
  <c r="O4780" i="3"/>
  <c r="F4781" i="3"/>
  <c r="G4781" i="3"/>
  <c r="H4781" i="3"/>
  <c r="O4781" i="3"/>
  <c r="F4782" i="3"/>
  <c r="G4782" i="3"/>
  <c r="H4782" i="3"/>
  <c r="O4782" i="3"/>
  <c r="F4783" i="3"/>
  <c r="G4783" i="3"/>
  <c r="H4783" i="3"/>
  <c r="O4783" i="3"/>
  <c r="F4784" i="3"/>
  <c r="G4784" i="3"/>
  <c r="H4784" i="3"/>
  <c r="O4784" i="3"/>
  <c r="F4785" i="3"/>
  <c r="G4785" i="3"/>
  <c r="H4785" i="3"/>
  <c r="F4786" i="3"/>
  <c r="G4786" i="3"/>
  <c r="H4786" i="3"/>
  <c r="O4775" i="3"/>
  <c r="H4775" i="3"/>
  <c r="G4775" i="3"/>
  <c r="F4775" i="3"/>
  <c r="B4775" i="3"/>
  <c r="C4775" i="3"/>
  <c r="D4775" i="3"/>
  <c r="B4776" i="3"/>
  <c r="C4776" i="3"/>
  <c r="D4776" i="3"/>
  <c r="B4777" i="3"/>
  <c r="C4777" i="3"/>
  <c r="D4777" i="3"/>
  <c r="B4778" i="3"/>
  <c r="C4778" i="3"/>
  <c r="D4778" i="3"/>
  <c r="B4779" i="3"/>
  <c r="C4779" i="3"/>
  <c r="D4779" i="3"/>
  <c r="B4780" i="3"/>
  <c r="C4780" i="3"/>
  <c r="D4780" i="3"/>
  <c r="B4781" i="3"/>
  <c r="C4781" i="3"/>
  <c r="D4781" i="3"/>
  <c r="B4782" i="3"/>
  <c r="C4782" i="3"/>
  <c r="D4782" i="3"/>
  <c r="B4783" i="3"/>
  <c r="C4783" i="3"/>
  <c r="D4783" i="3"/>
  <c r="B4784" i="3"/>
  <c r="C4784" i="3"/>
  <c r="D4784" i="3"/>
  <c r="B4785" i="3"/>
  <c r="C4785" i="3"/>
  <c r="D4785" i="3"/>
  <c r="B4786" i="3"/>
  <c r="C4786" i="3"/>
  <c r="D4786" i="3"/>
  <c r="B4787" i="3"/>
  <c r="C4787" i="3"/>
  <c r="D4787" i="3"/>
  <c r="B4788" i="3"/>
  <c r="C4788" i="3"/>
  <c r="D4788" i="3"/>
  <c r="B4789" i="3"/>
  <c r="C4789" i="3"/>
  <c r="D4789" i="3"/>
  <c r="B4790" i="3"/>
  <c r="C4790" i="3"/>
  <c r="D4790" i="3"/>
  <c r="B4791" i="3"/>
  <c r="L4791" i="3" s="1"/>
  <c r="C4791" i="3"/>
  <c r="D4791" i="3"/>
  <c r="B4792" i="3"/>
  <c r="C4792" i="3"/>
  <c r="D4792" i="3"/>
  <c r="B4793" i="3"/>
  <c r="C4793" i="3"/>
  <c r="D4793" i="3"/>
  <c r="B4794" i="3"/>
  <c r="C4794" i="3"/>
  <c r="D4794" i="3"/>
  <c r="B4795" i="3"/>
  <c r="C4795" i="3"/>
  <c r="D4795" i="3"/>
  <c r="C4796" i="3"/>
  <c r="D4796" i="3"/>
  <c r="B4797" i="3"/>
  <c r="C4797" i="3"/>
  <c r="D4797" i="3"/>
  <c r="B4798" i="3"/>
  <c r="C4798" i="3"/>
  <c r="D4798" i="3"/>
  <c r="B4799" i="3"/>
  <c r="C4799" i="3"/>
  <c r="D4799" i="3"/>
  <c r="B4800" i="3"/>
  <c r="C4800" i="3"/>
  <c r="D4800" i="3"/>
  <c r="B4801" i="3"/>
  <c r="C4801" i="3"/>
  <c r="D4801" i="3"/>
  <c r="B4802" i="3"/>
  <c r="C4802" i="3"/>
  <c r="D4802" i="3"/>
  <c r="B4803" i="3"/>
  <c r="C4803" i="3"/>
  <c r="D4803" i="3"/>
  <c r="O4774" i="3"/>
  <c r="H4774" i="3"/>
  <c r="G4774" i="3"/>
  <c r="F4774" i="3"/>
  <c r="D4774" i="3"/>
  <c r="C4774" i="3"/>
  <c r="B4774" i="3"/>
  <c r="L4774" i="3" s="1"/>
  <c r="O4773" i="3"/>
  <c r="H4773" i="3"/>
  <c r="G4773" i="3"/>
  <c r="F4773" i="3"/>
  <c r="D4773" i="3"/>
  <c r="C4773" i="3"/>
  <c r="B4773" i="3"/>
  <c r="O4772" i="3"/>
  <c r="H4772" i="3"/>
  <c r="G4772" i="3"/>
  <c r="F4772" i="3"/>
  <c r="D4772" i="3"/>
  <c r="C4772" i="3"/>
  <c r="B4772" i="3"/>
  <c r="O4771" i="3"/>
  <c r="H4771" i="3"/>
  <c r="G4771" i="3"/>
  <c r="F4771" i="3"/>
  <c r="D4771" i="3"/>
  <c r="C4771" i="3"/>
  <c r="B4771" i="3"/>
  <c r="L4771" i="3" s="1"/>
  <c r="F4770" i="3"/>
  <c r="G4770" i="3"/>
  <c r="H4770" i="3"/>
  <c r="O4770" i="3"/>
  <c r="F4757" i="3"/>
  <c r="G4757" i="3"/>
  <c r="H4757" i="3"/>
  <c r="O4757" i="3"/>
  <c r="F4758" i="3"/>
  <c r="G4758" i="3"/>
  <c r="H4758" i="3"/>
  <c r="O4758" i="3"/>
  <c r="F4759" i="3"/>
  <c r="G4759" i="3"/>
  <c r="H4759" i="3"/>
  <c r="O4759" i="3"/>
  <c r="F4760" i="3"/>
  <c r="G4760" i="3"/>
  <c r="H4760" i="3"/>
  <c r="O4760" i="3"/>
  <c r="F4761" i="3"/>
  <c r="G4761" i="3"/>
  <c r="H4761" i="3"/>
  <c r="O4761" i="3"/>
  <c r="F4762" i="3"/>
  <c r="G4762" i="3"/>
  <c r="H4762" i="3"/>
  <c r="O4762" i="3"/>
  <c r="F4763" i="3"/>
  <c r="G4763" i="3"/>
  <c r="H4763" i="3"/>
  <c r="O4763" i="3"/>
  <c r="F4764" i="3"/>
  <c r="G4764" i="3"/>
  <c r="H4764" i="3"/>
  <c r="O4764" i="3"/>
  <c r="F4765" i="3"/>
  <c r="G4765" i="3"/>
  <c r="H4765" i="3"/>
  <c r="O4765" i="3"/>
  <c r="F4766" i="3"/>
  <c r="G4766" i="3"/>
  <c r="H4766" i="3"/>
  <c r="O4766" i="3"/>
  <c r="F4767" i="3"/>
  <c r="G4767" i="3"/>
  <c r="H4767" i="3"/>
  <c r="O4767" i="3"/>
  <c r="F4768" i="3"/>
  <c r="G4768" i="3"/>
  <c r="H4768" i="3"/>
  <c r="O4768" i="3"/>
  <c r="F4769" i="3"/>
  <c r="G4769" i="3"/>
  <c r="H4769" i="3"/>
  <c r="O4769" i="3"/>
  <c r="B4757" i="3"/>
  <c r="C4757" i="3"/>
  <c r="D4757" i="3"/>
  <c r="B4758" i="3"/>
  <c r="L4758" i="3" s="1"/>
  <c r="C4758" i="3"/>
  <c r="D4758" i="3"/>
  <c r="B4759" i="3"/>
  <c r="C4759" i="3"/>
  <c r="D4759" i="3"/>
  <c r="B4760" i="3"/>
  <c r="C4760" i="3"/>
  <c r="D4760" i="3"/>
  <c r="B4761" i="3"/>
  <c r="L4761" i="3" s="1"/>
  <c r="C4761" i="3"/>
  <c r="D4761" i="3"/>
  <c r="B4762" i="3"/>
  <c r="C4762" i="3"/>
  <c r="D4762" i="3"/>
  <c r="B4763" i="3"/>
  <c r="C4763" i="3"/>
  <c r="D4763" i="3"/>
  <c r="B4764" i="3"/>
  <c r="L4764" i="3" s="1"/>
  <c r="C4764" i="3"/>
  <c r="D4764" i="3"/>
  <c r="B4765" i="3"/>
  <c r="C4765" i="3"/>
  <c r="D4765" i="3"/>
  <c r="B4766" i="3"/>
  <c r="C4766" i="3"/>
  <c r="D4766" i="3"/>
  <c r="B4767" i="3"/>
  <c r="L4767" i="3" s="1"/>
  <c r="C4767" i="3"/>
  <c r="D4767" i="3"/>
  <c r="B4768" i="3"/>
  <c r="C4768" i="3"/>
  <c r="D4768" i="3"/>
  <c r="B4769" i="3"/>
  <c r="C4769" i="3"/>
  <c r="D4769" i="3"/>
  <c r="B4770" i="3"/>
  <c r="C4770" i="3"/>
  <c r="D4770" i="3"/>
  <c r="O4756" i="3"/>
  <c r="H4756" i="3"/>
  <c r="G4756" i="3"/>
  <c r="F4756" i="3"/>
  <c r="D4756" i="3"/>
  <c r="C4756" i="3"/>
  <c r="B4756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2" i="2"/>
  <c r="L648" i="2"/>
  <c r="M648" i="2" s="1"/>
  <c r="J648" i="2"/>
  <c r="K648" i="2" s="1"/>
  <c r="O4755" i="3"/>
  <c r="H4755" i="3"/>
  <c r="G4755" i="3"/>
  <c r="F4755" i="3"/>
  <c r="D4755" i="3"/>
  <c r="C4755" i="3"/>
  <c r="B4755" i="3"/>
  <c r="O4754" i="3"/>
  <c r="H4754" i="3"/>
  <c r="G4754" i="3"/>
  <c r="F4754" i="3"/>
  <c r="D4754" i="3"/>
  <c r="C4754" i="3"/>
  <c r="B4754" i="3"/>
  <c r="O4753" i="3"/>
  <c r="H4753" i="3"/>
  <c r="G4753" i="3"/>
  <c r="F4753" i="3"/>
  <c r="D4753" i="3"/>
  <c r="C4753" i="3"/>
  <c r="B4753" i="3"/>
  <c r="L4753" i="3" s="1"/>
  <c r="O4752" i="3"/>
  <c r="H4752" i="3"/>
  <c r="G4752" i="3"/>
  <c r="F4752" i="3"/>
  <c r="D4752" i="3"/>
  <c r="C4752" i="3"/>
  <c r="B4752" i="3"/>
  <c r="L4752" i="3" s="1"/>
  <c r="J647" i="2"/>
  <c r="K647" i="2" s="1"/>
  <c r="L647" i="2"/>
  <c r="M647" i="2" s="1"/>
  <c r="O4751" i="3"/>
  <c r="H4751" i="3"/>
  <c r="G4751" i="3"/>
  <c r="F4751" i="3"/>
  <c r="D4751" i="3"/>
  <c r="C4751" i="3"/>
  <c r="B4751" i="3"/>
  <c r="L4751" i="3" s="1"/>
  <c r="O4750" i="3"/>
  <c r="H4750" i="3"/>
  <c r="G4750" i="3"/>
  <c r="F4750" i="3"/>
  <c r="D4750" i="3"/>
  <c r="C4750" i="3"/>
  <c r="B4750" i="3"/>
  <c r="L4750" i="3" s="1"/>
  <c r="O4749" i="3"/>
  <c r="H4749" i="3"/>
  <c r="G4749" i="3"/>
  <c r="F4749" i="3"/>
  <c r="D4749" i="3"/>
  <c r="C4749" i="3"/>
  <c r="B4749" i="3"/>
  <c r="L4749" i="3" s="1"/>
  <c r="O4748" i="3"/>
  <c r="H4748" i="3"/>
  <c r="G4748" i="3"/>
  <c r="F4748" i="3"/>
  <c r="D4748" i="3"/>
  <c r="C4748" i="3"/>
  <c r="B4748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F4733" i="3"/>
  <c r="G4733" i="3"/>
  <c r="H4733" i="3"/>
  <c r="F4734" i="3"/>
  <c r="G4734" i="3"/>
  <c r="H4734" i="3"/>
  <c r="F4735" i="3"/>
  <c r="G4735" i="3"/>
  <c r="H4735" i="3"/>
  <c r="F4736" i="3"/>
  <c r="G4736" i="3"/>
  <c r="H4736" i="3"/>
  <c r="F4737" i="3"/>
  <c r="G4737" i="3"/>
  <c r="H4737" i="3"/>
  <c r="F4738" i="3"/>
  <c r="G4738" i="3"/>
  <c r="H4738" i="3"/>
  <c r="F4739" i="3"/>
  <c r="G4739" i="3"/>
  <c r="H4739" i="3"/>
  <c r="F4740" i="3"/>
  <c r="G4740" i="3"/>
  <c r="H4740" i="3"/>
  <c r="F4741" i="3"/>
  <c r="G4741" i="3"/>
  <c r="H4741" i="3"/>
  <c r="F4742" i="3"/>
  <c r="G4742" i="3"/>
  <c r="H4742" i="3"/>
  <c r="F4743" i="3"/>
  <c r="G4743" i="3"/>
  <c r="H4743" i="3"/>
  <c r="F4744" i="3"/>
  <c r="G4744" i="3"/>
  <c r="H4744" i="3"/>
  <c r="F4745" i="3"/>
  <c r="G4745" i="3"/>
  <c r="H4745" i="3"/>
  <c r="F4746" i="3"/>
  <c r="G4746" i="3"/>
  <c r="H4746" i="3"/>
  <c r="F4747" i="3"/>
  <c r="G4747" i="3"/>
  <c r="H4747" i="3"/>
  <c r="B4733" i="3"/>
  <c r="L4733" i="3" s="1"/>
  <c r="C4733" i="3"/>
  <c r="D4733" i="3"/>
  <c r="B4734" i="3"/>
  <c r="L4734" i="3" s="1"/>
  <c r="C4734" i="3"/>
  <c r="D4734" i="3"/>
  <c r="B4735" i="3"/>
  <c r="L4735" i="3" s="1"/>
  <c r="C4735" i="3"/>
  <c r="D4735" i="3"/>
  <c r="B4736" i="3"/>
  <c r="L4736" i="3" s="1"/>
  <c r="C4736" i="3"/>
  <c r="D4736" i="3"/>
  <c r="B4737" i="3"/>
  <c r="L4737" i="3" s="1"/>
  <c r="C4737" i="3"/>
  <c r="D4737" i="3"/>
  <c r="B4738" i="3"/>
  <c r="L4738" i="3" s="1"/>
  <c r="C4738" i="3"/>
  <c r="D4738" i="3"/>
  <c r="B4739" i="3"/>
  <c r="L4739" i="3" s="1"/>
  <c r="C4739" i="3"/>
  <c r="D4739" i="3"/>
  <c r="B4740" i="3"/>
  <c r="L4740" i="3" s="1"/>
  <c r="C4740" i="3"/>
  <c r="D4740" i="3"/>
  <c r="B4741" i="3"/>
  <c r="L4741" i="3" s="1"/>
  <c r="C4741" i="3"/>
  <c r="D4741" i="3"/>
  <c r="B4742" i="3"/>
  <c r="L4742" i="3" s="1"/>
  <c r="C4742" i="3"/>
  <c r="D4742" i="3"/>
  <c r="B4743" i="3"/>
  <c r="L4743" i="3" s="1"/>
  <c r="C4743" i="3"/>
  <c r="D4743" i="3"/>
  <c r="B4744" i="3"/>
  <c r="L4744" i="3" s="1"/>
  <c r="C4744" i="3"/>
  <c r="D4744" i="3"/>
  <c r="B4745" i="3"/>
  <c r="L4745" i="3" s="1"/>
  <c r="C4745" i="3"/>
  <c r="D4745" i="3"/>
  <c r="B4746" i="3"/>
  <c r="L4746" i="3" s="1"/>
  <c r="C4746" i="3"/>
  <c r="D4746" i="3"/>
  <c r="B4747" i="3"/>
  <c r="L4747" i="3" s="1"/>
  <c r="C4747" i="3"/>
  <c r="D4747" i="3"/>
  <c r="J646" i="2"/>
  <c r="K646" i="2" s="1"/>
  <c r="L646" i="2"/>
  <c r="M646" i="2" s="1"/>
  <c r="O4729" i="3"/>
  <c r="O4730" i="3"/>
  <c r="O4731" i="3"/>
  <c r="O4732" i="3"/>
  <c r="F4729" i="3"/>
  <c r="G4729" i="3"/>
  <c r="H4729" i="3"/>
  <c r="F4730" i="3"/>
  <c r="G4730" i="3"/>
  <c r="H4730" i="3"/>
  <c r="F4731" i="3"/>
  <c r="G4731" i="3"/>
  <c r="H4731" i="3"/>
  <c r="F4732" i="3"/>
  <c r="G4732" i="3"/>
  <c r="H4732" i="3"/>
  <c r="B4729" i="3"/>
  <c r="L4729" i="3" s="1"/>
  <c r="C4729" i="3"/>
  <c r="D4729" i="3"/>
  <c r="B4730" i="3"/>
  <c r="L4730" i="3" s="1"/>
  <c r="C4730" i="3"/>
  <c r="D4730" i="3"/>
  <c r="B4731" i="3"/>
  <c r="L4731" i="3" s="1"/>
  <c r="C4731" i="3"/>
  <c r="D4731" i="3"/>
  <c r="B4732" i="3"/>
  <c r="L4732" i="3" s="1"/>
  <c r="C4732" i="3"/>
  <c r="D4732" i="3"/>
  <c r="O4728" i="3"/>
  <c r="B4728" i="3"/>
  <c r="C4728" i="3"/>
  <c r="D4728" i="3"/>
  <c r="F4728" i="3"/>
  <c r="G4728" i="3"/>
  <c r="H4728" i="3"/>
  <c r="O4727" i="3"/>
  <c r="B4727" i="3"/>
  <c r="C4727" i="3"/>
  <c r="D4727" i="3"/>
  <c r="F4727" i="3"/>
  <c r="G4727" i="3"/>
  <c r="H4727" i="3"/>
  <c r="J644" i="2"/>
  <c r="K644" i="2" s="1"/>
  <c r="L644" i="2"/>
  <c r="M644" i="2" s="1"/>
  <c r="J645" i="2"/>
  <c r="K645" i="2" s="1"/>
  <c r="L645" i="2"/>
  <c r="M645" i="2" s="1"/>
  <c r="J643" i="2"/>
  <c r="K643" i="2" s="1"/>
  <c r="L643" i="2"/>
  <c r="M643" i="2" s="1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O4726" i="3"/>
  <c r="O4725" i="3"/>
  <c r="O4724" i="3"/>
  <c r="O4723" i="3"/>
  <c r="O4722" i="3"/>
  <c r="O4721" i="3"/>
  <c r="O4720" i="3"/>
  <c r="O4719" i="3"/>
  <c r="O4718" i="3"/>
  <c r="O4717" i="3"/>
  <c r="O4716" i="3"/>
  <c r="O4715" i="3"/>
  <c r="O4714" i="3"/>
  <c r="O4713" i="3"/>
  <c r="O4712" i="3"/>
  <c r="O4711" i="3"/>
  <c r="O4710" i="3"/>
  <c r="O4709" i="3"/>
  <c r="O4708" i="3"/>
  <c r="O4707" i="3"/>
  <c r="O4706" i="3"/>
  <c r="O4705" i="3"/>
  <c r="O4704" i="3"/>
  <c r="O4703" i="3"/>
  <c r="O4702" i="3"/>
  <c r="O4701" i="3"/>
  <c r="O4700" i="3"/>
  <c r="O4699" i="3"/>
  <c r="O4698" i="3"/>
  <c r="O4697" i="3"/>
  <c r="O4696" i="3"/>
  <c r="O4695" i="3"/>
  <c r="O4694" i="3"/>
  <c r="O4693" i="3"/>
  <c r="O4692" i="3"/>
  <c r="O4691" i="3"/>
  <c r="F4691" i="3"/>
  <c r="G4691" i="3"/>
  <c r="H4691" i="3"/>
  <c r="F4692" i="3"/>
  <c r="G4692" i="3"/>
  <c r="H4692" i="3"/>
  <c r="F4693" i="3"/>
  <c r="G4693" i="3"/>
  <c r="H4693" i="3"/>
  <c r="P4693" i="3" s="1"/>
  <c r="F4694" i="3"/>
  <c r="G4694" i="3"/>
  <c r="H4694" i="3"/>
  <c r="F4695" i="3"/>
  <c r="G4695" i="3"/>
  <c r="H4695" i="3"/>
  <c r="F4696" i="3"/>
  <c r="G4696" i="3"/>
  <c r="H4696" i="3"/>
  <c r="F4697" i="3"/>
  <c r="G4697" i="3"/>
  <c r="H4697" i="3"/>
  <c r="F4698" i="3"/>
  <c r="G4698" i="3"/>
  <c r="H4698" i="3"/>
  <c r="F4699" i="3"/>
  <c r="G4699" i="3"/>
  <c r="H4699" i="3"/>
  <c r="F4700" i="3"/>
  <c r="G4700" i="3"/>
  <c r="H4700" i="3"/>
  <c r="F4701" i="3"/>
  <c r="G4701" i="3"/>
  <c r="H4701" i="3"/>
  <c r="F4702" i="3"/>
  <c r="G4702" i="3"/>
  <c r="H4702" i="3"/>
  <c r="F4703" i="3"/>
  <c r="G4703" i="3"/>
  <c r="H4703" i="3"/>
  <c r="F4704" i="3"/>
  <c r="G4704" i="3"/>
  <c r="H4704" i="3"/>
  <c r="F4705" i="3"/>
  <c r="G4705" i="3"/>
  <c r="H4705" i="3"/>
  <c r="F4706" i="3"/>
  <c r="G4706" i="3"/>
  <c r="H4706" i="3"/>
  <c r="F4707" i="3"/>
  <c r="G4707" i="3"/>
  <c r="H4707" i="3"/>
  <c r="F4708" i="3"/>
  <c r="G4708" i="3"/>
  <c r="H4708" i="3"/>
  <c r="F4709" i="3"/>
  <c r="G4709" i="3"/>
  <c r="H4709" i="3"/>
  <c r="F4710" i="3"/>
  <c r="G4710" i="3"/>
  <c r="H4710" i="3"/>
  <c r="F4711" i="3"/>
  <c r="G4711" i="3"/>
  <c r="H4711" i="3"/>
  <c r="F4712" i="3"/>
  <c r="G4712" i="3"/>
  <c r="H4712" i="3"/>
  <c r="F4713" i="3"/>
  <c r="G4713" i="3"/>
  <c r="H4713" i="3"/>
  <c r="F4714" i="3"/>
  <c r="G4714" i="3"/>
  <c r="H4714" i="3"/>
  <c r="F4715" i="3"/>
  <c r="G4715" i="3"/>
  <c r="H4715" i="3"/>
  <c r="F4716" i="3"/>
  <c r="G4716" i="3"/>
  <c r="H4716" i="3"/>
  <c r="F4717" i="3"/>
  <c r="G4717" i="3"/>
  <c r="H4717" i="3"/>
  <c r="F4718" i="3"/>
  <c r="G4718" i="3"/>
  <c r="H4718" i="3"/>
  <c r="F4719" i="3"/>
  <c r="G4719" i="3"/>
  <c r="H4719" i="3"/>
  <c r="F4720" i="3"/>
  <c r="G4720" i="3"/>
  <c r="H4720" i="3"/>
  <c r="F4721" i="3"/>
  <c r="G4721" i="3"/>
  <c r="H4721" i="3"/>
  <c r="F4722" i="3"/>
  <c r="G4722" i="3"/>
  <c r="H4722" i="3"/>
  <c r="F4723" i="3"/>
  <c r="G4723" i="3"/>
  <c r="H4723" i="3"/>
  <c r="F4724" i="3"/>
  <c r="G4724" i="3"/>
  <c r="H4724" i="3"/>
  <c r="F4725" i="3"/>
  <c r="G4725" i="3"/>
  <c r="H4725" i="3"/>
  <c r="F4726" i="3"/>
  <c r="G4726" i="3"/>
  <c r="H4726" i="3"/>
  <c r="B4691" i="3"/>
  <c r="C4691" i="3"/>
  <c r="B4692" i="3"/>
  <c r="C4692" i="3"/>
  <c r="B4693" i="3"/>
  <c r="C4693" i="3"/>
  <c r="B4694" i="3"/>
  <c r="C4694" i="3"/>
  <c r="B4695" i="3"/>
  <c r="C4695" i="3"/>
  <c r="B4696" i="3"/>
  <c r="C4696" i="3"/>
  <c r="B4697" i="3"/>
  <c r="C4697" i="3"/>
  <c r="B4698" i="3"/>
  <c r="C4698" i="3"/>
  <c r="B4699" i="3"/>
  <c r="C4699" i="3"/>
  <c r="B4700" i="3"/>
  <c r="C4700" i="3"/>
  <c r="B4701" i="3"/>
  <c r="C4701" i="3"/>
  <c r="B4702" i="3"/>
  <c r="C4702" i="3"/>
  <c r="B4703" i="3"/>
  <c r="C4703" i="3"/>
  <c r="B4704" i="3"/>
  <c r="C4704" i="3"/>
  <c r="B4705" i="3"/>
  <c r="C4705" i="3"/>
  <c r="B4706" i="3"/>
  <c r="C4706" i="3"/>
  <c r="B4707" i="3"/>
  <c r="C4707" i="3"/>
  <c r="B4708" i="3"/>
  <c r="C4708" i="3"/>
  <c r="B4709" i="3"/>
  <c r="C4709" i="3"/>
  <c r="B4710" i="3"/>
  <c r="C4710" i="3"/>
  <c r="B4711" i="3"/>
  <c r="C4711" i="3"/>
  <c r="B4712" i="3"/>
  <c r="L4712" i="3" s="1"/>
  <c r="C4712" i="3"/>
  <c r="B4713" i="3"/>
  <c r="C4713" i="3"/>
  <c r="B4714" i="3"/>
  <c r="C4714" i="3"/>
  <c r="B4715" i="3"/>
  <c r="L4715" i="3" s="1"/>
  <c r="C4715" i="3"/>
  <c r="B4716" i="3"/>
  <c r="C4716" i="3"/>
  <c r="B4717" i="3"/>
  <c r="C4717" i="3"/>
  <c r="B4718" i="3"/>
  <c r="L4718" i="3" s="1"/>
  <c r="C4718" i="3"/>
  <c r="B4719" i="3"/>
  <c r="C4719" i="3"/>
  <c r="B4720" i="3"/>
  <c r="C4720" i="3"/>
  <c r="B4721" i="3"/>
  <c r="L4721" i="3" s="1"/>
  <c r="C4721" i="3"/>
  <c r="B4722" i="3"/>
  <c r="C4722" i="3"/>
  <c r="B4723" i="3"/>
  <c r="C4723" i="3"/>
  <c r="B4724" i="3"/>
  <c r="L4724" i="3" s="1"/>
  <c r="C4724" i="3"/>
  <c r="B4725" i="3"/>
  <c r="C4725" i="3"/>
  <c r="B4726" i="3"/>
  <c r="C4726" i="3"/>
  <c r="O4690" i="3"/>
  <c r="H4690" i="3"/>
  <c r="G4690" i="3"/>
  <c r="F4690" i="3"/>
  <c r="D4690" i="3"/>
  <c r="C4690" i="3"/>
  <c r="B4690" i="3"/>
  <c r="O4689" i="3"/>
  <c r="H4689" i="3"/>
  <c r="G4689" i="3"/>
  <c r="F4689" i="3"/>
  <c r="D4689" i="3"/>
  <c r="C4689" i="3"/>
  <c r="B4689" i="3"/>
  <c r="L4689" i="3" s="1"/>
  <c r="O4688" i="3"/>
  <c r="H4688" i="3"/>
  <c r="G4688" i="3"/>
  <c r="F4688" i="3"/>
  <c r="D4688" i="3"/>
  <c r="C4688" i="3"/>
  <c r="B4688" i="3"/>
  <c r="O4687" i="3"/>
  <c r="H4687" i="3"/>
  <c r="G4687" i="3"/>
  <c r="F4687" i="3"/>
  <c r="D4687" i="3"/>
  <c r="C4687" i="3"/>
  <c r="B4687" i="3"/>
  <c r="L4687" i="3" s="1"/>
  <c r="O4686" i="3"/>
  <c r="H4686" i="3"/>
  <c r="G4686" i="3"/>
  <c r="F4686" i="3"/>
  <c r="D4686" i="3"/>
  <c r="C4686" i="3"/>
  <c r="B4686" i="3"/>
  <c r="L4686" i="3" s="1"/>
  <c r="O4685" i="3"/>
  <c r="H4685" i="3"/>
  <c r="G4685" i="3"/>
  <c r="F4685" i="3"/>
  <c r="D4685" i="3"/>
  <c r="C4685" i="3"/>
  <c r="B4685" i="3"/>
  <c r="L4685" i="3" s="1"/>
  <c r="O4684" i="3"/>
  <c r="H4684" i="3"/>
  <c r="G4684" i="3"/>
  <c r="F4684" i="3"/>
  <c r="D4684" i="3"/>
  <c r="C4684" i="3"/>
  <c r="B4684" i="3"/>
  <c r="O4683" i="3"/>
  <c r="H4683" i="3"/>
  <c r="G4683" i="3"/>
  <c r="F4683" i="3"/>
  <c r="D4683" i="3"/>
  <c r="C4683" i="3"/>
  <c r="B4683" i="3"/>
  <c r="L4683" i="3" s="1"/>
  <c r="O4682" i="3"/>
  <c r="H4682" i="3"/>
  <c r="G4682" i="3"/>
  <c r="F4682" i="3"/>
  <c r="D4682" i="3"/>
  <c r="C4682" i="3"/>
  <c r="B4682" i="3"/>
  <c r="L4682" i="3" s="1"/>
  <c r="K4677" i="3"/>
  <c r="O4677" i="3" s="1"/>
  <c r="O4667" i="3"/>
  <c r="O4668" i="3"/>
  <c r="O4669" i="3"/>
  <c r="O4670" i="3"/>
  <c r="O4671" i="3"/>
  <c r="O4672" i="3"/>
  <c r="O4673" i="3"/>
  <c r="O4674" i="3"/>
  <c r="O4675" i="3"/>
  <c r="O4676" i="3"/>
  <c r="O4678" i="3"/>
  <c r="O4679" i="3"/>
  <c r="O4680" i="3"/>
  <c r="O4681" i="3"/>
  <c r="F4675" i="3"/>
  <c r="G4675" i="3"/>
  <c r="H4675" i="3"/>
  <c r="F4676" i="3"/>
  <c r="G4676" i="3"/>
  <c r="H4676" i="3"/>
  <c r="F4677" i="3"/>
  <c r="G4677" i="3"/>
  <c r="H4677" i="3"/>
  <c r="F4678" i="3"/>
  <c r="G4678" i="3"/>
  <c r="H4678" i="3"/>
  <c r="F4679" i="3"/>
  <c r="G4679" i="3"/>
  <c r="H4679" i="3"/>
  <c r="F4680" i="3"/>
  <c r="G4680" i="3"/>
  <c r="H4680" i="3"/>
  <c r="F4681" i="3"/>
  <c r="G4681" i="3"/>
  <c r="H4681" i="3"/>
  <c r="B4675" i="3"/>
  <c r="L4675" i="3" s="1"/>
  <c r="C4675" i="3"/>
  <c r="D4675" i="3"/>
  <c r="B4676" i="3"/>
  <c r="L4676" i="3" s="1"/>
  <c r="C4676" i="3"/>
  <c r="D4676" i="3"/>
  <c r="B4677" i="3"/>
  <c r="L4677" i="3" s="1"/>
  <c r="C4677" i="3"/>
  <c r="D4677" i="3"/>
  <c r="B4678" i="3"/>
  <c r="L4678" i="3" s="1"/>
  <c r="C4678" i="3"/>
  <c r="D4678" i="3"/>
  <c r="B4679" i="3"/>
  <c r="L4679" i="3" s="1"/>
  <c r="C4679" i="3"/>
  <c r="D4679" i="3"/>
  <c r="B4680" i="3"/>
  <c r="L4680" i="3" s="1"/>
  <c r="C4680" i="3"/>
  <c r="D4680" i="3"/>
  <c r="B4681" i="3"/>
  <c r="L4681" i="3" s="1"/>
  <c r="C4681" i="3"/>
  <c r="D4681" i="3"/>
  <c r="F4667" i="3"/>
  <c r="G4667" i="3"/>
  <c r="H4667" i="3"/>
  <c r="F4668" i="3"/>
  <c r="G4668" i="3"/>
  <c r="H4668" i="3"/>
  <c r="F4669" i="3"/>
  <c r="G4669" i="3"/>
  <c r="H4669" i="3"/>
  <c r="F4670" i="3"/>
  <c r="G4670" i="3"/>
  <c r="H4670" i="3"/>
  <c r="F4671" i="3"/>
  <c r="G4671" i="3"/>
  <c r="H4671" i="3"/>
  <c r="F4672" i="3"/>
  <c r="G4672" i="3"/>
  <c r="H4672" i="3"/>
  <c r="F4673" i="3"/>
  <c r="G4673" i="3"/>
  <c r="H4673" i="3"/>
  <c r="F4674" i="3"/>
  <c r="G4674" i="3"/>
  <c r="H4674" i="3"/>
  <c r="B4667" i="3"/>
  <c r="L4667" i="3" s="1"/>
  <c r="C4667" i="3"/>
  <c r="D4667" i="3"/>
  <c r="B4668" i="3"/>
  <c r="L4668" i="3" s="1"/>
  <c r="C4668" i="3"/>
  <c r="D4668" i="3"/>
  <c r="B4669" i="3"/>
  <c r="L4669" i="3" s="1"/>
  <c r="C4669" i="3"/>
  <c r="D4669" i="3"/>
  <c r="B4670" i="3"/>
  <c r="L4670" i="3" s="1"/>
  <c r="C4670" i="3"/>
  <c r="D4670" i="3"/>
  <c r="B4671" i="3"/>
  <c r="L4671" i="3" s="1"/>
  <c r="C4671" i="3"/>
  <c r="D4671" i="3"/>
  <c r="B4672" i="3"/>
  <c r="L4672" i="3" s="1"/>
  <c r="C4672" i="3"/>
  <c r="D4672" i="3"/>
  <c r="B4673" i="3"/>
  <c r="L4673" i="3" s="1"/>
  <c r="C4673" i="3"/>
  <c r="D4673" i="3"/>
  <c r="B4674" i="3"/>
  <c r="L4674" i="3" s="1"/>
  <c r="C4674" i="3"/>
  <c r="D4674" i="3"/>
  <c r="O4666" i="3"/>
  <c r="H4666" i="3"/>
  <c r="G4666" i="3"/>
  <c r="F4666" i="3"/>
  <c r="D4666" i="3"/>
  <c r="C4666" i="3"/>
  <c r="B4666" i="3"/>
  <c r="L4666" i="3" s="1"/>
  <c r="O1017" i="3"/>
  <c r="O4665" i="3"/>
  <c r="H4665" i="3"/>
  <c r="G4665" i="3"/>
  <c r="F4665" i="3"/>
  <c r="D4665" i="3"/>
  <c r="C4665" i="3"/>
  <c r="B4665" i="3"/>
  <c r="L4665" i="3" s="1"/>
  <c r="O4664" i="3"/>
  <c r="H4664" i="3"/>
  <c r="G4664" i="3"/>
  <c r="F4664" i="3"/>
  <c r="D4664" i="3"/>
  <c r="C4664" i="3"/>
  <c r="B4664" i="3"/>
  <c r="L4664" i="3" s="1"/>
  <c r="O4663" i="3"/>
  <c r="H4663" i="3"/>
  <c r="G4663" i="3"/>
  <c r="F4663" i="3"/>
  <c r="D4663" i="3"/>
  <c r="C4663" i="3"/>
  <c r="B4663" i="3"/>
  <c r="L4663" i="3" s="1"/>
  <c r="O4662" i="3"/>
  <c r="H4662" i="3"/>
  <c r="G4662" i="3"/>
  <c r="F4662" i="3"/>
  <c r="D4662" i="3"/>
  <c r="C4662" i="3"/>
  <c r="B4662" i="3"/>
  <c r="O4661" i="3"/>
  <c r="H4661" i="3"/>
  <c r="G4661" i="3"/>
  <c r="F4661" i="3"/>
  <c r="D4661" i="3"/>
  <c r="C4661" i="3"/>
  <c r="B4661" i="3"/>
  <c r="L4661" i="3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O4660" i="3"/>
  <c r="H4660" i="3"/>
  <c r="G4660" i="3"/>
  <c r="F4660" i="3"/>
  <c r="D4660" i="3"/>
  <c r="C4660" i="3"/>
  <c r="B4660" i="3"/>
  <c r="L4660" i="3" s="1"/>
  <c r="O4659" i="3"/>
  <c r="H4659" i="3"/>
  <c r="G4659" i="3"/>
  <c r="F4659" i="3"/>
  <c r="D4659" i="3"/>
  <c r="C4659" i="3"/>
  <c r="B4659" i="3"/>
  <c r="L4659" i="3" s="1"/>
  <c r="J636" i="2"/>
  <c r="K636" i="2" s="1"/>
  <c r="L636" i="2"/>
  <c r="M636" i="2" s="1"/>
  <c r="J635" i="2"/>
  <c r="K635" i="2" s="1"/>
  <c r="L635" i="2"/>
  <c r="M635" i="2" s="1"/>
  <c r="O4658" i="3"/>
  <c r="H4658" i="3"/>
  <c r="G4658" i="3"/>
  <c r="F4658" i="3"/>
  <c r="D4658" i="3"/>
  <c r="C4658" i="3"/>
  <c r="B4658" i="3"/>
  <c r="L4658" i="3" s="1"/>
  <c r="O4657" i="3"/>
  <c r="H4657" i="3"/>
  <c r="G4657" i="3"/>
  <c r="F4657" i="3"/>
  <c r="D4657" i="3"/>
  <c r="C4657" i="3"/>
  <c r="B4657" i="3"/>
  <c r="L4657" i="3" s="1"/>
  <c r="O4656" i="3"/>
  <c r="H4656" i="3"/>
  <c r="G4656" i="3"/>
  <c r="F4656" i="3"/>
  <c r="D4656" i="3"/>
  <c r="C4656" i="3"/>
  <c r="B4656" i="3"/>
  <c r="L4656" i="3" s="1"/>
  <c r="O4655" i="3"/>
  <c r="H4655" i="3"/>
  <c r="G4655" i="3"/>
  <c r="F4655" i="3"/>
  <c r="D4655" i="3"/>
  <c r="C4655" i="3"/>
  <c r="B4655" i="3"/>
  <c r="L4655" i="3" s="1"/>
  <c r="O4654" i="3"/>
  <c r="H4654" i="3"/>
  <c r="G4654" i="3"/>
  <c r="F4654" i="3"/>
  <c r="D4654" i="3"/>
  <c r="C4654" i="3"/>
  <c r="B4654" i="3"/>
  <c r="L4654" i="3" s="1"/>
  <c r="O4653" i="3"/>
  <c r="H4653" i="3"/>
  <c r="G4653" i="3"/>
  <c r="F4653" i="3"/>
  <c r="D4653" i="3"/>
  <c r="C4653" i="3"/>
  <c r="B4653" i="3"/>
  <c r="L4653" i="3" s="1"/>
  <c r="H4652" i="3"/>
  <c r="G4652" i="3"/>
  <c r="J634" i="2"/>
  <c r="K634" i="2" s="1"/>
  <c r="L634" i="2"/>
  <c r="M634" i="2" s="1"/>
  <c r="H4651" i="3"/>
  <c r="G4651" i="3"/>
  <c r="F4651" i="3"/>
  <c r="D4651" i="3"/>
  <c r="C4651" i="3"/>
  <c r="B4651" i="3"/>
  <c r="L4651" i="3" s="1"/>
  <c r="H4650" i="3"/>
  <c r="G4650" i="3"/>
  <c r="F4650" i="3"/>
  <c r="H4649" i="3"/>
  <c r="G4649" i="3"/>
  <c r="F4649" i="3"/>
  <c r="H4648" i="3"/>
  <c r="G4648" i="3"/>
  <c r="F4648" i="3"/>
  <c r="H4647" i="3"/>
  <c r="G4647" i="3"/>
  <c r="F4647" i="3"/>
  <c r="H4646" i="3"/>
  <c r="G4646" i="3"/>
  <c r="F4646" i="3"/>
  <c r="B4646" i="3"/>
  <c r="C4646" i="3"/>
  <c r="D4646" i="3"/>
  <c r="B4647" i="3"/>
  <c r="C4647" i="3"/>
  <c r="D4647" i="3"/>
  <c r="B4648" i="3"/>
  <c r="C4648" i="3"/>
  <c r="D4648" i="3"/>
  <c r="B4649" i="3"/>
  <c r="C4649" i="3"/>
  <c r="D4649" i="3"/>
  <c r="B4650" i="3"/>
  <c r="C4650" i="3"/>
  <c r="D4650" i="3"/>
  <c r="J633" i="2"/>
  <c r="K633" i="2" s="1"/>
  <c r="L633" i="2"/>
  <c r="M633" i="2" s="1"/>
  <c r="J632" i="2"/>
  <c r="K632" i="2" s="1"/>
  <c r="L632" i="2"/>
  <c r="M632" i="2" s="1"/>
  <c r="O4645" i="3"/>
  <c r="H4645" i="3"/>
  <c r="G4645" i="3"/>
  <c r="F4645" i="3"/>
  <c r="D4645" i="3"/>
  <c r="I4645" i="3" s="1"/>
  <c r="C4645" i="3"/>
  <c r="B4645" i="3"/>
  <c r="O4644" i="3"/>
  <c r="H4644" i="3"/>
  <c r="G4644" i="3"/>
  <c r="F4644" i="3"/>
  <c r="D4644" i="3"/>
  <c r="C4644" i="3"/>
  <c r="B4644" i="3"/>
  <c r="O4643" i="3"/>
  <c r="H4643" i="3"/>
  <c r="G4643" i="3"/>
  <c r="F4643" i="3"/>
  <c r="D4643" i="3"/>
  <c r="C4643" i="3"/>
  <c r="B4643" i="3"/>
  <c r="O4642" i="3"/>
  <c r="H4642" i="3"/>
  <c r="G4642" i="3"/>
  <c r="F4642" i="3"/>
  <c r="D4642" i="3"/>
  <c r="C4642" i="3"/>
  <c r="B4642" i="3"/>
  <c r="L4642" i="3" s="1"/>
  <c r="O4641" i="3"/>
  <c r="H4641" i="3"/>
  <c r="G4641" i="3"/>
  <c r="F4641" i="3"/>
  <c r="D4641" i="3"/>
  <c r="C4641" i="3"/>
  <c r="B4641" i="3"/>
  <c r="L4641" i="3" s="1"/>
  <c r="O4640" i="3"/>
  <c r="H4640" i="3"/>
  <c r="G4640" i="3"/>
  <c r="F4640" i="3"/>
  <c r="D4640" i="3"/>
  <c r="C4640" i="3"/>
  <c r="B4640" i="3"/>
  <c r="O4639" i="3"/>
  <c r="H4639" i="3"/>
  <c r="G4639" i="3"/>
  <c r="F4639" i="3"/>
  <c r="D4639" i="3"/>
  <c r="C4639" i="3"/>
  <c r="B4639" i="3"/>
  <c r="L4639" i="3" s="1"/>
  <c r="O4638" i="3"/>
  <c r="H4638" i="3"/>
  <c r="G4638" i="3"/>
  <c r="F4638" i="3"/>
  <c r="D4638" i="3"/>
  <c r="C4638" i="3"/>
  <c r="B4638" i="3"/>
  <c r="L4638" i="3" s="1"/>
  <c r="H4637" i="3"/>
  <c r="G4637" i="3"/>
  <c r="D4637" i="3"/>
  <c r="H4636" i="3"/>
  <c r="G4636" i="3"/>
  <c r="D4636" i="3"/>
  <c r="H4635" i="3"/>
  <c r="G4635" i="3"/>
  <c r="D4635" i="3"/>
  <c r="H4634" i="3"/>
  <c r="G4634" i="3"/>
  <c r="D4634" i="3"/>
  <c r="H4633" i="3"/>
  <c r="G4633" i="3"/>
  <c r="D4633" i="3"/>
  <c r="H4632" i="3"/>
  <c r="G4632" i="3"/>
  <c r="D4632" i="3"/>
  <c r="H4631" i="3"/>
  <c r="G4631" i="3"/>
  <c r="D4631" i="3"/>
  <c r="H4630" i="3"/>
  <c r="G4630" i="3"/>
  <c r="D4630" i="3"/>
  <c r="H4629" i="3"/>
  <c r="G4629" i="3"/>
  <c r="D4629" i="3"/>
  <c r="H4628" i="3"/>
  <c r="G4628" i="3"/>
  <c r="D4628" i="3"/>
  <c r="H4627" i="3"/>
  <c r="G4627" i="3"/>
  <c r="D4627" i="3"/>
  <c r="H4626" i="3"/>
  <c r="G4626" i="3"/>
  <c r="D4626" i="3"/>
  <c r="H4625" i="3"/>
  <c r="G4625" i="3"/>
  <c r="D4625" i="3"/>
  <c r="D4624" i="3"/>
  <c r="D4621" i="3"/>
  <c r="D4057" i="3"/>
  <c r="H4624" i="3"/>
  <c r="G4624" i="3"/>
  <c r="H4623" i="3"/>
  <c r="G4623" i="3"/>
  <c r="H4622" i="3"/>
  <c r="G4622" i="3"/>
  <c r="H4621" i="3"/>
  <c r="G4621" i="3"/>
  <c r="H4620" i="3"/>
  <c r="G4620" i="3"/>
  <c r="H4619" i="3"/>
  <c r="G4619" i="3"/>
  <c r="H4618" i="3"/>
  <c r="G4618" i="3"/>
  <c r="H4617" i="3"/>
  <c r="H4616" i="3"/>
  <c r="H4615" i="3"/>
  <c r="G4617" i="3"/>
  <c r="G4616" i="3"/>
  <c r="G4615" i="3"/>
  <c r="O4615" i="3"/>
  <c r="F4615" i="3"/>
  <c r="D4615" i="3"/>
  <c r="C4615" i="3"/>
  <c r="B4615" i="3"/>
  <c r="O4614" i="3"/>
  <c r="H4614" i="3"/>
  <c r="G4614" i="3"/>
  <c r="F4614" i="3"/>
  <c r="D4614" i="3"/>
  <c r="C4614" i="3"/>
  <c r="B4614" i="3"/>
  <c r="L4614" i="3" s="1"/>
  <c r="O4613" i="3"/>
  <c r="H4613" i="3"/>
  <c r="G4613" i="3"/>
  <c r="F4613" i="3"/>
  <c r="D4613" i="3"/>
  <c r="C4613" i="3"/>
  <c r="B4613" i="3"/>
  <c r="J631" i="2"/>
  <c r="K631" i="2" s="1"/>
  <c r="J630" i="2"/>
  <c r="K630" i="2" s="1"/>
  <c r="J629" i="2"/>
  <c r="K629" i="2" s="1"/>
  <c r="L629" i="2"/>
  <c r="M629" i="2" s="1"/>
  <c r="L630" i="2"/>
  <c r="M630" i="2" s="1"/>
  <c r="L631" i="2"/>
  <c r="M631" i="2" s="1"/>
  <c r="N4556" i="3" a="1"/>
  <c r="N4556" i="3" s="1"/>
  <c r="O4556" i="3"/>
  <c r="N4557" i="3" a="1"/>
  <c r="N4557" i="3" s="1"/>
  <c r="O4557" i="3"/>
  <c r="N4558" i="3" a="1"/>
  <c r="N4558" i="3" s="1"/>
  <c r="O4558" i="3"/>
  <c r="N4559" i="3" a="1"/>
  <c r="N4559" i="3" s="1"/>
  <c r="O4559" i="3"/>
  <c r="N4560" i="3" a="1"/>
  <c r="N4560" i="3" s="1"/>
  <c r="O4560" i="3"/>
  <c r="N4561" i="3" a="1"/>
  <c r="N4561" i="3" s="1"/>
  <c r="O4561" i="3"/>
  <c r="N4562" i="3" a="1"/>
  <c r="N4562" i="3" s="1"/>
  <c r="O4562" i="3"/>
  <c r="N4563" i="3" a="1"/>
  <c r="N4563" i="3" s="1"/>
  <c r="O4563" i="3"/>
  <c r="N4564" i="3" a="1"/>
  <c r="N4564" i="3" s="1"/>
  <c r="O4564" i="3"/>
  <c r="N4565" i="3" a="1"/>
  <c r="N4565" i="3" s="1"/>
  <c r="O4565" i="3"/>
  <c r="N4566" i="3" a="1"/>
  <c r="N4566" i="3" s="1"/>
  <c r="O4566" i="3"/>
  <c r="N4567" i="3" a="1"/>
  <c r="N4567" i="3" s="1"/>
  <c r="O4567" i="3"/>
  <c r="N4568" i="3" a="1"/>
  <c r="N4568" i="3" s="1"/>
  <c r="O4568" i="3"/>
  <c r="N4569" i="3" a="1"/>
  <c r="N4569" i="3" s="1"/>
  <c r="O4569" i="3"/>
  <c r="N4570" i="3" a="1"/>
  <c r="N4570" i="3" s="1"/>
  <c r="O4570" i="3"/>
  <c r="N4571" i="3" a="1"/>
  <c r="N4571" i="3" s="1"/>
  <c r="O4571" i="3"/>
  <c r="N4572" i="3" a="1"/>
  <c r="N4572" i="3" s="1"/>
  <c r="O4572" i="3"/>
  <c r="N4573" i="3" a="1"/>
  <c r="N4573" i="3" s="1"/>
  <c r="O4573" i="3"/>
  <c r="N4574" i="3" a="1"/>
  <c r="N4574" i="3" s="1"/>
  <c r="O4574" i="3"/>
  <c r="N4575" i="3" a="1"/>
  <c r="N4575" i="3" s="1"/>
  <c r="O4575" i="3"/>
  <c r="N4576" i="3" a="1"/>
  <c r="N4576" i="3" s="1"/>
  <c r="O4576" i="3"/>
  <c r="N4577" i="3" a="1"/>
  <c r="N4577" i="3" s="1"/>
  <c r="O4577" i="3"/>
  <c r="N4578" i="3" a="1"/>
  <c r="N4578" i="3" s="1"/>
  <c r="O4578" i="3"/>
  <c r="N4579" i="3" a="1"/>
  <c r="N4579" i="3" s="1"/>
  <c r="O4579" i="3"/>
  <c r="N4580" i="3" a="1"/>
  <c r="N4580" i="3" s="1"/>
  <c r="O4580" i="3"/>
  <c r="N4581" i="3" a="1"/>
  <c r="N4581" i="3" s="1"/>
  <c r="O4581" i="3"/>
  <c r="N4582" i="3" a="1"/>
  <c r="N4582" i="3" s="1"/>
  <c r="O4582" i="3"/>
  <c r="N4583" i="3" a="1"/>
  <c r="N4583" i="3" s="1"/>
  <c r="O4583" i="3"/>
  <c r="N4584" i="3" a="1"/>
  <c r="N4584" i="3" s="1"/>
  <c r="O4584" i="3"/>
  <c r="N4585" i="3" a="1"/>
  <c r="N4585" i="3" s="1"/>
  <c r="O4585" i="3"/>
  <c r="N4586" i="3" a="1"/>
  <c r="N4586" i="3" s="1"/>
  <c r="O4586" i="3"/>
  <c r="N4587" i="3" a="1"/>
  <c r="N4587" i="3" s="1"/>
  <c r="O4587" i="3"/>
  <c r="N4588" i="3" a="1"/>
  <c r="N4588" i="3" s="1"/>
  <c r="O4588" i="3"/>
  <c r="N4589" i="3" a="1"/>
  <c r="N4589" i="3" s="1"/>
  <c r="O4589" i="3"/>
  <c r="N4590" i="3" a="1"/>
  <c r="N4590" i="3" s="1"/>
  <c r="O4590" i="3"/>
  <c r="N4591" i="3" a="1"/>
  <c r="N4591" i="3" s="1"/>
  <c r="O4591" i="3"/>
  <c r="N4592" i="3" a="1"/>
  <c r="N4592" i="3" s="1"/>
  <c r="O4592" i="3"/>
  <c r="N4593" i="3" a="1"/>
  <c r="N4593" i="3" s="1"/>
  <c r="O4593" i="3"/>
  <c r="N4594" i="3" a="1"/>
  <c r="N4594" i="3" s="1"/>
  <c r="O4594" i="3"/>
  <c r="N4595" i="3" a="1"/>
  <c r="N4595" i="3" s="1"/>
  <c r="O4595" i="3"/>
  <c r="N4596" i="3" a="1"/>
  <c r="N4596" i="3" s="1"/>
  <c r="O4596" i="3"/>
  <c r="N4597" i="3" a="1"/>
  <c r="N4597" i="3" s="1"/>
  <c r="O4597" i="3"/>
  <c r="N4598" i="3" a="1"/>
  <c r="N4598" i="3" s="1"/>
  <c r="O4598" i="3"/>
  <c r="N4599" i="3" a="1"/>
  <c r="N4599" i="3" s="1"/>
  <c r="O4599" i="3"/>
  <c r="N4600" i="3" a="1"/>
  <c r="N4600" i="3" s="1"/>
  <c r="O4600" i="3"/>
  <c r="N4601" i="3" a="1"/>
  <c r="N4601" i="3" s="1"/>
  <c r="O4601" i="3"/>
  <c r="N4602" i="3" a="1"/>
  <c r="N4602" i="3" s="1"/>
  <c r="O4602" i="3"/>
  <c r="N4603" i="3" a="1"/>
  <c r="N4603" i="3" s="1"/>
  <c r="O4603" i="3"/>
  <c r="N4604" i="3" a="1"/>
  <c r="N4604" i="3" s="1"/>
  <c r="O4604" i="3"/>
  <c r="N4605" i="3" a="1"/>
  <c r="N4605" i="3" s="1"/>
  <c r="O4605" i="3"/>
  <c r="N4606" i="3" a="1"/>
  <c r="N4606" i="3" s="1"/>
  <c r="O4606" i="3"/>
  <c r="N4607" i="3" a="1"/>
  <c r="N4607" i="3" s="1"/>
  <c r="O4607" i="3"/>
  <c r="N4608" i="3" a="1"/>
  <c r="N4608" i="3" s="1"/>
  <c r="O4608" i="3"/>
  <c r="N4609" i="3" a="1"/>
  <c r="N4609" i="3" s="1"/>
  <c r="O4609" i="3"/>
  <c r="N4610" i="3" a="1"/>
  <c r="N4610" i="3" s="1"/>
  <c r="O4610" i="3"/>
  <c r="N4611" i="3" a="1"/>
  <c r="N4611" i="3" s="1"/>
  <c r="O4611" i="3"/>
  <c r="N4612" i="3" a="1"/>
  <c r="N4612" i="3" s="1"/>
  <c r="O4612" i="3"/>
  <c r="F4556" i="3"/>
  <c r="G4556" i="3"/>
  <c r="H4556" i="3"/>
  <c r="F4557" i="3"/>
  <c r="G4557" i="3"/>
  <c r="H4557" i="3"/>
  <c r="F4558" i="3"/>
  <c r="G4558" i="3"/>
  <c r="H4558" i="3"/>
  <c r="F4559" i="3"/>
  <c r="G4559" i="3"/>
  <c r="H4559" i="3"/>
  <c r="F4560" i="3"/>
  <c r="G4560" i="3"/>
  <c r="H4560" i="3"/>
  <c r="F4561" i="3"/>
  <c r="G4561" i="3"/>
  <c r="H4561" i="3"/>
  <c r="F4562" i="3"/>
  <c r="G4562" i="3"/>
  <c r="H4562" i="3"/>
  <c r="F4563" i="3"/>
  <c r="G4563" i="3"/>
  <c r="H4563" i="3"/>
  <c r="F4564" i="3"/>
  <c r="G4564" i="3"/>
  <c r="H4564" i="3"/>
  <c r="F4565" i="3"/>
  <c r="G4565" i="3"/>
  <c r="H4565" i="3"/>
  <c r="F4566" i="3"/>
  <c r="G4566" i="3"/>
  <c r="H4566" i="3"/>
  <c r="F4567" i="3"/>
  <c r="G4567" i="3"/>
  <c r="H4567" i="3"/>
  <c r="F4568" i="3"/>
  <c r="G4568" i="3"/>
  <c r="H4568" i="3"/>
  <c r="F4569" i="3"/>
  <c r="G4569" i="3"/>
  <c r="H4569" i="3"/>
  <c r="F4570" i="3"/>
  <c r="G4570" i="3"/>
  <c r="H4570" i="3"/>
  <c r="F4571" i="3"/>
  <c r="G4571" i="3"/>
  <c r="H4571" i="3"/>
  <c r="F4572" i="3"/>
  <c r="G4572" i="3"/>
  <c r="H4572" i="3"/>
  <c r="F4573" i="3"/>
  <c r="G4573" i="3"/>
  <c r="H4573" i="3"/>
  <c r="F4574" i="3"/>
  <c r="G4574" i="3"/>
  <c r="H4574" i="3"/>
  <c r="F4575" i="3"/>
  <c r="G4575" i="3"/>
  <c r="H4575" i="3"/>
  <c r="F4576" i="3"/>
  <c r="G4576" i="3"/>
  <c r="H4576" i="3"/>
  <c r="F4577" i="3"/>
  <c r="G4577" i="3"/>
  <c r="H4577" i="3"/>
  <c r="F4578" i="3"/>
  <c r="G4578" i="3"/>
  <c r="H4578" i="3"/>
  <c r="F4579" i="3"/>
  <c r="G4579" i="3"/>
  <c r="H4579" i="3"/>
  <c r="F4580" i="3"/>
  <c r="G4580" i="3"/>
  <c r="H4580" i="3"/>
  <c r="F4581" i="3"/>
  <c r="G4581" i="3"/>
  <c r="H4581" i="3"/>
  <c r="F4582" i="3"/>
  <c r="G4582" i="3"/>
  <c r="H4582" i="3"/>
  <c r="F4583" i="3"/>
  <c r="G4583" i="3"/>
  <c r="H4583" i="3"/>
  <c r="F4584" i="3"/>
  <c r="G4584" i="3"/>
  <c r="H4584" i="3"/>
  <c r="F4585" i="3"/>
  <c r="G4585" i="3"/>
  <c r="H4585" i="3"/>
  <c r="F4586" i="3"/>
  <c r="G4586" i="3"/>
  <c r="H4586" i="3"/>
  <c r="F4587" i="3"/>
  <c r="G4587" i="3"/>
  <c r="H4587" i="3"/>
  <c r="F4588" i="3"/>
  <c r="G4588" i="3"/>
  <c r="H4588" i="3"/>
  <c r="F4589" i="3"/>
  <c r="G4589" i="3"/>
  <c r="H4589" i="3"/>
  <c r="F4590" i="3"/>
  <c r="G4590" i="3"/>
  <c r="H4590" i="3"/>
  <c r="F4591" i="3"/>
  <c r="G4591" i="3"/>
  <c r="H4591" i="3"/>
  <c r="F4592" i="3"/>
  <c r="G4592" i="3"/>
  <c r="H4592" i="3"/>
  <c r="F4593" i="3"/>
  <c r="G4593" i="3"/>
  <c r="H4593" i="3"/>
  <c r="F4594" i="3"/>
  <c r="G4594" i="3"/>
  <c r="H4594" i="3"/>
  <c r="F4595" i="3"/>
  <c r="G4595" i="3"/>
  <c r="H4595" i="3"/>
  <c r="F4596" i="3"/>
  <c r="G4596" i="3"/>
  <c r="H4596" i="3"/>
  <c r="F4597" i="3"/>
  <c r="G4597" i="3"/>
  <c r="H4597" i="3"/>
  <c r="F4598" i="3"/>
  <c r="G4598" i="3"/>
  <c r="H4598" i="3"/>
  <c r="F4599" i="3"/>
  <c r="G4599" i="3"/>
  <c r="H4599" i="3"/>
  <c r="F4600" i="3"/>
  <c r="G4600" i="3"/>
  <c r="H4600" i="3"/>
  <c r="F4601" i="3"/>
  <c r="G4601" i="3"/>
  <c r="H4601" i="3"/>
  <c r="F4602" i="3"/>
  <c r="G4602" i="3"/>
  <c r="H4602" i="3"/>
  <c r="F4603" i="3"/>
  <c r="G4603" i="3"/>
  <c r="H4603" i="3"/>
  <c r="F4604" i="3"/>
  <c r="G4604" i="3"/>
  <c r="H4604" i="3"/>
  <c r="F4605" i="3"/>
  <c r="G4605" i="3"/>
  <c r="H4605" i="3"/>
  <c r="F4606" i="3"/>
  <c r="G4606" i="3"/>
  <c r="H4606" i="3"/>
  <c r="F4607" i="3"/>
  <c r="G4607" i="3"/>
  <c r="H4607" i="3"/>
  <c r="F4608" i="3"/>
  <c r="G4608" i="3"/>
  <c r="H4608" i="3"/>
  <c r="F4609" i="3"/>
  <c r="G4609" i="3"/>
  <c r="H4609" i="3"/>
  <c r="F4610" i="3"/>
  <c r="G4610" i="3"/>
  <c r="H4610" i="3"/>
  <c r="F4611" i="3"/>
  <c r="G4611" i="3"/>
  <c r="H4611" i="3"/>
  <c r="F4612" i="3"/>
  <c r="G4612" i="3"/>
  <c r="H4612" i="3"/>
  <c r="B4556" i="3"/>
  <c r="L4556" i="3" s="1"/>
  <c r="C4556" i="3"/>
  <c r="D4556" i="3"/>
  <c r="P4556" i="3" s="1"/>
  <c r="B4557" i="3"/>
  <c r="L4557" i="3" s="1"/>
  <c r="C4557" i="3"/>
  <c r="D4557" i="3"/>
  <c r="P4557" i="3" s="1"/>
  <c r="B4558" i="3"/>
  <c r="L4558" i="3" s="1"/>
  <c r="C4558" i="3"/>
  <c r="D4558" i="3"/>
  <c r="P4558" i="3" s="1"/>
  <c r="B4559" i="3"/>
  <c r="L4559" i="3" s="1"/>
  <c r="C4559" i="3"/>
  <c r="D4559" i="3"/>
  <c r="P4559" i="3" s="1"/>
  <c r="B4560" i="3"/>
  <c r="L4560" i="3" s="1"/>
  <c r="C4560" i="3"/>
  <c r="D4560" i="3"/>
  <c r="P4560" i="3" s="1"/>
  <c r="B4561" i="3"/>
  <c r="L4561" i="3" s="1"/>
  <c r="C4561" i="3"/>
  <c r="D4561" i="3"/>
  <c r="P4561" i="3" s="1"/>
  <c r="B4562" i="3"/>
  <c r="L4562" i="3" s="1"/>
  <c r="C4562" i="3"/>
  <c r="D4562" i="3"/>
  <c r="P4562" i="3" s="1"/>
  <c r="B4563" i="3"/>
  <c r="L4563" i="3" s="1"/>
  <c r="C4563" i="3"/>
  <c r="D4563" i="3"/>
  <c r="P4563" i="3" s="1"/>
  <c r="B4564" i="3"/>
  <c r="L4564" i="3" s="1"/>
  <c r="C4564" i="3"/>
  <c r="D4564" i="3"/>
  <c r="P4564" i="3" s="1"/>
  <c r="B4565" i="3"/>
  <c r="L4565" i="3" s="1"/>
  <c r="C4565" i="3"/>
  <c r="D4565" i="3"/>
  <c r="P4565" i="3" s="1"/>
  <c r="B4566" i="3"/>
  <c r="L4566" i="3" s="1"/>
  <c r="C4566" i="3"/>
  <c r="D4566" i="3"/>
  <c r="P4566" i="3" s="1"/>
  <c r="B4567" i="3"/>
  <c r="L4567" i="3" s="1"/>
  <c r="C4567" i="3"/>
  <c r="D4567" i="3"/>
  <c r="P4567" i="3" s="1"/>
  <c r="B4568" i="3"/>
  <c r="L4568" i="3" s="1"/>
  <c r="C4568" i="3"/>
  <c r="D4568" i="3"/>
  <c r="P4568" i="3" s="1"/>
  <c r="B4569" i="3"/>
  <c r="L4569" i="3" s="1"/>
  <c r="C4569" i="3"/>
  <c r="D4569" i="3"/>
  <c r="P4569" i="3" s="1"/>
  <c r="B4570" i="3"/>
  <c r="L4570" i="3" s="1"/>
  <c r="C4570" i="3"/>
  <c r="D4570" i="3"/>
  <c r="P4570" i="3" s="1"/>
  <c r="B4571" i="3"/>
  <c r="L4571" i="3" s="1"/>
  <c r="C4571" i="3"/>
  <c r="D4571" i="3"/>
  <c r="P4571" i="3" s="1"/>
  <c r="B4572" i="3"/>
  <c r="L4572" i="3" s="1"/>
  <c r="C4572" i="3"/>
  <c r="D4572" i="3"/>
  <c r="P4572" i="3" s="1"/>
  <c r="B4573" i="3"/>
  <c r="L4573" i="3" s="1"/>
  <c r="C4573" i="3"/>
  <c r="D4573" i="3"/>
  <c r="P4573" i="3" s="1"/>
  <c r="B4574" i="3"/>
  <c r="L4574" i="3" s="1"/>
  <c r="C4574" i="3"/>
  <c r="D4574" i="3"/>
  <c r="P4574" i="3" s="1"/>
  <c r="B4575" i="3"/>
  <c r="L4575" i="3" s="1"/>
  <c r="C4575" i="3"/>
  <c r="D4575" i="3"/>
  <c r="P4575" i="3" s="1"/>
  <c r="B4576" i="3"/>
  <c r="L4576" i="3" s="1"/>
  <c r="C4576" i="3"/>
  <c r="D4576" i="3"/>
  <c r="P4576" i="3" s="1"/>
  <c r="B4577" i="3"/>
  <c r="L4577" i="3" s="1"/>
  <c r="C4577" i="3"/>
  <c r="D4577" i="3"/>
  <c r="P4577" i="3" s="1"/>
  <c r="B4578" i="3"/>
  <c r="L4578" i="3" s="1"/>
  <c r="C4578" i="3"/>
  <c r="D4578" i="3"/>
  <c r="P4578" i="3" s="1"/>
  <c r="B4579" i="3"/>
  <c r="L4579" i="3" s="1"/>
  <c r="C4579" i="3"/>
  <c r="D4579" i="3"/>
  <c r="P4579" i="3" s="1"/>
  <c r="B4580" i="3"/>
  <c r="L4580" i="3" s="1"/>
  <c r="C4580" i="3"/>
  <c r="D4580" i="3"/>
  <c r="P4580" i="3" s="1"/>
  <c r="B4581" i="3"/>
  <c r="L4581" i="3" s="1"/>
  <c r="C4581" i="3"/>
  <c r="D4581" i="3"/>
  <c r="P4581" i="3" s="1"/>
  <c r="B4582" i="3"/>
  <c r="L4582" i="3" s="1"/>
  <c r="C4582" i="3"/>
  <c r="D4582" i="3"/>
  <c r="P4582" i="3" s="1"/>
  <c r="B4583" i="3"/>
  <c r="L4583" i="3" s="1"/>
  <c r="C4583" i="3"/>
  <c r="D4583" i="3"/>
  <c r="P4583" i="3" s="1"/>
  <c r="B4584" i="3"/>
  <c r="L4584" i="3" s="1"/>
  <c r="C4584" i="3"/>
  <c r="D4584" i="3"/>
  <c r="P4584" i="3" s="1"/>
  <c r="B4585" i="3"/>
  <c r="L4585" i="3" s="1"/>
  <c r="C4585" i="3"/>
  <c r="D4585" i="3"/>
  <c r="P4585" i="3" s="1"/>
  <c r="B4586" i="3"/>
  <c r="L4586" i="3" s="1"/>
  <c r="C4586" i="3"/>
  <c r="D4586" i="3"/>
  <c r="P4586" i="3" s="1"/>
  <c r="B4587" i="3"/>
  <c r="L4587" i="3" s="1"/>
  <c r="C4587" i="3"/>
  <c r="D4587" i="3"/>
  <c r="P4587" i="3" s="1"/>
  <c r="B4588" i="3"/>
  <c r="L4588" i="3" s="1"/>
  <c r="C4588" i="3"/>
  <c r="D4588" i="3"/>
  <c r="P4588" i="3" s="1"/>
  <c r="B4589" i="3"/>
  <c r="L4589" i="3" s="1"/>
  <c r="C4589" i="3"/>
  <c r="D4589" i="3"/>
  <c r="P4589" i="3" s="1"/>
  <c r="B4590" i="3"/>
  <c r="L4590" i="3" s="1"/>
  <c r="C4590" i="3"/>
  <c r="D4590" i="3"/>
  <c r="P4590" i="3" s="1"/>
  <c r="B4591" i="3"/>
  <c r="L4591" i="3" s="1"/>
  <c r="C4591" i="3"/>
  <c r="D4591" i="3"/>
  <c r="P4591" i="3" s="1"/>
  <c r="B4592" i="3"/>
  <c r="L4592" i="3" s="1"/>
  <c r="C4592" i="3"/>
  <c r="D4592" i="3"/>
  <c r="P4592" i="3" s="1"/>
  <c r="B4593" i="3"/>
  <c r="L4593" i="3" s="1"/>
  <c r="C4593" i="3"/>
  <c r="D4593" i="3"/>
  <c r="P4593" i="3" s="1"/>
  <c r="B4594" i="3"/>
  <c r="L4594" i="3" s="1"/>
  <c r="C4594" i="3"/>
  <c r="D4594" i="3"/>
  <c r="P4594" i="3" s="1"/>
  <c r="B4595" i="3"/>
  <c r="L4595" i="3" s="1"/>
  <c r="C4595" i="3"/>
  <c r="D4595" i="3"/>
  <c r="P4595" i="3" s="1"/>
  <c r="B4596" i="3"/>
  <c r="L4596" i="3" s="1"/>
  <c r="C4596" i="3"/>
  <c r="D4596" i="3"/>
  <c r="P4596" i="3" s="1"/>
  <c r="B4597" i="3"/>
  <c r="L4597" i="3" s="1"/>
  <c r="C4597" i="3"/>
  <c r="D4597" i="3"/>
  <c r="P4597" i="3" s="1"/>
  <c r="B4598" i="3"/>
  <c r="L4598" i="3" s="1"/>
  <c r="C4598" i="3"/>
  <c r="D4598" i="3"/>
  <c r="P4598" i="3" s="1"/>
  <c r="B4599" i="3"/>
  <c r="L4599" i="3" s="1"/>
  <c r="C4599" i="3"/>
  <c r="D4599" i="3"/>
  <c r="P4599" i="3" s="1"/>
  <c r="B4600" i="3"/>
  <c r="L4600" i="3" s="1"/>
  <c r="C4600" i="3"/>
  <c r="D4600" i="3"/>
  <c r="P4600" i="3" s="1"/>
  <c r="B4601" i="3"/>
  <c r="L4601" i="3" s="1"/>
  <c r="C4601" i="3"/>
  <c r="D4601" i="3"/>
  <c r="P4601" i="3" s="1"/>
  <c r="B4602" i="3"/>
  <c r="L4602" i="3" s="1"/>
  <c r="C4602" i="3"/>
  <c r="D4602" i="3"/>
  <c r="P4602" i="3" s="1"/>
  <c r="B4603" i="3"/>
  <c r="L4603" i="3" s="1"/>
  <c r="C4603" i="3"/>
  <c r="D4603" i="3"/>
  <c r="P4603" i="3" s="1"/>
  <c r="B4604" i="3"/>
  <c r="L4604" i="3" s="1"/>
  <c r="C4604" i="3"/>
  <c r="D4604" i="3"/>
  <c r="P4604" i="3" s="1"/>
  <c r="B4605" i="3"/>
  <c r="L4605" i="3" s="1"/>
  <c r="C4605" i="3"/>
  <c r="D4605" i="3"/>
  <c r="P4605" i="3" s="1"/>
  <c r="B4606" i="3"/>
  <c r="L4606" i="3" s="1"/>
  <c r="C4606" i="3"/>
  <c r="D4606" i="3"/>
  <c r="P4606" i="3" s="1"/>
  <c r="B4607" i="3"/>
  <c r="L4607" i="3" s="1"/>
  <c r="C4607" i="3"/>
  <c r="D4607" i="3"/>
  <c r="P4607" i="3" s="1"/>
  <c r="B4608" i="3"/>
  <c r="L4608" i="3" s="1"/>
  <c r="C4608" i="3"/>
  <c r="D4608" i="3"/>
  <c r="P4608" i="3" s="1"/>
  <c r="B4609" i="3"/>
  <c r="L4609" i="3" s="1"/>
  <c r="C4609" i="3"/>
  <c r="D4609" i="3"/>
  <c r="P4609" i="3" s="1"/>
  <c r="B4610" i="3"/>
  <c r="L4610" i="3" s="1"/>
  <c r="C4610" i="3"/>
  <c r="D4610" i="3"/>
  <c r="P4610" i="3" s="1"/>
  <c r="B4611" i="3"/>
  <c r="L4611" i="3" s="1"/>
  <c r="C4611" i="3"/>
  <c r="D4611" i="3"/>
  <c r="P4611" i="3" s="1"/>
  <c r="B4612" i="3"/>
  <c r="L4612" i="3" s="1"/>
  <c r="C4612" i="3"/>
  <c r="D4612" i="3"/>
  <c r="P4612" i="3" s="1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F4539" i="3"/>
  <c r="G4539" i="3"/>
  <c r="F4540" i="3"/>
  <c r="G4540" i="3"/>
  <c r="F4541" i="3"/>
  <c r="G4541" i="3"/>
  <c r="F4542" i="3"/>
  <c r="G4542" i="3"/>
  <c r="F4543" i="3"/>
  <c r="G4543" i="3"/>
  <c r="F4544" i="3"/>
  <c r="G4544" i="3"/>
  <c r="F4545" i="3"/>
  <c r="G4545" i="3"/>
  <c r="F4546" i="3"/>
  <c r="G4546" i="3"/>
  <c r="F4547" i="3"/>
  <c r="G4547" i="3"/>
  <c r="F4548" i="3"/>
  <c r="G4548" i="3"/>
  <c r="F4549" i="3"/>
  <c r="G4549" i="3"/>
  <c r="F4550" i="3"/>
  <c r="G4550" i="3"/>
  <c r="F4551" i="3"/>
  <c r="G4551" i="3"/>
  <c r="F4552" i="3"/>
  <c r="G4552" i="3"/>
  <c r="F4553" i="3"/>
  <c r="G4553" i="3"/>
  <c r="F4554" i="3"/>
  <c r="G4554" i="3"/>
  <c r="F4555" i="3"/>
  <c r="G4555" i="3"/>
  <c r="B4539" i="3"/>
  <c r="C4539" i="3"/>
  <c r="D4539" i="3"/>
  <c r="B4540" i="3"/>
  <c r="C4540" i="3"/>
  <c r="D4540" i="3"/>
  <c r="B4541" i="3"/>
  <c r="L4541" i="3" s="1"/>
  <c r="C4541" i="3"/>
  <c r="D4541" i="3"/>
  <c r="B4542" i="3"/>
  <c r="C4542" i="3"/>
  <c r="D4542" i="3"/>
  <c r="B4543" i="3"/>
  <c r="C4543" i="3"/>
  <c r="D4543" i="3"/>
  <c r="B4544" i="3"/>
  <c r="L4544" i="3" s="1"/>
  <c r="C4544" i="3"/>
  <c r="D4544" i="3"/>
  <c r="B4545" i="3"/>
  <c r="C4545" i="3"/>
  <c r="D4545" i="3"/>
  <c r="B4546" i="3"/>
  <c r="C4546" i="3"/>
  <c r="D4546" i="3"/>
  <c r="B4547" i="3"/>
  <c r="L4547" i="3" s="1"/>
  <c r="C4547" i="3"/>
  <c r="D4547" i="3"/>
  <c r="B4548" i="3"/>
  <c r="C4548" i="3"/>
  <c r="D4548" i="3"/>
  <c r="B4549" i="3"/>
  <c r="C4549" i="3"/>
  <c r="D4549" i="3"/>
  <c r="B4550" i="3"/>
  <c r="L4550" i="3" s="1"/>
  <c r="C4550" i="3"/>
  <c r="D4550" i="3"/>
  <c r="B4551" i="3"/>
  <c r="C4551" i="3"/>
  <c r="D4551" i="3"/>
  <c r="B4552" i="3"/>
  <c r="C4552" i="3"/>
  <c r="D4552" i="3"/>
  <c r="B4553" i="3"/>
  <c r="L4553" i="3" s="1"/>
  <c r="C4553" i="3"/>
  <c r="D4553" i="3"/>
  <c r="B4554" i="3"/>
  <c r="C4554" i="3"/>
  <c r="D4554" i="3"/>
  <c r="B4555" i="3"/>
  <c r="C4555" i="3"/>
  <c r="D4555" i="3"/>
  <c r="N4555" i="3" a="1"/>
  <c r="N4555" i="3" s="1"/>
  <c r="N4554" i="3" a="1"/>
  <c r="N4554" i="3" s="1"/>
  <c r="N4553" i="3" a="1"/>
  <c r="N4553" i="3" s="1"/>
  <c r="N4552" i="3" a="1"/>
  <c r="N4552" i="3"/>
  <c r="N4551" i="3" a="1"/>
  <c r="N4551" i="3" s="1"/>
  <c r="N4550" i="3" a="1"/>
  <c r="N4550" i="3"/>
  <c r="N4549" i="3" a="1"/>
  <c r="N4549" i="3" s="1"/>
  <c r="N4548" i="3" a="1"/>
  <c r="N4548" i="3" s="1"/>
  <c r="N4547" i="3" a="1"/>
  <c r="N4547" i="3" s="1"/>
  <c r="N4546" i="3" a="1"/>
  <c r="N4546" i="3" s="1"/>
  <c r="N4545" i="3" a="1"/>
  <c r="N4545" i="3" s="1"/>
  <c r="N4544" i="3" a="1"/>
  <c r="N4544" i="3" s="1"/>
  <c r="N4543" i="3" a="1"/>
  <c r="N4543" i="3" s="1"/>
  <c r="N4542" i="3" a="1"/>
  <c r="N4542" i="3" s="1"/>
  <c r="N4541" i="3" a="1"/>
  <c r="N4541" i="3" s="1"/>
  <c r="N4540" i="3" a="1"/>
  <c r="N4540" i="3" s="1"/>
  <c r="N4539" i="3" a="1"/>
  <c r="N4539" i="3" s="1"/>
  <c r="N4538" i="3" a="1"/>
  <c r="N4538" i="3" s="1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N4482" i="3" a="1"/>
  <c r="N4482" i="3" s="1"/>
  <c r="O4482" i="3"/>
  <c r="N4483" i="3" a="1"/>
  <c r="N4483" i="3" s="1"/>
  <c r="O4483" i="3"/>
  <c r="N4484" i="3" a="1"/>
  <c r="N4484" i="3" s="1"/>
  <c r="O4484" i="3"/>
  <c r="N4485" i="3" a="1"/>
  <c r="N4485" i="3" s="1"/>
  <c r="O4485" i="3"/>
  <c r="N4486" i="3" a="1"/>
  <c r="N4486" i="3" s="1"/>
  <c r="O4486" i="3"/>
  <c r="N4487" i="3" a="1"/>
  <c r="N4487" i="3" s="1"/>
  <c r="O4487" i="3"/>
  <c r="N4488" i="3" a="1"/>
  <c r="N4488" i="3" s="1"/>
  <c r="O4488" i="3"/>
  <c r="N4489" i="3" a="1"/>
  <c r="N4489" i="3" s="1"/>
  <c r="O4489" i="3"/>
  <c r="N4490" i="3" a="1"/>
  <c r="N4490" i="3" s="1"/>
  <c r="O4490" i="3"/>
  <c r="N4491" i="3" a="1"/>
  <c r="N4491" i="3" s="1"/>
  <c r="O4491" i="3"/>
  <c r="N4492" i="3" a="1"/>
  <c r="N4492" i="3" s="1"/>
  <c r="O4492" i="3"/>
  <c r="N4493" i="3" a="1"/>
  <c r="N4493" i="3" s="1"/>
  <c r="O4493" i="3"/>
  <c r="N4494" i="3" a="1"/>
  <c r="N4494" i="3" s="1"/>
  <c r="O4494" i="3"/>
  <c r="N4495" i="3" a="1"/>
  <c r="N4495" i="3" s="1"/>
  <c r="O4495" i="3"/>
  <c r="N4496" i="3" a="1"/>
  <c r="N4496" i="3" s="1"/>
  <c r="O4496" i="3"/>
  <c r="N4497" i="3" a="1"/>
  <c r="N4497" i="3" s="1"/>
  <c r="O4497" i="3"/>
  <c r="N4498" i="3" a="1"/>
  <c r="N4498" i="3" s="1"/>
  <c r="O4498" i="3"/>
  <c r="N4499" i="3" a="1"/>
  <c r="N4499" i="3" s="1"/>
  <c r="O4499" i="3"/>
  <c r="N4500" i="3" a="1"/>
  <c r="N4500" i="3" s="1"/>
  <c r="O4500" i="3"/>
  <c r="N4501" i="3" a="1"/>
  <c r="N4501" i="3" s="1"/>
  <c r="O4501" i="3"/>
  <c r="N4502" i="3" a="1"/>
  <c r="N4502" i="3" s="1"/>
  <c r="O4502" i="3"/>
  <c r="N4503" i="3" a="1"/>
  <c r="N4503" i="3" s="1"/>
  <c r="O4503" i="3"/>
  <c r="N4504" i="3" a="1"/>
  <c r="N4504" i="3" s="1"/>
  <c r="O4504" i="3"/>
  <c r="N4505" i="3" a="1"/>
  <c r="N4505" i="3" s="1"/>
  <c r="O4505" i="3"/>
  <c r="N4506" i="3" a="1"/>
  <c r="N4506" i="3" s="1"/>
  <c r="O4506" i="3"/>
  <c r="N4507" i="3" a="1"/>
  <c r="N4507" i="3" s="1"/>
  <c r="O4507" i="3"/>
  <c r="N4508" i="3" a="1"/>
  <c r="N4508" i="3" s="1"/>
  <c r="O4508" i="3"/>
  <c r="N4509" i="3" a="1"/>
  <c r="N4509" i="3" s="1"/>
  <c r="O4509" i="3"/>
  <c r="N4510" i="3" a="1"/>
  <c r="N4510" i="3" s="1"/>
  <c r="O4510" i="3"/>
  <c r="N4511" i="3" a="1"/>
  <c r="N4511" i="3" s="1"/>
  <c r="O4511" i="3"/>
  <c r="N4512" i="3" a="1"/>
  <c r="N4512" i="3" s="1"/>
  <c r="O4512" i="3"/>
  <c r="N4513" i="3" a="1"/>
  <c r="N4513" i="3" s="1"/>
  <c r="O4513" i="3"/>
  <c r="N4514" i="3" a="1"/>
  <c r="N4514" i="3" s="1"/>
  <c r="O4514" i="3"/>
  <c r="N4515" i="3" a="1"/>
  <c r="N4515" i="3" s="1"/>
  <c r="O4515" i="3"/>
  <c r="N4516" i="3" a="1"/>
  <c r="N4516" i="3" s="1"/>
  <c r="O4516" i="3"/>
  <c r="N4517" i="3" a="1"/>
  <c r="N4517" i="3" s="1"/>
  <c r="O4517" i="3"/>
  <c r="N4518" i="3" a="1"/>
  <c r="N4518" i="3" s="1"/>
  <c r="O4518" i="3"/>
  <c r="N4519" i="3" a="1"/>
  <c r="N4519" i="3" s="1"/>
  <c r="O4519" i="3"/>
  <c r="N4520" i="3" a="1"/>
  <c r="N4520" i="3" s="1"/>
  <c r="O4520" i="3"/>
  <c r="N4521" i="3" a="1"/>
  <c r="N4521" i="3" s="1"/>
  <c r="O4521" i="3"/>
  <c r="N4522" i="3" a="1"/>
  <c r="N4522" i="3" s="1"/>
  <c r="O4522" i="3"/>
  <c r="N4523" i="3" a="1"/>
  <c r="N4523" i="3" s="1"/>
  <c r="O4523" i="3"/>
  <c r="N4524" i="3" a="1"/>
  <c r="N4524" i="3" s="1"/>
  <c r="O4524" i="3"/>
  <c r="N4525" i="3" a="1"/>
  <c r="N4525" i="3" s="1"/>
  <c r="O4525" i="3"/>
  <c r="N4526" i="3" a="1"/>
  <c r="N4526" i="3" s="1"/>
  <c r="O4526" i="3"/>
  <c r="N4527" i="3" a="1"/>
  <c r="N4527" i="3" s="1"/>
  <c r="O4527" i="3"/>
  <c r="N4528" i="3" a="1"/>
  <c r="N4528" i="3" s="1"/>
  <c r="O4528" i="3"/>
  <c r="N4529" i="3" a="1"/>
  <c r="N4529" i="3" s="1"/>
  <c r="O4529" i="3"/>
  <c r="N4530" i="3" a="1"/>
  <c r="N4530" i="3" s="1"/>
  <c r="O4530" i="3"/>
  <c r="N4531" i="3" a="1"/>
  <c r="N4531" i="3" s="1"/>
  <c r="O4531" i="3"/>
  <c r="N4532" i="3" a="1"/>
  <c r="N4532" i="3" s="1"/>
  <c r="O4532" i="3"/>
  <c r="N4533" i="3" a="1"/>
  <c r="N4533" i="3" s="1"/>
  <c r="O4533" i="3"/>
  <c r="N4534" i="3" a="1"/>
  <c r="N4534" i="3" s="1"/>
  <c r="O4534" i="3"/>
  <c r="N4535" i="3" a="1"/>
  <c r="N4535" i="3" s="1"/>
  <c r="O4535" i="3"/>
  <c r="N4536" i="3" a="1"/>
  <c r="N4536" i="3" s="1"/>
  <c r="O4536" i="3"/>
  <c r="N4537" i="3" a="1"/>
  <c r="N4537" i="3" s="1"/>
  <c r="O4537" i="3"/>
  <c r="F4482" i="3"/>
  <c r="G4482" i="3"/>
  <c r="H4482" i="3"/>
  <c r="F4483" i="3"/>
  <c r="G4483" i="3"/>
  <c r="H4483" i="3"/>
  <c r="F4484" i="3"/>
  <c r="G4484" i="3"/>
  <c r="H4484" i="3"/>
  <c r="F4485" i="3"/>
  <c r="G4485" i="3"/>
  <c r="H4485" i="3"/>
  <c r="F4486" i="3"/>
  <c r="G4486" i="3"/>
  <c r="H4486" i="3"/>
  <c r="F4487" i="3"/>
  <c r="G4487" i="3"/>
  <c r="H4487" i="3"/>
  <c r="F4488" i="3"/>
  <c r="G4488" i="3"/>
  <c r="H4488" i="3"/>
  <c r="F4489" i="3"/>
  <c r="G4489" i="3"/>
  <c r="H4489" i="3"/>
  <c r="F4490" i="3"/>
  <c r="G4490" i="3"/>
  <c r="H4490" i="3"/>
  <c r="F4491" i="3"/>
  <c r="G4491" i="3"/>
  <c r="H4491" i="3"/>
  <c r="F4492" i="3"/>
  <c r="G4492" i="3"/>
  <c r="H4492" i="3"/>
  <c r="F4493" i="3"/>
  <c r="G4493" i="3"/>
  <c r="H4493" i="3"/>
  <c r="F4494" i="3"/>
  <c r="G4494" i="3"/>
  <c r="H4494" i="3"/>
  <c r="F4495" i="3"/>
  <c r="G4495" i="3"/>
  <c r="H4495" i="3"/>
  <c r="F4496" i="3"/>
  <c r="G4496" i="3"/>
  <c r="H4496" i="3"/>
  <c r="F4497" i="3"/>
  <c r="G4497" i="3"/>
  <c r="H4497" i="3"/>
  <c r="F4498" i="3"/>
  <c r="G4498" i="3"/>
  <c r="H4498" i="3"/>
  <c r="F4499" i="3"/>
  <c r="G4499" i="3"/>
  <c r="H4499" i="3"/>
  <c r="F4500" i="3"/>
  <c r="G4500" i="3"/>
  <c r="H4500" i="3"/>
  <c r="F4501" i="3"/>
  <c r="G4501" i="3"/>
  <c r="H4501" i="3"/>
  <c r="F4502" i="3"/>
  <c r="G4502" i="3"/>
  <c r="H4502" i="3"/>
  <c r="F4503" i="3"/>
  <c r="G4503" i="3"/>
  <c r="H4503" i="3"/>
  <c r="F4504" i="3"/>
  <c r="G4504" i="3"/>
  <c r="H4504" i="3"/>
  <c r="F4505" i="3"/>
  <c r="G4505" i="3"/>
  <c r="H4505" i="3"/>
  <c r="F4506" i="3"/>
  <c r="G4506" i="3"/>
  <c r="H4506" i="3"/>
  <c r="F4507" i="3"/>
  <c r="G4507" i="3"/>
  <c r="H4507" i="3"/>
  <c r="F4508" i="3"/>
  <c r="G4508" i="3"/>
  <c r="H4508" i="3"/>
  <c r="F4509" i="3"/>
  <c r="G4509" i="3"/>
  <c r="H4509" i="3"/>
  <c r="F4510" i="3"/>
  <c r="G4510" i="3"/>
  <c r="H4510" i="3"/>
  <c r="F4511" i="3"/>
  <c r="G4511" i="3"/>
  <c r="H4511" i="3"/>
  <c r="F4512" i="3"/>
  <c r="G4512" i="3"/>
  <c r="H4512" i="3"/>
  <c r="F4513" i="3"/>
  <c r="G4513" i="3"/>
  <c r="H4513" i="3"/>
  <c r="F4514" i="3"/>
  <c r="G4514" i="3"/>
  <c r="H4514" i="3"/>
  <c r="F4515" i="3"/>
  <c r="G4515" i="3"/>
  <c r="H4515" i="3"/>
  <c r="F4516" i="3"/>
  <c r="G4516" i="3"/>
  <c r="H4516" i="3"/>
  <c r="F4517" i="3"/>
  <c r="G4517" i="3"/>
  <c r="H4517" i="3"/>
  <c r="F4518" i="3"/>
  <c r="G4518" i="3"/>
  <c r="H4518" i="3"/>
  <c r="F4519" i="3"/>
  <c r="G4519" i="3"/>
  <c r="H4519" i="3"/>
  <c r="F4520" i="3"/>
  <c r="G4520" i="3"/>
  <c r="H4520" i="3"/>
  <c r="F4521" i="3"/>
  <c r="G4521" i="3"/>
  <c r="H4521" i="3"/>
  <c r="F4522" i="3"/>
  <c r="G4522" i="3"/>
  <c r="H4522" i="3"/>
  <c r="F4523" i="3"/>
  <c r="G4523" i="3"/>
  <c r="H4523" i="3"/>
  <c r="F4524" i="3"/>
  <c r="G4524" i="3"/>
  <c r="H4524" i="3"/>
  <c r="F4525" i="3"/>
  <c r="G4525" i="3"/>
  <c r="H4525" i="3"/>
  <c r="F4526" i="3"/>
  <c r="G4526" i="3"/>
  <c r="H4526" i="3"/>
  <c r="F4527" i="3"/>
  <c r="G4527" i="3"/>
  <c r="H4527" i="3"/>
  <c r="F4528" i="3"/>
  <c r="G4528" i="3"/>
  <c r="H4528" i="3"/>
  <c r="F4529" i="3"/>
  <c r="G4529" i="3"/>
  <c r="H4529" i="3"/>
  <c r="F4530" i="3"/>
  <c r="G4530" i="3"/>
  <c r="H4530" i="3"/>
  <c r="F4531" i="3"/>
  <c r="G4531" i="3"/>
  <c r="H4531" i="3"/>
  <c r="F4532" i="3"/>
  <c r="G4532" i="3"/>
  <c r="H4532" i="3"/>
  <c r="F4533" i="3"/>
  <c r="G4533" i="3"/>
  <c r="H4533" i="3"/>
  <c r="F4534" i="3"/>
  <c r="G4534" i="3"/>
  <c r="H4534" i="3"/>
  <c r="F4535" i="3"/>
  <c r="G4535" i="3"/>
  <c r="H4535" i="3"/>
  <c r="F4536" i="3"/>
  <c r="G4536" i="3"/>
  <c r="H4536" i="3"/>
  <c r="F4537" i="3"/>
  <c r="G4537" i="3"/>
  <c r="H4537" i="3"/>
  <c r="F4538" i="3"/>
  <c r="G4538" i="3"/>
  <c r="H4538" i="3"/>
  <c r="B4482" i="3"/>
  <c r="L4482" i="3" s="1"/>
  <c r="C4482" i="3"/>
  <c r="D4482" i="3"/>
  <c r="P4482" i="3" s="1"/>
  <c r="B4483" i="3"/>
  <c r="L4483" i="3" s="1"/>
  <c r="C4483" i="3"/>
  <c r="D4483" i="3"/>
  <c r="P4483" i="3" s="1"/>
  <c r="B4484" i="3"/>
  <c r="C4484" i="3"/>
  <c r="D4484" i="3"/>
  <c r="P4484" i="3" s="1"/>
  <c r="B4485" i="3"/>
  <c r="L4485" i="3" s="1"/>
  <c r="C4485" i="3"/>
  <c r="D4485" i="3"/>
  <c r="P4485" i="3" s="1"/>
  <c r="B4486" i="3"/>
  <c r="L4486" i="3" s="1"/>
  <c r="C4486" i="3"/>
  <c r="D4486" i="3"/>
  <c r="P4486" i="3" s="1"/>
  <c r="B4487" i="3"/>
  <c r="L4487" i="3" s="1"/>
  <c r="C4487" i="3"/>
  <c r="D4487" i="3"/>
  <c r="P4487" i="3" s="1"/>
  <c r="B4488" i="3"/>
  <c r="L4488" i="3" s="1"/>
  <c r="C4488" i="3"/>
  <c r="D4488" i="3"/>
  <c r="P4488" i="3" s="1"/>
  <c r="B4489" i="3"/>
  <c r="L4489" i="3" s="1"/>
  <c r="C4489" i="3"/>
  <c r="D4489" i="3"/>
  <c r="P4489" i="3" s="1"/>
  <c r="B4490" i="3"/>
  <c r="L4490" i="3" s="1"/>
  <c r="C4490" i="3"/>
  <c r="D4490" i="3"/>
  <c r="P4490" i="3" s="1"/>
  <c r="B4491" i="3"/>
  <c r="L4491" i="3" s="1"/>
  <c r="C4491" i="3"/>
  <c r="D4491" i="3"/>
  <c r="P4491" i="3" s="1"/>
  <c r="B4492" i="3"/>
  <c r="L4492" i="3" s="1"/>
  <c r="C4492" i="3"/>
  <c r="D4492" i="3"/>
  <c r="P4492" i="3" s="1"/>
  <c r="B4493" i="3"/>
  <c r="L4493" i="3" s="1"/>
  <c r="C4493" i="3"/>
  <c r="D4493" i="3"/>
  <c r="P4493" i="3" s="1"/>
  <c r="B4494" i="3"/>
  <c r="L4494" i="3" s="1"/>
  <c r="C4494" i="3"/>
  <c r="D4494" i="3"/>
  <c r="P4494" i="3" s="1"/>
  <c r="B4495" i="3"/>
  <c r="L4495" i="3" s="1"/>
  <c r="C4495" i="3"/>
  <c r="D4495" i="3"/>
  <c r="P4495" i="3" s="1"/>
  <c r="B4496" i="3"/>
  <c r="L4496" i="3" s="1"/>
  <c r="C4496" i="3"/>
  <c r="D4496" i="3"/>
  <c r="P4496" i="3" s="1"/>
  <c r="B4497" i="3"/>
  <c r="L4497" i="3" s="1"/>
  <c r="C4497" i="3"/>
  <c r="D4497" i="3"/>
  <c r="P4497" i="3" s="1"/>
  <c r="B4498" i="3"/>
  <c r="L4498" i="3" s="1"/>
  <c r="C4498" i="3"/>
  <c r="D4498" i="3"/>
  <c r="P4498" i="3" s="1"/>
  <c r="B4499" i="3"/>
  <c r="L4499" i="3" s="1"/>
  <c r="C4499" i="3"/>
  <c r="D4499" i="3"/>
  <c r="P4499" i="3" s="1"/>
  <c r="B4500" i="3"/>
  <c r="L4500" i="3" s="1"/>
  <c r="C4500" i="3"/>
  <c r="D4500" i="3"/>
  <c r="P4500" i="3" s="1"/>
  <c r="B4501" i="3"/>
  <c r="L4501" i="3" s="1"/>
  <c r="C4501" i="3"/>
  <c r="D4501" i="3"/>
  <c r="P4501" i="3" s="1"/>
  <c r="B4502" i="3"/>
  <c r="L4502" i="3" s="1"/>
  <c r="C4502" i="3"/>
  <c r="D4502" i="3"/>
  <c r="P4502" i="3" s="1"/>
  <c r="B4503" i="3"/>
  <c r="L4503" i="3" s="1"/>
  <c r="C4503" i="3"/>
  <c r="D4503" i="3"/>
  <c r="P4503" i="3" s="1"/>
  <c r="B4504" i="3"/>
  <c r="L4504" i="3" s="1"/>
  <c r="C4504" i="3"/>
  <c r="D4504" i="3"/>
  <c r="P4504" i="3" s="1"/>
  <c r="B4505" i="3"/>
  <c r="L4505" i="3" s="1"/>
  <c r="C4505" i="3"/>
  <c r="D4505" i="3"/>
  <c r="P4505" i="3" s="1"/>
  <c r="B4506" i="3"/>
  <c r="L4506" i="3" s="1"/>
  <c r="C4506" i="3"/>
  <c r="D4506" i="3"/>
  <c r="P4506" i="3" s="1"/>
  <c r="B4507" i="3"/>
  <c r="L4507" i="3" s="1"/>
  <c r="C4507" i="3"/>
  <c r="D4507" i="3"/>
  <c r="P4507" i="3" s="1"/>
  <c r="B4508" i="3"/>
  <c r="L4508" i="3" s="1"/>
  <c r="C4508" i="3"/>
  <c r="D4508" i="3"/>
  <c r="P4508" i="3" s="1"/>
  <c r="B4509" i="3"/>
  <c r="L4509" i="3" s="1"/>
  <c r="C4509" i="3"/>
  <c r="D4509" i="3"/>
  <c r="P4509" i="3" s="1"/>
  <c r="B4510" i="3"/>
  <c r="L4510" i="3" s="1"/>
  <c r="C4510" i="3"/>
  <c r="D4510" i="3"/>
  <c r="P4510" i="3" s="1"/>
  <c r="B4511" i="3"/>
  <c r="L4511" i="3" s="1"/>
  <c r="C4511" i="3"/>
  <c r="D4511" i="3"/>
  <c r="P4511" i="3" s="1"/>
  <c r="B4512" i="3"/>
  <c r="L4512" i="3" s="1"/>
  <c r="C4512" i="3"/>
  <c r="D4512" i="3"/>
  <c r="P4512" i="3" s="1"/>
  <c r="B4513" i="3"/>
  <c r="L4513" i="3" s="1"/>
  <c r="C4513" i="3"/>
  <c r="D4513" i="3"/>
  <c r="P4513" i="3" s="1"/>
  <c r="B4514" i="3"/>
  <c r="L4514" i="3" s="1"/>
  <c r="C4514" i="3"/>
  <c r="D4514" i="3"/>
  <c r="P4514" i="3" s="1"/>
  <c r="B4515" i="3"/>
  <c r="L4515" i="3" s="1"/>
  <c r="C4515" i="3"/>
  <c r="D4515" i="3"/>
  <c r="P4515" i="3" s="1"/>
  <c r="B4516" i="3"/>
  <c r="L4516" i="3" s="1"/>
  <c r="C4516" i="3"/>
  <c r="D4516" i="3"/>
  <c r="P4516" i="3" s="1"/>
  <c r="B4517" i="3"/>
  <c r="L4517" i="3" s="1"/>
  <c r="C4517" i="3"/>
  <c r="D4517" i="3"/>
  <c r="P4517" i="3" s="1"/>
  <c r="B4518" i="3"/>
  <c r="L4518" i="3" s="1"/>
  <c r="C4518" i="3"/>
  <c r="D4518" i="3"/>
  <c r="P4518" i="3" s="1"/>
  <c r="B4519" i="3"/>
  <c r="L4519" i="3" s="1"/>
  <c r="C4519" i="3"/>
  <c r="D4519" i="3"/>
  <c r="P4519" i="3" s="1"/>
  <c r="B4520" i="3"/>
  <c r="L4520" i="3" s="1"/>
  <c r="C4520" i="3"/>
  <c r="D4520" i="3"/>
  <c r="P4520" i="3" s="1"/>
  <c r="B4521" i="3"/>
  <c r="L4521" i="3" s="1"/>
  <c r="C4521" i="3"/>
  <c r="D4521" i="3"/>
  <c r="P4521" i="3" s="1"/>
  <c r="B4522" i="3"/>
  <c r="L4522" i="3" s="1"/>
  <c r="C4522" i="3"/>
  <c r="D4522" i="3"/>
  <c r="P4522" i="3" s="1"/>
  <c r="B4523" i="3"/>
  <c r="L4523" i="3" s="1"/>
  <c r="C4523" i="3"/>
  <c r="D4523" i="3"/>
  <c r="P4523" i="3" s="1"/>
  <c r="B4524" i="3"/>
  <c r="L4524" i="3" s="1"/>
  <c r="C4524" i="3"/>
  <c r="D4524" i="3"/>
  <c r="P4524" i="3" s="1"/>
  <c r="B4525" i="3"/>
  <c r="L4525" i="3" s="1"/>
  <c r="C4525" i="3"/>
  <c r="D4525" i="3"/>
  <c r="P4525" i="3" s="1"/>
  <c r="B4526" i="3"/>
  <c r="L4526" i="3" s="1"/>
  <c r="C4526" i="3"/>
  <c r="D4526" i="3"/>
  <c r="P4526" i="3" s="1"/>
  <c r="B4527" i="3"/>
  <c r="L4527" i="3" s="1"/>
  <c r="C4527" i="3"/>
  <c r="D4527" i="3"/>
  <c r="P4527" i="3" s="1"/>
  <c r="B4528" i="3"/>
  <c r="L4528" i="3" s="1"/>
  <c r="C4528" i="3"/>
  <c r="D4528" i="3"/>
  <c r="P4528" i="3" s="1"/>
  <c r="B4529" i="3"/>
  <c r="L4529" i="3" s="1"/>
  <c r="C4529" i="3"/>
  <c r="D4529" i="3"/>
  <c r="P4529" i="3" s="1"/>
  <c r="B4530" i="3"/>
  <c r="L4530" i="3" s="1"/>
  <c r="C4530" i="3"/>
  <c r="D4530" i="3"/>
  <c r="P4530" i="3" s="1"/>
  <c r="B4531" i="3"/>
  <c r="L4531" i="3" s="1"/>
  <c r="C4531" i="3"/>
  <c r="D4531" i="3"/>
  <c r="P4531" i="3" s="1"/>
  <c r="B4532" i="3"/>
  <c r="L4532" i="3" s="1"/>
  <c r="C4532" i="3"/>
  <c r="D4532" i="3"/>
  <c r="P4532" i="3" s="1"/>
  <c r="B4533" i="3"/>
  <c r="L4533" i="3" s="1"/>
  <c r="C4533" i="3"/>
  <c r="D4533" i="3"/>
  <c r="P4533" i="3" s="1"/>
  <c r="B4534" i="3"/>
  <c r="L4534" i="3" s="1"/>
  <c r="C4534" i="3"/>
  <c r="D4534" i="3"/>
  <c r="P4534" i="3" s="1"/>
  <c r="B4535" i="3"/>
  <c r="L4535" i="3" s="1"/>
  <c r="C4535" i="3"/>
  <c r="D4535" i="3"/>
  <c r="P4535" i="3" s="1"/>
  <c r="B4536" i="3"/>
  <c r="L4536" i="3" s="1"/>
  <c r="C4536" i="3"/>
  <c r="D4536" i="3"/>
  <c r="P4536" i="3" s="1"/>
  <c r="B4537" i="3"/>
  <c r="L4537" i="3" s="1"/>
  <c r="C4537" i="3"/>
  <c r="D4537" i="3"/>
  <c r="P4537" i="3" s="1"/>
  <c r="B4538" i="3"/>
  <c r="L4538" i="3" s="1"/>
  <c r="C4538" i="3"/>
  <c r="D4538" i="3"/>
  <c r="P4538" i="3" s="1"/>
  <c r="N4481" i="3" a="1"/>
  <c r="N4481" i="3" s="1"/>
  <c r="O4481" i="3"/>
  <c r="B4481" i="3"/>
  <c r="C4481" i="3"/>
  <c r="D4481" i="3"/>
  <c r="F4481" i="3"/>
  <c r="G4481" i="3"/>
  <c r="H4481" i="3"/>
  <c r="K628" i="2"/>
  <c r="L628" i="2"/>
  <c r="M628" i="2" s="1"/>
  <c r="J627" i="2"/>
  <c r="K627" i="2" s="1"/>
  <c r="L627" i="2"/>
  <c r="M627" i="2" s="1"/>
  <c r="J625" i="2"/>
  <c r="K625" i="2" s="1"/>
  <c r="L625" i="2"/>
  <c r="M625" i="2" s="1"/>
  <c r="J626" i="2"/>
  <c r="K626" i="2" s="1"/>
  <c r="L626" i="2"/>
  <c r="M626" i="2" s="1"/>
  <c r="J624" i="2"/>
  <c r="K624" i="2" s="1"/>
  <c r="L624" i="2"/>
  <c r="M624" i="2" s="1"/>
  <c r="C976" i="3"/>
  <c r="O4480" i="3"/>
  <c r="N4480" i="3" a="1"/>
  <c r="N4480" i="3" s="1"/>
  <c r="H4480" i="3"/>
  <c r="G4480" i="3"/>
  <c r="F4480" i="3"/>
  <c r="D4480" i="3"/>
  <c r="P4480" i="3" s="1"/>
  <c r="C4480" i="3"/>
  <c r="B4480" i="3"/>
  <c r="G173" i="3"/>
  <c r="J623" i="2"/>
  <c r="K623" i="2" s="1"/>
  <c r="L623" i="2"/>
  <c r="M623" i="2" s="1"/>
  <c r="J622" i="2"/>
  <c r="K622" i="2" s="1"/>
  <c r="L622" i="2"/>
  <c r="M622" i="2" s="1"/>
  <c r="J619" i="2"/>
  <c r="K619" i="2" s="1"/>
  <c r="L619" i="2"/>
  <c r="M619" i="2" s="1"/>
  <c r="J620" i="2"/>
  <c r="K620" i="2" s="1"/>
  <c r="L620" i="2"/>
  <c r="M620" i="2" s="1"/>
  <c r="J621" i="2"/>
  <c r="K621" i="2" s="1"/>
  <c r="L621" i="2"/>
  <c r="M621" i="2" s="1"/>
  <c r="J618" i="2"/>
  <c r="K618" i="2" s="1"/>
  <c r="L618" i="2"/>
  <c r="M618" i="2" s="1"/>
  <c r="J617" i="2"/>
  <c r="K617" i="2" s="1"/>
  <c r="L617" i="2"/>
  <c r="M617" i="2" s="1"/>
  <c r="O4479" i="3"/>
  <c r="N4479" i="3" a="1"/>
  <c r="N4479" i="3" s="1"/>
  <c r="O4478" i="3"/>
  <c r="N4478" i="3" a="1"/>
  <c r="N4478" i="3" s="1"/>
  <c r="O4477" i="3"/>
  <c r="N4477" i="3" a="1"/>
  <c r="N4477" i="3" s="1"/>
  <c r="O4476" i="3"/>
  <c r="N4476" i="3" a="1"/>
  <c r="N4476" i="3" s="1"/>
  <c r="O4475" i="3"/>
  <c r="N4475" i="3" a="1"/>
  <c r="N4475" i="3" s="1"/>
  <c r="O4474" i="3"/>
  <c r="N4474" i="3" a="1"/>
  <c r="N4474" i="3" s="1"/>
  <c r="O4473" i="3"/>
  <c r="N4473" i="3" a="1"/>
  <c r="N4473" i="3" s="1"/>
  <c r="O4472" i="3"/>
  <c r="N4472" i="3" a="1"/>
  <c r="N4472" i="3" s="1"/>
  <c r="O4471" i="3"/>
  <c r="N4471" i="3" a="1"/>
  <c r="N4471" i="3" s="1"/>
  <c r="O4470" i="3"/>
  <c r="N4470" i="3" a="1"/>
  <c r="N4470" i="3" s="1"/>
  <c r="O4469" i="3"/>
  <c r="N4469" i="3" a="1"/>
  <c r="N4469" i="3" s="1"/>
  <c r="O4468" i="3"/>
  <c r="N4468" i="3" a="1"/>
  <c r="N4468" i="3" s="1"/>
  <c r="O4467" i="3"/>
  <c r="N4467" i="3" a="1"/>
  <c r="N4467" i="3" s="1"/>
  <c r="O4466" i="3"/>
  <c r="N4466" i="3" a="1"/>
  <c r="N4466" i="3" s="1"/>
  <c r="F4466" i="3"/>
  <c r="G4466" i="3"/>
  <c r="H4466" i="3"/>
  <c r="F4467" i="3"/>
  <c r="G4467" i="3"/>
  <c r="H4467" i="3"/>
  <c r="F4468" i="3"/>
  <c r="G4468" i="3"/>
  <c r="H4468" i="3"/>
  <c r="F4469" i="3"/>
  <c r="G4469" i="3"/>
  <c r="H4469" i="3"/>
  <c r="F4470" i="3"/>
  <c r="G4470" i="3"/>
  <c r="H4470" i="3"/>
  <c r="F4471" i="3"/>
  <c r="G4471" i="3"/>
  <c r="H4471" i="3"/>
  <c r="F4472" i="3"/>
  <c r="G4472" i="3"/>
  <c r="H4472" i="3"/>
  <c r="F4473" i="3"/>
  <c r="G4473" i="3"/>
  <c r="H4473" i="3"/>
  <c r="F4474" i="3"/>
  <c r="G4474" i="3"/>
  <c r="H4474" i="3"/>
  <c r="F4475" i="3"/>
  <c r="G4475" i="3"/>
  <c r="H4475" i="3"/>
  <c r="F4476" i="3"/>
  <c r="G4476" i="3"/>
  <c r="H4476" i="3"/>
  <c r="F4477" i="3"/>
  <c r="G4477" i="3"/>
  <c r="H4477" i="3"/>
  <c r="F4478" i="3"/>
  <c r="G4478" i="3"/>
  <c r="H4478" i="3"/>
  <c r="F4479" i="3"/>
  <c r="G4479" i="3"/>
  <c r="H4479" i="3"/>
  <c r="B4466" i="3"/>
  <c r="L4466" i="3" s="1"/>
  <c r="C4466" i="3"/>
  <c r="D4466" i="3"/>
  <c r="P4466" i="3" s="1"/>
  <c r="B4467" i="3"/>
  <c r="L4467" i="3" s="1"/>
  <c r="C4467" i="3"/>
  <c r="D4467" i="3"/>
  <c r="P4467" i="3" s="1"/>
  <c r="B4468" i="3"/>
  <c r="L4468" i="3" s="1"/>
  <c r="C4468" i="3"/>
  <c r="D4468" i="3"/>
  <c r="P4468" i="3" s="1"/>
  <c r="B4469" i="3"/>
  <c r="L4469" i="3" s="1"/>
  <c r="C4469" i="3"/>
  <c r="D4469" i="3"/>
  <c r="P4469" i="3" s="1"/>
  <c r="B4470" i="3"/>
  <c r="L4470" i="3" s="1"/>
  <c r="C4470" i="3"/>
  <c r="D4470" i="3"/>
  <c r="P4470" i="3" s="1"/>
  <c r="B4471" i="3"/>
  <c r="L4471" i="3" s="1"/>
  <c r="C4471" i="3"/>
  <c r="D4471" i="3"/>
  <c r="P4471" i="3" s="1"/>
  <c r="B4472" i="3"/>
  <c r="L4472" i="3" s="1"/>
  <c r="C4472" i="3"/>
  <c r="D4472" i="3"/>
  <c r="P4472" i="3" s="1"/>
  <c r="B4473" i="3"/>
  <c r="L4473" i="3" s="1"/>
  <c r="C4473" i="3"/>
  <c r="D4473" i="3"/>
  <c r="P4473" i="3" s="1"/>
  <c r="B4474" i="3"/>
  <c r="L4474" i="3" s="1"/>
  <c r="C4474" i="3"/>
  <c r="D4474" i="3"/>
  <c r="P4474" i="3" s="1"/>
  <c r="B4475" i="3"/>
  <c r="L4475" i="3" s="1"/>
  <c r="C4475" i="3"/>
  <c r="D4475" i="3"/>
  <c r="P4475" i="3" s="1"/>
  <c r="B4476" i="3"/>
  <c r="L4476" i="3" s="1"/>
  <c r="C4476" i="3"/>
  <c r="D4476" i="3"/>
  <c r="P4476" i="3" s="1"/>
  <c r="B4477" i="3"/>
  <c r="L4477" i="3" s="1"/>
  <c r="C4477" i="3"/>
  <c r="D4477" i="3"/>
  <c r="P4477" i="3" s="1"/>
  <c r="B4478" i="3"/>
  <c r="L4478" i="3" s="1"/>
  <c r="C4478" i="3"/>
  <c r="D4478" i="3"/>
  <c r="P4478" i="3" s="1"/>
  <c r="B4479" i="3"/>
  <c r="C4479" i="3"/>
  <c r="D4479" i="3"/>
  <c r="J616" i="2"/>
  <c r="K616" i="2" s="1"/>
  <c r="L616" i="2"/>
  <c r="M616" i="2" s="1"/>
  <c r="O4465" i="3"/>
  <c r="N4465" i="3" a="1"/>
  <c r="N4465" i="3" s="1"/>
  <c r="O4464" i="3"/>
  <c r="N4464" i="3" a="1"/>
  <c r="N4464" i="3" s="1"/>
  <c r="O4463" i="3"/>
  <c r="N4463" i="3" a="1"/>
  <c r="N4463" i="3" s="1"/>
  <c r="O4462" i="3"/>
  <c r="N4462" i="3" a="1"/>
  <c r="N4462" i="3" s="1"/>
  <c r="O4461" i="3"/>
  <c r="N4461" i="3" a="1"/>
  <c r="N4461" i="3" s="1"/>
  <c r="O4460" i="3"/>
  <c r="N4460" i="3" a="1"/>
  <c r="N4460" i="3" s="1"/>
  <c r="O4459" i="3"/>
  <c r="N4459" i="3" a="1"/>
  <c r="N4459" i="3" s="1"/>
  <c r="F4459" i="3"/>
  <c r="G4459" i="3"/>
  <c r="H4459" i="3"/>
  <c r="F4460" i="3"/>
  <c r="G4460" i="3"/>
  <c r="H4460" i="3"/>
  <c r="F4461" i="3"/>
  <c r="G4461" i="3"/>
  <c r="H4461" i="3"/>
  <c r="F4462" i="3"/>
  <c r="G4462" i="3"/>
  <c r="H4462" i="3"/>
  <c r="F4463" i="3"/>
  <c r="G4463" i="3"/>
  <c r="H4463" i="3"/>
  <c r="F4464" i="3"/>
  <c r="G4464" i="3"/>
  <c r="H4464" i="3"/>
  <c r="F4465" i="3"/>
  <c r="G4465" i="3"/>
  <c r="H4465" i="3"/>
  <c r="B4459" i="3"/>
  <c r="L4459" i="3" s="1"/>
  <c r="C4459" i="3"/>
  <c r="D4459" i="3"/>
  <c r="P4459" i="3" s="1"/>
  <c r="B4460" i="3"/>
  <c r="L4460" i="3" s="1"/>
  <c r="C4460" i="3"/>
  <c r="D4460" i="3"/>
  <c r="B4461" i="3"/>
  <c r="C4461" i="3"/>
  <c r="D4461" i="3"/>
  <c r="P4461" i="3" s="1"/>
  <c r="B4462" i="3"/>
  <c r="L4462" i="3" s="1"/>
  <c r="C4462" i="3"/>
  <c r="D4462" i="3"/>
  <c r="P4462" i="3" s="1"/>
  <c r="B4463" i="3"/>
  <c r="L4463" i="3" s="1"/>
  <c r="C4463" i="3"/>
  <c r="D4463" i="3"/>
  <c r="P4463" i="3" s="1"/>
  <c r="B4464" i="3"/>
  <c r="L4464" i="3" s="1"/>
  <c r="C4464" i="3"/>
  <c r="D4464" i="3"/>
  <c r="P4464" i="3" s="1"/>
  <c r="B4465" i="3"/>
  <c r="L4465" i="3" s="1"/>
  <c r="C4465" i="3"/>
  <c r="D4465" i="3"/>
  <c r="P4465" i="3" s="1"/>
  <c r="O4458" i="3"/>
  <c r="N4458" i="3" a="1"/>
  <c r="N4458" i="3" s="1"/>
  <c r="O4457" i="3"/>
  <c r="N4457" i="3" a="1"/>
  <c r="N4457" i="3" s="1"/>
  <c r="O4456" i="3"/>
  <c r="N4456" i="3" a="1"/>
  <c r="N4456" i="3" s="1"/>
  <c r="O4455" i="3"/>
  <c r="N4455" i="3" a="1"/>
  <c r="N4455" i="3" s="1"/>
  <c r="F4455" i="3"/>
  <c r="G4455" i="3"/>
  <c r="H4455" i="3"/>
  <c r="F4456" i="3"/>
  <c r="G4456" i="3"/>
  <c r="H4456" i="3"/>
  <c r="F4457" i="3"/>
  <c r="G4457" i="3"/>
  <c r="H4457" i="3"/>
  <c r="F4458" i="3"/>
  <c r="G4458" i="3"/>
  <c r="H4458" i="3"/>
  <c r="B4455" i="3"/>
  <c r="L4455" i="3" s="1"/>
  <c r="C4455" i="3"/>
  <c r="D4455" i="3"/>
  <c r="P4455" i="3" s="1"/>
  <c r="B4456" i="3"/>
  <c r="L4456" i="3" s="1"/>
  <c r="C4456" i="3"/>
  <c r="D4456" i="3"/>
  <c r="P4456" i="3" s="1"/>
  <c r="B4457" i="3"/>
  <c r="L4457" i="3" s="1"/>
  <c r="C4457" i="3"/>
  <c r="D4457" i="3"/>
  <c r="P4457" i="3" s="1"/>
  <c r="B4458" i="3"/>
  <c r="L4458" i="3" s="1"/>
  <c r="C4458" i="3"/>
  <c r="D4458" i="3"/>
  <c r="P4458" i="3" s="1"/>
  <c r="J615" i="2"/>
  <c r="K615" i="2" s="1"/>
  <c r="L615" i="2"/>
  <c r="M615" i="2" s="1"/>
  <c r="J614" i="2"/>
  <c r="K614" i="2" s="1"/>
  <c r="L614" i="2"/>
  <c r="M614" i="2" s="1"/>
  <c r="J612" i="2"/>
  <c r="K612" i="2" s="1"/>
  <c r="L612" i="2"/>
  <c r="M612" i="2" s="1"/>
  <c r="J613" i="2"/>
  <c r="K613" i="2" s="1"/>
  <c r="L613" i="2"/>
  <c r="M613" i="2" s="1"/>
  <c r="O4454" i="3"/>
  <c r="N4454" i="3" a="1"/>
  <c r="N4454" i="3" s="1"/>
  <c r="H4454" i="3"/>
  <c r="G4454" i="3"/>
  <c r="F4454" i="3"/>
  <c r="D4454" i="3"/>
  <c r="C4454" i="3"/>
  <c r="B4454" i="3"/>
  <c r="L4454" i="3" s="1"/>
  <c r="O4453" i="3"/>
  <c r="N4453" i="3" a="1"/>
  <c r="N4453" i="3" s="1"/>
  <c r="H4453" i="3"/>
  <c r="G4453" i="3"/>
  <c r="F4453" i="3"/>
  <c r="D4453" i="3"/>
  <c r="C4453" i="3"/>
  <c r="B4453" i="3"/>
  <c r="O4452" i="3"/>
  <c r="N4452" i="3" a="1"/>
  <c r="N4452" i="3" s="1"/>
  <c r="H4452" i="3"/>
  <c r="G4452" i="3"/>
  <c r="F4452" i="3"/>
  <c r="D4452" i="3"/>
  <c r="C4452" i="3"/>
  <c r="B4452" i="3"/>
  <c r="O4451" i="3"/>
  <c r="N4451" i="3" a="1"/>
  <c r="N4451" i="3" s="1"/>
  <c r="H4451" i="3"/>
  <c r="G4451" i="3"/>
  <c r="F4451" i="3"/>
  <c r="D4451" i="3"/>
  <c r="C4451" i="3"/>
  <c r="B4451" i="3"/>
  <c r="O4450" i="3"/>
  <c r="N4450" i="3" a="1"/>
  <c r="N4450" i="3" s="1"/>
  <c r="H4450" i="3"/>
  <c r="G4450" i="3"/>
  <c r="F4450" i="3"/>
  <c r="D4450" i="3"/>
  <c r="P4450" i="3" s="1"/>
  <c r="C4450" i="3"/>
  <c r="B4450" i="3"/>
  <c r="J611" i="2"/>
  <c r="K611" i="2" s="1"/>
  <c r="L611" i="2"/>
  <c r="M611" i="2" s="1"/>
  <c r="H4449" i="3"/>
  <c r="G4449" i="3"/>
  <c r="F4449" i="3"/>
  <c r="D4449" i="3"/>
  <c r="C4449" i="3"/>
  <c r="B4449" i="3"/>
  <c r="L4449" i="3" s="1"/>
  <c r="J610" i="2"/>
  <c r="K610" i="2" s="1"/>
  <c r="L610" i="2"/>
  <c r="M610" i="2" s="1"/>
  <c r="J609" i="2"/>
  <c r="K609" i="2" s="1"/>
  <c r="L609" i="2"/>
  <c r="M609" i="2" s="1"/>
  <c r="L608" i="2"/>
  <c r="M608" i="2" s="1"/>
  <c r="J608" i="2"/>
  <c r="K608" i="2" s="1"/>
  <c r="O4448" i="3"/>
  <c r="N4448" i="3" a="1"/>
  <c r="N4448" i="3" s="1"/>
  <c r="H4448" i="3"/>
  <c r="G4448" i="3"/>
  <c r="F4448" i="3"/>
  <c r="D4448" i="3"/>
  <c r="C4448" i="3"/>
  <c r="B4448" i="3"/>
  <c r="J606" i="2"/>
  <c r="K606" i="2" s="1"/>
  <c r="L606" i="2"/>
  <c r="M606" i="2" s="1"/>
  <c r="J607" i="2"/>
  <c r="K607" i="2" s="1"/>
  <c r="L607" i="2"/>
  <c r="M607" i="2" s="1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F4436" i="3"/>
  <c r="G4436" i="3"/>
  <c r="F4437" i="3"/>
  <c r="G4437" i="3"/>
  <c r="F4438" i="3"/>
  <c r="G4438" i="3"/>
  <c r="F4439" i="3"/>
  <c r="G4439" i="3"/>
  <c r="F4440" i="3"/>
  <c r="G4440" i="3"/>
  <c r="F4441" i="3"/>
  <c r="G4441" i="3"/>
  <c r="F4442" i="3"/>
  <c r="G4442" i="3"/>
  <c r="F4443" i="3"/>
  <c r="G4443" i="3"/>
  <c r="F4444" i="3"/>
  <c r="G4444" i="3"/>
  <c r="F4445" i="3"/>
  <c r="G4445" i="3"/>
  <c r="F4446" i="3"/>
  <c r="G4446" i="3"/>
  <c r="F4447" i="3"/>
  <c r="G4447" i="3"/>
  <c r="B4436" i="3"/>
  <c r="C4436" i="3"/>
  <c r="B4437" i="3"/>
  <c r="L4437" i="3" s="1"/>
  <c r="C4437" i="3"/>
  <c r="B4438" i="3"/>
  <c r="C4438" i="3"/>
  <c r="B4439" i="3"/>
  <c r="L4439" i="3" s="1"/>
  <c r="C4439" i="3"/>
  <c r="B4440" i="3"/>
  <c r="C4440" i="3"/>
  <c r="B4441" i="3"/>
  <c r="L4441" i="3" s="1"/>
  <c r="C4441" i="3"/>
  <c r="B4442" i="3"/>
  <c r="C4442" i="3"/>
  <c r="B4443" i="3"/>
  <c r="L4443" i="3" s="1"/>
  <c r="C4443" i="3"/>
  <c r="B4444" i="3"/>
  <c r="L4444" i="3" s="1"/>
  <c r="C4444" i="3"/>
  <c r="B4445" i="3"/>
  <c r="L4445" i="3" s="1"/>
  <c r="C4445" i="3"/>
  <c r="B4446" i="3"/>
  <c r="L4446" i="3" s="1"/>
  <c r="C4446" i="3"/>
  <c r="B4447" i="3"/>
  <c r="L4447" i="3" s="1"/>
  <c r="C4447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25" i="3"/>
  <c r="H4426" i="3"/>
  <c r="H4427" i="3"/>
  <c r="H4428" i="3"/>
  <c r="H4429" i="3"/>
  <c r="H4430" i="3"/>
  <c r="H4431" i="3"/>
  <c r="H4432" i="3"/>
  <c r="H4433" i="3"/>
  <c r="H4434" i="3"/>
  <c r="H4435" i="3"/>
  <c r="C4425" i="3"/>
  <c r="C4426" i="3"/>
  <c r="C4427" i="3"/>
  <c r="C4428" i="3"/>
  <c r="C4429" i="3"/>
  <c r="C4430" i="3"/>
  <c r="C4431" i="3"/>
  <c r="C4432" i="3"/>
  <c r="C4433" i="3"/>
  <c r="C4434" i="3"/>
  <c r="C4435" i="3"/>
  <c r="O4426" i="3"/>
  <c r="O4427" i="3"/>
  <c r="O4428" i="3"/>
  <c r="O4429" i="3"/>
  <c r="O4430" i="3"/>
  <c r="O4431" i="3"/>
  <c r="O4432" i="3"/>
  <c r="O4433" i="3"/>
  <c r="O4434" i="3"/>
  <c r="O4435" i="3"/>
  <c r="G4426" i="3"/>
  <c r="G4427" i="3"/>
  <c r="G4428" i="3"/>
  <c r="G4429" i="3"/>
  <c r="G4430" i="3"/>
  <c r="G4431" i="3"/>
  <c r="G4432" i="3"/>
  <c r="G4433" i="3"/>
  <c r="G4434" i="3"/>
  <c r="G4435" i="3"/>
  <c r="F4426" i="3"/>
  <c r="F4427" i="3"/>
  <c r="F4428" i="3"/>
  <c r="F4429" i="3"/>
  <c r="F4430" i="3"/>
  <c r="F4431" i="3"/>
  <c r="F4432" i="3"/>
  <c r="F4433" i="3"/>
  <c r="F4434" i="3"/>
  <c r="F4435" i="3"/>
  <c r="B4426" i="3"/>
  <c r="B4427" i="3"/>
  <c r="B4428" i="3"/>
  <c r="B4429" i="3"/>
  <c r="B4430" i="3"/>
  <c r="B4431" i="3"/>
  <c r="B4432" i="3"/>
  <c r="B4433" i="3"/>
  <c r="B4434" i="3"/>
  <c r="B4435" i="3"/>
  <c r="O4425" i="3"/>
  <c r="G4425" i="3"/>
  <c r="F4425" i="3"/>
  <c r="D4425" i="3"/>
  <c r="B4425" i="3"/>
  <c r="L605" i="2"/>
  <c r="M605" i="2" s="1"/>
  <c r="J605" i="2"/>
  <c r="K605" i="2" s="1"/>
  <c r="O4417" i="3"/>
  <c r="O4418" i="3"/>
  <c r="O4419" i="3"/>
  <c r="O4420" i="3"/>
  <c r="O4421" i="3"/>
  <c r="O4422" i="3"/>
  <c r="O4423" i="3"/>
  <c r="O4424" i="3"/>
  <c r="H4424" i="3"/>
  <c r="G4424" i="3"/>
  <c r="F4424" i="3"/>
  <c r="H4423" i="3"/>
  <c r="G4423" i="3"/>
  <c r="F4423" i="3"/>
  <c r="H4422" i="3"/>
  <c r="G4422" i="3"/>
  <c r="F4422" i="3"/>
  <c r="H4421" i="3"/>
  <c r="G4421" i="3"/>
  <c r="F4421" i="3"/>
  <c r="H4420" i="3"/>
  <c r="G4420" i="3"/>
  <c r="F4420" i="3"/>
  <c r="H4419" i="3"/>
  <c r="G4419" i="3"/>
  <c r="F4419" i="3"/>
  <c r="H4418" i="3"/>
  <c r="G4418" i="3"/>
  <c r="F4418" i="3"/>
  <c r="H4417" i="3"/>
  <c r="G4417" i="3"/>
  <c r="F4417" i="3"/>
  <c r="D4424" i="3"/>
  <c r="P4424" i="3" s="1"/>
  <c r="C4424" i="3"/>
  <c r="B4424" i="3"/>
  <c r="L4424" i="3" s="1"/>
  <c r="D4423" i="3"/>
  <c r="P4423" i="3" s="1"/>
  <c r="C4423" i="3"/>
  <c r="B4423" i="3"/>
  <c r="L4423" i="3" s="1"/>
  <c r="D4422" i="3"/>
  <c r="P4422" i="3" s="1"/>
  <c r="C4422" i="3"/>
  <c r="B4422" i="3"/>
  <c r="L4422" i="3" s="1"/>
  <c r="D4421" i="3"/>
  <c r="P4421" i="3" s="1"/>
  <c r="C4421" i="3"/>
  <c r="B4421" i="3"/>
  <c r="L4421" i="3" s="1"/>
  <c r="D4420" i="3"/>
  <c r="P4420" i="3" s="1"/>
  <c r="C4420" i="3"/>
  <c r="B4420" i="3"/>
  <c r="L4420" i="3" s="1"/>
  <c r="D4419" i="3"/>
  <c r="P4419" i="3" s="1"/>
  <c r="C4419" i="3"/>
  <c r="B4419" i="3"/>
  <c r="L4419" i="3" s="1"/>
  <c r="D4418" i="3"/>
  <c r="P4418" i="3" s="1"/>
  <c r="C4418" i="3"/>
  <c r="B4418" i="3"/>
  <c r="L4418" i="3" s="1"/>
  <c r="D4417" i="3"/>
  <c r="P4417" i="3" s="1"/>
  <c r="C4417" i="3"/>
  <c r="B4417" i="3"/>
  <c r="L4417" i="3" s="1"/>
  <c r="O4416" i="3"/>
  <c r="B4416" i="3"/>
  <c r="C4416" i="3"/>
  <c r="D4416" i="3"/>
  <c r="F4416" i="3"/>
  <c r="G4416" i="3"/>
  <c r="H4416" i="3"/>
  <c r="O4415" i="3"/>
  <c r="H4415" i="3"/>
  <c r="G4415" i="3"/>
  <c r="F4415" i="3"/>
  <c r="D4415" i="3"/>
  <c r="C4415" i="3"/>
  <c r="B4415" i="3"/>
  <c r="O4414" i="3"/>
  <c r="N4414" i="3" a="1"/>
  <c r="N4414" i="3" s="1"/>
  <c r="H4414" i="3"/>
  <c r="G4414" i="3"/>
  <c r="F4414" i="3"/>
  <c r="D4414" i="3"/>
  <c r="C4414" i="3"/>
  <c r="B4414" i="3"/>
  <c r="O4413" i="3"/>
  <c r="N4413" i="3" a="1"/>
  <c r="N4413" i="3" s="1"/>
  <c r="H4413" i="3"/>
  <c r="G4413" i="3"/>
  <c r="F4413" i="3"/>
  <c r="D4413" i="3"/>
  <c r="C4413" i="3"/>
  <c r="B4413" i="3"/>
  <c r="L604" i="2"/>
  <c r="M604" i="2" s="1"/>
  <c r="J604" i="2"/>
  <c r="K604" i="2" s="1"/>
  <c r="L602" i="2"/>
  <c r="M602" i="2" s="1"/>
  <c r="J602" i="2"/>
  <c r="K602" i="2" s="1"/>
  <c r="L603" i="2"/>
  <c r="M603" i="2" s="1"/>
  <c r="J603" i="2"/>
  <c r="K603" i="2" s="1"/>
  <c r="O4408" i="3"/>
  <c r="O4409" i="3"/>
  <c r="O4410" i="3"/>
  <c r="O4411" i="3"/>
  <c r="O4412" i="3"/>
  <c r="B4412" i="3"/>
  <c r="C4412" i="3"/>
  <c r="D4412" i="3"/>
  <c r="F4412" i="3"/>
  <c r="G4412" i="3"/>
  <c r="H4412" i="3"/>
  <c r="H4411" i="3"/>
  <c r="G4411" i="3"/>
  <c r="F4411" i="3"/>
  <c r="D4411" i="3"/>
  <c r="C4411" i="3"/>
  <c r="B4411" i="3"/>
  <c r="L4411" i="3" s="1"/>
  <c r="F4408" i="3"/>
  <c r="G4408" i="3"/>
  <c r="H4408" i="3"/>
  <c r="F4409" i="3"/>
  <c r="G4409" i="3"/>
  <c r="H4409" i="3"/>
  <c r="F4410" i="3"/>
  <c r="G4410" i="3"/>
  <c r="H4410" i="3"/>
  <c r="B4408" i="3"/>
  <c r="L4408" i="3" s="1"/>
  <c r="C4408" i="3"/>
  <c r="D4408" i="3"/>
  <c r="B4409" i="3"/>
  <c r="L4409" i="3" s="1"/>
  <c r="C4409" i="3"/>
  <c r="D4409" i="3"/>
  <c r="B4410" i="3"/>
  <c r="L4410" i="3" s="1"/>
  <c r="C4410" i="3"/>
  <c r="D4410" i="3"/>
  <c r="O4407" i="3"/>
  <c r="H4407" i="3"/>
  <c r="G4407" i="3"/>
  <c r="F4407" i="3"/>
  <c r="D4407" i="3"/>
  <c r="C4407" i="3"/>
  <c r="B4407" i="3"/>
  <c r="O4406" i="3"/>
  <c r="N4406" i="3" a="1"/>
  <c r="N4406" i="3" s="1"/>
  <c r="H4406" i="3"/>
  <c r="G4406" i="3"/>
  <c r="F4406" i="3"/>
  <c r="D4406" i="3"/>
  <c r="C4406" i="3"/>
  <c r="B4406" i="3"/>
  <c r="L4406" i="3" s="1"/>
  <c r="O4405" i="3"/>
  <c r="N4405" i="3" a="1"/>
  <c r="N4405" i="3" s="1"/>
  <c r="H4405" i="3"/>
  <c r="G4405" i="3"/>
  <c r="F4405" i="3"/>
  <c r="D4405" i="3"/>
  <c r="C4405" i="3"/>
  <c r="B4405" i="3"/>
  <c r="O4404" i="3"/>
  <c r="N4404" i="3" a="1"/>
  <c r="N4404" i="3" s="1"/>
  <c r="H4404" i="3"/>
  <c r="G4404" i="3"/>
  <c r="F4404" i="3"/>
  <c r="D4404" i="3"/>
  <c r="C4404" i="3"/>
  <c r="B4404" i="3"/>
  <c r="K4403" i="3"/>
  <c r="O4403" i="3" s="1"/>
  <c r="H4403" i="3"/>
  <c r="G4403" i="3"/>
  <c r="F4403" i="3"/>
  <c r="D4403" i="3"/>
  <c r="C4403" i="3"/>
  <c r="B4403" i="3"/>
  <c r="O4402" i="3"/>
  <c r="N4402" i="3" a="1"/>
  <c r="N4402" i="3" s="1"/>
  <c r="H4402" i="3"/>
  <c r="G4402" i="3"/>
  <c r="F4402" i="3"/>
  <c r="D4402" i="3"/>
  <c r="C4402" i="3"/>
  <c r="B4402" i="3"/>
  <c r="O4401" i="3"/>
  <c r="N4401" i="3" a="1"/>
  <c r="N4401" i="3" s="1"/>
  <c r="H4401" i="3"/>
  <c r="G4401" i="3"/>
  <c r="F4401" i="3"/>
  <c r="D4401" i="3"/>
  <c r="C4401" i="3"/>
  <c r="B4401" i="3"/>
  <c r="L4401" i="3" s="1"/>
  <c r="O4400" i="3"/>
  <c r="N4400" i="3" a="1"/>
  <c r="N4400" i="3" s="1"/>
  <c r="H4400" i="3"/>
  <c r="G4400" i="3"/>
  <c r="F4400" i="3"/>
  <c r="D4400" i="3"/>
  <c r="C4400" i="3"/>
  <c r="B4400" i="3"/>
  <c r="L4400" i="3" s="1"/>
  <c r="O4399" i="3"/>
  <c r="H4399" i="3"/>
  <c r="G4399" i="3"/>
  <c r="F4399" i="3"/>
  <c r="D4399" i="3"/>
  <c r="C4399" i="3"/>
  <c r="B4399" i="3"/>
  <c r="L4399" i="3" s="1"/>
  <c r="O4398" i="3"/>
  <c r="H4398" i="3"/>
  <c r="G4398" i="3"/>
  <c r="F4398" i="3"/>
  <c r="D4398" i="3"/>
  <c r="C4398" i="3"/>
  <c r="B4398" i="3"/>
  <c r="J599" i="2"/>
  <c r="K599" i="2" s="1"/>
  <c r="L599" i="2"/>
  <c r="M599" i="2" s="1"/>
  <c r="J600" i="2"/>
  <c r="K600" i="2" s="1"/>
  <c r="L600" i="2"/>
  <c r="M600" i="2" s="1"/>
  <c r="J601" i="2"/>
  <c r="K601" i="2" s="1"/>
  <c r="L601" i="2"/>
  <c r="M601" i="2" s="1"/>
  <c r="O4397" i="3"/>
  <c r="H4397" i="3"/>
  <c r="G4397" i="3"/>
  <c r="F4397" i="3"/>
  <c r="D4397" i="3"/>
  <c r="C4397" i="3"/>
  <c r="B4397" i="3"/>
  <c r="L4397" i="3" s="1"/>
  <c r="O4396" i="3"/>
  <c r="N4396" i="3" a="1"/>
  <c r="N4396" i="3" s="1"/>
  <c r="H4396" i="3"/>
  <c r="G4396" i="3"/>
  <c r="F4396" i="3"/>
  <c r="D4396" i="3"/>
  <c r="C4396" i="3"/>
  <c r="B4396" i="3"/>
  <c r="L4396" i="3" s="1"/>
  <c r="O4395" i="3"/>
  <c r="N4395" i="3" a="1"/>
  <c r="N4395" i="3" s="1"/>
  <c r="H4395" i="3"/>
  <c r="G4395" i="3"/>
  <c r="F4395" i="3"/>
  <c r="D4395" i="3"/>
  <c r="C4395" i="3"/>
  <c r="B4395" i="3"/>
  <c r="L598" i="2"/>
  <c r="M598" i="2" s="1"/>
  <c r="J598" i="2"/>
  <c r="K598" i="2" s="1"/>
  <c r="O4394" i="3"/>
  <c r="N4394" i="3" a="1"/>
  <c r="N4394" i="3" s="1"/>
  <c r="H4394" i="3"/>
  <c r="G4394" i="3"/>
  <c r="F4394" i="3"/>
  <c r="D4394" i="3"/>
  <c r="C4394" i="3"/>
  <c r="B4394" i="3"/>
  <c r="L4394" i="3" s="1"/>
  <c r="O4393" i="3"/>
  <c r="H4393" i="3"/>
  <c r="G4393" i="3"/>
  <c r="F4393" i="3"/>
  <c r="D4393" i="3"/>
  <c r="C4393" i="3"/>
  <c r="B4393" i="3"/>
  <c r="L4393" i="3" s="1"/>
  <c r="O4392" i="3"/>
  <c r="N4392" i="3" a="1"/>
  <c r="N4392" i="3" s="1"/>
  <c r="H4392" i="3"/>
  <c r="G4392" i="3"/>
  <c r="F4392" i="3"/>
  <c r="D4392" i="3"/>
  <c r="C4392" i="3"/>
  <c r="B4392" i="3"/>
  <c r="O4391" i="3"/>
  <c r="H4391" i="3"/>
  <c r="G4391" i="3"/>
  <c r="F4391" i="3"/>
  <c r="D4391" i="3"/>
  <c r="C4391" i="3"/>
  <c r="B4391" i="3"/>
  <c r="L4391" i="3" s="1"/>
  <c r="O4390" i="3"/>
  <c r="H4390" i="3"/>
  <c r="G4390" i="3"/>
  <c r="F4390" i="3"/>
  <c r="D4390" i="3"/>
  <c r="C4390" i="3"/>
  <c r="B4390" i="3"/>
  <c r="O4389" i="3"/>
  <c r="H4389" i="3"/>
  <c r="G4389" i="3"/>
  <c r="F4389" i="3"/>
  <c r="D4389" i="3"/>
  <c r="C4389" i="3"/>
  <c r="B4389" i="3"/>
  <c r="O4388" i="3"/>
  <c r="N4388" i="3" a="1"/>
  <c r="N4388" i="3" s="1"/>
  <c r="H4388" i="3"/>
  <c r="G4388" i="3"/>
  <c r="F4388" i="3"/>
  <c r="D4388" i="3"/>
  <c r="C4388" i="3"/>
  <c r="B4388" i="3"/>
  <c r="O4387" i="3"/>
  <c r="H4387" i="3"/>
  <c r="G4387" i="3"/>
  <c r="F4387" i="3"/>
  <c r="D4387" i="3"/>
  <c r="C4387" i="3"/>
  <c r="B4387" i="3"/>
  <c r="O4386" i="3"/>
  <c r="H4386" i="3"/>
  <c r="G4386" i="3"/>
  <c r="F4386" i="3"/>
  <c r="D4386" i="3"/>
  <c r="C4386" i="3"/>
  <c r="B4386" i="3"/>
  <c r="L4386" i="3" s="1"/>
  <c r="O4385" i="3"/>
  <c r="H4385" i="3"/>
  <c r="G4385" i="3"/>
  <c r="F4385" i="3"/>
  <c r="D4385" i="3"/>
  <c r="C4385" i="3"/>
  <c r="B4385" i="3"/>
  <c r="O4384" i="3"/>
  <c r="N4384" i="3" a="1"/>
  <c r="N4384" i="3" s="1"/>
  <c r="H4384" i="3"/>
  <c r="G4384" i="3"/>
  <c r="F4384" i="3"/>
  <c r="D4384" i="3"/>
  <c r="C4384" i="3"/>
  <c r="B4384" i="3"/>
  <c r="L597" i="2"/>
  <c r="M597" i="2" s="1"/>
  <c r="J597" i="2"/>
  <c r="K597" i="2" s="1"/>
  <c r="O4383" i="3"/>
  <c r="N4383" i="3" a="1"/>
  <c r="N4383" i="3" s="1"/>
  <c r="H4383" i="3"/>
  <c r="G4383" i="3"/>
  <c r="F4383" i="3"/>
  <c r="D4383" i="3"/>
  <c r="C4383" i="3"/>
  <c r="B4383" i="3"/>
  <c r="O4382" i="3"/>
  <c r="N4382" i="3" a="1"/>
  <c r="N4382" i="3" s="1"/>
  <c r="H4382" i="3"/>
  <c r="G4382" i="3"/>
  <c r="F4382" i="3"/>
  <c r="D4382" i="3"/>
  <c r="C4382" i="3"/>
  <c r="B4382" i="3"/>
  <c r="L4382" i="3" s="1"/>
  <c r="O4381" i="3"/>
  <c r="N4381" i="3" a="1"/>
  <c r="N4381" i="3" s="1"/>
  <c r="H4381" i="3"/>
  <c r="G4381" i="3"/>
  <c r="F4381" i="3"/>
  <c r="D4381" i="3"/>
  <c r="C4381" i="3"/>
  <c r="B4381" i="3"/>
  <c r="B4380" i="3"/>
  <c r="C4380" i="3"/>
  <c r="D4380" i="3"/>
  <c r="F4380" i="3"/>
  <c r="G4380" i="3"/>
  <c r="H4380" i="3"/>
  <c r="F4379" i="3"/>
  <c r="G4379" i="3"/>
  <c r="H4379" i="3"/>
  <c r="B4379" i="3"/>
  <c r="L4379" i="3" s="1"/>
  <c r="C4379" i="3"/>
  <c r="D4379" i="3"/>
  <c r="F4378" i="3"/>
  <c r="G4378" i="3"/>
  <c r="H4378" i="3"/>
  <c r="B4378" i="3"/>
  <c r="L4378" i="3" s="1"/>
  <c r="C4378" i="3"/>
  <c r="D4378" i="3"/>
  <c r="H4377" i="3"/>
  <c r="G4377" i="3"/>
  <c r="F4377" i="3"/>
  <c r="D4377" i="3"/>
  <c r="C4377" i="3"/>
  <c r="B4377" i="3"/>
  <c r="O4375" i="3"/>
  <c r="H4375" i="3"/>
  <c r="G4375" i="3"/>
  <c r="F4375" i="3"/>
  <c r="D4375" i="3"/>
  <c r="C4375" i="3"/>
  <c r="B4375" i="3"/>
  <c r="L4375" i="3" s="1"/>
  <c r="O4374" i="3"/>
  <c r="B4374" i="3"/>
  <c r="C4374" i="3"/>
  <c r="D4374" i="3"/>
  <c r="F4374" i="3"/>
  <c r="G4374" i="3"/>
  <c r="H4374" i="3"/>
  <c r="O4373" i="3"/>
  <c r="B4373" i="3"/>
  <c r="C4373" i="3"/>
  <c r="D4373" i="3"/>
  <c r="F4373" i="3"/>
  <c r="G4373" i="3"/>
  <c r="H4373" i="3"/>
  <c r="O4372" i="3"/>
  <c r="N4372" i="3" a="1"/>
  <c r="N4372" i="3" s="1"/>
  <c r="H4372" i="3"/>
  <c r="G4372" i="3"/>
  <c r="F4372" i="3"/>
  <c r="D4372" i="3"/>
  <c r="C4372" i="3"/>
  <c r="B4372" i="3"/>
  <c r="O4371" i="3"/>
  <c r="N4371" i="3" a="1"/>
  <c r="N4371" i="3" s="1"/>
  <c r="H4371" i="3"/>
  <c r="G4371" i="3"/>
  <c r="F4371" i="3"/>
  <c r="D4371" i="3"/>
  <c r="C4371" i="3"/>
  <c r="B4371" i="3"/>
  <c r="O4370" i="3"/>
  <c r="N4370" i="3" a="1"/>
  <c r="N4370" i="3" s="1"/>
  <c r="H4370" i="3"/>
  <c r="G4370" i="3"/>
  <c r="F4370" i="3"/>
  <c r="D4370" i="3"/>
  <c r="C4370" i="3"/>
  <c r="B4370" i="3"/>
  <c r="L4370" i="3" s="1"/>
  <c r="O4369" i="3"/>
  <c r="N4369" i="3" a="1"/>
  <c r="N4369" i="3" s="1"/>
  <c r="H4369" i="3"/>
  <c r="G4369" i="3"/>
  <c r="F4369" i="3"/>
  <c r="D4369" i="3"/>
  <c r="C4369" i="3"/>
  <c r="B4369" i="3"/>
  <c r="L596" i="2"/>
  <c r="M596" i="2" s="1"/>
  <c r="J596" i="2"/>
  <c r="K596" i="2" s="1"/>
  <c r="O4368" i="3"/>
  <c r="N4368" i="3" a="1"/>
  <c r="N4368" i="3" s="1"/>
  <c r="H4368" i="3"/>
  <c r="G4368" i="3"/>
  <c r="F4368" i="3"/>
  <c r="D4368" i="3"/>
  <c r="C4368" i="3"/>
  <c r="B4368" i="3"/>
  <c r="L4368" i="3" s="1"/>
  <c r="O4367" i="3"/>
  <c r="N4367" i="3" a="1"/>
  <c r="N4367" i="3" s="1"/>
  <c r="H4367" i="3"/>
  <c r="G4367" i="3"/>
  <c r="F4367" i="3"/>
  <c r="D4367" i="3"/>
  <c r="C4367" i="3"/>
  <c r="B4367" i="3"/>
  <c r="L4367" i="3" s="1"/>
  <c r="M595" i="2"/>
  <c r="K595" i="2"/>
  <c r="O4366" i="3"/>
  <c r="H4366" i="3"/>
  <c r="G4366" i="3"/>
  <c r="F4366" i="3"/>
  <c r="D4366" i="3"/>
  <c r="C4366" i="3"/>
  <c r="B4366" i="3"/>
  <c r="L4366" i="3" s="1"/>
  <c r="O4365" i="3"/>
  <c r="H4365" i="3"/>
  <c r="G4365" i="3"/>
  <c r="F4365" i="3"/>
  <c r="D4365" i="3"/>
  <c r="C4365" i="3"/>
  <c r="B4365" i="3"/>
  <c r="O4364" i="3"/>
  <c r="N4364" i="3" a="1"/>
  <c r="N4364" i="3" s="1"/>
  <c r="H4364" i="3"/>
  <c r="G4364" i="3"/>
  <c r="F4364" i="3"/>
  <c r="D4364" i="3"/>
  <c r="C4364" i="3"/>
  <c r="B4364" i="3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2" i="2"/>
  <c r="M2" i="2" s="1"/>
  <c r="J3" i="2"/>
  <c r="J4" i="2"/>
  <c r="J6" i="2"/>
  <c r="J7" i="2"/>
  <c r="K7" i="2" s="1"/>
  <c r="J8" i="2"/>
  <c r="J9" i="2"/>
  <c r="J10" i="2"/>
  <c r="K10" i="2" s="1"/>
  <c r="J11" i="2"/>
  <c r="K11" i="2" s="1"/>
  <c r="J12" i="2"/>
  <c r="J13" i="2"/>
  <c r="J14" i="2"/>
  <c r="K14" i="2" s="1"/>
  <c r="J15" i="2"/>
  <c r="J16" i="2"/>
  <c r="J17" i="2"/>
  <c r="J18" i="2"/>
  <c r="J19" i="2"/>
  <c r="K19" i="2" s="1"/>
  <c r="J20" i="2"/>
  <c r="J21" i="2"/>
  <c r="J22" i="2"/>
  <c r="J23" i="2"/>
  <c r="J24" i="2"/>
  <c r="K24" i="2" s="1"/>
  <c r="J25" i="2"/>
  <c r="J26" i="2"/>
  <c r="J27" i="2"/>
  <c r="J28" i="2"/>
  <c r="K28" i="2" s="1"/>
  <c r="J29" i="2"/>
  <c r="J30" i="2"/>
  <c r="J31" i="2"/>
  <c r="K31" i="2" s="1"/>
  <c r="J32" i="2"/>
  <c r="J33" i="2"/>
  <c r="K33" i="2" s="1"/>
  <c r="J34" i="2"/>
  <c r="J35" i="2"/>
  <c r="J36" i="2"/>
  <c r="J37" i="2"/>
  <c r="J38" i="2"/>
  <c r="K38" i="2" s="1"/>
  <c r="J39" i="2"/>
  <c r="K39" i="2" s="1"/>
  <c r="J40" i="2"/>
  <c r="J41" i="2"/>
  <c r="K41" i="2" s="1"/>
  <c r="J42" i="2"/>
  <c r="J43" i="2"/>
  <c r="J44" i="2"/>
  <c r="J45" i="2"/>
  <c r="K45" i="2" s="1"/>
  <c r="J46" i="2"/>
  <c r="K46" i="2" s="1"/>
  <c r="J47" i="2"/>
  <c r="K47" i="2" s="1"/>
  <c r="J48" i="2"/>
  <c r="K48" i="2" s="1"/>
  <c r="J49" i="2"/>
  <c r="J50" i="2"/>
  <c r="K50" i="2" s="1"/>
  <c r="J51" i="2"/>
  <c r="J52" i="2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J66" i="2"/>
  <c r="K66" i="2" s="1"/>
  <c r="J67" i="2"/>
  <c r="K67" i="2" s="1"/>
  <c r="J68" i="2"/>
  <c r="J69" i="2"/>
  <c r="K69" i="2" s="1"/>
  <c r="J70" i="2"/>
  <c r="J71" i="2"/>
  <c r="J72" i="2"/>
  <c r="J73" i="2"/>
  <c r="K73" i="2" s="1"/>
  <c r="J74" i="2"/>
  <c r="J75" i="2"/>
  <c r="J76" i="2"/>
  <c r="J77" i="2"/>
  <c r="J78" i="2"/>
  <c r="J79" i="2"/>
  <c r="J80" i="2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J89" i="2"/>
  <c r="K89" i="2" s="1"/>
  <c r="J90" i="2"/>
  <c r="K90" i="2" s="1"/>
  <c r="J91" i="2"/>
  <c r="K91" i="2" s="1"/>
  <c r="J92" i="2"/>
  <c r="J93" i="2"/>
  <c r="J94" i="2"/>
  <c r="K94" i="2" s="1"/>
  <c r="J95" i="2"/>
  <c r="J96" i="2"/>
  <c r="J97" i="2"/>
  <c r="J98" i="2"/>
  <c r="K98" i="2" s="1"/>
  <c r="J99" i="2"/>
  <c r="J100" i="2"/>
  <c r="J101" i="2"/>
  <c r="J102" i="2"/>
  <c r="J103" i="2"/>
  <c r="J104" i="2"/>
  <c r="K104" i="2" s="1"/>
  <c r="J105" i="2"/>
  <c r="J106" i="2"/>
  <c r="J107" i="2"/>
  <c r="J108" i="2"/>
  <c r="J109" i="2"/>
  <c r="K109" i="2" s="1"/>
  <c r="J110" i="2"/>
  <c r="J111" i="2"/>
  <c r="J112" i="2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J119" i="2"/>
  <c r="K119" i="2" s="1"/>
  <c r="J120" i="2"/>
  <c r="K120" i="2" s="1"/>
  <c r="J121" i="2"/>
  <c r="K121" i="2" s="1"/>
  <c r="J122" i="2"/>
  <c r="J123" i="2"/>
  <c r="K123" i="2" s="1"/>
  <c r="J124" i="2"/>
  <c r="J125" i="2"/>
  <c r="J126" i="2"/>
  <c r="J127" i="2"/>
  <c r="J128" i="2"/>
  <c r="K128" i="2" s="1"/>
  <c r="J129" i="2"/>
  <c r="J130" i="2"/>
  <c r="K130" i="2" s="1"/>
  <c r="J131" i="2"/>
  <c r="K131" i="2" s="1"/>
  <c r="J132" i="2"/>
  <c r="J133" i="2"/>
  <c r="J134" i="2"/>
  <c r="J135" i="2"/>
  <c r="J136" i="2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J145" i="2"/>
  <c r="J146" i="2"/>
  <c r="K146" i="2" s="1"/>
  <c r="J147" i="2"/>
  <c r="K147" i="2" s="1"/>
  <c r="J148" i="2"/>
  <c r="J149" i="2"/>
  <c r="J150" i="2"/>
  <c r="K150" i="2" s="1"/>
  <c r="J151" i="2"/>
  <c r="K151" i="2" s="1"/>
  <c r="J152" i="2"/>
  <c r="K152" i="2" s="1"/>
  <c r="J153" i="2"/>
  <c r="J154" i="2"/>
  <c r="K154" i="2" s="1"/>
  <c r="J155" i="2"/>
  <c r="K155" i="2" s="1"/>
  <c r="J156" i="2"/>
  <c r="J157" i="2"/>
  <c r="J158" i="2"/>
  <c r="J159" i="2"/>
  <c r="K159" i="2" s="1"/>
  <c r="J160" i="2"/>
  <c r="J161" i="2"/>
  <c r="K161" i="2" s="1"/>
  <c r="J162" i="2"/>
  <c r="K162" i="2" s="1"/>
  <c r="J163" i="2"/>
  <c r="K163" i="2" s="1"/>
  <c r="J164" i="2"/>
  <c r="J165" i="2"/>
  <c r="K165" i="2" s="1"/>
  <c r="J166" i="2"/>
  <c r="K166" i="2" s="1"/>
  <c r="J167" i="2"/>
  <c r="J168" i="2"/>
  <c r="J169" i="2"/>
  <c r="J170" i="2"/>
  <c r="K170" i="2" s="1"/>
  <c r="J171" i="2"/>
  <c r="K171" i="2" s="1"/>
  <c r="J172" i="2"/>
  <c r="J173" i="2"/>
  <c r="J174" i="2"/>
  <c r="J175" i="2"/>
  <c r="J176" i="2"/>
  <c r="K176" i="2" s="1"/>
  <c r="J177" i="2"/>
  <c r="J178" i="2"/>
  <c r="K178" i="2" s="1"/>
  <c r="J179" i="2"/>
  <c r="J180" i="2"/>
  <c r="J181" i="2"/>
  <c r="J182" i="2"/>
  <c r="J183" i="2"/>
  <c r="K183" i="2" s="1"/>
  <c r="J184" i="2"/>
  <c r="J185" i="2"/>
  <c r="K185" i="2" s="1"/>
  <c r="J186" i="2"/>
  <c r="K186" i="2" s="1"/>
  <c r="J187" i="2"/>
  <c r="J188" i="2"/>
  <c r="J189" i="2"/>
  <c r="J190" i="2"/>
  <c r="K190" i="2" s="1"/>
  <c r="J191" i="2"/>
  <c r="K191" i="2" s="1"/>
  <c r="J192" i="2"/>
  <c r="J193" i="2"/>
  <c r="J194" i="2"/>
  <c r="K194" i="2" s="1"/>
  <c r="J195" i="2"/>
  <c r="K195" i="2" s="1"/>
  <c r="J196" i="2"/>
  <c r="K196" i="2" s="1"/>
  <c r="J197" i="2"/>
  <c r="J198" i="2"/>
  <c r="K198" i="2" s="1"/>
  <c r="J199" i="2"/>
  <c r="J200" i="2"/>
  <c r="J201" i="2"/>
  <c r="J202" i="2"/>
  <c r="K202" i="2" s="1"/>
  <c r="J203" i="2"/>
  <c r="J204" i="2"/>
  <c r="K204" i="2" s="1"/>
  <c r="J205" i="2"/>
  <c r="K205" i="2" s="1"/>
  <c r="J206" i="2"/>
  <c r="J207" i="2"/>
  <c r="J208" i="2"/>
  <c r="J209" i="2"/>
  <c r="J210" i="2"/>
  <c r="J211" i="2"/>
  <c r="K211" i="2" s="1"/>
  <c r="J212" i="2"/>
  <c r="K212" i="2" s="1"/>
  <c r="J213" i="2"/>
  <c r="K213" i="2" s="1"/>
  <c r="J214" i="2"/>
  <c r="J215" i="2"/>
  <c r="J216" i="2"/>
  <c r="K216" i="2" s="1"/>
  <c r="J217" i="2"/>
  <c r="J218" i="2"/>
  <c r="J219" i="2"/>
  <c r="J220" i="2"/>
  <c r="J221" i="2"/>
  <c r="J222" i="2"/>
  <c r="J223" i="2"/>
  <c r="J224" i="2"/>
  <c r="J225" i="2"/>
  <c r="J226" i="2"/>
  <c r="J227" i="2"/>
  <c r="K227" i="2" s="1"/>
  <c r="J228" i="2"/>
  <c r="J229" i="2"/>
  <c r="K229" i="2" s="1"/>
  <c r="J230" i="2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J237" i="2"/>
  <c r="J238" i="2"/>
  <c r="J239" i="2"/>
  <c r="K239" i="2" s="1"/>
  <c r="J240" i="2"/>
  <c r="K240" i="2" s="1"/>
  <c r="J241" i="2"/>
  <c r="J242" i="2"/>
  <c r="J243" i="2"/>
  <c r="K243" i="2" s="1"/>
  <c r="J244" i="2"/>
  <c r="J245" i="2"/>
  <c r="K245" i="2" s="1"/>
  <c r="J246" i="2"/>
  <c r="K246" i="2" s="1"/>
  <c r="J247" i="2"/>
  <c r="K247" i="2" s="1"/>
  <c r="J248" i="2"/>
  <c r="K248" i="2" s="1"/>
  <c r="J249" i="2"/>
  <c r="J250" i="2"/>
  <c r="K250" i="2" s="1"/>
  <c r="J251" i="2"/>
  <c r="K251" i="2" s="1"/>
  <c r="J252" i="2"/>
  <c r="J253" i="2"/>
  <c r="K253" i="2" s="1"/>
  <c r="J254" i="2"/>
  <c r="K254" i="2" s="1"/>
  <c r="J255" i="2"/>
  <c r="J256" i="2"/>
  <c r="K256" i="2" s="1"/>
  <c r="J257" i="2"/>
  <c r="K257" i="2" s="1"/>
  <c r="J258" i="2"/>
  <c r="J259" i="2"/>
  <c r="K259" i="2" s="1"/>
  <c r="J260" i="2"/>
  <c r="J261" i="2"/>
  <c r="K261" i="2" s="1"/>
  <c r="J262" i="2"/>
  <c r="J263" i="2"/>
  <c r="J264" i="2"/>
  <c r="K264" i="2" s="1"/>
  <c r="J265" i="2"/>
  <c r="J266" i="2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J274" i="2"/>
  <c r="K274" i="2" s="1"/>
  <c r="J275" i="2"/>
  <c r="J276" i="2"/>
  <c r="J277" i="2"/>
  <c r="J278" i="2"/>
  <c r="K278" i="2" s="1"/>
  <c r="J279" i="2"/>
  <c r="J280" i="2"/>
  <c r="J281" i="2"/>
  <c r="K281" i="2" s="1"/>
  <c r="J282" i="2"/>
  <c r="K282" i="2" s="1"/>
  <c r="J283" i="2"/>
  <c r="J284" i="2"/>
  <c r="J285" i="2"/>
  <c r="K285" i="2" s="1"/>
  <c r="J286" i="2"/>
  <c r="K286" i="2" s="1"/>
  <c r="J287" i="2"/>
  <c r="J288" i="2"/>
  <c r="J289" i="2"/>
  <c r="K289" i="2" s="1"/>
  <c r="J290" i="2"/>
  <c r="K290" i="2" s="1"/>
  <c r="J291" i="2"/>
  <c r="J292" i="2"/>
  <c r="K292" i="2" s="1"/>
  <c r="J293" i="2"/>
  <c r="K293" i="2" s="1"/>
  <c r="J294" i="2"/>
  <c r="K294" i="2" s="1"/>
  <c r="J295" i="2"/>
  <c r="J296" i="2"/>
  <c r="K296" i="2" s="1"/>
  <c r="J297" i="2"/>
  <c r="K297" i="2" s="1"/>
  <c r="J298" i="2"/>
  <c r="K298" i="2" s="1"/>
  <c r="J299" i="2"/>
  <c r="K299" i="2" s="1"/>
  <c r="J300" i="2"/>
  <c r="J301" i="2"/>
  <c r="K301" i="2" s="1"/>
  <c r="J302" i="2"/>
  <c r="K302" i="2" s="1"/>
  <c r="J303" i="2"/>
  <c r="J304" i="2"/>
  <c r="J305" i="2"/>
  <c r="K305" i="2" s="1"/>
  <c r="J306" i="2"/>
  <c r="K306" i="2" s="1"/>
  <c r="J307" i="2"/>
  <c r="K307" i="2" s="1"/>
  <c r="J308" i="2"/>
  <c r="J309" i="2"/>
  <c r="K309" i="2" s="1"/>
  <c r="J310" i="2"/>
  <c r="K310" i="2" s="1"/>
  <c r="J311" i="2"/>
  <c r="K311" i="2" s="1"/>
  <c r="J312" i="2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J320" i="2"/>
  <c r="K320" i="2" s="1"/>
  <c r="J321" i="2"/>
  <c r="K321" i="2" s="1"/>
  <c r="J322" i="2"/>
  <c r="K322" i="2" s="1"/>
  <c r="J323" i="2"/>
  <c r="K323" i="2" s="1"/>
  <c r="J324" i="2"/>
  <c r="J325" i="2"/>
  <c r="J326" i="2"/>
  <c r="K326" i="2" s="1"/>
  <c r="J327" i="2"/>
  <c r="J328" i="2"/>
  <c r="J329" i="2"/>
  <c r="K329" i="2" s="1"/>
  <c r="J330" i="2"/>
  <c r="K330" i="2" s="1"/>
  <c r="J331" i="2"/>
  <c r="J332" i="2"/>
  <c r="K332" i="2" s="1"/>
  <c r="J333" i="2"/>
  <c r="K333" i="2" s="1"/>
  <c r="J334" i="2"/>
  <c r="K334" i="2" s="1"/>
  <c r="J335" i="2"/>
  <c r="J336" i="2"/>
  <c r="K336" i="2" s="1"/>
  <c r="J337" i="2"/>
  <c r="K337" i="2" s="1"/>
  <c r="J338" i="2"/>
  <c r="J339" i="2"/>
  <c r="J340" i="2"/>
  <c r="J341" i="2"/>
  <c r="K341" i="2" s="1"/>
  <c r="J342" i="2"/>
  <c r="K342" i="2" s="1"/>
  <c r="J343" i="2"/>
  <c r="K343" i="2" s="1"/>
  <c r="J344" i="2"/>
  <c r="K344" i="2" s="1"/>
  <c r="J345" i="2"/>
  <c r="J346" i="2"/>
  <c r="K346" i="2" s="1"/>
  <c r="J347" i="2"/>
  <c r="K347" i="2" s="1"/>
  <c r="J348" i="2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J361" i="2"/>
  <c r="K361" i="2" s="1"/>
  <c r="J362" i="2"/>
  <c r="J363" i="2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J373" i="2"/>
  <c r="K373" i="2" s="1"/>
  <c r="J374" i="2"/>
  <c r="K374" i="2" s="1"/>
  <c r="J375" i="2"/>
  <c r="J376" i="2"/>
  <c r="K376" i="2" s="1"/>
  <c r="J377" i="2"/>
  <c r="K377" i="2" s="1"/>
  <c r="J378" i="2"/>
  <c r="K378" i="2" s="1"/>
  <c r="J379" i="2"/>
  <c r="J380" i="2"/>
  <c r="J381" i="2"/>
  <c r="K381" i="2" s="1"/>
  <c r="J382" i="2"/>
  <c r="K382" i="2" s="1"/>
  <c r="J383" i="2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J391" i="2"/>
  <c r="K391" i="2" s="1"/>
  <c r="J392" i="2"/>
  <c r="K392" i="2" s="1"/>
  <c r="J393" i="2"/>
  <c r="K393" i="2" s="1"/>
  <c r="J394" i="2"/>
  <c r="J395" i="2"/>
  <c r="J396" i="2"/>
  <c r="J397" i="2"/>
  <c r="K397" i="2" s="1"/>
  <c r="J398" i="2"/>
  <c r="J399" i="2"/>
  <c r="J400" i="2"/>
  <c r="J401" i="2"/>
  <c r="K401" i="2" s="1"/>
  <c r="J402" i="2"/>
  <c r="J403" i="2"/>
  <c r="J404" i="2"/>
  <c r="K404" i="2" s="1"/>
  <c r="J405" i="2"/>
  <c r="K405" i="2" s="1"/>
  <c r="J406" i="2"/>
  <c r="K406" i="2" s="1"/>
  <c r="J407" i="2"/>
  <c r="K407" i="2" s="1"/>
  <c r="J408" i="2"/>
  <c r="J409" i="2"/>
  <c r="K409" i="2" s="1"/>
  <c r="J410" i="2"/>
  <c r="K410" i="2" s="1"/>
  <c r="J411" i="2"/>
  <c r="J412" i="2"/>
  <c r="K412" i="2" s="1"/>
  <c r="J413" i="2"/>
  <c r="K413" i="2" s="1"/>
  <c r="J414" i="2"/>
  <c r="K414" i="2" s="1"/>
  <c r="J415" i="2"/>
  <c r="K415" i="2" s="1"/>
  <c r="J416" i="2"/>
  <c r="J417" i="2"/>
  <c r="K417" i="2" s="1"/>
  <c r="J418" i="2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J433" i="2"/>
  <c r="K433" i="2" s="1"/>
  <c r="J434" i="2"/>
  <c r="K434" i="2" s="1"/>
  <c r="J435" i="2"/>
  <c r="K435" i="2" s="1"/>
  <c r="J436" i="2"/>
  <c r="J437" i="2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J444" i="2"/>
  <c r="K444" i="2" s="1"/>
  <c r="J445" i="2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J455" i="2"/>
  <c r="J456" i="2"/>
  <c r="J457" i="2"/>
  <c r="K457" i="2" s="1"/>
  <c r="J458" i="2"/>
  <c r="K458" i="2" s="1"/>
  <c r="J459" i="2"/>
  <c r="J460" i="2"/>
  <c r="J461" i="2"/>
  <c r="J462" i="2"/>
  <c r="J463" i="2"/>
  <c r="K463" i="2" s="1"/>
  <c r="J464" i="2"/>
  <c r="J465" i="2"/>
  <c r="K465" i="2" s="1"/>
  <c r="J466" i="2"/>
  <c r="K466" i="2" s="1"/>
  <c r="J467" i="2"/>
  <c r="J468" i="2"/>
  <c r="K468" i="2" s="1"/>
  <c r="J469" i="2"/>
  <c r="J470" i="2"/>
  <c r="J471" i="2"/>
  <c r="J472" i="2"/>
  <c r="J473" i="2"/>
  <c r="J474" i="2"/>
  <c r="K474" i="2" s="1"/>
  <c r="J475" i="2"/>
  <c r="K475" i="2" s="1"/>
  <c r="J476" i="2"/>
  <c r="J477" i="2"/>
  <c r="J478" i="2"/>
  <c r="J479" i="2"/>
  <c r="K479" i="2" s="1"/>
  <c r="J480" i="2"/>
  <c r="J481" i="2"/>
  <c r="K481" i="2" s="1"/>
  <c r="J482" i="2"/>
  <c r="K482" i="2" s="1"/>
  <c r="J483" i="2"/>
  <c r="J484" i="2"/>
  <c r="K484" i="2" s="1"/>
  <c r="J485" i="2"/>
  <c r="J486" i="2"/>
  <c r="K486" i="2" s="1"/>
  <c r="J487" i="2"/>
  <c r="K487" i="2" s="1"/>
  <c r="J488" i="2"/>
  <c r="K488" i="2" s="1"/>
  <c r="J489" i="2"/>
  <c r="J490" i="2"/>
  <c r="K490" i="2" s="1"/>
  <c r="J491" i="2"/>
  <c r="K491" i="2" s="1"/>
  <c r="J492" i="2"/>
  <c r="J493" i="2"/>
  <c r="J494" i="2"/>
  <c r="J495" i="2"/>
  <c r="K495" i="2" s="1"/>
  <c r="J496" i="2"/>
  <c r="K496" i="2" s="1"/>
  <c r="J497" i="2"/>
  <c r="J498" i="2"/>
  <c r="J499" i="2"/>
  <c r="J500" i="2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J518" i="2"/>
  <c r="K518" i="2" s="1"/>
  <c r="J519" i="2"/>
  <c r="J520" i="2"/>
  <c r="J521" i="2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J529" i="2"/>
  <c r="J530" i="2"/>
  <c r="K530" i="2" s="1"/>
  <c r="J531" i="2"/>
  <c r="J532" i="2"/>
  <c r="K532" i="2" s="1"/>
  <c r="J533" i="2"/>
  <c r="J534" i="2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J541" i="2"/>
  <c r="K541" i="2" s="1"/>
  <c r="J542" i="2"/>
  <c r="K542" i="2" s="1"/>
  <c r="J543" i="2"/>
  <c r="K543" i="2" s="1"/>
  <c r="J544" i="2"/>
  <c r="K544" i="2" s="1"/>
  <c r="J545" i="2"/>
  <c r="J546" i="2"/>
  <c r="J547" i="2"/>
  <c r="K547" i="2" s="1"/>
  <c r="J548" i="2"/>
  <c r="J549" i="2"/>
  <c r="J550" i="2"/>
  <c r="K550" i="2" s="1"/>
  <c r="J551" i="2"/>
  <c r="J552" i="2"/>
  <c r="K552" i="2" s="1"/>
  <c r="J553" i="2"/>
  <c r="K553" i="2" s="1"/>
  <c r="J554" i="2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J563" i="2"/>
  <c r="J564" i="2"/>
  <c r="K564" i="2" s="1"/>
  <c r="J565" i="2"/>
  <c r="J566" i="2"/>
  <c r="K566" i="2" s="1"/>
  <c r="J567" i="2"/>
  <c r="J568" i="2"/>
  <c r="K568" i="2" s="1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2" i="2"/>
  <c r="P7725" i="3" l="1"/>
  <c r="I7725" i="3"/>
  <c r="P7724" i="3"/>
  <c r="I7724" i="3"/>
  <c r="P7723" i="3"/>
  <c r="I7723" i="3"/>
  <c r="P7722" i="3"/>
  <c r="I7722" i="3"/>
  <c r="P7721" i="3"/>
  <c r="I7721" i="3"/>
  <c r="P7719" i="3"/>
  <c r="I7719" i="3"/>
  <c r="P7718" i="3"/>
  <c r="I7718" i="3"/>
  <c r="P7717" i="3"/>
  <c r="I7717" i="3"/>
  <c r="P7716" i="3"/>
  <c r="I7716" i="3"/>
  <c r="P7715" i="3"/>
  <c r="I7715" i="3"/>
  <c r="P7714" i="3"/>
  <c r="I7714" i="3"/>
  <c r="P7713" i="3"/>
  <c r="I7713" i="3"/>
  <c r="P7712" i="3"/>
  <c r="I7712" i="3"/>
  <c r="P7711" i="3"/>
  <c r="I7711" i="3"/>
  <c r="P7710" i="3"/>
  <c r="I7710" i="3"/>
  <c r="P7709" i="3"/>
  <c r="I7709" i="3"/>
  <c r="P7706" i="3"/>
  <c r="I7706" i="3"/>
  <c r="P7707" i="3"/>
  <c r="I7707" i="3"/>
  <c r="P7708" i="3"/>
  <c r="I7708" i="3"/>
  <c r="P7703" i="3"/>
  <c r="I7703" i="3"/>
  <c r="P7704" i="3"/>
  <c r="I7704" i="3"/>
  <c r="P7705" i="3"/>
  <c r="I7705" i="3"/>
  <c r="P7702" i="3"/>
  <c r="I7702" i="3"/>
  <c r="P7701" i="3"/>
  <c r="I7701" i="3"/>
  <c r="P7700" i="3"/>
  <c r="I7700" i="3"/>
  <c r="P7699" i="3"/>
  <c r="I7699" i="3"/>
  <c r="P7698" i="3"/>
  <c r="I7698" i="3"/>
  <c r="P7697" i="3"/>
  <c r="I7697" i="3"/>
  <c r="P7696" i="3"/>
  <c r="I7696" i="3"/>
  <c r="P7695" i="3"/>
  <c r="I7695" i="3"/>
  <c r="P7694" i="3"/>
  <c r="I7694" i="3"/>
  <c r="P7693" i="3"/>
  <c r="I7693" i="3"/>
  <c r="P7692" i="3"/>
  <c r="I7692" i="3"/>
  <c r="P7691" i="3"/>
  <c r="I7691" i="3"/>
  <c r="P7690" i="3"/>
  <c r="I7690" i="3"/>
  <c r="P7689" i="3"/>
  <c r="I7689" i="3"/>
  <c r="P7688" i="3"/>
  <c r="I7688" i="3"/>
  <c r="P7687" i="3"/>
  <c r="I7687" i="3"/>
  <c r="P7686" i="3"/>
  <c r="I7686" i="3"/>
  <c r="P7685" i="3"/>
  <c r="I7685" i="3"/>
  <c r="P7684" i="3"/>
  <c r="I7684" i="3"/>
  <c r="P7683" i="3"/>
  <c r="I7683" i="3"/>
  <c r="P7682" i="3"/>
  <c r="I7682" i="3"/>
  <c r="P7681" i="3"/>
  <c r="I7681" i="3"/>
  <c r="P7680" i="3"/>
  <c r="I7680" i="3"/>
  <c r="P7679" i="3"/>
  <c r="I7679" i="3"/>
  <c r="P7678" i="3"/>
  <c r="I7678" i="3"/>
  <c r="P7677" i="3"/>
  <c r="I7677" i="3"/>
  <c r="P7676" i="3"/>
  <c r="I7676" i="3"/>
  <c r="P7675" i="3"/>
  <c r="I7675" i="3"/>
  <c r="P7674" i="3"/>
  <c r="I7674" i="3"/>
  <c r="P7673" i="3"/>
  <c r="I7673" i="3"/>
  <c r="P7672" i="3"/>
  <c r="I7672" i="3"/>
  <c r="P7671" i="3"/>
  <c r="I7671" i="3"/>
  <c r="P7670" i="3"/>
  <c r="I7670" i="3"/>
  <c r="P7669" i="3"/>
  <c r="I7669" i="3"/>
  <c r="P7668" i="3"/>
  <c r="I7668" i="3"/>
  <c r="P7667" i="3"/>
  <c r="I7667" i="3"/>
  <c r="P7666" i="3"/>
  <c r="I7666" i="3"/>
  <c r="P7665" i="3"/>
  <c r="I7665" i="3"/>
  <c r="P7664" i="3"/>
  <c r="I7664" i="3"/>
  <c r="P7663" i="3"/>
  <c r="I7663" i="3"/>
  <c r="P7662" i="3"/>
  <c r="I7662" i="3"/>
  <c r="P7661" i="3"/>
  <c r="I7661" i="3"/>
  <c r="P7660" i="3"/>
  <c r="I7660" i="3"/>
  <c r="P7659" i="3"/>
  <c r="I7659" i="3"/>
  <c r="P7658" i="3"/>
  <c r="I7658" i="3"/>
  <c r="P7657" i="3"/>
  <c r="I7657" i="3"/>
  <c r="P7656" i="3"/>
  <c r="I7656" i="3"/>
  <c r="P7655" i="3"/>
  <c r="I7655" i="3"/>
  <c r="P7654" i="3"/>
  <c r="I7654" i="3"/>
  <c r="P7653" i="3"/>
  <c r="I7653" i="3"/>
  <c r="P7652" i="3"/>
  <c r="I7652" i="3"/>
  <c r="P7651" i="3"/>
  <c r="I7651" i="3"/>
  <c r="P7650" i="3"/>
  <c r="I7650" i="3"/>
  <c r="P7649" i="3"/>
  <c r="I7649" i="3"/>
  <c r="P7648" i="3"/>
  <c r="I7648" i="3"/>
  <c r="P7647" i="3"/>
  <c r="I7647" i="3"/>
  <c r="P7646" i="3"/>
  <c r="I7646" i="3"/>
  <c r="P7645" i="3"/>
  <c r="I7645" i="3"/>
  <c r="P7644" i="3"/>
  <c r="I7644" i="3"/>
  <c r="P7643" i="3"/>
  <c r="I7643" i="3"/>
  <c r="P7642" i="3"/>
  <c r="I7642" i="3"/>
  <c r="P7641" i="3"/>
  <c r="I7641" i="3"/>
  <c r="P7640" i="3"/>
  <c r="I7640" i="3"/>
  <c r="P7639" i="3"/>
  <c r="I7639" i="3"/>
  <c r="P7638" i="3"/>
  <c r="I7638" i="3"/>
  <c r="P7637" i="3"/>
  <c r="I7637" i="3"/>
  <c r="P7636" i="3"/>
  <c r="I7636" i="3"/>
  <c r="P7635" i="3"/>
  <c r="I7635" i="3"/>
  <c r="P7634" i="3"/>
  <c r="I7634" i="3"/>
  <c r="P7633" i="3"/>
  <c r="I7633" i="3"/>
  <c r="P7632" i="3"/>
  <c r="I7632" i="3"/>
  <c r="P7631" i="3"/>
  <c r="I7631" i="3"/>
  <c r="P7630" i="3"/>
  <c r="I7630" i="3"/>
  <c r="P7629" i="3"/>
  <c r="I7629" i="3"/>
  <c r="P7628" i="3"/>
  <c r="I7628" i="3"/>
  <c r="P7627" i="3"/>
  <c r="I7627" i="3"/>
  <c r="P7626" i="3"/>
  <c r="I7626" i="3"/>
  <c r="P7625" i="3"/>
  <c r="I7625" i="3"/>
  <c r="P7624" i="3"/>
  <c r="I7624" i="3"/>
  <c r="P7623" i="3"/>
  <c r="I7623" i="3"/>
  <c r="P4460" i="3"/>
  <c r="P7622" i="3"/>
  <c r="I7622" i="3"/>
  <c r="P7621" i="3"/>
  <c r="I7621" i="3"/>
  <c r="P7620" i="3"/>
  <c r="I7620" i="3"/>
  <c r="P7619" i="3"/>
  <c r="I7619" i="3"/>
  <c r="P7618" i="3"/>
  <c r="I7618" i="3"/>
  <c r="P7617" i="3"/>
  <c r="I7617" i="3"/>
  <c r="P7616" i="3"/>
  <c r="I7616" i="3"/>
  <c r="P7615" i="3"/>
  <c r="I7615" i="3"/>
  <c r="P7614" i="3"/>
  <c r="I7614" i="3"/>
  <c r="P7613" i="3"/>
  <c r="I7613" i="3"/>
  <c r="P7612" i="3"/>
  <c r="I7612" i="3"/>
  <c r="P7611" i="3"/>
  <c r="I7611" i="3"/>
  <c r="P7610" i="3"/>
  <c r="I7610" i="3"/>
  <c r="P7609" i="3"/>
  <c r="I7609" i="3"/>
  <c r="P7608" i="3"/>
  <c r="I7608" i="3"/>
  <c r="P7607" i="3"/>
  <c r="I7607" i="3"/>
  <c r="P7606" i="3"/>
  <c r="I7606" i="3"/>
  <c r="P7605" i="3"/>
  <c r="I7605" i="3"/>
  <c r="P7604" i="3"/>
  <c r="I7604" i="3"/>
  <c r="P7603" i="3"/>
  <c r="I7603" i="3"/>
  <c r="P7602" i="3"/>
  <c r="I7602" i="3"/>
  <c r="P7601" i="3"/>
  <c r="I7601" i="3"/>
  <c r="P7600" i="3"/>
  <c r="I7600" i="3"/>
  <c r="P7599" i="3"/>
  <c r="I7599" i="3"/>
  <c r="P7598" i="3"/>
  <c r="I7598" i="3"/>
  <c r="P7597" i="3"/>
  <c r="I7597" i="3"/>
  <c r="P7596" i="3"/>
  <c r="I7596" i="3"/>
  <c r="P7595" i="3"/>
  <c r="I7595" i="3"/>
  <c r="P7594" i="3"/>
  <c r="I7594" i="3"/>
  <c r="P7593" i="3"/>
  <c r="I7593" i="3"/>
  <c r="P7592" i="3"/>
  <c r="I7592" i="3"/>
  <c r="P7591" i="3"/>
  <c r="I7591" i="3"/>
  <c r="P7590" i="3"/>
  <c r="I7590" i="3"/>
  <c r="P7589" i="3"/>
  <c r="I7589" i="3"/>
  <c r="P7588" i="3"/>
  <c r="I7588" i="3"/>
  <c r="P7586" i="3"/>
  <c r="L7586" i="3"/>
  <c r="P7587" i="3"/>
  <c r="L7587" i="3"/>
  <c r="P7585" i="3"/>
  <c r="I7585" i="3"/>
  <c r="P7584" i="3"/>
  <c r="I7584" i="3"/>
  <c r="P7583" i="3"/>
  <c r="I7583" i="3"/>
  <c r="P7582" i="3"/>
  <c r="I7582" i="3"/>
  <c r="P7581" i="3"/>
  <c r="I7581" i="3"/>
  <c r="P7580" i="3"/>
  <c r="I7580" i="3"/>
  <c r="P7579" i="3"/>
  <c r="I7579" i="3"/>
  <c r="P7578" i="3"/>
  <c r="I7578" i="3"/>
  <c r="P7577" i="3"/>
  <c r="I7577" i="3"/>
  <c r="P7576" i="3"/>
  <c r="I7576" i="3"/>
  <c r="P7575" i="3"/>
  <c r="I7575" i="3"/>
  <c r="P7574" i="3"/>
  <c r="I7574" i="3"/>
  <c r="P7573" i="3"/>
  <c r="I7573" i="3"/>
  <c r="P7572" i="3"/>
  <c r="I7572" i="3"/>
  <c r="P7571" i="3"/>
  <c r="I7571" i="3"/>
  <c r="P7570" i="3"/>
  <c r="I7570" i="3"/>
  <c r="P7569" i="3"/>
  <c r="I7569" i="3"/>
  <c r="P7568" i="3"/>
  <c r="I7568" i="3"/>
  <c r="P7567" i="3"/>
  <c r="I7567" i="3"/>
  <c r="L4450" i="3"/>
  <c r="P7566" i="3"/>
  <c r="I7566" i="3"/>
  <c r="P7565" i="3"/>
  <c r="I7565" i="3"/>
  <c r="P7564" i="3"/>
  <c r="I7564" i="3"/>
  <c r="P7563" i="3"/>
  <c r="I7563" i="3"/>
  <c r="P7562" i="3"/>
  <c r="I7562" i="3"/>
  <c r="P7561" i="3"/>
  <c r="I7561" i="3"/>
  <c r="P7560" i="3"/>
  <c r="I7560" i="3"/>
  <c r="P7559" i="3"/>
  <c r="I7559" i="3"/>
  <c r="P7558" i="3"/>
  <c r="I7558" i="3"/>
  <c r="P7557" i="3"/>
  <c r="I7557" i="3"/>
  <c r="P7556" i="3"/>
  <c r="I7556" i="3"/>
  <c r="P7555" i="3"/>
  <c r="I7555" i="3"/>
  <c r="P7554" i="3"/>
  <c r="I7554" i="3"/>
  <c r="P7553" i="3"/>
  <c r="I7553" i="3"/>
  <c r="P7552" i="3"/>
  <c r="I7552" i="3"/>
  <c r="P7551" i="3"/>
  <c r="I7551" i="3"/>
  <c r="P7550" i="3"/>
  <c r="I7550" i="3"/>
  <c r="P7549" i="3"/>
  <c r="I7549" i="3"/>
  <c r="P7548" i="3"/>
  <c r="I7548" i="3"/>
  <c r="P7547" i="3"/>
  <c r="I7547" i="3"/>
  <c r="P7546" i="3"/>
  <c r="I7546" i="3"/>
  <c r="P7545" i="3"/>
  <c r="I7545" i="3"/>
  <c r="P7544" i="3"/>
  <c r="I7544" i="3"/>
  <c r="P7543" i="3"/>
  <c r="I7543" i="3"/>
  <c r="P7542" i="3"/>
  <c r="I7542" i="3"/>
  <c r="P7541" i="3"/>
  <c r="I7541" i="3"/>
  <c r="P7540" i="3"/>
  <c r="I7540" i="3"/>
  <c r="P7539" i="3"/>
  <c r="I7539" i="3"/>
  <c r="P7538" i="3"/>
  <c r="I7538" i="3"/>
  <c r="P7537" i="3"/>
  <c r="I7537" i="3"/>
  <c r="P7536" i="3"/>
  <c r="I7536" i="3"/>
  <c r="P7535" i="3"/>
  <c r="I7535" i="3"/>
  <c r="P7534" i="3"/>
  <c r="I7534" i="3"/>
  <c r="P7533" i="3"/>
  <c r="I7533" i="3"/>
  <c r="P7532" i="3"/>
  <c r="I7532" i="3"/>
  <c r="P7531" i="3"/>
  <c r="I7531" i="3"/>
  <c r="P7530" i="3"/>
  <c r="I7530" i="3"/>
  <c r="P7529" i="3"/>
  <c r="I7529" i="3"/>
  <c r="P7528" i="3"/>
  <c r="I7528" i="3"/>
  <c r="P7527" i="3"/>
  <c r="I7527" i="3"/>
  <c r="P7526" i="3"/>
  <c r="I7526" i="3"/>
  <c r="P7525" i="3"/>
  <c r="I7525" i="3"/>
  <c r="L4613" i="3"/>
  <c r="L4644" i="3"/>
  <c r="L4414" i="3"/>
  <c r="P4451" i="3"/>
  <c r="L5020" i="3"/>
  <c r="L5017" i="3"/>
  <c r="L5014" i="3"/>
  <c r="L5011" i="3"/>
  <c r="L5008" i="3"/>
  <c r="L5005" i="3"/>
  <c r="L5002" i="3"/>
  <c r="L4999" i="3"/>
  <c r="L4996" i="3"/>
  <c r="L4993" i="3"/>
  <c r="L4990" i="3"/>
  <c r="L4987" i="3"/>
  <c r="L4984" i="3"/>
  <c r="L4981" i="3"/>
  <c r="L4978" i="3"/>
  <c r="L4975" i="3"/>
  <c r="L4972" i="3"/>
  <c r="L4969" i="3"/>
  <c r="L4966" i="3"/>
  <c r="L4963" i="3"/>
  <c r="L4960" i="3"/>
  <c r="L4957" i="3"/>
  <c r="L4954" i="3"/>
  <c r="L4951" i="3"/>
  <c r="L4948" i="3"/>
  <c r="L4945" i="3"/>
  <c r="L4942" i="3"/>
  <c r="L4939" i="3"/>
  <c r="L4936" i="3"/>
  <c r="L4933" i="3"/>
  <c r="L4930" i="3"/>
  <c r="L4927" i="3"/>
  <c r="L4924" i="3"/>
  <c r="L4921" i="3"/>
  <c r="L4918" i="3"/>
  <c r="L4915" i="3"/>
  <c r="L5075" i="3"/>
  <c r="L5072" i="3"/>
  <c r="L5069" i="3"/>
  <c r="L5066" i="3"/>
  <c r="L5063" i="3"/>
  <c r="L5060" i="3"/>
  <c r="L5057" i="3"/>
  <c r="L5054" i="3"/>
  <c r="L5051" i="3"/>
  <c r="L5048" i="3"/>
  <c r="L5044" i="3"/>
  <c r="L5041" i="3"/>
  <c r="L5038" i="3"/>
  <c r="L5035" i="3"/>
  <c r="L5032" i="3"/>
  <c r="L5029" i="3"/>
  <c r="L5026" i="3"/>
  <c r="L5023" i="3"/>
  <c r="P7524" i="3"/>
  <c r="I7524" i="3"/>
  <c r="P7523" i="3"/>
  <c r="I7523" i="3"/>
  <c r="P7522" i="3"/>
  <c r="I7522" i="3"/>
  <c r="P7521" i="3"/>
  <c r="I7521" i="3"/>
  <c r="P7520" i="3"/>
  <c r="I7520" i="3"/>
  <c r="P7519" i="3"/>
  <c r="I7519" i="3"/>
  <c r="P7518" i="3"/>
  <c r="I7518" i="3"/>
  <c r="P7517" i="3"/>
  <c r="I7517" i="3"/>
  <c r="P7516" i="3"/>
  <c r="I7516" i="3"/>
  <c r="P7515" i="3"/>
  <c r="I7515" i="3"/>
  <c r="P7514" i="3"/>
  <c r="I7514" i="3"/>
  <c r="P7513" i="3"/>
  <c r="I7513" i="3"/>
  <c r="P7512" i="3"/>
  <c r="I7512" i="3"/>
  <c r="L4451" i="3"/>
  <c r="P4613" i="3"/>
  <c r="P4454" i="3"/>
  <c r="L4807" i="3"/>
  <c r="L4834" i="3"/>
  <c r="L4862" i="3"/>
  <c r="L4755" i="3"/>
  <c r="L4874" i="3"/>
  <c r="L4877" i="3"/>
  <c r="L5514" i="3"/>
  <c r="L4690" i="3"/>
  <c r="L4772" i="3"/>
  <c r="L5149" i="3"/>
  <c r="L5339" i="3"/>
  <c r="L5494" i="3"/>
  <c r="P7511" i="3"/>
  <c r="I7511" i="3"/>
  <c r="I7505" i="3"/>
  <c r="P7505" i="3"/>
  <c r="I7506" i="3"/>
  <c r="P7506" i="3"/>
  <c r="I7507" i="3"/>
  <c r="P7507" i="3"/>
  <c r="I7508" i="3"/>
  <c r="P7508" i="3"/>
  <c r="I7509" i="3"/>
  <c r="P7509" i="3"/>
  <c r="I7510" i="3"/>
  <c r="P7510" i="3"/>
  <c r="P7504" i="3"/>
  <c r="I7504" i="3"/>
  <c r="P7503" i="3"/>
  <c r="I7503" i="3"/>
  <c r="P7502" i="3"/>
  <c r="I7502" i="3"/>
  <c r="L4372" i="3"/>
  <c r="L4615" i="3"/>
  <c r="L4383" i="3"/>
  <c r="P7501" i="3"/>
  <c r="I7501" i="3"/>
  <c r="P7500" i="3"/>
  <c r="I7500" i="3"/>
  <c r="P7499" i="3"/>
  <c r="I7499" i="3"/>
  <c r="P7498" i="3"/>
  <c r="I7498" i="3"/>
  <c r="P7497" i="3"/>
  <c r="I7497" i="3"/>
  <c r="P7496" i="3"/>
  <c r="I7496" i="3"/>
  <c r="P7495" i="3"/>
  <c r="I7495" i="3"/>
  <c r="P7494" i="3"/>
  <c r="I7494" i="3"/>
  <c r="P7493" i="3"/>
  <c r="I7493" i="3"/>
  <c r="P7492" i="3"/>
  <c r="I7492" i="3"/>
  <c r="P7491" i="3"/>
  <c r="I7491" i="3"/>
  <c r="P7490" i="3"/>
  <c r="I7490" i="3"/>
  <c r="P7489" i="3"/>
  <c r="I7489" i="3"/>
  <c r="P7488" i="3"/>
  <c r="I7488" i="3"/>
  <c r="P7487" i="3"/>
  <c r="I7487" i="3"/>
  <c r="P7486" i="3"/>
  <c r="I7486" i="3"/>
  <c r="P7485" i="3"/>
  <c r="I7485" i="3"/>
  <c r="P7484" i="3"/>
  <c r="I7484" i="3"/>
  <c r="P7483" i="3"/>
  <c r="I7483" i="3"/>
  <c r="P7482" i="3"/>
  <c r="I7482" i="3"/>
  <c r="P7481" i="3"/>
  <c r="I7481" i="3"/>
  <c r="P7480" i="3"/>
  <c r="I7480" i="3"/>
  <c r="P7479" i="3"/>
  <c r="I7479" i="3"/>
  <c r="P7478" i="3"/>
  <c r="I7478" i="3"/>
  <c r="P7477" i="3"/>
  <c r="I7477" i="3"/>
  <c r="P7476" i="3"/>
  <c r="I7476" i="3"/>
  <c r="P7475" i="3"/>
  <c r="I7475" i="3"/>
  <c r="P7474" i="3"/>
  <c r="I7474" i="3"/>
  <c r="P7473" i="3"/>
  <c r="I7473" i="3"/>
  <c r="P7472" i="3"/>
  <c r="I7472" i="3"/>
  <c r="P7471" i="3"/>
  <c r="I7471" i="3"/>
  <c r="P7470" i="3"/>
  <c r="I7470" i="3"/>
  <c r="L4402" i="3"/>
  <c r="L4398" i="3"/>
  <c r="L4381" i="3"/>
  <c r="L4436" i="3"/>
  <c r="P7469" i="3"/>
  <c r="I7469" i="3"/>
  <c r="P7468" i="3"/>
  <c r="I7468" i="3"/>
  <c r="L4377" i="3"/>
  <c r="L4407" i="3"/>
  <c r="L4684" i="3"/>
  <c r="L4805" i="3"/>
  <c r="L4857" i="3"/>
  <c r="L4385" i="3"/>
  <c r="L4643" i="3"/>
  <c r="L4662" i="3"/>
  <c r="L4688" i="3"/>
  <c r="L5856" i="3"/>
  <c r="L5853" i="3"/>
  <c r="L5850" i="3"/>
  <c r="L5847" i="3"/>
  <c r="L5844" i="3"/>
  <c r="L5841" i="3"/>
  <c r="L5838" i="3"/>
  <c r="L5835" i="3"/>
  <c r="L5832" i="3"/>
  <c r="L5829" i="3"/>
  <c r="L5341" i="3"/>
  <c r="L5364" i="3"/>
  <c r="L5628" i="3"/>
  <c r="L4748" i="3"/>
  <c r="L4833" i="3"/>
  <c r="L5219" i="3"/>
  <c r="L5294" i="3"/>
  <c r="L5613" i="3"/>
  <c r="L5625" i="3"/>
  <c r="L4794" i="3"/>
  <c r="L7463" i="3"/>
  <c r="L7466" i="3"/>
  <c r="P7467" i="3"/>
  <c r="I7467" i="3"/>
  <c r="P7466" i="3"/>
  <c r="I7466" i="3"/>
  <c r="P7465" i="3"/>
  <c r="I7465" i="3"/>
  <c r="I7291" i="3"/>
  <c r="I7464" i="3"/>
  <c r="P7463" i="3"/>
  <c r="I7463" i="3"/>
  <c r="P7462" i="3"/>
  <c r="I7462" i="3"/>
  <c r="L4442" i="3"/>
  <c r="P7461" i="3"/>
  <c r="I7461" i="3"/>
  <c r="P7460" i="3"/>
  <c r="I7460" i="3"/>
  <c r="P7459" i="3"/>
  <c r="I7459" i="3"/>
  <c r="P4666" i="3"/>
  <c r="L4788" i="3"/>
  <c r="L4785" i="3"/>
  <c r="L4782" i="3"/>
  <c r="L4779" i="3"/>
  <c r="L4776" i="3"/>
  <c r="L4803" i="3"/>
  <c r="L4799" i="3"/>
  <c r="L4818" i="3"/>
  <c r="L4817" i="3"/>
  <c r="L4440" i="3"/>
  <c r="L4484" i="3"/>
  <c r="I7419" i="3"/>
  <c r="P7419" i="3"/>
  <c r="I7418" i="3"/>
  <c r="P7418" i="3"/>
  <c r="I7417" i="3"/>
  <c r="P7417" i="3"/>
  <c r="I7416" i="3"/>
  <c r="P7416" i="3"/>
  <c r="I7415" i="3"/>
  <c r="P7415" i="3"/>
  <c r="I7414" i="3"/>
  <c r="P7414" i="3"/>
  <c r="I7413" i="3"/>
  <c r="P7413" i="3"/>
  <c r="I7411" i="3"/>
  <c r="P7411" i="3"/>
  <c r="I7410" i="3"/>
  <c r="P7410" i="3"/>
  <c r="I7409" i="3"/>
  <c r="P7409" i="3"/>
  <c r="I7408" i="3"/>
  <c r="P7408" i="3"/>
  <c r="P7458" i="3"/>
  <c r="I7458" i="3"/>
  <c r="P7457" i="3"/>
  <c r="I7457" i="3"/>
  <c r="P7456" i="3"/>
  <c r="I7456" i="3"/>
  <c r="P7455" i="3"/>
  <c r="I7455" i="3"/>
  <c r="P7454" i="3"/>
  <c r="I7454" i="3"/>
  <c r="P7453" i="3"/>
  <c r="I7453" i="3"/>
  <c r="P7452" i="3"/>
  <c r="I7452" i="3"/>
  <c r="P7451" i="3"/>
  <c r="I7451" i="3"/>
  <c r="P7450" i="3"/>
  <c r="I7450" i="3"/>
  <c r="P7449" i="3"/>
  <c r="I7449" i="3"/>
  <c r="P7448" i="3"/>
  <c r="I7448" i="3"/>
  <c r="P7447" i="3"/>
  <c r="I7447" i="3"/>
  <c r="P7446" i="3"/>
  <c r="I7446" i="3"/>
  <c r="P7445" i="3"/>
  <c r="I7445" i="3"/>
  <c r="P7444" i="3"/>
  <c r="I7444" i="3"/>
  <c r="P7443" i="3"/>
  <c r="I7443" i="3"/>
  <c r="P7442" i="3"/>
  <c r="I7442" i="3"/>
  <c r="P7441" i="3"/>
  <c r="I7441" i="3"/>
  <c r="P7440" i="3"/>
  <c r="I7440" i="3"/>
  <c r="P7439" i="3"/>
  <c r="I7439" i="3"/>
  <c r="P7438" i="3"/>
  <c r="I7438" i="3"/>
  <c r="P7437" i="3"/>
  <c r="I7437" i="3"/>
  <c r="P7436" i="3"/>
  <c r="I7436" i="3"/>
  <c r="P7435" i="3"/>
  <c r="I7435" i="3"/>
  <c r="P7434" i="3"/>
  <c r="I7434" i="3"/>
  <c r="P7433" i="3"/>
  <c r="I7433" i="3"/>
  <c r="P7432" i="3"/>
  <c r="I7432" i="3"/>
  <c r="P7431" i="3"/>
  <c r="I7431" i="3"/>
  <c r="P7430" i="3"/>
  <c r="I7430" i="3"/>
  <c r="P7429" i="3"/>
  <c r="I7429" i="3"/>
  <c r="P7428" i="3"/>
  <c r="I7428" i="3"/>
  <c r="P7427" i="3"/>
  <c r="I7427" i="3"/>
  <c r="P7426" i="3"/>
  <c r="I7426" i="3"/>
  <c r="P7425" i="3"/>
  <c r="I7425" i="3"/>
  <c r="P7424" i="3"/>
  <c r="I7424" i="3"/>
  <c r="P7423" i="3"/>
  <c r="I7423" i="3"/>
  <c r="P7422" i="3"/>
  <c r="I7422" i="3"/>
  <c r="P7421" i="3"/>
  <c r="I7421" i="3"/>
  <c r="P7420" i="3"/>
  <c r="I7420" i="3"/>
  <c r="I7412" i="3"/>
  <c r="P7412" i="3"/>
  <c r="P7407" i="3"/>
  <c r="I7407" i="3"/>
  <c r="P7406" i="3"/>
  <c r="I7406" i="3"/>
  <c r="P7405" i="3"/>
  <c r="I7405" i="3"/>
  <c r="P7404" i="3"/>
  <c r="I7404" i="3"/>
  <c r="P7403" i="3"/>
  <c r="I7403" i="3"/>
  <c r="L4756" i="3"/>
  <c r="L5166" i="3"/>
  <c r="L5169" i="3"/>
  <c r="L5241" i="3"/>
  <c r="L5280" i="3"/>
  <c r="L5288" i="3"/>
  <c r="L5901" i="3"/>
  <c r="L5898" i="3"/>
  <c r="L5895" i="3"/>
  <c r="L5892" i="3"/>
  <c r="L5889" i="3"/>
  <c r="L5886" i="3"/>
  <c r="L5883" i="3"/>
  <c r="L5880" i="3"/>
  <c r="L5877" i="3"/>
  <c r="L5874" i="3"/>
  <c r="L5871" i="3"/>
  <c r="L5868" i="3"/>
  <c r="L5865" i="3"/>
  <c r="L5862" i="3"/>
  <c r="L5859" i="3"/>
  <c r="P7402" i="3"/>
  <c r="I7402" i="3"/>
  <c r="P7401" i="3"/>
  <c r="I7401" i="3"/>
  <c r="P7400" i="3"/>
  <c r="I7400" i="3"/>
  <c r="L4839" i="3"/>
  <c r="L4866" i="3"/>
  <c r="L4388" i="3"/>
  <c r="L4390" i="3"/>
  <c r="L4754" i="3"/>
  <c r="P7399" i="3"/>
  <c r="I7399" i="3"/>
  <c r="P7398" i="3"/>
  <c r="I7398" i="3"/>
  <c r="P7397" i="3"/>
  <c r="I7397" i="3"/>
  <c r="P7396" i="3"/>
  <c r="I7396" i="3"/>
  <c r="P7395" i="3"/>
  <c r="I7395" i="3"/>
  <c r="I7393" i="3"/>
  <c r="I7394" i="3"/>
  <c r="P7392" i="3"/>
  <c r="I7392" i="3"/>
  <c r="P7391" i="3"/>
  <c r="I7391" i="3"/>
  <c r="P7390" i="3"/>
  <c r="I7390" i="3"/>
  <c r="P7389" i="3"/>
  <c r="I7389" i="3"/>
  <c r="P7388" i="3"/>
  <c r="I7388" i="3"/>
  <c r="L4413" i="3"/>
  <c r="L4480" i="3"/>
  <c r="P7387" i="3"/>
  <c r="I7387" i="3"/>
  <c r="L4438" i="3"/>
  <c r="P7385" i="3"/>
  <c r="I7385" i="3"/>
  <c r="P7384" i="3"/>
  <c r="I7384" i="3"/>
  <c r="P7383" i="3"/>
  <c r="I7383" i="3"/>
  <c r="P7382" i="3"/>
  <c r="I7382" i="3"/>
  <c r="P7381" i="3"/>
  <c r="I7381" i="3"/>
  <c r="P7380" i="3"/>
  <c r="I7380" i="3"/>
  <c r="P7379" i="3"/>
  <c r="I7379" i="3"/>
  <c r="P4378" i="3"/>
  <c r="L4452" i="3"/>
  <c r="L4448" i="3"/>
  <c r="P7378" i="3"/>
  <c r="I7378" i="3"/>
  <c r="P7377" i="3"/>
  <c r="I7377" i="3"/>
  <c r="P7376" i="3"/>
  <c r="I7376" i="3"/>
  <c r="P7375" i="3"/>
  <c r="I7375" i="3"/>
  <c r="P7374" i="3"/>
  <c r="I7374" i="3"/>
  <c r="P7373" i="3"/>
  <c r="I7373" i="3"/>
  <c r="P7372" i="3"/>
  <c r="I7372" i="3"/>
  <c r="P7371" i="3"/>
  <c r="I7371" i="3"/>
  <c r="P7370" i="3"/>
  <c r="I7370" i="3"/>
  <c r="P7369" i="3"/>
  <c r="I7369" i="3"/>
  <c r="P7368" i="3"/>
  <c r="I7368" i="3"/>
  <c r="P7367" i="3"/>
  <c r="I7367" i="3"/>
  <c r="P7366" i="3"/>
  <c r="I7366" i="3"/>
  <c r="P7365" i="3"/>
  <c r="I7365" i="3"/>
  <c r="P7364" i="3"/>
  <c r="I7364" i="3"/>
  <c r="P7363" i="3"/>
  <c r="I7363" i="3"/>
  <c r="P7362" i="3"/>
  <c r="I7362" i="3"/>
  <c r="P7361" i="3"/>
  <c r="I7361" i="3"/>
  <c r="P7360" i="3"/>
  <c r="I7360" i="3"/>
  <c r="P7359" i="3"/>
  <c r="I7359" i="3"/>
  <c r="P7358" i="3"/>
  <c r="I7358" i="3"/>
  <c r="P7357" i="3"/>
  <c r="I7357" i="3"/>
  <c r="P7356" i="3"/>
  <c r="I7356" i="3"/>
  <c r="P7355" i="3"/>
  <c r="I7355" i="3"/>
  <c r="P7354" i="3"/>
  <c r="I7354" i="3"/>
  <c r="P7353" i="3"/>
  <c r="I7353" i="3"/>
  <c r="P7352" i="3"/>
  <c r="I7352" i="3"/>
  <c r="P7351" i="3"/>
  <c r="I7351" i="3"/>
  <c r="P7350" i="3"/>
  <c r="I7350" i="3"/>
  <c r="P7349" i="3"/>
  <c r="I7349" i="3"/>
  <c r="P7348" i="3"/>
  <c r="I7348" i="3"/>
  <c r="P7347" i="3"/>
  <c r="I7347" i="3"/>
  <c r="P7346" i="3"/>
  <c r="I7346" i="3"/>
  <c r="P7345" i="3"/>
  <c r="I7345" i="3"/>
  <c r="P7344" i="3"/>
  <c r="I7344" i="3"/>
  <c r="P7343" i="3"/>
  <c r="I7343" i="3"/>
  <c r="P7342" i="3"/>
  <c r="I7342" i="3"/>
  <c r="P7341" i="3"/>
  <c r="I7341" i="3"/>
  <c r="P7340" i="3"/>
  <c r="I7340" i="3"/>
  <c r="P7339" i="3"/>
  <c r="I7339" i="3"/>
  <c r="P7338" i="3"/>
  <c r="I7338" i="3"/>
  <c r="P7337" i="3"/>
  <c r="I7337" i="3"/>
  <c r="P7336" i="3"/>
  <c r="I7336" i="3"/>
  <c r="P7335" i="3"/>
  <c r="I7335" i="3"/>
  <c r="P7334" i="3"/>
  <c r="I7334" i="3"/>
  <c r="P7333" i="3"/>
  <c r="I7333" i="3"/>
  <c r="P7332" i="3"/>
  <c r="I7332" i="3"/>
  <c r="P7331" i="3"/>
  <c r="I7331" i="3"/>
  <c r="L4404" i="3"/>
  <c r="L5117" i="3"/>
  <c r="L5125" i="3"/>
  <c r="L5205" i="3"/>
  <c r="L5235" i="3"/>
  <c r="L5277" i="3"/>
  <c r="L5281" i="3"/>
  <c r="L5301" i="3"/>
  <c r="L5323" i="3"/>
  <c r="L5497" i="3"/>
  <c r="L5499" i="3"/>
  <c r="P7330" i="3"/>
  <c r="I7330" i="3"/>
  <c r="P7329" i="3"/>
  <c r="I7329" i="3"/>
  <c r="P7328" i="3"/>
  <c r="I7328" i="3"/>
  <c r="L4479" i="3"/>
  <c r="P4479" i="3"/>
  <c r="I5192" i="3"/>
  <c r="P7327" i="3"/>
  <c r="I7327" i="3"/>
  <c r="L4845" i="3"/>
  <c r="L4392" i="3"/>
  <c r="L4640" i="3"/>
  <c r="L4773" i="3"/>
  <c r="L4852" i="3"/>
  <c r="L5319" i="3"/>
  <c r="L5333" i="3"/>
  <c r="L5361" i="3"/>
  <c r="L4384" i="3"/>
  <c r="P5047" i="3"/>
  <c r="P5179" i="3"/>
  <c r="I5188" i="3"/>
  <c r="I5195" i="3"/>
  <c r="I5286" i="3"/>
  <c r="L4461" i="3"/>
  <c r="L5213" i="3"/>
  <c r="L5216" i="3"/>
  <c r="L5289" i="3"/>
  <c r="L5305" i="3"/>
  <c r="L5604" i="3"/>
  <c r="L4840" i="3"/>
  <c r="I5194" i="3"/>
  <c r="L5270" i="3"/>
  <c r="L5279" i="3"/>
  <c r="L5616" i="3"/>
  <c r="L5115" i="3"/>
  <c r="L5112" i="3"/>
  <c r="L5109" i="3"/>
  <c r="L5106" i="3"/>
  <c r="L5103" i="3"/>
  <c r="L5100" i="3"/>
  <c r="L5097" i="3"/>
  <c r="L5094" i="3"/>
  <c r="L5091" i="3"/>
  <c r="L5088" i="3"/>
  <c r="I5047" i="3"/>
  <c r="L4395" i="3"/>
  <c r="L4876" i="3"/>
  <c r="P4709" i="3"/>
  <c r="P4706" i="3"/>
  <c r="L4714" i="3"/>
  <c r="L4711" i="3"/>
  <c r="L5082" i="3"/>
  <c r="L5081" i="3"/>
  <c r="L5079" i="3"/>
  <c r="L5078" i="3"/>
  <c r="L5076" i="3"/>
  <c r="L5074" i="3"/>
  <c r="L5073" i="3"/>
  <c r="L5071" i="3"/>
  <c r="L5070" i="3"/>
  <c r="L5068" i="3"/>
  <c r="L5067" i="3"/>
  <c r="L5065" i="3"/>
  <c r="L5064" i="3"/>
  <c r="L5062" i="3"/>
  <c r="L5061" i="3"/>
  <c r="L5059" i="3"/>
  <c r="L5058" i="3"/>
  <c r="L5056" i="3"/>
  <c r="L5055" i="3"/>
  <c r="L5053" i="3"/>
  <c r="L5052" i="3"/>
  <c r="L5050" i="3"/>
  <c r="L5049" i="3"/>
  <c r="L5046" i="3"/>
  <c r="L5045" i="3"/>
  <c r="L5043" i="3"/>
  <c r="L5042" i="3"/>
  <c r="L5040" i="3"/>
  <c r="L5039" i="3"/>
  <c r="L5037" i="3"/>
  <c r="L5036" i="3"/>
  <c r="L5034" i="3"/>
  <c r="L5033" i="3"/>
  <c r="L5031" i="3"/>
  <c r="L5030" i="3"/>
  <c r="L5028" i="3"/>
  <c r="L5027" i="3"/>
  <c r="L5025" i="3"/>
  <c r="L5024" i="3"/>
  <c r="L5022" i="3"/>
  <c r="L5021" i="3"/>
  <c r="L5019" i="3"/>
  <c r="L5018" i="3"/>
  <c r="L5016" i="3"/>
  <c r="L5015" i="3"/>
  <c r="L5013" i="3"/>
  <c r="L5012" i="3"/>
  <c r="L5010" i="3"/>
  <c r="L5009" i="3"/>
  <c r="L5007" i="3"/>
  <c r="L5006" i="3"/>
  <c r="L5004" i="3"/>
  <c r="L5003" i="3"/>
  <c r="L5001" i="3"/>
  <c r="L5000" i="3"/>
  <c r="L4998" i="3"/>
  <c r="L4997" i="3"/>
  <c r="L4995" i="3"/>
  <c r="L4994" i="3"/>
  <c r="L4992" i="3"/>
  <c r="L4991" i="3"/>
  <c r="L4989" i="3"/>
  <c r="L4988" i="3"/>
  <c r="L4986" i="3"/>
  <c r="L4985" i="3"/>
  <c r="L4983" i="3"/>
  <c r="L4982" i="3"/>
  <c r="L4980" i="3"/>
  <c r="L4979" i="3"/>
  <c r="L4977" i="3"/>
  <c r="P7326" i="3"/>
  <c r="I7326" i="3"/>
  <c r="P7325" i="3"/>
  <c r="I7325" i="3"/>
  <c r="P7324" i="3"/>
  <c r="I7324" i="3"/>
  <c r="P7323" i="3"/>
  <c r="I7323" i="3"/>
  <c r="P7322" i="3"/>
  <c r="I7322" i="3"/>
  <c r="P7321" i="3"/>
  <c r="I7321" i="3"/>
  <c r="P7320" i="3"/>
  <c r="I7320" i="3"/>
  <c r="P7319" i="3"/>
  <c r="I7319" i="3"/>
  <c r="P7318" i="3"/>
  <c r="I7318" i="3"/>
  <c r="P7317" i="3"/>
  <c r="I7317" i="3"/>
  <c r="P7316" i="3"/>
  <c r="I7316" i="3"/>
  <c r="I4705" i="3"/>
  <c r="I5179" i="3"/>
  <c r="I5490" i="3"/>
  <c r="L4387" i="3"/>
  <c r="L4389" i="3"/>
  <c r="I5181" i="3"/>
  <c r="I5187" i="3"/>
  <c r="I5287" i="3"/>
  <c r="I5491" i="3"/>
  <c r="P4452" i="3"/>
  <c r="L4453" i="3"/>
  <c r="I4221" i="3"/>
  <c r="I5185" i="3"/>
  <c r="I5283" i="3"/>
  <c r="I2712" i="3"/>
  <c r="P2712" i="3"/>
  <c r="L4801" i="3"/>
  <c r="L4800" i="3"/>
  <c r="L4797" i="3"/>
  <c r="L4722" i="3"/>
  <c r="L4710" i="3"/>
  <c r="P4726" i="3"/>
  <c r="P4714" i="3"/>
  <c r="P4710" i="3"/>
  <c r="P4221" i="3"/>
  <c r="I5183" i="3"/>
  <c r="I5193" i="3"/>
  <c r="L4976" i="3"/>
  <c r="L4974" i="3"/>
  <c r="L4973" i="3"/>
  <c r="L4971" i="3"/>
  <c r="L4970" i="3"/>
  <c r="L4968" i="3"/>
  <c r="L4967" i="3"/>
  <c r="L4965" i="3"/>
  <c r="L4964" i="3"/>
  <c r="L4962" i="3"/>
  <c r="L4961" i="3"/>
  <c r="L4959" i="3"/>
  <c r="L4958" i="3"/>
  <c r="L4956" i="3"/>
  <c r="L4955" i="3"/>
  <c r="L4953" i="3"/>
  <c r="L4952" i="3"/>
  <c r="L4950" i="3"/>
  <c r="L4949" i="3"/>
  <c r="L4947" i="3"/>
  <c r="L4946" i="3"/>
  <c r="L4944" i="3"/>
  <c r="L4943" i="3"/>
  <c r="L4941" i="3"/>
  <c r="L4940" i="3"/>
  <c r="L4938" i="3"/>
  <c r="L4937" i="3"/>
  <c r="L4935" i="3"/>
  <c r="L4934" i="3"/>
  <c r="L4932" i="3"/>
  <c r="L4931" i="3"/>
  <c r="L4929" i="3"/>
  <c r="L4928" i="3"/>
  <c r="L4926" i="3"/>
  <c r="L4925" i="3"/>
  <c r="L4923" i="3"/>
  <c r="L4922" i="3"/>
  <c r="L4920" i="3"/>
  <c r="L4919" i="3"/>
  <c r="L4917" i="3"/>
  <c r="L4916" i="3"/>
  <c r="L4914" i="3"/>
  <c r="P7315" i="3"/>
  <c r="I7315" i="3"/>
  <c r="P7314" i="3"/>
  <c r="I7314" i="3"/>
  <c r="P7313" i="3"/>
  <c r="I7313" i="3"/>
  <c r="P7312" i="3"/>
  <c r="I7312" i="3"/>
  <c r="P7311" i="3"/>
  <c r="I7311" i="3"/>
  <c r="P7310" i="3"/>
  <c r="I7310" i="3"/>
  <c r="P7309" i="3"/>
  <c r="I7309" i="3"/>
  <c r="P7308" i="3"/>
  <c r="I7308" i="3"/>
  <c r="P7306" i="3"/>
  <c r="I7306" i="3"/>
  <c r="P7307" i="3"/>
  <c r="I7307" i="3"/>
  <c r="P7305" i="3"/>
  <c r="I7305" i="3"/>
  <c r="P7304" i="3"/>
  <c r="I7304" i="3"/>
  <c r="P7303" i="3"/>
  <c r="I7303" i="3"/>
  <c r="P7302" i="3"/>
  <c r="I7302" i="3"/>
  <c r="I7301" i="3"/>
  <c r="P7301" i="3"/>
  <c r="L7301" i="3"/>
  <c r="I7300" i="3"/>
  <c r="P7300" i="3"/>
  <c r="L7300" i="3"/>
  <c r="P7299" i="3"/>
  <c r="I7299" i="3"/>
  <c r="P7298" i="3"/>
  <c r="I7298" i="3"/>
  <c r="P7297" i="3"/>
  <c r="I7297" i="3"/>
  <c r="P7296" i="3"/>
  <c r="I7296" i="3"/>
  <c r="P7295" i="3"/>
  <c r="I7295" i="3"/>
  <c r="P7294" i="3"/>
  <c r="I7294" i="3"/>
  <c r="P7293" i="3"/>
  <c r="I7293" i="3"/>
  <c r="P7289" i="3"/>
  <c r="I7289" i="3"/>
  <c r="P7288" i="3"/>
  <c r="I7288" i="3"/>
  <c r="P7287" i="3"/>
  <c r="I7287" i="3"/>
  <c r="L6965" i="3"/>
  <c r="I7140" i="3"/>
  <c r="P7286" i="3"/>
  <c r="I7286" i="3"/>
  <c r="P7285" i="3"/>
  <c r="I7285" i="3"/>
  <c r="P7284" i="3"/>
  <c r="I7284" i="3"/>
  <c r="P7283" i="3"/>
  <c r="I7283" i="3"/>
  <c r="P7282" i="3"/>
  <c r="I7282" i="3"/>
  <c r="P7281" i="3"/>
  <c r="I7281" i="3"/>
  <c r="P7280" i="3"/>
  <c r="I7280" i="3"/>
  <c r="P7279" i="3"/>
  <c r="I7279" i="3"/>
  <c r="P7278" i="3"/>
  <c r="I7278" i="3"/>
  <c r="I5186" i="3"/>
  <c r="I5198" i="3"/>
  <c r="I5285" i="3"/>
  <c r="P1981" i="3"/>
  <c r="I5177" i="3"/>
  <c r="I5191" i="3"/>
  <c r="I5197" i="3"/>
  <c r="L5209" i="3"/>
  <c r="I5492" i="3"/>
  <c r="L4433" i="3"/>
  <c r="L4430" i="3"/>
  <c r="L4554" i="3"/>
  <c r="L4551" i="3"/>
  <c r="L4548" i="3"/>
  <c r="L4545" i="3"/>
  <c r="L4542" i="3"/>
  <c r="L4539" i="3"/>
  <c r="L4703" i="3"/>
  <c r="L4700" i="3"/>
  <c r="L4694" i="3"/>
  <c r="L4691" i="3"/>
  <c r="L4770" i="3"/>
  <c r="L4768" i="3"/>
  <c r="L4765" i="3"/>
  <c r="L4762" i="3"/>
  <c r="L4759" i="3"/>
  <c r="L4892" i="3"/>
  <c r="L4895" i="3"/>
  <c r="L4898" i="3"/>
  <c r="L4901" i="3"/>
  <c r="L4904" i="3"/>
  <c r="L4907" i="3"/>
  <c r="L4908" i="3"/>
  <c r="L4911" i="3"/>
  <c r="L5116" i="3"/>
  <c r="L5113" i="3"/>
  <c r="L5110" i="3"/>
  <c r="L5107" i="3"/>
  <c r="L5104" i="3"/>
  <c r="L5101" i="3"/>
  <c r="L5098" i="3"/>
  <c r="L5095" i="3"/>
  <c r="L5092" i="3"/>
  <c r="L5089" i="3"/>
  <c r="I5189" i="3"/>
  <c r="I5196" i="3"/>
  <c r="I1981" i="3"/>
  <c r="I5489" i="3"/>
  <c r="L4376" i="3"/>
  <c r="L5208" i="3"/>
  <c r="I6391" i="3"/>
  <c r="P6391" i="3"/>
  <c r="L6890" i="3"/>
  <c r="L6964" i="3"/>
  <c r="L5902" i="3"/>
  <c r="L5899" i="3"/>
  <c r="L5896" i="3"/>
  <c r="L5893" i="3"/>
  <c r="L5890" i="3"/>
  <c r="L5887" i="3"/>
  <c r="L5884" i="3"/>
  <c r="L5881" i="3"/>
  <c r="L5878" i="3"/>
  <c r="L5875" i="3"/>
  <c r="L5872" i="3"/>
  <c r="L5869" i="3"/>
  <c r="L5866" i="3"/>
  <c r="L5863" i="3"/>
  <c r="L5860" i="3"/>
  <c r="L5857" i="3"/>
  <c r="L5854" i="3"/>
  <c r="L5851" i="3"/>
  <c r="L5848" i="3"/>
  <c r="L5845" i="3"/>
  <c r="L5842" i="3"/>
  <c r="L5839" i="3"/>
  <c r="L5836" i="3"/>
  <c r="L5833" i="3"/>
  <c r="L5830" i="3"/>
  <c r="L6512" i="3"/>
  <c r="L6513" i="3"/>
  <c r="L6515" i="3"/>
  <c r="L6516" i="3"/>
  <c r="L6518" i="3"/>
  <c r="L6519" i="3"/>
  <c r="L6521" i="3"/>
  <c r="L6522" i="3"/>
  <c r="P7277" i="3"/>
  <c r="I7277" i="3"/>
  <c r="L4365" i="3"/>
  <c r="P7276" i="3"/>
  <c r="I7276" i="3"/>
  <c r="P7275" i="3"/>
  <c r="I7275" i="3"/>
  <c r="P7274" i="3"/>
  <c r="I7274" i="3"/>
  <c r="P7273" i="3"/>
  <c r="I7273" i="3"/>
  <c r="P7272" i="3"/>
  <c r="I7272" i="3"/>
  <c r="P7271" i="3"/>
  <c r="I7271" i="3"/>
  <c r="P7270" i="3"/>
  <c r="I7270" i="3"/>
  <c r="P7269" i="3"/>
  <c r="I7269" i="3"/>
  <c r="I7268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P7146" i="3"/>
  <c r="P7145" i="3"/>
  <c r="I7145" i="3"/>
  <c r="P7144" i="3"/>
  <c r="I7144" i="3"/>
  <c r="P7143" i="3"/>
  <c r="I7143" i="3"/>
  <c r="P7142" i="3"/>
  <c r="I7142" i="3"/>
  <c r="P7141" i="3"/>
  <c r="L7141" i="3"/>
  <c r="P7140" i="3"/>
  <c r="L7140" i="3"/>
  <c r="P7139" i="3"/>
  <c r="I7139" i="3"/>
  <c r="P7138" i="3"/>
  <c r="I7138" i="3"/>
  <c r="P7137" i="3"/>
  <c r="I7137" i="3"/>
  <c r="P7136" i="3"/>
  <c r="I7136" i="3"/>
  <c r="P7135" i="3"/>
  <c r="I7135" i="3"/>
  <c r="P7134" i="3"/>
  <c r="I7134" i="3"/>
  <c r="P7133" i="3"/>
  <c r="I7133" i="3"/>
  <c r="P7132" i="3"/>
  <c r="I7132" i="3"/>
  <c r="P7131" i="3"/>
  <c r="I7131" i="3"/>
  <c r="P7130" i="3"/>
  <c r="I7130" i="3"/>
  <c r="P7129" i="3"/>
  <c r="I7129" i="3"/>
  <c r="P7128" i="3"/>
  <c r="I7128" i="3"/>
  <c r="P7127" i="3"/>
  <c r="I7127" i="3"/>
  <c r="P7126" i="3"/>
  <c r="I7126" i="3"/>
  <c r="P7125" i="3"/>
  <c r="I7125" i="3"/>
  <c r="P7124" i="3"/>
  <c r="I7124" i="3"/>
  <c r="P7123" i="3"/>
  <c r="I7123" i="3"/>
  <c r="P7122" i="3"/>
  <c r="I7122" i="3"/>
  <c r="P7121" i="3"/>
  <c r="I7121" i="3"/>
  <c r="P7120" i="3"/>
  <c r="I7120" i="3"/>
  <c r="P7119" i="3"/>
  <c r="I7119" i="3"/>
  <c r="P7118" i="3"/>
  <c r="I7118" i="3"/>
  <c r="P7117" i="3"/>
  <c r="I7117" i="3"/>
  <c r="P7116" i="3"/>
  <c r="I7116" i="3"/>
  <c r="P7115" i="3"/>
  <c r="I7115" i="3"/>
  <c r="P7114" i="3"/>
  <c r="I7114" i="3"/>
  <c r="P7113" i="3"/>
  <c r="I7113" i="3"/>
  <c r="P7112" i="3"/>
  <c r="I7112" i="3"/>
  <c r="P7111" i="3"/>
  <c r="I7111" i="3"/>
  <c r="P7110" i="3"/>
  <c r="I7110" i="3"/>
  <c r="P7109" i="3"/>
  <c r="I7109" i="3"/>
  <c r="P7108" i="3"/>
  <c r="I7108" i="3"/>
  <c r="P7107" i="3"/>
  <c r="I7107" i="3"/>
  <c r="P7106" i="3"/>
  <c r="I7106" i="3"/>
  <c r="P7105" i="3"/>
  <c r="I7105" i="3"/>
  <c r="P7104" i="3"/>
  <c r="I7104" i="3"/>
  <c r="P7103" i="3"/>
  <c r="I7103" i="3"/>
  <c r="P7102" i="3"/>
  <c r="I7102" i="3"/>
  <c r="P7101" i="3"/>
  <c r="I7101" i="3"/>
  <c r="P7100" i="3"/>
  <c r="I7100" i="3"/>
  <c r="P7099" i="3"/>
  <c r="I7099" i="3"/>
  <c r="P7098" i="3"/>
  <c r="I7098" i="3"/>
  <c r="P7097" i="3"/>
  <c r="I7097" i="3"/>
  <c r="P7096" i="3"/>
  <c r="I7096" i="3"/>
  <c r="P7095" i="3"/>
  <c r="I7095" i="3"/>
  <c r="I4725" i="3"/>
  <c r="I4709" i="3"/>
  <c r="I4728" i="3"/>
  <c r="I4812" i="3"/>
  <c r="I4814" i="3"/>
  <c r="P7089" i="3"/>
  <c r="I7089" i="3"/>
  <c r="P7090" i="3"/>
  <c r="I7090" i="3"/>
  <c r="P7091" i="3"/>
  <c r="I7091" i="3"/>
  <c r="P7092" i="3"/>
  <c r="I7092" i="3"/>
  <c r="P7093" i="3"/>
  <c r="I7093" i="3"/>
  <c r="P7094" i="3"/>
  <c r="I7094" i="3"/>
  <c r="P7088" i="3"/>
  <c r="I7088" i="3"/>
  <c r="L4696" i="3"/>
  <c r="P4715" i="3"/>
  <c r="L4769" i="3"/>
  <c r="L4766" i="3"/>
  <c r="L4763" i="3"/>
  <c r="L4760" i="3"/>
  <c r="L4757" i="3"/>
  <c r="L4802" i="3"/>
  <c r="L4798" i="3"/>
  <c r="L4819" i="3"/>
  <c r="L4815" i="3"/>
  <c r="L4425" i="3"/>
  <c r="L4434" i="3"/>
  <c r="L4707" i="3"/>
  <c r="L4701" i="3"/>
  <c r="L4698" i="3"/>
  <c r="L4695" i="3"/>
  <c r="L4692" i="3"/>
  <c r="P4700" i="3"/>
  <c r="P4697" i="3"/>
  <c r="P4694" i="3"/>
  <c r="P4691" i="3"/>
  <c r="L4795" i="3"/>
  <c r="L4792" i="3"/>
  <c r="L4789" i="3"/>
  <c r="L4786" i="3"/>
  <c r="L4783" i="3"/>
  <c r="L4780" i="3"/>
  <c r="L4777" i="3"/>
  <c r="P7087" i="3"/>
  <c r="I7087" i="3"/>
  <c r="P7086" i="3"/>
  <c r="I7086" i="3"/>
  <c r="P7085" i="3"/>
  <c r="I7085" i="3"/>
  <c r="P7084" i="3"/>
  <c r="I7084" i="3"/>
  <c r="P7083" i="3"/>
  <c r="I7083" i="3"/>
  <c r="P7082" i="3"/>
  <c r="I7082" i="3"/>
  <c r="P7081" i="3"/>
  <c r="I7081" i="3"/>
  <c r="P7080" i="3"/>
  <c r="I7080" i="3"/>
  <c r="P7079" i="3"/>
  <c r="I7079" i="3"/>
  <c r="P7078" i="3"/>
  <c r="I7078" i="3"/>
  <c r="P7077" i="3"/>
  <c r="I7077" i="3"/>
  <c r="P7076" i="3"/>
  <c r="I7076" i="3"/>
  <c r="P7075" i="3"/>
  <c r="I7075" i="3"/>
  <c r="P7074" i="3"/>
  <c r="I7074" i="3"/>
  <c r="P7073" i="3"/>
  <c r="I7073" i="3"/>
  <c r="P7054" i="3"/>
  <c r="I7054" i="3"/>
  <c r="P7055" i="3"/>
  <c r="I7055" i="3"/>
  <c r="P7056" i="3"/>
  <c r="I7056" i="3"/>
  <c r="P7057" i="3"/>
  <c r="I7057" i="3"/>
  <c r="P7058" i="3"/>
  <c r="I7058" i="3"/>
  <c r="P7059" i="3"/>
  <c r="I7059" i="3"/>
  <c r="P7060" i="3"/>
  <c r="I7060" i="3"/>
  <c r="P7061" i="3"/>
  <c r="I7061" i="3"/>
  <c r="P7062" i="3"/>
  <c r="I7062" i="3"/>
  <c r="P7063" i="3"/>
  <c r="I7063" i="3"/>
  <c r="P7064" i="3"/>
  <c r="I7064" i="3"/>
  <c r="P7065" i="3"/>
  <c r="I7065" i="3"/>
  <c r="P7066" i="3"/>
  <c r="I7066" i="3"/>
  <c r="P7067" i="3"/>
  <c r="I7067" i="3"/>
  <c r="P7068" i="3"/>
  <c r="I7068" i="3"/>
  <c r="P7069" i="3"/>
  <c r="I7069" i="3"/>
  <c r="P7070" i="3"/>
  <c r="I7070" i="3"/>
  <c r="P7071" i="3"/>
  <c r="I7071" i="3"/>
  <c r="P7072" i="3"/>
  <c r="I7072" i="3"/>
  <c r="P7053" i="3"/>
  <c r="I7053" i="3"/>
  <c r="L4364" i="3"/>
  <c r="L4369" i="3"/>
  <c r="P4425" i="3"/>
  <c r="P4433" i="3"/>
  <c r="I4430" i="3"/>
  <c r="P7052" i="3"/>
  <c r="I7052" i="3"/>
  <c r="P7051" i="3"/>
  <c r="I7051" i="3"/>
  <c r="P7050" i="3"/>
  <c r="I7050" i="3"/>
  <c r="P7049" i="3"/>
  <c r="I7049" i="3"/>
  <c r="P7048" i="3"/>
  <c r="I7048" i="3"/>
  <c r="P7047" i="3"/>
  <c r="I7047" i="3"/>
  <c r="P7046" i="3"/>
  <c r="I7046" i="3"/>
  <c r="P7045" i="3"/>
  <c r="I7045" i="3"/>
 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r="P7038" i="3"/>
  <c r="I7038" i="3"/>
  <c r="P7037" i="3"/>
  <c r="I7037" i="3"/>
  <c r="P7036" i="3"/>
  <c r="I7036" i="3"/>
  <c r="P7035" i="3"/>
  <c r="I7035" i="3"/>
  <c r="P7034" i="3"/>
  <c r="I7034" i="3"/>
  <c r="P7033" i="3"/>
  <c r="I7033" i="3"/>
  <c r="P7032" i="3"/>
  <c r="I7032" i="3"/>
  <c r="P7031" i="3"/>
  <c r="I7031" i="3"/>
  <c r="P7030" i="3"/>
  <c r="I7030" i="3"/>
  <c r="P7029" i="3"/>
  <c r="I7029" i="3"/>
  <c r="P7028" i="3"/>
  <c r="I7028" i="3"/>
  <c r="P7027" i="3"/>
  <c r="I7027" i="3"/>
  <c r="P7026" i="3"/>
  <c r="I7026" i="3"/>
  <c r="P7025" i="3"/>
  <c r="I7025" i="3"/>
  <c r="P7024" i="3"/>
  <c r="I7024" i="3"/>
  <c r="P7023" i="3"/>
  <c r="I7023" i="3"/>
  <c r="P7022" i="3"/>
  <c r="I7022" i="3"/>
  <c r="P7021" i="3"/>
  <c r="I7021" i="3"/>
  <c r="P7020" i="3"/>
  <c r="I7020" i="3"/>
  <c r="P7019" i="3"/>
  <c r="I7019" i="3"/>
  <c r="P7018" i="3"/>
  <c r="I7018" i="3"/>
  <c r="P7017" i="3"/>
  <c r="I7017" i="3"/>
  <c r="P7016" i="3"/>
  <c r="I7016" i="3"/>
  <c r="P7015" i="3"/>
  <c r="I7015" i="3"/>
  <c r="P7014" i="3"/>
  <c r="I7014" i="3"/>
  <c r="P7013" i="3"/>
  <c r="I7013" i="3"/>
  <c r="P7012" i="3"/>
  <c r="I7012" i="3"/>
  <c r="P7011" i="3"/>
  <c r="I7011" i="3"/>
  <c r="P7010" i="3"/>
  <c r="I7010" i="3"/>
  <c r="P7009" i="3"/>
  <c r="I7009" i="3"/>
  <c r="P7008" i="3"/>
  <c r="I7008" i="3"/>
  <c r="P7007" i="3"/>
  <c r="I7007" i="3"/>
  <c r="P7006" i="3"/>
  <c r="I7006" i="3"/>
  <c r="P7005" i="3"/>
  <c r="I7005" i="3"/>
  <c r="P7004" i="3"/>
  <c r="I7004" i="3"/>
  <c r="P7003" i="3"/>
  <c r="I7003" i="3"/>
  <c r="P7002" i="3"/>
  <c r="I7002" i="3"/>
  <c r="P7001" i="3"/>
  <c r="I7001" i="3"/>
  <c r="P7000" i="3"/>
  <c r="I7000" i="3"/>
  <c r="P6999" i="3"/>
  <c r="I6999" i="3"/>
  <c r="P6998" i="3"/>
  <c r="I6998" i="3"/>
  <c r="P6997" i="3"/>
  <c r="I6997" i="3"/>
  <c r="P6996" i="3"/>
  <c r="I6996" i="3"/>
  <c r="P6995" i="3"/>
  <c r="I6995" i="3"/>
  <c r="P6994" i="3"/>
  <c r="I6994" i="3"/>
  <c r="P6993" i="3"/>
  <c r="I6993" i="3"/>
  <c r="P6992" i="3"/>
  <c r="I6992" i="3"/>
  <c r="P6991" i="3"/>
  <c r="I6991" i="3"/>
  <c r="P6990" i="3"/>
  <c r="I6990" i="3"/>
  <c r="P6989" i="3"/>
  <c r="I6989" i="3"/>
  <c r="P6988" i="3"/>
  <c r="I6988" i="3"/>
  <c r="P6987" i="3"/>
  <c r="I6987" i="3"/>
  <c r="P6986" i="3"/>
  <c r="I6986" i="3"/>
  <c r="P6985" i="3"/>
  <c r="I6985" i="3"/>
  <c r="P6984" i="3"/>
  <c r="I6984" i="3"/>
  <c r="P6983" i="3"/>
  <c r="I6983" i="3"/>
  <c r="P6982" i="3"/>
  <c r="I6982" i="3"/>
  <c r="I4714" i="3"/>
  <c r="L4415" i="3"/>
  <c r="P4448" i="3"/>
  <c r="L4371" i="3"/>
  <c r="L4403" i="3"/>
  <c r="L4405" i="3"/>
  <c r="L4704" i="3"/>
  <c r="L4726" i="3"/>
  <c r="L4720" i="3"/>
  <c r="L4717" i="3"/>
  <c r="L4702" i="3"/>
  <c r="P4723" i="3"/>
  <c r="P4722" i="3"/>
  <c r="P4717" i="3"/>
  <c r="P4701" i="3"/>
  <c r="P4698" i="3"/>
  <c r="I4697" i="3"/>
  <c r="P6981" i="3"/>
  <c r="I6981" i="3"/>
  <c r="P6980" i="3"/>
  <c r="I6980" i="3"/>
  <c r="P6979" i="3"/>
  <c r="I6979" i="3"/>
  <c r="P6978" i="3"/>
  <c r="I6978" i="3"/>
  <c r="P6977" i="3"/>
  <c r="I6977" i="3"/>
  <c r="P6976" i="3"/>
  <c r="I6976" i="3"/>
  <c r="P6975" i="3"/>
  <c r="I6975" i="3"/>
  <c r="P6974" i="3"/>
  <c r="I6974" i="3"/>
  <c r="P6973" i="3"/>
  <c r="I6973" i="3"/>
  <c r="P6972" i="3"/>
  <c r="I6972" i="3"/>
  <c r="P6971" i="3"/>
  <c r="I6971" i="3"/>
  <c r="P6970" i="3"/>
  <c r="I6970" i="3"/>
  <c r="P6969" i="3"/>
  <c r="I6969" i="3"/>
  <c r="P6968" i="3"/>
  <c r="I6968" i="3"/>
  <c r="P6967" i="3"/>
  <c r="I6967" i="3"/>
  <c r="P6966" i="3"/>
  <c r="I6966" i="3"/>
  <c r="P6964" i="3"/>
  <c r="I6964" i="3"/>
  <c r="P6963" i="3"/>
  <c r="I6963" i="3"/>
  <c r="P6962" i="3"/>
  <c r="I6962" i="3"/>
  <c r="P6961" i="3"/>
  <c r="I6961" i="3"/>
  <c r="P6960" i="3"/>
  <c r="I6960" i="3"/>
  <c r="P6959" i="3"/>
  <c r="I6959" i="3"/>
  <c r="P6958" i="3"/>
  <c r="I6958" i="3"/>
  <c r="P6957" i="3"/>
  <c r="I6957" i="3"/>
  <c r="P6956" i="3"/>
  <c r="I6956" i="3"/>
  <c r="P6955" i="3"/>
  <c r="I6955" i="3"/>
  <c r="P6954" i="3"/>
  <c r="I6954" i="3"/>
  <c r="P6953" i="3"/>
  <c r="I6953" i="3"/>
  <c r="P6952" i="3"/>
  <c r="I6952" i="3"/>
  <c r="P6951" i="3"/>
  <c r="I6951" i="3"/>
  <c r="P6950" i="3"/>
  <c r="I6950" i="3"/>
  <c r="P6949" i="3"/>
  <c r="I6949" i="3"/>
  <c r="P6948" i="3"/>
  <c r="I6948" i="3"/>
  <c r="P6947" i="3"/>
  <c r="I6947" i="3"/>
  <c r="P6946" i="3"/>
  <c r="I6946" i="3"/>
  <c r="P6945" i="3"/>
  <c r="I6945" i="3"/>
  <c r="P6944" i="3"/>
  <c r="I6944" i="3"/>
  <c r="P6943" i="3"/>
  <c r="I6943" i="3"/>
  <c r="P6942" i="3"/>
  <c r="I6942" i="3"/>
  <c r="P6941" i="3"/>
  <c r="I6941" i="3"/>
  <c r="P6940" i="3"/>
  <c r="I6940" i="3"/>
  <c r="P6939" i="3"/>
  <c r="I6939" i="3"/>
  <c r="P6938" i="3"/>
  <c r="I6938" i="3"/>
  <c r="P6937" i="3"/>
  <c r="I6937" i="3"/>
  <c r="P6936" i="3"/>
  <c r="I6936" i="3"/>
  <c r="P6935" i="3"/>
  <c r="I6935" i="3"/>
  <c r="P6934" i="3"/>
  <c r="I6934" i="3"/>
  <c r="P6933" i="3"/>
  <c r="I6933" i="3"/>
  <c r="P6932" i="3"/>
  <c r="I6932" i="3"/>
  <c r="P6931" i="3"/>
  <c r="I6931" i="3"/>
  <c r="P6930" i="3"/>
  <c r="L6930" i="3"/>
  <c r="P6929" i="3"/>
  <c r="I6929" i="3"/>
  <c r="P6928" i="3"/>
  <c r="I6928" i="3"/>
  <c r="L4431" i="3"/>
  <c r="L4428" i="3"/>
  <c r="P6927" i="3"/>
  <c r="I6927" i="3"/>
  <c r="P6926" i="3"/>
  <c r="I6926" i="3"/>
  <c r="P6925" i="3"/>
  <c r="I6925" i="3"/>
  <c r="P6924" i="3"/>
  <c r="I6924" i="3"/>
  <c r="P6923" i="3"/>
  <c r="I6923" i="3"/>
  <c r="P6922" i="3"/>
  <c r="I6922" i="3"/>
  <c r="P6921" i="3"/>
  <c r="I6921" i="3"/>
  <c r="P6920" i="3"/>
  <c r="I6920" i="3"/>
  <c r="P6919" i="3"/>
  <c r="I6919" i="3"/>
  <c r="P6918" i="3"/>
  <c r="I6918" i="3"/>
  <c r="P6917" i="3"/>
  <c r="I6917" i="3"/>
  <c r="P6916" i="3"/>
  <c r="I6916" i="3"/>
  <c r="P6915" i="3"/>
  <c r="I6915" i="3"/>
  <c r="P6914" i="3"/>
  <c r="I6914" i="3"/>
  <c r="P6913" i="3"/>
  <c r="I6913" i="3"/>
  <c r="P6912" i="3"/>
  <c r="I6912" i="3"/>
  <c r="P6911" i="3"/>
  <c r="I6911" i="3"/>
  <c r="P6910" i="3"/>
  <c r="I6910" i="3"/>
  <c r="P6909" i="3"/>
  <c r="I6909" i="3"/>
  <c r="P6908" i="3"/>
  <c r="I6908" i="3"/>
  <c r="P6907" i="3"/>
  <c r="I6907" i="3"/>
  <c r="P6906" i="3"/>
  <c r="I6906" i="3"/>
  <c r="P6905" i="3"/>
  <c r="I6905" i="3"/>
  <c r="P6904" i="3"/>
  <c r="I6904" i="3"/>
  <c r="P6903" i="3"/>
  <c r="I6903" i="3"/>
  <c r="P6902" i="3"/>
  <c r="I6902" i="3"/>
  <c r="P6901" i="3"/>
  <c r="I6901" i="3"/>
  <c r="P6900" i="3"/>
  <c r="I6900" i="3"/>
  <c r="P6899" i="3"/>
  <c r="I6899" i="3"/>
  <c r="P6898" i="3"/>
  <c r="I6898" i="3"/>
  <c r="P6897" i="3"/>
  <c r="I6897" i="3"/>
  <c r="P6896" i="3"/>
  <c r="I6896" i="3"/>
  <c r="P6895" i="3"/>
  <c r="I6895" i="3"/>
  <c r="P6894" i="3"/>
  <c r="I6894" i="3"/>
  <c r="P6893" i="3"/>
  <c r="I6893" i="3"/>
  <c r="P6892" i="3"/>
  <c r="I6892" i="3"/>
  <c r="P6891" i="3"/>
  <c r="I6891" i="3"/>
  <c r="P6889" i="3"/>
  <c r="I6889" i="3"/>
  <c r="P6888" i="3"/>
  <c r="I6888" i="3"/>
  <c r="P6887" i="3"/>
  <c r="I6887" i="3"/>
  <c r="P6886" i="3"/>
  <c r="I6886" i="3"/>
  <c r="P6885" i="3"/>
  <c r="I6885" i="3"/>
  <c r="P6884" i="3"/>
  <c r="I6884" i="3"/>
  <c r="P6883" i="3"/>
  <c r="I6883" i="3"/>
  <c r="P6882" i="3"/>
  <c r="I6882" i="3"/>
  <c r="P6881" i="3"/>
  <c r="I6881" i="3"/>
  <c r="P6880" i="3"/>
  <c r="I6880" i="3"/>
  <c r="P6879" i="3"/>
  <c r="I6879" i="3"/>
  <c r="P6878" i="3"/>
  <c r="I6878" i="3"/>
  <c r="P6877" i="3"/>
  <c r="I6877" i="3"/>
  <c r="P6876" i="3"/>
  <c r="I6876" i="3"/>
  <c r="P6875" i="3"/>
  <c r="I6875" i="3"/>
  <c r="P6874" i="3"/>
  <c r="I6874" i="3"/>
  <c r="P6873" i="3"/>
  <c r="I6873" i="3"/>
  <c r="P6872" i="3"/>
  <c r="I6872" i="3"/>
  <c r="P6871" i="3"/>
  <c r="I6871" i="3"/>
  <c r="P6870" i="3"/>
  <c r="I6870" i="3"/>
  <c r="P6869" i="3"/>
  <c r="I6869" i="3"/>
  <c r="P6868" i="3"/>
  <c r="I6868" i="3"/>
  <c r="P6867" i="3"/>
  <c r="I6867" i="3"/>
  <c r="P6866" i="3"/>
  <c r="I6866" i="3"/>
  <c r="P6865" i="3"/>
  <c r="I6865" i="3"/>
  <c r="P6864" i="3"/>
  <c r="I6864" i="3"/>
  <c r="P6863" i="3"/>
  <c r="I6863" i="3"/>
  <c r="P6862" i="3"/>
  <c r="I6862" i="3"/>
  <c r="P6861" i="3"/>
  <c r="I6861" i="3"/>
  <c r="P6860" i="3"/>
  <c r="I6860" i="3"/>
  <c r="P6859" i="3"/>
  <c r="I6859" i="3"/>
  <c r="P6858" i="3"/>
  <c r="I6858" i="3"/>
  <c r="P6857" i="3"/>
  <c r="I6857" i="3"/>
  <c r="P6856" i="3"/>
  <c r="I6856" i="3"/>
  <c r="P6855" i="3"/>
  <c r="I6855" i="3"/>
  <c r="P6854" i="3"/>
  <c r="I6854" i="3"/>
  <c r="P6853" i="3"/>
  <c r="I6853" i="3"/>
  <c r="P6852" i="3"/>
  <c r="I6852" i="3"/>
  <c r="P6851" i="3"/>
  <c r="I6851" i="3"/>
  <c r="P6850" i="3"/>
  <c r="I6850" i="3"/>
  <c r="P6849" i="3"/>
  <c r="I6849" i="3"/>
  <c r="P6848" i="3"/>
  <c r="I6848" i="3"/>
  <c r="P6847" i="3"/>
  <c r="I6847" i="3"/>
  <c r="P6846" i="3"/>
  <c r="I6846" i="3"/>
  <c r="P6845" i="3"/>
  <c r="I6845" i="3"/>
  <c r="P6844" i="3"/>
  <c r="I6844" i="3"/>
  <c r="P6843" i="3"/>
  <c r="I6843" i="3"/>
  <c r="P6842" i="3"/>
  <c r="I6842" i="3"/>
  <c r="P6841" i="3"/>
  <c r="I6841" i="3"/>
  <c r="P6840" i="3"/>
  <c r="I6840" i="3"/>
  <c r="P6839" i="3"/>
  <c r="I6839" i="3"/>
  <c r="P6838" i="3"/>
  <c r="I6838" i="3"/>
  <c r="P6837" i="3"/>
  <c r="I6837" i="3"/>
  <c r="P6836" i="3"/>
  <c r="I6836" i="3"/>
  <c r="P6835" i="3"/>
  <c r="I6835" i="3"/>
  <c r="P6834" i="3"/>
  <c r="I6834" i="3"/>
  <c r="P6833" i="3"/>
  <c r="I6833" i="3"/>
  <c r="P6832" i="3"/>
  <c r="I6832" i="3"/>
  <c r="P6831" i="3"/>
  <c r="I6831" i="3"/>
  <c r="P6830" i="3"/>
  <c r="I6830" i="3"/>
  <c r="P6829" i="3"/>
  <c r="I6829" i="3"/>
  <c r="P6828" i="3"/>
  <c r="I6828" i="3"/>
  <c r="P6827" i="3"/>
  <c r="I6827" i="3"/>
  <c r="P6826" i="3"/>
  <c r="I6826" i="3"/>
  <c r="P6825" i="3"/>
  <c r="I6825" i="3"/>
  <c r="P6824" i="3"/>
  <c r="I6824" i="3"/>
  <c r="P6823" i="3"/>
  <c r="I6823" i="3"/>
  <c r="P6822" i="3"/>
  <c r="I6822" i="3"/>
  <c r="P6821" i="3"/>
  <c r="I6821" i="3"/>
  <c r="P6820" i="3"/>
  <c r="I6820" i="3"/>
  <c r="P6819" i="3"/>
  <c r="I6819" i="3"/>
  <c r="P6818" i="3"/>
  <c r="I6818" i="3"/>
  <c r="P6817" i="3"/>
  <c r="I6817" i="3"/>
  <c r="P6816" i="3"/>
  <c r="I6816" i="3"/>
  <c r="P6815" i="3"/>
  <c r="I6815" i="3"/>
  <c r="P6814" i="3"/>
  <c r="I6814" i="3"/>
  <c r="P6813" i="3"/>
  <c r="I6813" i="3"/>
  <c r="P6812" i="3"/>
  <c r="I6812" i="3"/>
  <c r="P6811" i="3"/>
  <c r="I6811" i="3"/>
  <c r="P6810" i="3"/>
  <c r="I6810" i="3"/>
  <c r="P6809" i="3"/>
  <c r="I6809" i="3"/>
  <c r="P6808" i="3"/>
  <c r="I6808" i="3"/>
  <c r="P6807" i="3"/>
  <c r="I6807" i="3"/>
  <c r="P6806" i="3"/>
  <c r="I6806" i="3"/>
  <c r="P6805" i="3"/>
  <c r="I6805" i="3"/>
  <c r="P6804" i="3"/>
  <c r="I6804" i="3"/>
  <c r="P6803" i="3"/>
  <c r="I6803" i="3"/>
  <c r="P6802" i="3"/>
  <c r="I6802" i="3"/>
  <c r="P6801" i="3"/>
  <c r="I6801" i="3"/>
  <c r="P6800" i="3"/>
  <c r="I6800" i="3"/>
  <c r="P6799" i="3"/>
  <c r="I6799" i="3"/>
  <c r="P6798" i="3"/>
  <c r="I6798" i="3"/>
  <c r="P6797" i="3"/>
  <c r="I6797" i="3"/>
  <c r="P6796" i="3"/>
  <c r="I6796" i="3"/>
  <c r="P6795" i="3"/>
  <c r="I6795" i="3"/>
  <c r="P6794" i="3"/>
  <c r="I6794" i="3"/>
  <c r="P6793" i="3"/>
  <c r="I6793" i="3"/>
  <c r="P6792" i="3"/>
  <c r="I6792" i="3"/>
  <c r="P6791" i="3"/>
  <c r="I6791" i="3"/>
  <c r="P6790" i="3"/>
  <c r="I6790" i="3"/>
  <c r="P6789" i="3"/>
  <c r="I6789" i="3"/>
  <c r="P6788" i="3"/>
  <c r="I6788" i="3"/>
  <c r="P6787" i="3"/>
  <c r="I6787" i="3"/>
  <c r="P6786" i="3"/>
  <c r="I6786" i="3"/>
  <c r="P6785" i="3"/>
  <c r="I6785" i="3"/>
  <c r="P6784" i="3"/>
  <c r="I6784" i="3"/>
  <c r="P6783" i="3"/>
  <c r="I6783" i="3"/>
  <c r="P6782" i="3"/>
  <c r="I6782" i="3"/>
  <c r="P6781" i="3"/>
  <c r="I6781" i="3"/>
  <c r="P6780" i="3"/>
  <c r="I6780" i="3"/>
  <c r="P6779" i="3"/>
  <c r="I6779" i="3"/>
  <c r="P6778" i="3"/>
  <c r="I6778" i="3"/>
  <c r="P6777" i="3"/>
  <c r="I6777" i="3"/>
  <c r="P6776" i="3"/>
  <c r="I6776" i="3"/>
  <c r="P6775" i="3"/>
  <c r="I6775" i="3"/>
  <c r="P6774" i="3"/>
  <c r="I6774" i="3"/>
  <c r="P6773" i="3"/>
  <c r="I6773" i="3"/>
  <c r="P6772" i="3"/>
  <c r="I6772" i="3"/>
  <c r="P6771" i="3"/>
  <c r="I6771" i="3"/>
  <c r="P6770" i="3"/>
  <c r="I6770" i="3"/>
  <c r="P6769" i="3"/>
  <c r="I6769" i="3"/>
  <c r="P6768" i="3"/>
  <c r="I6768" i="3"/>
  <c r="P6767" i="3"/>
  <c r="I6767" i="3"/>
  <c r="P6766" i="3"/>
  <c r="I6766" i="3"/>
  <c r="P6765" i="3"/>
  <c r="I6765" i="3"/>
  <c r="P6764" i="3"/>
  <c r="I6764" i="3"/>
  <c r="P6763" i="3"/>
  <c r="I6763" i="3"/>
  <c r="P6762" i="3"/>
  <c r="I6762" i="3"/>
  <c r="P6761" i="3"/>
  <c r="I6761" i="3"/>
  <c r="P6760" i="3"/>
  <c r="I6760" i="3"/>
  <c r="P6759" i="3"/>
  <c r="I6759" i="3"/>
  <c r="P6758" i="3"/>
  <c r="I6758" i="3"/>
  <c r="P6757" i="3"/>
  <c r="I6757" i="3"/>
  <c r="P6756" i="3"/>
  <c r="I6756" i="3"/>
  <c r="P6755" i="3"/>
  <c r="I6755" i="3"/>
  <c r="P6754" i="3"/>
  <c r="I6754" i="3"/>
  <c r="P6753" i="3"/>
  <c r="I6753" i="3"/>
  <c r="P6752" i="3"/>
  <c r="I6752" i="3"/>
  <c r="P6751" i="3"/>
  <c r="I6751" i="3"/>
  <c r="P6750" i="3"/>
  <c r="I6750" i="3"/>
  <c r="P6749" i="3"/>
  <c r="I6749" i="3"/>
  <c r="P6748" i="3"/>
  <c r="I6748" i="3"/>
  <c r="P6747" i="3"/>
  <c r="I6747" i="3"/>
  <c r="P6746" i="3"/>
  <c r="I6746" i="3"/>
  <c r="P6745" i="3"/>
  <c r="I6745" i="3"/>
  <c r="P6744" i="3"/>
  <c r="I6744" i="3"/>
  <c r="P6743" i="3"/>
  <c r="I6743" i="3"/>
  <c r="P6742" i="3"/>
  <c r="I6742" i="3"/>
  <c r="P6741" i="3"/>
  <c r="I6741" i="3"/>
  <c r="P6740" i="3"/>
  <c r="I6740" i="3"/>
  <c r="P6739" i="3"/>
  <c r="I6739" i="3"/>
  <c r="P6738" i="3"/>
  <c r="I6738" i="3"/>
  <c r="P6737" i="3"/>
  <c r="I6737" i="3"/>
  <c r="P6736" i="3"/>
  <c r="I6736" i="3"/>
  <c r="P6735" i="3"/>
  <c r="I6735" i="3"/>
  <c r="P6734" i="3"/>
  <c r="I6734" i="3"/>
  <c r="P6733" i="3"/>
  <c r="I6733" i="3"/>
  <c r="P6732" i="3"/>
  <c r="I6732" i="3"/>
  <c r="P6731" i="3"/>
  <c r="I6731" i="3"/>
  <c r="P6730" i="3"/>
  <c r="I6730" i="3"/>
  <c r="P6729" i="3"/>
  <c r="I6729" i="3"/>
  <c r="P6728" i="3"/>
  <c r="I6728" i="3"/>
  <c r="P6727" i="3"/>
  <c r="I6727" i="3"/>
  <c r="P6726" i="3"/>
  <c r="I6726" i="3"/>
  <c r="P6725" i="3"/>
  <c r="I6725" i="3"/>
  <c r="P6724" i="3"/>
  <c r="I6724" i="3"/>
  <c r="P6723" i="3"/>
  <c r="I6723" i="3"/>
  <c r="P6722" i="3"/>
  <c r="I6722" i="3"/>
  <c r="P6721" i="3"/>
  <c r="I6721" i="3"/>
  <c r="P6720" i="3"/>
  <c r="I6720" i="3"/>
  <c r="P6719" i="3"/>
  <c r="I6719" i="3"/>
  <c r="P6718" i="3"/>
  <c r="I6718" i="3"/>
  <c r="P6717" i="3"/>
  <c r="I6717" i="3"/>
  <c r="P6716" i="3"/>
  <c r="I6716" i="3"/>
  <c r="P6715" i="3"/>
  <c r="I6715" i="3"/>
  <c r="P6714" i="3"/>
  <c r="I6714" i="3"/>
  <c r="P6713" i="3"/>
  <c r="I6713" i="3"/>
  <c r="P6712" i="3"/>
  <c r="I6712" i="3"/>
  <c r="P6711" i="3"/>
  <c r="I6711" i="3"/>
  <c r="P6710" i="3"/>
  <c r="I6710" i="3"/>
  <c r="P6709" i="3"/>
  <c r="I6709" i="3"/>
  <c r="P6708" i="3"/>
  <c r="I6708" i="3"/>
  <c r="P6707" i="3"/>
  <c r="I6707" i="3"/>
  <c r="P6706" i="3"/>
  <c r="I6706" i="3"/>
  <c r="P6705" i="3"/>
  <c r="I6705" i="3"/>
  <c r="P6704" i="3"/>
  <c r="I6704" i="3"/>
  <c r="P6703" i="3"/>
  <c r="I6703" i="3"/>
  <c r="P6702" i="3"/>
  <c r="I6702" i="3"/>
  <c r="P6700" i="3"/>
  <c r="I6700" i="3"/>
  <c r="P6699" i="3"/>
  <c r="I6699" i="3"/>
  <c r="P6698" i="3"/>
  <c r="I6698" i="3"/>
  <c r="P6697" i="3"/>
  <c r="I6697" i="3"/>
  <c r="P6696" i="3"/>
  <c r="I6696" i="3"/>
  <c r="P6695" i="3"/>
  <c r="I6695" i="3"/>
  <c r="P6694" i="3"/>
  <c r="I6694" i="3"/>
  <c r="P6693" i="3"/>
  <c r="I6693" i="3"/>
  <c r="P6692" i="3"/>
  <c r="I6692" i="3"/>
  <c r="P6691" i="3"/>
  <c r="I6691" i="3"/>
  <c r="P6690" i="3"/>
  <c r="I6690" i="3"/>
  <c r="P6689" i="3"/>
  <c r="I6689" i="3"/>
  <c r="P6688" i="3"/>
  <c r="I6688" i="3"/>
  <c r="P6687" i="3"/>
  <c r="I6687" i="3"/>
  <c r="P6686" i="3"/>
  <c r="I6686" i="3"/>
  <c r="P6685" i="3"/>
  <c r="I6685" i="3"/>
  <c r="P6684" i="3"/>
  <c r="I6684" i="3"/>
  <c r="P6683" i="3"/>
  <c r="I6683" i="3"/>
  <c r="P6682" i="3"/>
  <c r="I6682" i="3"/>
  <c r="P6681" i="3"/>
  <c r="I6681" i="3"/>
  <c r="P6680" i="3"/>
  <c r="I6680" i="3"/>
  <c r="P6679" i="3"/>
  <c r="I6679" i="3"/>
  <c r="P6678" i="3"/>
  <c r="I6678" i="3"/>
  <c r="P6677" i="3"/>
  <c r="I6677" i="3"/>
  <c r="P6676" i="3"/>
  <c r="I6676" i="3"/>
  <c r="P6675" i="3"/>
  <c r="I6675" i="3"/>
  <c r="P6674" i="3"/>
  <c r="I6674" i="3"/>
  <c r="P6673" i="3"/>
  <c r="I6673" i="3"/>
  <c r="P6672" i="3"/>
  <c r="I6672" i="3"/>
  <c r="P6671" i="3"/>
  <c r="I6671" i="3"/>
  <c r="P6670" i="3"/>
  <c r="I6670" i="3"/>
  <c r="P6669" i="3"/>
  <c r="I6669" i="3"/>
  <c r="P6668" i="3"/>
  <c r="I6668" i="3"/>
  <c r="P6667" i="3"/>
  <c r="I6667" i="3"/>
  <c r="P6666" i="3"/>
  <c r="I6666" i="3"/>
  <c r="P6665" i="3"/>
  <c r="I6665" i="3"/>
  <c r="P6664" i="3"/>
  <c r="I6664" i="3"/>
  <c r="P6663" i="3"/>
  <c r="I6663" i="3"/>
  <c r="P6662" i="3"/>
  <c r="I6662" i="3"/>
  <c r="P6661" i="3"/>
  <c r="I6661" i="3"/>
  <c r="P6660" i="3"/>
  <c r="I6660" i="3"/>
  <c r="P6659" i="3"/>
  <c r="I6659" i="3"/>
  <c r="P6658" i="3"/>
  <c r="I6658" i="3"/>
  <c r="P6657" i="3"/>
  <c r="I6657" i="3"/>
  <c r="P6656" i="3"/>
  <c r="I6656" i="3"/>
  <c r="P6655" i="3"/>
  <c r="I6655" i="3"/>
  <c r="P6654" i="3"/>
  <c r="I6654" i="3"/>
  <c r="P6653" i="3"/>
  <c r="I6653" i="3"/>
  <c r="P6652" i="3"/>
  <c r="I6652" i="3"/>
  <c r="P6651" i="3"/>
  <c r="I6651" i="3"/>
  <c r="P6650" i="3"/>
  <c r="I6650" i="3"/>
  <c r="P6649" i="3"/>
  <c r="I6649" i="3"/>
  <c r="P6647" i="3"/>
  <c r="I6647" i="3"/>
  <c r="P6646" i="3"/>
  <c r="I6646" i="3"/>
  <c r="P6645" i="3"/>
  <c r="I6645" i="3"/>
  <c r="P6644" i="3"/>
  <c r="I6644" i="3"/>
  <c r="P6643" i="3"/>
  <c r="I6643" i="3"/>
  <c r="P6642" i="3"/>
  <c r="I6642" i="3"/>
  <c r="P6641" i="3"/>
  <c r="I6641" i="3"/>
  <c r="P6640" i="3"/>
  <c r="I6640" i="3"/>
  <c r="P6639" i="3"/>
  <c r="I6639" i="3"/>
  <c r="P6638" i="3"/>
  <c r="I6638" i="3"/>
  <c r="P6637" i="3"/>
  <c r="I6637" i="3"/>
  <c r="P6636" i="3"/>
  <c r="I6636" i="3"/>
  <c r="P6635" i="3"/>
  <c r="I6635" i="3"/>
  <c r="P6634" i="3"/>
  <c r="I6634" i="3"/>
  <c r="P6633" i="3"/>
  <c r="I6633" i="3"/>
  <c r="P6632" i="3"/>
  <c r="I6632" i="3"/>
  <c r="P6631" i="3"/>
  <c r="I6631" i="3"/>
  <c r="P6630" i="3"/>
  <c r="I6630" i="3"/>
  <c r="P6629" i="3"/>
  <c r="I6629" i="3"/>
  <c r="P6701" i="3"/>
  <c r="I6701" i="3"/>
  <c r="P6628" i="3"/>
  <c r="I6628" i="3"/>
  <c r="P6627" i="3"/>
  <c r="I6627" i="3"/>
  <c r="P6626" i="3"/>
  <c r="I6626" i="3"/>
  <c r="P6625" i="3"/>
  <c r="I6625" i="3"/>
  <c r="P6624" i="3"/>
  <c r="I6624" i="3"/>
  <c r="P6623" i="3"/>
  <c r="I6623" i="3"/>
  <c r="P6622" i="3"/>
  <c r="I6622" i="3"/>
  <c r="P6621" i="3"/>
  <c r="I6621" i="3"/>
  <c r="P6620" i="3"/>
  <c r="I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P6527" i="3"/>
  <c r="I6527" i="3"/>
  <c r="P6526" i="3"/>
  <c r="I6526" i="3"/>
  <c r="P6525" i="3"/>
  <c r="I6525" i="3"/>
  <c r="P6524" i="3"/>
  <c r="I6524" i="3"/>
  <c r="I4374" i="3"/>
  <c r="I4433" i="3"/>
  <c r="P4430" i="3"/>
  <c r="I4721" i="3"/>
  <c r="I4813" i="3"/>
  <c r="I4878" i="3"/>
  <c r="L4723" i="3"/>
  <c r="L4709" i="3"/>
  <c r="L4706" i="3"/>
  <c r="L4697" i="3"/>
  <c r="I4700" i="3"/>
  <c r="P4434" i="3"/>
  <c r="P4431" i="3"/>
  <c r="P4428" i="3"/>
  <c r="P4427" i="3"/>
  <c r="I4427" i="3"/>
  <c r="L4435" i="3"/>
  <c r="L4432" i="3"/>
  <c r="L4429" i="3"/>
  <c r="L4426" i="3"/>
  <c r="L4555" i="3"/>
  <c r="L4552" i="3"/>
  <c r="L4549" i="3"/>
  <c r="L4546" i="3"/>
  <c r="L4543" i="3"/>
  <c r="L4540" i="3"/>
  <c r="P4707" i="3"/>
  <c r="I4693" i="3"/>
  <c r="I4722" i="3"/>
  <c r="I4711" i="3"/>
  <c r="I4702" i="3"/>
  <c r="I4696" i="3"/>
  <c r="L4793" i="3"/>
  <c r="L4790" i="3"/>
  <c r="L4787" i="3"/>
  <c r="L4784" i="3"/>
  <c r="L4781" i="3"/>
  <c r="L4778" i="3"/>
  <c r="L4775" i="3"/>
  <c r="L4816" i="3"/>
  <c r="L4894" i="3"/>
  <c r="L4897" i="3"/>
  <c r="L4900" i="3"/>
  <c r="L4903" i="3"/>
  <c r="L4906" i="3"/>
  <c r="L4910" i="3"/>
  <c r="L4427" i="3"/>
  <c r="L4650" i="3"/>
  <c r="L4649" i="3"/>
  <c r="L4648" i="3"/>
  <c r="L4647" i="3"/>
  <c r="L4646" i="3"/>
  <c r="L4725" i="3"/>
  <c r="L4719" i="3"/>
  <c r="L4716" i="3"/>
  <c r="L4713" i="3"/>
  <c r="L4708" i="3"/>
  <c r="L4705" i="3"/>
  <c r="L4699" i="3"/>
  <c r="L4693" i="3"/>
  <c r="P4725" i="3"/>
  <c r="L4820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913" i="3"/>
  <c r="L4912" i="3"/>
  <c r="P6511" i="3"/>
  <c r="I6511" i="3"/>
  <c r="P6512" i="3"/>
  <c r="I6512" i="3"/>
  <c r="P6513" i="3"/>
  <c r="I6513" i="3"/>
  <c r="P6514" i="3"/>
  <c r="I6514" i="3"/>
  <c r="P6515" i="3"/>
  <c r="I6515" i="3"/>
  <c r="P6516" i="3"/>
  <c r="I6516" i="3"/>
  <c r="P6517" i="3"/>
  <c r="I6517" i="3"/>
  <c r="P6518" i="3"/>
  <c r="I6518" i="3"/>
  <c r="P6519" i="3"/>
  <c r="I6519" i="3"/>
  <c r="P6520" i="3"/>
  <c r="I6520" i="3"/>
  <c r="P6521" i="3"/>
  <c r="I6521" i="3"/>
  <c r="P6522" i="3"/>
  <c r="I6522" i="3"/>
  <c r="P6523" i="3"/>
  <c r="I6523" i="3"/>
  <c r="I6504" i="3"/>
  <c r="I6505" i="3"/>
  <c r="I6506" i="3"/>
  <c r="I6507" i="3"/>
  <c r="I6508" i="3"/>
  <c r="I6509" i="3"/>
  <c r="I6510" i="3"/>
  <c r="I6503" i="3"/>
  <c r="P6502" i="3"/>
  <c r="I6502" i="3"/>
  <c r="P6501" i="3"/>
  <c r="I6501" i="3"/>
  <c r="P6392" i="3"/>
  <c r="I6392" i="3"/>
  <c r="P6390" i="3"/>
  <c r="I6390" i="3"/>
  <c r="P6389" i="3"/>
  <c r="I6389" i="3"/>
  <c r="P6388" i="3"/>
  <c r="I6388" i="3"/>
  <c r="P6387" i="3"/>
  <c r="I6387" i="3"/>
  <c r="P6386" i="3"/>
  <c r="I6386" i="3"/>
  <c r="P6385" i="3"/>
  <c r="I6385" i="3"/>
  <c r="P6384" i="3"/>
  <c r="I6384" i="3"/>
  <c r="P6383" i="3"/>
  <c r="I6383" i="3"/>
  <c r="P6382" i="3"/>
  <c r="I6382" i="3"/>
  <c r="P6381" i="3"/>
  <c r="I6381" i="3"/>
  <c r="P6380" i="3"/>
  <c r="I6380" i="3"/>
  <c r="P6379" i="3"/>
  <c r="I6379" i="3"/>
  <c r="P6378" i="3"/>
  <c r="I6378" i="3"/>
  <c r="P6377" i="3"/>
  <c r="I6377" i="3"/>
  <c r="P6376" i="3"/>
  <c r="I6376" i="3"/>
  <c r="P6375" i="3"/>
  <c r="I6375" i="3"/>
  <c r="P6374" i="3"/>
  <c r="I6374" i="3"/>
  <c r="P6373" i="3"/>
  <c r="I6373" i="3"/>
  <c r="P6372" i="3"/>
  <c r="I6372" i="3"/>
  <c r="P6371" i="3"/>
  <c r="I6371" i="3"/>
  <c r="P6370" i="3"/>
  <c r="I6370" i="3"/>
  <c r="P6369" i="3"/>
  <c r="I6369" i="3"/>
  <c r="P6368" i="3"/>
  <c r="I6368" i="3"/>
  <c r="P6367" i="3"/>
  <c r="I6367" i="3"/>
  <c r="P6366" i="3"/>
  <c r="I6366" i="3"/>
  <c r="P6365" i="3"/>
  <c r="I6365" i="3"/>
  <c r="P6364" i="3"/>
  <c r="I6364" i="3"/>
  <c r="P6363" i="3"/>
  <c r="I6363" i="3"/>
  <c r="P6362" i="3"/>
  <c r="I6362" i="3"/>
  <c r="P6361" i="3"/>
  <c r="I6361" i="3"/>
  <c r="P6360" i="3"/>
  <c r="I6360" i="3"/>
  <c r="P6359" i="3"/>
  <c r="I6359" i="3"/>
  <c r="P6358" i="3"/>
  <c r="I6358" i="3"/>
  <c r="P6357" i="3"/>
  <c r="I6357" i="3"/>
  <c r="P6356" i="3"/>
  <c r="I6356" i="3"/>
  <c r="P6355" i="3"/>
  <c r="I6355" i="3"/>
  <c r="P6354" i="3"/>
  <c r="I6354" i="3"/>
  <c r="P6353" i="3"/>
  <c r="I6353" i="3"/>
  <c r="P6352" i="3"/>
  <c r="I6352" i="3"/>
  <c r="P6351" i="3"/>
  <c r="I6351" i="3"/>
  <c r="P6350" i="3"/>
  <c r="I6350" i="3"/>
  <c r="P6349" i="3"/>
  <c r="I6349" i="3"/>
  <c r="P6348" i="3"/>
  <c r="I6348" i="3"/>
  <c r="P6347" i="3"/>
  <c r="I6347" i="3"/>
  <c r="P6346" i="3"/>
  <c r="I6346" i="3"/>
  <c r="P6345" i="3"/>
  <c r="I6345" i="3"/>
  <c r="P6344" i="3"/>
  <c r="I6344" i="3"/>
  <c r="P6343" i="3"/>
  <c r="I6343" i="3"/>
  <c r="P6342" i="3"/>
  <c r="I6342" i="3"/>
  <c r="P6341" i="3"/>
  <c r="I6341" i="3"/>
  <c r="P6340" i="3"/>
  <c r="I6340" i="3"/>
  <c r="P6339" i="3"/>
  <c r="I6339" i="3"/>
  <c r="P6338" i="3"/>
  <c r="I6338" i="3"/>
  <c r="P6337" i="3"/>
  <c r="I6337" i="3"/>
  <c r="P6336" i="3"/>
  <c r="I6336" i="3"/>
  <c r="P6335" i="3"/>
  <c r="I6335" i="3"/>
  <c r="P6334" i="3"/>
  <c r="I6334" i="3"/>
  <c r="P6333" i="3"/>
  <c r="I6333" i="3"/>
  <c r="P6332" i="3"/>
  <c r="I6332" i="3"/>
  <c r="P6331" i="3"/>
  <c r="I6331" i="3"/>
  <c r="P6330" i="3"/>
  <c r="I6330" i="3"/>
  <c r="P6329" i="3"/>
  <c r="I6329" i="3"/>
  <c r="P6328" i="3"/>
  <c r="I6328" i="3"/>
  <c r="P6327" i="3"/>
  <c r="I6327" i="3"/>
  <c r="P6326" i="3"/>
  <c r="I6326" i="3"/>
  <c r="P6325" i="3"/>
  <c r="I6325" i="3"/>
  <c r="P6324" i="3"/>
  <c r="I6324" i="3"/>
  <c r="P6323" i="3"/>
  <c r="I6323" i="3"/>
  <c r="P6322" i="3"/>
  <c r="I6322" i="3"/>
  <c r="P6321" i="3"/>
  <c r="I6321" i="3"/>
  <c r="P6320" i="3"/>
  <c r="I6320" i="3"/>
  <c r="P6319" i="3"/>
  <c r="I6319" i="3"/>
  <c r="P6318" i="3"/>
  <c r="I6318" i="3"/>
  <c r="P6317" i="3"/>
  <c r="I6317" i="3"/>
  <c r="P6316" i="3"/>
  <c r="I6316" i="3"/>
  <c r="P6315" i="3"/>
  <c r="I6315" i="3"/>
  <c r="P6314" i="3"/>
  <c r="I6314" i="3"/>
  <c r="P6313" i="3"/>
  <c r="I6313" i="3"/>
  <c r="P6312" i="3"/>
  <c r="I6312" i="3"/>
  <c r="P6311" i="3"/>
  <c r="I6311" i="3"/>
  <c r="P6310" i="3"/>
  <c r="I6310" i="3"/>
  <c r="P6309" i="3"/>
  <c r="I6309" i="3"/>
  <c r="P6308" i="3"/>
  <c r="I6308" i="3"/>
  <c r="P6307" i="3"/>
  <c r="I6307" i="3"/>
  <c r="P6306" i="3"/>
  <c r="I6306" i="3"/>
  <c r="P6305" i="3"/>
  <c r="I6305" i="3"/>
  <c r="P6304" i="3"/>
  <c r="I6304" i="3"/>
  <c r="P6303" i="3"/>
  <c r="I6303" i="3"/>
  <c r="P6302" i="3"/>
  <c r="I6302" i="3"/>
  <c r="P6300" i="3"/>
  <c r="I6300" i="3"/>
  <c r="P6299" i="3"/>
  <c r="I6299" i="3"/>
  <c r="P6298" i="3"/>
  <c r="I6298" i="3"/>
  <c r="P6297" i="3"/>
  <c r="I6297" i="3"/>
  <c r="P6296" i="3"/>
  <c r="I6296" i="3"/>
  <c r="P6295" i="3"/>
  <c r="I6295" i="3"/>
  <c r="P6294" i="3"/>
  <c r="I6294" i="3"/>
  <c r="P6293" i="3"/>
  <c r="I6293" i="3"/>
  <c r="P6292" i="3"/>
  <c r="I6292" i="3"/>
  <c r="P6291" i="3"/>
  <c r="I6291" i="3"/>
  <c r="P6290" i="3"/>
  <c r="I6290" i="3"/>
  <c r="P6289" i="3"/>
  <c r="I6289" i="3"/>
  <c r="P6288" i="3"/>
  <c r="I6288" i="3"/>
  <c r="P6287" i="3"/>
  <c r="I6287" i="3"/>
  <c r="P6286" i="3"/>
  <c r="I6286" i="3"/>
  <c r="P6285" i="3"/>
  <c r="I6285" i="3"/>
  <c r="P6284" i="3"/>
  <c r="I6284" i="3"/>
  <c r="P6283" i="3"/>
  <c r="I6283" i="3"/>
  <c r="P6282" i="3"/>
  <c r="I6282" i="3"/>
  <c r="P6281" i="3"/>
  <c r="I6281" i="3"/>
  <c r="P6280" i="3"/>
  <c r="I6280" i="3"/>
  <c r="P6279" i="3"/>
  <c r="I6279" i="3"/>
  <c r="P6278" i="3"/>
  <c r="I6278" i="3"/>
  <c r="P6277" i="3"/>
  <c r="I6277" i="3"/>
  <c r="P6276" i="3"/>
  <c r="I6276" i="3"/>
  <c r="P6275" i="3"/>
  <c r="I6275" i="3"/>
  <c r="P6274" i="3"/>
  <c r="I6274" i="3"/>
  <c r="P6273" i="3"/>
  <c r="I6273" i="3"/>
  <c r="P6272" i="3"/>
  <c r="I6272" i="3"/>
  <c r="P6271" i="3"/>
  <c r="I6271" i="3"/>
  <c r="P6270" i="3"/>
  <c r="I6270" i="3"/>
  <c r="P6269" i="3"/>
  <c r="I6269" i="3"/>
  <c r="P6268" i="3"/>
  <c r="I6268" i="3"/>
  <c r="P6267" i="3"/>
  <c r="I6267" i="3"/>
  <c r="P6266" i="3"/>
  <c r="I6266" i="3"/>
  <c r="P6265" i="3"/>
  <c r="I6265" i="3"/>
  <c r="P6264" i="3"/>
  <c r="I6264" i="3"/>
  <c r="P6263" i="3"/>
  <c r="I6263" i="3"/>
  <c r="P6262" i="3"/>
  <c r="I6262" i="3"/>
  <c r="P6261" i="3"/>
  <c r="I6261" i="3"/>
  <c r="P6260" i="3"/>
  <c r="I6260" i="3"/>
  <c r="P6259" i="3"/>
  <c r="I6259" i="3"/>
  <c r="P6258" i="3"/>
  <c r="I6258" i="3"/>
  <c r="P6257" i="3"/>
  <c r="I6257" i="3"/>
  <c r="P6256" i="3"/>
  <c r="I6256" i="3"/>
  <c r="P6255" i="3"/>
  <c r="I6255" i="3"/>
  <c r="P6254" i="3"/>
  <c r="I6254" i="3"/>
  <c r="P6253" i="3"/>
  <c r="I6253" i="3"/>
  <c r="P6252" i="3"/>
  <c r="I6252" i="3"/>
  <c r="P6251" i="3"/>
  <c r="I6251" i="3"/>
  <c r="P6250" i="3"/>
  <c r="I6250" i="3"/>
  <c r="P6249" i="3"/>
  <c r="I6249" i="3"/>
  <c r="P6248" i="3"/>
  <c r="I6248" i="3"/>
  <c r="P6247" i="3"/>
  <c r="I6247" i="3"/>
  <c r="P6246" i="3"/>
  <c r="I6246" i="3"/>
  <c r="P6245" i="3"/>
  <c r="I6245" i="3"/>
  <c r="P6244" i="3"/>
  <c r="I6244" i="3"/>
  <c r="P6243" i="3"/>
  <c r="I6243" i="3"/>
  <c r="P6242" i="3"/>
  <c r="I6242" i="3"/>
  <c r="P6241" i="3"/>
  <c r="I6241" i="3"/>
  <c r="P6240" i="3"/>
  <c r="I6240" i="3"/>
  <c r="P6239" i="3"/>
  <c r="I6239" i="3"/>
  <c r="P6238" i="3"/>
  <c r="I6238" i="3"/>
  <c r="P6237" i="3"/>
  <c r="I6237" i="3"/>
  <c r="P6236" i="3"/>
  <c r="I6236" i="3"/>
  <c r="P6235" i="3"/>
  <c r="I6235" i="3"/>
  <c r="P6234" i="3"/>
  <c r="I6234" i="3"/>
  <c r="P6233" i="3"/>
  <c r="I6233" i="3"/>
  <c r="P6232" i="3"/>
  <c r="I6232" i="3"/>
  <c r="P6231" i="3"/>
  <c r="I6231" i="3"/>
  <c r="P6230" i="3"/>
  <c r="I6230" i="3"/>
  <c r="P6229" i="3"/>
  <c r="I6229" i="3"/>
  <c r="P6228" i="3"/>
  <c r="I6228" i="3"/>
  <c r="P6227" i="3"/>
  <c r="I6227" i="3"/>
  <c r="P6226" i="3"/>
  <c r="I6226" i="3"/>
  <c r="P6225" i="3"/>
  <c r="I6225" i="3"/>
  <c r="P6224" i="3"/>
  <c r="I6224" i="3"/>
  <c r="P6223" i="3"/>
  <c r="I6223" i="3"/>
  <c r="P6222" i="3"/>
  <c r="I6222" i="3"/>
  <c r="P6221" i="3"/>
  <c r="I6221" i="3"/>
  <c r="P6220" i="3"/>
  <c r="I6220" i="3"/>
  <c r="P6219" i="3"/>
  <c r="I6219" i="3"/>
  <c r="P6218" i="3"/>
  <c r="I6218" i="3"/>
  <c r="P6217" i="3"/>
  <c r="I6217" i="3"/>
  <c r="P6216" i="3"/>
  <c r="I6216" i="3"/>
  <c r="P6215" i="3"/>
  <c r="I6215" i="3"/>
  <c r="P6214" i="3"/>
  <c r="I6214" i="3"/>
  <c r="P6213" i="3"/>
  <c r="I6213" i="3"/>
  <c r="P6212" i="3"/>
  <c r="I6212" i="3"/>
  <c r="P6211" i="3"/>
  <c r="I6211" i="3"/>
  <c r="P6210" i="3"/>
  <c r="I6210" i="3"/>
  <c r="P6209" i="3"/>
  <c r="I6209" i="3"/>
  <c r="P6208" i="3"/>
  <c r="I6208" i="3"/>
  <c r="P6207" i="3"/>
  <c r="I6207" i="3"/>
  <c r="P6206" i="3"/>
  <c r="I6206" i="3"/>
  <c r="P6205" i="3"/>
  <c r="I6205" i="3"/>
  <c r="P6204" i="3"/>
  <c r="I6204" i="3"/>
  <c r="P6203" i="3"/>
  <c r="I6203" i="3"/>
  <c r="P6202" i="3"/>
  <c r="I6202" i="3"/>
  <c r="P6201" i="3"/>
  <c r="I6201" i="3"/>
  <c r="P6200" i="3"/>
  <c r="I6200" i="3"/>
  <c r="P6199" i="3"/>
  <c r="I6199" i="3"/>
  <c r="P6198" i="3"/>
  <c r="I6198" i="3"/>
  <c r="P6197" i="3"/>
  <c r="I6197" i="3"/>
  <c r="P6196" i="3"/>
  <c r="I6196" i="3"/>
  <c r="P6195" i="3"/>
  <c r="I6195" i="3"/>
  <c r="P6194" i="3"/>
  <c r="I6194" i="3"/>
  <c r="P6193" i="3"/>
  <c r="I6193" i="3"/>
  <c r="P6192" i="3"/>
  <c r="I6192" i="3"/>
  <c r="P6191" i="3"/>
  <c r="I6191" i="3"/>
  <c r="P6190" i="3"/>
  <c r="I6190" i="3"/>
  <c r="P6189" i="3"/>
  <c r="I6189" i="3"/>
  <c r="P6188" i="3"/>
  <c r="I6188" i="3"/>
  <c r="P6187" i="3"/>
  <c r="I6187" i="3"/>
  <c r="P6186" i="3"/>
  <c r="I6186" i="3"/>
  <c r="P6185" i="3"/>
  <c r="I6185" i="3"/>
  <c r="P6184" i="3"/>
  <c r="I6184" i="3"/>
  <c r="P6183" i="3"/>
  <c r="I6183" i="3"/>
  <c r="P6182" i="3"/>
  <c r="I6182" i="3"/>
  <c r="P6181" i="3"/>
  <c r="I6181" i="3"/>
  <c r="P6180" i="3"/>
  <c r="I6180" i="3"/>
  <c r="P6179" i="3"/>
  <c r="I6179" i="3"/>
  <c r="P6178" i="3"/>
  <c r="I6178" i="3"/>
  <c r="P6177" i="3"/>
  <c r="I6177" i="3"/>
  <c r="P6176" i="3"/>
  <c r="I6176" i="3"/>
  <c r="P6175" i="3"/>
  <c r="I6175" i="3"/>
  <c r="P6174" i="3"/>
  <c r="I6174" i="3"/>
  <c r="P6173" i="3"/>
  <c r="I6173" i="3"/>
  <c r="P6172" i="3"/>
  <c r="I6172" i="3"/>
  <c r="P6171" i="3"/>
  <c r="I6171" i="3"/>
  <c r="P6170" i="3"/>
  <c r="I6170" i="3"/>
  <c r="P6169" i="3"/>
  <c r="I6169" i="3"/>
  <c r="P6168" i="3"/>
  <c r="I6168" i="3"/>
  <c r="P6167" i="3"/>
  <c r="I6167" i="3"/>
  <c r="P6166" i="3"/>
  <c r="I6166" i="3"/>
  <c r="P6165" i="3"/>
  <c r="I6165" i="3"/>
  <c r="P6164" i="3"/>
  <c r="I6164" i="3"/>
  <c r="P6163" i="3"/>
  <c r="I6163" i="3"/>
  <c r="P6162" i="3"/>
  <c r="I6162" i="3"/>
  <c r="P6161" i="3"/>
  <c r="I6161" i="3"/>
  <c r="P6160" i="3"/>
  <c r="I6160" i="3"/>
  <c r="P6159" i="3"/>
  <c r="I6159" i="3"/>
  <c r="P6158" i="3"/>
  <c r="I6158" i="3"/>
  <c r="P6157" i="3"/>
  <c r="I6157" i="3"/>
  <c r="P6156" i="3"/>
  <c r="I6156" i="3"/>
  <c r="P6155" i="3"/>
  <c r="I6155" i="3"/>
  <c r="P6154" i="3"/>
  <c r="I6154" i="3"/>
  <c r="P6153" i="3"/>
  <c r="I6153" i="3"/>
  <c r="P6152" i="3"/>
  <c r="I6152" i="3"/>
  <c r="P6151" i="3"/>
  <c r="I6151" i="3"/>
  <c r="P6150" i="3"/>
  <c r="I6150" i="3"/>
  <c r="P6149" i="3"/>
  <c r="I6149" i="3"/>
  <c r="P6148" i="3"/>
  <c r="I6148" i="3"/>
  <c r="P6147" i="3"/>
  <c r="I6147" i="3"/>
  <c r="P6146" i="3"/>
  <c r="I6146" i="3"/>
  <c r="P6145" i="3"/>
  <c r="I6145" i="3"/>
  <c r="P6144" i="3"/>
  <c r="I6144" i="3"/>
  <c r="P6143" i="3"/>
  <c r="I6143" i="3"/>
  <c r="P6142" i="3"/>
  <c r="I6142" i="3"/>
  <c r="P6141" i="3"/>
  <c r="I6141" i="3"/>
  <c r="P6140" i="3"/>
  <c r="I6140" i="3"/>
  <c r="P6139" i="3"/>
  <c r="I6139" i="3"/>
  <c r="P6138" i="3"/>
  <c r="I6138" i="3"/>
  <c r="P6137" i="3"/>
  <c r="I6137" i="3"/>
  <c r="P6136" i="3"/>
  <c r="I6136" i="3"/>
  <c r="P6135" i="3"/>
  <c r="I6135" i="3"/>
  <c r="P6134" i="3"/>
  <c r="I6134" i="3"/>
  <c r="P6133" i="3"/>
  <c r="I6133" i="3"/>
  <c r="P6132" i="3"/>
  <c r="I6132" i="3"/>
  <c r="P6131" i="3"/>
  <c r="I6131" i="3"/>
  <c r="P6130" i="3"/>
  <c r="I6130" i="3"/>
  <c r="P6129" i="3"/>
  <c r="I6129" i="3"/>
  <c r="P6128" i="3"/>
  <c r="I6128" i="3"/>
  <c r="P6127" i="3"/>
  <c r="I6127" i="3"/>
  <c r="P6126" i="3"/>
  <c r="I6126" i="3"/>
  <c r="P6125" i="3"/>
  <c r="I6125" i="3"/>
  <c r="P6124" i="3"/>
  <c r="I6124" i="3"/>
  <c r="P6123" i="3"/>
  <c r="I6123" i="3"/>
  <c r="P6122" i="3"/>
  <c r="I6122" i="3"/>
  <c r="P6121" i="3"/>
  <c r="I6121" i="3"/>
  <c r="P6120" i="3"/>
  <c r="I6120" i="3"/>
  <c r="P6119" i="3"/>
  <c r="I6119" i="3"/>
  <c r="P6118" i="3"/>
  <c r="I6118" i="3"/>
  <c r="P6117" i="3"/>
  <c r="I6117" i="3"/>
  <c r="P6116" i="3"/>
  <c r="I6116" i="3"/>
  <c r="P6115" i="3"/>
  <c r="I6115" i="3"/>
  <c r="P6114" i="3"/>
  <c r="I6114" i="3"/>
  <c r="P6113" i="3"/>
  <c r="I6113" i="3"/>
  <c r="P6112" i="3"/>
  <c r="I6112" i="3"/>
  <c r="P6111" i="3"/>
  <c r="I6111" i="3"/>
  <c r="P6110" i="3"/>
  <c r="I6110" i="3"/>
  <c r="P6109" i="3"/>
  <c r="I6109" i="3"/>
  <c r="P6108" i="3"/>
  <c r="I6108" i="3"/>
  <c r="P6048" i="3"/>
  <c r="I6048" i="3"/>
  <c r="P6047" i="3"/>
  <c r="I6047" i="3"/>
  <c r="P6046" i="3"/>
  <c r="I6046" i="3"/>
  <c r="P6045" i="3"/>
  <c r="I6045" i="3"/>
  <c r="P6044" i="3"/>
  <c r="I6044" i="3"/>
  <c r="P6043" i="3"/>
  <c r="I6043" i="3"/>
  <c r="P6042" i="3"/>
  <c r="I6042" i="3"/>
  <c r="P6041" i="3"/>
  <c r="I6041" i="3"/>
  <c r="P6040" i="3"/>
  <c r="I6040" i="3"/>
  <c r="P6039" i="3"/>
  <c r="I6039" i="3"/>
  <c r="P6038" i="3"/>
  <c r="I6038" i="3"/>
  <c r="P6037" i="3"/>
  <c r="I6037" i="3"/>
  <c r="P6036" i="3"/>
  <c r="I6036" i="3"/>
  <c r="P6035" i="3"/>
  <c r="I6035" i="3"/>
  <c r="P6034" i="3"/>
  <c r="I6034" i="3"/>
  <c r="P6033" i="3"/>
  <c r="I6033" i="3"/>
  <c r="P6032" i="3"/>
  <c r="I6032" i="3"/>
  <c r="P6031" i="3"/>
  <c r="I6031" i="3"/>
  <c r="P6030" i="3"/>
  <c r="I6030" i="3"/>
  <c r="P6029" i="3"/>
  <c r="I6029" i="3"/>
  <c r="P6028" i="3"/>
  <c r="I6028" i="3"/>
  <c r="P6026" i="3"/>
  <c r="I6026" i="3"/>
  <c r="P6025" i="3"/>
  <c r="I6025" i="3"/>
  <c r="P6024" i="3"/>
  <c r="I6024" i="3"/>
  <c r="P6023" i="3"/>
  <c r="I6023" i="3"/>
  <c r="P6022" i="3"/>
  <c r="I6022" i="3"/>
  <c r="P6021" i="3"/>
  <c r="I6021" i="3"/>
  <c r="P6020" i="3"/>
  <c r="I6020" i="3"/>
  <c r="P6019" i="3"/>
  <c r="I6019" i="3"/>
  <c r="P6018" i="3"/>
  <c r="I6018" i="3"/>
  <c r="P6017" i="3"/>
  <c r="I6017" i="3"/>
  <c r="P6016" i="3"/>
  <c r="I6016" i="3"/>
  <c r="P6015" i="3"/>
  <c r="I6015" i="3"/>
  <c r="P6014" i="3"/>
  <c r="I6014" i="3"/>
  <c r="P6013" i="3"/>
  <c r="I6013" i="3"/>
  <c r="P6012" i="3"/>
  <c r="I6012" i="3"/>
  <c r="P6011" i="3"/>
  <c r="I6011" i="3"/>
  <c r="P6010" i="3"/>
  <c r="I6010" i="3"/>
  <c r="P6009" i="3"/>
  <c r="I6009" i="3"/>
  <c r="P6008" i="3"/>
  <c r="I6008" i="3"/>
  <c r="P6007" i="3"/>
  <c r="I6007" i="3"/>
  <c r="P6006" i="3"/>
  <c r="I6006" i="3"/>
  <c r="P6005" i="3"/>
  <c r="I6005" i="3"/>
  <c r="P6004" i="3"/>
  <c r="I6004" i="3"/>
  <c r="P6003" i="3"/>
  <c r="I6003" i="3"/>
  <c r="P6002" i="3"/>
  <c r="I6002" i="3"/>
  <c r="P6001" i="3"/>
  <c r="I6001" i="3"/>
  <c r="P6000" i="3"/>
  <c r="I6000" i="3"/>
  <c r="P5999" i="3"/>
  <c r="I5999" i="3"/>
  <c r="P5998" i="3"/>
  <c r="I5998" i="3"/>
  <c r="P5997" i="3"/>
  <c r="I5997" i="3"/>
  <c r="P5996" i="3"/>
  <c r="I5996" i="3"/>
  <c r="P5995" i="3"/>
  <c r="I5995" i="3"/>
  <c r="P5994" i="3"/>
  <c r="I5994" i="3"/>
  <c r="P5993" i="3"/>
  <c r="I5993" i="3"/>
  <c r="P5992" i="3"/>
  <c r="I5992" i="3"/>
  <c r="P5991" i="3"/>
  <c r="I5991" i="3"/>
  <c r="P5990" i="3"/>
  <c r="I5990" i="3"/>
  <c r="P5989" i="3"/>
  <c r="I5989" i="3"/>
  <c r="P5988" i="3"/>
  <c r="I5988" i="3"/>
  <c r="P5987" i="3"/>
  <c r="I5987" i="3"/>
  <c r="P5986" i="3"/>
  <c r="I5986" i="3"/>
  <c r="P5985" i="3"/>
  <c r="I5985" i="3"/>
  <c r="P5984" i="3"/>
  <c r="I5984" i="3"/>
  <c r="P5983" i="3"/>
  <c r="I5983" i="3"/>
  <c r="P5982" i="3"/>
  <c r="I5982" i="3"/>
  <c r="P5981" i="3"/>
  <c r="I5981" i="3"/>
  <c r="P5980" i="3"/>
  <c r="I5980" i="3"/>
  <c r="P5979" i="3"/>
  <c r="I5979" i="3"/>
  <c r="P5978" i="3"/>
  <c r="I5978" i="3"/>
  <c r="P5977" i="3"/>
  <c r="I5977" i="3"/>
  <c r="P5976" i="3"/>
  <c r="I5976" i="3"/>
  <c r="P5975" i="3"/>
  <c r="I5975" i="3"/>
  <c r="P5974" i="3"/>
  <c r="I5974" i="3"/>
  <c r="P5973" i="3"/>
  <c r="I5973" i="3"/>
  <c r="P5972" i="3"/>
  <c r="I5972" i="3"/>
  <c r="P5971" i="3"/>
  <c r="I5971" i="3"/>
  <c r="P5970" i="3"/>
  <c r="I5970" i="3"/>
  <c r="P5969" i="3"/>
  <c r="I5969" i="3"/>
  <c r="P5968" i="3"/>
  <c r="I5968" i="3"/>
  <c r="P5967" i="3"/>
  <c r="I5967" i="3"/>
  <c r="P5966" i="3"/>
  <c r="I5966" i="3"/>
  <c r="P5965" i="3"/>
  <c r="I5965" i="3"/>
  <c r="P5964" i="3"/>
  <c r="I5964" i="3"/>
  <c r="P5963" i="3"/>
  <c r="I5963" i="3"/>
  <c r="P5962" i="3"/>
  <c r="I5962" i="3"/>
  <c r="P5961" i="3"/>
  <c r="I5961" i="3"/>
  <c r="P5960" i="3"/>
  <c r="I5960" i="3"/>
  <c r="P5959" i="3"/>
  <c r="I5959" i="3"/>
  <c r="P5958" i="3"/>
  <c r="I5958" i="3"/>
  <c r="P5957" i="3"/>
  <c r="I5957" i="3"/>
  <c r="P5956" i="3"/>
  <c r="I5956" i="3"/>
  <c r="P5955" i="3"/>
  <c r="I5955" i="3"/>
  <c r="P5954" i="3"/>
  <c r="I5954" i="3"/>
  <c r="P5953" i="3"/>
  <c r="I5953" i="3"/>
  <c r="P5952" i="3"/>
  <c r="I5952" i="3"/>
  <c r="P5951" i="3"/>
  <c r="I5951" i="3"/>
  <c r="P5950" i="3"/>
  <c r="I5950" i="3"/>
  <c r="P5949" i="3"/>
  <c r="I5949" i="3"/>
  <c r="P5948" i="3"/>
  <c r="I5948" i="3"/>
  <c r="P5947" i="3"/>
  <c r="I5947" i="3"/>
  <c r="P5946" i="3"/>
  <c r="I5946" i="3"/>
  <c r="P5945" i="3"/>
  <c r="I5945" i="3"/>
  <c r="P5944" i="3"/>
  <c r="I5944" i="3"/>
  <c r="P5943" i="3"/>
  <c r="I5943" i="3"/>
  <c r="P5942" i="3"/>
  <c r="I5942" i="3"/>
  <c r="P5941" i="3"/>
  <c r="I5941" i="3"/>
  <c r="P5940" i="3"/>
  <c r="I5940" i="3"/>
  <c r="P5939" i="3"/>
  <c r="I5939" i="3"/>
  <c r="P5938" i="3"/>
  <c r="I5938" i="3"/>
  <c r="P5937" i="3"/>
  <c r="I5937" i="3"/>
  <c r="P5936" i="3"/>
  <c r="I5936" i="3"/>
  <c r="P5935" i="3"/>
  <c r="I5935" i="3"/>
  <c r="P5934" i="3"/>
  <c r="I5934" i="3"/>
  <c r="P5933" i="3"/>
  <c r="I5933" i="3"/>
  <c r="P5932" i="3"/>
  <c r="I5932" i="3"/>
  <c r="P5931" i="3"/>
  <c r="I5931" i="3"/>
  <c r="P5930" i="3"/>
  <c r="I5930" i="3"/>
  <c r="P5929" i="3"/>
  <c r="I5929" i="3"/>
  <c r="P5928" i="3"/>
  <c r="I5928" i="3"/>
  <c r="P5927" i="3"/>
  <c r="I5927" i="3"/>
  <c r="P5926" i="3"/>
  <c r="I5926" i="3"/>
  <c r="P5925" i="3"/>
  <c r="I5925" i="3"/>
  <c r="P5924" i="3"/>
  <c r="I5924" i="3"/>
  <c r="P5923" i="3"/>
  <c r="I5923" i="3"/>
  <c r="P5922" i="3"/>
  <c r="I5922" i="3"/>
  <c r="P5921" i="3"/>
  <c r="I5921" i="3"/>
  <c r="P5920" i="3"/>
  <c r="I5920" i="3"/>
  <c r="P5919" i="3"/>
  <c r="I5919" i="3"/>
  <c r="P5918" i="3"/>
  <c r="I5918" i="3"/>
  <c r="P5917" i="3"/>
  <c r="I5917" i="3"/>
  <c r="P5916" i="3"/>
  <c r="I5916" i="3"/>
  <c r="P5915" i="3"/>
  <c r="I5915" i="3"/>
  <c r="P5914" i="3"/>
  <c r="I5914" i="3"/>
  <c r="P5913" i="3"/>
  <c r="I5913" i="3"/>
  <c r="P5912" i="3"/>
  <c r="I5912" i="3"/>
  <c r="P6490" i="3"/>
  <c r="I6490" i="3"/>
  <c r="P6491" i="3"/>
  <c r="I6491" i="3"/>
  <c r="P6492" i="3"/>
  <c r="I6492" i="3"/>
  <c r="P6493" i="3"/>
  <c r="I6493" i="3"/>
  <c r="P6494" i="3"/>
  <c r="I6494" i="3"/>
  <c r="P6495" i="3"/>
  <c r="I6495" i="3"/>
  <c r="P6496" i="3"/>
  <c r="I6496" i="3"/>
  <c r="P6497" i="3"/>
  <c r="I6497" i="3"/>
  <c r="P6498" i="3"/>
  <c r="I6498" i="3"/>
  <c r="P6499" i="3"/>
  <c r="I6499" i="3"/>
  <c r="P6500" i="3"/>
  <c r="I6500" i="3"/>
  <c r="P6461" i="3"/>
  <c r="I6461" i="3"/>
  <c r="P6462" i="3"/>
  <c r="I6462" i="3"/>
  <c r="P6463" i="3"/>
  <c r="I6463" i="3"/>
  <c r="P6464" i="3"/>
  <c r="I6464" i="3"/>
  <c r="P6465" i="3"/>
  <c r="I6465" i="3"/>
  <c r="P6466" i="3"/>
  <c r="I6466" i="3"/>
  <c r="P6467" i="3"/>
  <c r="I6467" i="3"/>
  <c r="P6468" i="3"/>
  <c r="I6468" i="3"/>
  <c r="P6469" i="3"/>
  <c r="I6469" i="3"/>
  <c r="P6470" i="3"/>
  <c r="I6470" i="3"/>
  <c r="P6471" i="3"/>
  <c r="I6471" i="3"/>
  <c r="P6472" i="3"/>
  <c r="I6472" i="3"/>
  <c r="P6473" i="3"/>
  <c r="I6473" i="3"/>
  <c r="P6474" i="3"/>
  <c r="I6474" i="3"/>
  <c r="P6475" i="3"/>
  <c r="I6475" i="3"/>
  <c r="P6476" i="3"/>
  <c r="I6476" i="3"/>
  <c r="P6477" i="3"/>
  <c r="I6477" i="3"/>
  <c r="P6478" i="3"/>
  <c r="I6478" i="3"/>
  <c r="P6479" i="3"/>
  <c r="I6479" i="3"/>
  <c r="P6480" i="3"/>
  <c r="I6480" i="3"/>
  <c r="P6481" i="3"/>
  <c r="I6481" i="3"/>
  <c r="P6482" i="3"/>
  <c r="I6482" i="3"/>
  <c r="P6483" i="3"/>
  <c r="I6483" i="3"/>
  <c r="P6484" i="3"/>
  <c r="I6484" i="3"/>
  <c r="P6485" i="3"/>
  <c r="I6485" i="3"/>
  <c r="P6486" i="3"/>
  <c r="I6486" i="3"/>
  <c r="P6487" i="3"/>
  <c r="I6487" i="3"/>
  <c r="P6488" i="3"/>
  <c r="I6488" i="3"/>
  <c r="P6489" i="3"/>
  <c r="I6489" i="3"/>
  <c r="P6393" i="3"/>
  <c r="I6393" i="3"/>
  <c r="P6394" i="3"/>
  <c r="I6394" i="3"/>
  <c r="P6395" i="3"/>
  <c r="I6395" i="3"/>
  <c r="P6396" i="3"/>
  <c r="I6396" i="3"/>
  <c r="P6397" i="3"/>
  <c r="I6397" i="3"/>
  <c r="P6398" i="3"/>
  <c r="I6398" i="3"/>
  <c r="P6399" i="3"/>
  <c r="I6399" i="3"/>
  <c r="P6400" i="3"/>
  <c r="I6400" i="3"/>
  <c r="P6401" i="3"/>
  <c r="I6401" i="3"/>
  <c r="P6402" i="3"/>
  <c r="I6402" i="3"/>
  <c r="P6403" i="3"/>
  <c r="I6403" i="3"/>
  <c r="P6404" i="3"/>
  <c r="I6404" i="3"/>
  <c r="P6405" i="3"/>
  <c r="I6405" i="3"/>
  <c r="P6406" i="3"/>
  <c r="I6406" i="3"/>
  <c r="P6407" i="3"/>
  <c r="I6407" i="3"/>
  <c r="P6408" i="3"/>
  <c r="I6408" i="3"/>
  <c r="P6409" i="3"/>
  <c r="I6409" i="3"/>
  <c r="P6410" i="3"/>
  <c r="I6410" i="3"/>
  <c r="P6411" i="3"/>
  <c r="I6411" i="3"/>
  <c r="P6412" i="3"/>
  <c r="I6412" i="3"/>
  <c r="P6413" i="3"/>
  <c r="I6413" i="3"/>
  <c r="P6414" i="3"/>
  <c r="I6414" i="3"/>
  <c r="P6415" i="3"/>
  <c r="I6415" i="3"/>
  <c r="P6416" i="3"/>
  <c r="I6416" i="3"/>
  <c r="P6417" i="3"/>
  <c r="I6417" i="3"/>
  <c r="P6418" i="3"/>
  <c r="I6418" i="3"/>
  <c r="P6419" i="3"/>
  <c r="I6419" i="3"/>
  <c r="P6420" i="3"/>
  <c r="I6420" i="3"/>
  <c r="P6421" i="3"/>
  <c r="I6421" i="3"/>
  <c r="P6422" i="3"/>
  <c r="I6422" i="3"/>
  <c r="P6423" i="3"/>
  <c r="I6423" i="3"/>
  <c r="P6424" i="3"/>
  <c r="I6424" i="3"/>
  <c r="P6425" i="3"/>
  <c r="I6425" i="3"/>
  <c r="P6426" i="3"/>
  <c r="I6426" i="3"/>
  <c r="P6427" i="3"/>
  <c r="I6427" i="3"/>
  <c r="P6428" i="3"/>
  <c r="I6428" i="3"/>
  <c r="P6429" i="3"/>
  <c r="I6429" i="3"/>
  <c r="P6430" i="3"/>
  <c r="I6430" i="3"/>
  <c r="P6431" i="3"/>
  <c r="I6431" i="3"/>
  <c r="P6432" i="3"/>
  <c r="I6432" i="3"/>
  <c r="P6433" i="3"/>
  <c r="I6433" i="3"/>
  <c r="P6434" i="3"/>
  <c r="I6434" i="3"/>
  <c r="P6435" i="3"/>
  <c r="I6435" i="3"/>
  <c r="P6436" i="3"/>
  <c r="I6436" i="3"/>
  <c r="P6437" i="3"/>
  <c r="I6437" i="3"/>
  <c r="P6438" i="3"/>
  <c r="I6438" i="3"/>
  <c r="P6439" i="3"/>
  <c r="I6439" i="3"/>
  <c r="P6440" i="3"/>
  <c r="I6440" i="3"/>
  <c r="P6441" i="3"/>
  <c r="I6441" i="3"/>
  <c r="P6442" i="3"/>
  <c r="I6442" i="3"/>
  <c r="P6443" i="3"/>
  <c r="I6443" i="3"/>
  <c r="P6444" i="3"/>
  <c r="I6444" i="3"/>
  <c r="P6445" i="3"/>
  <c r="I6445" i="3"/>
  <c r="P6446" i="3"/>
  <c r="I6446" i="3"/>
  <c r="P6447" i="3"/>
  <c r="I6447" i="3"/>
  <c r="P6448" i="3"/>
  <c r="I6448" i="3"/>
  <c r="P6449" i="3"/>
  <c r="I6449" i="3"/>
  <c r="P6450" i="3"/>
  <c r="I6450" i="3"/>
  <c r="P6451" i="3"/>
  <c r="I6451" i="3"/>
  <c r="P6452" i="3"/>
  <c r="I6452" i="3"/>
  <c r="P6453" i="3"/>
  <c r="I6453" i="3"/>
  <c r="P6454" i="3"/>
  <c r="I6454" i="3"/>
  <c r="P6455" i="3"/>
  <c r="I6455" i="3"/>
  <c r="P6456" i="3"/>
  <c r="I6456" i="3"/>
  <c r="P6457" i="3"/>
  <c r="I6457" i="3"/>
  <c r="P6458" i="3"/>
  <c r="I6458" i="3"/>
  <c r="P6459" i="3"/>
  <c r="I6459" i="3"/>
  <c r="P6460" i="3"/>
  <c r="I6460" i="3"/>
  <c r="P6107" i="3"/>
  <c r="I6107" i="3"/>
  <c r="P6106" i="3"/>
  <c r="I6106" i="3"/>
  <c r="P6105" i="3"/>
  <c r="I6105" i="3"/>
  <c r="P6104" i="3"/>
  <c r="I6104" i="3"/>
  <c r="P6103" i="3"/>
  <c r="I6103" i="3"/>
  <c r="P6102" i="3"/>
  <c r="I6102" i="3"/>
  <c r="P6101" i="3"/>
  <c r="I6101" i="3"/>
  <c r="P6100" i="3"/>
  <c r="I6100" i="3"/>
  <c r="P6099" i="3"/>
  <c r="I6099" i="3"/>
  <c r="P6098" i="3"/>
  <c r="I6098" i="3"/>
  <c r="P6097" i="3"/>
  <c r="I6097" i="3"/>
  <c r="P6096" i="3"/>
  <c r="I6096" i="3"/>
  <c r="P6095" i="3"/>
  <c r="I6095" i="3"/>
  <c r="P6094" i="3"/>
  <c r="I6094" i="3"/>
  <c r="P6093" i="3"/>
  <c r="I6093" i="3"/>
  <c r="P6092" i="3"/>
  <c r="I6092" i="3"/>
  <c r="P6091" i="3"/>
  <c r="I6091" i="3"/>
  <c r="P6090" i="3"/>
  <c r="I6090" i="3"/>
  <c r="P6089" i="3"/>
  <c r="I6089" i="3"/>
  <c r="P6088" i="3"/>
  <c r="I6088" i="3"/>
  <c r="P6087" i="3"/>
  <c r="I6087" i="3"/>
  <c r="P6086" i="3"/>
  <c r="I6086" i="3"/>
  <c r="P6085" i="3"/>
  <c r="I6085" i="3"/>
  <c r="P6084" i="3"/>
  <c r="I6084" i="3"/>
  <c r="P6083" i="3"/>
  <c r="I6083" i="3"/>
  <c r="P6082" i="3"/>
  <c r="I6082" i="3"/>
  <c r="P6081" i="3"/>
  <c r="I6081" i="3"/>
  <c r="P6080" i="3"/>
  <c r="I6080" i="3"/>
  <c r="P6079" i="3"/>
  <c r="I6079" i="3"/>
  <c r="P6078" i="3"/>
  <c r="I6078" i="3"/>
  <c r="P6077" i="3"/>
  <c r="I6077" i="3"/>
  <c r="P6076" i="3"/>
  <c r="I6076" i="3"/>
  <c r="P6075" i="3"/>
  <c r="I6075" i="3"/>
  <c r="P6074" i="3"/>
  <c r="I6074" i="3"/>
  <c r="P6073" i="3"/>
  <c r="I6073" i="3"/>
  <c r="P6072" i="3"/>
  <c r="I6072" i="3"/>
  <c r="P6071" i="3"/>
  <c r="I6071" i="3"/>
  <c r="P6070" i="3"/>
  <c r="I6070" i="3"/>
  <c r="P6068" i="3"/>
  <c r="I6068" i="3"/>
  <c r="P6067" i="3"/>
  <c r="I6067" i="3"/>
  <c r="P6066" i="3"/>
  <c r="I6066" i="3"/>
  <c r="P6065" i="3"/>
  <c r="I6065" i="3"/>
  <c r="P6064" i="3"/>
  <c r="I6064" i="3"/>
  <c r="P6063" i="3"/>
  <c r="I6063" i="3"/>
  <c r="P6062" i="3"/>
  <c r="I6062" i="3"/>
  <c r="P6061" i="3"/>
  <c r="I6061" i="3"/>
  <c r="P6060" i="3"/>
  <c r="I6060" i="3"/>
  <c r="P6059" i="3"/>
  <c r="I6059" i="3"/>
  <c r="P6058" i="3"/>
  <c r="I6058" i="3"/>
  <c r="P6057" i="3"/>
  <c r="I6057" i="3"/>
  <c r="P6056" i="3"/>
  <c r="I6056" i="3"/>
  <c r="P6055" i="3"/>
  <c r="I6055" i="3"/>
  <c r="P6054" i="3"/>
  <c r="I6054" i="3"/>
  <c r="P6053" i="3"/>
  <c r="I6053" i="3"/>
  <c r="P6052" i="3"/>
  <c r="I6052" i="3"/>
  <c r="P6051" i="3"/>
  <c r="I6051" i="3"/>
  <c r="P6050" i="3"/>
  <c r="I6050" i="3"/>
  <c r="P6049" i="3"/>
  <c r="I6049" i="3"/>
  <c r="P6027" i="3"/>
  <c r="I6027" i="3"/>
  <c r="P5911" i="3"/>
  <c r="I5911" i="3"/>
  <c r="P5910" i="3"/>
  <c r="I5910" i="3"/>
  <c r="P5909" i="3"/>
  <c r="I5909" i="3"/>
  <c r="P5908" i="3"/>
  <c r="I5908" i="3"/>
  <c r="P5907" i="3"/>
  <c r="I5907" i="3"/>
  <c r="P5906" i="3"/>
  <c r="I5906" i="3"/>
  <c r="P5905" i="3"/>
  <c r="I5905" i="3"/>
  <c r="P5904" i="3"/>
  <c r="I5904" i="3"/>
  <c r="P5903" i="3"/>
  <c r="I5903" i="3"/>
  <c r="P5902" i="3"/>
  <c r="I5902" i="3"/>
  <c r="P5901" i="3"/>
  <c r="I5901" i="3"/>
  <c r="P5900" i="3"/>
  <c r="I5900" i="3"/>
  <c r="P5899" i="3"/>
  <c r="I5899" i="3"/>
  <c r="P5898" i="3"/>
  <c r="I5898" i="3"/>
  <c r="P5897" i="3"/>
  <c r="I5897" i="3"/>
  <c r="P5896" i="3"/>
  <c r="I5896" i="3"/>
  <c r="P5895" i="3"/>
  <c r="I5895" i="3"/>
  <c r="P5894" i="3"/>
  <c r="I5894" i="3"/>
  <c r="P5893" i="3"/>
  <c r="I5893" i="3"/>
  <c r="P5892" i="3"/>
  <c r="I5892" i="3"/>
  <c r="P5891" i="3"/>
  <c r="I5891" i="3"/>
  <c r="P5890" i="3"/>
  <c r="I5890" i="3"/>
  <c r="P5889" i="3"/>
  <c r="I5889" i="3"/>
  <c r="P5888" i="3"/>
  <c r="I5888" i="3"/>
  <c r="P5887" i="3"/>
  <c r="I5887" i="3"/>
  <c r="P5886" i="3"/>
  <c r="I5886" i="3"/>
  <c r="P5885" i="3"/>
  <c r="I5885" i="3"/>
  <c r="P5884" i="3"/>
  <c r="I5884" i="3"/>
  <c r="P5883" i="3"/>
  <c r="I5883" i="3"/>
  <c r="P5882" i="3"/>
  <c r="I5882" i="3"/>
  <c r="P5881" i="3"/>
  <c r="I5881" i="3"/>
  <c r="P5880" i="3"/>
  <c r="I5880" i="3"/>
  <c r="P5879" i="3"/>
  <c r="I5879" i="3"/>
  <c r="P5878" i="3"/>
  <c r="I5878" i="3"/>
  <c r="P5877" i="3"/>
  <c r="I5877" i="3"/>
  <c r="P5876" i="3"/>
  <c r="I5876" i="3"/>
  <c r="P5875" i="3"/>
  <c r="I5875" i="3"/>
  <c r="P5874" i="3"/>
  <c r="I5874" i="3"/>
  <c r="P5873" i="3"/>
  <c r="I5873" i="3"/>
  <c r="P5872" i="3"/>
  <c r="I5872" i="3"/>
  <c r="P5871" i="3"/>
  <c r="I5871" i="3"/>
  <c r="P5870" i="3"/>
  <c r="I5870" i="3"/>
  <c r="P5869" i="3"/>
  <c r="I5869" i="3"/>
  <c r="P5868" i="3"/>
  <c r="I5868" i="3"/>
  <c r="P5867" i="3"/>
  <c r="I5867" i="3"/>
  <c r="P5866" i="3"/>
  <c r="I5866" i="3"/>
  <c r="P5865" i="3"/>
  <c r="I5865" i="3"/>
  <c r="P5864" i="3"/>
  <c r="I5864" i="3"/>
  <c r="P5863" i="3"/>
  <c r="I5863" i="3"/>
  <c r="P5862" i="3"/>
  <c r="I5862" i="3"/>
  <c r="P5861" i="3"/>
  <c r="I5861" i="3"/>
  <c r="P5860" i="3"/>
  <c r="I5860" i="3"/>
  <c r="P5859" i="3"/>
  <c r="I5859" i="3"/>
  <c r="P5858" i="3"/>
  <c r="I5858" i="3"/>
  <c r="P5857" i="3"/>
  <c r="I5857" i="3"/>
  <c r="P5856" i="3"/>
  <c r="I5856" i="3"/>
  <c r="P5855" i="3"/>
  <c r="I5855" i="3"/>
  <c r="P5854" i="3"/>
  <c r="I5854" i="3"/>
  <c r="P5853" i="3"/>
  <c r="I5853" i="3"/>
  <c r="P5852" i="3"/>
  <c r="I5852" i="3"/>
  <c r="P5851" i="3"/>
  <c r="I5851" i="3"/>
  <c r="P5850" i="3"/>
  <c r="I5850" i="3"/>
  <c r="P5849" i="3"/>
  <c r="I5849" i="3"/>
  <c r="P5848" i="3"/>
  <c r="I5848" i="3"/>
  <c r="P5847" i="3"/>
  <c r="I5847" i="3"/>
  <c r="P5846" i="3"/>
  <c r="I5846" i="3"/>
  <c r="P5845" i="3"/>
  <c r="I5845" i="3"/>
  <c r="P5844" i="3"/>
  <c r="I5844" i="3"/>
  <c r="P5843" i="3"/>
  <c r="I5843" i="3"/>
  <c r="P5842" i="3"/>
  <c r="I5842" i="3"/>
  <c r="P5841" i="3"/>
  <c r="I5841" i="3"/>
  <c r="P5840" i="3"/>
  <c r="I5840" i="3"/>
  <c r="P5839" i="3"/>
  <c r="I5839" i="3"/>
  <c r="P5838" i="3"/>
  <c r="I5838" i="3"/>
  <c r="P5837" i="3"/>
  <c r="I5837" i="3"/>
  <c r="P5836" i="3"/>
  <c r="I5836" i="3"/>
  <c r="P5835" i="3"/>
  <c r="I5835" i="3"/>
  <c r="P5834" i="3"/>
  <c r="I5834" i="3"/>
  <c r="P5833" i="3"/>
  <c r="I5833" i="3"/>
  <c r="P5832" i="3"/>
  <c r="I5832" i="3"/>
  <c r="P5831" i="3"/>
  <c r="I5831" i="3"/>
  <c r="P5830" i="3"/>
  <c r="I5830" i="3"/>
  <c r="P5829" i="3"/>
  <c r="I5829" i="3"/>
  <c r="P5828" i="3"/>
  <c r="I5828" i="3"/>
  <c r="P5827" i="3"/>
  <c r="I5827" i="3"/>
  <c r="P5826" i="3"/>
  <c r="I5826" i="3"/>
  <c r="P5825" i="3"/>
  <c r="I5825" i="3"/>
  <c r="P5824" i="3"/>
  <c r="I5824" i="3"/>
  <c r="P5823" i="3"/>
  <c r="I5823" i="3"/>
  <c r="P5822" i="3"/>
  <c r="I5822" i="3"/>
  <c r="P5821" i="3"/>
  <c r="I5821" i="3"/>
  <c r="P5820" i="3"/>
  <c r="I5820" i="3"/>
  <c r="P5819" i="3"/>
  <c r="I5819" i="3"/>
  <c r="P5818" i="3"/>
  <c r="I5818" i="3"/>
  <c r="P5817" i="3"/>
  <c r="I5817" i="3"/>
  <c r="P5816" i="3"/>
  <c r="I5816" i="3"/>
  <c r="P5815" i="3"/>
  <c r="I5815" i="3"/>
  <c r="P5814" i="3"/>
  <c r="I5814" i="3"/>
  <c r="P5813" i="3"/>
  <c r="I5813" i="3"/>
  <c r="P5812" i="3"/>
  <c r="I5812" i="3"/>
  <c r="P5811" i="3"/>
  <c r="I5811" i="3"/>
  <c r="P5810" i="3"/>
  <c r="I5810" i="3"/>
  <c r="P5809" i="3"/>
  <c r="I5809" i="3"/>
  <c r="P5808" i="3"/>
  <c r="I5808" i="3"/>
  <c r="P5807" i="3"/>
  <c r="I5807" i="3"/>
  <c r="P5806" i="3"/>
  <c r="I5806" i="3"/>
  <c r="P5805" i="3"/>
  <c r="I5805" i="3"/>
  <c r="P5804" i="3"/>
  <c r="I5804" i="3"/>
  <c r="P5803" i="3"/>
  <c r="I5803" i="3"/>
  <c r="P5802" i="3"/>
  <c r="I5802" i="3"/>
  <c r="P5801" i="3"/>
  <c r="I5801" i="3"/>
  <c r="P5800" i="3"/>
  <c r="I5800" i="3"/>
  <c r="P5799" i="3"/>
  <c r="I5799" i="3"/>
  <c r="P5798" i="3"/>
  <c r="I5798" i="3"/>
  <c r="P5797" i="3"/>
  <c r="I5797" i="3"/>
  <c r="P5796" i="3"/>
  <c r="I5796" i="3"/>
  <c r="P5795" i="3"/>
  <c r="I5795" i="3"/>
  <c r="P5794" i="3"/>
  <c r="I5794" i="3"/>
  <c r="P5793" i="3"/>
  <c r="I5793" i="3"/>
  <c r="P5792" i="3"/>
  <c r="I5792" i="3"/>
  <c r="P5791" i="3"/>
  <c r="I5791" i="3"/>
  <c r="P5790" i="3"/>
  <c r="I5790" i="3"/>
  <c r="P5789" i="3"/>
  <c r="I5789" i="3"/>
  <c r="P5788" i="3"/>
  <c r="I5788" i="3"/>
  <c r="P5787" i="3"/>
  <c r="I5787" i="3"/>
  <c r="P5786" i="3"/>
  <c r="I5786" i="3"/>
  <c r="P5785" i="3"/>
  <c r="I5785" i="3"/>
  <c r="P5784" i="3"/>
  <c r="I5784" i="3"/>
  <c r="P5783" i="3"/>
  <c r="I5783" i="3"/>
  <c r="P5782" i="3"/>
  <c r="I5782" i="3"/>
  <c r="P5781" i="3"/>
  <c r="I5781" i="3"/>
  <c r="P5780" i="3"/>
  <c r="I5780" i="3"/>
  <c r="P5779" i="3"/>
  <c r="I5779" i="3"/>
  <c r="P5778" i="3"/>
  <c r="I5778" i="3"/>
  <c r="P5777" i="3"/>
  <c r="I5777" i="3"/>
  <c r="P5776" i="3"/>
  <c r="I5776" i="3"/>
  <c r="P5775" i="3"/>
  <c r="I5775" i="3"/>
  <c r="P5774" i="3"/>
  <c r="I5774" i="3"/>
  <c r="P5773" i="3"/>
  <c r="I5773" i="3"/>
  <c r="P5772" i="3"/>
  <c r="I5772" i="3"/>
  <c r="P5771" i="3"/>
  <c r="I5771" i="3"/>
  <c r="P5770" i="3"/>
  <c r="I5770" i="3"/>
  <c r="P5769" i="3"/>
  <c r="I5769" i="3"/>
  <c r="P5768" i="3"/>
  <c r="I5768" i="3"/>
  <c r="P5767" i="3"/>
  <c r="I5767" i="3"/>
  <c r="P5766" i="3"/>
  <c r="I5766" i="3"/>
  <c r="P5765" i="3"/>
  <c r="I5765" i="3"/>
  <c r="P5764" i="3"/>
  <c r="I5764" i="3"/>
  <c r="P5763" i="3"/>
  <c r="I5763" i="3"/>
  <c r="P5762" i="3"/>
  <c r="I5762" i="3"/>
  <c r="P5761" i="3"/>
  <c r="I5761" i="3"/>
  <c r="P5760" i="3"/>
  <c r="I5760" i="3"/>
  <c r="P5759" i="3"/>
  <c r="I5759" i="3"/>
  <c r="P5758" i="3"/>
  <c r="I5758" i="3"/>
  <c r="P5757" i="3"/>
  <c r="I5757" i="3"/>
  <c r="P5756" i="3"/>
  <c r="I5756" i="3"/>
  <c r="P5755" i="3"/>
  <c r="I5755" i="3"/>
  <c r="P5754" i="3"/>
  <c r="I5754" i="3"/>
  <c r="P5753" i="3"/>
  <c r="I5753" i="3"/>
  <c r="P5752" i="3"/>
  <c r="I5752" i="3"/>
  <c r="P5751" i="3"/>
  <c r="I5751" i="3"/>
  <c r="P5750" i="3"/>
  <c r="I5750" i="3"/>
  <c r="P5749" i="3"/>
  <c r="I5749" i="3"/>
  <c r="P5748" i="3"/>
  <c r="I5748" i="3"/>
  <c r="P5747" i="3"/>
  <c r="I5747" i="3"/>
  <c r="P5746" i="3"/>
  <c r="I5746" i="3"/>
  <c r="P5745" i="3"/>
  <c r="I5745" i="3"/>
  <c r="P5744" i="3"/>
  <c r="I5744" i="3"/>
  <c r="P5743" i="3"/>
  <c r="I5743" i="3"/>
  <c r="P5742" i="3"/>
  <c r="I5742" i="3"/>
  <c r="P5741" i="3"/>
  <c r="I5741" i="3"/>
  <c r="P5740" i="3"/>
  <c r="I5740" i="3"/>
  <c r="P5739" i="3"/>
  <c r="I5739" i="3"/>
  <c r="P5738" i="3"/>
  <c r="I5738" i="3"/>
  <c r="P5737" i="3"/>
  <c r="I5737" i="3"/>
  <c r="P5736" i="3"/>
  <c r="I5736" i="3"/>
  <c r="P5735" i="3"/>
  <c r="I5735" i="3"/>
  <c r="P5734" i="3"/>
  <c r="I5734" i="3"/>
  <c r="P5733" i="3"/>
  <c r="I5733" i="3"/>
  <c r="P5732" i="3"/>
  <c r="I5732" i="3"/>
  <c r="P5731" i="3"/>
  <c r="I5731" i="3"/>
  <c r="P5730" i="3"/>
  <c r="I5730" i="3"/>
  <c r="P5729" i="3"/>
  <c r="I5729" i="3"/>
  <c r="P5728" i="3"/>
  <c r="I5728" i="3"/>
  <c r="P5727" i="3"/>
  <c r="I5727" i="3"/>
  <c r="P5726" i="3"/>
  <c r="I5726" i="3"/>
  <c r="P5725" i="3"/>
  <c r="I5725" i="3"/>
  <c r="P5724" i="3"/>
  <c r="I5724" i="3"/>
  <c r="P5723" i="3"/>
  <c r="I5723" i="3"/>
  <c r="P5722" i="3"/>
  <c r="I5722" i="3"/>
  <c r="P5721" i="3"/>
  <c r="I5721" i="3"/>
  <c r="P5720" i="3"/>
  <c r="I5720" i="3"/>
  <c r="P5719" i="3"/>
  <c r="I5719" i="3"/>
  <c r="P5718" i="3"/>
  <c r="I5718" i="3"/>
  <c r="P5717" i="3"/>
  <c r="I5717" i="3"/>
  <c r="P5716" i="3"/>
  <c r="I5716" i="3"/>
  <c r="P5715" i="3"/>
  <c r="I5715" i="3"/>
  <c r="P5714" i="3"/>
  <c r="I5714" i="3"/>
  <c r="P5713" i="3"/>
  <c r="I5713" i="3"/>
  <c r="P5712" i="3"/>
  <c r="I5712" i="3"/>
  <c r="P5711" i="3"/>
  <c r="I5711" i="3"/>
  <c r="P5710" i="3"/>
  <c r="I5710" i="3"/>
  <c r="P5709" i="3"/>
  <c r="I5709" i="3"/>
  <c r="P5708" i="3"/>
  <c r="I5708" i="3"/>
  <c r="P5707" i="3"/>
  <c r="I5707" i="3"/>
  <c r="P5706" i="3"/>
  <c r="I5706" i="3"/>
  <c r="P5705" i="3"/>
  <c r="I5705" i="3"/>
  <c r="P5704" i="3"/>
  <c r="I5704" i="3"/>
  <c r="P5703" i="3"/>
  <c r="I5703" i="3"/>
  <c r="P5702" i="3"/>
  <c r="I5702" i="3"/>
  <c r="P5701" i="3"/>
  <c r="I5701" i="3"/>
  <c r="P5700" i="3"/>
  <c r="I5700" i="3"/>
  <c r="P5699" i="3"/>
  <c r="I5699" i="3"/>
  <c r="P5698" i="3"/>
  <c r="I5698" i="3"/>
  <c r="P5697" i="3"/>
  <c r="I5697" i="3"/>
  <c r="P5696" i="3"/>
  <c r="I5696" i="3"/>
  <c r="P5695" i="3"/>
  <c r="I5695" i="3"/>
  <c r="P5694" i="3"/>
  <c r="I5694" i="3"/>
  <c r="P5693" i="3"/>
  <c r="I5693" i="3"/>
  <c r="P5692" i="3"/>
  <c r="I5692" i="3"/>
  <c r="P5691" i="3"/>
  <c r="I5691" i="3"/>
  <c r="P5690" i="3"/>
  <c r="I5690" i="3"/>
  <c r="P5689" i="3"/>
  <c r="I5689" i="3"/>
  <c r="P5688" i="3"/>
  <c r="I5688" i="3"/>
  <c r="P5687" i="3"/>
  <c r="I5687" i="3"/>
  <c r="P5686" i="3"/>
  <c r="I5686" i="3"/>
  <c r="P5685" i="3"/>
  <c r="I5685" i="3"/>
  <c r="P5684" i="3"/>
  <c r="I5684" i="3"/>
  <c r="P5683" i="3"/>
  <c r="I5683" i="3"/>
  <c r="P5682" i="3"/>
  <c r="I5682" i="3"/>
  <c r="P5681" i="3"/>
  <c r="I5681" i="3"/>
  <c r="P5680" i="3"/>
  <c r="I5680" i="3"/>
  <c r="P5679" i="3"/>
  <c r="I5679" i="3"/>
  <c r="P5678" i="3"/>
  <c r="I5678" i="3"/>
  <c r="P5677" i="3"/>
  <c r="I5677" i="3"/>
  <c r="P5676" i="3"/>
  <c r="I5676" i="3"/>
  <c r="P5675" i="3"/>
  <c r="I5675" i="3"/>
  <c r="P5674" i="3"/>
  <c r="I5674" i="3"/>
  <c r="P5673" i="3"/>
  <c r="I5673" i="3"/>
  <c r="P5672" i="3"/>
  <c r="I5672" i="3"/>
  <c r="P5671" i="3"/>
  <c r="I5671" i="3"/>
  <c r="P5670" i="3"/>
  <c r="I5670" i="3"/>
  <c r="P5669" i="3"/>
  <c r="I5669" i="3"/>
  <c r="P5668" i="3"/>
  <c r="I5668" i="3"/>
  <c r="P5667" i="3"/>
  <c r="I5667" i="3"/>
  <c r="P5666" i="3"/>
  <c r="I5666" i="3"/>
  <c r="P5665" i="3"/>
  <c r="I5665" i="3"/>
  <c r="P5664" i="3"/>
  <c r="I5664" i="3"/>
  <c r="P5663" i="3"/>
  <c r="I5663" i="3"/>
  <c r="P5662" i="3"/>
  <c r="I5662" i="3"/>
  <c r="P5661" i="3"/>
  <c r="I5661" i="3"/>
  <c r="P5660" i="3"/>
  <c r="I5660" i="3"/>
  <c r="P5659" i="3"/>
  <c r="I5659" i="3"/>
  <c r="P5658" i="3"/>
  <c r="I5658" i="3"/>
  <c r="P5657" i="3"/>
  <c r="I5657" i="3"/>
  <c r="P5656" i="3"/>
  <c r="I5656" i="3"/>
  <c r="P5655" i="3"/>
  <c r="I5655" i="3"/>
  <c r="P5654" i="3"/>
  <c r="I5654" i="3"/>
  <c r="P5653" i="3"/>
  <c r="I5653" i="3"/>
  <c r="P5652" i="3"/>
  <c r="I5652" i="3"/>
  <c r="P5651" i="3"/>
  <c r="I5651" i="3"/>
  <c r="P5650" i="3"/>
  <c r="I5650" i="3"/>
  <c r="P5649" i="3"/>
  <c r="I5649" i="3"/>
  <c r="P5648" i="3"/>
  <c r="I5648" i="3"/>
  <c r="P5647" i="3"/>
  <c r="I5647" i="3"/>
  <c r="P5646" i="3"/>
  <c r="I5646" i="3"/>
  <c r="P5645" i="3"/>
  <c r="I5645" i="3"/>
  <c r="P5644" i="3"/>
  <c r="I5644" i="3"/>
  <c r="P5643" i="3"/>
  <c r="I5643" i="3"/>
  <c r="P5642" i="3"/>
  <c r="I5642" i="3"/>
  <c r="P5641" i="3"/>
  <c r="I5641" i="3"/>
  <c r="P5640" i="3"/>
  <c r="I5640" i="3"/>
  <c r="P5639" i="3"/>
  <c r="I5639" i="3"/>
  <c r="P5638" i="3"/>
  <c r="I5638" i="3"/>
  <c r="P5637" i="3"/>
  <c r="I5637" i="3"/>
  <c r="P5636" i="3"/>
  <c r="I5636" i="3"/>
  <c r="P5635" i="3"/>
  <c r="I5635" i="3"/>
  <c r="P5634" i="3"/>
  <c r="I5634" i="3"/>
  <c r="L5623" i="3"/>
  <c r="L5626" i="3"/>
  <c r="P5633" i="3"/>
  <c r="I5633" i="3"/>
  <c r="P5632" i="3"/>
  <c r="I5632" i="3"/>
  <c r="P5631" i="3"/>
  <c r="I5631" i="3"/>
  <c r="P5630" i="3"/>
  <c r="I5630" i="3"/>
  <c r="P5629" i="3"/>
  <c r="I5629" i="3"/>
  <c r="P5628" i="3"/>
  <c r="I5628" i="3"/>
  <c r="P5627" i="3"/>
  <c r="I5627" i="3"/>
  <c r="P5626" i="3"/>
  <c r="I5626" i="3"/>
  <c r="P5625" i="3"/>
  <c r="I5625" i="3"/>
  <c r="P5624" i="3"/>
  <c r="I5624" i="3"/>
  <c r="P5623" i="3"/>
  <c r="I5623" i="3"/>
  <c r="P5622" i="3"/>
  <c r="I5622" i="3"/>
  <c r="P5621" i="3"/>
  <c r="I5621" i="3"/>
  <c r="P5620" i="3"/>
  <c r="I5620" i="3"/>
  <c r="P5619" i="3"/>
  <c r="I5619" i="3"/>
  <c r="P5618" i="3"/>
  <c r="I5618" i="3"/>
  <c r="P5617" i="3"/>
  <c r="I5617" i="3"/>
  <c r="P5616" i="3"/>
  <c r="I5616" i="3"/>
  <c r="P5615" i="3"/>
  <c r="I5615" i="3"/>
  <c r="P5614" i="3"/>
  <c r="I5614" i="3"/>
  <c r="P5613" i="3"/>
  <c r="I5613" i="3"/>
  <c r="P5612" i="3"/>
  <c r="I5612" i="3"/>
  <c r="P5611" i="3"/>
  <c r="I5611" i="3"/>
  <c r="P5610" i="3"/>
  <c r="I5610" i="3"/>
  <c r="P5609" i="3"/>
  <c r="I5609" i="3"/>
  <c r="P5608" i="3"/>
  <c r="I5608" i="3"/>
  <c r="P5607" i="3"/>
  <c r="I5607" i="3"/>
  <c r="P5606" i="3"/>
  <c r="I5606" i="3"/>
  <c r="P5605" i="3"/>
  <c r="I5605" i="3"/>
  <c r="P5604" i="3"/>
  <c r="I5604" i="3"/>
  <c r="P5603" i="3"/>
  <c r="I5603" i="3"/>
  <c r="P5602" i="3"/>
  <c r="I5602" i="3"/>
  <c r="P5601" i="3"/>
  <c r="I5601" i="3"/>
  <c r="P5600" i="3"/>
  <c r="I5600" i="3"/>
  <c r="P5599" i="3"/>
  <c r="I5599" i="3"/>
  <c r="P5598" i="3"/>
  <c r="I5598" i="3"/>
  <c r="P5597" i="3"/>
  <c r="I5597" i="3"/>
  <c r="P5596" i="3"/>
  <c r="I5596" i="3"/>
  <c r="P5595" i="3"/>
  <c r="I5595" i="3"/>
  <c r="P5594" i="3"/>
  <c r="I5594" i="3"/>
  <c r="P5593" i="3"/>
  <c r="I5593" i="3"/>
  <c r="P5592" i="3"/>
  <c r="I5592" i="3"/>
  <c r="P5591" i="3"/>
  <c r="I5591" i="3"/>
  <c r="P5590" i="3"/>
  <c r="I5590" i="3"/>
  <c r="P5589" i="3"/>
  <c r="I5589" i="3"/>
  <c r="P5588" i="3"/>
  <c r="I5588" i="3"/>
  <c r="P5587" i="3"/>
  <c r="I5587" i="3"/>
  <c r="P5586" i="3"/>
  <c r="I5586" i="3"/>
  <c r="P5585" i="3"/>
  <c r="I5585" i="3"/>
  <c r="P5584" i="3"/>
  <c r="I5584" i="3"/>
  <c r="P5583" i="3"/>
  <c r="I5583" i="3"/>
  <c r="P5582" i="3"/>
  <c r="I5582" i="3"/>
  <c r="P5581" i="3"/>
  <c r="I5581" i="3"/>
  <c r="P5580" i="3"/>
  <c r="I5580" i="3"/>
  <c r="P5579" i="3"/>
  <c r="I5579" i="3"/>
  <c r="P5578" i="3"/>
  <c r="I5578" i="3"/>
  <c r="P5577" i="3"/>
  <c r="I5577" i="3"/>
  <c r="P5576" i="3"/>
  <c r="I5576" i="3"/>
  <c r="P5575" i="3"/>
  <c r="I5575" i="3"/>
  <c r="P5574" i="3"/>
  <c r="I5574" i="3"/>
  <c r="P5573" i="3"/>
  <c r="I5573" i="3"/>
  <c r="P5572" i="3"/>
  <c r="I5572" i="3"/>
  <c r="P5571" i="3"/>
  <c r="I5571" i="3"/>
  <c r="P5570" i="3"/>
  <c r="I5570" i="3"/>
  <c r="P5569" i="3"/>
  <c r="I5569" i="3"/>
  <c r="P5568" i="3"/>
  <c r="I5568" i="3"/>
  <c r="P5567" i="3"/>
  <c r="I5567" i="3"/>
  <c r="P5566" i="3"/>
  <c r="I5566" i="3"/>
  <c r="P5565" i="3"/>
  <c r="I5565" i="3"/>
  <c r="P5564" i="3"/>
  <c r="I5564" i="3"/>
  <c r="P5563" i="3"/>
  <c r="I5563" i="3"/>
  <c r="P5562" i="3"/>
  <c r="I5562" i="3"/>
  <c r="P5561" i="3"/>
  <c r="I5561" i="3"/>
  <c r="P5560" i="3"/>
  <c r="I5560" i="3"/>
  <c r="P5559" i="3"/>
  <c r="I5559" i="3"/>
  <c r="P5558" i="3"/>
  <c r="I5558" i="3"/>
  <c r="P5557" i="3"/>
  <c r="I5557" i="3"/>
  <c r="P5556" i="3"/>
  <c r="I5556" i="3"/>
  <c r="P5555" i="3"/>
  <c r="I5555" i="3"/>
  <c r="P5554" i="3"/>
  <c r="I5554" i="3"/>
  <c r="P5553" i="3"/>
  <c r="I5553" i="3"/>
  <c r="P5552" i="3"/>
  <c r="I5552" i="3"/>
  <c r="P5551" i="3"/>
  <c r="I5551" i="3"/>
  <c r="P5550" i="3"/>
  <c r="I5550" i="3"/>
  <c r="P5549" i="3"/>
  <c r="I5549" i="3"/>
  <c r="P5548" i="3"/>
  <c r="I5548" i="3"/>
  <c r="P5547" i="3"/>
  <c r="I5547" i="3"/>
  <c r="P5546" i="3"/>
  <c r="I5546" i="3"/>
  <c r="P5545" i="3"/>
  <c r="I5545" i="3"/>
  <c r="P5544" i="3"/>
  <c r="I5544" i="3"/>
  <c r="P5543" i="3"/>
  <c r="I5543" i="3"/>
  <c r="P5542" i="3"/>
  <c r="I5542" i="3"/>
  <c r="P5541" i="3"/>
  <c r="I5541" i="3"/>
  <c r="P5540" i="3"/>
  <c r="I5540" i="3"/>
  <c r="P5539" i="3"/>
  <c r="I5539" i="3"/>
  <c r="P5538" i="3"/>
  <c r="I5538" i="3"/>
  <c r="P5537" i="3"/>
  <c r="I5537" i="3"/>
  <c r="P5536" i="3"/>
  <c r="I5536" i="3"/>
  <c r="P5535" i="3"/>
  <c r="I5535" i="3"/>
  <c r="P5534" i="3"/>
  <c r="I5534" i="3"/>
  <c r="P5533" i="3"/>
  <c r="I5533" i="3"/>
  <c r="P5532" i="3"/>
  <c r="I5532" i="3"/>
  <c r="P5531" i="3"/>
  <c r="I5531" i="3"/>
  <c r="P5530" i="3"/>
  <c r="I5530" i="3"/>
  <c r="P5529" i="3"/>
  <c r="I5529" i="3"/>
  <c r="P5528" i="3"/>
  <c r="I5528" i="3"/>
  <c r="P5527" i="3"/>
  <c r="I5527" i="3"/>
  <c r="P5526" i="3"/>
  <c r="I5526" i="3"/>
  <c r="P5525" i="3"/>
  <c r="I5525" i="3"/>
  <c r="P5524" i="3"/>
  <c r="I5524" i="3"/>
  <c r="P5523" i="3"/>
  <c r="I5523" i="3"/>
  <c r="P5522" i="3"/>
  <c r="I5522" i="3"/>
  <c r="P5521" i="3"/>
  <c r="I5521" i="3"/>
  <c r="P5505" i="3"/>
  <c r="I5505" i="3"/>
  <c r="P5506" i="3"/>
  <c r="I5506" i="3"/>
  <c r="P5507" i="3"/>
  <c r="I5507" i="3"/>
  <c r="P5508" i="3"/>
  <c r="I5508" i="3"/>
  <c r="P5509" i="3"/>
  <c r="I5509" i="3"/>
  <c r="P5510" i="3"/>
  <c r="I5510" i="3"/>
  <c r="P5511" i="3"/>
  <c r="I5511" i="3"/>
  <c r="P5512" i="3"/>
  <c r="I5512" i="3"/>
  <c r="P5513" i="3"/>
  <c r="I5513" i="3"/>
  <c r="P5514" i="3"/>
  <c r="I5514" i="3"/>
  <c r="P5515" i="3"/>
  <c r="I5515" i="3"/>
  <c r="P5516" i="3"/>
  <c r="I5516" i="3"/>
  <c r="P5517" i="3"/>
  <c r="I5517" i="3"/>
  <c r="P5518" i="3"/>
  <c r="I5518" i="3"/>
  <c r="P5519" i="3"/>
  <c r="I5519" i="3"/>
  <c r="P5520" i="3"/>
  <c r="I5520" i="3"/>
  <c r="P5504" i="3"/>
  <c r="I5504" i="3"/>
  <c r="I5497" i="3"/>
  <c r="I5498" i="3"/>
  <c r="I5499" i="3"/>
  <c r="I5500" i="3"/>
  <c r="I5501" i="3"/>
  <c r="I5502" i="3"/>
  <c r="I5503" i="3"/>
  <c r="I5496" i="3"/>
  <c r="P5495" i="3"/>
  <c r="I5495" i="3"/>
  <c r="P5494" i="3"/>
  <c r="I5494" i="3"/>
  <c r="P5493" i="3"/>
  <c r="I5493" i="3"/>
  <c r="P5492" i="3"/>
  <c r="L5492" i="3"/>
  <c r="P5491" i="3"/>
  <c r="L5491" i="3"/>
  <c r="P5490" i="3"/>
  <c r="L5490" i="3"/>
  <c r="P5489" i="3"/>
  <c r="L5489" i="3"/>
  <c r="P5488" i="3"/>
  <c r="I5488" i="3"/>
  <c r="P5487" i="3"/>
  <c r="I5487" i="3"/>
  <c r="P5486" i="3"/>
  <c r="I5486" i="3"/>
  <c r="P5485" i="3"/>
  <c r="I5485" i="3"/>
  <c r="P5484" i="3"/>
  <c r="I5484" i="3"/>
  <c r="P5483" i="3"/>
  <c r="I5483" i="3"/>
  <c r="P5482" i="3"/>
  <c r="I5482" i="3"/>
  <c r="P5481" i="3"/>
  <c r="I5481" i="3"/>
  <c r="P5480" i="3"/>
  <c r="I5480" i="3"/>
  <c r="P5479" i="3"/>
  <c r="I5479" i="3"/>
  <c r="P5478" i="3"/>
  <c r="I5478" i="3"/>
  <c r="P5477" i="3"/>
  <c r="I5477" i="3"/>
  <c r="P5476" i="3"/>
  <c r="I5476" i="3"/>
  <c r="P5475" i="3"/>
  <c r="I5475" i="3"/>
  <c r="P5474" i="3"/>
  <c r="I5474" i="3"/>
  <c r="P5473" i="3"/>
  <c r="I5473" i="3"/>
  <c r="P5472" i="3"/>
  <c r="I5472" i="3"/>
  <c r="P5471" i="3"/>
  <c r="I5471" i="3"/>
  <c r="P5470" i="3"/>
  <c r="I5470" i="3"/>
  <c r="P5469" i="3"/>
  <c r="I5469" i="3"/>
  <c r="P5468" i="3"/>
  <c r="I5468" i="3"/>
  <c r="P5467" i="3"/>
  <c r="I5467" i="3"/>
  <c r="P5466" i="3"/>
  <c r="I5466" i="3"/>
  <c r="P5465" i="3"/>
  <c r="I5465" i="3"/>
  <c r="P5464" i="3"/>
  <c r="I5464" i="3"/>
  <c r="P5463" i="3"/>
  <c r="I5463" i="3"/>
  <c r="P5462" i="3"/>
  <c r="I5462" i="3"/>
  <c r="P5461" i="3"/>
  <c r="I5461" i="3"/>
  <c r="P5460" i="3"/>
  <c r="I5460" i="3"/>
  <c r="P5459" i="3"/>
  <c r="I5459" i="3"/>
  <c r="P5458" i="3"/>
  <c r="I5458" i="3"/>
  <c r="P5457" i="3"/>
  <c r="I5457" i="3"/>
  <c r="P5456" i="3"/>
  <c r="I5456" i="3"/>
  <c r="P5455" i="3"/>
  <c r="I5455" i="3"/>
  <c r="P5454" i="3"/>
  <c r="I5454" i="3"/>
  <c r="P5453" i="3"/>
  <c r="I5453" i="3"/>
  <c r="P5452" i="3"/>
  <c r="I5452" i="3"/>
  <c r="P5451" i="3"/>
  <c r="I5451" i="3"/>
  <c r="P5450" i="3"/>
  <c r="I5450" i="3"/>
  <c r="P5449" i="3"/>
  <c r="I5449" i="3"/>
  <c r="P5448" i="3"/>
  <c r="I5448" i="3"/>
  <c r="P5447" i="3"/>
  <c r="I5447" i="3"/>
  <c r="P5446" i="3"/>
  <c r="I5446" i="3"/>
  <c r="P5445" i="3"/>
  <c r="I5445" i="3"/>
  <c r="P5444" i="3"/>
  <c r="I5444" i="3"/>
  <c r="P5443" i="3"/>
  <c r="I5443" i="3"/>
  <c r="P5442" i="3"/>
  <c r="I5442" i="3"/>
  <c r="P5441" i="3"/>
  <c r="I5441" i="3"/>
  <c r="P5440" i="3"/>
  <c r="I5440" i="3"/>
  <c r="P5439" i="3"/>
  <c r="I5439" i="3"/>
  <c r="P5438" i="3"/>
  <c r="I5438" i="3"/>
  <c r="P5437" i="3"/>
  <c r="I5437" i="3"/>
  <c r="P5436" i="3"/>
  <c r="I5436" i="3"/>
  <c r="P5435" i="3"/>
  <c r="I5435" i="3"/>
  <c r="P5434" i="3"/>
  <c r="I5434" i="3"/>
  <c r="P5433" i="3"/>
  <c r="I5433" i="3"/>
  <c r="P5432" i="3"/>
  <c r="I5432" i="3"/>
  <c r="P5431" i="3"/>
  <c r="I5431" i="3"/>
  <c r="P5430" i="3"/>
  <c r="I5430" i="3"/>
  <c r="P5429" i="3"/>
  <c r="I5429" i="3"/>
  <c r="P5428" i="3"/>
  <c r="I5428" i="3"/>
  <c r="P5427" i="3"/>
  <c r="I5427" i="3"/>
  <c r="P5426" i="3"/>
  <c r="I5426" i="3"/>
  <c r="P5425" i="3"/>
  <c r="I5425" i="3"/>
  <c r="P5424" i="3"/>
  <c r="I5424" i="3"/>
  <c r="P5423" i="3"/>
  <c r="I5423" i="3"/>
  <c r="P5422" i="3"/>
  <c r="I5422" i="3"/>
  <c r="P5421" i="3"/>
  <c r="I5421" i="3"/>
  <c r="P5420" i="3"/>
  <c r="I5420" i="3"/>
  <c r="P5419" i="3"/>
  <c r="I5419" i="3"/>
  <c r="P5418" i="3"/>
  <c r="I5418" i="3"/>
  <c r="P5417" i="3"/>
  <c r="I5417" i="3"/>
  <c r="P5416" i="3"/>
  <c r="I5416" i="3"/>
  <c r="P5415" i="3"/>
  <c r="I5415" i="3"/>
  <c r="P5414" i="3"/>
  <c r="I5414" i="3"/>
  <c r="P5413" i="3"/>
  <c r="I5413" i="3"/>
  <c r="P5412" i="3"/>
  <c r="I5412" i="3"/>
  <c r="P5411" i="3"/>
  <c r="I5411" i="3"/>
  <c r="P5410" i="3"/>
  <c r="I5410" i="3"/>
  <c r="P5409" i="3"/>
  <c r="I5409" i="3"/>
  <c r="P5408" i="3"/>
  <c r="I5408" i="3"/>
  <c r="P5407" i="3"/>
  <c r="I5407" i="3"/>
  <c r="P5406" i="3"/>
  <c r="I5406" i="3"/>
  <c r="P5405" i="3"/>
  <c r="I5405" i="3"/>
  <c r="P5404" i="3"/>
  <c r="I5404" i="3"/>
  <c r="P5403" i="3"/>
  <c r="I5403" i="3"/>
  <c r="P5402" i="3"/>
  <c r="I5402" i="3"/>
  <c r="P5401" i="3"/>
  <c r="I5401" i="3"/>
  <c r="P5400" i="3"/>
  <c r="I5400" i="3"/>
  <c r="P5399" i="3"/>
  <c r="I5399" i="3"/>
  <c r="P5398" i="3"/>
  <c r="I5398" i="3"/>
  <c r="P5397" i="3"/>
  <c r="I5397" i="3"/>
  <c r="P5396" i="3"/>
  <c r="I5396" i="3"/>
  <c r="P5395" i="3"/>
  <c r="I5395" i="3"/>
  <c r="P5394" i="3"/>
  <c r="I5394" i="3"/>
  <c r="P5393" i="3"/>
  <c r="I5393" i="3"/>
  <c r="P5392" i="3"/>
  <c r="I5392" i="3"/>
  <c r="P5391" i="3"/>
  <c r="I5391" i="3"/>
  <c r="P5390" i="3"/>
  <c r="I5390" i="3"/>
  <c r="P5389" i="3"/>
  <c r="I5389" i="3"/>
  <c r="P5388" i="3"/>
  <c r="I5388" i="3"/>
  <c r="P5387" i="3"/>
  <c r="I5387" i="3"/>
  <c r="P5386" i="3"/>
  <c r="I5386" i="3"/>
  <c r="P5385" i="3"/>
  <c r="I5385" i="3"/>
  <c r="P5384" i="3"/>
  <c r="I5384" i="3"/>
  <c r="P5383" i="3"/>
  <c r="I5383" i="3"/>
  <c r="P5382" i="3"/>
  <c r="I5382" i="3"/>
  <c r="P5381" i="3"/>
  <c r="I5381" i="3"/>
  <c r="P5380" i="3"/>
  <c r="I5380" i="3"/>
  <c r="P5379" i="3"/>
  <c r="I5379" i="3"/>
  <c r="P5378" i="3"/>
  <c r="I5378" i="3"/>
  <c r="P5377" i="3"/>
  <c r="I5377" i="3"/>
  <c r="P5376" i="3"/>
  <c r="I5376" i="3"/>
  <c r="P5375" i="3"/>
  <c r="I5375" i="3"/>
  <c r="P5374" i="3"/>
  <c r="I5374" i="3"/>
  <c r="P5373" i="3"/>
  <c r="I5373" i="3"/>
  <c r="P5372" i="3"/>
  <c r="I5372" i="3"/>
  <c r="P5371" i="3"/>
  <c r="I5371" i="3"/>
  <c r="P5370" i="3"/>
  <c r="I5370" i="3"/>
  <c r="P5369" i="3"/>
  <c r="I5369" i="3"/>
  <c r="P5368" i="3"/>
  <c r="I5368" i="3"/>
  <c r="P5367" i="3"/>
  <c r="I5367" i="3"/>
  <c r="P5366" i="3"/>
  <c r="I5366" i="3"/>
  <c r="P5365" i="3"/>
  <c r="I5365" i="3"/>
  <c r="P5364" i="3"/>
  <c r="I5364" i="3"/>
  <c r="P5363" i="3"/>
  <c r="I5363" i="3"/>
  <c r="P5362" i="3"/>
  <c r="I5362" i="3"/>
  <c r="P5361" i="3"/>
  <c r="I5361" i="3"/>
  <c r="P5360" i="3"/>
  <c r="I5360" i="3"/>
  <c r="P5359" i="3"/>
  <c r="I5359" i="3"/>
  <c r="P5358" i="3"/>
  <c r="I5358" i="3"/>
  <c r="I5355" i="3"/>
  <c r="P5355" i="3"/>
  <c r="I5354" i="3"/>
  <c r="P5354" i="3"/>
  <c r="I5353" i="3"/>
  <c r="P5353" i="3"/>
  <c r="I5352" i="3"/>
  <c r="P5352" i="3"/>
  <c r="I5351" i="3"/>
  <c r="P5351" i="3"/>
  <c r="I5350" i="3"/>
  <c r="P5350" i="3"/>
  <c r="I5349" i="3"/>
  <c r="P5349" i="3"/>
  <c r="I5348" i="3"/>
  <c r="P5348" i="3"/>
  <c r="I5347" i="3"/>
  <c r="P5347" i="3"/>
  <c r="I5346" i="3"/>
  <c r="P5346" i="3"/>
  <c r="I5345" i="3"/>
  <c r="P5345" i="3"/>
  <c r="I5343" i="3"/>
  <c r="P5343" i="3"/>
  <c r="I5357" i="3"/>
  <c r="P5357" i="3"/>
  <c r="I5356" i="3"/>
  <c r="P5356" i="3"/>
  <c r="I5344" i="3"/>
  <c r="P5342" i="3"/>
  <c r="I5342" i="3"/>
  <c r="P5341" i="3"/>
  <c r="I5341" i="3"/>
  <c r="P5340" i="3"/>
  <c r="I5340" i="3"/>
  <c r="P5339" i="3"/>
  <c r="I5339" i="3"/>
  <c r="P5338" i="3"/>
  <c r="I5338" i="3"/>
  <c r="P5337" i="3"/>
  <c r="I5337" i="3"/>
  <c r="P5336" i="3"/>
  <c r="I5336" i="3"/>
  <c r="P5335" i="3"/>
  <c r="I5335" i="3"/>
  <c r="P5334" i="3"/>
  <c r="I5334" i="3"/>
  <c r="P5333" i="3"/>
  <c r="I5333" i="3"/>
  <c r="P5332" i="3"/>
  <c r="I5332" i="3"/>
  <c r="P5331" i="3"/>
  <c r="I5331" i="3"/>
  <c r="P5330" i="3"/>
  <c r="I5330" i="3"/>
  <c r="P5329" i="3"/>
  <c r="I5329" i="3"/>
  <c r="P5328" i="3"/>
  <c r="I5328" i="3"/>
  <c r="P5327" i="3"/>
  <c r="I5327" i="3"/>
  <c r="P5326" i="3"/>
  <c r="I5326" i="3"/>
  <c r="P5325" i="3"/>
  <c r="I5325" i="3"/>
  <c r="P5324" i="3"/>
  <c r="I5324" i="3"/>
  <c r="P5323" i="3"/>
  <c r="I5323" i="3"/>
  <c r="P5322" i="3"/>
  <c r="I5322" i="3"/>
  <c r="P5321" i="3"/>
  <c r="I5321" i="3"/>
  <c r="P5320" i="3"/>
  <c r="I5320" i="3"/>
  <c r="P5319" i="3"/>
  <c r="I5319" i="3"/>
  <c r="P5318" i="3"/>
  <c r="I5318" i="3"/>
  <c r="P5317" i="3"/>
  <c r="I5317" i="3"/>
  <c r="P5316" i="3"/>
  <c r="I5316" i="3"/>
  <c r="P5315" i="3"/>
  <c r="I5315" i="3"/>
  <c r="P5314" i="3"/>
  <c r="I5314" i="3"/>
  <c r="L4373" i="3"/>
  <c r="L4374" i="3"/>
  <c r="L4380" i="3"/>
  <c r="L4412" i="3"/>
  <c r="L4416" i="3"/>
  <c r="L4481" i="3"/>
  <c r="L4727" i="3"/>
  <c r="L4728" i="3"/>
  <c r="L4796" i="3"/>
  <c r="L4811" i="3"/>
  <c r="L4812" i="3"/>
  <c r="L4813" i="3"/>
  <c r="L4814" i="3"/>
  <c r="L4878" i="3"/>
  <c r="L5047" i="3"/>
  <c r="L4221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283" i="3"/>
  <c r="L5284" i="3"/>
  <c r="L5285" i="3"/>
  <c r="L5286" i="3"/>
  <c r="L5287" i="3"/>
  <c r="L2712" i="3"/>
  <c r="L1981" i="3"/>
  <c r="P5313" i="3"/>
  <c r="I5313" i="3"/>
  <c r="P5312" i="3"/>
  <c r="I5312" i="3"/>
  <c r="P5311" i="3"/>
  <c r="I5311" i="3"/>
  <c r="P5310" i="3"/>
  <c r="I5310" i="3"/>
  <c r="P5309" i="3"/>
  <c r="I5309" i="3"/>
  <c r="P5308" i="3"/>
  <c r="I5308" i="3"/>
  <c r="P5307" i="3"/>
  <c r="I5307" i="3"/>
  <c r="P5306" i="3"/>
  <c r="I5306" i="3"/>
  <c r="I4373" i="3"/>
  <c r="I4380" i="3"/>
  <c r="I4412" i="3"/>
  <c r="I4416" i="3"/>
  <c r="I4435" i="3"/>
  <c r="P4432" i="3"/>
  <c r="P4429" i="3"/>
  <c r="P4426" i="3"/>
  <c r="I4481" i="3"/>
  <c r="I4724" i="3"/>
  <c r="I4720" i="3"/>
  <c r="I4718" i="3"/>
  <c r="I4716" i="3"/>
  <c r="I4713" i="3"/>
  <c r="I4708" i="3"/>
  <c r="I4704" i="3"/>
  <c r="I4699" i="3"/>
  <c r="I4692" i="3"/>
  <c r="P5176" i="3"/>
  <c r="I4432" i="3"/>
  <c r="I4429" i="3"/>
  <c r="I4426" i="3"/>
  <c r="P4703" i="3"/>
  <c r="I4703" i="3"/>
  <c r="I4811" i="3"/>
  <c r="I4434" i="3"/>
  <c r="I4431" i="3"/>
  <c r="I4428" i="3"/>
  <c r="P4719" i="3"/>
  <c r="I4719" i="3"/>
  <c r="I4706" i="3"/>
  <c r="P4695" i="3"/>
  <c r="I4695" i="3"/>
  <c r="I4726" i="3"/>
  <c r="I4723" i="3"/>
  <c r="I4717" i="3"/>
  <c r="I4715" i="3"/>
  <c r="I4710" i="3"/>
  <c r="I4707" i="3"/>
  <c r="I4701" i="3"/>
  <c r="I4698" i="3"/>
  <c r="I4694" i="3"/>
  <c r="I4691" i="3"/>
  <c r="P4453" i="3"/>
  <c r="P4712" i="3"/>
  <c r="I4712" i="3"/>
  <c r="P4649" i="3"/>
  <c r="P4648" i="3"/>
  <c r="P4647" i="3"/>
  <c r="P4646" i="3"/>
  <c r="P4720" i="3"/>
  <c r="P4704" i="3"/>
  <c r="I4727" i="3"/>
  <c r="I5182" i="3"/>
  <c r="P5182" i="3"/>
  <c r="I5190" i="3"/>
  <c r="I5178" i="3"/>
  <c r="I5176" i="3"/>
  <c r="I5180" i="3"/>
  <c r="P5180" i="3"/>
  <c r="I5184" i="3"/>
  <c r="P4724" i="3"/>
  <c r="P4721" i="3"/>
  <c r="P4718" i="3"/>
  <c r="P4716" i="3"/>
  <c r="P4713" i="3"/>
  <c r="P4711" i="3"/>
  <c r="P4708" i="3"/>
  <c r="P4705" i="3"/>
  <c r="P4702" i="3"/>
  <c r="P4699" i="3"/>
  <c r="P4696" i="3"/>
  <c r="P4692" i="3"/>
  <c r="P4890" i="3"/>
  <c r="P4889" i="3"/>
  <c r="P4888" i="3"/>
  <c r="P4887" i="3"/>
  <c r="P4886" i="3"/>
  <c r="P4885" i="3"/>
  <c r="P4884" i="3"/>
  <c r="P4883" i="3"/>
  <c r="P4882" i="3"/>
  <c r="P4881" i="3"/>
  <c r="P4880" i="3"/>
  <c r="P4879" i="3"/>
  <c r="P5305" i="3"/>
  <c r="I5305" i="3"/>
  <c r="P5304" i="3"/>
  <c r="I5304" i="3"/>
  <c r="P5303" i="3"/>
  <c r="I5303" i="3"/>
  <c r="P5302" i="3"/>
  <c r="I5302" i="3"/>
  <c r="P5301" i="3"/>
  <c r="I5301" i="3"/>
  <c r="P5300" i="3"/>
  <c r="I5300" i="3"/>
  <c r="P5299" i="3"/>
  <c r="I5299" i="3"/>
  <c r="P5298" i="3"/>
  <c r="I5298" i="3"/>
  <c r="P5297" i="3"/>
  <c r="I5297" i="3"/>
  <c r="P5296" i="3"/>
  <c r="I5296" i="3"/>
  <c r="P5295" i="3"/>
  <c r="I5295" i="3"/>
  <c r="P5294" i="3"/>
  <c r="I5294" i="3"/>
  <c r="P5293" i="3"/>
  <c r="I5293" i="3"/>
  <c r="P5292" i="3"/>
  <c r="I5292" i="3"/>
  <c r="P5291" i="3"/>
  <c r="I5291" i="3"/>
  <c r="P5290" i="3"/>
  <c r="I5290" i="3"/>
  <c r="P5289" i="3"/>
  <c r="I5289" i="3"/>
  <c r="P5288" i="3"/>
  <c r="I5288" i="3"/>
  <c r="P5287" i="3"/>
  <c r="P5286" i="3"/>
  <c r="P5285" i="3"/>
  <c r="P5284" i="3"/>
  <c r="P5283" i="3"/>
  <c r="P5282" i="3"/>
  <c r="I5282" i="3"/>
  <c r="P5281" i="3"/>
  <c r="I5281" i="3"/>
  <c r="P5280" i="3"/>
  <c r="I5280" i="3"/>
  <c r="P5279" i="3"/>
  <c r="I5279" i="3"/>
  <c r="P5278" i="3"/>
  <c r="I5278" i="3"/>
  <c r="P5277" i="3"/>
  <c r="I5277" i="3"/>
  <c r="P5276" i="3"/>
  <c r="I5276" i="3"/>
  <c r="P5275" i="3"/>
  <c r="I5275" i="3"/>
  <c r="P5274" i="3"/>
  <c r="I5274" i="3"/>
  <c r="P5273" i="3"/>
  <c r="I5273" i="3"/>
  <c r="P5272" i="3"/>
  <c r="I5272" i="3"/>
  <c r="P5271" i="3"/>
  <c r="I5271" i="3"/>
  <c r="P5270" i="3"/>
  <c r="I5270" i="3"/>
  <c r="P5269" i="3"/>
  <c r="I5269" i="3"/>
  <c r="P5268" i="3"/>
  <c r="I5268" i="3"/>
  <c r="P5267" i="3"/>
  <c r="I5267" i="3"/>
  <c r="P5266" i="3"/>
  <c r="I5266" i="3"/>
  <c r="P5265" i="3"/>
  <c r="I5265" i="3"/>
  <c r="P5264" i="3"/>
  <c r="I5264" i="3"/>
  <c r="P5263" i="3"/>
  <c r="I5263" i="3"/>
  <c r="P5262" i="3"/>
  <c r="I5262" i="3"/>
  <c r="P5261" i="3"/>
  <c r="I5261" i="3"/>
  <c r="P5260" i="3"/>
  <c r="I5260" i="3"/>
  <c r="P5259" i="3"/>
  <c r="I5259" i="3"/>
  <c r="P5258" i="3"/>
  <c r="I5258" i="3"/>
  <c r="P5257" i="3"/>
  <c r="I5257" i="3"/>
  <c r="P5256" i="3"/>
  <c r="I5256" i="3"/>
  <c r="P5255" i="3"/>
  <c r="I5255" i="3"/>
  <c r="P5254" i="3"/>
  <c r="I5254" i="3"/>
  <c r="P5253" i="3"/>
  <c r="I5253" i="3"/>
  <c r="P5252" i="3"/>
  <c r="I5252" i="3"/>
  <c r="P5251" i="3"/>
  <c r="I5251" i="3"/>
  <c r="P5250" i="3"/>
  <c r="I5250" i="3"/>
  <c r="P5249" i="3"/>
  <c r="I5249" i="3"/>
  <c r="P5248" i="3"/>
  <c r="I5248" i="3"/>
  <c r="P5247" i="3"/>
  <c r="I5247" i="3"/>
  <c r="P5246" i="3"/>
  <c r="I5246" i="3"/>
  <c r="P5245" i="3"/>
  <c r="I5245" i="3"/>
  <c r="P5244" i="3"/>
  <c r="I5244" i="3"/>
  <c r="P5243" i="3"/>
  <c r="I5243" i="3"/>
  <c r="P5242" i="3"/>
  <c r="I5242" i="3"/>
  <c r="P5241" i="3"/>
  <c r="I5241" i="3"/>
  <c r="P5240" i="3"/>
  <c r="I5240" i="3"/>
  <c r="P5239" i="3"/>
  <c r="I5239" i="3"/>
  <c r="P5238" i="3"/>
  <c r="I5238" i="3"/>
  <c r="P5237" i="3"/>
  <c r="I5237" i="3"/>
  <c r="P5236" i="3"/>
  <c r="I5236" i="3"/>
  <c r="P5235" i="3"/>
  <c r="I5235" i="3"/>
  <c r="P5234" i="3"/>
  <c r="I5234" i="3"/>
  <c r="P5233" i="3"/>
  <c r="I5233" i="3"/>
  <c r="P5232" i="3"/>
  <c r="I5232" i="3"/>
  <c r="P5231" i="3"/>
  <c r="I5231" i="3"/>
  <c r="P5230" i="3"/>
  <c r="I5230" i="3"/>
  <c r="P5229" i="3"/>
  <c r="I5229" i="3"/>
  <c r="P5228" i="3"/>
  <c r="I5228" i="3"/>
  <c r="P5227" i="3"/>
  <c r="I5227" i="3"/>
  <c r="P5226" i="3"/>
  <c r="I5226" i="3"/>
  <c r="P5225" i="3"/>
  <c r="I5225" i="3"/>
  <c r="P5224" i="3"/>
  <c r="I5224" i="3"/>
  <c r="P5223" i="3"/>
  <c r="I5223" i="3"/>
  <c r="P5222" i="3"/>
  <c r="I5222" i="3"/>
  <c r="P5221" i="3"/>
  <c r="I5221" i="3"/>
  <c r="P5220" i="3"/>
  <c r="I5220" i="3"/>
  <c r="P5219" i="3"/>
  <c r="I5219" i="3"/>
  <c r="P5218" i="3"/>
  <c r="I5218" i="3"/>
  <c r="P5217" i="3"/>
  <c r="I5217" i="3"/>
  <c r="P5215" i="3"/>
  <c r="I5215" i="3"/>
  <c r="P5216" i="3"/>
  <c r="I5216" i="3"/>
  <c r="P5213" i="3"/>
  <c r="I5213" i="3"/>
  <c r="P5214" i="3"/>
  <c r="I5214" i="3"/>
  <c r="P5212" i="3"/>
  <c r="I5212" i="3"/>
  <c r="P5211" i="3"/>
  <c r="I5211" i="3"/>
  <c r="P5210" i="3"/>
  <c r="I5210" i="3"/>
  <c r="P5209" i="3"/>
  <c r="I5209" i="3"/>
  <c r="P5208" i="3"/>
  <c r="I5208" i="3"/>
  <c r="P5207" i="3"/>
  <c r="I5207" i="3"/>
  <c r="P5206" i="3"/>
  <c r="I5206" i="3"/>
  <c r="P5205" i="3"/>
  <c r="I5205" i="3"/>
  <c r="P5204" i="3"/>
  <c r="I5204" i="3"/>
  <c r="P5203" i="3"/>
  <c r="I5203" i="3"/>
  <c r="P5202" i="3"/>
  <c r="I5202" i="3"/>
  <c r="P5201" i="3"/>
  <c r="I5201" i="3"/>
  <c r="P5200" i="3"/>
  <c r="I5200" i="3"/>
  <c r="P5199" i="3"/>
  <c r="I5199" i="3"/>
  <c r="P5198" i="3"/>
  <c r="P5197" i="3"/>
  <c r="P5196" i="3"/>
  <c r="P5194" i="3"/>
  <c r="P5195" i="3"/>
  <c r="P5193" i="3"/>
  <c r="P5192" i="3"/>
  <c r="P5190" i="3"/>
  <c r="P5191" i="3"/>
  <c r="P5189" i="3"/>
  <c r="P5186" i="3"/>
  <c r="P5187" i="3"/>
  <c r="P5188" i="3"/>
  <c r="P5185" i="3"/>
  <c r="P5184" i="3"/>
  <c r="P5183" i="3"/>
  <c r="P5181" i="3"/>
  <c r="P5178" i="3"/>
  <c r="P5177" i="3"/>
  <c r="P5175" i="3"/>
  <c r="I5175" i="3"/>
  <c r="P5174" i="3"/>
  <c r="I5174" i="3"/>
  <c r="P5173" i="3"/>
  <c r="I5173" i="3"/>
  <c r="P5172" i="3"/>
  <c r="I5172" i="3"/>
  <c r="P5171" i="3"/>
  <c r="I5171" i="3"/>
  <c r="P5170" i="3"/>
  <c r="I5170" i="3"/>
  <c r="P5169" i="3"/>
  <c r="I5169" i="3"/>
  <c r="P5168" i="3"/>
  <c r="I5168" i="3"/>
  <c r="P5167" i="3"/>
  <c r="I5167" i="3"/>
  <c r="P5166" i="3"/>
  <c r="I5166" i="3"/>
  <c r="P5165" i="3"/>
  <c r="I5165" i="3"/>
  <c r="P5164" i="3"/>
  <c r="I5164" i="3"/>
  <c r="P5163" i="3"/>
  <c r="I5163" i="3"/>
  <c r="P5162" i="3"/>
  <c r="I5162" i="3"/>
  <c r="P5161" i="3"/>
  <c r="I5161" i="3"/>
  <c r="P5160" i="3"/>
  <c r="I5160" i="3"/>
  <c r="P5159" i="3"/>
  <c r="I5159" i="3"/>
  <c r="P5158" i="3"/>
  <c r="I5158" i="3"/>
  <c r="P5157" i="3"/>
  <c r="I5157" i="3"/>
  <c r="P5156" i="3"/>
  <c r="I5156" i="3"/>
  <c r="P5155" i="3"/>
  <c r="I5155" i="3"/>
  <c r="P5154" i="3"/>
  <c r="I5154" i="3"/>
  <c r="P5153" i="3"/>
  <c r="I5153" i="3"/>
  <c r="P5152" i="3"/>
  <c r="I5152" i="3"/>
  <c r="P5151" i="3"/>
  <c r="I5151" i="3"/>
  <c r="P5150" i="3"/>
  <c r="I5150" i="3"/>
  <c r="P5149" i="3"/>
  <c r="I5149" i="3"/>
  <c r="P5148" i="3"/>
  <c r="I5148" i="3"/>
  <c r="P5147" i="3"/>
  <c r="I5147" i="3"/>
  <c r="P5146" i="3"/>
  <c r="I5146" i="3"/>
  <c r="P5145" i="3"/>
  <c r="I5145" i="3"/>
  <c r="P5144" i="3"/>
  <c r="I5144" i="3"/>
  <c r="P5143" i="3"/>
  <c r="I5143" i="3"/>
  <c r="P5142" i="3"/>
  <c r="I5142" i="3"/>
  <c r="P5141" i="3"/>
  <c r="I5141" i="3"/>
  <c r="P5140" i="3"/>
  <c r="I5140" i="3"/>
  <c r="P5139" i="3"/>
  <c r="I5139" i="3"/>
  <c r="P5138" i="3"/>
  <c r="I5138" i="3"/>
  <c r="P5137" i="3"/>
  <c r="I5137" i="3"/>
  <c r="P5136" i="3"/>
  <c r="I5136" i="3"/>
  <c r="P5135" i="3"/>
  <c r="I5135" i="3"/>
  <c r="P5134" i="3"/>
  <c r="I5134" i="3"/>
  <c r="P5133" i="3"/>
  <c r="I5133" i="3"/>
  <c r="P5132" i="3"/>
  <c r="I5132" i="3"/>
  <c r="P5131" i="3"/>
  <c r="I5131" i="3"/>
  <c r="P5130" i="3"/>
  <c r="I5130" i="3"/>
  <c r="P5129" i="3"/>
  <c r="I5129" i="3"/>
  <c r="P5128" i="3"/>
  <c r="I5128" i="3"/>
  <c r="P5127" i="3"/>
  <c r="I5127" i="3"/>
  <c r="P5126" i="3"/>
  <c r="I5126" i="3"/>
  <c r="P5123" i="3"/>
  <c r="I5123" i="3"/>
  <c r="P5122" i="3"/>
  <c r="I5122" i="3"/>
  <c r="P5121" i="3"/>
  <c r="I5121" i="3"/>
  <c r="P5120" i="3"/>
  <c r="I5120" i="3"/>
  <c r="P5125" i="3"/>
  <c r="I5125" i="3"/>
  <c r="P5119" i="3"/>
  <c r="I5119" i="3"/>
  <c r="P5118" i="3"/>
  <c r="I5118" i="3"/>
  <c r="P5117" i="3"/>
  <c r="I5117" i="3"/>
  <c r="P5124" i="3"/>
  <c r="I5124" i="3"/>
  <c r="I5116" i="3"/>
  <c r="P5116" i="3"/>
  <c r="I5115" i="3"/>
  <c r="P5115" i="3"/>
  <c r="I5114" i="3"/>
  <c r="P5114" i="3"/>
  <c r="I5113" i="3"/>
  <c r="P5113" i="3"/>
  <c r="I5112" i="3"/>
  <c r="P5112" i="3"/>
  <c r="I5111" i="3"/>
  <c r="P5111" i="3"/>
  <c r="I5110" i="3"/>
  <c r="P5110" i="3"/>
  <c r="I5109" i="3"/>
  <c r="P5109" i="3"/>
  <c r="I5108" i="3"/>
  <c r="P5108" i="3"/>
  <c r="I5107" i="3"/>
  <c r="P5107" i="3"/>
  <c r="I5106" i="3"/>
  <c r="P5106" i="3"/>
  <c r="I5105" i="3"/>
  <c r="P5105" i="3"/>
  <c r="I5104" i="3"/>
  <c r="P5104" i="3"/>
  <c r="I5103" i="3"/>
  <c r="P5103" i="3"/>
  <c r="I5102" i="3"/>
  <c r="P5102" i="3"/>
  <c r="I5101" i="3"/>
  <c r="P5101" i="3"/>
  <c r="I5100" i="3"/>
  <c r="P5100" i="3"/>
  <c r="I5099" i="3"/>
  <c r="P5099" i="3"/>
  <c r="I5098" i="3"/>
  <c r="P5098" i="3"/>
  <c r="I5097" i="3"/>
  <c r="P5097" i="3"/>
  <c r="I5096" i="3"/>
  <c r="P5096" i="3"/>
  <c r="I5095" i="3"/>
  <c r="P5095" i="3"/>
  <c r="I5094" i="3"/>
  <c r="P5094" i="3"/>
  <c r="I5093" i="3"/>
  <c r="P5093" i="3"/>
  <c r="I5092" i="3"/>
  <c r="P5092" i="3"/>
  <c r="I5091" i="3"/>
  <c r="P5091" i="3"/>
  <c r="I5090" i="3"/>
  <c r="P5090" i="3"/>
  <c r="I5089" i="3"/>
  <c r="P5089" i="3"/>
  <c r="I5088" i="3"/>
  <c r="P5088" i="3"/>
  <c r="I5087" i="3"/>
  <c r="P5087" i="3"/>
  <c r="P5086" i="3"/>
  <c r="I5086" i="3"/>
  <c r="P5085" i="3"/>
  <c r="I5085" i="3"/>
  <c r="P5084" i="3"/>
  <c r="I5084" i="3"/>
  <c r="P5083" i="3"/>
  <c r="I5083" i="3"/>
  <c r="I5082" i="3"/>
  <c r="P5082" i="3"/>
  <c r="I5081" i="3"/>
  <c r="P5081" i="3"/>
  <c r="I5080" i="3"/>
  <c r="P5080" i="3"/>
  <c r="I5079" i="3"/>
  <c r="P5079" i="3"/>
  <c r="I5078" i="3"/>
  <c r="P5078" i="3"/>
  <c r="I5077" i="3"/>
  <c r="P5077" i="3"/>
  <c r="I5076" i="3"/>
  <c r="P5076" i="3"/>
  <c r="I5075" i="3"/>
  <c r="P5075" i="3"/>
  <c r="I5074" i="3"/>
  <c r="P5074" i="3"/>
  <c r="I5073" i="3"/>
  <c r="P5073" i="3"/>
  <c r="I5072" i="3"/>
  <c r="P5072" i="3"/>
  <c r="I5071" i="3"/>
  <c r="P5071" i="3"/>
  <c r="I5070" i="3"/>
  <c r="P5070" i="3"/>
  <c r="I5069" i="3"/>
  <c r="P5069" i="3"/>
  <c r="I5068" i="3"/>
  <c r="P5068" i="3"/>
  <c r="I5067" i="3"/>
  <c r="P5067" i="3"/>
  <c r="I5066" i="3"/>
  <c r="P5066" i="3"/>
  <c r="I5065" i="3"/>
  <c r="P5065" i="3"/>
  <c r="I5064" i="3"/>
  <c r="P5064" i="3"/>
  <c r="I5063" i="3"/>
  <c r="P5063" i="3"/>
  <c r="I5062" i="3"/>
  <c r="P5062" i="3"/>
  <c r="I5061" i="3"/>
  <c r="P5061" i="3"/>
  <c r="I5060" i="3"/>
  <c r="P5060" i="3"/>
  <c r="I5059" i="3"/>
  <c r="P5059" i="3"/>
  <c r="I5058" i="3"/>
  <c r="P5058" i="3"/>
  <c r="I5057" i="3"/>
  <c r="P5057" i="3"/>
  <c r="I5056" i="3"/>
  <c r="P5056" i="3"/>
  <c r="I5055" i="3"/>
  <c r="P5055" i="3"/>
  <c r="I5054" i="3"/>
  <c r="P5054" i="3"/>
  <c r="I5053" i="3"/>
  <c r="P5053" i="3"/>
  <c r="I5052" i="3"/>
  <c r="P5052" i="3"/>
  <c r="I5051" i="3"/>
  <c r="P5051" i="3"/>
  <c r="I5050" i="3"/>
  <c r="P5050" i="3"/>
  <c r="I5049" i="3"/>
  <c r="P5049" i="3"/>
  <c r="I5048" i="3"/>
  <c r="P5048" i="3"/>
  <c r="I5046" i="3"/>
  <c r="P5046" i="3"/>
  <c r="I5045" i="3"/>
  <c r="P5045" i="3"/>
  <c r="I5044" i="3"/>
  <c r="P5044" i="3"/>
  <c r="I5043" i="3"/>
  <c r="P5043" i="3"/>
  <c r="I5042" i="3"/>
  <c r="P5042" i="3"/>
  <c r="I5041" i="3"/>
  <c r="P5041" i="3"/>
  <c r="I5040" i="3"/>
  <c r="P5040" i="3"/>
  <c r="I5039" i="3"/>
  <c r="P5039" i="3"/>
  <c r="I5038" i="3"/>
  <c r="P5038" i="3"/>
  <c r="I5037" i="3"/>
  <c r="P5037" i="3"/>
  <c r="I5036" i="3"/>
  <c r="P5036" i="3"/>
  <c r="I5035" i="3"/>
  <c r="P5035" i="3"/>
  <c r="I5034" i="3"/>
  <c r="P5034" i="3"/>
  <c r="I5033" i="3"/>
  <c r="P5033" i="3"/>
  <c r="I5032" i="3"/>
  <c r="P5032" i="3"/>
  <c r="I5031" i="3"/>
  <c r="P5031" i="3"/>
  <c r="I5030" i="3"/>
  <c r="P5030" i="3"/>
  <c r="I5029" i="3"/>
  <c r="P5029" i="3"/>
  <c r="I5028" i="3"/>
  <c r="P5028" i="3"/>
  <c r="I5027" i="3"/>
  <c r="P5027" i="3"/>
  <c r="I5026" i="3"/>
  <c r="P5026" i="3"/>
  <c r="I5025" i="3"/>
  <c r="P5025" i="3"/>
  <c r="I5024" i="3"/>
  <c r="P5024" i="3"/>
  <c r="I5023" i="3"/>
  <c r="P5023" i="3"/>
  <c r="I5022" i="3"/>
  <c r="P5022" i="3"/>
  <c r="I5021" i="3"/>
  <c r="P5021" i="3"/>
  <c r="I5020" i="3"/>
  <c r="P5020" i="3"/>
  <c r="I5019" i="3"/>
  <c r="P5019" i="3"/>
  <c r="I5018" i="3"/>
  <c r="P5018" i="3"/>
  <c r="I5017" i="3"/>
  <c r="P5017" i="3"/>
  <c r="I5016" i="3"/>
  <c r="P5016" i="3"/>
  <c r="I5015" i="3"/>
  <c r="P5015" i="3"/>
  <c r="I5014" i="3"/>
  <c r="P5014" i="3"/>
  <c r="I5013" i="3"/>
  <c r="P5013" i="3"/>
  <c r="I5012" i="3"/>
  <c r="P5012" i="3"/>
  <c r="I5011" i="3"/>
  <c r="P5011" i="3"/>
  <c r="I5010" i="3"/>
  <c r="P5010" i="3"/>
  <c r="I5009" i="3"/>
  <c r="P5009" i="3"/>
  <c r="I5008" i="3"/>
  <c r="P5008" i="3"/>
  <c r="I5007" i="3"/>
  <c r="P5007" i="3"/>
  <c r="I5006" i="3"/>
  <c r="P5006" i="3"/>
  <c r="I5005" i="3"/>
  <c r="P5005" i="3"/>
  <c r="I5004" i="3"/>
  <c r="P5004" i="3"/>
  <c r="I5003" i="3"/>
  <c r="P5003" i="3"/>
  <c r="I5002" i="3"/>
  <c r="P5002" i="3"/>
  <c r="I5001" i="3"/>
  <c r="P5001" i="3"/>
  <c r="I5000" i="3"/>
  <c r="P5000" i="3"/>
  <c r="I4999" i="3"/>
  <c r="P4999" i="3"/>
  <c r="I4998" i="3"/>
  <c r="P4998" i="3"/>
  <c r="I4997" i="3"/>
  <c r="P4997" i="3"/>
  <c r="I4996" i="3"/>
  <c r="P4996" i="3"/>
  <c r="I4995" i="3"/>
  <c r="P4995" i="3"/>
  <c r="I4994" i="3"/>
  <c r="P4994" i="3"/>
  <c r="I4993" i="3"/>
  <c r="P4993" i="3"/>
  <c r="I4992" i="3"/>
  <c r="P4992" i="3"/>
  <c r="I4991" i="3"/>
  <c r="P4991" i="3"/>
  <c r="I4990" i="3"/>
  <c r="P4990" i="3"/>
  <c r="I4989" i="3"/>
  <c r="P4989" i="3"/>
  <c r="I4988" i="3"/>
  <c r="P4988" i="3"/>
  <c r="I4987" i="3"/>
  <c r="P4987" i="3"/>
  <c r="I4986" i="3"/>
  <c r="P4986" i="3"/>
  <c r="I4985" i="3"/>
  <c r="P4985" i="3"/>
  <c r="I4984" i="3"/>
  <c r="P4984" i="3"/>
  <c r="I4983" i="3"/>
  <c r="P4983" i="3"/>
  <c r="I4982" i="3"/>
  <c r="P4982" i="3"/>
  <c r="I4981" i="3"/>
  <c r="P4981" i="3"/>
  <c r="I4980" i="3"/>
  <c r="P4980" i="3"/>
  <c r="I4979" i="3"/>
  <c r="P4979" i="3"/>
  <c r="I4978" i="3"/>
  <c r="P4978" i="3"/>
  <c r="I4977" i="3"/>
  <c r="P4977" i="3"/>
  <c r="I4976" i="3"/>
  <c r="P4976" i="3"/>
  <c r="I4975" i="3"/>
  <c r="P4975" i="3"/>
  <c r="I4974" i="3"/>
  <c r="P4974" i="3"/>
  <c r="I4973" i="3"/>
  <c r="P4973" i="3"/>
  <c r="I4972" i="3"/>
  <c r="P4972" i="3"/>
  <c r="I4971" i="3"/>
  <c r="P4971" i="3"/>
  <c r="I4970" i="3"/>
  <c r="P4970" i="3"/>
  <c r="I4969" i="3"/>
  <c r="P4969" i="3"/>
  <c r="I4968" i="3"/>
  <c r="P4968" i="3"/>
  <c r="I4967" i="3"/>
  <c r="P4967" i="3"/>
  <c r="I4966" i="3"/>
  <c r="P4966" i="3"/>
  <c r="I4965" i="3"/>
  <c r="P4965" i="3"/>
  <c r="I4964" i="3"/>
  <c r="P4964" i="3"/>
  <c r="I4963" i="3"/>
  <c r="P4963" i="3"/>
  <c r="I4962" i="3"/>
  <c r="P4962" i="3"/>
  <c r="I4961" i="3"/>
  <c r="P4961" i="3"/>
  <c r="I4960" i="3"/>
  <c r="P4960" i="3"/>
  <c r="I4959" i="3"/>
  <c r="P4959" i="3"/>
  <c r="I4958" i="3"/>
  <c r="P4958" i="3"/>
  <c r="I4957" i="3"/>
  <c r="P4957" i="3"/>
  <c r="I4956" i="3"/>
  <c r="P4956" i="3"/>
  <c r="I4955" i="3"/>
  <c r="P4955" i="3"/>
  <c r="I4954" i="3"/>
  <c r="P4954" i="3"/>
  <c r="I4953" i="3"/>
  <c r="P4953" i="3"/>
  <c r="I4952" i="3"/>
  <c r="P4952" i="3"/>
  <c r="I4951" i="3"/>
  <c r="P4951" i="3"/>
  <c r="I4950" i="3"/>
  <c r="P4950" i="3"/>
  <c r="I4949" i="3"/>
  <c r="P4949" i="3"/>
  <c r="I4948" i="3"/>
  <c r="P4948" i="3"/>
  <c r="I4947" i="3"/>
  <c r="P4947" i="3"/>
  <c r="I4946" i="3"/>
  <c r="P4946" i="3"/>
  <c r="I4945" i="3"/>
  <c r="P4945" i="3"/>
  <c r="I4944" i="3"/>
  <c r="P4944" i="3"/>
  <c r="I4943" i="3"/>
  <c r="P4943" i="3"/>
  <c r="I4942" i="3"/>
  <c r="P4942" i="3"/>
  <c r="I4941" i="3"/>
  <c r="P4941" i="3"/>
  <c r="I4940" i="3"/>
  <c r="P4940" i="3"/>
  <c r="I4939" i="3"/>
  <c r="P4939" i="3"/>
  <c r="I4938" i="3"/>
  <c r="P4938" i="3"/>
  <c r="I4937" i="3"/>
  <c r="P4937" i="3"/>
  <c r="I4936" i="3"/>
  <c r="P4936" i="3"/>
  <c r="I4935" i="3"/>
  <c r="P4935" i="3"/>
  <c r="I4934" i="3"/>
  <c r="P4934" i="3"/>
  <c r="I4933" i="3"/>
  <c r="P4933" i="3"/>
  <c r="I4932" i="3"/>
  <c r="P4932" i="3"/>
  <c r="I4931" i="3"/>
  <c r="P4931" i="3"/>
  <c r="I4930" i="3"/>
  <c r="P4930" i="3"/>
  <c r="I4929" i="3"/>
  <c r="P4929" i="3"/>
  <c r="I4928" i="3"/>
  <c r="P4928" i="3"/>
  <c r="I4927" i="3"/>
  <c r="P4927" i="3"/>
  <c r="I4926" i="3"/>
  <c r="P4926" i="3"/>
  <c r="I4925" i="3"/>
  <c r="P4925" i="3"/>
  <c r="I4924" i="3"/>
  <c r="P4924" i="3"/>
  <c r="I4923" i="3"/>
  <c r="P4923" i="3"/>
  <c r="I4922" i="3"/>
  <c r="P4922" i="3"/>
  <c r="I4921" i="3"/>
  <c r="P4921" i="3"/>
  <c r="I4920" i="3"/>
  <c r="P4920" i="3"/>
  <c r="I4919" i="3"/>
  <c r="P4919" i="3"/>
  <c r="I4918" i="3"/>
  <c r="P4918" i="3"/>
  <c r="I4917" i="3"/>
  <c r="P4917" i="3"/>
  <c r="I4916" i="3"/>
  <c r="P4916" i="3"/>
  <c r="I4915" i="3"/>
  <c r="P4915" i="3"/>
  <c r="I4914" i="3"/>
  <c r="P4914" i="3"/>
  <c r="I4893" i="3"/>
  <c r="P4893" i="3"/>
  <c r="I4894" i="3"/>
  <c r="P4894" i="3"/>
  <c r="I4895" i="3"/>
  <c r="P4895" i="3"/>
  <c r="I4896" i="3"/>
  <c r="P4896" i="3"/>
  <c r="I4899" i="3"/>
  <c r="P4899" i="3"/>
  <c r="I4900" i="3"/>
  <c r="P4900" i="3"/>
  <c r="I4901" i="3"/>
  <c r="P4901" i="3"/>
  <c r="I4902" i="3"/>
  <c r="P4902" i="3"/>
  <c r="I4905" i="3"/>
  <c r="P4905" i="3"/>
  <c r="I4906" i="3"/>
  <c r="P4906" i="3"/>
  <c r="I4907" i="3"/>
  <c r="P4907" i="3"/>
  <c r="I4897" i="3"/>
  <c r="P4897" i="3"/>
  <c r="I4898" i="3"/>
  <c r="P4898" i="3"/>
  <c r="I4904" i="3"/>
  <c r="P4904" i="3"/>
  <c r="I4903" i="3"/>
  <c r="P4903" i="3"/>
  <c r="P4908" i="3"/>
  <c r="I4908" i="3"/>
  <c r="P4909" i="3"/>
  <c r="I4909" i="3"/>
  <c r="P4910" i="3"/>
  <c r="I4910" i="3"/>
  <c r="P4911" i="3"/>
  <c r="I4911" i="3"/>
  <c r="P4912" i="3"/>
  <c r="I4912" i="3"/>
  <c r="P4913" i="3"/>
  <c r="I4913" i="3"/>
  <c r="P4892" i="3"/>
  <c r="I4892" i="3"/>
  <c r="P4891" i="3"/>
  <c r="I4891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P4878" i="3"/>
  <c r="P4877" i="3"/>
  <c r="I4877" i="3"/>
  <c r="P4876" i="3"/>
  <c r="I4876" i="3"/>
  <c r="P4875" i="3"/>
  <c r="I4875" i="3"/>
  <c r="P4874" i="3"/>
  <c r="I4874" i="3"/>
  <c r="P4873" i="3"/>
  <c r="I4873" i="3"/>
  <c r="P4872" i="3"/>
  <c r="I4872" i="3"/>
  <c r="P4871" i="3"/>
  <c r="I4871" i="3"/>
  <c r="P4870" i="3"/>
  <c r="I4870" i="3"/>
  <c r="P4869" i="3"/>
  <c r="I4869" i="3"/>
  <c r="P4868" i="3"/>
  <c r="I4868" i="3"/>
  <c r="P4867" i="3"/>
  <c r="I4867" i="3"/>
  <c r="P4866" i="3"/>
  <c r="I4866" i="3"/>
  <c r="P4865" i="3"/>
  <c r="I4865" i="3"/>
  <c r="P4864" i="3"/>
  <c r="I4864" i="3"/>
  <c r="P4863" i="3"/>
  <c r="I4863" i="3"/>
  <c r="P4862" i="3"/>
  <c r="I4862" i="3"/>
  <c r="I4860" i="3"/>
  <c r="P4861" i="3"/>
  <c r="I4861" i="3"/>
  <c r="P4848" i="3"/>
  <c r="I4848" i="3"/>
  <c r="P4843" i="3"/>
  <c r="I4843" i="3"/>
  <c r="P4844" i="3"/>
  <c r="I4844" i="3"/>
  <c r="P4845" i="3"/>
  <c r="I4845" i="3"/>
  <c r="P4846" i="3"/>
  <c r="I4846" i="3"/>
  <c r="P4847" i="3"/>
  <c r="I4847" i="3"/>
  <c r="P4849" i="3"/>
  <c r="I4849" i="3"/>
  <c r="P4850" i="3"/>
  <c r="I4850" i="3"/>
  <c r="P4851" i="3"/>
  <c r="I4851" i="3"/>
  <c r="P4852" i="3"/>
  <c r="I4852" i="3"/>
  <c r="P4853" i="3"/>
  <c r="I4853" i="3"/>
  <c r="P4854" i="3"/>
  <c r="I4854" i="3"/>
  <c r="P4855" i="3"/>
  <c r="I4855" i="3"/>
  <c r="P4856" i="3"/>
  <c r="I4856" i="3"/>
  <c r="P4857" i="3"/>
  <c r="I4857" i="3"/>
  <c r="P4858" i="3"/>
  <c r="I4858" i="3"/>
  <c r="P4859" i="3"/>
  <c r="I4859" i="3"/>
  <c r="P4842" i="3"/>
  <c r="I4842" i="3"/>
  <c r="P4841" i="3"/>
  <c r="I4841" i="3"/>
  <c r="P4840" i="3"/>
  <c r="I4840" i="3"/>
  <c r="P4839" i="3"/>
  <c r="I4839" i="3"/>
  <c r="P4838" i="3"/>
  <c r="I4838" i="3"/>
  <c r="P4837" i="3"/>
  <c r="I4837" i="3"/>
  <c r="P4836" i="3"/>
  <c r="I4836" i="3"/>
  <c r="P4835" i="3"/>
  <c r="I4835" i="3"/>
  <c r="P4834" i="3"/>
  <c r="I4834" i="3"/>
  <c r="P4833" i="3"/>
  <c r="I4833" i="3"/>
  <c r="P4832" i="3"/>
  <c r="I4832" i="3"/>
  <c r="P4831" i="3"/>
  <c r="I4831" i="3"/>
  <c r="P4830" i="3"/>
  <c r="I4830" i="3"/>
  <c r="P4829" i="3"/>
  <c r="I4829" i="3"/>
  <c r="P4828" i="3"/>
  <c r="I4828" i="3"/>
  <c r="P4827" i="3"/>
  <c r="I4827" i="3"/>
  <c r="P4826" i="3"/>
  <c r="I4826" i="3"/>
  <c r="P4825" i="3"/>
  <c r="I4825" i="3"/>
  <c r="P4824" i="3"/>
  <c r="I4824" i="3"/>
  <c r="P4823" i="3"/>
  <c r="I4823" i="3"/>
  <c r="P4822" i="3"/>
  <c r="I4822" i="3"/>
  <c r="P4821" i="3"/>
  <c r="I4821" i="3"/>
  <c r="P4815" i="3"/>
  <c r="I4815" i="3"/>
  <c r="P4816" i="3"/>
  <c r="I4816" i="3"/>
  <c r="P4817" i="3"/>
  <c r="I4817" i="3"/>
  <c r="P4818" i="3"/>
  <c r="I4818" i="3"/>
  <c r="P4819" i="3"/>
  <c r="I4819" i="3"/>
  <c r="P4820" i="3"/>
  <c r="I4820" i="3"/>
  <c r="P4814" i="3"/>
  <c r="P4813" i="3"/>
  <c r="P4812" i="3"/>
  <c r="P4811" i="3"/>
  <c r="I4810" i="3"/>
  <c r="P4809" i="3"/>
  <c r="I4809" i="3"/>
  <c r="P4808" i="3"/>
  <c r="I4808" i="3"/>
  <c r="P4807" i="3"/>
  <c r="I4807" i="3"/>
  <c r="P4806" i="3"/>
  <c r="I4806" i="3"/>
  <c r="P4805" i="3"/>
  <c r="I4805" i="3"/>
  <c r="P4804" i="3"/>
  <c r="I4804" i="3"/>
  <c r="I4377" i="3"/>
  <c r="P4377" i="3"/>
  <c r="I4379" i="3"/>
  <c r="P4379" i="3"/>
  <c r="P4380" i="3"/>
  <c r="I4803" i="3"/>
  <c r="P4803" i="3"/>
  <c r="I4802" i="3"/>
  <c r="P4802" i="3"/>
  <c r="I4801" i="3"/>
  <c r="P4801" i="3"/>
  <c r="I4800" i="3"/>
  <c r="P4800" i="3"/>
  <c r="I4799" i="3"/>
  <c r="P4799" i="3"/>
  <c r="I4798" i="3"/>
  <c r="P4798" i="3"/>
  <c r="I4797" i="3"/>
  <c r="P4797" i="3"/>
  <c r="I4796" i="3"/>
  <c r="P4796" i="3"/>
  <c r="I4795" i="3"/>
  <c r="P4795" i="3"/>
  <c r="I4794" i="3"/>
  <c r="P4794" i="3"/>
  <c r="I4793" i="3"/>
  <c r="P4793" i="3"/>
  <c r="I4792" i="3"/>
  <c r="P4792" i="3"/>
  <c r="I4791" i="3"/>
  <c r="P4791" i="3"/>
  <c r="I4790" i="3"/>
  <c r="P4790" i="3"/>
  <c r="I4789" i="3"/>
  <c r="P4789" i="3"/>
  <c r="I4788" i="3"/>
  <c r="P4788" i="3"/>
  <c r="I4787" i="3"/>
  <c r="P4787" i="3"/>
  <c r="I4786" i="3"/>
  <c r="P4786" i="3"/>
  <c r="I4785" i="3"/>
  <c r="P4785" i="3"/>
  <c r="I4784" i="3"/>
  <c r="P4784" i="3"/>
  <c r="I4783" i="3"/>
  <c r="P4783" i="3"/>
  <c r="I4782" i="3"/>
  <c r="P4782" i="3"/>
  <c r="I4781" i="3"/>
  <c r="P4781" i="3"/>
  <c r="I4780" i="3"/>
  <c r="P4780" i="3"/>
  <c r="I4779" i="3"/>
  <c r="P4779" i="3"/>
  <c r="I4778" i="3"/>
  <c r="P4778" i="3"/>
  <c r="I4777" i="3"/>
  <c r="P4777" i="3"/>
  <c r="I4776" i="3"/>
  <c r="P4776" i="3"/>
  <c r="P4775" i="3"/>
  <c r="I4775" i="3"/>
  <c r="P4774" i="3"/>
  <c r="I4774" i="3"/>
  <c r="P4773" i="3"/>
  <c r="I4773" i="3"/>
  <c r="P4772" i="3"/>
  <c r="I4772" i="3"/>
  <c r="P4771" i="3"/>
  <c r="I4771" i="3"/>
  <c r="I4770" i="3"/>
  <c r="P4770" i="3"/>
  <c r="I4769" i="3"/>
  <c r="P4769" i="3"/>
  <c r="I4768" i="3"/>
  <c r="P4768" i="3"/>
  <c r="I4767" i="3"/>
  <c r="P4767" i="3"/>
  <c r="I4766" i="3"/>
  <c r="P4766" i="3"/>
  <c r="I4765" i="3"/>
  <c r="P4765" i="3"/>
  <c r="I4764" i="3"/>
  <c r="P4764" i="3"/>
  <c r="I4763" i="3"/>
  <c r="P4763" i="3"/>
  <c r="I4762" i="3"/>
  <c r="P4762" i="3"/>
  <c r="I4761" i="3"/>
  <c r="P4761" i="3"/>
  <c r="I4760" i="3"/>
  <c r="P4760" i="3"/>
  <c r="I4759" i="3"/>
  <c r="P4759" i="3"/>
  <c r="I4758" i="3"/>
  <c r="P4758" i="3"/>
  <c r="I4757" i="3"/>
  <c r="P4757" i="3"/>
  <c r="P4756" i="3"/>
  <c r="I4756" i="3"/>
  <c r="P4755" i="3"/>
  <c r="I4755" i="3"/>
  <c r="P4754" i="3"/>
  <c r="I4754" i="3"/>
  <c r="P4753" i="3"/>
  <c r="I4753" i="3"/>
  <c r="P4752" i="3"/>
  <c r="I4752" i="3"/>
  <c r="P4747" i="3"/>
  <c r="I4747" i="3"/>
  <c r="P4746" i="3"/>
  <c r="I4746" i="3"/>
  <c r="P4745" i="3"/>
  <c r="I4745" i="3"/>
  <c r="P4744" i="3"/>
  <c r="I4744" i="3"/>
  <c r="P4743" i="3"/>
  <c r="I4743" i="3"/>
  <c r="P4742" i="3"/>
  <c r="I4742" i="3"/>
  <c r="P4741" i="3"/>
  <c r="I4741" i="3"/>
  <c r="P4740" i="3"/>
  <c r="I4740" i="3"/>
  <c r="P4739" i="3"/>
  <c r="I4739" i="3"/>
  <c r="P4738" i="3"/>
  <c r="I4738" i="3"/>
  <c r="P4737" i="3"/>
  <c r="I4737" i="3"/>
  <c r="P4736" i="3"/>
  <c r="I4736" i="3"/>
  <c r="P4735" i="3"/>
  <c r="I4735" i="3"/>
  <c r="P4734" i="3"/>
  <c r="I4734" i="3"/>
  <c r="P4733" i="3"/>
  <c r="I4733" i="3"/>
  <c r="P4751" i="3"/>
  <c r="I4751" i="3"/>
  <c r="P4750" i="3"/>
  <c r="I4750" i="3"/>
  <c r="P4749" i="3"/>
  <c r="I4749" i="3"/>
  <c r="P4748" i="3"/>
  <c r="I4748" i="3"/>
  <c r="P4732" i="3"/>
  <c r="I4732" i="3"/>
  <c r="P4731" i="3"/>
  <c r="I4731" i="3"/>
  <c r="P4730" i="3"/>
  <c r="I4730" i="3"/>
  <c r="P4729" i="3"/>
  <c r="I4729" i="3"/>
  <c r="P4728" i="3"/>
  <c r="P4727" i="3"/>
  <c r="P4690" i="3"/>
  <c r="I4690" i="3"/>
  <c r="P4689" i="3"/>
  <c r="I4689" i="3"/>
  <c r="P4688" i="3"/>
  <c r="I4688" i="3"/>
  <c r="P4687" i="3"/>
  <c r="I4687" i="3"/>
  <c r="P4686" i="3"/>
  <c r="I4686" i="3"/>
  <c r="P4685" i="3"/>
  <c r="I4685" i="3"/>
  <c r="P4684" i="3"/>
  <c r="I4684" i="3"/>
  <c r="P4683" i="3"/>
  <c r="I4683" i="3"/>
  <c r="P4682" i="3"/>
  <c r="I4682" i="3"/>
  <c r="I4651" i="3"/>
  <c r="P4651" i="3"/>
  <c r="I4674" i="3"/>
  <c r="P4674" i="3"/>
  <c r="I4673" i="3"/>
  <c r="P4673" i="3"/>
  <c r="I4672" i="3"/>
  <c r="P4672" i="3"/>
  <c r="I4671" i="3"/>
  <c r="P4671" i="3"/>
  <c r="I4670" i="3"/>
  <c r="P4670" i="3"/>
  <c r="I4669" i="3"/>
  <c r="P4669" i="3"/>
  <c r="I4668" i="3"/>
  <c r="P4668" i="3"/>
  <c r="I4667" i="3"/>
  <c r="P4667" i="3"/>
  <c r="P4681" i="3"/>
  <c r="I4681" i="3"/>
  <c r="P4680" i="3"/>
  <c r="I4680" i="3"/>
  <c r="P4679" i="3"/>
  <c r="I4679" i="3"/>
  <c r="P4678" i="3"/>
  <c r="I4678" i="3"/>
  <c r="P4677" i="3"/>
  <c r="I4677" i="3"/>
  <c r="P4676" i="3"/>
  <c r="I4676" i="3"/>
  <c r="P4675" i="3"/>
  <c r="I4675" i="3"/>
  <c r="I4666" i="3"/>
  <c r="P4665" i="3"/>
  <c r="I4665" i="3"/>
  <c r="P4664" i="3"/>
  <c r="I4664" i="3"/>
  <c r="P4663" i="3"/>
  <c r="I4663" i="3"/>
  <c r="P4662" i="3"/>
  <c r="I4662" i="3"/>
  <c r="P4661" i="3"/>
  <c r="I4661" i="3"/>
  <c r="P4660" i="3"/>
  <c r="I4660" i="3"/>
  <c r="P4659" i="3"/>
  <c r="I4659" i="3"/>
  <c r="P4658" i="3"/>
  <c r="I4658" i="3"/>
  <c r="P4657" i="3"/>
  <c r="I4657" i="3"/>
  <c r="P4656" i="3"/>
  <c r="I4656" i="3"/>
  <c r="P4655" i="3"/>
  <c r="I4655" i="3"/>
  <c r="P4654" i="3"/>
  <c r="I4654" i="3"/>
  <c r="P4653" i="3"/>
  <c r="I4653" i="3"/>
  <c r="P4652" i="3"/>
  <c r="I4652" i="3"/>
  <c r="I4646" i="3"/>
  <c r="I4647" i="3"/>
  <c r="I4648" i="3"/>
  <c r="I4649" i="3"/>
  <c r="I4650" i="3"/>
  <c r="P4650" i="3"/>
  <c r="I4378" i="3"/>
  <c r="P4645" i="3"/>
  <c r="P4644" i="3"/>
  <c r="I4644" i="3"/>
  <c r="P4643" i="3"/>
  <c r="I4643" i="3"/>
  <c r="P4642" i="3"/>
  <c r="I4642" i="3"/>
  <c r="P4641" i="3"/>
  <c r="I4641" i="3"/>
  <c r="P4640" i="3"/>
  <c r="I4640" i="3"/>
  <c r="P4639" i="3"/>
  <c r="I4639" i="3"/>
  <c r="P4447" i="3"/>
  <c r="P4446" i="3"/>
  <c r="P4445" i="3"/>
  <c r="P4444" i="3"/>
  <c r="P4443" i="3"/>
  <c r="P4442" i="3"/>
  <c r="P4441" i="3"/>
  <c r="P4440" i="3"/>
  <c r="P4439" i="3"/>
  <c r="P4438" i="3"/>
  <c r="P4437" i="3"/>
  <c r="P4436" i="3"/>
  <c r="P4435" i="3"/>
  <c r="I4449" i="3"/>
  <c r="P4449" i="3"/>
  <c r="P4481" i="3"/>
  <c r="I4555" i="3"/>
  <c r="P4555" i="3"/>
  <c r="I4554" i="3"/>
  <c r="P4554" i="3"/>
  <c r="I4553" i="3"/>
  <c r="P4553" i="3"/>
  <c r="I4552" i="3"/>
  <c r="P4552" i="3"/>
  <c r="I4551" i="3"/>
  <c r="P4551" i="3"/>
  <c r="I4550" i="3"/>
  <c r="P4550" i="3"/>
  <c r="I4549" i="3"/>
  <c r="P4549" i="3"/>
  <c r="I4548" i="3"/>
  <c r="P4548" i="3"/>
  <c r="I4547" i="3"/>
  <c r="P4547" i="3"/>
  <c r="I4546" i="3"/>
  <c r="P4546" i="3"/>
  <c r="I4545" i="3"/>
  <c r="P4545" i="3"/>
  <c r="I4544" i="3"/>
  <c r="P4544" i="3"/>
  <c r="I4543" i="3"/>
  <c r="P4543" i="3"/>
  <c r="I4542" i="3"/>
  <c r="P4542" i="3"/>
  <c r="I4541" i="3"/>
  <c r="P4541" i="3"/>
  <c r="I4540" i="3"/>
  <c r="P4540" i="3"/>
  <c r="I4539" i="3"/>
  <c r="P4539" i="3"/>
  <c r="P4614" i="3"/>
  <c r="I4614" i="3"/>
  <c r="P4615" i="3"/>
  <c r="I4615" i="3"/>
  <c r="P4616" i="3"/>
  <c r="I4616" i="3"/>
  <c r="P4617" i="3"/>
  <c r="I4617" i="3"/>
  <c r="P4638" i="3"/>
  <c r="I4638" i="3"/>
  <c r="P4637" i="3"/>
  <c r="I4637" i="3"/>
  <c r="P4636" i="3"/>
  <c r="I4636" i="3"/>
  <c r="P4635" i="3"/>
  <c r="I4635" i="3"/>
  <c r="P4634" i="3"/>
  <c r="I4634" i="3"/>
  <c r="P4633" i="3"/>
  <c r="I4633" i="3"/>
  <c r="P4632" i="3"/>
  <c r="I4632" i="3"/>
  <c r="P4631" i="3"/>
  <c r="I4631" i="3"/>
  <c r="P4630" i="3"/>
  <c r="I4630" i="3"/>
  <c r="P4629" i="3"/>
  <c r="I4629" i="3"/>
  <c r="P4628" i="3"/>
  <c r="I4628" i="3"/>
  <c r="P4627" i="3"/>
  <c r="I4627" i="3"/>
  <c r="P4626" i="3"/>
  <c r="I4626" i="3"/>
  <c r="P4625" i="3"/>
  <c r="I4625" i="3"/>
  <c r="P4624" i="3"/>
  <c r="I4624" i="3"/>
  <c r="P4623" i="3"/>
  <c r="I4623" i="3"/>
  <c r="P4622" i="3"/>
  <c r="I4622" i="3"/>
  <c r="P4621" i="3"/>
  <c r="I4621" i="3"/>
  <c r="P4620" i="3"/>
  <c r="I4620" i="3"/>
  <c r="P4619" i="3"/>
  <c r="I4619" i="3"/>
  <c r="P4618" i="3"/>
  <c r="I4618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0" i="3"/>
  <c r="I4479" i="3"/>
  <c r="I4478" i="3"/>
  <c r="I4477" i="3"/>
  <c r="I4476" i="3"/>
  <c r="I4475" i="3"/>
  <c r="I4473" i="3"/>
  <c r="I4472" i="3"/>
  <c r="I4471" i="3"/>
  <c r="I4470" i="3"/>
  <c r="I4469" i="3"/>
  <c r="I4468" i="3"/>
  <c r="I4467" i="3"/>
  <c r="I4466" i="3"/>
  <c r="I4474" i="3"/>
  <c r="I4465" i="3"/>
  <c r="I4464" i="3"/>
  <c r="I4463" i="3"/>
  <c r="I4462" i="3"/>
  <c r="I4461" i="3"/>
  <c r="I4460" i="3"/>
  <c r="I4459" i="3"/>
  <c r="I4458" i="3"/>
  <c r="I4457" i="3"/>
  <c r="I4456" i="3"/>
  <c r="I4455" i="3"/>
  <c r="I4453" i="3"/>
  <c r="I4454" i="3"/>
  <c r="I4451" i="3"/>
  <c r="I4452" i="3"/>
  <c r="I4450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25" i="3"/>
  <c r="I4417" i="3"/>
  <c r="I4418" i="3"/>
  <c r="I4419" i="3"/>
  <c r="I4420" i="3"/>
  <c r="I4421" i="3"/>
  <c r="I4422" i="3"/>
  <c r="I4423" i="3"/>
  <c r="I4424" i="3"/>
  <c r="P4416" i="3"/>
  <c r="P4415" i="3"/>
  <c r="I4415" i="3"/>
  <c r="P4414" i="3"/>
  <c r="I4414" i="3"/>
  <c r="P4413" i="3"/>
  <c r="I4413" i="3"/>
  <c r="I4410" i="3"/>
  <c r="P4410" i="3"/>
  <c r="I4409" i="3"/>
  <c r="P4409" i="3"/>
  <c r="I4408" i="3"/>
  <c r="P4408" i="3"/>
  <c r="I4411" i="3"/>
  <c r="P4411" i="3"/>
  <c r="P4412" i="3"/>
  <c r="P4407" i="3"/>
  <c r="I4407" i="3"/>
  <c r="P4406" i="3"/>
  <c r="I4406" i="3"/>
  <c r="P4405" i="3"/>
  <c r="I4405" i="3"/>
  <c r="P4404" i="3"/>
  <c r="I4404" i="3"/>
  <c r="P4403" i="3"/>
  <c r="I4403" i="3"/>
  <c r="P4402" i="3"/>
  <c r="I4402" i="3"/>
  <c r="P4401" i="3"/>
  <c r="I4401" i="3"/>
  <c r="P4400" i="3"/>
  <c r="I4400" i="3"/>
  <c r="P4399" i="3"/>
  <c r="I4399" i="3"/>
  <c r="P4398" i="3"/>
  <c r="I4398" i="3"/>
  <c r="P4397" i="3"/>
  <c r="I4397" i="3"/>
  <c r="P4396" i="3"/>
  <c r="I4396" i="3"/>
  <c r="P4395" i="3"/>
  <c r="I4395" i="3"/>
  <c r="P4394" i="3"/>
  <c r="I4394" i="3"/>
  <c r="P4393" i="3"/>
  <c r="I4393" i="3"/>
  <c r="P4392" i="3"/>
  <c r="I4392" i="3"/>
  <c r="P4391" i="3"/>
  <c r="I4391" i="3"/>
  <c r="P4390" i="3"/>
  <c r="I4390" i="3"/>
  <c r="P4389" i="3"/>
  <c r="I4389" i="3"/>
  <c r="P4388" i="3"/>
  <c r="I4388" i="3"/>
  <c r="P4387" i="3"/>
  <c r="I4387" i="3"/>
  <c r="P4386" i="3"/>
  <c r="I4386" i="3"/>
  <c r="P4385" i="3"/>
  <c r="I4385" i="3"/>
  <c r="P4384" i="3"/>
  <c r="I4384" i="3"/>
  <c r="P4383" i="3"/>
  <c r="I4383" i="3"/>
  <c r="P4382" i="3"/>
  <c r="I4382" i="3"/>
  <c r="P4381" i="3"/>
  <c r="I4381" i="3"/>
  <c r="P4375" i="3"/>
  <c r="I4375" i="3"/>
  <c r="P4374" i="3"/>
  <c r="P4373" i="3"/>
  <c r="P4372" i="3"/>
  <c r="I4372" i="3"/>
  <c r="P4371" i="3"/>
  <c r="I4371" i="3"/>
  <c r="P4370" i="3"/>
  <c r="I4370" i="3"/>
  <c r="P4369" i="3"/>
  <c r="I4369" i="3"/>
  <c r="P4368" i="3"/>
  <c r="I4368" i="3"/>
  <c r="P4367" i="3"/>
  <c r="I4367" i="3"/>
  <c r="P4366" i="3"/>
  <c r="I4366" i="3"/>
  <c r="P4365" i="3"/>
  <c r="I4365" i="3"/>
  <c r="P4364" i="3"/>
  <c r="I4364" i="3"/>
  <c r="K3" i="2"/>
  <c r="K4" i="2"/>
  <c r="K5" i="2"/>
  <c r="K6" i="2"/>
  <c r="K8" i="2"/>
  <c r="K9" i="2"/>
  <c r="K12" i="2"/>
  <c r="K13" i="2"/>
  <c r="K15" i="2"/>
  <c r="K16" i="2"/>
  <c r="K17" i="2"/>
  <c r="K18" i="2"/>
  <c r="K20" i="2"/>
  <c r="K21" i="2"/>
  <c r="K22" i="2"/>
  <c r="K23" i="2"/>
  <c r="K25" i="2"/>
  <c r="K26" i="2"/>
  <c r="K27" i="2"/>
  <c r="K29" i="2"/>
  <c r="K30" i="2"/>
  <c r="K32" i="2"/>
  <c r="K34" i="2"/>
  <c r="K35" i="2"/>
  <c r="K36" i="2"/>
  <c r="K37" i="2"/>
  <c r="K40" i="2"/>
  <c r="K42" i="2"/>
  <c r="K43" i="2"/>
  <c r="K44" i="2"/>
  <c r="K49" i="2"/>
  <c r="K51" i="2"/>
  <c r="K52" i="2"/>
  <c r="K65" i="2"/>
  <c r="K68" i="2"/>
  <c r="K70" i="2"/>
  <c r="K71" i="2"/>
  <c r="K72" i="2"/>
  <c r="K74" i="2"/>
  <c r="K75" i="2"/>
  <c r="K76" i="2"/>
  <c r="K77" i="2"/>
  <c r="K78" i="2"/>
  <c r="K79" i="2"/>
  <c r="K80" i="2"/>
  <c r="K88" i="2"/>
  <c r="K92" i="2"/>
  <c r="K93" i="2"/>
  <c r="K95" i="2"/>
  <c r="K96" i="2"/>
  <c r="K97" i="2"/>
  <c r="K99" i="2"/>
  <c r="K100" i="2"/>
  <c r="K101" i="2"/>
  <c r="K102" i="2"/>
  <c r="K103" i="2"/>
  <c r="K105" i="2"/>
  <c r="K106" i="2"/>
  <c r="K107" i="2"/>
  <c r="K108" i="2"/>
  <c r="K110" i="2"/>
  <c r="K111" i="2"/>
  <c r="K112" i="2"/>
  <c r="K118" i="2"/>
  <c r="K122" i="2"/>
  <c r="K124" i="2"/>
  <c r="K125" i="2"/>
  <c r="K126" i="2"/>
  <c r="K127" i="2"/>
  <c r="K129" i="2"/>
  <c r="K132" i="2"/>
  <c r="K133" i="2"/>
  <c r="K134" i="2"/>
  <c r="K135" i="2"/>
  <c r="K136" i="2"/>
  <c r="K144" i="2"/>
  <c r="K145" i="2"/>
  <c r="K148" i="2"/>
  <c r="K149" i="2"/>
  <c r="K153" i="2"/>
  <c r="F4351" i="3" l="1"/>
  <c r="G4351" i="3"/>
  <c r="H4351" i="3"/>
  <c r="F4352" i="3"/>
  <c r="G4352" i="3"/>
  <c r="H4352" i="3"/>
  <c r="F4353" i="3"/>
  <c r="G4353" i="3"/>
  <c r="H4353" i="3"/>
  <c r="F4354" i="3"/>
  <c r="G4354" i="3"/>
  <c r="H4354" i="3"/>
  <c r="F4355" i="3"/>
  <c r="G4355" i="3"/>
  <c r="H4355" i="3"/>
  <c r="F4356" i="3"/>
  <c r="G4356" i="3"/>
  <c r="H4356" i="3"/>
  <c r="F4357" i="3"/>
  <c r="G4357" i="3"/>
  <c r="H4357" i="3"/>
  <c r="F4358" i="3"/>
  <c r="G4358" i="3"/>
  <c r="H4358" i="3"/>
  <c r="F4359" i="3"/>
  <c r="G4359" i="3"/>
  <c r="H4359" i="3"/>
  <c r="F4360" i="3"/>
  <c r="G4360" i="3"/>
  <c r="H4360" i="3"/>
  <c r="F4361" i="3"/>
  <c r="G4361" i="3"/>
  <c r="H4361" i="3"/>
  <c r="F4362" i="3"/>
  <c r="G4362" i="3"/>
  <c r="H4362" i="3"/>
  <c r="F4363" i="3"/>
  <c r="G4363" i="3"/>
  <c r="H4363" i="3"/>
  <c r="B4351" i="3"/>
  <c r="L4351" i="3" s="1"/>
  <c r="C4351" i="3"/>
  <c r="D4351" i="3"/>
  <c r="P4351" i="3" s="1"/>
  <c r="B4352" i="3"/>
  <c r="L4352" i="3" s="1"/>
  <c r="C4352" i="3"/>
  <c r="D4352" i="3"/>
  <c r="P4352" i="3" s="1"/>
  <c r="B4353" i="3"/>
  <c r="L4353" i="3" s="1"/>
  <c r="C4353" i="3"/>
  <c r="D4353" i="3"/>
  <c r="P4353" i="3" s="1"/>
  <c r="B4354" i="3"/>
  <c r="L4354" i="3" s="1"/>
  <c r="C4354" i="3"/>
  <c r="D4354" i="3"/>
  <c r="P4354" i="3" s="1"/>
  <c r="B4355" i="3"/>
  <c r="L4355" i="3" s="1"/>
  <c r="C4355" i="3"/>
  <c r="D4355" i="3"/>
  <c r="P4355" i="3" s="1"/>
  <c r="B4356" i="3"/>
  <c r="L4356" i="3" s="1"/>
  <c r="C4356" i="3"/>
  <c r="D4356" i="3"/>
  <c r="P4356" i="3" s="1"/>
  <c r="B4357" i="3"/>
  <c r="L4357" i="3" s="1"/>
  <c r="C4357" i="3"/>
  <c r="D4357" i="3"/>
  <c r="P4357" i="3" s="1"/>
  <c r="B4358" i="3"/>
  <c r="L4358" i="3" s="1"/>
  <c r="C4358" i="3"/>
  <c r="D4358" i="3"/>
  <c r="P4358" i="3" s="1"/>
  <c r="B4359" i="3"/>
  <c r="L4359" i="3" s="1"/>
  <c r="C4359" i="3"/>
  <c r="D4359" i="3"/>
  <c r="P4359" i="3" s="1"/>
  <c r="B4360" i="3"/>
  <c r="L4360" i="3" s="1"/>
  <c r="C4360" i="3"/>
  <c r="D4360" i="3"/>
  <c r="P4360" i="3" s="1"/>
  <c r="B4361" i="3"/>
  <c r="L4361" i="3" s="1"/>
  <c r="C4361" i="3"/>
  <c r="D4361" i="3"/>
  <c r="P4361" i="3" s="1"/>
  <c r="B4362" i="3"/>
  <c r="L4362" i="3" s="1"/>
  <c r="C4362" i="3"/>
  <c r="D4362" i="3"/>
  <c r="P4362" i="3" s="1"/>
  <c r="B4363" i="3"/>
  <c r="L4363" i="3" s="1"/>
  <c r="C4363" i="3"/>
  <c r="D4363" i="3"/>
  <c r="P4363" i="3" s="1"/>
  <c r="F4337" i="3"/>
  <c r="G4337" i="3"/>
  <c r="H4337" i="3"/>
  <c r="F4338" i="3"/>
  <c r="G4338" i="3"/>
  <c r="H4338" i="3"/>
  <c r="F4339" i="3"/>
  <c r="G4339" i="3"/>
  <c r="H4339" i="3"/>
  <c r="F4340" i="3"/>
  <c r="G4340" i="3"/>
  <c r="H4340" i="3"/>
  <c r="F4341" i="3"/>
  <c r="G4341" i="3"/>
  <c r="H4341" i="3"/>
  <c r="F4342" i="3"/>
  <c r="G4342" i="3"/>
  <c r="H4342" i="3"/>
  <c r="F4343" i="3"/>
  <c r="G4343" i="3"/>
  <c r="H4343" i="3"/>
  <c r="F4344" i="3"/>
  <c r="G4344" i="3"/>
  <c r="H4344" i="3"/>
  <c r="F4345" i="3"/>
  <c r="G4345" i="3"/>
  <c r="H4345" i="3"/>
  <c r="F4346" i="3"/>
  <c r="G4346" i="3"/>
  <c r="H4346" i="3"/>
  <c r="F4347" i="3"/>
  <c r="G4347" i="3"/>
  <c r="H4347" i="3"/>
  <c r="F4348" i="3"/>
  <c r="G4348" i="3"/>
  <c r="H4348" i="3"/>
  <c r="F4349" i="3"/>
  <c r="G4349" i="3"/>
  <c r="H4349" i="3"/>
  <c r="F4350" i="3"/>
  <c r="G4350" i="3"/>
  <c r="H4350" i="3"/>
  <c r="B4337" i="3"/>
  <c r="L4337" i="3" s="1"/>
  <c r="C4337" i="3"/>
  <c r="D4337" i="3"/>
  <c r="P4337" i="3" s="1"/>
  <c r="B4338" i="3"/>
  <c r="L4338" i="3" s="1"/>
  <c r="C4338" i="3"/>
  <c r="D4338" i="3"/>
  <c r="P4338" i="3" s="1"/>
  <c r="B4339" i="3"/>
  <c r="L4339" i="3" s="1"/>
  <c r="C4339" i="3"/>
  <c r="D4339" i="3"/>
  <c r="P4339" i="3" s="1"/>
  <c r="B4340" i="3"/>
  <c r="L4340" i="3" s="1"/>
  <c r="C4340" i="3"/>
  <c r="D4340" i="3"/>
  <c r="P4340" i="3" s="1"/>
  <c r="B4341" i="3"/>
  <c r="L4341" i="3" s="1"/>
  <c r="C4341" i="3"/>
  <c r="D4341" i="3"/>
  <c r="P4341" i="3" s="1"/>
  <c r="B4342" i="3"/>
  <c r="L4342" i="3" s="1"/>
  <c r="C4342" i="3"/>
  <c r="D4342" i="3"/>
  <c r="P4342" i="3" s="1"/>
  <c r="B4343" i="3"/>
  <c r="L4343" i="3" s="1"/>
  <c r="C4343" i="3"/>
  <c r="D4343" i="3"/>
  <c r="P4343" i="3" s="1"/>
  <c r="B4344" i="3"/>
  <c r="L4344" i="3" s="1"/>
  <c r="C4344" i="3"/>
  <c r="D4344" i="3"/>
  <c r="P4344" i="3" s="1"/>
  <c r="B4345" i="3"/>
  <c r="L4345" i="3" s="1"/>
  <c r="C4345" i="3"/>
  <c r="D4345" i="3"/>
  <c r="P4345" i="3" s="1"/>
  <c r="B4346" i="3"/>
  <c r="L4346" i="3" s="1"/>
  <c r="C4346" i="3"/>
  <c r="D4346" i="3"/>
  <c r="P4346" i="3" s="1"/>
  <c r="B4347" i="3"/>
  <c r="L4347" i="3" s="1"/>
  <c r="C4347" i="3"/>
  <c r="D4347" i="3"/>
  <c r="P4347" i="3" s="1"/>
  <c r="B4348" i="3"/>
  <c r="L4348" i="3" s="1"/>
  <c r="C4348" i="3"/>
  <c r="D4348" i="3"/>
  <c r="P4348" i="3" s="1"/>
  <c r="B4349" i="3"/>
  <c r="L4349" i="3" s="1"/>
  <c r="C4349" i="3"/>
  <c r="D4349" i="3"/>
  <c r="P4349" i="3" s="1"/>
  <c r="B4350" i="3"/>
  <c r="L4350" i="3" s="1"/>
  <c r="C4350" i="3"/>
  <c r="D4350" i="3"/>
  <c r="P4350" i="3" s="1"/>
  <c r="K587" i="2"/>
  <c r="K588" i="2"/>
  <c r="K589" i="2"/>
  <c r="K590" i="2"/>
  <c r="K591" i="2"/>
  <c r="K592" i="2"/>
  <c r="K593" i="2"/>
  <c r="K594" i="2"/>
  <c r="O4336" i="3"/>
  <c r="H4336" i="3"/>
  <c r="G4336" i="3"/>
  <c r="F4336" i="3"/>
  <c r="D4336" i="3"/>
  <c r="C4336" i="3"/>
  <c r="B4336" i="3"/>
  <c r="L4336" i="3" s="1"/>
  <c r="O4335" i="3"/>
  <c r="H4335" i="3"/>
  <c r="G4335" i="3"/>
  <c r="F4335" i="3"/>
  <c r="D4335" i="3"/>
  <c r="C4335" i="3"/>
  <c r="B4335" i="3"/>
  <c r="L4335" i="3" s="1"/>
  <c r="O4334" i="3"/>
  <c r="H4334" i="3"/>
  <c r="G4334" i="3"/>
  <c r="F4334" i="3"/>
  <c r="D4334" i="3"/>
  <c r="C4334" i="3"/>
  <c r="B4334" i="3"/>
  <c r="L4334" i="3" s="1"/>
  <c r="O4333" i="3"/>
  <c r="H4333" i="3"/>
  <c r="G4333" i="3"/>
  <c r="F4333" i="3"/>
  <c r="D4333" i="3"/>
  <c r="C4333" i="3"/>
  <c r="B4333" i="3"/>
  <c r="L4333" i="3" s="1"/>
  <c r="O4332" i="3"/>
  <c r="H4332" i="3"/>
  <c r="G4332" i="3"/>
  <c r="F4332" i="3"/>
  <c r="D4332" i="3"/>
  <c r="C4332" i="3"/>
  <c r="B4332" i="3"/>
  <c r="L4332" i="3" s="1"/>
  <c r="O4331" i="3"/>
  <c r="H4331" i="3"/>
  <c r="G4331" i="3"/>
  <c r="F4331" i="3"/>
  <c r="D4331" i="3"/>
  <c r="C4331" i="3"/>
  <c r="B4331" i="3"/>
  <c r="L4331" i="3" s="1"/>
  <c r="O4330" i="3"/>
  <c r="H4330" i="3"/>
  <c r="G4330" i="3"/>
  <c r="F4330" i="3"/>
  <c r="D4330" i="3"/>
  <c r="C4330" i="3"/>
  <c r="B4330" i="3"/>
  <c r="L4330" i="3" s="1"/>
  <c r="O4329" i="3"/>
  <c r="N4329" i="3" a="1"/>
  <c r="N4329" i="3" s="1"/>
  <c r="H4329" i="3"/>
  <c r="G4329" i="3"/>
  <c r="F4329" i="3"/>
  <c r="D4329" i="3"/>
  <c r="C4329" i="3"/>
  <c r="B4329" i="3"/>
  <c r="L4329" i="3" s="1"/>
  <c r="O4328" i="3"/>
  <c r="N4328" i="3" a="1"/>
  <c r="N4328" i="3" s="1"/>
  <c r="H4328" i="3"/>
  <c r="G4328" i="3"/>
  <c r="F4328" i="3"/>
  <c r="D4328" i="3"/>
  <c r="C4328" i="3"/>
  <c r="B4328" i="3"/>
  <c r="L4328" i="3" s="1"/>
  <c r="O4327" i="3"/>
  <c r="N4327" i="3" a="1"/>
  <c r="N4327" i="3" s="1"/>
  <c r="H4327" i="3"/>
  <c r="G4327" i="3"/>
  <c r="F4327" i="3"/>
  <c r="D4327" i="3"/>
  <c r="C4327" i="3"/>
  <c r="B4327" i="3"/>
  <c r="L4327" i="3" s="1"/>
  <c r="H4326" i="3"/>
  <c r="G4326" i="3"/>
  <c r="F4326" i="3"/>
  <c r="D4326" i="3"/>
  <c r="C4326" i="3"/>
  <c r="B4326" i="3"/>
  <c r="L4326" i="3" s="1"/>
  <c r="O4325" i="3"/>
  <c r="H4325" i="3"/>
  <c r="G4325" i="3"/>
  <c r="F4325" i="3"/>
  <c r="D4325" i="3"/>
  <c r="C4325" i="3"/>
  <c r="B4325" i="3"/>
  <c r="L4325" i="3" s="1"/>
  <c r="O4324" i="3"/>
  <c r="H4324" i="3"/>
  <c r="G4324" i="3"/>
  <c r="F4324" i="3"/>
  <c r="D4324" i="3"/>
  <c r="C4324" i="3"/>
  <c r="B4324" i="3"/>
  <c r="L4324" i="3" s="1"/>
  <c r="O4323" i="3"/>
  <c r="H4323" i="3"/>
  <c r="G4323" i="3"/>
  <c r="F4323" i="3"/>
  <c r="D4323" i="3"/>
  <c r="C4323" i="3"/>
  <c r="B4323" i="3"/>
  <c r="L4323" i="3" s="1"/>
  <c r="O4322" i="3"/>
  <c r="H4322" i="3"/>
  <c r="G4322" i="3"/>
  <c r="F4322" i="3"/>
  <c r="D4322" i="3"/>
  <c r="C4322" i="3"/>
  <c r="B4322" i="3"/>
  <c r="L4322" i="3" s="1"/>
  <c r="K580" i="2"/>
  <c r="K581" i="2"/>
  <c r="K582" i="2"/>
  <c r="K583" i="2"/>
  <c r="K584" i="2"/>
  <c r="K585" i="2"/>
  <c r="K586" i="2"/>
  <c r="O4321" i="3"/>
  <c r="H4321" i="3"/>
  <c r="G4321" i="3"/>
  <c r="F4321" i="3"/>
  <c r="D4321" i="3"/>
  <c r="C4321" i="3"/>
  <c r="B4321" i="3"/>
  <c r="L4321" i="3" s="1"/>
  <c r="F4320" i="3"/>
  <c r="G4320" i="3"/>
  <c r="H4320" i="3"/>
  <c r="D4320" i="3"/>
  <c r="C4320" i="3"/>
  <c r="B4320" i="3"/>
  <c r="O4319" i="3"/>
  <c r="N4319" i="3" a="1"/>
  <c r="N4319" i="3" s="1"/>
  <c r="O4318" i="3"/>
  <c r="N4318" i="3" a="1"/>
  <c r="N4318" i="3" s="1"/>
  <c r="O4317" i="3"/>
  <c r="N4317" i="3" a="1"/>
  <c r="N4317" i="3" s="1"/>
  <c r="O4316" i="3"/>
  <c r="N4316" i="3" a="1"/>
  <c r="N4316" i="3" s="1"/>
  <c r="O4315" i="3"/>
  <c r="N4315" i="3" a="1"/>
  <c r="N4315" i="3" s="1"/>
  <c r="O4314" i="3"/>
  <c r="N4314" i="3" a="1"/>
  <c r="N4314" i="3" s="1"/>
  <c r="O4313" i="3"/>
  <c r="N4313" i="3" a="1"/>
  <c r="N4313" i="3" s="1"/>
  <c r="O4312" i="3"/>
  <c r="N4312" i="3" a="1"/>
  <c r="N4312" i="3" s="1"/>
  <c r="O4311" i="3"/>
  <c r="N4311" i="3" a="1"/>
  <c r="N4311" i="3" s="1"/>
  <c r="O4310" i="3"/>
  <c r="N4310" i="3" a="1"/>
  <c r="N4310" i="3" s="1"/>
  <c r="O4309" i="3"/>
  <c r="N4309" i="3" a="1"/>
  <c r="N4309" i="3" s="1"/>
  <c r="O4308" i="3"/>
  <c r="N4308" i="3" a="1"/>
  <c r="N4308" i="3" s="1"/>
  <c r="O4307" i="3"/>
  <c r="N4307" i="3" a="1"/>
  <c r="N4307" i="3" s="1"/>
  <c r="O4306" i="3"/>
  <c r="N4306" i="3" a="1"/>
  <c r="N4306" i="3" s="1"/>
  <c r="O4305" i="3"/>
  <c r="N4305" i="3" a="1"/>
  <c r="N4305" i="3" s="1"/>
  <c r="O4304" i="3"/>
  <c r="N4304" i="3" a="1"/>
  <c r="N4304" i="3" s="1"/>
  <c r="O4303" i="3"/>
  <c r="N4303" i="3" a="1"/>
  <c r="N4303" i="3" s="1"/>
  <c r="O4302" i="3"/>
  <c r="N4302" i="3" a="1"/>
  <c r="N4302" i="3" s="1"/>
  <c r="O4301" i="3"/>
  <c r="N4301" i="3" a="1"/>
  <c r="N4301" i="3" s="1"/>
  <c r="O4300" i="3"/>
  <c r="N4300" i="3" a="1"/>
  <c r="N4300" i="3" s="1"/>
  <c r="O4299" i="3"/>
  <c r="N4299" i="3" a="1"/>
  <c r="N4299" i="3" s="1"/>
  <c r="O4298" i="3"/>
  <c r="N4298" i="3" a="1"/>
  <c r="N4298" i="3" s="1"/>
  <c r="F4299" i="3"/>
  <c r="G4299" i="3"/>
  <c r="H4299" i="3"/>
  <c r="F4300" i="3"/>
  <c r="G4300" i="3"/>
  <c r="H4300" i="3"/>
  <c r="F4301" i="3"/>
  <c r="G4301" i="3"/>
  <c r="H4301" i="3"/>
  <c r="F4302" i="3"/>
  <c r="G4302" i="3"/>
  <c r="H4302" i="3"/>
  <c r="F4303" i="3"/>
  <c r="G4303" i="3"/>
  <c r="H4303" i="3"/>
  <c r="F4304" i="3"/>
  <c r="G4304" i="3"/>
  <c r="H4304" i="3"/>
  <c r="F4305" i="3"/>
  <c r="G4305" i="3"/>
  <c r="H4305" i="3"/>
  <c r="F4306" i="3"/>
  <c r="G4306" i="3"/>
  <c r="H4306" i="3"/>
  <c r="F4307" i="3"/>
  <c r="G4307" i="3"/>
  <c r="H4307" i="3"/>
  <c r="F4308" i="3"/>
  <c r="G4308" i="3"/>
  <c r="H4308" i="3"/>
  <c r="F4309" i="3"/>
  <c r="G4309" i="3"/>
  <c r="H4309" i="3"/>
  <c r="F4310" i="3"/>
  <c r="G4310" i="3"/>
  <c r="H4310" i="3"/>
  <c r="F4311" i="3"/>
  <c r="G4311" i="3"/>
  <c r="H4311" i="3"/>
  <c r="F4312" i="3"/>
  <c r="G4312" i="3"/>
  <c r="H4312" i="3"/>
  <c r="F4313" i="3"/>
  <c r="G4313" i="3"/>
  <c r="H4313" i="3"/>
  <c r="F4314" i="3"/>
  <c r="G4314" i="3"/>
  <c r="H4314" i="3"/>
  <c r="F4315" i="3"/>
  <c r="G4315" i="3"/>
  <c r="H4315" i="3"/>
  <c r="F4316" i="3"/>
  <c r="G4316" i="3"/>
  <c r="H4316" i="3"/>
  <c r="F4317" i="3"/>
  <c r="G4317" i="3"/>
  <c r="H4317" i="3"/>
  <c r="F4318" i="3"/>
  <c r="G4318" i="3"/>
  <c r="H4318" i="3"/>
  <c r="F4319" i="3"/>
  <c r="G4319" i="3"/>
  <c r="H4319" i="3"/>
  <c r="F4298" i="3"/>
  <c r="G4298" i="3"/>
  <c r="H4298" i="3"/>
  <c r="B4298" i="3"/>
  <c r="L4298" i="3" s="1"/>
  <c r="C4298" i="3"/>
  <c r="D4298" i="3"/>
  <c r="B4299" i="3"/>
  <c r="L4299" i="3" s="1"/>
  <c r="C4299" i="3"/>
  <c r="D4299" i="3"/>
  <c r="B4300" i="3"/>
  <c r="L4300" i="3" s="1"/>
  <c r="C4300" i="3"/>
  <c r="D4300" i="3"/>
  <c r="B4301" i="3"/>
  <c r="L4301" i="3" s="1"/>
  <c r="C4301" i="3"/>
  <c r="D4301" i="3"/>
  <c r="B4302" i="3"/>
  <c r="L4302" i="3" s="1"/>
  <c r="C4302" i="3"/>
  <c r="D4302" i="3"/>
  <c r="B4303" i="3"/>
  <c r="L4303" i="3" s="1"/>
  <c r="C4303" i="3"/>
  <c r="D4303" i="3"/>
  <c r="B4304" i="3"/>
  <c r="L4304" i="3" s="1"/>
  <c r="C4304" i="3"/>
  <c r="D4304" i="3"/>
  <c r="B4305" i="3"/>
  <c r="L4305" i="3" s="1"/>
  <c r="C4305" i="3"/>
  <c r="D4305" i="3"/>
  <c r="B4306" i="3"/>
  <c r="L4306" i="3" s="1"/>
  <c r="C4306" i="3"/>
  <c r="D4306" i="3"/>
  <c r="B4307" i="3"/>
  <c r="L4307" i="3" s="1"/>
  <c r="C4307" i="3"/>
  <c r="D4307" i="3"/>
  <c r="B4308" i="3"/>
  <c r="L4308" i="3" s="1"/>
  <c r="C4308" i="3"/>
  <c r="D4308" i="3"/>
  <c r="B4309" i="3"/>
  <c r="L4309" i="3" s="1"/>
  <c r="C4309" i="3"/>
  <c r="D4309" i="3"/>
  <c r="B4310" i="3"/>
  <c r="L4310" i="3" s="1"/>
  <c r="C4310" i="3"/>
  <c r="D4310" i="3"/>
  <c r="B4311" i="3"/>
  <c r="L4311" i="3" s="1"/>
  <c r="C4311" i="3"/>
  <c r="D4311" i="3"/>
  <c r="B4312" i="3"/>
  <c r="L4312" i="3" s="1"/>
  <c r="C4312" i="3"/>
  <c r="D4312" i="3"/>
  <c r="B4313" i="3"/>
  <c r="L4313" i="3" s="1"/>
  <c r="C4313" i="3"/>
  <c r="D4313" i="3"/>
  <c r="B4314" i="3"/>
  <c r="L4314" i="3" s="1"/>
  <c r="C4314" i="3"/>
  <c r="D4314" i="3"/>
  <c r="B4315" i="3"/>
  <c r="L4315" i="3" s="1"/>
  <c r="C4315" i="3"/>
  <c r="D4315" i="3"/>
  <c r="B4316" i="3"/>
  <c r="L4316" i="3" s="1"/>
  <c r="C4316" i="3"/>
  <c r="D4316" i="3"/>
  <c r="B4317" i="3"/>
  <c r="L4317" i="3" s="1"/>
  <c r="C4317" i="3"/>
  <c r="D4317" i="3"/>
  <c r="B4318" i="3"/>
  <c r="L4318" i="3" s="1"/>
  <c r="C4318" i="3"/>
  <c r="D4318" i="3"/>
  <c r="B4319" i="3"/>
  <c r="L4319" i="3" s="1"/>
  <c r="C4319" i="3"/>
  <c r="D4319" i="3"/>
  <c r="O4297" i="3"/>
  <c r="N4297" i="3" a="1"/>
  <c r="N4297" i="3" s="1"/>
  <c r="H4297" i="3"/>
  <c r="G4297" i="3"/>
  <c r="F4297" i="3"/>
  <c r="D4297" i="3"/>
  <c r="C4297" i="3"/>
  <c r="B4297" i="3"/>
  <c r="L4297" i="3" s="1"/>
  <c r="O4296" i="3"/>
  <c r="H4296" i="3"/>
  <c r="G4296" i="3"/>
  <c r="F4296" i="3"/>
  <c r="D4296" i="3"/>
  <c r="C4296" i="3"/>
  <c r="B4296" i="3"/>
  <c r="L4296" i="3" s="1"/>
  <c r="O4295" i="3"/>
  <c r="H4295" i="3"/>
  <c r="G4295" i="3"/>
  <c r="F4295" i="3"/>
  <c r="D4295" i="3"/>
  <c r="C4295" i="3"/>
  <c r="B4295" i="3"/>
  <c r="L4295" i="3" s="1"/>
  <c r="O4294" i="3"/>
  <c r="N4294" i="3" a="1"/>
  <c r="N4294" i="3" s="1"/>
  <c r="H4294" i="3"/>
  <c r="G4294" i="3"/>
  <c r="F4294" i="3"/>
  <c r="D4294" i="3"/>
  <c r="C4294" i="3"/>
  <c r="B4294" i="3"/>
  <c r="L4294" i="3" s="1"/>
  <c r="O4293" i="3"/>
  <c r="H4293" i="3"/>
  <c r="G4293" i="3"/>
  <c r="F4293" i="3"/>
  <c r="D4293" i="3"/>
  <c r="C4293" i="3"/>
  <c r="B4293" i="3"/>
  <c r="L4293" i="3" s="1"/>
  <c r="O4292" i="3"/>
  <c r="N4292" i="3" a="1"/>
  <c r="N4292" i="3" s="1"/>
  <c r="H4292" i="3"/>
  <c r="G4292" i="3"/>
  <c r="F4292" i="3"/>
  <c r="D4292" i="3"/>
  <c r="C4292" i="3"/>
  <c r="B4292" i="3"/>
  <c r="O4291" i="3"/>
  <c r="H4291" i="3"/>
  <c r="G4291" i="3"/>
  <c r="F4291" i="3"/>
  <c r="D4291" i="3"/>
  <c r="C4291" i="3"/>
  <c r="B4291" i="3"/>
  <c r="L4291" i="3" s="1"/>
  <c r="O4290" i="3"/>
  <c r="N4290" i="3" a="1"/>
  <c r="N4290" i="3" s="1"/>
  <c r="H4290" i="3"/>
  <c r="G4290" i="3"/>
  <c r="F4290" i="3"/>
  <c r="D4290" i="3"/>
  <c r="C4290" i="3"/>
  <c r="B4290" i="3"/>
  <c r="L4290" i="3" s="1"/>
  <c r="O4289" i="3"/>
  <c r="H4289" i="3"/>
  <c r="G4289" i="3"/>
  <c r="F4289" i="3"/>
  <c r="D4289" i="3"/>
  <c r="C4289" i="3"/>
  <c r="B4289" i="3"/>
  <c r="L4289" i="3" s="1"/>
  <c r="O4288" i="3"/>
  <c r="H4288" i="3"/>
  <c r="G4288" i="3"/>
  <c r="F4288" i="3"/>
  <c r="D4288" i="3"/>
  <c r="C4288" i="3"/>
  <c r="B4288" i="3"/>
  <c r="L4288" i="3" s="1"/>
  <c r="O4287" i="3"/>
  <c r="H4287" i="3"/>
  <c r="G4287" i="3"/>
  <c r="F4287" i="3"/>
  <c r="D4287" i="3"/>
  <c r="C4287" i="3"/>
  <c r="B4287" i="3"/>
  <c r="L4287" i="3" s="1"/>
  <c r="O4286" i="3"/>
  <c r="H4286" i="3"/>
  <c r="G4286" i="3"/>
  <c r="F4286" i="3"/>
  <c r="D4286" i="3"/>
  <c r="C4286" i="3"/>
  <c r="B4286" i="3"/>
  <c r="L4286" i="3" s="1"/>
  <c r="O4285" i="3"/>
  <c r="H4285" i="3"/>
  <c r="G4285" i="3"/>
  <c r="F4285" i="3"/>
  <c r="D4285" i="3"/>
  <c r="C4285" i="3"/>
  <c r="B4285" i="3"/>
  <c r="L4285" i="3" s="1"/>
  <c r="O4284" i="3"/>
  <c r="H4284" i="3"/>
  <c r="G4284" i="3"/>
  <c r="F4284" i="3"/>
  <c r="D4284" i="3"/>
  <c r="C4284" i="3"/>
  <c r="B4284" i="3"/>
  <c r="L4284" i="3" s="1"/>
  <c r="O4283" i="3"/>
  <c r="N4283" i="3" a="1"/>
  <c r="N4283" i="3" s="1"/>
  <c r="H4283" i="3"/>
  <c r="G4283" i="3"/>
  <c r="F4283" i="3"/>
  <c r="D4283" i="3"/>
  <c r="C4283" i="3"/>
  <c r="B4283" i="3"/>
  <c r="L4283" i="3" s="1"/>
  <c r="O4282" i="3"/>
  <c r="N4282" i="3" a="1"/>
  <c r="N4282" i="3" s="1"/>
  <c r="H4282" i="3"/>
  <c r="G4282" i="3"/>
  <c r="F4282" i="3"/>
  <c r="D4282" i="3"/>
  <c r="C4282" i="3"/>
  <c r="B4282" i="3"/>
  <c r="L4282" i="3" s="1"/>
  <c r="O4281" i="3"/>
  <c r="H4281" i="3"/>
  <c r="G4281" i="3"/>
  <c r="F4281" i="3"/>
  <c r="D4281" i="3"/>
  <c r="C4281" i="3"/>
  <c r="B4281" i="3"/>
  <c r="L4281" i="3" s="1"/>
  <c r="O4280" i="3"/>
  <c r="H4280" i="3"/>
  <c r="G4280" i="3"/>
  <c r="F4280" i="3"/>
  <c r="D4280" i="3"/>
  <c r="C4280" i="3"/>
  <c r="B4280" i="3"/>
  <c r="L4280" i="3" s="1"/>
  <c r="O4279" i="3"/>
  <c r="N4279" i="3" a="1"/>
  <c r="N4279" i="3" s="1"/>
  <c r="H4279" i="3"/>
  <c r="G4279" i="3"/>
  <c r="F4279" i="3"/>
  <c r="D4279" i="3"/>
  <c r="C4279" i="3"/>
  <c r="B4279" i="3"/>
  <c r="L4279" i="3" s="1"/>
  <c r="O4278" i="3"/>
  <c r="H4278" i="3"/>
  <c r="G4278" i="3"/>
  <c r="F4278" i="3"/>
  <c r="D4278" i="3"/>
  <c r="C4278" i="3"/>
  <c r="B4278" i="3"/>
  <c r="L4278" i="3" s="1"/>
  <c r="O4277" i="3"/>
  <c r="H4277" i="3"/>
  <c r="G4277" i="3"/>
  <c r="F4277" i="3"/>
  <c r="D4277" i="3"/>
  <c r="C4277" i="3"/>
  <c r="B4277" i="3"/>
  <c r="L4277" i="3" s="1"/>
  <c r="O4276" i="3"/>
  <c r="N4276" i="3" a="1"/>
  <c r="N4276" i="3" s="1"/>
  <c r="H4276" i="3"/>
  <c r="G4276" i="3"/>
  <c r="F4276" i="3"/>
  <c r="D4276" i="3"/>
  <c r="C4276" i="3"/>
  <c r="B4276" i="3"/>
  <c r="L4276" i="3" s="1"/>
  <c r="O4275" i="3"/>
  <c r="H4275" i="3"/>
  <c r="G4275" i="3"/>
  <c r="F4275" i="3"/>
  <c r="D4275" i="3"/>
  <c r="C4275" i="3"/>
  <c r="B4275" i="3"/>
  <c r="L4275" i="3" s="1"/>
  <c r="O4274" i="3"/>
  <c r="N4274" i="3" a="1"/>
  <c r="N4274" i="3" s="1"/>
  <c r="H4274" i="3"/>
  <c r="G4274" i="3"/>
  <c r="F4274" i="3"/>
  <c r="D4274" i="3"/>
  <c r="C4274" i="3"/>
  <c r="B4274" i="3"/>
  <c r="L4274" i="3" s="1"/>
  <c r="O4273" i="3"/>
  <c r="N4273" i="3" a="1"/>
  <c r="N4273" i="3" s="1"/>
  <c r="H4273" i="3"/>
  <c r="G4273" i="3"/>
  <c r="F4273" i="3"/>
  <c r="D4273" i="3"/>
  <c r="C4273" i="3"/>
  <c r="B4273" i="3"/>
  <c r="L4273" i="3" s="1"/>
  <c r="O4272" i="3"/>
  <c r="N4272" i="3" a="1"/>
  <c r="N4272" i="3" s="1"/>
  <c r="H4272" i="3"/>
  <c r="G4272" i="3"/>
  <c r="F4272" i="3"/>
  <c r="D4272" i="3"/>
  <c r="C4272" i="3"/>
  <c r="B4272" i="3"/>
  <c r="L4272" i="3" s="1"/>
  <c r="O4271" i="3"/>
  <c r="N4271" i="3" a="1"/>
  <c r="N4271" i="3" s="1"/>
  <c r="H4271" i="3"/>
  <c r="G4271" i="3"/>
  <c r="F4271" i="3"/>
  <c r="D4271" i="3"/>
  <c r="C4271" i="3"/>
  <c r="B4271" i="3"/>
  <c r="L4271" i="3" s="1"/>
  <c r="O4270" i="3"/>
  <c r="N4270" i="3" a="1"/>
  <c r="N4270" i="3" s="1"/>
  <c r="H4270" i="3"/>
  <c r="G4270" i="3"/>
  <c r="F4270" i="3"/>
  <c r="D4270" i="3"/>
  <c r="C4270" i="3"/>
  <c r="B4270" i="3"/>
  <c r="L4270" i="3" s="1"/>
  <c r="O4269" i="3"/>
  <c r="H4269" i="3"/>
  <c r="G4269" i="3"/>
  <c r="F4269" i="3"/>
  <c r="D4269" i="3"/>
  <c r="C4269" i="3"/>
  <c r="B4269" i="3"/>
  <c r="L4269" i="3" s="1"/>
  <c r="O4268" i="3"/>
  <c r="N4268" i="3" a="1"/>
  <c r="N4268" i="3" s="1"/>
  <c r="H4268" i="3"/>
  <c r="G4268" i="3"/>
  <c r="F4268" i="3"/>
  <c r="D4268" i="3"/>
  <c r="C4268" i="3"/>
  <c r="B4268" i="3"/>
  <c r="L4268" i="3" s="1"/>
  <c r="O4267" i="3"/>
  <c r="N4267" i="3" a="1"/>
  <c r="N4267" i="3" s="1"/>
  <c r="H4267" i="3"/>
  <c r="G4267" i="3"/>
  <c r="F4267" i="3"/>
  <c r="D4267" i="3"/>
  <c r="C4267" i="3"/>
  <c r="B4267" i="3"/>
  <c r="L4267" i="3" s="1"/>
  <c r="O4266" i="3"/>
  <c r="N4266" i="3" a="1"/>
  <c r="N4266" i="3" s="1"/>
  <c r="H4266" i="3"/>
  <c r="G4266" i="3"/>
  <c r="F4266" i="3"/>
  <c r="D4266" i="3"/>
  <c r="C4266" i="3"/>
  <c r="B4266" i="3"/>
  <c r="L4266" i="3" s="1"/>
  <c r="O4265" i="3"/>
  <c r="N4265" i="3" a="1"/>
  <c r="N4265" i="3" s="1"/>
  <c r="H4265" i="3"/>
  <c r="G4265" i="3"/>
  <c r="F4265" i="3"/>
  <c r="D4265" i="3"/>
  <c r="C4265" i="3"/>
  <c r="B4265" i="3"/>
  <c r="L4265" i="3" s="1"/>
  <c r="O4264" i="3"/>
  <c r="N4264" i="3" a="1"/>
  <c r="N4264" i="3" s="1"/>
  <c r="H4264" i="3"/>
  <c r="G4264" i="3"/>
  <c r="F4264" i="3"/>
  <c r="D4264" i="3"/>
  <c r="C4264" i="3"/>
  <c r="B4264" i="3"/>
  <c r="L4264" i="3" s="1"/>
  <c r="O4263" i="3"/>
  <c r="N4263" i="3" a="1"/>
  <c r="N4263" i="3" s="1"/>
  <c r="H4263" i="3"/>
  <c r="G4263" i="3"/>
  <c r="F4263" i="3"/>
  <c r="D4263" i="3"/>
  <c r="C4263" i="3"/>
  <c r="B4263" i="3"/>
  <c r="L4263" i="3" s="1"/>
  <c r="O4262" i="3"/>
  <c r="N4262" i="3" a="1"/>
  <c r="N4262" i="3" s="1"/>
  <c r="H4262" i="3"/>
  <c r="G4262" i="3"/>
  <c r="F4262" i="3"/>
  <c r="D4262" i="3"/>
  <c r="C4262" i="3"/>
  <c r="B4262" i="3"/>
  <c r="L4262" i="3" s="1"/>
  <c r="O4261" i="3"/>
  <c r="H4261" i="3"/>
  <c r="G4261" i="3"/>
  <c r="F4261" i="3"/>
  <c r="D4261" i="3"/>
  <c r="C4261" i="3"/>
  <c r="B4261" i="3"/>
  <c r="L4261" i="3" s="1"/>
  <c r="O4260" i="3"/>
  <c r="H4260" i="3"/>
  <c r="G4260" i="3"/>
  <c r="F4260" i="3"/>
  <c r="D4260" i="3"/>
  <c r="C4260" i="3"/>
  <c r="B4260" i="3"/>
  <c r="L4260" i="3" s="1"/>
  <c r="O4259" i="3"/>
  <c r="N4259" i="3" a="1"/>
  <c r="N4259" i="3" s="1"/>
  <c r="H4259" i="3"/>
  <c r="G4259" i="3"/>
  <c r="F4259" i="3"/>
  <c r="D4259" i="3"/>
  <c r="C4259" i="3"/>
  <c r="B4259" i="3"/>
  <c r="L4259" i="3" s="1"/>
  <c r="O4258" i="3"/>
  <c r="H4258" i="3"/>
  <c r="G4258" i="3"/>
  <c r="F4258" i="3"/>
  <c r="D4258" i="3"/>
  <c r="C4258" i="3"/>
  <c r="B4258" i="3"/>
  <c r="L4258" i="3" s="1"/>
  <c r="O4257" i="3"/>
  <c r="H4257" i="3"/>
  <c r="G4257" i="3"/>
  <c r="F4257" i="3"/>
  <c r="D4257" i="3"/>
  <c r="C4257" i="3"/>
  <c r="B4257" i="3"/>
  <c r="O4256" i="3"/>
  <c r="H4256" i="3"/>
  <c r="G4256" i="3"/>
  <c r="F4256" i="3"/>
  <c r="D4256" i="3"/>
  <c r="C4256" i="3"/>
  <c r="B4256" i="3"/>
  <c r="L4256" i="3" s="1"/>
  <c r="O4255" i="3"/>
  <c r="H4255" i="3"/>
  <c r="G4255" i="3"/>
  <c r="F4255" i="3"/>
  <c r="D4255" i="3"/>
  <c r="C4255" i="3"/>
  <c r="B4255" i="3"/>
  <c r="O4254" i="3"/>
  <c r="N4254" i="3" a="1"/>
  <c r="N4254" i="3" s="1"/>
  <c r="H4254" i="3"/>
  <c r="G4254" i="3"/>
  <c r="F4254" i="3"/>
  <c r="D4254" i="3"/>
  <c r="C4254" i="3"/>
  <c r="B4254" i="3"/>
  <c r="O4253" i="3"/>
  <c r="N4253" i="3" a="1"/>
  <c r="N4253" i="3" s="1"/>
  <c r="H4253" i="3"/>
  <c r="G4253" i="3"/>
  <c r="F4253" i="3"/>
  <c r="D4253" i="3"/>
  <c r="C4253" i="3"/>
  <c r="B4253" i="3"/>
  <c r="L4253" i="3" s="1"/>
  <c r="O4252" i="3"/>
  <c r="N4252" i="3" a="1"/>
  <c r="N4252" i="3" s="1"/>
  <c r="H4252" i="3"/>
  <c r="G4252" i="3"/>
  <c r="F4252" i="3"/>
  <c r="D4252" i="3"/>
  <c r="C4252" i="3"/>
  <c r="B4252" i="3"/>
  <c r="L4252" i="3" s="1"/>
  <c r="O4251" i="3"/>
  <c r="H4251" i="3"/>
  <c r="G4251" i="3"/>
  <c r="F4251" i="3"/>
  <c r="D4251" i="3"/>
  <c r="C4251" i="3"/>
  <c r="B4251" i="3"/>
  <c r="O4250" i="3"/>
  <c r="H4250" i="3"/>
  <c r="G4250" i="3"/>
  <c r="F4250" i="3"/>
  <c r="D4250" i="3"/>
  <c r="C4250" i="3"/>
  <c r="B4250" i="3"/>
  <c r="O4249" i="3"/>
  <c r="H4249" i="3"/>
  <c r="G4249" i="3"/>
  <c r="F4249" i="3"/>
  <c r="D4249" i="3"/>
  <c r="C4249" i="3"/>
  <c r="B4249" i="3"/>
  <c r="O4248" i="3"/>
  <c r="H4248" i="3"/>
  <c r="G4248" i="3"/>
  <c r="F4248" i="3"/>
  <c r="D4248" i="3"/>
  <c r="C4248" i="3"/>
  <c r="B4248" i="3"/>
  <c r="O4247" i="3"/>
  <c r="G4247" i="3"/>
  <c r="F4247" i="3"/>
  <c r="D4247" i="3"/>
  <c r="C4247" i="3"/>
  <c r="B4247" i="3"/>
  <c r="O4246" i="3"/>
  <c r="N4246" i="3" a="1"/>
  <c r="N4246" i="3" s="1"/>
  <c r="H4246" i="3"/>
  <c r="G4246" i="3"/>
  <c r="F4246" i="3"/>
  <c r="D4246" i="3"/>
  <c r="C4246" i="3"/>
  <c r="B4246" i="3"/>
  <c r="L4246" i="3" s="1"/>
  <c r="O4245" i="3"/>
  <c r="N4245" i="3" a="1"/>
  <c r="N4245" i="3" s="1"/>
  <c r="H4245" i="3"/>
  <c r="G4245" i="3"/>
  <c r="F4245" i="3"/>
  <c r="D4245" i="3"/>
  <c r="C4245" i="3"/>
  <c r="B4245" i="3"/>
  <c r="L4245" i="3" s="1"/>
  <c r="O4244" i="3"/>
  <c r="N4244" i="3" a="1"/>
  <c r="N4244" i="3" s="1"/>
  <c r="H4244" i="3"/>
  <c r="G4244" i="3"/>
  <c r="F4244" i="3"/>
  <c r="D4244" i="3"/>
  <c r="C4244" i="3"/>
  <c r="B4244" i="3"/>
  <c r="L4244" i="3" s="1"/>
  <c r="O4243" i="3"/>
  <c r="N4243" i="3" a="1"/>
  <c r="N4243" i="3" s="1"/>
  <c r="H4243" i="3"/>
  <c r="G4243" i="3"/>
  <c r="F4243" i="3"/>
  <c r="D4243" i="3"/>
  <c r="C4243" i="3"/>
  <c r="B4243" i="3"/>
  <c r="L4243" i="3" s="1"/>
  <c r="O4242" i="3"/>
  <c r="N4242" i="3" a="1"/>
  <c r="N4242" i="3" s="1"/>
  <c r="H4242" i="3"/>
  <c r="G4242" i="3"/>
  <c r="F4242" i="3"/>
  <c r="D4242" i="3"/>
  <c r="C4242" i="3"/>
  <c r="B4242" i="3"/>
  <c r="O4241" i="3"/>
  <c r="N4241" i="3" a="1"/>
  <c r="N4241" i="3" s="1"/>
  <c r="H4241" i="3"/>
  <c r="G4241" i="3"/>
  <c r="F4241" i="3"/>
  <c r="D4241" i="3"/>
  <c r="C4241" i="3"/>
  <c r="B4241" i="3"/>
  <c r="O4240" i="3"/>
  <c r="H4240" i="3"/>
  <c r="G4240" i="3"/>
  <c r="F4240" i="3"/>
  <c r="D4240" i="3"/>
  <c r="C4240" i="3"/>
  <c r="B4240" i="3"/>
  <c r="L4240" i="3" s="1"/>
  <c r="O4239" i="3"/>
  <c r="N4239" i="3" a="1"/>
  <c r="N4239" i="3" s="1"/>
  <c r="H4239" i="3"/>
  <c r="G4239" i="3"/>
  <c r="F4239" i="3"/>
  <c r="D4239" i="3"/>
  <c r="C4239" i="3"/>
  <c r="B4239" i="3"/>
  <c r="O4238" i="3"/>
  <c r="N4238" i="3" a="1"/>
  <c r="N4238" i="3" s="1"/>
  <c r="H4238" i="3"/>
  <c r="G4238" i="3"/>
  <c r="F4238" i="3"/>
  <c r="D4238" i="3"/>
  <c r="C4238" i="3"/>
  <c r="B4238" i="3"/>
  <c r="L4238" i="3" s="1"/>
  <c r="O4237" i="3"/>
  <c r="N4237" i="3" a="1"/>
  <c r="N4237" i="3" s="1"/>
  <c r="H4237" i="3"/>
  <c r="G4237" i="3"/>
  <c r="F4237" i="3"/>
  <c r="D4237" i="3"/>
  <c r="C4237" i="3"/>
  <c r="B4237" i="3"/>
  <c r="L4237" i="3" s="1"/>
  <c r="O4236" i="3"/>
  <c r="H4236" i="3"/>
  <c r="G4236" i="3"/>
  <c r="F4236" i="3"/>
  <c r="D4236" i="3"/>
  <c r="C4236" i="3"/>
  <c r="B4236" i="3"/>
  <c r="L4236" i="3" s="1"/>
  <c r="H4235" i="3"/>
  <c r="G4235" i="3"/>
  <c r="F4235" i="3"/>
  <c r="D4235" i="3"/>
  <c r="C4235" i="3"/>
  <c r="B4235" i="3"/>
  <c r="O4234" i="3"/>
  <c r="N4234" i="3" a="1"/>
  <c r="N4234" i="3" s="1"/>
  <c r="H4234" i="3"/>
  <c r="G4234" i="3"/>
  <c r="F4234" i="3"/>
  <c r="D4234" i="3"/>
  <c r="C4234" i="3"/>
  <c r="B4234" i="3"/>
  <c r="L4234" i="3" s="1"/>
  <c r="O4233" i="3"/>
  <c r="H4233" i="3"/>
  <c r="G4233" i="3"/>
  <c r="F4233" i="3"/>
  <c r="D4233" i="3"/>
  <c r="C4233" i="3"/>
  <c r="B4233" i="3"/>
  <c r="L4233" i="3" s="1"/>
  <c r="O4232" i="3"/>
  <c r="H4232" i="3"/>
  <c r="G4232" i="3"/>
  <c r="F4232" i="3"/>
  <c r="D4232" i="3"/>
  <c r="C4232" i="3"/>
  <c r="B4232" i="3"/>
  <c r="L4232" i="3" s="1"/>
  <c r="O4231" i="3"/>
  <c r="H4231" i="3"/>
  <c r="G4231" i="3"/>
  <c r="F4231" i="3"/>
  <c r="D4231" i="3"/>
  <c r="C4231" i="3"/>
  <c r="B4231" i="3"/>
  <c r="O4230" i="3"/>
  <c r="N4230" i="3" a="1"/>
  <c r="N4230" i="3" s="1"/>
  <c r="H4230" i="3"/>
  <c r="G4230" i="3"/>
  <c r="F4230" i="3"/>
  <c r="D4230" i="3"/>
  <c r="C4230" i="3"/>
  <c r="B4230" i="3"/>
  <c r="O4229" i="3"/>
  <c r="H4229" i="3"/>
  <c r="G4229" i="3"/>
  <c r="F4229" i="3"/>
  <c r="D4229" i="3"/>
  <c r="C4229" i="3"/>
  <c r="B4229" i="3"/>
  <c r="L4229" i="3" s="1"/>
  <c r="O4228" i="3"/>
  <c r="H4228" i="3"/>
  <c r="G4228" i="3"/>
  <c r="F4228" i="3"/>
  <c r="D4228" i="3"/>
  <c r="C4228" i="3"/>
  <c r="B4228" i="3"/>
  <c r="L4228" i="3" s="1"/>
  <c r="O4227" i="3"/>
  <c r="H4227" i="3"/>
  <c r="G4227" i="3"/>
  <c r="F4227" i="3"/>
  <c r="D4227" i="3"/>
  <c r="C4227" i="3"/>
  <c r="B4227" i="3"/>
  <c r="L4227" i="3" s="1"/>
  <c r="O4226" i="3"/>
  <c r="H4226" i="3"/>
  <c r="G4226" i="3"/>
  <c r="F4226" i="3"/>
  <c r="D4226" i="3"/>
  <c r="C4226" i="3"/>
  <c r="B4226" i="3"/>
  <c r="L4226" i="3" s="1"/>
  <c r="O4225" i="3"/>
  <c r="H4225" i="3"/>
  <c r="G4225" i="3"/>
  <c r="F4225" i="3"/>
  <c r="D4225" i="3"/>
  <c r="C4225" i="3"/>
  <c r="B4225" i="3"/>
  <c r="O4224" i="3"/>
  <c r="H4224" i="3"/>
  <c r="G4224" i="3"/>
  <c r="F4224" i="3"/>
  <c r="D4224" i="3"/>
  <c r="C4224" i="3"/>
  <c r="B4224" i="3"/>
  <c r="O4223" i="3"/>
  <c r="N4223" i="3" a="1"/>
  <c r="N4223" i="3" s="1"/>
  <c r="H4223" i="3"/>
  <c r="G4223" i="3"/>
  <c r="F4223" i="3"/>
  <c r="D4223" i="3"/>
  <c r="C4223" i="3"/>
  <c r="B4223" i="3"/>
  <c r="L4223" i="3" s="1"/>
  <c r="O4222" i="3"/>
  <c r="H4222" i="3"/>
  <c r="G4222" i="3"/>
  <c r="F4222" i="3"/>
  <c r="D4222" i="3"/>
  <c r="C4222" i="3"/>
  <c r="B4222" i="3"/>
  <c r="L4222" i="3" s="1"/>
  <c r="O4219" i="3"/>
  <c r="H4219" i="3"/>
  <c r="G4219" i="3"/>
  <c r="F4219" i="3"/>
  <c r="D4219" i="3"/>
  <c r="C4219" i="3"/>
  <c r="B4219" i="3"/>
  <c r="O4220" i="3"/>
  <c r="N4220" i="3" a="1"/>
  <c r="N4220" i="3" s="1"/>
  <c r="H4220" i="3"/>
  <c r="G4220" i="3"/>
  <c r="F4220" i="3"/>
  <c r="D4220" i="3"/>
  <c r="C4220" i="3"/>
  <c r="B4220" i="3"/>
  <c r="L4220" i="3" s="1"/>
  <c r="O4218" i="3"/>
  <c r="N4218" i="3" a="1"/>
  <c r="N4218" i="3" s="1"/>
  <c r="H4218" i="3"/>
  <c r="G4218" i="3"/>
  <c r="F4218" i="3"/>
  <c r="D4218" i="3"/>
  <c r="C4218" i="3"/>
  <c r="B4218" i="3"/>
  <c r="L4218" i="3" s="1"/>
  <c r="O4217" i="3"/>
  <c r="N4217" i="3" a="1"/>
  <c r="N4217" i="3" s="1"/>
  <c r="H4217" i="3"/>
  <c r="G4217" i="3"/>
  <c r="F4217" i="3"/>
  <c r="D4217" i="3"/>
  <c r="C4217" i="3"/>
  <c r="B4217" i="3"/>
  <c r="L4217" i="3" s="1"/>
  <c r="K4216" i="3"/>
  <c r="O4216" i="3" s="1"/>
  <c r="K4215" i="3"/>
  <c r="O4215" i="3" s="1"/>
  <c r="N4216" i="3" a="1"/>
  <c r="N4216" i="3" s="1"/>
  <c r="H4216" i="3"/>
  <c r="G4216" i="3"/>
  <c r="F4216" i="3"/>
  <c r="D4216" i="3"/>
  <c r="C4216" i="3"/>
  <c r="B4216" i="3"/>
  <c r="N4215" i="3" a="1"/>
  <c r="N4215" i="3" s="1"/>
  <c r="H4215" i="3"/>
  <c r="G4215" i="3"/>
  <c r="F4215" i="3"/>
  <c r="D4215" i="3"/>
  <c r="C4215" i="3"/>
  <c r="B4215" i="3"/>
  <c r="L4215" i="3" s="1"/>
  <c r="O4214" i="3"/>
  <c r="H4214" i="3"/>
  <c r="G4214" i="3"/>
  <c r="F4214" i="3"/>
  <c r="D4214" i="3"/>
  <c r="C4214" i="3"/>
  <c r="B4214" i="3"/>
  <c r="L4214" i="3" s="1"/>
  <c r="O4213" i="3"/>
  <c r="H4213" i="3"/>
  <c r="G4213" i="3"/>
  <c r="F4213" i="3"/>
  <c r="D4213" i="3"/>
  <c r="C4213" i="3"/>
  <c r="B4213" i="3"/>
  <c r="L4213" i="3" s="1"/>
  <c r="O4212" i="3"/>
  <c r="H4212" i="3"/>
  <c r="G4212" i="3"/>
  <c r="F4212" i="3"/>
  <c r="D4212" i="3"/>
  <c r="C4212" i="3"/>
  <c r="B4212" i="3"/>
  <c r="L4212" i="3" s="1"/>
  <c r="O4119" i="3"/>
  <c r="O4113" i="3"/>
  <c r="O4112" i="3"/>
  <c r="O4111" i="3"/>
  <c r="O4110" i="3"/>
  <c r="O4109" i="3"/>
  <c r="O4108" i="3"/>
  <c r="O4107" i="3"/>
  <c r="O4106" i="3"/>
  <c r="O4105" i="3"/>
  <c r="O4104" i="3"/>
  <c r="O4103" i="3"/>
  <c r="O4102" i="3"/>
  <c r="O4101" i="3"/>
  <c r="O4100" i="3"/>
  <c r="O4099" i="3"/>
  <c r="O4098" i="3"/>
  <c r="O4097" i="3"/>
  <c r="O4096" i="3"/>
  <c r="O4095" i="3"/>
  <c r="O4094" i="3"/>
  <c r="O3794" i="3"/>
  <c r="O3638" i="3"/>
  <c r="O3637" i="3"/>
  <c r="O3636" i="3"/>
  <c r="O3635" i="3"/>
  <c r="O3634" i="3"/>
  <c r="O3633" i="3"/>
  <c r="O3632" i="3"/>
  <c r="O3631" i="3"/>
  <c r="O3630" i="3"/>
  <c r="O3629" i="3"/>
  <c r="O3628" i="3"/>
  <c r="O3627" i="3"/>
  <c r="O3626" i="3"/>
  <c r="O3625" i="3"/>
  <c r="O3624" i="3"/>
  <c r="O3623" i="3"/>
  <c r="O3622" i="3"/>
  <c r="O3621" i="3"/>
  <c r="O3602" i="3"/>
  <c r="O3599" i="3"/>
  <c r="O3598" i="3"/>
  <c r="O3592" i="3"/>
  <c r="O4211" i="3"/>
  <c r="J4211" i="3"/>
  <c r="H4211" i="3"/>
  <c r="G4211" i="3"/>
  <c r="F4211" i="3"/>
  <c r="D4211" i="3"/>
  <c r="C4211" i="3"/>
  <c r="B4211" i="3"/>
  <c r="L4211" i="3" s="1"/>
  <c r="G1658" i="3"/>
  <c r="O4210" i="3"/>
  <c r="N4210" i="3" a="1"/>
  <c r="N4210" i="3" s="1"/>
  <c r="H4210" i="3"/>
  <c r="G4210" i="3"/>
  <c r="F4210" i="3"/>
  <c r="D4210" i="3"/>
  <c r="C4210" i="3"/>
  <c r="B4210" i="3"/>
  <c r="L4210" i="3" s="1"/>
  <c r="O4209" i="3"/>
  <c r="O4208" i="3"/>
  <c r="O4207" i="3"/>
  <c r="O4206" i="3"/>
  <c r="O4205" i="3"/>
  <c r="O4204" i="3"/>
  <c r="O4203" i="3"/>
  <c r="O4202" i="3"/>
  <c r="O4201" i="3"/>
  <c r="O4200" i="3"/>
  <c r="O4199" i="3"/>
  <c r="O4198" i="3"/>
  <c r="O4197" i="3"/>
  <c r="O4196" i="3"/>
  <c r="O4195" i="3"/>
  <c r="O4194" i="3"/>
  <c r="O4193" i="3"/>
  <c r="O4192" i="3"/>
  <c r="O4191" i="3"/>
  <c r="O4190" i="3"/>
  <c r="O4189" i="3"/>
  <c r="O4188" i="3"/>
  <c r="O4187" i="3"/>
  <c r="O4186" i="3"/>
  <c r="O4185" i="3"/>
  <c r="O4184" i="3"/>
  <c r="O4183" i="3"/>
  <c r="O4182" i="3"/>
  <c r="O4181" i="3"/>
  <c r="O4180" i="3"/>
  <c r="O4179" i="3"/>
  <c r="O4178" i="3"/>
  <c r="O4177" i="3"/>
  <c r="O4176" i="3"/>
  <c r="O4175" i="3"/>
  <c r="O4174" i="3"/>
  <c r="O4173" i="3"/>
  <c r="O4172" i="3"/>
  <c r="O4171" i="3"/>
  <c r="O4170" i="3"/>
  <c r="O4169" i="3"/>
  <c r="O4168" i="3"/>
  <c r="O4167" i="3"/>
  <c r="O4166" i="3"/>
  <c r="O4165" i="3"/>
  <c r="O4164" i="3"/>
  <c r="O4163" i="3"/>
  <c r="O4162" i="3"/>
  <c r="O4161" i="3"/>
  <c r="O4160" i="3"/>
  <c r="O4159" i="3"/>
  <c r="O4158" i="3"/>
  <c r="O4157" i="3"/>
  <c r="O4156" i="3"/>
  <c r="O4155" i="3"/>
  <c r="O4154" i="3"/>
  <c r="O4153" i="3"/>
  <c r="O4152" i="3"/>
  <c r="O4151" i="3"/>
  <c r="O4150" i="3"/>
  <c r="O4149" i="3"/>
  <c r="O4148" i="3"/>
  <c r="O4147" i="3"/>
  <c r="O4146" i="3"/>
  <c r="O4145" i="3"/>
  <c r="O4144" i="3"/>
  <c r="O4143" i="3"/>
  <c r="O4142" i="3"/>
  <c r="O4141" i="3"/>
  <c r="O4140" i="3"/>
  <c r="F4171" i="3"/>
  <c r="G4171" i="3"/>
  <c r="H4171" i="3"/>
  <c r="F4172" i="3"/>
  <c r="G4172" i="3"/>
  <c r="H4172" i="3"/>
  <c r="F4173" i="3"/>
  <c r="G4173" i="3"/>
  <c r="H4173" i="3"/>
  <c r="F4174" i="3"/>
  <c r="G4174" i="3"/>
  <c r="H4174" i="3"/>
  <c r="F4175" i="3"/>
  <c r="G4175" i="3"/>
  <c r="H4175" i="3"/>
  <c r="F4176" i="3"/>
  <c r="G4176" i="3"/>
  <c r="H4176" i="3"/>
  <c r="F4177" i="3"/>
  <c r="G4177" i="3"/>
  <c r="H4177" i="3"/>
  <c r="F4178" i="3"/>
  <c r="G4178" i="3"/>
  <c r="H4178" i="3"/>
  <c r="F4179" i="3"/>
  <c r="G4179" i="3"/>
  <c r="H4179" i="3"/>
  <c r="F4180" i="3"/>
  <c r="G4180" i="3"/>
  <c r="H4180" i="3"/>
  <c r="F4181" i="3"/>
  <c r="G4181" i="3"/>
  <c r="H4181" i="3"/>
  <c r="F4182" i="3"/>
  <c r="G4182" i="3"/>
  <c r="H4182" i="3"/>
  <c r="F4183" i="3"/>
  <c r="G4183" i="3"/>
  <c r="H4183" i="3"/>
  <c r="F4184" i="3"/>
  <c r="G4184" i="3"/>
  <c r="H4184" i="3"/>
  <c r="F4185" i="3"/>
  <c r="G4185" i="3"/>
  <c r="H4185" i="3"/>
  <c r="F4186" i="3"/>
  <c r="G4186" i="3"/>
  <c r="H4186" i="3"/>
  <c r="F4187" i="3"/>
  <c r="G4187" i="3"/>
  <c r="H4187" i="3"/>
  <c r="F4188" i="3"/>
  <c r="G4188" i="3"/>
  <c r="H4188" i="3"/>
  <c r="F4189" i="3"/>
  <c r="G4189" i="3"/>
  <c r="H4189" i="3"/>
  <c r="F4190" i="3"/>
  <c r="G4190" i="3"/>
  <c r="H4190" i="3"/>
  <c r="F4191" i="3"/>
  <c r="G4191" i="3"/>
  <c r="H4191" i="3"/>
  <c r="F4192" i="3"/>
  <c r="G4192" i="3"/>
  <c r="H4192" i="3"/>
  <c r="F4193" i="3"/>
  <c r="G4193" i="3"/>
  <c r="H4193" i="3"/>
  <c r="F4194" i="3"/>
  <c r="G4194" i="3"/>
  <c r="H4194" i="3"/>
  <c r="F4195" i="3"/>
  <c r="G4195" i="3"/>
  <c r="H4195" i="3"/>
  <c r="F4196" i="3"/>
  <c r="G4196" i="3"/>
  <c r="H4196" i="3"/>
  <c r="F4197" i="3"/>
  <c r="G4197" i="3"/>
  <c r="H4197" i="3"/>
  <c r="F4198" i="3"/>
  <c r="G4198" i="3"/>
  <c r="H4198" i="3"/>
  <c r="F4199" i="3"/>
  <c r="G4199" i="3"/>
  <c r="H4199" i="3"/>
  <c r="F4200" i="3"/>
  <c r="G4200" i="3"/>
  <c r="H4200" i="3"/>
  <c r="F4201" i="3"/>
  <c r="G4201" i="3"/>
  <c r="H4201" i="3"/>
  <c r="F4202" i="3"/>
  <c r="G4202" i="3"/>
  <c r="H4202" i="3"/>
  <c r="F4203" i="3"/>
  <c r="G4203" i="3"/>
  <c r="H4203" i="3"/>
  <c r="F4204" i="3"/>
  <c r="G4204" i="3"/>
  <c r="H4204" i="3"/>
  <c r="F4205" i="3"/>
  <c r="G4205" i="3"/>
  <c r="H4205" i="3"/>
  <c r="F4206" i="3"/>
  <c r="G4206" i="3"/>
  <c r="H4206" i="3"/>
  <c r="F4207" i="3"/>
  <c r="G4207" i="3"/>
  <c r="H4207" i="3"/>
  <c r="F4208" i="3"/>
  <c r="G4208" i="3"/>
  <c r="H4208" i="3"/>
  <c r="F4209" i="3"/>
  <c r="G4209" i="3"/>
  <c r="H4209" i="3"/>
  <c r="B4171" i="3"/>
  <c r="L4171" i="3" s="1"/>
  <c r="C4171" i="3"/>
  <c r="D4171" i="3"/>
  <c r="B4172" i="3"/>
  <c r="L4172" i="3" s="1"/>
  <c r="C4172" i="3"/>
  <c r="D4172" i="3"/>
  <c r="B4173" i="3"/>
  <c r="L4173" i="3" s="1"/>
  <c r="C4173" i="3"/>
  <c r="D4173" i="3"/>
  <c r="B4174" i="3"/>
  <c r="L4174" i="3" s="1"/>
  <c r="C4174" i="3"/>
  <c r="D4174" i="3"/>
  <c r="B4175" i="3"/>
  <c r="L4175" i="3" s="1"/>
  <c r="C4175" i="3"/>
  <c r="D4175" i="3"/>
  <c r="B4176" i="3"/>
  <c r="L4176" i="3" s="1"/>
  <c r="C4176" i="3"/>
  <c r="D4176" i="3"/>
  <c r="B4177" i="3"/>
  <c r="L4177" i="3" s="1"/>
  <c r="C4177" i="3"/>
  <c r="D4177" i="3"/>
  <c r="B4178" i="3"/>
  <c r="L4178" i="3" s="1"/>
  <c r="C4178" i="3"/>
  <c r="D4178" i="3"/>
  <c r="B4179" i="3"/>
  <c r="L4179" i="3" s="1"/>
  <c r="C4179" i="3"/>
  <c r="D4179" i="3"/>
  <c r="B4180" i="3"/>
  <c r="L4180" i="3" s="1"/>
  <c r="C4180" i="3"/>
  <c r="D4180" i="3"/>
  <c r="B4181" i="3"/>
  <c r="L4181" i="3" s="1"/>
  <c r="C4181" i="3"/>
  <c r="D4181" i="3"/>
  <c r="B4182" i="3"/>
  <c r="L4182" i="3" s="1"/>
  <c r="C4182" i="3"/>
  <c r="D4182" i="3"/>
  <c r="B4183" i="3"/>
  <c r="L4183" i="3" s="1"/>
  <c r="C4183" i="3"/>
  <c r="D4183" i="3"/>
  <c r="B4184" i="3"/>
  <c r="L4184" i="3" s="1"/>
  <c r="C4184" i="3"/>
  <c r="D4184" i="3"/>
  <c r="B4185" i="3"/>
  <c r="C4185" i="3"/>
  <c r="D4185" i="3"/>
  <c r="B4186" i="3"/>
  <c r="L4186" i="3" s="1"/>
  <c r="C4186" i="3"/>
  <c r="D4186" i="3"/>
  <c r="B4187" i="3"/>
  <c r="L4187" i="3" s="1"/>
  <c r="C4187" i="3"/>
  <c r="D4187" i="3"/>
  <c r="B4188" i="3"/>
  <c r="L4188" i="3" s="1"/>
  <c r="C4188" i="3"/>
  <c r="D4188" i="3"/>
  <c r="B4189" i="3"/>
  <c r="C4189" i="3"/>
  <c r="D4189" i="3"/>
  <c r="B4190" i="3"/>
  <c r="L4190" i="3" s="1"/>
  <c r="C4190" i="3"/>
  <c r="D4190" i="3"/>
  <c r="B4191" i="3"/>
  <c r="L4191" i="3" s="1"/>
  <c r="C4191" i="3"/>
  <c r="D4191" i="3"/>
  <c r="B4192" i="3"/>
  <c r="L4192" i="3" s="1"/>
  <c r="C4192" i="3"/>
  <c r="D4192" i="3"/>
  <c r="B4193" i="3"/>
  <c r="L4193" i="3" s="1"/>
  <c r="C4193" i="3"/>
  <c r="D4193" i="3"/>
  <c r="B4194" i="3"/>
  <c r="L4194" i="3" s="1"/>
  <c r="C4194" i="3"/>
  <c r="D4194" i="3"/>
  <c r="B4195" i="3"/>
  <c r="L4195" i="3" s="1"/>
  <c r="C4195" i="3"/>
  <c r="D4195" i="3"/>
  <c r="B4196" i="3"/>
  <c r="L4196" i="3" s="1"/>
  <c r="C4196" i="3"/>
  <c r="D4196" i="3"/>
  <c r="B4197" i="3"/>
  <c r="L4197" i="3" s="1"/>
  <c r="C4197" i="3"/>
  <c r="D4197" i="3"/>
  <c r="B4198" i="3"/>
  <c r="L4198" i="3" s="1"/>
  <c r="C4198" i="3"/>
  <c r="D4198" i="3"/>
  <c r="B4199" i="3"/>
  <c r="L4199" i="3" s="1"/>
  <c r="C4199" i="3"/>
  <c r="D4199" i="3"/>
  <c r="B4200" i="3"/>
  <c r="L4200" i="3" s="1"/>
  <c r="C4200" i="3"/>
  <c r="D4200" i="3"/>
  <c r="B4201" i="3"/>
  <c r="L4201" i="3" s="1"/>
  <c r="C4201" i="3"/>
  <c r="D4201" i="3"/>
  <c r="B4202" i="3"/>
  <c r="L4202" i="3" s="1"/>
  <c r="C4202" i="3"/>
  <c r="D4202" i="3"/>
  <c r="B4203" i="3"/>
  <c r="L4203" i="3" s="1"/>
  <c r="C4203" i="3"/>
  <c r="D4203" i="3"/>
  <c r="B4204" i="3"/>
  <c r="L4204" i="3" s="1"/>
  <c r="C4204" i="3"/>
  <c r="D4204" i="3"/>
  <c r="B4205" i="3"/>
  <c r="L4205" i="3" s="1"/>
  <c r="C4205" i="3"/>
  <c r="D4205" i="3"/>
  <c r="B4206" i="3"/>
  <c r="L4206" i="3" s="1"/>
  <c r="C4206" i="3"/>
  <c r="D4206" i="3"/>
  <c r="B4207" i="3"/>
  <c r="L4207" i="3" s="1"/>
  <c r="C4207" i="3"/>
  <c r="D4207" i="3"/>
  <c r="B4208" i="3"/>
  <c r="L4208" i="3" s="1"/>
  <c r="C4208" i="3"/>
  <c r="D4208" i="3"/>
  <c r="B4209" i="3"/>
  <c r="C4209" i="3"/>
  <c r="D4209" i="3"/>
  <c r="H4170" i="3"/>
  <c r="G4170" i="3"/>
  <c r="F4170" i="3"/>
  <c r="D4170" i="3"/>
  <c r="C4170" i="3"/>
  <c r="B4170" i="3"/>
  <c r="L4170" i="3" s="1"/>
  <c r="H4169" i="3"/>
  <c r="G4169" i="3"/>
  <c r="F4169" i="3"/>
  <c r="D4169" i="3"/>
  <c r="C4169" i="3"/>
  <c r="B4169" i="3"/>
  <c r="L4169" i="3" s="1"/>
  <c r="H4168" i="3"/>
  <c r="G4168" i="3"/>
  <c r="F4168" i="3"/>
  <c r="D4168" i="3"/>
  <c r="C4168" i="3"/>
  <c r="B4168" i="3"/>
  <c r="L4168" i="3" s="1"/>
  <c r="H4167" i="3"/>
  <c r="G4167" i="3"/>
  <c r="F4167" i="3"/>
  <c r="D4167" i="3"/>
  <c r="C4167" i="3"/>
  <c r="B4167" i="3"/>
  <c r="L4167" i="3" s="1"/>
  <c r="H4166" i="3"/>
  <c r="G4166" i="3"/>
  <c r="F4166" i="3"/>
  <c r="D4166" i="3"/>
  <c r="C4166" i="3"/>
  <c r="B4166" i="3"/>
  <c r="L4166" i="3" s="1"/>
  <c r="H4165" i="3"/>
  <c r="G4165" i="3"/>
  <c r="F4165" i="3"/>
  <c r="D4165" i="3"/>
  <c r="C4165" i="3"/>
  <c r="B4165" i="3"/>
  <c r="L4165" i="3" s="1"/>
  <c r="H4164" i="3"/>
  <c r="G4164" i="3"/>
  <c r="F4164" i="3"/>
  <c r="D4164" i="3"/>
  <c r="C4164" i="3"/>
  <c r="B4164" i="3"/>
  <c r="L4164" i="3" s="1"/>
  <c r="K579" i="2"/>
  <c r="K576" i="2"/>
  <c r="F4158" i="3"/>
  <c r="G4158" i="3"/>
  <c r="H4158" i="3"/>
  <c r="F4159" i="3"/>
  <c r="G4159" i="3"/>
  <c r="H4159" i="3"/>
  <c r="F4160" i="3"/>
  <c r="G4160" i="3"/>
  <c r="H4160" i="3"/>
  <c r="F4161" i="3"/>
  <c r="G4161" i="3"/>
  <c r="H4161" i="3"/>
  <c r="F4162" i="3"/>
  <c r="G4162" i="3"/>
  <c r="H4162" i="3"/>
  <c r="F4163" i="3"/>
  <c r="G4163" i="3"/>
  <c r="H4163" i="3"/>
  <c r="B4158" i="3"/>
  <c r="L4158" i="3" s="1"/>
  <c r="C4158" i="3"/>
  <c r="D4158" i="3"/>
  <c r="B4159" i="3"/>
  <c r="L4159" i="3" s="1"/>
  <c r="C4159" i="3"/>
  <c r="D4159" i="3"/>
  <c r="B4160" i="3"/>
  <c r="L4160" i="3" s="1"/>
  <c r="C4160" i="3"/>
  <c r="D4160" i="3"/>
  <c r="B4161" i="3"/>
  <c r="L4161" i="3" s="1"/>
  <c r="C4161" i="3"/>
  <c r="D4161" i="3"/>
  <c r="B4162" i="3"/>
  <c r="L4162" i="3" s="1"/>
  <c r="C4162" i="3"/>
  <c r="D4162" i="3"/>
  <c r="B4163" i="3"/>
  <c r="L4163" i="3" s="1"/>
  <c r="C4163" i="3"/>
  <c r="D4163" i="3"/>
  <c r="K462" i="2"/>
  <c r="F4149" i="3"/>
  <c r="G4149" i="3"/>
  <c r="H4149" i="3"/>
  <c r="F4150" i="3"/>
  <c r="G4150" i="3"/>
  <c r="H4150" i="3"/>
  <c r="F4151" i="3"/>
  <c r="G4151" i="3"/>
  <c r="H4151" i="3"/>
  <c r="F4152" i="3"/>
  <c r="G4152" i="3"/>
  <c r="H4152" i="3"/>
  <c r="F4153" i="3"/>
  <c r="G4153" i="3"/>
  <c r="H4153" i="3"/>
  <c r="F4154" i="3"/>
  <c r="G4154" i="3"/>
  <c r="H4154" i="3"/>
  <c r="F4155" i="3"/>
  <c r="G4155" i="3"/>
  <c r="H4155" i="3"/>
  <c r="F4156" i="3"/>
  <c r="G4156" i="3"/>
  <c r="H4156" i="3"/>
  <c r="F4157" i="3"/>
  <c r="G4157" i="3"/>
  <c r="H4157" i="3"/>
  <c r="B4149" i="3"/>
  <c r="C4149" i="3"/>
  <c r="D4149" i="3"/>
  <c r="B4150" i="3"/>
  <c r="L4150" i="3" s="1"/>
  <c r="C4150" i="3"/>
  <c r="D4150" i="3"/>
  <c r="B4151" i="3"/>
  <c r="L4151" i="3" s="1"/>
  <c r="C4151" i="3"/>
  <c r="D4151" i="3"/>
  <c r="B4152" i="3"/>
  <c r="L4152" i="3" s="1"/>
  <c r="C4152" i="3"/>
  <c r="D4152" i="3"/>
  <c r="B4153" i="3"/>
  <c r="L4153" i="3" s="1"/>
  <c r="C4153" i="3"/>
  <c r="D4153" i="3"/>
  <c r="B4154" i="3"/>
  <c r="L4154" i="3" s="1"/>
  <c r="C4154" i="3"/>
  <c r="D4154" i="3"/>
  <c r="B4155" i="3"/>
  <c r="L4155" i="3" s="1"/>
  <c r="C4155" i="3"/>
  <c r="D4155" i="3"/>
  <c r="B4156" i="3"/>
  <c r="L4156" i="3" s="1"/>
  <c r="C4156" i="3"/>
  <c r="D4156" i="3"/>
  <c r="B4157" i="3"/>
  <c r="L4157" i="3" s="1"/>
  <c r="C4157" i="3"/>
  <c r="D4157" i="3"/>
  <c r="F4145" i="3"/>
  <c r="G4145" i="3"/>
  <c r="H4145" i="3"/>
  <c r="F4146" i="3"/>
  <c r="G4146" i="3"/>
  <c r="H4146" i="3"/>
  <c r="F4147" i="3"/>
  <c r="G4147" i="3"/>
  <c r="H4147" i="3"/>
  <c r="F4148" i="3"/>
  <c r="G4148" i="3"/>
  <c r="H4148" i="3"/>
  <c r="B4145" i="3"/>
  <c r="L4145" i="3" s="1"/>
  <c r="C4145" i="3"/>
  <c r="D4145" i="3"/>
  <c r="B4146" i="3"/>
  <c r="L4146" i="3" s="1"/>
  <c r="C4146" i="3"/>
  <c r="D4146" i="3"/>
  <c r="B4147" i="3"/>
  <c r="L4147" i="3" s="1"/>
  <c r="C4147" i="3"/>
  <c r="D4147" i="3"/>
  <c r="B4148" i="3"/>
  <c r="L4148" i="3" s="1"/>
  <c r="C4148" i="3"/>
  <c r="D4148" i="3"/>
  <c r="H4144" i="3"/>
  <c r="G4144" i="3"/>
  <c r="F4144" i="3"/>
  <c r="D4144" i="3"/>
  <c r="C4144" i="3"/>
  <c r="B4144" i="3"/>
  <c r="H4143" i="3"/>
  <c r="G4143" i="3"/>
  <c r="F4143" i="3"/>
  <c r="D4143" i="3"/>
  <c r="C4143" i="3"/>
  <c r="B4143" i="3"/>
  <c r="B4142" i="3"/>
  <c r="C4142" i="3"/>
  <c r="D4142" i="3"/>
  <c r="F4142" i="3"/>
  <c r="G4142" i="3"/>
  <c r="H4142" i="3"/>
  <c r="B4141" i="3"/>
  <c r="C4141" i="3"/>
  <c r="D4141" i="3"/>
  <c r="F4141" i="3"/>
  <c r="G4141" i="3"/>
  <c r="H4141" i="3"/>
  <c r="B4140" i="3"/>
  <c r="C4140" i="3"/>
  <c r="D4140" i="3"/>
  <c r="F4140" i="3"/>
  <c r="G4140" i="3"/>
  <c r="H4140" i="3"/>
  <c r="K578" i="2"/>
  <c r="O4139" i="3"/>
  <c r="H4139" i="3"/>
  <c r="G4139" i="3"/>
  <c r="F4139" i="3"/>
  <c r="D4139" i="3"/>
  <c r="C4139" i="3"/>
  <c r="B4139" i="3"/>
  <c r="L4139" i="3" s="1"/>
  <c r="O4138" i="3"/>
  <c r="N4138" i="3" a="1"/>
  <c r="N4138" i="3" s="1"/>
  <c r="H4138" i="3"/>
  <c r="G4138" i="3"/>
  <c r="F4138" i="3"/>
  <c r="D4138" i="3"/>
  <c r="C4138" i="3"/>
  <c r="B4138" i="3"/>
  <c r="L4138" i="3" s="1"/>
  <c r="O4137" i="3"/>
  <c r="N4137" i="3" a="1"/>
  <c r="N4137" i="3" s="1"/>
  <c r="H4137" i="3"/>
  <c r="G4137" i="3"/>
  <c r="F4137" i="3"/>
  <c r="D4137" i="3"/>
  <c r="C4137" i="3"/>
  <c r="B4137" i="3"/>
  <c r="L4137" i="3" s="1"/>
  <c r="O4136" i="3"/>
  <c r="N4136" i="3" a="1"/>
  <c r="N4136" i="3" s="1"/>
  <c r="H4136" i="3"/>
  <c r="G4136" i="3"/>
  <c r="F4136" i="3"/>
  <c r="D4136" i="3"/>
  <c r="C4136" i="3"/>
  <c r="B4136" i="3"/>
  <c r="L4136" i="3" s="1"/>
  <c r="O4135" i="3"/>
  <c r="H4135" i="3"/>
  <c r="G4135" i="3"/>
  <c r="F4135" i="3"/>
  <c r="D4135" i="3"/>
  <c r="C4135" i="3"/>
  <c r="B4135" i="3"/>
  <c r="L4135" i="3" s="1"/>
  <c r="O4134" i="3"/>
  <c r="J4134" i="3"/>
  <c r="H4134" i="3"/>
  <c r="G4134" i="3"/>
  <c r="F4134" i="3"/>
  <c r="D4134" i="3"/>
  <c r="C4134" i="3"/>
  <c r="B4134" i="3"/>
  <c r="L4134" i="3" s="1"/>
  <c r="O4133" i="3"/>
  <c r="J4133" i="3"/>
  <c r="H4133" i="3"/>
  <c r="G4133" i="3"/>
  <c r="F4133" i="3"/>
  <c r="D4133" i="3"/>
  <c r="C4133" i="3"/>
  <c r="B4133" i="3"/>
  <c r="L4133" i="3" s="1"/>
  <c r="O4132" i="3"/>
  <c r="H4132" i="3"/>
  <c r="G4132" i="3"/>
  <c r="F4132" i="3"/>
  <c r="D4132" i="3"/>
  <c r="C4132" i="3"/>
  <c r="B4132" i="3"/>
  <c r="L4132" i="3" s="1"/>
  <c r="O4131" i="3"/>
  <c r="J4131" i="3"/>
  <c r="H4131" i="3"/>
  <c r="G4131" i="3"/>
  <c r="F4131" i="3"/>
  <c r="D4131" i="3"/>
  <c r="C4131" i="3"/>
  <c r="B4131" i="3"/>
  <c r="L4131" i="3" s="1"/>
  <c r="O4130" i="3"/>
  <c r="J4130" i="3"/>
  <c r="H4130" i="3"/>
  <c r="G4130" i="3"/>
  <c r="F4130" i="3"/>
  <c r="D4130" i="3"/>
  <c r="C4130" i="3"/>
  <c r="B4130" i="3"/>
  <c r="L4130" i="3" s="1"/>
  <c r="K546" i="2"/>
  <c r="O4129" i="3"/>
  <c r="H4129" i="3"/>
  <c r="G4129" i="3"/>
  <c r="F4129" i="3"/>
  <c r="D4129" i="3"/>
  <c r="C4129" i="3"/>
  <c r="B4129" i="3"/>
  <c r="L4129" i="3" s="1"/>
  <c r="O4128" i="3"/>
  <c r="H4128" i="3"/>
  <c r="G4128" i="3"/>
  <c r="F4128" i="3"/>
  <c r="D4128" i="3"/>
  <c r="C4128" i="3"/>
  <c r="B4128" i="3"/>
  <c r="L4128" i="3" s="1"/>
  <c r="O4127" i="3"/>
  <c r="H4127" i="3"/>
  <c r="G4127" i="3"/>
  <c r="F4127" i="3"/>
  <c r="D4127" i="3"/>
  <c r="C4127" i="3"/>
  <c r="B4127" i="3"/>
  <c r="L4127" i="3" s="1"/>
  <c r="O4126" i="3"/>
  <c r="H4126" i="3"/>
  <c r="G4126" i="3"/>
  <c r="F4126" i="3"/>
  <c r="D4126" i="3"/>
  <c r="C4126" i="3"/>
  <c r="B4126" i="3"/>
  <c r="L4126" i="3" s="1"/>
  <c r="O4125" i="3"/>
  <c r="H4125" i="3"/>
  <c r="G4125" i="3"/>
  <c r="F4125" i="3"/>
  <c r="D4125" i="3"/>
  <c r="C4125" i="3"/>
  <c r="B4125" i="3"/>
  <c r="L4125" i="3" s="1"/>
  <c r="O4124" i="3"/>
  <c r="H4124" i="3"/>
  <c r="G4124" i="3"/>
  <c r="F4124" i="3"/>
  <c r="D4124" i="3"/>
  <c r="C4124" i="3"/>
  <c r="B4124" i="3"/>
  <c r="L4124" i="3" s="1"/>
  <c r="O4123" i="3"/>
  <c r="H4123" i="3"/>
  <c r="G4123" i="3"/>
  <c r="F4123" i="3"/>
  <c r="D4123" i="3"/>
  <c r="C4123" i="3"/>
  <c r="B4123" i="3"/>
  <c r="L4123" i="3" s="1"/>
  <c r="O4122" i="3"/>
  <c r="H4122" i="3"/>
  <c r="G4122" i="3"/>
  <c r="F4122" i="3"/>
  <c r="D4122" i="3"/>
  <c r="C4122" i="3"/>
  <c r="B4122" i="3"/>
  <c r="L4122" i="3" s="1"/>
  <c r="O4121" i="3"/>
  <c r="H4121" i="3"/>
  <c r="G4121" i="3"/>
  <c r="F4121" i="3"/>
  <c r="D4121" i="3"/>
  <c r="C4121" i="3"/>
  <c r="B4121" i="3"/>
  <c r="L4121" i="3" s="1"/>
  <c r="O3061" i="3"/>
  <c r="H3061" i="3"/>
  <c r="G3061" i="3"/>
  <c r="F3061" i="3"/>
  <c r="D3061" i="3"/>
  <c r="C3061" i="3"/>
  <c r="B3061" i="3"/>
  <c r="L3061" i="3" s="1"/>
  <c r="O4120" i="3"/>
  <c r="J4120" i="3"/>
  <c r="H4120" i="3"/>
  <c r="G4120" i="3"/>
  <c r="F4120" i="3"/>
  <c r="D4120" i="3"/>
  <c r="C4120" i="3"/>
  <c r="B4120" i="3"/>
  <c r="L4120" i="3" s="1"/>
  <c r="H4119" i="3"/>
  <c r="G4119" i="3"/>
  <c r="F4119" i="3"/>
  <c r="D4119" i="3"/>
  <c r="C4119" i="3"/>
  <c r="B4119" i="3"/>
  <c r="K577" i="2"/>
  <c r="O4118" i="3"/>
  <c r="H4118" i="3"/>
  <c r="G4118" i="3"/>
  <c r="F4118" i="3"/>
  <c r="D4118" i="3"/>
  <c r="C4118" i="3"/>
  <c r="B4118" i="3"/>
  <c r="L4118" i="3" s="1"/>
  <c r="H4117" i="3"/>
  <c r="G4117" i="3"/>
  <c r="F4117" i="3"/>
  <c r="O4117" i="3"/>
  <c r="D4117" i="3"/>
  <c r="C4117" i="3"/>
  <c r="B4117" i="3"/>
  <c r="O4116" i="3"/>
  <c r="H4116" i="3"/>
  <c r="G4116" i="3"/>
  <c r="F4116" i="3"/>
  <c r="D4116" i="3"/>
  <c r="C4116" i="3"/>
  <c r="B4116" i="3"/>
  <c r="L4116" i="3" s="1"/>
  <c r="O4115" i="3"/>
  <c r="H4115" i="3"/>
  <c r="G4115" i="3"/>
  <c r="F4115" i="3"/>
  <c r="D4115" i="3"/>
  <c r="C4115" i="3"/>
  <c r="B4115" i="3"/>
  <c r="L4115" i="3" s="1"/>
  <c r="K574" i="2"/>
  <c r="K575" i="2"/>
  <c r="K567" i="2"/>
  <c r="O4114" i="3"/>
  <c r="F4114" i="3"/>
  <c r="G4114" i="3"/>
  <c r="H4114" i="3"/>
  <c r="B4114" i="3"/>
  <c r="L4114" i="3" s="1"/>
  <c r="C4114" i="3"/>
  <c r="D4114" i="3"/>
  <c r="F4094" i="3"/>
  <c r="G4094" i="3"/>
  <c r="H4094" i="3"/>
  <c r="F4095" i="3"/>
  <c r="G4095" i="3"/>
  <c r="H4095" i="3"/>
  <c r="F4096" i="3"/>
  <c r="G4096" i="3"/>
  <c r="H4096" i="3"/>
  <c r="F4097" i="3"/>
  <c r="G4097" i="3"/>
  <c r="H4097" i="3"/>
  <c r="F4098" i="3"/>
  <c r="G4098" i="3"/>
  <c r="H4098" i="3"/>
  <c r="F4099" i="3"/>
  <c r="G4099" i="3"/>
  <c r="H4099" i="3"/>
  <c r="F4100" i="3"/>
  <c r="G4100" i="3"/>
  <c r="H4100" i="3"/>
  <c r="F4101" i="3"/>
  <c r="G4101" i="3"/>
  <c r="H4101" i="3"/>
  <c r="F4102" i="3"/>
  <c r="G4102" i="3"/>
  <c r="H4102" i="3"/>
  <c r="F4103" i="3"/>
  <c r="G4103" i="3"/>
  <c r="H4103" i="3"/>
  <c r="F4104" i="3"/>
  <c r="G4104" i="3"/>
  <c r="H4104" i="3"/>
  <c r="F4105" i="3"/>
  <c r="G4105" i="3"/>
  <c r="H4105" i="3"/>
  <c r="F4106" i="3"/>
  <c r="G4106" i="3"/>
  <c r="H4106" i="3"/>
  <c r="F4107" i="3"/>
  <c r="G4107" i="3"/>
  <c r="H4107" i="3"/>
  <c r="F4108" i="3"/>
  <c r="G4108" i="3"/>
  <c r="H4108" i="3"/>
  <c r="F4109" i="3"/>
  <c r="G4109" i="3"/>
  <c r="H4109" i="3"/>
  <c r="F4110" i="3"/>
  <c r="G4110" i="3"/>
  <c r="H4110" i="3"/>
  <c r="F4111" i="3"/>
  <c r="G4111" i="3"/>
  <c r="H4111" i="3"/>
  <c r="F4112" i="3"/>
  <c r="G4112" i="3"/>
  <c r="H4112" i="3"/>
  <c r="F4113" i="3"/>
  <c r="G4113" i="3"/>
  <c r="H4113" i="3"/>
  <c r="B4094" i="3"/>
  <c r="L4094" i="3" s="1"/>
  <c r="C4094" i="3"/>
  <c r="D4094" i="3"/>
  <c r="B4095" i="3"/>
  <c r="L4095" i="3" s="1"/>
  <c r="C4095" i="3"/>
  <c r="D4095" i="3"/>
  <c r="B4096" i="3"/>
  <c r="L4096" i="3" s="1"/>
  <c r="C4096" i="3"/>
  <c r="D4096" i="3"/>
  <c r="B4097" i="3"/>
  <c r="L4097" i="3" s="1"/>
  <c r="C4097" i="3"/>
  <c r="D4097" i="3"/>
  <c r="B4098" i="3"/>
  <c r="L4098" i="3" s="1"/>
  <c r="C4098" i="3"/>
  <c r="D4098" i="3"/>
  <c r="B4099" i="3"/>
  <c r="C4099" i="3"/>
  <c r="D4099" i="3"/>
  <c r="B4100" i="3"/>
  <c r="L4100" i="3" s="1"/>
  <c r="C4100" i="3"/>
  <c r="D4100" i="3"/>
  <c r="B4101" i="3"/>
  <c r="L4101" i="3" s="1"/>
  <c r="C4101" i="3"/>
  <c r="D4101" i="3"/>
  <c r="B4102" i="3"/>
  <c r="L4102" i="3" s="1"/>
  <c r="C4102" i="3"/>
  <c r="D4102" i="3"/>
  <c r="B4103" i="3"/>
  <c r="L4103" i="3" s="1"/>
  <c r="C4103" i="3"/>
  <c r="D4103" i="3"/>
  <c r="B4104" i="3"/>
  <c r="L4104" i="3" s="1"/>
  <c r="C4104" i="3"/>
  <c r="D4104" i="3"/>
  <c r="B4105" i="3"/>
  <c r="L4105" i="3" s="1"/>
  <c r="C4105" i="3"/>
  <c r="D4105" i="3"/>
  <c r="B4106" i="3"/>
  <c r="L4106" i="3" s="1"/>
  <c r="C4106" i="3"/>
  <c r="D4106" i="3"/>
  <c r="B4107" i="3"/>
  <c r="L4107" i="3" s="1"/>
  <c r="C4107" i="3"/>
  <c r="D4107" i="3"/>
  <c r="B4108" i="3"/>
  <c r="L4108" i="3" s="1"/>
  <c r="C4108" i="3"/>
  <c r="D4108" i="3"/>
  <c r="B4109" i="3"/>
  <c r="L4109" i="3" s="1"/>
  <c r="C4109" i="3"/>
  <c r="D4109" i="3"/>
  <c r="B4110" i="3"/>
  <c r="L4110" i="3" s="1"/>
  <c r="C4110" i="3"/>
  <c r="D4110" i="3"/>
  <c r="B4111" i="3"/>
  <c r="L4111" i="3" s="1"/>
  <c r="C4111" i="3"/>
  <c r="D4111" i="3"/>
  <c r="B4112" i="3"/>
  <c r="L4112" i="3" s="1"/>
  <c r="C4112" i="3"/>
  <c r="D4112" i="3"/>
  <c r="B4113" i="3"/>
  <c r="L4113" i="3" s="1"/>
  <c r="C4113" i="3"/>
  <c r="D4113" i="3"/>
  <c r="K570" i="2"/>
  <c r="K571" i="2"/>
  <c r="K572" i="2"/>
  <c r="K573" i="2"/>
  <c r="K569" i="2"/>
  <c r="O4093" i="3"/>
  <c r="H4093" i="3"/>
  <c r="G4093" i="3"/>
  <c r="F4093" i="3"/>
  <c r="D4093" i="3"/>
  <c r="C4093" i="3"/>
  <c r="B4093" i="3"/>
  <c r="L4093" i="3" s="1"/>
  <c r="O4092" i="3"/>
  <c r="H4092" i="3"/>
  <c r="G4092" i="3"/>
  <c r="F4092" i="3"/>
  <c r="D4092" i="3"/>
  <c r="C4092" i="3"/>
  <c r="B4092" i="3"/>
  <c r="L4092" i="3" s="1"/>
  <c r="O4091" i="3"/>
  <c r="H4091" i="3"/>
  <c r="G4091" i="3"/>
  <c r="F4091" i="3"/>
  <c r="D4091" i="3"/>
  <c r="C4091" i="3"/>
  <c r="B4091" i="3"/>
  <c r="L4091" i="3" s="1"/>
  <c r="O4090" i="3"/>
  <c r="H4090" i="3"/>
  <c r="G4090" i="3"/>
  <c r="F4090" i="3"/>
  <c r="D4090" i="3"/>
  <c r="C4090" i="3"/>
  <c r="B4090" i="3"/>
  <c r="O4089" i="3"/>
  <c r="H4089" i="3"/>
  <c r="G4089" i="3"/>
  <c r="F4089" i="3"/>
  <c r="D4089" i="3"/>
  <c r="C4089" i="3"/>
  <c r="B4089" i="3"/>
  <c r="L4089" i="3" s="1"/>
  <c r="O4088" i="3"/>
  <c r="H4088" i="3"/>
  <c r="G4088" i="3"/>
  <c r="F4088" i="3"/>
  <c r="D4088" i="3"/>
  <c r="C4088" i="3"/>
  <c r="B4088" i="3"/>
  <c r="L4088" i="3" s="1"/>
  <c r="O4087" i="3"/>
  <c r="H4087" i="3"/>
  <c r="G4087" i="3"/>
  <c r="F4087" i="3"/>
  <c r="D4087" i="3"/>
  <c r="C4087" i="3"/>
  <c r="B4087" i="3"/>
  <c r="L4087" i="3" s="1"/>
  <c r="O4086" i="3"/>
  <c r="H4086" i="3"/>
  <c r="G4086" i="3"/>
  <c r="F4086" i="3"/>
  <c r="D4086" i="3"/>
  <c r="C4086" i="3"/>
  <c r="B4086" i="3"/>
  <c r="L4086" i="3" s="1"/>
  <c r="O4085" i="3"/>
  <c r="H4085" i="3"/>
  <c r="G4085" i="3"/>
  <c r="F4085" i="3"/>
  <c r="D4085" i="3"/>
  <c r="C4085" i="3"/>
  <c r="B4085" i="3"/>
  <c r="O4084" i="3"/>
  <c r="H4084" i="3"/>
  <c r="G4084" i="3"/>
  <c r="F4084" i="3"/>
  <c r="D4084" i="3"/>
  <c r="C4084" i="3"/>
  <c r="B4084" i="3"/>
  <c r="O4083" i="3"/>
  <c r="H4083" i="3"/>
  <c r="G4083" i="3"/>
  <c r="F4083" i="3"/>
  <c r="D4083" i="3"/>
  <c r="C4083" i="3"/>
  <c r="B4083" i="3"/>
  <c r="O4082" i="3"/>
  <c r="H4082" i="3"/>
  <c r="G4082" i="3"/>
  <c r="F4082" i="3"/>
  <c r="D4082" i="3"/>
  <c r="C4082" i="3"/>
  <c r="B4082" i="3"/>
  <c r="O4081" i="3"/>
  <c r="H4081" i="3"/>
  <c r="G4081" i="3"/>
  <c r="F4081" i="3"/>
  <c r="D4081" i="3"/>
  <c r="C4081" i="3"/>
  <c r="B4081" i="3"/>
  <c r="O4080" i="3"/>
  <c r="H4080" i="3"/>
  <c r="G4080" i="3"/>
  <c r="F4080" i="3"/>
  <c r="D4080" i="3"/>
  <c r="C4080" i="3"/>
  <c r="B4080" i="3"/>
  <c r="O4079" i="3"/>
  <c r="H4079" i="3"/>
  <c r="G4079" i="3"/>
  <c r="F4079" i="3"/>
  <c r="D4079" i="3"/>
  <c r="C4079" i="3"/>
  <c r="B4079" i="3"/>
  <c r="O4078" i="3"/>
  <c r="H4078" i="3"/>
  <c r="G4078" i="3"/>
  <c r="F4078" i="3"/>
  <c r="D4078" i="3"/>
  <c r="C4078" i="3"/>
  <c r="B4078" i="3"/>
  <c r="O4077" i="3"/>
  <c r="H4077" i="3"/>
  <c r="G4077" i="3"/>
  <c r="F4077" i="3"/>
  <c r="D4077" i="3"/>
  <c r="C4077" i="3"/>
  <c r="B4077" i="3"/>
  <c r="O4076" i="3"/>
  <c r="H4076" i="3"/>
  <c r="G4076" i="3"/>
  <c r="F4076" i="3"/>
  <c r="D4076" i="3"/>
  <c r="C4076" i="3"/>
  <c r="B4076" i="3"/>
  <c r="O4075" i="3"/>
  <c r="H4075" i="3"/>
  <c r="G4075" i="3"/>
  <c r="F4075" i="3"/>
  <c r="D4075" i="3"/>
  <c r="C4075" i="3"/>
  <c r="B4075" i="3"/>
  <c r="O4074" i="3"/>
  <c r="H4074" i="3"/>
  <c r="G4074" i="3"/>
  <c r="F4074" i="3"/>
  <c r="D4074" i="3"/>
  <c r="C4074" i="3"/>
  <c r="B4074" i="3"/>
  <c r="L4074" i="3" s="1"/>
  <c r="O4073" i="3"/>
  <c r="H4073" i="3"/>
  <c r="G4073" i="3"/>
  <c r="F4073" i="3"/>
  <c r="D4073" i="3"/>
  <c r="C4073" i="3"/>
  <c r="B4073" i="3"/>
  <c r="L4073" i="3" s="1"/>
  <c r="O4072" i="3"/>
  <c r="H4072" i="3"/>
  <c r="G4072" i="3"/>
  <c r="F4072" i="3"/>
  <c r="D4072" i="3"/>
  <c r="C4072" i="3"/>
  <c r="B4072" i="3"/>
  <c r="L4072" i="3" s="1"/>
  <c r="O4071" i="3"/>
  <c r="H4071" i="3"/>
  <c r="G4071" i="3"/>
  <c r="F4071" i="3"/>
  <c r="D4071" i="3"/>
  <c r="C4071" i="3"/>
  <c r="B4071" i="3"/>
  <c r="L4071" i="3" s="1"/>
  <c r="O4070" i="3"/>
  <c r="H4070" i="3"/>
  <c r="G4070" i="3"/>
  <c r="F4070" i="3"/>
  <c r="D4070" i="3"/>
  <c r="C4070" i="3"/>
  <c r="B4070" i="3"/>
  <c r="O4069" i="3"/>
  <c r="H4069" i="3"/>
  <c r="G4069" i="3"/>
  <c r="F4069" i="3"/>
  <c r="D4069" i="3"/>
  <c r="C4069" i="3"/>
  <c r="B4069" i="3"/>
  <c r="L4069" i="3" s="1"/>
  <c r="O4068" i="3"/>
  <c r="H4068" i="3"/>
  <c r="G4068" i="3"/>
  <c r="F4068" i="3"/>
  <c r="D4068" i="3"/>
  <c r="C4068" i="3"/>
  <c r="B4068" i="3"/>
  <c r="L4068" i="3" s="1"/>
  <c r="O4067" i="3"/>
  <c r="H4067" i="3"/>
  <c r="G4067" i="3"/>
  <c r="F4067" i="3"/>
  <c r="D4067" i="3"/>
  <c r="C4067" i="3"/>
  <c r="B4067" i="3"/>
  <c r="L4067" i="3" s="1"/>
  <c r="O4066" i="3"/>
  <c r="H4066" i="3"/>
  <c r="G4066" i="3"/>
  <c r="F4066" i="3"/>
  <c r="D4066" i="3"/>
  <c r="C4066" i="3"/>
  <c r="B4066" i="3"/>
  <c r="L4066" i="3" s="1"/>
  <c r="O4065" i="3"/>
  <c r="H4065" i="3"/>
  <c r="G4065" i="3"/>
  <c r="F4065" i="3"/>
  <c r="D4065" i="3"/>
  <c r="C4065" i="3"/>
  <c r="B4065" i="3"/>
  <c r="L4065" i="3" s="1"/>
  <c r="O4064" i="3"/>
  <c r="H4064" i="3"/>
  <c r="G4064" i="3"/>
  <c r="F4064" i="3"/>
  <c r="D4064" i="3"/>
  <c r="C4064" i="3"/>
  <c r="B4064" i="3"/>
  <c r="L4064" i="3" s="1"/>
  <c r="O4063" i="3"/>
  <c r="H4063" i="3"/>
  <c r="G4063" i="3"/>
  <c r="F4063" i="3"/>
  <c r="D4063" i="3"/>
  <c r="C4063" i="3"/>
  <c r="B4063" i="3"/>
  <c r="L4063" i="3" s="1"/>
  <c r="O4062" i="3"/>
  <c r="H4062" i="3"/>
  <c r="G4062" i="3"/>
  <c r="F4062" i="3"/>
  <c r="D4062" i="3"/>
  <c r="C4062" i="3"/>
  <c r="B4062" i="3"/>
  <c r="L4062" i="3" s="1"/>
  <c r="O4061" i="3"/>
  <c r="H4061" i="3"/>
  <c r="G4061" i="3"/>
  <c r="F4061" i="3"/>
  <c r="D4061" i="3"/>
  <c r="C4061" i="3"/>
  <c r="B4061" i="3"/>
  <c r="L4061" i="3" s="1"/>
  <c r="O4060" i="3"/>
  <c r="H4060" i="3"/>
  <c r="G4060" i="3"/>
  <c r="F4060" i="3"/>
  <c r="D4060" i="3"/>
  <c r="C4060" i="3"/>
  <c r="B4060" i="3"/>
  <c r="O4059" i="3"/>
  <c r="H4059" i="3"/>
  <c r="G4059" i="3"/>
  <c r="F4059" i="3"/>
  <c r="D4059" i="3"/>
  <c r="C4059" i="3"/>
  <c r="B4059" i="3"/>
  <c r="L4059" i="3" s="1"/>
  <c r="O4058" i="3"/>
  <c r="H4058" i="3"/>
  <c r="G4058" i="3"/>
  <c r="F4058" i="3"/>
  <c r="D4058" i="3"/>
  <c r="C4058" i="3"/>
  <c r="B4058" i="3"/>
  <c r="L4058" i="3" s="1"/>
  <c r="O4057" i="3"/>
  <c r="H4057" i="3"/>
  <c r="G4057" i="3"/>
  <c r="F4057" i="3"/>
  <c r="C4057" i="3"/>
  <c r="B4057" i="3"/>
  <c r="O4056" i="3"/>
  <c r="H4056" i="3"/>
  <c r="G4056" i="3"/>
  <c r="F4056" i="3"/>
  <c r="D4056" i="3"/>
  <c r="C4056" i="3"/>
  <c r="B4056" i="3"/>
  <c r="L4056" i="3" s="1"/>
  <c r="O4055" i="3"/>
  <c r="H4055" i="3"/>
  <c r="G4055" i="3"/>
  <c r="F4055" i="3"/>
  <c r="D4055" i="3"/>
  <c r="C4055" i="3"/>
  <c r="B4055" i="3"/>
  <c r="L4055" i="3" s="1"/>
  <c r="O4054" i="3"/>
  <c r="H4054" i="3"/>
  <c r="G4054" i="3"/>
  <c r="F4054" i="3"/>
  <c r="D4054" i="3"/>
  <c r="C4054" i="3"/>
  <c r="B4054" i="3"/>
  <c r="L4054" i="3" s="1"/>
  <c r="O4053" i="3"/>
  <c r="H4053" i="3"/>
  <c r="G4053" i="3"/>
  <c r="F4053" i="3"/>
  <c r="D4053" i="3"/>
  <c r="C4053" i="3"/>
  <c r="B4053" i="3"/>
  <c r="L4053" i="3" s="1"/>
  <c r="O4052" i="3"/>
  <c r="H4052" i="3"/>
  <c r="G4052" i="3"/>
  <c r="F4052" i="3"/>
  <c r="D4052" i="3"/>
  <c r="C4052" i="3"/>
  <c r="B4052" i="3"/>
  <c r="L4052" i="3" s="1"/>
  <c r="O4051" i="3"/>
  <c r="H4051" i="3"/>
  <c r="G4051" i="3"/>
  <c r="F4051" i="3"/>
  <c r="D4051" i="3"/>
  <c r="C4051" i="3"/>
  <c r="B4051" i="3"/>
  <c r="L4051" i="3" s="1"/>
  <c r="O4050" i="3"/>
  <c r="H4050" i="3"/>
  <c r="G4050" i="3"/>
  <c r="F4050" i="3"/>
  <c r="D4050" i="3"/>
  <c r="C4050" i="3"/>
  <c r="B4050" i="3"/>
  <c r="L4050" i="3" s="1"/>
  <c r="O4049" i="3"/>
  <c r="H4049" i="3"/>
  <c r="G4049" i="3"/>
  <c r="F4049" i="3"/>
  <c r="D4049" i="3"/>
  <c r="C4049" i="3"/>
  <c r="B4049" i="3"/>
  <c r="L4049" i="3" s="1"/>
  <c r="O4048" i="3"/>
  <c r="H4048" i="3"/>
  <c r="G4048" i="3"/>
  <c r="F4048" i="3"/>
  <c r="D4048" i="3"/>
  <c r="C4048" i="3"/>
  <c r="B4048" i="3"/>
  <c r="L4048" i="3" s="1"/>
  <c r="O4047" i="3"/>
  <c r="H4047" i="3"/>
  <c r="G4047" i="3"/>
  <c r="F4047" i="3"/>
  <c r="D4047" i="3"/>
  <c r="C4047" i="3"/>
  <c r="B4047" i="3"/>
  <c r="L4047" i="3" s="1"/>
  <c r="O4046" i="3"/>
  <c r="H4046" i="3"/>
  <c r="G4046" i="3"/>
  <c r="F4046" i="3"/>
  <c r="D4046" i="3"/>
  <c r="C4046" i="3"/>
  <c r="B4046" i="3"/>
  <c r="O4045" i="3"/>
  <c r="H4045" i="3"/>
  <c r="G4045" i="3"/>
  <c r="F4045" i="3"/>
  <c r="D4045" i="3"/>
  <c r="C4045" i="3"/>
  <c r="B4045" i="3"/>
  <c r="L4045" i="3" s="1"/>
  <c r="O4044" i="3"/>
  <c r="H4044" i="3"/>
  <c r="G4044" i="3"/>
  <c r="F4044" i="3"/>
  <c r="D4044" i="3"/>
  <c r="C4044" i="3"/>
  <c r="B4044" i="3"/>
  <c r="O4043" i="3"/>
  <c r="H4043" i="3"/>
  <c r="G4043" i="3"/>
  <c r="F4043" i="3"/>
  <c r="D4043" i="3"/>
  <c r="C4043" i="3"/>
  <c r="B4043" i="3"/>
  <c r="O4042" i="3"/>
  <c r="H4042" i="3"/>
  <c r="G4042" i="3"/>
  <c r="F4042" i="3"/>
  <c r="D4042" i="3"/>
  <c r="C4042" i="3"/>
  <c r="B4042" i="3"/>
  <c r="L4042" i="3" s="1"/>
  <c r="O4041" i="3"/>
  <c r="H4041" i="3"/>
  <c r="G4041" i="3"/>
  <c r="F4041" i="3"/>
  <c r="D4041" i="3"/>
  <c r="C4041" i="3"/>
  <c r="B4041" i="3"/>
  <c r="L4041" i="3" s="1"/>
  <c r="O4040" i="3"/>
  <c r="H4040" i="3"/>
  <c r="G4040" i="3"/>
  <c r="F4040" i="3"/>
  <c r="D4040" i="3"/>
  <c r="C4040" i="3"/>
  <c r="B4040" i="3"/>
  <c r="L4040" i="3" s="1"/>
  <c r="O4039" i="3"/>
  <c r="H4039" i="3"/>
  <c r="G4039" i="3"/>
  <c r="F4039" i="3"/>
  <c r="D4039" i="3"/>
  <c r="C4039" i="3"/>
  <c r="B4039" i="3"/>
  <c r="L4039" i="3" s="1"/>
  <c r="O4038" i="3"/>
  <c r="H4038" i="3"/>
  <c r="G4038" i="3"/>
  <c r="F4038" i="3"/>
  <c r="D4038" i="3"/>
  <c r="C4038" i="3"/>
  <c r="B4038" i="3"/>
  <c r="L4038" i="3" s="1"/>
  <c r="O4037" i="3"/>
  <c r="H4037" i="3"/>
  <c r="G4037" i="3"/>
  <c r="F4037" i="3"/>
  <c r="D4037" i="3"/>
  <c r="C4037" i="3"/>
  <c r="B4037" i="3"/>
  <c r="L4037" i="3" s="1"/>
  <c r="O4036" i="3"/>
  <c r="H4036" i="3"/>
  <c r="G4036" i="3"/>
  <c r="F4036" i="3"/>
  <c r="D4036" i="3"/>
  <c r="C4036" i="3"/>
  <c r="B4036" i="3"/>
  <c r="L4036" i="3" s="1"/>
  <c r="O4035" i="3"/>
  <c r="H4035" i="3"/>
  <c r="G4035" i="3"/>
  <c r="F4035" i="3"/>
  <c r="D4035" i="3"/>
  <c r="C4035" i="3"/>
  <c r="B4035" i="3"/>
  <c r="L4035" i="3" s="1"/>
  <c r="O4034" i="3"/>
  <c r="H4034" i="3"/>
  <c r="G4034" i="3"/>
  <c r="F4034" i="3"/>
  <c r="D4034" i="3"/>
  <c r="C4034" i="3"/>
  <c r="B4034" i="3"/>
  <c r="L4034" i="3" s="1"/>
  <c r="O4033" i="3"/>
  <c r="H4033" i="3"/>
  <c r="G4033" i="3"/>
  <c r="F4033" i="3"/>
  <c r="D4033" i="3"/>
  <c r="C4033" i="3"/>
  <c r="B4033" i="3"/>
  <c r="O4032" i="3"/>
  <c r="H4032" i="3"/>
  <c r="G4032" i="3"/>
  <c r="F4032" i="3"/>
  <c r="D4032" i="3"/>
  <c r="C4032" i="3"/>
  <c r="B4032" i="3"/>
  <c r="L4032" i="3" s="1"/>
  <c r="O4031" i="3"/>
  <c r="H4031" i="3"/>
  <c r="G4031" i="3"/>
  <c r="F4031" i="3"/>
  <c r="D4031" i="3"/>
  <c r="C4031" i="3"/>
  <c r="B4031" i="3"/>
  <c r="O4030" i="3"/>
  <c r="H4030" i="3"/>
  <c r="G4030" i="3"/>
  <c r="F4030" i="3"/>
  <c r="D4030" i="3"/>
  <c r="C4030" i="3"/>
  <c r="B4030" i="3"/>
  <c r="O4029" i="3"/>
  <c r="H4029" i="3"/>
  <c r="G4029" i="3"/>
  <c r="F4029" i="3"/>
  <c r="D4029" i="3"/>
  <c r="C4029" i="3"/>
  <c r="B4029" i="3"/>
  <c r="L4029" i="3" s="1"/>
  <c r="O4028" i="3"/>
  <c r="H4028" i="3"/>
  <c r="G4028" i="3"/>
  <c r="F4028" i="3"/>
  <c r="D4028" i="3"/>
  <c r="C4028" i="3"/>
  <c r="B4028" i="3"/>
  <c r="L4028" i="3" s="1"/>
  <c r="O4027" i="3"/>
  <c r="H4027" i="3"/>
  <c r="G4027" i="3"/>
  <c r="F4027" i="3"/>
  <c r="D4027" i="3"/>
  <c r="C4027" i="3"/>
  <c r="B4027" i="3"/>
  <c r="L4027" i="3" s="1"/>
  <c r="O4026" i="3"/>
  <c r="H4026" i="3"/>
  <c r="G4026" i="3"/>
  <c r="F4026" i="3"/>
  <c r="D4026" i="3"/>
  <c r="C4026" i="3"/>
  <c r="B4026" i="3"/>
  <c r="O4025" i="3"/>
  <c r="H4025" i="3"/>
  <c r="G4025" i="3"/>
  <c r="F4025" i="3"/>
  <c r="D4025" i="3"/>
  <c r="C4025" i="3"/>
  <c r="B4025" i="3"/>
  <c r="L4025" i="3" s="1"/>
  <c r="O4024" i="3"/>
  <c r="H4024" i="3"/>
  <c r="G4024" i="3"/>
  <c r="F4024" i="3"/>
  <c r="D4024" i="3"/>
  <c r="C4024" i="3"/>
  <c r="B4024" i="3"/>
  <c r="L4024" i="3" s="1"/>
  <c r="O4023" i="3"/>
  <c r="H4023" i="3"/>
  <c r="G4023" i="3"/>
  <c r="F4023" i="3"/>
  <c r="D4023" i="3"/>
  <c r="C4023" i="3"/>
  <c r="B4023" i="3"/>
  <c r="O4022" i="3"/>
  <c r="H4022" i="3"/>
  <c r="G4022" i="3"/>
  <c r="F4022" i="3"/>
  <c r="D4022" i="3"/>
  <c r="C4022" i="3"/>
  <c r="B4022" i="3"/>
  <c r="O4021" i="3"/>
  <c r="H4021" i="3"/>
  <c r="G4021" i="3"/>
  <c r="F4021" i="3"/>
  <c r="D4021" i="3"/>
  <c r="C4021" i="3"/>
  <c r="B4021" i="3"/>
  <c r="L4021" i="3" s="1"/>
  <c r="O4020" i="3"/>
  <c r="H4020" i="3"/>
  <c r="G4020" i="3"/>
  <c r="F4020" i="3"/>
  <c r="D4020" i="3"/>
  <c r="C4020" i="3"/>
  <c r="B4020" i="3"/>
  <c r="O4019" i="3"/>
  <c r="H4019" i="3"/>
  <c r="G4019" i="3"/>
  <c r="F4019" i="3"/>
  <c r="D4019" i="3"/>
  <c r="C4019" i="3"/>
  <c r="B4019" i="3"/>
  <c r="L4019" i="3" s="1"/>
  <c r="O4018" i="3"/>
  <c r="H4018" i="3"/>
  <c r="G4018" i="3"/>
  <c r="F4018" i="3"/>
  <c r="D4018" i="3"/>
  <c r="C4018" i="3"/>
  <c r="B4018" i="3"/>
  <c r="O4017" i="3"/>
  <c r="H4017" i="3"/>
  <c r="G4017" i="3"/>
  <c r="F4017" i="3"/>
  <c r="D4017" i="3"/>
  <c r="C4017" i="3"/>
  <c r="B4017" i="3"/>
  <c r="O4016" i="3"/>
  <c r="H4016" i="3"/>
  <c r="G4016" i="3"/>
  <c r="F4016" i="3"/>
  <c r="D4016" i="3"/>
  <c r="C4016" i="3"/>
  <c r="B4016" i="3"/>
  <c r="O4015" i="3"/>
  <c r="H4015" i="3"/>
  <c r="G4015" i="3"/>
  <c r="F4015" i="3"/>
  <c r="D4015" i="3"/>
  <c r="C4015" i="3"/>
  <c r="B4015" i="3"/>
  <c r="L4015" i="3" s="1"/>
  <c r="O4014" i="3"/>
  <c r="H4014" i="3"/>
  <c r="G4014" i="3"/>
  <c r="F4014" i="3"/>
  <c r="D4014" i="3"/>
  <c r="C4014" i="3"/>
  <c r="B4014" i="3"/>
  <c r="O4013" i="3"/>
  <c r="H4013" i="3"/>
  <c r="G4013" i="3"/>
  <c r="F4013" i="3"/>
  <c r="D4013" i="3"/>
  <c r="C4013" i="3"/>
  <c r="B4013" i="3"/>
  <c r="L4013" i="3" s="1"/>
  <c r="O4012" i="3"/>
  <c r="H4012" i="3"/>
  <c r="G4012" i="3"/>
  <c r="F4012" i="3"/>
  <c r="D4012" i="3"/>
  <c r="C4012" i="3"/>
  <c r="B4012" i="3"/>
  <c r="O4011" i="3"/>
  <c r="H4011" i="3"/>
  <c r="G4011" i="3"/>
  <c r="F4011" i="3"/>
  <c r="D4011" i="3"/>
  <c r="C4011" i="3"/>
  <c r="B4011" i="3"/>
  <c r="L4011" i="3" s="1"/>
  <c r="O4010" i="3"/>
  <c r="H4010" i="3"/>
  <c r="G4010" i="3"/>
  <c r="F4010" i="3"/>
  <c r="D4010" i="3"/>
  <c r="C4010" i="3"/>
  <c r="B4010" i="3"/>
  <c r="L4010" i="3" s="1"/>
  <c r="O4009" i="3"/>
  <c r="H4009" i="3"/>
  <c r="G4009" i="3"/>
  <c r="F4009" i="3"/>
  <c r="D4009" i="3"/>
  <c r="C4009" i="3"/>
  <c r="B4009" i="3"/>
  <c r="L4009" i="3" s="1"/>
  <c r="O4008" i="3"/>
  <c r="H4008" i="3"/>
  <c r="G4008" i="3"/>
  <c r="F4008" i="3"/>
  <c r="D4008" i="3"/>
  <c r="C4008" i="3"/>
  <c r="B4008" i="3"/>
  <c r="L4008" i="3" s="1"/>
  <c r="O4007" i="3"/>
  <c r="H4007" i="3"/>
  <c r="G4007" i="3"/>
  <c r="F4007" i="3"/>
  <c r="D4007" i="3"/>
  <c r="C4007" i="3"/>
  <c r="B4007" i="3"/>
  <c r="L4007" i="3" s="1"/>
  <c r="O4006" i="3"/>
  <c r="H4006" i="3"/>
  <c r="G4006" i="3"/>
  <c r="F4006" i="3"/>
  <c r="D4006" i="3"/>
  <c r="C4006" i="3"/>
  <c r="B4006" i="3"/>
  <c r="O4005" i="3"/>
  <c r="H4005" i="3"/>
  <c r="G4005" i="3"/>
  <c r="F4005" i="3"/>
  <c r="D4005" i="3"/>
  <c r="C4005" i="3"/>
  <c r="B4005" i="3"/>
  <c r="L4005" i="3" s="1"/>
  <c r="O4004" i="3"/>
  <c r="H4004" i="3"/>
  <c r="G4004" i="3"/>
  <c r="F4004" i="3"/>
  <c r="D4004" i="3"/>
  <c r="C4004" i="3"/>
  <c r="B4004" i="3"/>
  <c r="L4004" i="3" s="1"/>
  <c r="O4003" i="3"/>
  <c r="H4003" i="3"/>
  <c r="G4003" i="3"/>
  <c r="F4003" i="3"/>
  <c r="D4003" i="3"/>
  <c r="C4003" i="3"/>
  <c r="B4003" i="3"/>
  <c r="O4002" i="3"/>
  <c r="H4002" i="3"/>
  <c r="G4002" i="3"/>
  <c r="F4002" i="3"/>
  <c r="D4002" i="3"/>
  <c r="C4002" i="3"/>
  <c r="B4002" i="3"/>
  <c r="L4002" i="3" s="1"/>
  <c r="O4001" i="3"/>
  <c r="H4001" i="3"/>
  <c r="G4001" i="3"/>
  <c r="F4001" i="3"/>
  <c r="D4001" i="3"/>
  <c r="C4001" i="3"/>
  <c r="B4001" i="3"/>
  <c r="L4001" i="3" s="1"/>
  <c r="O4000" i="3"/>
  <c r="H4000" i="3"/>
  <c r="G4000" i="3"/>
  <c r="F4000" i="3"/>
  <c r="D4000" i="3"/>
  <c r="C4000" i="3"/>
  <c r="B4000" i="3"/>
  <c r="L4000" i="3" s="1"/>
  <c r="O3999" i="3"/>
  <c r="H3999" i="3"/>
  <c r="G3999" i="3"/>
  <c r="F3999" i="3"/>
  <c r="D3999" i="3"/>
  <c r="C3999" i="3"/>
  <c r="B3999" i="3"/>
  <c r="O3998" i="3"/>
  <c r="H3998" i="3"/>
  <c r="G3998" i="3"/>
  <c r="F3998" i="3"/>
  <c r="D3998" i="3"/>
  <c r="C3998" i="3"/>
  <c r="B3998" i="3"/>
  <c r="O3997" i="3"/>
  <c r="H3997" i="3"/>
  <c r="G3997" i="3"/>
  <c r="F3997" i="3"/>
  <c r="D3997" i="3"/>
  <c r="C3997" i="3"/>
  <c r="B3997" i="3"/>
  <c r="O3996" i="3"/>
  <c r="H3996" i="3"/>
  <c r="G3996" i="3"/>
  <c r="F3996" i="3"/>
  <c r="D3996" i="3"/>
  <c r="C3996" i="3"/>
  <c r="B3996" i="3"/>
  <c r="O3995" i="3"/>
  <c r="H3995" i="3"/>
  <c r="G3995" i="3"/>
  <c r="F3995" i="3"/>
  <c r="D3995" i="3"/>
  <c r="C3995" i="3"/>
  <c r="B3995" i="3"/>
  <c r="L3995" i="3" s="1"/>
  <c r="O3994" i="3"/>
  <c r="H3994" i="3"/>
  <c r="G3994" i="3"/>
  <c r="F3994" i="3"/>
  <c r="D3994" i="3"/>
  <c r="C3994" i="3"/>
  <c r="B3994" i="3"/>
  <c r="L3994" i="3" s="1"/>
  <c r="O3993" i="3"/>
  <c r="H3993" i="3"/>
  <c r="G3993" i="3"/>
  <c r="F3993" i="3"/>
  <c r="D3993" i="3"/>
  <c r="C3993" i="3"/>
  <c r="B3993" i="3"/>
  <c r="O3992" i="3"/>
  <c r="H3992" i="3"/>
  <c r="G3992" i="3"/>
  <c r="F3992" i="3"/>
  <c r="D3992" i="3"/>
  <c r="C3992" i="3"/>
  <c r="B3992" i="3"/>
  <c r="O3991" i="3"/>
  <c r="H3991" i="3"/>
  <c r="G3991" i="3"/>
  <c r="F3991" i="3"/>
  <c r="D3991" i="3"/>
  <c r="C3991" i="3"/>
  <c r="B3991" i="3"/>
  <c r="O3990" i="3"/>
  <c r="H3990" i="3"/>
  <c r="G3990" i="3"/>
  <c r="F3990" i="3"/>
  <c r="D3990" i="3"/>
  <c r="C3990" i="3"/>
  <c r="B3990" i="3"/>
  <c r="L3990" i="3" s="1"/>
  <c r="O3989" i="3"/>
  <c r="H3989" i="3"/>
  <c r="G3989" i="3"/>
  <c r="F3989" i="3"/>
  <c r="D3989" i="3"/>
  <c r="C3989" i="3"/>
  <c r="B3989" i="3"/>
  <c r="L3989" i="3" s="1"/>
  <c r="O3988" i="3"/>
  <c r="H3988" i="3"/>
  <c r="G3988" i="3"/>
  <c r="F3988" i="3"/>
  <c r="D3988" i="3"/>
  <c r="C3988" i="3"/>
  <c r="B3988" i="3"/>
  <c r="L3988" i="3" s="1"/>
  <c r="O3987" i="3"/>
  <c r="H3987" i="3"/>
  <c r="G3987" i="3"/>
  <c r="F3987" i="3"/>
  <c r="D3987" i="3"/>
  <c r="C3987" i="3"/>
  <c r="B3987" i="3"/>
  <c r="L3987" i="3" s="1"/>
  <c r="O3986" i="3"/>
  <c r="H3986" i="3"/>
  <c r="G3986" i="3"/>
  <c r="F3986" i="3"/>
  <c r="D3986" i="3"/>
  <c r="C3986" i="3"/>
  <c r="B3986" i="3"/>
  <c r="L3986" i="3" s="1"/>
  <c r="O3985" i="3"/>
  <c r="H3985" i="3"/>
  <c r="G3985" i="3"/>
  <c r="F3985" i="3"/>
  <c r="D3985" i="3"/>
  <c r="C3985" i="3"/>
  <c r="B3985" i="3"/>
  <c r="O3984" i="3"/>
  <c r="H3984" i="3"/>
  <c r="G3984" i="3"/>
  <c r="F3984" i="3"/>
  <c r="D3984" i="3"/>
  <c r="C3984" i="3"/>
  <c r="B3984" i="3"/>
  <c r="O3983" i="3"/>
  <c r="H3983" i="3"/>
  <c r="G3983" i="3"/>
  <c r="F3983" i="3"/>
  <c r="D3983" i="3"/>
  <c r="C3983" i="3"/>
  <c r="B3983" i="3"/>
  <c r="L3983" i="3" s="1"/>
  <c r="O3982" i="3"/>
  <c r="H3982" i="3"/>
  <c r="G3982" i="3"/>
  <c r="F3982" i="3"/>
  <c r="D3982" i="3"/>
  <c r="C3982" i="3"/>
  <c r="B3982" i="3"/>
  <c r="L3982" i="3" s="1"/>
  <c r="O3981" i="3"/>
  <c r="H3981" i="3"/>
  <c r="G3981" i="3"/>
  <c r="F3981" i="3"/>
  <c r="D3981" i="3"/>
  <c r="C3981" i="3"/>
  <c r="B3981" i="3"/>
  <c r="L3981" i="3" s="1"/>
  <c r="O3980" i="3"/>
  <c r="H3980" i="3"/>
  <c r="G3980" i="3"/>
  <c r="F3980" i="3"/>
  <c r="D3980" i="3"/>
  <c r="C3980" i="3"/>
  <c r="B3980" i="3"/>
  <c r="L3980" i="3" s="1"/>
  <c r="O3979" i="3"/>
  <c r="H3979" i="3"/>
  <c r="G3979" i="3"/>
  <c r="F3979" i="3"/>
  <c r="D3979" i="3"/>
  <c r="C3979" i="3"/>
  <c r="B3979" i="3"/>
  <c r="L3979" i="3" s="1"/>
  <c r="O3978" i="3"/>
  <c r="H3978" i="3"/>
  <c r="G3978" i="3"/>
  <c r="F3978" i="3"/>
  <c r="D3978" i="3"/>
  <c r="C3978" i="3"/>
  <c r="B3978" i="3"/>
  <c r="L3978" i="3" s="1"/>
  <c r="O3977" i="3"/>
  <c r="H3977" i="3"/>
  <c r="G3977" i="3"/>
  <c r="F3977" i="3"/>
  <c r="D3977" i="3"/>
  <c r="C3977" i="3"/>
  <c r="B3977" i="3"/>
  <c r="L3977" i="3" s="1"/>
  <c r="O3976" i="3"/>
  <c r="H3976" i="3"/>
  <c r="G3976" i="3"/>
  <c r="F3976" i="3"/>
  <c r="D3976" i="3"/>
  <c r="C3976" i="3"/>
  <c r="B3976" i="3"/>
  <c r="L3976" i="3" s="1"/>
  <c r="O3975" i="3"/>
  <c r="H3975" i="3"/>
  <c r="G3975" i="3"/>
  <c r="F3975" i="3"/>
  <c r="D3975" i="3"/>
  <c r="C3975" i="3"/>
  <c r="B3975" i="3"/>
  <c r="L3975" i="3" s="1"/>
  <c r="O3974" i="3"/>
  <c r="H3974" i="3"/>
  <c r="G3974" i="3"/>
  <c r="F3974" i="3"/>
  <c r="D3974" i="3"/>
  <c r="C3974" i="3"/>
  <c r="B3974" i="3"/>
  <c r="O3973" i="3"/>
  <c r="H3973" i="3"/>
  <c r="G3973" i="3"/>
  <c r="F3973" i="3"/>
  <c r="D3973" i="3"/>
  <c r="C3973" i="3"/>
  <c r="B3973" i="3"/>
  <c r="O3972" i="3"/>
  <c r="H3972" i="3"/>
  <c r="G3972" i="3"/>
  <c r="F3972" i="3"/>
  <c r="D3972" i="3"/>
  <c r="C3972" i="3"/>
  <c r="B3972" i="3"/>
  <c r="O3971" i="3"/>
  <c r="H3971" i="3"/>
  <c r="G3971" i="3"/>
  <c r="F3971" i="3"/>
  <c r="D3971" i="3"/>
  <c r="C3971" i="3"/>
  <c r="B3971" i="3"/>
  <c r="O3970" i="3"/>
  <c r="H3970" i="3"/>
  <c r="G3970" i="3"/>
  <c r="F3970" i="3"/>
  <c r="D3970" i="3"/>
  <c r="C3970" i="3"/>
  <c r="B3970" i="3"/>
  <c r="L3970" i="3" s="1"/>
  <c r="O3969" i="3"/>
  <c r="H3969" i="3"/>
  <c r="G3969" i="3"/>
  <c r="F3969" i="3"/>
  <c r="D3969" i="3"/>
  <c r="C3969" i="3"/>
  <c r="B3969" i="3"/>
  <c r="L3969" i="3" s="1"/>
  <c r="O3968" i="3"/>
  <c r="H3968" i="3"/>
  <c r="G3968" i="3"/>
  <c r="F3968" i="3"/>
  <c r="D3968" i="3"/>
  <c r="C3968" i="3"/>
  <c r="B3968" i="3"/>
  <c r="L3968" i="3" s="1"/>
  <c r="O3967" i="3"/>
  <c r="H3967" i="3"/>
  <c r="G3967" i="3"/>
  <c r="F3967" i="3"/>
  <c r="D3967" i="3"/>
  <c r="C3967" i="3"/>
  <c r="B3967" i="3"/>
  <c r="L3967" i="3" s="1"/>
  <c r="O3966" i="3"/>
  <c r="H3966" i="3"/>
  <c r="G3966" i="3"/>
  <c r="F3966" i="3"/>
  <c r="D3966" i="3"/>
  <c r="C3966" i="3"/>
  <c r="B3966" i="3"/>
  <c r="L3966" i="3" s="1"/>
  <c r="O3965" i="3"/>
  <c r="H3965" i="3"/>
  <c r="G3965" i="3"/>
  <c r="F3965" i="3"/>
  <c r="D3965" i="3"/>
  <c r="C3965" i="3"/>
  <c r="B3965" i="3"/>
  <c r="L3965" i="3" s="1"/>
  <c r="O3964" i="3"/>
  <c r="H3964" i="3"/>
  <c r="G3964" i="3"/>
  <c r="F3964" i="3"/>
  <c r="D3964" i="3"/>
  <c r="C3964" i="3"/>
  <c r="B3964" i="3"/>
  <c r="L3964" i="3" s="1"/>
  <c r="O3963" i="3"/>
  <c r="H3963" i="3"/>
  <c r="G3963" i="3"/>
  <c r="F3963" i="3"/>
  <c r="D3963" i="3"/>
  <c r="C3963" i="3"/>
  <c r="B3963" i="3"/>
  <c r="L3963" i="3" s="1"/>
  <c r="O3962" i="3"/>
  <c r="H3962" i="3"/>
  <c r="G3962" i="3"/>
  <c r="F3962" i="3"/>
  <c r="D3962" i="3"/>
  <c r="C3962" i="3"/>
  <c r="B3962" i="3"/>
  <c r="L3962" i="3" s="1"/>
  <c r="O3961" i="3"/>
  <c r="H3961" i="3"/>
  <c r="G3961" i="3"/>
  <c r="F3961" i="3"/>
  <c r="D3961" i="3"/>
  <c r="C3961" i="3"/>
  <c r="B3961" i="3"/>
  <c r="O3960" i="3"/>
  <c r="J3960" i="3"/>
  <c r="H3960" i="3"/>
  <c r="G3960" i="3"/>
  <c r="F3960" i="3"/>
  <c r="D3960" i="3"/>
  <c r="C3960" i="3"/>
  <c r="B3960" i="3"/>
  <c r="L3960" i="3" s="1"/>
  <c r="O3959" i="3"/>
  <c r="H3959" i="3"/>
  <c r="G3959" i="3"/>
  <c r="F3959" i="3"/>
  <c r="D3959" i="3"/>
  <c r="C3959" i="3"/>
  <c r="B3959" i="3"/>
  <c r="L3959" i="3" s="1"/>
  <c r="O3958" i="3"/>
  <c r="H3958" i="3"/>
  <c r="G3958" i="3"/>
  <c r="F3958" i="3"/>
  <c r="D3958" i="3"/>
  <c r="C3958" i="3"/>
  <c r="B3958" i="3"/>
  <c r="L3958" i="3" s="1"/>
  <c r="O3957" i="3"/>
  <c r="H3957" i="3"/>
  <c r="G3957" i="3"/>
  <c r="F3957" i="3"/>
  <c r="D3957" i="3"/>
  <c r="C3957" i="3"/>
  <c r="B3957" i="3"/>
  <c r="L3957" i="3" s="1"/>
  <c r="O3956" i="3"/>
  <c r="H3956" i="3"/>
  <c r="G3956" i="3"/>
  <c r="F3956" i="3"/>
  <c r="D3956" i="3"/>
  <c r="C3956" i="3"/>
  <c r="B3956" i="3"/>
  <c r="L3956" i="3" s="1"/>
  <c r="O3955" i="3"/>
  <c r="H3955" i="3"/>
  <c r="G3955" i="3"/>
  <c r="F3955" i="3"/>
  <c r="D3955" i="3"/>
  <c r="C3955" i="3"/>
  <c r="B3955" i="3"/>
  <c r="L3955" i="3" s="1"/>
  <c r="O3954" i="3"/>
  <c r="H3954" i="3"/>
  <c r="G3954" i="3"/>
  <c r="F3954" i="3"/>
  <c r="D3954" i="3"/>
  <c r="C3954" i="3"/>
  <c r="B3954" i="3"/>
  <c r="L3954" i="3" s="1"/>
  <c r="O3953" i="3"/>
  <c r="H3953" i="3"/>
  <c r="G3953" i="3"/>
  <c r="F3953" i="3"/>
  <c r="D3953" i="3"/>
  <c r="C3953" i="3"/>
  <c r="B3953" i="3"/>
  <c r="O3952" i="3"/>
  <c r="H3952" i="3"/>
  <c r="G3952" i="3"/>
  <c r="F3952" i="3"/>
  <c r="D3952" i="3"/>
  <c r="C3952" i="3"/>
  <c r="B3952" i="3"/>
  <c r="L3952" i="3" s="1"/>
  <c r="O3951" i="3"/>
  <c r="H3951" i="3"/>
  <c r="G3951" i="3"/>
  <c r="F3951" i="3"/>
  <c r="D3951" i="3"/>
  <c r="C3951" i="3"/>
  <c r="B3951" i="3"/>
  <c r="L3951" i="3" s="1"/>
  <c r="O3950" i="3"/>
  <c r="H3950" i="3"/>
  <c r="G3950" i="3"/>
  <c r="F3950" i="3"/>
  <c r="D3950" i="3"/>
  <c r="C3950" i="3"/>
  <c r="B3950" i="3"/>
  <c r="L3950" i="3" s="1"/>
  <c r="O3949" i="3"/>
  <c r="H3949" i="3"/>
  <c r="G3949" i="3"/>
  <c r="F3949" i="3"/>
  <c r="D3949" i="3"/>
  <c r="C3949" i="3"/>
  <c r="B3949" i="3"/>
  <c r="L3949" i="3" s="1"/>
  <c r="O3948" i="3"/>
  <c r="H3948" i="3"/>
  <c r="G3948" i="3"/>
  <c r="F3948" i="3"/>
  <c r="D3948" i="3"/>
  <c r="C3948" i="3"/>
  <c r="B3948" i="3"/>
  <c r="O3947" i="3"/>
  <c r="H3947" i="3"/>
  <c r="G3947" i="3"/>
  <c r="F3947" i="3"/>
  <c r="D3947" i="3"/>
  <c r="C3947" i="3"/>
  <c r="B3947" i="3"/>
  <c r="L3947" i="3" s="1"/>
  <c r="O3946" i="3"/>
  <c r="H3946" i="3"/>
  <c r="G3946" i="3"/>
  <c r="F3946" i="3"/>
  <c r="D3946" i="3"/>
  <c r="C3946" i="3"/>
  <c r="B3946" i="3"/>
  <c r="L3946" i="3" s="1"/>
  <c r="O3945" i="3"/>
  <c r="H3945" i="3"/>
  <c r="G3945" i="3"/>
  <c r="F3945" i="3"/>
  <c r="D3945" i="3"/>
  <c r="C3945" i="3"/>
  <c r="B3945" i="3"/>
  <c r="O3944" i="3"/>
  <c r="H3944" i="3"/>
  <c r="G3944" i="3"/>
  <c r="F3944" i="3"/>
  <c r="D3944" i="3"/>
  <c r="C3944" i="3"/>
  <c r="B3944" i="3"/>
  <c r="L3944" i="3" s="1"/>
  <c r="O3943" i="3"/>
  <c r="H3943" i="3"/>
  <c r="G3943" i="3"/>
  <c r="F3943" i="3"/>
  <c r="D3943" i="3"/>
  <c r="C3943" i="3"/>
  <c r="B3943" i="3"/>
  <c r="L3943" i="3" s="1"/>
  <c r="O3942" i="3"/>
  <c r="H3942" i="3"/>
  <c r="G3942" i="3"/>
  <c r="F3942" i="3"/>
  <c r="D3942" i="3"/>
  <c r="C3942" i="3"/>
  <c r="B3942" i="3"/>
  <c r="L3942" i="3" s="1"/>
  <c r="O3941" i="3"/>
  <c r="H3941" i="3"/>
  <c r="G3941" i="3"/>
  <c r="F3941" i="3"/>
  <c r="D3941" i="3"/>
  <c r="C3941" i="3"/>
  <c r="B3941" i="3"/>
  <c r="L3941" i="3" s="1"/>
  <c r="O3940" i="3"/>
  <c r="H3940" i="3"/>
  <c r="G3940" i="3"/>
  <c r="F3940" i="3"/>
  <c r="D3940" i="3"/>
  <c r="C3940" i="3"/>
  <c r="B3940" i="3"/>
  <c r="L3940" i="3" s="1"/>
  <c r="O3939" i="3"/>
  <c r="H3939" i="3"/>
  <c r="G3939" i="3"/>
  <c r="F3939" i="3"/>
  <c r="D3939" i="3"/>
  <c r="C3939" i="3"/>
  <c r="B3939" i="3"/>
  <c r="L3939" i="3" s="1"/>
  <c r="O3938" i="3"/>
  <c r="H3938" i="3"/>
  <c r="G3938" i="3"/>
  <c r="F3938" i="3"/>
  <c r="D3938" i="3"/>
  <c r="C3938" i="3"/>
  <c r="B3938" i="3"/>
  <c r="L3938" i="3" s="1"/>
  <c r="O3937" i="3"/>
  <c r="H3937" i="3"/>
  <c r="G3937" i="3"/>
  <c r="F3937" i="3"/>
  <c r="D3937" i="3"/>
  <c r="C3937" i="3"/>
  <c r="B3937" i="3"/>
  <c r="L3937" i="3" s="1"/>
  <c r="O3936" i="3"/>
  <c r="H3936" i="3"/>
  <c r="G3936" i="3"/>
  <c r="F3936" i="3"/>
  <c r="D3936" i="3"/>
  <c r="C3936" i="3"/>
  <c r="B3936" i="3"/>
  <c r="L3936" i="3" s="1"/>
  <c r="O3935" i="3"/>
  <c r="H3935" i="3"/>
  <c r="G3935" i="3"/>
  <c r="F3935" i="3"/>
  <c r="D3935" i="3"/>
  <c r="C3935" i="3"/>
  <c r="B3935" i="3"/>
  <c r="L3935" i="3" s="1"/>
  <c r="O3934" i="3"/>
  <c r="H3934" i="3"/>
  <c r="G3934" i="3"/>
  <c r="F3934" i="3"/>
  <c r="D3934" i="3"/>
  <c r="C3934" i="3"/>
  <c r="B3934" i="3"/>
  <c r="O3933" i="3"/>
  <c r="H3933" i="3"/>
  <c r="G3933" i="3"/>
  <c r="F3933" i="3"/>
  <c r="D3933" i="3"/>
  <c r="C3933" i="3"/>
  <c r="B3933" i="3"/>
  <c r="O3932" i="3"/>
  <c r="H3932" i="3"/>
  <c r="G3932" i="3"/>
  <c r="F3932" i="3"/>
  <c r="D3932" i="3"/>
  <c r="C3932" i="3"/>
  <c r="B3932" i="3"/>
  <c r="O3931" i="3"/>
  <c r="H3931" i="3"/>
  <c r="G3931" i="3"/>
  <c r="F3931" i="3"/>
  <c r="D3931" i="3"/>
  <c r="C3931" i="3"/>
  <c r="B3931" i="3"/>
  <c r="L3931" i="3" s="1"/>
  <c r="O3930" i="3"/>
  <c r="H3930" i="3"/>
  <c r="G3930" i="3"/>
  <c r="F3930" i="3"/>
  <c r="D3930" i="3"/>
  <c r="C3930" i="3"/>
  <c r="B3930" i="3"/>
  <c r="L3930" i="3" s="1"/>
  <c r="O3929" i="3"/>
  <c r="H3929" i="3"/>
  <c r="G3929" i="3"/>
  <c r="F3929" i="3"/>
  <c r="D3929" i="3"/>
  <c r="C3929" i="3"/>
  <c r="B3929" i="3"/>
  <c r="L3929" i="3" s="1"/>
  <c r="O3928" i="3"/>
  <c r="H3928" i="3"/>
  <c r="G3928" i="3"/>
  <c r="F3928" i="3"/>
  <c r="D3928" i="3"/>
  <c r="C3928" i="3"/>
  <c r="B3928" i="3"/>
  <c r="O3927" i="3"/>
  <c r="H3927" i="3"/>
  <c r="G3927" i="3"/>
  <c r="F3927" i="3"/>
  <c r="D3927" i="3"/>
  <c r="C3927" i="3"/>
  <c r="B3927" i="3"/>
  <c r="L3927" i="3" s="1"/>
  <c r="O3926" i="3"/>
  <c r="H3926" i="3"/>
  <c r="G3926" i="3"/>
  <c r="F3926" i="3"/>
  <c r="D3926" i="3"/>
  <c r="C3926" i="3"/>
  <c r="B3926" i="3"/>
  <c r="O3925" i="3"/>
  <c r="H3925" i="3"/>
  <c r="G3925" i="3"/>
  <c r="F3925" i="3"/>
  <c r="D3925" i="3"/>
  <c r="C3925" i="3"/>
  <c r="B3925" i="3"/>
  <c r="O3924" i="3"/>
  <c r="H3924" i="3"/>
  <c r="G3924" i="3"/>
  <c r="F3924" i="3"/>
  <c r="D3924" i="3"/>
  <c r="C3924" i="3"/>
  <c r="B3924" i="3"/>
  <c r="L3924" i="3" s="1"/>
  <c r="O3923" i="3"/>
  <c r="H3923" i="3"/>
  <c r="G3923" i="3"/>
  <c r="F3923" i="3"/>
  <c r="D3923" i="3"/>
  <c r="C3923" i="3"/>
  <c r="B3923" i="3"/>
  <c r="O3922" i="3"/>
  <c r="H3922" i="3"/>
  <c r="G3922" i="3"/>
  <c r="F3922" i="3"/>
  <c r="D3922" i="3"/>
  <c r="C3922" i="3"/>
  <c r="B3922" i="3"/>
  <c r="L3922" i="3" s="1"/>
  <c r="O3921" i="3"/>
  <c r="H3921" i="3"/>
  <c r="G3921" i="3"/>
  <c r="F3921" i="3"/>
  <c r="D3921" i="3"/>
  <c r="C3921" i="3"/>
  <c r="B3921" i="3"/>
  <c r="O3920" i="3"/>
  <c r="H3920" i="3"/>
  <c r="G3920" i="3"/>
  <c r="F3920" i="3"/>
  <c r="D3920" i="3"/>
  <c r="C3920" i="3"/>
  <c r="B3920" i="3"/>
  <c r="O3919" i="3"/>
  <c r="H3919" i="3"/>
  <c r="G3919" i="3"/>
  <c r="F3919" i="3"/>
  <c r="D3919" i="3"/>
  <c r="C3919" i="3"/>
  <c r="B3919" i="3"/>
  <c r="O3918" i="3"/>
  <c r="H3918" i="3"/>
  <c r="G3918" i="3"/>
  <c r="F3918" i="3"/>
  <c r="D3918" i="3"/>
  <c r="C3918" i="3"/>
  <c r="B3918" i="3"/>
  <c r="L3918" i="3" s="1"/>
  <c r="O3917" i="3"/>
  <c r="H3917" i="3"/>
  <c r="G3917" i="3"/>
  <c r="F3917" i="3"/>
  <c r="D3917" i="3"/>
  <c r="C3917" i="3"/>
  <c r="B3917" i="3"/>
  <c r="O3916" i="3"/>
  <c r="H3916" i="3"/>
  <c r="G3916" i="3"/>
  <c r="F3916" i="3"/>
  <c r="D3916" i="3"/>
  <c r="C3916" i="3"/>
  <c r="B3916" i="3"/>
  <c r="L3916" i="3" s="1"/>
  <c r="O3915" i="3"/>
  <c r="H3915" i="3"/>
  <c r="G3915" i="3"/>
  <c r="F3915" i="3"/>
  <c r="D3915" i="3"/>
  <c r="C3915" i="3"/>
  <c r="B3915" i="3"/>
  <c r="O3914" i="3"/>
  <c r="H3914" i="3"/>
  <c r="G3914" i="3"/>
  <c r="F3914" i="3"/>
  <c r="D3914" i="3"/>
  <c r="C3914" i="3"/>
  <c r="B3914" i="3"/>
  <c r="L3914" i="3" s="1"/>
  <c r="O3913" i="3"/>
  <c r="H3913" i="3"/>
  <c r="G3913" i="3"/>
  <c r="F3913" i="3"/>
  <c r="D3913" i="3"/>
  <c r="C3913" i="3"/>
  <c r="B3913" i="3"/>
  <c r="L3913" i="3" s="1"/>
  <c r="O3912" i="3"/>
  <c r="H3912" i="3"/>
  <c r="G3912" i="3"/>
  <c r="F3912" i="3"/>
  <c r="D3912" i="3"/>
  <c r="C3912" i="3"/>
  <c r="B3912" i="3"/>
  <c r="L3912" i="3" s="1"/>
  <c r="O3911" i="3"/>
  <c r="H3911" i="3"/>
  <c r="G3911" i="3"/>
  <c r="F3911" i="3"/>
  <c r="D3911" i="3"/>
  <c r="C3911" i="3"/>
  <c r="B3911" i="3"/>
  <c r="L3911" i="3" s="1"/>
  <c r="O3910" i="3"/>
  <c r="H3910" i="3"/>
  <c r="G3910" i="3"/>
  <c r="F3910" i="3"/>
  <c r="D3910" i="3"/>
  <c r="C3910" i="3"/>
  <c r="B3910" i="3"/>
  <c r="O3909" i="3"/>
  <c r="H3909" i="3"/>
  <c r="G3909" i="3"/>
  <c r="F3909" i="3"/>
  <c r="D3909" i="3"/>
  <c r="C3909" i="3"/>
  <c r="B3909" i="3"/>
  <c r="L3909" i="3" s="1"/>
  <c r="O3908" i="3"/>
  <c r="H3908" i="3"/>
  <c r="G3908" i="3"/>
  <c r="F3908" i="3"/>
  <c r="D3908" i="3"/>
  <c r="C3908" i="3"/>
  <c r="B3908" i="3"/>
  <c r="L3908" i="3" s="1"/>
  <c r="O3907" i="3"/>
  <c r="H3907" i="3"/>
  <c r="G3907" i="3"/>
  <c r="F3907" i="3"/>
  <c r="D3907" i="3"/>
  <c r="C3907" i="3"/>
  <c r="B3907" i="3"/>
  <c r="L3907" i="3" s="1"/>
  <c r="O3906" i="3"/>
  <c r="H3906" i="3"/>
  <c r="G3906" i="3"/>
  <c r="F3906" i="3"/>
  <c r="D3906" i="3"/>
  <c r="C3906" i="3"/>
  <c r="B3906" i="3"/>
  <c r="O3905" i="3"/>
  <c r="H3905" i="3"/>
  <c r="G3905" i="3"/>
  <c r="F3905" i="3"/>
  <c r="D3905" i="3"/>
  <c r="C3905" i="3"/>
  <c r="B3905" i="3"/>
  <c r="O3904" i="3"/>
  <c r="H3904" i="3"/>
  <c r="G3904" i="3"/>
  <c r="F3904" i="3"/>
  <c r="D3904" i="3"/>
  <c r="C3904" i="3"/>
  <c r="B3904" i="3"/>
  <c r="L3904" i="3" s="1"/>
  <c r="O3903" i="3"/>
  <c r="H3903" i="3"/>
  <c r="G3903" i="3"/>
  <c r="F3903" i="3"/>
  <c r="D3903" i="3"/>
  <c r="C3903" i="3"/>
  <c r="B3903" i="3"/>
  <c r="L3903" i="3" s="1"/>
  <c r="O3902" i="3"/>
  <c r="H3902" i="3"/>
  <c r="G3902" i="3"/>
  <c r="F3902" i="3"/>
  <c r="D3902" i="3"/>
  <c r="C3902" i="3"/>
  <c r="B3902" i="3"/>
  <c r="L3902" i="3" s="1"/>
  <c r="O3901" i="3"/>
  <c r="H3901" i="3"/>
  <c r="G3901" i="3"/>
  <c r="F3901" i="3"/>
  <c r="D3901" i="3"/>
  <c r="C3901" i="3"/>
  <c r="B3901" i="3"/>
  <c r="L3901" i="3" s="1"/>
  <c r="O3900" i="3"/>
  <c r="H3900" i="3"/>
  <c r="G3900" i="3"/>
  <c r="F3900" i="3"/>
  <c r="D3900" i="3"/>
  <c r="C3900" i="3"/>
  <c r="B3900" i="3"/>
  <c r="L3900" i="3" s="1"/>
  <c r="O3899" i="3"/>
  <c r="H3899" i="3"/>
  <c r="G3899" i="3"/>
  <c r="F3899" i="3"/>
  <c r="D3899" i="3"/>
  <c r="C3899" i="3"/>
  <c r="B3899" i="3"/>
  <c r="O3898" i="3"/>
  <c r="H3898" i="3"/>
  <c r="G3898" i="3"/>
  <c r="F3898" i="3"/>
  <c r="D3898" i="3"/>
  <c r="C3898" i="3"/>
  <c r="B3898" i="3"/>
  <c r="O3897" i="3"/>
  <c r="H3897" i="3"/>
  <c r="G3897" i="3"/>
  <c r="F3897" i="3"/>
  <c r="D3897" i="3"/>
  <c r="C3897" i="3"/>
  <c r="B3897" i="3"/>
  <c r="O3896" i="3"/>
  <c r="H3896" i="3"/>
  <c r="G3896" i="3"/>
  <c r="F3896" i="3"/>
  <c r="D3896" i="3"/>
  <c r="C3896" i="3"/>
  <c r="B3896" i="3"/>
  <c r="L3896" i="3" s="1"/>
  <c r="O3895" i="3"/>
  <c r="H3895" i="3"/>
  <c r="G3895" i="3"/>
  <c r="F3895" i="3"/>
  <c r="D3895" i="3"/>
  <c r="C3895" i="3"/>
  <c r="B3895" i="3"/>
  <c r="L3895" i="3" s="1"/>
  <c r="O3894" i="3"/>
  <c r="H3894" i="3"/>
  <c r="G3894" i="3"/>
  <c r="F3894" i="3"/>
  <c r="D3894" i="3"/>
  <c r="C3894" i="3"/>
  <c r="B3894" i="3"/>
  <c r="L3894" i="3" s="1"/>
  <c r="O3893" i="3"/>
  <c r="H3893" i="3"/>
  <c r="G3893" i="3"/>
  <c r="F3893" i="3"/>
  <c r="D3893" i="3"/>
  <c r="C3893" i="3"/>
  <c r="B3893" i="3"/>
  <c r="O3892" i="3"/>
  <c r="H3892" i="3"/>
  <c r="G3892" i="3"/>
  <c r="F3892" i="3"/>
  <c r="D3892" i="3"/>
  <c r="C3892" i="3"/>
  <c r="B3892" i="3"/>
  <c r="O3891" i="3"/>
  <c r="H3891" i="3"/>
  <c r="G3891" i="3"/>
  <c r="F3891" i="3"/>
  <c r="D3891" i="3"/>
  <c r="C3891" i="3"/>
  <c r="B3891" i="3"/>
  <c r="L3891" i="3" s="1"/>
  <c r="O3890" i="3"/>
  <c r="H3890" i="3"/>
  <c r="G3890" i="3"/>
  <c r="F3890" i="3"/>
  <c r="D3890" i="3"/>
  <c r="C3890" i="3"/>
  <c r="B3890" i="3"/>
  <c r="L3890" i="3" s="1"/>
  <c r="O3889" i="3"/>
  <c r="H3889" i="3"/>
  <c r="G3889" i="3"/>
  <c r="F3889" i="3"/>
  <c r="D3889" i="3"/>
  <c r="C3889" i="3"/>
  <c r="B3889" i="3"/>
  <c r="L3889" i="3" s="1"/>
  <c r="O3888" i="3"/>
  <c r="H3888" i="3"/>
  <c r="G3888" i="3"/>
  <c r="F3888" i="3"/>
  <c r="D3888" i="3"/>
  <c r="C3888" i="3"/>
  <c r="B3888" i="3"/>
  <c r="L3888" i="3" s="1"/>
  <c r="O3887" i="3"/>
  <c r="H3887" i="3"/>
  <c r="G3887" i="3"/>
  <c r="F3887" i="3"/>
  <c r="D3887" i="3"/>
  <c r="C3887" i="3"/>
  <c r="B3887" i="3"/>
  <c r="L3887" i="3" s="1"/>
  <c r="O3886" i="3"/>
  <c r="H3886" i="3"/>
  <c r="G3886" i="3"/>
  <c r="F3886" i="3"/>
  <c r="D3886" i="3"/>
  <c r="C3886" i="3"/>
  <c r="B3886" i="3"/>
  <c r="L3886" i="3" s="1"/>
  <c r="O3885" i="3"/>
  <c r="H3885" i="3"/>
  <c r="G3885" i="3"/>
  <c r="F3885" i="3"/>
  <c r="D3885" i="3"/>
  <c r="C3885" i="3"/>
  <c r="B3885" i="3"/>
  <c r="O3884" i="3"/>
  <c r="H3884" i="3"/>
  <c r="G3884" i="3"/>
  <c r="F3884" i="3"/>
  <c r="D3884" i="3"/>
  <c r="C3884" i="3"/>
  <c r="B3884" i="3"/>
  <c r="L3884" i="3" s="1"/>
  <c r="O3883" i="3"/>
  <c r="H3883" i="3"/>
  <c r="G3883" i="3"/>
  <c r="F3883" i="3"/>
  <c r="D3883" i="3"/>
  <c r="C3883" i="3"/>
  <c r="B3883" i="3"/>
  <c r="L3883" i="3" s="1"/>
  <c r="O3882" i="3"/>
  <c r="H3882" i="3"/>
  <c r="G3882" i="3"/>
  <c r="F3882" i="3"/>
  <c r="D3882" i="3"/>
  <c r="C3882" i="3"/>
  <c r="B3882" i="3"/>
  <c r="L3882" i="3" s="1"/>
  <c r="O3881" i="3"/>
  <c r="H3881" i="3"/>
  <c r="G3881" i="3"/>
  <c r="F3881" i="3"/>
  <c r="D3881" i="3"/>
  <c r="C3881" i="3"/>
  <c r="B3881" i="3"/>
  <c r="L3881" i="3" s="1"/>
  <c r="O3880" i="3"/>
  <c r="H3880" i="3"/>
  <c r="G3880" i="3"/>
  <c r="F3880" i="3"/>
  <c r="D3880" i="3"/>
  <c r="C3880" i="3"/>
  <c r="B3880" i="3"/>
  <c r="L3880" i="3" s="1"/>
  <c r="O3879" i="3"/>
  <c r="H3879" i="3"/>
  <c r="G3879" i="3"/>
  <c r="F3879" i="3"/>
  <c r="D3879" i="3"/>
  <c r="C3879" i="3"/>
  <c r="B3879" i="3"/>
  <c r="L3879" i="3" s="1"/>
  <c r="O3878" i="3"/>
  <c r="H3878" i="3"/>
  <c r="G3878" i="3"/>
  <c r="F3878" i="3"/>
  <c r="D3878" i="3"/>
  <c r="C3878" i="3"/>
  <c r="B3878" i="3"/>
  <c r="L3878" i="3" s="1"/>
  <c r="O3877" i="3"/>
  <c r="H3877" i="3"/>
  <c r="G3877" i="3"/>
  <c r="F3877" i="3"/>
  <c r="D3877" i="3"/>
  <c r="C3877" i="3"/>
  <c r="B3877" i="3"/>
  <c r="L3877" i="3" s="1"/>
  <c r="O3876" i="3"/>
  <c r="H3876" i="3"/>
  <c r="G3876" i="3"/>
  <c r="F3876" i="3"/>
  <c r="D3876" i="3"/>
  <c r="C3876" i="3"/>
  <c r="B3876" i="3"/>
  <c r="L3876" i="3" s="1"/>
  <c r="O3875" i="3"/>
  <c r="H3875" i="3"/>
  <c r="G3875" i="3"/>
  <c r="F3875" i="3"/>
  <c r="D3875" i="3"/>
  <c r="C3875" i="3"/>
  <c r="B3875" i="3"/>
  <c r="L3875" i="3" s="1"/>
  <c r="O3874" i="3"/>
  <c r="H3874" i="3"/>
  <c r="G3874" i="3"/>
  <c r="F3874" i="3"/>
  <c r="D3874" i="3"/>
  <c r="C3874" i="3"/>
  <c r="B3874" i="3"/>
  <c r="L3874" i="3" s="1"/>
  <c r="O3873" i="3"/>
  <c r="H3873" i="3"/>
  <c r="G3873" i="3"/>
  <c r="F3873" i="3"/>
  <c r="D3873" i="3"/>
  <c r="C3873" i="3"/>
  <c r="B3873" i="3"/>
  <c r="L3873" i="3" s="1"/>
  <c r="O3872" i="3"/>
  <c r="H3872" i="3"/>
  <c r="G3872" i="3"/>
  <c r="F3872" i="3"/>
  <c r="D3872" i="3"/>
  <c r="C3872" i="3"/>
  <c r="B3872" i="3"/>
  <c r="L3872" i="3" s="1"/>
  <c r="O3871" i="3"/>
  <c r="H3871" i="3"/>
  <c r="G3871" i="3"/>
  <c r="F3871" i="3"/>
  <c r="D3871" i="3"/>
  <c r="C3871" i="3"/>
  <c r="B3871" i="3"/>
  <c r="L3871" i="3" s="1"/>
  <c r="O3870" i="3"/>
  <c r="H3870" i="3"/>
  <c r="G3870" i="3"/>
  <c r="F3870" i="3"/>
  <c r="D3870" i="3"/>
  <c r="C3870" i="3"/>
  <c r="B3870" i="3"/>
  <c r="L3870" i="3" s="1"/>
  <c r="O3869" i="3"/>
  <c r="H3869" i="3"/>
  <c r="G3869" i="3"/>
  <c r="F3869" i="3"/>
  <c r="D3869" i="3"/>
  <c r="C3869" i="3"/>
  <c r="B3869" i="3"/>
  <c r="L3869" i="3" s="1"/>
  <c r="O3868" i="3"/>
  <c r="H3868" i="3"/>
  <c r="G3868" i="3"/>
  <c r="F3868" i="3"/>
  <c r="D3868" i="3"/>
  <c r="C3868" i="3"/>
  <c r="B3868" i="3"/>
  <c r="L3868" i="3" s="1"/>
  <c r="O3867" i="3"/>
  <c r="H3867" i="3"/>
  <c r="G3867" i="3"/>
  <c r="F3867" i="3"/>
  <c r="D3867" i="3"/>
  <c r="C3867" i="3"/>
  <c r="B3867" i="3"/>
  <c r="L3867" i="3" s="1"/>
  <c r="O3866" i="3"/>
  <c r="H3866" i="3"/>
  <c r="G3866" i="3"/>
  <c r="F3866" i="3"/>
  <c r="D3866" i="3"/>
  <c r="C3866" i="3"/>
  <c r="B3866" i="3"/>
  <c r="L3866" i="3" s="1"/>
  <c r="O3865" i="3"/>
  <c r="H3865" i="3"/>
  <c r="G3865" i="3"/>
  <c r="F3865" i="3"/>
  <c r="D3865" i="3"/>
  <c r="C3865" i="3"/>
  <c r="B3865" i="3"/>
  <c r="O3864" i="3"/>
  <c r="H3864" i="3"/>
  <c r="G3864" i="3"/>
  <c r="F3864" i="3"/>
  <c r="D3864" i="3"/>
  <c r="C3864" i="3"/>
  <c r="B3864" i="3"/>
  <c r="L3864" i="3" s="1"/>
  <c r="O3863" i="3"/>
  <c r="J3863" i="3"/>
  <c r="H3863" i="3"/>
  <c r="G3863" i="3"/>
  <c r="F3863" i="3"/>
  <c r="D3863" i="3"/>
  <c r="C3863" i="3"/>
  <c r="B3863" i="3"/>
  <c r="L3863" i="3" s="1"/>
  <c r="O3862" i="3"/>
  <c r="H3862" i="3"/>
  <c r="G3862" i="3"/>
  <c r="F3862" i="3"/>
  <c r="D3862" i="3"/>
  <c r="C3862" i="3"/>
  <c r="B3862" i="3"/>
  <c r="O3861" i="3"/>
  <c r="H3861" i="3"/>
  <c r="G3861" i="3"/>
  <c r="F3861" i="3"/>
  <c r="D3861" i="3"/>
  <c r="C3861" i="3"/>
  <c r="B3861" i="3"/>
  <c r="L3861" i="3" s="1"/>
  <c r="O3860" i="3"/>
  <c r="H3860" i="3"/>
  <c r="G3860" i="3"/>
  <c r="F3860" i="3"/>
  <c r="D3860" i="3"/>
  <c r="C3860" i="3"/>
  <c r="B3860" i="3"/>
  <c r="O3859" i="3"/>
  <c r="H3859" i="3"/>
  <c r="G3859" i="3"/>
  <c r="F3859" i="3"/>
  <c r="D3859" i="3"/>
  <c r="C3859" i="3"/>
  <c r="B3859" i="3"/>
  <c r="L3859" i="3" s="1"/>
  <c r="O3858" i="3"/>
  <c r="H3858" i="3"/>
  <c r="G3858" i="3"/>
  <c r="F3858" i="3"/>
  <c r="D3858" i="3"/>
  <c r="C3858" i="3"/>
  <c r="B3858" i="3"/>
  <c r="L3858" i="3" s="1"/>
  <c r="O3857" i="3"/>
  <c r="H3857" i="3"/>
  <c r="G3857" i="3"/>
  <c r="F3857" i="3"/>
  <c r="D3857" i="3"/>
  <c r="C3857" i="3"/>
  <c r="B3857" i="3"/>
  <c r="O3856" i="3"/>
  <c r="H3856" i="3"/>
  <c r="G3856" i="3"/>
  <c r="F3856" i="3"/>
  <c r="D3856" i="3"/>
  <c r="C3856" i="3"/>
  <c r="B3856" i="3"/>
  <c r="L3856" i="3" s="1"/>
  <c r="O3855" i="3"/>
  <c r="H3855" i="3"/>
  <c r="G3855" i="3"/>
  <c r="F3855" i="3"/>
  <c r="D3855" i="3"/>
  <c r="C3855" i="3"/>
  <c r="B3855" i="3"/>
  <c r="O3854" i="3"/>
  <c r="H3854" i="3"/>
  <c r="G3854" i="3"/>
  <c r="F3854" i="3"/>
  <c r="D3854" i="3"/>
  <c r="C3854" i="3"/>
  <c r="B3854" i="3"/>
  <c r="L3854" i="3" s="1"/>
  <c r="O3853" i="3"/>
  <c r="H3853" i="3"/>
  <c r="G3853" i="3"/>
  <c r="F3853" i="3"/>
  <c r="D3853" i="3"/>
  <c r="C3853" i="3"/>
  <c r="B3853" i="3"/>
  <c r="L3853" i="3" s="1"/>
  <c r="O3852" i="3"/>
  <c r="H3852" i="3"/>
  <c r="G3852" i="3"/>
  <c r="F3852" i="3"/>
  <c r="D3852" i="3"/>
  <c r="C3852" i="3"/>
  <c r="B3852" i="3"/>
  <c r="L3852" i="3" s="1"/>
  <c r="O3851" i="3"/>
  <c r="H3851" i="3"/>
  <c r="G3851" i="3"/>
  <c r="F3851" i="3"/>
  <c r="D3851" i="3"/>
  <c r="C3851" i="3"/>
  <c r="B3851" i="3"/>
  <c r="L3851" i="3" s="1"/>
  <c r="O3850" i="3"/>
  <c r="H3850" i="3"/>
  <c r="G3850" i="3"/>
  <c r="F3850" i="3"/>
  <c r="D3850" i="3"/>
  <c r="C3850" i="3"/>
  <c r="B3850" i="3"/>
  <c r="L3850" i="3" s="1"/>
  <c r="O3849" i="3"/>
  <c r="H3849" i="3"/>
  <c r="G3849" i="3"/>
  <c r="F3849" i="3"/>
  <c r="D3849" i="3"/>
  <c r="C3849" i="3"/>
  <c r="B3849" i="3"/>
  <c r="L3849" i="3" s="1"/>
  <c r="O3848" i="3"/>
  <c r="H3848" i="3"/>
  <c r="G3848" i="3"/>
  <c r="F3848" i="3"/>
  <c r="D3848" i="3"/>
  <c r="C3848" i="3"/>
  <c r="B3848" i="3"/>
  <c r="L3848" i="3" s="1"/>
  <c r="O3847" i="3"/>
  <c r="H3847" i="3"/>
  <c r="G3847" i="3"/>
  <c r="F3847" i="3"/>
  <c r="D3847" i="3"/>
  <c r="C3847" i="3"/>
  <c r="B3847" i="3"/>
  <c r="L3847" i="3" s="1"/>
  <c r="O3846" i="3"/>
  <c r="H3846" i="3"/>
  <c r="G3846" i="3"/>
  <c r="F3846" i="3"/>
  <c r="D3846" i="3"/>
  <c r="C3846" i="3"/>
  <c r="B3846" i="3"/>
  <c r="L3846" i="3" s="1"/>
  <c r="O3845" i="3"/>
  <c r="J3845" i="3"/>
  <c r="H3845" i="3"/>
  <c r="G3845" i="3"/>
  <c r="F3845" i="3"/>
  <c r="D3845" i="3"/>
  <c r="C3845" i="3"/>
  <c r="B3845" i="3"/>
  <c r="L3845" i="3" s="1"/>
  <c r="O3844" i="3"/>
  <c r="J3844" i="3"/>
  <c r="H3844" i="3"/>
  <c r="G3844" i="3"/>
  <c r="F3844" i="3"/>
  <c r="D3844" i="3"/>
  <c r="C3844" i="3"/>
  <c r="B3844" i="3"/>
  <c r="L3844" i="3" s="1"/>
  <c r="O3843" i="3"/>
  <c r="J3843" i="3"/>
  <c r="H3843" i="3"/>
  <c r="G3843" i="3"/>
  <c r="F3843" i="3"/>
  <c r="D3843" i="3"/>
  <c r="C3843" i="3"/>
  <c r="B3843" i="3"/>
  <c r="L3843" i="3" s="1"/>
  <c r="O3842" i="3"/>
  <c r="H3842" i="3"/>
  <c r="G3842" i="3"/>
  <c r="F3842" i="3"/>
  <c r="D3842" i="3"/>
  <c r="C3842" i="3"/>
  <c r="B3842" i="3"/>
  <c r="L3842" i="3" s="1"/>
  <c r="O3841" i="3"/>
  <c r="H3841" i="3"/>
  <c r="G3841" i="3"/>
  <c r="F3841" i="3"/>
  <c r="D3841" i="3"/>
  <c r="C3841" i="3"/>
  <c r="B3841" i="3"/>
  <c r="L3841" i="3" s="1"/>
  <c r="O3840" i="3"/>
  <c r="H3840" i="3"/>
  <c r="G3840" i="3"/>
  <c r="F3840" i="3"/>
  <c r="D3840" i="3"/>
  <c r="C3840" i="3"/>
  <c r="B3840" i="3"/>
  <c r="L3840" i="3" s="1"/>
  <c r="O3839" i="3"/>
  <c r="H3839" i="3"/>
  <c r="G3839" i="3"/>
  <c r="F3839" i="3"/>
  <c r="D3839" i="3"/>
  <c r="C3839" i="3"/>
  <c r="B3839" i="3"/>
  <c r="L3839" i="3" s="1"/>
  <c r="O3838" i="3"/>
  <c r="H3838" i="3"/>
  <c r="G3838" i="3"/>
  <c r="F3838" i="3"/>
  <c r="D3838" i="3"/>
  <c r="C3838" i="3"/>
  <c r="B3838" i="3"/>
  <c r="O3837" i="3"/>
  <c r="H3837" i="3"/>
  <c r="G3837" i="3"/>
  <c r="F3837" i="3"/>
  <c r="D3837" i="3"/>
  <c r="C3837" i="3"/>
  <c r="B3837" i="3"/>
  <c r="L3837" i="3" s="1"/>
  <c r="O3836" i="3"/>
  <c r="H3836" i="3"/>
  <c r="G3836" i="3"/>
  <c r="F3836" i="3"/>
  <c r="D3836" i="3"/>
  <c r="C3836" i="3"/>
  <c r="B3836" i="3"/>
  <c r="O3835" i="3"/>
  <c r="H3835" i="3"/>
  <c r="G3835" i="3"/>
  <c r="F3835" i="3"/>
  <c r="D3835" i="3"/>
  <c r="C3835" i="3"/>
  <c r="B3835" i="3"/>
  <c r="L3835" i="3" s="1"/>
  <c r="O3834" i="3"/>
  <c r="H3834" i="3"/>
  <c r="G3834" i="3"/>
  <c r="F3834" i="3"/>
  <c r="D3834" i="3"/>
  <c r="C3834" i="3"/>
  <c r="B3834" i="3"/>
  <c r="L3834" i="3" s="1"/>
  <c r="O3833" i="3"/>
  <c r="H3833" i="3"/>
  <c r="G3833" i="3"/>
  <c r="F3833" i="3"/>
  <c r="D3833" i="3"/>
  <c r="C3833" i="3"/>
  <c r="B3833" i="3"/>
  <c r="L3833" i="3" s="1"/>
  <c r="O3832" i="3"/>
  <c r="H3832" i="3"/>
  <c r="G3832" i="3"/>
  <c r="F3832" i="3"/>
  <c r="D3832" i="3"/>
  <c r="C3832" i="3"/>
  <c r="B3832" i="3"/>
  <c r="O3831" i="3"/>
  <c r="D3831" i="3"/>
  <c r="P3831" i="3" s="1"/>
  <c r="C3831" i="3"/>
  <c r="O3830" i="3"/>
  <c r="H3830" i="3"/>
  <c r="G3830" i="3"/>
  <c r="F3830" i="3"/>
  <c r="D3830" i="3"/>
  <c r="C3830" i="3"/>
  <c r="B3830" i="3"/>
  <c r="L3830" i="3" s="1"/>
  <c r="O3829" i="3"/>
  <c r="D3829" i="3"/>
  <c r="P3829" i="3" s="1"/>
  <c r="C3829" i="3"/>
  <c r="O3828" i="3"/>
  <c r="H3828" i="3"/>
  <c r="G3828" i="3"/>
  <c r="F3828" i="3"/>
  <c r="D3828" i="3"/>
  <c r="C3828" i="3"/>
  <c r="B3828" i="3"/>
  <c r="L3828" i="3" s="1"/>
  <c r="O3827" i="3"/>
  <c r="H3827" i="3"/>
  <c r="G3827" i="3"/>
  <c r="F3827" i="3"/>
  <c r="D3827" i="3"/>
  <c r="C3827" i="3"/>
  <c r="B3827" i="3"/>
  <c r="O3826" i="3"/>
  <c r="H3826" i="3"/>
  <c r="G3826" i="3"/>
  <c r="F3826" i="3"/>
  <c r="D3826" i="3"/>
  <c r="C3826" i="3"/>
  <c r="B3826" i="3"/>
  <c r="L3826" i="3" s="1"/>
  <c r="O3825" i="3"/>
  <c r="H3825" i="3"/>
  <c r="G3825" i="3"/>
  <c r="F3825" i="3"/>
  <c r="D3825" i="3"/>
  <c r="C3825" i="3"/>
  <c r="B3825" i="3"/>
  <c r="L3825" i="3" s="1"/>
  <c r="O3824" i="3"/>
  <c r="H3824" i="3"/>
  <c r="G3824" i="3"/>
  <c r="F3824" i="3"/>
  <c r="D3824" i="3"/>
  <c r="C3824" i="3"/>
  <c r="B3824" i="3"/>
  <c r="O3823" i="3"/>
  <c r="H3823" i="3"/>
  <c r="G3823" i="3"/>
  <c r="F3823" i="3"/>
  <c r="D3823" i="3"/>
  <c r="C3823" i="3"/>
  <c r="B3823" i="3"/>
  <c r="O3822" i="3"/>
  <c r="H3822" i="3"/>
  <c r="G3822" i="3"/>
  <c r="F3822" i="3"/>
  <c r="D3822" i="3"/>
  <c r="C3822" i="3"/>
  <c r="B3822" i="3"/>
  <c r="O3821" i="3"/>
  <c r="H3821" i="3"/>
  <c r="G3821" i="3"/>
  <c r="F3821" i="3"/>
  <c r="D3821" i="3"/>
  <c r="C3821" i="3"/>
  <c r="B3821" i="3"/>
  <c r="L3821" i="3" s="1"/>
  <c r="O3820" i="3"/>
  <c r="H3820" i="3"/>
  <c r="G3820" i="3"/>
  <c r="F3820" i="3"/>
  <c r="D3820" i="3"/>
  <c r="C3820" i="3"/>
  <c r="B3820" i="3"/>
  <c r="O3819" i="3"/>
  <c r="H3819" i="3"/>
  <c r="G3819" i="3"/>
  <c r="F3819" i="3"/>
  <c r="D3819" i="3"/>
  <c r="C3819" i="3"/>
  <c r="B3819" i="3"/>
  <c r="O3818" i="3"/>
  <c r="H3818" i="3"/>
  <c r="G3818" i="3"/>
  <c r="F3818" i="3"/>
  <c r="D3818" i="3"/>
  <c r="C3818" i="3"/>
  <c r="B3818" i="3"/>
  <c r="O3817" i="3"/>
  <c r="H3817" i="3"/>
  <c r="G3817" i="3"/>
  <c r="F3817" i="3"/>
  <c r="D3817" i="3"/>
  <c r="C3817" i="3"/>
  <c r="B3817" i="3"/>
  <c r="O3816" i="3"/>
  <c r="H3816" i="3"/>
  <c r="G3816" i="3"/>
  <c r="F3816" i="3"/>
  <c r="D3816" i="3"/>
  <c r="C3816" i="3"/>
  <c r="B3816" i="3"/>
  <c r="O3815" i="3"/>
  <c r="H3815" i="3"/>
  <c r="G3815" i="3"/>
  <c r="F3815" i="3"/>
  <c r="D3815" i="3"/>
  <c r="C3815" i="3"/>
  <c r="B3815" i="3"/>
  <c r="O3814" i="3"/>
  <c r="H3814" i="3"/>
  <c r="G3814" i="3"/>
  <c r="F3814" i="3"/>
  <c r="D3814" i="3"/>
  <c r="C3814" i="3"/>
  <c r="B3814" i="3"/>
  <c r="O3813" i="3"/>
  <c r="H3813" i="3"/>
  <c r="G3813" i="3"/>
  <c r="F3813" i="3"/>
  <c r="D3813" i="3"/>
  <c r="C3813" i="3"/>
  <c r="B3813" i="3"/>
  <c r="L3813" i="3" s="1"/>
  <c r="O3812" i="3"/>
  <c r="H3812" i="3"/>
  <c r="G3812" i="3"/>
  <c r="F3812" i="3"/>
  <c r="D3812" i="3"/>
  <c r="C3812" i="3"/>
  <c r="B3812" i="3"/>
  <c r="L3812" i="3" s="1"/>
  <c r="O3811" i="3"/>
  <c r="H3811" i="3"/>
  <c r="G3811" i="3"/>
  <c r="F3811" i="3"/>
  <c r="D3811" i="3"/>
  <c r="C3811" i="3"/>
  <c r="B3811" i="3"/>
  <c r="O3810" i="3"/>
  <c r="H3810" i="3"/>
  <c r="G3810" i="3"/>
  <c r="F3810" i="3"/>
  <c r="D3810" i="3"/>
  <c r="C3810" i="3"/>
  <c r="B3810" i="3"/>
  <c r="L3810" i="3" s="1"/>
  <c r="O3809" i="3"/>
  <c r="H3809" i="3"/>
  <c r="G3809" i="3"/>
  <c r="F3809" i="3"/>
  <c r="D3809" i="3"/>
  <c r="C3809" i="3"/>
  <c r="B3809" i="3"/>
  <c r="O3808" i="3"/>
  <c r="H3808" i="3"/>
  <c r="G3808" i="3"/>
  <c r="F3808" i="3"/>
  <c r="D3808" i="3"/>
  <c r="C3808" i="3"/>
  <c r="B3808" i="3"/>
  <c r="O3807" i="3"/>
  <c r="H3807" i="3"/>
  <c r="G3807" i="3"/>
  <c r="F3807" i="3"/>
  <c r="D3807" i="3"/>
  <c r="C3807" i="3"/>
  <c r="B3807" i="3"/>
  <c r="O3806" i="3"/>
  <c r="H3806" i="3"/>
  <c r="G3806" i="3"/>
  <c r="F3806" i="3"/>
  <c r="D3806" i="3"/>
  <c r="C3806" i="3"/>
  <c r="B3806" i="3"/>
  <c r="O3805" i="3"/>
  <c r="H3805" i="3"/>
  <c r="G3805" i="3"/>
  <c r="F3805" i="3"/>
  <c r="D3805" i="3"/>
  <c r="C3805" i="3"/>
  <c r="B3805" i="3"/>
  <c r="L3805" i="3" s="1"/>
  <c r="O3804" i="3"/>
  <c r="H3804" i="3"/>
  <c r="G3804" i="3"/>
  <c r="F3804" i="3"/>
  <c r="D3804" i="3"/>
  <c r="C3804" i="3"/>
  <c r="B3804" i="3"/>
  <c r="O3803" i="3"/>
  <c r="H3803" i="3"/>
  <c r="G3803" i="3"/>
  <c r="F3803" i="3"/>
  <c r="D3803" i="3"/>
  <c r="C3803" i="3"/>
  <c r="B3803" i="3"/>
  <c r="L3803" i="3" s="1"/>
  <c r="O3802" i="3"/>
  <c r="H3802" i="3"/>
  <c r="G3802" i="3"/>
  <c r="F3802" i="3"/>
  <c r="D3802" i="3"/>
  <c r="C3802" i="3"/>
  <c r="B3802" i="3"/>
  <c r="O3801" i="3"/>
  <c r="H3801" i="3"/>
  <c r="G3801" i="3"/>
  <c r="F3801" i="3"/>
  <c r="D3801" i="3"/>
  <c r="C3801" i="3"/>
  <c r="B3801" i="3"/>
  <c r="L3801" i="3" s="1"/>
  <c r="O3800" i="3"/>
  <c r="H3800" i="3"/>
  <c r="G3800" i="3"/>
  <c r="F3800" i="3"/>
  <c r="D3800" i="3"/>
  <c r="C3800" i="3"/>
  <c r="B3800" i="3"/>
  <c r="L3800" i="3" s="1"/>
  <c r="O3799" i="3"/>
  <c r="H3799" i="3"/>
  <c r="G3799" i="3"/>
  <c r="F3799" i="3"/>
  <c r="D3799" i="3"/>
  <c r="C3799" i="3"/>
  <c r="B3799" i="3"/>
  <c r="L3799" i="3" s="1"/>
  <c r="O3798" i="3"/>
  <c r="H3798" i="3"/>
  <c r="G3798" i="3"/>
  <c r="F3798" i="3"/>
  <c r="D3798" i="3"/>
  <c r="C3798" i="3"/>
  <c r="B3798" i="3"/>
  <c r="L3798" i="3" s="1"/>
  <c r="O3797" i="3"/>
  <c r="H3797" i="3"/>
  <c r="G3797" i="3"/>
  <c r="F3797" i="3"/>
  <c r="D3797" i="3"/>
  <c r="C3797" i="3"/>
  <c r="B3797" i="3"/>
  <c r="O3796" i="3"/>
  <c r="H3796" i="3"/>
  <c r="G3796" i="3"/>
  <c r="F3796" i="3"/>
  <c r="D3796" i="3"/>
  <c r="C3796" i="3"/>
  <c r="B3796" i="3"/>
  <c r="L3796" i="3" s="1"/>
  <c r="O3795" i="3"/>
  <c r="H3795" i="3"/>
  <c r="G3795" i="3"/>
  <c r="F3795" i="3"/>
  <c r="D3795" i="3"/>
  <c r="C3795" i="3"/>
  <c r="B3795" i="3"/>
  <c r="H3794" i="3"/>
  <c r="G3794" i="3"/>
  <c r="F3794" i="3"/>
  <c r="D3794" i="3"/>
  <c r="C3794" i="3"/>
  <c r="B3794" i="3"/>
  <c r="L3794" i="3" s="1"/>
  <c r="O3793" i="3"/>
  <c r="H3793" i="3"/>
  <c r="G3793" i="3"/>
  <c r="F3793" i="3"/>
  <c r="D3793" i="3"/>
  <c r="C3793" i="3"/>
  <c r="B3793" i="3"/>
  <c r="L3793" i="3" s="1"/>
  <c r="O3792" i="3"/>
  <c r="H3792" i="3"/>
  <c r="G3792" i="3"/>
  <c r="F3792" i="3"/>
  <c r="D3792" i="3"/>
  <c r="C3792" i="3"/>
  <c r="B3792" i="3"/>
  <c r="L3792" i="3" s="1"/>
  <c r="O3791" i="3"/>
  <c r="H3791" i="3"/>
  <c r="G3791" i="3"/>
  <c r="F3791" i="3"/>
  <c r="D3791" i="3"/>
  <c r="C3791" i="3"/>
  <c r="B3791" i="3"/>
  <c r="L3791" i="3" s="1"/>
  <c r="O3790" i="3"/>
  <c r="H3790" i="3"/>
  <c r="G3790" i="3"/>
  <c r="F3790" i="3"/>
  <c r="D3790" i="3"/>
  <c r="C3790" i="3"/>
  <c r="B3790" i="3"/>
  <c r="L3790" i="3" s="1"/>
  <c r="O3789" i="3"/>
  <c r="H3789" i="3"/>
  <c r="G3789" i="3"/>
  <c r="F3789" i="3"/>
  <c r="D3789" i="3"/>
  <c r="C3789" i="3"/>
  <c r="B3789" i="3"/>
  <c r="L3789" i="3" s="1"/>
  <c r="O3788" i="3"/>
  <c r="H3788" i="3"/>
  <c r="G3788" i="3"/>
  <c r="F3788" i="3"/>
  <c r="D3788" i="3"/>
  <c r="C3788" i="3"/>
  <c r="B3788" i="3"/>
  <c r="L3788" i="3" s="1"/>
  <c r="O3787" i="3"/>
  <c r="H3787" i="3"/>
  <c r="G3787" i="3"/>
  <c r="F3787" i="3"/>
  <c r="D3787" i="3"/>
  <c r="C3787" i="3"/>
  <c r="B3787" i="3"/>
  <c r="L3787" i="3" s="1"/>
  <c r="O3786" i="3"/>
  <c r="H3786" i="3"/>
  <c r="G3786" i="3"/>
  <c r="F3786" i="3"/>
  <c r="D3786" i="3"/>
  <c r="C3786" i="3"/>
  <c r="B3786" i="3"/>
  <c r="L3786" i="3" s="1"/>
  <c r="O3785" i="3"/>
  <c r="H3785" i="3"/>
  <c r="G3785" i="3"/>
  <c r="F3785" i="3"/>
  <c r="D3785" i="3"/>
  <c r="C3785" i="3"/>
  <c r="B3785" i="3"/>
  <c r="L3785" i="3" s="1"/>
  <c r="O3784" i="3"/>
  <c r="H3784" i="3"/>
  <c r="G3784" i="3"/>
  <c r="F3784" i="3"/>
  <c r="D3784" i="3"/>
  <c r="C3784" i="3"/>
  <c r="B3784" i="3"/>
  <c r="L3784" i="3" s="1"/>
  <c r="O3783" i="3"/>
  <c r="H3783" i="3"/>
  <c r="G3783" i="3"/>
  <c r="F3783" i="3"/>
  <c r="D3783" i="3"/>
  <c r="C3783" i="3"/>
  <c r="B3783" i="3"/>
  <c r="L3783" i="3" s="1"/>
  <c r="O3782" i="3"/>
  <c r="H3782" i="3"/>
  <c r="G3782" i="3"/>
  <c r="F3782" i="3"/>
  <c r="D3782" i="3"/>
  <c r="C3782" i="3"/>
  <c r="B3782" i="3"/>
  <c r="L3782" i="3" s="1"/>
  <c r="O3781" i="3"/>
  <c r="H3781" i="3"/>
  <c r="G3781" i="3"/>
  <c r="F3781" i="3"/>
  <c r="D3781" i="3"/>
  <c r="C3781" i="3"/>
  <c r="B3781" i="3"/>
  <c r="L3781" i="3" s="1"/>
  <c r="O3780" i="3"/>
  <c r="H3780" i="3"/>
  <c r="G3780" i="3"/>
  <c r="F3780" i="3"/>
  <c r="D3780" i="3"/>
  <c r="C3780" i="3"/>
  <c r="B3780" i="3"/>
  <c r="O3779" i="3"/>
  <c r="H3779" i="3"/>
  <c r="G3779" i="3"/>
  <c r="F3779" i="3"/>
  <c r="D3779" i="3"/>
  <c r="C3779" i="3"/>
  <c r="B3779" i="3"/>
  <c r="L3779" i="3" s="1"/>
  <c r="O3778" i="3"/>
  <c r="J3778" i="3"/>
  <c r="H3778" i="3"/>
  <c r="G3778" i="3"/>
  <c r="F3778" i="3"/>
  <c r="D3778" i="3"/>
  <c r="C3778" i="3"/>
  <c r="B3778" i="3"/>
  <c r="L3778" i="3" s="1"/>
  <c r="O3777" i="3"/>
  <c r="H3777" i="3"/>
  <c r="G3777" i="3"/>
  <c r="F3777" i="3"/>
  <c r="D3777" i="3"/>
  <c r="C3777" i="3"/>
  <c r="B3777" i="3"/>
  <c r="O3776" i="3"/>
  <c r="H3776" i="3"/>
  <c r="G3776" i="3"/>
  <c r="F3776" i="3"/>
  <c r="D3776" i="3"/>
  <c r="C3776" i="3"/>
  <c r="B3776" i="3"/>
  <c r="O3775" i="3"/>
  <c r="H3775" i="3"/>
  <c r="G3775" i="3"/>
  <c r="F3775" i="3"/>
  <c r="D3775" i="3"/>
  <c r="C3775" i="3"/>
  <c r="B3775" i="3"/>
  <c r="O3774" i="3"/>
  <c r="H3774" i="3"/>
  <c r="G3774" i="3"/>
  <c r="F3774" i="3"/>
  <c r="D3774" i="3"/>
  <c r="C3774" i="3"/>
  <c r="B3774" i="3"/>
  <c r="L3774" i="3" s="1"/>
  <c r="O3773" i="3"/>
  <c r="H3773" i="3"/>
  <c r="G3773" i="3"/>
  <c r="F3773" i="3"/>
  <c r="D3773" i="3"/>
  <c r="C3773" i="3"/>
  <c r="B3773" i="3"/>
  <c r="O3772" i="3"/>
  <c r="H3772" i="3"/>
  <c r="G3772" i="3"/>
  <c r="F3772" i="3"/>
  <c r="D3772" i="3"/>
  <c r="C3772" i="3"/>
  <c r="B3772" i="3"/>
  <c r="L3772" i="3" s="1"/>
  <c r="O3771" i="3"/>
  <c r="H3771" i="3"/>
  <c r="G3771" i="3"/>
  <c r="F3771" i="3"/>
  <c r="D3771" i="3"/>
  <c r="C3771" i="3"/>
  <c r="B3771" i="3"/>
  <c r="L3771" i="3" s="1"/>
  <c r="O3770" i="3"/>
  <c r="H3770" i="3"/>
  <c r="G3770" i="3"/>
  <c r="F3770" i="3"/>
  <c r="D3770" i="3"/>
  <c r="C3770" i="3"/>
  <c r="B3770" i="3"/>
  <c r="O3769" i="3"/>
  <c r="H3769" i="3"/>
  <c r="G3769" i="3"/>
  <c r="F3769" i="3"/>
  <c r="D3769" i="3"/>
  <c r="C3769" i="3"/>
  <c r="B3769" i="3"/>
  <c r="L3769" i="3" s="1"/>
  <c r="O3768" i="3"/>
  <c r="H3768" i="3"/>
  <c r="G3768" i="3"/>
  <c r="F3768" i="3"/>
  <c r="D3768" i="3"/>
  <c r="C3768" i="3"/>
  <c r="B3768" i="3"/>
  <c r="O3767" i="3"/>
  <c r="H3767" i="3"/>
  <c r="G3767" i="3"/>
  <c r="F3767" i="3"/>
  <c r="D3767" i="3"/>
  <c r="C3767" i="3"/>
  <c r="B3767" i="3"/>
  <c r="L3767" i="3" s="1"/>
  <c r="O3766" i="3"/>
  <c r="H3766" i="3"/>
  <c r="G3766" i="3"/>
  <c r="F3766" i="3"/>
  <c r="D3766" i="3"/>
  <c r="C3766" i="3"/>
  <c r="B3766" i="3"/>
  <c r="L3766" i="3" s="1"/>
  <c r="O3765" i="3"/>
  <c r="H3765" i="3"/>
  <c r="G3765" i="3"/>
  <c r="F3765" i="3"/>
  <c r="D3765" i="3"/>
  <c r="C3765" i="3"/>
  <c r="B3765" i="3"/>
  <c r="L3765" i="3" s="1"/>
  <c r="O3764" i="3"/>
  <c r="H3764" i="3"/>
  <c r="G3764" i="3"/>
  <c r="F3764" i="3"/>
  <c r="D3764" i="3"/>
  <c r="C3764" i="3"/>
  <c r="B3764" i="3"/>
  <c r="L3764" i="3" s="1"/>
  <c r="O3763" i="3"/>
  <c r="H3763" i="3"/>
  <c r="G3763" i="3"/>
  <c r="F3763" i="3"/>
  <c r="D3763" i="3"/>
  <c r="C3763" i="3"/>
  <c r="B3763" i="3"/>
  <c r="L3763" i="3" s="1"/>
  <c r="O3762" i="3"/>
  <c r="H3762" i="3"/>
  <c r="G3762" i="3"/>
  <c r="F3762" i="3"/>
  <c r="D3762" i="3"/>
  <c r="C3762" i="3"/>
  <c r="B3762" i="3"/>
  <c r="L3762" i="3" s="1"/>
  <c r="O3761" i="3"/>
  <c r="H3761" i="3"/>
  <c r="G3761" i="3"/>
  <c r="F3761" i="3"/>
  <c r="D3761" i="3"/>
  <c r="C3761" i="3"/>
  <c r="B3761" i="3"/>
  <c r="L3761" i="3" s="1"/>
  <c r="O3760" i="3"/>
  <c r="H3760" i="3"/>
  <c r="G3760" i="3"/>
  <c r="F3760" i="3"/>
  <c r="D3760" i="3"/>
  <c r="C3760" i="3"/>
  <c r="B3760" i="3"/>
  <c r="L3760" i="3" s="1"/>
  <c r="O3759" i="3"/>
  <c r="H3759" i="3"/>
  <c r="G3759" i="3"/>
  <c r="F3759" i="3"/>
  <c r="D3759" i="3"/>
  <c r="C3759" i="3"/>
  <c r="B3759" i="3"/>
  <c r="L3759" i="3" s="1"/>
  <c r="O3758" i="3"/>
  <c r="J3758" i="3"/>
  <c r="H3758" i="3"/>
  <c r="G3758" i="3"/>
  <c r="F3758" i="3"/>
  <c r="D3758" i="3"/>
  <c r="C3758" i="3"/>
  <c r="B3758" i="3"/>
  <c r="L3758" i="3" s="1"/>
  <c r="O3757" i="3"/>
  <c r="J3757" i="3"/>
  <c r="H3757" i="3"/>
  <c r="G3757" i="3"/>
  <c r="F3757" i="3"/>
  <c r="D3757" i="3"/>
  <c r="C3757" i="3"/>
  <c r="B3757" i="3"/>
  <c r="L3757" i="3" s="1"/>
  <c r="O3756" i="3"/>
  <c r="J3756" i="3"/>
  <c r="H3756" i="3"/>
  <c r="G3756" i="3"/>
  <c r="F3756" i="3"/>
  <c r="D3756" i="3"/>
  <c r="C3756" i="3"/>
  <c r="B3756" i="3"/>
  <c r="L3756" i="3" s="1"/>
  <c r="O3755" i="3"/>
  <c r="H3755" i="3"/>
  <c r="G3755" i="3"/>
  <c r="F3755" i="3"/>
  <c r="D3755" i="3"/>
  <c r="C3755" i="3"/>
  <c r="B3755" i="3"/>
  <c r="L3755" i="3" s="1"/>
  <c r="O3754" i="3"/>
  <c r="H3754" i="3"/>
  <c r="G3754" i="3"/>
  <c r="F3754" i="3"/>
  <c r="D3754" i="3"/>
  <c r="C3754" i="3"/>
  <c r="B3754" i="3"/>
  <c r="L3754" i="3" s="1"/>
  <c r="O3753" i="3"/>
  <c r="H3753" i="3"/>
  <c r="G3753" i="3"/>
  <c r="F3753" i="3"/>
  <c r="D3753" i="3"/>
  <c r="C3753" i="3"/>
  <c r="B3753" i="3"/>
  <c r="L3753" i="3" s="1"/>
  <c r="O3752" i="3"/>
  <c r="H3752" i="3"/>
  <c r="G3752" i="3"/>
  <c r="F3752" i="3"/>
  <c r="D3752" i="3"/>
  <c r="C3752" i="3"/>
  <c r="B3752" i="3"/>
  <c r="L3752" i="3" s="1"/>
  <c r="O3751" i="3"/>
  <c r="H3751" i="3"/>
  <c r="G3751" i="3"/>
  <c r="F3751" i="3"/>
  <c r="D3751" i="3"/>
  <c r="C3751" i="3"/>
  <c r="B3751" i="3"/>
  <c r="L3751" i="3" s="1"/>
  <c r="O3750" i="3"/>
  <c r="H3750" i="3"/>
  <c r="G3750" i="3"/>
  <c r="F3750" i="3"/>
  <c r="D3750" i="3"/>
  <c r="C3750" i="3"/>
  <c r="B3750" i="3"/>
  <c r="L3750" i="3" s="1"/>
  <c r="O3749" i="3"/>
  <c r="H3749" i="3"/>
  <c r="G3749" i="3"/>
  <c r="F3749" i="3"/>
  <c r="D3749" i="3"/>
  <c r="C3749" i="3"/>
  <c r="B3749" i="3"/>
  <c r="O3748" i="3"/>
  <c r="H3748" i="3"/>
  <c r="G3748" i="3"/>
  <c r="F3748" i="3"/>
  <c r="D3748" i="3"/>
  <c r="C3748" i="3"/>
  <c r="B3748" i="3"/>
  <c r="L3748" i="3" s="1"/>
  <c r="O3747" i="3"/>
  <c r="H3747" i="3"/>
  <c r="G3747" i="3"/>
  <c r="F3747" i="3"/>
  <c r="D3747" i="3"/>
  <c r="C3747" i="3"/>
  <c r="B3747" i="3"/>
  <c r="L3747" i="3" s="1"/>
  <c r="O3746" i="3"/>
  <c r="H3746" i="3"/>
  <c r="G3746" i="3"/>
  <c r="F3746" i="3"/>
  <c r="D3746" i="3"/>
  <c r="C3746" i="3"/>
  <c r="B3746" i="3"/>
  <c r="L3746" i="3" s="1"/>
  <c r="O3745" i="3"/>
  <c r="H3745" i="3"/>
  <c r="G3745" i="3"/>
  <c r="F3745" i="3"/>
  <c r="D3745" i="3"/>
  <c r="C3745" i="3"/>
  <c r="B3745" i="3"/>
  <c r="L3745" i="3" s="1"/>
  <c r="O3744" i="3"/>
  <c r="H3744" i="3"/>
  <c r="G3744" i="3"/>
  <c r="F3744" i="3"/>
  <c r="D3744" i="3"/>
  <c r="C3744" i="3"/>
  <c r="B3744" i="3"/>
  <c r="O3743" i="3"/>
  <c r="H3743" i="3"/>
  <c r="G3743" i="3"/>
  <c r="F3743" i="3"/>
  <c r="D3743" i="3"/>
  <c r="C3743" i="3"/>
  <c r="B3743" i="3"/>
  <c r="L3743" i="3" s="1"/>
  <c r="O3742" i="3"/>
  <c r="H3742" i="3"/>
  <c r="G3742" i="3"/>
  <c r="F3742" i="3"/>
  <c r="D3742" i="3"/>
  <c r="C3742" i="3"/>
  <c r="B3742" i="3"/>
  <c r="L3742" i="3" s="1"/>
  <c r="O3741" i="3"/>
  <c r="H3741" i="3"/>
  <c r="G3741" i="3"/>
  <c r="F3741" i="3"/>
  <c r="D3741" i="3"/>
  <c r="C3741" i="3"/>
  <c r="B3741" i="3"/>
  <c r="L3741" i="3" s="1"/>
  <c r="O3740" i="3"/>
  <c r="H3740" i="3"/>
  <c r="G3740" i="3"/>
  <c r="F3740" i="3"/>
  <c r="D3740" i="3"/>
  <c r="C3740" i="3"/>
  <c r="B3740" i="3"/>
  <c r="O3739" i="3"/>
  <c r="H3739" i="3"/>
  <c r="G3739" i="3"/>
  <c r="F3739" i="3"/>
  <c r="D3739" i="3"/>
  <c r="C3739" i="3"/>
  <c r="B3739" i="3"/>
  <c r="L3739" i="3" s="1"/>
  <c r="O3738" i="3"/>
  <c r="H3738" i="3"/>
  <c r="G3738" i="3"/>
  <c r="F3738" i="3"/>
  <c r="D3738" i="3"/>
  <c r="C3738" i="3"/>
  <c r="B3738" i="3"/>
  <c r="L3738" i="3" s="1"/>
  <c r="O3737" i="3"/>
  <c r="H3737" i="3"/>
  <c r="G3737" i="3"/>
  <c r="F3737" i="3"/>
  <c r="D3737" i="3"/>
  <c r="C3737" i="3"/>
  <c r="B3737" i="3"/>
  <c r="O3736" i="3"/>
  <c r="H3736" i="3"/>
  <c r="G3736" i="3"/>
  <c r="F3736" i="3"/>
  <c r="D3736" i="3"/>
  <c r="C3736" i="3"/>
  <c r="B3736" i="3"/>
  <c r="L3736" i="3" s="1"/>
  <c r="O3735" i="3"/>
  <c r="H3735" i="3"/>
  <c r="G3735" i="3"/>
  <c r="F3735" i="3"/>
  <c r="D3735" i="3"/>
  <c r="C3735" i="3"/>
  <c r="B3735" i="3"/>
  <c r="O3734" i="3"/>
  <c r="H3734" i="3"/>
  <c r="G3734" i="3"/>
  <c r="F3734" i="3"/>
  <c r="D3734" i="3"/>
  <c r="C3734" i="3"/>
  <c r="B3734" i="3"/>
  <c r="O3733" i="3"/>
  <c r="H3733" i="3"/>
  <c r="G3733" i="3"/>
  <c r="F3733" i="3"/>
  <c r="D3733" i="3"/>
  <c r="C3733" i="3"/>
  <c r="B3733" i="3"/>
  <c r="L3733" i="3" s="1"/>
  <c r="O3732" i="3"/>
  <c r="H3732" i="3"/>
  <c r="G3732" i="3"/>
  <c r="F3732" i="3"/>
  <c r="D3732" i="3"/>
  <c r="C3732" i="3"/>
  <c r="B3732" i="3"/>
  <c r="O3731" i="3"/>
  <c r="H3731" i="3"/>
  <c r="G3731" i="3"/>
  <c r="F3731" i="3"/>
  <c r="D3731" i="3"/>
  <c r="C3731" i="3"/>
  <c r="B3731" i="3"/>
  <c r="L3731" i="3" s="1"/>
  <c r="O3730" i="3"/>
  <c r="H3730" i="3"/>
  <c r="G3730" i="3"/>
  <c r="F3730" i="3"/>
  <c r="D3730" i="3"/>
  <c r="C3730" i="3"/>
  <c r="B3730" i="3"/>
  <c r="L3730" i="3" s="1"/>
  <c r="O3729" i="3"/>
  <c r="H3729" i="3"/>
  <c r="G3729" i="3"/>
  <c r="F3729" i="3"/>
  <c r="D3729" i="3"/>
  <c r="C3729" i="3"/>
  <c r="B3729" i="3"/>
  <c r="O3728" i="3"/>
  <c r="H3728" i="3"/>
  <c r="G3728" i="3"/>
  <c r="F3728" i="3"/>
  <c r="D3728" i="3"/>
  <c r="C3728" i="3"/>
  <c r="B3728" i="3"/>
  <c r="O3727" i="3"/>
  <c r="H3727" i="3"/>
  <c r="G3727" i="3"/>
  <c r="F3727" i="3"/>
  <c r="D3727" i="3"/>
  <c r="C3727" i="3"/>
  <c r="B3727" i="3"/>
  <c r="O3726" i="3"/>
  <c r="H3726" i="3"/>
  <c r="G3726" i="3"/>
  <c r="F3726" i="3"/>
  <c r="D3726" i="3"/>
  <c r="C3726" i="3"/>
  <c r="B3726" i="3"/>
  <c r="O3725" i="3"/>
  <c r="H3725" i="3"/>
  <c r="G3725" i="3"/>
  <c r="F3725" i="3"/>
  <c r="D3725" i="3"/>
  <c r="C3725" i="3"/>
  <c r="B3725" i="3"/>
  <c r="L3725" i="3" s="1"/>
  <c r="O3724" i="3"/>
  <c r="H3724" i="3"/>
  <c r="G3724" i="3"/>
  <c r="F3724" i="3"/>
  <c r="D3724" i="3"/>
  <c r="C3724" i="3"/>
  <c r="B3724" i="3"/>
  <c r="O3723" i="3"/>
  <c r="H3723" i="3"/>
  <c r="G3723" i="3"/>
  <c r="F3723" i="3"/>
  <c r="D3723" i="3"/>
  <c r="C3723" i="3"/>
  <c r="B3723" i="3"/>
  <c r="O3722" i="3"/>
  <c r="H3722" i="3"/>
  <c r="G3722" i="3"/>
  <c r="F3722" i="3"/>
  <c r="D3722" i="3"/>
  <c r="C3722" i="3"/>
  <c r="B3722" i="3"/>
  <c r="O3721" i="3"/>
  <c r="H3721" i="3"/>
  <c r="G3721" i="3"/>
  <c r="F3721" i="3"/>
  <c r="D3721" i="3"/>
  <c r="C3721" i="3"/>
  <c r="B3721" i="3"/>
  <c r="L3721" i="3" s="1"/>
  <c r="O3720" i="3"/>
  <c r="H3720" i="3"/>
  <c r="G3720" i="3"/>
  <c r="F3720" i="3"/>
  <c r="D3720" i="3"/>
  <c r="C3720" i="3"/>
  <c r="B3720" i="3"/>
  <c r="L3720" i="3" s="1"/>
  <c r="O3719" i="3"/>
  <c r="H3719" i="3"/>
  <c r="G3719" i="3"/>
  <c r="F3719" i="3"/>
  <c r="D3719" i="3"/>
  <c r="C3719" i="3"/>
  <c r="B3719" i="3"/>
  <c r="O3718" i="3"/>
  <c r="H3718" i="3"/>
  <c r="G3718" i="3"/>
  <c r="F3718" i="3"/>
  <c r="D3718" i="3"/>
  <c r="C3718" i="3"/>
  <c r="B3718" i="3"/>
  <c r="O3717" i="3"/>
  <c r="H3717" i="3"/>
  <c r="G3717" i="3"/>
  <c r="F3717" i="3"/>
  <c r="D3717" i="3"/>
  <c r="C3717" i="3"/>
  <c r="B3717" i="3"/>
  <c r="L3717" i="3" s="1"/>
  <c r="O3716" i="3"/>
  <c r="H3716" i="3"/>
  <c r="G3716" i="3"/>
  <c r="F3716" i="3"/>
  <c r="D3716" i="3"/>
  <c r="C3716" i="3"/>
  <c r="B3716" i="3"/>
  <c r="L3716" i="3" s="1"/>
  <c r="O3715" i="3"/>
  <c r="H3715" i="3"/>
  <c r="G3715" i="3"/>
  <c r="F3715" i="3"/>
  <c r="D3715" i="3"/>
  <c r="C3715" i="3"/>
  <c r="B3715" i="3"/>
  <c r="L3715" i="3" s="1"/>
  <c r="O3714" i="3"/>
  <c r="H3714" i="3"/>
  <c r="G3714" i="3"/>
  <c r="F3714" i="3"/>
  <c r="D3714" i="3"/>
  <c r="C3714" i="3"/>
  <c r="B3714" i="3"/>
  <c r="L3714" i="3" s="1"/>
  <c r="O3713" i="3"/>
  <c r="H3713" i="3"/>
  <c r="G3713" i="3"/>
  <c r="F3713" i="3"/>
  <c r="D3713" i="3"/>
  <c r="C3713" i="3"/>
  <c r="B3713" i="3"/>
  <c r="L3713" i="3" s="1"/>
  <c r="O3712" i="3"/>
  <c r="H3712" i="3"/>
  <c r="G3712" i="3"/>
  <c r="F3712" i="3"/>
  <c r="D3712" i="3"/>
  <c r="C3712" i="3"/>
  <c r="B3712" i="3"/>
  <c r="O3711" i="3"/>
  <c r="H3711" i="3"/>
  <c r="G3711" i="3"/>
  <c r="F3711" i="3"/>
  <c r="D3711" i="3"/>
  <c r="C3711" i="3"/>
  <c r="B3711" i="3"/>
  <c r="L3711" i="3" s="1"/>
  <c r="O3710" i="3"/>
  <c r="H3710" i="3"/>
  <c r="G3710" i="3"/>
  <c r="F3710" i="3"/>
  <c r="D3710" i="3"/>
  <c r="C3710" i="3"/>
  <c r="B3710" i="3"/>
  <c r="L3710" i="3" s="1"/>
  <c r="O3709" i="3"/>
  <c r="H3709" i="3"/>
  <c r="G3709" i="3"/>
  <c r="F3709" i="3"/>
  <c r="D3709" i="3"/>
  <c r="C3709" i="3"/>
  <c r="B3709" i="3"/>
  <c r="L3709" i="3" s="1"/>
  <c r="O3708" i="3"/>
  <c r="H3708" i="3"/>
  <c r="G3708" i="3"/>
  <c r="F3708" i="3"/>
  <c r="D3708" i="3"/>
  <c r="C3708" i="3"/>
  <c r="B3708" i="3"/>
  <c r="L3708" i="3" s="1"/>
  <c r="O3707" i="3"/>
  <c r="H3707" i="3"/>
  <c r="G3707" i="3"/>
  <c r="F3707" i="3"/>
  <c r="D3707" i="3"/>
  <c r="C3707" i="3"/>
  <c r="B3707" i="3"/>
  <c r="L3707" i="3" s="1"/>
  <c r="O3706" i="3"/>
  <c r="H3706" i="3"/>
  <c r="G3706" i="3"/>
  <c r="F3706" i="3"/>
  <c r="D3706" i="3"/>
  <c r="C3706" i="3"/>
  <c r="B3706" i="3"/>
  <c r="L3706" i="3" s="1"/>
  <c r="O3705" i="3"/>
  <c r="H3705" i="3"/>
  <c r="G3705" i="3"/>
  <c r="F3705" i="3"/>
  <c r="D3705" i="3"/>
  <c r="C3705" i="3"/>
  <c r="B3705" i="3"/>
  <c r="L3705" i="3" s="1"/>
  <c r="O3704" i="3"/>
  <c r="H3704" i="3"/>
  <c r="G3704" i="3"/>
  <c r="F3704" i="3"/>
  <c r="D3704" i="3"/>
  <c r="C3704" i="3"/>
  <c r="B3704" i="3"/>
  <c r="O3703" i="3"/>
  <c r="H3703" i="3"/>
  <c r="G3703" i="3"/>
  <c r="F3703" i="3"/>
  <c r="D3703" i="3"/>
  <c r="C3703" i="3"/>
  <c r="B3703" i="3"/>
  <c r="O3702" i="3"/>
  <c r="H3702" i="3"/>
  <c r="G3702" i="3"/>
  <c r="F3702" i="3"/>
  <c r="D3702" i="3"/>
  <c r="C3702" i="3"/>
  <c r="B3702" i="3"/>
  <c r="O3701" i="3"/>
  <c r="H3701" i="3"/>
  <c r="G3701" i="3"/>
  <c r="F3701" i="3"/>
  <c r="D3701" i="3"/>
  <c r="C3701" i="3"/>
  <c r="B3701" i="3"/>
  <c r="O3700" i="3"/>
  <c r="H3700" i="3"/>
  <c r="G3700" i="3"/>
  <c r="F3700" i="3"/>
  <c r="D3700" i="3"/>
  <c r="C3700" i="3"/>
  <c r="B3700" i="3"/>
  <c r="L3700" i="3" s="1"/>
  <c r="O3699" i="3"/>
  <c r="H3699" i="3"/>
  <c r="G3699" i="3"/>
  <c r="F3699" i="3"/>
  <c r="D3699" i="3"/>
  <c r="C3699" i="3"/>
  <c r="B3699" i="3"/>
  <c r="O3698" i="3"/>
  <c r="H3698" i="3"/>
  <c r="G3698" i="3"/>
  <c r="F3698" i="3"/>
  <c r="D3698" i="3"/>
  <c r="C3698" i="3"/>
  <c r="B3698" i="3"/>
  <c r="O3697" i="3"/>
  <c r="H3697" i="3"/>
  <c r="G3697" i="3"/>
  <c r="F3697" i="3"/>
  <c r="D3697" i="3"/>
  <c r="C3697" i="3"/>
  <c r="B3697" i="3"/>
  <c r="O3696" i="3"/>
  <c r="H3696" i="3"/>
  <c r="G3696" i="3"/>
  <c r="F3696" i="3"/>
  <c r="D3696" i="3"/>
  <c r="C3696" i="3"/>
  <c r="B3696" i="3"/>
  <c r="O3695" i="3"/>
  <c r="H3695" i="3"/>
  <c r="G3695" i="3"/>
  <c r="F3695" i="3"/>
  <c r="D3695" i="3"/>
  <c r="C3695" i="3"/>
  <c r="B3695" i="3"/>
  <c r="L3695" i="3" s="1"/>
  <c r="O3694" i="3"/>
  <c r="H3694" i="3"/>
  <c r="G3694" i="3"/>
  <c r="F3694" i="3"/>
  <c r="D3694" i="3"/>
  <c r="C3694" i="3"/>
  <c r="B3694" i="3"/>
  <c r="L3694" i="3" s="1"/>
  <c r="O3693" i="3"/>
  <c r="H3693" i="3"/>
  <c r="G3693" i="3"/>
  <c r="F3693" i="3"/>
  <c r="D3693" i="3"/>
  <c r="C3693" i="3"/>
  <c r="B3693" i="3"/>
  <c r="L3693" i="3" s="1"/>
  <c r="O3692" i="3"/>
  <c r="H3692" i="3"/>
  <c r="G3692" i="3"/>
  <c r="F3692" i="3"/>
  <c r="D3692" i="3"/>
  <c r="C3692" i="3"/>
  <c r="B3692" i="3"/>
  <c r="L3692" i="3" s="1"/>
  <c r="O3691" i="3"/>
  <c r="H3691" i="3"/>
  <c r="G3691" i="3"/>
  <c r="F3691" i="3"/>
  <c r="D3691" i="3"/>
  <c r="C3691" i="3"/>
  <c r="B3691" i="3"/>
  <c r="L3691" i="3" s="1"/>
  <c r="O3690" i="3"/>
  <c r="H3690" i="3"/>
  <c r="G3690" i="3"/>
  <c r="F3690" i="3"/>
  <c r="D3690" i="3"/>
  <c r="C3690" i="3"/>
  <c r="B3690" i="3"/>
  <c r="L3690" i="3" s="1"/>
  <c r="O3689" i="3"/>
  <c r="H3689" i="3"/>
  <c r="G3689" i="3"/>
  <c r="F3689" i="3"/>
  <c r="D3689" i="3"/>
  <c r="C3689" i="3"/>
  <c r="B3689" i="3"/>
  <c r="L3689" i="3" s="1"/>
  <c r="O3688" i="3"/>
  <c r="H3688" i="3"/>
  <c r="G3688" i="3"/>
  <c r="F3688" i="3"/>
  <c r="D3688" i="3"/>
  <c r="C3688" i="3"/>
  <c r="B3688" i="3"/>
  <c r="L3688" i="3" s="1"/>
  <c r="O3687" i="3"/>
  <c r="H3687" i="3"/>
  <c r="G3687" i="3"/>
  <c r="F3687" i="3"/>
  <c r="D3687" i="3"/>
  <c r="C3687" i="3"/>
  <c r="B3687" i="3"/>
  <c r="L3687" i="3" s="1"/>
  <c r="O3686" i="3"/>
  <c r="H3686" i="3"/>
  <c r="G3686" i="3"/>
  <c r="F3686" i="3"/>
  <c r="D3686" i="3"/>
  <c r="C3686" i="3"/>
  <c r="B3686" i="3"/>
  <c r="O3685" i="3"/>
  <c r="H3685" i="3"/>
  <c r="G3685" i="3"/>
  <c r="F3685" i="3"/>
  <c r="D3685" i="3"/>
  <c r="C3685" i="3"/>
  <c r="B3685" i="3"/>
  <c r="L3685" i="3" s="1"/>
  <c r="O3684" i="3"/>
  <c r="H3684" i="3"/>
  <c r="G3684" i="3"/>
  <c r="F3684" i="3"/>
  <c r="D3684" i="3"/>
  <c r="C3684" i="3"/>
  <c r="B3684" i="3"/>
  <c r="L3684" i="3" s="1"/>
  <c r="O3683" i="3"/>
  <c r="H3683" i="3"/>
  <c r="G3683" i="3"/>
  <c r="F3683" i="3"/>
  <c r="D3683" i="3"/>
  <c r="C3683" i="3"/>
  <c r="B3683" i="3"/>
  <c r="L3683" i="3" s="1"/>
  <c r="O3682" i="3"/>
  <c r="H3682" i="3"/>
  <c r="G3682" i="3"/>
  <c r="F3682" i="3"/>
  <c r="D3682" i="3"/>
  <c r="C3682" i="3"/>
  <c r="B3682" i="3"/>
  <c r="L3682" i="3" s="1"/>
  <c r="O3681" i="3"/>
  <c r="H3681" i="3"/>
  <c r="G3681" i="3"/>
  <c r="F3681" i="3"/>
  <c r="D3681" i="3"/>
  <c r="C3681" i="3"/>
  <c r="B3681" i="3"/>
  <c r="L3681" i="3" s="1"/>
  <c r="O3680" i="3"/>
  <c r="H3680" i="3"/>
  <c r="G3680" i="3"/>
  <c r="F3680" i="3"/>
  <c r="D3680" i="3"/>
  <c r="C3680" i="3"/>
  <c r="B3680" i="3"/>
  <c r="O3679" i="3"/>
  <c r="H3679" i="3"/>
  <c r="G3679" i="3"/>
  <c r="F3679" i="3"/>
  <c r="D3679" i="3"/>
  <c r="C3679" i="3"/>
  <c r="B3679" i="3"/>
  <c r="L3679" i="3" s="1"/>
  <c r="O3678" i="3"/>
  <c r="H3678" i="3"/>
  <c r="G3678" i="3"/>
  <c r="F3678" i="3"/>
  <c r="D3678" i="3"/>
  <c r="C3678" i="3"/>
  <c r="B3678" i="3"/>
  <c r="L3678" i="3" s="1"/>
  <c r="O3677" i="3"/>
  <c r="H3677" i="3"/>
  <c r="G3677" i="3"/>
  <c r="F3677" i="3"/>
  <c r="D3677" i="3"/>
  <c r="C3677" i="3"/>
  <c r="B3677" i="3"/>
  <c r="L3677" i="3" s="1"/>
  <c r="O3676" i="3"/>
  <c r="H3676" i="3"/>
  <c r="G3676" i="3"/>
  <c r="F3676" i="3"/>
  <c r="D3676" i="3"/>
  <c r="C3676" i="3"/>
  <c r="B3676" i="3"/>
  <c r="L3676" i="3" s="1"/>
  <c r="O3675" i="3"/>
  <c r="H3675" i="3"/>
  <c r="G3675" i="3"/>
  <c r="F3675" i="3"/>
  <c r="D3675" i="3"/>
  <c r="C3675" i="3"/>
  <c r="B3675" i="3"/>
  <c r="L3675" i="3" s="1"/>
  <c r="O3674" i="3"/>
  <c r="H3674" i="3"/>
  <c r="G3674" i="3"/>
  <c r="F3674" i="3"/>
  <c r="D3674" i="3"/>
  <c r="C3674" i="3"/>
  <c r="B3674" i="3"/>
  <c r="O3673" i="3"/>
  <c r="H3673" i="3"/>
  <c r="G3673" i="3"/>
  <c r="F3673" i="3"/>
  <c r="D3673" i="3"/>
  <c r="C3673" i="3"/>
  <c r="B3673" i="3"/>
  <c r="O3672" i="3"/>
  <c r="H3672" i="3"/>
  <c r="G3672" i="3"/>
  <c r="F3672" i="3"/>
  <c r="D3672" i="3"/>
  <c r="C3672" i="3"/>
  <c r="B3672" i="3"/>
  <c r="L3672" i="3" s="1"/>
  <c r="O3671" i="3"/>
  <c r="H3671" i="3"/>
  <c r="G3671" i="3"/>
  <c r="F3671" i="3"/>
  <c r="D3671" i="3"/>
  <c r="C3671" i="3"/>
  <c r="B3671" i="3"/>
  <c r="L3671" i="3" s="1"/>
  <c r="O3670" i="3"/>
  <c r="H3670" i="3"/>
  <c r="G3670" i="3"/>
  <c r="F3670" i="3"/>
  <c r="D3670" i="3"/>
  <c r="C3670" i="3"/>
  <c r="B3670" i="3"/>
  <c r="L3670" i="3" s="1"/>
  <c r="O3669" i="3"/>
  <c r="H3669" i="3"/>
  <c r="G3669" i="3"/>
  <c r="F3669" i="3"/>
  <c r="D3669" i="3"/>
  <c r="C3669" i="3"/>
  <c r="B3669" i="3"/>
  <c r="L3669" i="3" s="1"/>
  <c r="O3668" i="3"/>
  <c r="H3668" i="3"/>
  <c r="G3668" i="3"/>
  <c r="F3668" i="3"/>
  <c r="D3668" i="3"/>
  <c r="C3668" i="3"/>
  <c r="B3668" i="3"/>
  <c r="L3668" i="3" s="1"/>
  <c r="O3667" i="3"/>
  <c r="H3667" i="3"/>
  <c r="G3667" i="3"/>
  <c r="F3667" i="3"/>
  <c r="D3667" i="3"/>
  <c r="C3667" i="3"/>
  <c r="B3667" i="3"/>
  <c r="L3667" i="3" s="1"/>
  <c r="O3666" i="3"/>
  <c r="H3666" i="3"/>
  <c r="G3666" i="3"/>
  <c r="F3666" i="3"/>
  <c r="D3666" i="3"/>
  <c r="C3666" i="3"/>
  <c r="B3666" i="3"/>
  <c r="O3665" i="3"/>
  <c r="H3665" i="3"/>
  <c r="G3665" i="3"/>
  <c r="F3665" i="3"/>
  <c r="D3665" i="3"/>
  <c r="C3665" i="3"/>
  <c r="B3665" i="3"/>
  <c r="L3665" i="3" s="1"/>
  <c r="O3664" i="3"/>
  <c r="H3664" i="3"/>
  <c r="G3664" i="3"/>
  <c r="F3664" i="3"/>
  <c r="D3664" i="3"/>
  <c r="C3664" i="3"/>
  <c r="B3664" i="3"/>
  <c r="O3663" i="3"/>
  <c r="H3663" i="3"/>
  <c r="G3663" i="3"/>
  <c r="F3663" i="3"/>
  <c r="D3663" i="3"/>
  <c r="C3663" i="3"/>
  <c r="B3663" i="3"/>
  <c r="O3662" i="3"/>
  <c r="H3662" i="3"/>
  <c r="G3662" i="3"/>
  <c r="F3662" i="3"/>
  <c r="D3662" i="3"/>
  <c r="C3662" i="3"/>
  <c r="B3662" i="3"/>
  <c r="O3661" i="3"/>
  <c r="H3661" i="3"/>
  <c r="G3661" i="3"/>
  <c r="F3661" i="3"/>
  <c r="D3661" i="3"/>
  <c r="C3661" i="3"/>
  <c r="B3661" i="3"/>
  <c r="O3660" i="3"/>
  <c r="H3660" i="3"/>
  <c r="G3660" i="3"/>
  <c r="F3660" i="3"/>
  <c r="D3660" i="3"/>
  <c r="C3660" i="3"/>
  <c r="B3660" i="3"/>
  <c r="O3659" i="3"/>
  <c r="H3659" i="3"/>
  <c r="G3659" i="3"/>
  <c r="F3659" i="3"/>
  <c r="D3659" i="3"/>
  <c r="C3659" i="3"/>
  <c r="B3659" i="3"/>
  <c r="O3658" i="3"/>
  <c r="H3658" i="3"/>
  <c r="G3658" i="3"/>
  <c r="F3658" i="3"/>
  <c r="D3658" i="3"/>
  <c r="C3658" i="3"/>
  <c r="B3658" i="3"/>
  <c r="L3658" i="3" s="1"/>
  <c r="O3657" i="3"/>
  <c r="H3657" i="3"/>
  <c r="G3657" i="3"/>
  <c r="F3657" i="3"/>
  <c r="D3657" i="3"/>
  <c r="C3657" i="3"/>
  <c r="B3657" i="3"/>
  <c r="L3657" i="3" s="1"/>
  <c r="O3656" i="3"/>
  <c r="H3656" i="3"/>
  <c r="G3656" i="3"/>
  <c r="F3656" i="3"/>
  <c r="D3656" i="3"/>
  <c r="C3656" i="3"/>
  <c r="B3656" i="3"/>
  <c r="O3655" i="3"/>
  <c r="H3655" i="3"/>
  <c r="G3655" i="3"/>
  <c r="F3655" i="3"/>
  <c r="D3655" i="3"/>
  <c r="C3655" i="3"/>
  <c r="B3655" i="3"/>
  <c r="L3655" i="3" s="1"/>
  <c r="O3654" i="3"/>
  <c r="H3654" i="3"/>
  <c r="G3654" i="3"/>
  <c r="F3654" i="3"/>
  <c r="D3654" i="3"/>
  <c r="C3654" i="3"/>
  <c r="B3654" i="3"/>
  <c r="L3654" i="3" s="1"/>
  <c r="O3653" i="3"/>
  <c r="H3653" i="3"/>
  <c r="G3653" i="3"/>
  <c r="F3653" i="3"/>
  <c r="D3653" i="3"/>
  <c r="C3653" i="3"/>
  <c r="B3653" i="3"/>
  <c r="L3653" i="3" s="1"/>
  <c r="O3652" i="3"/>
  <c r="H3652" i="3"/>
  <c r="G3652" i="3"/>
  <c r="F3652" i="3"/>
  <c r="D3652" i="3"/>
  <c r="C3652" i="3"/>
  <c r="B3652" i="3"/>
  <c r="L3652" i="3" s="1"/>
  <c r="O3651" i="3"/>
  <c r="H3651" i="3"/>
  <c r="G3651" i="3"/>
  <c r="F3651" i="3"/>
  <c r="D3651" i="3"/>
  <c r="C3651" i="3"/>
  <c r="B3651" i="3"/>
  <c r="L3651" i="3" s="1"/>
  <c r="O3650" i="3"/>
  <c r="H3650" i="3"/>
  <c r="G3650" i="3"/>
  <c r="F3650" i="3"/>
  <c r="D3650" i="3"/>
  <c r="C3650" i="3"/>
  <c r="B3650" i="3"/>
  <c r="L3650" i="3" s="1"/>
  <c r="O3649" i="3"/>
  <c r="H3649" i="3"/>
  <c r="G3649" i="3"/>
  <c r="F3649" i="3"/>
  <c r="D3649" i="3"/>
  <c r="C3649" i="3"/>
  <c r="B3649" i="3"/>
  <c r="L3649" i="3" s="1"/>
  <c r="O3648" i="3"/>
  <c r="H3648" i="3"/>
  <c r="G3648" i="3"/>
  <c r="F3648" i="3"/>
  <c r="D3648" i="3"/>
  <c r="C3648" i="3"/>
  <c r="B3648" i="3"/>
  <c r="L3648" i="3" s="1"/>
  <c r="O3647" i="3"/>
  <c r="H3647" i="3"/>
  <c r="G3647" i="3"/>
  <c r="F3647" i="3"/>
  <c r="D3647" i="3"/>
  <c r="C3647" i="3"/>
  <c r="B3647" i="3"/>
  <c r="L3647" i="3" s="1"/>
  <c r="O3646" i="3"/>
  <c r="H3646" i="3"/>
  <c r="G3646" i="3"/>
  <c r="F3646" i="3"/>
  <c r="D3646" i="3"/>
  <c r="C3646" i="3"/>
  <c r="B3646" i="3"/>
  <c r="O3645" i="3"/>
  <c r="H3645" i="3"/>
  <c r="G3645" i="3"/>
  <c r="F3645" i="3"/>
  <c r="D3645" i="3"/>
  <c r="C3645" i="3"/>
  <c r="B3645" i="3"/>
  <c r="O3644" i="3"/>
  <c r="H3644" i="3"/>
  <c r="G3644" i="3"/>
  <c r="F3644" i="3"/>
  <c r="D3644" i="3"/>
  <c r="C3644" i="3"/>
  <c r="B3644" i="3"/>
  <c r="O3643" i="3"/>
  <c r="H3643" i="3"/>
  <c r="G3643" i="3"/>
  <c r="F3643" i="3"/>
  <c r="D3643" i="3"/>
  <c r="C3643" i="3"/>
  <c r="B3643" i="3"/>
  <c r="O3642" i="3"/>
  <c r="H3642" i="3"/>
  <c r="G3642" i="3"/>
  <c r="F3642" i="3"/>
  <c r="D3642" i="3"/>
  <c r="C3642" i="3"/>
  <c r="B3642" i="3"/>
  <c r="O3641" i="3"/>
  <c r="H3641" i="3"/>
  <c r="G3641" i="3"/>
  <c r="F3641" i="3"/>
  <c r="D3641" i="3"/>
  <c r="C3641" i="3"/>
  <c r="B3641" i="3"/>
  <c r="O3640" i="3"/>
  <c r="H3640" i="3"/>
  <c r="G3640" i="3"/>
  <c r="F3640" i="3"/>
  <c r="D3640" i="3"/>
  <c r="C3640" i="3"/>
  <c r="B3640" i="3"/>
  <c r="L3640" i="3" s="1"/>
  <c r="O3639" i="3"/>
  <c r="H3639" i="3"/>
  <c r="G3639" i="3"/>
  <c r="F3639" i="3"/>
  <c r="D3639" i="3"/>
  <c r="C3639" i="3"/>
  <c r="B3639" i="3"/>
  <c r="F3636" i="3"/>
  <c r="G3636" i="3"/>
  <c r="H3636" i="3"/>
  <c r="F3637" i="3"/>
  <c r="G3637" i="3"/>
  <c r="H3637" i="3"/>
  <c r="F3638" i="3"/>
  <c r="G3638" i="3"/>
  <c r="H3638" i="3"/>
  <c r="B3636" i="3"/>
  <c r="L3636" i="3" s="1"/>
  <c r="C3636" i="3"/>
  <c r="D3636" i="3"/>
  <c r="B3637" i="3"/>
  <c r="L3637" i="3" s="1"/>
  <c r="C3637" i="3"/>
  <c r="D3637" i="3"/>
  <c r="B3638" i="3"/>
  <c r="L3638" i="3" s="1"/>
  <c r="C3638" i="3"/>
  <c r="D3638" i="3"/>
  <c r="F3631" i="3"/>
  <c r="G3631" i="3"/>
  <c r="H3631" i="3"/>
  <c r="F3632" i="3"/>
  <c r="G3632" i="3"/>
  <c r="H3632" i="3"/>
  <c r="F3633" i="3"/>
  <c r="G3633" i="3"/>
  <c r="H3633" i="3"/>
  <c r="F3634" i="3"/>
  <c r="G3634" i="3"/>
  <c r="H3634" i="3"/>
  <c r="F3635" i="3"/>
  <c r="G3635" i="3"/>
  <c r="H3635" i="3"/>
  <c r="B3631" i="3"/>
  <c r="L3631" i="3" s="1"/>
  <c r="C3631" i="3"/>
  <c r="D3631" i="3"/>
  <c r="B3632" i="3"/>
  <c r="L3632" i="3" s="1"/>
  <c r="C3632" i="3"/>
  <c r="D3632" i="3"/>
  <c r="B3633" i="3"/>
  <c r="C3633" i="3"/>
  <c r="D3633" i="3"/>
  <c r="B3634" i="3"/>
  <c r="L3634" i="3" s="1"/>
  <c r="C3634" i="3"/>
  <c r="D3634" i="3"/>
  <c r="B3635" i="3"/>
  <c r="L3635" i="3" s="1"/>
  <c r="C3635" i="3"/>
  <c r="D3635" i="3"/>
  <c r="F3621" i="3"/>
  <c r="G3621" i="3"/>
  <c r="H3621" i="3"/>
  <c r="F3622" i="3"/>
  <c r="G3622" i="3"/>
  <c r="H3622" i="3"/>
  <c r="F3623" i="3"/>
  <c r="G3623" i="3"/>
  <c r="H3623" i="3"/>
  <c r="F3624" i="3"/>
  <c r="G3624" i="3"/>
  <c r="H3624" i="3"/>
  <c r="F3625" i="3"/>
  <c r="G3625" i="3"/>
  <c r="H3625" i="3"/>
  <c r="F3626" i="3"/>
  <c r="G3626" i="3"/>
  <c r="H3626" i="3"/>
  <c r="F3627" i="3"/>
  <c r="G3627" i="3"/>
  <c r="H3627" i="3"/>
  <c r="F3628" i="3"/>
  <c r="G3628" i="3"/>
  <c r="H3628" i="3"/>
  <c r="F3629" i="3"/>
  <c r="G3629" i="3"/>
  <c r="H3629" i="3"/>
  <c r="F3630" i="3"/>
  <c r="G3630" i="3"/>
  <c r="H3630" i="3"/>
  <c r="B3622" i="3"/>
  <c r="L3622" i="3" s="1"/>
  <c r="C3622" i="3"/>
  <c r="D3622" i="3"/>
  <c r="B3623" i="3"/>
  <c r="L3623" i="3" s="1"/>
  <c r="C3623" i="3"/>
  <c r="D3623" i="3"/>
  <c r="B3624" i="3"/>
  <c r="L3624" i="3" s="1"/>
  <c r="C3624" i="3"/>
  <c r="D3624" i="3"/>
  <c r="B3625" i="3"/>
  <c r="C3625" i="3"/>
  <c r="D3625" i="3"/>
  <c r="B3626" i="3"/>
  <c r="L3626" i="3" s="1"/>
  <c r="C3626" i="3"/>
  <c r="D3626" i="3"/>
  <c r="B3627" i="3"/>
  <c r="L3627" i="3" s="1"/>
  <c r="C3627" i="3"/>
  <c r="D3627" i="3"/>
  <c r="B3628" i="3"/>
  <c r="C3628" i="3"/>
  <c r="D3628" i="3"/>
  <c r="B3629" i="3"/>
  <c r="L3629" i="3" s="1"/>
  <c r="C3629" i="3"/>
  <c r="D3629" i="3"/>
  <c r="B3630" i="3"/>
  <c r="L3630" i="3" s="1"/>
  <c r="C3630" i="3"/>
  <c r="D3630" i="3"/>
  <c r="D3620" i="3"/>
  <c r="B3621" i="3"/>
  <c r="C3621" i="3"/>
  <c r="D3621" i="3"/>
  <c r="O3620" i="3"/>
  <c r="H3620" i="3"/>
  <c r="G3620" i="3"/>
  <c r="F3620" i="3"/>
  <c r="C3620" i="3"/>
  <c r="B3620" i="3"/>
  <c r="O3619" i="3"/>
  <c r="H3619" i="3"/>
  <c r="G3619" i="3"/>
  <c r="F3619" i="3"/>
  <c r="D3619" i="3"/>
  <c r="C3619" i="3"/>
  <c r="B3619" i="3"/>
  <c r="L3619" i="3" s="1"/>
  <c r="O3618" i="3"/>
  <c r="H3618" i="3"/>
  <c r="G3618" i="3"/>
  <c r="F3618" i="3"/>
  <c r="D3618" i="3"/>
  <c r="C3618" i="3"/>
  <c r="B3618" i="3"/>
  <c r="L3618" i="3" s="1"/>
  <c r="O3617" i="3"/>
  <c r="O3616" i="3"/>
  <c r="F3616" i="3"/>
  <c r="G3616" i="3"/>
  <c r="H3616" i="3"/>
  <c r="F3617" i="3"/>
  <c r="G3617" i="3"/>
  <c r="H3617" i="3"/>
  <c r="B3616" i="3"/>
  <c r="C3616" i="3"/>
  <c r="D3616" i="3"/>
  <c r="B3617" i="3"/>
  <c r="C3617" i="3"/>
  <c r="D3617" i="3"/>
  <c r="O3596" i="3"/>
  <c r="O3615" i="3"/>
  <c r="H3615" i="3"/>
  <c r="G3615" i="3"/>
  <c r="F3615" i="3"/>
  <c r="D3615" i="3"/>
  <c r="C3615" i="3"/>
  <c r="B3615" i="3"/>
  <c r="L3615" i="3" s="1"/>
  <c r="O3614" i="3"/>
  <c r="H3614" i="3"/>
  <c r="G3614" i="3"/>
  <c r="F3614" i="3"/>
  <c r="D3614" i="3"/>
  <c r="C3614" i="3"/>
  <c r="B3614" i="3"/>
  <c r="L3614" i="3" s="1"/>
  <c r="O3613" i="3"/>
  <c r="H3613" i="3"/>
  <c r="G3613" i="3"/>
  <c r="F3613" i="3"/>
  <c r="D3613" i="3"/>
  <c r="C3613" i="3"/>
  <c r="B3613" i="3"/>
  <c r="L3613" i="3" s="1"/>
  <c r="O3609" i="3"/>
  <c r="O3608" i="3"/>
  <c r="O3610" i="3"/>
  <c r="O3607" i="3"/>
  <c r="O3606" i="3"/>
  <c r="O3605" i="3"/>
  <c r="O3604" i="3"/>
  <c r="O3603" i="3"/>
  <c r="O3601" i="3"/>
  <c r="O3600" i="3"/>
  <c r="O3597" i="3"/>
  <c r="O3611" i="3"/>
  <c r="O3612" i="3"/>
  <c r="O3595" i="3"/>
  <c r="O3593" i="3"/>
  <c r="O3594" i="3"/>
  <c r="F3592" i="3"/>
  <c r="G3592" i="3"/>
  <c r="H3592" i="3"/>
  <c r="F3593" i="3"/>
  <c r="G3593" i="3"/>
  <c r="H3593" i="3"/>
  <c r="F3594" i="3"/>
  <c r="G3594" i="3"/>
  <c r="H3594" i="3"/>
  <c r="F3595" i="3"/>
  <c r="G3595" i="3"/>
  <c r="H3595" i="3"/>
  <c r="F3596" i="3"/>
  <c r="G3596" i="3"/>
  <c r="H3596" i="3"/>
  <c r="F3597" i="3"/>
  <c r="G3597" i="3"/>
  <c r="H3597" i="3"/>
  <c r="F3598" i="3"/>
  <c r="G3598" i="3"/>
  <c r="H3598" i="3"/>
  <c r="F3599" i="3"/>
  <c r="G3599" i="3"/>
  <c r="H3599" i="3"/>
  <c r="F3600" i="3"/>
  <c r="G3600" i="3"/>
  <c r="H3600" i="3"/>
  <c r="F3601" i="3"/>
  <c r="G3601" i="3"/>
  <c r="H3601" i="3"/>
  <c r="F3602" i="3"/>
  <c r="G3602" i="3"/>
  <c r="H3602" i="3"/>
  <c r="F3603" i="3"/>
  <c r="G3603" i="3"/>
  <c r="H3603" i="3"/>
  <c r="F3604" i="3"/>
  <c r="G3604" i="3"/>
  <c r="H3604" i="3"/>
  <c r="F3605" i="3"/>
  <c r="G3605" i="3"/>
  <c r="H3605" i="3"/>
  <c r="F3606" i="3"/>
  <c r="G3606" i="3"/>
  <c r="H3606" i="3"/>
  <c r="F3607" i="3"/>
  <c r="G3607" i="3"/>
  <c r="H3607" i="3"/>
  <c r="F3608" i="3"/>
  <c r="G3608" i="3"/>
  <c r="H3608" i="3"/>
  <c r="F3609" i="3"/>
  <c r="G3609" i="3"/>
  <c r="H3609" i="3"/>
  <c r="F3610" i="3"/>
  <c r="G3610" i="3"/>
  <c r="H3610" i="3"/>
  <c r="F3611" i="3"/>
  <c r="G3611" i="3"/>
  <c r="H3611" i="3"/>
  <c r="F3612" i="3"/>
  <c r="G3612" i="3"/>
  <c r="H3612" i="3"/>
  <c r="B3592" i="3"/>
  <c r="L3592" i="3" s="1"/>
  <c r="C3592" i="3"/>
  <c r="D3592" i="3"/>
  <c r="B3593" i="3"/>
  <c r="L3593" i="3" s="1"/>
  <c r="C3593" i="3"/>
  <c r="D3593" i="3"/>
  <c r="B3594" i="3"/>
  <c r="L3594" i="3" s="1"/>
  <c r="C3594" i="3"/>
  <c r="D3594" i="3"/>
  <c r="B3595" i="3"/>
  <c r="L3595" i="3" s="1"/>
  <c r="C3595" i="3"/>
  <c r="D3595" i="3"/>
  <c r="B3596" i="3"/>
  <c r="L3596" i="3" s="1"/>
  <c r="C3596" i="3"/>
  <c r="D3596" i="3"/>
  <c r="B3597" i="3"/>
  <c r="L3597" i="3" s="1"/>
  <c r="C3597" i="3"/>
  <c r="D3597" i="3"/>
  <c r="B3598" i="3"/>
  <c r="C3598" i="3"/>
  <c r="D3598" i="3"/>
  <c r="B3599" i="3"/>
  <c r="C3599" i="3"/>
  <c r="D3599" i="3"/>
  <c r="B3600" i="3"/>
  <c r="L3600" i="3" s="1"/>
  <c r="C3600" i="3"/>
  <c r="D3600" i="3"/>
  <c r="B3601" i="3"/>
  <c r="L3601" i="3" s="1"/>
  <c r="C3601" i="3"/>
  <c r="D3601" i="3"/>
  <c r="B3602" i="3"/>
  <c r="L3602" i="3" s="1"/>
  <c r="C3602" i="3"/>
  <c r="D3602" i="3"/>
  <c r="B3603" i="3"/>
  <c r="L3603" i="3" s="1"/>
  <c r="C3603" i="3"/>
  <c r="D3603" i="3"/>
  <c r="B3604" i="3"/>
  <c r="L3604" i="3" s="1"/>
  <c r="C3604" i="3"/>
  <c r="D3604" i="3"/>
  <c r="B3605" i="3"/>
  <c r="L3605" i="3" s="1"/>
  <c r="C3605" i="3"/>
  <c r="D3605" i="3"/>
  <c r="B3606" i="3"/>
  <c r="L3606" i="3" s="1"/>
  <c r="C3606" i="3"/>
  <c r="D3606" i="3"/>
  <c r="B3607" i="3"/>
  <c r="L3607" i="3" s="1"/>
  <c r="C3607" i="3"/>
  <c r="D3607" i="3"/>
  <c r="B3608" i="3"/>
  <c r="L3608" i="3" s="1"/>
  <c r="C3608" i="3"/>
  <c r="D3608" i="3"/>
  <c r="B3609" i="3"/>
  <c r="L3609" i="3" s="1"/>
  <c r="C3609" i="3"/>
  <c r="D3609" i="3"/>
  <c r="B3610" i="3"/>
  <c r="L3610" i="3" s="1"/>
  <c r="C3610" i="3"/>
  <c r="D3610" i="3"/>
  <c r="B3611" i="3"/>
  <c r="L3611" i="3" s="1"/>
  <c r="C3611" i="3"/>
  <c r="D3611" i="3"/>
  <c r="B3612" i="3"/>
  <c r="L3612" i="3" s="1"/>
  <c r="C3612" i="3"/>
  <c r="D3612" i="3"/>
  <c r="O3591" i="3"/>
  <c r="H3591" i="3"/>
  <c r="G3591" i="3"/>
  <c r="F3591" i="3"/>
  <c r="D3591" i="3"/>
  <c r="C3591" i="3"/>
  <c r="B3591" i="3"/>
  <c r="O3590" i="3"/>
  <c r="H3590" i="3"/>
  <c r="G3590" i="3"/>
  <c r="F3590" i="3"/>
  <c r="D3590" i="3"/>
  <c r="C3590" i="3"/>
  <c r="B3590" i="3"/>
  <c r="L3590" i="3" s="1"/>
  <c r="O3589" i="3"/>
  <c r="H3589" i="3"/>
  <c r="G3589" i="3"/>
  <c r="F3589" i="3"/>
  <c r="D3589" i="3"/>
  <c r="C3589" i="3"/>
  <c r="B3589" i="3"/>
  <c r="L3589" i="3" s="1"/>
  <c r="O3588" i="3"/>
  <c r="H3588" i="3"/>
  <c r="G3588" i="3"/>
  <c r="F3588" i="3"/>
  <c r="D3588" i="3"/>
  <c r="C3588" i="3"/>
  <c r="B3588" i="3"/>
  <c r="O3587" i="3"/>
  <c r="H3587" i="3"/>
  <c r="G3587" i="3"/>
  <c r="F3587" i="3"/>
  <c r="D3587" i="3"/>
  <c r="C3587" i="3"/>
  <c r="B3587" i="3"/>
  <c r="L3587" i="3" s="1"/>
  <c r="O3586" i="3"/>
  <c r="H3586" i="3"/>
  <c r="G3586" i="3"/>
  <c r="F3586" i="3"/>
  <c r="D3586" i="3"/>
  <c r="C3586" i="3"/>
  <c r="B3586" i="3"/>
  <c r="L3586" i="3" s="1"/>
  <c r="O3585" i="3"/>
  <c r="H3585" i="3"/>
  <c r="G3585" i="3"/>
  <c r="F3585" i="3"/>
  <c r="D3585" i="3"/>
  <c r="C3585" i="3"/>
  <c r="B3585" i="3"/>
  <c r="L3585" i="3" s="1"/>
  <c r="O3584" i="3"/>
  <c r="H3584" i="3"/>
  <c r="G3584" i="3"/>
  <c r="F3584" i="3"/>
  <c r="D3584" i="3"/>
  <c r="C3584" i="3"/>
  <c r="B3584" i="3"/>
  <c r="L3584" i="3" s="1"/>
  <c r="O3583" i="3"/>
  <c r="H3583" i="3"/>
  <c r="G3583" i="3"/>
  <c r="F3583" i="3"/>
  <c r="D3583" i="3"/>
  <c r="C3583" i="3"/>
  <c r="B3583" i="3"/>
  <c r="L3583" i="3" s="1"/>
  <c r="O3582" i="3"/>
  <c r="H3582" i="3"/>
  <c r="G3582" i="3"/>
  <c r="F3582" i="3"/>
  <c r="D3582" i="3"/>
  <c r="C3582" i="3"/>
  <c r="B3582" i="3"/>
  <c r="L3582" i="3" s="1"/>
  <c r="O3581" i="3"/>
  <c r="H3581" i="3"/>
  <c r="G3581" i="3"/>
  <c r="F3581" i="3"/>
  <c r="D3581" i="3"/>
  <c r="C3581" i="3"/>
  <c r="B3581" i="3"/>
  <c r="L3581" i="3" s="1"/>
  <c r="O3580" i="3"/>
  <c r="H3580" i="3"/>
  <c r="G3580" i="3"/>
  <c r="F3580" i="3"/>
  <c r="D3580" i="3"/>
  <c r="C3580" i="3"/>
  <c r="B3580" i="3"/>
  <c r="L3580" i="3" s="1"/>
  <c r="O3579" i="3"/>
  <c r="H3579" i="3"/>
  <c r="G3579" i="3"/>
  <c r="F3579" i="3"/>
  <c r="D3579" i="3"/>
  <c r="C3579" i="3"/>
  <c r="B3579" i="3"/>
  <c r="L3579" i="3" s="1"/>
  <c r="O3578" i="3"/>
  <c r="H3578" i="3"/>
  <c r="G3578" i="3"/>
  <c r="F3578" i="3"/>
  <c r="D3578" i="3"/>
  <c r="C3578" i="3"/>
  <c r="B3578" i="3"/>
  <c r="L3578" i="3" s="1"/>
  <c r="O3577" i="3"/>
  <c r="H3577" i="3"/>
  <c r="G3577" i="3"/>
  <c r="F3577" i="3"/>
  <c r="D3577" i="3"/>
  <c r="C3577" i="3"/>
  <c r="B3577" i="3"/>
  <c r="L3577" i="3" s="1"/>
  <c r="O3576" i="3"/>
  <c r="H3576" i="3"/>
  <c r="G3576" i="3"/>
  <c r="F3576" i="3"/>
  <c r="D3576" i="3"/>
  <c r="C3576" i="3"/>
  <c r="B3576" i="3"/>
  <c r="L3576" i="3" s="1"/>
  <c r="O3575" i="3"/>
  <c r="H3575" i="3"/>
  <c r="G3575" i="3"/>
  <c r="F3575" i="3"/>
  <c r="D3575" i="3"/>
  <c r="C3575" i="3"/>
  <c r="B3575" i="3"/>
  <c r="L3575" i="3" s="1"/>
  <c r="O3574" i="3"/>
  <c r="H3574" i="3"/>
  <c r="G3574" i="3"/>
  <c r="F3574" i="3"/>
  <c r="D3574" i="3"/>
  <c r="C3574" i="3"/>
  <c r="B3574" i="3"/>
  <c r="L3574" i="3" s="1"/>
  <c r="O3573" i="3"/>
  <c r="H3573" i="3"/>
  <c r="G3573" i="3"/>
  <c r="F3573" i="3"/>
  <c r="D3573" i="3"/>
  <c r="C3573" i="3"/>
  <c r="B3573" i="3"/>
  <c r="L3573" i="3" s="1"/>
  <c r="O3572" i="3"/>
  <c r="H3572" i="3"/>
  <c r="G3572" i="3"/>
  <c r="F3572" i="3"/>
  <c r="D3572" i="3"/>
  <c r="C3572" i="3"/>
  <c r="B3572" i="3"/>
  <c r="L3572" i="3" s="1"/>
  <c r="O3571" i="3"/>
  <c r="H3571" i="3"/>
  <c r="G3571" i="3"/>
  <c r="F3571" i="3"/>
  <c r="D3571" i="3"/>
  <c r="C3571" i="3"/>
  <c r="B3571" i="3"/>
  <c r="L3571" i="3" s="1"/>
  <c r="O3570" i="3"/>
  <c r="H3570" i="3"/>
  <c r="G3570" i="3"/>
  <c r="F3570" i="3"/>
  <c r="D3570" i="3"/>
  <c r="C3570" i="3"/>
  <c r="B3570" i="3"/>
  <c r="L3570" i="3" s="1"/>
  <c r="O3569" i="3"/>
  <c r="H3569" i="3"/>
  <c r="G3569" i="3"/>
  <c r="F3569" i="3"/>
  <c r="D3569" i="3"/>
  <c r="C3569" i="3"/>
  <c r="B3569" i="3"/>
  <c r="L3569" i="3" s="1"/>
  <c r="O3568" i="3"/>
  <c r="H3568" i="3"/>
  <c r="G3568" i="3"/>
  <c r="F3568" i="3"/>
  <c r="D3568" i="3"/>
  <c r="C3568" i="3"/>
  <c r="B3568" i="3"/>
  <c r="L3568" i="3" s="1"/>
  <c r="O3567" i="3"/>
  <c r="H3567" i="3"/>
  <c r="G3567" i="3"/>
  <c r="F3567" i="3"/>
  <c r="D3567" i="3"/>
  <c r="C3567" i="3"/>
  <c r="B3567" i="3"/>
  <c r="L3567" i="3" s="1"/>
  <c r="O3566" i="3"/>
  <c r="H3566" i="3"/>
  <c r="G3566" i="3"/>
  <c r="F3566" i="3"/>
  <c r="D3566" i="3"/>
  <c r="C3566" i="3"/>
  <c r="B3566" i="3"/>
  <c r="L3566" i="3" s="1"/>
  <c r="O3565" i="3"/>
  <c r="H3565" i="3"/>
  <c r="G3565" i="3"/>
  <c r="F3565" i="3"/>
  <c r="D3565" i="3"/>
  <c r="C3565" i="3"/>
  <c r="B3565" i="3"/>
  <c r="L3565" i="3" s="1"/>
  <c r="O3564" i="3"/>
  <c r="H3564" i="3"/>
  <c r="G3564" i="3"/>
  <c r="F3564" i="3"/>
  <c r="D3564" i="3"/>
  <c r="C3564" i="3"/>
  <c r="B3564" i="3"/>
  <c r="L3564" i="3" s="1"/>
  <c r="O3563" i="3"/>
  <c r="H3563" i="3"/>
  <c r="G3563" i="3"/>
  <c r="F3563" i="3"/>
  <c r="D3563" i="3"/>
  <c r="C3563" i="3"/>
  <c r="B3563" i="3"/>
  <c r="L3563" i="3" s="1"/>
  <c r="O3562" i="3"/>
  <c r="H3562" i="3"/>
  <c r="G3562" i="3"/>
  <c r="F3562" i="3"/>
  <c r="D3562" i="3"/>
  <c r="C3562" i="3"/>
  <c r="B3562" i="3"/>
  <c r="L3562" i="3" s="1"/>
  <c r="O3561" i="3"/>
  <c r="H3561" i="3"/>
  <c r="G3561" i="3"/>
  <c r="F3561" i="3"/>
  <c r="D3561" i="3"/>
  <c r="C3561" i="3"/>
  <c r="B3561" i="3"/>
  <c r="L3561" i="3" s="1"/>
  <c r="O3560" i="3"/>
  <c r="H3560" i="3"/>
  <c r="G3560" i="3"/>
  <c r="F3560" i="3"/>
  <c r="D3560" i="3"/>
  <c r="C3560" i="3"/>
  <c r="B3560" i="3"/>
  <c r="L3560" i="3" s="1"/>
  <c r="O3559" i="3"/>
  <c r="H3559" i="3"/>
  <c r="G3559" i="3"/>
  <c r="F3559" i="3"/>
  <c r="D3559" i="3"/>
  <c r="C3559" i="3"/>
  <c r="B3559" i="3"/>
  <c r="L3559" i="3" s="1"/>
  <c r="O3558" i="3"/>
  <c r="H3558" i="3"/>
  <c r="G3558" i="3"/>
  <c r="F3558" i="3"/>
  <c r="D3558" i="3"/>
  <c r="C3558" i="3"/>
  <c r="B3558" i="3"/>
  <c r="L3558" i="3" s="1"/>
  <c r="O3557" i="3"/>
  <c r="H3557" i="3"/>
  <c r="G3557" i="3"/>
  <c r="F3557" i="3"/>
  <c r="D3557" i="3"/>
  <c r="C3557" i="3"/>
  <c r="B3557" i="3"/>
  <c r="L3557" i="3" s="1"/>
  <c r="O3556" i="3"/>
  <c r="H3556" i="3"/>
  <c r="G3556" i="3"/>
  <c r="F3556" i="3"/>
  <c r="D3556" i="3"/>
  <c r="C3556" i="3"/>
  <c r="B3556" i="3"/>
  <c r="L3556" i="3" s="1"/>
  <c r="O3555" i="3"/>
  <c r="O3554" i="3"/>
  <c r="O3553" i="3"/>
  <c r="O3552" i="3"/>
  <c r="O3551" i="3"/>
  <c r="O3550" i="3"/>
  <c r="O3549" i="3"/>
  <c r="H3555" i="3"/>
  <c r="G3555" i="3"/>
  <c r="F3555" i="3"/>
  <c r="D3555" i="3"/>
  <c r="C3555" i="3"/>
  <c r="B3555" i="3"/>
  <c r="L3555" i="3" s="1"/>
  <c r="H3554" i="3"/>
  <c r="G3554" i="3"/>
  <c r="F3554" i="3"/>
  <c r="D3554" i="3"/>
  <c r="C3554" i="3"/>
  <c r="B3554" i="3"/>
  <c r="L3554" i="3" s="1"/>
  <c r="H3553" i="3"/>
  <c r="G3553" i="3"/>
  <c r="F3553" i="3"/>
  <c r="D3553" i="3"/>
  <c r="C3553" i="3"/>
  <c r="B3553" i="3"/>
  <c r="L3553" i="3" s="1"/>
  <c r="H3552" i="3"/>
  <c r="G3552" i="3"/>
  <c r="F3552" i="3"/>
  <c r="D3552" i="3"/>
  <c r="C3552" i="3"/>
  <c r="B3552" i="3"/>
  <c r="L3552" i="3" s="1"/>
  <c r="H3551" i="3"/>
  <c r="G3551" i="3"/>
  <c r="F3551" i="3"/>
  <c r="D3551" i="3"/>
  <c r="C3551" i="3"/>
  <c r="B3551" i="3"/>
  <c r="L3551" i="3" s="1"/>
  <c r="H3550" i="3"/>
  <c r="G3550" i="3"/>
  <c r="F3550" i="3"/>
  <c r="D3550" i="3"/>
  <c r="C3550" i="3"/>
  <c r="B3550" i="3"/>
  <c r="L3550" i="3" s="1"/>
  <c r="N3007" i="3" a="1"/>
  <c r="N3007" i="3" s="1"/>
  <c r="H3549" i="3"/>
  <c r="G3549" i="3"/>
  <c r="F3549" i="3"/>
  <c r="D3549" i="3"/>
  <c r="C3549" i="3"/>
  <c r="B3549" i="3"/>
  <c r="L3549" i="3" s="1"/>
  <c r="O3548" i="3"/>
  <c r="H3548" i="3"/>
  <c r="G3548" i="3"/>
  <c r="F3548" i="3"/>
  <c r="D3548" i="3"/>
  <c r="C3548" i="3"/>
  <c r="B3548" i="3"/>
  <c r="L3548" i="3" s="1"/>
  <c r="O3547" i="3"/>
  <c r="H3547" i="3"/>
  <c r="G3547" i="3"/>
  <c r="F3547" i="3"/>
  <c r="D3547" i="3"/>
  <c r="C3547" i="3"/>
  <c r="B3547" i="3"/>
  <c r="L3547" i="3" s="1"/>
  <c r="O3546" i="3"/>
  <c r="H3546" i="3"/>
  <c r="G3546" i="3"/>
  <c r="F3546" i="3"/>
  <c r="D3546" i="3"/>
  <c r="C3546" i="3"/>
  <c r="B3546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B3518" i="3"/>
  <c r="L3518" i="3" s="1"/>
  <c r="B3519" i="3"/>
  <c r="L3519" i="3" s="1"/>
  <c r="B3520" i="3"/>
  <c r="B3521" i="3"/>
  <c r="L3521" i="3" s="1"/>
  <c r="B3522" i="3"/>
  <c r="B3523" i="3"/>
  <c r="L3523" i="3" s="1"/>
  <c r="B3524" i="3"/>
  <c r="B3525" i="3"/>
  <c r="L3525" i="3" s="1"/>
  <c r="B3526" i="3"/>
  <c r="L3526" i="3" s="1"/>
  <c r="B3527" i="3"/>
  <c r="B3528" i="3"/>
  <c r="L3528" i="3" s="1"/>
  <c r="B3529" i="3"/>
  <c r="L3529" i="3" s="1"/>
  <c r="B3530" i="3"/>
  <c r="B3531" i="3"/>
  <c r="B3532" i="3"/>
  <c r="B3533" i="3"/>
  <c r="B3534" i="3"/>
  <c r="L3534" i="3" s="1"/>
  <c r="B3535" i="3"/>
  <c r="L3535" i="3" s="1"/>
  <c r="B3536" i="3"/>
  <c r="L3536" i="3" s="1"/>
  <c r="B3537" i="3"/>
  <c r="L3537" i="3" s="1"/>
  <c r="B3538" i="3"/>
  <c r="L3538" i="3" s="1"/>
  <c r="B3539" i="3"/>
  <c r="L3539" i="3" s="1"/>
  <c r="B3540" i="3"/>
  <c r="L3540" i="3" s="1"/>
  <c r="B3541" i="3"/>
  <c r="L3541" i="3" s="1"/>
  <c r="B3542" i="3"/>
  <c r="L3542" i="3" s="1"/>
  <c r="B3543" i="3"/>
  <c r="B3544" i="3"/>
  <c r="L3544" i="3" s="1"/>
  <c r="B3545" i="3"/>
  <c r="L3545" i="3" s="1"/>
  <c r="O3517" i="3"/>
  <c r="H3517" i="3"/>
  <c r="G3517" i="3"/>
  <c r="F3517" i="3"/>
  <c r="D3517" i="3"/>
  <c r="C3517" i="3"/>
  <c r="B3517" i="3"/>
  <c r="L3517" i="3" s="1"/>
  <c r="O3516" i="3"/>
  <c r="H3516" i="3"/>
  <c r="G3516" i="3"/>
  <c r="F3516" i="3"/>
  <c r="D3516" i="3"/>
  <c r="C3516" i="3"/>
  <c r="B3516" i="3"/>
  <c r="L3516" i="3" s="1"/>
  <c r="O3515" i="3"/>
  <c r="H3515" i="3"/>
  <c r="G3515" i="3"/>
  <c r="F3515" i="3"/>
  <c r="D3515" i="3"/>
  <c r="C3515" i="3"/>
  <c r="B3515" i="3"/>
  <c r="L3515" i="3" s="1"/>
  <c r="O3514" i="3"/>
  <c r="H3514" i="3"/>
  <c r="G3514" i="3"/>
  <c r="F3514" i="3"/>
  <c r="D3514" i="3"/>
  <c r="C3514" i="3"/>
  <c r="B3514" i="3"/>
  <c r="L3514" i="3" s="1"/>
  <c r="O3513" i="3"/>
  <c r="H3513" i="3"/>
  <c r="G3513" i="3"/>
  <c r="F3513" i="3"/>
  <c r="D3513" i="3"/>
  <c r="C3513" i="3"/>
  <c r="B3513" i="3"/>
  <c r="O3512" i="3"/>
  <c r="H3512" i="3"/>
  <c r="G3512" i="3"/>
  <c r="F3512" i="3"/>
  <c r="D3512" i="3"/>
  <c r="C3512" i="3"/>
  <c r="B3512" i="3"/>
  <c r="O3511" i="3"/>
  <c r="H3511" i="3"/>
  <c r="G3511" i="3"/>
  <c r="F3511" i="3"/>
  <c r="D3511" i="3"/>
  <c r="C3511" i="3"/>
  <c r="B3511" i="3"/>
  <c r="O3510" i="3"/>
  <c r="H3510" i="3"/>
  <c r="G3510" i="3"/>
  <c r="F3510" i="3"/>
  <c r="D3510" i="3"/>
  <c r="C3510" i="3"/>
  <c r="B3510" i="3"/>
  <c r="O3509" i="3"/>
  <c r="H3509" i="3"/>
  <c r="G3509" i="3"/>
  <c r="F3509" i="3"/>
  <c r="D3509" i="3"/>
  <c r="C3509" i="3"/>
  <c r="B3509" i="3"/>
  <c r="O3508" i="3"/>
  <c r="H3508" i="3"/>
  <c r="G3508" i="3"/>
  <c r="F3508" i="3"/>
  <c r="D3508" i="3"/>
  <c r="C3508" i="3"/>
  <c r="B3508" i="3"/>
  <c r="O3507" i="3"/>
  <c r="H3507" i="3"/>
  <c r="G3507" i="3"/>
  <c r="F3507" i="3"/>
  <c r="D3507" i="3"/>
  <c r="C3507" i="3"/>
  <c r="B3507" i="3"/>
  <c r="L3507" i="3" s="1"/>
  <c r="O3506" i="3"/>
  <c r="H3506" i="3"/>
  <c r="G3506" i="3"/>
  <c r="F3506" i="3"/>
  <c r="D3506" i="3"/>
  <c r="C3506" i="3"/>
  <c r="B3506" i="3"/>
  <c r="L3506" i="3" s="1"/>
  <c r="O3505" i="3"/>
  <c r="H3505" i="3"/>
  <c r="G3505" i="3"/>
  <c r="F3505" i="3"/>
  <c r="D3505" i="3"/>
  <c r="C3505" i="3"/>
  <c r="B3505" i="3"/>
  <c r="L3505" i="3" s="1"/>
  <c r="O3504" i="3"/>
  <c r="H3504" i="3"/>
  <c r="G3504" i="3"/>
  <c r="F3504" i="3"/>
  <c r="D3504" i="3"/>
  <c r="C3504" i="3"/>
  <c r="B3504" i="3"/>
  <c r="L3504" i="3" s="1"/>
  <c r="O3503" i="3"/>
  <c r="H3503" i="3"/>
  <c r="G3503" i="3"/>
  <c r="F3503" i="3"/>
  <c r="D3503" i="3"/>
  <c r="C3503" i="3"/>
  <c r="B3503" i="3"/>
  <c r="O3502" i="3"/>
  <c r="H3502" i="3"/>
  <c r="G3502" i="3"/>
  <c r="F3502" i="3"/>
  <c r="D3502" i="3"/>
  <c r="C3502" i="3"/>
  <c r="B3502" i="3"/>
  <c r="L3502" i="3" s="1"/>
  <c r="O3501" i="3"/>
  <c r="H3501" i="3"/>
  <c r="G3501" i="3"/>
  <c r="F3501" i="3"/>
  <c r="D3501" i="3"/>
  <c r="C3501" i="3"/>
  <c r="B3501" i="3"/>
  <c r="L3501" i="3" s="1"/>
  <c r="O3500" i="3"/>
  <c r="H3500" i="3"/>
  <c r="G3500" i="3"/>
  <c r="F3500" i="3"/>
  <c r="D3500" i="3"/>
  <c r="C3500" i="3"/>
  <c r="B3500" i="3"/>
  <c r="O3499" i="3"/>
  <c r="H3499" i="3"/>
  <c r="G3499" i="3"/>
  <c r="F3499" i="3"/>
  <c r="D3499" i="3"/>
  <c r="C3499" i="3"/>
  <c r="B3499" i="3"/>
  <c r="O3498" i="3"/>
  <c r="H3498" i="3"/>
  <c r="G3498" i="3"/>
  <c r="F3498" i="3"/>
  <c r="D3498" i="3"/>
  <c r="C3498" i="3"/>
  <c r="B3498" i="3"/>
  <c r="O3497" i="3"/>
  <c r="H3497" i="3"/>
  <c r="G3497" i="3"/>
  <c r="F3497" i="3"/>
  <c r="D3497" i="3"/>
  <c r="C3497" i="3"/>
  <c r="B3497" i="3"/>
  <c r="O3496" i="3"/>
  <c r="H3496" i="3"/>
  <c r="G3496" i="3"/>
  <c r="F3496" i="3"/>
  <c r="D3496" i="3"/>
  <c r="C3496" i="3"/>
  <c r="B3496" i="3"/>
  <c r="O3495" i="3"/>
  <c r="H3495" i="3"/>
  <c r="G3495" i="3"/>
  <c r="F3495" i="3"/>
  <c r="D3495" i="3"/>
  <c r="C3495" i="3"/>
  <c r="B3495" i="3"/>
  <c r="L3495" i="3" s="1"/>
  <c r="O3494" i="3"/>
  <c r="H3494" i="3"/>
  <c r="G3494" i="3"/>
  <c r="F3494" i="3"/>
  <c r="D3494" i="3"/>
  <c r="C3494" i="3"/>
  <c r="B3494" i="3"/>
  <c r="L3494" i="3" s="1"/>
  <c r="O3493" i="3"/>
  <c r="H3493" i="3"/>
  <c r="G3493" i="3"/>
  <c r="F3493" i="3"/>
  <c r="D3493" i="3"/>
  <c r="C3493" i="3"/>
  <c r="B3493" i="3"/>
  <c r="L3493" i="3" s="1"/>
  <c r="O3492" i="3"/>
  <c r="H3492" i="3"/>
  <c r="G3492" i="3"/>
  <c r="F3492" i="3"/>
  <c r="D3492" i="3"/>
  <c r="C3492" i="3"/>
  <c r="B3492" i="3"/>
  <c r="O3491" i="3"/>
  <c r="H3491" i="3"/>
  <c r="G3491" i="3"/>
  <c r="F3491" i="3"/>
  <c r="D3491" i="3"/>
  <c r="C3491" i="3"/>
  <c r="B3491" i="3"/>
  <c r="O3490" i="3"/>
  <c r="H3490" i="3"/>
  <c r="G3490" i="3"/>
  <c r="F3490" i="3"/>
  <c r="D3490" i="3"/>
  <c r="C3490" i="3"/>
  <c r="B3490" i="3"/>
  <c r="L3490" i="3" s="1"/>
  <c r="O3489" i="3"/>
  <c r="H3489" i="3"/>
  <c r="G3489" i="3"/>
  <c r="F3489" i="3"/>
  <c r="D3489" i="3"/>
  <c r="C3489" i="3"/>
  <c r="B3489" i="3"/>
  <c r="L3489" i="3" s="1"/>
  <c r="O3488" i="3"/>
  <c r="H3488" i="3"/>
  <c r="G3488" i="3"/>
  <c r="F3488" i="3"/>
  <c r="D3488" i="3"/>
  <c r="C3488" i="3"/>
  <c r="B3488" i="3"/>
  <c r="L3488" i="3" s="1"/>
  <c r="O3487" i="3"/>
  <c r="H3487" i="3"/>
  <c r="G3487" i="3"/>
  <c r="F3487" i="3"/>
  <c r="D3487" i="3"/>
  <c r="C3487" i="3"/>
  <c r="B3487" i="3"/>
  <c r="L3487" i="3" s="1"/>
  <c r="O3486" i="3"/>
  <c r="H3486" i="3"/>
  <c r="G3486" i="3"/>
  <c r="F3486" i="3"/>
  <c r="D3486" i="3"/>
  <c r="C3486" i="3"/>
  <c r="B3486" i="3"/>
  <c r="L3486" i="3" s="1"/>
  <c r="O3485" i="3"/>
  <c r="H3485" i="3"/>
  <c r="G3485" i="3"/>
  <c r="F3485" i="3"/>
  <c r="D3485" i="3"/>
  <c r="C3485" i="3"/>
  <c r="B3485" i="3"/>
  <c r="L3485" i="3" s="1"/>
  <c r="O3484" i="3"/>
  <c r="H3484" i="3"/>
  <c r="G3484" i="3"/>
  <c r="F3484" i="3"/>
  <c r="D3484" i="3"/>
  <c r="C3484" i="3"/>
  <c r="B3484" i="3"/>
  <c r="L3484" i="3" s="1"/>
  <c r="O3483" i="3"/>
  <c r="H3483" i="3"/>
  <c r="G3483" i="3"/>
  <c r="F3483" i="3"/>
  <c r="D3483" i="3"/>
  <c r="C3483" i="3"/>
  <c r="B3483" i="3"/>
  <c r="L3483" i="3" s="1"/>
  <c r="O3482" i="3"/>
  <c r="H3482" i="3"/>
  <c r="G3482" i="3"/>
  <c r="F3482" i="3"/>
  <c r="D3482" i="3"/>
  <c r="C3482" i="3"/>
  <c r="B3482" i="3"/>
  <c r="L3482" i="3" s="1"/>
  <c r="O3481" i="3"/>
  <c r="H3481" i="3"/>
  <c r="G3481" i="3"/>
  <c r="F3481" i="3"/>
  <c r="D3481" i="3"/>
  <c r="C3481" i="3"/>
  <c r="B3481" i="3"/>
  <c r="L3481" i="3" s="1"/>
  <c r="O3480" i="3"/>
  <c r="H3480" i="3"/>
  <c r="G3480" i="3"/>
  <c r="F3480" i="3"/>
  <c r="D3480" i="3"/>
  <c r="C3480" i="3"/>
  <c r="B3480" i="3"/>
  <c r="L3480" i="3" s="1"/>
  <c r="O3479" i="3"/>
  <c r="H3479" i="3"/>
  <c r="G3479" i="3"/>
  <c r="F3479" i="3"/>
  <c r="D3479" i="3"/>
  <c r="C3479" i="3"/>
  <c r="B3479" i="3"/>
  <c r="L3479" i="3" s="1"/>
  <c r="K3478" i="3"/>
  <c r="O3478" i="3" s="1"/>
  <c r="H3478" i="3"/>
  <c r="G3478" i="3"/>
  <c r="F3478" i="3"/>
  <c r="D3478" i="3"/>
  <c r="C3478" i="3"/>
  <c r="B3478" i="3"/>
  <c r="L3478" i="3" s="1"/>
  <c r="O3477" i="3"/>
  <c r="H3477" i="3"/>
  <c r="G3477" i="3"/>
  <c r="F3477" i="3"/>
  <c r="D3477" i="3"/>
  <c r="C3477" i="3"/>
  <c r="B3477" i="3"/>
  <c r="L3477" i="3" s="1"/>
  <c r="O3476" i="3"/>
  <c r="F3476" i="3"/>
  <c r="G3476" i="3"/>
  <c r="H3476" i="3"/>
  <c r="B3476" i="3"/>
  <c r="L3476" i="3" s="1"/>
  <c r="C3476" i="3"/>
  <c r="D3476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F3463" i="3"/>
  <c r="G3463" i="3"/>
  <c r="H3463" i="3"/>
  <c r="F3464" i="3"/>
  <c r="G3464" i="3"/>
  <c r="H3464" i="3"/>
  <c r="F3465" i="3"/>
  <c r="G3465" i="3"/>
  <c r="H3465" i="3"/>
  <c r="F3466" i="3"/>
  <c r="G3466" i="3"/>
  <c r="H3466" i="3"/>
  <c r="F3467" i="3"/>
  <c r="G3467" i="3"/>
  <c r="H3467" i="3"/>
  <c r="F3468" i="3"/>
  <c r="G3468" i="3"/>
  <c r="H3468" i="3"/>
  <c r="F3469" i="3"/>
  <c r="G3469" i="3"/>
  <c r="H3469" i="3"/>
  <c r="F3470" i="3"/>
  <c r="G3470" i="3"/>
  <c r="H3470" i="3"/>
  <c r="F3471" i="3"/>
  <c r="G3471" i="3"/>
  <c r="H3471" i="3"/>
  <c r="F3472" i="3"/>
  <c r="G3472" i="3"/>
  <c r="H3472" i="3"/>
  <c r="F3473" i="3"/>
  <c r="G3473" i="3"/>
  <c r="H3473" i="3"/>
  <c r="F3474" i="3"/>
  <c r="G3474" i="3"/>
  <c r="H3474" i="3"/>
  <c r="F3475" i="3"/>
  <c r="G3475" i="3"/>
  <c r="H3475" i="3"/>
  <c r="B3463" i="3"/>
  <c r="L3463" i="3" s="1"/>
  <c r="C3463" i="3"/>
  <c r="D3463" i="3"/>
  <c r="B3464" i="3"/>
  <c r="C3464" i="3"/>
  <c r="D3464" i="3"/>
  <c r="B3465" i="3"/>
  <c r="L3465" i="3" s="1"/>
  <c r="C3465" i="3"/>
  <c r="D3465" i="3"/>
  <c r="B3466" i="3"/>
  <c r="L3466" i="3" s="1"/>
  <c r="C3466" i="3"/>
  <c r="D3466" i="3"/>
  <c r="B3467" i="3"/>
  <c r="C3467" i="3"/>
  <c r="D3467" i="3"/>
  <c r="B3468" i="3"/>
  <c r="L3468" i="3" s="1"/>
  <c r="C3468" i="3"/>
  <c r="D3468" i="3"/>
  <c r="B3469" i="3"/>
  <c r="L3469" i="3" s="1"/>
  <c r="C3469" i="3"/>
  <c r="D3469" i="3"/>
  <c r="B3470" i="3"/>
  <c r="C3470" i="3"/>
  <c r="D3470" i="3"/>
  <c r="B3471" i="3"/>
  <c r="C3471" i="3"/>
  <c r="D3471" i="3"/>
  <c r="B3472" i="3"/>
  <c r="L3472" i="3" s="1"/>
  <c r="C3472" i="3"/>
  <c r="D3472" i="3"/>
  <c r="B3473" i="3"/>
  <c r="L3473" i="3" s="1"/>
  <c r="C3473" i="3"/>
  <c r="D3473" i="3"/>
  <c r="B3474" i="3"/>
  <c r="L3474" i="3" s="1"/>
  <c r="C3474" i="3"/>
  <c r="D3474" i="3"/>
  <c r="B3475" i="3"/>
  <c r="L3475" i="3" s="1"/>
  <c r="C3475" i="3"/>
  <c r="D3475" i="3"/>
  <c r="O3462" i="3"/>
  <c r="H3462" i="3"/>
  <c r="G3462" i="3"/>
  <c r="F3462" i="3"/>
  <c r="D3462" i="3"/>
  <c r="C3462" i="3"/>
  <c r="B3462" i="3"/>
  <c r="L3462" i="3" s="1"/>
  <c r="O3461" i="3"/>
  <c r="H3461" i="3"/>
  <c r="G3461" i="3"/>
  <c r="F3461" i="3"/>
  <c r="D3461" i="3"/>
  <c r="C3461" i="3"/>
  <c r="B3461" i="3"/>
  <c r="L3461" i="3" s="1"/>
  <c r="K565" i="2"/>
  <c r="O3460" i="3"/>
  <c r="H3460" i="3"/>
  <c r="G3460" i="3"/>
  <c r="F3460" i="3"/>
  <c r="D3460" i="3"/>
  <c r="C3460" i="3"/>
  <c r="B3460" i="3"/>
  <c r="O3459" i="3"/>
  <c r="H3459" i="3"/>
  <c r="G3459" i="3"/>
  <c r="F3459" i="3"/>
  <c r="D3459" i="3"/>
  <c r="C3459" i="3"/>
  <c r="B3459" i="3"/>
  <c r="K563" i="2"/>
  <c r="K562" i="2"/>
  <c r="O3012" i="3"/>
  <c r="O3011" i="3"/>
  <c r="O3010" i="3"/>
  <c r="O3009" i="3"/>
  <c r="O3006" i="3"/>
  <c r="O3005" i="3"/>
  <c r="O3002" i="3"/>
  <c r="O3000" i="3"/>
  <c r="O2997" i="3"/>
  <c r="O3457" i="3"/>
  <c r="O3456" i="3"/>
  <c r="O3455" i="3"/>
  <c r="O3187" i="3"/>
  <c r="O3186" i="3"/>
  <c r="O3185" i="3"/>
  <c r="O3184" i="3"/>
  <c r="O3454" i="3"/>
  <c r="O3451" i="3"/>
  <c r="O3235" i="3"/>
  <c r="O3226" i="3"/>
  <c r="O3225" i="3"/>
  <c r="O3224" i="3"/>
  <c r="O3223" i="3"/>
  <c r="O3222" i="3"/>
  <c r="O3219" i="3"/>
  <c r="O3218" i="3"/>
  <c r="O3217" i="3"/>
  <c r="O3216" i="3"/>
  <c r="O3215" i="3"/>
  <c r="O3214" i="3"/>
  <c r="O3207" i="3"/>
  <c r="O3206" i="3"/>
  <c r="O3205" i="3"/>
  <c r="O3072" i="3"/>
  <c r="O3070" i="3"/>
  <c r="O3069" i="3"/>
  <c r="O3068" i="3"/>
  <c r="O3067" i="3"/>
  <c r="O3065" i="3"/>
  <c r="N3014" i="3" a="1"/>
  <c r="N3014" i="3" s="1"/>
  <c r="O3014" i="3"/>
  <c r="N3071" i="3" a="1"/>
  <c r="N3071" i="3" s="1"/>
  <c r="N3066" i="3" a="1"/>
  <c r="N3066" i="3" s="1"/>
  <c r="O3066" i="3"/>
  <c r="O3071" i="3"/>
  <c r="O3458" i="3"/>
  <c r="N2987" i="3" a="1"/>
  <c r="N2987" i="3" s="1"/>
  <c r="O2987" i="3"/>
  <c r="N3064" i="3" a="1"/>
  <c r="N3064" i="3" s="1"/>
  <c r="O3064" i="3"/>
  <c r="N3063" i="3" a="1"/>
  <c r="N3063" i="3" s="1"/>
  <c r="O3063" i="3"/>
  <c r="N3062" i="3" a="1"/>
  <c r="N3062" i="3" s="1"/>
  <c r="O3062" i="3"/>
  <c r="O3183" i="3"/>
  <c r="F3455" i="3"/>
  <c r="G3455" i="3"/>
  <c r="H3455" i="3"/>
  <c r="F3456" i="3"/>
  <c r="G3456" i="3"/>
  <c r="H3456" i="3"/>
  <c r="F3457" i="3"/>
  <c r="G3457" i="3"/>
  <c r="H3457" i="3"/>
  <c r="F3458" i="3"/>
  <c r="G3458" i="3"/>
  <c r="H3458" i="3"/>
  <c r="B3455" i="3"/>
  <c r="L3455" i="3" s="1"/>
  <c r="C3455" i="3"/>
  <c r="D3455" i="3"/>
  <c r="B3456" i="3"/>
  <c r="L3456" i="3" s="1"/>
  <c r="C3456" i="3"/>
  <c r="D3456" i="3"/>
  <c r="B3457" i="3"/>
  <c r="L3457" i="3" s="1"/>
  <c r="C3457" i="3"/>
  <c r="D3457" i="3"/>
  <c r="B3458" i="3"/>
  <c r="C3458" i="3"/>
  <c r="D3458" i="3"/>
  <c r="H3454" i="3"/>
  <c r="G3454" i="3"/>
  <c r="F3454" i="3"/>
  <c r="D3454" i="3"/>
  <c r="C3454" i="3"/>
  <c r="B3454" i="3"/>
  <c r="L3454" i="3" s="1"/>
  <c r="K2423" i="3"/>
  <c r="O2423" i="3" s="1"/>
  <c r="O3446" i="3"/>
  <c r="O3445" i="3"/>
  <c r="O3444" i="3"/>
  <c r="O3380" i="3"/>
  <c r="O3379" i="3"/>
  <c r="O3378" i="3"/>
  <c r="O3377" i="3"/>
  <c r="O3376" i="3"/>
  <c r="O3375" i="3"/>
  <c r="O3374" i="3"/>
  <c r="O3373" i="3"/>
  <c r="O3372" i="3"/>
  <c r="O3371" i="3"/>
  <c r="O3370" i="3"/>
  <c r="O3369" i="3"/>
  <c r="O3368" i="3"/>
  <c r="O3367" i="3"/>
  <c r="O3366" i="3"/>
  <c r="O3365" i="3"/>
  <c r="O3364" i="3"/>
  <c r="O3363" i="3"/>
  <c r="O3362" i="3"/>
  <c r="O3361" i="3"/>
  <c r="O3359" i="3"/>
  <c r="O3358" i="3"/>
  <c r="O3357" i="3"/>
  <c r="O3356" i="3"/>
  <c r="O3355" i="3"/>
  <c r="O3354" i="3"/>
  <c r="O3353" i="3"/>
  <c r="O3352" i="3"/>
  <c r="O3351" i="3"/>
  <c r="O3350" i="3"/>
  <c r="O3349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5" i="3"/>
  <c r="O3334" i="3"/>
  <c r="O3333" i="3"/>
  <c r="O3332" i="3"/>
  <c r="O3331" i="3"/>
  <c r="O3330" i="3"/>
  <c r="O3329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L515" i="3"/>
  <c r="K494" i="2"/>
  <c r="K464" i="2"/>
  <c r="K485" i="2"/>
  <c r="K498" i="2"/>
  <c r="K470" i="2"/>
  <c r="K489" i="2"/>
  <c r="K459" i="2"/>
  <c r="K521" i="2"/>
  <c r="K549" i="2"/>
  <c r="K432" i="2"/>
  <c r="K476" i="2"/>
  <c r="K445" i="2"/>
  <c r="K500" i="2"/>
  <c r="K437" i="2"/>
  <c r="K534" i="2"/>
  <c r="K529" i="2"/>
  <c r="K492" i="2"/>
  <c r="K471" i="2"/>
  <c r="K469" i="2"/>
  <c r="K425" i="2"/>
  <c r="K540" i="2"/>
  <c r="K519" i="2"/>
  <c r="K483" i="2"/>
  <c r="K418" i="2"/>
  <c r="K478" i="2"/>
  <c r="K472" i="2"/>
  <c r="K554" i="2"/>
  <c r="K548" i="2"/>
  <c r="K455" i="2"/>
  <c r="K454" i="2"/>
  <c r="K416" i="2"/>
  <c r="K531" i="2"/>
  <c r="K411" i="2"/>
  <c r="K528" i="2"/>
  <c r="K520" i="2"/>
  <c r="K480" i="2"/>
  <c r="K456" i="2"/>
  <c r="K408" i="2"/>
  <c r="K533" i="2"/>
  <c r="K477" i="2"/>
  <c r="K517" i="2"/>
  <c r="K499" i="2"/>
  <c r="K473" i="2"/>
  <c r="K497" i="2"/>
  <c r="K467" i="2"/>
  <c r="K461" i="2"/>
  <c r="K460" i="2"/>
  <c r="K443" i="2"/>
  <c r="K551" i="2"/>
  <c r="K436" i="2"/>
  <c r="K545" i="2"/>
  <c r="K493" i="2"/>
  <c r="F3248" i="1"/>
  <c r="G3248" i="1" s="1"/>
  <c r="C3248" i="1"/>
  <c r="C2485" i="1"/>
  <c r="F2484" i="1"/>
  <c r="C2484" i="1"/>
  <c r="F2483" i="1"/>
  <c r="C2483" i="1"/>
  <c r="F2482" i="1"/>
  <c r="C2482" i="1"/>
  <c r="F2481" i="1"/>
  <c r="C2481" i="1"/>
  <c r="F2480" i="1"/>
  <c r="C2480" i="1"/>
  <c r="F2479" i="1"/>
  <c r="C2479" i="1"/>
  <c r="F2478" i="1"/>
  <c r="C2478" i="1"/>
  <c r="F2477" i="1"/>
  <c r="C2477" i="1"/>
  <c r="F2476" i="1"/>
  <c r="C2476" i="1"/>
  <c r="F2475" i="1"/>
  <c r="C2475" i="1"/>
  <c r="F2474" i="1"/>
  <c r="C2474" i="1"/>
  <c r="F2473" i="1"/>
  <c r="C2473" i="1"/>
  <c r="F2472" i="1"/>
  <c r="C2472" i="1"/>
  <c r="F2471" i="1"/>
  <c r="C2471" i="1"/>
  <c r="F2470" i="1"/>
  <c r="C2470" i="1"/>
  <c r="F2469" i="1"/>
  <c r="C2469" i="1"/>
  <c r="F2468" i="1"/>
  <c r="C2468" i="1"/>
  <c r="F2467" i="1"/>
  <c r="C2467" i="1"/>
  <c r="F2466" i="1"/>
  <c r="C2466" i="1"/>
  <c r="F2465" i="1"/>
  <c r="C2465" i="1"/>
  <c r="F2464" i="1"/>
  <c r="C2464" i="1"/>
  <c r="F2463" i="1"/>
  <c r="C2463" i="1"/>
  <c r="F2462" i="1"/>
  <c r="C2462" i="1"/>
  <c r="F2461" i="1"/>
  <c r="C2461" i="1"/>
  <c r="F2460" i="1"/>
  <c r="C2460" i="1"/>
  <c r="F2459" i="1"/>
  <c r="C2459" i="1"/>
  <c r="F2458" i="1"/>
  <c r="C2458" i="1"/>
  <c r="F2457" i="1"/>
  <c r="C2457" i="1"/>
  <c r="F2456" i="1"/>
  <c r="C2456" i="1"/>
  <c r="F2455" i="1"/>
  <c r="C2455" i="1"/>
  <c r="F2454" i="1"/>
  <c r="C2454" i="1"/>
  <c r="F2453" i="1"/>
  <c r="C2453" i="1"/>
  <c r="F2452" i="1"/>
  <c r="C2452" i="1"/>
  <c r="F2451" i="1"/>
  <c r="C2451" i="1"/>
  <c r="F2450" i="1"/>
  <c r="C2450" i="1"/>
  <c r="F2449" i="1"/>
  <c r="C2449" i="1"/>
  <c r="F2448" i="1"/>
  <c r="C2448" i="1"/>
  <c r="F2447" i="1"/>
  <c r="C2447" i="1"/>
  <c r="F2446" i="1"/>
  <c r="C2446" i="1"/>
  <c r="F2445" i="1"/>
  <c r="C2445" i="1"/>
  <c r="F2444" i="1"/>
  <c r="C2444" i="1"/>
  <c r="F2443" i="1"/>
  <c r="C2443" i="1"/>
  <c r="F2442" i="1"/>
  <c r="C2442" i="1"/>
  <c r="F2441" i="1"/>
  <c r="C2441" i="1"/>
  <c r="F2440" i="1"/>
  <c r="C2440" i="1"/>
  <c r="F2439" i="1"/>
  <c r="C2439" i="1"/>
  <c r="F2438" i="1"/>
  <c r="C2438" i="1"/>
  <c r="F2437" i="1"/>
  <c r="C2437" i="1"/>
  <c r="F2436" i="1"/>
  <c r="C2436" i="1"/>
  <c r="F2435" i="1"/>
  <c r="C2435" i="1"/>
  <c r="F2434" i="1"/>
  <c r="C2434" i="1"/>
  <c r="F2433" i="1"/>
  <c r="C2433" i="1"/>
  <c r="F2432" i="1"/>
  <c r="C2432" i="1"/>
  <c r="F2431" i="1"/>
  <c r="C2431" i="1"/>
  <c r="F2430" i="1"/>
  <c r="C2430" i="1"/>
  <c r="F2429" i="1"/>
  <c r="C2429" i="1"/>
  <c r="F2428" i="1"/>
  <c r="C2428" i="1"/>
  <c r="F2427" i="1"/>
  <c r="C2427" i="1"/>
  <c r="F2426" i="1"/>
  <c r="C2426" i="1"/>
  <c r="F2425" i="1"/>
  <c r="C2425" i="1"/>
  <c r="F2424" i="1"/>
  <c r="C2424" i="1"/>
  <c r="F2423" i="1"/>
  <c r="C2423" i="1"/>
  <c r="F2422" i="1"/>
  <c r="C2422" i="1"/>
  <c r="F2421" i="1"/>
  <c r="C2421" i="1"/>
  <c r="F2420" i="1"/>
  <c r="C2420" i="1"/>
  <c r="F2419" i="1"/>
  <c r="C2419" i="1"/>
  <c r="F2418" i="1"/>
  <c r="C2418" i="1"/>
  <c r="F2417" i="1"/>
  <c r="C2417" i="1"/>
  <c r="F2416" i="1"/>
  <c r="C2416" i="1"/>
  <c r="F2415" i="1"/>
  <c r="C2415" i="1"/>
  <c r="F2414" i="1"/>
  <c r="C2414" i="1"/>
  <c r="F2413" i="1"/>
  <c r="C2413" i="1"/>
  <c r="F2412" i="1"/>
  <c r="C2412" i="1"/>
  <c r="F2411" i="1"/>
  <c r="C2411" i="1"/>
  <c r="F2410" i="1"/>
  <c r="C2410" i="1"/>
  <c r="F2409" i="1"/>
  <c r="C2409" i="1"/>
  <c r="F2408" i="1"/>
  <c r="C2408" i="1"/>
  <c r="F2407" i="1"/>
  <c r="C2407" i="1"/>
  <c r="F2406" i="1"/>
  <c r="C2406" i="1"/>
  <c r="F2405" i="1"/>
  <c r="C2405" i="1"/>
  <c r="F2404" i="1"/>
  <c r="C2404" i="1"/>
  <c r="F2403" i="1"/>
  <c r="C2403" i="1"/>
  <c r="F2402" i="1"/>
  <c r="C2402" i="1"/>
  <c r="F2401" i="1"/>
  <c r="C2401" i="1"/>
  <c r="F2400" i="1"/>
  <c r="C2400" i="1"/>
  <c r="F2399" i="1"/>
  <c r="C2399" i="1"/>
  <c r="F2398" i="1"/>
  <c r="C2398" i="1"/>
  <c r="F2397" i="1"/>
  <c r="C2397" i="1"/>
  <c r="F2396" i="1"/>
  <c r="C2396" i="1"/>
  <c r="F2395" i="1"/>
  <c r="C2395" i="1"/>
  <c r="F2394" i="1"/>
  <c r="C2394" i="1"/>
  <c r="F2393" i="1"/>
  <c r="C2393" i="1"/>
  <c r="F2392" i="1"/>
  <c r="C2392" i="1"/>
  <c r="F2391" i="1"/>
  <c r="C2391" i="1"/>
  <c r="F2390" i="1"/>
  <c r="C2390" i="1"/>
  <c r="F2389" i="1"/>
  <c r="C2389" i="1"/>
  <c r="F2388" i="1"/>
  <c r="C2388" i="1"/>
  <c r="F2387" i="1"/>
  <c r="C2387" i="1"/>
  <c r="F2386" i="1"/>
  <c r="C2386" i="1"/>
  <c r="F2385" i="1"/>
  <c r="C2385" i="1"/>
  <c r="F2384" i="1"/>
  <c r="C2384" i="1"/>
  <c r="F2383" i="1"/>
  <c r="C2383" i="1"/>
  <c r="F2382" i="1"/>
  <c r="C2382" i="1"/>
  <c r="F2381" i="1"/>
  <c r="C2381" i="1"/>
  <c r="F2380" i="1"/>
  <c r="C2380" i="1"/>
  <c r="F2379" i="1"/>
  <c r="C2379" i="1"/>
  <c r="F2378" i="1"/>
  <c r="C2378" i="1"/>
  <c r="F2377" i="1"/>
  <c r="C2377" i="1"/>
  <c r="F2376" i="1"/>
  <c r="C2376" i="1"/>
  <c r="F2375" i="1"/>
  <c r="C2375" i="1"/>
  <c r="F2374" i="1"/>
  <c r="C2374" i="1"/>
  <c r="F2373" i="1"/>
  <c r="C2373" i="1"/>
  <c r="F2372" i="1"/>
  <c r="C2372" i="1"/>
  <c r="F2371" i="1"/>
  <c r="C2371" i="1"/>
  <c r="F2370" i="1"/>
  <c r="C2370" i="1"/>
  <c r="F2369" i="1"/>
  <c r="C2369" i="1"/>
  <c r="F2368" i="1"/>
  <c r="C2368" i="1"/>
  <c r="F2367" i="1"/>
  <c r="C2367" i="1"/>
  <c r="F2366" i="1"/>
  <c r="C2366" i="1"/>
  <c r="F2365" i="1"/>
  <c r="C2365" i="1"/>
  <c r="F2364" i="1"/>
  <c r="C2364" i="1"/>
  <c r="F2363" i="1"/>
  <c r="C2363" i="1"/>
  <c r="F2362" i="1"/>
  <c r="C2362" i="1"/>
  <c r="F2361" i="1"/>
  <c r="C2361" i="1"/>
  <c r="F2360" i="1"/>
  <c r="C2360" i="1"/>
  <c r="F2359" i="1"/>
  <c r="C2359" i="1"/>
  <c r="F2358" i="1"/>
  <c r="C2358" i="1"/>
  <c r="F2357" i="1"/>
  <c r="C2357" i="1"/>
  <c r="F2356" i="1"/>
  <c r="C2356" i="1"/>
  <c r="F2355" i="1"/>
  <c r="C2355" i="1"/>
  <c r="F2354" i="1"/>
  <c r="C2354" i="1"/>
  <c r="F2353" i="1"/>
  <c r="C2353" i="1"/>
  <c r="F2352" i="1"/>
  <c r="C2352" i="1"/>
  <c r="F2351" i="1"/>
  <c r="C2351" i="1"/>
  <c r="F2350" i="1"/>
  <c r="C2350" i="1"/>
  <c r="F2349" i="1"/>
  <c r="C2349" i="1"/>
  <c r="F2348" i="1"/>
  <c r="C2348" i="1"/>
  <c r="F2347" i="1"/>
  <c r="C2347" i="1"/>
  <c r="F2346" i="1"/>
  <c r="C2346" i="1"/>
  <c r="F2345" i="1"/>
  <c r="C2345" i="1"/>
  <c r="F2344" i="1"/>
  <c r="C2344" i="1"/>
  <c r="F2343" i="1"/>
  <c r="C2343" i="1"/>
  <c r="F2342" i="1"/>
  <c r="C2342" i="1"/>
  <c r="F2341" i="1"/>
  <c r="C2341" i="1"/>
  <c r="F2340" i="1"/>
  <c r="C2340" i="1"/>
  <c r="F2339" i="1"/>
  <c r="C2339" i="1"/>
  <c r="F2338" i="1"/>
  <c r="C2338" i="1"/>
  <c r="F2337" i="1"/>
  <c r="C2337" i="1"/>
  <c r="F2336" i="1"/>
  <c r="C2336" i="1"/>
  <c r="F2335" i="1"/>
  <c r="C2335" i="1"/>
  <c r="F2334" i="1"/>
  <c r="C2334" i="1"/>
  <c r="F2333" i="1"/>
  <c r="C2333" i="1"/>
  <c r="F2332" i="1"/>
  <c r="C2332" i="1"/>
  <c r="F2331" i="1"/>
  <c r="C2331" i="1"/>
  <c r="F2330" i="1"/>
  <c r="C2330" i="1"/>
  <c r="F2329" i="1"/>
  <c r="C2329" i="1"/>
  <c r="F2328" i="1"/>
  <c r="C2328" i="1"/>
  <c r="F2327" i="1"/>
  <c r="C2327" i="1"/>
  <c r="F2326" i="1"/>
  <c r="C2326" i="1"/>
  <c r="F2325" i="1"/>
  <c r="C2325" i="1"/>
  <c r="F2324" i="1"/>
  <c r="C2324" i="1"/>
  <c r="F2323" i="1"/>
  <c r="C2323" i="1"/>
  <c r="F2322" i="1"/>
  <c r="C2322" i="1"/>
  <c r="F2321" i="1"/>
  <c r="C2321" i="1"/>
  <c r="F2320" i="1"/>
  <c r="C2320" i="1"/>
  <c r="F2319" i="1"/>
  <c r="C2319" i="1"/>
  <c r="F2318" i="1"/>
  <c r="C2318" i="1"/>
  <c r="F2317" i="1"/>
  <c r="C2317" i="1"/>
  <c r="F2316" i="1"/>
  <c r="C2316" i="1"/>
  <c r="F2315" i="1"/>
  <c r="C2315" i="1"/>
  <c r="F2314" i="1"/>
  <c r="C2314" i="1"/>
  <c r="F2313" i="1"/>
  <c r="C2313" i="1"/>
  <c r="F2312" i="1"/>
  <c r="C2312" i="1"/>
  <c r="F2311" i="1"/>
  <c r="C2311" i="1"/>
  <c r="F2310" i="1"/>
  <c r="C2310" i="1"/>
  <c r="F2309" i="1"/>
  <c r="C2309" i="1"/>
  <c r="F2308" i="1"/>
  <c r="C2308" i="1"/>
  <c r="F2307" i="1"/>
  <c r="C2307" i="1"/>
  <c r="F2306" i="1"/>
  <c r="C2306" i="1"/>
  <c r="F2305" i="1"/>
  <c r="C2305" i="1"/>
  <c r="F2304" i="1"/>
  <c r="C2304" i="1"/>
  <c r="F2303" i="1"/>
  <c r="C2303" i="1"/>
  <c r="F2302" i="1"/>
  <c r="C2302" i="1"/>
  <c r="F2301" i="1"/>
  <c r="C2301" i="1"/>
  <c r="F2300" i="1"/>
  <c r="C2300" i="1"/>
  <c r="F2299" i="1"/>
  <c r="C2299" i="1"/>
  <c r="F2298" i="1"/>
  <c r="C2298" i="1"/>
  <c r="F2297" i="1"/>
  <c r="C2297" i="1"/>
  <c r="F2296" i="1"/>
  <c r="C2296" i="1"/>
  <c r="F2295" i="1"/>
  <c r="C2295" i="1"/>
  <c r="F2294" i="1"/>
  <c r="C2294" i="1"/>
  <c r="F2293" i="1"/>
  <c r="C2293" i="1"/>
  <c r="F2292" i="1"/>
  <c r="C2292" i="1"/>
  <c r="F2291" i="1"/>
  <c r="C2291" i="1"/>
  <c r="F2290" i="1"/>
  <c r="C2290" i="1"/>
  <c r="F2289" i="1"/>
  <c r="C2289" i="1"/>
  <c r="F2288" i="1"/>
  <c r="C2288" i="1"/>
  <c r="F2287" i="1"/>
  <c r="C2287" i="1"/>
  <c r="F2286" i="1"/>
  <c r="C2286" i="1"/>
  <c r="F2285" i="1"/>
  <c r="C2285" i="1"/>
  <c r="F2284" i="1"/>
  <c r="C2284" i="1"/>
  <c r="F2283" i="1"/>
  <c r="C2283" i="1"/>
  <c r="F2282" i="1"/>
  <c r="C2282" i="1"/>
  <c r="F2281" i="1"/>
  <c r="C2281" i="1"/>
  <c r="F2280" i="1"/>
  <c r="C2280" i="1"/>
  <c r="F2279" i="1"/>
  <c r="C2279" i="1"/>
  <c r="F2278" i="1"/>
  <c r="C2278" i="1"/>
  <c r="F2277" i="1"/>
  <c r="C2277" i="1"/>
  <c r="F2276" i="1"/>
  <c r="C2276" i="1"/>
  <c r="F2275" i="1"/>
  <c r="C2275" i="1"/>
  <c r="F2274" i="1"/>
  <c r="C2274" i="1"/>
  <c r="F2273" i="1"/>
  <c r="C2273" i="1"/>
  <c r="F2272" i="1"/>
  <c r="C2272" i="1"/>
  <c r="F2271" i="1"/>
  <c r="C2271" i="1"/>
  <c r="F2270" i="1"/>
  <c r="C2270" i="1"/>
  <c r="F2269" i="1"/>
  <c r="C2269" i="1"/>
  <c r="F2268" i="1"/>
  <c r="C2268" i="1"/>
  <c r="F2267" i="1"/>
  <c r="C2267" i="1"/>
  <c r="F2266" i="1"/>
  <c r="C2266" i="1"/>
  <c r="F2265" i="1"/>
  <c r="C2265" i="1"/>
  <c r="F2264" i="1"/>
  <c r="C2264" i="1"/>
  <c r="F2263" i="1"/>
  <c r="C2263" i="1"/>
  <c r="F2262" i="1"/>
  <c r="C2262" i="1"/>
  <c r="F2261" i="1"/>
  <c r="C2261" i="1"/>
  <c r="F2260" i="1"/>
  <c r="C2260" i="1"/>
  <c r="F2259" i="1"/>
  <c r="C2259" i="1"/>
  <c r="F2258" i="1"/>
  <c r="C2258" i="1"/>
  <c r="F2257" i="1"/>
  <c r="C2257" i="1"/>
  <c r="F2256" i="1"/>
  <c r="C2256" i="1"/>
  <c r="F2255" i="1"/>
  <c r="C2255" i="1"/>
  <c r="F2254" i="1"/>
  <c r="C2254" i="1"/>
  <c r="F2253" i="1"/>
  <c r="C2253" i="1"/>
  <c r="F2252" i="1"/>
  <c r="C2252" i="1"/>
  <c r="F2251" i="1"/>
  <c r="C2251" i="1"/>
  <c r="F2250" i="1"/>
  <c r="C2250" i="1"/>
  <c r="F2249" i="1"/>
  <c r="C2249" i="1"/>
  <c r="F2248" i="1"/>
  <c r="C2248" i="1"/>
  <c r="F2247" i="1"/>
  <c r="C2247" i="1"/>
  <c r="F2246" i="1"/>
  <c r="C2246" i="1"/>
  <c r="F2245" i="1"/>
  <c r="C2245" i="1"/>
  <c r="F2244" i="1"/>
  <c r="C2244" i="1"/>
  <c r="F2243" i="1"/>
  <c r="C2243" i="1"/>
  <c r="F2242" i="1"/>
  <c r="C2242" i="1"/>
  <c r="F2241" i="1"/>
  <c r="C2241" i="1"/>
  <c r="F2240" i="1"/>
  <c r="C2240" i="1"/>
  <c r="F2239" i="1"/>
  <c r="C2239" i="1"/>
  <c r="F2238" i="1"/>
  <c r="C2238" i="1"/>
  <c r="F2237" i="1"/>
  <c r="C2237" i="1"/>
  <c r="F2236" i="1"/>
  <c r="C2236" i="1"/>
  <c r="F2235" i="1"/>
  <c r="C2235" i="1"/>
  <c r="F2234" i="1"/>
  <c r="C2234" i="1"/>
  <c r="F2233" i="1"/>
  <c r="C2233" i="1"/>
  <c r="F2232" i="1"/>
  <c r="C2232" i="1"/>
  <c r="F2231" i="1"/>
  <c r="C2231" i="1"/>
  <c r="F2230" i="1"/>
  <c r="C2230" i="1"/>
  <c r="F2229" i="1"/>
  <c r="C2229" i="1"/>
  <c r="F2228" i="1"/>
  <c r="C2228" i="1"/>
  <c r="F2227" i="1"/>
  <c r="C2227" i="1"/>
  <c r="F2226" i="1"/>
  <c r="C2226" i="1"/>
  <c r="F2225" i="1"/>
  <c r="C2225" i="1"/>
  <c r="F2224" i="1"/>
  <c r="C2224" i="1"/>
  <c r="F2223" i="1"/>
  <c r="C2223" i="1"/>
  <c r="F2222" i="1"/>
  <c r="C2222" i="1"/>
  <c r="F2221" i="1"/>
  <c r="C2221" i="1"/>
  <c r="F2220" i="1"/>
  <c r="C2220" i="1"/>
  <c r="F2219" i="1"/>
  <c r="C2219" i="1"/>
  <c r="F2218" i="1"/>
  <c r="C2218" i="1"/>
  <c r="F2217" i="1"/>
  <c r="C2217" i="1"/>
  <c r="F2216" i="1"/>
  <c r="C2216" i="1"/>
  <c r="F2215" i="1"/>
  <c r="C2215" i="1"/>
  <c r="F2214" i="1"/>
  <c r="C2214" i="1"/>
  <c r="F2213" i="1"/>
  <c r="C2213" i="1"/>
  <c r="F2212" i="1"/>
  <c r="C2212" i="1"/>
  <c r="F2211" i="1"/>
  <c r="C2211" i="1"/>
  <c r="F2210" i="1"/>
  <c r="C2210" i="1"/>
  <c r="F2209" i="1"/>
  <c r="C2209" i="1"/>
  <c r="F2208" i="1"/>
  <c r="C2208" i="1"/>
  <c r="F2207" i="1"/>
  <c r="C2207" i="1"/>
  <c r="F2206" i="1"/>
  <c r="C2206" i="1"/>
  <c r="F2205" i="1"/>
  <c r="C2205" i="1"/>
  <c r="F2204" i="1"/>
  <c r="C2204" i="1"/>
  <c r="F2203" i="1"/>
  <c r="C2203" i="1"/>
  <c r="F2202" i="1"/>
  <c r="C2202" i="1"/>
  <c r="F2201" i="1"/>
  <c r="C2201" i="1"/>
  <c r="F2200" i="1"/>
  <c r="C2200" i="1"/>
  <c r="F2199" i="1"/>
  <c r="C2199" i="1"/>
  <c r="F2198" i="1"/>
  <c r="C2198" i="1"/>
  <c r="F2197" i="1"/>
  <c r="C2197" i="1"/>
  <c r="F2196" i="1"/>
  <c r="C2196" i="1"/>
  <c r="F2195" i="1"/>
  <c r="C2195" i="1"/>
  <c r="F2194" i="1"/>
  <c r="C2194" i="1"/>
  <c r="F2193" i="1"/>
  <c r="C2193" i="1"/>
  <c r="F2192" i="1"/>
  <c r="C2192" i="1"/>
  <c r="F2191" i="1"/>
  <c r="C2191" i="1"/>
  <c r="F2190" i="1"/>
  <c r="C2190" i="1"/>
  <c r="F2189" i="1"/>
  <c r="C2189" i="1"/>
  <c r="F2188" i="1"/>
  <c r="C2188" i="1"/>
  <c r="F2187" i="1"/>
  <c r="C2187" i="1"/>
  <c r="F2186" i="1"/>
  <c r="C2186" i="1"/>
  <c r="F2185" i="1"/>
  <c r="C2185" i="1"/>
  <c r="F2184" i="1"/>
  <c r="C2184" i="1"/>
  <c r="F2183" i="1"/>
  <c r="C2183" i="1"/>
  <c r="F2182" i="1"/>
  <c r="C2182" i="1"/>
  <c r="F2181" i="1"/>
  <c r="C2181" i="1"/>
  <c r="F2180" i="1"/>
  <c r="C2180" i="1"/>
  <c r="F2179" i="1"/>
  <c r="C2179" i="1"/>
  <c r="F2178" i="1"/>
  <c r="C2178" i="1"/>
  <c r="F2177" i="1"/>
  <c r="C2177" i="1"/>
  <c r="F2176" i="1"/>
  <c r="C2176" i="1"/>
  <c r="F2175" i="1"/>
  <c r="C2175" i="1"/>
  <c r="F2174" i="1"/>
  <c r="C2174" i="1"/>
  <c r="F2173" i="1"/>
  <c r="C2173" i="1"/>
  <c r="F2172" i="1"/>
  <c r="C2172" i="1"/>
  <c r="F2171" i="1"/>
  <c r="C2171" i="1"/>
  <c r="F2170" i="1"/>
  <c r="C2170" i="1"/>
  <c r="F2169" i="1"/>
  <c r="C2169" i="1"/>
  <c r="F2168" i="1"/>
  <c r="C2168" i="1"/>
  <c r="F2167" i="1"/>
  <c r="C2167" i="1"/>
  <c r="F2166" i="1"/>
  <c r="C2166" i="1"/>
  <c r="F2165" i="1"/>
  <c r="C2165" i="1"/>
  <c r="F2164" i="1"/>
  <c r="C2164" i="1"/>
  <c r="F2163" i="1"/>
  <c r="C2163" i="1"/>
  <c r="F2162" i="1"/>
  <c r="C2162" i="1"/>
  <c r="F2161" i="1"/>
  <c r="C2161" i="1"/>
  <c r="F2160" i="1"/>
  <c r="C2160" i="1"/>
  <c r="F2159" i="1"/>
  <c r="C2159" i="1"/>
  <c r="F2158" i="1"/>
  <c r="C2158" i="1"/>
  <c r="F2157" i="1"/>
  <c r="C2157" i="1"/>
  <c r="F2156" i="1"/>
  <c r="C2156" i="1"/>
  <c r="F2155" i="1"/>
  <c r="C2155" i="1"/>
  <c r="F2154" i="1"/>
  <c r="C2154" i="1"/>
  <c r="F2153" i="1"/>
  <c r="C2153" i="1"/>
  <c r="F2152" i="1"/>
  <c r="C2152" i="1"/>
  <c r="F2151" i="1"/>
  <c r="C2151" i="1"/>
  <c r="F2150" i="1"/>
  <c r="C2150" i="1"/>
  <c r="F2149" i="1"/>
  <c r="C2149" i="1"/>
  <c r="F2148" i="1"/>
  <c r="C2148" i="1"/>
  <c r="F2147" i="1"/>
  <c r="C2147" i="1"/>
  <c r="F2146" i="1"/>
  <c r="C2146" i="1"/>
  <c r="F2145" i="1"/>
  <c r="C2145" i="1"/>
  <c r="F2144" i="1"/>
  <c r="C2144" i="1"/>
  <c r="F2143" i="1"/>
  <c r="C2143" i="1"/>
  <c r="F2142" i="1"/>
  <c r="C2142" i="1"/>
  <c r="F2141" i="1"/>
  <c r="C2141" i="1"/>
  <c r="F2140" i="1"/>
  <c r="C2140" i="1"/>
  <c r="F2139" i="1"/>
  <c r="C2139" i="1"/>
  <c r="F2138" i="1"/>
  <c r="C2138" i="1"/>
  <c r="F2137" i="1"/>
  <c r="C2137" i="1"/>
  <c r="F2136" i="1"/>
  <c r="C2136" i="1"/>
  <c r="F2135" i="1"/>
  <c r="C2135" i="1"/>
  <c r="F2134" i="1"/>
  <c r="C2134" i="1"/>
  <c r="F2133" i="1"/>
  <c r="C2133" i="1"/>
  <c r="F2132" i="1"/>
  <c r="C2132" i="1"/>
  <c r="F2131" i="1"/>
  <c r="C2131" i="1"/>
  <c r="F2130" i="1"/>
  <c r="C2130" i="1"/>
  <c r="F2129" i="1"/>
  <c r="C2129" i="1"/>
  <c r="F2128" i="1"/>
  <c r="C2128" i="1"/>
  <c r="F2127" i="1"/>
  <c r="C2127" i="1"/>
  <c r="F2126" i="1"/>
  <c r="C2126" i="1"/>
  <c r="F2125" i="1"/>
  <c r="C2125" i="1"/>
  <c r="F2124" i="1"/>
  <c r="C2124" i="1"/>
  <c r="F2123" i="1"/>
  <c r="C2123" i="1"/>
  <c r="F2122" i="1"/>
  <c r="C2122" i="1"/>
  <c r="F2121" i="1"/>
  <c r="C2121" i="1"/>
  <c r="F2120" i="1"/>
  <c r="C2120" i="1"/>
  <c r="F2119" i="1"/>
  <c r="C2119" i="1"/>
  <c r="F2118" i="1"/>
  <c r="C2118" i="1"/>
  <c r="F2117" i="1"/>
  <c r="C2117" i="1"/>
  <c r="F2116" i="1"/>
  <c r="C2116" i="1"/>
  <c r="F2115" i="1"/>
  <c r="C2115" i="1"/>
  <c r="F2114" i="1"/>
  <c r="C2114" i="1"/>
  <c r="F2113" i="1"/>
  <c r="C2113" i="1"/>
  <c r="F2112" i="1"/>
  <c r="C2112" i="1"/>
  <c r="F2111" i="1"/>
  <c r="C2111" i="1"/>
  <c r="F2110" i="1"/>
  <c r="C2110" i="1"/>
  <c r="F2109" i="1"/>
  <c r="C2109" i="1"/>
  <c r="F2108" i="1"/>
  <c r="C2108" i="1"/>
  <c r="F2107" i="1"/>
  <c r="C2107" i="1"/>
  <c r="F2106" i="1"/>
  <c r="C2106" i="1"/>
  <c r="F2105" i="1"/>
  <c r="C2105" i="1"/>
  <c r="F2104" i="1"/>
  <c r="C2104" i="1"/>
  <c r="F2103" i="1"/>
  <c r="C2103" i="1"/>
  <c r="F2102" i="1"/>
  <c r="C2102" i="1"/>
  <c r="F2101" i="1"/>
  <c r="C2101" i="1"/>
  <c r="F2100" i="1"/>
  <c r="C2100" i="1"/>
  <c r="F2099" i="1"/>
  <c r="C2099" i="1"/>
  <c r="F2098" i="1"/>
  <c r="C2098" i="1"/>
  <c r="F2097" i="1"/>
  <c r="C2097" i="1"/>
  <c r="F2096" i="1"/>
  <c r="C2096" i="1"/>
  <c r="F2095" i="1"/>
  <c r="C2095" i="1"/>
  <c r="F2094" i="1"/>
  <c r="C2094" i="1"/>
  <c r="F2093" i="1"/>
  <c r="C2093" i="1"/>
  <c r="F2092" i="1"/>
  <c r="C2092" i="1"/>
  <c r="F2091" i="1"/>
  <c r="C2091" i="1"/>
  <c r="F2090" i="1"/>
  <c r="C2090" i="1"/>
  <c r="F2089" i="1"/>
  <c r="C2089" i="1"/>
  <c r="F2088" i="1"/>
  <c r="C2088" i="1"/>
  <c r="F2087" i="1"/>
  <c r="C2087" i="1"/>
  <c r="F2086" i="1"/>
  <c r="C2086" i="1"/>
  <c r="F2085" i="1"/>
  <c r="C2085" i="1"/>
  <c r="F2084" i="1"/>
  <c r="C2084" i="1"/>
  <c r="F2083" i="1"/>
  <c r="C2083" i="1"/>
  <c r="F2082" i="1"/>
  <c r="C2082" i="1"/>
  <c r="F2081" i="1"/>
  <c r="C2081" i="1"/>
  <c r="F2080" i="1"/>
  <c r="C2080" i="1"/>
  <c r="F2079" i="1"/>
  <c r="C2079" i="1"/>
  <c r="F2078" i="1"/>
  <c r="C2078" i="1"/>
  <c r="F2077" i="1"/>
  <c r="C2077" i="1"/>
  <c r="F2076" i="1"/>
  <c r="C2076" i="1"/>
  <c r="F2075" i="1"/>
  <c r="C2075" i="1"/>
  <c r="F2074" i="1"/>
  <c r="C2074" i="1"/>
  <c r="F2073" i="1"/>
  <c r="C2073" i="1"/>
  <c r="F2072" i="1"/>
  <c r="C2072" i="1"/>
  <c r="F2071" i="1"/>
  <c r="C2071" i="1"/>
  <c r="F2070" i="1"/>
  <c r="C2070" i="1"/>
  <c r="F2069" i="1"/>
  <c r="C2069" i="1"/>
  <c r="F2068" i="1"/>
  <c r="C2068" i="1"/>
  <c r="F2067" i="1"/>
  <c r="C2067" i="1"/>
  <c r="F2066" i="1"/>
  <c r="C2066" i="1"/>
  <c r="F2065" i="1"/>
  <c r="C2065" i="1"/>
  <c r="F2064" i="1"/>
  <c r="C2064" i="1"/>
  <c r="F2063" i="1"/>
  <c r="C2063" i="1"/>
  <c r="F2062" i="1"/>
  <c r="C2062" i="1"/>
  <c r="F2061" i="1"/>
  <c r="C2061" i="1"/>
  <c r="F2060" i="1"/>
  <c r="C2060" i="1"/>
  <c r="F2059" i="1"/>
  <c r="C2059" i="1"/>
  <c r="F2058" i="1"/>
  <c r="C2058" i="1"/>
  <c r="F2057" i="1"/>
  <c r="C2057" i="1"/>
  <c r="F2056" i="1"/>
  <c r="C2056" i="1"/>
  <c r="F2055" i="1"/>
  <c r="C2055" i="1"/>
  <c r="F2054" i="1"/>
  <c r="C2054" i="1"/>
  <c r="F2053" i="1"/>
  <c r="C2053" i="1"/>
  <c r="F2052" i="1"/>
  <c r="C2052" i="1"/>
  <c r="F2051" i="1"/>
  <c r="C2051" i="1"/>
  <c r="F2050" i="1"/>
  <c r="C2050" i="1"/>
  <c r="F2049" i="1"/>
  <c r="C2049" i="1"/>
  <c r="F2048" i="1"/>
  <c r="C2048" i="1"/>
  <c r="F2047" i="1"/>
  <c r="C2047" i="1"/>
  <c r="F2046" i="1"/>
  <c r="C2046" i="1"/>
  <c r="F2045" i="1"/>
  <c r="C2045" i="1"/>
  <c r="F2044" i="1"/>
  <c r="C2044" i="1"/>
  <c r="F2043" i="1"/>
  <c r="C2043" i="1"/>
  <c r="F2042" i="1"/>
  <c r="C2042" i="1"/>
  <c r="F2041" i="1"/>
  <c r="C2041" i="1"/>
  <c r="F2040" i="1"/>
  <c r="C2040" i="1"/>
  <c r="F2039" i="1"/>
  <c r="C2039" i="1"/>
  <c r="F2038" i="1"/>
  <c r="C2038" i="1"/>
  <c r="F2037" i="1"/>
  <c r="C2037" i="1"/>
  <c r="F2036" i="1"/>
  <c r="C2036" i="1"/>
  <c r="F2035" i="1"/>
  <c r="C2035" i="1"/>
  <c r="F2034" i="1"/>
  <c r="C2034" i="1"/>
  <c r="F2033" i="1"/>
  <c r="C2033" i="1"/>
  <c r="F2032" i="1"/>
  <c r="C2032" i="1"/>
  <c r="F2031" i="1"/>
  <c r="C2031" i="1"/>
  <c r="F2030" i="1"/>
  <c r="C2030" i="1"/>
  <c r="F2029" i="1"/>
  <c r="C2029" i="1"/>
  <c r="F2028" i="1"/>
  <c r="C2028" i="1"/>
  <c r="F2027" i="1"/>
  <c r="C2027" i="1"/>
  <c r="F2026" i="1"/>
  <c r="C2026" i="1"/>
  <c r="F2025" i="1"/>
  <c r="C2025" i="1"/>
  <c r="F2024" i="1"/>
  <c r="C2024" i="1"/>
  <c r="F2023" i="1"/>
  <c r="C2023" i="1"/>
  <c r="F2022" i="1"/>
  <c r="C2022" i="1"/>
  <c r="F2021" i="1"/>
  <c r="C2021" i="1"/>
  <c r="F2020" i="1"/>
  <c r="C2020" i="1"/>
  <c r="F2019" i="1"/>
  <c r="C2019" i="1"/>
  <c r="F2018" i="1"/>
  <c r="C2018" i="1"/>
  <c r="F2017" i="1"/>
  <c r="C2017" i="1"/>
  <c r="F2016" i="1"/>
  <c r="C2016" i="1"/>
  <c r="F2015" i="1"/>
  <c r="C2015" i="1"/>
  <c r="F2014" i="1"/>
  <c r="C2014" i="1"/>
  <c r="F2013" i="1"/>
  <c r="C2013" i="1"/>
  <c r="F2012" i="1"/>
  <c r="C2012" i="1"/>
  <c r="F2011" i="1"/>
  <c r="C2011" i="1"/>
  <c r="F2010" i="1"/>
  <c r="C2010" i="1"/>
  <c r="F2009" i="1"/>
  <c r="C2009" i="1"/>
  <c r="F2008" i="1"/>
  <c r="C2008" i="1"/>
  <c r="F2007" i="1"/>
  <c r="C2007" i="1"/>
  <c r="F2006" i="1"/>
  <c r="C2006" i="1"/>
  <c r="F2005" i="1"/>
  <c r="C2005" i="1"/>
  <c r="F2004" i="1"/>
  <c r="C2004" i="1"/>
  <c r="F2003" i="1"/>
  <c r="C2003" i="1"/>
  <c r="F2002" i="1"/>
  <c r="C2002" i="1"/>
  <c r="F2001" i="1"/>
  <c r="C2001" i="1"/>
  <c r="F2000" i="1"/>
  <c r="C2000" i="1"/>
  <c r="F1999" i="1"/>
  <c r="C1999" i="1"/>
  <c r="F1998" i="1"/>
  <c r="C1998" i="1"/>
  <c r="F1997" i="1"/>
  <c r="C1997" i="1"/>
  <c r="F1996" i="1"/>
  <c r="C1996" i="1"/>
  <c r="F1995" i="1"/>
  <c r="C1995" i="1"/>
  <c r="F1994" i="1"/>
  <c r="C1994" i="1"/>
  <c r="F1993" i="1"/>
  <c r="C1993" i="1"/>
  <c r="F1992" i="1"/>
  <c r="C1992" i="1"/>
  <c r="F1991" i="1"/>
  <c r="C1991" i="1"/>
  <c r="F1990" i="1"/>
  <c r="C1990" i="1"/>
  <c r="F1989" i="1"/>
  <c r="C1989" i="1"/>
  <c r="F1988" i="1"/>
  <c r="C1988" i="1"/>
  <c r="F1987" i="1"/>
  <c r="C1987" i="1"/>
  <c r="F1986" i="1"/>
  <c r="C1986" i="1"/>
  <c r="F1985" i="1"/>
  <c r="C1985" i="1"/>
  <c r="F1984" i="1"/>
  <c r="C1984" i="1"/>
  <c r="F1983" i="1"/>
  <c r="C1983" i="1"/>
  <c r="F1982" i="1"/>
  <c r="C1982" i="1"/>
  <c r="F1981" i="1"/>
  <c r="C1981" i="1"/>
  <c r="F1980" i="1"/>
  <c r="C1980" i="1"/>
  <c r="F1979" i="1"/>
  <c r="C1979" i="1"/>
  <c r="F1978" i="1"/>
  <c r="C1978" i="1"/>
  <c r="F1977" i="1"/>
  <c r="C1977" i="1"/>
  <c r="F1976" i="1"/>
  <c r="C1976" i="1"/>
  <c r="F1975" i="1"/>
  <c r="C1975" i="1"/>
  <c r="F1974" i="1"/>
  <c r="C1974" i="1"/>
  <c r="F1973" i="1"/>
  <c r="C1973" i="1"/>
  <c r="F1972" i="1"/>
  <c r="C1972" i="1"/>
  <c r="F1971" i="1"/>
  <c r="C1971" i="1"/>
  <c r="F1970" i="1"/>
  <c r="C1970" i="1"/>
  <c r="F1969" i="1"/>
  <c r="C1969" i="1"/>
  <c r="F1968" i="1"/>
  <c r="C1968" i="1"/>
  <c r="F1967" i="1"/>
  <c r="C1967" i="1"/>
  <c r="F1966" i="1"/>
  <c r="C1966" i="1"/>
  <c r="F1965" i="1"/>
  <c r="C1965" i="1"/>
  <c r="F1964" i="1"/>
  <c r="C1964" i="1"/>
  <c r="F1963" i="1"/>
  <c r="C1963" i="1"/>
  <c r="F1962" i="1"/>
  <c r="C1962" i="1"/>
  <c r="F1961" i="1"/>
  <c r="C1961" i="1"/>
  <c r="F1960" i="1"/>
  <c r="C1960" i="1"/>
  <c r="F1959" i="1"/>
  <c r="C1959" i="1"/>
  <c r="F1958" i="1"/>
  <c r="C1958" i="1"/>
  <c r="F1957" i="1"/>
  <c r="C1957" i="1"/>
  <c r="F1956" i="1"/>
  <c r="C1956" i="1"/>
  <c r="F1955" i="1"/>
  <c r="C1955" i="1"/>
  <c r="F1954" i="1"/>
  <c r="C1954" i="1"/>
  <c r="F1953" i="1"/>
  <c r="C1953" i="1"/>
  <c r="F1952" i="1"/>
  <c r="C1952" i="1"/>
  <c r="F1951" i="1"/>
  <c r="C1951" i="1"/>
  <c r="F1950" i="1"/>
  <c r="C1950" i="1"/>
  <c r="F1949" i="1"/>
  <c r="C1949" i="1"/>
  <c r="F1948" i="1"/>
  <c r="C1948" i="1"/>
  <c r="F1947" i="1"/>
  <c r="C1947" i="1"/>
  <c r="F1946" i="1"/>
  <c r="C1946" i="1"/>
  <c r="F1945" i="1"/>
  <c r="C1945" i="1"/>
  <c r="F1944" i="1"/>
  <c r="C1944" i="1"/>
  <c r="F1943" i="1"/>
  <c r="C1943" i="1"/>
  <c r="F1942" i="1"/>
  <c r="C1942" i="1"/>
  <c r="F1941" i="1"/>
  <c r="C1941" i="1"/>
  <c r="F1940" i="1"/>
  <c r="C1940" i="1"/>
  <c r="F1939" i="1"/>
  <c r="C1939" i="1"/>
  <c r="F1938" i="1"/>
  <c r="C1938" i="1"/>
  <c r="F1937" i="1"/>
  <c r="C1937" i="1"/>
  <c r="F1936" i="1"/>
  <c r="C1936" i="1"/>
  <c r="F1935" i="1"/>
  <c r="C1935" i="1"/>
  <c r="F1934" i="1"/>
  <c r="C1934" i="1"/>
  <c r="F1933" i="1"/>
  <c r="C1933" i="1"/>
  <c r="F1932" i="1"/>
  <c r="C1932" i="1"/>
  <c r="F1931" i="1"/>
  <c r="C1931" i="1"/>
  <c r="F1930" i="1"/>
  <c r="C1930" i="1"/>
  <c r="F1929" i="1"/>
  <c r="C1929" i="1"/>
  <c r="F1928" i="1"/>
  <c r="C1928" i="1"/>
  <c r="F1927" i="1"/>
  <c r="C1927" i="1"/>
  <c r="F1926" i="1"/>
  <c r="C1926" i="1"/>
  <c r="F1925" i="1"/>
  <c r="C1925" i="1"/>
  <c r="F1924" i="1"/>
  <c r="C1924" i="1"/>
  <c r="F1923" i="1"/>
  <c r="C1923" i="1"/>
  <c r="F1922" i="1"/>
  <c r="C1922" i="1"/>
  <c r="F1921" i="1"/>
  <c r="C1921" i="1"/>
  <c r="F1920" i="1"/>
  <c r="C1920" i="1"/>
  <c r="F1919" i="1"/>
  <c r="C1919" i="1"/>
  <c r="F1918" i="1"/>
  <c r="C1918" i="1"/>
  <c r="F1917" i="1"/>
  <c r="C1917" i="1"/>
  <c r="F1916" i="1"/>
  <c r="C1916" i="1"/>
  <c r="F1915" i="1"/>
  <c r="C1915" i="1"/>
  <c r="F1914" i="1"/>
  <c r="C1914" i="1"/>
  <c r="F1913" i="1"/>
  <c r="C1913" i="1"/>
  <c r="F1912" i="1"/>
  <c r="C1912" i="1"/>
  <c r="F1911" i="1"/>
  <c r="C1911" i="1"/>
  <c r="F1910" i="1"/>
  <c r="C1910" i="1"/>
  <c r="F1909" i="1"/>
  <c r="C1909" i="1"/>
  <c r="F1908" i="1"/>
  <c r="C1908" i="1"/>
  <c r="F1907" i="1"/>
  <c r="C1907" i="1"/>
  <c r="F1906" i="1"/>
  <c r="C1906" i="1"/>
  <c r="F1905" i="1"/>
  <c r="C1905" i="1"/>
  <c r="F1904" i="1"/>
  <c r="C1904" i="1"/>
  <c r="F1903" i="1"/>
  <c r="C1903" i="1"/>
  <c r="F1902" i="1"/>
  <c r="C1902" i="1"/>
  <c r="F1901" i="1"/>
  <c r="C1901" i="1"/>
  <c r="F1900" i="1"/>
  <c r="C1900" i="1"/>
  <c r="F1899" i="1"/>
  <c r="C1899" i="1"/>
  <c r="F1898" i="1"/>
  <c r="C1898" i="1"/>
  <c r="F1897" i="1"/>
  <c r="C1897" i="1"/>
  <c r="F1896" i="1"/>
  <c r="C1896" i="1"/>
  <c r="F1895" i="1"/>
  <c r="C1895" i="1"/>
  <c r="F1894" i="1"/>
  <c r="C1894" i="1"/>
  <c r="F1893" i="1"/>
  <c r="C1893" i="1"/>
  <c r="F1892" i="1"/>
  <c r="C1892" i="1"/>
  <c r="F1891" i="1"/>
  <c r="C1891" i="1"/>
  <c r="F1890" i="1"/>
  <c r="C1890" i="1"/>
  <c r="F1889" i="1"/>
  <c r="C1889" i="1"/>
  <c r="F1888" i="1"/>
  <c r="C1888" i="1"/>
  <c r="F1887" i="1"/>
  <c r="C1887" i="1"/>
  <c r="F1886" i="1"/>
  <c r="C1886" i="1"/>
  <c r="F1885" i="1"/>
  <c r="C1885" i="1"/>
  <c r="F1884" i="1"/>
  <c r="C1884" i="1"/>
  <c r="F1883" i="1"/>
  <c r="C1883" i="1"/>
  <c r="F1882" i="1"/>
  <c r="C1882" i="1"/>
  <c r="F1881" i="1"/>
  <c r="C1881" i="1"/>
  <c r="F1880" i="1"/>
  <c r="C1880" i="1"/>
  <c r="F1879" i="1"/>
  <c r="C1879" i="1"/>
  <c r="F1878" i="1"/>
  <c r="C1878" i="1"/>
  <c r="F1877" i="1"/>
  <c r="C1877" i="1"/>
  <c r="F1876" i="1"/>
  <c r="C1876" i="1"/>
  <c r="F1875" i="1"/>
  <c r="C1875" i="1"/>
  <c r="F1874" i="1"/>
  <c r="C1874" i="1"/>
  <c r="F1873" i="1"/>
  <c r="C1873" i="1"/>
  <c r="F1872" i="1"/>
  <c r="C1872" i="1"/>
  <c r="F1871" i="1"/>
  <c r="C1871" i="1"/>
  <c r="F1870" i="1"/>
  <c r="C1870" i="1"/>
  <c r="F1869" i="1"/>
  <c r="C1869" i="1"/>
  <c r="F1868" i="1"/>
  <c r="C1868" i="1"/>
  <c r="F1867" i="1"/>
  <c r="C1867" i="1"/>
  <c r="F1866" i="1"/>
  <c r="C1866" i="1"/>
  <c r="F1865" i="1"/>
  <c r="C1865" i="1"/>
  <c r="F1864" i="1"/>
  <c r="C1864" i="1"/>
  <c r="F1863" i="1"/>
  <c r="C1863" i="1"/>
  <c r="F1862" i="1"/>
  <c r="C1862" i="1"/>
  <c r="F1861" i="1"/>
  <c r="C1861" i="1"/>
  <c r="F1860" i="1"/>
  <c r="C1860" i="1"/>
  <c r="F1859" i="1"/>
  <c r="C1859" i="1"/>
  <c r="F1858" i="1"/>
  <c r="C1858" i="1"/>
  <c r="F1857" i="1"/>
  <c r="C1857" i="1"/>
  <c r="F1856" i="1"/>
  <c r="C1856" i="1"/>
  <c r="F1855" i="1"/>
  <c r="C1855" i="1"/>
  <c r="F1854" i="1"/>
  <c r="C1854" i="1"/>
  <c r="F1853" i="1"/>
  <c r="C1853" i="1"/>
  <c r="F1852" i="1"/>
  <c r="C1852" i="1"/>
  <c r="F1851" i="1"/>
  <c r="C1851" i="1"/>
  <c r="F1850" i="1"/>
  <c r="C1850" i="1"/>
  <c r="F1849" i="1"/>
  <c r="C1849" i="1"/>
  <c r="F1848" i="1"/>
  <c r="C1848" i="1"/>
  <c r="F1847" i="1"/>
  <c r="C1847" i="1"/>
  <c r="F1846" i="1"/>
  <c r="C1846" i="1"/>
  <c r="F1845" i="1"/>
  <c r="C1845" i="1"/>
  <c r="F1844" i="1"/>
  <c r="C1844" i="1"/>
  <c r="F1843" i="1"/>
  <c r="C1843" i="1"/>
  <c r="F1842" i="1"/>
  <c r="C1842" i="1"/>
  <c r="F1841" i="1"/>
  <c r="C1841" i="1"/>
  <c r="F1840" i="1"/>
  <c r="C1840" i="1"/>
  <c r="F1839" i="1"/>
  <c r="C1839" i="1"/>
  <c r="F1838" i="1"/>
  <c r="C1838" i="1"/>
  <c r="F1837" i="1"/>
  <c r="C1837" i="1"/>
  <c r="F1836" i="1"/>
  <c r="C1836" i="1"/>
  <c r="F1835" i="1"/>
  <c r="C1835" i="1"/>
  <c r="F1834" i="1"/>
  <c r="C1834" i="1"/>
  <c r="F1833" i="1"/>
  <c r="C1833" i="1"/>
  <c r="F1832" i="1"/>
  <c r="C1832" i="1"/>
  <c r="F1831" i="1"/>
  <c r="C1831" i="1"/>
  <c r="F1830" i="1"/>
  <c r="C1830" i="1"/>
  <c r="F1829" i="1"/>
  <c r="C1829" i="1"/>
  <c r="F1828" i="1"/>
  <c r="C1828" i="1"/>
  <c r="F1827" i="1"/>
  <c r="C1827" i="1"/>
  <c r="F1826" i="1"/>
  <c r="C1826" i="1"/>
  <c r="F1825" i="1"/>
  <c r="C1825" i="1"/>
  <c r="F1824" i="1"/>
  <c r="C1824" i="1"/>
  <c r="F1823" i="1"/>
  <c r="C1823" i="1"/>
  <c r="F1822" i="1"/>
  <c r="C1822" i="1"/>
  <c r="F1821" i="1"/>
  <c r="C1821" i="1"/>
  <c r="F1820" i="1"/>
  <c r="C1820" i="1"/>
  <c r="F1819" i="1"/>
  <c r="C1819" i="1"/>
  <c r="F1818" i="1"/>
  <c r="C1818" i="1"/>
  <c r="F1817" i="1"/>
  <c r="C1817" i="1"/>
  <c r="F1816" i="1"/>
  <c r="C1816" i="1"/>
  <c r="F1815" i="1"/>
  <c r="C1815" i="1"/>
  <c r="F1814" i="1"/>
  <c r="C1814" i="1"/>
  <c r="F1813" i="1"/>
  <c r="C1813" i="1"/>
  <c r="F1812" i="1"/>
  <c r="C1812" i="1"/>
  <c r="F1811" i="1"/>
  <c r="C1811" i="1"/>
  <c r="F1810" i="1"/>
  <c r="C1810" i="1"/>
  <c r="F1809" i="1"/>
  <c r="C1809" i="1"/>
  <c r="F1808" i="1"/>
  <c r="C1808" i="1"/>
  <c r="F1807" i="1"/>
  <c r="C1807" i="1"/>
  <c r="F1806" i="1"/>
  <c r="C1806" i="1"/>
  <c r="F1805" i="1"/>
  <c r="C1805" i="1"/>
  <c r="F1804" i="1"/>
  <c r="C1804" i="1"/>
  <c r="F1803" i="1"/>
  <c r="C1803" i="1"/>
  <c r="F1802" i="1"/>
  <c r="C1802" i="1"/>
  <c r="F1801" i="1"/>
  <c r="C1801" i="1"/>
  <c r="F1800" i="1"/>
  <c r="C1800" i="1"/>
  <c r="F1799" i="1"/>
  <c r="C1799" i="1"/>
  <c r="F1798" i="1"/>
  <c r="C1798" i="1"/>
  <c r="F1797" i="1"/>
  <c r="C1797" i="1"/>
  <c r="F1796" i="1"/>
  <c r="C1796" i="1"/>
  <c r="F1795" i="1"/>
  <c r="C1795" i="1"/>
  <c r="F1794" i="1"/>
  <c r="C1794" i="1"/>
  <c r="F1793" i="1"/>
  <c r="C1793" i="1"/>
  <c r="F1792" i="1"/>
  <c r="C1792" i="1"/>
  <c r="F1791" i="1"/>
  <c r="C1791" i="1"/>
  <c r="F1790" i="1"/>
  <c r="C1790" i="1"/>
  <c r="F1789" i="1"/>
  <c r="C1789" i="1"/>
  <c r="F1788" i="1"/>
  <c r="C1788" i="1"/>
  <c r="F1787" i="1"/>
  <c r="C1787" i="1"/>
  <c r="F1786" i="1"/>
  <c r="C1786" i="1"/>
  <c r="F1785" i="1"/>
  <c r="C1785" i="1"/>
  <c r="F1784" i="1"/>
  <c r="C1784" i="1"/>
  <c r="F1783" i="1"/>
  <c r="C1783" i="1"/>
  <c r="F1782" i="1"/>
  <c r="C1782" i="1"/>
  <c r="F1781" i="1"/>
  <c r="C1781" i="1"/>
  <c r="F1780" i="1"/>
  <c r="C1780" i="1"/>
  <c r="F1779" i="1"/>
  <c r="C1779" i="1"/>
  <c r="F1778" i="1"/>
  <c r="C1778" i="1"/>
  <c r="F1777" i="1"/>
  <c r="C1777" i="1"/>
  <c r="F1776" i="1"/>
  <c r="C1776" i="1"/>
  <c r="F1775" i="1"/>
  <c r="C1775" i="1"/>
  <c r="F1774" i="1"/>
  <c r="C1774" i="1"/>
  <c r="F1773" i="1"/>
  <c r="C1773" i="1"/>
  <c r="F1772" i="1"/>
  <c r="C1772" i="1"/>
  <c r="F1771" i="1"/>
  <c r="C1771" i="1"/>
  <c r="F1770" i="1"/>
  <c r="C1770" i="1"/>
  <c r="F1769" i="1"/>
  <c r="C1769" i="1"/>
  <c r="F1768" i="1"/>
  <c r="C1768" i="1"/>
  <c r="F1767" i="1"/>
  <c r="C1767" i="1"/>
  <c r="F1766" i="1"/>
  <c r="C1766" i="1"/>
  <c r="F1765" i="1"/>
  <c r="C1765" i="1"/>
  <c r="F1764" i="1"/>
  <c r="C1764" i="1"/>
  <c r="F1763" i="1"/>
  <c r="C1763" i="1"/>
  <c r="F1762" i="1"/>
  <c r="C1762" i="1"/>
  <c r="F1761" i="1"/>
  <c r="C1761" i="1"/>
  <c r="F1760" i="1"/>
  <c r="C1760" i="1"/>
  <c r="F1759" i="1"/>
  <c r="C1759" i="1"/>
  <c r="F1758" i="1"/>
  <c r="C1758" i="1"/>
  <c r="F1757" i="1"/>
  <c r="C1757" i="1"/>
  <c r="F1756" i="1"/>
  <c r="C1756" i="1"/>
  <c r="F1755" i="1"/>
  <c r="C1755" i="1"/>
  <c r="F1754" i="1"/>
  <c r="C1754" i="1"/>
  <c r="F1753" i="1"/>
  <c r="C1753" i="1"/>
  <c r="F1752" i="1"/>
  <c r="C1752" i="1"/>
  <c r="F1751" i="1"/>
  <c r="C1751" i="1"/>
  <c r="F1750" i="1"/>
  <c r="C1750" i="1"/>
  <c r="F1749" i="1"/>
  <c r="C1749" i="1"/>
  <c r="F1748" i="1"/>
  <c r="C1748" i="1"/>
  <c r="F1747" i="1"/>
  <c r="C1747" i="1"/>
  <c r="F1746" i="1"/>
  <c r="C1746" i="1"/>
  <c r="F1745" i="1"/>
  <c r="C1745" i="1"/>
  <c r="F1744" i="1"/>
  <c r="C1744" i="1"/>
  <c r="F1743" i="1"/>
  <c r="C1743" i="1"/>
  <c r="F1742" i="1"/>
  <c r="C1742" i="1"/>
  <c r="F1741" i="1"/>
  <c r="C1741" i="1"/>
  <c r="F1740" i="1"/>
  <c r="C1740" i="1"/>
  <c r="F1739" i="1"/>
  <c r="C1739" i="1"/>
  <c r="F1738" i="1"/>
  <c r="C1738" i="1"/>
  <c r="F1737" i="1"/>
  <c r="C1737" i="1"/>
  <c r="F1736" i="1"/>
  <c r="C1736" i="1"/>
  <c r="F1735" i="1"/>
  <c r="C1735" i="1"/>
  <c r="F1734" i="1"/>
  <c r="C1734" i="1"/>
  <c r="F1733" i="1"/>
  <c r="C1733" i="1"/>
  <c r="F1732" i="1"/>
  <c r="C1732" i="1"/>
  <c r="F1731" i="1"/>
  <c r="C1731" i="1"/>
  <c r="F1730" i="1"/>
  <c r="C1730" i="1"/>
  <c r="F1729" i="1"/>
  <c r="C1729" i="1"/>
  <c r="F1728" i="1"/>
  <c r="C1728" i="1"/>
  <c r="F1727" i="1"/>
  <c r="C1727" i="1"/>
  <c r="F1726" i="1"/>
  <c r="C1726" i="1"/>
  <c r="F1725" i="1"/>
  <c r="C1725" i="1"/>
  <c r="F1724" i="1"/>
  <c r="C1724" i="1"/>
  <c r="F1723" i="1"/>
  <c r="C1723" i="1"/>
  <c r="F1722" i="1"/>
  <c r="C1722" i="1"/>
  <c r="F1721" i="1"/>
  <c r="C1721" i="1"/>
  <c r="F1720" i="1"/>
  <c r="C1720" i="1"/>
  <c r="F1719" i="1"/>
  <c r="C1719" i="1"/>
  <c r="F1718" i="1"/>
  <c r="C1718" i="1"/>
  <c r="F1717" i="1"/>
  <c r="C1717" i="1"/>
  <c r="F1716" i="1"/>
  <c r="C1716" i="1"/>
  <c r="F1715" i="1"/>
  <c r="C1715" i="1"/>
  <c r="F1714" i="1"/>
  <c r="C1714" i="1"/>
  <c r="F1713" i="1"/>
  <c r="C1713" i="1"/>
  <c r="F1712" i="1"/>
  <c r="C1712" i="1"/>
  <c r="F1711" i="1"/>
  <c r="C1711" i="1"/>
  <c r="F1710" i="1"/>
  <c r="C1710" i="1"/>
  <c r="F1709" i="1"/>
  <c r="C1709" i="1"/>
  <c r="F1708" i="1"/>
  <c r="C1708" i="1"/>
  <c r="F1707" i="1"/>
  <c r="C1707" i="1"/>
  <c r="F1706" i="1"/>
  <c r="C1706" i="1"/>
  <c r="F1705" i="1"/>
  <c r="C1705" i="1"/>
  <c r="F1704" i="1"/>
  <c r="C1704" i="1"/>
  <c r="F1703" i="1"/>
  <c r="C1703" i="1"/>
  <c r="F1702" i="1"/>
  <c r="C1702" i="1"/>
  <c r="F1701" i="1"/>
  <c r="C1701" i="1"/>
  <c r="F1700" i="1"/>
  <c r="C1700" i="1"/>
  <c r="F1699" i="1"/>
  <c r="C1699" i="1"/>
  <c r="F1698" i="1"/>
  <c r="C1698" i="1"/>
  <c r="F1697" i="1"/>
  <c r="C1697" i="1"/>
  <c r="F1696" i="1"/>
  <c r="C1696" i="1"/>
  <c r="F1695" i="1"/>
  <c r="C1695" i="1"/>
  <c r="F1694" i="1"/>
  <c r="C1694" i="1"/>
  <c r="F1693" i="1"/>
  <c r="C1693" i="1"/>
  <c r="F1692" i="1"/>
  <c r="C1692" i="1"/>
  <c r="F1691" i="1"/>
  <c r="C1691" i="1"/>
  <c r="F1690" i="1"/>
  <c r="C1690" i="1"/>
  <c r="F1689" i="1"/>
  <c r="C1689" i="1"/>
  <c r="F1688" i="1"/>
  <c r="C1688" i="1"/>
  <c r="F1687" i="1"/>
  <c r="C1687" i="1"/>
  <c r="F1686" i="1"/>
  <c r="C1686" i="1"/>
  <c r="F1685" i="1"/>
  <c r="C1685" i="1"/>
  <c r="F1684" i="1"/>
  <c r="C1684" i="1"/>
  <c r="F1683" i="1"/>
  <c r="C1683" i="1"/>
  <c r="F1682" i="1"/>
  <c r="C1682" i="1"/>
  <c r="F1681" i="1"/>
  <c r="C1681" i="1"/>
  <c r="F1680" i="1"/>
  <c r="C1680" i="1"/>
  <c r="F1679" i="1"/>
  <c r="C1679" i="1"/>
  <c r="F1678" i="1"/>
  <c r="C1678" i="1"/>
  <c r="F1677" i="1"/>
  <c r="C1677" i="1"/>
  <c r="F1676" i="1"/>
  <c r="C1676" i="1"/>
  <c r="F1675" i="1"/>
  <c r="C1675" i="1"/>
  <c r="F1674" i="1"/>
  <c r="C1674" i="1"/>
  <c r="F1673" i="1"/>
  <c r="C1673" i="1"/>
  <c r="F1672" i="1"/>
  <c r="C1672" i="1"/>
  <c r="F1671" i="1"/>
  <c r="C1671" i="1"/>
  <c r="F1670" i="1"/>
  <c r="C1670" i="1"/>
  <c r="F1669" i="1"/>
  <c r="C1669" i="1"/>
  <c r="F1668" i="1"/>
  <c r="C1668" i="1"/>
  <c r="F1667" i="1"/>
  <c r="C1667" i="1"/>
  <c r="F1666" i="1"/>
  <c r="C1666" i="1"/>
  <c r="F1665" i="1"/>
  <c r="C1665" i="1"/>
  <c r="F1664" i="1"/>
  <c r="C1664" i="1"/>
  <c r="F1663" i="1"/>
  <c r="C1663" i="1"/>
  <c r="F1662" i="1"/>
  <c r="C1662" i="1"/>
  <c r="F1661" i="1"/>
  <c r="C1661" i="1"/>
  <c r="F1660" i="1"/>
  <c r="C1660" i="1"/>
  <c r="F1659" i="1"/>
  <c r="C1659" i="1"/>
  <c r="F1658" i="1"/>
  <c r="C1658" i="1"/>
  <c r="F1657" i="1"/>
  <c r="C1657" i="1"/>
  <c r="F1656" i="1"/>
  <c r="C1656" i="1"/>
  <c r="F1655" i="1"/>
  <c r="C1655" i="1"/>
  <c r="F1654" i="1"/>
  <c r="C1654" i="1"/>
  <c r="F1653" i="1"/>
  <c r="C1653" i="1"/>
  <c r="F1652" i="1"/>
  <c r="C1652" i="1"/>
  <c r="F1651" i="1"/>
  <c r="C1651" i="1"/>
  <c r="F1650" i="1"/>
  <c r="C1650" i="1"/>
  <c r="F1649" i="1"/>
  <c r="C1649" i="1"/>
  <c r="F1648" i="1"/>
  <c r="C1648" i="1"/>
  <c r="F1647" i="1"/>
  <c r="C1647" i="1"/>
  <c r="F1646" i="1"/>
  <c r="C1646" i="1"/>
  <c r="F1645" i="1"/>
  <c r="C1645" i="1"/>
  <c r="F1644" i="1"/>
  <c r="C1644" i="1"/>
  <c r="F1643" i="1"/>
  <c r="C1643" i="1"/>
  <c r="F1642" i="1"/>
  <c r="C1642" i="1"/>
  <c r="F1641" i="1"/>
  <c r="C1641" i="1"/>
  <c r="F1640" i="1"/>
  <c r="C1640" i="1"/>
  <c r="F1639" i="1"/>
  <c r="C1639" i="1"/>
  <c r="F1638" i="1"/>
  <c r="C1638" i="1"/>
  <c r="F1637" i="1"/>
  <c r="C1637" i="1"/>
  <c r="F1636" i="1"/>
  <c r="C1636" i="1"/>
  <c r="F1635" i="1"/>
  <c r="C1635" i="1"/>
  <c r="F1634" i="1"/>
  <c r="C1634" i="1"/>
  <c r="F1633" i="1"/>
  <c r="C1633" i="1"/>
  <c r="F1632" i="1"/>
  <c r="C1632" i="1"/>
  <c r="F1631" i="1"/>
  <c r="C1631" i="1"/>
  <c r="F1630" i="1"/>
  <c r="C1630" i="1"/>
  <c r="F1629" i="1"/>
  <c r="C1629" i="1"/>
  <c r="F1628" i="1"/>
  <c r="C1628" i="1"/>
  <c r="F1627" i="1"/>
  <c r="C1627" i="1"/>
  <c r="F1626" i="1"/>
  <c r="C1626" i="1"/>
  <c r="F1625" i="1"/>
  <c r="C1625" i="1"/>
  <c r="F1624" i="1"/>
  <c r="C1624" i="1"/>
  <c r="F1623" i="1"/>
  <c r="C1623" i="1"/>
  <c r="F1622" i="1"/>
  <c r="C1622" i="1"/>
  <c r="F1621" i="1"/>
  <c r="C1621" i="1"/>
  <c r="F1620" i="1"/>
  <c r="C1620" i="1"/>
  <c r="F1619" i="1"/>
  <c r="C1619" i="1"/>
  <c r="F1618" i="1"/>
  <c r="C1618" i="1"/>
  <c r="F1617" i="1"/>
  <c r="C1617" i="1"/>
  <c r="F1616" i="1"/>
  <c r="C1616" i="1"/>
  <c r="F1615" i="1"/>
  <c r="C1615" i="1"/>
  <c r="F1614" i="1"/>
  <c r="C1614" i="1"/>
  <c r="F1613" i="1"/>
  <c r="C1613" i="1"/>
  <c r="F1612" i="1"/>
  <c r="C1612" i="1"/>
  <c r="F1611" i="1"/>
  <c r="C1611" i="1"/>
  <c r="F1610" i="1"/>
  <c r="C1610" i="1"/>
  <c r="F1609" i="1"/>
  <c r="C1609" i="1"/>
  <c r="F1608" i="1"/>
  <c r="C1608" i="1"/>
  <c r="F1607" i="1"/>
  <c r="C1607" i="1"/>
  <c r="F1606" i="1"/>
  <c r="C1606" i="1"/>
  <c r="F1605" i="1"/>
  <c r="C1605" i="1"/>
  <c r="F1604" i="1"/>
  <c r="C1604" i="1"/>
  <c r="F1603" i="1"/>
  <c r="C1603" i="1"/>
  <c r="F1602" i="1"/>
  <c r="C1602" i="1"/>
  <c r="F1601" i="1"/>
  <c r="C1601" i="1"/>
  <c r="F1600" i="1"/>
  <c r="C1600" i="1"/>
  <c r="F1599" i="1"/>
  <c r="C1599" i="1"/>
  <c r="F1598" i="1"/>
  <c r="C1598" i="1"/>
  <c r="F1597" i="1"/>
  <c r="C1597" i="1"/>
  <c r="F1596" i="1"/>
  <c r="C1596" i="1"/>
  <c r="F1595" i="1"/>
  <c r="C1595" i="1"/>
  <c r="F1594" i="1"/>
  <c r="C1594" i="1"/>
  <c r="F1593" i="1"/>
  <c r="C1593" i="1"/>
  <c r="F1592" i="1"/>
  <c r="C1592" i="1"/>
  <c r="F1591" i="1"/>
  <c r="C1591" i="1"/>
  <c r="F1590" i="1"/>
  <c r="C1590" i="1"/>
  <c r="F1589" i="1"/>
  <c r="C1589" i="1"/>
  <c r="F1588" i="1"/>
  <c r="C1588" i="1"/>
  <c r="F1587" i="1"/>
  <c r="C1587" i="1"/>
  <c r="F1586" i="1"/>
  <c r="C1586" i="1"/>
  <c r="F1585" i="1"/>
  <c r="C1585" i="1"/>
  <c r="F1584" i="1"/>
  <c r="C1584" i="1"/>
  <c r="F1583" i="1"/>
  <c r="C1583" i="1"/>
  <c r="F1582" i="1"/>
  <c r="C1582" i="1"/>
  <c r="F1581" i="1"/>
  <c r="C1581" i="1"/>
  <c r="F1580" i="1"/>
  <c r="C1580" i="1"/>
  <c r="F1579" i="1"/>
  <c r="C1579" i="1"/>
  <c r="F1578" i="1"/>
  <c r="C1578" i="1"/>
  <c r="F1577" i="1"/>
  <c r="C1577" i="1"/>
  <c r="F1576" i="1"/>
  <c r="C1576" i="1"/>
  <c r="F1575" i="1"/>
  <c r="C1575" i="1"/>
  <c r="F1574" i="1"/>
  <c r="C1574" i="1"/>
  <c r="F1573" i="1"/>
  <c r="C1573" i="1"/>
  <c r="F1572" i="1"/>
  <c r="C1572" i="1"/>
  <c r="F1571" i="1"/>
  <c r="C1571" i="1"/>
  <c r="F1570" i="1"/>
  <c r="C1570" i="1"/>
  <c r="F1569" i="1"/>
  <c r="C1569" i="1"/>
  <c r="F1568" i="1"/>
  <c r="C1568" i="1"/>
  <c r="F1567" i="1"/>
  <c r="C1567" i="1"/>
  <c r="F1566" i="1"/>
  <c r="C1566" i="1"/>
  <c r="F1565" i="1"/>
  <c r="C1565" i="1"/>
  <c r="F1564" i="1"/>
  <c r="C1564" i="1"/>
  <c r="F1563" i="1"/>
  <c r="C1563" i="1"/>
  <c r="F1562" i="1"/>
  <c r="C1562" i="1"/>
  <c r="F1561" i="1"/>
  <c r="C1561" i="1"/>
  <c r="F1560" i="1"/>
  <c r="C1560" i="1"/>
  <c r="F1559" i="1"/>
  <c r="C1559" i="1"/>
  <c r="F1558" i="1"/>
  <c r="C1558" i="1"/>
  <c r="F1557" i="1"/>
  <c r="C1557" i="1"/>
  <c r="F1556" i="1"/>
  <c r="C1556" i="1"/>
  <c r="F1555" i="1"/>
  <c r="C1555" i="1"/>
  <c r="F1554" i="1"/>
  <c r="C1554" i="1"/>
  <c r="F1553" i="1"/>
  <c r="C1553" i="1"/>
  <c r="F1552" i="1"/>
  <c r="C1552" i="1"/>
  <c r="F1551" i="1"/>
  <c r="C1551" i="1"/>
  <c r="F1550" i="1"/>
  <c r="C1550" i="1"/>
  <c r="F1549" i="1"/>
  <c r="C1549" i="1"/>
  <c r="F1548" i="1"/>
  <c r="C1548" i="1"/>
  <c r="F1547" i="1"/>
  <c r="C1547" i="1"/>
  <c r="F1546" i="1"/>
  <c r="C1546" i="1"/>
  <c r="F1545" i="1"/>
  <c r="C1545" i="1"/>
  <c r="F1544" i="1"/>
  <c r="C1544" i="1"/>
  <c r="F1543" i="1"/>
  <c r="C1543" i="1"/>
  <c r="F1542" i="1"/>
  <c r="C1542" i="1"/>
  <c r="F1541" i="1"/>
  <c r="C1541" i="1"/>
  <c r="F1540" i="1"/>
  <c r="C1540" i="1"/>
  <c r="F1539" i="1"/>
  <c r="C1539" i="1"/>
  <c r="F1538" i="1"/>
  <c r="C1538" i="1"/>
  <c r="F1537" i="1"/>
  <c r="C1537" i="1"/>
  <c r="F1536" i="1"/>
  <c r="C1536" i="1"/>
  <c r="F1535" i="1"/>
  <c r="C1535" i="1"/>
  <c r="F1534" i="1"/>
  <c r="C1534" i="1"/>
  <c r="F1533" i="1"/>
  <c r="C1533" i="1"/>
  <c r="F1532" i="1"/>
  <c r="C1532" i="1"/>
  <c r="F1531" i="1"/>
  <c r="C1531" i="1"/>
  <c r="F1530" i="1"/>
  <c r="C1530" i="1"/>
  <c r="F1529" i="1"/>
  <c r="C1529" i="1"/>
  <c r="F1528" i="1"/>
  <c r="C1528" i="1"/>
  <c r="F1527" i="1"/>
  <c r="C1527" i="1"/>
  <c r="F1526" i="1"/>
  <c r="C1526" i="1"/>
  <c r="F1525" i="1"/>
  <c r="C1525" i="1"/>
  <c r="F1524" i="1"/>
  <c r="C1524" i="1"/>
  <c r="F1523" i="1"/>
  <c r="C1523" i="1"/>
  <c r="F1522" i="1"/>
  <c r="C1522" i="1"/>
  <c r="F1521" i="1"/>
  <c r="C1521" i="1"/>
  <c r="F1520" i="1"/>
  <c r="C1520" i="1"/>
  <c r="F1519" i="1"/>
  <c r="C1519" i="1"/>
  <c r="F1518" i="1"/>
  <c r="C1518" i="1"/>
  <c r="F1517" i="1"/>
  <c r="C1517" i="1"/>
  <c r="F1516" i="1"/>
  <c r="C1516" i="1"/>
  <c r="F1515" i="1"/>
  <c r="C1515" i="1"/>
  <c r="F1514" i="1"/>
  <c r="C1514" i="1"/>
  <c r="F1513" i="1"/>
  <c r="C1513" i="1"/>
  <c r="F1512" i="1"/>
  <c r="C1512" i="1"/>
  <c r="F1511" i="1"/>
  <c r="C1511" i="1"/>
  <c r="F1510" i="1"/>
  <c r="C1510" i="1"/>
  <c r="F1509" i="1"/>
  <c r="C1509" i="1"/>
  <c r="F1508" i="1"/>
  <c r="C1508" i="1"/>
  <c r="F1507" i="1"/>
  <c r="C1507" i="1"/>
  <c r="F1506" i="1"/>
  <c r="C1506" i="1"/>
  <c r="F1505" i="1"/>
  <c r="C1505" i="1"/>
  <c r="F1504" i="1"/>
  <c r="C1504" i="1"/>
  <c r="F1503" i="1"/>
  <c r="C1503" i="1"/>
  <c r="F1502" i="1"/>
  <c r="C1502" i="1"/>
  <c r="F1501" i="1"/>
  <c r="C1501" i="1"/>
  <c r="F1500" i="1"/>
  <c r="C1500" i="1"/>
  <c r="F1499" i="1"/>
  <c r="C1499" i="1"/>
  <c r="F1498" i="1"/>
  <c r="C1498" i="1"/>
  <c r="F1497" i="1"/>
  <c r="C1497" i="1"/>
  <c r="F1496" i="1"/>
  <c r="C1496" i="1"/>
  <c r="F1495" i="1"/>
  <c r="C1495" i="1"/>
  <c r="F1494" i="1"/>
  <c r="C1494" i="1"/>
  <c r="F1493" i="1"/>
  <c r="C1493" i="1"/>
  <c r="F1492" i="1"/>
  <c r="C1492" i="1"/>
  <c r="F1491" i="1"/>
  <c r="C1491" i="1"/>
  <c r="F1490" i="1"/>
  <c r="C1490" i="1"/>
  <c r="F1489" i="1"/>
  <c r="C1489" i="1"/>
  <c r="F1488" i="1"/>
  <c r="C1488" i="1"/>
  <c r="F1487" i="1"/>
  <c r="C1487" i="1"/>
  <c r="F1486" i="1"/>
  <c r="C1486" i="1"/>
  <c r="F1485" i="1"/>
  <c r="C1485" i="1"/>
  <c r="F1484" i="1"/>
  <c r="C1484" i="1"/>
  <c r="F1483" i="1"/>
  <c r="C1483" i="1"/>
  <c r="F1482" i="1"/>
  <c r="C1482" i="1"/>
  <c r="F1481" i="1"/>
  <c r="C1481" i="1"/>
  <c r="F1480" i="1"/>
  <c r="C1480" i="1"/>
  <c r="F1479" i="1"/>
  <c r="C1479" i="1"/>
  <c r="F1478" i="1"/>
  <c r="C1478" i="1"/>
  <c r="F1477" i="1"/>
  <c r="C1477" i="1"/>
  <c r="F1476" i="1"/>
  <c r="C1476" i="1"/>
  <c r="F1475" i="1"/>
  <c r="C1475" i="1"/>
  <c r="F1474" i="1"/>
  <c r="C1474" i="1"/>
  <c r="F1473" i="1"/>
  <c r="C1473" i="1"/>
  <c r="F1472" i="1"/>
  <c r="C1472" i="1"/>
  <c r="F1471" i="1"/>
  <c r="C1471" i="1"/>
  <c r="F1470" i="1"/>
  <c r="C1470" i="1"/>
  <c r="F1469" i="1"/>
  <c r="C1469" i="1"/>
  <c r="F1468" i="1"/>
  <c r="C1468" i="1"/>
  <c r="F1467" i="1"/>
  <c r="C1467" i="1"/>
  <c r="F1466" i="1"/>
  <c r="C1466" i="1"/>
  <c r="F1465" i="1"/>
  <c r="C1465" i="1"/>
  <c r="F1464" i="1"/>
  <c r="C1464" i="1"/>
  <c r="F1463" i="1"/>
  <c r="C1463" i="1"/>
  <c r="F1462" i="1"/>
  <c r="C1462" i="1"/>
  <c r="F1461" i="1"/>
  <c r="C1461" i="1"/>
  <c r="F1460" i="1"/>
  <c r="C1460" i="1"/>
  <c r="F1459" i="1"/>
  <c r="C1459" i="1"/>
  <c r="F1458" i="1"/>
  <c r="C1458" i="1"/>
  <c r="F1457" i="1"/>
  <c r="C1457" i="1"/>
  <c r="F1456" i="1"/>
  <c r="C1456" i="1"/>
  <c r="F1455" i="1"/>
  <c r="C1455" i="1"/>
  <c r="F1454" i="1"/>
  <c r="C1454" i="1"/>
  <c r="F1453" i="1"/>
  <c r="C1453" i="1"/>
  <c r="F1452" i="1"/>
  <c r="C1452" i="1"/>
  <c r="F1451" i="1"/>
  <c r="C1451" i="1"/>
  <c r="F1450" i="1"/>
  <c r="C1450" i="1"/>
  <c r="F1449" i="1"/>
  <c r="C1449" i="1"/>
  <c r="F1448" i="1"/>
  <c r="C1448" i="1"/>
  <c r="F1447" i="1"/>
  <c r="C1447" i="1"/>
  <c r="F1446" i="1"/>
  <c r="C1446" i="1"/>
  <c r="F1445" i="1"/>
  <c r="C1445" i="1"/>
  <c r="F1444" i="1"/>
  <c r="C1444" i="1"/>
  <c r="F1443" i="1"/>
  <c r="C1443" i="1"/>
  <c r="F1442" i="1"/>
  <c r="C1442" i="1"/>
  <c r="F1441" i="1"/>
  <c r="C1441" i="1"/>
  <c r="F1440" i="1"/>
  <c r="C1440" i="1"/>
  <c r="F1439" i="1"/>
  <c r="C1439" i="1"/>
  <c r="F1438" i="1"/>
  <c r="C1438" i="1"/>
  <c r="F1437" i="1"/>
  <c r="C1437" i="1"/>
  <c r="F1436" i="1"/>
  <c r="C1436" i="1"/>
  <c r="F1435" i="1"/>
  <c r="C1435" i="1"/>
  <c r="F1434" i="1"/>
  <c r="C1434" i="1"/>
  <c r="F1433" i="1"/>
  <c r="C1433" i="1"/>
  <c r="F1432" i="1"/>
  <c r="C1432" i="1"/>
  <c r="F1431" i="1"/>
  <c r="C1431" i="1"/>
  <c r="F1430" i="1"/>
  <c r="C1430" i="1"/>
  <c r="F1429" i="1"/>
  <c r="C1429" i="1"/>
  <c r="F1428" i="1"/>
  <c r="C1428" i="1"/>
  <c r="F1427" i="1"/>
  <c r="C1427" i="1"/>
  <c r="F1426" i="1"/>
  <c r="C1426" i="1"/>
  <c r="F1425" i="1"/>
  <c r="C1425" i="1"/>
  <c r="F1424" i="1"/>
  <c r="C1424" i="1"/>
  <c r="F1423" i="1"/>
  <c r="C1423" i="1"/>
  <c r="F1422" i="1"/>
  <c r="C1422" i="1"/>
  <c r="F1421" i="1"/>
  <c r="C1421" i="1"/>
  <c r="F1420" i="1"/>
  <c r="C1420" i="1"/>
  <c r="F1419" i="1"/>
  <c r="C1419" i="1"/>
  <c r="F1418" i="1"/>
  <c r="C1418" i="1"/>
  <c r="F1417" i="1"/>
  <c r="C1417" i="1"/>
  <c r="F1416" i="1"/>
  <c r="C1416" i="1"/>
  <c r="F1415" i="1"/>
  <c r="C1415" i="1"/>
  <c r="F1414" i="1"/>
  <c r="C1414" i="1"/>
  <c r="F1413" i="1"/>
  <c r="C1413" i="1"/>
  <c r="F1412" i="1"/>
  <c r="C1412" i="1"/>
  <c r="F1411" i="1"/>
  <c r="C1411" i="1"/>
  <c r="F1410" i="1"/>
  <c r="C1410" i="1"/>
  <c r="F1409" i="1"/>
  <c r="C1409" i="1"/>
  <c r="F1408" i="1"/>
  <c r="C1408" i="1"/>
  <c r="F1407" i="1"/>
  <c r="C1407" i="1"/>
  <c r="F1406" i="1"/>
  <c r="C1406" i="1"/>
  <c r="F1405" i="1"/>
  <c r="C1405" i="1"/>
  <c r="F1404" i="1"/>
  <c r="C1404" i="1"/>
  <c r="F1403" i="1"/>
  <c r="C1403" i="1"/>
  <c r="F1402" i="1"/>
  <c r="C1402" i="1"/>
  <c r="F1401" i="1"/>
  <c r="C1401" i="1"/>
  <c r="F1400" i="1"/>
  <c r="C1400" i="1"/>
  <c r="F1399" i="1"/>
  <c r="C1399" i="1"/>
  <c r="F1398" i="1"/>
  <c r="C1398" i="1"/>
  <c r="F1397" i="1"/>
  <c r="C1397" i="1"/>
  <c r="F1396" i="1"/>
  <c r="C1396" i="1"/>
  <c r="F1395" i="1"/>
  <c r="C1395" i="1"/>
  <c r="F1394" i="1"/>
  <c r="C1394" i="1"/>
  <c r="F1393" i="1"/>
  <c r="C1393" i="1"/>
  <c r="F1392" i="1"/>
  <c r="C1392" i="1"/>
  <c r="F1391" i="1"/>
  <c r="C1391" i="1"/>
  <c r="F1390" i="1"/>
  <c r="C1390" i="1"/>
  <c r="F1389" i="1"/>
  <c r="C1389" i="1"/>
  <c r="F1388" i="1"/>
  <c r="C1388" i="1"/>
  <c r="F1387" i="1"/>
  <c r="C1387" i="1"/>
  <c r="F1386" i="1"/>
  <c r="C1386" i="1"/>
  <c r="F1385" i="1"/>
  <c r="C1385" i="1"/>
  <c r="F1384" i="1"/>
  <c r="C1384" i="1"/>
  <c r="F1383" i="1"/>
  <c r="C1383" i="1"/>
  <c r="F1382" i="1"/>
  <c r="C1382" i="1"/>
  <c r="F1381" i="1"/>
  <c r="C1381" i="1"/>
  <c r="F1380" i="1"/>
  <c r="C1380" i="1"/>
  <c r="F1379" i="1"/>
  <c r="C1379" i="1"/>
  <c r="F1378" i="1"/>
  <c r="C1378" i="1"/>
  <c r="F1377" i="1"/>
  <c r="C1377" i="1"/>
  <c r="F1376" i="1"/>
  <c r="C1376" i="1"/>
  <c r="F1375" i="1"/>
  <c r="C1375" i="1"/>
  <c r="F1374" i="1"/>
  <c r="C1374" i="1"/>
  <c r="F1373" i="1"/>
  <c r="C1373" i="1"/>
  <c r="F1372" i="1"/>
  <c r="C1372" i="1"/>
  <c r="F1371" i="1"/>
  <c r="C1371" i="1"/>
  <c r="F1370" i="1"/>
  <c r="C1370" i="1"/>
  <c r="F1369" i="1"/>
  <c r="C1369" i="1"/>
  <c r="F1368" i="1"/>
  <c r="C1368" i="1"/>
  <c r="F1367" i="1"/>
  <c r="C1367" i="1"/>
  <c r="F1366" i="1"/>
  <c r="C1366" i="1"/>
  <c r="F1365" i="1"/>
  <c r="C1365" i="1"/>
  <c r="F1364" i="1"/>
  <c r="C1364" i="1"/>
  <c r="F1363" i="1"/>
  <c r="C1363" i="1"/>
  <c r="F1362" i="1"/>
  <c r="C1362" i="1"/>
  <c r="F1361" i="1"/>
  <c r="C1361" i="1"/>
  <c r="F1360" i="1"/>
  <c r="C1360" i="1"/>
  <c r="F1359" i="1"/>
  <c r="C1359" i="1"/>
  <c r="F1358" i="1"/>
  <c r="C1358" i="1"/>
  <c r="F1357" i="1"/>
  <c r="C1357" i="1"/>
  <c r="F1356" i="1"/>
  <c r="C1356" i="1"/>
  <c r="F1355" i="1"/>
  <c r="C1355" i="1"/>
  <c r="F1354" i="1"/>
  <c r="C1354" i="1"/>
  <c r="F1353" i="1"/>
  <c r="C1353" i="1"/>
  <c r="F1352" i="1"/>
  <c r="C1352" i="1"/>
  <c r="F1351" i="1"/>
  <c r="C1351" i="1"/>
  <c r="F1350" i="1"/>
  <c r="C1350" i="1"/>
  <c r="F1349" i="1"/>
  <c r="C1349" i="1"/>
  <c r="F1348" i="1"/>
  <c r="C1348" i="1"/>
  <c r="F1347" i="1"/>
  <c r="C1347" i="1"/>
  <c r="F1346" i="1"/>
  <c r="C1346" i="1"/>
  <c r="F1345" i="1"/>
  <c r="C1345" i="1"/>
  <c r="F1344" i="1"/>
  <c r="C1344" i="1"/>
  <c r="F1343" i="1"/>
  <c r="C1343" i="1"/>
  <c r="F1342" i="1"/>
  <c r="C1342" i="1"/>
  <c r="F1341" i="1"/>
  <c r="C1341" i="1"/>
  <c r="F1340" i="1"/>
  <c r="C1340" i="1"/>
  <c r="F1339" i="1"/>
  <c r="C1339" i="1"/>
  <c r="F1338" i="1"/>
  <c r="C1338" i="1"/>
  <c r="F1337" i="1"/>
  <c r="C1337" i="1"/>
  <c r="F1336" i="1"/>
  <c r="C1336" i="1"/>
  <c r="F1335" i="1"/>
  <c r="C1335" i="1"/>
  <c r="F1334" i="1"/>
  <c r="C1334" i="1"/>
  <c r="F1333" i="1"/>
  <c r="C1333" i="1"/>
  <c r="F1332" i="1"/>
  <c r="C1332" i="1"/>
  <c r="F1331" i="1"/>
  <c r="C1331" i="1"/>
  <c r="F1330" i="1"/>
  <c r="C1330" i="1"/>
  <c r="F1329" i="1"/>
  <c r="C1329" i="1"/>
  <c r="F1328" i="1"/>
  <c r="C1328" i="1"/>
  <c r="F1327" i="1"/>
  <c r="C1327" i="1"/>
  <c r="F1326" i="1"/>
  <c r="C1326" i="1"/>
  <c r="F1325" i="1"/>
  <c r="C1325" i="1"/>
  <c r="F1324" i="1"/>
  <c r="C1324" i="1"/>
  <c r="F1323" i="1"/>
  <c r="C1323" i="1"/>
  <c r="F1322" i="1"/>
  <c r="C1322" i="1"/>
  <c r="F1321" i="1"/>
  <c r="C1321" i="1"/>
  <c r="F1320" i="1"/>
  <c r="C1320" i="1"/>
  <c r="F1319" i="1"/>
  <c r="C1319" i="1"/>
  <c r="F1318" i="1"/>
  <c r="C1318" i="1"/>
  <c r="F1317" i="1"/>
  <c r="C1317" i="1"/>
  <c r="F1316" i="1"/>
  <c r="C1316" i="1"/>
  <c r="F1315" i="1"/>
  <c r="C1315" i="1"/>
  <c r="F1314" i="1"/>
  <c r="C1314" i="1"/>
  <c r="F1313" i="1"/>
  <c r="C1313" i="1"/>
  <c r="F1312" i="1"/>
  <c r="C1312" i="1"/>
  <c r="F1311" i="1"/>
  <c r="C1311" i="1"/>
  <c r="F1310" i="1"/>
  <c r="C1310" i="1"/>
  <c r="F1309" i="1"/>
  <c r="C1309" i="1"/>
  <c r="F1308" i="1"/>
  <c r="C1308" i="1"/>
  <c r="F1307" i="1"/>
  <c r="C1307" i="1"/>
  <c r="F1306" i="1"/>
  <c r="C1306" i="1"/>
  <c r="F1305" i="1"/>
  <c r="C1305" i="1"/>
  <c r="F1304" i="1"/>
  <c r="C1304" i="1"/>
  <c r="F1303" i="1"/>
  <c r="C1303" i="1"/>
  <c r="F1302" i="1"/>
  <c r="C1302" i="1"/>
  <c r="F1301" i="1"/>
  <c r="C1301" i="1"/>
  <c r="F1300" i="1"/>
  <c r="C1300" i="1"/>
  <c r="F1299" i="1"/>
  <c r="C1299" i="1"/>
  <c r="F1298" i="1"/>
  <c r="C1298" i="1"/>
  <c r="F1297" i="1"/>
  <c r="C1297" i="1"/>
  <c r="F1296" i="1"/>
  <c r="C1296" i="1"/>
  <c r="F1295" i="1"/>
  <c r="C1295" i="1"/>
  <c r="F1294" i="1"/>
  <c r="C1294" i="1"/>
  <c r="F1293" i="1"/>
  <c r="C1293" i="1"/>
  <c r="F1292" i="1"/>
  <c r="C1292" i="1"/>
  <c r="F1291" i="1"/>
  <c r="C1291" i="1"/>
  <c r="F1290" i="1"/>
  <c r="C1290" i="1"/>
  <c r="F1289" i="1"/>
  <c r="C1289" i="1"/>
  <c r="F1288" i="1"/>
  <c r="C1288" i="1"/>
  <c r="F1287" i="1"/>
  <c r="C1287" i="1"/>
  <c r="F1286" i="1"/>
  <c r="C1286" i="1"/>
  <c r="F1285" i="1"/>
  <c r="C1285" i="1"/>
  <c r="F1284" i="1"/>
  <c r="C1284" i="1"/>
  <c r="F1283" i="1"/>
  <c r="C1283" i="1"/>
  <c r="F1282" i="1"/>
  <c r="C1282" i="1"/>
  <c r="F1281" i="1"/>
  <c r="C1281" i="1"/>
  <c r="F1280" i="1"/>
  <c r="C1280" i="1"/>
  <c r="F1279" i="1"/>
  <c r="C1279" i="1"/>
  <c r="F1278" i="1"/>
  <c r="C1278" i="1"/>
  <c r="F1277" i="1"/>
  <c r="C1277" i="1"/>
  <c r="F1276" i="1"/>
  <c r="C1276" i="1"/>
  <c r="F1275" i="1"/>
  <c r="C1275" i="1"/>
  <c r="F1274" i="1"/>
  <c r="C1274" i="1"/>
  <c r="F1273" i="1"/>
  <c r="C1273" i="1"/>
  <c r="F1272" i="1"/>
  <c r="C1272" i="1"/>
  <c r="F1271" i="1"/>
  <c r="C1271" i="1"/>
  <c r="F1270" i="1"/>
  <c r="C1270" i="1"/>
  <c r="F1269" i="1"/>
  <c r="C1269" i="1"/>
  <c r="F1268" i="1"/>
  <c r="C1268" i="1"/>
  <c r="F1267" i="1"/>
  <c r="C1267" i="1"/>
  <c r="F1266" i="1"/>
  <c r="C1266" i="1"/>
  <c r="F1265" i="1"/>
  <c r="C1265" i="1"/>
  <c r="F1264" i="1"/>
  <c r="C1264" i="1"/>
  <c r="F1263" i="1"/>
  <c r="C1263" i="1"/>
  <c r="F1262" i="1"/>
  <c r="C1262" i="1"/>
  <c r="F1261" i="1"/>
  <c r="C1261" i="1"/>
  <c r="F1260" i="1"/>
  <c r="C1260" i="1"/>
  <c r="F1259" i="1"/>
  <c r="C1259" i="1"/>
  <c r="F1258" i="1"/>
  <c r="C1258" i="1"/>
  <c r="F1257" i="1"/>
  <c r="C1257" i="1"/>
  <c r="F1256" i="1"/>
  <c r="C1256" i="1"/>
  <c r="F1255" i="1"/>
  <c r="C1255" i="1"/>
  <c r="F1254" i="1"/>
  <c r="C1254" i="1"/>
  <c r="F1253" i="1"/>
  <c r="C1253" i="1"/>
  <c r="F1252" i="1"/>
  <c r="C1252" i="1"/>
  <c r="F1251" i="1"/>
  <c r="C1251" i="1"/>
  <c r="F1250" i="1"/>
  <c r="C1250" i="1"/>
  <c r="F1249" i="1"/>
  <c r="C1249" i="1"/>
  <c r="F1248" i="1"/>
  <c r="C1248" i="1"/>
  <c r="F1247" i="1"/>
  <c r="C1247" i="1"/>
  <c r="F1246" i="1"/>
  <c r="C1246" i="1"/>
  <c r="F1245" i="1"/>
  <c r="C1245" i="1"/>
  <c r="F1244" i="1"/>
  <c r="C1244" i="1"/>
  <c r="F1243" i="1"/>
  <c r="C1243" i="1"/>
  <c r="F1242" i="1"/>
  <c r="C1242" i="1"/>
  <c r="F1241" i="1"/>
  <c r="C1241" i="1"/>
  <c r="F1240" i="1"/>
  <c r="C1240" i="1"/>
  <c r="F1239" i="1"/>
  <c r="C1239" i="1"/>
  <c r="F1238" i="1"/>
  <c r="C1238" i="1"/>
  <c r="F1237" i="1"/>
  <c r="C1237" i="1"/>
  <c r="F1236" i="1"/>
  <c r="C1236" i="1"/>
  <c r="F1235" i="1"/>
  <c r="C1235" i="1"/>
  <c r="F1234" i="1"/>
  <c r="C1234" i="1"/>
  <c r="F1233" i="1"/>
  <c r="C1233" i="1"/>
  <c r="F1232" i="1"/>
  <c r="C1232" i="1"/>
  <c r="F1231" i="1"/>
  <c r="C1231" i="1"/>
  <c r="F1230" i="1"/>
  <c r="C1230" i="1"/>
  <c r="F1229" i="1"/>
  <c r="C1229" i="1"/>
  <c r="F1228" i="1"/>
  <c r="C1228" i="1"/>
  <c r="F1227" i="1"/>
  <c r="C1227" i="1"/>
  <c r="F1226" i="1"/>
  <c r="C1226" i="1"/>
  <c r="F1225" i="1"/>
  <c r="C1225" i="1"/>
  <c r="F1224" i="1"/>
  <c r="C1224" i="1"/>
  <c r="F1223" i="1"/>
  <c r="C1223" i="1"/>
  <c r="F1222" i="1"/>
  <c r="C1222" i="1"/>
  <c r="F1221" i="1"/>
  <c r="C1221" i="1"/>
  <c r="F1220" i="1"/>
  <c r="C1220" i="1"/>
  <c r="F1219" i="1"/>
  <c r="C1219" i="1"/>
  <c r="F1218" i="1"/>
  <c r="C1218" i="1"/>
  <c r="F1217" i="1"/>
  <c r="C1217" i="1"/>
  <c r="F1216" i="1"/>
  <c r="C1216" i="1"/>
  <c r="F1215" i="1"/>
  <c r="C1215" i="1"/>
  <c r="F1214" i="1"/>
  <c r="C1214" i="1"/>
  <c r="F1213" i="1"/>
  <c r="C1213" i="1"/>
  <c r="F1212" i="1"/>
  <c r="C1212" i="1"/>
  <c r="F1211" i="1"/>
  <c r="C1211" i="1"/>
  <c r="F1210" i="1"/>
  <c r="C1210" i="1"/>
  <c r="F1209" i="1"/>
  <c r="C1209" i="1"/>
  <c r="F1208" i="1"/>
  <c r="C1208" i="1"/>
  <c r="F1207" i="1"/>
  <c r="C1207" i="1"/>
  <c r="F1206" i="1"/>
  <c r="C1206" i="1"/>
  <c r="F1205" i="1"/>
  <c r="C1205" i="1"/>
  <c r="F1204" i="1"/>
  <c r="C1204" i="1"/>
  <c r="F1203" i="1"/>
  <c r="C1203" i="1"/>
  <c r="F1202" i="1"/>
  <c r="C1202" i="1"/>
  <c r="F1201" i="1"/>
  <c r="C1201" i="1"/>
  <c r="F1200" i="1"/>
  <c r="C1200" i="1"/>
  <c r="F1199" i="1"/>
  <c r="C1199" i="1"/>
  <c r="F1198" i="1"/>
  <c r="C1198" i="1"/>
  <c r="F1197" i="1"/>
  <c r="C1197" i="1"/>
  <c r="F1196" i="1"/>
  <c r="C1196" i="1"/>
  <c r="F1195" i="1"/>
  <c r="C1195" i="1"/>
  <c r="F1194" i="1"/>
  <c r="C1194" i="1"/>
  <c r="F1193" i="1"/>
  <c r="C1193" i="1"/>
  <c r="F1192" i="1"/>
  <c r="C1192" i="1"/>
  <c r="F1191" i="1"/>
  <c r="C1191" i="1"/>
  <c r="F1190" i="1"/>
  <c r="C1190" i="1"/>
  <c r="F1189" i="1"/>
  <c r="C1189" i="1"/>
  <c r="F1188" i="1"/>
  <c r="C1188" i="1"/>
  <c r="F1187" i="1"/>
  <c r="C1187" i="1"/>
  <c r="F1186" i="1"/>
  <c r="C1186" i="1"/>
  <c r="F1185" i="1"/>
  <c r="C1185" i="1"/>
  <c r="F1184" i="1"/>
  <c r="C1184" i="1"/>
  <c r="F1183" i="1"/>
  <c r="C1183" i="1"/>
  <c r="F1182" i="1"/>
  <c r="C1182" i="1"/>
  <c r="F1181" i="1"/>
  <c r="C1181" i="1"/>
  <c r="F1180" i="1"/>
  <c r="C1180" i="1"/>
  <c r="F1179" i="1"/>
  <c r="C1179" i="1"/>
  <c r="F1178" i="1"/>
  <c r="C1178" i="1"/>
  <c r="F1177" i="1"/>
  <c r="C1177" i="1"/>
  <c r="F1176" i="1"/>
  <c r="C1176" i="1"/>
  <c r="F1175" i="1"/>
  <c r="C1175" i="1"/>
  <c r="F1174" i="1"/>
  <c r="C1174" i="1"/>
  <c r="F1173" i="1"/>
  <c r="C1173" i="1"/>
  <c r="F1172" i="1"/>
  <c r="C1172" i="1"/>
  <c r="F1171" i="1"/>
  <c r="C1171" i="1"/>
  <c r="F1170" i="1"/>
  <c r="C1170" i="1"/>
  <c r="F1169" i="1"/>
  <c r="C1169" i="1"/>
  <c r="F1168" i="1"/>
  <c r="C1168" i="1"/>
  <c r="F1167" i="1"/>
  <c r="C1167" i="1"/>
  <c r="F1166" i="1"/>
  <c r="C1166" i="1"/>
  <c r="F1165" i="1"/>
  <c r="C1165" i="1"/>
  <c r="F1164" i="1"/>
  <c r="C1164" i="1"/>
  <c r="F1163" i="1"/>
  <c r="C1163" i="1"/>
  <c r="F1162" i="1"/>
  <c r="C1162" i="1"/>
  <c r="F1161" i="1"/>
  <c r="C1161" i="1"/>
  <c r="F1160" i="1"/>
  <c r="C1160" i="1"/>
  <c r="F1159" i="1"/>
  <c r="C1159" i="1"/>
  <c r="F1158" i="1"/>
  <c r="C1158" i="1"/>
  <c r="F1157" i="1"/>
  <c r="C1157" i="1"/>
  <c r="F1156" i="1"/>
  <c r="C1156" i="1"/>
  <c r="F1155" i="1"/>
  <c r="C1155" i="1"/>
  <c r="F1154" i="1"/>
  <c r="C1154" i="1"/>
  <c r="F1153" i="1"/>
  <c r="C1153" i="1"/>
  <c r="F1152" i="1"/>
  <c r="C1152" i="1"/>
  <c r="F1151" i="1"/>
  <c r="C1151" i="1"/>
  <c r="F1150" i="1"/>
  <c r="C1150" i="1"/>
  <c r="F1149" i="1"/>
  <c r="C1149" i="1"/>
  <c r="F1148" i="1"/>
  <c r="C1148" i="1"/>
  <c r="F1147" i="1"/>
  <c r="C1147" i="1"/>
  <c r="F1146" i="1"/>
  <c r="C1146" i="1"/>
  <c r="F1145" i="1"/>
  <c r="C1145" i="1"/>
  <c r="F1144" i="1"/>
  <c r="C1144" i="1"/>
  <c r="F1143" i="1"/>
  <c r="C1143" i="1"/>
  <c r="F1142" i="1"/>
  <c r="C1142" i="1"/>
  <c r="F1141" i="1"/>
  <c r="C1141" i="1"/>
  <c r="F1140" i="1"/>
  <c r="C1140" i="1"/>
  <c r="F1139" i="1"/>
  <c r="C1139" i="1"/>
  <c r="F1138" i="1"/>
  <c r="C1138" i="1"/>
  <c r="F1137" i="1"/>
  <c r="C1137" i="1"/>
  <c r="F1136" i="1"/>
  <c r="C1136" i="1"/>
  <c r="F1135" i="1"/>
  <c r="C1135" i="1"/>
  <c r="F1134" i="1"/>
  <c r="C1134" i="1"/>
  <c r="F1133" i="1"/>
  <c r="C1133" i="1"/>
  <c r="F1132" i="1"/>
  <c r="C1132" i="1"/>
  <c r="F1131" i="1"/>
  <c r="C1131" i="1"/>
  <c r="F1130" i="1"/>
  <c r="C1130" i="1"/>
  <c r="F1129" i="1"/>
  <c r="C1129" i="1"/>
  <c r="F1128" i="1"/>
  <c r="C1128" i="1"/>
  <c r="F1127" i="1"/>
  <c r="C1127" i="1"/>
  <c r="F1126" i="1"/>
  <c r="C1126" i="1"/>
  <c r="F1125" i="1"/>
  <c r="C1125" i="1"/>
  <c r="F1124" i="1"/>
  <c r="C1124" i="1"/>
  <c r="F1123" i="1"/>
  <c r="C1123" i="1"/>
  <c r="F1122" i="1"/>
  <c r="C1122" i="1"/>
  <c r="F1121" i="1"/>
  <c r="C1121" i="1"/>
  <c r="F1120" i="1"/>
  <c r="C1120" i="1"/>
  <c r="F1119" i="1"/>
  <c r="C1119" i="1"/>
  <c r="F1118" i="1"/>
  <c r="C1118" i="1"/>
  <c r="F1117" i="1"/>
  <c r="C1117" i="1"/>
  <c r="F1116" i="1"/>
  <c r="C1116" i="1"/>
  <c r="F1115" i="1"/>
  <c r="C1115" i="1"/>
  <c r="F1114" i="1"/>
  <c r="C1114" i="1"/>
  <c r="F1113" i="1"/>
  <c r="C1113" i="1"/>
  <c r="F1112" i="1"/>
  <c r="C1112" i="1"/>
  <c r="F1111" i="1"/>
  <c r="C1111" i="1"/>
  <c r="F1110" i="1"/>
  <c r="C1110" i="1"/>
  <c r="F1109" i="1"/>
  <c r="C1109" i="1"/>
  <c r="F1108" i="1"/>
  <c r="C1108" i="1"/>
  <c r="F1107" i="1"/>
  <c r="C1107" i="1"/>
  <c r="F1106" i="1"/>
  <c r="C1106" i="1"/>
  <c r="F1105" i="1"/>
  <c r="C1105" i="1"/>
  <c r="F1104" i="1"/>
  <c r="C1104" i="1"/>
  <c r="F1103" i="1"/>
  <c r="C1103" i="1"/>
  <c r="F1102" i="1"/>
  <c r="C1102" i="1"/>
  <c r="F1101" i="1"/>
  <c r="C1101" i="1"/>
  <c r="F1100" i="1"/>
  <c r="C1100" i="1"/>
  <c r="F1099" i="1"/>
  <c r="C1099" i="1"/>
  <c r="F1098" i="1"/>
  <c r="C1098" i="1"/>
  <c r="F1097" i="1"/>
  <c r="C1097" i="1"/>
  <c r="F1096" i="1"/>
  <c r="C1096" i="1"/>
  <c r="F1095" i="1"/>
  <c r="C1095" i="1"/>
  <c r="F1094" i="1"/>
  <c r="C1094" i="1"/>
  <c r="F1093" i="1"/>
  <c r="C1093" i="1"/>
  <c r="F1092" i="1"/>
  <c r="C1092" i="1"/>
  <c r="F1091" i="1"/>
  <c r="C1091" i="1"/>
  <c r="F1090" i="1"/>
  <c r="C1090" i="1"/>
  <c r="F1089" i="1"/>
  <c r="C1089" i="1"/>
  <c r="F1088" i="1"/>
  <c r="C1088" i="1"/>
  <c r="F1087" i="1"/>
  <c r="C1087" i="1"/>
  <c r="F1086" i="1"/>
  <c r="C1086" i="1"/>
  <c r="F1085" i="1"/>
  <c r="C1085" i="1"/>
  <c r="F1084" i="1"/>
  <c r="C1084" i="1"/>
  <c r="F1083" i="1"/>
  <c r="C1083" i="1"/>
  <c r="F1082" i="1"/>
  <c r="C1082" i="1"/>
  <c r="F1081" i="1"/>
  <c r="C1081" i="1"/>
  <c r="F1080" i="1"/>
  <c r="C1080" i="1"/>
  <c r="F1079" i="1"/>
  <c r="C1079" i="1"/>
  <c r="F1078" i="1"/>
  <c r="C1078" i="1"/>
  <c r="F1077" i="1"/>
  <c r="C1077" i="1"/>
  <c r="F1076" i="1"/>
  <c r="C1076" i="1"/>
  <c r="F1075" i="1"/>
  <c r="C1075" i="1"/>
  <c r="F1074" i="1"/>
  <c r="C1074" i="1"/>
  <c r="F1073" i="1"/>
  <c r="C1073" i="1"/>
  <c r="F1072" i="1"/>
  <c r="C1072" i="1"/>
  <c r="F1071" i="1"/>
  <c r="C1071" i="1"/>
  <c r="F1070" i="1"/>
  <c r="C1070" i="1"/>
  <c r="F1069" i="1"/>
  <c r="C1069" i="1"/>
  <c r="F1068" i="1"/>
  <c r="C1068" i="1"/>
  <c r="F1067" i="1"/>
  <c r="C1067" i="1"/>
  <c r="F1066" i="1"/>
  <c r="C1066" i="1"/>
  <c r="F1065" i="1"/>
  <c r="C1065" i="1"/>
  <c r="F1064" i="1"/>
  <c r="C1064" i="1"/>
  <c r="F1063" i="1"/>
  <c r="C1063" i="1"/>
  <c r="F1062" i="1"/>
  <c r="C1062" i="1"/>
  <c r="F1061" i="1"/>
  <c r="C1061" i="1"/>
  <c r="F1060" i="1"/>
  <c r="C1060" i="1"/>
  <c r="F1059" i="1"/>
  <c r="C1059" i="1"/>
  <c r="F1058" i="1"/>
  <c r="C1058" i="1"/>
  <c r="F1057" i="1"/>
  <c r="C1057" i="1"/>
  <c r="F1056" i="1"/>
  <c r="C1056" i="1"/>
  <c r="F1055" i="1"/>
  <c r="C1055" i="1"/>
  <c r="F1054" i="1"/>
  <c r="C1054" i="1"/>
  <c r="F1053" i="1"/>
  <c r="C1053" i="1"/>
  <c r="F1052" i="1"/>
  <c r="C1052" i="1"/>
  <c r="F1051" i="1"/>
  <c r="C1051" i="1"/>
  <c r="F1050" i="1"/>
  <c r="C1050" i="1"/>
  <c r="F1049" i="1"/>
  <c r="C1049" i="1"/>
  <c r="F1048" i="1"/>
  <c r="C1048" i="1"/>
  <c r="F1047" i="1"/>
  <c r="C1047" i="1"/>
  <c r="F1046" i="1"/>
  <c r="C1046" i="1"/>
  <c r="F1045" i="1"/>
  <c r="C1045" i="1"/>
  <c r="F1044" i="1"/>
  <c r="C1044" i="1"/>
  <c r="F1043" i="1"/>
  <c r="C1043" i="1"/>
  <c r="F1042" i="1"/>
  <c r="C1042" i="1"/>
  <c r="F1041" i="1"/>
  <c r="C1041" i="1"/>
  <c r="F1040" i="1"/>
  <c r="C1040" i="1"/>
  <c r="F1039" i="1"/>
  <c r="C1039" i="1"/>
  <c r="F1038" i="1"/>
  <c r="C1038" i="1"/>
  <c r="F1037" i="1"/>
  <c r="C1037" i="1"/>
  <c r="F1036" i="1"/>
  <c r="C1036" i="1"/>
  <c r="F1035" i="1"/>
  <c r="C1035" i="1"/>
  <c r="F1034" i="1"/>
  <c r="C1034" i="1"/>
  <c r="F1033" i="1"/>
  <c r="C1033" i="1"/>
  <c r="F1032" i="1"/>
  <c r="C1032" i="1"/>
  <c r="F1031" i="1"/>
  <c r="C1031" i="1"/>
  <c r="F1030" i="1"/>
  <c r="C1030" i="1"/>
  <c r="F1029" i="1"/>
  <c r="C1029" i="1"/>
  <c r="F1028" i="1"/>
  <c r="C1028" i="1"/>
  <c r="F1027" i="1"/>
  <c r="C1027" i="1"/>
  <c r="F1026" i="1"/>
  <c r="C1026" i="1"/>
  <c r="F1025" i="1"/>
  <c r="C1025" i="1"/>
  <c r="F1024" i="1"/>
  <c r="C1024" i="1"/>
  <c r="F1023" i="1"/>
  <c r="C1023" i="1"/>
  <c r="F1022" i="1"/>
  <c r="C1022" i="1"/>
  <c r="F1021" i="1"/>
  <c r="C1021" i="1"/>
  <c r="F1020" i="1"/>
  <c r="C1020" i="1"/>
  <c r="F1019" i="1"/>
  <c r="C1019" i="1"/>
  <c r="F1018" i="1"/>
  <c r="C1018" i="1"/>
  <c r="F1017" i="1"/>
  <c r="C1017" i="1"/>
  <c r="F1016" i="1"/>
  <c r="C1016" i="1"/>
  <c r="F1015" i="1"/>
  <c r="C1015" i="1"/>
  <c r="F1014" i="1"/>
  <c r="C1014" i="1"/>
  <c r="F1013" i="1"/>
  <c r="C1013" i="1"/>
  <c r="F1012" i="1"/>
  <c r="C1012" i="1"/>
  <c r="F1011" i="1"/>
  <c r="C1011" i="1"/>
  <c r="F1010" i="1"/>
  <c r="C1010" i="1"/>
  <c r="F1009" i="1"/>
  <c r="C1009" i="1"/>
  <c r="F1008" i="1"/>
  <c r="C1008" i="1"/>
  <c r="F1007" i="1"/>
  <c r="C1007" i="1"/>
  <c r="F1006" i="1"/>
  <c r="C1006" i="1"/>
  <c r="F1005" i="1"/>
  <c r="C1005" i="1"/>
  <c r="F1004" i="1"/>
  <c r="C1004" i="1"/>
  <c r="F1003" i="1"/>
  <c r="C1003" i="1"/>
  <c r="F1002" i="1"/>
  <c r="C1002" i="1"/>
  <c r="F1001" i="1"/>
  <c r="C1001" i="1"/>
  <c r="F1000" i="1"/>
  <c r="C1000" i="1"/>
  <c r="F999" i="1"/>
  <c r="C999" i="1"/>
  <c r="F998" i="1"/>
  <c r="C998" i="1"/>
  <c r="F997" i="1"/>
  <c r="C997" i="1"/>
  <c r="F996" i="1"/>
  <c r="C996" i="1"/>
  <c r="F995" i="1"/>
  <c r="C995" i="1"/>
  <c r="F994" i="1"/>
  <c r="C994" i="1"/>
  <c r="F993" i="1"/>
  <c r="C993" i="1"/>
  <c r="F992" i="1"/>
  <c r="C992" i="1"/>
  <c r="F991" i="1"/>
  <c r="C991" i="1"/>
  <c r="F990" i="1"/>
  <c r="C990" i="1"/>
  <c r="F989" i="1"/>
  <c r="C989" i="1"/>
  <c r="F988" i="1"/>
  <c r="C988" i="1"/>
  <c r="F987" i="1"/>
  <c r="C987" i="1"/>
  <c r="F986" i="1"/>
  <c r="C986" i="1"/>
  <c r="F985" i="1"/>
  <c r="C985" i="1"/>
  <c r="F984" i="1"/>
  <c r="C984" i="1"/>
  <c r="F983" i="1"/>
  <c r="C983" i="1"/>
  <c r="F982" i="1"/>
  <c r="C982" i="1"/>
  <c r="F981" i="1"/>
  <c r="C981" i="1"/>
  <c r="F980" i="1"/>
  <c r="C980" i="1"/>
  <c r="F979" i="1"/>
  <c r="C979" i="1"/>
  <c r="F978" i="1"/>
  <c r="C978" i="1"/>
  <c r="F977" i="1"/>
  <c r="C977" i="1"/>
  <c r="F976" i="1"/>
  <c r="C976" i="1"/>
  <c r="F975" i="1"/>
  <c r="C975" i="1"/>
  <c r="F974" i="1"/>
  <c r="C974" i="1"/>
  <c r="F973" i="1"/>
  <c r="C973" i="1"/>
  <c r="F972" i="1"/>
  <c r="C972" i="1"/>
  <c r="F971" i="1"/>
  <c r="C971" i="1"/>
  <c r="F970" i="1"/>
  <c r="C970" i="1"/>
  <c r="F969" i="1"/>
  <c r="C969" i="1"/>
  <c r="F968" i="1"/>
  <c r="C968" i="1"/>
  <c r="F967" i="1"/>
  <c r="C967" i="1"/>
  <c r="F966" i="1"/>
  <c r="C966" i="1"/>
  <c r="F965" i="1"/>
  <c r="C965" i="1"/>
  <c r="F964" i="1"/>
  <c r="C964" i="1"/>
  <c r="F963" i="1"/>
  <c r="C963" i="1"/>
  <c r="F962" i="1"/>
  <c r="C962" i="1"/>
  <c r="F961" i="1"/>
  <c r="C961" i="1"/>
  <c r="F960" i="1"/>
  <c r="C960" i="1"/>
  <c r="F959" i="1"/>
  <c r="C959" i="1"/>
  <c r="F958" i="1"/>
  <c r="C958" i="1"/>
  <c r="F957" i="1"/>
  <c r="C957" i="1"/>
  <c r="F956" i="1"/>
  <c r="C956" i="1"/>
  <c r="F955" i="1"/>
  <c r="C955" i="1"/>
  <c r="F954" i="1"/>
  <c r="C954" i="1"/>
  <c r="F953" i="1"/>
  <c r="C953" i="1"/>
  <c r="F952" i="1"/>
  <c r="C952" i="1"/>
  <c r="F951" i="1"/>
  <c r="C951" i="1"/>
  <c r="F950" i="1"/>
  <c r="C950" i="1"/>
  <c r="F949" i="1"/>
  <c r="C949" i="1"/>
  <c r="F948" i="1"/>
  <c r="C948" i="1"/>
  <c r="F947" i="1"/>
  <c r="C947" i="1"/>
  <c r="F946" i="1"/>
  <c r="C946" i="1"/>
  <c r="F945" i="1"/>
  <c r="C945" i="1"/>
  <c r="F944" i="1"/>
  <c r="C944" i="1"/>
  <c r="F943" i="1"/>
  <c r="C943" i="1"/>
  <c r="F942" i="1"/>
  <c r="C942" i="1"/>
  <c r="F941" i="1"/>
  <c r="C941" i="1"/>
  <c r="F940" i="1"/>
  <c r="C940" i="1"/>
  <c r="F939" i="1"/>
  <c r="C939" i="1"/>
  <c r="F938" i="1"/>
  <c r="C938" i="1"/>
  <c r="F937" i="1"/>
  <c r="C937" i="1"/>
  <c r="F936" i="1"/>
  <c r="C936" i="1"/>
  <c r="F935" i="1"/>
  <c r="C935" i="1"/>
  <c r="F934" i="1"/>
  <c r="C934" i="1"/>
  <c r="F933" i="1"/>
  <c r="C933" i="1"/>
  <c r="F932" i="1"/>
  <c r="C932" i="1"/>
  <c r="F931" i="1"/>
  <c r="C931" i="1"/>
  <c r="F930" i="1"/>
  <c r="C930" i="1"/>
  <c r="F929" i="1"/>
  <c r="C929" i="1"/>
  <c r="F928" i="1"/>
  <c r="C928" i="1"/>
  <c r="F927" i="1"/>
  <c r="C927" i="1"/>
  <c r="F926" i="1"/>
  <c r="C926" i="1"/>
  <c r="F925" i="1"/>
  <c r="C925" i="1"/>
  <c r="F924" i="1"/>
  <c r="C924" i="1"/>
  <c r="F923" i="1"/>
  <c r="C923" i="1"/>
  <c r="F922" i="1"/>
  <c r="C922" i="1"/>
  <c r="F921" i="1"/>
  <c r="C921" i="1"/>
  <c r="F920" i="1"/>
  <c r="C920" i="1"/>
  <c r="F919" i="1"/>
  <c r="C919" i="1"/>
  <c r="F918" i="1"/>
  <c r="C918" i="1"/>
  <c r="F917" i="1"/>
  <c r="C917" i="1"/>
  <c r="F916" i="1"/>
  <c r="C916" i="1"/>
  <c r="F915" i="1"/>
  <c r="C915" i="1"/>
  <c r="F914" i="1"/>
  <c r="C914" i="1"/>
  <c r="F913" i="1"/>
  <c r="C913" i="1"/>
  <c r="F912" i="1"/>
  <c r="C912" i="1"/>
  <c r="F911" i="1"/>
  <c r="C911" i="1"/>
  <c r="F910" i="1"/>
  <c r="C910" i="1"/>
  <c r="F909" i="1"/>
  <c r="C909" i="1"/>
  <c r="F908" i="1"/>
  <c r="C908" i="1"/>
  <c r="F907" i="1"/>
  <c r="C907" i="1"/>
  <c r="F906" i="1"/>
  <c r="C906" i="1"/>
  <c r="F905" i="1"/>
  <c r="C905" i="1"/>
  <c r="F904" i="1"/>
  <c r="C904" i="1"/>
  <c r="F903" i="1"/>
  <c r="C903" i="1"/>
  <c r="F902" i="1"/>
  <c r="C902" i="1"/>
  <c r="F901" i="1"/>
  <c r="C901" i="1"/>
  <c r="F900" i="1"/>
  <c r="C900" i="1"/>
  <c r="F899" i="1"/>
  <c r="C899" i="1"/>
  <c r="F898" i="1"/>
  <c r="C898" i="1"/>
  <c r="F897" i="1"/>
  <c r="C897" i="1"/>
  <c r="F896" i="1"/>
  <c r="C896" i="1"/>
  <c r="F895" i="1"/>
  <c r="C895" i="1"/>
  <c r="F894" i="1"/>
  <c r="C894" i="1"/>
  <c r="F893" i="1"/>
  <c r="C893" i="1"/>
  <c r="F892" i="1"/>
  <c r="C892" i="1"/>
  <c r="F891" i="1"/>
  <c r="C891" i="1"/>
  <c r="F890" i="1"/>
  <c r="C890" i="1"/>
  <c r="F889" i="1"/>
  <c r="C889" i="1"/>
  <c r="F888" i="1"/>
  <c r="C888" i="1"/>
  <c r="F887" i="1"/>
  <c r="C887" i="1"/>
  <c r="F886" i="1"/>
  <c r="C886" i="1"/>
  <c r="F885" i="1"/>
  <c r="C885" i="1"/>
  <c r="F884" i="1"/>
  <c r="C884" i="1"/>
  <c r="F883" i="1"/>
  <c r="C883" i="1"/>
  <c r="F882" i="1"/>
  <c r="C882" i="1"/>
  <c r="F881" i="1"/>
  <c r="C881" i="1"/>
  <c r="F880" i="1"/>
  <c r="C880" i="1"/>
  <c r="F879" i="1"/>
  <c r="C879" i="1"/>
  <c r="F878" i="1"/>
  <c r="C878" i="1"/>
  <c r="F877" i="1"/>
  <c r="C877" i="1"/>
  <c r="F876" i="1"/>
  <c r="C876" i="1"/>
  <c r="F875" i="1"/>
  <c r="C875" i="1"/>
  <c r="F874" i="1"/>
  <c r="C874" i="1"/>
  <c r="F873" i="1"/>
  <c r="C873" i="1"/>
  <c r="F872" i="1"/>
  <c r="C872" i="1"/>
  <c r="F871" i="1"/>
  <c r="C871" i="1"/>
  <c r="F870" i="1"/>
  <c r="C870" i="1"/>
  <c r="F869" i="1"/>
  <c r="C869" i="1"/>
  <c r="F868" i="1"/>
  <c r="C868" i="1"/>
  <c r="F867" i="1"/>
  <c r="C867" i="1"/>
  <c r="F866" i="1"/>
  <c r="C866" i="1"/>
  <c r="F865" i="1"/>
  <c r="C865" i="1"/>
  <c r="F864" i="1"/>
  <c r="C864" i="1"/>
  <c r="F863" i="1"/>
  <c r="C863" i="1"/>
  <c r="F862" i="1"/>
  <c r="C862" i="1"/>
  <c r="F861" i="1"/>
  <c r="C861" i="1"/>
  <c r="F860" i="1"/>
  <c r="C860" i="1"/>
  <c r="F859" i="1"/>
  <c r="C859" i="1"/>
  <c r="F858" i="1"/>
  <c r="C858" i="1"/>
  <c r="F857" i="1"/>
  <c r="C857" i="1"/>
  <c r="F856" i="1"/>
  <c r="C856" i="1"/>
  <c r="F855" i="1"/>
  <c r="C855" i="1"/>
  <c r="F854" i="1"/>
  <c r="C854" i="1"/>
  <c r="F853" i="1"/>
  <c r="C853" i="1"/>
  <c r="F852" i="1"/>
  <c r="C852" i="1"/>
  <c r="F851" i="1"/>
  <c r="C851" i="1"/>
  <c r="F850" i="1"/>
  <c r="C850" i="1"/>
  <c r="F849" i="1"/>
  <c r="C849" i="1"/>
  <c r="F848" i="1"/>
  <c r="C848" i="1"/>
  <c r="F847" i="1"/>
  <c r="C847" i="1"/>
  <c r="F846" i="1"/>
  <c r="C846" i="1"/>
  <c r="F845" i="1"/>
  <c r="C845" i="1"/>
  <c r="F844" i="1"/>
  <c r="C844" i="1"/>
  <c r="F843" i="1"/>
  <c r="C843" i="1"/>
  <c r="F842" i="1"/>
  <c r="C842" i="1"/>
  <c r="F841" i="1"/>
  <c r="C841" i="1"/>
  <c r="F840" i="1"/>
  <c r="C840" i="1"/>
  <c r="F839" i="1"/>
  <c r="C839" i="1"/>
  <c r="F838" i="1"/>
  <c r="C838" i="1"/>
  <c r="F837" i="1"/>
  <c r="C837" i="1"/>
  <c r="F836" i="1"/>
  <c r="C836" i="1"/>
  <c r="F835" i="1"/>
  <c r="C835" i="1"/>
  <c r="F834" i="1"/>
  <c r="C834" i="1"/>
  <c r="F833" i="1"/>
  <c r="C833" i="1"/>
  <c r="F832" i="1"/>
  <c r="C832" i="1"/>
  <c r="F831" i="1"/>
  <c r="C831" i="1"/>
  <c r="F830" i="1"/>
  <c r="C830" i="1"/>
  <c r="F829" i="1"/>
  <c r="C829" i="1"/>
  <c r="F828" i="1"/>
  <c r="C828" i="1"/>
  <c r="F827" i="1"/>
  <c r="C827" i="1"/>
  <c r="F826" i="1"/>
  <c r="C826" i="1"/>
  <c r="F825" i="1"/>
  <c r="C825" i="1"/>
  <c r="F824" i="1"/>
  <c r="C824" i="1"/>
  <c r="F823" i="1"/>
  <c r="C823" i="1"/>
  <c r="F822" i="1"/>
  <c r="C822" i="1"/>
  <c r="F821" i="1"/>
  <c r="C821" i="1"/>
  <c r="F820" i="1"/>
  <c r="C820" i="1"/>
  <c r="F819" i="1"/>
  <c r="C819" i="1"/>
  <c r="F818" i="1"/>
  <c r="C818" i="1"/>
  <c r="F817" i="1"/>
  <c r="C817" i="1"/>
  <c r="F816" i="1"/>
  <c r="C816" i="1"/>
  <c r="F815" i="1"/>
  <c r="C815" i="1"/>
  <c r="F814" i="1"/>
  <c r="C814" i="1"/>
  <c r="F813" i="1"/>
  <c r="C813" i="1"/>
  <c r="F812" i="1"/>
  <c r="C812" i="1"/>
  <c r="F811" i="1"/>
  <c r="C811" i="1"/>
  <c r="F810" i="1"/>
  <c r="C810" i="1"/>
  <c r="F809" i="1"/>
  <c r="C809" i="1"/>
  <c r="F808" i="1"/>
  <c r="C808" i="1"/>
  <c r="F807" i="1"/>
  <c r="C807" i="1"/>
  <c r="F806" i="1"/>
  <c r="C806" i="1"/>
  <c r="F805" i="1"/>
  <c r="C805" i="1"/>
  <c r="F804" i="1"/>
  <c r="C804" i="1"/>
  <c r="F803" i="1"/>
  <c r="C803" i="1"/>
  <c r="F802" i="1"/>
  <c r="C802" i="1"/>
  <c r="F801" i="1"/>
  <c r="C801" i="1"/>
  <c r="F800" i="1"/>
  <c r="C800" i="1"/>
  <c r="F799" i="1"/>
  <c r="C799" i="1"/>
  <c r="F798" i="1"/>
  <c r="C798" i="1"/>
  <c r="F797" i="1"/>
  <c r="C797" i="1"/>
  <c r="F796" i="1"/>
  <c r="C796" i="1"/>
  <c r="F795" i="1"/>
  <c r="C795" i="1"/>
  <c r="F794" i="1"/>
  <c r="C794" i="1"/>
  <c r="F793" i="1"/>
  <c r="C793" i="1"/>
  <c r="F792" i="1"/>
  <c r="C792" i="1"/>
  <c r="F791" i="1"/>
  <c r="C791" i="1"/>
  <c r="F790" i="1"/>
  <c r="C790" i="1"/>
  <c r="F789" i="1"/>
  <c r="C789" i="1"/>
  <c r="F788" i="1"/>
  <c r="C788" i="1"/>
  <c r="F787" i="1"/>
  <c r="C787" i="1"/>
  <c r="F786" i="1"/>
  <c r="C786" i="1"/>
  <c r="F785" i="1"/>
  <c r="C785" i="1"/>
  <c r="F784" i="1"/>
  <c r="C784" i="1"/>
  <c r="F783" i="1"/>
  <c r="C783" i="1"/>
  <c r="F782" i="1"/>
  <c r="C782" i="1"/>
  <c r="F781" i="1"/>
  <c r="C781" i="1"/>
  <c r="F780" i="1"/>
  <c r="C780" i="1"/>
  <c r="F779" i="1"/>
  <c r="C779" i="1"/>
  <c r="F778" i="1"/>
  <c r="C778" i="1"/>
  <c r="F777" i="1"/>
  <c r="C777" i="1"/>
  <c r="F776" i="1"/>
  <c r="C776" i="1"/>
  <c r="F775" i="1"/>
  <c r="C775" i="1"/>
  <c r="F774" i="1"/>
  <c r="C774" i="1"/>
  <c r="F773" i="1"/>
  <c r="C773" i="1"/>
  <c r="F772" i="1"/>
  <c r="C772" i="1"/>
  <c r="F771" i="1"/>
  <c r="C771" i="1"/>
  <c r="F770" i="1"/>
  <c r="C770" i="1"/>
  <c r="F769" i="1"/>
  <c r="C769" i="1"/>
  <c r="F768" i="1"/>
  <c r="C768" i="1"/>
  <c r="F767" i="1"/>
  <c r="C767" i="1"/>
  <c r="F766" i="1"/>
  <c r="C766" i="1"/>
  <c r="F765" i="1"/>
  <c r="C765" i="1"/>
  <c r="F764" i="1"/>
  <c r="C764" i="1"/>
  <c r="F763" i="1"/>
  <c r="C763" i="1"/>
  <c r="F762" i="1"/>
  <c r="C762" i="1"/>
  <c r="F761" i="1"/>
  <c r="C761" i="1"/>
  <c r="F760" i="1"/>
  <c r="C760" i="1"/>
  <c r="F759" i="1"/>
  <c r="C759" i="1"/>
  <c r="F758" i="1"/>
  <c r="C758" i="1"/>
  <c r="F757" i="1"/>
  <c r="C757" i="1"/>
  <c r="F756" i="1"/>
  <c r="C756" i="1"/>
  <c r="F755" i="1"/>
  <c r="C755" i="1"/>
  <c r="F754" i="1"/>
  <c r="C754" i="1"/>
  <c r="F753" i="1"/>
  <c r="C753" i="1"/>
  <c r="F752" i="1"/>
  <c r="C752" i="1"/>
  <c r="F751" i="1"/>
  <c r="C751" i="1"/>
  <c r="F750" i="1"/>
  <c r="C750" i="1"/>
  <c r="F749" i="1"/>
  <c r="C749" i="1"/>
  <c r="F748" i="1"/>
  <c r="C748" i="1"/>
  <c r="F747" i="1"/>
  <c r="C747" i="1"/>
  <c r="F746" i="1"/>
  <c r="C746" i="1"/>
  <c r="F745" i="1"/>
  <c r="C745" i="1"/>
  <c r="F744" i="1"/>
  <c r="C744" i="1"/>
  <c r="F743" i="1"/>
  <c r="C743" i="1"/>
  <c r="F742" i="1"/>
  <c r="C742" i="1"/>
  <c r="F741" i="1"/>
  <c r="C741" i="1"/>
  <c r="F740" i="1"/>
  <c r="C740" i="1"/>
  <c r="F739" i="1"/>
  <c r="C739" i="1"/>
  <c r="F738" i="1"/>
  <c r="C738" i="1"/>
  <c r="F737" i="1"/>
  <c r="C737" i="1"/>
  <c r="F736" i="1"/>
  <c r="C736" i="1"/>
  <c r="F735" i="1"/>
  <c r="C735" i="1"/>
  <c r="F734" i="1"/>
  <c r="C734" i="1"/>
  <c r="F733" i="1"/>
  <c r="C733" i="1"/>
  <c r="F732" i="1"/>
  <c r="C732" i="1"/>
  <c r="F731" i="1"/>
  <c r="C731" i="1"/>
  <c r="F730" i="1"/>
  <c r="C730" i="1"/>
  <c r="F729" i="1"/>
  <c r="C729" i="1"/>
  <c r="F728" i="1"/>
  <c r="C728" i="1"/>
  <c r="F727" i="1"/>
  <c r="C727" i="1"/>
  <c r="F726" i="1"/>
  <c r="C726" i="1"/>
  <c r="F725" i="1"/>
  <c r="C725" i="1"/>
  <c r="F724" i="1"/>
  <c r="C724" i="1"/>
  <c r="F723" i="1"/>
  <c r="C723" i="1"/>
  <c r="F722" i="1"/>
  <c r="C722" i="1"/>
  <c r="F721" i="1"/>
  <c r="C721" i="1"/>
  <c r="F720" i="1"/>
  <c r="C720" i="1"/>
  <c r="F719" i="1"/>
  <c r="C719" i="1"/>
  <c r="F718" i="1"/>
  <c r="C718" i="1"/>
  <c r="F717" i="1"/>
  <c r="C717" i="1"/>
  <c r="F716" i="1"/>
  <c r="C716" i="1"/>
  <c r="F715" i="1"/>
  <c r="C715" i="1"/>
  <c r="F714" i="1"/>
  <c r="C714" i="1"/>
  <c r="F713" i="1"/>
  <c r="C713" i="1"/>
  <c r="F712" i="1"/>
  <c r="C712" i="1"/>
  <c r="F711" i="1"/>
  <c r="C711" i="1"/>
  <c r="F710" i="1"/>
  <c r="C710" i="1"/>
  <c r="F709" i="1"/>
  <c r="C709" i="1"/>
  <c r="F708" i="1"/>
  <c r="C708" i="1"/>
  <c r="F707" i="1"/>
  <c r="C707" i="1"/>
  <c r="F706" i="1"/>
  <c r="C706" i="1"/>
  <c r="F705" i="1"/>
  <c r="C705" i="1"/>
  <c r="F704" i="1"/>
  <c r="C704" i="1"/>
  <c r="F703" i="1"/>
  <c r="C703" i="1"/>
  <c r="F702" i="1"/>
  <c r="C702" i="1"/>
  <c r="F701" i="1"/>
  <c r="C701" i="1"/>
  <c r="F700" i="1"/>
  <c r="C700" i="1"/>
  <c r="F699" i="1"/>
  <c r="C699" i="1"/>
  <c r="F698" i="1"/>
  <c r="C698" i="1"/>
  <c r="F697" i="1"/>
  <c r="C697" i="1"/>
  <c r="F696" i="1"/>
  <c r="C696" i="1"/>
  <c r="F695" i="1"/>
  <c r="C695" i="1"/>
  <c r="F694" i="1"/>
  <c r="C694" i="1"/>
  <c r="F693" i="1"/>
  <c r="C693" i="1"/>
  <c r="F692" i="1"/>
  <c r="C692" i="1"/>
  <c r="F691" i="1"/>
  <c r="C691" i="1"/>
  <c r="F690" i="1"/>
  <c r="C690" i="1"/>
  <c r="F689" i="1"/>
  <c r="C689" i="1"/>
  <c r="F688" i="1"/>
  <c r="C688" i="1"/>
  <c r="F687" i="1"/>
  <c r="C687" i="1"/>
  <c r="F686" i="1"/>
  <c r="C686" i="1"/>
  <c r="F685" i="1"/>
  <c r="C685" i="1"/>
  <c r="F684" i="1"/>
  <c r="C684" i="1"/>
  <c r="F683" i="1"/>
  <c r="C683" i="1"/>
  <c r="F682" i="1"/>
  <c r="C682" i="1"/>
  <c r="F681" i="1"/>
  <c r="C681" i="1"/>
  <c r="F680" i="1"/>
  <c r="C680" i="1"/>
  <c r="F679" i="1"/>
  <c r="C679" i="1"/>
  <c r="F678" i="1"/>
  <c r="C678" i="1"/>
  <c r="F677" i="1"/>
  <c r="C677" i="1"/>
  <c r="F676" i="1"/>
  <c r="C676" i="1"/>
  <c r="F675" i="1"/>
  <c r="C675" i="1"/>
  <c r="F674" i="1"/>
  <c r="C674" i="1"/>
  <c r="F673" i="1"/>
  <c r="C673" i="1"/>
  <c r="F672" i="1"/>
  <c r="C672" i="1"/>
  <c r="F671" i="1"/>
  <c r="C671" i="1"/>
  <c r="F670" i="1"/>
  <c r="C670" i="1"/>
  <c r="F669" i="1"/>
  <c r="C669" i="1"/>
  <c r="F668" i="1"/>
  <c r="C668" i="1"/>
  <c r="F667" i="1"/>
  <c r="C667" i="1"/>
  <c r="F666" i="1"/>
  <c r="C666" i="1"/>
  <c r="F665" i="1"/>
  <c r="C665" i="1"/>
  <c r="F664" i="1"/>
  <c r="C664" i="1"/>
  <c r="F663" i="1"/>
  <c r="C663" i="1"/>
  <c r="F662" i="1"/>
  <c r="C662" i="1"/>
  <c r="F661" i="1"/>
  <c r="C661" i="1"/>
  <c r="F660" i="1"/>
  <c r="C660" i="1"/>
  <c r="F659" i="1"/>
  <c r="C659" i="1"/>
  <c r="F658" i="1"/>
  <c r="C658" i="1"/>
  <c r="F657" i="1"/>
  <c r="C657" i="1"/>
  <c r="F656" i="1"/>
  <c r="C656" i="1"/>
  <c r="F655" i="1"/>
  <c r="C655" i="1"/>
  <c r="F654" i="1"/>
  <c r="C654" i="1"/>
  <c r="F653" i="1"/>
  <c r="C653" i="1"/>
  <c r="F652" i="1"/>
  <c r="C652" i="1"/>
  <c r="F651" i="1"/>
  <c r="C651" i="1"/>
  <c r="F650" i="1"/>
  <c r="C650" i="1"/>
  <c r="F649" i="1"/>
  <c r="C649" i="1"/>
  <c r="F648" i="1"/>
  <c r="C648" i="1"/>
  <c r="F647" i="1"/>
  <c r="C647" i="1"/>
  <c r="F646" i="1"/>
  <c r="C646" i="1"/>
  <c r="F645" i="1"/>
  <c r="C645" i="1"/>
  <c r="F644" i="1"/>
  <c r="C644" i="1"/>
  <c r="F643" i="1"/>
  <c r="C643" i="1"/>
  <c r="F642" i="1"/>
  <c r="C642" i="1"/>
  <c r="F641" i="1"/>
  <c r="C641" i="1"/>
  <c r="F640" i="1"/>
  <c r="C640" i="1"/>
  <c r="F639" i="1"/>
  <c r="C639" i="1"/>
  <c r="F638" i="1"/>
  <c r="C638" i="1"/>
  <c r="F637" i="1"/>
  <c r="C637" i="1"/>
  <c r="F636" i="1"/>
  <c r="C636" i="1"/>
  <c r="F635" i="1"/>
  <c r="C635" i="1"/>
  <c r="F634" i="1"/>
  <c r="C634" i="1"/>
  <c r="F633" i="1"/>
  <c r="C633" i="1"/>
  <c r="F632" i="1"/>
  <c r="C632" i="1"/>
  <c r="F631" i="1"/>
  <c r="C631" i="1"/>
  <c r="F630" i="1"/>
  <c r="C630" i="1"/>
  <c r="F629" i="1"/>
  <c r="C629" i="1"/>
  <c r="F628" i="1"/>
  <c r="C628" i="1"/>
  <c r="F627" i="1"/>
  <c r="C627" i="1"/>
  <c r="F626" i="1"/>
  <c r="C626" i="1"/>
  <c r="F625" i="1"/>
  <c r="C625" i="1"/>
  <c r="F624" i="1"/>
  <c r="C624" i="1"/>
  <c r="F623" i="1"/>
  <c r="C623" i="1"/>
  <c r="F622" i="1"/>
  <c r="C622" i="1"/>
  <c r="F621" i="1"/>
  <c r="C621" i="1"/>
  <c r="F620" i="1"/>
  <c r="C620" i="1"/>
  <c r="F619" i="1"/>
  <c r="C619" i="1"/>
  <c r="F618" i="1"/>
  <c r="C618" i="1"/>
  <c r="F617" i="1"/>
  <c r="C617" i="1"/>
  <c r="F616" i="1"/>
  <c r="C616" i="1"/>
  <c r="F615" i="1"/>
  <c r="C615" i="1"/>
  <c r="F614" i="1"/>
  <c r="C614" i="1"/>
  <c r="F613" i="1"/>
  <c r="C613" i="1"/>
  <c r="F612" i="1"/>
  <c r="C612" i="1"/>
  <c r="F611" i="1"/>
  <c r="C611" i="1"/>
  <c r="F610" i="1"/>
  <c r="C610" i="1"/>
  <c r="F609" i="1"/>
  <c r="C609" i="1"/>
  <c r="F608" i="1"/>
  <c r="C608" i="1"/>
  <c r="F607" i="1"/>
  <c r="C607" i="1"/>
  <c r="F606" i="1"/>
  <c r="C606" i="1"/>
  <c r="F605" i="1"/>
  <c r="C605" i="1"/>
  <c r="F604" i="1"/>
  <c r="C604" i="1"/>
  <c r="F603" i="1"/>
  <c r="C603" i="1"/>
  <c r="F602" i="1"/>
  <c r="C602" i="1"/>
  <c r="F601" i="1"/>
  <c r="C601" i="1"/>
  <c r="F600" i="1"/>
  <c r="C600" i="1"/>
  <c r="F599" i="1"/>
  <c r="C599" i="1"/>
  <c r="F598" i="1"/>
  <c r="C598" i="1"/>
  <c r="F597" i="1"/>
  <c r="C597" i="1"/>
  <c r="F596" i="1"/>
  <c r="C596" i="1"/>
  <c r="F595" i="1"/>
  <c r="C595" i="1"/>
  <c r="F594" i="1"/>
  <c r="C594" i="1"/>
  <c r="F593" i="1"/>
  <c r="C593" i="1"/>
  <c r="F592" i="1"/>
  <c r="C592" i="1"/>
  <c r="F591" i="1"/>
  <c r="C591" i="1"/>
  <c r="F590" i="1"/>
  <c r="C590" i="1"/>
  <c r="F589" i="1"/>
  <c r="C589" i="1"/>
  <c r="F588" i="1"/>
  <c r="C588" i="1"/>
  <c r="F587" i="1"/>
  <c r="C587" i="1"/>
  <c r="F586" i="1"/>
  <c r="C586" i="1"/>
  <c r="F585" i="1"/>
  <c r="C585" i="1"/>
  <c r="F584" i="1"/>
  <c r="C584" i="1"/>
  <c r="F583" i="1"/>
  <c r="C583" i="1"/>
  <c r="F582" i="1"/>
  <c r="C582" i="1"/>
  <c r="F581" i="1"/>
  <c r="C581" i="1"/>
  <c r="F580" i="1"/>
  <c r="C580" i="1"/>
  <c r="F579" i="1"/>
  <c r="C579" i="1"/>
  <c r="F578" i="1"/>
  <c r="C578" i="1"/>
  <c r="F577" i="1"/>
  <c r="C577" i="1"/>
  <c r="F576" i="1"/>
  <c r="C576" i="1"/>
  <c r="F575" i="1"/>
  <c r="C575" i="1"/>
  <c r="F574" i="1"/>
  <c r="C574" i="1"/>
  <c r="F573" i="1"/>
  <c r="C573" i="1"/>
  <c r="F572" i="1"/>
  <c r="C572" i="1"/>
  <c r="F571" i="1"/>
  <c r="C571" i="1"/>
  <c r="F570" i="1"/>
  <c r="C570" i="1"/>
  <c r="F569" i="1"/>
  <c r="C569" i="1"/>
  <c r="F568" i="1"/>
  <c r="C568" i="1"/>
  <c r="F567" i="1"/>
  <c r="C567" i="1"/>
  <c r="F566" i="1"/>
  <c r="C566" i="1"/>
  <c r="F565" i="1"/>
  <c r="C565" i="1"/>
  <c r="F564" i="1"/>
  <c r="C564" i="1"/>
  <c r="F563" i="1"/>
  <c r="C563" i="1"/>
  <c r="F562" i="1"/>
  <c r="C562" i="1"/>
  <c r="F561" i="1"/>
  <c r="C561" i="1"/>
  <c r="F560" i="1"/>
  <c r="C560" i="1"/>
  <c r="F559" i="1"/>
  <c r="C559" i="1"/>
  <c r="F558" i="1"/>
  <c r="C558" i="1"/>
  <c r="F557" i="1"/>
  <c r="C557" i="1"/>
  <c r="F556" i="1"/>
  <c r="C556" i="1"/>
  <c r="F555" i="1"/>
  <c r="C555" i="1"/>
  <c r="F554" i="1"/>
  <c r="C554" i="1"/>
  <c r="F553" i="1"/>
  <c r="C553" i="1"/>
  <c r="F552" i="1"/>
  <c r="C552" i="1"/>
  <c r="F551" i="1"/>
  <c r="C551" i="1"/>
  <c r="F550" i="1"/>
  <c r="C550" i="1"/>
  <c r="F549" i="1"/>
  <c r="C549" i="1"/>
  <c r="F548" i="1"/>
  <c r="C548" i="1"/>
  <c r="F547" i="1"/>
  <c r="C547" i="1"/>
  <c r="F546" i="1"/>
  <c r="C546" i="1"/>
  <c r="F545" i="1"/>
  <c r="C545" i="1"/>
  <c r="F544" i="1"/>
  <c r="C544" i="1"/>
  <c r="F543" i="1"/>
  <c r="C543" i="1"/>
  <c r="F542" i="1"/>
  <c r="C542" i="1"/>
  <c r="F541" i="1"/>
  <c r="C541" i="1"/>
  <c r="F540" i="1"/>
  <c r="C540" i="1"/>
  <c r="F539" i="1"/>
  <c r="C539" i="1"/>
  <c r="F538" i="1"/>
  <c r="C538" i="1"/>
  <c r="F537" i="1"/>
  <c r="C537" i="1"/>
  <c r="F536" i="1"/>
  <c r="C536" i="1"/>
  <c r="F535" i="1"/>
  <c r="C535" i="1"/>
  <c r="F534" i="1"/>
  <c r="C534" i="1"/>
  <c r="F533" i="1"/>
  <c r="C533" i="1"/>
  <c r="F532" i="1"/>
  <c r="C532" i="1"/>
  <c r="F531" i="1"/>
  <c r="C531" i="1"/>
  <c r="F530" i="1"/>
  <c r="C530" i="1"/>
  <c r="F529" i="1"/>
  <c r="C529" i="1"/>
  <c r="F528" i="1"/>
  <c r="C528" i="1"/>
  <c r="F527" i="1"/>
  <c r="C527" i="1"/>
  <c r="F526" i="1"/>
  <c r="C526" i="1"/>
  <c r="F525" i="1"/>
  <c r="C525" i="1"/>
  <c r="F524" i="1"/>
  <c r="C524" i="1"/>
  <c r="F523" i="1"/>
  <c r="C523" i="1"/>
  <c r="F522" i="1"/>
  <c r="C522" i="1"/>
  <c r="F521" i="1"/>
  <c r="C521" i="1"/>
  <c r="F520" i="1"/>
  <c r="C520" i="1"/>
  <c r="F519" i="1"/>
  <c r="C519" i="1"/>
  <c r="F518" i="1"/>
  <c r="C518" i="1"/>
  <c r="F517" i="1"/>
  <c r="C517" i="1"/>
  <c r="F516" i="1"/>
  <c r="C516" i="1"/>
  <c r="F515" i="1"/>
  <c r="C515" i="1"/>
  <c r="F514" i="1"/>
  <c r="C514" i="1"/>
  <c r="F513" i="1"/>
  <c r="C513" i="1"/>
  <c r="F512" i="1"/>
  <c r="C512" i="1"/>
  <c r="F511" i="1"/>
  <c r="C511" i="1"/>
  <c r="F510" i="1"/>
  <c r="C510" i="1"/>
  <c r="F509" i="1"/>
  <c r="C509" i="1"/>
  <c r="F508" i="1"/>
  <c r="C508" i="1"/>
  <c r="F507" i="1"/>
  <c r="C507" i="1"/>
  <c r="F506" i="1"/>
  <c r="C506" i="1"/>
  <c r="F505" i="1"/>
  <c r="C505" i="1"/>
  <c r="F504" i="1"/>
  <c r="C504" i="1"/>
  <c r="F503" i="1"/>
  <c r="C503" i="1"/>
  <c r="F502" i="1"/>
  <c r="C502" i="1"/>
  <c r="F501" i="1"/>
  <c r="C501" i="1"/>
  <c r="F500" i="1"/>
  <c r="C500" i="1"/>
  <c r="F499" i="1"/>
  <c r="C499" i="1"/>
  <c r="F498" i="1"/>
  <c r="C498" i="1"/>
  <c r="F497" i="1"/>
  <c r="C497" i="1"/>
  <c r="F496" i="1"/>
  <c r="C496" i="1"/>
  <c r="F495" i="1"/>
  <c r="C495" i="1"/>
  <c r="F494" i="1"/>
  <c r="C494" i="1"/>
  <c r="F493" i="1"/>
  <c r="C493" i="1"/>
  <c r="F492" i="1"/>
  <c r="C492" i="1"/>
  <c r="F491" i="1"/>
  <c r="C491" i="1"/>
  <c r="F490" i="1"/>
  <c r="C490" i="1"/>
  <c r="F489" i="1"/>
  <c r="C489" i="1"/>
  <c r="F488" i="1"/>
  <c r="C488" i="1"/>
  <c r="F487" i="1"/>
  <c r="C487" i="1"/>
  <c r="F486" i="1"/>
  <c r="C486" i="1"/>
  <c r="F485" i="1"/>
  <c r="C485" i="1"/>
  <c r="F484" i="1"/>
  <c r="C484" i="1"/>
  <c r="F483" i="1"/>
  <c r="C483" i="1"/>
  <c r="F482" i="1"/>
  <c r="C482" i="1"/>
  <c r="F481" i="1"/>
  <c r="C481" i="1"/>
  <c r="F480" i="1"/>
  <c r="C480" i="1"/>
  <c r="F479" i="1"/>
  <c r="C479" i="1"/>
  <c r="F478" i="1"/>
  <c r="C478" i="1"/>
  <c r="F477" i="1"/>
  <c r="C477" i="1"/>
  <c r="F476" i="1"/>
  <c r="C476" i="1"/>
  <c r="F475" i="1"/>
  <c r="C475" i="1"/>
  <c r="F474" i="1"/>
  <c r="C474" i="1"/>
  <c r="F473" i="1"/>
  <c r="C473" i="1"/>
  <c r="F472" i="1"/>
  <c r="C472" i="1"/>
  <c r="F471" i="1"/>
  <c r="C471" i="1"/>
  <c r="F470" i="1"/>
  <c r="C470" i="1"/>
  <c r="F469" i="1"/>
  <c r="C469" i="1"/>
  <c r="F468" i="1"/>
  <c r="C468" i="1"/>
  <c r="F467" i="1"/>
  <c r="C467" i="1"/>
  <c r="F466" i="1"/>
  <c r="C466" i="1"/>
  <c r="F465" i="1"/>
  <c r="C465" i="1"/>
  <c r="F464" i="1"/>
  <c r="C464" i="1"/>
  <c r="F463" i="1"/>
  <c r="C463" i="1"/>
  <c r="F462" i="1"/>
  <c r="C462" i="1"/>
  <c r="F461" i="1"/>
  <c r="C461" i="1"/>
  <c r="F460" i="1"/>
  <c r="C460" i="1"/>
  <c r="F459" i="1"/>
  <c r="C459" i="1"/>
  <c r="F458" i="1"/>
  <c r="C458" i="1"/>
  <c r="F457" i="1"/>
  <c r="C457" i="1"/>
  <c r="F456" i="1"/>
  <c r="C456" i="1"/>
  <c r="F455" i="1"/>
  <c r="C455" i="1"/>
  <c r="F454" i="1"/>
  <c r="C454" i="1"/>
  <c r="F453" i="1"/>
  <c r="C453" i="1"/>
  <c r="F452" i="1"/>
  <c r="C452" i="1"/>
  <c r="F451" i="1"/>
  <c r="C451" i="1"/>
  <c r="F450" i="1"/>
  <c r="C450" i="1"/>
  <c r="F449" i="1"/>
  <c r="C449" i="1"/>
  <c r="F448" i="1"/>
  <c r="C448" i="1"/>
  <c r="F447" i="1"/>
  <c r="C447" i="1"/>
  <c r="F446" i="1"/>
  <c r="C446" i="1"/>
  <c r="F445" i="1"/>
  <c r="C445" i="1"/>
  <c r="F444" i="1"/>
  <c r="C444" i="1"/>
  <c r="F443" i="1"/>
  <c r="C443" i="1"/>
  <c r="F442" i="1"/>
  <c r="C442" i="1"/>
  <c r="F441" i="1"/>
  <c r="C441" i="1"/>
  <c r="F440" i="1"/>
  <c r="C440" i="1"/>
  <c r="F439" i="1"/>
  <c r="C439" i="1"/>
  <c r="F438" i="1"/>
  <c r="C438" i="1"/>
  <c r="F437" i="1"/>
  <c r="C437" i="1"/>
  <c r="F436" i="1"/>
  <c r="C436" i="1"/>
  <c r="F435" i="1"/>
  <c r="C435" i="1"/>
  <c r="F434" i="1"/>
  <c r="C434" i="1"/>
  <c r="F433" i="1"/>
  <c r="C433" i="1"/>
  <c r="F432" i="1"/>
  <c r="C432" i="1"/>
  <c r="F431" i="1"/>
  <c r="C431" i="1"/>
  <c r="F430" i="1"/>
  <c r="C430" i="1"/>
  <c r="F429" i="1"/>
  <c r="C429" i="1"/>
  <c r="F428" i="1"/>
  <c r="C428" i="1"/>
  <c r="F427" i="1"/>
  <c r="C427" i="1"/>
  <c r="F426" i="1"/>
  <c r="C426" i="1"/>
  <c r="F425" i="1"/>
  <c r="C425" i="1"/>
  <c r="F424" i="1"/>
  <c r="C424" i="1"/>
  <c r="F423" i="1"/>
  <c r="C423" i="1"/>
  <c r="F422" i="1"/>
  <c r="C422" i="1"/>
  <c r="F421" i="1"/>
  <c r="C421" i="1"/>
  <c r="F420" i="1"/>
  <c r="C420" i="1"/>
  <c r="F419" i="1"/>
  <c r="C419" i="1"/>
  <c r="F418" i="1"/>
  <c r="C418" i="1"/>
  <c r="F417" i="1"/>
  <c r="C417" i="1"/>
  <c r="F416" i="1"/>
  <c r="C416" i="1"/>
  <c r="F415" i="1"/>
  <c r="C415" i="1"/>
  <c r="F414" i="1"/>
  <c r="C414" i="1"/>
  <c r="F413" i="1"/>
  <c r="C413" i="1"/>
  <c r="F412" i="1"/>
  <c r="C412" i="1"/>
  <c r="F411" i="1"/>
  <c r="C411" i="1"/>
  <c r="F410" i="1"/>
  <c r="C410" i="1"/>
  <c r="F409" i="1"/>
  <c r="C409" i="1"/>
  <c r="F408" i="1"/>
  <c r="C408" i="1"/>
  <c r="F407" i="1"/>
  <c r="C407" i="1"/>
  <c r="F406" i="1"/>
  <c r="C406" i="1"/>
  <c r="F405" i="1"/>
  <c r="C405" i="1"/>
  <c r="F404" i="1"/>
  <c r="C404" i="1"/>
  <c r="F403" i="1"/>
  <c r="C403" i="1"/>
  <c r="F402" i="1"/>
  <c r="C402" i="1"/>
  <c r="F401" i="1"/>
  <c r="C401" i="1"/>
  <c r="F400" i="1"/>
  <c r="C400" i="1"/>
  <c r="F399" i="1"/>
  <c r="C399" i="1"/>
  <c r="F398" i="1"/>
  <c r="C398" i="1"/>
  <c r="F397" i="1"/>
  <c r="C397" i="1"/>
  <c r="F396" i="1"/>
  <c r="C396" i="1"/>
  <c r="F395" i="1"/>
  <c r="C395" i="1"/>
  <c r="F394" i="1"/>
  <c r="C394" i="1"/>
  <c r="F393" i="1"/>
  <c r="C393" i="1"/>
  <c r="F392" i="1"/>
  <c r="C392" i="1"/>
  <c r="F391" i="1"/>
  <c r="C391" i="1"/>
  <c r="F390" i="1"/>
  <c r="C390" i="1"/>
  <c r="F389" i="1"/>
  <c r="C389" i="1"/>
  <c r="F388" i="1"/>
  <c r="C388" i="1"/>
  <c r="F387" i="1"/>
  <c r="C387" i="1"/>
  <c r="F386" i="1"/>
  <c r="C386" i="1"/>
  <c r="F385" i="1"/>
  <c r="C385" i="1"/>
  <c r="F384" i="1"/>
  <c r="C384" i="1"/>
  <c r="F383" i="1"/>
  <c r="C383" i="1"/>
  <c r="F382" i="1"/>
  <c r="C382" i="1"/>
  <c r="F381" i="1"/>
  <c r="C381" i="1"/>
  <c r="F380" i="1"/>
  <c r="C380" i="1"/>
  <c r="F379" i="1"/>
  <c r="C379" i="1"/>
  <c r="F378" i="1"/>
  <c r="C378" i="1"/>
  <c r="F377" i="1"/>
  <c r="C377" i="1"/>
  <c r="F376" i="1"/>
  <c r="C376" i="1"/>
  <c r="F375" i="1"/>
  <c r="C375" i="1"/>
  <c r="F374" i="1"/>
  <c r="C374" i="1"/>
  <c r="F373" i="1"/>
  <c r="C373" i="1"/>
  <c r="F372" i="1"/>
  <c r="C372" i="1"/>
  <c r="F371" i="1"/>
  <c r="C371" i="1"/>
  <c r="F370" i="1"/>
  <c r="C370" i="1"/>
  <c r="F369" i="1"/>
  <c r="C369" i="1"/>
  <c r="F368" i="1"/>
  <c r="C368" i="1"/>
  <c r="F367" i="1"/>
  <c r="C367" i="1"/>
  <c r="F366" i="1"/>
  <c r="C366" i="1"/>
  <c r="F365" i="1"/>
  <c r="C365" i="1"/>
  <c r="F364" i="1"/>
  <c r="C364" i="1"/>
  <c r="F363" i="1"/>
  <c r="C363" i="1"/>
  <c r="F362" i="1"/>
  <c r="C362" i="1"/>
  <c r="F361" i="1"/>
  <c r="C361" i="1"/>
  <c r="F360" i="1"/>
  <c r="C360" i="1"/>
  <c r="F359" i="1"/>
  <c r="C359" i="1"/>
  <c r="F358" i="1"/>
  <c r="C358" i="1"/>
  <c r="F357" i="1"/>
  <c r="C357" i="1"/>
  <c r="F356" i="1"/>
  <c r="C356" i="1"/>
  <c r="F355" i="1"/>
  <c r="C355" i="1"/>
  <c r="F354" i="1"/>
  <c r="C354" i="1"/>
  <c r="F353" i="1"/>
  <c r="C353" i="1"/>
  <c r="F352" i="1"/>
  <c r="C352" i="1"/>
  <c r="F351" i="1"/>
  <c r="C351" i="1"/>
  <c r="F350" i="1"/>
  <c r="C350" i="1"/>
  <c r="F349" i="1"/>
  <c r="C349" i="1"/>
  <c r="F348" i="1"/>
  <c r="C348" i="1"/>
  <c r="F347" i="1"/>
  <c r="C347" i="1"/>
  <c r="F346" i="1"/>
  <c r="C346" i="1"/>
  <c r="F345" i="1"/>
  <c r="C345" i="1"/>
  <c r="F344" i="1"/>
  <c r="C344" i="1"/>
  <c r="F343" i="1"/>
  <c r="C343" i="1"/>
  <c r="F342" i="1"/>
  <c r="C342" i="1"/>
  <c r="F341" i="1"/>
  <c r="C341" i="1"/>
  <c r="F340" i="1"/>
  <c r="C340" i="1"/>
  <c r="F339" i="1"/>
  <c r="C339" i="1"/>
  <c r="F338" i="1"/>
  <c r="C338" i="1"/>
  <c r="F337" i="1"/>
  <c r="C337" i="1"/>
  <c r="F336" i="1"/>
  <c r="C336" i="1"/>
  <c r="F335" i="1"/>
  <c r="C335" i="1"/>
  <c r="F334" i="1"/>
  <c r="C334" i="1"/>
  <c r="F333" i="1"/>
  <c r="C333" i="1"/>
  <c r="F332" i="1"/>
  <c r="C332" i="1"/>
  <c r="F331" i="1"/>
  <c r="C331" i="1"/>
  <c r="F330" i="1"/>
  <c r="C330" i="1"/>
  <c r="F329" i="1"/>
  <c r="C329" i="1"/>
  <c r="F328" i="1"/>
  <c r="C328" i="1"/>
  <c r="F327" i="1"/>
  <c r="C327" i="1"/>
  <c r="F326" i="1"/>
  <c r="C326" i="1"/>
  <c r="F325" i="1"/>
  <c r="C325" i="1"/>
  <c r="F324" i="1"/>
  <c r="C324" i="1"/>
  <c r="F323" i="1"/>
  <c r="C323" i="1"/>
  <c r="F322" i="1"/>
  <c r="C322" i="1"/>
  <c r="F321" i="1"/>
  <c r="C321" i="1"/>
  <c r="F320" i="1"/>
  <c r="C320" i="1"/>
  <c r="F319" i="1"/>
  <c r="C319" i="1"/>
  <c r="F318" i="1"/>
  <c r="C318" i="1"/>
  <c r="F317" i="1"/>
  <c r="C317" i="1"/>
  <c r="F316" i="1"/>
  <c r="C316" i="1"/>
  <c r="F315" i="1"/>
  <c r="C315" i="1"/>
  <c r="F314" i="1"/>
  <c r="C314" i="1"/>
  <c r="F313" i="1"/>
  <c r="C313" i="1"/>
  <c r="F312" i="1"/>
  <c r="C312" i="1"/>
  <c r="F311" i="1"/>
  <c r="C311" i="1"/>
  <c r="F310" i="1"/>
  <c r="C310" i="1"/>
  <c r="F309" i="1"/>
  <c r="C309" i="1"/>
  <c r="F308" i="1"/>
  <c r="C308" i="1"/>
  <c r="F307" i="1"/>
  <c r="C307" i="1"/>
  <c r="F306" i="1"/>
  <c r="C306" i="1"/>
  <c r="F305" i="1"/>
  <c r="C305" i="1"/>
  <c r="F304" i="1"/>
  <c r="C304" i="1"/>
  <c r="F303" i="1"/>
  <c r="C303" i="1"/>
  <c r="F302" i="1"/>
  <c r="C302" i="1"/>
  <c r="F301" i="1"/>
  <c r="C301" i="1"/>
  <c r="F300" i="1"/>
  <c r="C300" i="1"/>
  <c r="F299" i="1"/>
  <c r="C299" i="1"/>
  <c r="F298" i="1"/>
  <c r="C298" i="1"/>
  <c r="F297" i="1"/>
  <c r="C297" i="1"/>
  <c r="F296" i="1"/>
  <c r="C296" i="1"/>
  <c r="F295" i="1"/>
  <c r="C295" i="1"/>
  <c r="F294" i="1"/>
  <c r="C294" i="1"/>
  <c r="F293" i="1"/>
  <c r="C293" i="1"/>
  <c r="F292" i="1"/>
  <c r="C292" i="1"/>
  <c r="F291" i="1"/>
  <c r="C291" i="1"/>
  <c r="F290" i="1"/>
  <c r="C290" i="1"/>
  <c r="F289" i="1"/>
  <c r="C289" i="1"/>
  <c r="F288" i="1"/>
  <c r="C288" i="1"/>
  <c r="F287" i="1"/>
  <c r="C287" i="1"/>
  <c r="F286" i="1"/>
  <c r="C286" i="1"/>
  <c r="F285" i="1"/>
  <c r="C285" i="1"/>
  <c r="F284" i="1"/>
  <c r="C284" i="1"/>
  <c r="F283" i="1"/>
  <c r="C283" i="1"/>
  <c r="F282" i="1"/>
  <c r="C282" i="1"/>
  <c r="F281" i="1"/>
  <c r="C281" i="1"/>
  <c r="F280" i="1"/>
  <c r="C280" i="1"/>
  <c r="F279" i="1"/>
  <c r="C279" i="1"/>
  <c r="F278" i="1"/>
  <c r="C278" i="1"/>
  <c r="F277" i="1"/>
  <c r="C277" i="1"/>
  <c r="F276" i="1"/>
  <c r="C276" i="1"/>
  <c r="F275" i="1"/>
  <c r="C275" i="1"/>
  <c r="F274" i="1"/>
  <c r="C274" i="1"/>
  <c r="F273" i="1"/>
  <c r="C273" i="1"/>
  <c r="F272" i="1"/>
  <c r="C272" i="1"/>
  <c r="F271" i="1"/>
  <c r="C271" i="1"/>
  <c r="F270" i="1"/>
  <c r="C270" i="1"/>
  <c r="F269" i="1"/>
  <c r="C269" i="1"/>
  <c r="F268" i="1"/>
  <c r="C268" i="1"/>
  <c r="F267" i="1"/>
  <c r="C267" i="1"/>
  <c r="F266" i="1"/>
  <c r="C266" i="1"/>
  <c r="F265" i="1"/>
  <c r="C265" i="1"/>
  <c r="F264" i="1"/>
  <c r="C264" i="1"/>
  <c r="F263" i="1"/>
  <c r="C263" i="1"/>
  <c r="F262" i="1"/>
  <c r="C262" i="1"/>
  <c r="F261" i="1"/>
  <c r="C261" i="1"/>
  <c r="F260" i="1"/>
  <c r="C260" i="1"/>
  <c r="F259" i="1"/>
  <c r="C259" i="1"/>
  <c r="F258" i="1"/>
  <c r="C258" i="1"/>
  <c r="F257" i="1"/>
  <c r="C257" i="1"/>
  <c r="F256" i="1"/>
  <c r="C256" i="1"/>
  <c r="F255" i="1"/>
  <c r="C255" i="1"/>
  <c r="F254" i="1"/>
  <c r="C254" i="1"/>
  <c r="F253" i="1"/>
  <c r="C253" i="1"/>
  <c r="F252" i="1"/>
  <c r="C252" i="1"/>
  <c r="F251" i="1"/>
  <c r="C251" i="1"/>
  <c r="F250" i="1"/>
  <c r="C250" i="1"/>
  <c r="F249" i="1"/>
  <c r="C249" i="1"/>
  <c r="F248" i="1"/>
  <c r="C248" i="1"/>
  <c r="F247" i="1"/>
  <c r="C247" i="1"/>
  <c r="F246" i="1"/>
  <c r="C246" i="1"/>
  <c r="F245" i="1"/>
  <c r="C245" i="1"/>
  <c r="F244" i="1"/>
  <c r="C244" i="1"/>
  <c r="F243" i="1"/>
  <c r="C243" i="1"/>
  <c r="F242" i="1"/>
  <c r="C242" i="1"/>
  <c r="F241" i="1"/>
  <c r="C241" i="1"/>
  <c r="F240" i="1"/>
  <c r="C240" i="1"/>
  <c r="F239" i="1"/>
  <c r="C239" i="1"/>
  <c r="F238" i="1"/>
  <c r="C238" i="1"/>
  <c r="F237" i="1"/>
  <c r="C237" i="1"/>
  <c r="F236" i="1"/>
  <c r="C236" i="1"/>
  <c r="F235" i="1"/>
  <c r="C235" i="1"/>
  <c r="F234" i="1"/>
  <c r="C234" i="1"/>
  <c r="F233" i="1"/>
  <c r="C233" i="1"/>
  <c r="F232" i="1"/>
  <c r="C232" i="1"/>
  <c r="F231" i="1"/>
  <c r="C231" i="1"/>
  <c r="F230" i="1"/>
  <c r="C230" i="1"/>
  <c r="F229" i="1"/>
  <c r="C229" i="1"/>
  <c r="F228" i="1"/>
  <c r="C228" i="1"/>
  <c r="F227" i="1"/>
  <c r="C227" i="1"/>
  <c r="F226" i="1"/>
  <c r="C226" i="1"/>
  <c r="F225" i="1"/>
  <c r="C225" i="1"/>
  <c r="F224" i="1"/>
  <c r="C224" i="1"/>
  <c r="F223" i="1"/>
  <c r="C223" i="1"/>
  <c r="F222" i="1"/>
  <c r="C222" i="1"/>
  <c r="F221" i="1"/>
  <c r="C221" i="1"/>
  <c r="F220" i="1"/>
  <c r="C220" i="1"/>
  <c r="F219" i="1"/>
  <c r="C219" i="1"/>
  <c r="F218" i="1"/>
  <c r="C218" i="1"/>
  <c r="F217" i="1"/>
  <c r="C217" i="1"/>
  <c r="F216" i="1"/>
  <c r="C216" i="1"/>
  <c r="F215" i="1"/>
  <c r="C215" i="1"/>
  <c r="F214" i="1"/>
  <c r="C214" i="1"/>
  <c r="F213" i="1"/>
  <c r="C213" i="1"/>
  <c r="F212" i="1"/>
  <c r="C212" i="1"/>
  <c r="F211" i="1"/>
  <c r="C211" i="1"/>
  <c r="F210" i="1"/>
  <c r="C210" i="1"/>
  <c r="F209" i="1"/>
  <c r="C209" i="1"/>
  <c r="F208" i="1"/>
  <c r="C208" i="1"/>
  <c r="F207" i="1"/>
  <c r="C207" i="1"/>
  <c r="F206" i="1"/>
  <c r="C206" i="1"/>
  <c r="F205" i="1"/>
  <c r="C205" i="1"/>
  <c r="F204" i="1"/>
  <c r="C204" i="1"/>
  <c r="F203" i="1"/>
  <c r="C203" i="1"/>
  <c r="F202" i="1"/>
  <c r="C202" i="1"/>
  <c r="F201" i="1"/>
  <c r="C201" i="1"/>
  <c r="F200" i="1"/>
  <c r="C200" i="1"/>
  <c r="F199" i="1"/>
  <c r="C199" i="1"/>
  <c r="F198" i="1"/>
  <c r="C198" i="1"/>
  <c r="F197" i="1"/>
  <c r="C197" i="1"/>
  <c r="F196" i="1"/>
  <c r="C196" i="1"/>
  <c r="F195" i="1"/>
  <c r="C195" i="1"/>
  <c r="F194" i="1"/>
  <c r="C194" i="1"/>
  <c r="F193" i="1"/>
  <c r="C193" i="1"/>
  <c r="F192" i="1"/>
  <c r="C192" i="1"/>
  <c r="F191" i="1"/>
  <c r="C191" i="1"/>
  <c r="F190" i="1"/>
  <c r="C190" i="1"/>
  <c r="F189" i="1"/>
  <c r="C189" i="1"/>
  <c r="F188" i="1"/>
  <c r="C188" i="1"/>
  <c r="F187" i="1"/>
  <c r="C187" i="1"/>
  <c r="F186" i="1"/>
  <c r="C186" i="1"/>
  <c r="F185" i="1"/>
  <c r="C185" i="1"/>
  <c r="F184" i="1"/>
  <c r="C184" i="1"/>
  <c r="F183" i="1"/>
  <c r="C183" i="1"/>
  <c r="F182" i="1"/>
  <c r="C182" i="1"/>
  <c r="F181" i="1"/>
  <c r="C181" i="1"/>
  <c r="F180" i="1"/>
  <c r="C180" i="1"/>
  <c r="F179" i="1"/>
  <c r="C179" i="1"/>
  <c r="F178" i="1"/>
  <c r="C178" i="1"/>
  <c r="F177" i="1"/>
  <c r="C177" i="1"/>
  <c r="F176" i="1"/>
  <c r="C176" i="1"/>
  <c r="F175" i="1"/>
  <c r="C175" i="1"/>
  <c r="F174" i="1"/>
  <c r="C174" i="1"/>
  <c r="F173" i="1"/>
  <c r="C173" i="1"/>
  <c r="F172" i="1"/>
  <c r="C172" i="1"/>
  <c r="F171" i="1"/>
  <c r="C171" i="1"/>
  <c r="F170" i="1"/>
  <c r="C170" i="1"/>
  <c r="F169" i="1"/>
  <c r="C169" i="1"/>
  <c r="F168" i="1"/>
  <c r="C168" i="1"/>
  <c r="F167" i="1"/>
  <c r="C167" i="1"/>
  <c r="F166" i="1"/>
  <c r="C166" i="1"/>
  <c r="F165" i="1"/>
  <c r="C165" i="1"/>
  <c r="F164" i="1"/>
  <c r="C164" i="1"/>
  <c r="F163" i="1"/>
  <c r="C163" i="1"/>
  <c r="F162" i="1"/>
  <c r="C162" i="1"/>
  <c r="F161" i="1"/>
  <c r="C161" i="1"/>
  <c r="F160" i="1"/>
  <c r="C160" i="1"/>
  <c r="F159" i="1"/>
  <c r="C159" i="1"/>
  <c r="F158" i="1"/>
  <c r="C158" i="1"/>
  <c r="F157" i="1"/>
  <c r="C157" i="1"/>
  <c r="F156" i="1"/>
  <c r="C156" i="1"/>
  <c r="F155" i="1"/>
  <c r="C155" i="1"/>
  <c r="F154" i="1"/>
  <c r="C154" i="1"/>
  <c r="F153" i="1"/>
  <c r="C153" i="1"/>
  <c r="F152" i="1"/>
  <c r="C152" i="1"/>
  <c r="F151" i="1"/>
  <c r="C151" i="1"/>
  <c r="F150" i="1"/>
  <c r="C150" i="1"/>
  <c r="F149" i="1"/>
  <c r="C149" i="1"/>
  <c r="F148" i="1"/>
  <c r="C148" i="1"/>
  <c r="F147" i="1"/>
  <c r="C147" i="1"/>
  <c r="F146" i="1"/>
  <c r="C146" i="1"/>
  <c r="F145" i="1"/>
  <c r="C145" i="1"/>
  <c r="F144" i="1"/>
  <c r="C144" i="1"/>
  <c r="F143" i="1"/>
  <c r="C143" i="1"/>
  <c r="F142" i="1"/>
  <c r="C142" i="1"/>
  <c r="F141" i="1"/>
  <c r="C141" i="1"/>
  <c r="F140" i="1"/>
  <c r="C140" i="1"/>
  <c r="F139" i="1"/>
  <c r="C139" i="1"/>
  <c r="F138" i="1"/>
  <c r="C138" i="1"/>
  <c r="F137" i="1"/>
  <c r="C137" i="1"/>
  <c r="F136" i="1"/>
  <c r="C136" i="1"/>
  <c r="F135" i="1"/>
  <c r="C135" i="1"/>
  <c r="F134" i="1"/>
  <c r="C134" i="1"/>
  <c r="F133" i="1"/>
  <c r="C133" i="1"/>
  <c r="F132" i="1"/>
  <c r="C132" i="1"/>
  <c r="F131" i="1"/>
  <c r="C131" i="1"/>
  <c r="F130" i="1"/>
  <c r="C130" i="1"/>
  <c r="F129" i="1"/>
  <c r="C129" i="1"/>
  <c r="F128" i="1"/>
  <c r="C128" i="1"/>
  <c r="F127" i="1"/>
  <c r="C127" i="1"/>
  <c r="F126" i="1"/>
  <c r="C126" i="1"/>
  <c r="F125" i="1"/>
  <c r="C125" i="1"/>
  <c r="F124" i="1"/>
  <c r="C124" i="1"/>
  <c r="F123" i="1"/>
  <c r="C123" i="1"/>
  <c r="F122" i="1"/>
  <c r="C122" i="1"/>
  <c r="F121" i="1"/>
  <c r="C121" i="1"/>
  <c r="F120" i="1"/>
  <c r="C120" i="1"/>
  <c r="F119" i="1"/>
  <c r="C119" i="1"/>
  <c r="F118" i="1"/>
  <c r="C118" i="1"/>
  <c r="F117" i="1"/>
  <c r="C117" i="1"/>
  <c r="F116" i="1"/>
  <c r="C116" i="1"/>
  <c r="F115" i="1"/>
  <c r="C115" i="1"/>
  <c r="F114" i="1"/>
  <c r="C114" i="1"/>
  <c r="F113" i="1"/>
  <c r="C113" i="1"/>
  <c r="F112" i="1"/>
  <c r="C112" i="1"/>
  <c r="F111" i="1"/>
  <c r="C111" i="1"/>
  <c r="F110" i="1"/>
  <c r="C110" i="1"/>
  <c r="F109" i="1"/>
  <c r="C109" i="1"/>
  <c r="F108" i="1"/>
  <c r="C108" i="1"/>
  <c r="F107" i="1"/>
  <c r="C107" i="1"/>
  <c r="F106" i="1"/>
  <c r="C106" i="1"/>
  <c r="F105" i="1"/>
  <c r="C105" i="1"/>
  <c r="F104" i="1"/>
  <c r="C104" i="1"/>
  <c r="F103" i="1"/>
  <c r="C103" i="1"/>
  <c r="F102" i="1"/>
  <c r="C102" i="1"/>
  <c r="F101" i="1"/>
  <c r="C101" i="1"/>
  <c r="F100" i="1"/>
  <c r="C100" i="1"/>
  <c r="F99" i="1"/>
  <c r="C99" i="1"/>
  <c r="F98" i="1"/>
  <c r="C98" i="1"/>
  <c r="F97" i="1"/>
  <c r="C97" i="1"/>
  <c r="F96" i="1"/>
  <c r="C96" i="1"/>
  <c r="F95" i="1"/>
  <c r="C95" i="1"/>
  <c r="F94" i="1"/>
  <c r="C94" i="1"/>
  <c r="F93" i="1"/>
  <c r="C93" i="1"/>
  <c r="F92" i="1"/>
  <c r="C92" i="1"/>
  <c r="F91" i="1"/>
  <c r="C91" i="1"/>
  <c r="F90" i="1"/>
  <c r="C90" i="1"/>
  <c r="F89" i="1"/>
  <c r="C89" i="1"/>
  <c r="F88" i="1"/>
  <c r="C88" i="1"/>
  <c r="F87" i="1"/>
  <c r="C87" i="1"/>
  <c r="F86" i="1"/>
  <c r="C86" i="1"/>
  <c r="F85" i="1"/>
  <c r="C85" i="1"/>
  <c r="F84" i="1"/>
  <c r="C84" i="1"/>
  <c r="F83" i="1"/>
  <c r="C83" i="1"/>
  <c r="F82" i="1"/>
  <c r="C82" i="1"/>
  <c r="F81" i="1"/>
  <c r="C81" i="1"/>
  <c r="F80" i="1"/>
  <c r="C80" i="1"/>
  <c r="F79" i="1"/>
  <c r="C79" i="1"/>
  <c r="F78" i="1"/>
  <c r="C78" i="1"/>
  <c r="F77" i="1"/>
  <c r="C77" i="1"/>
  <c r="F76" i="1"/>
  <c r="C76" i="1"/>
  <c r="F75" i="1"/>
  <c r="C75" i="1"/>
  <c r="F74" i="1"/>
  <c r="C74" i="1"/>
  <c r="F73" i="1"/>
  <c r="C73" i="1"/>
  <c r="F72" i="1"/>
  <c r="C72" i="1"/>
  <c r="F71" i="1"/>
  <c r="C71" i="1"/>
  <c r="F70" i="1"/>
  <c r="C70" i="1"/>
  <c r="F69" i="1"/>
  <c r="C69" i="1"/>
  <c r="F68" i="1"/>
  <c r="C68" i="1"/>
  <c r="F67" i="1"/>
  <c r="C67" i="1"/>
  <c r="F66" i="1"/>
  <c r="C66" i="1"/>
  <c r="F65" i="1"/>
  <c r="C65" i="1"/>
  <c r="F64" i="1"/>
  <c r="C64" i="1"/>
  <c r="F63" i="1"/>
  <c r="C63" i="1"/>
  <c r="F62" i="1"/>
  <c r="C62" i="1"/>
  <c r="F61" i="1"/>
  <c r="C61" i="1"/>
  <c r="F60" i="1"/>
  <c r="C60" i="1"/>
  <c r="F59" i="1"/>
  <c r="C59" i="1"/>
  <c r="F58" i="1"/>
  <c r="C58" i="1"/>
  <c r="F57" i="1"/>
  <c r="C57" i="1"/>
  <c r="F56" i="1"/>
  <c r="C56" i="1"/>
  <c r="F55" i="1"/>
  <c r="C55" i="1"/>
  <c r="F54" i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  <c r="F2" i="1"/>
  <c r="H3453" i="3"/>
  <c r="D3453" i="3"/>
  <c r="H3452" i="3"/>
  <c r="D3452" i="3"/>
  <c r="H3451" i="3"/>
  <c r="D3451" i="3"/>
  <c r="H3450" i="3"/>
  <c r="D3450" i="3"/>
  <c r="H3449" i="3"/>
  <c r="D3449" i="3"/>
  <c r="H3448" i="3"/>
  <c r="D3448" i="3"/>
  <c r="H3447" i="3"/>
  <c r="D3447" i="3"/>
  <c r="H3446" i="3"/>
  <c r="D3446" i="3"/>
  <c r="H3445" i="3"/>
  <c r="D3445" i="3"/>
  <c r="H3444" i="3"/>
  <c r="D3444" i="3"/>
  <c r="H3443" i="3"/>
  <c r="D3443" i="3"/>
  <c r="H3442" i="3"/>
  <c r="D3442" i="3"/>
  <c r="H3441" i="3"/>
  <c r="D3441" i="3"/>
  <c r="H3440" i="3"/>
  <c r="D3440" i="3"/>
  <c r="H3439" i="3"/>
  <c r="D3439" i="3"/>
  <c r="H3438" i="3"/>
  <c r="D3438" i="3"/>
  <c r="H3437" i="3"/>
  <c r="D3437" i="3"/>
  <c r="H3436" i="3"/>
  <c r="D3436" i="3"/>
  <c r="H3435" i="3"/>
  <c r="D3435" i="3"/>
  <c r="H3434" i="3"/>
  <c r="D3434" i="3"/>
  <c r="H3433" i="3"/>
  <c r="D3433" i="3"/>
  <c r="H3432" i="3"/>
  <c r="D3432" i="3"/>
  <c r="H3431" i="3"/>
  <c r="D3431" i="3"/>
  <c r="H3430" i="3"/>
  <c r="D3430" i="3"/>
  <c r="H3429" i="3"/>
  <c r="D3429" i="3"/>
  <c r="H3428" i="3"/>
  <c r="D3428" i="3"/>
  <c r="H3427" i="3"/>
  <c r="D3427" i="3"/>
  <c r="H3426" i="3"/>
  <c r="D3426" i="3"/>
  <c r="H3425" i="3"/>
  <c r="D3425" i="3"/>
  <c r="H3424" i="3"/>
  <c r="D3424" i="3"/>
  <c r="H3423" i="3"/>
  <c r="D3423" i="3"/>
  <c r="H3422" i="3"/>
  <c r="D3422" i="3"/>
  <c r="H3421" i="3"/>
  <c r="D3421" i="3"/>
  <c r="H3420" i="3"/>
  <c r="D3420" i="3"/>
  <c r="H3419" i="3"/>
  <c r="D3419" i="3"/>
  <c r="H3418" i="3"/>
  <c r="D3418" i="3"/>
  <c r="H3417" i="3"/>
  <c r="D3417" i="3"/>
  <c r="H3416" i="3"/>
  <c r="D3416" i="3"/>
  <c r="H3415" i="3"/>
  <c r="D3415" i="3"/>
  <c r="H3414" i="3"/>
  <c r="D3414" i="3"/>
  <c r="H3413" i="3"/>
  <c r="D3413" i="3"/>
  <c r="H3412" i="3"/>
  <c r="D3412" i="3"/>
  <c r="H3411" i="3"/>
  <c r="D3411" i="3"/>
  <c r="H3410" i="3"/>
  <c r="D3410" i="3"/>
  <c r="H3409" i="3"/>
  <c r="D3409" i="3"/>
  <c r="H3408" i="3"/>
  <c r="D3408" i="3"/>
  <c r="H3407" i="3"/>
  <c r="D3407" i="3"/>
  <c r="H3406" i="3"/>
  <c r="D3406" i="3"/>
  <c r="H3405" i="3"/>
  <c r="D3405" i="3"/>
  <c r="H3404" i="3"/>
  <c r="D3404" i="3"/>
  <c r="H3403" i="3"/>
  <c r="D3403" i="3"/>
  <c r="H3402" i="3"/>
  <c r="D3402" i="3"/>
  <c r="H3401" i="3"/>
  <c r="D3401" i="3"/>
  <c r="H3400" i="3"/>
  <c r="D3400" i="3"/>
  <c r="H3399" i="3"/>
  <c r="D3399" i="3"/>
  <c r="H3398" i="3"/>
  <c r="D3398" i="3"/>
  <c r="H3397" i="3"/>
  <c r="D3397" i="3"/>
  <c r="H3396" i="3"/>
  <c r="D3396" i="3"/>
  <c r="H3395" i="3"/>
  <c r="D3395" i="3"/>
  <c r="H3394" i="3"/>
  <c r="D3394" i="3"/>
  <c r="H3393" i="3"/>
  <c r="D3393" i="3"/>
  <c r="H3392" i="3"/>
  <c r="D3392" i="3"/>
  <c r="H3391" i="3"/>
  <c r="D3391" i="3"/>
  <c r="H3390" i="3"/>
  <c r="D3390" i="3"/>
  <c r="H3389" i="3"/>
  <c r="D3389" i="3"/>
  <c r="H3388" i="3"/>
  <c r="D3388" i="3"/>
  <c r="H3387" i="3"/>
  <c r="D3387" i="3"/>
  <c r="H3386" i="3"/>
  <c r="D3386" i="3"/>
  <c r="H3385" i="3"/>
  <c r="D3385" i="3"/>
  <c r="H3384" i="3"/>
  <c r="D3384" i="3"/>
  <c r="H3383" i="3"/>
  <c r="D3383" i="3"/>
  <c r="H3382" i="3"/>
  <c r="D3382" i="3"/>
  <c r="H3381" i="3"/>
  <c r="D3381" i="3"/>
  <c r="H3380" i="3"/>
  <c r="D3380" i="3"/>
  <c r="H3379" i="3"/>
  <c r="D3379" i="3"/>
  <c r="H3378" i="3"/>
  <c r="D3378" i="3"/>
  <c r="H3377" i="3"/>
  <c r="D3377" i="3"/>
  <c r="H3376" i="3"/>
  <c r="D3376" i="3"/>
  <c r="H3375" i="3"/>
  <c r="D3375" i="3"/>
  <c r="H3374" i="3"/>
  <c r="D3374" i="3"/>
  <c r="H3373" i="3"/>
  <c r="D3373" i="3"/>
  <c r="H3372" i="3"/>
  <c r="D3372" i="3"/>
  <c r="H3371" i="3"/>
  <c r="D3371" i="3"/>
  <c r="H3370" i="3"/>
  <c r="D3370" i="3"/>
  <c r="H3369" i="3"/>
  <c r="D3369" i="3"/>
  <c r="H3368" i="3"/>
  <c r="D3368" i="3"/>
  <c r="H3367" i="3"/>
  <c r="D3367" i="3"/>
  <c r="H3366" i="3"/>
  <c r="D3366" i="3"/>
  <c r="H3365" i="3"/>
  <c r="D3365" i="3"/>
  <c r="H3364" i="3"/>
  <c r="D3364" i="3"/>
  <c r="H3363" i="3"/>
  <c r="D3363" i="3"/>
  <c r="H3362" i="3"/>
  <c r="D3362" i="3"/>
  <c r="H3361" i="3"/>
  <c r="D3361" i="3"/>
  <c r="H3360" i="3"/>
  <c r="D3360" i="3"/>
  <c r="H3359" i="3"/>
  <c r="D3359" i="3"/>
  <c r="H3358" i="3"/>
  <c r="D3358" i="3"/>
  <c r="H3357" i="3"/>
  <c r="D3357" i="3"/>
  <c r="H3356" i="3"/>
  <c r="D3356" i="3"/>
  <c r="H3355" i="3"/>
  <c r="D3355" i="3"/>
  <c r="H3354" i="3"/>
  <c r="D3354" i="3"/>
  <c r="H3353" i="3"/>
  <c r="D3353" i="3"/>
  <c r="H3352" i="3"/>
  <c r="D3352" i="3"/>
  <c r="H3351" i="3"/>
  <c r="D3351" i="3"/>
  <c r="H3350" i="3"/>
  <c r="D3350" i="3"/>
  <c r="H3349" i="3"/>
  <c r="D3349" i="3"/>
  <c r="H3348" i="3"/>
  <c r="D3348" i="3"/>
  <c r="H3347" i="3"/>
  <c r="D3347" i="3"/>
  <c r="H3346" i="3"/>
  <c r="D3346" i="3"/>
  <c r="H3345" i="3"/>
  <c r="D3345" i="3"/>
  <c r="H3344" i="3"/>
  <c r="D3344" i="3"/>
  <c r="H3343" i="3"/>
  <c r="D3343" i="3"/>
  <c r="H3342" i="3"/>
  <c r="D3342" i="3"/>
  <c r="H3341" i="3"/>
  <c r="D3341" i="3"/>
  <c r="H3340" i="3"/>
  <c r="D3340" i="3"/>
  <c r="H3339" i="3"/>
  <c r="D3339" i="3"/>
  <c r="H3338" i="3"/>
  <c r="D3338" i="3"/>
  <c r="H3337" i="3"/>
  <c r="D3337" i="3"/>
  <c r="H3336" i="3"/>
  <c r="D3336" i="3"/>
  <c r="H3335" i="3"/>
  <c r="D3335" i="3"/>
  <c r="H3334" i="3"/>
  <c r="D3334" i="3"/>
  <c r="H3333" i="3"/>
  <c r="D3333" i="3"/>
  <c r="H3332" i="3"/>
  <c r="D3332" i="3"/>
  <c r="H3331" i="3"/>
  <c r="D3331" i="3"/>
  <c r="H3330" i="3"/>
  <c r="D3330" i="3"/>
  <c r="H3329" i="3"/>
  <c r="D3329" i="3"/>
  <c r="H3328" i="3"/>
  <c r="D3328" i="3"/>
  <c r="H3327" i="3"/>
  <c r="D3327" i="3"/>
  <c r="H3326" i="3"/>
  <c r="D3326" i="3"/>
  <c r="H3325" i="3"/>
  <c r="D3325" i="3"/>
  <c r="H3324" i="3"/>
  <c r="D3324" i="3"/>
  <c r="H3323" i="3"/>
  <c r="D3323" i="3"/>
  <c r="H3322" i="3"/>
  <c r="D3322" i="3"/>
  <c r="H3321" i="3"/>
  <c r="D3321" i="3"/>
  <c r="H3320" i="3"/>
  <c r="D3320" i="3"/>
  <c r="H3319" i="3"/>
  <c r="D3319" i="3"/>
  <c r="H3318" i="3"/>
  <c r="D3318" i="3"/>
  <c r="H3317" i="3"/>
  <c r="D3317" i="3"/>
  <c r="H3316" i="3"/>
  <c r="D3316" i="3"/>
  <c r="H3315" i="3"/>
  <c r="D3315" i="3"/>
  <c r="H3314" i="3"/>
  <c r="D3314" i="3"/>
  <c r="H3313" i="3"/>
  <c r="D3313" i="3"/>
  <c r="H3312" i="3"/>
  <c r="D3312" i="3"/>
  <c r="H3311" i="3"/>
  <c r="D3311" i="3"/>
  <c r="H3310" i="3"/>
  <c r="D3310" i="3"/>
  <c r="H3309" i="3"/>
  <c r="D3309" i="3"/>
  <c r="H3308" i="3"/>
  <c r="D3308" i="3"/>
  <c r="H3307" i="3"/>
  <c r="D3307" i="3"/>
  <c r="H3306" i="3"/>
  <c r="D3306" i="3"/>
  <c r="H3305" i="3"/>
  <c r="D3305" i="3"/>
  <c r="H3304" i="3"/>
  <c r="D3304" i="3"/>
  <c r="H3303" i="3"/>
  <c r="D3303" i="3"/>
  <c r="H3302" i="3"/>
  <c r="D3302" i="3"/>
  <c r="H3301" i="3"/>
  <c r="D3301" i="3"/>
  <c r="H3300" i="3"/>
  <c r="D3300" i="3"/>
  <c r="H3299" i="3"/>
  <c r="D3299" i="3"/>
  <c r="H3298" i="3"/>
  <c r="D3298" i="3"/>
  <c r="H3297" i="3"/>
  <c r="D3297" i="3"/>
  <c r="H3296" i="3"/>
  <c r="D3296" i="3"/>
  <c r="H3295" i="3"/>
  <c r="D3295" i="3"/>
  <c r="H3294" i="3"/>
  <c r="D3294" i="3"/>
  <c r="H3293" i="3"/>
  <c r="D3293" i="3"/>
  <c r="H3292" i="3"/>
  <c r="D3292" i="3"/>
  <c r="H3291" i="3"/>
  <c r="D3291" i="3"/>
  <c r="H3290" i="3"/>
  <c r="D3290" i="3"/>
  <c r="H3289" i="3"/>
  <c r="D3289" i="3"/>
  <c r="H3288" i="3"/>
  <c r="D3288" i="3"/>
  <c r="H3287" i="3"/>
  <c r="D3287" i="3"/>
  <c r="H3286" i="3"/>
  <c r="D3286" i="3"/>
  <c r="H3285" i="3"/>
  <c r="D3285" i="3"/>
  <c r="H3284" i="3"/>
  <c r="D3284" i="3"/>
  <c r="H3283" i="3"/>
  <c r="D3283" i="3"/>
  <c r="H3282" i="3"/>
  <c r="D3282" i="3"/>
  <c r="H3281" i="3"/>
  <c r="D3281" i="3"/>
  <c r="H3280" i="3"/>
  <c r="D3280" i="3"/>
  <c r="H3279" i="3"/>
  <c r="D3279" i="3"/>
  <c r="H3278" i="3"/>
  <c r="D3278" i="3"/>
  <c r="H3277" i="3"/>
  <c r="D3277" i="3"/>
  <c r="H3276" i="3"/>
  <c r="D3276" i="3"/>
  <c r="H3275" i="3"/>
  <c r="D3275" i="3"/>
  <c r="H3274" i="3"/>
  <c r="D3274" i="3"/>
  <c r="H3273" i="3"/>
  <c r="D3273" i="3"/>
  <c r="H3272" i="3"/>
  <c r="D3272" i="3"/>
  <c r="H3271" i="3"/>
  <c r="D3271" i="3"/>
  <c r="H3270" i="3"/>
  <c r="D3270" i="3"/>
  <c r="H3269" i="3"/>
  <c r="D3269" i="3"/>
  <c r="H3268" i="3"/>
  <c r="D3268" i="3"/>
  <c r="H3267" i="3"/>
  <c r="D3267" i="3"/>
  <c r="H3266" i="3"/>
  <c r="D3266" i="3"/>
  <c r="H3265" i="3"/>
  <c r="D3265" i="3"/>
  <c r="H3264" i="3"/>
  <c r="D3264" i="3"/>
  <c r="H3263" i="3"/>
  <c r="D3263" i="3"/>
  <c r="H3262" i="3"/>
  <c r="D3262" i="3"/>
  <c r="H3261" i="3"/>
  <c r="D3261" i="3"/>
  <c r="H3260" i="3"/>
  <c r="D3260" i="3"/>
  <c r="H3259" i="3"/>
  <c r="D3259" i="3"/>
  <c r="H3258" i="3"/>
  <c r="D3258" i="3"/>
  <c r="H3257" i="3"/>
  <c r="D3257" i="3"/>
  <c r="H3256" i="3"/>
  <c r="D3256" i="3"/>
  <c r="H3255" i="3"/>
  <c r="D3255" i="3"/>
  <c r="H3254" i="3"/>
  <c r="D3254" i="3"/>
  <c r="H3253" i="3"/>
  <c r="D3253" i="3"/>
  <c r="H3252" i="3"/>
  <c r="D3252" i="3"/>
  <c r="H3251" i="3"/>
  <c r="D3251" i="3"/>
  <c r="H3250" i="3"/>
  <c r="D3250" i="3"/>
  <c r="H3249" i="3"/>
  <c r="D3249" i="3"/>
  <c r="H3248" i="3"/>
  <c r="D3248" i="3"/>
  <c r="H3247" i="3"/>
  <c r="D3247" i="3"/>
  <c r="H3246" i="3"/>
  <c r="D3246" i="3"/>
  <c r="H3245" i="3"/>
  <c r="D3245" i="3"/>
  <c r="H3244" i="3"/>
  <c r="D3244" i="3"/>
  <c r="H3243" i="3"/>
  <c r="D3243" i="3"/>
  <c r="H3242" i="3"/>
  <c r="D3242" i="3"/>
  <c r="H3241" i="3"/>
  <c r="D3241" i="3"/>
  <c r="H3240" i="3"/>
  <c r="D3240" i="3"/>
  <c r="H3239" i="3"/>
  <c r="D3239" i="3"/>
  <c r="H3238" i="3"/>
  <c r="D3238" i="3"/>
  <c r="H3237" i="3"/>
  <c r="D3237" i="3"/>
  <c r="H3236" i="3"/>
  <c r="D3236" i="3"/>
  <c r="H3235" i="3"/>
  <c r="D3235" i="3"/>
  <c r="H3234" i="3"/>
  <c r="D3234" i="3"/>
  <c r="H3233" i="3"/>
  <c r="D3233" i="3"/>
  <c r="H3232" i="3"/>
  <c r="D3232" i="3"/>
  <c r="H3231" i="3"/>
  <c r="D3231" i="3"/>
  <c r="H3230" i="3"/>
  <c r="D3230" i="3"/>
  <c r="H3229" i="3"/>
  <c r="D3229" i="3"/>
  <c r="H3228" i="3"/>
  <c r="D3228" i="3"/>
  <c r="H3227" i="3"/>
  <c r="D3227" i="3"/>
  <c r="H3226" i="3"/>
  <c r="D3226" i="3"/>
  <c r="H3225" i="3"/>
  <c r="D3225" i="3"/>
  <c r="H3224" i="3"/>
  <c r="D3224" i="3"/>
  <c r="H3223" i="3"/>
  <c r="D3223" i="3"/>
  <c r="H3222" i="3"/>
  <c r="D3222" i="3"/>
  <c r="H3221" i="3"/>
  <c r="D3221" i="3"/>
  <c r="H3220" i="3"/>
  <c r="D3220" i="3"/>
  <c r="H3219" i="3"/>
  <c r="D3219" i="3"/>
  <c r="H3218" i="3"/>
  <c r="D3218" i="3"/>
  <c r="H3217" i="3"/>
  <c r="D3217" i="3"/>
  <c r="H3216" i="3"/>
  <c r="D3216" i="3"/>
  <c r="H3215" i="3"/>
  <c r="D3215" i="3"/>
  <c r="H3214" i="3"/>
  <c r="D3214" i="3"/>
  <c r="H3213" i="3"/>
  <c r="D3213" i="3"/>
  <c r="H3212" i="3"/>
  <c r="D3212" i="3"/>
  <c r="H3211" i="3"/>
  <c r="D3211" i="3"/>
  <c r="H3210" i="3"/>
  <c r="D3210" i="3"/>
  <c r="H3209" i="3"/>
  <c r="D3209" i="3"/>
  <c r="H3208" i="3"/>
  <c r="D3208" i="3"/>
  <c r="H3207" i="3"/>
  <c r="D3207" i="3"/>
  <c r="H3206" i="3"/>
  <c r="D3206" i="3"/>
  <c r="H3205" i="3"/>
  <c r="D3205" i="3"/>
  <c r="H3204" i="3"/>
  <c r="D3204" i="3"/>
  <c r="H3203" i="3"/>
  <c r="D3203" i="3"/>
  <c r="H3202" i="3"/>
  <c r="D3202" i="3"/>
  <c r="H3201" i="3"/>
  <c r="D3201" i="3"/>
  <c r="H3200" i="3"/>
  <c r="D3200" i="3"/>
  <c r="H3199" i="3"/>
  <c r="D3199" i="3"/>
  <c r="H3198" i="3"/>
  <c r="D3198" i="3"/>
  <c r="H3197" i="3"/>
  <c r="D3197" i="3"/>
  <c r="H3196" i="3"/>
  <c r="D3196" i="3"/>
  <c r="H3195" i="3"/>
  <c r="D3195" i="3"/>
  <c r="H3194" i="3"/>
  <c r="D3194" i="3"/>
  <c r="H3193" i="3"/>
  <c r="D3193" i="3"/>
  <c r="H3192" i="3"/>
  <c r="D3192" i="3"/>
  <c r="H3191" i="3"/>
  <c r="D3191" i="3"/>
  <c r="H3190" i="3"/>
  <c r="D3190" i="3"/>
  <c r="H3189" i="3"/>
  <c r="D3189" i="3"/>
  <c r="H3188" i="3"/>
  <c r="D3188" i="3"/>
  <c r="H3187" i="3"/>
  <c r="D3187" i="3"/>
  <c r="H3186" i="3"/>
  <c r="D3186" i="3"/>
  <c r="H3185" i="3"/>
  <c r="D3185" i="3"/>
  <c r="H3184" i="3"/>
  <c r="D3184" i="3"/>
  <c r="H3183" i="3"/>
  <c r="D3183" i="3"/>
  <c r="H3182" i="3"/>
  <c r="D3182" i="3"/>
  <c r="H3181" i="3"/>
  <c r="D3181" i="3"/>
  <c r="H3180" i="3"/>
  <c r="D3180" i="3"/>
  <c r="H3179" i="3"/>
  <c r="D3179" i="3"/>
  <c r="H3178" i="3"/>
  <c r="D3178" i="3"/>
  <c r="H3177" i="3"/>
  <c r="D3177" i="3"/>
  <c r="H3176" i="3"/>
  <c r="D3176" i="3"/>
  <c r="H3175" i="3"/>
  <c r="D3175" i="3"/>
  <c r="H3174" i="3"/>
  <c r="D3174" i="3"/>
  <c r="H3173" i="3"/>
  <c r="D3173" i="3"/>
  <c r="H3172" i="3"/>
  <c r="D3172" i="3"/>
  <c r="H3171" i="3"/>
  <c r="D3171" i="3"/>
  <c r="H3170" i="3"/>
  <c r="D3170" i="3"/>
  <c r="H3169" i="3"/>
  <c r="D3169" i="3"/>
  <c r="H3168" i="3"/>
  <c r="D3168" i="3"/>
  <c r="H3167" i="3"/>
  <c r="D3167" i="3"/>
  <c r="H3166" i="3"/>
  <c r="D3166" i="3"/>
  <c r="H3165" i="3"/>
  <c r="D3165" i="3"/>
  <c r="H3164" i="3"/>
  <c r="D3164" i="3"/>
  <c r="H3163" i="3"/>
  <c r="D3163" i="3"/>
  <c r="H3162" i="3"/>
  <c r="D3162" i="3"/>
  <c r="H3161" i="3"/>
  <c r="D3161" i="3"/>
  <c r="H3160" i="3"/>
  <c r="D3160" i="3"/>
  <c r="H3159" i="3"/>
  <c r="D3159" i="3"/>
  <c r="H3158" i="3"/>
  <c r="D3158" i="3"/>
  <c r="H3157" i="3"/>
  <c r="D3157" i="3"/>
  <c r="H3156" i="3"/>
  <c r="D3156" i="3"/>
  <c r="H3155" i="3"/>
  <c r="D3155" i="3"/>
  <c r="H3154" i="3"/>
  <c r="D3154" i="3"/>
  <c r="H3153" i="3"/>
  <c r="D3153" i="3"/>
  <c r="H3152" i="3"/>
  <c r="D3152" i="3"/>
  <c r="H3151" i="3"/>
  <c r="D3151" i="3"/>
  <c r="H3150" i="3"/>
  <c r="D3150" i="3"/>
  <c r="H3149" i="3"/>
  <c r="D3149" i="3"/>
  <c r="H3148" i="3"/>
  <c r="D3148" i="3"/>
  <c r="H3147" i="3"/>
  <c r="D3147" i="3"/>
  <c r="H3146" i="3"/>
  <c r="D3146" i="3"/>
  <c r="H3145" i="3"/>
  <c r="D3145" i="3"/>
  <c r="H3144" i="3"/>
  <c r="D3144" i="3"/>
  <c r="H3143" i="3"/>
  <c r="D3143" i="3"/>
  <c r="H3142" i="3"/>
  <c r="D3142" i="3"/>
  <c r="H3141" i="3"/>
  <c r="D3141" i="3"/>
  <c r="H3140" i="3"/>
  <c r="D3140" i="3"/>
  <c r="H3139" i="3"/>
  <c r="D3139" i="3"/>
  <c r="H3138" i="3"/>
  <c r="D3138" i="3"/>
  <c r="H3137" i="3"/>
  <c r="D3137" i="3"/>
  <c r="H3136" i="3"/>
  <c r="D3136" i="3"/>
  <c r="H3135" i="3"/>
  <c r="D3135" i="3"/>
  <c r="H3134" i="3"/>
  <c r="D3134" i="3"/>
  <c r="H3133" i="3"/>
  <c r="D3133" i="3"/>
  <c r="H3132" i="3"/>
  <c r="D3132" i="3"/>
  <c r="H3131" i="3"/>
  <c r="D3131" i="3"/>
  <c r="H3130" i="3"/>
  <c r="D3130" i="3"/>
  <c r="H3129" i="3"/>
  <c r="D3129" i="3"/>
  <c r="H3128" i="3"/>
  <c r="D3128" i="3"/>
  <c r="H3127" i="3"/>
  <c r="D3127" i="3"/>
  <c r="H3126" i="3"/>
  <c r="D3126" i="3"/>
  <c r="H3125" i="3"/>
  <c r="D3125" i="3"/>
  <c r="H3124" i="3"/>
  <c r="D3124" i="3"/>
  <c r="H3123" i="3"/>
  <c r="D3123" i="3"/>
  <c r="H3122" i="3"/>
  <c r="D3122" i="3"/>
  <c r="H3121" i="3"/>
  <c r="D3121" i="3"/>
  <c r="H3120" i="3"/>
  <c r="D3120" i="3"/>
  <c r="H3119" i="3"/>
  <c r="D3119" i="3"/>
  <c r="H3118" i="3"/>
  <c r="D3118" i="3"/>
  <c r="H3117" i="3"/>
  <c r="D3117" i="3"/>
  <c r="H3116" i="3"/>
  <c r="D3116" i="3"/>
  <c r="H3115" i="3"/>
  <c r="D3115" i="3"/>
  <c r="H3114" i="3"/>
  <c r="D3114" i="3"/>
  <c r="H3113" i="3"/>
  <c r="D3113" i="3"/>
  <c r="H3112" i="3"/>
  <c r="D3112" i="3"/>
  <c r="H3111" i="3"/>
  <c r="D3111" i="3"/>
  <c r="H3110" i="3"/>
  <c r="D3110" i="3"/>
  <c r="H3109" i="3"/>
  <c r="D3109" i="3"/>
  <c r="H3108" i="3"/>
  <c r="D3108" i="3"/>
  <c r="H3107" i="3"/>
  <c r="D3107" i="3"/>
  <c r="H3106" i="3"/>
  <c r="D3106" i="3"/>
  <c r="H3105" i="3"/>
  <c r="D3105" i="3"/>
  <c r="H3104" i="3"/>
  <c r="D3104" i="3"/>
  <c r="H3103" i="3"/>
  <c r="D3103" i="3"/>
  <c r="H3102" i="3"/>
  <c r="D3102" i="3"/>
  <c r="H3101" i="3"/>
  <c r="D3101" i="3"/>
  <c r="H3100" i="3"/>
  <c r="D3100" i="3"/>
  <c r="H3099" i="3"/>
  <c r="D3099" i="3"/>
  <c r="H3098" i="3"/>
  <c r="D3098" i="3"/>
  <c r="H3097" i="3"/>
  <c r="D3097" i="3"/>
  <c r="H3096" i="3"/>
  <c r="D3096" i="3"/>
  <c r="H3095" i="3"/>
  <c r="D3095" i="3"/>
  <c r="H3094" i="3"/>
  <c r="D3094" i="3"/>
  <c r="H3093" i="3"/>
  <c r="D3093" i="3"/>
  <c r="H3092" i="3"/>
  <c r="D3092" i="3"/>
  <c r="H3091" i="3"/>
  <c r="D3091" i="3"/>
  <c r="H3090" i="3"/>
  <c r="D3090" i="3"/>
  <c r="H3089" i="3"/>
  <c r="D3089" i="3"/>
  <c r="H3088" i="3"/>
  <c r="D3088" i="3"/>
  <c r="H3087" i="3"/>
  <c r="D3087" i="3"/>
  <c r="H3086" i="3"/>
  <c r="D3086" i="3"/>
  <c r="H3085" i="3"/>
  <c r="D3085" i="3"/>
  <c r="H3084" i="3"/>
  <c r="D3084" i="3"/>
  <c r="H3083" i="3"/>
  <c r="D3083" i="3"/>
  <c r="H3082" i="3"/>
  <c r="D3082" i="3"/>
  <c r="H3081" i="3"/>
  <c r="D3081" i="3"/>
  <c r="H3080" i="3"/>
  <c r="D3080" i="3"/>
  <c r="H3079" i="3"/>
  <c r="D3079" i="3"/>
  <c r="H3078" i="3"/>
  <c r="D3078" i="3"/>
  <c r="H3077" i="3"/>
  <c r="D3077" i="3"/>
  <c r="H3076" i="3"/>
  <c r="D3076" i="3"/>
  <c r="H3075" i="3"/>
  <c r="D3075" i="3"/>
  <c r="H3074" i="3"/>
  <c r="D3074" i="3"/>
  <c r="H3073" i="3"/>
  <c r="D3073" i="3"/>
  <c r="H3072" i="3"/>
  <c r="D3072" i="3"/>
  <c r="H3071" i="3"/>
  <c r="D3071" i="3"/>
  <c r="H3070" i="3"/>
  <c r="D3070" i="3"/>
  <c r="H3069" i="3"/>
  <c r="D3069" i="3"/>
  <c r="H3068" i="3"/>
  <c r="D3068" i="3"/>
  <c r="H3067" i="3"/>
  <c r="D3067" i="3"/>
  <c r="H3066" i="3"/>
  <c r="D3066" i="3"/>
  <c r="H3065" i="3"/>
  <c r="D3065" i="3"/>
  <c r="H3064" i="3"/>
  <c r="D3064" i="3"/>
  <c r="H3063" i="3"/>
  <c r="D3063" i="3"/>
  <c r="H3062" i="3"/>
  <c r="D3062" i="3"/>
  <c r="H3060" i="3"/>
  <c r="D3060" i="3"/>
  <c r="H3059" i="3"/>
  <c r="D3059" i="3"/>
  <c r="H3058" i="3"/>
  <c r="D3058" i="3"/>
  <c r="H3057" i="3"/>
  <c r="D3057" i="3"/>
  <c r="H3056" i="3"/>
  <c r="D3056" i="3"/>
  <c r="H3055" i="3"/>
  <c r="D3055" i="3"/>
  <c r="H3054" i="3"/>
  <c r="D3054" i="3"/>
  <c r="H3053" i="3"/>
  <c r="D3053" i="3"/>
  <c r="H3052" i="3"/>
  <c r="D3052" i="3"/>
  <c r="H3051" i="3"/>
  <c r="D3051" i="3"/>
  <c r="H3050" i="3"/>
  <c r="D3050" i="3"/>
  <c r="H3049" i="3"/>
  <c r="D3049" i="3"/>
  <c r="H3048" i="3"/>
  <c r="D3048" i="3"/>
  <c r="H3047" i="3"/>
  <c r="D3047" i="3"/>
  <c r="H3046" i="3"/>
  <c r="D3046" i="3"/>
  <c r="H3045" i="3"/>
  <c r="D3045" i="3"/>
  <c r="H3044" i="3"/>
  <c r="D3044" i="3"/>
  <c r="H3043" i="3"/>
  <c r="D3043" i="3"/>
  <c r="H3042" i="3"/>
  <c r="D3042" i="3"/>
  <c r="H3041" i="3"/>
  <c r="D3041" i="3"/>
  <c r="H3040" i="3"/>
  <c r="D3040" i="3"/>
  <c r="H3039" i="3"/>
  <c r="D3039" i="3"/>
  <c r="H3038" i="3"/>
  <c r="D3038" i="3"/>
  <c r="H3037" i="3"/>
  <c r="D3037" i="3"/>
  <c r="H3036" i="3"/>
  <c r="D3036" i="3"/>
  <c r="H3035" i="3"/>
  <c r="D3035" i="3"/>
  <c r="H3034" i="3"/>
  <c r="D3034" i="3"/>
  <c r="H3033" i="3"/>
  <c r="D3033" i="3"/>
  <c r="H3032" i="3"/>
  <c r="D3032" i="3"/>
  <c r="H3031" i="3"/>
  <c r="D3031" i="3"/>
  <c r="H3030" i="3"/>
  <c r="D3030" i="3"/>
  <c r="H3029" i="3"/>
  <c r="D3029" i="3"/>
  <c r="H3028" i="3"/>
  <c r="D3028" i="3"/>
  <c r="H3027" i="3"/>
  <c r="D3027" i="3"/>
  <c r="H3026" i="3"/>
  <c r="D3026" i="3"/>
  <c r="H3025" i="3"/>
  <c r="D3025" i="3"/>
  <c r="H3024" i="3"/>
  <c r="D3024" i="3"/>
  <c r="H3023" i="3"/>
  <c r="D3023" i="3"/>
  <c r="H3022" i="3"/>
  <c r="D3022" i="3"/>
  <c r="H3021" i="3"/>
  <c r="D3021" i="3"/>
  <c r="H3020" i="3"/>
  <c r="D3020" i="3"/>
  <c r="H3019" i="3"/>
  <c r="D3019" i="3"/>
  <c r="H3018" i="3"/>
  <c r="D3018" i="3"/>
  <c r="H3017" i="3"/>
  <c r="D3017" i="3"/>
  <c r="H3016" i="3"/>
  <c r="D3016" i="3"/>
  <c r="H3015" i="3"/>
  <c r="D3015" i="3"/>
  <c r="H3014" i="3"/>
  <c r="D3014" i="3"/>
  <c r="H3013" i="3"/>
  <c r="D3013" i="3"/>
  <c r="H3012" i="3"/>
  <c r="D3012" i="3"/>
  <c r="H3011" i="3"/>
  <c r="D3011" i="3"/>
  <c r="H3010" i="3"/>
  <c r="D3010" i="3"/>
  <c r="H3009" i="3"/>
  <c r="D3009" i="3"/>
  <c r="H3008" i="3"/>
  <c r="D3008" i="3"/>
  <c r="H3007" i="3"/>
  <c r="D3007" i="3"/>
  <c r="H3006" i="3"/>
  <c r="D3006" i="3"/>
  <c r="H3005" i="3"/>
  <c r="D3005" i="3"/>
  <c r="H3004" i="3"/>
  <c r="D3004" i="3"/>
  <c r="H3003" i="3"/>
  <c r="D3003" i="3"/>
  <c r="H3002" i="3"/>
  <c r="D3002" i="3"/>
  <c r="H3001" i="3"/>
  <c r="D3001" i="3"/>
  <c r="H3000" i="3"/>
  <c r="D3000" i="3"/>
  <c r="H2999" i="3"/>
  <c r="D2999" i="3"/>
  <c r="H2998" i="3"/>
  <c r="D2998" i="3"/>
  <c r="H2997" i="3"/>
  <c r="D2997" i="3"/>
  <c r="H2996" i="3"/>
  <c r="D2996" i="3"/>
  <c r="H2995" i="3"/>
  <c r="D2995" i="3"/>
  <c r="H2994" i="3"/>
  <c r="D2994" i="3"/>
  <c r="H2993" i="3"/>
  <c r="D2993" i="3"/>
  <c r="H2992" i="3"/>
  <c r="D2992" i="3"/>
  <c r="H2991" i="3"/>
  <c r="D2991" i="3"/>
  <c r="H2990" i="3"/>
  <c r="D2990" i="3"/>
  <c r="H2989" i="3"/>
  <c r="D2989" i="3"/>
  <c r="H2988" i="3"/>
  <c r="D2988" i="3"/>
  <c r="H2987" i="3"/>
  <c r="D2987" i="3"/>
  <c r="H2986" i="3"/>
  <c r="D2986" i="3"/>
  <c r="H2985" i="3"/>
  <c r="D2985" i="3"/>
  <c r="H2984" i="3"/>
  <c r="D2984" i="3"/>
  <c r="H2983" i="3"/>
  <c r="D2983" i="3"/>
  <c r="H2982" i="3"/>
  <c r="D2982" i="3"/>
  <c r="H2981" i="3"/>
  <c r="D2981" i="3"/>
  <c r="H2980" i="3"/>
  <c r="D2980" i="3"/>
  <c r="H2979" i="3"/>
  <c r="D2979" i="3"/>
  <c r="H2978" i="3"/>
  <c r="D2978" i="3"/>
  <c r="H2977" i="3"/>
  <c r="D2977" i="3"/>
  <c r="H2976" i="3"/>
  <c r="D2976" i="3"/>
  <c r="H2975" i="3"/>
  <c r="D2975" i="3"/>
  <c r="H2974" i="3"/>
  <c r="D2974" i="3"/>
  <c r="H2973" i="3"/>
  <c r="D2973" i="3"/>
  <c r="H2972" i="3"/>
  <c r="D2972" i="3"/>
  <c r="H2971" i="3"/>
  <c r="D2971" i="3"/>
  <c r="H2970" i="3"/>
  <c r="D2970" i="3"/>
  <c r="H2969" i="3"/>
  <c r="D2969" i="3"/>
  <c r="H2968" i="3"/>
  <c r="D2968" i="3"/>
  <c r="H2967" i="3"/>
  <c r="D2967" i="3"/>
  <c r="H2966" i="3"/>
  <c r="D2966" i="3"/>
  <c r="H2965" i="3"/>
  <c r="D2965" i="3"/>
  <c r="H2964" i="3"/>
  <c r="D2964" i="3"/>
  <c r="H2963" i="3"/>
  <c r="D2963" i="3"/>
  <c r="H2962" i="3"/>
  <c r="D2962" i="3"/>
  <c r="H2961" i="3"/>
  <c r="D2961" i="3"/>
  <c r="H2960" i="3"/>
  <c r="D2960" i="3"/>
  <c r="H2959" i="3"/>
  <c r="D2959" i="3"/>
  <c r="H2958" i="3"/>
  <c r="D2958" i="3"/>
  <c r="H2957" i="3"/>
  <c r="D2957" i="3"/>
  <c r="H2956" i="3"/>
  <c r="D2956" i="3"/>
  <c r="H2955" i="3"/>
  <c r="D2955" i="3"/>
  <c r="H2954" i="3"/>
  <c r="D2954" i="3"/>
  <c r="H2953" i="3"/>
  <c r="D2953" i="3"/>
  <c r="H2952" i="3"/>
  <c r="D2952" i="3"/>
  <c r="H2951" i="3"/>
  <c r="D2951" i="3"/>
  <c r="H2950" i="3"/>
  <c r="D2950" i="3"/>
  <c r="H2949" i="3"/>
  <c r="D2949" i="3"/>
  <c r="H2948" i="3"/>
  <c r="D2948" i="3"/>
  <c r="H2947" i="3"/>
  <c r="D2947" i="3"/>
  <c r="H2946" i="3"/>
  <c r="D2946" i="3"/>
  <c r="H2945" i="3"/>
  <c r="D2945" i="3"/>
  <c r="H2944" i="3"/>
  <c r="D2944" i="3"/>
  <c r="H2943" i="3"/>
  <c r="D2943" i="3"/>
  <c r="H2942" i="3"/>
  <c r="D2942" i="3"/>
  <c r="H2941" i="3"/>
  <c r="D2941" i="3"/>
  <c r="H2940" i="3"/>
  <c r="D2940" i="3"/>
  <c r="H2939" i="3"/>
  <c r="D2939" i="3"/>
  <c r="H2938" i="3"/>
  <c r="D2938" i="3"/>
  <c r="H2937" i="3"/>
  <c r="D2937" i="3"/>
  <c r="H2936" i="3"/>
  <c r="D2936" i="3"/>
  <c r="H2935" i="3"/>
  <c r="D2935" i="3"/>
  <c r="H2934" i="3"/>
  <c r="D2934" i="3"/>
  <c r="H2933" i="3"/>
  <c r="D2933" i="3"/>
  <c r="H2932" i="3"/>
  <c r="D2932" i="3"/>
  <c r="H2931" i="3"/>
  <c r="D2931" i="3"/>
  <c r="H2930" i="3"/>
  <c r="D2930" i="3"/>
  <c r="H2929" i="3"/>
  <c r="D2929" i="3"/>
  <c r="H2928" i="3"/>
  <c r="D2928" i="3"/>
  <c r="H2927" i="3"/>
  <c r="D2927" i="3"/>
  <c r="H2926" i="3"/>
  <c r="D2926" i="3"/>
  <c r="H2925" i="3"/>
  <c r="D2925" i="3"/>
  <c r="H2924" i="3"/>
  <c r="D2924" i="3"/>
  <c r="H2923" i="3"/>
  <c r="D2923" i="3"/>
  <c r="H2922" i="3"/>
  <c r="D2922" i="3"/>
  <c r="H2921" i="3"/>
  <c r="D2921" i="3"/>
  <c r="H2920" i="3"/>
  <c r="D2920" i="3"/>
  <c r="H2919" i="3"/>
  <c r="D2919" i="3"/>
  <c r="H2918" i="3"/>
  <c r="D2918" i="3"/>
  <c r="H2917" i="3"/>
  <c r="D2917" i="3"/>
  <c r="H2916" i="3"/>
  <c r="D2916" i="3"/>
  <c r="H2915" i="3"/>
  <c r="D2915" i="3"/>
  <c r="H2914" i="3"/>
  <c r="D2914" i="3"/>
  <c r="H2913" i="3"/>
  <c r="D2913" i="3"/>
  <c r="H2912" i="3"/>
  <c r="D2912" i="3"/>
  <c r="H2911" i="3"/>
  <c r="D2911" i="3"/>
  <c r="H2910" i="3"/>
  <c r="D2910" i="3"/>
  <c r="H2909" i="3"/>
  <c r="D2909" i="3"/>
  <c r="H2908" i="3"/>
  <c r="D2908" i="3"/>
  <c r="H2907" i="3"/>
  <c r="D2907" i="3"/>
  <c r="H2906" i="3"/>
  <c r="D2906" i="3"/>
  <c r="H2905" i="3"/>
  <c r="D2905" i="3"/>
  <c r="H2904" i="3"/>
  <c r="D2904" i="3"/>
  <c r="H2903" i="3"/>
  <c r="D2903" i="3"/>
  <c r="H2902" i="3"/>
  <c r="D2902" i="3"/>
  <c r="H2901" i="3"/>
  <c r="D2901" i="3"/>
  <c r="H2900" i="3"/>
  <c r="D2900" i="3"/>
  <c r="H2899" i="3"/>
  <c r="D2899" i="3"/>
  <c r="H2898" i="3"/>
  <c r="D2898" i="3"/>
  <c r="H2897" i="3"/>
  <c r="D2897" i="3"/>
  <c r="H2896" i="3"/>
  <c r="D2896" i="3"/>
  <c r="H2895" i="3"/>
  <c r="D2895" i="3"/>
  <c r="H2894" i="3"/>
  <c r="D2894" i="3"/>
  <c r="H2893" i="3"/>
  <c r="D2893" i="3"/>
  <c r="H2892" i="3"/>
  <c r="D2892" i="3"/>
  <c r="H2891" i="3"/>
  <c r="D2891" i="3"/>
  <c r="H2890" i="3"/>
  <c r="D2890" i="3"/>
  <c r="H2889" i="3"/>
  <c r="D2889" i="3"/>
  <c r="H2888" i="3"/>
  <c r="D2888" i="3"/>
  <c r="H2887" i="3"/>
  <c r="D2887" i="3"/>
  <c r="H2886" i="3"/>
  <c r="D2886" i="3"/>
  <c r="H2885" i="3"/>
  <c r="D2885" i="3"/>
  <c r="H2884" i="3"/>
  <c r="D2884" i="3"/>
  <c r="H2883" i="3"/>
  <c r="D2883" i="3"/>
  <c r="H2882" i="3"/>
  <c r="D2882" i="3"/>
  <c r="H2881" i="3"/>
  <c r="D2881" i="3"/>
  <c r="H2880" i="3"/>
  <c r="D2880" i="3"/>
  <c r="H2879" i="3"/>
  <c r="D2879" i="3"/>
  <c r="H2878" i="3"/>
  <c r="D2878" i="3"/>
  <c r="H2877" i="3"/>
  <c r="D2877" i="3"/>
  <c r="H2876" i="3"/>
  <c r="D2876" i="3"/>
  <c r="H2875" i="3"/>
  <c r="D2875" i="3"/>
  <c r="H2874" i="3"/>
  <c r="D2874" i="3"/>
  <c r="H2873" i="3"/>
  <c r="D2873" i="3"/>
  <c r="H2872" i="3"/>
  <c r="D2872" i="3"/>
  <c r="H2871" i="3"/>
  <c r="D2871" i="3"/>
  <c r="H2870" i="3"/>
  <c r="D2870" i="3"/>
  <c r="H2869" i="3"/>
  <c r="D2869" i="3"/>
  <c r="H2868" i="3"/>
  <c r="D2868" i="3"/>
  <c r="H2867" i="3"/>
  <c r="D2867" i="3"/>
  <c r="H2866" i="3"/>
  <c r="D2866" i="3"/>
  <c r="H2865" i="3"/>
  <c r="D2865" i="3"/>
  <c r="H2864" i="3"/>
  <c r="D2864" i="3"/>
  <c r="H2863" i="3"/>
  <c r="D2863" i="3"/>
  <c r="H2862" i="3"/>
  <c r="D2862" i="3"/>
  <c r="H2861" i="3"/>
  <c r="D2861" i="3"/>
  <c r="H2860" i="3"/>
  <c r="D2860" i="3"/>
  <c r="H2859" i="3"/>
  <c r="D2859" i="3"/>
  <c r="H2858" i="3"/>
  <c r="D2858" i="3"/>
  <c r="H2857" i="3"/>
  <c r="D2857" i="3"/>
  <c r="H2856" i="3"/>
  <c r="D2856" i="3"/>
  <c r="H2855" i="3"/>
  <c r="D2855" i="3"/>
  <c r="H2854" i="3"/>
  <c r="D2854" i="3"/>
  <c r="H2853" i="3"/>
  <c r="D2853" i="3"/>
  <c r="H2852" i="3"/>
  <c r="D2852" i="3"/>
  <c r="H2851" i="3"/>
  <c r="D2851" i="3"/>
  <c r="H2850" i="3"/>
  <c r="D2850" i="3"/>
  <c r="H2849" i="3"/>
  <c r="D2849" i="3"/>
  <c r="H2848" i="3"/>
  <c r="D2848" i="3"/>
  <c r="H2847" i="3"/>
  <c r="D2847" i="3"/>
  <c r="H2846" i="3"/>
  <c r="D2846" i="3"/>
  <c r="H2845" i="3"/>
  <c r="D2845" i="3"/>
  <c r="H2844" i="3"/>
  <c r="D2844" i="3"/>
  <c r="H2843" i="3"/>
  <c r="D2843" i="3"/>
  <c r="H2842" i="3"/>
  <c r="D2842" i="3"/>
  <c r="H2841" i="3"/>
  <c r="D2841" i="3"/>
  <c r="H2840" i="3"/>
  <c r="D2840" i="3"/>
  <c r="H2839" i="3"/>
  <c r="D2839" i="3"/>
  <c r="H2838" i="3"/>
  <c r="D2838" i="3"/>
  <c r="H2837" i="3"/>
  <c r="D2837" i="3"/>
  <c r="H2836" i="3"/>
  <c r="D2836" i="3"/>
  <c r="H2835" i="3"/>
  <c r="D2835" i="3"/>
  <c r="H2834" i="3"/>
  <c r="D2834" i="3"/>
  <c r="H2833" i="3"/>
  <c r="D2833" i="3"/>
  <c r="H2832" i="3"/>
  <c r="D2832" i="3"/>
  <c r="H2831" i="3"/>
  <c r="D2831" i="3"/>
  <c r="H2830" i="3"/>
  <c r="D2830" i="3"/>
  <c r="H2829" i="3"/>
  <c r="D2829" i="3"/>
  <c r="H2828" i="3"/>
  <c r="D2828" i="3"/>
  <c r="H2827" i="3"/>
  <c r="D2827" i="3"/>
  <c r="H2826" i="3"/>
  <c r="D2826" i="3"/>
  <c r="H2825" i="3"/>
  <c r="D2825" i="3"/>
  <c r="H2824" i="3"/>
  <c r="D2824" i="3"/>
  <c r="H2823" i="3"/>
  <c r="D2823" i="3"/>
  <c r="H2822" i="3"/>
  <c r="D2822" i="3"/>
  <c r="H2821" i="3"/>
  <c r="D2821" i="3"/>
  <c r="H2820" i="3"/>
  <c r="D2820" i="3"/>
  <c r="H2819" i="3"/>
  <c r="D2819" i="3"/>
  <c r="H2818" i="3"/>
  <c r="D2818" i="3"/>
  <c r="H2817" i="3"/>
  <c r="D2817" i="3"/>
  <c r="H2816" i="3"/>
  <c r="D2816" i="3"/>
  <c r="H2815" i="3"/>
  <c r="D2815" i="3"/>
  <c r="H2814" i="3"/>
  <c r="D2814" i="3"/>
  <c r="H2813" i="3"/>
  <c r="D2813" i="3"/>
  <c r="H2812" i="3"/>
  <c r="D2812" i="3"/>
  <c r="H2811" i="3"/>
  <c r="D2811" i="3"/>
  <c r="H2810" i="3"/>
  <c r="D2810" i="3"/>
  <c r="H2809" i="3"/>
  <c r="D2809" i="3"/>
  <c r="H2808" i="3"/>
  <c r="D2808" i="3"/>
  <c r="H2807" i="3"/>
  <c r="D2807" i="3"/>
  <c r="H2806" i="3"/>
  <c r="D2806" i="3"/>
  <c r="H2805" i="3"/>
  <c r="D2805" i="3"/>
  <c r="H2804" i="3"/>
  <c r="D2804" i="3"/>
  <c r="H2803" i="3"/>
  <c r="D2803" i="3"/>
  <c r="H2802" i="3"/>
  <c r="D2802" i="3"/>
  <c r="H2801" i="3"/>
  <c r="D2801" i="3"/>
  <c r="H2800" i="3"/>
  <c r="D2800" i="3"/>
  <c r="H2799" i="3"/>
  <c r="D2799" i="3"/>
  <c r="H2798" i="3"/>
  <c r="D2798" i="3"/>
  <c r="H2797" i="3"/>
  <c r="D2797" i="3"/>
  <c r="H2796" i="3"/>
  <c r="D2796" i="3"/>
  <c r="H2795" i="3"/>
  <c r="D2795" i="3"/>
  <c r="H2794" i="3"/>
  <c r="D2794" i="3"/>
  <c r="H2793" i="3"/>
  <c r="D2793" i="3"/>
  <c r="H2792" i="3"/>
  <c r="D2792" i="3"/>
  <c r="H2791" i="3"/>
  <c r="D2791" i="3"/>
  <c r="H2790" i="3"/>
  <c r="D2790" i="3"/>
  <c r="H2789" i="3"/>
  <c r="D2789" i="3"/>
  <c r="H2788" i="3"/>
  <c r="D2788" i="3"/>
  <c r="H2787" i="3"/>
  <c r="D2787" i="3"/>
  <c r="H2786" i="3"/>
  <c r="D2786" i="3"/>
  <c r="H2785" i="3"/>
  <c r="D2785" i="3"/>
  <c r="H2784" i="3"/>
  <c r="D2784" i="3"/>
  <c r="H2783" i="3"/>
  <c r="D2783" i="3"/>
  <c r="H2782" i="3"/>
  <c r="D2782" i="3"/>
  <c r="H2781" i="3"/>
  <c r="D2781" i="3"/>
  <c r="H2780" i="3"/>
  <c r="D2780" i="3"/>
  <c r="H2779" i="3"/>
  <c r="D2779" i="3"/>
  <c r="H2778" i="3"/>
  <c r="D2778" i="3"/>
  <c r="H2777" i="3"/>
  <c r="D2777" i="3"/>
  <c r="H2776" i="3"/>
  <c r="D2776" i="3"/>
  <c r="H2775" i="3"/>
  <c r="D2775" i="3"/>
  <c r="H2774" i="3"/>
  <c r="D2774" i="3"/>
  <c r="H2773" i="3"/>
  <c r="D2773" i="3"/>
  <c r="H2772" i="3"/>
  <c r="D2772" i="3"/>
  <c r="H2771" i="3"/>
  <c r="D2771" i="3"/>
  <c r="H2770" i="3"/>
  <c r="D2770" i="3"/>
  <c r="H2769" i="3"/>
  <c r="D2769" i="3"/>
  <c r="H2768" i="3"/>
  <c r="D2768" i="3"/>
  <c r="H2767" i="3"/>
  <c r="D2767" i="3"/>
  <c r="H2766" i="3"/>
  <c r="D2766" i="3"/>
  <c r="H2765" i="3"/>
  <c r="D2765" i="3"/>
  <c r="H2764" i="3"/>
  <c r="D2764" i="3"/>
  <c r="H2763" i="3"/>
  <c r="D2763" i="3"/>
  <c r="H2762" i="3"/>
  <c r="D2762" i="3"/>
  <c r="H2761" i="3"/>
  <c r="D2761" i="3"/>
  <c r="H2760" i="3"/>
  <c r="D2760" i="3"/>
  <c r="H2759" i="3"/>
  <c r="D2759" i="3"/>
  <c r="H2758" i="3"/>
  <c r="D2758" i="3"/>
  <c r="H2757" i="3"/>
  <c r="D2757" i="3"/>
  <c r="H2756" i="3"/>
  <c r="D2756" i="3"/>
  <c r="H2755" i="3"/>
  <c r="D2755" i="3"/>
  <c r="H2754" i="3"/>
  <c r="D2754" i="3"/>
  <c r="H2753" i="3"/>
  <c r="D2753" i="3"/>
  <c r="H2752" i="3"/>
  <c r="D2752" i="3"/>
  <c r="H2751" i="3"/>
  <c r="D2751" i="3"/>
  <c r="H2750" i="3"/>
  <c r="D2750" i="3"/>
  <c r="H2749" i="3"/>
  <c r="D2749" i="3"/>
  <c r="H2748" i="3"/>
  <c r="D2748" i="3"/>
  <c r="H2747" i="3"/>
  <c r="D2747" i="3"/>
  <c r="H2746" i="3"/>
  <c r="D2746" i="3"/>
  <c r="H2745" i="3"/>
  <c r="D2745" i="3"/>
  <c r="H2744" i="3"/>
  <c r="D2744" i="3"/>
  <c r="H2743" i="3"/>
  <c r="D2743" i="3"/>
  <c r="H2742" i="3"/>
  <c r="D2742" i="3"/>
  <c r="H2741" i="3"/>
  <c r="D2741" i="3"/>
  <c r="H2740" i="3"/>
  <c r="D2740" i="3"/>
  <c r="H2739" i="3"/>
  <c r="D2739" i="3"/>
  <c r="H2738" i="3"/>
  <c r="D2738" i="3"/>
  <c r="H2737" i="3"/>
  <c r="D2737" i="3"/>
  <c r="H2736" i="3"/>
  <c r="D2736" i="3"/>
  <c r="H2735" i="3"/>
  <c r="D2735" i="3"/>
  <c r="H2734" i="3"/>
  <c r="D2734" i="3"/>
  <c r="H2733" i="3"/>
  <c r="D2733" i="3"/>
  <c r="H2732" i="3"/>
  <c r="D2732" i="3"/>
  <c r="H2731" i="3"/>
  <c r="D2731" i="3"/>
  <c r="H2730" i="3"/>
  <c r="D2730" i="3"/>
  <c r="H2729" i="3"/>
  <c r="D2729" i="3"/>
  <c r="H2728" i="3"/>
  <c r="D2728" i="3"/>
  <c r="H2727" i="3"/>
  <c r="D2727" i="3"/>
  <c r="H2726" i="3"/>
  <c r="D2726" i="3"/>
  <c r="H2725" i="3"/>
  <c r="D2725" i="3"/>
  <c r="H2724" i="3"/>
  <c r="D2724" i="3"/>
  <c r="H2723" i="3"/>
  <c r="D2723" i="3"/>
  <c r="H2722" i="3"/>
  <c r="D2722" i="3"/>
  <c r="H2721" i="3"/>
  <c r="D2721" i="3"/>
  <c r="H2720" i="3"/>
  <c r="D2720" i="3"/>
  <c r="H2719" i="3"/>
  <c r="D2719" i="3"/>
  <c r="H2718" i="3"/>
  <c r="D2718" i="3"/>
  <c r="H2717" i="3"/>
  <c r="D2717" i="3"/>
  <c r="H2716" i="3"/>
  <c r="D2716" i="3"/>
  <c r="H2715" i="3"/>
  <c r="D2715" i="3"/>
  <c r="H2714" i="3"/>
  <c r="D2714" i="3"/>
  <c r="H2713" i="3"/>
  <c r="D2713" i="3"/>
  <c r="H2711" i="3"/>
  <c r="D2711" i="3"/>
  <c r="H2710" i="3"/>
  <c r="D2710" i="3"/>
  <c r="H2709" i="3"/>
  <c r="D2709" i="3"/>
  <c r="H2708" i="3"/>
  <c r="D2708" i="3"/>
  <c r="H2707" i="3"/>
  <c r="D2707" i="3"/>
  <c r="H2706" i="3"/>
  <c r="D2706" i="3"/>
  <c r="H2705" i="3"/>
  <c r="D2705" i="3"/>
  <c r="H2704" i="3"/>
  <c r="D2704" i="3"/>
  <c r="H2703" i="3"/>
  <c r="D2703" i="3"/>
  <c r="H2702" i="3"/>
  <c r="D2702" i="3"/>
  <c r="H2701" i="3"/>
  <c r="D2701" i="3"/>
  <c r="H2700" i="3"/>
  <c r="D2700" i="3"/>
  <c r="H2699" i="3"/>
  <c r="D2699" i="3"/>
  <c r="H2698" i="3"/>
  <c r="D2698" i="3"/>
  <c r="H2697" i="3"/>
  <c r="D2697" i="3"/>
  <c r="H2696" i="3"/>
  <c r="D2696" i="3"/>
  <c r="H2695" i="3"/>
  <c r="D2695" i="3"/>
  <c r="H2694" i="3"/>
  <c r="D2694" i="3"/>
  <c r="H2693" i="3"/>
  <c r="D2693" i="3"/>
  <c r="H2692" i="3"/>
  <c r="D2692" i="3"/>
  <c r="H2691" i="3"/>
  <c r="D2691" i="3"/>
  <c r="H2690" i="3"/>
  <c r="D2690" i="3"/>
  <c r="H2689" i="3"/>
  <c r="D2689" i="3"/>
  <c r="H2688" i="3"/>
  <c r="D2688" i="3"/>
  <c r="H2687" i="3"/>
  <c r="D2687" i="3"/>
  <c r="H2686" i="3"/>
  <c r="D2686" i="3"/>
  <c r="H2685" i="3"/>
  <c r="D2685" i="3"/>
  <c r="H2684" i="3"/>
  <c r="D2684" i="3"/>
  <c r="H2683" i="3"/>
  <c r="D2683" i="3"/>
  <c r="H2682" i="3"/>
  <c r="D2682" i="3"/>
  <c r="H2681" i="3"/>
  <c r="D2681" i="3"/>
  <c r="H2680" i="3"/>
  <c r="D2680" i="3"/>
  <c r="H2679" i="3"/>
  <c r="D2679" i="3"/>
  <c r="H2678" i="3"/>
  <c r="D2678" i="3"/>
  <c r="H2677" i="3"/>
  <c r="D2677" i="3"/>
  <c r="H2676" i="3"/>
  <c r="D2676" i="3"/>
  <c r="H2675" i="3"/>
  <c r="D2675" i="3"/>
  <c r="H2674" i="3"/>
  <c r="D2674" i="3"/>
  <c r="H2673" i="3"/>
  <c r="D2673" i="3"/>
  <c r="H2672" i="3"/>
  <c r="D2672" i="3"/>
  <c r="H2671" i="3"/>
  <c r="D2671" i="3"/>
  <c r="H2670" i="3"/>
  <c r="D2670" i="3"/>
  <c r="H2669" i="3"/>
  <c r="D2669" i="3"/>
  <c r="H2668" i="3"/>
  <c r="D2668" i="3"/>
  <c r="H2667" i="3"/>
  <c r="D2667" i="3"/>
  <c r="H2666" i="3"/>
  <c r="D2666" i="3"/>
  <c r="H2665" i="3"/>
  <c r="D2665" i="3"/>
  <c r="H2664" i="3"/>
  <c r="D2664" i="3"/>
  <c r="H2663" i="3"/>
  <c r="D2663" i="3"/>
  <c r="H2662" i="3"/>
  <c r="D2662" i="3"/>
  <c r="H2661" i="3"/>
  <c r="D2661" i="3"/>
  <c r="H2660" i="3"/>
  <c r="D2660" i="3"/>
  <c r="H2659" i="3"/>
  <c r="D2659" i="3"/>
  <c r="H2658" i="3"/>
  <c r="D2658" i="3"/>
  <c r="H2657" i="3"/>
  <c r="D2657" i="3"/>
  <c r="H2656" i="3"/>
  <c r="D2656" i="3"/>
  <c r="H2655" i="3"/>
  <c r="D2655" i="3"/>
  <c r="H2654" i="3"/>
  <c r="D2654" i="3"/>
  <c r="H2653" i="3"/>
  <c r="D2653" i="3"/>
  <c r="H2652" i="3"/>
  <c r="D2652" i="3"/>
  <c r="H2651" i="3"/>
  <c r="D2651" i="3"/>
  <c r="H2650" i="3"/>
  <c r="D2650" i="3"/>
  <c r="H2649" i="3"/>
  <c r="D2649" i="3"/>
  <c r="H2648" i="3"/>
  <c r="D2648" i="3"/>
  <c r="H2647" i="3"/>
  <c r="D2647" i="3"/>
  <c r="H2646" i="3"/>
  <c r="D2646" i="3"/>
  <c r="H2645" i="3"/>
  <c r="D2645" i="3"/>
  <c r="H2644" i="3"/>
  <c r="D2644" i="3"/>
  <c r="H2643" i="3"/>
  <c r="D2643" i="3"/>
  <c r="H2642" i="3"/>
  <c r="D2642" i="3"/>
  <c r="H2641" i="3"/>
  <c r="D2641" i="3"/>
  <c r="H2640" i="3"/>
  <c r="D2640" i="3"/>
  <c r="H2639" i="3"/>
  <c r="D2639" i="3"/>
  <c r="H2638" i="3"/>
  <c r="D2638" i="3"/>
  <c r="H2637" i="3"/>
  <c r="D2637" i="3"/>
  <c r="H2636" i="3"/>
  <c r="D2636" i="3"/>
  <c r="H2635" i="3"/>
  <c r="D2635" i="3"/>
  <c r="H2634" i="3"/>
  <c r="D2634" i="3"/>
  <c r="H2633" i="3"/>
  <c r="D2633" i="3"/>
  <c r="H2632" i="3"/>
  <c r="D2632" i="3"/>
  <c r="H2631" i="3"/>
  <c r="D2631" i="3"/>
  <c r="H2630" i="3"/>
  <c r="D2630" i="3"/>
  <c r="H2629" i="3"/>
  <c r="D2629" i="3"/>
  <c r="H2628" i="3"/>
  <c r="D2628" i="3"/>
  <c r="H2627" i="3"/>
  <c r="D2627" i="3"/>
  <c r="H2626" i="3"/>
  <c r="D2626" i="3"/>
  <c r="H2625" i="3"/>
  <c r="D2625" i="3"/>
  <c r="H2624" i="3"/>
  <c r="D2624" i="3"/>
  <c r="H2623" i="3"/>
  <c r="D2623" i="3"/>
  <c r="H2622" i="3"/>
  <c r="D2622" i="3"/>
  <c r="H2621" i="3"/>
  <c r="D2621" i="3"/>
  <c r="H2620" i="3"/>
  <c r="D2620" i="3"/>
  <c r="H2619" i="3"/>
  <c r="D2619" i="3"/>
  <c r="H2618" i="3"/>
  <c r="D2618" i="3"/>
  <c r="H2617" i="3"/>
  <c r="D2617" i="3"/>
  <c r="H2616" i="3"/>
  <c r="D2616" i="3"/>
  <c r="H2615" i="3"/>
  <c r="D2615" i="3"/>
  <c r="H2614" i="3"/>
  <c r="D2614" i="3"/>
  <c r="H2613" i="3"/>
  <c r="D2613" i="3"/>
  <c r="H2612" i="3"/>
  <c r="D2612" i="3"/>
  <c r="H2611" i="3"/>
  <c r="D2611" i="3"/>
  <c r="H2610" i="3"/>
  <c r="D2610" i="3"/>
  <c r="H2609" i="3"/>
  <c r="D2609" i="3"/>
  <c r="H2608" i="3"/>
  <c r="D2608" i="3"/>
  <c r="H2607" i="3"/>
  <c r="D2607" i="3"/>
  <c r="H2606" i="3"/>
  <c r="D2606" i="3"/>
  <c r="H2605" i="3"/>
  <c r="D2605" i="3"/>
  <c r="H2604" i="3"/>
  <c r="D2604" i="3"/>
  <c r="H2603" i="3"/>
  <c r="D2603" i="3"/>
  <c r="H2602" i="3"/>
  <c r="D2602" i="3"/>
  <c r="H2601" i="3"/>
  <c r="D2601" i="3"/>
  <c r="H2600" i="3"/>
  <c r="D2600" i="3"/>
  <c r="H2599" i="3"/>
  <c r="D2599" i="3"/>
  <c r="H2598" i="3"/>
  <c r="D2598" i="3"/>
  <c r="H2597" i="3"/>
  <c r="D2597" i="3"/>
  <c r="H2596" i="3"/>
  <c r="D2596" i="3"/>
  <c r="H2595" i="3"/>
  <c r="D2595" i="3"/>
  <c r="H2594" i="3"/>
  <c r="D2594" i="3"/>
  <c r="H2593" i="3"/>
  <c r="D2593" i="3"/>
  <c r="H2592" i="3"/>
  <c r="D2592" i="3"/>
  <c r="H2591" i="3"/>
  <c r="D2591" i="3"/>
  <c r="H2590" i="3"/>
  <c r="D2590" i="3"/>
  <c r="H2589" i="3"/>
  <c r="D2589" i="3"/>
  <c r="H2588" i="3"/>
  <c r="D2588" i="3"/>
  <c r="H2587" i="3"/>
  <c r="D2587" i="3"/>
  <c r="H2586" i="3"/>
  <c r="D2586" i="3"/>
  <c r="H2585" i="3"/>
  <c r="D2585" i="3"/>
  <c r="H2584" i="3"/>
  <c r="D2584" i="3"/>
  <c r="H2583" i="3"/>
  <c r="D2583" i="3"/>
  <c r="H2582" i="3"/>
  <c r="D2582" i="3"/>
  <c r="H2581" i="3"/>
  <c r="D2581" i="3"/>
  <c r="H2580" i="3"/>
  <c r="D2580" i="3"/>
  <c r="H2579" i="3"/>
  <c r="D2579" i="3"/>
  <c r="H2578" i="3"/>
  <c r="D2578" i="3"/>
  <c r="H2577" i="3"/>
  <c r="D2577" i="3"/>
  <c r="H2576" i="3"/>
  <c r="D2576" i="3"/>
  <c r="H2575" i="3"/>
  <c r="D2575" i="3"/>
  <c r="H2574" i="3"/>
  <c r="D2574" i="3"/>
  <c r="H2573" i="3"/>
  <c r="D2573" i="3"/>
  <c r="H2572" i="3"/>
  <c r="D2572" i="3"/>
  <c r="H2571" i="3"/>
  <c r="D2571" i="3"/>
  <c r="H2570" i="3"/>
  <c r="D2570" i="3"/>
  <c r="H2569" i="3"/>
  <c r="D2569" i="3"/>
  <c r="H2568" i="3"/>
  <c r="D2568" i="3"/>
  <c r="H2567" i="3"/>
  <c r="D2567" i="3"/>
  <c r="H2566" i="3"/>
  <c r="D2566" i="3"/>
  <c r="H2565" i="3"/>
  <c r="D2565" i="3"/>
  <c r="H2564" i="3"/>
  <c r="D2564" i="3"/>
  <c r="H2563" i="3"/>
  <c r="D2563" i="3"/>
  <c r="H2562" i="3"/>
  <c r="D2562" i="3"/>
  <c r="H2561" i="3"/>
  <c r="D2561" i="3"/>
  <c r="H2560" i="3"/>
  <c r="D2560" i="3"/>
  <c r="H2559" i="3"/>
  <c r="D2559" i="3"/>
  <c r="H2558" i="3"/>
  <c r="D2558" i="3"/>
  <c r="H2557" i="3"/>
  <c r="D2557" i="3"/>
  <c r="H2556" i="3"/>
  <c r="D2556" i="3"/>
  <c r="H2555" i="3"/>
  <c r="D2555" i="3"/>
  <c r="H2554" i="3"/>
  <c r="D2554" i="3"/>
  <c r="H2553" i="3"/>
  <c r="D2553" i="3"/>
  <c r="H2552" i="3"/>
  <c r="D2552" i="3"/>
  <c r="H2551" i="3"/>
  <c r="D2551" i="3"/>
  <c r="H2550" i="3"/>
  <c r="D2550" i="3"/>
  <c r="H2549" i="3"/>
  <c r="D2549" i="3"/>
  <c r="H2548" i="3"/>
  <c r="D2548" i="3"/>
  <c r="H2547" i="3"/>
  <c r="D2547" i="3"/>
  <c r="H2546" i="3"/>
  <c r="D2546" i="3"/>
  <c r="H2545" i="3"/>
  <c r="D2545" i="3"/>
  <c r="H2544" i="3"/>
  <c r="D2544" i="3"/>
  <c r="H2543" i="3"/>
  <c r="D2543" i="3"/>
  <c r="H2542" i="3"/>
  <c r="D2542" i="3"/>
  <c r="H2541" i="3"/>
  <c r="D2541" i="3"/>
  <c r="H2540" i="3"/>
  <c r="D2540" i="3"/>
  <c r="H2539" i="3"/>
  <c r="D2539" i="3"/>
  <c r="H2538" i="3"/>
  <c r="D2538" i="3"/>
  <c r="H2537" i="3"/>
  <c r="D2537" i="3"/>
  <c r="H2536" i="3"/>
  <c r="D2536" i="3"/>
  <c r="H2535" i="3"/>
  <c r="D2535" i="3"/>
  <c r="H2534" i="3"/>
  <c r="D2534" i="3"/>
  <c r="H2533" i="3"/>
  <c r="D2533" i="3"/>
  <c r="H2532" i="3"/>
  <c r="D2532" i="3"/>
  <c r="H2531" i="3"/>
  <c r="D2531" i="3"/>
  <c r="H2530" i="3"/>
  <c r="D2530" i="3"/>
  <c r="H2529" i="3"/>
  <c r="D2529" i="3"/>
  <c r="H2528" i="3"/>
  <c r="D2528" i="3"/>
  <c r="H2527" i="3"/>
  <c r="D2527" i="3"/>
  <c r="H2526" i="3"/>
  <c r="D2526" i="3"/>
  <c r="H2525" i="3"/>
  <c r="D2525" i="3"/>
  <c r="H2524" i="3"/>
  <c r="D2524" i="3"/>
  <c r="H2523" i="3"/>
  <c r="D2523" i="3"/>
  <c r="H2522" i="3"/>
  <c r="D2522" i="3"/>
  <c r="H2521" i="3"/>
  <c r="D2521" i="3"/>
  <c r="H2520" i="3"/>
  <c r="D2520" i="3"/>
  <c r="H2519" i="3"/>
  <c r="D2519" i="3"/>
  <c r="H2518" i="3"/>
  <c r="D2518" i="3"/>
  <c r="H2517" i="3"/>
  <c r="D2517" i="3"/>
  <c r="H2516" i="3"/>
  <c r="D2516" i="3"/>
  <c r="H2515" i="3"/>
  <c r="D2515" i="3"/>
  <c r="H2514" i="3"/>
  <c r="D2514" i="3"/>
  <c r="H2513" i="3"/>
  <c r="D2513" i="3"/>
  <c r="H2512" i="3"/>
  <c r="D2512" i="3"/>
  <c r="H2511" i="3"/>
  <c r="D2511" i="3"/>
  <c r="H2510" i="3"/>
  <c r="D2510" i="3"/>
  <c r="H2509" i="3"/>
  <c r="D2509" i="3"/>
  <c r="H2508" i="3"/>
  <c r="D2508" i="3"/>
  <c r="H2507" i="3"/>
  <c r="D2507" i="3"/>
  <c r="H2506" i="3"/>
  <c r="D2506" i="3"/>
  <c r="H2505" i="3"/>
  <c r="D2505" i="3"/>
  <c r="H2504" i="3"/>
  <c r="D2504" i="3"/>
  <c r="H2503" i="3"/>
  <c r="D2503" i="3"/>
  <c r="H2502" i="3"/>
  <c r="D2502" i="3"/>
  <c r="H2501" i="3"/>
  <c r="D2501" i="3"/>
  <c r="H2500" i="3"/>
  <c r="D2500" i="3"/>
  <c r="H2499" i="3"/>
  <c r="D2499" i="3"/>
  <c r="H2498" i="3"/>
  <c r="D2498" i="3"/>
  <c r="H2497" i="3"/>
  <c r="D2497" i="3"/>
  <c r="H2496" i="3"/>
  <c r="D2496" i="3"/>
  <c r="H2495" i="3"/>
  <c r="D2495" i="3"/>
  <c r="H2494" i="3"/>
  <c r="D2494" i="3"/>
  <c r="H2493" i="3"/>
  <c r="D2493" i="3"/>
  <c r="H2492" i="3"/>
  <c r="D2492" i="3"/>
  <c r="H2491" i="3"/>
  <c r="D2491" i="3"/>
  <c r="H2490" i="3"/>
  <c r="D2490" i="3"/>
  <c r="H2489" i="3"/>
  <c r="D2489" i="3"/>
  <c r="H2488" i="3"/>
  <c r="D2488" i="3"/>
  <c r="H2487" i="3"/>
  <c r="D2487" i="3"/>
  <c r="H2486" i="3"/>
  <c r="D2486" i="3"/>
  <c r="H2485" i="3"/>
  <c r="D2485" i="3"/>
  <c r="H2484" i="3"/>
  <c r="D2484" i="3"/>
  <c r="H2483" i="3"/>
  <c r="D2483" i="3"/>
  <c r="H2482" i="3"/>
  <c r="D2482" i="3"/>
  <c r="H2481" i="3"/>
  <c r="D2481" i="3"/>
  <c r="H2480" i="3"/>
  <c r="D2480" i="3"/>
  <c r="H2479" i="3"/>
  <c r="D2479" i="3"/>
  <c r="H2478" i="3"/>
  <c r="D2478" i="3"/>
  <c r="H2477" i="3"/>
  <c r="D2477" i="3"/>
  <c r="H2476" i="3"/>
  <c r="D2476" i="3"/>
  <c r="H2475" i="3"/>
  <c r="D2475" i="3"/>
  <c r="H2474" i="3"/>
  <c r="D2474" i="3"/>
  <c r="H2473" i="3"/>
  <c r="D2473" i="3"/>
  <c r="H2472" i="3"/>
  <c r="D2472" i="3"/>
  <c r="H2471" i="3"/>
  <c r="D2471" i="3"/>
  <c r="H2470" i="3"/>
  <c r="D2470" i="3"/>
  <c r="H2469" i="3"/>
  <c r="D2469" i="3"/>
  <c r="H2468" i="3"/>
  <c r="D2468" i="3"/>
  <c r="H2467" i="3"/>
  <c r="D2467" i="3"/>
  <c r="H2466" i="3"/>
  <c r="D2466" i="3"/>
  <c r="H2465" i="3"/>
  <c r="D2465" i="3"/>
  <c r="H2464" i="3"/>
  <c r="D2464" i="3"/>
  <c r="H2463" i="3"/>
  <c r="D2463" i="3"/>
  <c r="H2462" i="3"/>
  <c r="D2462" i="3"/>
  <c r="H2461" i="3"/>
  <c r="D2461" i="3"/>
  <c r="H2460" i="3"/>
  <c r="D2460" i="3"/>
  <c r="H2459" i="3"/>
  <c r="D2459" i="3"/>
  <c r="H2458" i="3"/>
  <c r="D2458" i="3"/>
  <c r="H2457" i="3"/>
  <c r="D2457" i="3"/>
  <c r="H2456" i="3"/>
  <c r="D2456" i="3"/>
  <c r="H2455" i="3"/>
  <c r="D2455" i="3"/>
  <c r="H2454" i="3"/>
  <c r="D2454" i="3"/>
  <c r="H2453" i="3"/>
  <c r="D2453" i="3"/>
  <c r="H2452" i="3"/>
  <c r="D2452" i="3"/>
  <c r="H2451" i="3"/>
  <c r="D2451" i="3"/>
  <c r="H2450" i="3"/>
  <c r="D2450" i="3"/>
  <c r="H2449" i="3"/>
  <c r="D2449" i="3"/>
  <c r="H2448" i="3"/>
  <c r="D2448" i="3"/>
  <c r="H2447" i="3"/>
  <c r="D2447" i="3"/>
  <c r="H2446" i="3"/>
  <c r="D2446" i="3"/>
  <c r="H2445" i="3"/>
  <c r="D2445" i="3"/>
  <c r="H2444" i="3"/>
  <c r="D2444" i="3"/>
  <c r="H2443" i="3"/>
  <c r="D2443" i="3"/>
  <c r="H2442" i="3"/>
  <c r="D2442" i="3"/>
  <c r="H2441" i="3"/>
  <c r="D2441" i="3"/>
  <c r="H2440" i="3"/>
  <c r="D2440" i="3"/>
  <c r="H2439" i="3"/>
  <c r="D2439" i="3"/>
  <c r="H2438" i="3"/>
  <c r="D2438" i="3"/>
  <c r="H2437" i="3"/>
  <c r="D2437" i="3"/>
  <c r="H2436" i="3"/>
  <c r="D2436" i="3"/>
  <c r="H2435" i="3"/>
  <c r="D2435" i="3"/>
  <c r="H2434" i="3"/>
  <c r="D2434" i="3"/>
  <c r="H2433" i="3"/>
  <c r="D2433" i="3"/>
  <c r="H2432" i="3"/>
  <c r="D2432" i="3"/>
  <c r="H2431" i="3"/>
  <c r="D2431" i="3"/>
  <c r="H2430" i="3"/>
  <c r="D2430" i="3"/>
  <c r="H2429" i="3"/>
  <c r="D2429" i="3"/>
  <c r="H2428" i="3"/>
  <c r="D2428" i="3"/>
  <c r="H2427" i="3"/>
  <c r="D2427" i="3"/>
  <c r="H2426" i="3"/>
  <c r="D2426" i="3"/>
  <c r="H2425" i="3"/>
  <c r="D2425" i="3"/>
  <c r="H2424" i="3"/>
  <c r="D2424" i="3"/>
  <c r="H2423" i="3"/>
  <c r="D2423" i="3"/>
  <c r="H2422" i="3"/>
  <c r="D2422" i="3"/>
  <c r="H2421" i="3"/>
  <c r="D2421" i="3"/>
  <c r="H2420" i="3"/>
  <c r="D2420" i="3"/>
  <c r="H2419" i="3"/>
  <c r="D2419" i="3"/>
  <c r="H2418" i="3"/>
  <c r="D2418" i="3"/>
  <c r="H2417" i="3"/>
  <c r="D2417" i="3"/>
  <c r="H2416" i="3"/>
  <c r="D2416" i="3"/>
  <c r="H2415" i="3"/>
  <c r="D2415" i="3"/>
  <c r="H2414" i="3"/>
  <c r="D2414" i="3"/>
  <c r="H2413" i="3"/>
  <c r="D2413" i="3"/>
  <c r="H2412" i="3"/>
  <c r="D2412" i="3"/>
  <c r="H2411" i="3"/>
  <c r="D2411" i="3"/>
  <c r="H2410" i="3"/>
  <c r="D2410" i="3"/>
  <c r="H2409" i="3"/>
  <c r="D2409" i="3"/>
  <c r="H2408" i="3"/>
  <c r="D2408" i="3"/>
  <c r="H2407" i="3"/>
  <c r="D2407" i="3"/>
  <c r="H2406" i="3"/>
  <c r="D2406" i="3"/>
  <c r="H2405" i="3"/>
  <c r="D2405" i="3"/>
  <c r="H2404" i="3"/>
  <c r="D2404" i="3"/>
  <c r="H2403" i="3"/>
  <c r="H2402" i="3"/>
  <c r="D2402" i="3"/>
  <c r="H2401" i="3"/>
  <c r="D2401" i="3"/>
  <c r="H2400" i="3"/>
  <c r="D2400" i="3"/>
  <c r="H2399" i="3"/>
  <c r="D2399" i="3"/>
  <c r="H2398" i="3"/>
  <c r="D2398" i="3"/>
  <c r="H2397" i="3"/>
  <c r="D2397" i="3"/>
  <c r="H2396" i="3"/>
  <c r="D2396" i="3"/>
  <c r="H2395" i="3"/>
  <c r="D2395" i="3"/>
  <c r="H2394" i="3"/>
  <c r="D2394" i="3"/>
  <c r="H2393" i="3"/>
  <c r="D2393" i="3"/>
  <c r="H2392" i="3"/>
  <c r="D2392" i="3"/>
  <c r="H2391" i="3"/>
  <c r="D2391" i="3"/>
  <c r="H2390" i="3"/>
  <c r="D2390" i="3"/>
  <c r="H2389" i="3"/>
  <c r="D2389" i="3"/>
  <c r="H2388" i="3"/>
  <c r="D2388" i="3"/>
  <c r="H2387" i="3"/>
  <c r="D2387" i="3"/>
  <c r="H2386" i="3"/>
  <c r="D2386" i="3"/>
  <c r="H2385" i="3"/>
  <c r="D2385" i="3"/>
  <c r="H2384" i="3"/>
  <c r="D2384" i="3"/>
  <c r="H2383" i="3"/>
  <c r="D2383" i="3"/>
  <c r="H2382" i="3"/>
  <c r="D2382" i="3"/>
  <c r="H2381" i="3"/>
  <c r="D2381" i="3"/>
  <c r="H2380" i="3"/>
  <c r="D2380" i="3"/>
  <c r="H2379" i="3"/>
  <c r="D2379" i="3"/>
  <c r="H2378" i="3"/>
  <c r="D2378" i="3"/>
  <c r="H2377" i="3"/>
  <c r="D2377" i="3"/>
  <c r="H2376" i="3"/>
  <c r="D2376" i="3"/>
  <c r="H2375" i="3"/>
  <c r="D2375" i="3"/>
  <c r="H2374" i="3"/>
  <c r="D2374" i="3"/>
  <c r="H2373" i="3"/>
  <c r="D2373" i="3"/>
  <c r="H2372" i="3"/>
  <c r="D2372" i="3"/>
  <c r="H2371" i="3"/>
  <c r="D2371" i="3"/>
  <c r="H2370" i="3"/>
  <c r="D2370" i="3"/>
  <c r="H2369" i="3"/>
  <c r="D2369" i="3"/>
  <c r="H2368" i="3"/>
  <c r="D2368" i="3"/>
  <c r="H2367" i="3"/>
  <c r="D2367" i="3"/>
  <c r="H2366" i="3"/>
  <c r="D2366" i="3"/>
  <c r="H2365" i="3"/>
  <c r="D2365" i="3"/>
  <c r="H2364" i="3"/>
  <c r="D2364" i="3"/>
  <c r="H2363" i="3"/>
  <c r="D2363" i="3"/>
  <c r="H2362" i="3"/>
  <c r="D2362" i="3"/>
  <c r="H2361" i="3"/>
  <c r="D2361" i="3"/>
  <c r="H2360" i="3"/>
  <c r="D2360" i="3"/>
  <c r="H2359" i="3"/>
  <c r="D2359" i="3"/>
  <c r="H2358" i="3"/>
  <c r="D2358" i="3"/>
  <c r="H2357" i="3"/>
  <c r="D2357" i="3"/>
  <c r="H2356" i="3"/>
  <c r="D2356" i="3"/>
  <c r="H2355" i="3"/>
  <c r="D2355" i="3"/>
  <c r="H2354" i="3"/>
  <c r="D2354" i="3"/>
  <c r="H2353" i="3"/>
  <c r="D2353" i="3"/>
  <c r="H2352" i="3"/>
  <c r="D2352" i="3"/>
  <c r="H2351" i="3"/>
  <c r="D2351" i="3"/>
  <c r="H2350" i="3"/>
  <c r="D2350" i="3"/>
  <c r="H2349" i="3"/>
  <c r="D2349" i="3"/>
  <c r="H2348" i="3"/>
  <c r="D2348" i="3"/>
  <c r="H2347" i="3"/>
  <c r="D2347" i="3"/>
  <c r="H2346" i="3"/>
  <c r="D2346" i="3"/>
  <c r="H2345" i="3"/>
  <c r="D2345" i="3"/>
  <c r="H2344" i="3"/>
  <c r="D2344" i="3"/>
  <c r="H2343" i="3"/>
  <c r="D2343" i="3"/>
  <c r="H2342" i="3"/>
  <c r="D2342" i="3"/>
  <c r="H2341" i="3"/>
  <c r="D2341" i="3"/>
  <c r="H2340" i="3"/>
  <c r="D2340" i="3"/>
  <c r="H2339" i="3"/>
  <c r="D2339" i="3"/>
  <c r="H2338" i="3"/>
  <c r="D2338" i="3"/>
  <c r="H2337" i="3"/>
  <c r="D2337" i="3"/>
  <c r="H2336" i="3"/>
  <c r="D2336" i="3"/>
  <c r="H2335" i="3"/>
  <c r="D2335" i="3"/>
  <c r="H2334" i="3"/>
  <c r="D2334" i="3"/>
  <c r="H2333" i="3"/>
  <c r="D2333" i="3"/>
  <c r="H2332" i="3"/>
  <c r="D2332" i="3"/>
  <c r="H2331" i="3"/>
  <c r="D2331" i="3"/>
  <c r="H2330" i="3"/>
  <c r="D2330" i="3"/>
  <c r="H2329" i="3"/>
  <c r="D2329" i="3"/>
  <c r="H2328" i="3"/>
  <c r="D2328" i="3"/>
  <c r="H2327" i="3"/>
  <c r="D2327" i="3"/>
  <c r="H2326" i="3"/>
  <c r="D2326" i="3"/>
  <c r="H2325" i="3"/>
  <c r="D2325" i="3"/>
  <c r="H2324" i="3"/>
  <c r="D2324" i="3"/>
  <c r="H2323" i="3"/>
  <c r="D2323" i="3"/>
  <c r="H2322" i="3"/>
  <c r="D2322" i="3"/>
  <c r="H2321" i="3"/>
  <c r="D2321" i="3"/>
  <c r="H2320" i="3"/>
  <c r="D2320" i="3"/>
  <c r="H2319" i="3"/>
  <c r="D2319" i="3"/>
  <c r="H2318" i="3"/>
  <c r="D2318" i="3"/>
  <c r="H2317" i="3"/>
  <c r="D2317" i="3"/>
  <c r="H2316" i="3"/>
  <c r="D2316" i="3"/>
  <c r="H2315" i="3"/>
  <c r="D2315" i="3"/>
  <c r="H2314" i="3"/>
  <c r="D2314" i="3"/>
  <c r="H2313" i="3"/>
  <c r="D2313" i="3"/>
  <c r="H2312" i="3"/>
  <c r="D2312" i="3"/>
  <c r="H2311" i="3"/>
  <c r="D2311" i="3"/>
  <c r="H2310" i="3"/>
  <c r="D2310" i="3"/>
  <c r="H2309" i="3"/>
  <c r="D2309" i="3"/>
  <c r="H2308" i="3"/>
  <c r="D2308" i="3"/>
  <c r="H2307" i="3"/>
  <c r="D2307" i="3"/>
  <c r="H2306" i="3"/>
  <c r="D2306" i="3"/>
  <c r="H2305" i="3"/>
  <c r="D2305" i="3"/>
  <c r="H2304" i="3"/>
  <c r="D2304" i="3"/>
  <c r="H2303" i="3"/>
  <c r="D2303" i="3"/>
  <c r="H2302" i="3"/>
  <c r="D2302" i="3"/>
  <c r="H2301" i="3"/>
  <c r="D2301" i="3"/>
  <c r="H2300" i="3"/>
  <c r="D2300" i="3"/>
  <c r="H2299" i="3"/>
  <c r="D2299" i="3"/>
  <c r="H2298" i="3"/>
  <c r="D2298" i="3"/>
  <c r="H2297" i="3"/>
  <c r="D2297" i="3"/>
  <c r="H2296" i="3"/>
  <c r="D2296" i="3"/>
  <c r="H2295" i="3"/>
  <c r="D2295" i="3"/>
  <c r="H2294" i="3"/>
  <c r="D2294" i="3"/>
  <c r="H2293" i="3"/>
  <c r="D2293" i="3"/>
  <c r="H2292" i="3"/>
  <c r="D2292" i="3"/>
  <c r="H2291" i="3"/>
  <c r="D2291" i="3"/>
  <c r="H2290" i="3"/>
  <c r="D2290" i="3"/>
  <c r="H2289" i="3"/>
  <c r="D2289" i="3"/>
  <c r="H2288" i="3"/>
  <c r="D2288" i="3"/>
  <c r="H2287" i="3"/>
  <c r="D2287" i="3"/>
  <c r="H2286" i="3"/>
  <c r="D2286" i="3"/>
  <c r="H2285" i="3"/>
  <c r="D2285" i="3"/>
  <c r="H2284" i="3"/>
  <c r="D2284" i="3"/>
  <c r="H2283" i="3"/>
  <c r="D2283" i="3"/>
  <c r="H2282" i="3"/>
  <c r="D2282" i="3"/>
  <c r="H2281" i="3"/>
  <c r="D2281" i="3"/>
  <c r="H2280" i="3"/>
  <c r="D2280" i="3"/>
  <c r="H2279" i="3"/>
  <c r="D2279" i="3"/>
  <c r="H2278" i="3"/>
  <c r="D2278" i="3"/>
  <c r="H2277" i="3"/>
  <c r="D2277" i="3"/>
  <c r="H2276" i="3"/>
  <c r="D2276" i="3"/>
  <c r="H2275" i="3"/>
  <c r="D2275" i="3"/>
  <c r="H2274" i="3"/>
  <c r="D2274" i="3"/>
  <c r="H2273" i="3"/>
  <c r="D2273" i="3"/>
  <c r="H2272" i="3"/>
  <c r="D2272" i="3"/>
  <c r="H2271" i="3"/>
  <c r="D2271" i="3"/>
  <c r="H2270" i="3"/>
  <c r="D2270" i="3"/>
  <c r="H2269" i="3"/>
  <c r="D2269" i="3"/>
  <c r="H2268" i="3"/>
  <c r="D2268" i="3"/>
  <c r="H2267" i="3"/>
  <c r="D2267" i="3"/>
  <c r="H2266" i="3"/>
  <c r="D2266" i="3"/>
  <c r="H2265" i="3"/>
  <c r="D2265" i="3"/>
  <c r="H2264" i="3"/>
  <c r="D2264" i="3"/>
  <c r="H2263" i="3"/>
  <c r="D2263" i="3"/>
  <c r="H2262" i="3"/>
  <c r="D2262" i="3"/>
  <c r="H2261" i="3"/>
  <c r="D2261" i="3"/>
  <c r="H2260" i="3"/>
  <c r="D2260" i="3"/>
  <c r="H2259" i="3"/>
  <c r="D2259" i="3"/>
  <c r="H2258" i="3"/>
  <c r="D2258" i="3"/>
  <c r="H2257" i="3"/>
  <c r="D2257" i="3"/>
  <c r="H2256" i="3"/>
  <c r="D2256" i="3"/>
  <c r="H2255" i="3"/>
  <c r="D2255" i="3"/>
  <c r="H2254" i="3"/>
  <c r="D2254" i="3"/>
  <c r="H2253" i="3"/>
  <c r="D2253" i="3"/>
  <c r="H2252" i="3"/>
  <c r="D2252" i="3"/>
  <c r="H2251" i="3"/>
  <c r="D2251" i="3"/>
  <c r="H2250" i="3"/>
  <c r="D2250" i="3"/>
  <c r="H2249" i="3"/>
  <c r="D2249" i="3"/>
  <c r="H2248" i="3"/>
  <c r="D2248" i="3"/>
  <c r="H2247" i="3"/>
  <c r="D2247" i="3"/>
  <c r="H2246" i="3"/>
  <c r="D2246" i="3"/>
  <c r="H2245" i="3"/>
  <c r="D2245" i="3"/>
  <c r="H2244" i="3"/>
  <c r="D2244" i="3"/>
  <c r="H2243" i="3"/>
  <c r="D2243" i="3"/>
  <c r="H2242" i="3"/>
  <c r="D2242" i="3"/>
  <c r="H2241" i="3"/>
  <c r="D2241" i="3"/>
  <c r="H2240" i="3"/>
  <c r="D2240" i="3"/>
  <c r="H2239" i="3"/>
  <c r="D2239" i="3"/>
  <c r="H2238" i="3"/>
  <c r="D2238" i="3"/>
  <c r="H2237" i="3"/>
  <c r="D2237" i="3"/>
  <c r="H2236" i="3"/>
  <c r="D2236" i="3"/>
  <c r="H2235" i="3"/>
  <c r="D2235" i="3"/>
  <c r="H2234" i="3"/>
  <c r="D2234" i="3"/>
  <c r="H2233" i="3"/>
  <c r="D2233" i="3"/>
  <c r="H2232" i="3"/>
  <c r="D2232" i="3"/>
  <c r="H2231" i="3"/>
  <c r="D2231" i="3"/>
  <c r="H2230" i="3"/>
  <c r="D2230" i="3"/>
  <c r="H2229" i="3"/>
  <c r="D2229" i="3"/>
  <c r="H2228" i="3"/>
  <c r="D2228" i="3"/>
  <c r="H2227" i="3"/>
  <c r="D2227" i="3"/>
  <c r="H2226" i="3"/>
  <c r="D2226" i="3"/>
  <c r="H2225" i="3"/>
  <c r="D2225" i="3"/>
  <c r="H2224" i="3"/>
  <c r="D2224" i="3"/>
  <c r="H2223" i="3"/>
  <c r="D2223" i="3"/>
  <c r="H2222" i="3"/>
  <c r="D2222" i="3"/>
  <c r="H2221" i="3"/>
  <c r="D2221" i="3"/>
  <c r="H2220" i="3"/>
  <c r="D2220" i="3"/>
  <c r="H2219" i="3"/>
  <c r="D2219" i="3"/>
  <c r="H2218" i="3"/>
  <c r="D2218" i="3"/>
  <c r="H2217" i="3"/>
  <c r="D2217" i="3"/>
  <c r="H2216" i="3"/>
  <c r="D2216" i="3"/>
  <c r="H2215" i="3"/>
  <c r="D2215" i="3"/>
  <c r="H2214" i="3"/>
  <c r="D2214" i="3"/>
  <c r="H2213" i="3"/>
  <c r="D2213" i="3"/>
  <c r="H2212" i="3"/>
  <c r="D2212" i="3"/>
  <c r="H2211" i="3"/>
  <c r="D2211" i="3"/>
  <c r="H2210" i="3"/>
  <c r="D2210" i="3"/>
  <c r="H2209" i="3"/>
  <c r="D2209" i="3"/>
  <c r="H2208" i="3"/>
  <c r="D2208" i="3"/>
  <c r="H2207" i="3"/>
  <c r="D2207" i="3"/>
  <c r="H2206" i="3"/>
  <c r="D2206" i="3"/>
  <c r="H2205" i="3"/>
  <c r="D2205" i="3"/>
  <c r="H2204" i="3"/>
  <c r="D2204" i="3"/>
  <c r="H2203" i="3"/>
  <c r="D2203" i="3"/>
  <c r="H2202" i="3"/>
  <c r="D2202" i="3"/>
  <c r="H2201" i="3"/>
  <c r="D2201" i="3"/>
  <c r="H2200" i="3"/>
  <c r="D2200" i="3"/>
  <c r="H2199" i="3"/>
  <c r="D2199" i="3"/>
  <c r="H2198" i="3"/>
  <c r="D2198" i="3"/>
  <c r="H2197" i="3"/>
  <c r="D2197" i="3"/>
  <c r="H2196" i="3"/>
  <c r="D2196" i="3"/>
  <c r="H2195" i="3"/>
  <c r="D2195" i="3"/>
  <c r="H2194" i="3"/>
  <c r="D2194" i="3"/>
  <c r="H2193" i="3"/>
  <c r="D2193" i="3"/>
  <c r="H2192" i="3"/>
  <c r="D2192" i="3"/>
  <c r="H2191" i="3"/>
  <c r="D2191" i="3"/>
  <c r="H2190" i="3"/>
  <c r="D2190" i="3"/>
  <c r="H2189" i="3"/>
  <c r="D2189" i="3"/>
  <c r="H2188" i="3"/>
  <c r="D2188" i="3"/>
  <c r="H2187" i="3"/>
  <c r="D2187" i="3"/>
  <c r="H2186" i="3"/>
  <c r="D2186" i="3"/>
  <c r="H2185" i="3"/>
  <c r="D2185" i="3"/>
  <c r="H2184" i="3"/>
  <c r="D2184" i="3"/>
  <c r="H2183" i="3"/>
  <c r="D2183" i="3"/>
  <c r="H2182" i="3"/>
  <c r="D2182" i="3"/>
  <c r="H2181" i="3"/>
  <c r="D2181" i="3"/>
  <c r="H2180" i="3"/>
  <c r="D2180" i="3"/>
  <c r="H2179" i="3"/>
  <c r="D2179" i="3"/>
  <c r="H2178" i="3"/>
  <c r="D2178" i="3"/>
  <c r="H2177" i="3"/>
  <c r="D2177" i="3"/>
  <c r="H2176" i="3"/>
  <c r="D2176" i="3"/>
  <c r="H2175" i="3"/>
  <c r="D2175" i="3"/>
  <c r="H2174" i="3"/>
  <c r="D2174" i="3"/>
  <c r="H2173" i="3"/>
  <c r="D2173" i="3"/>
  <c r="H2172" i="3"/>
  <c r="D2172" i="3"/>
  <c r="H2171" i="3"/>
  <c r="D2171" i="3"/>
  <c r="H2170" i="3"/>
  <c r="D2170" i="3"/>
  <c r="H2169" i="3"/>
  <c r="D2169" i="3"/>
  <c r="H2168" i="3"/>
  <c r="D2168" i="3"/>
  <c r="H2167" i="3"/>
  <c r="D2167" i="3"/>
  <c r="H2166" i="3"/>
  <c r="D2166" i="3"/>
  <c r="H2165" i="3"/>
  <c r="D2165" i="3"/>
  <c r="H2164" i="3"/>
  <c r="D2164" i="3"/>
  <c r="H2163" i="3"/>
  <c r="D2163" i="3"/>
  <c r="H2162" i="3"/>
  <c r="D2162" i="3"/>
  <c r="H2161" i="3"/>
  <c r="D2161" i="3"/>
  <c r="H2160" i="3"/>
  <c r="D2160" i="3"/>
  <c r="H2159" i="3"/>
  <c r="D2159" i="3"/>
  <c r="H2158" i="3"/>
  <c r="D2158" i="3"/>
  <c r="H2157" i="3"/>
  <c r="D2157" i="3"/>
  <c r="H2156" i="3"/>
  <c r="D2156" i="3"/>
  <c r="H2155" i="3"/>
  <c r="D2155" i="3"/>
  <c r="H2154" i="3"/>
  <c r="D2154" i="3"/>
  <c r="H2153" i="3"/>
  <c r="D2153" i="3"/>
  <c r="H2152" i="3"/>
  <c r="D2152" i="3"/>
  <c r="H2151" i="3"/>
  <c r="D2151" i="3"/>
  <c r="H2150" i="3"/>
  <c r="D2150" i="3"/>
  <c r="H2149" i="3"/>
  <c r="D2149" i="3"/>
  <c r="H2148" i="3"/>
  <c r="D2148" i="3"/>
  <c r="H2147" i="3"/>
  <c r="D2147" i="3"/>
  <c r="H2146" i="3"/>
  <c r="D2146" i="3"/>
  <c r="H2145" i="3"/>
  <c r="D2145" i="3"/>
  <c r="H2144" i="3"/>
  <c r="D2144" i="3"/>
  <c r="H2143" i="3"/>
  <c r="D2143" i="3"/>
  <c r="H2142" i="3"/>
  <c r="D2142" i="3"/>
  <c r="H2141" i="3"/>
  <c r="D2141" i="3"/>
  <c r="H2140" i="3"/>
  <c r="D2140" i="3"/>
  <c r="H2139" i="3"/>
  <c r="D2139" i="3"/>
  <c r="H2138" i="3"/>
  <c r="D2138" i="3"/>
  <c r="H2137" i="3"/>
  <c r="D2137" i="3"/>
  <c r="H2136" i="3"/>
  <c r="D2136" i="3"/>
  <c r="H2135" i="3"/>
  <c r="D2135" i="3"/>
  <c r="H2134" i="3"/>
  <c r="D2134" i="3"/>
  <c r="H2133" i="3"/>
  <c r="D2133" i="3"/>
  <c r="H2132" i="3"/>
  <c r="D2132" i="3"/>
  <c r="H2131" i="3"/>
  <c r="D2131" i="3"/>
  <c r="H2130" i="3"/>
  <c r="D2130" i="3"/>
  <c r="H2129" i="3"/>
  <c r="D2129" i="3"/>
  <c r="H2128" i="3"/>
  <c r="D2128" i="3"/>
  <c r="H2127" i="3"/>
  <c r="D2127" i="3"/>
  <c r="H2126" i="3"/>
  <c r="D2126" i="3"/>
  <c r="H2125" i="3"/>
  <c r="D2125" i="3"/>
  <c r="H2124" i="3"/>
  <c r="D2124" i="3"/>
  <c r="H2123" i="3"/>
  <c r="D2123" i="3"/>
  <c r="H2122" i="3"/>
  <c r="D2122" i="3"/>
  <c r="H2121" i="3"/>
  <c r="D2121" i="3"/>
  <c r="H2120" i="3"/>
  <c r="D2120" i="3"/>
  <c r="H2119" i="3"/>
  <c r="D2119" i="3"/>
  <c r="H2118" i="3"/>
  <c r="D2118" i="3"/>
  <c r="H2117" i="3"/>
  <c r="D2117" i="3"/>
  <c r="H2116" i="3"/>
  <c r="D2116" i="3"/>
  <c r="H2115" i="3"/>
  <c r="D2115" i="3"/>
  <c r="H2114" i="3"/>
  <c r="D2114" i="3"/>
  <c r="H2113" i="3"/>
  <c r="D2113" i="3"/>
  <c r="H2112" i="3"/>
  <c r="D2112" i="3"/>
  <c r="H2111" i="3"/>
  <c r="D2111" i="3"/>
  <c r="H2110" i="3"/>
  <c r="D2110" i="3"/>
  <c r="H2109" i="3"/>
  <c r="D2109" i="3"/>
  <c r="H2108" i="3"/>
  <c r="D2108" i="3"/>
  <c r="H2107" i="3"/>
  <c r="D2107" i="3"/>
  <c r="H2106" i="3"/>
  <c r="D2106" i="3"/>
  <c r="H2105" i="3"/>
  <c r="D2105" i="3"/>
  <c r="H2104" i="3"/>
  <c r="D2104" i="3"/>
  <c r="H2103" i="3"/>
  <c r="D2103" i="3"/>
  <c r="H2102" i="3"/>
  <c r="D2102" i="3"/>
  <c r="H2101" i="3"/>
  <c r="D2101" i="3"/>
  <c r="H2100" i="3"/>
  <c r="D2100" i="3"/>
  <c r="H2099" i="3"/>
  <c r="D2099" i="3"/>
  <c r="H2098" i="3"/>
  <c r="D2098" i="3"/>
  <c r="H2097" i="3"/>
  <c r="D2097" i="3"/>
  <c r="H2096" i="3"/>
  <c r="D2096" i="3"/>
  <c r="H2095" i="3"/>
  <c r="D2095" i="3"/>
  <c r="H2094" i="3"/>
  <c r="D2094" i="3"/>
  <c r="H2093" i="3"/>
  <c r="D2093" i="3"/>
  <c r="H2092" i="3"/>
  <c r="D2092" i="3"/>
  <c r="H2091" i="3"/>
  <c r="D2091" i="3"/>
  <c r="H2090" i="3"/>
  <c r="D2090" i="3"/>
  <c r="H2089" i="3"/>
  <c r="D2089" i="3"/>
  <c r="H2088" i="3"/>
  <c r="D2088" i="3"/>
  <c r="H2087" i="3"/>
  <c r="D2087" i="3"/>
  <c r="H2086" i="3"/>
  <c r="D2086" i="3"/>
  <c r="H2085" i="3"/>
  <c r="D2085" i="3"/>
  <c r="H2084" i="3"/>
  <c r="D2084" i="3"/>
  <c r="H2083" i="3"/>
  <c r="D2083" i="3"/>
  <c r="H2082" i="3"/>
  <c r="D2082" i="3"/>
  <c r="H2081" i="3"/>
  <c r="D2081" i="3"/>
  <c r="H2080" i="3"/>
  <c r="D2080" i="3"/>
  <c r="H2079" i="3"/>
  <c r="D2079" i="3"/>
  <c r="H2078" i="3"/>
  <c r="D2078" i="3"/>
  <c r="H2077" i="3"/>
  <c r="D2077" i="3"/>
  <c r="H2076" i="3"/>
  <c r="D2076" i="3"/>
  <c r="H2075" i="3"/>
  <c r="D2075" i="3"/>
  <c r="H2074" i="3"/>
  <c r="D2074" i="3"/>
  <c r="H2073" i="3"/>
  <c r="D2073" i="3"/>
  <c r="H2072" i="3"/>
  <c r="D2072" i="3"/>
  <c r="H2071" i="3"/>
  <c r="D2071" i="3"/>
  <c r="H2070" i="3"/>
  <c r="D2070" i="3"/>
  <c r="H2069" i="3"/>
  <c r="D2069" i="3"/>
  <c r="H2068" i="3"/>
  <c r="D2068" i="3"/>
  <c r="H2067" i="3"/>
  <c r="D2067" i="3"/>
  <c r="H2066" i="3"/>
  <c r="D2066" i="3"/>
  <c r="H2065" i="3"/>
  <c r="D2065" i="3"/>
  <c r="H2064" i="3"/>
  <c r="D2064" i="3"/>
  <c r="H2063" i="3"/>
  <c r="D2063" i="3"/>
  <c r="H2062" i="3"/>
  <c r="D2062" i="3"/>
  <c r="H2061" i="3"/>
  <c r="D2061" i="3"/>
  <c r="H2060" i="3"/>
  <c r="D2060" i="3"/>
  <c r="H2059" i="3"/>
  <c r="D2059" i="3"/>
  <c r="H2058" i="3"/>
  <c r="D2058" i="3"/>
  <c r="H2057" i="3"/>
  <c r="D2057" i="3"/>
  <c r="H2056" i="3"/>
  <c r="D2056" i="3"/>
  <c r="H2055" i="3"/>
  <c r="D2055" i="3"/>
  <c r="H2054" i="3"/>
  <c r="D2054" i="3"/>
  <c r="H2053" i="3"/>
  <c r="D2053" i="3"/>
  <c r="H2052" i="3"/>
  <c r="D2052" i="3"/>
  <c r="H2051" i="3"/>
  <c r="D2051" i="3"/>
  <c r="H2050" i="3"/>
  <c r="D2050" i="3"/>
  <c r="H2049" i="3"/>
  <c r="D2049" i="3"/>
  <c r="H2048" i="3"/>
  <c r="D2048" i="3"/>
  <c r="H2047" i="3"/>
  <c r="D2047" i="3"/>
  <c r="H2046" i="3"/>
  <c r="D2046" i="3"/>
  <c r="H2045" i="3"/>
  <c r="D2045" i="3"/>
  <c r="H2044" i="3"/>
  <c r="D2044" i="3"/>
  <c r="H2043" i="3"/>
  <c r="D2043" i="3"/>
  <c r="H2042" i="3"/>
  <c r="D2042" i="3"/>
  <c r="H2041" i="3"/>
  <c r="D2041" i="3"/>
  <c r="H2040" i="3"/>
  <c r="D2040" i="3"/>
  <c r="H2039" i="3"/>
  <c r="D2039" i="3"/>
  <c r="H2038" i="3"/>
  <c r="D2038" i="3"/>
  <c r="H2037" i="3"/>
  <c r="D2037" i="3"/>
  <c r="H2036" i="3"/>
  <c r="D2036" i="3"/>
  <c r="H2035" i="3"/>
  <c r="D2035" i="3"/>
  <c r="H2034" i="3"/>
  <c r="D2034" i="3"/>
  <c r="H2033" i="3"/>
  <c r="D2033" i="3"/>
  <c r="H2032" i="3"/>
  <c r="D2032" i="3"/>
  <c r="H2031" i="3"/>
  <c r="D2031" i="3"/>
  <c r="H2030" i="3"/>
  <c r="D2030" i="3"/>
  <c r="H2029" i="3"/>
  <c r="D2029" i="3"/>
  <c r="H2028" i="3"/>
  <c r="D2028" i="3"/>
  <c r="H2027" i="3"/>
  <c r="D2027" i="3"/>
  <c r="H2026" i="3"/>
  <c r="D2026" i="3"/>
  <c r="H2025" i="3"/>
  <c r="D2025" i="3"/>
  <c r="H2024" i="3"/>
  <c r="D2024" i="3"/>
  <c r="H2023" i="3"/>
  <c r="D2023" i="3"/>
  <c r="H2022" i="3"/>
  <c r="D2022" i="3"/>
  <c r="H2021" i="3"/>
  <c r="D2021" i="3"/>
  <c r="H2020" i="3"/>
  <c r="D2020" i="3"/>
  <c r="H2019" i="3"/>
  <c r="D2019" i="3"/>
  <c r="H2018" i="3"/>
  <c r="D2018" i="3"/>
  <c r="H2017" i="3"/>
  <c r="D2017" i="3"/>
  <c r="H2016" i="3"/>
  <c r="D2016" i="3"/>
  <c r="H2015" i="3"/>
  <c r="D2015" i="3"/>
  <c r="H2014" i="3"/>
  <c r="D2014" i="3"/>
  <c r="H2013" i="3"/>
  <c r="D2013" i="3"/>
  <c r="H2012" i="3"/>
  <c r="D2012" i="3"/>
  <c r="H2011" i="3"/>
  <c r="D2011" i="3"/>
  <c r="H2010" i="3"/>
  <c r="D2010" i="3"/>
  <c r="H2009" i="3"/>
  <c r="D2009" i="3"/>
  <c r="H2008" i="3"/>
  <c r="D2008" i="3"/>
  <c r="H2007" i="3"/>
  <c r="D2007" i="3"/>
  <c r="H2006" i="3"/>
  <c r="D2006" i="3"/>
  <c r="H2005" i="3"/>
  <c r="D2005" i="3"/>
  <c r="H2004" i="3"/>
  <c r="D2004" i="3"/>
  <c r="H2003" i="3"/>
  <c r="D2003" i="3"/>
  <c r="H2002" i="3"/>
  <c r="D2002" i="3"/>
  <c r="H2001" i="3"/>
  <c r="D2001" i="3"/>
  <c r="H2000" i="3"/>
  <c r="D2000" i="3"/>
  <c r="H1999" i="3"/>
  <c r="D1999" i="3"/>
  <c r="H1998" i="3"/>
  <c r="D1998" i="3"/>
  <c r="H1997" i="3"/>
  <c r="D1997" i="3"/>
  <c r="H1996" i="3"/>
  <c r="D1996" i="3"/>
  <c r="H1995" i="3"/>
  <c r="D1995" i="3"/>
  <c r="H1994" i="3"/>
  <c r="D1994" i="3"/>
  <c r="H1993" i="3"/>
  <c r="D1993" i="3"/>
  <c r="H1992" i="3"/>
  <c r="D1992" i="3"/>
  <c r="H1991" i="3"/>
  <c r="D1991" i="3"/>
  <c r="H1990" i="3"/>
  <c r="D1990" i="3"/>
  <c r="H1989" i="3"/>
  <c r="D1989" i="3"/>
  <c r="H1988" i="3"/>
  <c r="D1988" i="3"/>
  <c r="H1987" i="3"/>
  <c r="D1987" i="3"/>
  <c r="H1986" i="3"/>
  <c r="D1986" i="3"/>
  <c r="H1985" i="3"/>
  <c r="D1985" i="3"/>
  <c r="H1984" i="3"/>
  <c r="D1984" i="3"/>
  <c r="H1983" i="3"/>
  <c r="D1983" i="3"/>
  <c r="H1982" i="3"/>
  <c r="D1982" i="3"/>
  <c r="H1980" i="3"/>
  <c r="D1980" i="3"/>
  <c r="H1979" i="3"/>
  <c r="D1979" i="3"/>
  <c r="H1978" i="3"/>
  <c r="D1978" i="3"/>
  <c r="H1977" i="3"/>
  <c r="D1977" i="3"/>
  <c r="H1976" i="3"/>
  <c r="D1976" i="3"/>
  <c r="H1975" i="3"/>
  <c r="D1975" i="3"/>
  <c r="H1974" i="3"/>
  <c r="D1974" i="3"/>
  <c r="H1973" i="3"/>
  <c r="D1973" i="3"/>
  <c r="H1972" i="3"/>
  <c r="D1972" i="3"/>
  <c r="H1971" i="3"/>
  <c r="D1971" i="3"/>
  <c r="H1970" i="3"/>
  <c r="D1970" i="3"/>
  <c r="H1969" i="3"/>
  <c r="D1969" i="3"/>
  <c r="H1968" i="3"/>
  <c r="D1968" i="3"/>
  <c r="H1967" i="3"/>
  <c r="D1967" i="3"/>
  <c r="H1966" i="3"/>
  <c r="D1966" i="3"/>
  <c r="H1965" i="3"/>
  <c r="D1965" i="3"/>
  <c r="H1964" i="3"/>
  <c r="D1964" i="3"/>
  <c r="H1963" i="3"/>
  <c r="D1963" i="3"/>
  <c r="H1962" i="3"/>
  <c r="D1962" i="3"/>
  <c r="H1961" i="3"/>
  <c r="D1961" i="3"/>
  <c r="H1960" i="3"/>
  <c r="D1960" i="3"/>
  <c r="H1959" i="3"/>
  <c r="D1959" i="3"/>
  <c r="H1958" i="3"/>
  <c r="D1958" i="3"/>
  <c r="H1957" i="3"/>
  <c r="D1957" i="3"/>
  <c r="H1956" i="3"/>
  <c r="D1956" i="3"/>
  <c r="H1955" i="3"/>
  <c r="D1955" i="3"/>
  <c r="H1954" i="3"/>
  <c r="D1954" i="3"/>
  <c r="H1953" i="3"/>
  <c r="D1953" i="3"/>
  <c r="H1952" i="3"/>
  <c r="D1952" i="3"/>
  <c r="H1951" i="3"/>
  <c r="D1951" i="3"/>
  <c r="H1950" i="3"/>
  <c r="D1950" i="3"/>
  <c r="H1949" i="3"/>
  <c r="D1949" i="3"/>
  <c r="H1948" i="3"/>
  <c r="D1948" i="3"/>
  <c r="H1947" i="3"/>
  <c r="D1947" i="3"/>
  <c r="H1946" i="3"/>
  <c r="D1946" i="3"/>
  <c r="H1945" i="3"/>
  <c r="D1945" i="3"/>
  <c r="H1944" i="3"/>
  <c r="D1944" i="3"/>
  <c r="H1943" i="3"/>
  <c r="D1943" i="3"/>
  <c r="H1942" i="3"/>
  <c r="D1942" i="3"/>
  <c r="H1941" i="3"/>
  <c r="D1941" i="3"/>
  <c r="H1940" i="3"/>
  <c r="D1940" i="3"/>
  <c r="H1939" i="3"/>
  <c r="D1939" i="3"/>
  <c r="H1938" i="3"/>
  <c r="D1938" i="3"/>
  <c r="H1937" i="3"/>
  <c r="D1937" i="3"/>
  <c r="H1936" i="3"/>
  <c r="D1936" i="3"/>
  <c r="H1935" i="3"/>
  <c r="D1935" i="3"/>
  <c r="H1934" i="3"/>
  <c r="D1934" i="3"/>
  <c r="H1933" i="3"/>
  <c r="D1933" i="3"/>
  <c r="H1932" i="3"/>
  <c r="D1932" i="3"/>
  <c r="H1931" i="3"/>
  <c r="D1931" i="3"/>
  <c r="H1930" i="3"/>
  <c r="D1930" i="3"/>
  <c r="H1929" i="3"/>
  <c r="D1929" i="3"/>
  <c r="H1928" i="3"/>
  <c r="D1928" i="3"/>
  <c r="H1927" i="3"/>
  <c r="D1927" i="3"/>
  <c r="H1926" i="3"/>
  <c r="D1926" i="3"/>
  <c r="H1925" i="3"/>
  <c r="D1925" i="3"/>
  <c r="H1924" i="3"/>
  <c r="D1924" i="3"/>
  <c r="H1923" i="3"/>
  <c r="D1923" i="3"/>
  <c r="H1922" i="3"/>
  <c r="D1922" i="3"/>
  <c r="H1921" i="3"/>
  <c r="D1921" i="3"/>
  <c r="H1920" i="3"/>
  <c r="D1920" i="3"/>
  <c r="H1919" i="3"/>
  <c r="D1919" i="3"/>
  <c r="H1918" i="3"/>
  <c r="D1918" i="3"/>
  <c r="H1917" i="3"/>
  <c r="D1917" i="3"/>
  <c r="H1916" i="3"/>
  <c r="D1916" i="3"/>
  <c r="H1915" i="3"/>
  <c r="D1915" i="3"/>
  <c r="H1914" i="3"/>
  <c r="D1914" i="3"/>
  <c r="H1913" i="3"/>
  <c r="D1913" i="3"/>
  <c r="H1912" i="3"/>
  <c r="D1912" i="3"/>
  <c r="H1911" i="3"/>
  <c r="D1911" i="3"/>
  <c r="H1910" i="3"/>
  <c r="D1910" i="3"/>
  <c r="H1909" i="3"/>
  <c r="D1909" i="3"/>
  <c r="H1908" i="3"/>
  <c r="D1908" i="3"/>
  <c r="H1907" i="3"/>
  <c r="D1907" i="3"/>
  <c r="H1906" i="3"/>
  <c r="D1906" i="3"/>
  <c r="H1905" i="3"/>
  <c r="D1905" i="3"/>
  <c r="H1904" i="3"/>
  <c r="D1904" i="3"/>
  <c r="H1903" i="3"/>
  <c r="D1903" i="3"/>
  <c r="H1902" i="3"/>
  <c r="D1902" i="3"/>
  <c r="H1901" i="3"/>
  <c r="D1901" i="3"/>
  <c r="H1900" i="3"/>
  <c r="D1900" i="3"/>
  <c r="H1899" i="3"/>
  <c r="D1899" i="3"/>
  <c r="H1898" i="3"/>
  <c r="D1898" i="3"/>
  <c r="H1897" i="3"/>
  <c r="D1897" i="3"/>
  <c r="H1896" i="3"/>
  <c r="D1896" i="3"/>
  <c r="H1895" i="3"/>
  <c r="D1895" i="3"/>
  <c r="H1894" i="3"/>
  <c r="D1894" i="3"/>
  <c r="H1893" i="3"/>
  <c r="D1893" i="3"/>
  <c r="H1892" i="3"/>
  <c r="D1892" i="3"/>
  <c r="H1891" i="3"/>
  <c r="D1891" i="3"/>
  <c r="H1890" i="3"/>
  <c r="D1890" i="3"/>
  <c r="H1889" i="3"/>
  <c r="D1889" i="3"/>
  <c r="H1888" i="3"/>
  <c r="D1888" i="3"/>
  <c r="H1887" i="3"/>
  <c r="D1887" i="3"/>
  <c r="H1886" i="3"/>
  <c r="D1886" i="3"/>
  <c r="H1885" i="3"/>
  <c r="D1885" i="3"/>
  <c r="H1884" i="3"/>
  <c r="D1884" i="3"/>
  <c r="H1883" i="3"/>
  <c r="D1883" i="3"/>
  <c r="H1882" i="3"/>
  <c r="D1882" i="3"/>
  <c r="H1881" i="3"/>
  <c r="D1881" i="3"/>
  <c r="H1880" i="3"/>
  <c r="D1880" i="3"/>
  <c r="H1879" i="3"/>
  <c r="D1879" i="3"/>
  <c r="H1878" i="3"/>
  <c r="D1878" i="3"/>
  <c r="H1877" i="3"/>
  <c r="D1877" i="3"/>
  <c r="H1876" i="3"/>
  <c r="D1876" i="3"/>
  <c r="H1875" i="3"/>
  <c r="D1875" i="3"/>
  <c r="H1874" i="3"/>
  <c r="D1874" i="3"/>
  <c r="H1873" i="3"/>
  <c r="D1873" i="3"/>
  <c r="H1872" i="3"/>
  <c r="D1872" i="3"/>
  <c r="H1871" i="3"/>
  <c r="D1871" i="3"/>
  <c r="H1870" i="3"/>
  <c r="D1870" i="3"/>
  <c r="H1869" i="3"/>
  <c r="D1869" i="3"/>
  <c r="H1868" i="3"/>
  <c r="D1868" i="3"/>
  <c r="H1867" i="3"/>
  <c r="D1867" i="3"/>
  <c r="H1866" i="3"/>
  <c r="D1866" i="3"/>
  <c r="H1865" i="3"/>
  <c r="D1865" i="3"/>
  <c r="H1864" i="3"/>
  <c r="D1864" i="3"/>
  <c r="H1863" i="3"/>
  <c r="D1863" i="3"/>
  <c r="H1862" i="3"/>
  <c r="D1862" i="3"/>
  <c r="H1861" i="3"/>
  <c r="D1861" i="3"/>
  <c r="H1860" i="3"/>
  <c r="D1860" i="3"/>
  <c r="H1859" i="3"/>
  <c r="D1859" i="3"/>
  <c r="H1858" i="3"/>
  <c r="D1858" i="3"/>
  <c r="H1857" i="3"/>
  <c r="D1857" i="3"/>
  <c r="H1856" i="3"/>
  <c r="D1856" i="3"/>
  <c r="H1855" i="3"/>
  <c r="D1855" i="3"/>
  <c r="H1854" i="3"/>
  <c r="D1854" i="3"/>
  <c r="H1853" i="3"/>
  <c r="D1853" i="3"/>
  <c r="H1852" i="3"/>
  <c r="D1852" i="3"/>
  <c r="H1851" i="3"/>
  <c r="D1851" i="3"/>
  <c r="H1850" i="3"/>
  <c r="D1850" i="3"/>
  <c r="H1849" i="3"/>
  <c r="D1849" i="3"/>
  <c r="H1848" i="3"/>
  <c r="D1848" i="3"/>
  <c r="H1847" i="3"/>
  <c r="D1847" i="3"/>
  <c r="H1846" i="3"/>
  <c r="D1846" i="3"/>
  <c r="H1845" i="3"/>
  <c r="D1845" i="3"/>
  <c r="H1844" i="3"/>
  <c r="D1844" i="3"/>
  <c r="H1843" i="3"/>
  <c r="D1843" i="3"/>
  <c r="H1842" i="3"/>
  <c r="D1842" i="3"/>
  <c r="H1841" i="3"/>
  <c r="D1841" i="3"/>
  <c r="H1840" i="3"/>
  <c r="D1840" i="3"/>
  <c r="H1839" i="3"/>
  <c r="D1839" i="3"/>
  <c r="H1838" i="3"/>
  <c r="D1838" i="3"/>
  <c r="H1837" i="3"/>
  <c r="D1837" i="3"/>
  <c r="H1836" i="3"/>
  <c r="D1836" i="3"/>
  <c r="H1835" i="3"/>
  <c r="D1835" i="3"/>
  <c r="H1834" i="3"/>
  <c r="D1834" i="3"/>
  <c r="H1833" i="3"/>
  <c r="D1833" i="3"/>
  <c r="H1832" i="3"/>
  <c r="D1832" i="3"/>
  <c r="H1831" i="3"/>
  <c r="D1831" i="3"/>
  <c r="H1830" i="3"/>
  <c r="D1830" i="3"/>
  <c r="H1829" i="3"/>
  <c r="D1829" i="3"/>
  <c r="H1828" i="3"/>
  <c r="D1828" i="3"/>
  <c r="H1827" i="3"/>
  <c r="D1827" i="3"/>
  <c r="H1826" i="3"/>
  <c r="D1826" i="3"/>
  <c r="H1825" i="3"/>
  <c r="D1825" i="3"/>
  <c r="H1824" i="3"/>
  <c r="D1824" i="3"/>
  <c r="H1823" i="3"/>
  <c r="D1823" i="3"/>
  <c r="H1822" i="3"/>
  <c r="D1822" i="3"/>
  <c r="H1821" i="3"/>
  <c r="D1821" i="3"/>
  <c r="H1820" i="3"/>
  <c r="D1820" i="3"/>
  <c r="H1819" i="3"/>
  <c r="D1819" i="3"/>
  <c r="H1818" i="3"/>
  <c r="D1818" i="3"/>
  <c r="H1817" i="3"/>
  <c r="D1817" i="3"/>
  <c r="H1816" i="3"/>
  <c r="D1816" i="3"/>
  <c r="H1815" i="3"/>
  <c r="D1815" i="3"/>
  <c r="H1814" i="3"/>
  <c r="D1814" i="3"/>
  <c r="H1813" i="3"/>
  <c r="D1813" i="3"/>
  <c r="H1812" i="3"/>
  <c r="D1812" i="3"/>
  <c r="H1811" i="3"/>
  <c r="D1811" i="3"/>
  <c r="H1810" i="3"/>
  <c r="D1810" i="3"/>
  <c r="H1809" i="3"/>
  <c r="D1809" i="3"/>
  <c r="H1808" i="3"/>
  <c r="D1808" i="3"/>
  <c r="H1807" i="3"/>
  <c r="D1807" i="3"/>
  <c r="H1806" i="3"/>
  <c r="D1806" i="3"/>
  <c r="H1805" i="3"/>
  <c r="D1805" i="3"/>
  <c r="H1804" i="3"/>
  <c r="D1804" i="3"/>
  <c r="D1803" i="3"/>
  <c r="H1802" i="3"/>
  <c r="D1802" i="3"/>
  <c r="D1801" i="3"/>
  <c r="H1800" i="3"/>
  <c r="D1800" i="3"/>
  <c r="H1799" i="3"/>
  <c r="D1799" i="3"/>
  <c r="H1798" i="3"/>
  <c r="D1798" i="3"/>
  <c r="H1797" i="3"/>
  <c r="D1797" i="3"/>
  <c r="D1796" i="3"/>
  <c r="H1795" i="3"/>
  <c r="D1795" i="3"/>
  <c r="H1794" i="3"/>
  <c r="D1794" i="3"/>
  <c r="H1793" i="3"/>
  <c r="D1793" i="3"/>
  <c r="D1792" i="3"/>
  <c r="H1791" i="3"/>
  <c r="D1791" i="3"/>
  <c r="D1790" i="3"/>
  <c r="H1789" i="3"/>
  <c r="D1789" i="3"/>
  <c r="D1788" i="3"/>
  <c r="H1787" i="3"/>
  <c r="D1787" i="3"/>
  <c r="D1786" i="3"/>
  <c r="H1785" i="3"/>
  <c r="D1785" i="3"/>
  <c r="H1784" i="3"/>
  <c r="D1784" i="3"/>
  <c r="H1783" i="3"/>
  <c r="D1783" i="3"/>
  <c r="H1782" i="3"/>
  <c r="D1782" i="3"/>
  <c r="H1781" i="3"/>
  <c r="D1781" i="3"/>
  <c r="H1780" i="3"/>
  <c r="D1780" i="3"/>
  <c r="H1779" i="3"/>
  <c r="D1779" i="3"/>
  <c r="H1778" i="3"/>
  <c r="D1778" i="3"/>
  <c r="H1777" i="3"/>
  <c r="D1777" i="3"/>
  <c r="H1776" i="3"/>
  <c r="D1776" i="3"/>
  <c r="H1775" i="3"/>
  <c r="D1775" i="3"/>
  <c r="H1774" i="3"/>
  <c r="D1774" i="3"/>
  <c r="H1773" i="3"/>
  <c r="D1773" i="3"/>
  <c r="H1772" i="3"/>
  <c r="D1772" i="3"/>
  <c r="H1771" i="3"/>
  <c r="D1771" i="3"/>
  <c r="H1770" i="3"/>
  <c r="D1770" i="3"/>
  <c r="H1769" i="3"/>
  <c r="D1769" i="3"/>
  <c r="H1768" i="3"/>
  <c r="D1768" i="3"/>
  <c r="H1767" i="3"/>
  <c r="D1767" i="3"/>
  <c r="H1766" i="3"/>
  <c r="D1766" i="3"/>
  <c r="H1765" i="3"/>
  <c r="D1765" i="3"/>
  <c r="H1764" i="3"/>
  <c r="D1764" i="3"/>
  <c r="H1763" i="3"/>
  <c r="D1763" i="3"/>
  <c r="H1762" i="3"/>
  <c r="D1762" i="3"/>
  <c r="H1761" i="3"/>
  <c r="D1761" i="3"/>
  <c r="H1760" i="3"/>
  <c r="D1760" i="3"/>
  <c r="H1759" i="3"/>
  <c r="D1759" i="3"/>
  <c r="H1758" i="3"/>
  <c r="D1758" i="3"/>
  <c r="H1757" i="3"/>
  <c r="D1757" i="3"/>
  <c r="H1756" i="3"/>
  <c r="D1756" i="3"/>
  <c r="H1755" i="3"/>
  <c r="D1755" i="3"/>
  <c r="H1754" i="3"/>
  <c r="D1754" i="3"/>
  <c r="H1753" i="3"/>
  <c r="D1753" i="3"/>
  <c r="H1752" i="3"/>
  <c r="D1752" i="3"/>
  <c r="H1751" i="3"/>
  <c r="D1751" i="3"/>
  <c r="H1750" i="3"/>
  <c r="D1750" i="3"/>
  <c r="H1749" i="3"/>
  <c r="D1749" i="3"/>
  <c r="H1748" i="3"/>
  <c r="D1748" i="3"/>
  <c r="H1747" i="3"/>
  <c r="D1747" i="3"/>
  <c r="H1746" i="3"/>
  <c r="D1746" i="3"/>
  <c r="H1745" i="3"/>
  <c r="D1745" i="3"/>
  <c r="H1744" i="3"/>
  <c r="D1744" i="3"/>
  <c r="H1743" i="3"/>
  <c r="D1743" i="3"/>
  <c r="H1742" i="3"/>
  <c r="D1742" i="3"/>
  <c r="H1741" i="3"/>
  <c r="D1741" i="3"/>
  <c r="H1740" i="3"/>
  <c r="D1740" i="3"/>
  <c r="H1739" i="3"/>
  <c r="D1739" i="3"/>
  <c r="H1738" i="3"/>
  <c r="D1738" i="3"/>
  <c r="H1737" i="3"/>
  <c r="D1737" i="3"/>
  <c r="H1736" i="3"/>
  <c r="D1736" i="3"/>
  <c r="H1735" i="3"/>
  <c r="D1735" i="3"/>
  <c r="H1734" i="3"/>
  <c r="D1734" i="3"/>
  <c r="H1733" i="3"/>
  <c r="D1733" i="3"/>
  <c r="H1732" i="3"/>
  <c r="D1732" i="3"/>
  <c r="H1731" i="3"/>
  <c r="D1731" i="3"/>
  <c r="H1730" i="3"/>
  <c r="D1730" i="3"/>
  <c r="H1729" i="3"/>
  <c r="D1729" i="3"/>
  <c r="H1728" i="3"/>
  <c r="D1728" i="3"/>
  <c r="H1727" i="3"/>
  <c r="D1727" i="3"/>
  <c r="H1726" i="3"/>
  <c r="D1726" i="3"/>
  <c r="H1725" i="3"/>
  <c r="D1725" i="3"/>
  <c r="H1724" i="3"/>
  <c r="D1724" i="3"/>
  <c r="H1723" i="3"/>
  <c r="D1723" i="3"/>
  <c r="H1722" i="3"/>
  <c r="D1722" i="3"/>
  <c r="H1721" i="3"/>
  <c r="D1721" i="3"/>
  <c r="H1720" i="3"/>
  <c r="D1720" i="3"/>
  <c r="H1719" i="3"/>
  <c r="D1719" i="3"/>
  <c r="H1718" i="3"/>
  <c r="D1718" i="3"/>
  <c r="H1717" i="3"/>
  <c r="D1717" i="3"/>
  <c r="H1716" i="3"/>
  <c r="D1716" i="3"/>
  <c r="H1715" i="3"/>
  <c r="D1715" i="3"/>
  <c r="H1714" i="3"/>
  <c r="D1714" i="3"/>
  <c r="H1713" i="3"/>
  <c r="D1713" i="3"/>
  <c r="H1712" i="3"/>
  <c r="D1712" i="3"/>
  <c r="H1711" i="3"/>
  <c r="D1711" i="3"/>
  <c r="H1710" i="3"/>
  <c r="D1710" i="3"/>
  <c r="H1709" i="3"/>
  <c r="D1709" i="3"/>
  <c r="H1708" i="3"/>
  <c r="D1708" i="3"/>
  <c r="H1707" i="3"/>
  <c r="D1707" i="3"/>
  <c r="H1706" i="3"/>
  <c r="D1706" i="3"/>
  <c r="H1705" i="3"/>
  <c r="D1705" i="3"/>
  <c r="H1704" i="3"/>
  <c r="D1704" i="3"/>
  <c r="H1703" i="3"/>
  <c r="D1703" i="3"/>
  <c r="H1702" i="3"/>
  <c r="D1702" i="3"/>
  <c r="H1701" i="3"/>
  <c r="D1701" i="3"/>
  <c r="H1700" i="3"/>
  <c r="D1700" i="3"/>
  <c r="H1699" i="3"/>
  <c r="D1699" i="3"/>
  <c r="H1698" i="3"/>
  <c r="D1698" i="3"/>
  <c r="H1697" i="3"/>
  <c r="D1697" i="3"/>
  <c r="H1696" i="3"/>
  <c r="D1696" i="3"/>
  <c r="H1695" i="3"/>
  <c r="D1695" i="3"/>
  <c r="H1694" i="3"/>
  <c r="D1694" i="3"/>
  <c r="H1693" i="3"/>
  <c r="D1693" i="3"/>
  <c r="H1692" i="3"/>
  <c r="D1692" i="3"/>
  <c r="H1691" i="3"/>
  <c r="D1691" i="3"/>
  <c r="H1690" i="3"/>
  <c r="D1690" i="3"/>
  <c r="H1689" i="3"/>
  <c r="D1689" i="3"/>
  <c r="H1688" i="3"/>
  <c r="D1688" i="3"/>
  <c r="H1687" i="3"/>
  <c r="D1687" i="3"/>
  <c r="H1686" i="3"/>
  <c r="D1686" i="3"/>
  <c r="H1685" i="3"/>
  <c r="D1685" i="3"/>
  <c r="H1684" i="3"/>
  <c r="D1684" i="3"/>
  <c r="H1683" i="3"/>
  <c r="D1683" i="3"/>
  <c r="H1682" i="3"/>
  <c r="D1682" i="3"/>
  <c r="H1681" i="3"/>
  <c r="D1681" i="3"/>
  <c r="H1680" i="3"/>
  <c r="D1680" i="3"/>
  <c r="H1679" i="3"/>
  <c r="D1679" i="3"/>
  <c r="H1678" i="3"/>
  <c r="D1678" i="3"/>
  <c r="H1677" i="3"/>
  <c r="D1677" i="3"/>
  <c r="H1676" i="3"/>
  <c r="D1676" i="3"/>
  <c r="H1675" i="3"/>
  <c r="D1675" i="3"/>
  <c r="H1674" i="3"/>
  <c r="D1674" i="3"/>
  <c r="H1673" i="3"/>
  <c r="D1673" i="3"/>
  <c r="H1672" i="3"/>
  <c r="D1672" i="3"/>
  <c r="H1671" i="3"/>
  <c r="D1671" i="3"/>
  <c r="H1670" i="3"/>
  <c r="D1670" i="3"/>
  <c r="H1669" i="3"/>
  <c r="D1669" i="3"/>
  <c r="H1668" i="3"/>
  <c r="D1668" i="3"/>
  <c r="H1667" i="3"/>
  <c r="D1667" i="3"/>
  <c r="H1666" i="3"/>
  <c r="D1666" i="3"/>
  <c r="H1665" i="3"/>
  <c r="D1665" i="3"/>
  <c r="H1664" i="3"/>
  <c r="D1664" i="3"/>
  <c r="H1663" i="3"/>
  <c r="D1663" i="3"/>
  <c r="H1662" i="3"/>
  <c r="D1662" i="3"/>
  <c r="H1661" i="3"/>
  <c r="D1661" i="3"/>
  <c r="H1660" i="3"/>
  <c r="D1660" i="3"/>
  <c r="H1659" i="3"/>
  <c r="D1659" i="3"/>
  <c r="H1658" i="3"/>
  <c r="D1658" i="3"/>
  <c r="H1657" i="3"/>
  <c r="D1657" i="3"/>
  <c r="H1656" i="3"/>
  <c r="D1656" i="3"/>
  <c r="H1655" i="3"/>
  <c r="D1655" i="3"/>
  <c r="H1654" i="3"/>
  <c r="D1654" i="3"/>
  <c r="H1653" i="3"/>
  <c r="D1653" i="3"/>
  <c r="H1652" i="3"/>
  <c r="D1652" i="3"/>
  <c r="H1651" i="3"/>
  <c r="D1651" i="3"/>
  <c r="H1650" i="3"/>
  <c r="D1650" i="3"/>
  <c r="H1649" i="3"/>
  <c r="D1649" i="3"/>
  <c r="H1648" i="3"/>
  <c r="D1648" i="3"/>
  <c r="H1647" i="3"/>
  <c r="D1647" i="3"/>
  <c r="H1646" i="3"/>
  <c r="D1646" i="3"/>
  <c r="H1645" i="3"/>
  <c r="D1645" i="3"/>
  <c r="H1644" i="3"/>
  <c r="D1644" i="3"/>
  <c r="H1643" i="3"/>
  <c r="D1643" i="3"/>
  <c r="H1642" i="3"/>
  <c r="D1642" i="3"/>
  <c r="H1641" i="3"/>
  <c r="D1641" i="3"/>
  <c r="H1640" i="3"/>
  <c r="D1640" i="3"/>
  <c r="H1639" i="3"/>
  <c r="D1639" i="3"/>
  <c r="H1638" i="3"/>
  <c r="D1638" i="3"/>
  <c r="H1637" i="3"/>
  <c r="D1637" i="3"/>
  <c r="H1636" i="3"/>
  <c r="D1636" i="3"/>
  <c r="H1635" i="3"/>
  <c r="D1635" i="3"/>
  <c r="H1634" i="3"/>
  <c r="D1634" i="3"/>
  <c r="H1633" i="3"/>
  <c r="D1633" i="3"/>
  <c r="H1632" i="3"/>
  <c r="D1632" i="3"/>
  <c r="H1631" i="3"/>
  <c r="D1631" i="3"/>
  <c r="H1630" i="3"/>
  <c r="D1630" i="3"/>
  <c r="H1629" i="3"/>
  <c r="D1629" i="3"/>
  <c r="H1628" i="3"/>
  <c r="D1628" i="3"/>
  <c r="H1627" i="3"/>
  <c r="D1627" i="3"/>
  <c r="H1626" i="3"/>
  <c r="D1626" i="3"/>
  <c r="H1625" i="3"/>
  <c r="D1625" i="3"/>
  <c r="H1624" i="3"/>
  <c r="D1624" i="3"/>
  <c r="H1623" i="3"/>
  <c r="D1623" i="3"/>
  <c r="H1622" i="3"/>
  <c r="D1622" i="3"/>
  <c r="H1621" i="3"/>
  <c r="D1621" i="3"/>
  <c r="H1620" i="3"/>
  <c r="D1620" i="3"/>
  <c r="H1619" i="3"/>
  <c r="D1619" i="3"/>
  <c r="H1618" i="3"/>
  <c r="D1618" i="3"/>
  <c r="H1617" i="3"/>
  <c r="D1617" i="3"/>
  <c r="H1616" i="3"/>
  <c r="D1616" i="3"/>
  <c r="H1615" i="3"/>
  <c r="D1615" i="3"/>
  <c r="H1614" i="3"/>
  <c r="D1614" i="3"/>
  <c r="H1613" i="3"/>
  <c r="D1613" i="3"/>
  <c r="H1612" i="3"/>
  <c r="D1612" i="3"/>
  <c r="H1611" i="3"/>
  <c r="D1611" i="3"/>
  <c r="H1610" i="3"/>
  <c r="D1610" i="3"/>
  <c r="H1609" i="3"/>
  <c r="D1609" i="3"/>
  <c r="H1608" i="3"/>
  <c r="D1608" i="3"/>
  <c r="H1607" i="3"/>
  <c r="D1607" i="3"/>
  <c r="H1606" i="3"/>
  <c r="D1606" i="3"/>
  <c r="H1605" i="3"/>
  <c r="D1605" i="3"/>
  <c r="H1604" i="3"/>
  <c r="D1604" i="3"/>
  <c r="H1603" i="3"/>
  <c r="D1603" i="3"/>
  <c r="H1602" i="3"/>
  <c r="D1602" i="3"/>
  <c r="H1601" i="3"/>
  <c r="D1601" i="3"/>
  <c r="H1600" i="3"/>
  <c r="D1600" i="3"/>
  <c r="H1599" i="3"/>
  <c r="D1599" i="3"/>
  <c r="H1598" i="3"/>
  <c r="D1598" i="3"/>
  <c r="H1597" i="3"/>
  <c r="D1597" i="3"/>
  <c r="H1596" i="3"/>
  <c r="D1596" i="3"/>
  <c r="H1595" i="3"/>
  <c r="D1595" i="3"/>
  <c r="H1594" i="3"/>
  <c r="D1594" i="3"/>
  <c r="H1593" i="3"/>
  <c r="D1593" i="3"/>
  <c r="H1592" i="3"/>
  <c r="D1592" i="3"/>
  <c r="H1591" i="3"/>
  <c r="D1591" i="3"/>
  <c r="H1590" i="3"/>
  <c r="D1590" i="3"/>
  <c r="H1589" i="3"/>
  <c r="D1589" i="3"/>
  <c r="H1588" i="3"/>
  <c r="D1588" i="3"/>
  <c r="H1587" i="3"/>
  <c r="D1587" i="3"/>
  <c r="H1586" i="3"/>
  <c r="D1586" i="3"/>
  <c r="H1585" i="3"/>
  <c r="D1585" i="3"/>
  <c r="H1584" i="3"/>
  <c r="D1584" i="3"/>
  <c r="H1583" i="3"/>
  <c r="D1583" i="3"/>
  <c r="H1582" i="3"/>
  <c r="D1582" i="3"/>
  <c r="H1581" i="3"/>
  <c r="D1581" i="3"/>
  <c r="H1580" i="3"/>
  <c r="D1580" i="3"/>
  <c r="H1579" i="3"/>
  <c r="D1579" i="3"/>
  <c r="H1578" i="3"/>
  <c r="D1578" i="3"/>
  <c r="H1577" i="3"/>
  <c r="D1577" i="3"/>
  <c r="H1576" i="3"/>
  <c r="D1576" i="3"/>
  <c r="H1575" i="3"/>
  <c r="D1575" i="3"/>
  <c r="H1574" i="3"/>
  <c r="D1574" i="3"/>
  <c r="H1573" i="3"/>
  <c r="D1573" i="3"/>
  <c r="H1572" i="3"/>
  <c r="D1572" i="3"/>
  <c r="H1571" i="3"/>
  <c r="D1571" i="3"/>
  <c r="H1570" i="3"/>
  <c r="D1570" i="3"/>
  <c r="H1569" i="3"/>
  <c r="D1569" i="3"/>
  <c r="H1568" i="3"/>
  <c r="D1568" i="3"/>
  <c r="H1567" i="3"/>
  <c r="D1567" i="3"/>
  <c r="H1566" i="3"/>
  <c r="D1566" i="3"/>
  <c r="H1565" i="3"/>
  <c r="D1565" i="3"/>
  <c r="H1564" i="3"/>
  <c r="D1564" i="3"/>
  <c r="H1563" i="3"/>
  <c r="D1563" i="3"/>
  <c r="H1562" i="3"/>
  <c r="D1562" i="3"/>
  <c r="H1561" i="3"/>
  <c r="D1561" i="3"/>
  <c r="H1560" i="3"/>
  <c r="D1560" i="3"/>
  <c r="H1559" i="3"/>
  <c r="D1559" i="3"/>
  <c r="H1558" i="3"/>
  <c r="D1558" i="3"/>
  <c r="H1557" i="3"/>
  <c r="D1557" i="3"/>
  <c r="H1556" i="3"/>
  <c r="D1556" i="3"/>
  <c r="H1555" i="3"/>
  <c r="D1555" i="3"/>
  <c r="H1554" i="3"/>
  <c r="D1554" i="3"/>
  <c r="H1553" i="3"/>
  <c r="D1553" i="3"/>
  <c r="H1552" i="3"/>
  <c r="D1552" i="3"/>
  <c r="H1551" i="3"/>
  <c r="D1551" i="3"/>
  <c r="H1550" i="3"/>
  <c r="D1550" i="3"/>
  <c r="H1549" i="3"/>
  <c r="D1549" i="3"/>
  <c r="H1548" i="3"/>
  <c r="D1548" i="3"/>
  <c r="H1547" i="3"/>
  <c r="D1547" i="3"/>
  <c r="H1546" i="3"/>
  <c r="D1546" i="3"/>
  <c r="H1545" i="3"/>
  <c r="D1545" i="3"/>
  <c r="H1544" i="3"/>
  <c r="D1544" i="3"/>
  <c r="H1543" i="3"/>
  <c r="D1543" i="3"/>
  <c r="H1542" i="3"/>
  <c r="D1542" i="3"/>
  <c r="H1541" i="3"/>
  <c r="D1541" i="3"/>
  <c r="H1540" i="3"/>
  <c r="D1540" i="3"/>
  <c r="H1539" i="3"/>
  <c r="D1539" i="3"/>
  <c r="H1538" i="3"/>
  <c r="D1538" i="3"/>
  <c r="H1537" i="3"/>
  <c r="D1537" i="3"/>
  <c r="H1536" i="3"/>
  <c r="D1536" i="3"/>
  <c r="H1535" i="3"/>
  <c r="D1535" i="3"/>
  <c r="H1534" i="3"/>
  <c r="D1534" i="3"/>
  <c r="H1533" i="3"/>
  <c r="D1533" i="3"/>
  <c r="H1532" i="3"/>
  <c r="D1532" i="3"/>
  <c r="H1531" i="3"/>
  <c r="D1531" i="3"/>
  <c r="H1530" i="3"/>
  <c r="D1530" i="3"/>
  <c r="H1529" i="3"/>
  <c r="D1529" i="3"/>
  <c r="H1528" i="3"/>
  <c r="D1528" i="3"/>
  <c r="H1527" i="3"/>
  <c r="D1527" i="3"/>
  <c r="H1526" i="3"/>
  <c r="D1526" i="3"/>
  <c r="H1525" i="3"/>
  <c r="D1525" i="3"/>
  <c r="H1524" i="3"/>
  <c r="D1524" i="3"/>
  <c r="H1523" i="3"/>
  <c r="D1523" i="3"/>
  <c r="H1522" i="3"/>
  <c r="D1522" i="3"/>
  <c r="H1521" i="3"/>
  <c r="D1521" i="3"/>
  <c r="H1520" i="3"/>
  <c r="D1520" i="3"/>
  <c r="H1519" i="3"/>
  <c r="D1519" i="3"/>
  <c r="H1518" i="3"/>
  <c r="D1518" i="3"/>
  <c r="H1517" i="3"/>
  <c r="D1517" i="3"/>
  <c r="H1516" i="3"/>
  <c r="D1516" i="3"/>
  <c r="H1515" i="3"/>
  <c r="D1515" i="3"/>
  <c r="H1514" i="3"/>
  <c r="D1514" i="3"/>
  <c r="H1513" i="3"/>
  <c r="D1513" i="3"/>
  <c r="H1512" i="3"/>
  <c r="D1512" i="3"/>
  <c r="H1511" i="3"/>
  <c r="D1511" i="3"/>
  <c r="H1510" i="3"/>
  <c r="D1510" i="3"/>
  <c r="H1509" i="3"/>
  <c r="D1509" i="3"/>
  <c r="H1508" i="3"/>
  <c r="D1508" i="3"/>
  <c r="H1507" i="3"/>
  <c r="D1507" i="3"/>
  <c r="H1506" i="3"/>
  <c r="D1506" i="3"/>
  <c r="H1505" i="3"/>
  <c r="D1505" i="3"/>
  <c r="H1504" i="3"/>
  <c r="D1504" i="3"/>
  <c r="H1503" i="3"/>
  <c r="D1503" i="3"/>
  <c r="H1502" i="3"/>
  <c r="D1502" i="3"/>
  <c r="H1501" i="3"/>
  <c r="D1501" i="3"/>
  <c r="H1500" i="3"/>
  <c r="D1500" i="3"/>
  <c r="H1499" i="3"/>
  <c r="D1499" i="3"/>
  <c r="H1498" i="3"/>
  <c r="D1498" i="3"/>
  <c r="H1497" i="3"/>
  <c r="D1497" i="3"/>
  <c r="H1496" i="3"/>
  <c r="D1496" i="3"/>
  <c r="H1495" i="3"/>
  <c r="D1495" i="3"/>
  <c r="H1494" i="3"/>
  <c r="D1494" i="3"/>
  <c r="H1493" i="3"/>
  <c r="D1493" i="3"/>
  <c r="H1492" i="3"/>
  <c r="D1492" i="3"/>
  <c r="H1491" i="3"/>
  <c r="D1491" i="3"/>
  <c r="H1490" i="3"/>
  <c r="D1490" i="3"/>
  <c r="H1489" i="3"/>
  <c r="D1489" i="3"/>
  <c r="H1488" i="3"/>
  <c r="D1488" i="3"/>
  <c r="H1487" i="3"/>
  <c r="D1487" i="3"/>
  <c r="H1486" i="3"/>
  <c r="D1486" i="3"/>
  <c r="H1485" i="3"/>
  <c r="D1485" i="3"/>
  <c r="H1484" i="3"/>
  <c r="D1484" i="3"/>
  <c r="H1483" i="3"/>
  <c r="D1483" i="3"/>
  <c r="H1482" i="3"/>
  <c r="D1482" i="3"/>
  <c r="H1481" i="3"/>
  <c r="D1481" i="3"/>
  <c r="H1480" i="3"/>
  <c r="D1480" i="3"/>
  <c r="H1479" i="3"/>
  <c r="D1479" i="3"/>
  <c r="H1478" i="3"/>
  <c r="D1478" i="3"/>
  <c r="H1477" i="3"/>
  <c r="D1477" i="3"/>
  <c r="H1476" i="3"/>
  <c r="D1476" i="3"/>
  <c r="H1475" i="3"/>
  <c r="D1475" i="3"/>
  <c r="H1474" i="3"/>
  <c r="D1474" i="3"/>
  <c r="H1473" i="3"/>
  <c r="D1473" i="3"/>
  <c r="H1472" i="3"/>
  <c r="D1472" i="3"/>
  <c r="H1471" i="3"/>
  <c r="D1471" i="3"/>
  <c r="H1470" i="3"/>
  <c r="D1470" i="3"/>
  <c r="H1469" i="3"/>
  <c r="D1469" i="3"/>
  <c r="H1468" i="3"/>
  <c r="D1468" i="3"/>
  <c r="H1467" i="3"/>
  <c r="D1467" i="3"/>
  <c r="H1466" i="3"/>
  <c r="D1466" i="3"/>
  <c r="H1465" i="3"/>
  <c r="D1465" i="3"/>
  <c r="H1464" i="3"/>
  <c r="D1464" i="3"/>
  <c r="H1463" i="3"/>
  <c r="D1463" i="3"/>
  <c r="H1462" i="3"/>
  <c r="D1462" i="3"/>
  <c r="H1461" i="3"/>
  <c r="D1461" i="3"/>
  <c r="H1460" i="3"/>
  <c r="D1460" i="3"/>
  <c r="H1459" i="3"/>
  <c r="D1459" i="3"/>
  <c r="H1458" i="3"/>
  <c r="D1458" i="3"/>
  <c r="H1457" i="3"/>
  <c r="D1457" i="3"/>
  <c r="H1456" i="3"/>
  <c r="D1456" i="3"/>
  <c r="H1455" i="3"/>
  <c r="D1455" i="3"/>
  <c r="H1454" i="3"/>
  <c r="D1454" i="3"/>
  <c r="H1453" i="3"/>
  <c r="D1453" i="3"/>
  <c r="H1452" i="3"/>
  <c r="D1452" i="3"/>
  <c r="H1451" i="3"/>
  <c r="D1451" i="3"/>
  <c r="H1450" i="3"/>
  <c r="D1450" i="3"/>
  <c r="H1449" i="3"/>
  <c r="D1449" i="3"/>
  <c r="H1448" i="3"/>
  <c r="D1448" i="3"/>
  <c r="H1447" i="3"/>
  <c r="D1447" i="3"/>
  <c r="H1446" i="3"/>
  <c r="D1446" i="3"/>
  <c r="H1445" i="3"/>
  <c r="D1445" i="3"/>
  <c r="H1444" i="3"/>
  <c r="D1444" i="3"/>
  <c r="H1443" i="3"/>
  <c r="D1443" i="3"/>
  <c r="H1442" i="3"/>
  <c r="D1442" i="3"/>
  <c r="H1441" i="3"/>
  <c r="D1441" i="3"/>
  <c r="H1440" i="3"/>
  <c r="D1440" i="3"/>
  <c r="H1439" i="3"/>
  <c r="D1439" i="3"/>
  <c r="H1438" i="3"/>
  <c r="D1438" i="3"/>
  <c r="H1437" i="3"/>
  <c r="D1437" i="3"/>
  <c r="H1436" i="3"/>
  <c r="D1436" i="3"/>
  <c r="H1435" i="3"/>
  <c r="D1435" i="3"/>
  <c r="H1434" i="3"/>
  <c r="D1434" i="3"/>
  <c r="H1433" i="3"/>
  <c r="D1433" i="3"/>
  <c r="H1432" i="3"/>
  <c r="D1432" i="3"/>
  <c r="H1431" i="3"/>
  <c r="D1431" i="3"/>
  <c r="H1430" i="3"/>
  <c r="D1430" i="3"/>
  <c r="H1429" i="3"/>
  <c r="D1429" i="3"/>
  <c r="H1428" i="3"/>
  <c r="D1428" i="3"/>
  <c r="H1427" i="3"/>
  <c r="D1427" i="3"/>
  <c r="H1426" i="3"/>
  <c r="D1426" i="3"/>
  <c r="H1425" i="3"/>
  <c r="D1425" i="3"/>
  <c r="H1424" i="3"/>
  <c r="D1424" i="3"/>
  <c r="H1423" i="3"/>
  <c r="D1423" i="3"/>
  <c r="H1422" i="3"/>
  <c r="D1422" i="3"/>
  <c r="H1421" i="3"/>
  <c r="D1421" i="3"/>
  <c r="H1420" i="3"/>
  <c r="D1420" i="3"/>
  <c r="H1419" i="3"/>
  <c r="D1419" i="3"/>
  <c r="H1418" i="3"/>
  <c r="D1418" i="3"/>
  <c r="H1417" i="3"/>
  <c r="D1417" i="3"/>
  <c r="H1416" i="3"/>
  <c r="D1416" i="3"/>
  <c r="H1415" i="3"/>
  <c r="D1415" i="3"/>
  <c r="H1414" i="3"/>
  <c r="D1414" i="3"/>
  <c r="H1413" i="3"/>
  <c r="D1413" i="3"/>
  <c r="H1412" i="3"/>
  <c r="D1412" i="3"/>
  <c r="H1411" i="3"/>
  <c r="D1411" i="3"/>
  <c r="H1410" i="3"/>
  <c r="D1410" i="3"/>
  <c r="H1409" i="3"/>
  <c r="D1409" i="3"/>
  <c r="H1408" i="3"/>
  <c r="D1408" i="3"/>
  <c r="H1407" i="3"/>
  <c r="D1407" i="3"/>
  <c r="H1406" i="3"/>
  <c r="D1406" i="3"/>
  <c r="H1405" i="3"/>
  <c r="D1405" i="3"/>
  <c r="H1404" i="3"/>
  <c r="D1404" i="3"/>
  <c r="H1403" i="3"/>
  <c r="D1403" i="3"/>
  <c r="H1402" i="3"/>
  <c r="D1402" i="3"/>
  <c r="H1401" i="3"/>
  <c r="D1401" i="3"/>
  <c r="H1400" i="3"/>
  <c r="D1400" i="3"/>
  <c r="H1399" i="3"/>
  <c r="D1399" i="3"/>
  <c r="H1398" i="3"/>
  <c r="D1398" i="3"/>
  <c r="H1397" i="3"/>
  <c r="D1397" i="3"/>
  <c r="H1396" i="3"/>
  <c r="D1396" i="3"/>
  <c r="H1395" i="3"/>
  <c r="D1395" i="3"/>
  <c r="H1394" i="3"/>
  <c r="D1394" i="3"/>
  <c r="H1393" i="3"/>
  <c r="D1393" i="3"/>
  <c r="H1392" i="3"/>
  <c r="D1392" i="3"/>
  <c r="H1391" i="3"/>
  <c r="D1391" i="3"/>
  <c r="H1390" i="3"/>
  <c r="D1390" i="3"/>
  <c r="H1389" i="3"/>
  <c r="D1389" i="3"/>
  <c r="H1388" i="3"/>
  <c r="D1388" i="3"/>
  <c r="H1387" i="3"/>
  <c r="D1387" i="3"/>
  <c r="H1386" i="3"/>
  <c r="D1386" i="3"/>
  <c r="H1385" i="3"/>
  <c r="D1385" i="3"/>
  <c r="H1384" i="3"/>
  <c r="D1384" i="3"/>
  <c r="H1383" i="3"/>
  <c r="D1383" i="3"/>
  <c r="H1382" i="3"/>
  <c r="D1382" i="3"/>
  <c r="H1381" i="3"/>
  <c r="D1381" i="3"/>
  <c r="H1380" i="3"/>
  <c r="D1380" i="3"/>
  <c r="H1379" i="3"/>
  <c r="D1379" i="3"/>
  <c r="H1378" i="3"/>
  <c r="D1378" i="3"/>
  <c r="H1377" i="3"/>
  <c r="D1377" i="3"/>
  <c r="H1376" i="3"/>
  <c r="D1376" i="3"/>
  <c r="H1375" i="3"/>
  <c r="D1375" i="3"/>
  <c r="H1374" i="3"/>
  <c r="D1374" i="3"/>
  <c r="H1373" i="3"/>
  <c r="D1373" i="3"/>
  <c r="H1372" i="3"/>
  <c r="D1372" i="3"/>
  <c r="H1371" i="3"/>
  <c r="D1371" i="3"/>
  <c r="H1370" i="3"/>
  <c r="D1370" i="3"/>
  <c r="H1369" i="3"/>
  <c r="D1369" i="3"/>
  <c r="H1368" i="3"/>
  <c r="D1368" i="3"/>
  <c r="H1367" i="3"/>
  <c r="D1367" i="3"/>
  <c r="H1366" i="3"/>
  <c r="D1366" i="3"/>
  <c r="H1365" i="3"/>
  <c r="D1365" i="3"/>
  <c r="H1364" i="3"/>
  <c r="D1364" i="3"/>
  <c r="H1363" i="3"/>
  <c r="D1363" i="3"/>
  <c r="H1362" i="3"/>
  <c r="D1362" i="3"/>
  <c r="H1361" i="3"/>
  <c r="D1361" i="3"/>
  <c r="H1360" i="3"/>
  <c r="D1360" i="3"/>
  <c r="H1359" i="3"/>
  <c r="D1359" i="3"/>
  <c r="H1358" i="3"/>
  <c r="D1358" i="3"/>
  <c r="H1357" i="3"/>
  <c r="D1357" i="3"/>
  <c r="H1356" i="3"/>
  <c r="D1356" i="3"/>
  <c r="H1355" i="3"/>
  <c r="D1355" i="3"/>
  <c r="H1354" i="3"/>
  <c r="D1354" i="3"/>
  <c r="H1353" i="3"/>
  <c r="D1353" i="3"/>
  <c r="H1352" i="3"/>
  <c r="D1352" i="3"/>
  <c r="H1351" i="3"/>
  <c r="D1351" i="3"/>
  <c r="H1350" i="3"/>
  <c r="D1350" i="3"/>
  <c r="H1349" i="3"/>
  <c r="D1349" i="3"/>
  <c r="H1348" i="3"/>
  <c r="D1348" i="3"/>
  <c r="H1347" i="3"/>
  <c r="D1347" i="3"/>
  <c r="H1346" i="3"/>
  <c r="D1346" i="3"/>
  <c r="H1345" i="3"/>
  <c r="D1345" i="3"/>
  <c r="H1344" i="3"/>
  <c r="D1344" i="3"/>
  <c r="H1343" i="3"/>
  <c r="D1343" i="3"/>
  <c r="H1342" i="3"/>
  <c r="D1342" i="3"/>
  <c r="H1341" i="3"/>
  <c r="D1341" i="3"/>
  <c r="H1340" i="3"/>
  <c r="D1340" i="3"/>
  <c r="H1339" i="3"/>
  <c r="D1339" i="3"/>
  <c r="H1338" i="3"/>
  <c r="D1338" i="3"/>
  <c r="H1337" i="3"/>
  <c r="D1337" i="3"/>
  <c r="H1336" i="3"/>
  <c r="D1336" i="3"/>
  <c r="H1335" i="3"/>
  <c r="D1335" i="3"/>
  <c r="H1334" i="3"/>
  <c r="D1334" i="3"/>
  <c r="H1333" i="3"/>
  <c r="D1333" i="3"/>
  <c r="H1332" i="3"/>
  <c r="D1332" i="3"/>
  <c r="H1331" i="3"/>
  <c r="D1331" i="3"/>
  <c r="H1330" i="3"/>
  <c r="D1330" i="3"/>
  <c r="H1329" i="3"/>
  <c r="D1329" i="3"/>
  <c r="H1328" i="3"/>
  <c r="D1328" i="3"/>
  <c r="H1327" i="3"/>
  <c r="D1327" i="3"/>
  <c r="H1326" i="3"/>
  <c r="D1326" i="3"/>
  <c r="H1325" i="3"/>
  <c r="D1325" i="3"/>
  <c r="H1324" i="3"/>
  <c r="D1324" i="3"/>
  <c r="H1323" i="3"/>
  <c r="D1323" i="3"/>
  <c r="H1322" i="3"/>
  <c r="D1322" i="3"/>
  <c r="H1321" i="3"/>
  <c r="D1321" i="3"/>
  <c r="H1320" i="3"/>
  <c r="D1320" i="3"/>
  <c r="H1319" i="3"/>
  <c r="D1319" i="3"/>
  <c r="H1318" i="3"/>
  <c r="D1318" i="3"/>
  <c r="H1317" i="3"/>
  <c r="D1317" i="3"/>
  <c r="H1316" i="3"/>
  <c r="D1316" i="3"/>
  <c r="H1315" i="3"/>
  <c r="D1315" i="3"/>
  <c r="H1314" i="3"/>
  <c r="D1314" i="3"/>
  <c r="H1313" i="3"/>
  <c r="D1313" i="3"/>
  <c r="H1312" i="3"/>
  <c r="D1312" i="3"/>
  <c r="H1311" i="3"/>
  <c r="D1311" i="3"/>
  <c r="H1310" i="3"/>
  <c r="D1310" i="3"/>
  <c r="H1309" i="3"/>
  <c r="D1309" i="3"/>
  <c r="H1308" i="3"/>
  <c r="D1308" i="3"/>
  <c r="H1307" i="3"/>
  <c r="D1307" i="3"/>
  <c r="H1306" i="3"/>
  <c r="D1306" i="3"/>
  <c r="H1305" i="3"/>
  <c r="D1305" i="3"/>
  <c r="H1304" i="3"/>
  <c r="D1304" i="3"/>
  <c r="H1303" i="3"/>
  <c r="D1303" i="3"/>
  <c r="H1302" i="3"/>
  <c r="D1302" i="3"/>
  <c r="H1301" i="3"/>
  <c r="D1301" i="3"/>
  <c r="H1300" i="3"/>
  <c r="D1300" i="3"/>
  <c r="H1299" i="3"/>
  <c r="D1299" i="3"/>
  <c r="H1298" i="3"/>
  <c r="D1298" i="3"/>
  <c r="H1297" i="3"/>
  <c r="D1297" i="3"/>
  <c r="H1296" i="3"/>
  <c r="D1296" i="3"/>
  <c r="H1295" i="3"/>
  <c r="D1295" i="3"/>
  <c r="H1294" i="3"/>
  <c r="D1294" i="3"/>
  <c r="H1293" i="3"/>
  <c r="D1293" i="3"/>
  <c r="H1292" i="3"/>
  <c r="D1292" i="3"/>
  <c r="H1291" i="3"/>
  <c r="D1291" i="3"/>
  <c r="H1290" i="3"/>
  <c r="D1290" i="3"/>
  <c r="H1289" i="3"/>
  <c r="D1289" i="3"/>
  <c r="H1288" i="3"/>
  <c r="D1288" i="3"/>
  <c r="H1287" i="3"/>
  <c r="D1287" i="3"/>
  <c r="H1286" i="3"/>
  <c r="D1286" i="3"/>
  <c r="H1285" i="3"/>
  <c r="D1285" i="3"/>
  <c r="H1284" i="3"/>
  <c r="D1284" i="3"/>
  <c r="H1283" i="3"/>
  <c r="D1283" i="3"/>
  <c r="H1282" i="3"/>
  <c r="D1282" i="3"/>
  <c r="H1281" i="3"/>
  <c r="D1281" i="3"/>
  <c r="H1280" i="3"/>
  <c r="D1280" i="3"/>
  <c r="H1279" i="3"/>
  <c r="D1279" i="3"/>
  <c r="H1278" i="3"/>
  <c r="D1278" i="3"/>
  <c r="H1277" i="3"/>
  <c r="D1277" i="3"/>
  <c r="H1276" i="3"/>
  <c r="D1276" i="3"/>
  <c r="H1275" i="3"/>
  <c r="D1275" i="3"/>
  <c r="H1274" i="3"/>
  <c r="D1274" i="3"/>
  <c r="H1273" i="3"/>
  <c r="D1273" i="3"/>
  <c r="H1272" i="3"/>
  <c r="D1272" i="3"/>
  <c r="H1271" i="3"/>
  <c r="D1271" i="3"/>
  <c r="H1270" i="3"/>
  <c r="D1270" i="3"/>
  <c r="H1269" i="3"/>
  <c r="D1269" i="3"/>
  <c r="H1268" i="3"/>
  <c r="D1268" i="3"/>
  <c r="H1267" i="3"/>
  <c r="D1267" i="3"/>
  <c r="H1266" i="3"/>
  <c r="D1266" i="3"/>
  <c r="H1265" i="3"/>
  <c r="D1265" i="3"/>
  <c r="H1264" i="3"/>
  <c r="D1264" i="3"/>
  <c r="H1263" i="3"/>
  <c r="D1263" i="3"/>
  <c r="H1262" i="3"/>
  <c r="D1262" i="3"/>
  <c r="H1261" i="3"/>
  <c r="D1261" i="3"/>
  <c r="H1260" i="3"/>
  <c r="D1260" i="3"/>
  <c r="H1259" i="3"/>
  <c r="D1259" i="3"/>
  <c r="H1258" i="3"/>
  <c r="D1258" i="3"/>
  <c r="H1257" i="3"/>
  <c r="D1257" i="3"/>
  <c r="H1256" i="3"/>
  <c r="D1256" i="3"/>
  <c r="H1255" i="3"/>
  <c r="D1255" i="3"/>
  <c r="H1254" i="3"/>
  <c r="D1254" i="3"/>
  <c r="H1253" i="3"/>
  <c r="D1253" i="3"/>
  <c r="H1252" i="3"/>
  <c r="D1252" i="3"/>
  <c r="H1251" i="3"/>
  <c r="D1251" i="3"/>
  <c r="H1250" i="3"/>
  <c r="D1250" i="3"/>
  <c r="H1249" i="3"/>
  <c r="D1249" i="3"/>
  <c r="H1248" i="3"/>
  <c r="D1248" i="3"/>
  <c r="H1247" i="3"/>
  <c r="D1247" i="3"/>
  <c r="H1246" i="3"/>
  <c r="D1246" i="3"/>
  <c r="H1245" i="3"/>
  <c r="D1245" i="3"/>
  <c r="H1244" i="3"/>
  <c r="D1244" i="3"/>
  <c r="H1243" i="3"/>
  <c r="D1243" i="3"/>
  <c r="H1242" i="3"/>
  <c r="D1242" i="3"/>
  <c r="H1241" i="3"/>
  <c r="D1241" i="3"/>
  <c r="H1240" i="3"/>
  <c r="D1240" i="3"/>
  <c r="H1239" i="3"/>
  <c r="D1239" i="3"/>
  <c r="H1238" i="3"/>
  <c r="D1238" i="3"/>
  <c r="H1237" i="3"/>
  <c r="D1237" i="3"/>
  <c r="H1236" i="3"/>
  <c r="D1236" i="3"/>
  <c r="H1235" i="3"/>
  <c r="D1235" i="3"/>
  <c r="H1234" i="3"/>
  <c r="D1234" i="3"/>
  <c r="H1233" i="3"/>
  <c r="D1233" i="3"/>
  <c r="H1232" i="3"/>
  <c r="D1232" i="3"/>
  <c r="H1231" i="3"/>
  <c r="D1231" i="3"/>
  <c r="H1230" i="3"/>
  <c r="D1230" i="3"/>
  <c r="H1229" i="3"/>
  <c r="D1229" i="3"/>
  <c r="H1228" i="3"/>
  <c r="D1228" i="3"/>
  <c r="H1227" i="3"/>
  <c r="D1227" i="3"/>
  <c r="H1226" i="3"/>
  <c r="D1226" i="3"/>
  <c r="H1225" i="3"/>
  <c r="D1225" i="3"/>
  <c r="H1224" i="3"/>
  <c r="D1224" i="3"/>
  <c r="H1223" i="3"/>
  <c r="D1223" i="3"/>
  <c r="H1222" i="3"/>
  <c r="D1222" i="3"/>
  <c r="H1221" i="3"/>
  <c r="D1221" i="3"/>
  <c r="H1220" i="3"/>
  <c r="D1220" i="3"/>
  <c r="H1219" i="3"/>
  <c r="D1219" i="3"/>
  <c r="H1218" i="3"/>
  <c r="D1218" i="3"/>
  <c r="H1217" i="3"/>
  <c r="D1217" i="3"/>
  <c r="H1216" i="3"/>
  <c r="D1216" i="3"/>
  <c r="H1215" i="3"/>
  <c r="D1215" i="3"/>
  <c r="H1214" i="3"/>
  <c r="D1214" i="3"/>
  <c r="H1213" i="3"/>
  <c r="D1213" i="3"/>
  <c r="H1212" i="3"/>
  <c r="D1212" i="3"/>
  <c r="H1211" i="3"/>
  <c r="D1211" i="3"/>
  <c r="H1210" i="3"/>
  <c r="D1210" i="3"/>
  <c r="H1209" i="3"/>
  <c r="D1209" i="3"/>
  <c r="H1208" i="3"/>
  <c r="D1208" i="3"/>
  <c r="H1207" i="3"/>
  <c r="D1207" i="3"/>
  <c r="H1206" i="3"/>
  <c r="D1206" i="3"/>
  <c r="H1205" i="3"/>
  <c r="D1205" i="3"/>
  <c r="H1204" i="3"/>
  <c r="D1204" i="3"/>
  <c r="H1203" i="3"/>
  <c r="D1203" i="3"/>
  <c r="H1202" i="3"/>
  <c r="D1202" i="3"/>
  <c r="H1201" i="3"/>
  <c r="D1201" i="3"/>
  <c r="H1200" i="3"/>
  <c r="D1200" i="3"/>
  <c r="H1199" i="3"/>
  <c r="D1199" i="3"/>
  <c r="H1198" i="3"/>
  <c r="D1198" i="3"/>
  <c r="H1197" i="3"/>
  <c r="D1197" i="3"/>
  <c r="H1196" i="3"/>
  <c r="D1196" i="3"/>
  <c r="H1195" i="3"/>
  <c r="D1195" i="3"/>
  <c r="H1194" i="3"/>
  <c r="D1194" i="3"/>
  <c r="H1193" i="3"/>
  <c r="D1193" i="3"/>
  <c r="H1192" i="3"/>
  <c r="D1192" i="3"/>
  <c r="H1191" i="3"/>
  <c r="D1191" i="3"/>
  <c r="H1190" i="3"/>
  <c r="D1190" i="3"/>
  <c r="H1189" i="3"/>
  <c r="D1189" i="3"/>
  <c r="H1188" i="3"/>
  <c r="D1188" i="3"/>
  <c r="H1187" i="3"/>
  <c r="D1187" i="3"/>
  <c r="H1186" i="3"/>
  <c r="D1186" i="3"/>
  <c r="H1185" i="3"/>
  <c r="D1185" i="3"/>
  <c r="H1184" i="3"/>
  <c r="D1184" i="3"/>
  <c r="H1183" i="3"/>
  <c r="D1183" i="3"/>
  <c r="H1182" i="3"/>
  <c r="D1182" i="3"/>
  <c r="H1181" i="3"/>
  <c r="D1181" i="3"/>
  <c r="H1180" i="3"/>
  <c r="D1180" i="3"/>
  <c r="H1179" i="3"/>
  <c r="D1179" i="3"/>
  <c r="H1178" i="3"/>
  <c r="D1178" i="3"/>
  <c r="H1177" i="3"/>
  <c r="D1177" i="3"/>
  <c r="H1176" i="3"/>
  <c r="D1176" i="3"/>
  <c r="H1175" i="3"/>
  <c r="D1175" i="3"/>
  <c r="H1174" i="3"/>
  <c r="D1174" i="3"/>
  <c r="H1173" i="3"/>
  <c r="D1173" i="3"/>
  <c r="H1172" i="3"/>
  <c r="D1172" i="3"/>
  <c r="H1171" i="3"/>
  <c r="D1171" i="3"/>
  <c r="H1170" i="3"/>
  <c r="D1170" i="3"/>
  <c r="H1169" i="3"/>
  <c r="D1169" i="3"/>
  <c r="H1168" i="3"/>
  <c r="D1168" i="3"/>
  <c r="H1167" i="3"/>
  <c r="D1167" i="3"/>
  <c r="H1166" i="3"/>
  <c r="D1166" i="3"/>
  <c r="H1165" i="3"/>
  <c r="D1165" i="3"/>
  <c r="H1164" i="3"/>
  <c r="D1164" i="3"/>
  <c r="H1163" i="3"/>
  <c r="D1163" i="3"/>
  <c r="H1162" i="3"/>
  <c r="D1162" i="3"/>
  <c r="H1161" i="3"/>
  <c r="D1161" i="3"/>
  <c r="H1160" i="3"/>
  <c r="D1160" i="3"/>
  <c r="H1159" i="3"/>
  <c r="D1159" i="3"/>
  <c r="H1158" i="3"/>
  <c r="D1158" i="3"/>
  <c r="H1157" i="3"/>
  <c r="D1157" i="3"/>
  <c r="H1156" i="3"/>
  <c r="D1156" i="3"/>
  <c r="H1155" i="3"/>
  <c r="D1155" i="3"/>
  <c r="H1154" i="3"/>
  <c r="D1154" i="3"/>
  <c r="H1153" i="3"/>
  <c r="D1153" i="3"/>
  <c r="H1152" i="3"/>
  <c r="D1152" i="3"/>
  <c r="H1151" i="3"/>
  <c r="D1151" i="3"/>
  <c r="H1150" i="3"/>
  <c r="D1150" i="3"/>
  <c r="H1149" i="3"/>
  <c r="D1149" i="3"/>
  <c r="H1148" i="3"/>
  <c r="D1148" i="3"/>
  <c r="H1147" i="3"/>
  <c r="D1147" i="3"/>
  <c r="H1146" i="3"/>
  <c r="D1146" i="3"/>
  <c r="H1145" i="3"/>
  <c r="D1145" i="3"/>
  <c r="H1144" i="3"/>
  <c r="D1144" i="3"/>
  <c r="H1143" i="3"/>
  <c r="D1143" i="3"/>
  <c r="H1142" i="3"/>
  <c r="D1142" i="3"/>
  <c r="H1141" i="3"/>
  <c r="D1141" i="3"/>
  <c r="H1140" i="3"/>
  <c r="D1140" i="3"/>
  <c r="H1139" i="3"/>
  <c r="D1139" i="3"/>
  <c r="H1138" i="3"/>
  <c r="D1138" i="3"/>
  <c r="H1137" i="3"/>
  <c r="D1137" i="3"/>
  <c r="H1136" i="3"/>
  <c r="D1136" i="3"/>
  <c r="H1135" i="3"/>
  <c r="D1135" i="3"/>
  <c r="H1134" i="3"/>
  <c r="D1134" i="3"/>
  <c r="H1133" i="3"/>
  <c r="D1133" i="3"/>
  <c r="H1132" i="3"/>
  <c r="D1132" i="3"/>
  <c r="H1131" i="3"/>
  <c r="D1131" i="3"/>
  <c r="H1130" i="3"/>
  <c r="D1130" i="3"/>
  <c r="H1129" i="3"/>
  <c r="D1129" i="3"/>
  <c r="H1128" i="3"/>
  <c r="D1128" i="3"/>
  <c r="H1127" i="3"/>
  <c r="D1127" i="3"/>
  <c r="H1126" i="3"/>
  <c r="D1126" i="3"/>
  <c r="H1125" i="3"/>
  <c r="D1125" i="3"/>
  <c r="H1124" i="3"/>
  <c r="D1124" i="3"/>
  <c r="H1123" i="3"/>
  <c r="D1123" i="3"/>
  <c r="H1122" i="3"/>
  <c r="D1122" i="3"/>
  <c r="H1121" i="3"/>
  <c r="D1121" i="3"/>
  <c r="H1120" i="3"/>
  <c r="D1120" i="3"/>
  <c r="H1119" i="3"/>
  <c r="D1119" i="3"/>
  <c r="H1118" i="3"/>
  <c r="D1118" i="3"/>
  <c r="H1117" i="3"/>
  <c r="D1117" i="3"/>
  <c r="H1116" i="3"/>
  <c r="D1116" i="3"/>
  <c r="H1115" i="3"/>
  <c r="D1115" i="3"/>
  <c r="H1114" i="3"/>
  <c r="D1114" i="3"/>
  <c r="H1113" i="3"/>
  <c r="D1113" i="3"/>
  <c r="H1112" i="3"/>
  <c r="D1112" i="3"/>
  <c r="H1111" i="3"/>
  <c r="D1111" i="3"/>
  <c r="H1110" i="3"/>
  <c r="D1110" i="3"/>
  <c r="H1109" i="3"/>
  <c r="D1109" i="3"/>
  <c r="H1108" i="3"/>
  <c r="D1108" i="3"/>
  <c r="H1107" i="3"/>
  <c r="D1107" i="3"/>
  <c r="H1106" i="3"/>
  <c r="D1106" i="3"/>
  <c r="H1105" i="3"/>
  <c r="D1105" i="3"/>
  <c r="H1104" i="3"/>
  <c r="D1104" i="3"/>
  <c r="H1103" i="3"/>
  <c r="D1103" i="3"/>
  <c r="H1102" i="3"/>
  <c r="D1102" i="3"/>
  <c r="H1101" i="3"/>
  <c r="D1101" i="3"/>
  <c r="H1100" i="3"/>
  <c r="D1100" i="3"/>
  <c r="H1099" i="3"/>
  <c r="D1099" i="3"/>
  <c r="H1098" i="3"/>
  <c r="D1098" i="3"/>
  <c r="H1097" i="3"/>
  <c r="D1097" i="3"/>
  <c r="H1096" i="3"/>
  <c r="D1096" i="3"/>
  <c r="H1095" i="3"/>
  <c r="D1095" i="3"/>
  <c r="H1094" i="3"/>
  <c r="D1094" i="3"/>
  <c r="H1093" i="3"/>
  <c r="D1093" i="3"/>
  <c r="H1092" i="3"/>
  <c r="D1092" i="3"/>
  <c r="H1091" i="3"/>
  <c r="D1091" i="3"/>
  <c r="H1090" i="3"/>
  <c r="D1090" i="3"/>
  <c r="H1089" i="3"/>
  <c r="D1089" i="3"/>
  <c r="H1088" i="3"/>
  <c r="D1088" i="3"/>
  <c r="H1087" i="3"/>
  <c r="D1087" i="3"/>
  <c r="H1086" i="3"/>
  <c r="D1086" i="3"/>
  <c r="H1085" i="3"/>
  <c r="D1085" i="3"/>
  <c r="H1084" i="3"/>
  <c r="D1084" i="3"/>
  <c r="H1083" i="3"/>
  <c r="D1083" i="3"/>
  <c r="H1082" i="3"/>
  <c r="D1082" i="3"/>
  <c r="H1081" i="3"/>
  <c r="D1081" i="3"/>
  <c r="H1080" i="3"/>
  <c r="D1080" i="3"/>
  <c r="H1079" i="3"/>
  <c r="D1079" i="3"/>
  <c r="H1078" i="3"/>
  <c r="D1078" i="3"/>
  <c r="H1077" i="3"/>
  <c r="D1077" i="3"/>
  <c r="H1076" i="3"/>
  <c r="D1076" i="3"/>
  <c r="H1075" i="3"/>
  <c r="D1075" i="3"/>
  <c r="H1074" i="3"/>
  <c r="D1074" i="3"/>
  <c r="H1073" i="3"/>
  <c r="D1073" i="3"/>
  <c r="H1072" i="3"/>
  <c r="D1072" i="3"/>
  <c r="H1071" i="3"/>
  <c r="D1071" i="3"/>
  <c r="H1070" i="3"/>
  <c r="D1070" i="3"/>
  <c r="H1069" i="3"/>
  <c r="D1069" i="3"/>
  <c r="H1068" i="3"/>
  <c r="D1068" i="3"/>
  <c r="H1067" i="3"/>
  <c r="D1067" i="3"/>
  <c r="H1066" i="3"/>
  <c r="D1066" i="3"/>
  <c r="H1065" i="3"/>
  <c r="D1065" i="3"/>
  <c r="H1064" i="3"/>
  <c r="D1064" i="3"/>
  <c r="H1063" i="3"/>
  <c r="D1063" i="3"/>
  <c r="H1062" i="3"/>
  <c r="D1062" i="3"/>
  <c r="H1061" i="3"/>
  <c r="D1061" i="3"/>
  <c r="H1060" i="3"/>
  <c r="D1060" i="3"/>
  <c r="H1059" i="3"/>
  <c r="D1059" i="3"/>
  <c r="H1058" i="3"/>
  <c r="D1058" i="3"/>
  <c r="H1057" i="3"/>
  <c r="D1057" i="3"/>
  <c r="H1056" i="3"/>
  <c r="D1056" i="3"/>
  <c r="H1055" i="3"/>
  <c r="D1055" i="3"/>
  <c r="H1054" i="3"/>
  <c r="D1054" i="3"/>
  <c r="H1053" i="3"/>
  <c r="D1053" i="3"/>
  <c r="H1052" i="3"/>
  <c r="D1052" i="3"/>
  <c r="H1051" i="3"/>
  <c r="D1051" i="3"/>
  <c r="H1050" i="3"/>
  <c r="D1050" i="3"/>
  <c r="H1049" i="3"/>
  <c r="D1049" i="3"/>
  <c r="H1048" i="3"/>
  <c r="D1048" i="3"/>
  <c r="H1047" i="3"/>
  <c r="D1047" i="3"/>
  <c r="H1046" i="3"/>
  <c r="D1046" i="3"/>
  <c r="H1045" i="3"/>
  <c r="D1045" i="3"/>
  <c r="H1044" i="3"/>
  <c r="D1044" i="3"/>
  <c r="H1043" i="3"/>
  <c r="D1043" i="3"/>
  <c r="H1042" i="3"/>
  <c r="D1042" i="3"/>
  <c r="H1041" i="3"/>
  <c r="D1041" i="3"/>
  <c r="H1040" i="3"/>
  <c r="D1040" i="3"/>
  <c r="H1039" i="3"/>
  <c r="D1039" i="3"/>
  <c r="H1038" i="3"/>
  <c r="D1038" i="3"/>
  <c r="H1037" i="3"/>
  <c r="D1037" i="3"/>
  <c r="H1036" i="3"/>
  <c r="D1036" i="3"/>
  <c r="H1035" i="3"/>
  <c r="D1035" i="3"/>
  <c r="H1034" i="3"/>
  <c r="D1034" i="3"/>
  <c r="H1033" i="3"/>
  <c r="D1033" i="3"/>
  <c r="H1032" i="3"/>
  <c r="D1032" i="3"/>
  <c r="H1031" i="3"/>
  <c r="D1031" i="3"/>
  <c r="H1030" i="3"/>
  <c r="D1030" i="3"/>
  <c r="H1029" i="3"/>
  <c r="D1029" i="3"/>
  <c r="H1028" i="3"/>
  <c r="D1028" i="3"/>
  <c r="H1027" i="3"/>
  <c r="D1027" i="3"/>
  <c r="H1026" i="3"/>
  <c r="D1026" i="3"/>
  <c r="H1025" i="3"/>
  <c r="D1025" i="3"/>
  <c r="H1024" i="3"/>
  <c r="D1024" i="3"/>
  <c r="H1023" i="3"/>
  <c r="D1023" i="3"/>
  <c r="H1022" i="3"/>
  <c r="D1022" i="3"/>
  <c r="H1021" i="3"/>
  <c r="D1021" i="3"/>
  <c r="H1020" i="3"/>
  <c r="D1020" i="3"/>
  <c r="H1019" i="3"/>
  <c r="D1019" i="3"/>
  <c r="H1018" i="3"/>
  <c r="D1018" i="3"/>
  <c r="H1017" i="3"/>
  <c r="D1017" i="3"/>
  <c r="H1016" i="3"/>
  <c r="D1016" i="3"/>
  <c r="H1015" i="3"/>
  <c r="D1015" i="3"/>
  <c r="H1014" i="3"/>
  <c r="D1014" i="3"/>
  <c r="H1013" i="3"/>
  <c r="D1013" i="3"/>
  <c r="H1012" i="3"/>
  <c r="D1012" i="3"/>
  <c r="H1011" i="3"/>
  <c r="D1011" i="3"/>
  <c r="H1010" i="3"/>
  <c r="D1010" i="3"/>
  <c r="H1009" i="3"/>
  <c r="D1009" i="3"/>
  <c r="H1008" i="3"/>
  <c r="D1008" i="3"/>
  <c r="H1007" i="3"/>
  <c r="D1007" i="3"/>
  <c r="H1006" i="3"/>
  <c r="D1006" i="3"/>
  <c r="H1005" i="3"/>
  <c r="D1005" i="3"/>
  <c r="H1004" i="3"/>
  <c r="D1004" i="3"/>
  <c r="H1003" i="3"/>
  <c r="D1003" i="3"/>
  <c r="H1002" i="3"/>
  <c r="D1002" i="3"/>
  <c r="H1001" i="3"/>
  <c r="D1001" i="3"/>
  <c r="H1000" i="3"/>
  <c r="D1000" i="3"/>
  <c r="H999" i="3"/>
  <c r="D999" i="3"/>
  <c r="H998" i="3"/>
  <c r="D998" i="3"/>
  <c r="H997" i="3"/>
  <c r="D997" i="3"/>
  <c r="H996" i="3"/>
  <c r="D996" i="3"/>
  <c r="H995" i="3"/>
  <c r="D995" i="3"/>
  <c r="H994" i="3"/>
  <c r="D994" i="3"/>
  <c r="H993" i="3"/>
  <c r="D993" i="3"/>
  <c r="H992" i="3"/>
  <c r="D992" i="3"/>
  <c r="H991" i="3"/>
  <c r="D991" i="3"/>
  <c r="H990" i="3"/>
  <c r="D990" i="3"/>
  <c r="H989" i="3"/>
  <c r="D989" i="3"/>
  <c r="H988" i="3"/>
  <c r="D988" i="3"/>
  <c r="H987" i="3"/>
  <c r="D987" i="3"/>
  <c r="H986" i="3"/>
  <c r="D986" i="3"/>
  <c r="H985" i="3"/>
  <c r="D985" i="3"/>
  <c r="H984" i="3"/>
  <c r="D984" i="3"/>
  <c r="H983" i="3"/>
  <c r="D983" i="3"/>
  <c r="H982" i="3"/>
  <c r="D982" i="3"/>
  <c r="H981" i="3"/>
  <c r="D981" i="3"/>
  <c r="H980" i="3"/>
  <c r="D980" i="3"/>
  <c r="H979" i="3"/>
  <c r="D979" i="3"/>
  <c r="H978" i="3"/>
  <c r="D978" i="3"/>
  <c r="H977" i="3"/>
  <c r="D977" i="3"/>
  <c r="H976" i="3"/>
  <c r="D976" i="3"/>
  <c r="H975" i="3"/>
  <c r="D975" i="3"/>
  <c r="H974" i="3"/>
  <c r="D974" i="3"/>
  <c r="H973" i="3"/>
  <c r="D973" i="3"/>
  <c r="H972" i="3"/>
  <c r="D972" i="3"/>
  <c r="H971" i="3"/>
  <c r="D971" i="3"/>
  <c r="H970" i="3"/>
  <c r="D970" i="3"/>
  <c r="H969" i="3"/>
  <c r="D969" i="3"/>
  <c r="H968" i="3"/>
  <c r="D968" i="3"/>
  <c r="H967" i="3"/>
  <c r="D967" i="3"/>
  <c r="H966" i="3"/>
  <c r="D966" i="3"/>
  <c r="H965" i="3"/>
  <c r="D965" i="3"/>
  <c r="H964" i="3"/>
  <c r="D964" i="3"/>
  <c r="H963" i="3"/>
  <c r="D963" i="3"/>
  <c r="H962" i="3"/>
  <c r="D962" i="3"/>
  <c r="H961" i="3"/>
  <c r="D961" i="3"/>
  <c r="H960" i="3"/>
  <c r="D960" i="3"/>
  <c r="H959" i="3"/>
  <c r="D959" i="3"/>
  <c r="H958" i="3"/>
  <c r="D958" i="3"/>
  <c r="H957" i="3"/>
  <c r="D957" i="3"/>
  <c r="H956" i="3"/>
  <c r="D956" i="3"/>
  <c r="H955" i="3"/>
  <c r="D955" i="3"/>
  <c r="H954" i="3"/>
  <c r="D954" i="3"/>
  <c r="H953" i="3"/>
  <c r="D953" i="3"/>
  <c r="H952" i="3"/>
  <c r="D952" i="3"/>
  <c r="H951" i="3"/>
  <c r="D951" i="3"/>
  <c r="H950" i="3"/>
  <c r="D950" i="3"/>
  <c r="H949" i="3"/>
  <c r="D949" i="3"/>
  <c r="H948" i="3"/>
  <c r="D948" i="3"/>
  <c r="H947" i="3"/>
  <c r="D947" i="3"/>
  <c r="H946" i="3"/>
  <c r="D946" i="3"/>
  <c r="H945" i="3"/>
  <c r="D945" i="3"/>
  <c r="H944" i="3"/>
  <c r="D944" i="3"/>
  <c r="H943" i="3"/>
  <c r="D943" i="3"/>
  <c r="H942" i="3"/>
  <c r="D942" i="3"/>
  <c r="H941" i="3"/>
  <c r="D941" i="3"/>
  <c r="H940" i="3"/>
  <c r="D940" i="3"/>
  <c r="H939" i="3"/>
  <c r="D939" i="3"/>
  <c r="H938" i="3"/>
  <c r="D938" i="3"/>
  <c r="H937" i="3"/>
  <c r="D937" i="3"/>
  <c r="H936" i="3"/>
  <c r="D936" i="3"/>
  <c r="H935" i="3"/>
  <c r="D935" i="3"/>
  <c r="H934" i="3"/>
  <c r="D934" i="3"/>
  <c r="H933" i="3"/>
  <c r="D933" i="3"/>
  <c r="H932" i="3"/>
  <c r="D932" i="3"/>
  <c r="H931" i="3"/>
  <c r="D931" i="3"/>
  <c r="H930" i="3"/>
  <c r="D930" i="3"/>
  <c r="H929" i="3"/>
  <c r="D929" i="3"/>
  <c r="H928" i="3"/>
  <c r="D928" i="3"/>
  <c r="H927" i="3"/>
  <c r="D927" i="3"/>
  <c r="H926" i="3"/>
  <c r="D926" i="3"/>
  <c r="H925" i="3"/>
  <c r="D925" i="3"/>
  <c r="H924" i="3"/>
  <c r="D924" i="3"/>
  <c r="H923" i="3"/>
  <c r="D923" i="3"/>
  <c r="H922" i="3"/>
  <c r="D922" i="3"/>
  <c r="H921" i="3"/>
  <c r="D921" i="3"/>
  <c r="H920" i="3"/>
  <c r="D920" i="3"/>
  <c r="H919" i="3"/>
  <c r="D919" i="3"/>
  <c r="H918" i="3"/>
  <c r="D918" i="3"/>
  <c r="H917" i="3"/>
  <c r="D917" i="3"/>
  <c r="H916" i="3"/>
  <c r="D916" i="3"/>
  <c r="H915" i="3"/>
  <c r="D915" i="3"/>
  <c r="H914" i="3"/>
  <c r="D914" i="3"/>
  <c r="H913" i="3"/>
  <c r="D913" i="3"/>
  <c r="H912" i="3"/>
  <c r="D912" i="3"/>
  <c r="H911" i="3"/>
  <c r="D911" i="3"/>
  <c r="H910" i="3"/>
  <c r="D910" i="3"/>
  <c r="H909" i="3"/>
  <c r="D909" i="3"/>
  <c r="H908" i="3"/>
  <c r="D908" i="3"/>
  <c r="H907" i="3"/>
  <c r="D907" i="3"/>
  <c r="H906" i="3"/>
  <c r="D906" i="3"/>
  <c r="H905" i="3"/>
  <c r="D905" i="3"/>
  <c r="H904" i="3"/>
  <c r="D904" i="3"/>
  <c r="H903" i="3"/>
  <c r="D903" i="3"/>
  <c r="H902" i="3"/>
  <c r="D902" i="3"/>
  <c r="H901" i="3"/>
  <c r="D901" i="3"/>
  <c r="H900" i="3"/>
  <c r="D900" i="3"/>
  <c r="H899" i="3"/>
  <c r="D899" i="3"/>
  <c r="H898" i="3"/>
  <c r="D898" i="3"/>
  <c r="H897" i="3"/>
  <c r="D897" i="3"/>
  <c r="H896" i="3"/>
  <c r="D896" i="3"/>
  <c r="H895" i="3"/>
  <c r="D895" i="3"/>
  <c r="H894" i="3"/>
  <c r="D894" i="3"/>
  <c r="H893" i="3"/>
  <c r="D893" i="3"/>
  <c r="H892" i="3"/>
  <c r="D892" i="3"/>
  <c r="H891" i="3"/>
  <c r="D891" i="3"/>
  <c r="H890" i="3"/>
  <c r="D890" i="3"/>
  <c r="H889" i="3"/>
  <c r="D889" i="3"/>
  <c r="H888" i="3"/>
  <c r="D888" i="3"/>
  <c r="H887" i="3"/>
  <c r="D887" i="3"/>
  <c r="H886" i="3"/>
  <c r="D886" i="3"/>
  <c r="H885" i="3"/>
  <c r="D885" i="3"/>
  <c r="H884" i="3"/>
  <c r="D884" i="3"/>
  <c r="H883" i="3"/>
  <c r="D883" i="3"/>
  <c r="H882" i="3"/>
  <c r="D882" i="3"/>
  <c r="H881" i="3"/>
  <c r="D881" i="3"/>
  <c r="H880" i="3"/>
  <c r="D880" i="3"/>
  <c r="H879" i="3"/>
  <c r="D879" i="3"/>
  <c r="H878" i="3"/>
  <c r="D878" i="3"/>
  <c r="H877" i="3"/>
  <c r="D877" i="3"/>
  <c r="H876" i="3"/>
  <c r="D876" i="3"/>
  <c r="H875" i="3"/>
  <c r="D875" i="3"/>
  <c r="H874" i="3"/>
  <c r="D874" i="3"/>
  <c r="H873" i="3"/>
  <c r="D873" i="3"/>
  <c r="H872" i="3"/>
  <c r="D872" i="3"/>
  <c r="H871" i="3"/>
  <c r="D871" i="3"/>
  <c r="H870" i="3"/>
  <c r="D870" i="3"/>
  <c r="H869" i="3"/>
  <c r="D869" i="3"/>
  <c r="H868" i="3"/>
  <c r="D868" i="3"/>
  <c r="H867" i="3"/>
  <c r="D867" i="3"/>
  <c r="H866" i="3"/>
  <c r="D866" i="3"/>
  <c r="H865" i="3"/>
  <c r="D865" i="3"/>
  <c r="H864" i="3"/>
  <c r="D864" i="3"/>
  <c r="H863" i="3"/>
  <c r="D863" i="3"/>
  <c r="H862" i="3"/>
  <c r="D862" i="3"/>
  <c r="H861" i="3"/>
  <c r="D861" i="3"/>
  <c r="H860" i="3"/>
  <c r="D860" i="3"/>
  <c r="H859" i="3"/>
  <c r="D859" i="3"/>
  <c r="H858" i="3"/>
  <c r="D858" i="3"/>
  <c r="H857" i="3"/>
  <c r="D857" i="3"/>
  <c r="H856" i="3"/>
  <c r="D856" i="3"/>
  <c r="H855" i="3"/>
  <c r="D855" i="3"/>
  <c r="H854" i="3"/>
  <c r="D854" i="3"/>
  <c r="H853" i="3"/>
  <c r="D853" i="3"/>
  <c r="H852" i="3"/>
  <c r="D852" i="3"/>
  <c r="H851" i="3"/>
  <c r="D851" i="3"/>
  <c r="H850" i="3"/>
  <c r="D850" i="3"/>
  <c r="H849" i="3"/>
  <c r="D849" i="3"/>
  <c r="H848" i="3"/>
  <c r="D848" i="3"/>
  <c r="H847" i="3"/>
  <c r="D847" i="3"/>
  <c r="H846" i="3"/>
  <c r="D846" i="3"/>
  <c r="H845" i="3"/>
  <c r="D845" i="3"/>
  <c r="H844" i="3"/>
  <c r="D844" i="3"/>
  <c r="H843" i="3"/>
  <c r="D843" i="3"/>
  <c r="H842" i="3"/>
  <c r="D842" i="3"/>
  <c r="H841" i="3"/>
  <c r="D841" i="3"/>
  <c r="H840" i="3"/>
  <c r="D840" i="3"/>
  <c r="H839" i="3"/>
  <c r="D839" i="3"/>
  <c r="H838" i="3"/>
  <c r="D838" i="3"/>
  <c r="H837" i="3"/>
  <c r="D837" i="3"/>
  <c r="H836" i="3"/>
  <c r="D836" i="3"/>
  <c r="H835" i="3"/>
  <c r="D835" i="3"/>
  <c r="H834" i="3"/>
  <c r="D834" i="3"/>
  <c r="H833" i="3"/>
  <c r="D833" i="3"/>
  <c r="H832" i="3"/>
  <c r="D832" i="3"/>
  <c r="H831" i="3"/>
  <c r="D831" i="3"/>
  <c r="H830" i="3"/>
  <c r="D830" i="3"/>
  <c r="H829" i="3"/>
  <c r="D829" i="3"/>
  <c r="H828" i="3"/>
  <c r="D828" i="3"/>
  <c r="H827" i="3"/>
  <c r="D827" i="3"/>
  <c r="H826" i="3"/>
  <c r="D826" i="3"/>
  <c r="H825" i="3"/>
  <c r="D825" i="3"/>
  <c r="H824" i="3"/>
  <c r="D824" i="3"/>
  <c r="H823" i="3"/>
  <c r="D823" i="3"/>
  <c r="H822" i="3"/>
  <c r="D822" i="3"/>
  <c r="H821" i="3"/>
  <c r="D821" i="3"/>
  <c r="H820" i="3"/>
  <c r="D820" i="3"/>
  <c r="H819" i="3"/>
  <c r="D819" i="3"/>
  <c r="H818" i="3"/>
  <c r="D818" i="3"/>
  <c r="H817" i="3"/>
  <c r="D817" i="3"/>
  <c r="H816" i="3"/>
  <c r="D816" i="3"/>
  <c r="H815" i="3"/>
  <c r="D815" i="3"/>
  <c r="H814" i="3"/>
  <c r="D814" i="3"/>
  <c r="H813" i="3"/>
  <c r="D813" i="3"/>
  <c r="H812" i="3"/>
  <c r="D812" i="3"/>
  <c r="H811" i="3"/>
  <c r="D811" i="3"/>
  <c r="H810" i="3"/>
  <c r="D810" i="3"/>
  <c r="H809" i="3"/>
  <c r="D809" i="3"/>
  <c r="H808" i="3"/>
  <c r="D808" i="3"/>
  <c r="H807" i="3"/>
  <c r="D807" i="3"/>
  <c r="H806" i="3"/>
  <c r="D806" i="3"/>
  <c r="H805" i="3"/>
  <c r="D805" i="3"/>
  <c r="H804" i="3"/>
  <c r="D804" i="3"/>
  <c r="H803" i="3"/>
  <c r="D803" i="3"/>
  <c r="H802" i="3"/>
  <c r="D802" i="3"/>
  <c r="H801" i="3"/>
  <c r="D801" i="3"/>
  <c r="H800" i="3"/>
  <c r="D800" i="3"/>
  <c r="H799" i="3"/>
  <c r="D799" i="3"/>
  <c r="H798" i="3"/>
  <c r="D798" i="3"/>
  <c r="H797" i="3"/>
  <c r="D797" i="3"/>
  <c r="H796" i="3"/>
  <c r="D796" i="3"/>
  <c r="H795" i="3"/>
  <c r="D795" i="3"/>
  <c r="H794" i="3"/>
  <c r="D794" i="3"/>
  <c r="H793" i="3"/>
  <c r="D793" i="3"/>
  <c r="H792" i="3"/>
  <c r="D792" i="3"/>
  <c r="H791" i="3"/>
  <c r="D791" i="3"/>
  <c r="H790" i="3"/>
  <c r="D790" i="3"/>
  <c r="H789" i="3"/>
  <c r="D789" i="3"/>
  <c r="H788" i="3"/>
  <c r="D788" i="3"/>
  <c r="H787" i="3"/>
  <c r="D787" i="3"/>
  <c r="H786" i="3"/>
  <c r="D786" i="3"/>
  <c r="D785" i="3"/>
  <c r="H784" i="3"/>
  <c r="D784" i="3"/>
  <c r="H783" i="3"/>
  <c r="D783" i="3"/>
  <c r="H782" i="3"/>
  <c r="D782" i="3"/>
  <c r="H781" i="3"/>
  <c r="D781" i="3"/>
  <c r="H780" i="3"/>
  <c r="D780" i="3"/>
  <c r="H779" i="3"/>
  <c r="D779" i="3"/>
  <c r="H778" i="3"/>
  <c r="D778" i="3"/>
  <c r="H777" i="3"/>
  <c r="D777" i="3"/>
  <c r="H776" i="3"/>
  <c r="D776" i="3"/>
  <c r="H775" i="3"/>
  <c r="D775" i="3"/>
  <c r="D774" i="3"/>
  <c r="H773" i="3"/>
  <c r="D773" i="3"/>
  <c r="H772" i="3"/>
  <c r="D772" i="3"/>
  <c r="H771" i="3"/>
  <c r="D771" i="3"/>
  <c r="H770" i="3"/>
  <c r="D770" i="3"/>
  <c r="H769" i="3"/>
  <c r="D769" i="3"/>
  <c r="H768" i="3"/>
  <c r="D768" i="3"/>
  <c r="H767" i="3"/>
  <c r="D767" i="3"/>
  <c r="H766" i="3"/>
  <c r="D766" i="3"/>
  <c r="H765" i="3"/>
  <c r="D765" i="3"/>
  <c r="H764" i="3"/>
  <c r="D764" i="3"/>
  <c r="H763" i="3"/>
  <c r="D763" i="3"/>
  <c r="H762" i="3"/>
  <c r="D762" i="3"/>
  <c r="H761" i="3"/>
  <c r="D761" i="3"/>
  <c r="H760" i="3"/>
  <c r="D760" i="3"/>
  <c r="H759" i="3"/>
  <c r="D759" i="3"/>
  <c r="H758" i="3"/>
  <c r="D758" i="3"/>
  <c r="H757" i="3"/>
  <c r="D757" i="3"/>
  <c r="H756" i="3"/>
  <c r="D756" i="3"/>
  <c r="H755" i="3"/>
  <c r="D755" i="3"/>
  <c r="H754" i="3"/>
  <c r="D754" i="3"/>
  <c r="H753" i="3"/>
  <c r="D753" i="3"/>
  <c r="H752" i="3"/>
  <c r="D752" i="3"/>
  <c r="H751" i="3"/>
  <c r="D751" i="3"/>
  <c r="H750" i="3"/>
  <c r="D750" i="3"/>
  <c r="H749" i="3"/>
  <c r="D749" i="3"/>
  <c r="H748" i="3"/>
  <c r="D748" i="3"/>
  <c r="H747" i="3"/>
  <c r="D747" i="3"/>
  <c r="H746" i="3"/>
  <c r="D746" i="3"/>
  <c r="H745" i="3"/>
  <c r="D745" i="3"/>
  <c r="H744" i="3"/>
  <c r="D744" i="3"/>
  <c r="H743" i="3"/>
  <c r="D743" i="3"/>
  <c r="H742" i="3"/>
  <c r="D742" i="3"/>
  <c r="H741" i="3"/>
  <c r="D741" i="3"/>
  <c r="H740" i="3"/>
  <c r="D740" i="3"/>
  <c r="H739" i="3"/>
  <c r="D739" i="3"/>
  <c r="H738" i="3"/>
  <c r="D738" i="3"/>
  <c r="H737" i="3"/>
  <c r="D737" i="3"/>
  <c r="H736" i="3"/>
  <c r="D736" i="3"/>
  <c r="H735" i="3"/>
  <c r="D735" i="3"/>
  <c r="H734" i="3"/>
  <c r="D734" i="3"/>
  <c r="H733" i="3"/>
  <c r="D733" i="3"/>
  <c r="H732" i="3"/>
  <c r="D732" i="3"/>
  <c r="H731" i="3"/>
  <c r="D731" i="3"/>
  <c r="H730" i="3"/>
  <c r="D730" i="3"/>
  <c r="H729" i="3"/>
  <c r="D729" i="3"/>
  <c r="H728" i="3"/>
  <c r="D728" i="3"/>
  <c r="H727" i="3"/>
  <c r="D727" i="3"/>
  <c r="H726" i="3"/>
  <c r="D726" i="3"/>
  <c r="H725" i="3"/>
  <c r="D725" i="3"/>
  <c r="H724" i="3"/>
  <c r="D724" i="3"/>
  <c r="H723" i="3"/>
  <c r="D723" i="3"/>
  <c r="H722" i="3"/>
  <c r="D722" i="3"/>
  <c r="H721" i="3"/>
  <c r="D721" i="3"/>
  <c r="H720" i="3"/>
  <c r="D720" i="3"/>
  <c r="H719" i="3"/>
  <c r="D719" i="3"/>
  <c r="H718" i="3"/>
  <c r="D718" i="3"/>
  <c r="H717" i="3"/>
  <c r="D717" i="3"/>
  <c r="H716" i="3"/>
  <c r="D716" i="3"/>
  <c r="H715" i="3"/>
  <c r="D715" i="3"/>
  <c r="H714" i="3"/>
  <c r="D714" i="3"/>
  <c r="H713" i="3"/>
  <c r="D713" i="3"/>
  <c r="H712" i="3"/>
  <c r="D712" i="3"/>
  <c r="H711" i="3"/>
  <c r="D711" i="3"/>
  <c r="H710" i="3"/>
  <c r="D710" i="3"/>
  <c r="H709" i="3"/>
  <c r="D709" i="3"/>
  <c r="H708" i="3"/>
  <c r="D708" i="3"/>
  <c r="H707" i="3"/>
  <c r="D707" i="3"/>
  <c r="H706" i="3"/>
  <c r="D706" i="3"/>
  <c r="H705" i="3"/>
  <c r="D705" i="3"/>
  <c r="H704" i="3"/>
  <c r="D704" i="3"/>
  <c r="H703" i="3"/>
  <c r="D703" i="3"/>
  <c r="H702" i="3"/>
  <c r="D702" i="3"/>
  <c r="H701" i="3"/>
  <c r="D701" i="3"/>
  <c r="H700" i="3"/>
  <c r="D700" i="3"/>
  <c r="H699" i="3"/>
  <c r="D699" i="3"/>
  <c r="H698" i="3"/>
  <c r="D698" i="3"/>
  <c r="H697" i="3"/>
  <c r="D697" i="3"/>
  <c r="H696" i="3"/>
  <c r="D696" i="3"/>
  <c r="H695" i="3"/>
  <c r="D695" i="3"/>
  <c r="H694" i="3"/>
  <c r="D694" i="3"/>
  <c r="H693" i="3"/>
  <c r="D693" i="3"/>
  <c r="H692" i="3"/>
  <c r="D692" i="3"/>
  <c r="H691" i="3"/>
  <c r="D691" i="3"/>
  <c r="H690" i="3"/>
  <c r="D690" i="3"/>
  <c r="H689" i="3"/>
  <c r="D689" i="3"/>
  <c r="H688" i="3"/>
  <c r="D688" i="3"/>
  <c r="H687" i="3"/>
  <c r="D687" i="3"/>
  <c r="H686" i="3"/>
  <c r="D686" i="3"/>
  <c r="H685" i="3"/>
  <c r="D685" i="3"/>
  <c r="H684" i="3"/>
  <c r="D684" i="3"/>
  <c r="H683" i="3"/>
  <c r="D683" i="3"/>
  <c r="H682" i="3"/>
  <c r="D682" i="3"/>
  <c r="H681" i="3"/>
  <c r="D681" i="3"/>
  <c r="H680" i="3"/>
  <c r="D680" i="3"/>
  <c r="H679" i="3"/>
  <c r="D679" i="3"/>
  <c r="H678" i="3"/>
  <c r="D678" i="3"/>
  <c r="H677" i="3"/>
  <c r="D677" i="3"/>
  <c r="H676" i="3"/>
  <c r="D676" i="3"/>
  <c r="H675" i="3"/>
  <c r="D675" i="3"/>
  <c r="H674" i="3"/>
  <c r="D674" i="3"/>
  <c r="H673" i="3"/>
  <c r="D673" i="3"/>
  <c r="H672" i="3"/>
  <c r="D672" i="3"/>
  <c r="H671" i="3"/>
  <c r="D671" i="3"/>
  <c r="H670" i="3"/>
  <c r="D670" i="3"/>
  <c r="H669" i="3"/>
  <c r="D669" i="3"/>
  <c r="H668" i="3"/>
  <c r="D668" i="3"/>
  <c r="H667" i="3"/>
  <c r="D667" i="3"/>
  <c r="H666" i="3"/>
  <c r="D666" i="3"/>
  <c r="H665" i="3"/>
  <c r="D665" i="3"/>
  <c r="H664" i="3"/>
  <c r="D664" i="3"/>
  <c r="H663" i="3"/>
  <c r="D663" i="3"/>
  <c r="H662" i="3"/>
  <c r="D662" i="3"/>
  <c r="H661" i="3"/>
  <c r="D661" i="3"/>
  <c r="H660" i="3"/>
  <c r="D660" i="3"/>
  <c r="H659" i="3"/>
  <c r="D659" i="3"/>
  <c r="H658" i="3"/>
  <c r="D658" i="3"/>
  <c r="H657" i="3"/>
  <c r="D657" i="3"/>
  <c r="H656" i="3"/>
  <c r="D656" i="3"/>
  <c r="H655" i="3"/>
  <c r="D655" i="3"/>
  <c r="H654" i="3"/>
  <c r="D654" i="3"/>
  <c r="H653" i="3"/>
  <c r="D653" i="3"/>
  <c r="H652" i="3"/>
  <c r="D652" i="3"/>
  <c r="H651" i="3"/>
  <c r="D651" i="3"/>
  <c r="H650" i="3"/>
  <c r="D650" i="3"/>
  <c r="H649" i="3"/>
  <c r="D649" i="3"/>
  <c r="H648" i="3"/>
  <c r="D648" i="3"/>
  <c r="H647" i="3"/>
  <c r="D647" i="3"/>
  <c r="H646" i="3"/>
  <c r="D646" i="3"/>
  <c r="H645" i="3"/>
  <c r="D645" i="3"/>
  <c r="H644" i="3"/>
  <c r="D644" i="3"/>
  <c r="H643" i="3"/>
  <c r="D643" i="3"/>
  <c r="H642" i="3"/>
  <c r="D642" i="3"/>
  <c r="H641" i="3"/>
  <c r="D641" i="3"/>
  <c r="H640" i="3"/>
  <c r="D640" i="3"/>
  <c r="H639" i="3"/>
  <c r="D639" i="3"/>
  <c r="H638" i="3"/>
  <c r="D638" i="3"/>
  <c r="H637" i="3"/>
  <c r="D637" i="3"/>
  <c r="H636" i="3"/>
  <c r="D636" i="3"/>
  <c r="H635" i="3"/>
  <c r="D635" i="3"/>
  <c r="H634" i="3"/>
  <c r="D634" i="3"/>
  <c r="H633" i="3"/>
  <c r="D633" i="3"/>
  <c r="H632" i="3"/>
  <c r="D632" i="3"/>
  <c r="H631" i="3"/>
  <c r="D631" i="3"/>
  <c r="H630" i="3"/>
  <c r="D630" i="3"/>
  <c r="H629" i="3"/>
  <c r="D629" i="3"/>
  <c r="H628" i="3"/>
  <c r="D628" i="3"/>
  <c r="H627" i="3"/>
  <c r="D627" i="3"/>
  <c r="H626" i="3"/>
  <c r="D626" i="3"/>
  <c r="H625" i="3"/>
  <c r="D625" i="3"/>
  <c r="H624" i="3"/>
  <c r="D624" i="3"/>
  <c r="H623" i="3"/>
  <c r="D623" i="3"/>
  <c r="H622" i="3"/>
  <c r="D622" i="3"/>
  <c r="H621" i="3"/>
  <c r="D621" i="3"/>
  <c r="H620" i="3"/>
  <c r="D620" i="3"/>
  <c r="H619" i="3"/>
  <c r="D619" i="3"/>
  <c r="H618" i="3"/>
  <c r="D618" i="3"/>
  <c r="H617" i="3"/>
  <c r="D617" i="3"/>
  <c r="H616" i="3"/>
  <c r="D616" i="3"/>
  <c r="H615" i="3"/>
  <c r="D615" i="3"/>
  <c r="H614" i="3"/>
  <c r="D614" i="3"/>
  <c r="H613" i="3"/>
  <c r="D613" i="3"/>
  <c r="H612" i="3"/>
  <c r="D612" i="3"/>
  <c r="H611" i="3"/>
  <c r="D611" i="3"/>
  <c r="H610" i="3"/>
  <c r="D610" i="3"/>
  <c r="H609" i="3"/>
  <c r="D609" i="3"/>
  <c r="H608" i="3"/>
  <c r="D608" i="3"/>
  <c r="H607" i="3"/>
  <c r="D607" i="3"/>
  <c r="H606" i="3"/>
  <c r="D606" i="3"/>
  <c r="H605" i="3"/>
  <c r="D605" i="3"/>
  <c r="H604" i="3"/>
  <c r="D604" i="3"/>
  <c r="H603" i="3"/>
  <c r="D603" i="3"/>
  <c r="H602" i="3"/>
  <c r="D602" i="3"/>
  <c r="H601" i="3"/>
  <c r="D601" i="3"/>
  <c r="H600" i="3"/>
  <c r="D600" i="3"/>
  <c r="H599" i="3"/>
  <c r="D599" i="3"/>
  <c r="H598" i="3"/>
  <c r="D598" i="3"/>
  <c r="H597" i="3"/>
  <c r="D597" i="3"/>
  <c r="H596" i="3"/>
  <c r="D596" i="3"/>
  <c r="H595" i="3"/>
  <c r="D595" i="3"/>
  <c r="H594" i="3"/>
  <c r="D594" i="3"/>
  <c r="H593" i="3"/>
  <c r="D593" i="3"/>
  <c r="H592" i="3"/>
  <c r="D592" i="3"/>
  <c r="H591" i="3"/>
  <c r="D591" i="3"/>
  <c r="H590" i="3"/>
  <c r="D590" i="3"/>
  <c r="H589" i="3"/>
  <c r="D589" i="3"/>
  <c r="H588" i="3"/>
  <c r="D588" i="3"/>
  <c r="H587" i="3"/>
  <c r="D587" i="3"/>
  <c r="H586" i="3"/>
  <c r="D586" i="3"/>
  <c r="H585" i="3"/>
  <c r="D585" i="3"/>
  <c r="H584" i="3"/>
  <c r="D584" i="3"/>
  <c r="H583" i="3"/>
  <c r="D583" i="3"/>
  <c r="H582" i="3"/>
  <c r="D582" i="3"/>
  <c r="H581" i="3"/>
  <c r="D581" i="3"/>
  <c r="H580" i="3"/>
  <c r="D580" i="3"/>
  <c r="H579" i="3"/>
  <c r="D579" i="3"/>
  <c r="H578" i="3"/>
  <c r="D578" i="3"/>
  <c r="H577" i="3"/>
  <c r="D577" i="3"/>
  <c r="H576" i="3"/>
  <c r="D576" i="3"/>
  <c r="H575" i="3"/>
  <c r="D575" i="3"/>
  <c r="H574" i="3"/>
  <c r="D574" i="3"/>
  <c r="H573" i="3"/>
  <c r="D573" i="3"/>
  <c r="H572" i="3"/>
  <c r="D572" i="3"/>
  <c r="H571" i="3"/>
  <c r="D571" i="3"/>
  <c r="H570" i="3"/>
  <c r="D570" i="3"/>
  <c r="H569" i="3"/>
  <c r="D569" i="3"/>
  <c r="H568" i="3"/>
  <c r="D568" i="3"/>
  <c r="H567" i="3"/>
  <c r="D567" i="3"/>
  <c r="H566" i="3"/>
  <c r="D566" i="3"/>
  <c r="H565" i="3"/>
  <c r="D565" i="3"/>
  <c r="H564" i="3"/>
  <c r="D564" i="3"/>
  <c r="H563" i="3"/>
  <c r="D563" i="3"/>
  <c r="H562" i="3"/>
  <c r="D562" i="3"/>
  <c r="H561" i="3"/>
  <c r="D561" i="3"/>
  <c r="H560" i="3"/>
  <c r="D560" i="3"/>
  <c r="H559" i="3"/>
  <c r="D559" i="3"/>
  <c r="H558" i="3"/>
  <c r="D558" i="3"/>
  <c r="H557" i="3"/>
  <c r="D557" i="3"/>
  <c r="H556" i="3"/>
  <c r="D556" i="3"/>
  <c r="H555" i="3"/>
  <c r="D555" i="3"/>
  <c r="H554" i="3"/>
  <c r="D554" i="3"/>
  <c r="H553" i="3"/>
  <c r="D553" i="3"/>
  <c r="H552" i="3"/>
  <c r="D552" i="3"/>
  <c r="H551" i="3"/>
  <c r="D551" i="3"/>
  <c r="H550" i="3"/>
  <c r="D550" i="3"/>
  <c r="H549" i="3"/>
  <c r="D549" i="3"/>
  <c r="H548" i="3"/>
  <c r="D548" i="3"/>
  <c r="H547" i="3"/>
  <c r="D547" i="3"/>
  <c r="H546" i="3"/>
  <c r="D546" i="3"/>
  <c r="H545" i="3"/>
  <c r="D545" i="3"/>
  <c r="H544" i="3"/>
  <c r="D544" i="3"/>
  <c r="H543" i="3"/>
  <c r="D543" i="3"/>
  <c r="H542" i="3"/>
  <c r="D542" i="3"/>
  <c r="H541" i="3"/>
  <c r="D541" i="3"/>
  <c r="H540" i="3"/>
  <c r="D540" i="3"/>
  <c r="H539" i="3"/>
  <c r="D539" i="3"/>
  <c r="H538" i="3"/>
  <c r="D538" i="3"/>
  <c r="H537" i="3"/>
  <c r="D537" i="3"/>
  <c r="H536" i="3"/>
  <c r="D536" i="3"/>
  <c r="H535" i="3"/>
  <c r="D535" i="3"/>
  <c r="H534" i="3"/>
  <c r="D534" i="3"/>
  <c r="H533" i="3"/>
  <c r="D533" i="3"/>
  <c r="H532" i="3"/>
  <c r="D532" i="3"/>
  <c r="H531" i="3"/>
  <c r="D531" i="3"/>
  <c r="H530" i="3"/>
  <c r="D530" i="3"/>
  <c r="H529" i="3"/>
  <c r="D529" i="3"/>
  <c r="H528" i="3"/>
  <c r="D528" i="3"/>
  <c r="H527" i="3"/>
  <c r="D527" i="3"/>
  <c r="H526" i="3"/>
  <c r="D526" i="3"/>
  <c r="H525" i="3"/>
  <c r="D525" i="3"/>
  <c r="H524" i="3"/>
  <c r="D524" i="3"/>
  <c r="H523" i="3"/>
  <c r="D523" i="3"/>
  <c r="H522" i="3"/>
  <c r="D522" i="3"/>
  <c r="H521" i="3"/>
  <c r="D521" i="3"/>
  <c r="H520" i="3"/>
  <c r="D520" i="3"/>
  <c r="H519" i="3"/>
  <c r="D519" i="3"/>
  <c r="H518" i="3"/>
  <c r="D518" i="3"/>
  <c r="H517" i="3"/>
  <c r="D517" i="3"/>
  <c r="H516" i="3"/>
  <c r="D516" i="3"/>
  <c r="H515" i="3"/>
  <c r="D515" i="3"/>
  <c r="H514" i="3"/>
  <c r="D514" i="3"/>
  <c r="H513" i="3"/>
  <c r="D513" i="3"/>
  <c r="H512" i="3"/>
  <c r="D512" i="3"/>
  <c r="H511" i="3"/>
  <c r="D511" i="3"/>
  <c r="H510" i="3"/>
  <c r="D510" i="3"/>
  <c r="H509" i="3"/>
  <c r="D509" i="3"/>
  <c r="H508" i="3"/>
  <c r="D508" i="3"/>
  <c r="H507" i="3"/>
  <c r="D507" i="3"/>
  <c r="H506" i="3"/>
  <c r="D506" i="3"/>
  <c r="H505" i="3"/>
  <c r="D505" i="3"/>
  <c r="H504" i="3"/>
  <c r="D504" i="3"/>
  <c r="H503" i="3"/>
  <c r="D503" i="3"/>
  <c r="H502" i="3"/>
  <c r="D502" i="3"/>
  <c r="H501" i="3"/>
  <c r="D501" i="3"/>
  <c r="H500" i="3"/>
  <c r="D500" i="3"/>
  <c r="H499" i="3"/>
  <c r="D499" i="3"/>
  <c r="H498" i="3"/>
  <c r="D498" i="3"/>
  <c r="H497" i="3"/>
  <c r="D497" i="3"/>
  <c r="H496" i="3"/>
  <c r="D496" i="3"/>
  <c r="H495" i="3"/>
  <c r="D495" i="3"/>
  <c r="H494" i="3"/>
  <c r="D494" i="3"/>
  <c r="H493" i="3"/>
  <c r="D493" i="3"/>
  <c r="H492" i="3"/>
  <c r="D492" i="3"/>
  <c r="H491" i="3"/>
  <c r="D491" i="3"/>
  <c r="H490" i="3"/>
  <c r="D490" i="3"/>
  <c r="H489" i="3"/>
  <c r="D489" i="3"/>
  <c r="H488" i="3"/>
  <c r="D488" i="3"/>
  <c r="H487" i="3"/>
  <c r="D487" i="3"/>
  <c r="H486" i="3"/>
  <c r="D486" i="3"/>
  <c r="H485" i="3"/>
  <c r="D485" i="3"/>
  <c r="H484" i="3"/>
  <c r="D484" i="3"/>
  <c r="H483" i="3"/>
  <c r="D483" i="3"/>
  <c r="H482" i="3"/>
  <c r="D482" i="3"/>
  <c r="H481" i="3"/>
  <c r="D481" i="3"/>
  <c r="H480" i="3"/>
  <c r="D480" i="3"/>
  <c r="H479" i="3"/>
  <c r="D479" i="3"/>
  <c r="H478" i="3"/>
  <c r="D478" i="3"/>
  <c r="H477" i="3"/>
  <c r="D477" i="3"/>
  <c r="H476" i="3"/>
  <c r="D476" i="3"/>
  <c r="H475" i="3"/>
  <c r="D475" i="3"/>
  <c r="H474" i="3"/>
  <c r="D474" i="3"/>
  <c r="H473" i="3"/>
  <c r="D473" i="3"/>
  <c r="H472" i="3"/>
  <c r="D472" i="3"/>
  <c r="H471" i="3"/>
  <c r="D471" i="3"/>
  <c r="H470" i="3"/>
  <c r="D470" i="3"/>
  <c r="H469" i="3"/>
  <c r="D469" i="3"/>
  <c r="H468" i="3"/>
  <c r="D468" i="3"/>
  <c r="H467" i="3"/>
  <c r="D467" i="3"/>
  <c r="H466" i="3"/>
  <c r="D466" i="3"/>
  <c r="H465" i="3"/>
  <c r="D465" i="3"/>
  <c r="H464" i="3"/>
  <c r="D464" i="3"/>
  <c r="H463" i="3"/>
  <c r="D463" i="3"/>
  <c r="H462" i="3"/>
  <c r="D462" i="3"/>
  <c r="H461" i="3"/>
  <c r="D461" i="3"/>
  <c r="H460" i="3"/>
  <c r="D460" i="3"/>
  <c r="H459" i="3"/>
  <c r="D459" i="3"/>
  <c r="H458" i="3"/>
  <c r="D458" i="3"/>
  <c r="H457" i="3"/>
  <c r="D457" i="3"/>
  <c r="H456" i="3"/>
  <c r="D456" i="3"/>
  <c r="H455" i="3"/>
  <c r="D455" i="3"/>
  <c r="H454" i="3"/>
  <c r="D454" i="3"/>
  <c r="H453" i="3"/>
  <c r="D453" i="3"/>
  <c r="H452" i="3"/>
  <c r="D452" i="3"/>
  <c r="H451" i="3"/>
  <c r="D451" i="3"/>
  <c r="H450" i="3"/>
  <c r="D450" i="3"/>
  <c r="H449" i="3"/>
  <c r="D449" i="3"/>
  <c r="H448" i="3"/>
  <c r="D448" i="3"/>
  <c r="H447" i="3"/>
  <c r="D447" i="3"/>
  <c r="H446" i="3"/>
  <c r="D446" i="3"/>
  <c r="H445" i="3"/>
  <c r="D445" i="3"/>
  <c r="H444" i="3"/>
  <c r="D444" i="3"/>
  <c r="H443" i="3"/>
  <c r="D443" i="3"/>
  <c r="H442" i="3"/>
  <c r="D442" i="3"/>
  <c r="H441" i="3"/>
  <c r="D441" i="3"/>
  <c r="H440" i="3"/>
  <c r="D440" i="3"/>
  <c r="H439" i="3"/>
  <c r="D439" i="3"/>
  <c r="H438" i="3"/>
  <c r="D438" i="3"/>
  <c r="H437" i="3"/>
  <c r="D437" i="3"/>
  <c r="H436" i="3"/>
  <c r="D436" i="3"/>
  <c r="H435" i="3"/>
  <c r="D435" i="3"/>
  <c r="H434" i="3"/>
  <c r="D434" i="3"/>
  <c r="H433" i="3"/>
  <c r="D433" i="3"/>
  <c r="H432" i="3"/>
  <c r="D432" i="3"/>
  <c r="H431" i="3"/>
  <c r="D431" i="3"/>
  <c r="H430" i="3"/>
  <c r="D430" i="3"/>
  <c r="H429" i="3"/>
  <c r="D429" i="3"/>
  <c r="H428" i="3"/>
  <c r="D428" i="3"/>
  <c r="H427" i="3"/>
  <c r="D427" i="3"/>
  <c r="H426" i="3"/>
  <c r="D426" i="3"/>
  <c r="H425" i="3"/>
  <c r="D425" i="3"/>
  <c r="H424" i="3"/>
  <c r="D424" i="3"/>
  <c r="H423" i="3"/>
  <c r="D423" i="3"/>
  <c r="H422" i="3"/>
  <c r="D422" i="3"/>
  <c r="H421" i="3"/>
  <c r="D421" i="3"/>
  <c r="H420" i="3"/>
  <c r="D420" i="3"/>
  <c r="H419" i="3"/>
  <c r="D419" i="3"/>
  <c r="H418" i="3"/>
  <c r="D418" i="3"/>
  <c r="H417" i="3"/>
  <c r="D417" i="3"/>
  <c r="H416" i="3"/>
  <c r="D416" i="3"/>
  <c r="H415" i="3"/>
  <c r="D415" i="3"/>
  <c r="H414" i="3"/>
  <c r="D414" i="3"/>
  <c r="H413" i="3"/>
  <c r="D413" i="3"/>
  <c r="H412" i="3"/>
  <c r="D412" i="3"/>
  <c r="H411" i="3"/>
  <c r="D411" i="3"/>
  <c r="H410" i="3"/>
  <c r="D410" i="3"/>
  <c r="H409" i="3"/>
  <c r="D409" i="3"/>
  <c r="H408" i="3"/>
  <c r="D408" i="3"/>
  <c r="H407" i="3"/>
  <c r="D407" i="3"/>
  <c r="H406" i="3"/>
  <c r="D406" i="3"/>
  <c r="H405" i="3"/>
  <c r="D405" i="3"/>
  <c r="H404" i="3"/>
  <c r="D404" i="3"/>
  <c r="H403" i="3"/>
  <c r="D403" i="3"/>
  <c r="H402" i="3"/>
  <c r="D402" i="3"/>
  <c r="H401" i="3"/>
  <c r="D401" i="3"/>
  <c r="H400" i="3"/>
  <c r="D400" i="3"/>
  <c r="H399" i="3"/>
  <c r="D399" i="3"/>
  <c r="H398" i="3"/>
  <c r="D398" i="3"/>
  <c r="H397" i="3"/>
  <c r="D397" i="3"/>
  <c r="H396" i="3"/>
  <c r="D396" i="3"/>
  <c r="H395" i="3"/>
  <c r="D395" i="3"/>
  <c r="H394" i="3"/>
  <c r="D394" i="3"/>
  <c r="H393" i="3"/>
  <c r="D393" i="3"/>
  <c r="H392" i="3"/>
  <c r="D392" i="3"/>
  <c r="H391" i="3"/>
  <c r="D391" i="3"/>
  <c r="H390" i="3"/>
  <c r="D390" i="3"/>
  <c r="H389" i="3"/>
  <c r="D389" i="3"/>
  <c r="H388" i="3"/>
  <c r="D388" i="3"/>
  <c r="H387" i="3"/>
  <c r="D387" i="3"/>
  <c r="H386" i="3"/>
  <c r="D386" i="3"/>
  <c r="H385" i="3"/>
  <c r="D385" i="3"/>
  <c r="H384" i="3"/>
  <c r="D384" i="3"/>
  <c r="H383" i="3"/>
  <c r="D383" i="3"/>
  <c r="H382" i="3"/>
  <c r="D382" i="3"/>
  <c r="H381" i="3"/>
  <c r="D381" i="3"/>
  <c r="H380" i="3"/>
  <c r="D380" i="3"/>
  <c r="H379" i="3"/>
  <c r="D379" i="3"/>
  <c r="H378" i="3"/>
  <c r="D378" i="3"/>
  <c r="H377" i="3"/>
  <c r="D377" i="3"/>
  <c r="H376" i="3"/>
  <c r="D376" i="3"/>
  <c r="H375" i="3"/>
  <c r="D375" i="3"/>
  <c r="H374" i="3"/>
  <c r="D374" i="3"/>
  <c r="H373" i="3"/>
  <c r="D373" i="3"/>
  <c r="H372" i="3"/>
  <c r="D372" i="3"/>
  <c r="H371" i="3"/>
  <c r="D371" i="3"/>
  <c r="H370" i="3"/>
  <c r="D370" i="3"/>
  <c r="H369" i="3"/>
  <c r="D369" i="3"/>
  <c r="H368" i="3"/>
  <c r="D368" i="3"/>
  <c r="H367" i="3"/>
  <c r="D367" i="3"/>
  <c r="H366" i="3"/>
  <c r="D366" i="3"/>
  <c r="H365" i="3"/>
  <c r="D365" i="3"/>
  <c r="H364" i="3"/>
  <c r="D364" i="3"/>
  <c r="H363" i="3"/>
  <c r="D363" i="3"/>
  <c r="H362" i="3"/>
  <c r="D362" i="3"/>
  <c r="H361" i="3"/>
  <c r="D361" i="3"/>
  <c r="H360" i="3"/>
  <c r="D360" i="3"/>
  <c r="H359" i="3"/>
  <c r="D359" i="3"/>
  <c r="H358" i="3"/>
  <c r="D358" i="3"/>
  <c r="H357" i="3"/>
  <c r="D357" i="3"/>
  <c r="H356" i="3"/>
  <c r="D356" i="3"/>
  <c r="H355" i="3"/>
  <c r="D355" i="3"/>
  <c r="H354" i="3"/>
  <c r="D354" i="3"/>
  <c r="H353" i="3"/>
  <c r="D353" i="3"/>
  <c r="H352" i="3"/>
  <c r="D352" i="3"/>
  <c r="H351" i="3"/>
  <c r="D351" i="3"/>
  <c r="H350" i="3"/>
  <c r="D350" i="3"/>
  <c r="H349" i="3"/>
  <c r="D349" i="3"/>
  <c r="H348" i="3"/>
  <c r="D348" i="3"/>
  <c r="H347" i="3"/>
  <c r="D347" i="3"/>
  <c r="H346" i="3"/>
  <c r="D346" i="3"/>
  <c r="H345" i="3"/>
  <c r="D345" i="3"/>
  <c r="H344" i="3"/>
  <c r="D344" i="3"/>
  <c r="H343" i="3"/>
  <c r="D343" i="3"/>
  <c r="H342" i="3"/>
  <c r="D342" i="3"/>
  <c r="H341" i="3"/>
  <c r="D341" i="3"/>
  <c r="H340" i="3"/>
  <c r="D340" i="3"/>
  <c r="H339" i="3"/>
  <c r="D339" i="3"/>
  <c r="H338" i="3"/>
  <c r="D338" i="3"/>
  <c r="H337" i="3"/>
  <c r="D337" i="3"/>
  <c r="H336" i="3"/>
  <c r="D336" i="3"/>
  <c r="H335" i="3"/>
  <c r="D335" i="3"/>
  <c r="H334" i="3"/>
  <c r="D334" i="3"/>
  <c r="H333" i="3"/>
  <c r="D333" i="3"/>
  <c r="H332" i="3"/>
  <c r="D332" i="3"/>
  <c r="H331" i="3"/>
  <c r="D331" i="3"/>
  <c r="H330" i="3"/>
  <c r="D330" i="3"/>
  <c r="H329" i="3"/>
  <c r="D329" i="3"/>
  <c r="H328" i="3"/>
  <c r="D328" i="3"/>
  <c r="H327" i="3"/>
  <c r="D327" i="3"/>
  <c r="H326" i="3"/>
  <c r="D326" i="3"/>
  <c r="H325" i="3"/>
  <c r="D325" i="3"/>
  <c r="H324" i="3"/>
  <c r="D324" i="3"/>
  <c r="H323" i="3"/>
  <c r="D323" i="3"/>
  <c r="H322" i="3"/>
  <c r="D322" i="3"/>
  <c r="H321" i="3"/>
  <c r="D321" i="3"/>
  <c r="H320" i="3"/>
  <c r="D320" i="3"/>
  <c r="H319" i="3"/>
  <c r="D319" i="3"/>
  <c r="H318" i="3"/>
  <c r="D318" i="3"/>
  <c r="H317" i="3"/>
  <c r="D317" i="3"/>
  <c r="H316" i="3"/>
  <c r="D316" i="3"/>
  <c r="H315" i="3"/>
  <c r="D315" i="3"/>
  <c r="H314" i="3"/>
  <c r="D314" i="3"/>
  <c r="H313" i="3"/>
  <c r="D313" i="3"/>
  <c r="H312" i="3"/>
  <c r="D312" i="3"/>
  <c r="H311" i="3"/>
  <c r="D311" i="3"/>
  <c r="H310" i="3"/>
  <c r="D310" i="3"/>
  <c r="H309" i="3"/>
  <c r="D309" i="3"/>
  <c r="H308" i="3"/>
  <c r="D308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4" i="3"/>
  <c r="D4" i="3"/>
  <c r="H3" i="3"/>
  <c r="D3" i="3"/>
  <c r="H2" i="3"/>
  <c r="D2" i="3"/>
  <c r="K328" i="2"/>
  <c r="K348" i="2"/>
  <c r="K295" i="2"/>
  <c r="O3453" i="3"/>
  <c r="G3453" i="3"/>
  <c r="F3453" i="3"/>
  <c r="C3453" i="3"/>
  <c r="B3453" i="3"/>
  <c r="O3452" i="3"/>
  <c r="G3452" i="3"/>
  <c r="F3452" i="3"/>
  <c r="C3452" i="3"/>
  <c r="B3452" i="3"/>
  <c r="G3451" i="3"/>
  <c r="F3451" i="3"/>
  <c r="C3451" i="3"/>
  <c r="B3451" i="3"/>
  <c r="O3450" i="3"/>
  <c r="G3450" i="3"/>
  <c r="F3450" i="3"/>
  <c r="C3450" i="3"/>
  <c r="B3450" i="3"/>
  <c r="O3449" i="3"/>
  <c r="G3449" i="3"/>
  <c r="F3449" i="3"/>
  <c r="C3449" i="3"/>
  <c r="B3449" i="3"/>
  <c r="O3348" i="3"/>
  <c r="O3448" i="3"/>
  <c r="G3448" i="3"/>
  <c r="F3448" i="3"/>
  <c r="C3448" i="3"/>
  <c r="B3448" i="3"/>
  <c r="O3447" i="3"/>
  <c r="G3447" i="3"/>
  <c r="F3447" i="3"/>
  <c r="C3447" i="3"/>
  <c r="B3447" i="3"/>
  <c r="G3446" i="3"/>
  <c r="F3446" i="3"/>
  <c r="C3446" i="3"/>
  <c r="B3446" i="3"/>
  <c r="G3445" i="3"/>
  <c r="F3445" i="3"/>
  <c r="C3445" i="3"/>
  <c r="B3445" i="3"/>
  <c r="G3444" i="3"/>
  <c r="F3444" i="3"/>
  <c r="C3444" i="3"/>
  <c r="B3444" i="3"/>
  <c r="O3443" i="3"/>
  <c r="G3443" i="3"/>
  <c r="F3443" i="3"/>
  <c r="C3443" i="3"/>
  <c r="B3443" i="3"/>
  <c r="O3442" i="3"/>
  <c r="G3442" i="3"/>
  <c r="F3442" i="3"/>
  <c r="C3442" i="3"/>
  <c r="B3442" i="3"/>
  <c r="K156" i="2"/>
  <c r="K157" i="2"/>
  <c r="K158" i="2"/>
  <c r="K160" i="2"/>
  <c r="K164" i="2"/>
  <c r="K167" i="2"/>
  <c r="K168" i="2"/>
  <c r="K169" i="2"/>
  <c r="K172" i="2"/>
  <c r="K173" i="2"/>
  <c r="K174" i="2"/>
  <c r="K175" i="2"/>
  <c r="K177" i="2"/>
  <c r="K179" i="2"/>
  <c r="K180" i="2"/>
  <c r="K181" i="2"/>
  <c r="K182" i="2"/>
  <c r="K184" i="2"/>
  <c r="K187" i="2"/>
  <c r="K188" i="2"/>
  <c r="K189" i="2"/>
  <c r="K192" i="2"/>
  <c r="K193" i="2"/>
  <c r="K197" i="2"/>
  <c r="K199" i="2"/>
  <c r="K200" i="2"/>
  <c r="K201" i="2"/>
  <c r="K203" i="2"/>
  <c r="K206" i="2"/>
  <c r="K207" i="2"/>
  <c r="K208" i="2"/>
  <c r="K209" i="2"/>
  <c r="K210" i="2"/>
  <c r="K214" i="2"/>
  <c r="K215" i="2"/>
  <c r="K217" i="2"/>
  <c r="K218" i="2"/>
  <c r="K219" i="2"/>
  <c r="K220" i="2"/>
  <c r="K221" i="2"/>
  <c r="K222" i="2"/>
  <c r="K223" i="2"/>
  <c r="K224" i="2"/>
  <c r="K225" i="2"/>
  <c r="K226" i="2"/>
  <c r="K228" i="2"/>
  <c r="K230" i="2"/>
  <c r="K236" i="2"/>
  <c r="K237" i="2"/>
  <c r="K238" i="2"/>
  <c r="K241" i="2"/>
  <c r="K242" i="2"/>
  <c r="K244" i="2"/>
  <c r="K249" i="2"/>
  <c r="K252" i="2"/>
  <c r="K255" i="2"/>
  <c r="K258" i="2"/>
  <c r="K260" i="2"/>
  <c r="K262" i="2"/>
  <c r="K263" i="2"/>
  <c r="K265" i="2"/>
  <c r="K266" i="2"/>
  <c r="K273" i="2"/>
  <c r="K275" i="2"/>
  <c r="K276" i="2"/>
  <c r="K277" i="2"/>
  <c r="K279" i="2"/>
  <c r="K280" i="2"/>
  <c r="K283" i="2"/>
  <c r="K284" i="2"/>
  <c r="K287" i="2"/>
  <c r="K288" i="2"/>
  <c r="K291" i="2"/>
  <c r="K300" i="2"/>
  <c r="K303" i="2"/>
  <c r="K304" i="2"/>
  <c r="K308" i="2"/>
  <c r="K312" i="2"/>
  <c r="K319" i="2"/>
  <c r="K324" i="2"/>
  <c r="K325" i="2"/>
  <c r="K327" i="2"/>
  <c r="K331" i="2"/>
  <c r="K335" i="2"/>
  <c r="K338" i="2"/>
  <c r="K339" i="2"/>
  <c r="K340" i="2"/>
  <c r="K345" i="2"/>
  <c r="K354" i="2"/>
  <c r="K360" i="2"/>
  <c r="K362" i="2"/>
  <c r="K363" i="2"/>
  <c r="K372" i="2"/>
  <c r="K375" i="2"/>
  <c r="K379" i="2"/>
  <c r="K380" i="2"/>
  <c r="K383" i="2"/>
  <c r="K390" i="2"/>
  <c r="K394" i="2"/>
  <c r="K395" i="2"/>
  <c r="K396" i="2"/>
  <c r="K398" i="2"/>
  <c r="K399" i="2"/>
  <c r="K400" i="2"/>
  <c r="K402" i="2"/>
  <c r="K403" i="2"/>
  <c r="K2" i="2"/>
  <c r="O3441" i="3"/>
  <c r="G3441" i="3"/>
  <c r="F3441" i="3"/>
  <c r="C3441" i="3"/>
  <c r="B3441" i="3"/>
  <c r="O3440" i="3"/>
  <c r="G3440" i="3"/>
  <c r="F3440" i="3"/>
  <c r="C3440" i="3"/>
  <c r="B3440" i="3"/>
  <c r="O3439" i="3"/>
  <c r="G3439" i="3"/>
  <c r="F3439" i="3"/>
  <c r="C3439" i="3"/>
  <c r="B3439" i="3"/>
  <c r="O3438" i="3"/>
  <c r="G3438" i="3"/>
  <c r="F3438" i="3"/>
  <c r="C3438" i="3"/>
  <c r="B3438" i="3"/>
  <c r="O3437" i="3"/>
  <c r="G3437" i="3"/>
  <c r="F3437" i="3"/>
  <c r="C3437" i="3"/>
  <c r="B3437" i="3"/>
  <c r="O3436" i="3"/>
  <c r="G3436" i="3"/>
  <c r="F3436" i="3"/>
  <c r="C3436" i="3"/>
  <c r="B3436" i="3"/>
  <c r="B3435" i="3"/>
  <c r="C3435" i="3"/>
  <c r="F3435" i="3"/>
  <c r="G3435" i="3"/>
  <c r="O3435" i="3"/>
  <c r="O3434" i="3"/>
  <c r="B3434" i="3"/>
  <c r="C3434" i="3"/>
  <c r="F3434" i="3"/>
  <c r="G3434" i="3"/>
  <c r="B3433" i="3"/>
  <c r="C3433" i="3"/>
  <c r="F3433" i="3"/>
  <c r="G3433" i="3"/>
  <c r="O3433" i="3"/>
  <c r="O3432" i="3"/>
  <c r="G3432" i="3"/>
  <c r="F3432" i="3"/>
  <c r="C3432" i="3"/>
  <c r="B3432" i="3"/>
  <c r="O3431" i="3"/>
  <c r="G3431" i="3"/>
  <c r="F3431" i="3"/>
  <c r="C3431" i="3"/>
  <c r="B3431" i="3"/>
  <c r="O3430" i="3"/>
  <c r="G3430" i="3"/>
  <c r="F3430" i="3"/>
  <c r="C3430" i="3"/>
  <c r="B3430" i="3"/>
  <c r="O3429" i="3"/>
  <c r="G3429" i="3"/>
  <c r="F3429" i="3"/>
  <c r="C3429" i="3"/>
  <c r="B3429" i="3"/>
  <c r="O3428" i="3"/>
  <c r="G3428" i="3"/>
  <c r="F3428" i="3"/>
  <c r="C3428" i="3"/>
  <c r="B3428" i="3"/>
  <c r="O3427" i="3"/>
  <c r="G3427" i="3"/>
  <c r="F3427" i="3"/>
  <c r="C3427" i="3"/>
  <c r="B3427" i="3"/>
  <c r="O3426" i="3"/>
  <c r="G3426" i="3"/>
  <c r="F3426" i="3"/>
  <c r="C3426" i="3"/>
  <c r="B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F3418" i="3"/>
  <c r="G3418" i="3"/>
  <c r="F3419" i="3"/>
  <c r="G3419" i="3"/>
  <c r="F3420" i="3"/>
  <c r="G3420" i="3"/>
  <c r="F3421" i="3"/>
  <c r="G3421" i="3"/>
  <c r="F3422" i="3"/>
  <c r="G3422" i="3"/>
  <c r="F3423" i="3"/>
  <c r="G3423" i="3"/>
  <c r="F3424" i="3"/>
  <c r="G3424" i="3"/>
  <c r="F3425" i="3"/>
  <c r="G3425" i="3"/>
  <c r="F3414" i="3"/>
  <c r="G3414" i="3"/>
  <c r="F3415" i="3"/>
  <c r="G3415" i="3"/>
  <c r="F3416" i="3"/>
  <c r="G3416" i="3"/>
  <c r="F3417" i="3"/>
  <c r="G3417" i="3"/>
  <c r="B3414" i="3"/>
  <c r="C3414" i="3"/>
  <c r="B3415" i="3"/>
  <c r="C3415" i="3"/>
  <c r="B3416" i="3"/>
  <c r="C3416" i="3"/>
  <c r="B3417" i="3"/>
  <c r="C3417" i="3"/>
  <c r="B3418" i="3"/>
  <c r="C3418" i="3"/>
  <c r="B3419" i="3"/>
  <c r="C3419" i="3"/>
  <c r="B3420" i="3"/>
  <c r="C3420" i="3"/>
  <c r="B3421" i="3"/>
  <c r="C3421" i="3"/>
  <c r="B3422" i="3"/>
  <c r="C3422" i="3"/>
  <c r="B3423" i="3"/>
  <c r="C3423" i="3"/>
  <c r="B3424" i="3"/>
  <c r="C3424" i="3"/>
  <c r="B3425" i="3"/>
  <c r="C3425" i="3"/>
  <c r="O3413" i="3"/>
  <c r="O3412" i="3"/>
  <c r="O3411" i="3"/>
  <c r="O3410" i="3"/>
  <c r="O3409" i="3"/>
  <c r="O3408" i="3"/>
  <c r="O3407" i="3"/>
  <c r="F3407" i="3"/>
  <c r="G3407" i="3"/>
  <c r="F3408" i="3"/>
  <c r="G3408" i="3"/>
  <c r="F3409" i="3"/>
  <c r="G3409" i="3"/>
  <c r="F3410" i="3"/>
  <c r="G3410" i="3"/>
  <c r="F3411" i="3"/>
  <c r="G3411" i="3"/>
  <c r="F3412" i="3"/>
  <c r="G3412" i="3"/>
  <c r="F3413" i="3"/>
  <c r="G3413" i="3"/>
  <c r="B3407" i="3"/>
  <c r="C3407" i="3"/>
  <c r="B3408" i="3"/>
  <c r="C3408" i="3"/>
  <c r="B3409" i="3"/>
  <c r="C3409" i="3"/>
  <c r="B3410" i="3"/>
  <c r="C3410" i="3"/>
  <c r="B3411" i="3"/>
  <c r="C3411" i="3"/>
  <c r="B3412" i="3"/>
  <c r="C3412" i="3"/>
  <c r="B3413" i="3"/>
  <c r="C3413" i="3"/>
  <c r="O3406" i="3"/>
  <c r="G3406" i="3"/>
  <c r="F3406" i="3"/>
  <c r="C3406" i="3"/>
  <c r="B3406" i="3"/>
  <c r="O3405" i="3"/>
  <c r="G3405" i="3"/>
  <c r="F3405" i="3"/>
  <c r="C3405" i="3"/>
  <c r="B3405" i="3"/>
  <c r="O3404" i="3"/>
  <c r="G3404" i="3"/>
  <c r="F3404" i="3"/>
  <c r="C3404" i="3"/>
  <c r="B3404" i="3"/>
  <c r="O3403" i="3"/>
  <c r="G3403" i="3"/>
  <c r="F3403" i="3"/>
  <c r="C3403" i="3"/>
  <c r="B3403" i="3"/>
  <c r="N2999" i="3" a="1"/>
  <c r="N2999" i="3" s="1"/>
  <c r="O3402" i="3"/>
  <c r="G3402" i="3"/>
  <c r="F3402" i="3"/>
  <c r="C3402" i="3"/>
  <c r="B3402" i="3"/>
  <c r="O3401" i="3"/>
  <c r="G3401" i="3"/>
  <c r="F3401" i="3"/>
  <c r="C3401" i="3"/>
  <c r="B3401" i="3"/>
  <c r="O3400" i="3"/>
  <c r="B3400" i="3"/>
  <c r="C3400" i="3"/>
  <c r="F3400" i="3"/>
  <c r="G3400" i="3"/>
  <c r="B3399" i="3"/>
  <c r="C3399" i="3"/>
  <c r="F3399" i="3"/>
  <c r="G3399" i="3"/>
  <c r="J3399" i="3"/>
  <c r="O3399" i="3"/>
  <c r="O3398" i="3"/>
  <c r="G3398" i="3"/>
  <c r="F3398" i="3"/>
  <c r="C3398" i="3"/>
  <c r="B3398" i="3"/>
  <c r="O3397" i="3"/>
  <c r="G3397" i="3"/>
  <c r="F3397" i="3"/>
  <c r="C3397" i="3"/>
  <c r="B3397" i="3"/>
  <c r="O3396" i="3"/>
  <c r="G3396" i="3"/>
  <c r="F3396" i="3"/>
  <c r="C3396" i="3"/>
  <c r="B3396" i="3"/>
  <c r="O3395" i="3"/>
  <c r="G3395" i="3"/>
  <c r="F3395" i="3"/>
  <c r="C3395" i="3"/>
  <c r="B3395" i="3"/>
  <c r="O3394" i="3"/>
  <c r="G3394" i="3"/>
  <c r="F3394" i="3"/>
  <c r="C3394" i="3"/>
  <c r="B3394" i="3"/>
  <c r="O3393" i="3"/>
  <c r="G3393" i="3"/>
  <c r="F3393" i="3"/>
  <c r="C3393" i="3"/>
  <c r="B3393" i="3"/>
  <c r="O3392" i="3"/>
  <c r="G3392" i="3"/>
  <c r="F3392" i="3"/>
  <c r="C3392" i="3"/>
  <c r="B3392" i="3"/>
  <c r="O3391" i="3"/>
  <c r="G3391" i="3"/>
  <c r="F3391" i="3"/>
  <c r="C3391" i="3"/>
  <c r="B3391" i="3"/>
  <c r="O3390" i="3"/>
  <c r="G3390" i="3"/>
  <c r="F3390" i="3"/>
  <c r="C3390" i="3"/>
  <c r="B3390" i="3"/>
  <c r="O3389" i="3"/>
  <c r="G3389" i="3"/>
  <c r="F3389" i="3"/>
  <c r="C3389" i="3"/>
  <c r="B3389" i="3"/>
  <c r="O3388" i="3"/>
  <c r="G3388" i="3"/>
  <c r="F3388" i="3"/>
  <c r="C3388" i="3"/>
  <c r="B3388" i="3"/>
  <c r="O3387" i="3"/>
  <c r="G3387" i="3"/>
  <c r="F3387" i="3"/>
  <c r="C3387" i="3"/>
  <c r="B3387" i="3"/>
  <c r="O3386" i="3"/>
  <c r="G3386" i="3"/>
  <c r="F3386" i="3"/>
  <c r="C3386" i="3"/>
  <c r="B3386" i="3"/>
  <c r="O3385" i="3"/>
  <c r="G3385" i="3"/>
  <c r="F3385" i="3"/>
  <c r="C3385" i="3"/>
  <c r="B3385" i="3"/>
  <c r="O3384" i="3"/>
  <c r="G3384" i="3"/>
  <c r="F3384" i="3"/>
  <c r="C3384" i="3"/>
  <c r="B3384" i="3"/>
  <c r="O3383" i="3"/>
  <c r="G3383" i="3"/>
  <c r="F3383" i="3"/>
  <c r="C3383" i="3"/>
  <c r="B3383" i="3"/>
  <c r="O3382" i="3"/>
  <c r="G3382" i="3"/>
  <c r="F3382" i="3"/>
  <c r="C3382" i="3"/>
  <c r="B3382" i="3"/>
  <c r="O3360" i="3"/>
  <c r="N3001" i="3" a="1"/>
  <c r="N3001" i="3" s="1"/>
  <c r="N2974" i="3" a="1"/>
  <c r="N2974" i="3" s="1"/>
  <c r="O3381" i="3"/>
  <c r="G3381" i="3"/>
  <c r="F3381" i="3"/>
  <c r="C3381" i="3"/>
  <c r="B3381" i="3"/>
  <c r="F3317" i="3"/>
  <c r="G3317" i="3"/>
  <c r="F3318" i="3"/>
  <c r="G3318" i="3"/>
  <c r="F3319" i="3"/>
  <c r="G3319" i="3"/>
  <c r="F3320" i="3"/>
  <c r="G3320" i="3"/>
  <c r="F3321" i="3"/>
  <c r="G3321" i="3"/>
  <c r="F3322" i="3"/>
  <c r="G3322" i="3"/>
  <c r="F3323" i="3"/>
  <c r="G3323" i="3"/>
  <c r="F3324" i="3"/>
  <c r="G3324" i="3"/>
  <c r="F3325" i="3"/>
  <c r="G3325" i="3"/>
  <c r="F3326" i="3"/>
  <c r="G3326" i="3"/>
  <c r="F3327" i="3"/>
  <c r="G3327" i="3"/>
  <c r="F3328" i="3"/>
  <c r="G3328" i="3"/>
  <c r="F3329" i="3"/>
  <c r="G3329" i="3"/>
  <c r="F3330" i="3"/>
  <c r="G3330" i="3"/>
  <c r="F3331" i="3"/>
  <c r="G3331" i="3"/>
  <c r="F3332" i="3"/>
  <c r="G3332" i="3"/>
  <c r="F3333" i="3"/>
  <c r="G3333" i="3"/>
  <c r="F3334" i="3"/>
  <c r="G3334" i="3"/>
  <c r="F3335" i="3"/>
  <c r="G3335" i="3"/>
  <c r="F3336" i="3"/>
  <c r="G3336" i="3"/>
  <c r="F3337" i="3"/>
  <c r="G3337" i="3"/>
  <c r="F3338" i="3"/>
  <c r="G3338" i="3"/>
  <c r="F3339" i="3"/>
  <c r="G3339" i="3"/>
  <c r="F3340" i="3"/>
  <c r="G3340" i="3"/>
  <c r="F3341" i="3"/>
  <c r="G3341" i="3"/>
  <c r="F3342" i="3"/>
  <c r="G3342" i="3"/>
  <c r="F3343" i="3"/>
  <c r="G3343" i="3"/>
  <c r="F3344" i="3"/>
  <c r="G3344" i="3"/>
  <c r="F3345" i="3"/>
  <c r="G3345" i="3"/>
  <c r="F3346" i="3"/>
  <c r="G3346" i="3"/>
  <c r="F3347" i="3"/>
  <c r="G3347" i="3"/>
  <c r="F3348" i="3"/>
  <c r="G3348" i="3"/>
  <c r="F3349" i="3"/>
  <c r="G3349" i="3"/>
  <c r="F3350" i="3"/>
  <c r="G3350" i="3"/>
  <c r="F3351" i="3"/>
  <c r="G3351" i="3"/>
  <c r="F3352" i="3"/>
  <c r="G3352" i="3"/>
  <c r="F3353" i="3"/>
  <c r="G3353" i="3"/>
  <c r="F3354" i="3"/>
  <c r="G3354" i="3"/>
  <c r="F3355" i="3"/>
  <c r="G3355" i="3"/>
  <c r="F3356" i="3"/>
  <c r="G3356" i="3"/>
  <c r="F3357" i="3"/>
  <c r="G3357" i="3"/>
  <c r="F3358" i="3"/>
  <c r="G3358" i="3"/>
  <c r="F3359" i="3"/>
  <c r="G3359" i="3"/>
  <c r="F3360" i="3"/>
  <c r="G3360" i="3"/>
  <c r="F3361" i="3"/>
  <c r="G3361" i="3"/>
  <c r="F3362" i="3"/>
  <c r="G3362" i="3"/>
  <c r="F3363" i="3"/>
  <c r="G3363" i="3"/>
  <c r="F3364" i="3"/>
  <c r="G3364" i="3"/>
  <c r="F3365" i="3"/>
  <c r="G3365" i="3"/>
  <c r="F3366" i="3"/>
  <c r="G3366" i="3"/>
  <c r="F3367" i="3"/>
  <c r="G3367" i="3"/>
  <c r="F3368" i="3"/>
  <c r="G3368" i="3"/>
  <c r="F3369" i="3"/>
  <c r="G3369" i="3"/>
  <c r="F3370" i="3"/>
  <c r="G3370" i="3"/>
  <c r="F3371" i="3"/>
  <c r="G3371" i="3"/>
  <c r="F3372" i="3"/>
  <c r="G3372" i="3"/>
  <c r="F3373" i="3"/>
  <c r="G3373" i="3"/>
  <c r="F3374" i="3"/>
  <c r="G3374" i="3"/>
  <c r="F3375" i="3"/>
  <c r="G3375" i="3"/>
  <c r="F3376" i="3"/>
  <c r="G3376" i="3"/>
  <c r="F3377" i="3"/>
  <c r="G3377" i="3"/>
  <c r="F3378" i="3"/>
  <c r="G3378" i="3"/>
  <c r="F3379" i="3"/>
  <c r="G3379" i="3"/>
  <c r="F3380" i="3"/>
  <c r="G3380" i="3"/>
  <c r="B3317" i="3"/>
  <c r="C3317" i="3"/>
  <c r="B3318" i="3"/>
  <c r="C3318" i="3"/>
  <c r="B3319" i="3"/>
  <c r="C3319" i="3"/>
  <c r="B3320" i="3"/>
  <c r="C3320" i="3"/>
  <c r="B3321" i="3"/>
  <c r="C3321" i="3"/>
  <c r="B3322" i="3"/>
  <c r="C3322" i="3"/>
  <c r="B3323" i="3"/>
  <c r="C3323" i="3"/>
  <c r="B3324" i="3"/>
  <c r="C3324" i="3"/>
  <c r="B3325" i="3"/>
  <c r="C3325" i="3"/>
  <c r="B3326" i="3"/>
  <c r="C3326" i="3"/>
  <c r="B3327" i="3"/>
  <c r="C3327" i="3"/>
  <c r="B3328" i="3"/>
  <c r="C3328" i="3"/>
  <c r="B3329" i="3"/>
  <c r="C3329" i="3"/>
  <c r="B3330" i="3"/>
  <c r="C3330" i="3"/>
  <c r="B3331" i="3"/>
  <c r="C3331" i="3"/>
  <c r="B3332" i="3"/>
  <c r="C3332" i="3"/>
  <c r="B3333" i="3"/>
  <c r="C3333" i="3"/>
  <c r="B3334" i="3"/>
  <c r="C3334" i="3"/>
  <c r="B3335" i="3"/>
  <c r="C3335" i="3"/>
  <c r="B3336" i="3"/>
  <c r="C3336" i="3"/>
  <c r="B3337" i="3"/>
  <c r="C3337" i="3"/>
  <c r="B3338" i="3"/>
  <c r="C3338" i="3"/>
  <c r="B3339" i="3"/>
  <c r="C3339" i="3"/>
  <c r="B3340" i="3"/>
  <c r="C3340" i="3"/>
  <c r="B3341" i="3"/>
  <c r="C3341" i="3"/>
  <c r="B3342" i="3"/>
  <c r="C3342" i="3"/>
  <c r="B3343" i="3"/>
  <c r="C3343" i="3"/>
  <c r="B3344" i="3"/>
  <c r="C3344" i="3"/>
  <c r="B3345" i="3"/>
  <c r="C3345" i="3"/>
  <c r="B3346" i="3"/>
  <c r="C3346" i="3"/>
  <c r="B3347" i="3"/>
  <c r="C3347" i="3"/>
  <c r="B3348" i="3"/>
  <c r="C3348" i="3"/>
  <c r="B3349" i="3"/>
  <c r="C3349" i="3"/>
  <c r="B3350" i="3"/>
  <c r="C3350" i="3"/>
  <c r="B3351" i="3"/>
  <c r="C3351" i="3"/>
  <c r="B3352" i="3"/>
  <c r="C3352" i="3"/>
  <c r="B3353" i="3"/>
  <c r="C3353" i="3"/>
  <c r="B3354" i="3"/>
  <c r="C3354" i="3"/>
  <c r="B3355" i="3"/>
  <c r="C3355" i="3"/>
  <c r="B3356" i="3"/>
  <c r="C3356" i="3"/>
  <c r="B3357" i="3"/>
  <c r="C3357" i="3"/>
  <c r="B3358" i="3"/>
  <c r="C3358" i="3"/>
  <c r="B3359" i="3"/>
  <c r="C3359" i="3"/>
  <c r="B3360" i="3"/>
  <c r="C3360" i="3"/>
  <c r="B3361" i="3"/>
  <c r="C3361" i="3"/>
  <c r="B3362" i="3"/>
  <c r="C3362" i="3"/>
  <c r="B3363" i="3"/>
  <c r="C3363" i="3"/>
  <c r="B3364" i="3"/>
  <c r="C3364" i="3"/>
  <c r="B3365" i="3"/>
  <c r="C3365" i="3"/>
  <c r="B3366" i="3"/>
  <c r="C3366" i="3"/>
  <c r="B3367" i="3"/>
  <c r="C3367" i="3"/>
  <c r="B3368" i="3"/>
  <c r="C3368" i="3"/>
  <c r="B3369" i="3"/>
  <c r="C3369" i="3"/>
  <c r="B3370" i="3"/>
  <c r="C3370" i="3"/>
  <c r="B3371" i="3"/>
  <c r="C3371" i="3"/>
  <c r="B3372" i="3"/>
  <c r="C3372" i="3"/>
  <c r="B3373" i="3"/>
  <c r="C3373" i="3"/>
  <c r="B3374" i="3"/>
  <c r="C3374" i="3"/>
  <c r="B3375" i="3"/>
  <c r="C3375" i="3"/>
  <c r="B3376" i="3"/>
  <c r="C3376" i="3"/>
  <c r="B3377" i="3"/>
  <c r="C3377" i="3"/>
  <c r="B3378" i="3"/>
  <c r="C3378" i="3"/>
  <c r="B3379" i="3"/>
  <c r="C3379" i="3"/>
  <c r="B3380" i="3"/>
  <c r="C3380" i="3"/>
  <c r="O3316" i="3"/>
  <c r="G3316" i="3"/>
  <c r="F3316" i="3"/>
  <c r="C3316" i="3"/>
  <c r="B3316" i="3"/>
  <c r="O3315" i="3"/>
  <c r="G3315" i="3"/>
  <c r="F3315" i="3"/>
  <c r="C3315" i="3"/>
  <c r="B3315" i="3"/>
  <c r="O3314" i="3"/>
  <c r="G3314" i="3"/>
  <c r="F3314" i="3"/>
  <c r="C3314" i="3"/>
  <c r="B3314" i="3"/>
  <c r="O3313" i="3"/>
  <c r="G3313" i="3"/>
  <c r="F3313" i="3"/>
  <c r="C3313" i="3"/>
  <c r="B3313" i="3"/>
  <c r="O3312" i="3"/>
  <c r="G3312" i="3"/>
  <c r="F3312" i="3"/>
  <c r="C3312" i="3"/>
  <c r="B3312" i="3"/>
  <c r="O3311" i="3"/>
  <c r="G3311" i="3"/>
  <c r="F3311" i="3"/>
  <c r="C3311" i="3"/>
  <c r="B3311" i="3"/>
  <c r="O3310" i="3"/>
  <c r="G3310" i="3"/>
  <c r="F3310" i="3"/>
  <c r="C3310" i="3"/>
  <c r="B3310" i="3"/>
  <c r="O3309" i="3"/>
  <c r="G3309" i="3"/>
  <c r="F3309" i="3"/>
  <c r="C3309" i="3"/>
  <c r="B3309" i="3"/>
  <c r="O3308" i="3"/>
  <c r="G3308" i="3"/>
  <c r="F3308" i="3"/>
  <c r="C3308" i="3"/>
  <c r="B3308" i="3"/>
  <c r="O3307" i="3"/>
  <c r="G3307" i="3"/>
  <c r="F3307" i="3"/>
  <c r="C3307" i="3"/>
  <c r="B3307" i="3"/>
  <c r="O3306" i="3"/>
  <c r="G3306" i="3"/>
  <c r="F3306" i="3"/>
  <c r="C3306" i="3"/>
  <c r="B3306" i="3"/>
  <c r="O3305" i="3"/>
  <c r="G3305" i="3"/>
  <c r="F3305" i="3"/>
  <c r="C3305" i="3"/>
  <c r="B3305" i="3"/>
  <c r="O3304" i="3"/>
  <c r="G3304" i="3"/>
  <c r="F3304" i="3"/>
  <c r="C3304" i="3"/>
  <c r="B3304" i="3"/>
  <c r="O3303" i="3"/>
  <c r="G3303" i="3"/>
  <c r="F3303" i="3"/>
  <c r="C3303" i="3"/>
  <c r="B3303" i="3"/>
  <c r="O3302" i="3"/>
  <c r="G3302" i="3"/>
  <c r="F3302" i="3"/>
  <c r="C3302" i="3"/>
  <c r="B3302" i="3"/>
  <c r="O3301" i="3"/>
  <c r="G3301" i="3"/>
  <c r="F3301" i="3"/>
  <c r="C3301" i="3"/>
  <c r="B3301" i="3"/>
  <c r="O3300" i="3"/>
  <c r="G3300" i="3"/>
  <c r="F3300" i="3"/>
  <c r="C3300" i="3"/>
  <c r="B3300" i="3"/>
  <c r="O3299" i="3"/>
  <c r="G3299" i="3"/>
  <c r="F3299" i="3"/>
  <c r="C3299" i="3"/>
  <c r="B3299" i="3"/>
  <c r="O3298" i="3"/>
  <c r="G3298" i="3"/>
  <c r="F3298" i="3"/>
  <c r="C3298" i="3"/>
  <c r="B3298" i="3"/>
  <c r="O3297" i="3"/>
  <c r="G3297" i="3"/>
  <c r="F3297" i="3"/>
  <c r="C3297" i="3"/>
  <c r="B3297" i="3"/>
  <c r="O3296" i="3"/>
  <c r="G3296" i="3"/>
  <c r="F3296" i="3"/>
  <c r="C3296" i="3"/>
  <c r="B3296" i="3"/>
  <c r="O3295" i="3"/>
  <c r="J3295" i="3"/>
  <c r="G3295" i="3"/>
  <c r="F3295" i="3"/>
  <c r="C3295" i="3"/>
  <c r="B3295" i="3"/>
  <c r="O3294" i="3"/>
  <c r="G3294" i="3"/>
  <c r="F3294" i="3"/>
  <c r="C3294" i="3"/>
  <c r="B3294" i="3"/>
  <c r="O3293" i="3"/>
  <c r="G3293" i="3"/>
  <c r="F3293" i="3"/>
  <c r="C3293" i="3"/>
  <c r="B3293" i="3"/>
  <c r="O3292" i="3"/>
  <c r="G3292" i="3"/>
  <c r="F3292" i="3"/>
  <c r="C3292" i="3"/>
  <c r="B3292" i="3"/>
  <c r="O3291" i="3"/>
  <c r="G3291" i="3"/>
  <c r="F3291" i="3"/>
  <c r="C3291" i="3"/>
  <c r="B3291" i="3"/>
  <c r="O3290" i="3"/>
  <c r="G3290" i="3"/>
  <c r="F3290" i="3"/>
  <c r="C3290" i="3"/>
  <c r="B3290" i="3"/>
  <c r="O3289" i="3"/>
  <c r="G3289" i="3"/>
  <c r="F3289" i="3"/>
  <c r="C3289" i="3"/>
  <c r="B3289" i="3"/>
  <c r="O3288" i="3"/>
  <c r="G3288" i="3"/>
  <c r="F3288" i="3"/>
  <c r="C3288" i="3"/>
  <c r="B3288" i="3"/>
  <c r="O3287" i="3"/>
  <c r="G3287" i="3"/>
  <c r="F3287" i="3"/>
  <c r="C3287" i="3"/>
  <c r="B3287" i="3"/>
  <c r="O3286" i="3"/>
  <c r="G3286" i="3"/>
  <c r="F3286" i="3"/>
  <c r="C3286" i="3"/>
  <c r="B3286" i="3"/>
  <c r="O3285" i="3"/>
  <c r="G3285" i="3"/>
  <c r="F3285" i="3"/>
  <c r="C3285" i="3"/>
  <c r="B3285" i="3"/>
  <c r="O3284" i="3"/>
  <c r="G3284" i="3"/>
  <c r="F3284" i="3"/>
  <c r="C3284" i="3"/>
  <c r="B3284" i="3"/>
  <c r="O3283" i="3"/>
  <c r="G3283" i="3"/>
  <c r="F3283" i="3"/>
  <c r="C3283" i="3"/>
  <c r="B3283" i="3"/>
  <c r="O3282" i="3"/>
  <c r="G3282" i="3"/>
  <c r="F3282" i="3"/>
  <c r="C3282" i="3"/>
  <c r="B3282" i="3"/>
  <c r="O3281" i="3"/>
  <c r="G3281" i="3"/>
  <c r="F3281" i="3"/>
  <c r="C3281" i="3"/>
  <c r="B3281" i="3"/>
  <c r="O3280" i="3"/>
  <c r="G3280" i="3"/>
  <c r="F3280" i="3"/>
  <c r="C3280" i="3"/>
  <c r="B3280" i="3"/>
  <c r="O3279" i="3"/>
  <c r="G3279" i="3"/>
  <c r="F3279" i="3"/>
  <c r="C3279" i="3"/>
  <c r="B3279" i="3"/>
  <c r="O3278" i="3"/>
  <c r="G3278" i="3"/>
  <c r="F3278" i="3"/>
  <c r="C3278" i="3"/>
  <c r="B3278" i="3"/>
  <c r="O3277" i="3"/>
  <c r="G3277" i="3"/>
  <c r="F3277" i="3"/>
  <c r="C3277" i="3"/>
  <c r="B3277" i="3"/>
  <c r="O3276" i="3"/>
  <c r="G3276" i="3"/>
  <c r="F3276" i="3"/>
  <c r="C3276" i="3"/>
  <c r="B3276" i="3"/>
  <c r="O3275" i="3"/>
  <c r="G3275" i="3"/>
  <c r="F3275" i="3"/>
  <c r="C3275" i="3"/>
  <c r="B3275" i="3"/>
  <c r="O3274" i="3"/>
  <c r="J3274" i="3"/>
  <c r="G3274" i="3"/>
  <c r="F3274" i="3"/>
  <c r="C3274" i="3"/>
  <c r="B3274" i="3"/>
  <c r="O3273" i="3"/>
  <c r="G3273" i="3"/>
  <c r="F3273" i="3"/>
  <c r="C3273" i="3"/>
  <c r="B3273" i="3"/>
  <c r="O3272" i="3"/>
  <c r="G3272" i="3"/>
  <c r="F3272" i="3"/>
  <c r="C3272" i="3"/>
  <c r="B3272" i="3"/>
  <c r="O3271" i="3"/>
  <c r="G3271" i="3"/>
  <c r="F3271" i="3"/>
  <c r="C3271" i="3"/>
  <c r="B3271" i="3"/>
  <c r="O3270" i="3"/>
  <c r="G3270" i="3"/>
  <c r="F3270" i="3"/>
  <c r="C3270" i="3"/>
  <c r="B3270" i="3"/>
  <c r="O3269" i="3"/>
  <c r="G3269" i="3"/>
  <c r="F3269" i="3"/>
  <c r="C3269" i="3"/>
  <c r="B3269" i="3"/>
  <c r="O3268" i="3"/>
  <c r="G3268" i="3"/>
  <c r="F3268" i="3"/>
  <c r="C3268" i="3"/>
  <c r="B3268" i="3"/>
  <c r="O3267" i="3"/>
  <c r="G3267" i="3"/>
  <c r="F3267" i="3"/>
  <c r="C3267" i="3"/>
  <c r="B3267" i="3"/>
  <c r="O3266" i="3"/>
  <c r="G3266" i="3"/>
  <c r="F3266" i="3"/>
  <c r="C3266" i="3"/>
  <c r="B3266" i="3"/>
  <c r="O3265" i="3"/>
  <c r="G3265" i="3"/>
  <c r="F3265" i="3"/>
  <c r="C3265" i="3"/>
  <c r="B3265" i="3"/>
  <c r="O3264" i="3"/>
  <c r="G3264" i="3"/>
  <c r="F3264" i="3"/>
  <c r="C3264" i="3"/>
  <c r="B3264" i="3"/>
  <c r="O3263" i="3"/>
  <c r="G3263" i="3"/>
  <c r="F3263" i="3"/>
  <c r="C3263" i="3"/>
  <c r="B3263" i="3"/>
  <c r="O3262" i="3"/>
  <c r="G3262" i="3"/>
  <c r="F3262" i="3"/>
  <c r="C3262" i="3"/>
  <c r="B3262" i="3"/>
  <c r="O3261" i="3"/>
  <c r="G3261" i="3"/>
  <c r="F3261" i="3"/>
  <c r="C3261" i="3"/>
  <c r="B3261" i="3"/>
  <c r="O3260" i="3"/>
  <c r="G3260" i="3"/>
  <c r="F3260" i="3"/>
  <c r="C3260" i="3"/>
  <c r="B3260" i="3"/>
  <c r="O3259" i="3"/>
  <c r="G3259" i="3"/>
  <c r="F3259" i="3"/>
  <c r="C3259" i="3"/>
  <c r="B3259" i="3"/>
  <c r="O3258" i="3"/>
  <c r="G3258" i="3"/>
  <c r="F3258" i="3"/>
  <c r="C3258" i="3"/>
  <c r="B3258" i="3"/>
  <c r="O3257" i="3"/>
  <c r="G3257" i="3"/>
  <c r="F3257" i="3"/>
  <c r="C3257" i="3"/>
  <c r="B3257" i="3"/>
  <c r="O3256" i="3"/>
  <c r="G3256" i="3"/>
  <c r="F3256" i="3"/>
  <c r="C3256" i="3"/>
  <c r="B3256" i="3"/>
  <c r="O3255" i="3"/>
  <c r="G3255" i="3"/>
  <c r="F3255" i="3"/>
  <c r="C3255" i="3"/>
  <c r="B3255" i="3"/>
  <c r="O3254" i="3"/>
  <c r="G3254" i="3"/>
  <c r="F3254" i="3"/>
  <c r="C3254" i="3"/>
  <c r="B3254" i="3"/>
  <c r="N2977" i="3" a="1"/>
  <c r="N2977" i="3" s="1"/>
  <c r="O3253" i="3"/>
  <c r="G3253" i="3"/>
  <c r="F3253" i="3"/>
  <c r="C3253" i="3"/>
  <c r="B3253" i="3"/>
  <c r="O3252" i="3"/>
  <c r="G3252" i="3"/>
  <c r="F3252" i="3"/>
  <c r="C3252" i="3"/>
  <c r="B3252" i="3"/>
  <c r="O3251" i="3"/>
  <c r="G3251" i="3"/>
  <c r="F3251" i="3"/>
  <c r="C3251" i="3"/>
  <c r="B3251" i="3"/>
  <c r="O3250" i="3"/>
  <c r="G3250" i="3"/>
  <c r="F3250" i="3"/>
  <c r="C3250" i="3"/>
  <c r="B3250" i="3"/>
  <c r="O3249" i="3"/>
  <c r="G3249" i="3"/>
  <c r="F3249" i="3"/>
  <c r="C3249" i="3"/>
  <c r="B3249" i="3"/>
  <c r="O3248" i="3"/>
  <c r="G3248" i="3"/>
  <c r="F3248" i="3"/>
  <c r="C3248" i="3"/>
  <c r="B3248" i="3"/>
  <c r="O3247" i="3"/>
  <c r="G3247" i="3"/>
  <c r="F3247" i="3"/>
  <c r="C3247" i="3"/>
  <c r="B3247" i="3"/>
  <c r="O3246" i="3"/>
  <c r="G3246" i="3"/>
  <c r="F3246" i="3"/>
  <c r="C3246" i="3"/>
  <c r="B3246" i="3"/>
  <c r="O3245" i="3"/>
  <c r="G3245" i="3"/>
  <c r="F3245" i="3"/>
  <c r="C3245" i="3"/>
  <c r="B3245" i="3"/>
  <c r="O3244" i="3"/>
  <c r="G3244" i="3"/>
  <c r="F3244" i="3"/>
  <c r="C3244" i="3"/>
  <c r="B3244" i="3"/>
  <c r="O3243" i="3"/>
  <c r="G3243" i="3"/>
  <c r="F3243" i="3"/>
  <c r="C3243" i="3"/>
  <c r="B3243" i="3"/>
  <c r="O3242" i="3"/>
  <c r="G3242" i="3"/>
  <c r="F3242" i="3"/>
  <c r="C3242" i="3"/>
  <c r="B3242" i="3"/>
  <c r="O3241" i="3"/>
  <c r="G3241" i="3"/>
  <c r="F3241" i="3"/>
  <c r="C3241" i="3"/>
  <c r="B3241" i="3"/>
  <c r="O3240" i="3"/>
  <c r="G3240" i="3"/>
  <c r="F3240" i="3"/>
  <c r="C3240" i="3"/>
  <c r="B3240" i="3"/>
  <c r="O3239" i="3"/>
  <c r="G3239" i="3"/>
  <c r="F3239" i="3"/>
  <c r="C3239" i="3"/>
  <c r="B3239" i="3"/>
  <c r="O3238" i="3"/>
  <c r="G3238" i="3"/>
  <c r="F3238" i="3"/>
  <c r="C3238" i="3"/>
  <c r="B3238" i="3"/>
  <c r="O3237" i="3"/>
  <c r="G3237" i="3"/>
  <c r="F3237" i="3"/>
  <c r="C3237" i="3"/>
  <c r="B3237" i="3"/>
  <c r="O3236" i="3"/>
  <c r="G3236" i="3"/>
  <c r="F3236" i="3"/>
  <c r="C3236" i="3"/>
  <c r="B3236" i="3"/>
  <c r="O3234" i="3"/>
  <c r="G3234" i="3"/>
  <c r="F3234" i="3"/>
  <c r="C3234" i="3"/>
  <c r="B3234" i="3"/>
  <c r="F3235" i="3"/>
  <c r="G3235" i="3"/>
  <c r="C3235" i="3"/>
  <c r="B3235" i="3"/>
  <c r="O3233" i="3"/>
  <c r="G3233" i="3"/>
  <c r="F3233" i="3"/>
  <c r="C3233" i="3"/>
  <c r="B3233" i="3"/>
  <c r="O3232" i="3"/>
  <c r="G3232" i="3"/>
  <c r="F3232" i="3"/>
  <c r="C3232" i="3"/>
  <c r="B3232" i="3"/>
  <c r="O3231" i="3"/>
  <c r="G3231" i="3"/>
  <c r="F3231" i="3"/>
  <c r="C3231" i="3"/>
  <c r="B3231" i="3"/>
  <c r="O3230" i="3"/>
  <c r="G3230" i="3"/>
  <c r="F3230" i="3"/>
  <c r="C3230" i="3"/>
  <c r="B3230" i="3"/>
  <c r="N2994" i="3" a="1"/>
  <c r="N2994" i="3" s="1"/>
  <c r="O3229" i="3"/>
  <c r="G3229" i="3"/>
  <c r="F3229" i="3"/>
  <c r="C3229" i="3"/>
  <c r="B3229" i="3"/>
  <c r="O3228" i="3"/>
  <c r="G3228" i="3"/>
  <c r="F3228" i="3"/>
  <c r="C3228" i="3"/>
  <c r="B3228" i="3"/>
  <c r="O3227" i="3"/>
  <c r="G3227" i="3"/>
  <c r="F3227" i="3"/>
  <c r="C3227" i="3"/>
  <c r="B3227" i="3"/>
  <c r="F3222" i="3"/>
  <c r="G3222" i="3"/>
  <c r="F3223" i="3"/>
  <c r="G3223" i="3"/>
  <c r="F3224" i="3"/>
  <c r="G3224" i="3"/>
  <c r="F3225" i="3"/>
  <c r="G3225" i="3"/>
  <c r="F3226" i="3"/>
  <c r="G3226" i="3"/>
  <c r="B3222" i="3"/>
  <c r="C3222" i="3"/>
  <c r="B3223" i="3"/>
  <c r="C3223" i="3"/>
  <c r="B3224" i="3"/>
  <c r="C3224" i="3"/>
  <c r="B3225" i="3"/>
  <c r="C3225" i="3"/>
  <c r="B3226" i="3"/>
  <c r="C3226" i="3"/>
  <c r="O3221" i="3"/>
  <c r="G3221" i="3"/>
  <c r="F3221" i="3"/>
  <c r="C3221" i="3"/>
  <c r="B3221" i="3"/>
  <c r="O3220" i="3"/>
  <c r="G3220" i="3"/>
  <c r="F3220" i="3"/>
  <c r="C3220" i="3"/>
  <c r="B3220" i="3"/>
  <c r="F3214" i="3"/>
  <c r="G3214" i="3"/>
  <c r="F3215" i="3"/>
  <c r="G3215" i="3"/>
  <c r="F3216" i="3"/>
  <c r="G3216" i="3"/>
  <c r="F3217" i="3"/>
  <c r="G3217" i="3"/>
  <c r="F3218" i="3"/>
  <c r="G3218" i="3"/>
  <c r="F3219" i="3"/>
  <c r="G3219" i="3"/>
  <c r="B3214" i="3"/>
  <c r="L3214" i="3" s="1"/>
  <c r="C3214" i="3"/>
  <c r="B3215" i="3"/>
  <c r="C3215" i="3"/>
  <c r="B3216" i="3"/>
  <c r="L3216" i="3" s="1"/>
  <c r="C3216" i="3"/>
  <c r="B3217" i="3"/>
  <c r="L3217" i="3" s="1"/>
  <c r="C3217" i="3"/>
  <c r="B3218" i="3"/>
  <c r="L3218" i="3" s="1"/>
  <c r="C3218" i="3"/>
  <c r="B3219" i="3"/>
  <c r="L3219" i="3" s="1"/>
  <c r="C3219" i="3"/>
  <c r="O3213" i="3"/>
  <c r="G3213" i="3"/>
  <c r="F3213" i="3"/>
  <c r="C3213" i="3"/>
  <c r="B3213" i="3"/>
  <c r="O3212" i="3"/>
  <c r="G3212" i="3"/>
  <c r="F3212" i="3"/>
  <c r="C3212" i="3"/>
  <c r="B3212" i="3"/>
  <c r="O3211" i="3"/>
  <c r="G3211" i="3"/>
  <c r="F3211" i="3"/>
  <c r="C3211" i="3"/>
  <c r="B3211" i="3"/>
  <c r="O3210" i="3"/>
  <c r="G3210" i="3"/>
  <c r="F3210" i="3"/>
  <c r="C3210" i="3"/>
  <c r="B3210" i="3"/>
  <c r="O3209" i="3"/>
  <c r="G3209" i="3"/>
  <c r="F3209" i="3"/>
  <c r="C3209" i="3"/>
  <c r="B3209" i="3"/>
  <c r="O3208" i="3"/>
  <c r="G3208" i="3"/>
  <c r="F3208" i="3"/>
  <c r="C3208" i="3"/>
  <c r="B3208" i="3"/>
  <c r="O2306" i="3"/>
  <c r="B3205" i="3"/>
  <c r="C3205" i="3"/>
  <c r="F3205" i="3"/>
  <c r="G3205" i="3"/>
  <c r="B3206" i="3"/>
  <c r="C3206" i="3"/>
  <c r="F3206" i="3"/>
  <c r="G3206" i="3"/>
  <c r="B3207" i="3"/>
  <c r="C3207" i="3"/>
  <c r="F3207" i="3"/>
  <c r="G3207" i="3"/>
  <c r="O3204" i="3"/>
  <c r="G3204" i="3"/>
  <c r="F3204" i="3"/>
  <c r="C3204" i="3"/>
  <c r="B3204" i="3"/>
  <c r="O3203" i="3"/>
  <c r="G3203" i="3"/>
  <c r="F3203" i="3"/>
  <c r="C3203" i="3"/>
  <c r="B3203" i="3"/>
  <c r="O3202" i="3"/>
  <c r="G3202" i="3"/>
  <c r="F3202" i="3"/>
  <c r="C3202" i="3"/>
  <c r="B3202" i="3"/>
  <c r="O3201" i="3"/>
  <c r="G3201" i="3"/>
  <c r="F3201" i="3"/>
  <c r="C3201" i="3"/>
  <c r="B3201" i="3"/>
  <c r="O3200" i="3"/>
  <c r="G3200" i="3"/>
  <c r="F3200" i="3"/>
  <c r="C3200" i="3"/>
  <c r="B3200" i="3"/>
  <c r="O3199" i="3"/>
  <c r="G3199" i="3"/>
  <c r="F3199" i="3"/>
  <c r="C3199" i="3"/>
  <c r="B3199" i="3"/>
  <c r="O3198" i="3"/>
  <c r="G3198" i="3"/>
  <c r="F3198" i="3"/>
  <c r="C3198" i="3"/>
  <c r="B3198" i="3"/>
  <c r="O3197" i="3"/>
  <c r="G3197" i="3"/>
  <c r="F3197" i="3"/>
  <c r="C3197" i="3"/>
  <c r="B3197" i="3"/>
  <c r="O3196" i="3"/>
  <c r="G3196" i="3"/>
  <c r="F3196" i="3"/>
  <c r="C3196" i="3"/>
  <c r="B3196" i="3"/>
  <c r="O3195" i="3"/>
  <c r="G3195" i="3"/>
  <c r="F3195" i="3"/>
  <c r="C3195" i="3"/>
  <c r="B3195" i="3"/>
  <c r="O3194" i="3"/>
  <c r="G3194" i="3"/>
  <c r="F3194" i="3"/>
  <c r="C3194" i="3"/>
  <c r="B3194" i="3"/>
  <c r="O3193" i="3"/>
  <c r="G3193" i="3"/>
  <c r="F3193" i="3"/>
  <c r="C3193" i="3"/>
  <c r="B3193" i="3"/>
  <c r="O3192" i="3"/>
  <c r="G3192" i="3"/>
  <c r="F3192" i="3"/>
  <c r="C3192" i="3"/>
  <c r="B3192" i="3"/>
  <c r="O3191" i="3"/>
  <c r="G3191" i="3"/>
  <c r="F3191" i="3"/>
  <c r="C3191" i="3"/>
  <c r="B3191" i="3"/>
  <c r="O3190" i="3"/>
  <c r="G3190" i="3"/>
  <c r="F3190" i="3"/>
  <c r="C3190" i="3"/>
  <c r="B3190" i="3"/>
  <c r="J3189" i="3"/>
  <c r="O3189" i="3"/>
  <c r="G3189" i="3"/>
  <c r="F3189" i="3"/>
  <c r="C3189" i="3"/>
  <c r="B3189" i="3"/>
  <c r="B3188" i="3"/>
  <c r="C3188" i="3"/>
  <c r="F3188" i="3"/>
  <c r="G3188" i="3"/>
  <c r="O3188" i="3"/>
  <c r="F3183" i="3"/>
  <c r="G3183" i="3"/>
  <c r="F3184" i="3"/>
  <c r="G3184" i="3"/>
  <c r="F3185" i="3"/>
  <c r="G3185" i="3"/>
  <c r="F3186" i="3"/>
  <c r="G3186" i="3"/>
  <c r="F3187" i="3"/>
  <c r="G3187" i="3"/>
  <c r="B3183" i="3"/>
  <c r="C3183" i="3"/>
  <c r="B3184" i="3"/>
  <c r="C3184" i="3"/>
  <c r="B3185" i="3"/>
  <c r="C3185" i="3"/>
  <c r="B3186" i="3"/>
  <c r="C3186" i="3"/>
  <c r="B3187" i="3"/>
  <c r="C3187" i="3"/>
  <c r="O3182" i="3"/>
  <c r="G3182" i="3"/>
  <c r="F3182" i="3"/>
  <c r="C3182" i="3"/>
  <c r="B3182" i="3"/>
  <c r="O3181" i="3"/>
  <c r="G3181" i="3"/>
  <c r="F3181" i="3"/>
  <c r="C3181" i="3"/>
  <c r="B3181" i="3"/>
  <c r="O3180" i="3"/>
  <c r="G3180" i="3"/>
  <c r="F3180" i="3"/>
  <c r="C3180" i="3"/>
  <c r="B3180" i="3"/>
  <c r="O3179" i="3"/>
  <c r="G3179" i="3"/>
  <c r="F3179" i="3"/>
  <c r="C3179" i="3"/>
  <c r="B3179" i="3"/>
  <c r="O3178" i="3"/>
  <c r="G3178" i="3"/>
  <c r="F3178" i="3"/>
  <c r="C3178" i="3"/>
  <c r="B3178" i="3"/>
  <c r="O3177" i="3"/>
  <c r="G3177" i="3"/>
  <c r="F3177" i="3"/>
  <c r="C3177" i="3"/>
  <c r="B3177" i="3"/>
  <c r="O3176" i="3"/>
  <c r="G3176" i="3"/>
  <c r="F3176" i="3"/>
  <c r="C3176" i="3"/>
  <c r="B3176" i="3"/>
  <c r="O3175" i="3"/>
  <c r="G3175" i="3"/>
  <c r="F3175" i="3"/>
  <c r="C3175" i="3"/>
  <c r="B3175" i="3"/>
  <c r="O3174" i="3"/>
  <c r="G3174" i="3"/>
  <c r="F3174" i="3"/>
  <c r="C3174" i="3"/>
  <c r="B3174" i="3"/>
  <c r="O3173" i="3"/>
  <c r="G3173" i="3"/>
  <c r="F3173" i="3"/>
  <c r="C3173" i="3"/>
  <c r="B3173" i="3"/>
  <c r="O3172" i="3"/>
  <c r="G3172" i="3"/>
  <c r="F3172" i="3"/>
  <c r="C3172" i="3"/>
  <c r="B3172" i="3"/>
  <c r="O3171" i="3"/>
  <c r="G3171" i="3"/>
  <c r="F3171" i="3"/>
  <c r="C3171" i="3"/>
  <c r="B3171" i="3"/>
  <c r="O3170" i="3"/>
  <c r="G3170" i="3"/>
  <c r="F3170" i="3"/>
  <c r="C3170" i="3"/>
  <c r="B3170" i="3"/>
  <c r="O3169" i="3"/>
  <c r="G3169" i="3"/>
  <c r="F3169" i="3"/>
  <c r="C3169" i="3"/>
  <c r="B3169" i="3"/>
  <c r="O3168" i="3"/>
  <c r="G3168" i="3"/>
  <c r="F3168" i="3"/>
  <c r="C3168" i="3"/>
  <c r="B3168" i="3"/>
  <c r="O3167" i="3"/>
  <c r="G3167" i="3"/>
  <c r="F3167" i="3"/>
  <c r="C3167" i="3"/>
  <c r="B3167" i="3"/>
  <c r="O3166" i="3"/>
  <c r="G3166" i="3"/>
  <c r="F3166" i="3"/>
  <c r="C3166" i="3"/>
  <c r="B3166" i="3"/>
  <c r="O3165" i="3"/>
  <c r="G3165" i="3"/>
  <c r="F3165" i="3"/>
  <c r="C3165" i="3"/>
  <c r="B3165" i="3"/>
  <c r="O3164" i="3"/>
  <c r="G3164" i="3"/>
  <c r="F3164" i="3"/>
  <c r="C3164" i="3"/>
  <c r="B3164" i="3"/>
  <c r="O3163" i="3"/>
  <c r="G3163" i="3"/>
  <c r="F3163" i="3"/>
  <c r="C3163" i="3"/>
  <c r="B3163" i="3"/>
  <c r="O3162" i="3"/>
  <c r="G3162" i="3"/>
  <c r="F3162" i="3"/>
  <c r="C3162" i="3"/>
  <c r="B3162" i="3"/>
  <c r="O3161" i="3"/>
  <c r="G3161" i="3"/>
  <c r="F3161" i="3"/>
  <c r="C3161" i="3"/>
  <c r="B3161" i="3"/>
  <c r="O3160" i="3"/>
  <c r="G3160" i="3"/>
  <c r="F3160" i="3"/>
  <c r="C3160" i="3"/>
  <c r="B3160" i="3"/>
  <c r="N1797" i="3" a="1"/>
  <c r="N1797" i="3" s="1"/>
  <c r="O3159" i="3"/>
  <c r="G3159" i="3"/>
  <c r="F3159" i="3"/>
  <c r="C3159" i="3"/>
  <c r="B3159" i="3"/>
  <c r="J3158" i="3"/>
  <c r="O3158" i="3"/>
  <c r="G3158" i="3"/>
  <c r="F3158" i="3"/>
  <c r="C3158" i="3"/>
  <c r="B3158" i="3"/>
  <c r="O3157" i="3"/>
  <c r="G3157" i="3"/>
  <c r="F3157" i="3"/>
  <c r="C3157" i="3"/>
  <c r="B3157" i="3"/>
  <c r="J3156" i="3"/>
  <c r="O3156" i="3"/>
  <c r="G3156" i="3"/>
  <c r="F3156" i="3"/>
  <c r="C3156" i="3"/>
  <c r="B3156" i="3"/>
  <c r="J369" i="3"/>
  <c r="J3155" i="3"/>
  <c r="O3155" i="3"/>
  <c r="G3155" i="3"/>
  <c r="F3155" i="3"/>
  <c r="C3155" i="3"/>
  <c r="B3155" i="3"/>
  <c r="O3154" i="3"/>
  <c r="J3154" i="3"/>
  <c r="G3154" i="3"/>
  <c r="F3154" i="3"/>
  <c r="C3154" i="3"/>
  <c r="B3154" i="3"/>
  <c r="O3153" i="3"/>
  <c r="G3153" i="3"/>
  <c r="F3153" i="3"/>
  <c r="C3153" i="3"/>
  <c r="B3153" i="3"/>
  <c r="O3152" i="3"/>
  <c r="G3152" i="3"/>
  <c r="F3152" i="3"/>
  <c r="C3152" i="3"/>
  <c r="B3152" i="3"/>
  <c r="O3151" i="3"/>
  <c r="G3151" i="3"/>
  <c r="F3151" i="3"/>
  <c r="C3151" i="3"/>
  <c r="B3151" i="3"/>
  <c r="O3150" i="3"/>
  <c r="G3150" i="3"/>
  <c r="F3150" i="3"/>
  <c r="C3150" i="3"/>
  <c r="B3150" i="3"/>
  <c r="O3149" i="3"/>
  <c r="G3149" i="3"/>
  <c r="F3149" i="3"/>
  <c r="C3149" i="3"/>
  <c r="B3149" i="3"/>
  <c r="O3148" i="3"/>
  <c r="G3148" i="3"/>
  <c r="F3148" i="3"/>
  <c r="C3148" i="3"/>
  <c r="B3148" i="3"/>
  <c r="O3147" i="3"/>
  <c r="G3147" i="3"/>
  <c r="F3147" i="3"/>
  <c r="C3147" i="3"/>
  <c r="B3147" i="3"/>
  <c r="O3146" i="3"/>
  <c r="G3146" i="3"/>
  <c r="F3146" i="3"/>
  <c r="C3146" i="3"/>
  <c r="B3146" i="3"/>
  <c r="O3145" i="3"/>
  <c r="N3145" i="3" a="1"/>
  <c r="N3145" i="3" s="1"/>
  <c r="G3145" i="3"/>
  <c r="F3145" i="3"/>
  <c r="C3145" i="3"/>
  <c r="B3145" i="3"/>
  <c r="O3144" i="3"/>
  <c r="N3144" i="3" a="1"/>
  <c r="N3144" i="3" s="1"/>
  <c r="G3144" i="3"/>
  <c r="F3144" i="3"/>
  <c r="C3144" i="3"/>
  <c r="B3144" i="3"/>
  <c r="O3143" i="3"/>
  <c r="G3143" i="3"/>
  <c r="F3143" i="3"/>
  <c r="C3143" i="3"/>
  <c r="B3143" i="3"/>
  <c r="O3142" i="3"/>
  <c r="G3142" i="3"/>
  <c r="F3142" i="3"/>
  <c r="C3142" i="3"/>
  <c r="B3142" i="3"/>
  <c r="O3141" i="3"/>
  <c r="G3141" i="3"/>
  <c r="F3141" i="3"/>
  <c r="C3141" i="3"/>
  <c r="B3141" i="3"/>
  <c r="O3140" i="3"/>
  <c r="G3140" i="3"/>
  <c r="F3140" i="3"/>
  <c r="C3140" i="3"/>
  <c r="B3140" i="3"/>
  <c r="O3139" i="3"/>
  <c r="G3139" i="3"/>
  <c r="F3139" i="3"/>
  <c r="C3139" i="3"/>
  <c r="B3139" i="3"/>
  <c r="O3138" i="3"/>
  <c r="N3138" i="3" a="1"/>
  <c r="N3138" i="3" s="1"/>
  <c r="G3138" i="3"/>
  <c r="F3138" i="3"/>
  <c r="C3138" i="3"/>
  <c r="B3138" i="3"/>
  <c r="O3137" i="3"/>
  <c r="G3137" i="3"/>
  <c r="F3137" i="3"/>
  <c r="C3137" i="3"/>
  <c r="B3137" i="3"/>
  <c r="O3136" i="3"/>
  <c r="G3136" i="3"/>
  <c r="F3136" i="3"/>
  <c r="C3136" i="3"/>
  <c r="B3136" i="3"/>
  <c r="O3135" i="3"/>
  <c r="G3135" i="3"/>
  <c r="F3135" i="3"/>
  <c r="C3135" i="3"/>
  <c r="B3135" i="3"/>
  <c r="O3134" i="3"/>
  <c r="G3134" i="3"/>
  <c r="F3134" i="3"/>
  <c r="C3134" i="3"/>
  <c r="B3134" i="3"/>
  <c r="O3133" i="3"/>
  <c r="G3133" i="3"/>
  <c r="F3133" i="3"/>
  <c r="C3133" i="3"/>
  <c r="B3133" i="3"/>
  <c r="G3132" i="3"/>
  <c r="F3132" i="3"/>
  <c r="C3132" i="3"/>
  <c r="B3132" i="3"/>
  <c r="O3131" i="3"/>
  <c r="G3131" i="3"/>
  <c r="F3131" i="3"/>
  <c r="C3131" i="3"/>
  <c r="B3131" i="3"/>
  <c r="O3130" i="3"/>
  <c r="G3130" i="3"/>
  <c r="F3130" i="3"/>
  <c r="C3130" i="3"/>
  <c r="B3130" i="3"/>
  <c r="O3129" i="3"/>
  <c r="G3129" i="3"/>
  <c r="F3129" i="3"/>
  <c r="C3129" i="3"/>
  <c r="B3129" i="3"/>
  <c r="G3128" i="3"/>
  <c r="F3128" i="3"/>
  <c r="C3128" i="3"/>
  <c r="B3128" i="3"/>
  <c r="O3127" i="3"/>
  <c r="G3127" i="3"/>
  <c r="F3127" i="3"/>
  <c r="C3127" i="3"/>
  <c r="B3127" i="3"/>
  <c r="O3126" i="3"/>
  <c r="N3126" i="3" a="1"/>
  <c r="N3126" i="3" s="1"/>
  <c r="G3126" i="3"/>
  <c r="F3126" i="3"/>
  <c r="C3126" i="3"/>
  <c r="B3126" i="3"/>
  <c r="O3125" i="3"/>
  <c r="G3125" i="3"/>
  <c r="F3125" i="3"/>
  <c r="C3125" i="3"/>
  <c r="B3125" i="3"/>
  <c r="O3124" i="3"/>
  <c r="N3124" i="3" a="1"/>
  <c r="N3124" i="3" s="1"/>
  <c r="G3124" i="3"/>
  <c r="F3124" i="3"/>
  <c r="C3124" i="3"/>
  <c r="B3124" i="3"/>
  <c r="O3123" i="3"/>
  <c r="N3123" i="3" a="1"/>
  <c r="N3123" i="3" s="1"/>
  <c r="G3123" i="3"/>
  <c r="F3123" i="3"/>
  <c r="C3123" i="3"/>
  <c r="B3123" i="3"/>
  <c r="O3122" i="3"/>
  <c r="G3122" i="3"/>
  <c r="F3122" i="3"/>
  <c r="C3122" i="3"/>
  <c r="B3122" i="3"/>
  <c r="O3121" i="3"/>
  <c r="G3121" i="3"/>
  <c r="F3121" i="3"/>
  <c r="C3121" i="3"/>
  <c r="B3121" i="3"/>
  <c r="O3120" i="3"/>
  <c r="G3120" i="3"/>
  <c r="F3120" i="3"/>
  <c r="C3120" i="3"/>
  <c r="B3120" i="3"/>
  <c r="O3119" i="3"/>
  <c r="G3119" i="3"/>
  <c r="F3119" i="3"/>
  <c r="C3119" i="3"/>
  <c r="B3119" i="3"/>
  <c r="O3118" i="3"/>
  <c r="G3118" i="3"/>
  <c r="F3118" i="3"/>
  <c r="C3118" i="3"/>
  <c r="B3118" i="3"/>
  <c r="O3117" i="3"/>
  <c r="G3117" i="3"/>
  <c r="F3117" i="3"/>
  <c r="C3117" i="3"/>
  <c r="B3117" i="3"/>
  <c r="O3116" i="3"/>
  <c r="N3116" i="3" a="1"/>
  <c r="N3116" i="3" s="1"/>
  <c r="G3116" i="3"/>
  <c r="F3116" i="3"/>
  <c r="C3116" i="3"/>
  <c r="B3116" i="3"/>
  <c r="N3114" i="3" a="1"/>
  <c r="N3114" i="3" s="1"/>
  <c r="O3115" i="3"/>
  <c r="N3115" i="3" a="1"/>
  <c r="N3115" i="3" s="1"/>
  <c r="G3115" i="3"/>
  <c r="F3115" i="3"/>
  <c r="C3115" i="3"/>
  <c r="B3115" i="3"/>
  <c r="O3114" i="3"/>
  <c r="G3114" i="3"/>
  <c r="F3114" i="3"/>
  <c r="C3114" i="3"/>
  <c r="B3114" i="3"/>
  <c r="O3113" i="3"/>
  <c r="G3113" i="3"/>
  <c r="F3113" i="3"/>
  <c r="C3113" i="3"/>
  <c r="B3113" i="3"/>
  <c r="O3112" i="3"/>
  <c r="N3112" i="3" a="1"/>
  <c r="N3112" i="3" s="1"/>
  <c r="G3112" i="3"/>
  <c r="F3112" i="3"/>
  <c r="C3112" i="3"/>
  <c r="B3112" i="3"/>
  <c r="O3111" i="3"/>
  <c r="N3111" i="3" a="1"/>
  <c r="N3111" i="3" s="1"/>
  <c r="G3111" i="3"/>
  <c r="F3111" i="3"/>
  <c r="C3111" i="3"/>
  <c r="B3111" i="3"/>
  <c r="O3110" i="3"/>
  <c r="G3110" i="3"/>
  <c r="F3110" i="3"/>
  <c r="C3110" i="3"/>
  <c r="B3110" i="3"/>
  <c r="O3109" i="3"/>
  <c r="G3109" i="3"/>
  <c r="F3109" i="3"/>
  <c r="C3109" i="3"/>
  <c r="B3109" i="3"/>
  <c r="O3108" i="3"/>
  <c r="G3108" i="3"/>
  <c r="F3108" i="3"/>
  <c r="C3108" i="3"/>
  <c r="B3108" i="3"/>
  <c r="O3107" i="3"/>
  <c r="G3107" i="3"/>
  <c r="F3107" i="3"/>
  <c r="C3107" i="3"/>
  <c r="B3107" i="3"/>
  <c r="O3106" i="3"/>
  <c r="G3106" i="3"/>
  <c r="F3106" i="3"/>
  <c r="C3106" i="3"/>
  <c r="B3106" i="3"/>
  <c r="O3105" i="3"/>
  <c r="G3105" i="3"/>
  <c r="F3105" i="3"/>
  <c r="C3105" i="3"/>
  <c r="B3105" i="3"/>
  <c r="O3104" i="3"/>
  <c r="G3104" i="3"/>
  <c r="F3104" i="3"/>
  <c r="C3104" i="3"/>
  <c r="B3104" i="3"/>
  <c r="O3103" i="3"/>
  <c r="G3103" i="3"/>
  <c r="F3103" i="3"/>
  <c r="C3103" i="3"/>
  <c r="B3103" i="3"/>
  <c r="O3102" i="3"/>
  <c r="G3102" i="3"/>
  <c r="F3102" i="3"/>
  <c r="C3102" i="3"/>
  <c r="B3102" i="3"/>
  <c r="O3101" i="3"/>
  <c r="G3101" i="3"/>
  <c r="F3101" i="3"/>
  <c r="C3101" i="3"/>
  <c r="B3101" i="3"/>
  <c r="O3100" i="3"/>
  <c r="G3100" i="3"/>
  <c r="F3100" i="3"/>
  <c r="C3100" i="3"/>
  <c r="B3100" i="3"/>
  <c r="O3099" i="3"/>
  <c r="G3099" i="3"/>
  <c r="F3099" i="3"/>
  <c r="C3099" i="3"/>
  <c r="B3099" i="3"/>
  <c r="O3098" i="3"/>
  <c r="G3098" i="3"/>
  <c r="F3098" i="3"/>
  <c r="C3098" i="3"/>
  <c r="B3098" i="3"/>
  <c r="O3097" i="3"/>
  <c r="G3097" i="3"/>
  <c r="F3097" i="3"/>
  <c r="C3097" i="3"/>
  <c r="B3097" i="3"/>
  <c r="O3096" i="3"/>
  <c r="G3096" i="3"/>
  <c r="F3096" i="3"/>
  <c r="C3096" i="3"/>
  <c r="B3096" i="3"/>
  <c r="O3095" i="3"/>
  <c r="G3095" i="3"/>
  <c r="F3095" i="3"/>
  <c r="C3095" i="3"/>
  <c r="B3095" i="3"/>
  <c r="O3094" i="3"/>
  <c r="G3094" i="3"/>
  <c r="F3094" i="3"/>
  <c r="C3094" i="3"/>
  <c r="B3094" i="3"/>
  <c r="O3093" i="3"/>
  <c r="G3093" i="3"/>
  <c r="F3093" i="3"/>
  <c r="C3093" i="3"/>
  <c r="B3093" i="3"/>
  <c r="O3092" i="3"/>
  <c r="G3092" i="3"/>
  <c r="F3092" i="3"/>
  <c r="C3092" i="3"/>
  <c r="B3092" i="3"/>
  <c r="O3091" i="3"/>
  <c r="G3091" i="3"/>
  <c r="F3091" i="3"/>
  <c r="C3091" i="3"/>
  <c r="B3091" i="3"/>
  <c r="O3090" i="3"/>
  <c r="G3090" i="3"/>
  <c r="F3090" i="3"/>
  <c r="C3090" i="3"/>
  <c r="B3090" i="3"/>
  <c r="O3089" i="3"/>
  <c r="G3089" i="3"/>
  <c r="F3089" i="3"/>
  <c r="C3089" i="3"/>
  <c r="B3089" i="3"/>
  <c r="O3088" i="3"/>
  <c r="G3088" i="3"/>
  <c r="F3088" i="3"/>
  <c r="C3088" i="3"/>
  <c r="B3088" i="3"/>
  <c r="O3087" i="3"/>
  <c r="N3087" i="3" a="1"/>
  <c r="N3087" i="3" s="1"/>
  <c r="G3087" i="3"/>
  <c r="F3087" i="3"/>
  <c r="C3087" i="3"/>
  <c r="B3087" i="3"/>
  <c r="O3086" i="3"/>
  <c r="G3086" i="3"/>
  <c r="F3086" i="3"/>
  <c r="C3086" i="3"/>
  <c r="B3086" i="3"/>
  <c r="O3085" i="3"/>
  <c r="G3085" i="3"/>
  <c r="F3085" i="3"/>
  <c r="C3085" i="3"/>
  <c r="B3085" i="3"/>
  <c r="O3084" i="3"/>
  <c r="G3084" i="3"/>
  <c r="F3084" i="3"/>
  <c r="C3084" i="3"/>
  <c r="B3084" i="3"/>
  <c r="O3083" i="3"/>
  <c r="G3083" i="3"/>
  <c r="F3083" i="3"/>
  <c r="C3083" i="3"/>
  <c r="B3083" i="3"/>
  <c r="O3082" i="3"/>
  <c r="G3082" i="3"/>
  <c r="F3082" i="3"/>
  <c r="C3082" i="3"/>
  <c r="B3082" i="3"/>
  <c r="O3081" i="3"/>
  <c r="N3081" i="3" a="1"/>
  <c r="N3081" i="3" s="1"/>
  <c r="G3081" i="3"/>
  <c r="F3081" i="3"/>
  <c r="C3081" i="3"/>
  <c r="B3081" i="3"/>
  <c r="O3080" i="3"/>
  <c r="G3080" i="3"/>
  <c r="F3080" i="3"/>
  <c r="C3080" i="3"/>
  <c r="B3080" i="3"/>
  <c r="O3079" i="3"/>
  <c r="G3079" i="3"/>
  <c r="F3079" i="3"/>
  <c r="C3079" i="3"/>
  <c r="B3079" i="3"/>
  <c r="O3078" i="3"/>
  <c r="G3078" i="3"/>
  <c r="F3078" i="3"/>
  <c r="C3078" i="3"/>
  <c r="B3078" i="3"/>
  <c r="O3077" i="3"/>
  <c r="G3077" i="3"/>
  <c r="F3077" i="3"/>
  <c r="C3077" i="3"/>
  <c r="B3077" i="3"/>
  <c r="O3076" i="3"/>
  <c r="G3076" i="3"/>
  <c r="F3076" i="3"/>
  <c r="C3076" i="3"/>
  <c r="B3076" i="3"/>
  <c r="O3075" i="3"/>
  <c r="G3075" i="3"/>
  <c r="F3075" i="3"/>
  <c r="C3075" i="3"/>
  <c r="B3075" i="3"/>
  <c r="O3074" i="3"/>
  <c r="N3074" i="3" a="1"/>
  <c r="N3074" i="3" s="1"/>
  <c r="G3074" i="3"/>
  <c r="F3074" i="3"/>
  <c r="C3074" i="3"/>
  <c r="B3074" i="3"/>
  <c r="O3073" i="3"/>
  <c r="N3073" i="3" a="1"/>
  <c r="N3073" i="3" s="1"/>
  <c r="G3073" i="3"/>
  <c r="F3073" i="3"/>
  <c r="C3073" i="3"/>
  <c r="B3073" i="3"/>
  <c r="F3062" i="3"/>
  <c r="G3062" i="3"/>
  <c r="F3063" i="3"/>
  <c r="G3063" i="3"/>
  <c r="F3064" i="3"/>
  <c r="G3064" i="3"/>
  <c r="F3065" i="3"/>
  <c r="G3065" i="3"/>
  <c r="F3066" i="3"/>
  <c r="G3066" i="3"/>
  <c r="F3067" i="3"/>
  <c r="G3067" i="3"/>
  <c r="F3068" i="3"/>
  <c r="G3068" i="3"/>
  <c r="F3069" i="3"/>
  <c r="G3069" i="3"/>
  <c r="F3070" i="3"/>
  <c r="G3070" i="3"/>
  <c r="F3071" i="3"/>
  <c r="G3071" i="3"/>
  <c r="F3072" i="3"/>
  <c r="G3072" i="3"/>
  <c r="B3062" i="3"/>
  <c r="C3062" i="3"/>
  <c r="B3063" i="3"/>
  <c r="C3063" i="3"/>
  <c r="B3064" i="3"/>
  <c r="C3064" i="3"/>
  <c r="B3065" i="3"/>
  <c r="C3065" i="3"/>
  <c r="B3066" i="3"/>
  <c r="C3066" i="3"/>
  <c r="B3067" i="3"/>
  <c r="C3067" i="3"/>
  <c r="B3068" i="3"/>
  <c r="C3068" i="3"/>
  <c r="B3069" i="3"/>
  <c r="C3069" i="3"/>
  <c r="B3070" i="3"/>
  <c r="C3070" i="3"/>
  <c r="B3071" i="3"/>
  <c r="C3071" i="3"/>
  <c r="B3072" i="3"/>
  <c r="C3072" i="3"/>
  <c r="O3060" i="3"/>
  <c r="G3060" i="3"/>
  <c r="F3060" i="3"/>
  <c r="C3060" i="3"/>
  <c r="B3060" i="3"/>
  <c r="O3059" i="3"/>
  <c r="G3059" i="3"/>
  <c r="F3059" i="3"/>
  <c r="C3059" i="3"/>
  <c r="B3059" i="3"/>
  <c r="O3058" i="3"/>
  <c r="N3058" i="3" a="1"/>
  <c r="N3058" i="3" s="1"/>
  <c r="G3058" i="3"/>
  <c r="F3058" i="3"/>
  <c r="C3058" i="3"/>
  <c r="B3058" i="3"/>
  <c r="O3057" i="3"/>
  <c r="G3057" i="3"/>
  <c r="F3057" i="3"/>
  <c r="C3057" i="3"/>
  <c r="B3057" i="3"/>
  <c r="O3056" i="3"/>
  <c r="G3056" i="3"/>
  <c r="F3056" i="3"/>
  <c r="C3056" i="3"/>
  <c r="B3056" i="3"/>
  <c r="O3055" i="3"/>
  <c r="N3055" i="3" a="1"/>
  <c r="N3055" i="3" s="1"/>
  <c r="G3055" i="3"/>
  <c r="F3055" i="3"/>
  <c r="C3055" i="3"/>
  <c r="B3055" i="3"/>
  <c r="O3054" i="3"/>
  <c r="N3054" i="3" a="1"/>
  <c r="N3054" i="3" s="1"/>
  <c r="G3054" i="3"/>
  <c r="F3054" i="3"/>
  <c r="C3054" i="3"/>
  <c r="B3054" i="3"/>
  <c r="O3053" i="3"/>
  <c r="N3053" i="3" a="1"/>
  <c r="N3053" i="3" s="1"/>
  <c r="G3053" i="3"/>
  <c r="F3053" i="3"/>
  <c r="C3053" i="3"/>
  <c r="B3053" i="3"/>
  <c r="O3052" i="3"/>
  <c r="N3052" i="3" a="1"/>
  <c r="N3052" i="3" s="1"/>
  <c r="G3052" i="3"/>
  <c r="F3052" i="3"/>
  <c r="C3052" i="3"/>
  <c r="B3052" i="3"/>
  <c r="O3051" i="3"/>
  <c r="N3051" i="3" a="1"/>
  <c r="N3051" i="3" s="1"/>
  <c r="G3051" i="3"/>
  <c r="F3051" i="3"/>
  <c r="C3051" i="3"/>
  <c r="B3051" i="3"/>
  <c r="O3050" i="3"/>
  <c r="N3050" i="3" a="1"/>
  <c r="N3050" i="3" s="1"/>
  <c r="G3050" i="3"/>
  <c r="F3050" i="3"/>
  <c r="C3050" i="3"/>
  <c r="B3050" i="3"/>
  <c r="O3049" i="3"/>
  <c r="N3049" i="3" a="1"/>
  <c r="N3049" i="3" s="1"/>
  <c r="G3049" i="3"/>
  <c r="F3049" i="3"/>
  <c r="C3049" i="3"/>
  <c r="B3049" i="3"/>
  <c r="O3048" i="3"/>
  <c r="G3048" i="3"/>
  <c r="F3048" i="3"/>
  <c r="C3048" i="3"/>
  <c r="B3048" i="3"/>
  <c r="O3047" i="3"/>
  <c r="G3047" i="3"/>
  <c r="F3047" i="3"/>
  <c r="C3047" i="3"/>
  <c r="B3047" i="3"/>
  <c r="O3046" i="3"/>
  <c r="G3046" i="3"/>
  <c r="F3046" i="3"/>
  <c r="C3046" i="3"/>
  <c r="B3046" i="3"/>
  <c r="O3045" i="3"/>
  <c r="G3045" i="3"/>
  <c r="F3045" i="3"/>
  <c r="C3045" i="3"/>
  <c r="B3045" i="3"/>
  <c r="O3044" i="3"/>
  <c r="G3044" i="3"/>
  <c r="F3044" i="3"/>
  <c r="C3044" i="3"/>
  <c r="B3044" i="3"/>
  <c r="O3043" i="3"/>
  <c r="G3043" i="3"/>
  <c r="F3043" i="3"/>
  <c r="C3043" i="3"/>
  <c r="B3043" i="3"/>
  <c r="O3042" i="3"/>
  <c r="G3042" i="3"/>
  <c r="F3042" i="3"/>
  <c r="C3042" i="3"/>
  <c r="B3042" i="3"/>
  <c r="O3041" i="3"/>
  <c r="G3041" i="3"/>
  <c r="F3041" i="3"/>
  <c r="C3041" i="3"/>
  <c r="B3041" i="3"/>
  <c r="O3040" i="3"/>
  <c r="G3040" i="3"/>
  <c r="F3040" i="3"/>
  <c r="C3040" i="3"/>
  <c r="B3040" i="3"/>
  <c r="O3039" i="3"/>
  <c r="G3039" i="3"/>
  <c r="F3039" i="3"/>
  <c r="C3039" i="3"/>
  <c r="B3039" i="3"/>
  <c r="O3038" i="3"/>
  <c r="G3038" i="3"/>
  <c r="F3038" i="3"/>
  <c r="C3038" i="3"/>
  <c r="B3038" i="3"/>
  <c r="O3037" i="3"/>
  <c r="G3037" i="3"/>
  <c r="F3037" i="3"/>
  <c r="C3037" i="3"/>
  <c r="B3037" i="3"/>
  <c r="O3036" i="3"/>
  <c r="G3036" i="3"/>
  <c r="F3036" i="3"/>
  <c r="C3036" i="3"/>
  <c r="B3036" i="3"/>
  <c r="O3035" i="3"/>
  <c r="N3035" i="3" a="1"/>
  <c r="N3035" i="3" s="1"/>
  <c r="G3035" i="3"/>
  <c r="F3035" i="3"/>
  <c r="C3035" i="3"/>
  <c r="B3035" i="3"/>
  <c r="O3034" i="3"/>
  <c r="G3034" i="3"/>
  <c r="F3034" i="3"/>
  <c r="C3034" i="3"/>
  <c r="B3034" i="3"/>
  <c r="O3033" i="3"/>
  <c r="N3033" i="3" a="1"/>
  <c r="N3033" i="3" s="1"/>
  <c r="G3033" i="3"/>
  <c r="F3033" i="3"/>
  <c r="C3033" i="3"/>
  <c r="B3033" i="3"/>
  <c r="O3032" i="3"/>
  <c r="N3032" i="3" a="1"/>
  <c r="N3032" i="3" s="1"/>
  <c r="G3032" i="3"/>
  <c r="F3032" i="3"/>
  <c r="C3032" i="3"/>
  <c r="B3032" i="3"/>
  <c r="O3031" i="3"/>
  <c r="N3031" i="3" a="1"/>
  <c r="N3031" i="3" s="1"/>
  <c r="G3031" i="3"/>
  <c r="F3031" i="3"/>
  <c r="C3031" i="3"/>
  <c r="B3031" i="3"/>
  <c r="O3030" i="3"/>
  <c r="G3030" i="3"/>
  <c r="F3030" i="3"/>
  <c r="C3030" i="3"/>
  <c r="B3030" i="3"/>
  <c r="O3029" i="3"/>
  <c r="G3029" i="3"/>
  <c r="F3029" i="3"/>
  <c r="C3029" i="3"/>
  <c r="B3029" i="3"/>
  <c r="O3028" i="3"/>
  <c r="N3028" i="3" a="1"/>
  <c r="N3028" i="3" s="1"/>
  <c r="G3028" i="3"/>
  <c r="F3028" i="3"/>
  <c r="C3028" i="3"/>
  <c r="B3028" i="3"/>
  <c r="O3027" i="3"/>
  <c r="G3027" i="3"/>
  <c r="F3027" i="3"/>
  <c r="C3027" i="3"/>
  <c r="B3027" i="3"/>
  <c r="O3026" i="3"/>
  <c r="G3026" i="3"/>
  <c r="F3026" i="3"/>
  <c r="C3026" i="3"/>
  <c r="B3026" i="3"/>
  <c r="O3025" i="3"/>
  <c r="G3025" i="3"/>
  <c r="F3025" i="3"/>
  <c r="C3025" i="3"/>
  <c r="B3025" i="3"/>
  <c r="O3024" i="3"/>
  <c r="G3024" i="3"/>
  <c r="F3024" i="3"/>
  <c r="C3024" i="3"/>
  <c r="B3024" i="3"/>
  <c r="C3023" i="3"/>
  <c r="O3023" i="3"/>
  <c r="N3023" i="3" a="1"/>
  <c r="N3023" i="3" s="1"/>
  <c r="G3023" i="3"/>
  <c r="F3023" i="3"/>
  <c r="B3023" i="3"/>
  <c r="O3022" i="3"/>
  <c r="N3022" i="3" a="1"/>
  <c r="N3022" i="3" s="1"/>
  <c r="G3022" i="3"/>
  <c r="F3022" i="3"/>
  <c r="C3022" i="3"/>
  <c r="B3022" i="3"/>
  <c r="N2971" i="3" a="1"/>
  <c r="N2971" i="3" s="1"/>
  <c r="O3021" i="3"/>
  <c r="N3021" i="3" a="1"/>
  <c r="N3021" i="3" s="1"/>
  <c r="G3021" i="3"/>
  <c r="F3021" i="3"/>
  <c r="C3021" i="3"/>
  <c r="B3021" i="3"/>
  <c r="O3020" i="3"/>
  <c r="G3020" i="3"/>
  <c r="F3020" i="3"/>
  <c r="C3020" i="3"/>
  <c r="B3020" i="3"/>
  <c r="O3019" i="3"/>
  <c r="G3019" i="3"/>
  <c r="F3019" i="3"/>
  <c r="C3019" i="3"/>
  <c r="B3019" i="3"/>
  <c r="O3018" i="3"/>
  <c r="G3018" i="3"/>
  <c r="F3018" i="3"/>
  <c r="C3018" i="3"/>
  <c r="B3018" i="3"/>
  <c r="O1366" i="3"/>
  <c r="G1366" i="3"/>
  <c r="F1366" i="3"/>
  <c r="C1366" i="3"/>
  <c r="B1366" i="3"/>
  <c r="O3017" i="3"/>
  <c r="G3017" i="3"/>
  <c r="F3017" i="3"/>
  <c r="C3017" i="3"/>
  <c r="B3017" i="3"/>
  <c r="O3016" i="3"/>
  <c r="G3016" i="3"/>
  <c r="F3016" i="3"/>
  <c r="C3016" i="3"/>
  <c r="B3016" i="3"/>
  <c r="G409" i="3"/>
  <c r="O24" i="3"/>
  <c r="J24" i="3"/>
  <c r="G24" i="3"/>
  <c r="F24" i="3"/>
  <c r="C24" i="3"/>
  <c r="B24" i="3"/>
  <c r="O25" i="3"/>
  <c r="J25" i="3"/>
  <c r="G25" i="3"/>
  <c r="F25" i="3"/>
  <c r="C25" i="3"/>
  <c r="B25" i="3"/>
  <c r="O3015" i="3"/>
  <c r="O3008" i="3"/>
  <c r="O3007" i="3"/>
  <c r="O3004" i="3"/>
  <c r="O3003" i="3"/>
  <c r="O3001" i="3"/>
  <c r="O2999" i="3"/>
  <c r="O2998" i="3"/>
  <c r="O2996" i="3"/>
  <c r="O2995" i="3"/>
  <c r="O2994" i="3"/>
  <c r="O2993" i="3"/>
  <c r="O2992" i="3"/>
  <c r="O3013" i="3"/>
  <c r="N3013" i="3" a="1"/>
  <c r="N3013" i="3" s="1"/>
  <c r="O2973" i="3"/>
  <c r="N2973" i="3" a="1"/>
  <c r="N2973" i="3" s="1"/>
  <c r="F3014" i="3"/>
  <c r="G3014" i="3"/>
  <c r="F3015" i="3"/>
  <c r="G3015" i="3"/>
  <c r="B3014" i="3"/>
  <c r="C3014" i="3"/>
  <c r="B3015" i="3"/>
  <c r="C3015" i="3"/>
  <c r="D5" i="7"/>
  <c r="D7" i="7"/>
  <c r="D9" i="7"/>
  <c r="D11" i="7"/>
  <c r="D12" i="7"/>
  <c r="D13" i="7"/>
  <c r="F3013" i="3"/>
  <c r="G3013" i="3"/>
  <c r="B3013" i="3"/>
  <c r="C3013" i="3"/>
  <c r="O2562" i="3"/>
  <c r="N2562" i="3" a="1"/>
  <c r="N2562" i="3" s="1"/>
  <c r="G2562" i="3"/>
  <c r="F2562" i="3"/>
  <c r="C2562" i="3"/>
  <c r="B2562" i="3"/>
  <c r="O2561" i="3"/>
  <c r="G2561" i="3"/>
  <c r="F2561" i="3"/>
  <c r="C2561" i="3"/>
  <c r="B2561" i="3"/>
  <c r="F3002" i="3"/>
  <c r="G3002" i="3"/>
  <c r="F3003" i="3"/>
  <c r="G3003" i="3"/>
  <c r="F3004" i="3"/>
  <c r="G3004" i="3"/>
  <c r="F3005" i="3"/>
  <c r="G3005" i="3"/>
  <c r="F3006" i="3"/>
  <c r="G3006" i="3"/>
  <c r="F3007" i="3"/>
  <c r="G3007" i="3"/>
  <c r="F3008" i="3"/>
  <c r="G3008" i="3"/>
  <c r="F3009" i="3"/>
  <c r="G3009" i="3"/>
  <c r="F3010" i="3"/>
  <c r="G3010" i="3"/>
  <c r="F3011" i="3"/>
  <c r="G3011" i="3"/>
  <c r="F3012" i="3"/>
  <c r="G3012" i="3"/>
  <c r="B3002" i="3"/>
  <c r="C3002" i="3"/>
  <c r="B3003" i="3"/>
  <c r="C3003" i="3"/>
  <c r="B3004" i="3"/>
  <c r="C3004" i="3"/>
  <c r="B3005" i="3"/>
  <c r="C3005" i="3"/>
  <c r="B3006" i="3"/>
  <c r="C3006" i="3"/>
  <c r="B3007" i="3"/>
  <c r="C3007" i="3"/>
  <c r="B3008" i="3"/>
  <c r="C3008" i="3"/>
  <c r="B3009" i="3"/>
  <c r="C3009" i="3"/>
  <c r="B3010" i="3"/>
  <c r="C3010" i="3"/>
  <c r="B3011" i="3"/>
  <c r="C3011" i="3"/>
  <c r="B3012" i="3"/>
  <c r="C3012" i="3"/>
  <c r="F2994" i="3"/>
  <c r="G2994" i="3"/>
  <c r="F2995" i="3"/>
  <c r="G2995" i="3"/>
  <c r="F2996" i="3"/>
  <c r="G2996" i="3"/>
  <c r="F2997" i="3"/>
  <c r="G2997" i="3"/>
  <c r="F2998" i="3"/>
  <c r="G2998" i="3"/>
  <c r="F2999" i="3"/>
  <c r="G2999" i="3"/>
  <c r="F3000" i="3"/>
  <c r="G3000" i="3"/>
  <c r="F3001" i="3"/>
  <c r="G3001" i="3"/>
  <c r="B2994" i="3"/>
  <c r="C2994" i="3"/>
  <c r="B2995" i="3"/>
  <c r="C2995" i="3"/>
  <c r="B2996" i="3"/>
  <c r="C2996" i="3"/>
  <c r="B2997" i="3"/>
  <c r="C2997" i="3"/>
  <c r="B2998" i="3"/>
  <c r="C2998" i="3"/>
  <c r="B2999" i="3"/>
  <c r="C2999" i="3"/>
  <c r="B3000" i="3"/>
  <c r="C3000" i="3"/>
  <c r="B3001" i="3"/>
  <c r="C3001" i="3"/>
  <c r="O2094" i="3"/>
  <c r="O2991" i="3"/>
  <c r="O2990" i="3"/>
  <c r="O2989" i="3"/>
  <c r="O2988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32" i="3"/>
  <c r="O2931" i="3"/>
  <c r="O2930" i="3"/>
  <c r="O2929" i="3"/>
  <c r="O2928" i="3"/>
  <c r="O2927" i="3"/>
  <c r="O2926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8" i="3"/>
  <c r="O2907" i="3"/>
  <c r="O2906" i="3"/>
  <c r="O2905" i="3"/>
  <c r="O2904" i="3"/>
  <c r="O2903" i="3"/>
  <c r="O2902" i="3"/>
  <c r="O2901" i="3"/>
  <c r="O2900" i="3"/>
  <c r="O2899" i="3"/>
  <c r="O2898" i="3"/>
  <c r="O2897" i="3"/>
  <c r="O2896" i="3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80" i="3"/>
  <c r="O2879" i="3"/>
  <c r="O2878" i="3"/>
  <c r="O2877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/>
  <c r="O2859" i="3"/>
  <c r="O2858" i="3"/>
  <c r="O2857" i="3"/>
  <c r="O2856" i="3"/>
  <c r="O2855" i="3"/>
  <c r="O2854" i="3"/>
  <c r="O2853" i="3"/>
  <c r="O2852" i="3"/>
  <c r="O2851" i="3"/>
  <c r="O2850" i="3"/>
  <c r="O2849" i="3"/>
  <c r="O2848" i="3"/>
  <c r="O2847" i="3"/>
  <c r="O2846" i="3"/>
  <c r="O2845" i="3"/>
  <c r="O2844" i="3"/>
  <c r="O2843" i="3"/>
  <c r="O2842" i="3"/>
  <c r="O2841" i="3"/>
  <c r="O2840" i="3"/>
  <c r="O2839" i="3"/>
  <c r="O2838" i="3"/>
  <c r="O2837" i="3"/>
  <c r="O2836" i="3"/>
  <c r="O2835" i="3"/>
  <c r="O2834" i="3"/>
  <c r="O2833" i="3"/>
  <c r="O2832" i="3"/>
  <c r="O2831" i="3"/>
  <c r="O2830" i="3"/>
  <c r="O2829" i="3"/>
  <c r="O2828" i="3"/>
  <c r="O2827" i="3"/>
  <c r="O2826" i="3"/>
  <c r="O2825" i="3"/>
  <c r="O2824" i="3"/>
  <c r="O2823" i="3"/>
  <c r="O2822" i="3"/>
  <c r="O2821" i="3"/>
  <c r="O2820" i="3"/>
  <c r="O2819" i="3"/>
  <c r="O2818" i="3"/>
  <c r="O2817" i="3"/>
  <c r="O2816" i="3"/>
  <c r="O2815" i="3"/>
  <c r="O2814" i="3"/>
  <c r="O2813" i="3"/>
  <c r="O2812" i="3"/>
  <c r="O2811" i="3"/>
  <c r="O2810" i="3"/>
  <c r="O2809" i="3"/>
  <c r="O2808" i="3"/>
  <c r="O2807" i="3"/>
  <c r="O2806" i="3"/>
  <c r="O2805" i="3"/>
  <c r="O2804" i="3"/>
  <c r="O2803" i="3"/>
  <c r="O2802" i="3"/>
  <c r="O2801" i="3"/>
  <c r="O2800" i="3"/>
  <c r="O2799" i="3"/>
  <c r="O2798" i="3"/>
  <c r="O2797" i="3"/>
  <c r="O2796" i="3"/>
  <c r="O2795" i="3"/>
  <c r="O2794" i="3"/>
  <c r="O2793" i="3"/>
  <c r="O2792" i="3"/>
  <c r="O2791" i="3"/>
  <c r="O2790" i="3"/>
  <c r="O2789" i="3"/>
  <c r="O2788" i="3"/>
  <c r="O2787" i="3"/>
  <c r="O2786" i="3"/>
  <c r="O2785" i="3"/>
  <c r="O2784" i="3"/>
  <c r="O2783" i="3"/>
  <c r="O2782" i="3"/>
  <c r="O2781" i="3"/>
  <c r="O2780" i="3"/>
  <c r="O2779" i="3"/>
  <c r="O2778" i="3"/>
  <c r="O2777" i="3"/>
  <c r="O2776" i="3"/>
  <c r="O2775" i="3"/>
  <c r="O2774" i="3"/>
  <c r="O2773" i="3"/>
  <c r="O2772" i="3"/>
  <c r="O2771" i="3"/>
  <c r="O2770" i="3"/>
  <c r="O2769" i="3"/>
  <c r="O2768" i="3"/>
  <c r="O2767" i="3"/>
  <c r="O2766" i="3"/>
  <c r="O2765" i="3"/>
  <c r="O2764" i="3"/>
  <c r="O2763" i="3"/>
  <c r="O2762" i="3"/>
  <c r="O2761" i="3"/>
  <c r="O2760" i="3"/>
  <c r="O2759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4" i="3"/>
  <c r="O2743" i="3"/>
  <c r="O2742" i="3"/>
  <c r="O2741" i="3"/>
  <c r="O2740" i="3"/>
  <c r="O2739" i="3"/>
  <c r="O2738" i="3"/>
  <c r="O2737" i="3"/>
  <c r="O2736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15" i="3"/>
  <c r="O2714" i="3"/>
  <c r="O2713" i="3"/>
  <c r="O2711" i="3"/>
  <c r="O2710" i="3"/>
  <c r="O2709" i="3"/>
  <c r="O2708" i="3"/>
  <c r="O2707" i="3"/>
  <c r="O2706" i="3"/>
  <c r="O2705" i="3"/>
  <c r="O2704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670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8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J2322" i="3"/>
  <c r="J2321" i="3"/>
  <c r="J2319" i="3"/>
  <c r="J2318" i="3"/>
  <c r="J2263" i="3"/>
  <c r="J2264" i="3"/>
  <c r="J2317" i="3"/>
  <c r="J2323" i="3"/>
  <c r="J2327" i="3"/>
  <c r="J2326" i="3"/>
  <c r="J2325" i="3"/>
  <c r="J2990" i="3"/>
  <c r="J2989" i="3"/>
  <c r="J2988" i="3"/>
  <c r="J2332" i="3"/>
  <c r="J2331" i="3"/>
  <c r="J2330" i="3"/>
  <c r="C2329" i="3"/>
  <c r="F2991" i="3"/>
  <c r="G2991" i="3"/>
  <c r="F2992" i="3"/>
  <c r="G2992" i="3"/>
  <c r="F2993" i="3"/>
  <c r="G2993" i="3"/>
  <c r="B2991" i="3"/>
  <c r="L2991" i="3" s="1"/>
  <c r="C2991" i="3"/>
  <c r="B2992" i="3"/>
  <c r="C2992" i="3"/>
  <c r="B2993" i="3"/>
  <c r="C2993" i="3"/>
  <c r="O2" i="3"/>
  <c r="G2990" i="3"/>
  <c r="F2990" i="3"/>
  <c r="C2990" i="3"/>
  <c r="B2990" i="3"/>
  <c r="G2989" i="3"/>
  <c r="F2989" i="3"/>
  <c r="C2989" i="3"/>
  <c r="B2989" i="3"/>
  <c r="G2988" i="3"/>
  <c r="F2988" i="3"/>
  <c r="C2988" i="3"/>
  <c r="B2988" i="3"/>
  <c r="G2987" i="3"/>
  <c r="F2987" i="3"/>
  <c r="C2987" i="3"/>
  <c r="B2987" i="3"/>
  <c r="N1837" i="3" a="1"/>
  <c r="N1837" i="3" s="1"/>
  <c r="B2986" i="3"/>
  <c r="C2986" i="3"/>
  <c r="F2986" i="3"/>
  <c r="G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81" i="3"/>
  <c r="F181" i="3"/>
  <c r="G181" i="3"/>
  <c r="N181" i="3" a="1"/>
  <c r="N181" i="3" s="1"/>
  <c r="F2981" i="3"/>
  <c r="G2981" i="3"/>
  <c r="F2982" i="3"/>
  <c r="G2982" i="3"/>
  <c r="F2983" i="3"/>
  <c r="G2983" i="3"/>
  <c r="F2984" i="3"/>
  <c r="G2984" i="3"/>
  <c r="F2985" i="3"/>
  <c r="G2985" i="3"/>
  <c r="B2982" i="3"/>
  <c r="B2983" i="3"/>
  <c r="B2984" i="3"/>
  <c r="B2985" i="3"/>
  <c r="F2972" i="3"/>
  <c r="F2973" i="3"/>
  <c r="F2974" i="3"/>
  <c r="F2975" i="3"/>
  <c r="F2976" i="3"/>
  <c r="F2977" i="3"/>
  <c r="F2978" i="3"/>
  <c r="F2979" i="3"/>
  <c r="F2980" i="3"/>
  <c r="B2972" i="3"/>
  <c r="L2972" i="3" s="1"/>
  <c r="B2973" i="3"/>
  <c r="B2974" i="3"/>
  <c r="L2974" i="3" s="1"/>
  <c r="B2975" i="3"/>
  <c r="L2975" i="3" s="1"/>
  <c r="B2976" i="3"/>
  <c r="L2976" i="3" s="1"/>
  <c r="B2977" i="3"/>
  <c r="B2978" i="3"/>
  <c r="B2979" i="3"/>
  <c r="B2980" i="3"/>
  <c r="L2980" i="3" s="1"/>
  <c r="B2981" i="3"/>
  <c r="G2972" i="3"/>
  <c r="G2973" i="3"/>
  <c r="G2974" i="3"/>
  <c r="G2975" i="3"/>
  <c r="G2976" i="3"/>
  <c r="G2977" i="3"/>
  <c r="G2978" i="3"/>
  <c r="G2979" i="3"/>
  <c r="G2980" i="3"/>
  <c r="F2967" i="3"/>
  <c r="G2967" i="3"/>
  <c r="F2968" i="3"/>
  <c r="G2968" i="3"/>
  <c r="F2969" i="3"/>
  <c r="G2969" i="3"/>
  <c r="F2970" i="3"/>
  <c r="G2970" i="3"/>
  <c r="F2971" i="3"/>
  <c r="G2971" i="3"/>
  <c r="B2966" i="3"/>
  <c r="B2967" i="3"/>
  <c r="B2968" i="3"/>
  <c r="B2969" i="3"/>
  <c r="B2970" i="3"/>
  <c r="B2971" i="3"/>
  <c r="F2963" i="3"/>
  <c r="G2963" i="3"/>
  <c r="F2964" i="3"/>
  <c r="G2964" i="3"/>
  <c r="F2965" i="3"/>
  <c r="G2965" i="3"/>
  <c r="F2966" i="3"/>
  <c r="G2966" i="3"/>
  <c r="B2963" i="3"/>
  <c r="B2964" i="3"/>
  <c r="B2965" i="3"/>
  <c r="L2965" i="3" s="1"/>
  <c r="N14" i="3" a="1"/>
  <c r="N14" i="3" s="1"/>
  <c r="N15" i="3" a="1"/>
  <c r="N15" i="3" s="1"/>
  <c r="N17" i="3" a="1"/>
  <c r="N17" i="3" s="1"/>
  <c r="N18" i="3" a="1"/>
  <c r="N18" i="3" s="1"/>
  <c r="N23" i="3" a="1"/>
  <c r="N23" i="3" s="1"/>
  <c r="N26" i="3" a="1"/>
  <c r="N26" i="3" s="1"/>
  <c r="N129" i="3" a="1"/>
  <c r="N129" i="3" s="1"/>
  <c r="N130" i="3" a="1"/>
  <c r="N130" i="3" s="1"/>
  <c r="N131" i="3" a="1"/>
  <c r="N131" i="3" s="1"/>
  <c r="N132" i="3" a="1"/>
  <c r="N132" i="3" s="1"/>
  <c r="N133" i="3" a="1"/>
  <c r="N133" i="3" s="1"/>
  <c r="N134" i="3" a="1"/>
  <c r="N134" i="3" s="1"/>
  <c r="N136" i="3" a="1"/>
  <c r="N136" i="3" s="1"/>
  <c r="N141" i="3" a="1"/>
  <c r="N141" i="3" s="1"/>
  <c r="N144" i="3" a="1"/>
  <c r="N144" i="3" s="1"/>
  <c r="N148" i="3" a="1"/>
  <c r="N148" i="3" s="1"/>
  <c r="N150" i="3" a="1"/>
  <c r="N150" i="3" s="1"/>
  <c r="N152" i="3" a="1"/>
  <c r="N152" i="3" s="1"/>
  <c r="N153" i="3" a="1"/>
  <c r="N153" i="3" s="1"/>
  <c r="N154" i="3" a="1"/>
  <c r="N154" i="3" s="1"/>
  <c r="N155" i="3" a="1"/>
  <c r="N155" i="3" s="1"/>
  <c r="N157" i="3" a="1"/>
  <c r="N157" i="3" s="1"/>
  <c r="N159" i="3" a="1"/>
  <c r="N159" i="3" s="1"/>
  <c r="N160" i="3" a="1"/>
  <c r="N160" i="3" s="1"/>
  <c r="N161" i="3" a="1"/>
  <c r="N161" i="3" s="1"/>
  <c r="N163" i="3" a="1"/>
  <c r="N163" i="3" s="1"/>
  <c r="N166" i="3" a="1"/>
  <c r="N166" i="3" s="1"/>
  <c r="N168" i="3" a="1"/>
  <c r="N168" i="3" s="1"/>
  <c r="N170" i="3" a="1"/>
  <c r="N170" i="3" s="1"/>
  <c r="N172" i="3" a="1"/>
  <c r="N172" i="3" s="1"/>
  <c r="N174" i="3" a="1"/>
  <c r="N174" i="3" s="1"/>
  <c r="N175" i="3" a="1"/>
  <c r="N175" i="3" s="1"/>
  <c r="N176" i="3" a="1"/>
  <c r="N176" i="3" s="1"/>
  <c r="N178" i="3" a="1"/>
  <c r="N178" i="3" s="1"/>
  <c r="N180" i="3" a="1"/>
  <c r="N180" i="3" s="1"/>
  <c r="N183" i="3" a="1"/>
  <c r="N183" i="3" s="1"/>
  <c r="N185" i="3" a="1"/>
  <c r="N185" i="3" s="1"/>
  <c r="N186" i="3" a="1"/>
  <c r="N186" i="3" s="1"/>
  <c r="N187" i="3" a="1"/>
  <c r="N187" i="3" s="1"/>
  <c r="N188" i="3" a="1"/>
  <c r="N188" i="3" s="1"/>
  <c r="N190" i="3" a="1"/>
  <c r="N190" i="3" s="1"/>
  <c r="N192" i="3" a="1"/>
  <c r="N192" i="3" s="1"/>
  <c r="N193" i="3" a="1"/>
  <c r="N193" i="3" s="1"/>
  <c r="N195" i="3" a="1"/>
  <c r="N195" i="3" s="1"/>
  <c r="N196" i="3" a="1"/>
  <c r="N196" i="3" s="1"/>
  <c r="N197" i="3" a="1"/>
  <c r="N197" i="3" s="1"/>
  <c r="N198" i="3" a="1"/>
  <c r="N198" i="3" s="1"/>
  <c r="N200" i="3" a="1"/>
  <c r="N200" i="3" s="1"/>
  <c r="N202" i="3" a="1"/>
  <c r="N202" i="3" s="1"/>
  <c r="N203" i="3" a="1"/>
  <c r="N203" i="3" s="1"/>
  <c r="N208" i="3" a="1"/>
  <c r="N208" i="3" s="1"/>
  <c r="N210" i="3" a="1"/>
  <c r="N210" i="3" s="1"/>
  <c r="N211" i="3" a="1"/>
  <c r="N211" i="3" s="1"/>
  <c r="N237" i="3" a="1"/>
  <c r="N237" i="3" s="1"/>
  <c r="N247" i="3" a="1"/>
  <c r="N247" i="3" s="1"/>
  <c r="N252" i="3" a="1"/>
  <c r="N252" i="3" s="1"/>
  <c r="N253" i="3" a="1"/>
  <c r="N253" i="3" s="1"/>
  <c r="N254" i="3" a="1"/>
  <c r="N254" i="3" s="1"/>
  <c r="N255" i="3" a="1"/>
  <c r="N255" i="3" s="1"/>
  <c r="N257" i="3" a="1"/>
  <c r="N257" i="3" s="1"/>
  <c r="N260" i="3" a="1"/>
  <c r="N260" i="3" s="1"/>
  <c r="N261" i="3" a="1"/>
  <c r="N261" i="3" s="1"/>
  <c r="N263" i="3" a="1"/>
  <c r="N263" i="3" s="1"/>
  <c r="N265" i="3" a="1"/>
  <c r="N265" i="3" s="1"/>
  <c r="N268" i="3" a="1"/>
  <c r="N268" i="3" s="1"/>
  <c r="N269" i="3" a="1"/>
  <c r="N269" i="3" s="1"/>
  <c r="N270" i="3" a="1"/>
  <c r="N270" i="3" s="1"/>
  <c r="N272" i="3" a="1"/>
  <c r="N272" i="3" s="1"/>
  <c r="N274" i="3" a="1"/>
  <c r="N274" i="3" s="1"/>
  <c r="N275" i="3" a="1"/>
  <c r="N275" i="3" s="1"/>
  <c r="N277" i="3" a="1"/>
  <c r="N277" i="3" s="1"/>
  <c r="N278" i="3" a="1"/>
  <c r="N278" i="3" s="1"/>
  <c r="N280" i="3" a="1"/>
  <c r="N280" i="3" s="1"/>
  <c r="N281" i="3" a="1"/>
  <c r="N281" i="3" s="1"/>
  <c r="N282" i="3" a="1"/>
  <c r="N282" i="3" s="1"/>
  <c r="N283" i="3" a="1"/>
  <c r="N283" i="3" s="1"/>
  <c r="N284" i="3" a="1"/>
  <c r="N284" i="3" s="1"/>
  <c r="N285" i="3" a="1"/>
  <c r="N285" i="3" s="1"/>
  <c r="N286" i="3" a="1"/>
  <c r="N286" i="3" s="1"/>
  <c r="N287" i="3" a="1"/>
  <c r="N287" i="3" s="1"/>
  <c r="N288" i="3" a="1"/>
  <c r="N288" i="3" s="1"/>
  <c r="N289" i="3" a="1"/>
  <c r="N289" i="3" s="1"/>
  <c r="N290" i="3" a="1"/>
  <c r="N290" i="3" s="1"/>
  <c r="N291" i="3" a="1"/>
  <c r="N291" i="3" s="1"/>
  <c r="N292" i="3" a="1"/>
  <c r="N292" i="3" s="1"/>
  <c r="N293" i="3" a="1"/>
  <c r="N293" i="3" s="1"/>
  <c r="N294" i="3" a="1"/>
  <c r="N294" i="3" s="1"/>
  <c r="N297" i="3" a="1"/>
  <c r="N297" i="3" s="1"/>
  <c r="N298" i="3" a="1"/>
  <c r="N298" i="3" s="1"/>
  <c r="N299" i="3" a="1"/>
  <c r="N299" i="3" s="1"/>
  <c r="N300" i="3" a="1"/>
  <c r="N300" i="3" s="1"/>
  <c r="N302" i="3" a="1"/>
  <c r="N302" i="3" s="1"/>
  <c r="N303" i="3" a="1"/>
  <c r="N303" i="3" s="1"/>
  <c r="N304" i="3" a="1"/>
  <c r="N304" i="3" s="1"/>
  <c r="N306" i="3" a="1"/>
  <c r="N306" i="3" s="1"/>
  <c r="N309" i="3" a="1"/>
  <c r="N309" i="3" s="1"/>
  <c r="N312" i="3" a="1"/>
  <c r="N312" i="3" s="1"/>
  <c r="N319" i="3" a="1"/>
  <c r="N319" i="3" s="1"/>
  <c r="N323" i="3" a="1"/>
  <c r="N323" i="3" s="1"/>
  <c r="N324" i="3" a="1"/>
  <c r="N324" i="3" s="1"/>
  <c r="N95" i="3" a="1"/>
  <c r="N95" i="3" s="1"/>
  <c r="N325" i="3" a="1"/>
  <c r="N325" i="3" s="1"/>
  <c r="N326" i="3" a="1"/>
  <c r="N326" i="3" s="1"/>
  <c r="N329" i="3" a="1"/>
  <c r="N329" i="3" s="1"/>
  <c r="N330" i="3" a="1"/>
  <c r="N330" i="3" s="1"/>
  <c r="N331" i="3" a="1"/>
  <c r="N331" i="3" s="1"/>
  <c r="N333" i="3" a="1"/>
  <c r="N333" i="3" s="1"/>
  <c r="N334" i="3" a="1"/>
  <c r="N334" i="3" s="1"/>
  <c r="N339" i="3" a="1"/>
  <c r="N339" i="3" s="1"/>
  <c r="N340" i="3" a="1"/>
  <c r="N340" i="3" s="1"/>
  <c r="N343" i="3" a="1"/>
  <c r="N343" i="3" s="1"/>
  <c r="N344" i="3" a="1"/>
  <c r="N344" i="3" s="1"/>
  <c r="N345" i="3" a="1"/>
  <c r="N345" i="3" s="1"/>
  <c r="N346" i="3" a="1"/>
  <c r="N346" i="3" s="1"/>
  <c r="N348" i="3" a="1"/>
  <c r="N348" i="3" s="1"/>
  <c r="N349" i="3" a="1"/>
  <c r="N349" i="3" s="1"/>
  <c r="N350" i="3" a="1"/>
  <c r="N350" i="3" s="1"/>
  <c r="N351" i="3" a="1"/>
  <c r="N351" i="3" s="1"/>
  <c r="N352" i="3" a="1"/>
  <c r="N352" i="3" s="1"/>
  <c r="N353" i="3" a="1"/>
  <c r="N353" i="3" s="1"/>
  <c r="N355" i="3" a="1"/>
  <c r="N355" i="3" s="1"/>
  <c r="N356" i="3" a="1"/>
  <c r="N356" i="3" s="1"/>
  <c r="N357" i="3" a="1"/>
  <c r="N357" i="3" s="1"/>
  <c r="N358" i="3" a="1"/>
  <c r="N358" i="3" s="1"/>
  <c r="N359" i="3" a="1"/>
  <c r="N359" i="3" s="1"/>
  <c r="N360" i="3" a="1"/>
  <c r="N360" i="3" s="1"/>
  <c r="N361" i="3" a="1"/>
  <c r="N361" i="3" s="1"/>
  <c r="N362" i="3" a="1"/>
  <c r="N362" i="3" s="1"/>
  <c r="N364" i="3" a="1"/>
  <c r="N364" i="3" s="1"/>
  <c r="N365" i="3" a="1"/>
  <c r="N365" i="3" s="1"/>
  <c r="N366" i="3" a="1"/>
  <c r="N366" i="3" s="1"/>
  <c r="N367" i="3" a="1"/>
  <c r="N367" i="3" s="1"/>
  <c r="N368" i="3" a="1"/>
  <c r="N368" i="3" s="1"/>
  <c r="N369" i="3" a="1"/>
  <c r="N369" i="3" s="1"/>
  <c r="N370" i="3" a="1"/>
  <c r="N370" i="3" s="1"/>
  <c r="N371" i="3" a="1"/>
  <c r="N371" i="3" s="1"/>
  <c r="N373" i="3" a="1"/>
  <c r="N373" i="3" s="1"/>
  <c r="N375" i="3" a="1"/>
  <c r="N375" i="3" s="1"/>
  <c r="N377" i="3" a="1"/>
  <c r="N377" i="3" s="1"/>
  <c r="N379" i="3" a="1"/>
  <c r="N379" i="3" s="1"/>
  <c r="N380" i="3" a="1"/>
  <c r="N380" i="3" s="1"/>
  <c r="N384" i="3" a="1"/>
  <c r="N384" i="3" s="1"/>
  <c r="N386" i="3" a="1"/>
  <c r="N386" i="3" s="1"/>
  <c r="N388" i="3" a="1"/>
  <c r="N388" i="3" s="1"/>
  <c r="N389" i="3" a="1"/>
  <c r="N389" i="3" s="1"/>
  <c r="N390" i="3" a="1"/>
  <c r="N390" i="3" s="1"/>
  <c r="N391" i="3" a="1"/>
  <c r="N391" i="3" s="1"/>
  <c r="N392" i="3" a="1"/>
  <c r="N392" i="3" s="1"/>
  <c r="N393" i="3" a="1"/>
  <c r="N393" i="3" s="1"/>
  <c r="N395" i="3" a="1"/>
  <c r="N395" i="3" s="1"/>
  <c r="N403" i="3" a="1"/>
  <c r="N403" i="3" s="1"/>
  <c r="N407" i="3" a="1"/>
  <c r="N407" i="3" s="1"/>
  <c r="N409" i="3" a="1"/>
  <c r="N409" i="3" s="1"/>
  <c r="N417" i="3" a="1"/>
  <c r="N417" i="3" s="1"/>
  <c r="N418" i="3" a="1"/>
  <c r="N418" i="3" s="1"/>
  <c r="N426" i="3" a="1"/>
  <c r="N426" i="3" s="1"/>
  <c r="N428" i="3" a="1"/>
  <c r="N428" i="3" s="1"/>
  <c r="N429" i="3" a="1"/>
  <c r="N429" i="3" s="1"/>
  <c r="N431" i="3" a="1"/>
  <c r="N431" i="3" s="1"/>
  <c r="N434" i="3" a="1"/>
  <c r="N434" i="3" s="1"/>
  <c r="N435" i="3" a="1"/>
  <c r="N435" i="3" s="1"/>
  <c r="N437" i="3" a="1"/>
  <c r="N437" i="3" s="1"/>
  <c r="N439" i="3" a="1"/>
  <c r="N439" i="3" s="1"/>
  <c r="N441" i="3" a="1"/>
  <c r="N441" i="3" s="1"/>
  <c r="N442" i="3" a="1"/>
  <c r="N442" i="3" s="1"/>
  <c r="N447" i="3" a="1"/>
  <c r="N447" i="3" s="1"/>
  <c r="N449" i="3" a="1"/>
  <c r="N449" i="3" s="1"/>
  <c r="N450" i="3" a="1"/>
  <c r="N450" i="3" s="1"/>
  <c r="N455" i="3" a="1"/>
  <c r="N455" i="3" s="1"/>
  <c r="N457" i="3" a="1"/>
  <c r="N457" i="3" s="1"/>
  <c r="N459" i="3" a="1"/>
  <c r="N459" i="3" s="1"/>
  <c r="N460" i="3" a="1"/>
  <c r="N460" i="3" s="1"/>
  <c r="N461" i="3" a="1"/>
  <c r="N461" i="3" s="1"/>
  <c r="N463" i="3" a="1"/>
  <c r="N463" i="3" s="1"/>
  <c r="N464" i="3" a="1"/>
  <c r="N464" i="3" s="1"/>
  <c r="N465" i="3" a="1"/>
  <c r="N465" i="3" s="1"/>
  <c r="N466" i="3" a="1"/>
  <c r="N466" i="3" s="1"/>
  <c r="N467" i="3" a="1"/>
  <c r="N467" i="3" s="1"/>
  <c r="N468" i="3" a="1"/>
  <c r="N468" i="3" s="1"/>
  <c r="N471" i="3" a="1"/>
  <c r="N471" i="3" s="1"/>
  <c r="N472" i="3" a="1"/>
  <c r="N472" i="3" s="1"/>
  <c r="N479" i="3" a="1"/>
  <c r="N479" i="3" s="1"/>
  <c r="N480" i="3" a="1"/>
  <c r="N480" i="3" s="1"/>
  <c r="N481" i="3" a="1"/>
  <c r="N481" i="3" s="1"/>
  <c r="N484" i="3" a="1"/>
  <c r="N484" i="3" s="1"/>
  <c r="N487" i="3" a="1"/>
  <c r="N487" i="3" s="1"/>
  <c r="N488" i="3" a="1"/>
  <c r="N488" i="3" s="1"/>
  <c r="N491" i="3" a="1"/>
  <c r="N491" i="3" s="1"/>
  <c r="N492" i="3" a="1"/>
  <c r="N492" i="3" s="1"/>
  <c r="N493" i="3" a="1"/>
  <c r="N493" i="3" s="1"/>
  <c r="N494" i="3" a="1"/>
  <c r="N494" i="3" s="1"/>
  <c r="N495" i="3" a="1"/>
  <c r="N495" i="3" s="1"/>
  <c r="N496" i="3" a="1"/>
  <c r="N496" i="3" s="1"/>
  <c r="N497" i="3" a="1"/>
  <c r="N497" i="3" s="1"/>
  <c r="N498" i="3" a="1"/>
  <c r="N498" i="3" s="1"/>
  <c r="N500" i="3" a="1"/>
  <c r="N500" i="3" s="1"/>
  <c r="N504" i="3" a="1"/>
  <c r="N504" i="3" s="1"/>
  <c r="N506" i="3" a="1"/>
  <c r="N506" i="3" s="1"/>
  <c r="N507" i="3" a="1"/>
  <c r="N507" i="3" s="1"/>
  <c r="N508" i="3" a="1"/>
  <c r="N508" i="3" s="1"/>
  <c r="N509" i="3" a="1"/>
  <c r="N509" i="3" s="1"/>
  <c r="N510" i="3" a="1"/>
  <c r="N510" i="3" s="1"/>
  <c r="N511" i="3" a="1"/>
  <c r="N511" i="3" s="1"/>
  <c r="N512" i="3" a="1"/>
  <c r="N512" i="3" s="1"/>
  <c r="N514" i="3" a="1"/>
  <c r="N514" i="3" s="1"/>
  <c r="N517" i="3" a="1"/>
  <c r="N517" i="3" s="1"/>
  <c r="N518" i="3" a="1"/>
  <c r="N518" i="3" s="1"/>
  <c r="N520" i="3" a="1"/>
  <c r="N520" i="3" s="1"/>
  <c r="N521" i="3" a="1"/>
  <c r="N521" i="3" s="1"/>
  <c r="N522" i="3" a="1"/>
  <c r="N522" i="3" s="1"/>
  <c r="N524" i="3" a="1"/>
  <c r="N524" i="3" s="1"/>
  <c r="N525" i="3" a="1"/>
  <c r="N525" i="3" s="1"/>
  <c r="N526" i="3" a="1"/>
  <c r="N526" i="3" s="1"/>
  <c r="N527" i="3" a="1"/>
  <c r="N527" i="3" s="1"/>
  <c r="N528" i="3" a="1"/>
  <c r="N528" i="3" s="1"/>
  <c r="N529" i="3" a="1"/>
  <c r="N529" i="3" s="1"/>
  <c r="N530" i="3" a="1"/>
  <c r="N530" i="3" s="1"/>
  <c r="N531" i="3" a="1"/>
  <c r="N531" i="3" s="1"/>
  <c r="N532" i="3" a="1"/>
  <c r="N532" i="3" s="1"/>
  <c r="N533" i="3" a="1"/>
  <c r="N533" i="3" s="1"/>
  <c r="N534" i="3" a="1"/>
  <c r="N534" i="3" s="1"/>
  <c r="N535" i="3" a="1"/>
  <c r="N535" i="3" s="1"/>
  <c r="N536" i="3" a="1"/>
  <c r="N536" i="3" s="1"/>
  <c r="N537" i="3" a="1"/>
  <c r="N537" i="3" s="1"/>
  <c r="N538" i="3" a="1"/>
  <c r="N538" i="3" s="1"/>
  <c r="N539" i="3" a="1"/>
  <c r="N539" i="3" s="1"/>
  <c r="N540" i="3" a="1"/>
  <c r="N540" i="3" s="1"/>
  <c r="N541" i="3" a="1"/>
  <c r="N541" i="3" s="1"/>
  <c r="N542" i="3" a="1"/>
  <c r="N542" i="3" s="1"/>
  <c r="N543" i="3" a="1"/>
  <c r="N543" i="3" s="1"/>
  <c r="N544" i="3" a="1"/>
  <c r="N544" i="3" s="1"/>
  <c r="N545" i="3" a="1"/>
  <c r="N545" i="3" s="1"/>
  <c r="N546" i="3" a="1"/>
  <c r="N546" i="3" s="1"/>
  <c r="N547" i="3" a="1"/>
  <c r="N547" i="3" s="1"/>
  <c r="N548" i="3" a="1"/>
  <c r="N548" i="3" s="1"/>
  <c r="N549" i="3" a="1"/>
  <c r="N549" i="3" s="1"/>
  <c r="N550" i="3" a="1"/>
  <c r="N550" i="3" s="1"/>
  <c r="N551" i="3" a="1"/>
  <c r="N551" i="3" s="1"/>
  <c r="N553" i="3" a="1"/>
  <c r="N553" i="3" s="1"/>
  <c r="N555" i="3" a="1"/>
  <c r="N555" i="3" s="1"/>
  <c r="N556" i="3" a="1"/>
  <c r="N556" i="3" s="1"/>
  <c r="N557" i="3" a="1"/>
  <c r="N557" i="3" s="1"/>
  <c r="N561" i="3" a="1"/>
  <c r="N561" i="3" s="1"/>
  <c r="N569" i="3" a="1"/>
  <c r="N569" i="3" s="1"/>
  <c r="N574" i="3" a="1"/>
  <c r="N574" i="3" s="1"/>
  <c r="N577" i="3" a="1"/>
  <c r="N577" i="3" s="1"/>
  <c r="N591" i="3" a="1"/>
  <c r="N591" i="3" s="1"/>
  <c r="N595" i="3" a="1"/>
  <c r="N595" i="3" s="1"/>
  <c r="N596" i="3" a="1"/>
  <c r="N596" i="3" s="1"/>
  <c r="N597" i="3" a="1"/>
  <c r="N597" i="3" s="1"/>
  <c r="N598" i="3" a="1"/>
  <c r="N598" i="3" s="1"/>
  <c r="N599" i="3" a="1"/>
  <c r="N599" i="3" s="1"/>
  <c r="N600" i="3" a="1"/>
  <c r="N600" i="3" s="1"/>
  <c r="N601" i="3" a="1"/>
  <c r="N601" i="3" s="1"/>
  <c r="N603" i="3" a="1"/>
  <c r="N603" i="3" s="1"/>
  <c r="N604" i="3" a="1"/>
  <c r="N604" i="3" s="1"/>
  <c r="N605" i="3" a="1"/>
  <c r="N605" i="3" s="1"/>
  <c r="N606" i="3" a="1"/>
  <c r="N606" i="3" s="1"/>
  <c r="N611" i="3" a="1"/>
  <c r="N611" i="3" s="1"/>
  <c r="N612" i="3" a="1"/>
  <c r="N612" i="3" s="1"/>
  <c r="N613" i="3" a="1"/>
  <c r="N613" i="3" s="1"/>
  <c r="N614" i="3" a="1"/>
  <c r="N614" i="3" s="1"/>
  <c r="N615" i="3" a="1"/>
  <c r="N615" i="3" s="1"/>
  <c r="N616" i="3" a="1"/>
  <c r="N616" i="3" s="1"/>
  <c r="N617" i="3" a="1"/>
  <c r="N617" i="3" s="1"/>
  <c r="N618" i="3" a="1"/>
  <c r="N618" i="3" s="1"/>
  <c r="N622" i="3" a="1"/>
  <c r="N622" i="3" s="1"/>
  <c r="N631" i="3" a="1"/>
  <c r="N631" i="3" s="1"/>
  <c r="N632" i="3" a="1"/>
  <c r="N632" i="3" s="1"/>
  <c r="N633" i="3" a="1"/>
  <c r="N633" i="3" s="1"/>
  <c r="N634" i="3" a="1"/>
  <c r="N634" i="3" s="1"/>
  <c r="N635" i="3" a="1"/>
  <c r="N635" i="3" s="1"/>
  <c r="N636" i="3" a="1"/>
  <c r="N636" i="3" s="1"/>
  <c r="N637" i="3" a="1"/>
  <c r="N637" i="3" s="1"/>
  <c r="N639" i="3" a="1"/>
  <c r="N639" i="3" s="1"/>
  <c r="N640" i="3" a="1"/>
  <c r="N640" i="3" s="1"/>
  <c r="N642" i="3" a="1"/>
  <c r="N642" i="3" s="1"/>
  <c r="N643" i="3" a="1"/>
  <c r="N643" i="3" s="1"/>
  <c r="N644" i="3" a="1"/>
  <c r="N644" i="3" s="1"/>
  <c r="N645" i="3" a="1"/>
  <c r="N645" i="3" s="1"/>
  <c r="N650" i="3" a="1"/>
  <c r="N650" i="3" s="1"/>
  <c r="N652" i="3" a="1"/>
  <c r="N652" i="3" s="1"/>
  <c r="N653" i="3" a="1"/>
  <c r="N653" i="3" s="1"/>
  <c r="N654" i="3" a="1"/>
  <c r="N654" i="3" s="1"/>
  <c r="N655" i="3" a="1"/>
  <c r="N655" i="3" s="1"/>
  <c r="N656" i="3" a="1"/>
  <c r="N656" i="3" s="1"/>
  <c r="N659" i="3" a="1"/>
  <c r="N659" i="3" s="1"/>
  <c r="N662" i="3" a="1"/>
  <c r="N662" i="3" s="1"/>
  <c r="N665" i="3" a="1"/>
  <c r="N665" i="3" s="1"/>
  <c r="N666" i="3" a="1"/>
  <c r="N666" i="3" s="1"/>
  <c r="N668" i="3" a="1"/>
  <c r="N668" i="3" s="1"/>
  <c r="N672" i="3" a="1"/>
  <c r="N672" i="3" s="1"/>
  <c r="N676" i="3" a="1"/>
  <c r="N676" i="3" s="1"/>
  <c r="N677" i="3" a="1"/>
  <c r="N677" i="3" s="1"/>
  <c r="N678" i="3" a="1"/>
  <c r="N678" i="3" s="1"/>
  <c r="N679" i="3" a="1"/>
  <c r="N679" i="3" s="1"/>
  <c r="N680" i="3" a="1"/>
  <c r="N680" i="3" s="1"/>
  <c r="N681" i="3" a="1"/>
  <c r="N681" i="3" s="1"/>
  <c r="N682" i="3" a="1"/>
  <c r="N682" i="3" s="1"/>
  <c r="N683" i="3" a="1"/>
  <c r="N683" i="3" s="1"/>
  <c r="N687" i="3" a="1"/>
  <c r="N687" i="3" s="1"/>
  <c r="N689" i="3" a="1"/>
  <c r="N689" i="3" s="1"/>
  <c r="N692" i="3" a="1"/>
  <c r="N692" i="3" s="1"/>
  <c r="N694" i="3" a="1"/>
  <c r="N694" i="3" s="1"/>
  <c r="N697" i="3" a="1"/>
  <c r="N697" i="3" s="1"/>
  <c r="N698" i="3" a="1"/>
  <c r="N698" i="3" s="1"/>
  <c r="N701" i="3" a="1"/>
  <c r="N701" i="3" s="1"/>
  <c r="N702" i="3" a="1"/>
  <c r="N702" i="3" s="1"/>
  <c r="N706" i="3" a="1"/>
  <c r="N706" i="3" s="1"/>
  <c r="N713" i="3" a="1"/>
  <c r="N713" i="3" s="1"/>
  <c r="N714" i="3" a="1"/>
  <c r="N714" i="3" s="1"/>
  <c r="N715" i="3" a="1"/>
  <c r="N715" i="3" s="1"/>
  <c r="N716" i="3" a="1"/>
  <c r="N716" i="3" s="1"/>
  <c r="N721" i="3" a="1"/>
  <c r="N721" i="3" s="1"/>
  <c r="N726" i="3" a="1"/>
  <c r="N726" i="3" s="1"/>
  <c r="N728" i="3" a="1"/>
  <c r="N728" i="3" s="1"/>
  <c r="N730" i="3" a="1"/>
  <c r="N730" i="3" s="1"/>
  <c r="N731" i="3" a="1"/>
  <c r="N731" i="3" s="1"/>
  <c r="N732" i="3" a="1"/>
  <c r="N732" i="3" s="1"/>
  <c r="N733" i="3" a="1"/>
  <c r="N733" i="3" s="1"/>
  <c r="N734" i="3" a="1"/>
  <c r="N734" i="3" s="1"/>
  <c r="N735" i="3" a="1"/>
  <c r="N735" i="3" s="1"/>
  <c r="N736" i="3" a="1"/>
  <c r="N736" i="3" s="1"/>
  <c r="N737" i="3" a="1"/>
  <c r="N737" i="3" s="1"/>
  <c r="N738" i="3" a="1"/>
  <c r="N738" i="3" s="1"/>
  <c r="N740" i="3" a="1"/>
  <c r="N740" i="3" s="1"/>
  <c r="N741" i="3" a="1"/>
  <c r="N741" i="3" s="1"/>
  <c r="N742" i="3" a="1"/>
  <c r="N742" i="3" s="1"/>
  <c r="N743" i="3" a="1"/>
  <c r="N743" i="3" s="1"/>
  <c r="N744" i="3" a="1"/>
  <c r="N744" i="3" s="1"/>
  <c r="N745" i="3" a="1"/>
  <c r="N745" i="3" s="1"/>
  <c r="N746" i="3" a="1"/>
  <c r="N746" i="3" s="1"/>
  <c r="N747" i="3" a="1"/>
  <c r="N747" i="3" s="1"/>
  <c r="N750" i="3" a="1"/>
  <c r="N750" i="3" s="1"/>
  <c r="N751" i="3" a="1"/>
  <c r="N751" i="3" s="1"/>
  <c r="N752" i="3" a="1"/>
  <c r="N752" i="3" s="1"/>
  <c r="N753" i="3" a="1"/>
  <c r="N753" i="3" s="1"/>
  <c r="N754" i="3" a="1"/>
  <c r="N754" i="3" s="1"/>
  <c r="N755" i="3" a="1"/>
  <c r="N755" i="3" s="1"/>
  <c r="N756" i="3" a="1"/>
  <c r="N756" i="3" s="1"/>
  <c r="N757" i="3" a="1"/>
  <c r="N757" i="3" s="1"/>
  <c r="N758" i="3" a="1"/>
  <c r="N758" i="3" s="1"/>
  <c r="N759" i="3" a="1"/>
  <c r="N759" i="3" s="1"/>
  <c r="N760" i="3" a="1"/>
  <c r="N760" i="3" s="1"/>
  <c r="N761" i="3" a="1"/>
  <c r="N761" i="3" s="1"/>
  <c r="N762" i="3" a="1"/>
  <c r="N762" i="3" s="1"/>
  <c r="N763" i="3" a="1"/>
  <c r="N763" i="3" s="1"/>
  <c r="N764" i="3" a="1"/>
  <c r="N764" i="3" s="1"/>
  <c r="N766" i="3" a="1"/>
  <c r="N766" i="3" s="1"/>
  <c r="N768" i="3" a="1"/>
  <c r="N768" i="3" s="1"/>
  <c r="N770" i="3" a="1"/>
  <c r="N770" i="3" s="1"/>
  <c r="N771" i="3" a="1"/>
  <c r="N771" i="3" s="1"/>
  <c r="N775" i="3" a="1"/>
  <c r="N775" i="3" s="1"/>
  <c r="N780" i="3" a="1"/>
  <c r="N780" i="3" s="1"/>
  <c r="N790" i="3" a="1"/>
  <c r="N790" i="3" s="1"/>
  <c r="N791" i="3" a="1"/>
  <c r="N791" i="3" s="1"/>
  <c r="N792" i="3" a="1"/>
  <c r="N792" i="3" s="1"/>
  <c r="N794" i="3" a="1"/>
  <c r="N794" i="3" s="1"/>
  <c r="N796" i="3" a="1"/>
  <c r="N796" i="3" s="1"/>
  <c r="N797" i="3" a="1"/>
  <c r="N797" i="3" s="1"/>
  <c r="N798" i="3" a="1"/>
  <c r="N798" i="3" s="1"/>
  <c r="N799" i="3" a="1"/>
  <c r="N799" i="3" s="1"/>
  <c r="N801" i="3" a="1"/>
  <c r="N801" i="3" s="1"/>
  <c r="N802" i="3" a="1"/>
  <c r="N802" i="3" s="1"/>
  <c r="N803" i="3" a="1"/>
  <c r="N803" i="3" s="1"/>
  <c r="N804" i="3" a="1"/>
  <c r="N804" i="3" s="1"/>
  <c r="N805" i="3" a="1"/>
  <c r="N805" i="3" s="1"/>
  <c r="N806" i="3" a="1"/>
  <c r="N806" i="3" s="1"/>
  <c r="N807" i="3" a="1"/>
  <c r="N807" i="3" s="1"/>
  <c r="N808" i="3" a="1"/>
  <c r="N808" i="3" s="1"/>
  <c r="N809" i="3" a="1"/>
  <c r="N809" i="3" s="1"/>
  <c r="N812" i="3" a="1"/>
  <c r="N812" i="3" s="1"/>
  <c r="N814" i="3" a="1"/>
  <c r="N814" i="3" s="1"/>
  <c r="N818" i="3" a="1"/>
  <c r="N818" i="3" s="1"/>
  <c r="N820" i="3" a="1"/>
  <c r="N820" i="3" s="1"/>
  <c r="N822" i="3" a="1"/>
  <c r="N822" i="3" s="1"/>
  <c r="N825" i="3" a="1"/>
  <c r="N825" i="3" s="1"/>
  <c r="N837" i="3" a="1"/>
  <c r="N837" i="3" s="1"/>
  <c r="N838" i="3" a="1"/>
  <c r="N838" i="3" s="1"/>
  <c r="N839" i="3" a="1"/>
  <c r="N839" i="3" s="1"/>
  <c r="N840" i="3" a="1"/>
  <c r="N840" i="3" s="1"/>
  <c r="N841" i="3" a="1"/>
  <c r="N841" i="3" s="1"/>
  <c r="N842" i="3" a="1"/>
  <c r="N842" i="3" s="1"/>
  <c r="N843" i="3" a="1"/>
  <c r="N843" i="3" s="1"/>
  <c r="N844" i="3" a="1"/>
  <c r="N844" i="3" s="1"/>
  <c r="N845" i="3" a="1"/>
  <c r="N845" i="3" s="1"/>
  <c r="N846" i="3" a="1"/>
  <c r="N846" i="3" s="1"/>
  <c r="N847" i="3" a="1"/>
  <c r="N847" i="3" s="1"/>
  <c r="N848" i="3" a="1"/>
  <c r="N848" i="3" s="1"/>
  <c r="N849" i="3" a="1"/>
  <c r="N849" i="3" s="1"/>
  <c r="N850" i="3" a="1"/>
  <c r="N850" i="3" s="1"/>
  <c r="N851" i="3" a="1"/>
  <c r="N851" i="3" s="1"/>
  <c r="N853" i="3" a="1"/>
  <c r="N853" i="3" s="1"/>
  <c r="N854" i="3" a="1"/>
  <c r="N854" i="3" s="1"/>
  <c r="N856" i="3" a="1"/>
  <c r="N856" i="3" s="1"/>
  <c r="N857" i="3" a="1"/>
  <c r="N857" i="3" s="1"/>
  <c r="N858" i="3" a="1"/>
  <c r="N858" i="3" s="1"/>
  <c r="N859" i="3" a="1"/>
  <c r="N859" i="3" s="1"/>
  <c r="N860" i="3" a="1"/>
  <c r="N860" i="3" s="1"/>
  <c r="N862" i="3" a="1"/>
  <c r="N862" i="3" s="1"/>
  <c r="N863" i="3" a="1"/>
  <c r="N863" i="3" s="1"/>
  <c r="N864" i="3" a="1"/>
  <c r="N864" i="3" s="1"/>
  <c r="N865" i="3" a="1"/>
  <c r="N865" i="3" s="1"/>
  <c r="N866" i="3" a="1"/>
  <c r="N866" i="3" s="1"/>
  <c r="N867" i="3" a="1"/>
  <c r="N867" i="3" s="1"/>
  <c r="N868" i="3" a="1"/>
  <c r="N868" i="3" s="1"/>
  <c r="N869" i="3" a="1"/>
  <c r="N869" i="3" s="1"/>
  <c r="N870" i="3" a="1"/>
  <c r="N870" i="3" s="1"/>
  <c r="N871" i="3" a="1"/>
  <c r="N871" i="3" s="1"/>
  <c r="N872" i="3" a="1"/>
  <c r="N872" i="3" s="1"/>
  <c r="N873" i="3" a="1"/>
  <c r="N873" i="3" s="1"/>
  <c r="N874" i="3" a="1"/>
  <c r="N874" i="3" s="1"/>
  <c r="N875" i="3" a="1"/>
  <c r="N875" i="3" s="1"/>
  <c r="N876" i="3" a="1"/>
  <c r="N876" i="3" s="1"/>
  <c r="N877" i="3" a="1"/>
  <c r="N877" i="3" s="1"/>
  <c r="N886" i="3" a="1"/>
  <c r="N886" i="3" s="1"/>
  <c r="N889" i="3" a="1"/>
  <c r="N889" i="3" s="1"/>
  <c r="N890" i="3" a="1"/>
  <c r="N890" i="3" s="1"/>
  <c r="N891" i="3" a="1"/>
  <c r="N891" i="3" s="1"/>
  <c r="N893" i="3" a="1"/>
  <c r="N893" i="3" s="1"/>
  <c r="N895" i="3" a="1"/>
  <c r="N895" i="3" s="1"/>
  <c r="N897" i="3" a="1"/>
  <c r="N897" i="3" s="1"/>
  <c r="N898" i="3" a="1"/>
  <c r="N898" i="3" s="1"/>
  <c r="N900" i="3" a="1"/>
  <c r="N900" i="3" s="1"/>
  <c r="N901" i="3" a="1"/>
  <c r="N901" i="3" s="1"/>
  <c r="N902" i="3" a="1"/>
  <c r="N902" i="3" s="1"/>
  <c r="N903" i="3" a="1"/>
  <c r="N903" i="3" s="1"/>
  <c r="N904" i="3" a="1"/>
  <c r="N904" i="3" s="1"/>
  <c r="N905" i="3" a="1"/>
  <c r="N905" i="3" s="1"/>
  <c r="N906" i="3" a="1"/>
  <c r="N906" i="3" s="1"/>
  <c r="N907" i="3" a="1"/>
  <c r="N907" i="3" s="1"/>
  <c r="N908" i="3" a="1"/>
  <c r="N908" i="3" s="1"/>
  <c r="N909" i="3" a="1"/>
  <c r="N909" i="3" s="1"/>
  <c r="N910" i="3" a="1"/>
  <c r="N910" i="3" s="1"/>
  <c r="N911" i="3" a="1"/>
  <c r="N911" i="3" s="1"/>
  <c r="N912" i="3" a="1"/>
  <c r="N912" i="3" s="1"/>
  <c r="N914" i="3" a="1"/>
  <c r="N914" i="3" s="1"/>
  <c r="N916" i="3" a="1"/>
  <c r="N916" i="3" s="1"/>
  <c r="N918" i="3" a="1"/>
  <c r="N918" i="3" s="1"/>
  <c r="N920" i="3" a="1"/>
  <c r="N920" i="3" s="1"/>
  <c r="N921" i="3" a="1"/>
  <c r="N921" i="3" s="1"/>
  <c r="N922" i="3" a="1"/>
  <c r="N922" i="3" s="1"/>
  <c r="N928" i="3" a="1"/>
  <c r="N928" i="3" s="1"/>
  <c r="N935" i="3" a="1"/>
  <c r="N935" i="3" s="1"/>
  <c r="N936" i="3" a="1"/>
  <c r="N936" i="3" s="1"/>
  <c r="N938" i="3" a="1"/>
  <c r="N938" i="3" s="1"/>
  <c r="N940" i="3" a="1"/>
  <c r="N940" i="3" s="1"/>
  <c r="N941" i="3" a="1"/>
  <c r="N941" i="3" s="1"/>
  <c r="N947" i="3" a="1"/>
  <c r="N947" i="3" s="1"/>
  <c r="N948" i="3" a="1"/>
  <c r="N948" i="3" s="1"/>
  <c r="N950" i="3" a="1"/>
  <c r="N950" i="3" s="1"/>
  <c r="N957" i="3" a="1"/>
  <c r="N957" i="3" s="1"/>
  <c r="N958" i="3" a="1"/>
  <c r="N958" i="3" s="1"/>
  <c r="N959" i="3" a="1"/>
  <c r="N959" i="3" s="1"/>
  <c r="N963" i="3" a="1"/>
  <c r="N963" i="3" s="1"/>
  <c r="N965" i="3" a="1"/>
  <c r="N965" i="3" s="1"/>
  <c r="N969" i="3" a="1"/>
  <c r="N969" i="3" s="1"/>
  <c r="N971" i="3" a="1"/>
  <c r="N971" i="3" s="1"/>
  <c r="N972" i="3" a="1"/>
  <c r="N972" i="3" s="1"/>
  <c r="N974" i="3" a="1"/>
  <c r="N974" i="3" s="1"/>
  <c r="N975" i="3" a="1"/>
  <c r="N975" i="3" s="1"/>
  <c r="N977" i="3" a="1"/>
  <c r="N977" i="3" s="1"/>
  <c r="N982" i="3" a="1"/>
  <c r="N982" i="3" s="1"/>
  <c r="N983" i="3" a="1"/>
  <c r="N983" i="3" s="1"/>
  <c r="N984" i="3" a="1"/>
  <c r="N984" i="3" s="1"/>
  <c r="N986" i="3" a="1"/>
  <c r="N986" i="3" s="1"/>
  <c r="N988" i="3" a="1"/>
  <c r="N988" i="3" s="1"/>
  <c r="N989" i="3" a="1"/>
  <c r="N989" i="3" s="1"/>
  <c r="N990" i="3" a="1"/>
  <c r="N990" i="3" s="1"/>
  <c r="N991" i="3" a="1"/>
  <c r="N991" i="3" s="1"/>
  <c r="N992" i="3" a="1"/>
  <c r="N992" i="3" s="1"/>
  <c r="N993" i="3" a="1"/>
  <c r="N993" i="3" s="1"/>
  <c r="N994" i="3" a="1"/>
  <c r="N994" i="3" s="1"/>
  <c r="N995" i="3" a="1"/>
  <c r="N995" i="3" s="1"/>
  <c r="N998" i="3" a="1"/>
  <c r="N998" i="3" s="1"/>
  <c r="N999" i="3" a="1"/>
  <c r="N999" i="3" s="1"/>
  <c r="N1000" i="3" a="1"/>
  <c r="N1000" i="3" s="1"/>
  <c r="N1001" i="3" a="1"/>
  <c r="N1001" i="3" s="1"/>
  <c r="N1003" i="3" a="1"/>
  <c r="N1003" i="3" s="1"/>
  <c r="N1011" i="3" a="1"/>
  <c r="N1011" i="3" s="1"/>
  <c r="N1013" i="3" a="1"/>
  <c r="N1013" i="3" s="1"/>
  <c r="N1014" i="3" a="1"/>
  <c r="N1014" i="3" s="1"/>
  <c r="N1017" i="3" a="1"/>
  <c r="N1017" i="3" s="1"/>
  <c r="N1096" i="3" a="1"/>
  <c r="N1096" i="3" s="1"/>
  <c r="N1097" i="3" a="1"/>
  <c r="N1097" i="3" s="1"/>
  <c r="N1098" i="3" a="1"/>
  <c r="N1098" i="3" s="1"/>
  <c r="N1099" i="3" a="1"/>
  <c r="N1099" i="3" s="1"/>
  <c r="N1100" i="3" a="1"/>
  <c r="N1100" i="3" s="1"/>
  <c r="N1101" i="3" a="1"/>
  <c r="N1101" i="3" s="1"/>
  <c r="N1103" i="3" a="1"/>
  <c r="N1103" i="3" s="1"/>
  <c r="N1104" i="3" a="1"/>
  <c r="N1104" i="3" s="1"/>
  <c r="N1105" i="3" a="1"/>
  <c r="N1105" i="3" s="1"/>
  <c r="N1106" i="3" a="1"/>
  <c r="N1106" i="3" s="1"/>
  <c r="N1108" i="3" a="1"/>
  <c r="N1108" i="3" s="1"/>
  <c r="N1109" i="3" a="1"/>
  <c r="N1109" i="3" s="1"/>
  <c r="N1111" i="3" a="1"/>
  <c r="N1111" i="3" s="1"/>
  <c r="N1112" i="3" a="1"/>
  <c r="N1112" i="3" s="1"/>
  <c r="N1115" i="3" a="1"/>
  <c r="N1115" i="3" s="1"/>
  <c r="N1116" i="3" a="1"/>
  <c r="N1116" i="3" s="1"/>
  <c r="N1118" i="3" a="1"/>
  <c r="N1118" i="3" s="1"/>
  <c r="N1120" i="3" a="1"/>
  <c r="N1120" i="3" s="1"/>
  <c r="N1122" i="3" a="1"/>
  <c r="N1122" i="3" s="1"/>
  <c r="N1123" i="3" a="1"/>
  <c r="N1123" i="3" s="1"/>
  <c r="N1124" i="3" a="1"/>
  <c r="N1124" i="3" s="1"/>
  <c r="N1125" i="3" a="1"/>
  <c r="N1125" i="3" s="1"/>
  <c r="N1126" i="3" a="1"/>
  <c r="N1126" i="3" s="1"/>
  <c r="N1127" i="3" a="1"/>
  <c r="N1127" i="3" s="1"/>
  <c r="N1128" i="3" a="1"/>
  <c r="N1128" i="3" s="1"/>
  <c r="N1129" i="3" a="1"/>
  <c r="N1129" i="3" s="1"/>
  <c r="N1130" i="3" a="1"/>
  <c r="N1130" i="3" s="1"/>
  <c r="N1131" i="3" a="1"/>
  <c r="N1131" i="3" s="1"/>
  <c r="N1132" i="3" a="1"/>
  <c r="N1132" i="3" s="1"/>
  <c r="N1133" i="3" a="1"/>
  <c r="N1133" i="3" s="1"/>
  <c r="N1134" i="3" a="1"/>
  <c r="N1134" i="3" s="1"/>
  <c r="N1136" i="3" a="1"/>
  <c r="N1136" i="3" s="1"/>
  <c r="N1137" i="3" a="1"/>
  <c r="N1137" i="3" s="1"/>
  <c r="N1138" i="3" a="1"/>
  <c r="N1138" i="3" s="1"/>
  <c r="N1139" i="3" a="1"/>
  <c r="N1139" i="3" s="1"/>
  <c r="N1140" i="3" a="1"/>
  <c r="N1140" i="3" s="1"/>
  <c r="N1142" i="3" a="1"/>
  <c r="N1142" i="3" s="1"/>
  <c r="N1143" i="3" a="1"/>
  <c r="N1143" i="3" s="1"/>
  <c r="N1146" i="3" a="1"/>
  <c r="N1146" i="3" s="1"/>
  <c r="N1147" i="3" a="1"/>
  <c r="N1147" i="3" s="1"/>
  <c r="N1148" i="3" a="1"/>
  <c r="N1148" i="3" s="1"/>
  <c r="N1149" i="3" a="1"/>
  <c r="N1149" i="3" s="1"/>
  <c r="N1159" i="3" a="1"/>
  <c r="N1159" i="3" s="1"/>
  <c r="N1160" i="3" a="1"/>
  <c r="N1160" i="3" s="1"/>
  <c r="N1172" i="3" a="1"/>
  <c r="N1172" i="3" s="1"/>
  <c r="N1176" i="3" a="1"/>
  <c r="N1176" i="3" s="1"/>
  <c r="N1182" i="3" a="1"/>
  <c r="N1182" i="3" s="1"/>
  <c r="N1190" i="3" a="1"/>
  <c r="N1190" i="3" s="1"/>
  <c r="N1191" i="3" a="1"/>
  <c r="N1191" i="3" s="1"/>
  <c r="N1192" i="3" a="1"/>
  <c r="N1192" i="3" s="1"/>
  <c r="N1194" i="3" a="1"/>
  <c r="N1194" i="3" s="1"/>
  <c r="N1196" i="3" a="1"/>
  <c r="N1196" i="3" s="1"/>
  <c r="N1198" i="3" a="1"/>
  <c r="N1198" i="3" s="1"/>
  <c r="N1199" i="3" a="1"/>
  <c r="N1199" i="3" s="1"/>
  <c r="N1201" i="3" a="1"/>
  <c r="N1201" i="3" s="1"/>
  <c r="N1203" i="3" a="1"/>
  <c r="N1203" i="3" s="1"/>
  <c r="N1205" i="3" a="1"/>
  <c r="N1205" i="3" s="1"/>
  <c r="N1207" i="3" a="1"/>
  <c r="N1207" i="3" s="1"/>
  <c r="N1209" i="3" a="1"/>
  <c r="N1209" i="3" s="1"/>
  <c r="N1214" i="3" a="1"/>
  <c r="N1214" i="3" s="1"/>
  <c r="N1215" i="3" a="1"/>
  <c r="N1215" i="3" s="1"/>
  <c r="N1217" i="3" a="1"/>
  <c r="N1217" i="3" s="1"/>
  <c r="N1221" i="3" a="1"/>
  <c r="N1221" i="3" s="1"/>
  <c r="N1227" i="3" a="1"/>
  <c r="N1227" i="3" s="1"/>
  <c r="N1228" i="3" a="1"/>
  <c r="N1228" i="3" s="1"/>
  <c r="N1229" i="3" a="1"/>
  <c r="N1229" i="3" s="1"/>
  <c r="N1230" i="3" a="1"/>
  <c r="N1230" i="3" s="1"/>
  <c r="N1231" i="3" a="1"/>
  <c r="N1231" i="3" s="1"/>
  <c r="N1232" i="3" a="1"/>
  <c r="N1232" i="3" s="1"/>
  <c r="N1238" i="3" a="1"/>
  <c r="N1238" i="3" s="1"/>
  <c r="N1240" i="3" a="1"/>
  <c r="N1240" i="3" s="1"/>
  <c r="N1241" i="3" a="1"/>
  <c r="N1241" i="3" s="1"/>
  <c r="N1242" i="3" a="1"/>
  <c r="N1242" i="3" s="1"/>
  <c r="N1244" i="3" a="1"/>
  <c r="N1244" i="3" s="1"/>
  <c r="N1247" i="3" a="1"/>
  <c r="N1247" i="3" s="1"/>
  <c r="N1248" i="3" a="1"/>
  <c r="N1248" i="3" s="1"/>
  <c r="N1250" i="3" a="1"/>
  <c r="N1250" i="3" s="1"/>
  <c r="N1256" i="3" a="1"/>
  <c r="N1256" i="3" s="1"/>
  <c r="N1257" i="3" a="1"/>
  <c r="N1257" i="3" s="1"/>
  <c r="N1258" i="3" a="1"/>
  <c r="N1258" i="3" s="1"/>
  <c r="N1260" i="3" a="1"/>
  <c r="N1260" i="3" s="1"/>
  <c r="N1265" i="3" a="1"/>
  <c r="N1265" i="3" s="1"/>
  <c r="N1267" i="3" a="1"/>
  <c r="N1267" i="3" s="1"/>
  <c r="N1268" i="3" a="1"/>
  <c r="N1268" i="3" s="1"/>
  <c r="N1269" i="3" a="1"/>
  <c r="N1269" i="3" s="1"/>
  <c r="N1270" i="3" a="1"/>
  <c r="N1270" i="3" s="1"/>
  <c r="N1271" i="3" a="1"/>
  <c r="N1271" i="3" s="1"/>
  <c r="N1272" i="3" a="1"/>
  <c r="N1272" i="3" s="1"/>
  <c r="N1274" i="3" a="1"/>
  <c r="N1274" i="3" s="1"/>
  <c r="N1275" i="3" a="1"/>
  <c r="N1275" i="3" s="1"/>
  <c r="N1276" i="3" a="1"/>
  <c r="N1276" i="3" s="1"/>
  <c r="N1277" i="3" a="1"/>
  <c r="N1277" i="3" s="1"/>
  <c r="N1280" i="3" a="1"/>
  <c r="N1280" i="3" s="1"/>
  <c r="N1281" i="3" a="1"/>
  <c r="N1281" i="3" s="1"/>
  <c r="N1282" i="3" a="1"/>
  <c r="N1282" i="3" s="1"/>
  <c r="N1284" i="3" a="1"/>
  <c r="N1284" i="3" s="1"/>
  <c r="N1288" i="3" a="1"/>
  <c r="N1288" i="3" s="1"/>
  <c r="N1290" i="3" a="1"/>
  <c r="N1290" i="3" s="1"/>
  <c r="N1295" i="3" a="1"/>
  <c r="N1295" i="3" s="1"/>
  <c r="N1296" i="3" a="1"/>
  <c r="N1296" i="3" s="1"/>
  <c r="N1299" i="3" a="1"/>
  <c r="N1299" i="3" s="1"/>
  <c r="N1300" i="3" a="1"/>
  <c r="N1300" i="3" s="1"/>
  <c r="N1301" i="3" a="1"/>
  <c r="N1301" i="3" s="1"/>
  <c r="N1302" i="3" a="1"/>
  <c r="N1302" i="3" s="1"/>
  <c r="N1318" i="3" a="1"/>
  <c r="N1318" i="3" s="1"/>
  <c r="N1321" i="3" a="1"/>
  <c r="N1321" i="3" s="1"/>
  <c r="N1322" i="3" a="1"/>
  <c r="N1322" i="3" s="1"/>
  <c r="N1328" i="3" a="1"/>
  <c r="N1328" i="3" s="1"/>
  <c r="N1332" i="3" a="1"/>
  <c r="N1332" i="3" s="1"/>
  <c r="N1334" i="3" a="1"/>
  <c r="N1334" i="3" s="1"/>
  <c r="N1335" i="3" a="1"/>
  <c r="N1335" i="3" s="1"/>
  <c r="N1336" i="3" a="1"/>
  <c r="N1336" i="3" s="1"/>
  <c r="N1337" i="3" a="1"/>
  <c r="N1337" i="3" s="1"/>
  <c r="N1342" i="3" a="1"/>
  <c r="N1342" i="3" s="1"/>
  <c r="N1343" i="3" a="1"/>
  <c r="N1343" i="3" s="1"/>
  <c r="N1345" i="3" a="1"/>
  <c r="N1345" i="3" s="1"/>
  <c r="N1346" i="3" a="1"/>
  <c r="N1346" i="3" s="1"/>
  <c r="N1347" i="3" a="1"/>
  <c r="N1347" i="3" s="1"/>
  <c r="N1351" i="3" a="1"/>
  <c r="N1351" i="3" s="1"/>
  <c r="N1354" i="3" a="1"/>
  <c r="N1354" i="3" s="1"/>
  <c r="N1355" i="3" a="1"/>
  <c r="N1355" i="3" s="1"/>
  <c r="N1356" i="3" a="1"/>
  <c r="N1356" i="3" s="1"/>
  <c r="N1361" i="3" a="1"/>
  <c r="N1361" i="3" s="1"/>
  <c r="N1362" i="3" a="1"/>
  <c r="N1362" i="3" s="1"/>
  <c r="N1363" i="3" a="1"/>
  <c r="N1363" i="3" s="1"/>
  <c r="N1365" i="3" a="1"/>
  <c r="N1365" i="3" s="1"/>
  <c r="N1372" i="3" a="1"/>
  <c r="N1372" i="3" s="1"/>
  <c r="N1374" i="3" a="1"/>
  <c r="N1374" i="3" s="1"/>
  <c r="N1375" i="3" a="1"/>
  <c r="N1375" i="3" s="1"/>
  <c r="N1376" i="3" a="1"/>
  <c r="N1376" i="3" s="1"/>
  <c r="N1381" i="3" a="1"/>
  <c r="N1381" i="3" s="1"/>
  <c r="N1382" i="3" a="1"/>
  <c r="N1382" i="3" s="1"/>
  <c r="N1383" i="3" a="1"/>
  <c r="N1383" i="3" s="1"/>
  <c r="N1385" i="3" a="1"/>
  <c r="N1385" i="3" s="1"/>
  <c r="N1386" i="3" a="1"/>
  <c r="N1386" i="3" s="1"/>
  <c r="N1387" i="3" a="1"/>
  <c r="N1387" i="3" s="1"/>
  <c r="N1388" i="3" a="1"/>
  <c r="N1388" i="3" s="1"/>
  <c r="N1391" i="3" a="1"/>
  <c r="N1391" i="3" s="1"/>
  <c r="N1392" i="3" a="1"/>
  <c r="N1392" i="3" s="1"/>
  <c r="N1393" i="3" a="1"/>
  <c r="N1393" i="3" s="1"/>
  <c r="N1395" i="3" a="1"/>
  <c r="N1395" i="3" s="1"/>
  <c r="N1402" i="3" a="1"/>
  <c r="N1402" i="3" s="1"/>
  <c r="N1404" i="3" a="1"/>
  <c r="N1404" i="3" s="1"/>
  <c r="N1406" i="3" a="1"/>
  <c r="N1406" i="3" s="1"/>
  <c r="N1411" i="3" a="1"/>
  <c r="N1411" i="3" s="1"/>
  <c r="N1412" i="3" a="1"/>
  <c r="N1412" i="3" s="1"/>
  <c r="N1415" i="3" a="1"/>
  <c r="N1415" i="3" s="1"/>
  <c r="N1416" i="3" a="1"/>
  <c r="N1416" i="3" s="1"/>
  <c r="N1419" i="3" a="1"/>
  <c r="N1419" i="3" s="1"/>
  <c r="N1420" i="3" a="1"/>
  <c r="N1420" i="3" s="1"/>
  <c r="N1421" i="3" a="1"/>
  <c r="N1421" i="3" s="1"/>
  <c r="N1422" i="3" a="1"/>
  <c r="N1422" i="3" s="1"/>
  <c r="N1423" i="3" a="1"/>
  <c r="N1423" i="3" s="1"/>
  <c r="N1424" i="3" a="1"/>
  <c r="N1424" i="3" s="1"/>
  <c r="N1425" i="3" a="1"/>
  <c r="N1425" i="3" s="1"/>
  <c r="N1433" i="3" a="1"/>
  <c r="N1433" i="3" s="1"/>
  <c r="N1434" i="3" a="1"/>
  <c r="N1434" i="3" s="1"/>
  <c r="N1435" i="3" a="1"/>
  <c r="N1435" i="3" s="1"/>
  <c r="N1438" i="3" a="1"/>
  <c r="N1438" i="3" s="1"/>
  <c r="N1440" i="3" a="1"/>
  <c r="N1440" i="3" s="1"/>
  <c r="N1441" i="3" a="1"/>
  <c r="N1441" i="3" s="1"/>
  <c r="N1442" i="3" a="1"/>
  <c r="N1442" i="3" s="1"/>
  <c r="N1443" i="3" a="1"/>
  <c r="N1443" i="3" s="1"/>
  <c r="N1444" i="3" a="1"/>
  <c r="N1444" i="3" s="1"/>
  <c r="N1446" i="3" a="1"/>
  <c r="N1446" i="3" s="1"/>
  <c r="N1447" i="3" a="1"/>
  <c r="N1447" i="3" s="1"/>
  <c r="N1453" i="3" a="1"/>
  <c r="N1453" i="3" s="1"/>
  <c r="N1454" i="3" a="1"/>
  <c r="N1454" i="3" s="1"/>
  <c r="N1455" i="3" a="1"/>
  <c r="N1455" i="3" s="1"/>
  <c r="N1456" i="3" a="1"/>
  <c r="N1456" i="3" s="1"/>
  <c r="N1458" i="3" a="1"/>
  <c r="N1458" i="3" s="1"/>
  <c r="N1460" i="3" a="1"/>
  <c r="N1460" i="3" s="1"/>
  <c r="N1466" i="3" a="1"/>
  <c r="N1466" i="3" s="1"/>
  <c r="N1471" i="3" a="1"/>
  <c r="N1471" i="3" s="1"/>
  <c r="N1472" i="3" a="1"/>
  <c r="N1472" i="3" s="1"/>
  <c r="N1477" i="3" a="1"/>
  <c r="N1477" i="3" s="1"/>
  <c r="N1487" i="3" a="1"/>
  <c r="N1487" i="3" s="1"/>
  <c r="N1493" i="3" a="1"/>
  <c r="N1493" i="3" s="1"/>
  <c r="N1495" i="3" a="1"/>
  <c r="N1495" i="3" s="1"/>
  <c r="N1498" i="3" a="1"/>
  <c r="N1498" i="3" s="1"/>
  <c r="N1499" i="3" a="1"/>
  <c r="N1499" i="3" s="1"/>
  <c r="N1501" i="3" a="1"/>
  <c r="N1501" i="3" s="1"/>
  <c r="N1502" i="3" a="1"/>
  <c r="N1502" i="3" s="1"/>
  <c r="N1505" i="3" a="1"/>
  <c r="N1505" i="3" s="1"/>
  <c r="N1506" i="3" a="1"/>
  <c r="N1506" i="3" s="1"/>
  <c r="N1507" i="3" a="1"/>
  <c r="N1507" i="3" s="1"/>
  <c r="N1508" i="3" a="1"/>
  <c r="N1508" i="3" s="1"/>
  <c r="N1509" i="3" a="1"/>
  <c r="N1509" i="3" s="1"/>
  <c r="N1512" i="3" a="1"/>
  <c r="N1512" i="3" s="1"/>
  <c r="N1519" i="3" a="1"/>
  <c r="N1519" i="3" s="1"/>
  <c r="N1521" i="3" a="1"/>
  <c r="N1521" i="3" s="1"/>
  <c r="N1523" i="3" a="1"/>
  <c r="N1523" i="3" s="1"/>
  <c r="N1527" i="3" a="1"/>
  <c r="N1527" i="3" s="1"/>
  <c r="N1528" i="3" a="1"/>
  <c r="N1528" i="3" s="1"/>
  <c r="N1530" i="3" a="1"/>
  <c r="N1530" i="3" s="1"/>
  <c r="N1531" i="3" a="1"/>
  <c r="N1531" i="3" s="1"/>
  <c r="N1532" i="3" a="1"/>
  <c r="N1532" i="3" s="1"/>
  <c r="N1534" i="3" a="1"/>
  <c r="N1534" i="3" s="1"/>
  <c r="N1535" i="3" a="1"/>
  <c r="N1535" i="3" s="1"/>
  <c r="N1538" i="3" a="1"/>
  <c r="N1538" i="3" s="1"/>
  <c r="N1539" i="3" a="1"/>
  <c r="N1539" i="3" s="1"/>
  <c r="N1540" i="3" a="1"/>
  <c r="N1540" i="3" s="1"/>
  <c r="N1541" i="3" a="1"/>
  <c r="N1541" i="3" s="1"/>
  <c r="N1542" i="3" a="1"/>
  <c r="N1542" i="3" s="1"/>
  <c r="N1543" i="3" a="1"/>
  <c r="N1543" i="3" s="1"/>
  <c r="N1545" i="3" a="1"/>
  <c r="N1545" i="3" s="1"/>
  <c r="N1546" i="3" a="1"/>
  <c r="N1546" i="3" s="1"/>
  <c r="N1550" i="3" a="1"/>
  <c r="N1550" i="3" s="1"/>
  <c r="N1552" i="3" a="1"/>
  <c r="N1552" i="3" s="1"/>
  <c r="N1553" i="3" a="1"/>
  <c r="N1553" i="3" s="1"/>
  <c r="N1554" i="3" a="1"/>
  <c r="N1554" i="3" s="1"/>
  <c r="N1556" i="3" a="1"/>
  <c r="N1556" i="3" s="1"/>
  <c r="N1557" i="3" a="1"/>
  <c r="N1557" i="3" s="1"/>
  <c r="N1559" i="3" a="1"/>
  <c r="N1559" i="3" s="1"/>
  <c r="N1560" i="3" a="1"/>
  <c r="N1560" i="3" s="1"/>
  <c r="N1561" i="3" a="1"/>
  <c r="N1561" i="3" s="1"/>
  <c r="N1562" i="3" a="1"/>
  <c r="N1562" i="3" s="1"/>
  <c r="N1564" i="3" a="1"/>
  <c r="N1564" i="3" s="1"/>
  <c r="N1567" i="3" a="1"/>
  <c r="N1567" i="3" s="1"/>
  <c r="N1568" i="3" a="1"/>
  <c r="N1568" i="3" s="1"/>
  <c r="N1569" i="3" a="1"/>
  <c r="N1569" i="3" s="1"/>
  <c r="N1577" i="3" a="1"/>
  <c r="N1577" i="3" s="1"/>
  <c r="N1578" i="3" a="1"/>
  <c r="N1578" i="3" s="1"/>
  <c r="N1579" i="3" a="1"/>
  <c r="N1579" i="3" s="1"/>
  <c r="N1580" i="3" a="1"/>
  <c r="N1580" i="3" s="1"/>
  <c r="N1581" i="3" a="1"/>
  <c r="N1581" i="3" s="1"/>
  <c r="N1582" i="3" a="1"/>
  <c r="N1582" i="3" s="1"/>
  <c r="N1583" i="3" a="1"/>
  <c r="N1583" i="3" s="1"/>
  <c r="N1584" i="3" a="1"/>
  <c r="N1584" i="3" s="1"/>
  <c r="N1585" i="3" a="1"/>
  <c r="N1585" i="3" s="1"/>
  <c r="N1586" i="3" a="1"/>
  <c r="N1586" i="3" s="1"/>
  <c r="N1588" i="3" a="1"/>
  <c r="N1588" i="3" s="1"/>
  <c r="N1589" i="3" a="1"/>
  <c r="N1589" i="3" s="1"/>
  <c r="N1590" i="3" a="1"/>
  <c r="N1590" i="3" s="1"/>
  <c r="N1591" i="3" a="1"/>
  <c r="N1591" i="3" s="1"/>
  <c r="N1592" i="3" a="1"/>
  <c r="N1592" i="3" s="1"/>
  <c r="N1593" i="3" a="1"/>
  <c r="N1593" i="3" s="1"/>
  <c r="N1595" i="3" a="1"/>
  <c r="N1595" i="3" s="1"/>
  <c r="N1596" i="3" a="1"/>
  <c r="N1596" i="3" s="1"/>
  <c r="N1598" i="3" a="1"/>
  <c r="N1598" i="3" s="1"/>
  <c r="N1599" i="3" a="1"/>
  <c r="N1599" i="3" s="1"/>
  <c r="N1600" i="3" a="1"/>
  <c r="N1600" i="3" s="1"/>
  <c r="N1601" i="3" a="1"/>
  <c r="N1601" i="3" s="1"/>
  <c r="N1602" i="3" a="1"/>
  <c r="N1602" i="3" s="1"/>
  <c r="N1603" i="3" a="1"/>
  <c r="N1603" i="3" s="1"/>
  <c r="N1605" i="3" a="1"/>
  <c r="N1605" i="3" s="1"/>
  <c r="N1606" i="3" a="1"/>
  <c r="N1606" i="3" s="1"/>
  <c r="N1607" i="3" a="1"/>
  <c r="N1607" i="3" s="1"/>
  <c r="N1608" i="3" a="1"/>
  <c r="N1608" i="3" s="1"/>
  <c r="N1609" i="3" a="1"/>
  <c r="N1609" i="3" s="1"/>
  <c r="N1610" i="3" a="1"/>
  <c r="N1610" i="3" s="1"/>
  <c r="N1613" i="3" a="1"/>
  <c r="N1613" i="3" s="1"/>
  <c r="N1618" i="3" a="1"/>
  <c r="N1618" i="3" s="1"/>
  <c r="N1619" i="3" a="1"/>
  <c r="N1619" i="3" s="1"/>
  <c r="N1620" i="3" a="1"/>
  <c r="N1620" i="3" s="1"/>
  <c r="N1621" i="3" a="1"/>
  <c r="N1621" i="3" s="1"/>
  <c r="N1622" i="3" a="1"/>
  <c r="N1622" i="3" s="1"/>
  <c r="N1623" i="3" a="1"/>
  <c r="N1623" i="3" s="1"/>
  <c r="N1624" i="3" a="1"/>
  <c r="N1624" i="3" s="1"/>
  <c r="N1625" i="3" a="1"/>
  <c r="N1625" i="3" s="1"/>
  <c r="N1626" i="3" a="1"/>
  <c r="N1626" i="3" s="1"/>
  <c r="N1627" i="3" a="1"/>
  <c r="N1627" i="3" s="1"/>
  <c r="N1628" i="3" a="1"/>
  <c r="N1628" i="3" s="1"/>
  <c r="N1629" i="3" a="1"/>
  <c r="N1629" i="3" s="1"/>
  <c r="N1631" i="3" a="1"/>
  <c r="N1631" i="3" s="1"/>
  <c r="N1632" i="3" a="1"/>
  <c r="N1632" i="3" s="1"/>
  <c r="N1633" i="3" a="1"/>
  <c r="N1633" i="3" s="1"/>
  <c r="N1635" i="3" a="1"/>
  <c r="N1635" i="3" s="1"/>
  <c r="N1637" i="3" a="1"/>
  <c r="N1637" i="3" s="1"/>
  <c r="N1638" i="3" a="1"/>
  <c r="N1638" i="3" s="1"/>
  <c r="N1639" i="3" a="1"/>
  <c r="N1639" i="3" s="1"/>
  <c r="N1640" i="3" a="1"/>
  <c r="N1640" i="3" s="1"/>
  <c r="N1641" i="3" a="1"/>
  <c r="N1641" i="3" s="1"/>
  <c r="N1650" i="3" a="1"/>
  <c r="N1650" i="3" s="1"/>
  <c r="N1652" i="3" a="1"/>
  <c r="N1652" i="3" s="1"/>
  <c r="N1654" i="3" a="1"/>
  <c r="N1654" i="3" s="1"/>
  <c r="N1657" i="3" a="1"/>
  <c r="N1657" i="3" s="1"/>
  <c r="N1659" i="3" a="1"/>
  <c r="N1659" i="3" s="1"/>
  <c r="N1662" i="3" a="1"/>
  <c r="N1662" i="3" s="1"/>
  <c r="N1663" i="3" a="1"/>
  <c r="N1663" i="3" s="1"/>
  <c r="N1665" i="3" a="1"/>
  <c r="N1665" i="3" s="1"/>
  <c r="N1671" i="3" a="1"/>
  <c r="N1671" i="3" s="1"/>
  <c r="N1672" i="3" a="1"/>
  <c r="N1672" i="3" s="1"/>
  <c r="N1674" i="3" a="1"/>
  <c r="N1674" i="3" s="1"/>
  <c r="N1677" i="3" a="1"/>
  <c r="N1677" i="3" s="1"/>
  <c r="N1678" i="3" a="1"/>
  <c r="N1678" i="3" s="1"/>
  <c r="N1681" i="3" a="1"/>
  <c r="N1681" i="3" s="1"/>
  <c r="N1688" i="3" a="1"/>
  <c r="N1688" i="3" s="1"/>
  <c r="N1690" i="3" a="1"/>
  <c r="N1690" i="3" s="1"/>
  <c r="N1693" i="3" a="1"/>
  <c r="N1693" i="3" s="1"/>
  <c r="N1694" i="3" a="1"/>
  <c r="N1694" i="3" s="1"/>
  <c r="N1695" i="3" a="1"/>
  <c r="N1695" i="3" s="1"/>
  <c r="N1696" i="3" a="1"/>
  <c r="N1696" i="3" s="1"/>
  <c r="N1697" i="3" a="1"/>
  <c r="N1697" i="3" s="1"/>
  <c r="N1699" i="3" a="1"/>
  <c r="N1699" i="3" s="1"/>
  <c r="N1700" i="3" a="1"/>
  <c r="N1700" i="3" s="1"/>
  <c r="N1701" i="3" a="1"/>
  <c r="N1701" i="3" s="1"/>
  <c r="N1702" i="3" a="1"/>
  <c r="N1702" i="3" s="1"/>
  <c r="N1703" i="3" a="1"/>
  <c r="N1703" i="3" s="1"/>
  <c r="N1704" i="3" a="1"/>
  <c r="N1704" i="3" s="1"/>
  <c r="N1708" i="3" a="1"/>
  <c r="N1708" i="3" s="1"/>
  <c r="N1711" i="3" a="1"/>
  <c r="N1711" i="3" s="1"/>
  <c r="N1712" i="3" a="1"/>
  <c r="N1712" i="3" s="1"/>
  <c r="N1713" i="3" a="1"/>
  <c r="N1713" i="3" s="1"/>
  <c r="N1718" i="3" a="1"/>
  <c r="N1718" i="3" s="1"/>
  <c r="N1719" i="3" a="1"/>
  <c r="N1719" i="3" s="1"/>
  <c r="N1721" i="3" a="1"/>
  <c r="N1721" i="3" s="1"/>
  <c r="N1722" i="3" a="1"/>
  <c r="N1722" i="3" s="1"/>
  <c r="N1725" i="3" a="1"/>
  <c r="N1725" i="3" s="1"/>
  <c r="N1727" i="3" a="1"/>
  <c r="N1727" i="3" s="1"/>
  <c r="N1729" i="3" a="1"/>
  <c r="N1729" i="3" s="1"/>
  <c r="N1731" i="3" a="1"/>
  <c r="N1731" i="3" s="1"/>
  <c r="N1733" i="3" a="1"/>
  <c r="N1733" i="3" s="1"/>
  <c r="N1735" i="3" a="1"/>
  <c r="N1735" i="3" s="1"/>
  <c r="N1738" i="3" a="1"/>
  <c r="N1738" i="3" s="1"/>
  <c r="N1740" i="3" a="1"/>
  <c r="N1740" i="3" s="1"/>
  <c r="N1741" i="3" a="1"/>
  <c r="N1741" i="3" s="1"/>
  <c r="N1747" i="3" a="1"/>
  <c r="N1747" i="3" s="1"/>
  <c r="N1748" i="3" a="1"/>
  <c r="N1748" i="3" s="1"/>
  <c r="N1751" i="3" a="1"/>
  <c r="N1751" i="3" s="1"/>
  <c r="N1752" i="3" a="1"/>
  <c r="N1752" i="3" s="1"/>
  <c r="N1754" i="3" a="1"/>
  <c r="N1754" i="3" s="1"/>
  <c r="N1756" i="3" a="1"/>
  <c r="N1756" i="3" s="1"/>
  <c r="N1757" i="3" a="1"/>
  <c r="N1757" i="3" s="1"/>
  <c r="N1758" i="3" a="1"/>
  <c r="N1758" i="3" s="1"/>
  <c r="N1759" i="3" a="1"/>
  <c r="N1759" i="3" s="1"/>
  <c r="N1760" i="3" a="1"/>
  <c r="N1760" i="3" s="1"/>
  <c r="N1761" i="3" a="1"/>
  <c r="N1761" i="3" s="1"/>
  <c r="N1762" i="3" a="1"/>
  <c r="N1762" i="3" s="1"/>
  <c r="N1763" i="3" a="1"/>
  <c r="N1763" i="3" s="1"/>
  <c r="N1764" i="3" a="1"/>
  <c r="N1764" i="3" s="1"/>
  <c r="N1765" i="3" a="1"/>
  <c r="N1765" i="3" s="1"/>
  <c r="N1766" i="3" a="1"/>
  <c r="N1766" i="3" s="1"/>
  <c r="N1767" i="3" a="1"/>
  <c r="N1767" i="3" s="1"/>
  <c r="N1768" i="3" a="1"/>
  <c r="N1768" i="3" s="1"/>
  <c r="N1772" i="3" a="1"/>
  <c r="N1772" i="3" s="1"/>
  <c r="N1774" i="3" a="1"/>
  <c r="N1774" i="3" s="1"/>
  <c r="N1775" i="3" a="1"/>
  <c r="N1775" i="3" s="1"/>
  <c r="N1777" i="3" a="1"/>
  <c r="N1777" i="3" s="1"/>
  <c r="N1798" i="3" a="1"/>
  <c r="N1798" i="3" s="1"/>
  <c r="N1804" i="3" a="1"/>
  <c r="N1804" i="3" s="1"/>
  <c r="N1805" i="3" a="1"/>
  <c r="N1805" i="3" s="1"/>
  <c r="N1806" i="3" a="1"/>
  <c r="N1806" i="3" s="1"/>
  <c r="N1807" i="3" a="1"/>
  <c r="N1807" i="3" s="1"/>
  <c r="N1808" i="3" a="1"/>
  <c r="N1808" i="3" s="1"/>
  <c r="N1809" i="3" a="1"/>
  <c r="N1809" i="3" s="1"/>
  <c r="N1810" i="3" a="1"/>
  <c r="N1810" i="3" s="1"/>
  <c r="N1811" i="3" a="1"/>
  <c r="N1811" i="3" s="1"/>
  <c r="N1812" i="3" a="1"/>
  <c r="N1812" i="3" s="1"/>
  <c r="N1813" i="3" a="1"/>
  <c r="N1813" i="3" s="1"/>
  <c r="N1814" i="3" a="1"/>
  <c r="N1814" i="3" s="1"/>
  <c r="N1829" i="3" a="1"/>
  <c r="N1829" i="3" s="1"/>
  <c r="N1868" i="3" a="1"/>
  <c r="N1868" i="3" s="1"/>
  <c r="N1893" i="3" a="1"/>
  <c r="N1893" i="3" s="1"/>
  <c r="N1926" i="3" a="1"/>
  <c r="N1926" i="3" s="1"/>
  <c r="N1949" i="3" a="1"/>
  <c r="N1949" i="3" s="1"/>
  <c r="N1952" i="3" a="1"/>
  <c r="N1952" i="3" s="1"/>
  <c r="N1951" i="3" a="1"/>
  <c r="N1951" i="3" s="1"/>
  <c r="N1954" i="3" a="1"/>
  <c r="N1954" i="3" s="1"/>
  <c r="N1966" i="3" a="1"/>
  <c r="N1966" i="3" s="1"/>
  <c r="N1969" i="3" a="1"/>
  <c r="N1969" i="3" s="1"/>
  <c r="N1971" i="3" a="1"/>
  <c r="N1971" i="3" s="1"/>
  <c r="N1972" i="3" a="1"/>
  <c r="N1972" i="3" s="1"/>
  <c r="N1973" i="3" a="1"/>
  <c r="N1973" i="3" s="1"/>
  <c r="N1975" i="3" a="1"/>
  <c r="N1975" i="3" s="1"/>
  <c r="N1977" i="3" a="1"/>
  <c r="N1977" i="3" s="1"/>
  <c r="N1978" i="3" a="1"/>
  <c r="N1978" i="3" s="1"/>
  <c r="N1979" i="3" a="1"/>
  <c r="N1979" i="3" s="1"/>
  <c r="N1980" i="3" a="1"/>
  <c r="N1980" i="3" s="1"/>
  <c r="N2070" i="3" a="1"/>
  <c r="N2070" i="3" s="1"/>
  <c r="N2071" i="3" a="1"/>
  <c r="N2071" i="3" s="1"/>
  <c r="N1985" i="3" a="1"/>
  <c r="N1985" i="3" s="1"/>
  <c r="N1992" i="3" a="1"/>
  <c r="N1992" i="3" s="1"/>
  <c r="N1997" i="3" a="1"/>
  <c r="N1997" i="3" s="1"/>
  <c r="N1998" i="3" a="1"/>
  <c r="N1998" i="3" s="1"/>
  <c r="N2000" i="3" a="1"/>
  <c r="N2000" i="3" s="1"/>
  <c r="N2004" i="3" a="1"/>
  <c r="N2004" i="3" s="1"/>
  <c r="N2009" i="3" a="1"/>
  <c r="N2009" i="3" s="1"/>
  <c r="N2010" i="3" a="1"/>
  <c r="N2010" i="3" s="1"/>
  <c r="N2011" i="3" a="1"/>
  <c r="N2011" i="3" s="1"/>
  <c r="N2012" i="3" a="1"/>
  <c r="N2012" i="3" s="1"/>
  <c r="N2016" i="3" a="1"/>
  <c r="N2016" i="3" s="1"/>
  <c r="N2019" i="3" a="1"/>
  <c r="N2019" i="3" s="1"/>
  <c r="N2030" i="3" a="1"/>
  <c r="N2030" i="3" s="1"/>
  <c r="N2031" i="3" a="1"/>
  <c r="N2031" i="3" s="1"/>
  <c r="N2035" i="3" a="1"/>
  <c r="N2035" i="3" s="1"/>
  <c r="N2037" i="3" a="1"/>
  <c r="N2037" i="3" s="1"/>
  <c r="N2052" i="3" a="1"/>
  <c r="N2052" i="3" s="1"/>
  <c r="N2065" i="3" a="1"/>
  <c r="N2065" i="3" s="1"/>
  <c r="N2074" i="3" a="1"/>
  <c r="N2074" i="3" s="1"/>
  <c r="N2075" i="3" a="1"/>
  <c r="N2075" i="3" s="1"/>
  <c r="N2076" i="3" a="1"/>
  <c r="N2076" i="3" s="1"/>
  <c r="N2080" i="3" a="1"/>
  <c r="N2080" i="3" s="1"/>
  <c r="N2086" i="3" a="1"/>
  <c r="N2086" i="3" s="1"/>
  <c r="N2088" i="3" a="1"/>
  <c r="N2088" i="3" s="1"/>
  <c r="N2089" i="3" a="1"/>
  <c r="N2089" i="3" s="1"/>
  <c r="N2098" i="3" a="1"/>
  <c r="N2098" i="3" s="1"/>
  <c r="N2101" i="3" a="1"/>
  <c r="N2101" i="3" s="1"/>
  <c r="N2108" i="3" a="1"/>
  <c r="N2108" i="3" s="1"/>
  <c r="N2111" i="3" a="1"/>
  <c r="N2111" i="3" s="1"/>
  <c r="N2114" i="3" a="1"/>
  <c r="N2114" i="3" s="1"/>
  <c r="N2122" i="3" a="1"/>
  <c r="N2122" i="3" s="1"/>
  <c r="N2125" i="3" a="1"/>
  <c r="N2125" i="3" s="1"/>
  <c r="N2129" i="3" a="1"/>
  <c r="N2129" i="3" s="1"/>
  <c r="N2132" i="3" a="1"/>
  <c r="N2132" i="3" s="1"/>
  <c r="N2139" i="3" a="1"/>
  <c r="N2139" i="3" s="1"/>
  <c r="N2142" i="3" a="1"/>
  <c r="N2142" i="3" s="1"/>
  <c r="N2144" i="3" a="1"/>
  <c r="N2144" i="3" s="1"/>
  <c r="N2145" i="3" a="1"/>
  <c r="N2145" i="3" s="1"/>
  <c r="N2148" i="3" a="1"/>
  <c r="N2148" i="3" s="1"/>
  <c r="N2150" i="3" a="1"/>
  <c r="N2150" i="3" s="1"/>
  <c r="N2153" i="3" a="1"/>
  <c r="N2153" i="3" s="1"/>
  <c r="N2161" i="3" a="1"/>
  <c r="N2161" i="3" s="1"/>
  <c r="N2165" i="3" a="1"/>
  <c r="N2165" i="3" s="1"/>
  <c r="N2168" i="3" a="1"/>
  <c r="N2168" i="3" s="1"/>
  <c r="N2169" i="3" a="1"/>
  <c r="N2169" i="3" s="1"/>
  <c r="N2171" i="3" a="1"/>
  <c r="N2171" i="3" s="1"/>
  <c r="N2172" i="3" a="1"/>
  <c r="N2172" i="3" s="1"/>
  <c r="N2173" i="3" a="1"/>
  <c r="N2173" i="3" s="1"/>
  <c r="N2176" i="3" a="1"/>
  <c r="N2176" i="3" s="1"/>
  <c r="N2177" i="3" a="1"/>
  <c r="N2177" i="3" s="1"/>
  <c r="N2179" i="3" a="1"/>
  <c r="N2179" i="3" s="1"/>
  <c r="N2183" i="3" a="1"/>
  <c r="N2183" i="3" s="1"/>
  <c r="N2184" i="3" a="1"/>
  <c r="N2184" i="3" s="1"/>
  <c r="N2185" i="3" a="1"/>
  <c r="N2185" i="3" s="1"/>
  <c r="N2188" i="3" a="1"/>
  <c r="N2188" i="3" s="1"/>
  <c r="N2191" i="3" a="1"/>
  <c r="N2191" i="3" s="1"/>
  <c r="N2194" i="3" a="1"/>
  <c r="N2194" i="3" s="1"/>
  <c r="N2199" i="3" a="1"/>
  <c r="N2199" i="3" s="1"/>
  <c r="N2201" i="3" a="1"/>
  <c r="N2201" i="3" s="1"/>
  <c r="N2202" i="3" a="1"/>
  <c r="N2202" i="3" s="1"/>
  <c r="N2208" i="3" a="1"/>
  <c r="N2208" i="3" s="1"/>
  <c r="N2209" i="3" a="1"/>
  <c r="N2209" i="3" s="1"/>
  <c r="N2210" i="3" a="1"/>
  <c r="N2210" i="3" s="1"/>
  <c r="N2211" i="3" a="1"/>
  <c r="N2211" i="3" s="1"/>
  <c r="N2212" i="3" a="1"/>
  <c r="N2212" i="3" s="1"/>
  <c r="N2214" i="3" a="1"/>
  <c r="N2214" i="3" s="1"/>
  <c r="N2215" i="3" a="1"/>
  <c r="N2215" i="3" s="1"/>
  <c r="N2216" i="3" a="1"/>
  <c r="N2216" i="3" s="1"/>
  <c r="N2217" i="3" a="1"/>
  <c r="N2217" i="3" s="1"/>
  <c r="N2221" i="3" a="1"/>
  <c r="N2221" i="3" s="1"/>
  <c r="N2223" i="3" a="1"/>
  <c r="N2223" i="3" s="1"/>
  <c r="N2225" i="3" a="1"/>
  <c r="N2225" i="3" s="1"/>
  <c r="N2227" i="3" a="1"/>
  <c r="N2227" i="3" s="1"/>
  <c r="N2230" i="3" a="1"/>
  <c r="N2230" i="3" s="1"/>
  <c r="N2232" i="3" a="1"/>
  <c r="N2232" i="3" s="1"/>
  <c r="N2233" i="3" a="1"/>
  <c r="N2233" i="3" s="1"/>
  <c r="N2236" i="3" a="1"/>
  <c r="N2236" i="3" s="1"/>
  <c r="N2237" i="3" a="1"/>
  <c r="N2237" i="3" s="1"/>
  <c r="N2238" i="3" a="1"/>
  <c r="N2238" i="3" s="1"/>
  <c r="N2241" i="3" a="1"/>
  <c r="N2241" i="3" s="1"/>
  <c r="N2242" i="3" a="1"/>
  <c r="N2242" i="3" s="1"/>
  <c r="N2243" i="3" a="1"/>
  <c r="N2243" i="3" s="1"/>
  <c r="N2244" i="3" a="1"/>
  <c r="N2244" i="3" s="1"/>
  <c r="N2245" i="3" a="1"/>
  <c r="N2245" i="3" s="1"/>
  <c r="N2246" i="3" a="1"/>
  <c r="N2246" i="3" s="1"/>
  <c r="N2247" i="3" a="1"/>
  <c r="N2247" i="3" s="1"/>
  <c r="N2248" i="3" a="1"/>
  <c r="N2248" i="3" s="1"/>
  <c r="N2251" i="3" a="1"/>
  <c r="N2251" i="3" s="1"/>
  <c r="N2253" i="3" a="1"/>
  <c r="N2253" i="3" s="1"/>
  <c r="N2254" i="3" a="1"/>
  <c r="N2254" i="3" s="1"/>
  <c r="N2256" i="3" a="1"/>
  <c r="N2256" i="3" s="1"/>
  <c r="N2257" i="3" a="1"/>
  <c r="N2257" i="3" s="1"/>
  <c r="N2260" i="3" a="1"/>
  <c r="N2260" i="3" s="1"/>
  <c r="N2266" i="3" a="1"/>
  <c r="N2266" i="3" s="1"/>
  <c r="N2268" i="3" a="1"/>
  <c r="N2268" i="3" s="1"/>
  <c r="N2269" i="3" a="1"/>
  <c r="N2269" i="3" s="1"/>
  <c r="N2271" i="3" a="1"/>
  <c r="N2271" i="3" s="1"/>
  <c r="N2273" i="3" a="1"/>
  <c r="N2273" i="3" s="1"/>
  <c r="N2274" i="3" a="1"/>
  <c r="N2274" i="3" s="1"/>
  <c r="N2275" i="3" a="1"/>
  <c r="N2275" i="3" s="1"/>
  <c r="N2278" i="3" a="1"/>
  <c r="N2278" i="3" s="1"/>
  <c r="N2279" i="3" a="1"/>
  <c r="N2279" i="3" s="1"/>
  <c r="N2282" i="3" a="1"/>
  <c r="N2282" i="3" s="1"/>
  <c r="N2285" i="3" a="1"/>
  <c r="N2285" i="3" s="1"/>
  <c r="N2287" i="3" a="1"/>
  <c r="N2287" i="3" s="1"/>
  <c r="N2288" i="3" a="1"/>
  <c r="N2288" i="3" s="1"/>
  <c r="N2289" i="3" a="1"/>
  <c r="N2289" i="3" s="1"/>
  <c r="N2290" i="3" a="1"/>
  <c r="N2290" i="3" s="1"/>
  <c r="N2291" i="3" a="1"/>
  <c r="N2291" i="3" s="1"/>
  <c r="N2292" i="3" a="1"/>
  <c r="N2292" i="3" s="1"/>
  <c r="N2293" i="3" a="1"/>
  <c r="N2293" i="3" s="1"/>
  <c r="N2295" i="3" a="1"/>
  <c r="N2295" i="3" s="1"/>
  <c r="N2296" i="3" a="1"/>
  <c r="N2296" i="3" s="1"/>
  <c r="N2297" i="3" a="1"/>
  <c r="N2297" i="3" s="1"/>
  <c r="N2300" i="3" a="1"/>
  <c r="N2300" i="3" s="1"/>
  <c r="N2301" i="3" a="1"/>
  <c r="N2301" i="3" s="1"/>
  <c r="N2304" i="3" a="1"/>
  <c r="N2304" i="3" s="1"/>
  <c r="N2305" i="3" a="1"/>
  <c r="N2305" i="3" s="1"/>
  <c r="N2307" i="3" a="1"/>
  <c r="N2307" i="3" s="1"/>
  <c r="N2309" i="3" a="1"/>
  <c r="N2309" i="3" s="1"/>
  <c r="N2312" i="3" a="1"/>
  <c r="N2312" i="3" s="1"/>
  <c r="N2313" i="3" a="1"/>
  <c r="N2313" i="3" s="1"/>
  <c r="N2328" i="3" a="1"/>
  <c r="N2328" i="3" s="1"/>
  <c r="N2333" i="3" a="1"/>
  <c r="N2333" i="3" s="1"/>
  <c r="N2334" i="3" a="1"/>
  <c r="N2334" i="3" s="1"/>
  <c r="N2336" i="3" a="1"/>
  <c r="N2336" i="3" s="1"/>
  <c r="N2337" i="3" a="1"/>
  <c r="N2337" i="3" s="1"/>
  <c r="N2338" i="3" a="1"/>
  <c r="N2338" i="3" s="1"/>
  <c r="N2340" i="3" a="1"/>
  <c r="N2340" i="3" s="1"/>
  <c r="N2341" i="3" a="1"/>
  <c r="N2341" i="3" s="1"/>
  <c r="N2343" i="3" a="1"/>
  <c r="N2343" i="3" s="1"/>
  <c r="N2353" i="3" a="1"/>
  <c r="N2353" i="3" s="1"/>
  <c r="N2354" i="3" a="1"/>
  <c r="N2354" i="3" s="1"/>
  <c r="N2356" i="3" a="1"/>
  <c r="N2356" i="3" s="1"/>
  <c r="N2359" i="3" a="1"/>
  <c r="N2359" i="3" s="1"/>
  <c r="N2363" i="3" a="1"/>
  <c r="N2363" i="3" s="1"/>
  <c r="N2366" i="3" a="1"/>
  <c r="N2366" i="3" s="1"/>
  <c r="N2369" i="3" a="1"/>
  <c r="N2369" i="3" s="1"/>
  <c r="N2373" i="3" a="1"/>
  <c r="N2373" i="3" s="1"/>
  <c r="N2374" i="3" a="1"/>
  <c r="N2374" i="3" s="1"/>
  <c r="N2375" i="3" a="1"/>
  <c r="N2375" i="3" s="1"/>
  <c r="N2376" i="3" a="1"/>
  <c r="N2376" i="3" s="1"/>
  <c r="N2377" i="3" a="1"/>
  <c r="N2377" i="3" s="1"/>
  <c r="N2378" i="3" a="1"/>
  <c r="N2378" i="3" s="1"/>
  <c r="N2379" i="3" a="1"/>
  <c r="N2379" i="3" s="1"/>
  <c r="N2380" i="3" a="1"/>
  <c r="N2380" i="3" s="1"/>
  <c r="N2381" i="3" a="1"/>
  <c r="N2381" i="3" s="1"/>
  <c r="N2382" i="3" a="1"/>
  <c r="N2382" i="3" s="1"/>
  <c r="N2403" i="3" a="1"/>
  <c r="N2403" i="3" s="1"/>
  <c r="N2406" i="3" a="1"/>
  <c r="N2406" i="3" s="1"/>
  <c r="N2418" i="3" a="1"/>
  <c r="N2418" i="3" s="1"/>
  <c r="N2422" i="3" a="1"/>
  <c r="N2422" i="3" s="1"/>
  <c r="N2432" i="3" a="1"/>
  <c r="N2432" i="3" s="1"/>
  <c r="N2435" i="3" a="1"/>
  <c r="N2435" i="3" s="1"/>
  <c r="N2436" i="3" a="1"/>
  <c r="N2436" i="3" s="1"/>
  <c r="N2455" i="3" a="1"/>
  <c r="N2455" i="3" s="1"/>
  <c r="N2459" i="3" a="1"/>
  <c r="N2459" i="3" s="1"/>
  <c r="N2462" i="3" a="1"/>
  <c r="N2462" i="3" s="1"/>
  <c r="N2464" i="3" a="1"/>
  <c r="N2464" i="3" s="1"/>
  <c r="N2465" i="3" a="1"/>
  <c r="N2465" i="3" s="1"/>
  <c r="N2468" i="3" a="1"/>
  <c r="N2468" i="3" s="1"/>
  <c r="N2471" i="3" a="1"/>
  <c r="N2471" i="3" s="1"/>
  <c r="N2473" i="3" a="1"/>
  <c r="N2473" i="3" s="1"/>
  <c r="N2477" i="3" a="1"/>
  <c r="N2477" i="3" s="1"/>
  <c r="N2481" i="3" a="1"/>
  <c r="N2481" i="3" s="1"/>
  <c r="N2488" i="3" a="1"/>
  <c r="N2488" i="3" s="1"/>
  <c r="N2500" i="3" a="1"/>
  <c r="N2500" i="3" s="1"/>
  <c r="N2502" i="3" a="1"/>
  <c r="N2502" i="3" s="1"/>
  <c r="N2504" i="3" a="1"/>
  <c r="N2504" i="3" s="1"/>
  <c r="N2506" i="3" a="1"/>
  <c r="N2506" i="3" s="1"/>
  <c r="N2507" i="3" a="1"/>
  <c r="N2507" i="3" s="1"/>
  <c r="N2508" i="3" a="1"/>
  <c r="N2508" i="3" s="1"/>
  <c r="N2509" i="3" a="1"/>
  <c r="N2509" i="3" s="1"/>
  <c r="N2511" i="3" a="1"/>
  <c r="N2511" i="3" s="1"/>
  <c r="N2514" i="3" a="1"/>
  <c r="N2514" i="3" s="1"/>
  <c r="N2515" i="3" a="1"/>
  <c r="N2515" i="3" s="1"/>
  <c r="N2516" i="3" a="1"/>
  <c r="N2516" i="3" s="1"/>
  <c r="N2520" i="3" a="1"/>
  <c r="N2520" i="3" s="1"/>
  <c r="N2521" i="3" a="1"/>
  <c r="N2521" i="3" s="1"/>
  <c r="N2522" i="3" a="1"/>
  <c r="N2522" i="3" s="1"/>
  <c r="N2524" i="3" a="1"/>
  <c r="N2524" i="3" s="1"/>
  <c r="N2527" i="3" a="1"/>
  <c r="N2527" i="3" s="1"/>
  <c r="N2528" i="3" a="1"/>
  <c r="N2528" i="3" s="1"/>
  <c r="N2529" i="3" a="1"/>
  <c r="N2529" i="3" s="1"/>
  <c r="N2530" i="3" a="1"/>
  <c r="N2530" i="3" s="1"/>
  <c r="N2531" i="3" a="1"/>
  <c r="N2531" i="3" s="1"/>
  <c r="N2533" i="3" a="1"/>
  <c r="N2533" i="3" s="1"/>
  <c r="N2536" i="3" a="1"/>
  <c r="N2536" i="3" s="1"/>
  <c r="N2537" i="3" a="1"/>
  <c r="N2537" i="3" s="1"/>
  <c r="N2538" i="3" a="1"/>
  <c r="N2538" i="3" s="1"/>
  <c r="N2540" i="3" a="1"/>
  <c r="N2540" i="3" s="1"/>
  <c r="N2541" i="3" a="1"/>
  <c r="N2541" i="3" s="1"/>
  <c r="N2543" i="3" a="1"/>
  <c r="N2543" i="3" s="1"/>
  <c r="N2544" i="3" a="1"/>
  <c r="N2544" i="3" s="1"/>
  <c r="N2545" i="3" a="1"/>
  <c r="N2545" i="3" s="1"/>
  <c r="N2547" i="3" a="1"/>
  <c r="N2547" i="3" s="1"/>
  <c r="N2548" i="3" a="1"/>
  <c r="N2548" i="3" s="1"/>
  <c r="N2549" i="3" a="1"/>
  <c r="N2549" i="3" s="1"/>
  <c r="N2550" i="3" a="1"/>
  <c r="N2550" i="3" s="1"/>
  <c r="N2551" i="3" a="1"/>
  <c r="N2551" i="3" s="1"/>
  <c r="N2552" i="3" a="1"/>
  <c r="N2552" i="3" s="1"/>
  <c r="N2553" i="3" a="1"/>
  <c r="N2553" i="3" s="1"/>
  <c r="N2554" i="3" a="1"/>
  <c r="N2554" i="3" s="1"/>
  <c r="N2557" i="3" a="1"/>
  <c r="N2557" i="3" s="1"/>
  <c r="N2559" i="3" a="1"/>
  <c r="N2559" i="3" s="1"/>
  <c r="N2560" i="3" a="1"/>
  <c r="N2560" i="3" s="1"/>
  <c r="N2563" i="3" a="1"/>
  <c r="N2563" i="3" s="1"/>
  <c r="N2564" i="3" a="1"/>
  <c r="N2564" i="3" s="1"/>
  <c r="N2565" i="3" a="1"/>
  <c r="N2565" i="3" s="1"/>
  <c r="N2567" i="3" a="1"/>
  <c r="N2567" i="3" s="1"/>
  <c r="N2568" i="3" a="1"/>
  <c r="N2568" i="3" s="1"/>
  <c r="N2569" i="3" a="1"/>
  <c r="N2569" i="3" s="1"/>
  <c r="N2570" i="3" a="1"/>
  <c r="N2570" i="3" s="1"/>
  <c r="N2571" i="3" a="1"/>
  <c r="N2571" i="3" s="1"/>
  <c r="N2572" i="3" a="1"/>
  <c r="N2572" i="3" s="1"/>
  <c r="N2573" i="3" a="1"/>
  <c r="N2573" i="3" s="1"/>
  <c r="N2574" i="3" a="1"/>
  <c r="N2574" i="3" s="1"/>
  <c r="N2577" i="3" a="1"/>
  <c r="N2577" i="3" s="1"/>
  <c r="N2579" i="3" a="1"/>
  <c r="N2579" i="3" s="1"/>
  <c r="N2581" i="3" a="1"/>
  <c r="N2581" i="3" s="1"/>
  <c r="N2584" i="3" a="1"/>
  <c r="N2584" i="3" s="1"/>
  <c r="N2585" i="3" a="1"/>
  <c r="N2585" i="3" s="1"/>
  <c r="N2586" i="3" a="1"/>
  <c r="N2586" i="3" s="1"/>
  <c r="N2587" i="3" a="1"/>
  <c r="N2587" i="3" s="1"/>
  <c r="N2589" i="3" a="1"/>
  <c r="N2589" i="3" s="1"/>
  <c r="N2594" i="3" a="1"/>
  <c r="N2594" i="3" s="1"/>
  <c r="N2595" i="3" a="1"/>
  <c r="N2595" i="3" s="1"/>
  <c r="N2596" i="3" a="1"/>
  <c r="N2596" i="3" s="1"/>
  <c r="N2599" i="3" a="1"/>
  <c r="N2599" i="3" s="1"/>
  <c r="N2600" i="3" a="1"/>
  <c r="N2600" i="3" s="1"/>
  <c r="N2602" i="3" a="1"/>
  <c r="N2602" i="3" s="1"/>
  <c r="N2604" i="3" a="1"/>
  <c r="N2604" i="3" s="1"/>
  <c r="N2605" i="3" a="1"/>
  <c r="N2605" i="3" s="1"/>
  <c r="N2608" i="3" a="1"/>
  <c r="N2608" i="3" s="1"/>
  <c r="N2609" i="3" a="1"/>
  <c r="N2609" i="3" s="1"/>
  <c r="N2610" i="3" a="1"/>
  <c r="N2610" i="3" s="1"/>
  <c r="N2611" i="3" a="1"/>
  <c r="N2611" i="3" s="1"/>
  <c r="N2614" i="3" a="1"/>
  <c r="N2614" i="3" s="1"/>
  <c r="N2615" i="3" a="1"/>
  <c r="N2615" i="3" s="1"/>
  <c r="N2618" i="3" a="1"/>
  <c r="N2618" i="3" s="1"/>
  <c r="N2619" i="3" a="1"/>
  <c r="N2619" i="3" s="1"/>
  <c r="N2621" i="3" a="1"/>
  <c r="N2621" i="3" s="1"/>
  <c r="N2622" i="3" a="1"/>
  <c r="N2622" i="3" s="1"/>
  <c r="N2623" i="3" a="1"/>
  <c r="N2623" i="3" s="1"/>
  <c r="N2624" i="3" a="1"/>
  <c r="N2624" i="3" s="1"/>
  <c r="N2626" i="3" a="1"/>
  <c r="N2626" i="3" s="1"/>
  <c r="N2628" i="3" a="1"/>
  <c r="N2628" i="3" s="1"/>
  <c r="N2629" i="3" a="1"/>
  <c r="N2629" i="3" s="1"/>
  <c r="N2630" i="3" a="1"/>
  <c r="N2630" i="3" s="1"/>
  <c r="N2631" i="3" a="1"/>
  <c r="N2631" i="3" s="1"/>
  <c r="N2632" i="3" a="1"/>
  <c r="N2632" i="3" s="1"/>
  <c r="N2633" i="3" a="1"/>
  <c r="N2633" i="3" s="1"/>
  <c r="N2634" i="3" a="1"/>
  <c r="N2634" i="3" s="1"/>
  <c r="N2635" i="3" a="1"/>
  <c r="N2635" i="3" s="1"/>
  <c r="N2637" i="3" a="1"/>
  <c r="N2637" i="3" s="1"/>
  <c r="N2640" i="3" a="1"/>
  <c r="N2640" i="3" s="1"/>
  <c r="N2643" i="3" a="1"/>
  <c r="N2643" i="3" s="1"/>
  <c r="N2644" i="3" a="1"/>
  <c r="N2644" i="3" s="1"/>
  <c r="N2647" i="3" a="1"/>
  <c r="N2647" i="3" s="1"/>
  <c r="N2648" i="3" a="1"/>
  <c r="N2648" i="3" s="1"/>
  <c r="N2649" i="3" a="1"/>
  <c r="N2649" i="3" s="1"/>
  <c r="N2650" i="3" a="1"/>
  <c r="N2650" i="3" s="1"/>
  <c r="N2651" i="3" a="1"/>
  <c r="N2651" i="3" s="1"/>
  <c r="N2652" i="3" a="1"/>
  <c r="N2652" i="3" s="1"/>
  <c r="N2653" i="3" a="1"/>
  <c r="N2653" i="3" s="1"/>
  <c r="N2654" i="3" a="1"/>
  <c r="N2654" i="3" s="1"/>
  <c r="N2655" i="3" a="1"/>
  <c r="N2655" i="3" s="1"/>
  <c r="N2657" i="3" a="1"/>
  <c r="N2657" i="3" s="1"/>
  <c r="N2658" i="3" a="1"/>
  <c r="N2658" i="3" s="1"/>
  <c r="N2661" i="3" a="1"/>
  <c r="N2661" i="3" s="1"/>
  <c r="N2662" i="3" a="1"/>
  <c r="N2662" i="3" s="1"/>
  <c r="N2663" i="3" a="1"/>
  <c r="N2663" i="3" s="1"/>
  <c r="N2664" i="3" a="1"/>
  <c r="N2664" i="3" s="1"/>
  <c r="N2666" i="3" a="1"/>
  <c r="N2666" i="3" s="1"/>
  <c r="N2667" i="3" a="1"/>
  <c r="N2667" i="3" s="1"/>
  <c r="N2668" i="3" a="1"/>
  <c r="N2668" i="3" s="1"/>
  <c r="N2670" i="3" a="1"/>
  <c r="N2670" i="3" s="1"/>
  <c r="N2671" i="3" a="1"/>
  <c r="N2671" i="3" s="1"/>
  <c r="N2672" i="3" a="1"/>
  <c r="N2672" i="3" s="1"/>
  <c r="N2673" i="3" a="1"/>
  <c r="N2673" i="3" s="1"/>
  <c r="N2674" i="3" a="1"/>
  <c r="N2674" i="3" s="1"/>
  <c r="N2675" i="3" a="1"/>
  <c r="N2675" i="3" s="1"/>
  <c r="N2677" i="3" a="1"/>
  <c r="N2677" i="3" s="1"/>
  <c r="N2678" i="3" a="1"/>
  <c r="N2678" i="3" s="1"/>
  <c r="N2679" i="3" a="1"/>
  <c r="N2679" i="3" s="1"/>
  <c r="N2681" i="3" a="1"/>
  <c r="N2681" i="3" s="1"/>
  <c r="N2703" i="3" a="1"/>
  <c r="N2703" i="3" s="1"/>
  <c r="N2716" i="3" a="1"/>
  <c r="N2716" i="3" s="1"/>
  <c r="N2718" i="3" a="1"/>
  <c r="N2718" i="3" s="1"/>
  <c r="N2719" i="3" a="1"/>
  <c r="N2719" i="3" s="1"/>
  <c r="N2721" i="3" a="1"/>
  <c r="N2721" i="3" s="1"/>
  <c r="N2722" i="3" a="1"/>
  <c r="N2722" i="3" s="1"/>
  <c r="N2723" i="3" a="1"/>
  <c r="N2723" i="3" s="1"/>
  <c r="N2724" i="3" a="1"/>
  <c r="N2724" i="3" s="1"/>
  <c r="N2726" i="3" a="1"/>
  <c r="N2726" i="3" s="1"/>
  <c r="N2728" i="3" a="1"/>
  <c r="N2728" i="3" s="1"/>
  <c r="N2729" i="3" a="1"/>
  <c r="N2729" i="3" s="1"/>
  <c r="N2730" i="3" a="1"/>
  <c r="N2730" i="3" s="1"/>
  <c r="N2731" i="3" a="1"/>
  <c r="N2731" i="3" s="1"/>
  <c r="N2733" i="3" a="1"/>
  <c r="N2733" i="3" s="1"/>
  <c r="N2734" i="3" a="1"/>
  <c r="N2734" i="3" s="1"/>
  <c r="N2735" i="3" a="1"/>
  <c r="N2735" i="3" s="1"/>
  <c r="N2737" i="3" a="1"/>
  <c r="N2737" i="3" s="1"/>
  <c r="N2738" i="3" a="1"/>
  <c r="N2738" i="3" s="1"/>
  <c r="N2739" i="3" a="1"/>
  <c r="N2739" i="3" s="1"/>
  <c r="N2742" i="3" a="1"/>
  <c r="N2742" i="3" s="1"/>
  <c r="N2743" i="3" a="1"/>
  <c r="N2743" i="3" s="1"/>
  <c r="N2744" i="3" a="1"/>
  <c r="N2744" i="3" s="1"/>
  <c r="N2745" i="3" a="1"/>
  <c r="N2745" i="3" s="1"/>
  <c r="N2746" i="3" a="1"/>
  <c r="N2746" i="3" s="1"/>
  <c r="N2747" i="3" a="1"/>
  <c r="N2747" i="3" s="1"/>
  <c r="N2748" i="3" a="1"/>
  <c r="N2748" i="3" s="1"/>
  <c r="N2749" i="3" a="1"/>
  <c r="N2749" i="3" s="1"/>
  <c r="N2750" i="3" a="1"/>
  <c r="N2750" i="3" s="1"/>
  <c r="N2751" i="3" a="1"/>
  <c r="N2751" i="3" s="1"/>
  <c r="N2753" i="3" a="1"/>
  <c r="N2753" i="3" s="1"/>
  <c r="N2754" i="3" a="1"/>
  <c r="N2754" i="3" s="1"/>
  <c r="N2755" i="3" a="1"/>
  <c r="N2755" i="3" s="1"/>
  <c r="N2756" i="3" a="1"/>
  <c r="N2756" i="3" s="1"/>
  <c r="N2757" i="3" a="1"/>
  <c r="N2757" i="3" s="1"/>
  <c r="N2758" i="3" a="1"/>
  <c r="N2758" i="3" s="1"/>
  <c r="N2759" i="3" a="1"/>
  <c r="N2759" i="3" s="1"/>
  <c r="N2760" i="3" a="1"/>
  <c r="N2760" i="3" s="1"/>
  <c r="N2761" i="3" a="1"/>
  <c r="N2761" i="3" s="1"/>
  <c r="N2762" i="3" a="1"/>
  <c r="N2762" i="3" s="1"/>
  <c r="N2763" i="3" a="1"/>
  <c r="N2763" i="3" s="1"/>
  <c r="N2764" i="3" a="1"/>
  <c r="N2764" i="3" s="1"/>
  <c r="N2765" i="3" a="1"/>
  <c r="N2765" i="3" s="1"/>
  <c r="N2766" i="3" a="1"/>
  <c r="N2766" i="3" s="1"/>
  <c r="N2767" i="3" a="1"/>
  <c r="N2767" i="3" s="1"/>
  <c r="N2768" i="3" a="1"/>
  <c r="N2768" i="3" s="1"/>
  <c r="N2769" i="3" a="1"/>
  <c r="N2769" i="3" s="1"/>
  <c r="N2770" i="3" a="1"/>
  <c r="N2770" i="3" s="1"/>
  <c r="N2773" i="3" a="1"/>
  <c r="N2773" i="3" s="1"/>
  <c r="N2774" i="3" a="1"/>
  <c r="N2774" i="3" s="1"/>
  <c r="N2775" i="3" a="1"/>
  <c r="N2775" i="3" s="1"/>
  <c r="N2776" i="3" a="1"/>
  <c r="N2776" i="3" s="1"/>
  <c r="N2777" i="3" a="1"/>
  <c r="N2777" i="3" s="1"/>
  <c r="N2778" i="3" a="1"/>
  <c r="N2778" i="3" s="1"/>
  <c r="N2779" i="3" a="1"/>
  <c r="N2779" i="3" s="1"/>
  <c r="N2780" i="3" a="1"/>
  <c r="N2780" i="3" s="1"/>
  <c r="N2781" i="3" a="1"/>
  <c r="N2781" i="3" s="1"/>
  <c r="N2782" i="3" a="1"/>
  <c r="N2782" i="3" s="1"/>
  <c r="N2783" i="3" a="1"/>
  <c r="N2783" i="3" s="1"/>
  <c r="N2784" i="3" a="1"/>
  <c r="N2784" i="3" s="1"/>
  <c r="N2785" i="3" a="1"/>
  <c r="N2785" i="3" s="1"/>
  <c r="N2786" i="3" a="1"/>
  <c r="N2786" i="3" s="1"/>
  <c r="N2787" i="3" a="1"/>
  <c r="N2787" i="3" s="1"/>
  <c r="N2788" i="3" a="1"/>
  <c r="N2788" i="3" s="1"/>
  <c r="N2789" i="3" a="1"/>
  <c r="N2789" i="3" s="1"/>
  <c r="N2790" i="3" a="1"/>
  <c r="N2790" i="3" s="1"/>
  <c r="N2792" i="3" a="1"/>
  <c r="N2792" i="3" s="1"/>
  <c r="N2793" i="3" a="1"/>
  <c r="N2793" i="3" s="1"/>
  <c r="N2795" i="3" a="1"/>
  <c r="N2795" i="3" s="1"/>
  <c r="N2796" i="3" a="1"/>
  <c r="N2796" i="3" s="1"/>
  <c r="N2797" i="3" a="1"/>
  <c r="N2797" i="3" s="1"/>
  <c r="N2798" i="3" a="1"/>
  <c r="N2798" i="3" s="1"/>
  <c r="N2799" i="3" a="1"/>
  <c r="N2799" i="3" s="1"/>
  <c r="N2800" i="3" a="1"/>
  <c r="N2800" i="3" s="1"/>
  <c r="N2801" i="3" a="1"/>
  <c r="N2801" i="3" s="1"/>
  <c r="N2802" i="3" a="1"/>
  <c r="N2802" i="3" s="1"/>
  <c r="N2803" i="3" a="1"/>
  <c r="N2803" i="3" s="1"/>
  <c r="N2804" i="3" a="1"/>
  <c r="N2804" i="3" s="1"/>
  <c r="N2805" i="3" a="1"/>
  <c r="N2805" i="3" s="1"/>
  <c r="N2806" i="3" a="1"/>
  <c r="N2806" i="3" s="1"/>
  <c r="N2807" i="3" a="1"/>
  <c r="N2807" i="3" s="1"/>
  <c r="N2808" i="3" a="1"/>
  <c r="N2808" i="3" s="1"/>
  <c r="N2809" i="3" a="1"/>
  <c r="N2809" i="3" s="1"/>
  <c r="N2810" i="3" a="1"/>
  <c r="N2810" i="3" s="1"/>
  <c r="N2811" i="3" a="1"/>
  <c r="N2811" i="3" s="1"/>
  <c r="N2812" i="3" a="1"/>
  <c r="N2812" i="3" s="1"/>
  <c r="N2813" i="3" a="1"/>
  <c r="N2813" i="3" s="1"/>
  <c r="N2814" i="3" a="1"/>
  <c r="N2814" i="3" s="1"/>
  <c r="N2815" i="3" a="1"/>
  <c r="N2815" i="3" s="1"/>
  <c r="N2816" i="3" a="1"/>
  <c r="N2816" i="3" s="1"/>
  <c r="N2817" i="3" a="1"/>
  <c r="N2817" i="3" s="1"/>
  <c r="N2818" i="3" a="1"/>
  <c r="N2818" i="3" s="1"/>
  <c r="N2819" i="3" a="1"/>
  <c r="N2819" i="3" s="1"/>
  <c r="N2820" i="3" a="1"/>
  <c r="N2820" i="3" s="1"/>
  <c r="N2821" i="3" a="1"/>
  <c r="N2821" i="3" s="1"/>
  <c r="N2822" i="3" a="1"/>
  <c r="N2822" i="3" s="1"/>
  <c r="N2823" i="3" a="1"/>
  <c r="N2823" i="3" s="1"/>
  <c r="N2824" i="3" a="1"/>
  <c r="N2824" i="3" s="1"/>
  <c r="N2825" i="3" a="1"/>
  <c r="N2825" i="3" s="1"/>
  <c r="N2826" i="3" a="1"/>
  <c r="N2826" i="3" s="1"/>
  <c r="N2827" i="3" a="1"/>
  <c r="N2827" i="3" s="1"/>
  <c r="N2829" i="3" a="1"/>
  <c r="N2829" i="3" s="1"/>
  <c r="N2830" i="3" a="1"/>
  <c r="N2830" i="3" s="1"/>
  <c r="N2831" i="3" a="1"/>
  <c r="N2831" i="3" s="1"/>
  <c r="N2832" i="3" a="1"/>
  <c r="N2832" i="3" s="1"/>
  <c r="N2833" i="3" a="1"/>
  <c r="N2833" i="3" s="1"/>
  <c r="N2834" i="3" a="1"/>
  <c r="N2834" i="3" s="1"/>
  <c r="N2837" i="3" a="1"/>
  <c r="N2837" i="3" s="1"/>
  <c r="N2839" i="3" a="1"/>
  <c r="N2839" i="3" s="1"/>
  <c r="N2840" i="3" a="1"/>
  <c r="N2840" i="3" s="1"/>
  <c r="N2841" i="3" a="1"/>
  <c r="N2841" i="3" s="1"/>
  <c r="N2842" i="3" a="1"/>
  <c r="N2842" i="3" s="1"/>
  <c r="N2843" i="3" a="1"/>
  <c r="N2843" i="3" s="1"/>
  <c r="N2844" i="3" a="1"/>
  <c r="N2844" i="3" s="1"/>
  <c r="N2845" i="3" a="1"/>
  <c r="N2845" i="3" s="1"/>
  <c r="N2846" i="3" a="1"/>
  <c r="N2846" i="3" s="1"/>
  <c r="N2847" i="3" a="1"/>
  <c r="N2847" i="3" s="1"/>
  <c r="N2848" i="3" a="1"/>
  <c r="N2848" i="3" s="1"/>
  <c r="N2849" i="3" a="1"/>
  <c r="N2849" i="3" s="1"/>
  <c r="N2850" i="3" a="1"/>
  <c r="N2850" i="3" s="1"/>
  <c r="N2851" i="3" a="1"/>
  <c r="N2851" i="3" s="1"/>
  <c r="N2852" i="3" a="1"/>
  <c r="N2852" i="3" s="1"/>
  <c r="N2853" i="3" a="1"/>
  <c r="N2853" i="3" s="1"/>
  <c r="N2854" i="3" a="1"/>
  <c r="N2854" i="3" s="1"/>
  <c r="N2855" i="3" a="1"/>
  <c r="N2855" i="3" s="1"/>
  <c r="N2856" i="3" a="1"/>
  <c r="N2856" i="3" s="1"/>
  <c r="N2857" i="3" a="1"/>
  <c r="N2857" i="3" s="1"/>
  <c r="N2858" i="3" a="1"/>
  <c r="N2858" i="3" s="1"/>
  <c r="N2859" i="3" a="1"/>
  <c r="N2859" i="3" s="1"/>
  <c r="N2860" i="3" a="1"/>
  <c r="N2860" i="3" s="1"/>
  <c r="N2861" i="3" a="1"/>
  <c r="N2861" i="3" s="1"/>
  <c r="N2862" i="3" a="1"/>
  <c r="N2862" i="3" s="1"/>
  <c r="N2863" i="3" a="1"/>
  <c r="N2863" i="3" s="1"/>
  <c r="N2866" i="3" a="1"/>
  <c r="N2866" i="3" s="1"/>
  <c r="N2867" i="3" a="1"/>
  <c r="N2867" i="3" s="1"/>
  <c r="N2868" i="3" a="1"/>
  <c r="N2868" i="3" s="1"/>
  <c r="N2869" i="3" a="1"/>
  <c r="N2869" i="3" s="1"/>
  <c r="N2870" i="3" a="1"/>
  <c r="N2870" i="3" s="1"/>
  <c r="N2871" i="3" a="1"/>
  <c r="N2871" i="3" s="1"/>
  <c r="N2872" i="3" a="1"/>
  <c r="N2872" i="3" s="1"/>
  <c r="N2873" i="3" a="1"/>
  <c r="N2873" i="3" s="1"/>
  <c r="N2874" i="3" a="1"/>
  <c r="N2874" i="3" s="1"/>
  <c r="N2875" i="3" a="1"/>
  <c r="N2875" i="3" s="1"/>
  <c r="N2876" i="3" a="1"/>
  <c r="N2876" i="3" s="1"/>
  <c r="N2877" i="3" a="1"/>
  <c r="N2877" i="3" s="1"/>
  <c r="N2878" i="3" a="1"/>
  <c r="N2878" i="3" s="1"/>
  <c r="N2879" i="3" a="1"/>
  <c r="N2879" i="3" s="1"/>
  <c r="N2880" i="3" a="1"/>
  <c r="N2880" i="3" s="1"/>
  <c r="N2881" i="3" a="1"/>
  <c r="N2881" i="3" s="1"/>
  <c r="N2882" i="3" a="1"/>
  <c r="N2882" i="3" s="1"/>
  <c r="N2883" i="3" a="1"/>
  <c r="N2883" i="3" s="1"/>
  <c r="N2884" i="3" a="1"/>
  <c r="N2884" i="3" s="1"/>
  <c r="N2885" i="3" a="1"/>
  <c r="N2885" i="3" s="1"/>
  <c r="N2886" i="3" a="1"/>
  <c r="N2886" i="3" s="1"/>
  <c r="N2887" i="3" a="1"/>
  <c r="N2887" i="3" s="1"/>
  <c r="N2904" i="3" a="1"/>
  <c r="N2904" i="3" s="1"/>
  <c r="N2905" i="3" a="1"/>
  <c r="N2905" i="3" s="1"/>
  <c r="N2906" i="3" a="1"/>
  <c r="N2906" i="3" s="1"/>
  <c r="N2907" i="3" a="1"/>
  <c r="N2907" i="3" s="1"/>
  <c r="N2908" i="3" a="1"/>
  <c r="N2908" i="3" s="1"/>
  <c r="N2909" i="3" a="1"/>
  <c r="N2909" i="3" s="1"/>
  <c r="N2910" i="3" a="1"/>
  <c r="N2910" i="3" s="1"/>
  <c r="N2911" i="3" a="1"/>
  <c r="N2911" i="3" s="1"/>
  <c r="N2912" i="3" a="1"/>
  <c r="N2912" i="3" s="1"/>
  <c r="N2913" i="3" a="1"/>
  <c r="N2913" i="3" s="1"/>
  <c r="N2914" i="3" a="1"/>
  <c r="N2914" i="3" s="1"/>
  <c r="N2959" i="3" a="1"/>
  <c r="N2959" i="3" s="1"/>
  <c r="N2961" i="3" a="1"/>
  <c r="N2961" i="3" s="1"/>
  <c r="N2962" i="3" a="1"/>
  <c r="N2962" i="3" s="1"/>
  <c r="N951" i="3" a="1"/>
  <c r="N951" i="3" s="1"/>
  <c r="N1871" i="3" a="1"/>
  <c r="N1871" i="3" s="1"/>
  <c r="N1323" i="3" a="1"/>
  <c r="N1323" i="3" s="1"/>
  <c r="N126" i="3" a="1"/>
  <c r="N126" i="3" s="1"/>
  <c r="N1462" i="3" a="1"/>
  <c r="N1462" i="3" s="1"/>
  <c r="N1883" i="3" a="1"/>
  <c r="N1883" i="3" s="1"/>
  <c r="N2578" i="3" a="1"/>
  <c r="N2578" i="3" s="1"/>
  <c r="N1463" i="3" a="1"/>
  <c r="N1463" i="3" s="1"/>
  <c r="N8" i="3" a="1"/>
  <c r="N8" i="3" s="1"/>
  <c r="N2625" i="3" a="1"/>
  <c r="N2625" i="3" s="1"/>
  <c r="N558" i="3" a="1"/>
  <c r="N558" i="3" s="1"/>
  <c r="N1872" i="3" a="1"/>
  <c r="N1872" i="3" s="1"/>
  <c r="N1750" i="3" a="1"/>
  <c r="N1750" i="3" s="1"/>
  <c r="N1726" i="3" a="1"/>
  <c r="N1726" i="3" s="1"/>
  <c r="N2580" i="3" a="1"/>
  <c r="N2580" i="3" s="1"/>
  <c r="N559" i="3" a="1"/>
  <c r="N559" i="3" s="1"/>
  <c r="N1873" i="3" a="1"/>
  <c r="N1873" i="3" s="1"/>
  <c r="N264" i="3" a="1"/>
  <c r="N264" i="3" s="1"/>
  <c r="N112" i="3" a="1"/>
  <c r="N112" i="3" s="1"/>
  <c r="N1155" i="3" a="1"/>
  <c r="N1155" i="3" s="1"/>
  <c r="N1465" i="3" a="1"/>
  <c r="N1465" i="3" s="1"/>
  <c r="N562" i="3" a="1"/>
  <c r="N562" i="3" s="1"/>
  <c r="N2396" i="3" a="1"/>
  <c r="N2396" i="3" s="1"/>
  <c r="N1884" i="3" a="1"/>
  <c r="N1884" i="3" s="1"/>
  <c r="N1987" i="3" a="1"/>
  <c r="N1987" i="3" s="1"/>
  <c r="N1658" i="3" a="1"/>
  <c r="N1658" i="3" s="1"/>
  <c r="N1156" i="3" a="1"/>
  <c r="N1156" i="3" s="1"/>
  <c r="N1645" i="3" a="1"/>
  <c r="N1645" i="3" s="1"/>
  <c r="N2583" i="3" a="1"/>
  <c r="N2583" i="3" s="1"/>
  <c r="N1510" i="3" a="1"/>
  <c r="N1510" i="3" s="1"/>
  <c r="N583" i="3" a="1"/>
  <c r="N583" i="3" s="1"/>
  <c r="N2451" i="3" a="1"/>
  <c r="N2451" i="3" s="1"/>
  <c r="N1918" i="3" a="1"/>
  <c r="N1918" i="3" s="1"/>
  <c r="N828" i="3" a="1"/>
  <c r="N828" i="3" s="1"/>
  <c r="N320" i="3" a="1"/>
  <c r="N320" i="3" s="1"/>
  <c r="N106" i="3" a="1"/>
  <c r="N106" i="3" s="1"/>
  <c r="N926" i="3" a="1"/>
  <c r="N926" i="3" s="1"/>
  <c r="N1043" i="3" a="1"/>
  <c r="N1043" i="3" s="1"/>
  <c r="N1080" i="3" a="1"/>
  <c r="N1080" i="3" s="1"/>
  <c r="N1781" i="3" a="1"/>
  <c r="N1781" i="3" s="1"/>
  <c r="N2060" i="3" a="1"/>
  <c r="N2060" i="3" s="1"/>
  <c r="N228" i="3" a="1"/>
  <c r="N228" i="3" s="1"/>
  <c r="N1835" i="3" a="1"/>
  <c r="N1835" i="3" s="1"/>
  <c r="N2741" i="3" a="1"/>
  <c r="N2741" i="3" s="1"/>
  <c r="N1866" i="3" a="1"/>
  <c r="N1866" i="3" s="1"/>
  <c r="N1825" i="3" a="1"/>
  <c r="N1825" i="3" s="1"/>
  <c r="N663" i="3" a="1"/>
  <c r="N663" i="3" s="1"/>
  <c r="N693" i="3" a="1"/>
  <c r="N693" i="3" s="1"/>
  <c r="N58" i="3" a="1"/>
  <c r="N58" i="3" s="1"/>
  <c r="N1855" i="3" a="1"/>
  <c r="N1855" i="3" s="1"/>
  <c r="N2699" i="3" a="1"/>
  <c r="N2699" i="3" s="1"/>
  <c r="N2900" i="3" a="1"/>
  <c r="N2900" i="3" s="1"/>
  <c r="N2932" i="3" a="1"/>
  <c r="N2932" i="3" s="1"/>
  <c r="N1974" i="3" a="1"/>
  <c r="N1974" i="3" s="1"/>
  <c r="N1326" i="3" a="1"/>
  <c r="N1326" i="3" s="1"/>
  <c r="N1150" i="3" a="1"/>
  <c r="N1150" i="3" s="1"/>
  <c r="N1324" i="3" a="1"/>
  <c r="N1324" i="3" s="1"/>
  <c r="N91" i="3" a="1"/>
  <c r="N91" i="3" s="1"/>
  <c r="N1047" i="3" a="1"/>
  <c r="N1047" i="3" s="1"/>
  <c r="N1058" i="3" a="1"/>
  <c r="N1058" i="3" s="1"/>
  <c r="N1634" i="3" a="1"/>
  <c r="N1634" i="3" s="1"/>
  <c r="N2695" i="3" a="1"/>
  <c r="N2695" i="3" s="1"/>
  <c r="N16" i="3" a="1"/>
  <c r="N16" i="3" s="1"/>
  <c r="N1467" i="3" a="1"/>
  <c r="N1467" i="3" s="1"/>
  <c r="N2685" i="3" a="1"/>
  <c r="N2685" i="3" s="1"/>
  <c r="N308" i="3" a="1"/>
  <c r="N308" i="3" s="1"/>
  <c r="N1158" i="3" a="1"/>
  <c r="N1158" i="3" s="1"/>
  <c r="N1469" i="3" a="1"/>
  <c r="N1469" i="3" s="1"/>
  <c r="N2259" i="3" a="1"/>
  <c r="N2259" i="3" s="1"/>
  <c r="N2689" i="3" a="1"/>
  <c r="N2689" i="3" s="1"/>
  <c r="N861" i="3" a="1"/>
  <c r="N861" i="3" s="1"/>
  <c r="N2390" i="3" a="1"/>
  <c r="N2390" i="3" s="1"/>
  <c r="N1558" i="3" a="1"/>
  <c r="N1558" i="3" s="1"/>
  <c r="N1470" i="3" a="1"/>
  <c r="N1470" i="3" s="1"/>
  <c r="N1996" i="3" a="1"/>
  <c r="N1996" i="3" s="1"/>
  <c r="N2690" i="3" a="1"/>
  <c r="N2690" i="3" s="1"/>
  <c r="N939" i="3" a="1"/>
  <c r="N939" i="3" s="1"/>
  <c r="N1967" i="3" a="1"/>
  <c r="N1967" i="3" s="1"/>
  <c r="N103" i="3" a="1"/>
  <c r="N103" i="3" s="1"/>
  <c r="N2391" i="3" a="1"/>
  <c r="N2391" i="3" s="1"/>
  <c r="N262" i="3" a="1"/>
  <c r="N262" i="3" s="1"/>
  <c r="N2097" i="3" a="1"/>
  <c r="N2097" i="3" s="1"/>
  <c r="N305" i="3" a="1"/>
  <c r="N305" i="3" s="1"/>
  <c r="N328" i="3" a="1"/>
  <c r="N328" i="3" s="1"/>
  <c r="N110" i="3" a="1"/>
  <c r="N110" i="3" s="1"/>
  <c r="N2207" i="3" a="1"/>
  <c r="N2207" i="3" s="1"/>
  <c r="N1044" i="3" a="1"/>
  <c r="N1044" i="3" s="1"/>
  <c r="N560" i="3" a="1"/>
  <c r="N560" i="3" s="1"/>
  <c r="N1327" i="3" a="1"/>
  <c r="N1327" i="3" s="1"/>
  <c r="N2249" i="3" a="1"/>
  <c r="N2249" i="3" s="1"/>
  <c r="N2392" i="3" a="1"/>
  <c r="N2392" i="3" s="1"/>
  <c r="N1880" i="3" a="1"/>
  <c r="N1880" i="3" s="1"/>
  <c r="N2687" i="3" a="1"/>
  <c r="N2687" i="3" s="1"/>
  <c r="N931" i="3" a="1"/>
  <c r="N931" i="3" s="1"/>
  <c r="N310" i="3" a="1"/>
  <c r="N310" i="3" s="1"/>
  <c r="N1783" i="3" a="1"/>
  <c r="N1783" i="3" s="1"/>
  <c r="N1820" i="3" a="1"/>
  <c r="N1820" i="3" s="1"/>
  <c r="N684" i="3" a="1"/>
  <c r="N684" i="3" s="1"/>
  <c r="N2691" i="3" a="1"/>
  <c r="N2691" i="3" s="1"/>
  <c r="N2888" i="3" a="1"/>
  <c r="N2888" i="3" s="1"/>
  <c r="N1968" i="3" a="1"/>
  <c r="N1968" i="3" s="1"/>
  <c r="N1060" i="3" a="1"/>
  <c r="N1060" i="3" s="1"/>
  <c r="N1846" i="3" a="1"/>
  <c r="N1846" i="3" s="1"/>
  <c r="N2688" i="3" a="1"/>
  <c r="N2688" i="3" s="1"/>
  <c r="N1222" i="3" a="1"/>
  <c r="N1222" i="3" s="1"/>
  <c r="N2042" i="3" a="1"/>
  <c r="N2042" i="3" s="1"/>
  <c r="N1161" i="3" a="1"/>
  <c r="N1161" i="3" s="1"/>
  <c r="N114" i="3" a="1"/>
  <c r="N114" i="3" s="1"/>
  <c r="N399" i="3" a="1"/>
  <c r="N399" i="3" s="1"/>
  <c r="N1836" i="3" a="1"/>
  <c r="N1836" i="3" s="1"/>
  <c r="N1867" i="3" a="1"/>
  <c r="N1867" i="3" s="1"/>
  <c r="N664" i="3" a="1"/>
  <c r="N664" i="3" s="1"/>
  <c r="N685" i="3" a="1"/>
  <c r="N685" i="3" s="1"/>
  <c r="N2708" i="3" a="1"/>
  <c r="N2708" i="3" s="1"/>
  <c r="N140" i="3" a="1"/>
  <c r="N140" i="3" s="1"/>
  <c r="N1474" i="3" a="1"/>
  <c r="N1474" i="3" s="1"/>
  <c r="N565" i="3" a="1"/>
  <c r="N565" i="3" s="1"/>
  <c r="N2404" i="3" a="1"/>
  <c r="N2404" i="3" s="1"/>
  <c r="N1888" i="3" a="1"/>
  <c r="N1888" i="3" s="1"/>
  <c r="N2939" i="3" a="1"/>
  <c r="N2939" i="3" s="1"/>
  <c r="N65" i="3" a="1"/>
  <c r="N65" i="3" s="1"/>
  <c r="N314" i="3" a="1"/>
  <c r="N314" i="3" s="1"/>
  <c r="N1789" i="3" a="1"/>
  <c r="N1789" i="3" s="1"/>
  <c r="N2046" i="3" a="1"/>
  <c r="N2046" i="3" s="1"/>
  <c r="N638" i="3" a="1"/>
  <c r="N638" i="3" s="1"/>
  <c r="N1840" i="3" a="1"/>
  <c r="N1840" i="3" s="1"/>
  <c r="N2693" i="3" a="1"/>
  <c r="N2693" i="3" s="1"/>
  <c r="N2073" i="3" a="1"/>
  <c r="N2073" i="3" s="1"/>
  <c r="N919" i="3" a="1"/>
  <c r="N919" i="3" s="1"/>
  <c r="N2955" i="3" a="1"/>
  <c r="N2955" i="3" s="1"/>
  <c r="N1193" i="3" a="1"/>
  <c r="N1193" i="3" s="1"/>
  <c r="N1863" i="3" a="1"/>
  <c r="N1863" i="3" s="1"/>
  <c r="N1970" i="3" a="1"/>
  <c r="N1970" i="3" s="1"/>
  <c r="N1025" i="3" a="1"/>
  <c r="N1025" i="3" s="1"/>
  <c r="N578" i="3" a="1"/>
  <c r="N578" i="3" s="1"/>
  <c r="N1908" i="3" a="1"/>
  <c r="N1908" i="3" s="1"/>
  <c r="N1164" i="3" a="1"/>
  <c r="N1164" i="3" s="1"/>
  <c r="N1475" i="3" a="1"/>
  <c r="N1475" i="3" s="1"/>
  <c r="N142" i="3" a="1"/>
  <c r="N142" i="3" s="1"/>
  <c r="N1165" i="3" a="1"/>
  <c r="N1165" i="3" s="1"/>
  <c r="N1780" i="3" a="1"/>
  <c r="N1780" i="3" s="1"/>
  <c r="N2084" i="3" a="1"/>
  <c r="N2084" i="3" s="1"/>
  <c r="N1377" i="3" a="1"/>
  <c r="N1377" i="3" s="1"/>
  <c r="N416" i="3" a="1"/>
  <c r="N416" i="3" s="1"/>
  <c r="N1197" i="3" a="1"/>
  <c r="N1197" i="3" s="1"/>
  <c r="N1445" i="3" a="1"/>
  <c r="N1445" i="3" s="1"/>
  <c r="N2228" i="3" a="1"/>
  <c r="N2228" i="3" s="1"/>
  <c r="N1513" i="3" a="1"/>
  <c r="N1513" i="3" s="1"/>
  <c r="N1071" i="3" a="1"/>
  <c r="N1071" i="3" s="1"/>
  <c r="N1815" i="3" a="1"/>
  <c r="N1815" i="3" s="1"/>
  <c r="N585" i="3" a="1"/>
  <c r="N585" i="3" s="1"/>
  <c r="N221" i="3" a="1"/>
  <c r="N221" i="3" s="1"/>
  <c r="N1920" i="3" a="1"/>
  <c r="N1920" i="3" s="1"/>
  <c r="N831" i="3" a="1"/>
  <c r="N831" i="3" s="1"/>
  <c r="N2925" i="3" a="1"/>
  <c r="N2925" i="3" s="1"/>
  <c r="N2013" i="3" a="1"/>
  <c r="N2013" i="3" s="1"/>
  <c r="N2049" i="3" a="1"/>
  <c r="N2049" i="3" s="1"/>
  <c r="N1485" i="3" a="1"/>
  <c r="N1485" i="3" s="1"/>
  <c r="N2420" i="3" a="1"/>
  <c r="N2420" i="3" s="1"/>
  <c r="N501" i="3" a="1"/>
  <c r="N501" i="3" s="1"/>
  <c r="N1037" i="3" a="1"/>
  <c r="N1037" i="3" s="1"/>
  <c r="N1826" i="3" a="1"/>
  <c r="N1826" i="3" s="1"/>
  <c r="N1950" i="3" a="1"/>
  <c r="N1950" i="3" s="1"/>
  <c r="N2239" i="3" a="1"/>
  <c r="N2239" i="3" s="1"/>
  <c r="N1049" i="3" a="1"/>
  <c r="N1049" i="3" s="1"/>
  <c r="N1514" i="3" a="1"/>
  <c r="N1514" i="3" s="1"/>
  <c r="N2050" i="3" a="1"/>
  <c r="N2050" i="3" s="1"/>
  <c r="N1816" i="3" a="1"/>
  <c r="N1816" i="3" s="1"/>
  <c r="N586" i="3" a="1"/>
  <c r="N586" i="3" s="1"/>
  <c r="N657" i="3" a="1"/>
  <c r="N657" i="3" s="1"/>
  <c r="N1921" i="3" a="1"/>
  <c r="N1921" i="3" s="1"/>
  <c r="N2077" i="3" a="1"/>
  <c r="N2077" i="3" s="1"/>
  <c r="N2926" i="3" a="1"/>
  <c r="N2926" i="3" s="1"/>
  <c r="N2014" i="3" a="1"/>
  <c r="N2014" i="3" s="1"/>
  <c r="N782" i="3" a="1"/>
  <c r="N782" i="3" s="1"/>
  <c r="N2154" i="3" a="1"/>
  <c r="N2154" i="3" s="1"/>
  <c r="N2006" i="3" a="1"/>
  <c r="N2006" i="3" s="1"/>
  <c r="N2443" i="3" a="1"/>
  <c r="N2443" i="3" s="1"/>
  <c r="N2636" i="3" a="1"/>
  <c r="N2636" i="3" s="1"/>
  <c r="N1088" i="3" a="1"/>
  <c r="N1088" i="3" s="1"/>
  <c r="N1426" i="3" a="1"/>
  <c r="N1426" i="3" s="1"/>
  <c r="N2497" i="3" a="1"/>
  <c r="N2497" i="3" s="1"/>
  <c r="N1166" i="3" a="1"/>
  <c r="N1166" i="3" s="1"/>
  <c r="N1478" i="3" a="1"/>
  <c r="N1478" i="3" s="1"/>
  <c r="N566" i="3" a="1"/>
  <c r="N566" i="3" s="1"/>
  <c r="N1889" i="3" a="1"/>
  <c r="N1889" i="3" s="1"/>
  <c r="N2598" i="3" a="1"/>
  <c r="N2598" i="3" s="1"/>
  <c r="N1378" i="3" a="1"/>
  <c r="N1378" i="3" s="1"/>
  <c r="N1912" i="3" a="1"/>
  <c r="N1912" i="3" s="1"/>
  <c r="N1067" i="3" a="1"/>
  <c r="N1067" i="3" s="1"/>
  <c r="N2007" i="3" a="1"/>
  <c r="N2007" i="3" s="1"/>
  <c r="N579" i="3" a="1"/>
  <c r="N579" i="3" s="1"/>
  <c r="N1379" i="3" a="1"/>
  <c r="N1379" i="3" s="1"/>
  <c r="N2444" i="3" a="1"/>
  <c r="N2444" i="3" s="1"/>
  <c r="N1913" i="3" a="1"/>
  <c r="N1913" i="3" s="1"/>
  <c r="N147" i="3" a="1"/>
  <c r="N147" i="3" s="1"/>
  <c r="N1168" i="3" a="1"/>
  <c r="N1168" i="3" s="1"/>
  <c r="N1890" i="3" a="1"/>
  <c r="N1890" i="3" s="1"/>
  <c r="N2008" i="3" a="1"/>
  <c r="N2008" i="3" s="1"/>
  <c r="N580" i="3" a="1"/>
  <c r="N580" i="3" s="1"/>
  <c r="N1380" i="3" a="1"/>
  <c r="N1380" i="3" s="1"/>
  <c r="N1915" i="3" a="1"/>
  <c r="N1915" i="3" s="1"/>
  <c r="N917" i="3" a="1"/>
  <c r="N917" i="3" s="1"/>
  <c r="N1169" i="3" a="1"/>
  <c r="N1169" i="3" s="1"/>
  <c r="N1479" i="3" a="1"/>
  <c r="N1479" i="3" s="1"/>
  <c r="N1891" i="3" a="1"/>
  <c r="N1891" i="3" s="1"/>
  <c r="N2519" i="3" a="1"/>
  <c r="N2519" i="3" s="1"/>
  <c r="N2346" i="3" a="1"/>
  <c r="N2346" i="3" s="1"/>
  <c r="N2021" i="3" a="1"/>
  <c r="N2021" i="3" s="1"/>
  <c r="N594" i="3" a="1"/>
  <c r="N594" i="3" s="1"/>
  <c r="N1929" i="3" a="1"/>
  <c r="N1929" i="3" s="1"/>
  <c r="N1449" i="3" a="1"/>
  <c r="N1449" i="3" s="1"/>
  <c r="N1930" i="3" a="1"/>
  <c r="N1930" i="3" s="1"/>
  <c r="N1480" i="3" a="1"/>
  <c r="N1480" i="3" s="1"/>
  <c r="N1397" i="3" a="1"/>
  <c r="N1397" i="3" s="1"/>
  <c r="N421" i="3" a="1"/>
  <c r="N421" i="3" s="1"/>
  <c r="N2470" i="3" a="1"/>
  <c r="N2470" i="3" s="1"/>
  <c r="N2178" i="3" a="1"/>
  <c r="N2178" i="3" s="1"/>
  <c r="N913" i="3" a="1"/>
  <c r="N913" i="3" s="1"/>
  <c r="N108" i="3" a="1"/>
  <c r="N108" i="3" s="1"/>
  <c r="N1515" i="3" a="1"/>
  <c r="N1515" i="3" s="1"/>
  <c r="N1544" i="3" a="1"/>
  <c r="N1544" i="3" s="1"/>
  <c r="N587" i="3" a="1"/>
  <c r="N587" i="3" s="1"/>
  <c r="N2458" i="3" a="1"/>
  <c r="N2458" i="3" s="1"/>
  <c r="N1922" i="3" a="1"/>
  <c r="N1922" i="3" s="1"/>
  <c r="N1525" i="3" a="1"/>
  <c r="N1525" i="3" s="1"/>
  <c r="N2029" i="3" a="1"/>
  <c r="N2029" i="3" s="1"/>
  <c r="N99" i="3" a="1"/>
  <c r="N99" i="3" s="1"/>
  <c r="N120" i="3" a="1"/>
  <c r="N120" i="3" s="1"/>
  <c r="N227" i="3" a="1"/>
  <c r="N227" i="3" s="1"/>
  <c r="N2475" i="3" a="1"/>
  <c r="N2475" i="3" s="1"/>
  <c r="N1843" i="3" a="1"/>
  <c r="N1843" i="3" s="1"/>
  <c r="N199" i="3" a="1"/>
  <c r="N199" i="3" s="1"/>
  <c r="N2698" i="3" a="1"/>
  <c r="N2698" i="3" s="1"/>
  <c r="N2931" i="3" a="1"/>
  <c r="N2931" i="3" s="1"/>
  <c r="N2059" i="3" a="1"/>
  <c r="N2059" i="3" s="1"/>
  <c r="N1403" i="3" a="1"/>
  <c r="N1403" i="3" s="1"/>
  <c r="N1932" i="3" a="1"/>
  <c r="N1932" i="3" s="1"/>
  <c r="N2180" i="3" a="1"/>
  <c r="N2180" i="3" s="1"/>
  <c r="N2472" i="3" a="1"/>
  <c r="N2472" i="3" s="1"/>
  <c r="N567" i="3" a="1"/>
  <c r="N567" i="3" s="1"/>
  <c r="N1349" i="3" a="1"/>
  <c r="N1349" i="3" s="1"/>
  <c r="N2417" i="3" a="1"/>
  <c r="N2417" i="3" s="1"/>
  <c r="N1892" i="3" a="1"/>
  <c r="N1892" i="3" s="1"/>
  <c r="N266" i="3" a="1"/>
  <c r="N266" i="3" s="1"/>
  <c r="N1306" i="3" a="1"/>
  <c r="N1306" i="3" s="1"/>
  <c r="N115" i="3" a="1"/>
  <c r="N115" i="3" s="1"/>
  <c r="N401" i="3" a="1"/>
  <c r="N401" i="3" s="1"/>
  <c r="N448" i="3" a="1"/>
  <c r="N448" i="3" s="1"/>
  <c r="N1024" i="3" a="1"/>
  <c r="N1024" i="3" s="1"/>
  <c r="N1779" i="3" a="1"/>
  <c r="N1779" i="3" s="1"/>
  <c r="N1537" i="3" a="1"/>
  <c r="N1537" i="3" s="1"/>
  <c r="N554" i="3" a="1"/>
  <c r="N554" i="3" s="1"/>
  <c r="N568" i="3" a="1"/>
  <c r="N568" i="3" s="1"/>
  <c r="N2740" i="3" a="1"/>
  <c r="N2740" i="3" s="1"/>
  <c r="N1563" i="3" a="1"/>
  <c r="N1563" i="3" s="1"/>
  <c r="N1630" i="3" a="1"/>
  <c r="N1630" i="3" s="1"/>
  <c r="N2791" i="3" a="1"/>
  <c r="N2791" i="3" s="1"/>
  <c r="N765" i="3" a="1"/>
  <c r="N765" i="3" s="1"/>
  <c r="N819" i="3" a="1"/>
  <c r="N819" i="3" s="1"/>
  <c r="N1755" i="3" a="1"/>
  <c r="N1755" i="3" s="1"/>
  <c r="N1732" i="3" a="1"/>
  <c r="N1732" i="3" s="1"/>
  <c r="N888" i="3" a="1"/>
  <c r="N888" i="3" s="1"/>
  <c r="N1484" i="3" a="1"/>
  <c r="N1484" i="3" s="1"/>
  <c r="N956" i="3" a="1"/>
  <c r="N956" i="3" s="1"/>
  <c r="N1743" i="3" a="1"/>
  <c r="N1743" i="3" s="1"/>
  <c r="N423" i="3" a="1"/>
  <c r="N423" i="3" s="1"/>
  <c r="N2234" i="3" a="1"/>
  <c r="N2234" i="3" s="1"/>
  <c r="N1048" i="3" a="1"/>
  <c r="N1048" i="3" s="1"/>
  <c r="N1091" i="3" a="1"/>
  <c r="N1091" i="3" s="1"/>
  <c r="N1819" i="3" a="1"/>
  <c r="N1819" i="3" s="1"/>
  <c r="N1398" i="3" a="1"/>
  <c r="N1398" i="3" s="1"/>
  <c r="N660" i="3" a="1"/>
  <c r="N660" i="3" s="1"/>
  <c r="N1615" i="3" a="1"/>
  <c r="N1615" i="3" s="1"/>
  <c r="N2555" i="3" a="1"/>
  <c r="N2555" i="3" s="1"/>
  <c r="N834" i="3" a="1"/>
  <c r="N834" i="3" s="1"/>
  <c r="N1770" i="3" a="1"/>
  <c r="N1770" i="3" s="1"/>
  <c r="N2656" i="3" a="1"/>
  <c r="N2656" i="3" s="1"/>
  <c r="N2096" i="3" a="1"/>
  <c r="N2096" i="3" s="1"/>
  <c r="N1877" i="3" a="1"/>
  <c r="N1877" i="3" s="1"/>
  <c r="N2575" i="3" a="1"/>
  <c r="N2575" i="3" s="1"/>
  <c r="N1151" i="3" a="1"/>
  <c r="N1151" i="3" s="1"/>
  <c r="N1989" i="3" a="1"/>
  <c r="N1989" i="3" s="1"/>
  <c r="N1787" i="3" a="1"/>
  <c r="N1787" i="3" s="1"/>
  <c r="N641" i="3" a="1"/>
  <c r="N641" i="3" s="1"/>
  <c r="N2706" i="3" a="1"/>
  <c r="N2706" i="3" s="1"/>
  <c r="N446" i="3" a="1"/>
  <c r="N446" i="3" s="1"/>
  <c r="N1988" i="3" a="1"/>
  <c r="N1988" i="3" s="1"/>
  <c r="N1876" i="3" a="1"/>
  <c r="N1876" i="3" s="1"/>
  <c r="N2684" i="3" a="1"/>
  <c r="N2684" i="3" s="1"/>
  <c r="N2686" i="3" a="1"/>
  <c r="N2686" i="3" s="1"/>
  <c r="N1879" i="3" a="1"/>
  <c r="N1879" i="3" s="1"/>
  <c r="N1991" i="3" a="1"/>
  <c r="N1991" i="3" s="1"/>
  <c r="N2576" i="3" a="1"/>
  <c r="N2576" i="3" s="1"/>
  <c r="N215" i="3" a="1"/>
  <c r="N215" i="3" s="1"/>
  <c r="N2250" i="3" a="1"/>
  <c r="N2250" i="3" s="1"/>
  <c r="N1881" i="3" a="1"/>
  <c r="N1881" i="3" s="1"/>
  <c r="N2707" i="3" a="1"/>
  <c r="N2707" i="3" s="1"/>
  <c r="N1439" i="3" a="1"/>
  <c r="N1439" i="3" s="1"/>
  <c r="N2224" i="3" a="1"/>
  <c r="N2224" i="3" s="1"/>
  <c r="N1910" i="3" a="1"/>
  <c r="N1910" i="3" s="1"/>
  <c r="N651" i="3" a="1"/>
  <c r="N651" i="3" s="1"/>
  <c r="N2315" i="3" a="1"/>
  <c r="N2315" i="3" s="1"/>
  <c r="N2714" i="3" a="1"/>
  <c r="N2714" i="3" s="1"/>
  <c r="N1614" i="3" a="1"/>
  <c r="N1614" i="3" s="1"/>
  <c r="N1931" i="3" a="1"/>
  <c r="N1931" i="3" s="1"/>
  <c r="N1933" i="3" a="1"/>
  <c r="N1933" i="3" s="1"/>
  <c r="N1833" i="3" a="1"/>
  <c r="N1833" i="3" s="1"/>
  <c r="N1934" i="3" a="1"/>
  <c r="N1934" i="3" s="1"/>
  <c r="N2347" i="3" a="1"/>
  <c r="N2347" i="3" s="1"/>
  <c r="N1573" i="3" a="1"/>
  <c r="N1573" i="3" s="1"/>
  <c r="N2348" i="3" a="1"/>
  <c r="N2348" i="3" s="1"/>
  <c r="N1939" i="3" a="1"/>
  <c r="N1939" i="3" s="1"/>
  <c r="N1940" i="3" a="1"/>
  <c r="N1940" i="3" s="1"/>
  <c r="N2181" i="3" a="1"/>
  <c r="N2181" i="3" s="1"/>
  <c r="N2182" i="3" a="1"/>
  <c r="N2182" i="3" s="1"/>
  <c r="N2027" i="3" a="1"/>
  <c r="N2027" i="3" s="1"/>
  <c r="N1575" i="3" a="1"/>
  <c r="N1575" i="3" s="1"/>
  <c r="N1548" i="3" a="1"/>
  <c r="N1548" i="3" s="1"/>
  <c r="N1616" i="3" a="1"/>
  <c r="N1616" i="3" s="1"/>
  <c r="N1942" i="3" a="1"/>
  <c r="N1942" i="3" s="1"/>
  <c r="N1944" i="3" a="1"/>
  <c r="N1944" i="3" s="1"/>
  <c r="N2558" i="3" a="1"/>
  <c r="N2558" i="3" s="1"/>
  <c r="N2383" i="3" a="1"/>
  <c r="N2383" i="3" s="1"/>
  <c r="N772" i="3" a="1"/>
  <c r="N772" i="3" s="1"/>
  <c r="N1956" i="3" a="1"/>
  <c r="N1956" i="3" s="1"/>
  <c r="N667" i="3" a="1"/>
  <c r="N667" i="3" s="1"/>
  <c r="N1959" i="3" a="1"/>
  <c r="N1959" i="3" s="1"/>
  <c r="N1431" i="3" a="1"/>
  <c r="N1431" i="3" s="1"/>
  <c r="N1963" i="3" a="1"/>
  <c r="N1963" i="3" s="1"/>
  <c r="N1749" i="3" a="1"/>
  <c r="N1749" i="3" s="1"/>
  <c r="N2041" i="3" a="1"/>
  <c r="N2041" i="3" s="1"/>
  <c r="N2683" i="3" a="1"/>
  <c r="N2683" i="3" s="1"/>
  <c r="N1219" i="3" a="1"/>
  <c r="N1219" i="3" s="1"/>
  <c r="N1574" i="3" a="1"/>
  <c r="N1574" i="3" s="1"/>
  <c r="N1936" i="3" a="1"/>
  <c r="N1936" i="3" s="1"/>
  <c r="N66" i="3" a="1"/>
  <c r="N66" i="3" s="1"/>
  <c r="N316" i="3" a="1"/>
  <c r="N316" i="3" s="1"/>
  <c r="N117" i="3" a="1"/>
  <c r="N117" i="3" s="1"/>
  <c r="N925" i="3" a="1"/>
  <c r="N925" i="3" s="1"/>
  <c r="N1029" i="3" a="1"/>
  <c r="N1029" i="3" s="1"/>
  <c r="N1070" i="3" a="1"/>
  <c r="N1070" i="3" s="1"/>
  <c r="N1089" i="3" a="1"/>
  <c r="N1089" i="3" s="1"/>
  <c r="N1791" i="3" a="1"/>
  <c r="N1791" i="3" s="1"/>
  <c r="N1818" i="3" a="1"/>
  <c r="N1818" i="3" s="1"/>
  <c r="N81" i="3" a="1"/>
  <c r="N81" i="3" s="1"/>
  <c r="N97" i="3" a="1"/>
  <c r="N97" i="3" s="1"/>
  <c r="N220" i="3" a="1"/>
  <c r="N220" i="3" s="1"/>
  <c r="N1822" i="3" a="1"/>
  <c r="N1822" i="3" s="1"/>
  <c r="N1841" i="3" a="1"/>
  <c r="N1841" i="3" s="1"/>
  <c r="N1849" i="3" a="1"/>
  <c r="N1849" i="3" s="1"/>
  <c r="N2892" i="3" a="1"/>
  <c r="N2892" i="3" s="1"/>
  <c r="N2923" i="3" a="1"/>
  <c r="N2923" i="3" s="1"/>
  <c r="N332" i="3" a="1"/>
  <c r="N332" i="3" s="1"/>
  <c r="N1065" i="3" a="1"/>
  <c r="N1065" i="3" s="1"/>
  <c r="N1597" i="3" a="1"/>
  <c r="N1597" i="3" s="1"/>
  <c r="N1895" i="3" a="1"/>
  <c r="N1895" i="3" s="1"/>
  <c r="N1045" i="3" a="1"/>
  <c r="N1045" i="3" s="1"/>
  <c r="N1086" i="3" a="1"/>
  <c r="N1086" i="3" s="1"/>
  <c r="N646" i="3" a="1"/>
  <c r="N646" i="3" s="1"/>
  <c r="N2709" i="3" a="1"/>
  <c r="N2709" i="3" s="1"/>
  <c r="N570" i="3" a="1"/>
  <c r="N570" i="3" s="1"/>
  <c r="N1896" i="3" a="1"/>
  <c r="N1896" i="3" s="1"/>
  <c r="N1897" i="3" a="1"/>
  <c r="N1897" i="3" s="1"/>
  <c r="N961" i="3" a="1"/>
  <c r="N961" i="3" s="1"/>
  <c r="N2613" i="3" a="1"/>
  <c r="N2613" i="3" s="1"/>
  <c r="N321" i="3" a="1"/>
  <c r="N321" i="3" s="1"/>
  <c r="N107" i="3" a="1"/>
  <c r="N107" i="3" s="1"/>
  <c r="N123" i="3" a="1"/>
  <c r="N123" i="3" s="1"/>
  <c r="N1036" i="3" a="1"/>
  <c r="N1036" i="3" s="1"/>
  <c r="N1082" i="3" a="1"/>
  <c r="N1082" i="3" s="1"/>
  <c r="N86" i="3" a="1"/>
  <c r="N86" i="3" s="1"/>
  <c r="N230" i="3" a="1"/>
  <c r="N230" i="3" s="1"/>
  <c r="N1827" i="3" a="1"/>
  <c r="N1827" i="3" s="1"/>
  <c r="N2362" i="3" a="1"/>
  <c r="N2362" i="3" s="1"/>
  <c r="N695" i="3" a="1"/>
  <c r="N695" i="3" s="1"/>
  <c r="N60" i="3" a="1"/>
  <c r="N60" i="3" s="1"/>
  <c r="N1857" i="3" a="1"/>
  <c r="N1857" i="3" s="1"/>
  <c r="N2700" i="3" a="1"/>
  <c r="N2700" i="3" s="1"/>
  <c r="N2902" i="3" a="1"/>
  <c r="N2902" i="3" s="1"/>
  <c r="N795" i="3" a="1"/>
  <c r="N795" i="3" s="1"/>
  <c r="N2933" i="3" a="1"/>
  <c r="N2933" i="3" s="1"/>
  <c r="N1976" i="3" a="1"/>
  <c r="N1976" i="3" s="1"/>
  <c r="N1776" i="3" a="1"/>
  <c r="N1776" i="3" s="1"/>
  <c r="N2957" i="3" a="1"/>
  <c r="N2957" i="3" s="1"/>
  <c r="N2062" i="3" a="1"/>
  <c r="N2062" i="3" s="1"/>
  <c r="N571" i="3" a="1"/>
  <c r="N571" i="3" s="1"/>
  <c r="N686" i="3" a="1"/>
  <c r="N686" i="3" s="1"/>
  <c r="N2424" i="3" a="1"/>
  <c r="N2424" i="3" s="1"/>
  <c r="N1839" i="3" a="1"/>
  <c r="N1839" i="3" s="1"/>
  <c r="N1898" i="3" a="1"/>
  <c r="N1898" i="3" s="1"/>
  <c r="N2710" i="3" a="1"/>
  <c r="N2710" i="3" s="1"/>
  <c r="N2915" i="3" a="1"/>
  <c r="N2915" i="3" s="1"/>
  <c r="N1177" i="3" a="1"/>
  <c r="N1177" i="3" s="1"/>
  <c r="N1785" i="3" a="1"/>
  <c r="N1785" i="3" s="1"/>
  <c r="N2389" i="3" a="1"/>
  <c r="N2389" i="3" s="1"/>
  <c r="N276" i="3" a="1"/>
  <c r="N276" i="3" s="1"/>
  <c r="N322" i="3" a="1"/>
  <c r="N322" i="3" s="1"/>
  <c r="N342" i="3" a="1"/>
  <c r="N342" i="3" s="1"/>
  <c r="N502" i="3" a="1"/>
  <c r="N502" i="3" s="1"/>
  <c r="N1793" i="3" a="1"/>
  <c r="N1793" i="3" s="1"/>
  <c r="N2063" i="3" a="1"/>
  <c r="N2063" i="3" s="1"/>
  <c r="N231" i="3" a="1"/>
  <c r="N231" i="3" s="1"/>
  <c r="N696" i="3" a="1"/>
  <c r="N696" i="3" s="1"/>
  <c r="N2484" i="3" a="1"/>
  <c r="N2484" i="3" s="1"/>
  <c r="N2701" i="3" a="1"/>
  <c r="N2701" i="3" s="1"/>
  <c r="N2794" i="3" a="1"/>
  <c r="N2794" i="3" s="1"/>
  <c r="N2934" i="3" a="1"/>
  <c r="N2934" i="3" s="1"/>
  <c r="N855" i="3" a="1"/>
  <c r="N855" i="3" s="1"/>
  <c r="N924" i="3" a="1"/>
  <c r="N924" i="3" s="1"/>
  <c r="N424" i="3" a="1"/>
  <c r="N424" i="3" s="1"/>
  <c r="N1834" i="3" a="1"/>
  <c r="N1834" i="3" s="1"/>
  <c r="N2128" i="3" a="1"/>
  <c r="N2128" i="3" s="1"/>
  <c r="N1175" i="3" a="1"/>
  <c r="N1175" i="3" s="1"/>
  <c r="N20" i="3" a="1"/>
  <c r="N20" i="3" s="1"/>
  <c r="N1516" i="3" a="1"/>
  <c r="N1516" i="3" s="1"/>
  <c r="N1073" i="3" a="1"/>
  <c r="N1073" i="3" s="1"/>
  <c r="N2051" i="3" a="1"/>
  <c r="N2051" i="3" s="1"/>
  <c r="N588" i="3" a="1"/>
  <c r="N588" i="3" s="1"/>
  <c r="N222" i="3" a="1"/>
  <c r="N222" i="3" s="1"/>
  <c r="N658" i="3" a="1"/>
  <c r="N658" i="3" s="1"/>
  <c r="N2927" i="3" a="1"/>
  <c r="N2927" i="3" s="1"/>
  <c r="N2015" i="3" a="1"/>
  <c r="N2015" i="3" s="1"/>
  <c r="N1571" i="3" a="1"/>
  <c r="N1571" i="3" s="1"/>
  <c r="N1923" i="3" a="1"/>
  <c r="N1923" i="3" s="1"/>
  <c r="N317" i="3" a="1"/>
  <c r="N317" i="3" s="1"/>
  <c r="N378" i="3" a="1"/>
  <c r="N378" i="3" s="1"/>
  <c r="N1206" i="3" a="1"/>
  <c r="N1206" i="3" s="1"/>
  <c r="N1399" i="3" a="1"/>
  <c r="N1399" i="3" s="1"/>
  <c r="N2697" i="3" a="1"/>
  <c r="N2697" i="3" s="1"/>
  <c r="N1006" i="3" a="1"/>
  <c r="N1006" i="3" s="1"/>
  <c r="N2956" i="3" a="1"/>
  <c r="N2956" i="3" s="1"/>
  <c r="N335" i="3" a="1"/>
  <c r="N335" i="3" s="1"/>
  <c r="N589" i="3" a="1"/>
  <c r="N589" i="3" s="1"/>
  <c r="N1865" i="3" a="1"/>
  <c r="N1865" i="3" s="1"/>
  <c r="N1611" i="3" a="1"/>
  <c r="N1611" i="3" s="1"/>
  <c r="N1924" i="3" a="1"/>
  <c r="N1924" i="3" s="1"/>
  <c r="N2079" i="3" a="1"/>
  <c r="N2079" i="3" s="1"/>
  <c r="N2895" i="3" a="1"/>
  <c r="N2895" i="3" s="1"/>
  <c r="N787" i="3" a="1"/>
  <c r="N787" i="3" s="1"/>
  <c r="N2928" i="3" a="1"/>
  <c r="N2928" i="3" s="1"/>
  <c r="N1092" i="3" a="1"/>
  <c r="N1092" i="3" s="1"/>
  <c r="N1400" i="3" a="1"/>
  <c r="N1400" i="3" s="1"/>
  <c r="N2" i="3" a="1"/>
  <c r="N2" i="3" s="1"/>
  <c r="N42" i="3" a="1"/>
  <c r="N42" i="3" s="1"/>
  <c r="N273" i="3" a="1"/>
  <c r="N273" i="3" s="1"/>
  <c r="N1319" i="3" a="1"/>
  <c r="N1319" i="3" s="1"/>
  <c r="N1710" i="3" a="1"/>
  <c r="N1710" i="3" s="1"/>
  <c r="N118" i="3" a="1"/>
  <c r="N118" i="3" s="1"/>
  <c r="N458" i="3" a="1"/>
  <c r="N458" i="3" s="1"/>
  <c r="N1026" i="3" a="1"/>
  <c r="N1026" i="3" s="1"/>
  <c r="N1450" i="3" a="1"/>
  <c r="N1450" i="3" s="1"/>
  <c r="N2235" i="3" a="1"/>
  <c r="N2235" i="3" s="1"/>
  <c r="N513" i="3" a="1"/>
  <c r="N513" i="3" s="1"/>
  <c r="N1078" i="3" a="1"/>
  <c r="N1078" i="3" s="1"/>
  <c r="N1782" i="3" a="1"/>
  <c r="N1782" i="3" s="1"/>
  <c r="N1549" i="3" a="1"/>
  <c r="N1549" i="3" s="1"/>
  <c r="N98" i="3" a="1"/>
  <c r="N98" i="3" s="1"/>
  <c r="N1824" i="3" a="1"/>
  <c r="N1824" i="3" s="1"/>
  <c r="N674" i="3" a="1"/>
  <c r="N674" i="3" s="1"/>
  <c r="N2349" i="3" a="1"/>
  <c r="N2349" i="3" s="1"/>
  <c r="N691" i="3" a="1"/>
  <c r="N691" i="3" s="1"/>
  <c r="N1576" i="3" a="1"/>
  <c r="N1576" i="3" s="1"/>
  <c r="N1617" i="3" a="1"/>
  <c r="N1617" i="3" s="1"/>
  <c r="N1943" i="3" a="1"/>
  <c r="N1943" i="3" s="1"/>
  <c r="N1636" i="3" a="1"/>
  <c r="N1636" i="3" s="1"/>
  <c r="N769" i="3" a="1"/>
  <c r="N769" i="3" s="1"/>
  <c r="N1817" i="3" a="1"/>
  <c r="N1817" i="3" s="1"/>
  <c r="N2917" i="3" a="1"/>
  <c r="N2917" i="3" s="1"/>
  <c r="N852" i="3" a="1"/>
  <c r="N852" i="3" s="1"/>
  <c r="N835" i="3" a="1"/>
  <c r="N835" i="3" s="1"/>
  <c r="N1286" i="3" a="1"/>
  <c r="N1286" i="3" s="1"/>
  <c r="N21" i="3" a="1"/>
  <c r="N21" i="3" s="1"/>
  <c r="N1771" i="3" a="1"/>
  <c r="N1771" i="3" s="1"/>
  <c r="N1744" i="3" a="1"/>
  <c r="N1744" i="3" s="1"/>
  <c r="N923" i="3" a="1"/>
  <c r="N923" i="3" s="1"/>
  <c r="N1010" i="3" a="1"/>
  <c r="N1010" i="3" s="1"/>
  <c r="N1178" i="3" a="1"/>
  <c r="N1178" i="3" s="1"/>
  <c r="N1492" i="3" a="1"/>
  <c r="N1492" i="3" s="1"/>
  <c r="N572" i="3" a="1"/>
  <c r="N572" i="3" s="1"/>
  <c r="N1899" i="3" a="1"/>
  <c r="N1899" i="3" s="1"/>
  <c r="N2616" i="3" a="1"/>
  <c r="N2616" i="3" s="1"/>
  <c r="N397" i="3" a="1"/>
  <c r="N397" i="3" s="1"/>
  <c r="N22" i="3" a="1"/>
  <c r="N22" i="3" s="1"/>
  <c r="N338" i="3" a="1"/>
  <c r="N338" i="3" s="1"/>
  <c r="N2028" i="3" a="1"/>
  <c r="N2028" i="3" s="1"/>
  <c r="N2659" i="3" a="1"/>
  <c r="N2659" i="3" s="1"/>
  <c r="N1436" i="3" a="1"/>
  <c r="N1436" i="3" s="1"/>
  <c r="N1202" i="3" a="1"/>
  <c r="N1202" i="3" s="1"/>
  <c r="N2017" i="3" a="1"/>
  <c r="N2017" i="3" s="1"/>
  <c r="N2053" i="3" a="1"/>
  <c r="N2053" i="3" s="1"/>
  <c r="N590" i="3" a="1"/>
  <c r="N590" i="3" s="1"/>
  <c r="N1925" i="3" a="1"/>
  <c r="N1925" i="3" s="1"/>
  <c r="N76" i="3" a="1"/>
  <c r="N76" i="3" s="1"/>
  <c r="N1414" i="3" a="1"/>
  <c r="N1414" i="3" s="1"/>
  <c r="N1018" i="3" a="1"/>
  <c r="N1018" i="3" s="1"/>
  <c r="N75" i="3" a="1"/>
  <c r="N75" i="3" s="1"/>
  <c r="N235" i="3" a="1"/>
  <c r="N235" i="3" s="1"/>
  <c r="N699" i="3" a="1"/>
  <c r="N699" i="3" s="1"/>
  <c r="N2492" i="3" a="1"/>
  <c r="N2492" i="3" s="1"/>
  <c r="N1019" i="3" a="1"/>
  <c r="N1019" i="3" s="1"/>
  <c r="N1075" i="3" a="1"/>
  <c r="N1075" i="3" s="1"/>
  <c r="N223" i="3" a="1"/>
  <c r="N223" i="3" s="1"/>
  <c r="N1823" i="3" a="1"/>
  <c r="N1823" i="3" s="1"/>
  <c r="N2081" i="3" a="1"/>
  <c r="N2081" i="3" s="1"/>
  <c r="N788" i="3" a="1"/>
  <c r="N788" i="3" s="1"/>
  <c r="N832" i="3" a="1"/>
  <c r="N832" i="3" s="1"/>
  <c r="N2924" i="3" a="1"/>
  <c r="N2924" i="3" s="1"/>
  <c r="N2054" i="3" a="1"/>
  <c r="N2054" i="3" s="1"/>
  <c r="N690" i="3" a="1"/>
  <c r="N690" i="3" s="1"/>
  <c r="N2018" i="3" a="1"/>
  <c r="N2018" i="3" s="1"/>
  <c r="N2085" i="3" a="1"/>
  <c r="N2085" i="3" s="1"/>
  <c r="N2187" i="3" a="1"/>
  <c r="N2187" i="3" s="1"/>
  <c r="N2352" i="3" a="1"/>
  <c r="N2352" i="3" s="1"/>
  <c r="N296" i="3" a="1"/>
  <c r="N296" i="3" s="1"/>
  <c r="N385" i="3" a="1"/>
  <c r="N385" i="3" s="1"/>
  <c r="N207" i="3" a="1"/>
  <c r="N207" i="3" s="1"/>
  <c r="N503" i="3" a="1"/>
  <c r="N503" i="3" s="1"/>
  <c r="N233" i="3" a="1"/>
  <c r="N233" i="3" s="1"/>
  <c r="N1953" i="3" a="1"/>
  <c r="N1953" i="3" s="1"/>
  <c r="N2702" i="3" a="1"/>
  <c r="N2702" i="3" s="1"/>
  <c r="N2090" i="3" a="1"/>
  <c r="N2090" i="3" s="1"/>
  <c r="N2566" i="3" a="1"/>
  <c r="N2566" i="3" s="1"/>
  <c r="N2940" i="3" a="1"/>
  <c r="N2940" i="3" s="1"/>
  <c r="N27" i="3" a="1"/>
  <c r="N27" i="3" s="1"/>
  <c r="N1083" i="3" a="1"/>
  <c r="N1083" i="3" s="1"/>
  <c r="N2033" i="3" a="1"/>
  <c r="N2033" i="3" s="1"/>
  <c r="N2064" i="3" a="1"/>
  <c r="N2064" i="3" s="1"/>
  <c r="N165" i="3" a="1"/>
  <c r="N165" i="3" s="1"/>
  <c r="N1180" i="3" a="1"/>
  <c r="N1180" i="3" s="1"/>
  <c r="N821" i="3" a="1"/>
  <c r="N821" i="3" s="1"/>
  <c r="N968" i="3" a="1"/>
  <c r="N968" i="3" s="1"/>
  <c r="N2556" i="3" a="1"/>
  <c r="N2556" i="3" s="1"/>
  <c r="N2138" i="3" a="1"/>
  <c r="N2138" i="3" s="1"/>
  <c r="N1181" i="3" a="1"/>
  <c r="N1181" i="3" s="1"/>
  <c r="N1494" i="3" a="1"/>
  <c r="N1494" i="3" s="1"/>
  <c r="N1784" i="3" a="1"/>
  <c r="N1784" i="3" s="1"/>
  <c r="N2429" i="3" a="1"/>
  <c r="N2429" i="3" s="1"/>
  <c r="N1900" i="3" a="1"/>
  <c r="N1900" i="3" s="1"/>
  <c r="N29" i="3" a="1"/>
  <c r="N29" i="3" s="1"/>
  <c r="N2066" i="3" a="1"/>
  <c r="N2066" i="3" s="1"/>
  <c r="N2140" i="3" a="1"/>
  <c r="N2140" i="3" s="1"/>
  <c r="N607" i="3" a="1"/>
  <c r="N607" i="3" s="1"/>
  <c r="N1955" i="3" a="1"/>
  <c r="N1955" i="3" s="1"/>
  <c r="N1496" i="3" a="1"/>
  <c r="N1496" i="3" s="1"/>
  <c r="N573" i="3" a="1"/>
  <c r="N573" i="3" s="1"/>
  <c r="N1902" i="3" a="1"/>
  <c r="N1902" i="3" s="1"/>
  <c r="N767" i="3" a="1"/>
  <c r="N767" i="3" s="1"/>
  <c r="N647" i="3" a="1"/>
  <c r="N647" i="3" s="1"/>
  <c r="N1565" i="3" a="1"/>
  <c r="N1565" i="3" s="1"/>
  <c r="N1903" i="3" a="1"/>
  <c r="N1903" i="3" s="1"/>
  <c r="N778" i="3" a="1"/>
  <c r="N778" i="3" s="1"/>
  <c r="N2032" i="3" a="1"/>
  <c r="N2032" i="3" s="1"/>
  <c r="N171" i="3" a="1"/>
  <c r="N171" i="3" s="1"/>
  <c r="N1184" i="3" a="1"/>
  <c r="N1184" i="3" s="1"/>
  <c r="N443" i="3" a="1"/>
  <c r="N443" i="3" s="1"/>
  <c r="N1428" i="3" a="1"/>
  <c r="N1428" i="3" s="1"/>
  <c r="N1957" i="3" a="1"/>
  <c r="N1957" i="3" s="1"/>
  <c r="N609" i="3" a="1"/>
  <c r="N609" i="3" s="1"/>
  <c r="N1958" i="3" a="1"/>
  <c r="N1958" i="3" s="1"/>
  <c r="N2034" i="3" a="1"/>
  <c r="N2034" i="3" s="1"/>
  <c r="N610" i="3" a="1"/>
  <c r="N610" i="3" s="1"/>
  <c r="N1960" i="3" a="1"/>
  <c r="N1960" i="3" s="1"/>
  <c r="N2918" i="3" a="1"/>
  <c r="N2918" i="3" s="1"/>
  <c r="N213" i="3" a="1"/>
  <c r="N213" i="3" s="1"/>
  <c r="N1028" i="3" a="1"/>
  <c r="N1028" i="3" s="1"/>
  <c r="N2045" i="3" a="1"/>
  <c r="N2045" i="3" s="1"/>
  <c r="N1862" i="3" a="1"/>
  <c r="N1862" i="3" s="1"/>
  <c r="N1847" i="3" a="1"/>
  <c r="N1847" i="3" s="1"/>
  <c r="N2692" i="3" a="1"/>
  <c r="N2692" i="3" s="1"/>
  <c r="N987" i="3" a="1"/>
  <c r="N987" i="3" s="1"/>
  <c r="N2385" i="3" a="1"/>
  <c r="N2385" i="3" s="1"/>
  <c r="N1430" i="3" a="1"/>
  <c r="N1430" i="3" s="1"/>
  <c r="N2039" i="3" a="1"/>
  <c r="N2039" i="3" s="1"/>
  <c r="N575" i="3" a="1"/>
  <c r="N575" i="3" s="1"/>
  <c r="N1905" i="3" a="1"/>
  <c r="N1905" i="3" s="1"/>
  <c r="N2386" i="3" a="1"/>
  <c r="N2386" i="3" s="1"/>
  <c r="N602" i="3" a="1"/>
  <c r="N602" i="3" s="1"/>
  <c r="N648" i="3" a="1"/>
  <c r="N648" i="3" s="1"/>
  <c r="N823" i="3" a="1"/>
  <c r="N823" i="3" s="1"/>
  <c r="N315" i="3" a="1"/>
  <c r="N315" i="3" s="1"/>
  <c r="N214" i="3" a="1"/>
  <c r="N214" i="3" s="1"/>
  <c r="N1031" i="3" a="1"/>
  <c r="N1031" i="3" s="1"/>
  <c r="N1069" i="3" a="1"/>
  <c r="N1069" i="3" s="1"/>
  <c r="N2047" i="3" a="1"/>
  <c r="N2047" i="3" s="1"/>
  <c r="N1821" i="3" a="1"/>
  <c r="N1821" i="3" s="1"/>
  <c r="N688" i="3" a="1"/>
  <c r="N688" i="3" s="1"/>
  <c r="N2694" i="3" a="1"/>
  <c r="N2694" i="3" s="1"/>
  <c r="N2715" i="3" a="1"/>
  <c r="N2715" i="3" s="1"/>
  <c r="N2891" i="3" a="1"/>
  <c r="N2891" i="3" s="1"/>
  <c r="N1860" i="3" a="1"/>
  <c r="N1860" i="3" s="1"/>
  <c r="N394" i="3" a="1"/>
  <c r="N394" i="3" s="1"/>
  <c r="N2705" i="3" a="1"/>
  <c r="N2705" i="3" s="1"/>
  <c r="N327" i="3" a="1"/>
  <c r="N327" i="3" s="1"/>
  <c r="N1844" i="3" a="1"/>
  <c r="N1844" i="3" s="1"/>
  <c r="N2704" i="3" a="1"/>
  <c r="N2704" i="3" s="1"/>
  <c r="N1023" i="3" a="1"/>
  <c r="N1023" i="3" s="1"/>
  <c r="N337" i="3" a="1"/>
  <c r="N337" i="3" s="1"/>
  <c r="N2058" i="3" a="1"/>
  <c r="N2058" i="3" s="1"/>
  <c r="N2351" i="3" a="1"/>
  <c r="N2351" i="3" s="1"/>
  <c r="N2474" i="3" a="1"/>
  <c r="N2474" i="3" s="1"/>
  <c r="N2542" i="3" a="1"/>
  <c r="N2542" i="3" s="1"/>
  <c r="N1371" i="3" a="1"/>
  <c r="N1371" i="3" s="1"/>
  <c r="N311" i="3" a="1"/>
  <c r="N311" i="3" s="1"/>
  <c r="N1185" i="3" a="1"/>
  <c r="N1185" i="3" s="1"/>
  <c r="N1187" i="3" a="1"/>
  <c r="N1187" i="3" s="1"/>
  <c r="N1906" i="3" a="1"/>
  <c r="N1906" i="3" s="1"/>
  <c r="N1962" i="3" a="1"/>
  <c r="N1962" i="3" s="1"/>
  <c r="N2205" i="3" a="1"/>
  <c r="N2205" i="3" s="1"/>
  <c r="N1427" i="3" a="1"/>
  <c r="N1427" i="3" s="1"/>
  <c r="N608" i="3" a="1"/>
  <c r="N608" i="3" s="1"/>
  <c r="N2384" i="3" a="1"/>
  <c r="N2384" i="3" s="1"/>
  <c r="N2498" i="3" a="1"/>
  <c r="N2498" i="3" s="1"/>
  <c r="N800" i="3" a="1"/>
  <c r="N800" i="3" s="1"/>
  <c r="N212" i="3" a="1"/>
  <c r="N212" i="3" s="1"/>
  <c r="N2040" i="3" a="1"/>
  <c r="N2040" i="3" s="1"/>
  <c r="N336" i="3" a="1"/>
  <c r="N336" i="3" s="1"/>
  <c r="N1077" i="3" a="1"/>
  <c r="N1077" i="3" s="1"/>
  <c r="N1090" i="3" a="1"/>
  <c r="N1090" i="3" s="1"/>
  <c r="N2020" i="3" a="1"/>
  <c r="N2020" i="3" s="1"/>
  <c r="N593" i="3" a="1"/>
  <c r="N593" i="3" s="1"/>
  <c r="N2469" i="3" a="1"/>
  <c r="N2469" i="3" s="1"/>
  <c r="N1842" i="3" a="1"/>
  <c r="N1842" i="3" s="1"/>
  <c r="N1854" i="3" a="1"/>
  <c r="N1854" i="3" s="1"/>
  <c r="N1928" i="3" a="1"/>
  <c r="N1928" i="3" s="1"/>
  <c r="N2083" i="3" a="1"/>
  <c r="N2083" i="3" s="1"/>
  <c r="N789" i="3" a="1"/>
  <c r="N789" i="3" s="1"/>
  <c r="N2930" i="3" a="1"/>
  <c r="N2930" i="3" s="1"/>
  <c r="N1769" i="3" a="1"/>
  <c r="N1769" i="3" s="1"/>
  <c r="N419" i="3" a="1"/>
  <c r="N419" i="3" s="1"/>
  <c r="N1522" i="3" a="1"/>
  <c r="N1522" i="3" s="1"/>
  <c r="N1076" i="3" a="1"/>
  <c r="N1076" i="3" s="1"/>
  <c r="N592" i="3" a="1"/>
  <c r="N592" i="3" s="1"/>
  <c r="N224" i="3" a="1"/>
  <c r="N224" i="3" s="1"/>
  <c r="N2951" i="3" a="1"/>
  <c r="N2951" i="3" s="1"/>
  <c r="N1927" i="3" a="1"/>
  <c r="N1927" i="3" s="1"/>
  <c r="N2929" i="3" a="1"/>
  <c r="N2929" i="3" s="1"/>
  <c r="N833" i="3" a="1"/>
  <c r="N833" i="3" s="1"/>
  <c r="N2055" i="3" a="1"/>
  <c r="N2055" i="3" s="1"/>
  <c r="N1742" i="3" a="1"/>
  <c r="N1742" i="3" s="1"/>
  <c r="N31" i="3" a="1"/>
  <c r="N31" i="3" s="1"/>
  <c r="N1188" i="3" a="1"/>
  <c r="N1188" i="3" s="1"/>
  <c r="N649" i="3" a="1"/>
  <c r="N649" i="3" s="1"/>
  <c r="N1189" i="3" a="1"/>
  <c r="N1189" i="3" s="1"/>
  <c r="N576" i="3" a="1"/>
  <c r="N576" i="3" s="1"/>
  <c r="N109" i="3" a="1"/>
  <c r="N109" i="3" s="1"/>
  <c r="N124" i="3" a="1"/>
  <c r="N124" i="3" s="1"/>
  <c r="N462" i="3" a="1"/>
  <c r="N462" i="3" s="1"/>
  <c r="N1457" i="3" a="1"/>
  <c r="N1457" i="3" s="1"/>
  <c r="N1084" i="3" a="1"/>
  <c r="N1084" i="3" s="1"/>
  <c r="N1093" i="3" a="1"/>
  <c r="N1093" i="3" s="1"/>
  <c r="N101" i="3" a="1"/>
  <c r="N101" i="3" s="1"/>
  <c r="N234" i="3" a="1"/>
  <c r="N234" i="3" s="1"/>
  <c r="N1838" i="3" a="1"/>
  <c r="N1838" i="3" s="1"/>
  <c r="N1828" i="3" a="1"/>
  <c r="N1828" i="3" s="1"/>
  <c r="N63" i="3" a="1"/>
  <c r="N63" i="3" s="1"/>
  <c r="N2091" i="3" a="1"/>
  <c r="N2091" i="3" s="1"/>
  <c r="N2903" i="3" a="1"/>
  <c r="N2903" i="3" s="1"/>
  <c r="N2919" i="3" a="1"/>
  <c r="N2919" i="3" s="1"/>
  <c r="N2935" i="3" a="1"/>
  <c r="N2935" i="3" s="1"/>
  <c r="N444" i="3" a="1"/>
  <c r="N444" i="3" s="1"/>
  <c r="N1504" i="3" a="1"/>
  <c r="N1504" i="3" s="1"/>
  <c r="N406" i="3" a="1"/>
  <c r="N406" i="3" s="1"/>
  <c r="N1437" i="3" a="1"/>
  <c r="N1437" i="3" s="1"/>
  <c r="N2222" i="3" a="1"/>
  <c r="N2222" i="3" s="1"/>
  <c r="N1087" i="3" a="1"/>
  <c r="N1087" i="3" s="1"/>
  <c r="N2044" i="3" a="1"/>
  <c r="N2044" i="3" s="1"/>
  <c r="N1907" i="3" a="1"/>
  <c r="N1907" i="3" s="1"/>
  <c r="N2711" i="3" a="1"/>
  <c r="N2711" i="3" s="1"/>
  <c r="N824" i="3" a="1"/>
  <c r="N824" i="3" s="1"/>
  <c r="N9" i="3" a="1"/>
  <c r="N9" i="3" s="1"/>
  <c r="N1734" i="3" a="1"/>
  <c r="N1734" i="3" s="1"/>
  <c r="N915" i="3" a="1"/>
  <c r="N915" i="3" s="1"/>
  <c r="N445" i="3" a="1"/>
  <c r="N445" i="3" s="1"/>
  <c r="N2069" i="3" a="1"/>
  <c r="N2069" i="3" s="1"/>
  <c r="N1432" i="3" a="1"/>
  <c r="N1432" i="3" s="1"/>
  <c r="N1220" i="3" a="1"/>
  <c r="N1220" i="3" s="1"/>
  <c r="N1794" i="3" a="1"/>
  <c r="N1794" i="3" s="1"/>
  <c r="N1845" i="3" a="1"/>
  <c r="N1845" i="3" s="1"/>
  <c r="N2092" i="3" a="1"/>
  <c r="N2092" i="3" s="1"/>
  <c r="N2057" i="3" a="1"/>
  <c r="N2057" i="3" s="1"/>
  <c r="N37" i="3" a="1"/>
  <c r="N37" i="3" s="1"/>
  <c r="N34" i="3" a="1"/>
  <c r="N34" i="3" s="1"/>
  <c r="N35" i="3" a="1"/>
  <c r="N35" i="3" s="1"/>
  <c r="N36" i="3" a="1"/>
  <c r="N36" i="3" s="1"/>
  <c r="N38" i="3" a="1"/>
  <c r="N38" i="3" s="1"/>
  <c r="N39" i="3" a="1"/>
  <c r="N39" i="3" s="1"/>
  <c r="N40" i="3" a="1"/>
  <c r="N40" i="3" s="1"/>
  <c r="N41" i="3" a="1"/>
  <c r="N41" i="3" s="1"/>
  <c r="N87" i="3" a="1"/>
  <c r="N87" i="3" s="1"/>
  <c r="N2771" i="3" a="1"/>
  <c r="N2771" i="3" s="1"/>
  <c r="N2772" i="3" a="1"/>
  <c r="N2772" i="3" s="1"/>
  <c r="N1041" i="3" a="1"/>
  <c r="N1041" i="3" s="1"/>
  <c r="N1042" i="3" a="1"/>
  <c r="N1042" i="3" s="1"/>
  <c r="N1046" i="3" a="1"/>
  <c r="N1046" i="3" s="1"/>
  <c r="N1055" i="3" a="1"/>
  <c r="N1055" i="3" s="1"/>
  <c r="N1054" i="3" a="1"/>
  <c r="N1054" i="3" s="1"/>
  <c r="N1052" i="3" a="1"/>
  <c r="N1052" i="3" s="1"/>
  <c r="N1056" i="3" a="1"/>
  <c r="N1056" i="3" s="1"/>
  <c r="N1057" i="3" a="1"/>
  <c r="N1057" i="3" s="1"/>
  <c r="N1081" i="3" a="1"/>
  <c r="N1081" i="3" s="1"/>
  <c r="N1068" i="3" a="1"/>
  <c r="N1068" i="3" s="1"/>
  <c r="N1062" i="3" a="1"/>
  <c r="N1062" i="3" s="1"/>
  <c r="N1061" i="3" a="1"/>
  <c r="N1061" i="3" s="1"/>
  <c r="N1072" i="3" a="1"/>
  <c r="N1072" i="3" s="1"/>
  <c r="N1063" i="3" a="1"/>
  <c r="N1063" i="3" s="1"/>
  <c r="N1064" i="3" a="1"/>
  <c r="N1064" i="3" s="1"/>
  <c r="N1079" i="3" a="1"/>
  <c r="N1079" i="3" s="1"/>
  <c r="N1074" i="3" a="1"/>
  <c r="N1074" i="3" s="1"/>
  <c r="N1085" i="3" a="1"/>
  <c r="N1085" i="3" s="1"/>
  <c r="N119" i="3" a="1"/>
  <c r="N119" i="3" s="1"/>
  <c r="N111" i="3" a="1"/>
  <c r="N111" i="3" s="1"/>
  <c r="N113" i="3" a="1"/>
  <c r="N113" i="3" s="1"/>
  <c r="N121" i="3" a="1"/>
  <c r="N121" i="3" s="1"/>
  <c r="N122" i="3" a="1"/>
  <c r="N122" i="3" s="1"/>
  <c r="N116" i="3" a="1"/>
  <c r="N116" i="3" s="1"/>
  <c r="N1856" i="3" a="1"/>
  <c r="N1856" i="3" s="1"/>
  <c r="N1852" i="3" a="1"/>
  <c r="N1852" i="3" s="1"/>
  <c r="N1853" i="3" a="1"/>
  <c r="N1853" i="3" s="1"/>
  <c r="N1850" i="3" a="1"/>
  <c r="N1850" i="3" s="1"/>
  <c r="N1858" i="3" a="1"/>
  <c r="N1858" i="3" s="1"/>
  <c r="N1851" i="3" a="1"/>
  <c r="N1851" i="3" s="1"/>
  <c r="N1848" i="3" a="1"/>
  <c r="N1848" i="3" s="1"/>
  <c r="N1859" i="3" a="1"/>
  <c r="N1859" i="3" s="1"/>
  <c r="N33" i="3" a="1"/>
  <c r="N33" i="3" s="1"/>
  <c r="N32" i="3" a="1"/>
  <c r="N32" i="3" s="1"/>
  <c r="N43" i="3" a="1"/>
  <c r="N43" i="3" s="1"/>
  <c r="N93" i="3" a="1"/>
  <c r="N93" i="3" s="1"/>
  <c r="N92" i="3" a="1"/>
  <c r="N92" i="3" s="1"/>
  <c r="N89" i="3" a="1"/>
  <c r="N89" i="3" s="1"/>
  <c r="N96" i="3" a="1"/>
  <c r="N96" i="3" s="1"/>
  <c r="N104" i="3" a="1"/>
  <c r="N104" i="3" s="1"/>
  <c r="N218" i="3" a="1"/>
  <c r="N218" i="3" s="1"/>
  <c r="N219" i="3" a="1"/>
  <c r="N219" i="3" s="1"/>
  <c r="N313" i="3" a="1"/>
  <c r="N313" i="3" s="1"/>
  <c r="N307" i="3" a="1"/>
  <c r="N307" i="3" s="1"/>
  <c r="N2612" i="3" a="1"/>
  <c r="N2612" i="3" s="1"/>
  <c r="N2617" i="3" a="1"/>
  <c r="N2617" i="3" s="1"/>
  <c r="N2682" i="3" a="1"/>
  <c r="N2682" i="3" s="1"/>
  <c r="N2660" i="3" a="1"/>
  <c r="N2660" i="3" s="1"/>
  <c r="N1870" i="3" a="1"/>
  <c r="N1870" i="3" s="1"/>
  <c r="N1869" i="3" a="1"/>
  <c r="N1869" i="3" s="1"/>
  <c r="N90" i="3" a="1"/>
  <c r="N90" i="3" s="1"/>
  <c r="N94" i="3" a="1"/>
  <c r="N94" i="3" s="1"/>
  <c r="N267" i="3" a="1"/>
  <c r="N267" i="3" s="1"/>
  <c r="N295" i="3" a="1"/>
  <c r="N295" i="3" s="1"/>
  <c r="N318" i="3" a="1"/>
  <c r="N318" i="3" s="1"/>
  <c r="N2897" i="3" a="1"/>
  <c r="N2897" i="3" s="1"/>
  <c r="N2442" i="3" a="1"/>
  <c r="N2442" i="3" s="1"/>
  <c r="N2916" i="3" a="1"/>
  <c r="N2916" i="3" s="1"/>
  <c r="N1066" i="3" a="1"/>
  <c r="N1066" i="3" s="1"/>
  <c r="N2941" i="3" a="1"/>
  <c r="N2941" i="3" s="1"/>
  <c r="N1982" i="3" a="1"/>
  <c r="N1982" i="3" s="1"/>
  <c r="N6" i="3" a="1"/>
  <c r="N6" i="3" s="1"/>
  <c r="N28" i="3" a="1"/>
  <c r="N28" i="3" s="1"/>
  <c r="N44" i="3" a="1"/>
  <c r="N44" i="3" s="1"/>
  <c r="N72" i="3" a="1"/>
  <c r="N72" i="3" s="1"/>
  <c r="N84" i="3" a="1"/>
  <c r="N84" i="3" s="1"/>
  <c r="N83" i="3" a="1"/>
  <c r="N83" i="3" s="1"/>
  <c r="N79" i="3" a="1"/>
  <c r="N79" i="3" s="1"/>
  <c r="N88" i="3" a="1"/>
  <c r="N88" i="3" s="1"/>
  <c r="N80" i="3" a="1"/>
  <c r="N80" i="3" s="1"/>
  <c r="N78" i="3" a="1"/>
  <c r="N78" i="3" s="1"/>
  <c r="N225" i="3" a="1"/>
  <c r="N225" i="3" s="1"/>
  <c r="N236" i="3" a="1"/>
  <c r="N236" i="3" s="1"/>
  <c r="N341" i="3" a="1"/>
  <c r="N341" i="3" s="1"/>
  <c r="N1948" i="3" a="1"/>
  <c r="N1948" i="3" s="1"/>
  <c r="N1894" i="3" a="1"/>
  <c r="N1894" i="3" s="1"/>
  <c r="N1874" i="3" a="1"/>
  <c r="N1874" i="3" s="1"/>
  <c r="N1875" i="3" a="1"/>
  <c r="N1875" i="3" s="1"/>
  <c r="N1882" i="3" a="1"/>
  <c r="N1882" i="3" s="1"/>
  <c r="N1914" i="3" a="1"/>
  <c r="N1914" i="3" s="1"/>
  <c r="N1937" i="3" a="1"/>
  <c r="N1937" i="3" s="1"/>
  <c r="N1938" i="3" a="1"/>
  <c r="N1938" i="3" s="1"/>
  <c r="N1941" i="3" a="1"/>
  <c r="N1941" i="3" s="1"/>
  <c r="N1945" i="3" a="1"/>
  <c r="N1945" i="3" s="1"/>
  <c r="N1946" i="3" a="1"/>
  <c r="N1946" i="3" s="1"/>
  <c r="N1935" i="3" a="1"/>
  <c r="N1935" i="3" s="1"/>
  <c r="N1964" i="3" a="1"/>
  <c r="N1964" i="3" s="1"/>
  <c r="N1965" i="3" a="1"/>
  <c r="N1965" i="3" s="1"/>
  <c r="N1901" i="3" a="1"/>
  <c r="N1901" i="3" s="1"/>
  <c r="N1417" i="3" a="1"/>
  <c r="N1417" i="3" s="1"/>
  <c r="N1482" i="3" a="1"/>
  <c r="N1482" i="3" s="1"/>
  <c r="N1993" i="3" a="1"/>
  <c r="N1993" i="3" s="1"/>
  <c r="N67" i="3" a="1"/>
  <c r="N67" i="3" s="1"/>
  <c r="N2023" i="3" a="1"/>
  <c r="N2023" i="3" s="1"/>
  <c r="N2024" i="3" a="1"/>
  <c r="N2024" i="3" s="1"/>
  <c r="N793" i="3" a="1"/>
  <c r="N793" i="3" s="1"/>
  <c r="N779" i="3" a="1"/>
  <c r="N779" i="3" s="1"/>
  <c r="N1904" i="3" a="1"/>
  <c r="N1904" i="3" s="1"/>
  <c r="N1566" i="3" a="1"/>
  <c r="N1566" i="3" s="1"/>
  <c r="N1753" i="3" a="1"/>
  <c r="N1753" i="3" s="1"/>
  <c r="N776" i="3" a="1"/>
  <c r="N776" i="3" s="1"/>
  <c r="N1489" i="3" a="1"/>
  <c r="N1489" i="3" s="1"/>
  <c r="N2945" i="3" a="1"/>
  <c r="N2945" i="3" s="1"/>
  <c r="N2438" i="3" a="1"/>
  <c r="N2438" i="3" s="1"/>
  <c r="N2440" i="3" a="1"/>
  <c r="N2440" i="3" s="1"/>
  <c r="N1604" i="3" a="1"/>
  <c r="N1604" i="3" s="1"/>
  <c r="N1027" i="3" a="1"/>
  <c r="N1027" i="3" s="1"/>
  <c r="N1861" i="3" a="1"/>
  <c r="N1861" i="3" s="1"/>
  <c r="N102" i="3" a="1"/>
  <c r="N102" i="3" s="1"/>
  <c r="N2953" i="3" a="1"/>
  <c r="N2953" i="3" s="1"/>
  <c r="N2944" i="3" a="1"/>
  <c r="N2944" i="3" s="1"/>
  <c r="N927" i="3" a="1"/>
  <c r="N927" i="3" s="1"/>
  <c r="N2093" i="3" a="1"/>
  <c r="N2093" i="3" s="1"/>
  <c r="N1488" i="3" a="1"/>
  <c r="N1488" i="3" s="1"/>
  <c r="N1830" i="3" a="1"/>
  <c r="N1830" i="3" s="1"/>
  <c r="N68" i="3" a="1"/>
  <c r="N68" i="3" s="1"/>
  <c r="N69" i="3" a="1"/>
  <c r="N69" i="3" s="1"/>
  <c r="N82" i="3" a="1"/>
  <c r="N82" i="3" s="1"/>
  <c r="N125" i="3" a="1"/>
  <c r="N125" i="3" s="1"/>
  <c r="N2095" i="3" a="1"/>
  <c r="N2095" i="3" s="1"/>
  <c r="N2405" i="3" a="1"/>
  <c r="N2405" i="3" s="1"/>
  <c r="N2493" i="3" a="1"/>
  <c r="N2493" i="3" s="1"/>
  <c r="N2099" i="3" a="1"/>
  <c r="N2099" i="3" s="1"/>
  <c r="N2393" i="3" a="1"/>
  <c r="N2393" i="3" s="1"/>
  <c r="N2100" i="3" a="1"/>
  <c r="N2100" i="3" s="1"/>
  <c r="N2395" i="3" a="1"/>
  <c r="N2395" i="3" s="1"/>
  <c r="N2103" i="3" a="1"/>
  <c r="N2103" i="3" s="1"/>
  <c r="N2411" i="3" a="1"/>
  <c r="N2411" i="3" s="1"/>
  <c r="N2119" i="3" a="1"/>
  <c r="N2119" i="3" s="1"/>
  <c r="N2412" i="3" a="1"/>
  <c r="N2412" i="3" s="1"/>
  <c r="N2415" i="3" a="1"/>
  <c r="N2415" i="3" s="1"/>
  <c r="N2131" i="3" a="1"/>
  <c r="N2131" i="3" s="1"/>
  <c r="N2423" i="3" a="1"/>
  <c r="N2423" i="3" s="1"/>
  <c r="N2186" i="3" a="1"/>
  <c r="N2186" i="3" s="1"/>
  <c r="N2476" i="3" a="1"/>
  <c r="N2476" i="3" s="1"/>
  <c r="N2431" i="3" a="1"/>
  <c r="N2431" i="3" s="1"/>
  <c r="N2434" i="3" a="1"/>
  <c r="N2434" i="3" s="1"/>
  <c r="N774" i="3" a="1"/>
  <c r="N774" i="3" s="1"/>
  <c r="N785" i="3" a="1"/>
  <c r="N785" i="3" s="1"/>
  <c r="N1786" i="3" a="1"/>
  <c r="N1786" i="3" s="1"/>
  <c r="N1790" i="3" a="1"/>
  <c r="N1790" i="3" s="1"/>
  <c r="N1788" i="3" a="1"/>
  <c r="N1788" i="3" s="1"/>
  <c r="N1792" i="3" a="1"/>
  <c r="N1792" i="3" s="1"/>
  <c r="N1646" i="3" a="1"/>
  <c r="N1646" i="3" s="1"/>
  <c r="N1687" i="3" a="1"/>
  <c r="N1687" i="3" s="1"/>
  <c r="N127" i="3" a="1"/>
  <c r="N127" i="3" s="1"/>
  <c r="N128" i="3" a="1"/>
  <c r="N128" i="3" s="1"/>
  <c r="N182" i="3" a="1"/>
  <c r="N182" i="3" s="1"/>
  <c r="N184" i="3" a="1"/>
  <c r="N184" i="3" s="1"/>
  <c r="N146" i="3" a="1"/>
  <c r="N146" i="3" s="1"/>
  <c r="N191" i="3" a="1"/>
  <c r="N191" i="3" s="1"/>
  <c r="N201" i="3" a="1"/>
  <c r="N201" i="3" s="1"/>
  <c r="N169" i="3" a="1"/>
  <c r="N169" i="3" s="1"/>
  <c r="N933" i="3" a="1"/>
  <c r="N933" i="3" s="1"/>
  <c r="N934" i="3" a="1"/>
  <c r="N934" i="3" s="1"/>
  <c r="N942" i="3" a="1"/>
  <c r="N942" i="3" s="1"/>
  <c r="N1020" i="3" a="1"/>
  <c r="N1020" i="3" s="1"/>
  <c r="N949" i="3" a="1"/>
  <c r="N949" i="3" s="1"/>
  <c r="N952" i="3" a="1"/>
  <c r="N952" i="3" s="1"/>
  <c r="N953" i="3" a="1"/>
  <c r="N953" i="3" s="1"/>
  <c r="N960" i="3" a="1"/>
  <c r="N960" i="3" s="1"/>
  <c r="N964" i="3" a="1"/>
  <c r="N964" i="3" s="1"/>
  <c r="N1021" i="3" a="1"/>
  <c r="N1021" i="3" s="1"/>
  <c r="N981" i="3" a="1"/>
  <c r="N981" i="3" s="1"/>
  <c r="N1511" i="3" a="1"/>
  <c r="N1511" i="3" s="1"/>
  <c r="N1461" i="3" a="1"/>
  <c r="N1461" i="3" s="1"/>
  <c r="N1476" i="3" a="1"/>
  <c r="N1476" i="3" s="1"/>
  <c r="N1481" i="3" a="1"/>
  <c r="N1481" i="3" s="1"/>
  <c r="N1503" i="3" a="1"/>
  <c r="N1503" i="3" s="1"/>
  <c r="N249" i="3" a="1"/>
  <c r="N249" i="3" s="1"/>
  <c r="N250" i="3" a="1"/>
  <c r="N250" i="3" s="1"/>
  <c r="N271" i="3" a="1"/>
  <c r="N271" i="3" s="1"/>
  <c r="N404" i="3" a="1"/>
  <c r="N404" i="3" s="1"/>
  <c r="N675" i="3" a="1"/>
  <c r="N675" i="3" s="1"/>
  <c r="N671" i="3" a="1"/>
  <c r="N671" i="3" s="1"/>
  <c r="N727" i="3" a="1"/>
  <c r="N727" i="3" s="1"/>
  <c r="N2534" i="3" a="1"/>
  <c r="N2534" i="3" s="1"/>
  <c r="N2299" i="3" a="1"/>
  <c r="N2299" i="3" s="1"/>
  <c r="N135" i="3" a="1"/>
  <c r="N135" i="3" s="1"/>
  <c r="N156" i="3" a="1"/>
  <c r="N156" i="3" s="1"/>
  <c r="N177" i="3" a="1"/>
  <c r="N177" i="3" s="1"/>
  <c r="N151" i="3" a="1"/>
  <c r="N151" i="3" s="1"/>
  <c r="N173" i="3" a="1"/>
  <c r="N173" i="3" s="1"/>
  <c r="N2281" i="3" a="1"/>
  <c r="N2281" i="3" s="1"/>
  <c r="N976" i="3" a="1"/>
  <c r="N976" i="3" s="1"/>
  <c r="N985" i="3" a="1"/>
  <c r="N985" i="3" s="1"/>
  <c r="N970" i="3" a="1"/>
  <c r="N970" i="3" s="1"/>
  <c r="N1012" i="3" a="1"/>
  <c r="N1012" i="3" s="1"/>
  <c r="N967" i="3" a="1"/>
  <c r="N967" i="3" s="1"/>
  <c r="N1005" i="3" a="1"/>
  <c r="N1005" i="3" s="1"/>
  <c r="N1022" i="3" a="1"/>
  <c r="N1022" i="3" s="1"/>
  <c r="N1179" i="3" a="1"/>
  <c r="N1179" i="3" s="1"/>
  <c r="N1226" i="3" a="1"/>
  <c r="N1226" i="3" s="1"/>
  <c r="N1239" i="3" a="1"/>
  <c r="N1239" i="3" s="1"/>
  <c r="N1255" i="3" a="1"/>
  <c r="N1255" i="3" s="1"/>
  <c r="N1651" i="3" a="1"/>
  <c r="N1651" i="3" s="1"/>
  <c r="N1691" i="3" a="1"/>
  <c r="N1691" i="3" s="1"/>
  <c r="N1664" i="3" a="1"/>
  <c r="N1664" i="3" s="1"/>
  <c r="N1642" i="3" a="1"/>
  <c r="N1642" i="3" s="1"/>
  <c r="N1643" i="3" a="1"/>
  <c r="N1643" i="3" s="1"/>
  <c r="N1682" i="3" a="1"/>
  <c r="N1682" i="3" s="1"/>
  <c r="N1667" i="3" a="1"/>
  <c r="N1667" i="3" s="1"/>
  <c r="N1689" i="3" a="1"/>
  <c r="N1689" i="3" s="1"/>
  <c r="N1673" i="3" a="1"/>
  <c r="N1673" i="3" s="1"/>
  <c r="N1686" i="3" a="1"/>
  <c r="N1686" i="3" s="1"/>
  <c r="N1670" i="3" a="1"/>
  <c r="N1670" i="3" s="1"/>
  <c r="N1660" i="3" a="1"/>
  <c r="N1660" i="3" s="1"/>
  <c r="N1307" i="3" a="1"/>
  <c r="N1307" i="3" s="1"/>
  <c r="N1305" i="3" a="1"/>
  <c r="N1305" i="3" s="1"/>
  <c r="N1999" i="3" a="1"/>
  <c r="N1999" i="3" s="1"/>
  <c r="N2003" i="3" a="1"/>
  <c r="N2003" i="3" s="1"/>
  <c r="N2002" i="3" a="1"/>
  <c r="N2002" i="3" s="1"/>
  <c r="N2038" i="3" a="1"/>
  <c r="N2038" i="3" s="1"/>
  <c r="N2026" i="3" a="1"/>
  <c r="N2026" i="3" s="1"/>
  <c r="N1986" i="3" a="1"/>
  <c r="N1986" i="3" s="1"/>
  <c r="N53" i="3" a="1"/>
  <c r="N53" i="3" s="1"/>
  <c r="N61" i="3" a="1"/>
  <c r="N61" i="3" s="1"/>
  <c r="N47" i="3" a="1"/>
  <c r="N47" i="3" s="1"/>
  <c r="N1995" i="3" a="1"/>
  <c r="N1995" i="3" s="1"/>
  <c r="N59" i="3" a="1"/>
  <c r="N59" i="3" s="1"/>
  <c r="N45" i="3" a="1"/>
  <c r="N45" i="3" s="1"/>
  <c r="N51" i="3" a="1"/>
  <c r="N51" i="3" s="1"/>
  <c r="N62" i="3" a="1"/>
  <c r="N62" i="3" s="1"/>
  <c r="N49" i="3" a="1"/>
  <c r="N49" i="3" s="1"/>
  <c r="N55" i="3" a="1"/>
  <c r="N55" i="3" s="1"/>
  <c r="N52" i="3" a="1"/>
  <c r="N52" i="3" s="1"/>
  <c r="N56" i="3" a="1"/>
  <c r="N56" i="3" s="1"/>
  <c r="N2022" i="3" a="1"/>
  <c r="N2022" i="3" s="1"/>
  <c r="N2025" i="3" a="1"/>
  <c r="N2025" i="3" s="1"/>
  <c r="N815" i="3" a="1"/>
  <c r="N815" i="3" s="1"/>
  <c r="N2345" i="3" a="1"/>
  <c r="N2345" i="3" s="1"/>
  <c r="N100" i="3" a="1"/>
  <c r="N100" i="3" s="1"/>
  <c r="N430" i="3" a="1"/>
  <c r="N430" i="3" s="1"/>
  <c r="N516" i="3" a="1"/>
  <c r="N516" i="3" s="1"/>
  <c r="N552" i="3" a="1"/>
  <c r="N552" i="3" s="1"/>
  <c r="N661" i="3" a="1"/>
  <c r="N661" i="3" s="1"/>
  <c r="N836" i="3" a="1"/>
  <c r="N836" i="3" s="1"/>
  <c r="N966" i="3" a="1"/>
  <c r="N966" i="3" s="1"/>
  <c r="N932" i="3" a="1"/>
  <c r="N932" i="3" s="1"/>
  <c r="N937" i="3" a="1"/>
  <c r="N937" i="3" s="1"/>
  <c r="N929" i="3" a="1"/>
  <c r="N929" i="3" s="1"/>
  <c r="N930" i="3" a="1"/>
  <c r="N930" i="3" s="1"/>
  <c r="N1094" i="3" a="1"/>
  <c r="N1094" i="3" s="1"/>
  <c r="N1320" i="3" a="1"/>
  <c r="N1320" i="3" s="1"/>
  <c r="N1452" i="3" a="1"/>
  <c r="N1452" i="3" s="1"/>
  <c r="N1551" i="3" a="1"/>
  <c r="N1551" i="3" s="1"/>
  <c r="N1594" i="3" a="1"/>
  <c r="N1594" i="3" s="1"/>
  <c r="N1746" i="3" a="1"/>
  <c r="N1746" i="3" s="1"/>
  <c r="N1745" i="3" a="1"/>
  <c r="N1745" i="3" s="1"/>
  <c r="N1773" i="3" a="1"/>
  <c r="N1773" i="3" s="1"/>
  <c r="N1778" i="3" a="1"/>
  <c r="N1778" i="3" s="1"/>
  <c r="N2001" i="3" a="1"/>
  <c r="N2001" i="3" s="1"/>
  <c r="N1994" i="3" a="1"/>
  <c r="N1994" i="3" s="1"/>
  <c r="N1990" i="3" a="1"/>
  <c r="N1990" i="3" s="1"/>
  <c r="N2061" i="3" a="1"/>
  <c r="N2061" i="3" s="1"/>
  <c r="N2056" i="3" a="1"/>
  <c r="N2056" i="3" s="1"/>
  <c r="N2043" i="3" a="1"/>
  <c r="N2043" i="3" s="1"/>
  <c r="N2068" i="3" a="1"/>
  <c r="N2068" i="3" s="1"/>
  <c r="N2087" i="3" a="1"/>
  <c r="N2087" i="3" s="1"/>
  <c r="N2072" i="3" a="1"/>
  <c r="N2072" i="3" s="1"/>
  <c r="N2141" i="3" a="1"/>
  <c r="N2141" i="3" s="1"/>
  <c r="N2130" i="3" a="1"/>
  <c r="N2130" i="3" s="1"/>
  <c r="N2121" i="3" a="1"/>
  <c r="N2121" i="3" s="1"/>
  <c r="N2118" i="3" a="1"/>
  <c r="N2118" i="3" s="1"/>
  <c r="N2127" i="3" a="1"/>
  <c r="N2127" i="3" s="1"/>
  <c r="N2124" i="3" a="1"/>
  <c r="N2124" i="3" s="1"/>
  <c r="N2137" i="3" a="1"/>
  <c r="N2137" i="3" s="1"/>
  <c r="N2220" i="3" a="1"/>
  <c r="N2220" i="3" s="1"/>
  <c r="N2231" i="3" a="1"/>
  <c r="N2231" i="3" s="1"/>
  <c r="N2229" i="3" a="1"/>
  <c r="N2229" i="3" s="1"/>
  <c r="N2265" i="3" a="1"/>
  <c r="N2265" i="3" s="1"/>
  <c r="N2421" i="3" a="1"/>
  <c r="N2421" i="3" s="1"/>
  <c r="N2414" i="3" a="1"/>
  <c r="N2414" i="3" s="1"/>
  <c r="N2430" i="3" a="1"/>
  <c r="N2430" i="3" s="1"/>
  <c r="N2428" i="3" a="1"/>
  <c r="N2428" i="3" s="1"/>
  <c r="N2494" i="3" a="1"/>
  <c r="N2494" i="3" s="1"/>
  <c r="N2890" i="3" a="1"/>
  <c r="N2890" i="3" s="1"/>
  <c r="N2901" i="3" a="1"/>
  <c r="N2901" i="3" s="1"/>
  <c r="N2889" i="3" a="1"/>
  <c r="N2889" i="3" s="1"/>
  <c r="N2894" i="3" a="1"/>
  <c r="N2894" i="3" s="1"/>
  <c r="N2899" i="3" a="1"/>
  <c r="N2899" i="3" s="1"/>
  <c r="N2896" i="3" a="1"/>
  <c r="N2896" i="3" s="1"/>
  <c r="N2893" i="3" a="1"/>
  <c r="N2893" i="3" s="1"/>
  <c r="N2898" i="3" a="1"/>
  <c r="N2898" i="3" s="1"/>
  <c r="N2948" i="3" a="1"/>
  <c r="N2948" i="3" s="1"/>
  <c r="N2946" i="3" a="1"/>
  <c r="N2946" i="3" s="1"/>
  <c r="N2950" i="3" a="1"/>
  <c r="N2950" i="3" s="1"/>
  <c r="N1051" i="3" a="1"/>
  <c r="N1051" i="3" s="1"/>
  <c r="N2135" i="3" a="1"/>
  <c r="N2135" i="3" s="1"/>
  <c r="N2426" i="3" a="1"/>
  <c r="N2426" i="3" s="1"/>
  <c r="N2398" i="3" a="1"/>
  <c r="N2398" i="3" s="1"/>
  <c r="N2954" i="3" a="1"/>
  <c r="N2954" i="3" s="1"/>
  <c r="N1707" i="3" a="1"/>
  <c r="N1707" i="3" s="1"/>
  <c r="N1911" i="3" a="1"/>
  <c r="N1911" i="3" s="1"/>
  <c r="N2696" i="3" a="1"/>
  <c r="N2696" i="3" s="1"/>
  <c r="N57" i="3" a="1"/>
  <c r="N57" i="3" s="1"/>
  <c r="N1536" i="3" a="1"/>
  <c r="N1536" i="3" s="1"/>
  <c r="N2067" i="3" a="1"/>
  <c r="N2067" i="3" s="1"/>
  <c r="N2107" i="3" a="1"/>
  <c r="N2107" i="3" s="1"/>
  <c r="N2143" i="3" a="1"/>
  <c r="N2143" i="3" s="1"/>
  <c r="N2943" i="3" a="1"/>
  <c r="N2943" i="3" s="1"/>
  <c r="N2942" i="3" a="1"/>
  <c r="N2942" i="3" s="1"/>
  <c r="N1885" i="3" a="1"/>
  <c r="N1885" i="3" s="1"/>
  <c r="N2149" i="3" a="1"/>
  <c r="N2149" i="3" s="1"/>
  <c r="N64" i="3" a="1"/>
  <c r="N64" i="3" s="1"/>
  <c r="N786" i="3" a="1"/>
  <c r="N786" i="3" s="1"/>
  <c r="N1032" i="3" a="1"/>
  <c r="N1032" i="3" s="1"/>
  <c r="N1033" i="3" a="1"/>
  <c r="N1033" i="3" s="1"/>
  <c r="N718" i="3" a="1"/>
  <c r="N718" i="3" s="1"/>
  <c r="N1253" i="3" a="1"/>
  <c r="N1253" i="3" s="1"/>
  <c r="N1034" i="3" a="1"/>
  <c r="N1034" i="3" s="1"/>
  <c r="N1451" i="3" a="1"/>
  <c r="N1451" i="3" s="1"/>
  <c r="N2921" i="3" a="1"/>
  <c r="N2921" i="3" s="1"/>
  <c r="N2920" i="3" a="1"/>
  <c r="N2920" i="3" s="1"/>
  <c r="N7" i="3" a="1"/>
  <c r="N7" i="3" s="1"/>
  <c r="N1035" i="3" a="1"/>
  <c r="N1035" i="3" s="1"/>
  <c r="N30" i="3" a="1"/>
  <c r="N30" i="3" s="1"/>
  <c r="N1909" i="3" a="1"/>
  <c r="N1909" i="3" s="1"/>
  <c r="N1983" i="3" a="1"/>
  <c r="N1983" i="3" s="1"/>
  <c r="N1984" i="3" a="1"/>
  <c r="N1984" i="3" s="1"/>
  <c r="N2206" i="3" a="1"/>
  <c r="N2206" i="3" s="1"/>
  <c r="N2588" i="3" a="1"/>
  <c r="N2588" i="3" s="1"/>
  <c r="N2603" i="3" a="1"/>
  <c r="N2603" i="3" s="1"/>
  <c r="N2952" i="3" a="1"/>
  <c r="N2952" i="3" s="1"/>
  <c r="N2938" i="3" a="1"/>
  <c r="N2938" i="3" s="1"/>
  <c r="N73" i="3" a="1"/>
  <c r="N73" i="3" s="1"/>
  <c r="N2499" i="3" a="1"/>
  <c r="N2499" i="3" s="1"/>
  <c r="N1223" i="3" a="1"/>
  <c r="N1223" i="3" s="1"/>
  <c r="N2922" i="3" a="1"/>
  <c r="N2922" i="3" s="1"/>
  <c r="N2713" i="3" a="1"/>
  <c r="N2713" i="3" s="1"/>
  <c r="N85" i="3" a="1"/>
  <c r="N85" i="3" s="1"/>
  <c r="N1429" i="3" a="1"/>
  <c r="N1429" i="3" s="1"/>
  <c r="N1887" i="3" a="1"/>
  <c r="N1887" i="3" s="1"/>
  <c r="N2005" i="3" a="1"/>
  <c r="N2005" i="3" s="1"/>
  <c r="N1947" i="3" a="1"/>
  <c r="N1947" i="3" s="1"/>
  <c r="N77" i="3" a="1"/>
  <c r="N77" i="3" s="1"/>
  <c r="N1059" i="3" a="1"/>
  <c r="N1059" i="3" s="1"/>
  <c r="N1287" i="3" a="1"/>
  <c r="N1287" i="3" s="1"/>
  <c r="N74" i="3" a="1"/>
  <c r="N74" i="3" s="1"/>
  <c r="N1831" i="3" a="1"/>
  <c r="N1831" i="3" s="1"/>
  <c r="N347" i="3" a="1"/>
  <c r="N347" i="3" s="1"/>
  <c r="N1724" i="3" a="1"/>
  <c r="N1724" i="3" s="1"/>
  <c r="N2402" i="3" a="1"/>
  <c r="N2402" i="3" s="1"/>
  <c r="N216" i="3" a="1"/>
  <c r="N216" i="3" s="1"/>
  <c r="N217" i="3" a="1"/>
  <c r="N217" i="3" s="1"/>
  <c r="N374" i="3" a="1"/>
  <c r="N374" i="3" s="1"/>
  <c r="N382" i="3" a="1"/>
  <c r="N382" i="3" s="1"/>
  <c r="N1050" i="3" a="1"/>
  <c r="N1050" i="3" s="1"/>
  <c r="N1153" i="3" a="1"/>
  <c r="N1153" i="3" s="1"/>
  <c r="N1170" i="3" a="1"/>
  <c r="N1170" i="3" s="1"/>
  <c r="N1360" i="3" a="1"/>
  <c r="N1360" i="3" s="1"/>
  <c r="N1464" i="3" a="1"/>
  <c r="N1464" i="3" s="1"/>
  <c r="N1486" i="3" a="1"/>
  <c r="N1486" i="3" s="1"/>
  <c r="N1491" i="3" a="1"/>
  <c r="N1491" i="3" s="1"/>
  <c r="N1730" i="3" a="1"/>
  <c r="N1730" i="3" s="1"/>
  <c r="N143" i="3" a="1"/>
  <c r="N143" i="3" s="1"/>
  <c r="N158" i="3" a="1"/>
  <c r="N158" i="3" s="1"/>
  <c r="N164" i="3" a="1"/>
  <c r="N164" i="3" s="1"/>
  <c r="N167" i="3" a="1"/>
  <c r="N167" i="3" s="1"/>
  <c r="N2151" i="3" a="1"/>
  <c r="N2151" i="3" s="1"/>
  <c r="N2102" i="3" a="1"/>
  <c r="N2102" i="3" s="1"/>
  <c r="N2117" i="3" a="1"/>
  <c r="N2117" i="3" s="1"/>
  <c r="N2123" i="3" a="1"/>
  <c r="N2123" i="3" s="1"/>
  <c r="N2136" i="3" a="1"/>
  <c r="N2136" i="3" s="1"/>
  <c r="N2147" i="3" a="1"/>
  <c r="N2147" i="3" s="1"/>
  <c r="N2219" i="3" a="1"/>
  <c r="N2219" i="3" s="1"/>
  <c r="N2213" i="3" a="1"/>
  <c r="N2213" i="3" s="1"/>
  <c r="N2218" i="3" a="1"/>
  <c r="N2218" i="3" s="1"/>
  <c r="N2226" i="3" a="1"/>
  <c r="N2226" i="3" s="1"/>
  <c r="N2240" i="3" a="1"/>
  <c r="N2240" i="3" s="1"/>
  <c r="N2252" i="3" a="1"/>
  <c r="N2252" i="3" s="1"/>
  <c r="N2272" i="3" a="1"/>
  <c r="N2272" i="3" s="1"/>
  <c r="N2286" i="3" a="1"/>
  <c r="N2286" i="3" s="1"/>
  <c r="N2294" i="3" a="1"/>
  <c r="N2294" i="3" s="1"/>
  <c r="N2302" i="3" a="1"/>
  <c r="N2302" i="3" s="1"/>
  <c r="N2308" i="3" a="1"/>
  <c r="N2308" i="3" s="1"/>
  <c r="N2311" i="3" a="1"/>
  <c r="N2311" i="3" s="1"/>
  <c r="N2280" i="3" a="1"/>
  <c r="N2280" i="3" s="1"/>
  <c r="N2413" i="3" a="1"/>
  <c r="N2413" i="3" s="1"/>
  <c r="N2439" i="3" a="1"/>
  <c r="N2439" i="3" s="1"/>
  <c r="N2394" i="3" a="1"/>
  <c r="N2394" i="3" s="1"/>
  <c r="N2397" i="3" a="1"/>
  <c r="N2397" i="3" s="1"/>
  <c r="N2409" i="3" a="1"/>
  <c r="N2409" i="3" s="1"/>
  <c r="N2410" i="3" a="1"/>
  <c r="N2410" i="3" s="1"/>
  <c r="N2416" i="3" a="1"/>
  <c r="N2416" i="3" s="1"/>
  <c r="N2427" i="3" a="1"/>
  <c r="N2427" i="3" s="1"/>
  <c r="N2433" i="3" a="1"/>
  <c r="N2433" i="3" s="1"/>
  <c r="N2425" i="3" a="1"/>
  <c r="N2425" i="3" s="1"/>
  <c r="N2535" i="3" a="1"/>
  <c r="N2535" i="3" s="1"/>
  <c r="N2510" i="3" a="1"/>
  <c r="N2510" i="3" s="1"/>
  <c r="N2518" i="3" a="1"/>
  <c r="N2518" i="3" s="1"/>
  <c r="N2523" i="3" a="1"/>
  <c r="N2523" i="3" s="1"/>
  <c r="N2526" i="3" a="1"/>
  <c r="N2526" i="3" s="1"/>
  <c r="N2539" i="3" a="1"/>
  <c r="N2539" i="3" s="1"/>
  <c r="N2501" i="3" a="1"/>
  <c r="N2501" i="3" s="1"/>
  <c r="N2503" i="3" a="1"/>
  <c r="N2503" i="3" s="1"/>
  <c r="N2505" i="3" a="1"/>
  <c r="N2505" i="3" s="1"/>
  <c r="N2513" i="3" a="1"/>
  <c r="N2513" i="3" s="1"/>
  <c r="N2517" i="3" a="1"/>
  <c r="N2517" i="3" s="1"/>
  <c r="N2525" i="3" a="1"/>
  <c r="N2525" i="3" s="1"/>
  <c r="N2532" i="3" a="1"/>
  <c r="N2532" i="3" s="1"/>
  <c r="N777" i="3" a="1"/>
  <c r="N777" i="3" s="1"/>
  <c r="N2620" i="3" a="1"/>
  <c r="N2620" i="3" s="1"/>
  <c r="N2949" i="3" a="1"/>
  <c r="N2949" i="3" s="1"/>
  <c r="N2197" i="3" a="1"/>
  <c r="N2197" i="3" s="1"/>
  <c r="N2134" i="3" a="1"/>
  <c r="N2134" i="3" s="1"/>
  <c r="N739" i="3" a="1"/>
  <c r="N739" i="3" s="1"/>
  <c r="N2752" i="3" a="1"/>
  <c r="N2752" i="3" s="1"/>
  <c r="N400" i="3" a="1"/>
  <c r="N400" i="3" s="1"/>
  <c r="N405" i="3" a="1"/>
  <c r="N405" i="3" s="1"/>
  <c r="N1685" i="3" a="1"/>
  <c r="N1685" i="3" s="1"/>
  <c r="N1706" i="3" a="1"/>
  <c r="N1706" i="3" s="1"/>
  <c r="N1648" i="3" a="1"/>
  <c r="N1648" i="3" s="1"/>
  <c r="N10" i="3" a="1"/>
  <c r="N10" i="3" s="1"/>
  <c r="J1644" i="3"/>
  <c r="J1643" i="3"/>
  <c r="G1644" i="3"/>
  <c r="F1644" i="3"/>
  <c r="B1644" i="3"/>
  <c r="J1715" i="3"/>
  <c r="G1717" i="3"/>
  <c r="F1717" i="3"/>
  <c r="B1717" i="3"/>
  <c r="G1716" i="3"/>
  <c r="F1716" i="3"/>
  <c r="B1716" i="3"/>
  <c r="J1648" i="3"/>
  <c r="G1648" i="3"/>
  <c r="F1648" i="3"/>
  <c r="B1648" i="3"/>
  <c r="J1647" i="3"/>
  <c r="G1647" i="3"/>
  <c r="F1647" i="3"/>
  <c r="B1647" i="3"/>
  <c r="G1706" i="3"/>
  <c r="F1706" i="3"/>
  <c r="B1706" i="3"/>
  <c r="G1705" i="3"/>
  <c r="F1705" i="3"/>
  <c r="B1705" i="3"/>
  <c r="J1669" i="3"/>
  <c r="G1669" i="3"/>
  <c r="F1669" i="3"/>
  <c r="B1669" i="3"/>
  <c r="G1668" i="3"/>
  <c r="F1668" i="3"/>
  <c r="B1668" i="3"/>
  <c r="G2836" i="3"/>
  <c r="F2836" i="3"/>
  <c r="B2836" i="3"/>
  <c r="G1685" i="3"/>
  <c r="F1685" i="3"/>
  <c r="B1685" i="3"/>
  <c r="G1684" i="3"/>
  <c r="F1684" i="3"/>
  <c r="B1684" i="3"/>
  <c r="G1666" i="3"/>
  <c r="F1666" i="3"/>
  <c r="B1666" i="3"/>
  <c r="G1714" i="3"/>
  <c r="F1714" i="3"/>
  <c r="B1714" i="3"/>
  <c r="G1680" i="3"/>
  <c r="F1680" i="3"/>
  <c r="B1680" i="3"/>
  <c r="F739" i="3"/>
  <c r="G739" i="3"/>
  <c r="F2752" i="3"/>
  <c r="G2752" i="3"/>
  <c r="F400" i="3"/>
  <c r="G400" i="3"/>
  <c r="F405" i="3"/>
  <c r="G405" i="3"/>
  <c r="B739" i="3"/>
  <c r="B2752" i="3"/>
  <c r="B400" i="3"/>
  <c r="B405" i="3"/>
  <c r="F2532" i="3"/>
  <c r="G2532" i="3"/>
  <c r="G2284" i="3"/>
  <c r="F2284" i="3"/>
  <c r="B2284" i="3"/>
  <c r="G2134" i="3"/>
  <c r="F2134" i="3"/>
  <c r="B2134" i="3"/>
  <c r="G2113" i="3"/>
  <c r="F2113" i="3"/>
  <c r="B2113" i="3"/>
  <c r="G2198" i="3"/>
  <c r="F2198" i="3"/>
  <c r="B2198" i="3"/>
  <c r="G2197" i="3"/>
  <c r="F2197" i="3"/>
  <c r="B2197" i="3"/>
  <c r="F216" i="3"/>
  <c r="G216" i="3"/>
  <c r="F217" i="3"/>
  <c r="G217" i="3"/>
  <c r="F374" i="3"/>
  <c r="G374" i="3"/>
  <c r="F382" i="3"/>
  <c r="G382" i="3"/>
  <c r="F1050" i="3"/>
  <c r="G1050" i="3"/>
  <c r="F1153" i="3"/>
  <c r="G1153" i="3"/>
  <c r="F1154" i="3"/>
  <c r="G1154" i="3"/>
  <c r="F1167" i="3"/>
  <c r="G1167" i="3"/>
  <c r="F1170" i="3"/>
  <c r="G1170" i="3"/>
  <c r="F1360" i="3"/>
  <c r="G1360" i="3"/>
  <c r="F1464" i="3"/>
  <c r="G1464" i="3"/>
  <c r="F1486" i="3"/>
  <c r="G1486" i="3"/>
  <c r="F1491" i="3"/>
  <c r="G1491" i="3"/>
  <c r="F1730" i="3"/>
  <c r="G1730" i="3"/>
  <c r="F143" i="3"/>
  <c r="G143" i="3"/>
  <c r="F158" i="3"/>
  <c r="G158" i="3"/>
  <c r="F164" i="3"/>
  <c r="G164" i="3"/>
  <c r="F167" i="3"/>
  <c r="G167" i="3"/>
  <c r="F2151" i="3"/>
  <c r="G2151" i="3"/>
  <c r="F2102" i="3"/>
  <c r="G2102" i="3"/>
  <c r="F2117" i="3"/>
  <c r="G2117" i="3"/>
  <c r="F2123" i="3"/>
  <c r="G2123" i="3"/>
  <c r="F2136" i="3"/>
  <c r="G2136" i="3"/>
  <c r="F2147" i="3"/>
  <c r="G2147" i="3"/>
  <c r="F2219" i="3"/>
  <c r="G2219" i="3"/>
  <c r="F2213" i="3"/>
  <c r="G2213" i="3"/>
  <c r="F2218" i="3"/>
  <c r="G2218" i="3"/>
  <c r="F2226" i="3"/>
  <c r="G2226" i="3"/>
  <c r="F2240" i="3"/>
  <c r="G2240" i="3"/>
  <c r="F2252" i="3"/>
  <c r="G2252" i="3"/>
  <c r="F2272" i="3"/>
  <c r="G2272" i="3"/>
  <c r="F2286" i="3"/>
  <c r="G2286" i="3"/>
  <c r="F2294" i="3"/>
  <c r="G2294" i="3"/>
  <c r="F2302" i="3"/>
  <c r="G2302" i="3"/>
  <c r="F2308" i="3"/>
  <c r="G2308" i="3"/>
  <c r="F2311" i="3"/>
  <c r="G2311" i="3"/>
  <c r="F2280" i="3"/>
  <c r="G2280" i="3"/>
  <c r="F2413" i="3"/>
  <c r="G2413" i="3"/>
  <c r="F2439" i="3"/>
  <c r="G2439" i="3"/>
  <c r="F2394" i="3"/>
  <c r="G2394" i="3"/>
  <c r="F2397" i="3"/>
  <c r="G2397" i="3"/>
  <c r="F2409" i="3"/>
  <c r="G2409" i="3"/>
  <c r="F2410" i="3"/>
  <c r="G2410" i="3"/>
  <c r="F2416" i="3"/>
  <c r="G2416" i="3"/>
  <c r="F2427" i="3"/>
  <c r="G2427" i="3"/>
  <c r="F2433" i="3"/>
  <c r="G2433" i="3"/>
  <c r="F2425" i="3"/>
  <c r="G2425" i="3"/>
  <c r="F2535" i="3"/>
  <c r="G2535" i="3"/>
  <c r="F2510" i="3"/>
  <c r="G2510" i="3"/>
  <c r="F2518" i="3"/>
  <c r="G2518" i="3"/>
  <c r="F2523" i="3"/>
  <c r="G2523" i="3"/>
  <c r="F2526" i="3"/>
  <c r="G2526" i="3"/>
  <c r="F2539" i="3"/>
  <c r="G2539" i="3"/>
  <c r="F2501" i="3"/>
  <c r="G2501" i="3"/>
  <c r="F2503" i="3"/>
  <c r="G2503" i="3"/>
  <c r="F2505" i="3"/>
  <c r="G2505" i="3"/>
  <c r="F2513" i="3"/>
  <c r="G2513" i="3"/>
  <c r="F2517" i="3"/>
  <c r="G2517" i="3"/>
  <c r="F2525" i="3"/>
  <c r="G2525" i="3"/>
  <c r="F777" i="3"/>
  <c r="G777" i="3"/>
  <c r="F2620" i="3"/>
  <c r="G2620" i="3"/>
  <c r="F2949" i="3"/>
  <c r="G2949" i="3"/>
  <c r="B2949" i="3"/>
  <c r="B2620" i="3"/>
  <c r="B777" i="3"/>
  <c r="B2532" i="3"/>
  <c r="L2532" i="3" s="1"/>
  <c r="B2525" i="3"/>
  <c r="L2525" i="3" s="1"/>
  <c r="B2517" i="3"/>
  <c r="L2517" i="3" s="1"/>
  <c r="B2513" i="3"/>
  <c r="L2513" i="3" s="1"/>
  <c r="B2505" i="3"/>
  <c r="L2505" i="3" s="1"/>
  <c r="B2503" i="3"/>
  <c r="L2503" i="3" s="1"/>
  <c r="B2501" i="3"/>
  <c r="L2501" i="3" s="1"/>
  <c r="B2539" i="3"/>
  <c r="L2539" i="3" s="1"/>
  <c r="B2526" i="3"/>
  <c r="L2526" i="3" s="1"/>
  <c r="B2523" i="3"/>
  <c r="L2523" i="3" s="1"/>
  <c r="B2518" i="3"/>
  <c r="L2518" i="3" s="1"/>
  <c r="B2510" i="3"/>
  <c r="L2510" i="3" s="1"/>
  <c r="B2535" i="3"/>
  <c r="L2535" i="3" s="1"/>
  <c r="B2425" i="3"/>
  <c r="L2425" i="3" s="1"/>
  <c r="B2433" i="3"/>
  <c r="B2427" i="3"/>
  <c r="L2427" i="3" s="1"/>
  <c r="B2416" i="3"/>
  <c r="L2416" i="3" s="1"/>
  <c r="B2410" i="3"/>
  <c r="L2410" i="3" s="1"/>
  <c r="B2409" i="3"/>
  <c r="L2409" i="3" s="1"/>
  <c r="B2397" i="3"/>
  <c r="L2397" i="3" s="1"/>
  <c r="B2394" i="3"/>
  <c r="L2394" i="3" s="1"/>
  <c r="B2439" i="3"/>
  <c r="L2439" i="3" s="1"/>
  <c r="B2413" i="3"/>
  <c r="L2413" i="3" s="1"/>
  <c r="B2280" i="3"/>
  <c r="B2311" i="3"/>
  <c r="L2311" i="3" s="1"/>
  <c r="B2308" i="3"/>
  <c r="L2308" i="3" s="1"/>
  <c r="B2302" i="3"/>
  <c r="B2294" i="3"/>
  <c r="L2294" i="3" s="1"/>
  <c r="B2286" i="3"/>
  <c r="L2286" i="3" s="1"/>
  <c r="B2272" i="3"/>
  <c r="L2272" i="3" s="1"/>
  <c r="B2252" i="3"/>
  <c r="L2252" i="3" s="1"/>
  <c r="B2240" i="3"/>
  <c r="L2240" i="3" s="1"/>
  <c r="B2226" i="3"/>
  <c r="L2226" i="3" s="1"/>
  <c r="B2218" i="3"/>
  <c r="L2218" i="3" s="1"/>
  <c r="B2213" i="3"/>
  <c r="B2219" i="3"/>
  <c r="B2147" i="3"/>
  <c r="L2147" i="3" s="1"/>
  <c r="B2136" i="3"/>
  <c r="L2136" i="3" s="1"/>
  <c r="B2123" i="3"/>
  <c r="L2123" i="3" s="1"/>
  <c r="B2117" i="3"/>
  <c r="L2117" i="3" s="1"/>
  <c r="B2102" i="3"/>
  <c r="L2102" i="3" s="1"/>
  <c r="B2151" i="3"/>
  <c r="L2151" i="3" s="1"/>
  <c r="B167" i="3"/>
  <c r="L167" i="3" s="1"/>
  <c r="B164" i="3"/>
  <c r="L164" i="3" s="1"/>
  <c r="B158" i="3"/>
  <c r="L158" i="3" s="1"/>
  <c r="B143" i="3"/>
  <c r="L143" i="3" s="1"/>
  <c r="B1730" i="3"/>
  <c r="B1491" i="3"/>
  <c r="L1491" i="3" s="1"/>
  <c r="B1486" i="3"/>
  <c r="B1464" i="3"/>
  <c r="B1360" i="3"/>
  <c r="L1360" i="3" s="1"/>
  <c r="B1170" i="3"/>
  <c r="L1170" i="3" s="1"/>
  <c r="B1167" i="3"/>
  <c r="L1167" i="3" s="1"/>
  <c r="B1154" i="3"/>
  <c r="L1154" i="3" s="1"/>
  <c r="B1153" i="3"/>
  <c r="L1153" i="3" s="1"/>
  <c r="B1050" i="3"/>
  <c r="L1050" i="3" s="1"/>
  <c r="B382" i="3"/>
  <c r="L382" i="3" s="1"/>
  <c r="B374" i="3"/>
  <c r="L374" i="3" s="1"/>
  <c r="B217" i="3"/>
  <c r="L217" i="3" s="1"/>
  <c r="B216" i="3"/>
  <c r="L216" i="3" s="1"/>
  <c r="B2402" i="3"/>
  <c r="B2483" i="3"/>
  <c r="B2398" i="3"/>
  <c r="B2426" i="3"/>
  <c r="B2494" i="3"/>
  <c r="B2428" i="3"/>
  <c r="B2430" i="3"/>
  <c r="B2414" i="3"/>
  <c r="B2421" i="3"/>
  <c r="B2447" i="3"/>
  <c r="B2434" i="3"/>
  <c r="B2431" i="3"/>
  <c r="B2467" i="3"/>
  <c r="B2466" i="3"/>
  <c r="B2476" i="3"/>
  <c r="B2423" i="3"/>
  <c r="B2415" i="3"/>
  <c r="B2412" i="3"/>
  <c r="G2402" i="3"/>
  <c r="F2402" i="3"/>
  <c r="B1724" i="3"/>
  <c r="F1724" i="3"/>
  <c r="G1724" i="3"/>
  <c r="B347" i="3"/>
  <c r="F347" i="3"/>
  <c r="G347" i="3"/>
  <c r="G1831" i="3"/>
  <c r="F1831" i="3"/>
  <c r="B1831" i="3"/>
  <c r="G70" i="3"/>
  <c r="F70" i="3"/>
  <c r="B70" i="3"/>
  <c r="G74" i="3"/>
  <c r="F74" i="3"/>
  <c r="B74" i="3"/>
  <c r="G1287" i="3"/>
  <c r="F1287" i="3"/>
  <c r="B1287" i="3"/>
  <c r="G71" i="3"/>
  <c r="F71" i="3"/>
  <c r="B71" i="3"/>
  <c r="G2936" i="3"/>
  <c r="F2936" i="3"/>
  <c r="B2936" i="3"/>
  <c r="G1059" i="3"/>
  <c r="F1059" i="3"/>
  <c r="B1059" i="3"/>
  <c r="G77" i="3"/>
  <c r="F77" i="3"/>
  <c r="B77" i="3"/>
  <c r="G1947" i="3"/>
  <c r="F1947" i="3"/>
  <c r="B1947" i="3"/>
  <c r="G2005" i="3"/>
  <c r="F2005" i="3"/>
  <c r="B2005" i="3"/>
  <c r="G1887" i="3"/>
  <c r="F1887" i="3"/>
  <c r="B1887" i="3"/>
  <c r="G1429" i="3"/>
  <c r="F1429" i="3"/>
  <c r="B1429" i="3"/>
  <c r="G85" i="3"/>
  <c r="F85" i="3"/>
  <c r="B85" i="3"/>
  <c r="G2713" i="3"/>
  <c r="F2713" i="3"/>
  <c r="B2713" i="3"/>
  <c r="G2922" i="3"/>
  <c r="F2922" i="3"/>
  <c r="B2922" i="3"/>
  <c r="G1223" i="3"/>
  <c r="F1223" i="3"/>
  <c r="B1223" i="3"/>
  <c r="G1157" i="3"/>
  <c r="F1157" i="3"/>
  <c r="B1157" i="3"/>
  <c r="G2499" i="3"/>
  <c r="F2499" i="3"/>
  <c r="B2499" i="3"/>
  <c r="G73" i="3"/>
  <c r="F73" i="3"/>
  <c r="B73" i="3"/>
  <c r="G2938" i="3"/>
  <c r="F2938" i="3"/>
  <c r="B2938" i="3"/>
  <c r="G1030" i="3"/>
  <c r="F1030" i="3"/>
  <c r="B1030" i="3"/>
  <c r="B19" i="3"/>
  <c r="B7" i="3"/>
  <c r="B1035" i="3"/>
  <c r="B30" i="3"/>
  <c r="B1909" i="3"/>
  <c r="B1983" i="3"/>
  <c r="B1984" i="3"/>
  <c r="B2206" i="3"/>
  <c r="B2588" i="3"/>
  <c r="B2603" i="3"/>
  <c r="B2952" i="3"/>
  <c r="F19" i="3"/>
  <c r="G19" i="3"/>
  <c r="F7" i="3"/>
  <c r="G7" i="3"/>
  <c r="F1035" i="3"/>
  <c r="G1035" i="3"/>
  <c r="F30" i="3"/>
  <c r="G30" i="3"/>
  <c r="F1909" i="3"/>
  <c r="G1909" i="3"/>
  <c r="F1983" i="3"/>
  <c r="G1983" i="3"/>
  <c r="F1984" i="3"/>
  <c r="G1984" i="3"/>
  <c r="F2206" i="3"/>
  <c r="G2206" i="3"/>
  <c r="F2588" i="3"/>
  <c r="G2588" i="3"/>
  <c r="F2603" i="3"/>
  <c r="G2603" i="3"/>
  <c r="F2952" i="3"/>
  <c r="G2952" i="3"/>
  <c r="G781" i="3"/>
  <c r="F781" i="3"/>
  <c r="B781" i="3"/>
  <c r="G2920" i="3"/>
  <c r="F2920" i="3"/>
  <c r="B2920" i="3"/>
  <c r="G2921" i="3"/>
  <c r="F2921" i="3"/>
  <c r="B2921" i="3"/>
  <c r="G1451" i="3"/>
  <c r="F1451" i="3"/>
  <c r="B1451" i="3"/>
  <c r="G2937" i="3"/>
  <c r="F2937" i="3"/>
  <c r="B2937" i="3"/>
  <c r="B1034" i="3"/>
  <c r="F1034" i="3"/>
  <c r="G1034" i="3"/>
  <c r="B1253" i="3"/>
  <c r="F1253" i="3"/>
  <c r="G1253" i="3"/>
  <c r="B718" i="3"/>
  <c r="F718" i="3"/>
  <c r="G718" i="3"/>
  <c r="G2947" i="3"/>
  <c r="F2947" i="3"/>
  <c r="B2947" i="3"/>
  <c r="G1033" i="3"/>
  <c r="F1033" i="3"/>
  <c r="B1033" i="3"/>
  <c r="G2717" i="3"/>
  <c r="F2717" i="3"/>
  <c r="B2717" i="3"/>
  <c r="G1587" i="3"/>
  <c r="F1587" i="3"/>
  <c r="B1587" i="3"/>
  <c r="G1329" i="3"/>
  <c r="F1329" i="3"/>
  <c r="B1329" i="3"/>
  <c r="G505" i="3"/>
  <c r="F505" i="3"/>
  <c r="B505" i="3"/>
  <c r="G1039" i="3"/>
  <c r="F1039" i="3"/>
  <c r="B1039" i="3"/>
  <c r="G4" i="3"/>
  <c r="F4" i="3"/>
  <c r="B4" i="3"/>
  <c r="G3" i="3"/>
  <c r="F3" i="3"/>
  <c r="B3" i="3"/>
  <c r="G2512" i="3"/>
  <c r="F2512" i="3"/>
  <c r="B2512" i="3"/>
  <c r="G139" i="3"/>
  <c r="F139" i="3"/>
  <c r="B139" i="3"/>
  <c r="G48" i="3"/>
  <c r="F48" i="3"/>
  <c r="B48" i="3"/>
  <c r="G13" i="3"/>
  <c r="F13" i="3"/>
  <c r="B13" i="3"/>
  <c r="B2486" i="3"/>
  <c r="F2486" i="3"/>
  <c r="G2486" i="3"/>
  <c r="G1212" i="3"/>
  <c r="F1212" i="3"/>
  <c r="B1212" i="3"/>
  <c r="G1211" i="3"/>
  <c r="F1211" i="3"/>
  <c r="B1211" i="3"/>
  <c r="G1293" i="3"/>
  <c r="F1293" i="3"/>
  <c r="B1293" i="3"/>
  <c r="G1292" i="3"/>
  <c r="F1292" i="3"/>
  <c r="B1292" i="3"/>
  <c r="G1409" i="3"/>
  <c r="F1409" i="3"/>
  <c r="B1409" i="3"/>
  <c r="G1408" i="3"/>
  <c r="F1408" i="3"/>
  <c r="B1408" i="3"/>
  <c r="G2483" i="3"/>
  <c r="F2483" i="3"/>
  <c r="B1032" i="3"/>
  <c r="F1032" i="3"/>
  <c r="G1032" i="3"/>
  <c r="B786" i="3"/>
  <c r="F786" i="3"/>
  <c r="G786" i="3"/>
  <c r="B64" i="3"/>
  <c r="F64" i="3"/>
  <c r="G64" i="3"/>
  <c r="B2149" i="3"/>
  <c r="F2149" i="3"/>
  <c r="G2149" i="3"/>
  <c r="B1885" i="3"/>
  <c r="F1885" i="3"/>
  <c r="G1885" i="3"/>
  <c r="B2942" i="3"/>
  <c r="F2942" i="3"/>
  <c r="G2942" i="3"/>
  <c r="B2943" i="3"/>
  <c r="F2943" i="3"/>
  <c r="G2943" i="3"/>
  <c r="F2143" i="3"/>
  <c r="G2143" i="3"/>
  <c r="B2143" i="3"/>
  <c r="B2120" i="3"/>
  <c r="F2120" i="3"/>
  <c r="G2120" i="3"/>
  <c r="B2107" i="3"/>
  <c r="F2107" i="3"/>
  <c r="G2107" i="3"/>
  <c r="B2067" i="3"/>
  <c r="F2067" i="3"/>
  <c r="G2067" i="3"/>
  <c r="G1163" i="3"/>
  <c r="F1163" i="3"/>
  <c r="B1163" i="3"/>
  <c r="G1536" i="3"/>
  <c r="F1536" i="3"/>
  <c r="B1536" i="3"/>
  <c r="G57" i="3"/>
  <c r="F57" i="3"/>
  <c r="B57" i="3"/>
  <c r="G2696" i="3"/>
  <c r="F2696" i="3"/>
  <c r="B2696" i="3"/>
  <c r="G1911" i="3"/>
  <c r="F1911" i="3"/>
  <c r="B1911" i="3"/>
  <c r="G1707" i="3"/>
  <c r="F1707" i="3"/>
  <c r="B1707" i="3"/>
  <c r="G2954" i="3"/>
  <c r="F2954" i="3"/>
  <c r="B2954" i="3"/>
  <c r="F2135" i="3"/>
  <c r="G2135" i="3"/>
  <c r="F2426" i="3"/>
  <c r="G2426" i="3"/>
  <c r="F2398" i="3"/>
  <c r="G2398" i="3"/>
  <c r="B2135" i="3"/>
  <c r="F1051" i="3"/>
  <c r="G1051" i="3"/>
  <c r="B1051" i="3"/>
  <c r="B61" i="3"/>
  <c r="F61" i="3"/>
  <c r="G61" i="3"/>
  <c r="B95" i="3"/>
  <c r="F95" i="3"/>
  <c r="G95" i="3"/>
  <c r="G2950" i="3"/>
  <c r="F2950" i="3"/>
  <c r="G2946" i="3"/>
  <c r="F2946" i="3"/>
  <c r="G2948" i="3"/>
  <c r="F2948" i="3"/>
  <c r="G2898" i="3"/>
  <c r="F2898" i="3"/>
  <c r="G2893" i="3"/>
  <c r="F2893" i="3"/>
  <c r="G2896" i="3"/>
  <c r="F2896" i="3"/>
  <c r="G2899" i="3"/>
  <c r="F2899" i="3"/>
  <c r="G2894" i="3"/>
  <c r="F2894" i="3"/>
  <c r="G2889" i="3"/>
  <c r="F2889" i="3"/>
  <c r="G2901" i="3"/>
  <c r="F2901" i="3"/>
  <c r="G2890" i="3"/>
  <c r="F2890" i="3"/>
  <c r="G2494" i="3"/>
  <c r="F2494" i="3"/>
  <c r="G2428" i="3"/>
  <c r="F2428" i="3"/>
  <c r="G2430" i="3"/>
  <c r="F2430" i="3"/>
  <c r="G2414" i="3"/>
  <c r="F2414" i="3"/>
  <c r="G2421" i="3"/>
  <c r="F2421" i="3"/>
  <c r="G2355" i="3"/>
  <c r="F2355" i="3"/>
  <c r="G2265" i="3"/>
  <c r="F2265" i="3"/>
  <c r="G2229" i="3"/>
  <c r="F2229" i="3"/>
  <c r="G2231" i="3"/>
  <c r="F2231" i="3"/>
  <c r="G2220" i="3"/>
  <c r="F2220" i="3"/>
  <c r="G2137" i="3"/>
  <c r="F2137" i="3"/>
  <c r="G2124" i="3"/>
  <c r="F2124" i="3"/>
  <c r="G2127" i="3"/>
  <c r="F2127" i="3"/>
  <c r="G2118" i="3"/>
  <c r="F2118" i="3"/>
  <c r="G2121" i="3"/>
  <c r="F2121" i="3"/>
  <c r="G2130" i="3"/>
  <c r="F2130" i="3"/>
  <c r="G2141" i="3"/>
  <c r="F2141" i="3"/>
  <c r="G2072" i="3"/>
  <c r="F2072" i="3"/>
  <c r="G2087" i="3"/>
  <c r="F2087" i="3"/>
  <c r="G2068" i="3"/>
  <c r="F2068" i="3"/>
  <c r="G2043" i="3"/>
  <c r="F2043" i="3"/>
  <c r="G2056" i="3"/>
  <c r="F2056" i="3"/>
  <c r="G2061" i="3"/>
  <c r="F2061" i="3"/>
  <c r="G1990" i="3"/>
  <c r="F1990" i="3"/>
  <c r="G1994" i="3"/>
  <c r="F1994" i="3"/>
  <c r="G2001" i="3"/>
  <c r="F2001" i="3"/>
  <c r="G1778" i="3"/>
  <c r="F1778" i="3"/>
  <c r="G1773" i="3"/>
  <c r="F1773" i="3"/>
  <c r="G1745" i="3"/>
  <c r="F1745" i="3"/>
  <c r="G1746" i="3"/>
  <c r="F1746" i="3"/>
  <c r="G1594" i="3"/>
  <c r="F1594" i="3"/>
  <c r="G1551" i="3"/>
  <c r="F1551" i="3"/>
  <c r="G1452" i="3"/>
  <c r="F1452" i="3"/>
  <c r="G1320" i="3"/>
  <c r="F1320" i="3"/>
  <c r="G1094" i="3"/>
  <c r="F1094" i="3"/>
  <c r="G930" i="3"/>
  <c r="F930" i="3"/>
  <c r="G929" i="3"/>
  <c r="F929" i="3"/>
  <c r="G937" i="3"/>
  <c r="F937" i="3"/>
  <c r="G932" i="3"/>
  <c r="F932" i="3"/>
  <c r="G966" i="3"/>
  <c r="F966" i="3"/>
  <c r="G836" i="3"/>
  <c r="F836" i="3"/>
  <c r="G661" i="3"/>
  <c r="F661" i="3"/>
  <c r="G552" i="3"/>
  <c r="F552" i="3"/>
  <c r="G516" i="3"/>
  <c r="F516" i="3"/>
  <c r="G430" i="3"/>
  <c r="F430" i="3"/>
  <c r="G100" i="3"/>
  <c r="F100" i="3"/>
  <c r="B2950" i="3"/>
  <c r="B2946" i="3"/>
  <c r="B2948" i="3"/>
  <c r="B2898" i="3"/>
  <c r="B2893" i="3"/>
  <c r="B2896" i="3"/>
  <c r="B2899" i="3"/>
  <c r="B2894" i="3"/>
  <c r="B2889" i="3"/>
  <c r="B2901" i="3"/>
  <c r="B2890" i="3"/>
  <c r="B2355" i="3"/>
  <c r="B2265" i="3"/>
  <c r="B2229" i="3"/>
  <c r="B2231" i="3"/>
  <c r="B2220" i="3"/>
  <c r="B2137" i="3"/>
  <c r="B2124" i="3"/>
  <c r="B2127" i="3"/>
  <c r="B2118" i="3"/>
  <c r="B2121" i="3"/>
  <c r="B2130" i="3"/>
  <c r="B2141" i="3"/>
  <c r="B2072" i="3"/>
  <c r="B2087" i="3"/>
  <c r="B2068" i="3"/>
  <c r="B2043" i="3"/>
  <c r="B2056" i="3"/>
  <c r="B2061" i="3"/>
  <c r="B1990" i="3"/>
  <c r="B1994" i="3"/>
  <c r="B2001" i="3"/>
  <c r="B1778" i="3"/>
  <c r="B1773" i="3"/>
  <c r="B1745" i="3"/>
  <c r="B1746" i="3"/>
  <c r="B1594" i="3"/>
  <c r="B1551" i="3"/>
  <c r="B1452" i="3"/>
  <c r="B1320" i="3"/>
  <c r="B1094" i="3"/>
  <c r="B930" i="3"/>
  <c r="B929" i="3"/>
  <c r="B937" i="3"/>
  <c r="B932" i="3"/>
  <c r="B966" i="3"/>
  <c r="B836" i="3"/>
  <c r="B661" i="3"/>
  <c r="B552" i="3"/>
  <c r="B516" i="3"/>
  <c r="B430" i="3"/>
  <c r="B100" i="3"/>
  <c r="B2345" i="3"/>
  <c r="F2345" i="3"/>
  <c r="G2345" i="3"/>
  <c r="B815" i="3"/>
  <c r="F815" i="3"/>
  <c r="G815" i="3"/>
  <c r="F2025" i="3"/>
  <c r="G2025" i="3"/>
  <c r="F2022" i="3"/>
  <c r="G2022" i="3"/>
  <c r="F56" i="3"/>
  <c r="G56" i="3"/>
  <c r="F52" i="3"/>
  <c r="G52" i="3"/>
  <c r="F55" i="3"/>
  <c r="G55" i="3"/>
  <c r="F62" i="3"/>
  <c r="G62" i="3"/>
  <c r="F49" i="3"/>
  <c r="G49" i="3"/>
  <c r="F51" i="3"/>
  <c r="G51" i="3"/>
  <c r="F45" i="3"/>
  <c r="G45" i="3"/>
  <c r="F59" i="3"/>
  <c r="G59" i="3"/>
  <c r="F1995" i="3"/>
  <c r="G1995" i="3"/>
  <c r="F47" i="3"/>
  <c r="G47" i="3"/>
  <c r="F50" i="3"/>
  <c r="G50" i="3"/>
  <c r="F53" i="3"/>
  <c r="G53" i="3"/>
  <c r="F1986" i="3"/>
  <c r="B53" i="3"/>
  <c r="B50" i="3"/>
  <c r="L50" i="3" s="1"/>
  <c r="B47" i="3"/>
  <c r="L47" i="3" s="1"/>
  <c r="B1995" i="3"/>
  <c r="L1995" i="3" s="1"/>
  <c r="B59" i="3"/>
  <c r="L59" i="3" s="1"/>
  <c r="B45" i="3"/>
  <c r="L45" i="3" s="1"/>
  <c r="B51" i="3"/>
  <c r="L51" i="3" s="1"/>
  <c r="B62" i="3"/>
  <c r="B49" i="3"/>
  <c r="B55" i="3"/>
  <c r="L55" i="3" s="1"/>
  <c r="B52" i="3"/>
  <c r="B56" i="3"/>
  <c r="L56" i="3" s="1"/>
  <c r="B2022" i="3"/>
  <c r="B2025" i="3"/>
  <c r="L2025" i="3" s="1"/>
  <c r="B1986" i="3"/>
  <c r="L1986" i="3" s="1"/>
  <c r="G1986" i="3"/>
  <c r="B2026" i="3"/>
  <c r="F2026" i="3"/>
  <c r="G2026" i="3"/>
  <c r="B2038" i="3"/>
  <c r="F2038" i="3"/>
  <c r="G2038" i="3"/>
  <c r="B2002" i="3"/>
  <c r="F2002" i="3"/>
  <c r="G2002" i="3"/>
  <c r="B2003" i="3"/>
  <c r="F2003" i="3"/>
  <c r="G2003" i="3"/>
  <c r="B46" i="3"/>
  <c r="F46" i="3"/>
  <c r="G46" i="3"/>
  <c r="B1999" i="3"/>
  <c r="F1999" i="3"/>
  <c r="G1999" i="3"/>
  <c r="F1307" i="3"/>
  <c r="G1307" i="3"/>
  <c r="F1305" i="3"/>
  <c r="G1305" i="3"/>
  <c r="B1307" i="3"/>
  <c r="B1305" i="3"/>
  <c r="F1686" i="3"/>
  <c r="G1686" i="3"/>
  <c r="F1670" i="3"/>
  <c r="G1670" i="3"/>
  <c r="F1649" i="3"/>
  <c r="G1649" i="3"/>
  <c r="F1660" i="3"/>
  <c r="G1660" i="3"/>
  <c r="B1689" i="3"/>
  <c r="B1673" i="3"/>
  <c r="B1653" i="3"/>
  <c r="B1686" i="3"/>
  <c r="B1670" i="3"/>
  <c r="B1649" i="3"/>
  <c r="B1660" i="3"/>
  <c r="F1682" i="3"/>
  <c r="G1682" i="3"/>
  <c r="F1667" i="3"/>
  <c r="G1667" i="3"/>
  <c r="F1689" i="3"/>
  <c r="G1689" i="3"/>
  <c r="F1673" i="3"/>
  <c r="G1673" i="3"/>
  <c r="F1653" i="3"/>
  <c r="G1653" i="3"/>
  <c r="B1691" i="3"/>
  <c r="B1664" i="3"/>
  <c r="B1642" i="3"/>
  <c r="B1643" i="3"/>
  <c r="B1682" i="3"/>
  <c r="B1667" i="3"/>
  <c r="F1691" i="3"/>
  <c r="G1691" i="3"/>
  <c r="F1651" i="3"/>
  <c r="G1651" i="3"/>
  <c r="F1664" i="3"/>
  <c r="G1664" i="3"/>
  <c r="F1642" i="3"/>
  <c r="G1642" i="3"/>
  <c r="F1643" i="3"/>
  <c r="G1643" i="3"/>
  <c r="B1651" i="3"/>
  <c r="F1255" i="3"/>
  <c r="G1255" i="3"/>
  <c r="B1255" i="3"/>
  <c r="F1239" i="3"/>
  <c r="G1239" i="3"/>
  <c r="B1239" i="3"/>
  <c r="F1226" i="3"/>
  <c r="G1226" i="3"/>
  <c r="B1226" i="3"/>
  <c r="F1179" i="3"/>
  <c r="G1179" i="3"/>
  <c r="B1179" i="3"/>
  <c r="B1022" i="3"/>
  <c r="F1022" i="3"/>
  <c r="G1022" i="3"/>
  <c r="B1005" i="3"/>
  <c r="F1005" i="3"/>
  <c r="G1005" i="3"/>
  <c r="B967" i="3"/>
  <c r="F1012" i="3"/>
  <c r="G1012" i="3"/>
  <c r="F967" i="3"/>
  <c r="G967" i="3"/>
  <c r="F985" i="3"/>
  <c r="G985" i="3"/>
  <c r="F970" i="3"/>
  <c r="G970" i="3"/>
  <c r="B976" i="3"/>
  <c r="B985" i="3"/>
  <c r="B970" i="3"/>
  <c r="B1012" i="3"/>
  <c r="F976" i="3"/>
  <c r="G976" i="3"/>
  <c r="B621" i="3"/>
  <c r="F621" i="3"/>
  <c r="G621" i="3"/>
  <c r="G2281" i="3"/>
  <c r="F2281" i="3"/>
  <c r="B2281" i="3"/>
  <c r="B173" i="3"/>
  <c r="L173" i="3" s="1"/>
  <c r="G151" i="3"/>
  <c r="F151" i="3"/>
  <c r="G177" i="3"/>
  <c r="F177" i="3"/>
  <c r="G156" i="3"/>
  <c r="F156" i="3"/>
  <c r="G135" i="3"/>
  <c r="F135" i="3"/>
  <c r="B151" i="3"/>
  <c r="B177" i="3"/>
  <c r="B156" i="3"/>
  <c r="B135" i="3"/>
  <c r="B2485" i="1"/>
  <c r="G2627" i="3"/>
  <c r="F2627" i="3"/>
  <c r="B2627" i="3"/>
  <c r="G2646" i="3"/>
  <c r="F2646" i="3"/>
  <c r="B2646" i="3"/>
  <c r="G2642" i="3"/>
  <c r="F2642" i="3"/>
  <c r="B2642" i="3"/>
  <c r="G2639" i="3"/>
  <c r="F2639" i="3"/>
  <c r="B2639" i="3"/>
  <c r="G2645" i="3"/>
  <c r="F2645" i="3"/>
  <c r="B2645" i="3"/>
  <c r="G2641" i="3"/>
  <c r="F2641" i="3"/>
  <c r="B2641" i="3"/>
  <c r="G2638" i="3"/>
  <c r="F2638" i="3"/>
  <c r="B2638" i="3"/>
  <c r="G2607" i="3"/>
  <c r="F2607" i="3"/>
  <c r="B2607" i="3"/>
  <c r="G2665" i="3"/>
  <c r="F2665" i="3"/>
  <c r="B2665" i="3"/>
  <c r="G2669" i="3"/>
  <c r="F2669" i="3"/>
  <c r="B2669" i="3"/>
  <c r="G2606" i="3"/>
  <c r="F2606" i="3"/>
  <c r="B2606" i="3"/>
  <c r="G2592" i="3"/>
  <c r="F2592" i="3"/>
  <c r="B2592" i="3"/>
  <c r="G2591" i="3"/>
  <c r="F2591" i="3"/>
  <c r="B2591" i="3"/>
  <c r="G2590" i="3"/>
  <c r="F2590" i="3"/>
  <c r="B2590" i="3"/>
  <c r="G2582" i="3"/>
  <c r="F2582" i="3"/>
  <c r="B2582" i="3"/>
  <c r="G1339" i="3"/>
  <c r="F1339" i="3"/>
  <c r="B1339" i="3"/>
  <c r="B1390" i="3"/>
  <c r="F1390" i="3"/>
  <c r="G1390" i="3"/>
  <c r="B1279" i="3"/>
  <c r="F1279" i="3"/>
  <c r="G1279" i="3"/>
  <c r="B1348" i="3"/>
  <c r="F1348" i="3"/>
  <c r="G1348" i="3"/>
  <c r="B1107" i="3"/>
  <c r="F1107" i="3"/>
  <c r="G1107" i="3"/>
  <c r="B1396" i="3"/>
  <c r="F1396" i="3"/>
  <c r="G1396" i="3"/>
  <c r="B1285" i="3"/>
  <c r="F1285" i="3"/>
  <c r="G1285" i="3"/>
  <c r="B1369" i="3"/>
  <c r="F1369" i="3"/>
  <c r="G1369" i="3"/>
  <c r="B1263" i="3"/>
  <c r="F1263" i="3"/>
  <c r="G1263" i="3"/>
  <c r="B1357" i="3"/>
  <c r="F1357" i="3"/>
  <c r="G1357" i="3"/>
  <c r="B1251" i="3"/>
  <c r="F1251" i="3"/>
  <c r="G1251" i="3"/>
  <c r="B1413" i="3"/>
  <c r="F1413" i="3"/>
  <c r="G1413" i="3"/>
  <c r="B1297" i="3"/>
  <c r="F1297" i="3"/>
  <c r="G1297" i="3"/>
  <c r="B1216" i="3"/>
  <c r="F1216" i="3"/>
  <c r="G1216" i="3"/>
  <c r="B1144" i="3"/>
  <c r="F1144" i="3"/>
  <c r="G1144" i="3"/>
  <c r="G1656" i="3"/>
  <c r="F1656" i="3"/>
  <c r="B1656" i="3"/>
  <c r="G179" i="3"/>
  <c r="F179" i="3"/>
  <c r="B179" i="3"/>
  <c r="G2299" i="3"/>
  <c r="F2299" i="3"/>
  <c r="B2299" i="3"/>
  <c r="G2534" i="3"/>
  <c r="F2534" i="3"/>
  <c r="B2534" i="3"/>
  <c r="G1473" i="3"/>
  <c r="F1473" i="3"/>
  <c r="B1473" i="3"/>
  <c r="G2601" i="3"/>
  <c r="F2601" i="3"/>
  <c r="B2601" i="3"/>
  <c r="G2597" i="3"/>
  <c r="F2597" i="3"/>
  <c r="B2597" i="3"/>
  <c r="G145" i="3"/>
  <c r="F145" i="3"/>
  <c r="B145" i="3"/>
  <c r="B899" i="3"/>
  <c r="F899" i="3"/>
  <c r="G899" i="3"/>
  <c r="B892" i="3"/>
  <c r="F892" i="3"/>
  <c r="G892" i="3"/>
  <c r="B894" i="3"/>
  <c r="F894" i="3"/>
  <c r="G894" i="3"/>
  <c r="B896" i="3"/>
  <c r="F896" i="3"/>
  <c r="G896" i="3"/>
  <c r="B887" i="3"/>
  <c r="F887" i="3"/>
  <c r="G887" i="3"/>
  <c r="B880" i="3"/>
  <c r="F880" i="3"/>
  <c r="G880" i="3"/>
  <c r="B882" i="3"/>
  <c r="F882" i="3"/>
  <c r="G882" i="3"/>
  <c r="B884" i="3"/>
  <c r="F884" i="3"/>
  <c r="G884" i="3"/>
  <c r="B827" i="3"/>
  <c r="F827" i="3"/>
  <c r="G827" i="3"/>
  <c r="B830" i="3"/>
  <c r="F830" i="3"/>
  <c r="G830" i="3"/>
  <c r="B817" i="3"/>
  <c r="F817" i="3"/>
  <c r="G817" i="3"/>
  <c r="B813" i="3"/>
  <c r="F813" i="3"/>
  <c r="G813" i="3"/>
  <c r="G811" i="3"/>
  <c r="F811" i="3"/>
  <c r="B811" i="3"/>
  <c r="G749" i="3"/>
  <c r="F749" i="3"/>
  <c r="B749" i="3"/>
  <c r="G729" i="3"/>
  <c r="F729" i="3"/>
  <c r="B729" i="3"/>
  <c r="G727" i="3"/>
  <c r="F727" i="3"/>
  <c r="B727" i="3"/>
  <c r="G725" i="3"/>
  <c r="F725" i="3"/>
  <c r="B725" i="3"/>
  <c r="G723" i="3"/>
  <c r="F723" i="3"/>
  <c r="B723" i="3"/>
  <c r="G720" i="3"/>
  <c r="F720" i="3"/>
  <c r="B720" i="3"/>
  <c r="G717" i="3"/>
  <c r="F717" i="3"/>
  <c r="B717" i="3"/>
  <c r="G712" i="3"/>
  <c r="F712" i="3"/>
  <c r="B712" i="3"/>
  <c r="G710" i="3"/>
  <c r="F710" i="3"/>
  <c r="B710" i="3"/>
  <c r="G708" i="3"/>
  <c r="F708" i="3"/>
  <c r="B708" i="3"/>
  <c r="G705" i="3"/>
  <c r="F705" i="3"/>
  <c r="B705" i="3"/>
  <c r="G630" i="3"/>
  <c r="F630" i="3"/>
  <c r="B630" i="3"/>
  <c r="G628" i="3"/>
  <c r="F628" i="3"/>
  <c r="B628" i="3"/>
  <c r="G626" i="3"/>
  <c r="F626" i="3"/>
  <c r="B626" i="3"/>
  <c r="G624" i="3"/>
  <c r="F624" i="3"/>
  <c r="B624" i="3"/>
  <c r="G620" i="3"/>
  <c r="F620" i="3"/>
  <c r="B620" i="3"/>
  <c r="G670" i="3"/>
  <c r="F670" i="3"/>
  <c r="B670" i="3"/>
  <c r="G673" i="3"/>
  <c r="F673" i="3"/>
  <c r="B673" i="3"/>
  <c r="G669" i="3"/>
  <c r="F669" i="3"/>
  <c r="B669" i="3"/>
  <c r="G671" i="3"/>
  <c r="F671" i="3"/>
  <c r="B671" i="3"/>
  <c r="G675" i="3"/>
  <c r="F675" i="3"/>
  <c r="B675" i="3"/>
  <c r="G1353" i="3"/>
  <c r="F1353" i="3"/>
  <c r="B1353" i="3"/>
  <c r="G1246" i="3"/>
  <c r="F1246" i="3"/>
  <c r="B1246" i="3"/>
  <c r="G1174" i="3"/>
  <c r="F1174" i="3"/>
  <c r="B1174" i="3"/>
  <c r="G1237" i="3"/>
  <c r="F1237" i="3"/>
  <c r="B1237" i="3"/>
  <c r="G1236" i="3"/>
  <c r="F1236" i="3"/>
  <c r="B1236" i="3"/>
  <c r="G1225" i="3"/>
  <c r="F1225" i="3"/>
  <c r="B1225" i="3"/>
  <c r="G2277" i="3"/>
  <c r="F2277" i="3"/>
  <c r="B2277" i="3"/>
  <c r="G1547" i="3"/>
  <c r="F1547" i="3"/>
  <c r="B1547" i="3"/>
  <c r="G1533" i="3"/>
  <c r="F1533" i="3"/>
  <c r="B1533" i="3"/>
  <c r="G1555" i="3"/>
  <c r="F1555" i="3"/>
  <c r="B1555" i="3"/>
  <c r="G1448" i="3"/>
  <c r="F1448" i="3"/>
  <c r="B1448" i="3"/>
  <c r="G1309" i="3"/>
  <c r="F1309" i="3"/>
  <c r="B1309" i="3"/>
  <c r="G1315" i="3"/>
  <c r="F1315" i="3"/>
  <c r="B1315" i="3"/>
  <c r="G1313" i="3"/>
  <c r="F1313" i="3"/>
  <c r="B1313" i="3"/>
  <c r="G1311" i="3"/>
  <c r="F1311" i="3"/>
  <c r="B1311" i="3"/>
  <c r="G1304" i="3"/>
  <c r="F1304" i="3"/>
  <c r="B1304" i="3"/>
  <c r="G1317" i="3"/>
  <c r="F1317" i="3"/>
  <c r="B1317" i="3"/>
  <c r="G523" i="3"/>
  <c r="F523" i="3"/>
  <c r="B523" i="3"/>
  <c r="G519" i="3"/>
  <c r="F519" i="3"/>
  <c r="B519" i="3"/>
  <c r="G490" i="3"/>
  <c r="F490" i="3"/>
  <c r="B490" i="3"/>
  <c r="G486" i="3"/>
  <c r="F486" i="3"/>
  <c r="B486" i="3"/>
  <c r="G483" i="3"/>
  <c r="F483" i="3"/>
  <c r="B483" i="3"/>
  <c r="G470" i="3"/>
  <c r="F470" i="3"/>
  <c r="B470" i="3"/>
  <c r="G489" i="3"/>
  <c r="F489" i="3"/>
  <c r="B489" i="3"/>
  <c r="G485" i="3"/>
  <c r="F485" i="3"/>
  <c r="B485" i="3"/>
  <c r="G482" i="3"/>
  <c r="F482" i="3"/>
  <c r="B482" i="3"/>
  <c r="G469" i="3"/>
  <c r="F469" i="3"/>
  <c r="B469" i="3"/>
  <c r="G474" i="3"/>
  <c r="F474" i="3"/>
  <c r="B474" i="3"/>
  <c r="G473" i="3"/>
  <c r="F473" i="3"/>
  <c r="B473" i="3"/>
  <c r="G478" i="3"/>
  <c r="F478" i="3"/>
  <c r="B478" i="3"/>
  <c r="G476" i="3"/>
  <c r="F476" i="3"/>
  <c r="B476" i="3"/>
  <c r="G454" i="3"/>
  <c r="F454" i="3"/>
  <c r="B454" i="3"/>
  <c r="G453" i="3"/>
  <c r="F453" i="3"/>
  <c r="B453" i="3"/>
  <c r="G408" i="3"/>
  <c r="F408" i="3"/>
  <c r="B408" i="3"/>
  <c r="G422" i="3"/>
  <c r="F422" i="3"/>
  <c r="B422" i="3"/>
  <c r="G438" i="3"/>
  <c r="F438" i="3"/>
  <c r="B438" i="3"/>
  <c r="G433" i="3"/>
  <c r="F433" i="3"/>
  <c r="B433" i="3"/>
  <c r="G226" i="3"/>
  <c r="F226" i="3"/>
  <c r="B226" i="3"/>
  <c r="G425" i="3"/>
  <c r="F425" i="3"/>
  <c r="B425" i="3"/>
  <c r="G232" i="3"/>
  <c r="F232" i="3"/>
  <c r="B232" i="3"/>
  <c r="G402" i="3"/>
  <c r="F402" i="3"/>
  <c r="B402" i="3"/>
  <c r="G229" i="3"/>
  <c r="F229" i="3"/>
  <c r="B229" i="3"/>
  <c r="G2960" i="3"/>
  <c r="F2960" i="3"/>
  <c r="B2960" i="3"/>
  <c r="G2736" i="3"/>
  <c r="F2736" i="3"/>
  <c r="B2736" i="3"/>
  <c r="G2732" i="3"/>
  <c r="F2732" i="3"/>
  <c r="B2732" i="3"/>
  <c r="G2727" i="3"/>
  <c r="F2727" i="3"/>
  <c r="B2727" i="3"/>
  <c r="G2720" i="3"/>
  <c r="F2720" i="3"/>
  <c r="B2720" i="3"/>
  <c r="G436" i="3"/>
  <c r="F436" i="3"/>
  <c r="B436" i="3"/>
  <c r="G432" i="3"/>
  <c r="F432" i="3"/>
  <c r="B432" i="3"/>
  <c r="G427" i="3"/>
  <c r="F427" i="3"/>
  <c r="B427" i="3"/>
  <c r="G404" i="3"/>
  <c r="F404" i="3"/>
  <c r="B404" i="3"/>
  <c r="G396" i="3"/>
  <c r="F396" i="3"/>
  <c r="B396" i="3"/>
  <c r="G440" i="3"/>
  <c r="F440" i="3"/>
  <c r="B440" i="3"/>
  <c r="G412" i="3"/>
  <c r="F412" i="3"/>
  <c r="B412" i="3"/>
  <c r="G415" i="3"/>
  <c r="F415" i="3"/>
  <c r="B415" i="3"/>
  <c r="G414" i="3"/>
  <c r="F414" i="3"/>
  <c r="B414" i="3"/>
  <c r="G411" i="3"/>
  <c r="F411" i="3"/>
  <c r="B411" i="3"/>
  <c r="G499" i="3"/>
  <c r="F499" i="3"/>
  <c r="B499" i="3"/>
  <c r="G271" i="3"/>
  <c r="F271" i="3"/>
  <c r="B271" i="3"/>
  <c r="G279" i="3"/>
  <c r="F279" i="3"/>
  <c r="B279" i="3"/>
  <c r="G250" i="3"/>
  <c r="F250" i="3"/>
  <c r="B250" i="3"/>
  <c r="G249" i="3"/>
  <c r="F249" i="3"/>
  <c r="B249" i="3"/>
  <c r="G240" i="3"/>
  <c r="F240" i="3"/>
  <c r="B240" i="3"/>
  <c r="G248" i="3"/>
  <c r="F248" i="3"/>
  <c r="B248" i="3"/>
  <c r="G244" i="3"/>
  <c r="F244" i="3"/>
  <c r="B244" i="3"/>
  <c r="G2110" i="3"/>
  <c r="F2110" i="3"/>
  <c r="B2110" i="3"/>
  <c r="G251" i="3"/>
  <c r="F251" i="3"/>
  <c r="B251" i="3"/>
  <c r="G246" i="3"/>
  <c r="F246" i="3"/>
  <c r="B246" i="3"/>
  <c r="G243" i="3"/>
  <c r="F243" i="3"/>
  <c r="B243" i="3"/>
  <c r="G239" i="3"/>
  <c r="F239" i="3"/>
  <c r="B239" i="3"/>
  <c r="G2314" i="3"/>
  <c r="F2314" i="3"/>
  <c r="B2314" i="3"/>
  <c r="G2276" i="3"/>
  <c r="F2276" i="3"/>
  <c r="B2276" i="3"/>
  <c r="G12" i="3"/>
  <c r="F12" i="3"/>
  <c r="B12" i="3"/>
  <c r="G2310" i="3"/>
  <c r="F2310" i="3"/>
  <c r="B2310" i="3"/>
  <c r="G2344" i="3"/>
  <c r="F2344" i="3"/>
  <c r="B2344" i="3"/>
  <c r="G2342" i="3"/>
  <c r="F2342" i="3"/>
  <c r="B2342" i="3"/>
  <c r="G2306" i="3"/>
  <c r="F2306" i="3"/>
  <c r="B2306" i="3"/>
  <c r="G2368" i="3"/>
  <c r="F2368" i="3"/>
  <c r="B2368" i="3"/>
  <c r="G2361" i="3"/>
  <c r="F2361" i="3"/>
  <c r="B2361" i="3"/>
  <c r="G2367" i="3"/>
  <c r="F2367" i="3"/>
  <c r="B2367" i="3"/>
  <c r="G2360" i="3"/>
  <c r="F2360" i="3"/>
  <c r="B2360" i="3"/>
  <c r="G2339" i="3"/>
  <c r="F2339" i="3"/>
  <c r="B2339" i="3"/>
  <c r="G2365" i="3"/>
  <c r="F2365" i="3"/>
  <c r="B2365" i="3"/>
  <c r="G2358" i="3"/>
  <c r="F2358" i="3"/>
  <c r="B2358" i="3"/>
  <c r="G2350" i="3"/>
  <c r="F2350" i="3"/>
  <c r="B2350" i="3"/>
  <c r="G2364" i="3"/>
  <c r="F2364" i="3"/>
  <c r="B2364" i="3"/>
  <c r="G2357" i="3"/>
  <c r="F2357" i="3"/>
  <c r="B2357" i="3"/>
  <c r="G2283" i="3"/>
  <c r="F2283" i="3"/>
  <c r="B2283" i="3"/>
  <c r="G2270" i="3"/>
  <c r="F2270" i="3"/>
  <c r="B2270" i="3"/>
  <c r="G2267" i="3"/>
  <c r="F2267" i="3"/>
  <c r="B2267" i="3"/>
  <c r="G2372" i="3"/>
  <c r="F2372" i="3"/>
  <c r="B2372" i="3"/>
  <c r="G2371" i="3"/>
  <c r="F2371" i="3"/>
  <c r="B2371" i="3"/>
  <c r="G2370" i="3"/>
  <c r="F2370" i="3"/>
  <c r="B2370" i="3"/>
  <c r="G2261" i="3"/>
  <c r="F2261" i="3"/>
  <c r="B2261" i="3"/>
  <c r="G2258" i="3"/>
  <c r="F2258" i="3"/>
  <c r="B2258" i="3"/>
  <c r="G2332" i="3"/>
  <c r="F2332" i="3"/>
  <c r="B2332" i="3"/>
  <c r="G2327" i="3"/>
  <c r="F2327" i="3"/>
  <c r="B2327" i="3"/>
  <c r="G2323" i="3"/>
  <c r="F2323" i="3"/>
  <c r="B2323" i="3"/>
  <c r="G2319" i="3"/>
  <c r="F2319" i="3"/>
  <c r="B2319" i="3"/>
  <c r="G2331" i="3"/>
  <c r="F2331" i="3"/>
  <c r="B2331" i="3"/>
  <c r="G2326" i="3"/>
  <c r="F2326" i="3"/>
  <c r="B2326" i="3"/>
  <c r="G2322" i="3"/>
  <c r="F2322" i="3"/>
  <c r="B2322" i="3"/>
  <c r="G2318" i="3"/>
  <c r="F2318" i="3"/>
  <c r="B2318" i="3"/>
  <c r="G2264" i="3"/>
  <c r="F2264" i="3"/>
  <c r="B2264" i="3"/>
  <c r="G2330" i="3"/>
  <c r="F2330" i="3"/>
  <c r="B2330" i="3"/>
  <c r="G2325" i="3"/>
  <c r="F2325" i="3"/>
  <c r="B2325" i="3"/>
  <c r="G2321" i="3"/>
  <c r="F2321" i="3"/>
  <c r="B2321" i="3"/>
  <c r="G2317" i="3"/>
  <c r="F2317" i="3"/>
  <c r="B2317" i="3"/>
  <c r="G2263" i="3"/>
  <c r="F2263" i="3"/>
  <c r="B2263" i="3"/>
  <c r="G2255" i="3"/>
  <c r="F2255" i="3"/>
  <c r="B2255" i="3"/>
  <c r="B1503" i="3"/>
  <c r="F1503" i="3"/>
  <c r="G1503" i="3"/>
  <c r="B1518" i="3"/>
  <c r="F1518" i="3"/>
  <c r="G1518" i="3"/>
  <c r="B1517" i="3"/>
  <c r="F1517" i="3"/>
  <c r="G1517" i="3"/>
  <c r="G1481" i="3"/>
  <c r="F1481" i="3"/>
  <c r="B1481" i="3"/>
  <c r="G1476" i="3"/>
  <c r="F1476" i="3"/>
  <c r="B1476" i="3"/>
  <c r="G1461" i="3"/>
  <c r="F1461" i="3"/>
  <c r="B1461" i="3"/>
  <c r="G1468" i="3"/>
  <c r="F1468" i="3"/>
  <c r="B1468" i="3"/>
  <c r="G1511" i="3"/>
  <c r="F1511" i="3"/>
  <c r="B1511" i="3"/>
  <c r="G2447" i="3"/>
  <c r="F2447" i="3"/>
  <c r="G1004" i="3"/>
  <c r="F1004" i="3"/>
  <c r="B1004" i="3"/>
  <c r="G1002" i="3"/>
  <c r="F1002" i="3"/>
  <c r="B1002" i="3"/>
  <c r="G981" i="3"/>
  <c r="F981" i="3"/>
  <c r="B981" i="3"/>
  <c r="G980" i="3"/>
  <c r="F980" i="3"/>
  <c r="B980" i="3"/>
  <c r="G1021" i="3"/>
  <c r="F1021" i="3"/>
  <c r="B1021" i="3"/>
  <c r="G978" i="3"/>
  <c r="F978" i="3"/>
  <c r="B978" i="3"/>
  <c r="G973" i="3"/>
  <c r="F973" i="3"/>
  <c r="B973" i="3"/>
  <c r="G997" i="3"/>
  <c r="F997" i="3"/>
  <c r="B997" i="3"/>
  <c r="G1009" i="3"/>
  <c r="F1009" i="3"/>
  <c r="B1009" i="3"/>
  <c r="G1016" i="3"/>
  <c r="F1016" i="3"/>
  <c r="B1016" i="3"/>
  <c r="G955" i="3"/>
  <c r="F955" i="3"/>
  <c r="B955" i="3"/>
  <c r="G1008" i="3"/>
  <c r="F1008" i="3"/>
  <c r="B1008" i="3"/>
  <c r="G964" i="3"/>
  <c r="F964" i="3"/>
  <c r="B964" i="3"/>
  <c r="G962" i="3"/>
  <c r="F962" i="3"/>
  <c r="B962" i="3"/>
  <c r="G960" i="3"/>
  <c r="F960" i="3"/>
  <c r="B960" i="3"/>
  <c r="G953" i="3"/>
  <c r="F953" i="3"/>
  <c r="B953" i="3"/>
  <c r="G952" i="3"/>
  <c r="F952" i="3"/>
  <c r="B952" i="3"/>
  <c r="G949" i="3"/>
  <c r="F949" i="3"/>
  <c r="B949" i="3"/>
  <c r="G946" i="3"/>
  <c r="F946" i="3"/>
  <c r="B946" i="3"/>
  <c r="G944" i="3"/>
  <c r="F944" i="3"/>
  <c r="B944" i="3"/>
  <c r="G1020" i="3"/>
  <c r="F1020" i="3"/>
  <c r="B1020" i="3"/>
  <c r="G942" i="3"/>
  <c r="F942" i="3"/>
  <c r="B942" i="3"/>
  <c r="G934" i="3"/>
  <c r="F934" i="3"/>
  <c r="B934" i="3"/>
  <c r="G933" i="3"/>
  <c r="F933" i="3"/>
  <c r="B933" i="3"/>
  <c r="G169" i="3"/>
  <c r="F169" i="3"/>
  <c r="B169" i="3"/>
  <c r="G194" i="3"/>
  <c r="F194" i="3"/>
  <c r="B194" i="3"/>
  <c r="G201" i="3"/>
  <c r="F201" i="3"/>
  <c r="B201" i="3"/>
  <c r="G162" i="3"/>
  <c r="F162" i="3"/>
  <c r="B162" i="3"/>
  <c r="G191" i="3"/>
  <c r="F191" i="3"/>
  <c r="B191" i="3"/>
  <c r="G149" i="3"/>
  <c r="F149" i="3"/>
  <c r="B149" i="3"/>
  <c r="G146" i="3"/>
  <c r="F146" i="3"/>
  <c r="B146" i="3"/>
  <c r="G189" i="3"/>
  <c r="F189" i="3"/>
  <c r="B189" i="3"/>
  <c r="G138" i="3"/>
  <c r="F138" i="3"/>
  <c r="B138" i="3"/>
  <c r="G184" i="3"/>
  <c r="F184" i="3"/>
  <c r="B184" i="3"/>
  <c r="G182" i="3"/>
  <c r="F182" i="3"/>
  <c r="B182" i="3"/>
  <c r="G206" i="3"/>
  <c r="F206" i="3"/>
  <c r="B206" i="3"/>
  <c r="G205" i="3"/>
  <c r="F205" i="3"/>
  <c r="B205" i="3"/>
  <c r="G204" i="3"/>
  <c r="F204" i="3"/>
  <c r="B204" i="3"/>
  <c r="G128" i="3"/>
  <c r="F128" i="3"/>
  <c r="B128" i="3"/>
  <c r="G127" i="3"/>
  <c r="F127" i="3"/>
  <c r="B127" i="3"/>
  <c r="G137" i="3"/>
  <c r="F137" i="3"/>
  <c r="B137" i="3"/>
  <c r="G1687" i="3"/>
  <c r="F1687" i="3"/>
  <c r="B1687" i="3"/>
  <c r="B1655" i="3"/>
  <c r="F1655" i="3"/>
  <c r="G1655" i="3"/>
  <c r="B1646" i="3"/>
  <c r="F1646" i="3"/>
  <c r="G1646" i="3"/>
  <c r="G2434" i="3"/>
  <c r="F2434" i="3"/>
  <c r="G2431" i="3"/>
  <c r="F2431" i="3"/>
  <c r="G2467" i="3"/>
  <c r="F2467" i="3"/>
  <c r="G2175" i="3"/>
  <c r="F2175" i="3"/>
  <c r="B2175" i="3"/>
  <c r="G2466" i="3"/>
  <c r="F2466" i="3"/>
  <c r="G2174" i="3"/>
  <c r="F2174" i="3"/>
  <c r="B2174" i="3"/>
  <c r="G2476" i="3"/>
  <c r="F2476" i="3"/>
  <c r="G2186" i="3"/>
  <c r="F2186" i="3"/>
  <c r="B2186" i="3"/>
  <c r="G2133" i="3"/>
  <c r="F2133" i="3"/>
  <c r="B2133" i="3"/>
  <c r="G2423" i="3"/>
  <c r="F2423" i="3"/>
  <c r="G2131" i="3"/>
  <c r="F2131" i="3"/>
  <c r="B2131" i="3"/>
  <c r="G2415" i="3"/>
  <c r="F2415" i="3"/>
  <c r="G2412" i="3"/>
  <c r="F2412" i="3"/>
  <c r="G2119" i="3"/>
  <c r="F2119" i="3"/>
  <c r="B2119" i="3"/>
  <c r="G2411" i="3"/>
  <c r="F2411" i="3"/>
  <c r="B2411" i="3"/>
  <c r="G2490" i="3"/>
  <c r="F2490" i="3"/>
  <c r="B2490" i="3"/>
  <c r="G2489" i="3"/>
  <c r="F2489" i="3"/>
  <c r="B2489" i="3"/>
  <c r="G2200" i="3"/>
  <c r="F2200" i="3"/>
  <c r="B2200" i="3"/>
  <c r="G2103" i="3"/>
  <c r="F2103" i="3"/>
  <c r="B2103" i="3"/>
  <c r="G2193" i="3"/>
  <c r="F2193" i="3"/>
  <c r="B2193" i="3"/>
  <c r="G2482" i="3"/>
  <c r="F2482" i="3"/>
  <c r="B2482" i="3"/>
  <c r="G2192" i="3"/>
  <c r="F2192" i="3"/>
  <c r="B2192" i="3"/>
  <c r="G2395" i="3"/>
  <c r="F2395" i="3"/>
  <c r="B2395" i="3"/>
  <c r="G2100" i="3"/>
  <c r="F2100" i="3"/>
  <c r="B2100" i="3"/>
  <c r="G2393" i="3"/>
  <c r="F2393" i="3"/>
  <c r="B2393" i="3"/>
  <c r="G2099" i="3"/>
  <c r="F2099" i="3"/>
  <c r="B2099" i="3"/>
  <c r="G2493" i="3"/>
  <c r="F2493" i="3"/>
  <c r="B2493" i="3"/>
  <c r="G2109" i="3"/>
  <c r="F2109" i="3"/>
  <c r="B2109" i="3"/>
  <c r="G2405" i="3"/>
  <c r="F2405" i="3"/>
  <c r="B2405" i="3"/>
  <c r="G2112" i="3"/>
  <c r="F2112" i="3"/>
  <c r="B2112" i="3"/>
  <c r="G2408" i="3"/>
  <c r="F2408" i="3"/>
  <c r="B2408" i="3"/>
  <c r="G2116" i="3"/>
  <c r="F2116" i="3"/>
  <c r="B2116" i="3"/>
  <c r="G2407" i="3"/>
  <c r="F2407" i="3"/>
  <c r="B2407" i="3"/>
  <c r="G2115" i="3"/>
  <c r="F2115" i="3"/>
  <c r="B2115" i="3"/>
  <c r="G2456" i="3"/>
  <c r="F2456" i="3"/>
  <c r="B2456" i="3"/>
  <c r="G2166" i="3"/>
  <c r="F2166" i="3"/>
  <c r="B2166" i="3"/>
  <c r="G2461" i="3"/>
  <c r="F2461" i="3"/>
  <c r="B2461" i="3"/>
  <c r="G2460" i="3"/>
  <c r="F2460" i="3"/>
  <c r="B2460" i="3"/>
  <c r="G2170" i="3"/>
  <c r="F2170" i="3"/>
  <c r="B2170" i="3"/>
  <c r="G2463" i="3"/>
  <c r="F2463" i="3"/>
  <c r="B2463" i="3"/>
  <c r="G2487" i="3"/>
  <c r="F2487" i="3"/>
  <c r="B2487" i="3"/>
  <c r="G2480" i="3"/>
  <c r="F2480" i="3"/>
  <c r="B2480" i="3"/>
  <c r="G2479" i="3"/>
  <c r="F2479" i="3"/>
  <c r="B2479" i="3"/>
  <c r="G2196" i="3"/>
  <c r="F2196" i="3"/>
  <c r="B2196" i="3"/>
  <c r="G2190" i="3"/>
  <c r="F2190" i="3"/>
  <c r="B2190" i="3"/>
  <c r="G2437" i="3"/>
  <c r="F2437" i="3"/>
  <c r="B2437" i="3"/>
  <c r="G2146" i="3"/>
  <c r="F2146" i="3"/>
  <c r="B2146" i="3"/>
  <c r="G2388" i="3"/>
  <c r="F2388" i="3"/>
  <c r="B2388" i="3"/>
  <c r="G2095" i="3"/>
  <c r="F2095" i="3"/>
  <c r="B2095" i="3"/>
  <c r="G2454" i="3"/>
  <c r="F2454" i="3"/>
  <c r="B2454" i="3"/>
  <c r="G2450" i="3"/>
  <c r="F2450" i="3"/>
  <c r="B2450" i="3"/>
  <c r="G2164" i="3"/>
  <c r="F2164" i="3"/>
  <c r="B2164" i="3"/>
  <c r="G2160" i="3"/>
  <c r="F2160" i="3"/>
  <c r="B2160" i="3"/>
  <c r="G2157" i="3"/>
  <c r="F2157" i="3"/>
  <c r="B2157" i="3"/>
  <c r="G2453" i="3"/>
  <c r="F2453" i="3"/>
  <c r="B2453" i="3"/>
  <c r="G2449" i="3"/>
  <c r="F2449" i="3"/>
  <c r="B2449" i="3"/>
  <c r="G2446" i="3"/>
  <c r="F2446" i="3"/>
  <c r="B2446" i="3"/>
  <c r="G2163" i="3"/>
  <c r="F2163" i="3"/>
  <c r="B2163" i="3"/>
  <c r="G2159" i="3"/>
  <c r="F2159" i="3"/>
  <c r="B2159" i="3"/>
  <c r="G2156" i="3"/>
  <c r="F2156" i="3"/>
  <c r="B2156" i="3"/>
  <c r="G1038" i="3"/>
  <c r="F1038" i="3"/>
  <c r="B1038" i="3"/>
  <c r="G125" i="3"/>
  <c r="F125" i="3"/>
  <c r="B125" i="3"/>
  <c r="G82" i="3"/>
  <c r="F82" i="3"/>
  <c r="B82" i="3"/>
  <c r="G69" i="3"/>
  <c r="F69" i="3"/>
  <c r="B69" i="3"/>
  <c r="G68" i="3"/>
  <c r="F68" i="3"/>
  <c r="B68" i="3"/>
  <c r="G1830" i="3"/>
  <c r="F1830" i="3"/>
  <c r="B1830" i="3"/>
  <c r="G1488" i="3"/>
  <c r="F1488" i="3"/>
  <c r="B1488" i="3"/>
  <c r="G2093" i="3"/>
  <c r="F2093" i="3"/>
  <c r="B2093" i="3"/>
  <c r="G927" i="3"/>
  <c r="F927" i="3"/>
  <c r="B927" i="3"/>
  <c r="G2944" i="3"/>
  <c r="F2944" i="3"/>
  <c r="B2944" i="3"/>
  <c r="G2953" i="3"/>
  <c r="F2953" i="3"/>
  <c r="B2953" i="3"/>
  <c r="G102" i="3"/>
  <c r="F102" i="3"/>
  <c r="B102" i="3"/>
  <c r="G1861" i="3"/>
  <c r="F1861" i="3"/>
  <c r="B1861" i="3"/>
  <c r="G2491" i="3"/>
  <c r="F2491" i="3"/>
  <c r="B2491" i="3"/>
  <c r="G1027" i="3"/>
  <c r="F1027" i="3"/>
  <c r="B1027" i="3"/>
  <c r="G1604" i="3"/>
  <c r="F1604" i="3"/>
  <c r="B1604" i="3"/>
  <c r="G2440" i="3"/>
  <c r="F2440" i="3"/>
  <c r="B2440" i="3"/>
  <c r="G2438" i="3"/>
  <c r="F2438" i="3"/>
  <c r="B2438" i="3"/>
  <c r="G2945" i="3"/>
  <c r="F2945" i="3"/>
  <c r="B2945" i="3"/>
  <c r="G1489" i="3"/>
  <c r="F1489" i="3"/>
  <c r="B1489" i="3"/>
  <c r="G776" i="3"/>
  <c r="F776" i="3"/>
  <c r="B776" i="3"/>
  <c r="G1753" i="3"/>
  <c r="F1753" i="3"/>
  <c r="B1753" i="3"/>
  <c r="G1566" i="3"/>
  <c r="F1566" i="3"/>
  <c r="B1566" i="3"/>
  <c r="G2303" i="3"/>
  <c r="F2303" i="3"/>
  <c r="B2303" i="3"/>
  <c r="G1904" i="3"/>
  <c r="F1904" i="3"/>
  <c r="B1904" i="3"/>
  <c r="G779" i="3"/>
  <c r="F779" i="3"/>
  <c r="B779" i="3"/>
  <c r="G793" i="3"/>
  <c r="F793" i="3"/>
  <c r="B793" i="3"/>
  <c r="G2024" i="3"/>
  <c r="F2024" i="3"/>
  <c r="B2024" i="3"/>
  <c r="G2023" i="3"/>
  <c r="F2023" i="3"/>
  <c r="B2023" i="3"/>
  <c r="G67" i="3"/>
  <c r="F67" i="3"/>
  <c r="B67" i="3"/>
  <c r="G1993" i="3"/>
  <c r="F1993" i="3"/>
  <c r="B1993" i="3"/>
  <c r="G1482" i="3"/>
  <c r="F1482" i="3"/>
  <c r="B1482" i="3"/>
  <c r="G1417" i="3"/>
  <c r="F1417" i="3"/>
  <c r="B1417" i="3"/>
  <c r="G1901" i="3"/>
  <c r="F1901" i="3"/>
  <c r="B1901" i="3"/>
  <c r="G1965" i="3"/>
  <c r="F1965" i="3"/>
  <c r="B1965" i="3"/>
  <c r="G1964" i="3"/>
  <c r="F1964" i="3"/>
  <c r="B1964" i="3"/>
  <c r="G1935" i="3"/>
  <c r="F1935" i="3"/>
  <c r="B1935" i="3"/>
  <c r="F1961" i="3"/>
  <c r="B1961" i="3"/>
  <c r="G1946" i="3"/>
  <c r="F1946" i="3"/>
  <c r="B1946" i="3"/>
  <c r="G1945" i="3"/>
  <c r="F1945" i="3"/>
  <c r="B1945" i="3"/>
  <c r="G1941" i="3"/>
  <c r="F1941" i="3"/>
  <c r="B1941" i="3"/>
  <c r="G1938" i="3"/>
  <c r="F1938" i="3"/>
  <c r="B1938" i="3"/>
  <c r="G1937" i="3"/>
  <c r="F1937" i="3"/>
  <c r="B1937" i="3"/>
  <c r="G1914" i="3"/>
  <c r="F1914" i="3"/>
  <c r="B1914" i="3"/>
  <c r="G1882" i="3"/>
  <c r="F1882" i="3"/>
  <c r="B1882" i="3"/>
  <c r="G1875" i="3"/>
  <c r="F1875" i="3"/>
  <c r="B1875" i="3"/>
  <c r="G1874" i="3"/>
  <c r="F1874" i="3"/>
  <c r="B1874" i="3"/>
  <c r="G1894" i="3"/>
  <c r="F1894" i="3"/>
  <c r="B1894" i="3"/>
  <c r="G1948" i="3"/>
  <c r="F1948" i="3"/>
  <c r="B1948" i="3"/>
  <c r="G581" i="3"/>
  <c r="F581" i="3"/>
  <c r="B581" i="3"/>
  <c r="G341" i="3"/>
  <c r="F341" i="3"/>
  <c r="B341" i="3"/>
  <c r="G236" i="3"/>
  <c r="F236" i="3"/>
  <c r="B236" i="3"/>
  <c r="G225" i="3"/>
  <c r="F225" i="3"/>
  <c r="B225" i="3"/>
  <c r="G78" i="3"/>
  <c r="F78" i="3"/>
  <c r="B78" i="3"/>
  <c r="G80" i="3"/>
  <c r="F80" i="3"/>
  <c r="B80" i="3"/>
  <c r="G88" i="3"/>
  <c r="F88" i="3"/>
  <c r="B88" i="3"/>
  <c r="G79" i="3"/>
  <c r="F79" i="3"/>
  <c r="B79" i="3"/>
  <c r="G83" i="3"/>
  <c r="F83" i="3"/>
  <c r="B83" i="3"/>
  <c r="G84" i="3"/>
  <c r="F84" i="3"/>
  <c r="B84" i="3"/>
  <c r="G72" i="3"/>
  <c r="F72" i="3"/>
  <c r="B72" i="3"/>
  <c r="G44" i="3"/>
  <c r="F44" i="3"/>
  <c r="B44" i="3"/>
  <c r="G28" i="3"/>
  <c r="F28" i="3"/>
  <c r="B28" i="3"/>
  <c r="G6" i="3"/>
  <c r="F6" i="3"/>
  <c r="B6" i="3"/>
  <c r="G1982" i="3"/>
  <c r="F1982" i="3"/>
  <c r="B1982" i="3"/>
  <c r="G2941" i="3"/>
  <c r="F2941" i="3"/>
  <c r="B2941" i="3"/>
  <c r="G1066" i="3"/>
  <c r="F1066" i="3"/>
  <c r="B1066" i="3"/>
  <c r="G2916" i="3"/>
  <c r="F2916" i="3"/>
  <c r="B2916" i="3"/>
  <c r="G2442" i="3"/>
  <c r="F2442" i="3"/>
  <c r="B2442" i="3"/>
  <c r="G2897" i="3"/>
  <c r="F2897" i="3"/>
  <c r="B2897" i="3"/>
  <c r="G318" i="3"/>
  <c r="F318" i="3"/>
  <c r="B318" i="3"/>
  <c r="J1710" i="3"/>
  <c r="J26" i="3"/>
  <c r="G295" i="3"/>
  <c r="F295" i="3"/>
  <c r="B295" i="3"/>
  <c r="G267" i="3"/>
  <c r="F267" i="3"/>
  <c r="B267" i="3"/>
  <c r="G94" i="3"/>
  <c r="F94" i="3"/>
  <c r="B94" i="3"/>
  <c r="G90" i="3"/>
  <c r="F90" i="3"/>
  <c r="B90" i="3"/>
  <c r="G1869" i="3"/>
  <c r="F1869" i="3"/>
  <c r="B1869" i="3"/>
  <c r="G1870" i="3"/>
  <c r="F1870" i="3"/>
  <c r="B1870" i="3"/>
  <c r="G2660" i="3"/>
  <c r="F2660" i="3"/>
  <c r="B2660" i="3"/>
  <c r="G2682" i="3"/>
  <c r="F2682" i="3"/>
  <c r="B2682" i="3"/>
  <c r="G2617" i="3"/>
  <c r="F2617" i="3"/>
  <c r="B2617" i="3"/>
  <c r="G2612" i="3"/>
  <c r="F2612" i="3"/>
  <c r="B2612" i="3"/>
  <c r="G307" i="3"/>
  <c r="F307" i="3"/>
  <c r="B307" i="3"/>
  <c r="G313" i="3"/>
  <c r="F313" i="3"/>
  <c r="B313" i="3"/>
  <c r="G219" i="3"/>
  <c r="F219" i="3"/>
  <c r="B219" i="3"/>
  <c r="G218" i="3"/>
  <c r="F218" i="3"/>
  <c r="B218" i="3"/>
  <c r="G105" i="3"/>
  <c r="F105" i="3"/>
  <c r="B105" i="3"/>
  <c r="G104" i="3"/>
  <c r="F104" i="3"/>
  <c r="B104" i="3"/>
  <c r="G96" i="3"/>
  <c r="F96" i="3"/>
  <c r="B96" i="3"/>
  <c r="G89" i="3"/>
  <c r="F89" i="3"/>
  <c r="B89" i="3"/>
  <c r="G92" i="3"/>
  <c r="F92" i="3"/>
  <c r="B92" i="3"/>
  <c r="G93" i="3"/>
  <c r="F93" i="3"/>
  <c r="B93" i="3"/>
  <c r="G43" i="3"/>
  <c r="F43" i="3"/>
  <c r="B43" i="3"/>
  <c r="G32" i="3"/>
  <c r="F32" i="3"/>
  <c r="B32" i="3"/>
  <c r="G33" i="3"/>
  <c r="F33" i="3"/>
  <c r="B33" i="3"/>
  <c r="G1859" i="3"/>
  <c r="F1859" i="3"/>
  <c r="B1859" i="3"/>
  <c r="G1848" i="3"/>
  <c r="F1848" i="3"/>
  <c r="B1848" i="3"/>
  <c r="G1851" i="3"/>
  <c r="F1851" i="3"/>
  <c r="B1851" i="3"/>
  <c r="G1858" i="3"/>
  <c r="F1858" i="3"/>
  <c r="B1858" i="3"/>
  <c r="G1850" i="3"/>
  <c r="F1850" i="3"/>
  <c r="B1850" i="3"/>
  <c r="G1853" i="3"/>
  <c r="F1853" i="3"/>
  <c r="B1853" i="3"/>
  <c r="G1852" i="3"/>
  <c r="F1852" i="3"/>
  <c r="B1852" i="3"/>
  <c r="G1856" i="3"/>
  <c r="F1856" i="3"/>
  <c r="B1856" i="3"/>
  <c r="G116" i="3"/>
  <c r="F116" i="3"/>
  <c r="B116" i="3"/>
  <c r="G122" i="3"/>
  <c r="F122" i="3"/>
  <c r="B122" i="3"/>
  <c r="G121" i="3"/>
  <c r="F121" i="3"/>
  <c r="B121" i="3"/>
  <c r="G113" i="3"/>
  <c r="F113" i="3"/>
  <c r="B113" i="3"/>
  <c r="G111" i="3"/>
  <c r="F111" i="3"/>
  <c r="B111" i="3"/>
  <c r="G119" i="3"/>
  <c r="F119" i="3"/>
  <c r="B119" i="3"/>
  <c r="G1085" i="3"/>
  <c r="F1085" i="3"/>
  <c r="B1085" i="3"/>
  <c r="G1074" i="3"/>
  <c r="F1074" i="3"/>
  <c r="B1074" i="3"/>
  <c r="G1079" i="3"/>
  <c r="F1079" i="3"/>
  <c r="B1079" i="3"/>
  <c r="G1064" i="3"/>
  <c r="F1064" i="3"/>
  <c r="B1064" i="3"/>
  <c r="G1063" i="3"/>
  <c r="F1063" i="3"/>
  <c r="B1063" i="3"/>
  <c r="G1072" i="3"/>
  <c r="F1072" i="3"/>
  <c r="B1072" i="3"/>
  <c r="G1061" i="3"/>
  <c r="F1061" i="3"/>
  <c r="B1061" i="3"/>
  <c r="G1062" i="3"/>
  <c r="F1062" i="3"/>
  <c r="B1062" i="3"/>
  <c r="G1068" i="3"/>
  <c r="F1068" i="3"/>
  <c r="B1068" i="3"/>
  <c r="G1081" i="3"/>
  <c r="F1081" i="3"/>
  <c r="B1081" i="3"/>
  <c r="G1057" i="3"/>
  <c r="F1057" i="3"/>
  <c r="B1057" i="3"/>
  <c r="G1056" i="3"/>
  <c r="F1056" i="3"/>
  <c r="B1056" i="3"/>
  <c r="G1052" i="3"/>
  <c r="F1052" i="3"/>
  <c r="B1052" i="3"/>
  <c r="G1054" i="3"/>
  <c r="F1054" i="3"/>
  <c r="B1054" i="3"/>
  <c r="G1055" i="3"/>
  <c r="F1055" i="3"/>
  <c r="B1055" i="3"/>
  <c r="G1046" i="3"/>
  <c r="F1046" i="3"/>
  <c r="B1046" i="3"/>
  <c r="G1042" i="3"/>
  <c r="F1042" i="3"/>
  <c r="B1042" i="3"/>
  <c r="G1040" i="3"/>
  <c r="F1040" i="3"/>
  <c r="B1040" i="3"/>
  <c r="G1041" i="3"/>
  <c r="F1041" i="3"/>
  <c r="B1041" i="3"/>
  <c r="G2772" i="3"/>
  <c r="F2772" i="3"/>
  <c r="B2772" i="3"/>
  <c r="G2771" i="3"/>
  <c r="F2771" i="3"/>
  <c r="B2771" i="3"/>
  <c r="G87" i="3"/>
  <c r="F87" i="3"/>
  <c r="B87" i="3"/>
  <c r="G54" i="3"/>
  <c r="F54" i="3"/>
  <c r="B54" i="3"/>
  <c r="G41" i="3"/>
  <c r="F41" i="3"/>
  <c r="B41" i="3"/>
  <c r="G40" i="3"/>
  <c r="F40" i="3"/>
  <c r="B40" i="3"/>
  <c r="G39" i="3"/>
  <c r="F39" i="3"/>
  <c r="B39" i="3"/>
  <c r="G38" i="3"/>
  <c r="F38" i="3"/>
  <c r="B38" i="3"/>
  <c r="G36" i="3"/>
  <c r="F36" i="3"/>
  <c r="B36" i="3"/>
  <c r="G35" i="3"/>
  <c r="F35" i="3"/>
  <c r="B35" i="3"/>
  <c r="G34" i="3"/>
  <c r="F34" i="3"/>
  <c r="B34" i="3"/>
  <c r="F37" i="3"/>
  <c r="G37" i="3"/>
  <c r="B37" i="3"/>
  <c r="G2057" i="3"/>
  <c r="F2057" i="3"/>
  <c r="B2057" i="3"/>
  <c r="B2063" i="3"/>
  <c r="F2063" i="3"/>
  <c r="G2063" i="3"/>
  <c r="B1954" i="3"/>
  <c r="F1954" i="3"/>
  <c r="G1954" i="3"/>
  <c r="B1943" i="3"/>
  <c r="F1943" i="3"/>
  <c r="G1943" i="3"/>
  <c r="F1871" i="3"/>
  <c r="G1871" i="3"/>
  <c r="F1323" i="3"/>
  <c r="G1323" i="3"/>
  <c r="F126" i="3"/>
  <c r="G126" i="3"/>
  <c r="F1462" i="3"/>
  <c r="G1462" i="3"/>
  <c r="F1883" i="3"/>
  <c r="G1883" i="3"/>
  <c r="F2578" i="3"/>
  <c r="G2578" i="3"/>
  <c r="F5" i="3"/>
  <c r="G5" i="3"/>
  <c r="F1463" i="3"/>
  <c r="G1463" i="3"/>
  <c r="F8" i="3"/>
  <c r="G8" i="3"/>
  <c r="F2625" i="3"/>
  <c r="G2625" i="3"/>
  <c r="F558" i="3"/>
  <c r="G558" i="3"/>
  <c r="F1872" i="3"/>
  <c r="G1872" i="3"/>
  <c r="F1750" i="3"/>
  <c r="G1750" i="3"/>
  <c r="F1726" i="3"/>
  <c r="G1726" i="3"/>
  <c r="F2580" i="3"/>
  <c r="G2580" i="3"/>
  <c r="F559" i="3"/>
  <c r="G559" i="3"/>
  <c r="F1873" i="3"/>
  <c r="G1873" i="3"/>
  <c r="F264" i="3"/>
  <c r="G264" i="3"/>
  <c r="F112" i="3"/>
  <c r="G112" i="3"/>
  <c r="F1155" i="3"/>
  <c r="G1155" i="3"/>
  <c r="F1465" i="3"/>
  <c r="G1465" i="3"/>
  <c r="F562" i="3"/>
  <c r="G562" i="3"/>
  <c r="F2396" i="3"/>
  <c r="G2396" i="3"/>
  <c r="F1884" i="3"/>
  <c r="G1884" i="3"/>
  <c r="F1987" i="3"/>
  <c r="G1987" i="3"/>
  <c r="F1658" i="3"/>
  <c r="F1156" i="3"/>
  <c r="G1156" i="3"/>
  <c r="F1645" i="3"/>
  <c r="G1645" i="3"/>
  <c r="F2583" i="3"/>
  <c r="G2583" i="3"/>
  <c r="F1510" i="3"/>
  <c r="G1510" i="3"/>
  <c r="F583" i="3"/>
  <c r="G583" i="3"/>
  <c r="F2451" i="3"/>
  <c r="G2451" i="3"/>
  <c r="F1918" i="3"/>
  <c r="G1918" i="3"/>
  <c r="F828" i="3"/>
  <c r="G828" i="3"/>
  <c r="F320" i="3"/>
  <c r="G320" i="3"/>
  <c r="F106" i="3"/>
  <c r="G106" i="3"/>
  <c r="F926" i="3"/>
  <c r="G926" i="3"/>
  <c r="F1043" i="3"/>
  <c r="G1043" i="3"/>
  <c r="F1080" i="3"/>
  <c r="G1080" i="3"/>
  <c r="F1781" i="3"/>
  <c r="G1781" i="3"/>
  <c r="F2060" i="3"/>
  <c r="G2060" i="3"/>
  <c r="F228" i="3"/>
  <c r="G228" i="3"/>
  <c r="F1835" i="3"/>
  <c r="G1835" i="3"/>
  <c r="F2741" i="3"/>
  <c r="G2741" i="3"/>
  <c r="F1866" i="3"/>
  <c r="G1866" i="3"/>
  <c r="F1825" i="3"/>
  <c r="G1825" i="3"/>
  <c r="F663" i="3"/>
  <c r="G663" i="3"/>
  <c r="F693" i="3"/>
  <c r="G693" i="3"/>
  <c r="F58" i="3"/>
  <c r="G58" i="3"/>
  <c r="F1855" i="3"/>
  <c r="G1855" i="3"/>
  <c r="F2699" i="3"/>
  <c r="G2699" i="3"/>
  <c r="F2900" i="3"/>
  <c r="G2900" i="3"/>
  <c r="F2932" i="3"/>
  <c r="G2932" i="3"/>
  <c r="F1974" i="3"/>
  <c r="G1974" i="3"/>
  <c r="F1326" i="3"/>
  <c r="G1326" i="3"/>
  <c r="F1150" i="3"/>
  <c r="G1150" i="3"/>
  <c r="F1324" i="3"/>
  <c r="G1324" i="3"/>
  <c r="F91" i="3"/>
  <c r="G91" i="3"/>
  <c r="F1047" i="3"/>
  <c r="G1047" i="3"/>
  <c r="F1053" i="3"/>
  <c r="G1053" i="3"/>
  <c r="F1058" i="3"/>
  <c r="G1058" i="3"/>
  <c r="F2048" i="3"/>
  <c r="G2048" i="3"/>
  <c r="F1634" i="3"/>
  <c r="G1634" i="3"/>
  <c r="F2695" i="3"/>
  <c r="G2695" i="3"/>
  <c r="F16" i="3"/>
  <c r="G16" i="3"/>
  <c r="F1467" i="3"/>
  <c r="G1467" i="3"/>
  <c r="F2685" i="3"/>
  <c r="G2685" i="3"/>
  <c r="F2104" i="3"/>
  <c r="G2104" i="3"/>
  <c r="F308" i="3"/>
  <c r="G308" i="3"/>
  <c r="F1158" i="3"/>
  <c r="G1158" i="3"/>
  <c r="F1469" i="3"/>
  <c r="G1469" i="3"/>
  <c r="F2259" i="3"/>
  <c r="G2259" i="3"/>
  <c r="F2399" i="3"/>
  <c r="G2399" i="3"/>
  <c r="F2689" i="3"/>
  <c r="G2689" i="3"/>
  <c r="F861" i="3"/>
  <c r="G861" i="3"/>
  <c r="F2390" i="3"/>
  <c r="G2390" i="3"/>
  <c r="F1558" i="3"/>
  <c r="G1558" i="3"/>
  <c r="F1470" i="3"/>
  <c r="G1470" i="3"/>
  <c r="F1996" i="3"/>
  <c r="G1996" i="3"/>
  <c r="F2400" i="3"/>
  <c r="G2400" i="3"/>
  <c r="F2690" i="3"/>
  <c r="G2690" i="3"/>
  <c r="F939" i="3"/>
  <c r="G939" i="3"/>
  <c r="F1967" i="3"/>
  <c r="G1967" i="3"/>
  <c r="F103" i="3"/>
  <c r="G103" i="3"/>
  <c r="F2391" i="3"/>
  <c r="G2391" i="3"/>
  <c r="F262" i="3"/>
  <c r="G262" i="3"/>
  <c r="F2097" i="3"/>
  <c r="G2097" i="3"/>
  <c r="F305" i="3"/>
  <c r="G305" i="3"/>
  <c r="F328" i="3"/>
  <c r="G328" i="3"/>
  <c r="F110" i="3"/>
  <c r="G110" i="3"/>
  <c r="F2207" i="3"/>
  <c r="G2207" i="3"/>
  <c r="F1044" i="3"/>
  <c r="G1044" i="3"/>
  <c r="F560" i="3"/>
  <c r="G560" i="3"/>
  <c r="F1327" i="3"/>
  <c r="G1327" i="3"/>
  <c r="F2249" i="3"/>
  <c r="G2249" i="3"/>
  <c r="F2392" i="3"/>
  <c r="G2392" i="3"/>
  <c r="F1880" i="3"/>
  <c r="G1880" i="3"/>
  <c r="F2687" i="3"/>
  <c r="G2687" i="3"/>
  <c r="F931" i="3"/>
  <c r="G931" i="3"/>
  <c r="F310" i="3"/>
  <c r="G310" i="3"/>
  <c r="F1783" i="3"/>
  <c r="G1783" i="3"/>
  <c r="F1820" i="3"/>
  <c r="G1820" i="3"/>
  <c r="F684" i="3"/>
  <c r="G684" i="3"/>
  <c r="F1886" i="3"/>
  <c r="G1886" i="3"/>
  <c r="F2691" i="3"/>
  <c r="G2691" i="3"/>
  <c r="F2888" i="3"/>
  <c r="G2888" i="3"/>
  <c r="F1968" i="3"/>
  <c r="G1968" i="3"/>
  <c r="F1060" i="3"/>
  <c r="G1060" i="3"/>
  <c r="F1846" i="3"/>
  <c r="G1846" i="3"/>
  <c r="F2688" i="3"/>
  <c r="G2688" i="3"/>
  <c r="F1222" i="3"/>
  <c r="G1222" i="3"/>
  <c r="F2042" i="3"/>
  <c r="G2042" i="3"/>
  <c r="F1161" i="3"/>
  <c r="G1161" i="3"/>
  <c r="F114" i="3"/>
  <c r="G114" i="3"/>
  <c r="F399" i="3"/>
  <c r="G399" i="3"/>
  <c r="F1836" i="3"/>
  <c r="G1836" i="3"/>
  <c r="F1867" i="3"/>
  <c r="G1867" i="3"/>
  <c r="F664" i="3"/>
  <c r="G664" i="3"/>
  <c r="F685" i="3"/>
  <c r="G685" i="3"/>
  <c r="F2708" i="3"/>
  <c r="G2708" i="3"/>
  <c r="F1797" i="3"/>
  <c r="G1797" i="3"/>
  <c r="F140" i="3"/>
  <c r="G140" i="3"/>
  <c r="F1474" i="3"/>
  <c r="G1474" i="3"/>
  <c r="F565" i="3"/>
  <c r="G565" i="3"/>
  <c r="F2404" i="3"/>
  <c r="G2404" i="3"/>
  <c r="F1888" i="3"/>
  <c r="G1888" i="3"/>
  <c r="F2939" i="3"/>
  <c r="G2939" i="3"/>
  <c r="F65" i="3"/>
  <c r="G65" i="3"/>
  <c r="F314" i="3"/>
  <c r="G314" i="3"/>
  <c r="F1789" i="3"/>
  <c r="G1789" i="3"/>
  <c r="F2046" i="3"/>
  <c r="G2046" i="3"/>
  <c r="F638" i="3"/>
  <c r="G638" i="3"/>
  <c r="F1840" i="3"/>
  <c r="G1840" i="3"/>
  <c r="F1916" i="3"/>
  <c r="G1916" i="3"/>
  <c r="F2693" i="3"/>
  <c r="G2693" i="3"/>
  <c r="F2073" i="3"/>
  <c r="G2073" i="3"/>
  <c r="F919" i="3"/>
  <c r="G919" i="3"/>
  <c r="F2955" i="3"/>
  <c r="G2955" i="3"/>
  <c r="F1193" i="3"/>
  <c r="G1193" i="3"/>
  <c r="F1863" i="3"/>
  <c r="G1863" i="3"/>
  <c r="F1970" i="3"/>
  <c r="G1970" i="3"/>
  <c r="F1736" i="3"/>
  <c r="G1736" i="3"/>
  <c r="F1025" i="3"/>
  <c r="G1025" i="3"/>
  <c r="F578" i="3"/>
  <c r="G578" i="3"/>
  <c r="F1908" i="3"/>
  <c r="G1908" i="3"/>
  <c r="F1164" i="3"/>
  <c r="G1164" i="3"/>
  <c r="F1475" i="3"/>
  <c r="G1475" i="3"/>
  <c r="F142" i="3"/>
  <c r="G142" i="3"/>
  <c r="F1165" i="3"/>
  <c r="G1165" i="3"/>
  <c r="F1780" i="3"/>
  <c r="G1780" i="3"/>
  <c r="F2084" i="3"/>
  <c r="G2084" i="3"/>
  <c r="F1377" i="3"/>
  <c r="G1377" i="3"/>
  <c r="F416" i="3"/>
  <c r="G416" i="3"/>
  <c r="F1197" i="3"/>
  <c r="G1197" i="3"/>
  <c r="F1445" i="3"/>
  <c r="G1445" i="3"/>
  <c r="F2228" i="3"/>
  <c r="G2228" i="3"/>
  <c r="F1513" i="3"/>
  <c r="G1513" i="3"/>
  <c r="F1071" i="3"/>
  <c r="G1071" i="3"/>
  <c r="F1815" i="3"/>
  <c r="G1815" i="3"/>
  <c r="F585" i="3"/>
  <c r="G585" i="3"/>
  <c r="F221" i="3"/>
  <c r="G221" i="3"/>
  <c r="F1920" i="3"/>
  <c r="G1920" i="3"/>
  <c r="F831" i="3"/>
  <c r="G831" i="3"/>
  <c r="F2925" i="3"/>
  <c r="G2925" i="3"/>
  <c r="F2013" i="3"/>
  <c r="G2013" i="3"/>
  <c r="F2049" i="3"/>
  <c r="G2049" i="3"/>
  <c r="F1485" i="3"/>
  <c r="G1485" i="3"/>
  <c r="F2420" i="3"/>
  <c r="G2420" i="3"/>
  <c r="F501" i="3"/>
  <c r="G501" i="3"/>
  <c r="F1037" i="3"/>
  <c r="G1037" i="3"/>
  <c r="F1826" i="3"/>
  <c r="G1826" i="3"/>
  <c r="F1950" i="3"/>
  <c r="G1950" i="3"/>
  <c r="F2239" i="3"/>
  <c r="G2239" i="3"/>
  <c r="F1049" i="3"/>
  <c r="G1049" i="3"/>
  <c r="F1514" i="3"/>
  <c r="G1514" i="3"/>
  <c r="F2050" i="3"/>
  <c r="G2050" i="3"/>
  <c r="F1816" i="3"/>
  <c r="G1816" i="3"/>
  <c r="F586" i="3"/>
  <c r="G586" i="3"/>
  <c r="F657" i="3"/>
  <c r="G657" i="3"/>
  <c r="F2457" i="3"/>
  <c r="G2457" i="3"/>
  <c r="F1921" i="3"/>
  <c r="G1921" i="3"/>
  <c r="F2077" i="3"/>
  <c r="G2077" i="3"/>
  <c r="F2926" i="3"/>
  <c r="G2926" i="3"/>
  <c r="F2014" i="3"/>
  <c r="G2014" i="3"/>
  <c r="F11" i="3"/>
  <c r="G11" i="3"/>
  <c r="F782" i="3"/>
  <c r="G782" i="3"/>
  <c r="F2154" i="3"/>
  <c r="G2154" i="3"/>
  <c r="F2006" i="3"/>
  <c r="G2006" i="3"/>
  <c r="F2443" i="3"/>
  <c r="G2443" i="3"/>
  <c r="F2636" i="3"/>
  <c r="G2636" i="3"/>
  <c r="F1088" i="3"/>
  <c r="G1088" i="3"/>
  <c r="F1426" i="3"/>
  <c r="G1426" i="3"/>
  <c r="F2497" i="3"/>
  <c r="G2497" i="3"/>
  <c r="F1166" i="3"/>
  <c r="G1166" i="3"/>
  <c r="F1478" i="3"/>
  <c r="G1478" i="3"/>
  <c r="F566" i="3"/>
  <c r="G566" i="3"/>
  <c r="F1889" i="3"/>
  <c r="G1889" i="3"/>
  <c r="F2598" i="3"/>
  <c r="G2598" i="3"/>
  <c r="F1378" i="3"/>
  <c r="G1378" i="3"/>
  <c r="F1912" i="3"/>
  <c r="G1912" i="3"/>
  <c r="F1067" i="3"/>
  <c r="G1067" i="3"/>
  <c r="F2007" i="3"/>
  <c r="G2007" i="3"/>
  <c r="F579" i="3"/>
  <c r="G579" i="3"/>
  <c r="F1379" i="3"/>
  <c r="G1379" i="3"/>
  <c r="F2444" i="3"/>
  <c r="G2444" i="3"/>
  <c r="F1913" i="3"/>
  <c r="G1913" i="3"/>
  <c r="F147" i="3"/>
  <c r="G147" i="3"/>
  <c r="F1168" i="3"/>
  <c r="G1168" i="3"/>
  <c r="F1890" i="3"/>
  <c r="G1890" i="3"/>
  <c r="F2008" i="3"/>
  <c r="G2008" i="3"/>
  <c r="F580" i="3"/>
  <c r="G580" i="3"/>
  <c r="F1380" i="3"/>
  <c r="G1380" i="3"/>
  <c r="F1915" i="3"/>
  <c r="G1915" i="3"/>
  <c r="F917" i="3"/>
  <c r="G917" i="3"/>
  <c r="F1169" i="3"/>
  <c r="G1169" i="3"/>
  <c r="F1479" i="3"/>
  <c r="G1479" i="3"/>
  <c r="F1891" i="3"/>
  <c r="G1891" i="3"/>
  <c r="F2519" i="3"/>
  <c r="G2519" i="3"/>
  <c r="F2346" i="3"/>
  <c r="G2346" i="3"/>
  <c r="F2021" i="3"/>
  <c r="G2021" i="3"/>
  <c r="F594" i="3"/>
  <c r="G594" i="3"/>
  <c r="F1929" i="3"/>
  <c r="G1929" i="3"/>
  <c r="F1449" i="3"/>
  <c r="G1449" i="3"/>
  <c r="F1930" i="3"/>
  <c r="G1930" i="3"/>
  <c r="F1480" i="3"/>
  <c r="G1480" i="3"/>
  <c r="F1397" i="3"/>
  <c r="G1397" i="3"/>
  <c r="F421" i="3"/>
  <c r="G421" i="3"/>
  <c r="F2470" i="3"/>
  <c r="G2470" i="3"/>
  <c r="F2178" i="3"/>
  <c r="G2178" i="3"/>
  <c r="F913" i="3"/>
  <c r="G913" i="3"/>
  <c r="F108" i="3"/>
  <c r="G108" i="3"/>
  <c r="F1515" i="3"/>
  <c r="G1515" i="3"/>
  <c r="F1544" i="3"/>
  <c r="G1544" i="3"/>
  <c r="F587" i="3"/>
  <c r="G587" i="3"/>
  <c r="F2458" i="3"/>
  <c r="G2458" i="3"/>
  <c r="F1922" i="3"/>
  <c r="G1922" i="3"/>
  <c r="F1525" i="3"/>
  <c r="G1525" i="3"/>
  <c r="F2029" i="3"/>
  <c r="G2029" i="3"/>
  <c r="F99" i="3"/>
  <c r="G99" i="3"/>
  <c r="F120" i="3"/>
  <c r="G120" i="3"/>
  <c r="F227" i="3"/>
  <c r="G227" i="3"/>
  <c r="F2475" i="3"/>
  <c r="G2475" i="3"/>
  <c r="F1843" i="3"/>
  <c r="G1843" i="3"/>
  <c r="F199" i="3"/>
  <c r="G199" i="3"/>
  <c r="F2698" i="3"/>
  <c r="G2698" i="3"/>
  <c r="F2931" i="3"/>
  <c r="G2931" i="3"/>
  <c r="F2059" i="3"/>
  <c r="G2059" i="3"/>
  <c r="F1403" i="3"/>
  <c r="G1403" i="3"/>
  <c r="F1932" i="3"/>
  <c r="G1932" i="3"/>
  <c r="F2180" i="3"/>
  <c r="G2180" i="3"/>
  <c r="F2472" i="3"/>
  <c r="G2472" i="3"/>
  <c r="F567" i="3"/>
  <c r="G567" i="3"/>
  <c r="F1349" i="3"/>
  <c r="G1349" i="3"/>
  <c r="F2417" i="3"/>
  <c r="G2417" i="3"/>
  <c r="F1892" i="3"/>
  <c r="G1892" i="3"/>
  <c r="F266" i="3"/>
  <c r="G266" i="3"/>
  <c r="F1306" i="3"/>
  <c r="G1306" i="3"/>
  <c r="F115" i="3"/>
  <c r="G115" i="3"/>
  <c r="F401" i="3"/>
  <c r="G401" i="3"/>
  <c r="F448" i="3"/>
  <c r="G448" i="3"/>
  <c r="F1171" i="3"/>
  <c r="G1171" i="3"/>
  <c r="F1024" i="3"/>
  <c r="G1024" i="3"/>
  <c r="F1483" i="3"/>
  <c r="G1483" i="3"/>
  <c r="F1779" i="3"/>
  <c r="G1779" i="3"/>
  <c r="F1537" i="3"/>
  <c r="G1537" i="3"/>
  <c r="F554" i="3"/>
  <c r="G554" i="3"/>
  <c r="F568" i="3"/>
  <c r="G568" i="3"/>
  <c r="F2740" i="3"/>
  <c r="G2740" i="3"/>
  <c r="F1563" i="3"/>
  <c r="G1563" i="3"/>
  <c r="F1630" i="3"/>
  <c r="G1630" i="3"/>
  <c r="F2791" i="3"/>
  <c r="G2791" i="3"/>
  <c r="F765" i="3"/>
  <c r="G765" i="3"/>
  <c r="F819" i="3"/>
  <c r="G819" i="3"/>
  <c r="F1755" i="3"/>
  <c r="G1755" i="3"/>
  <c r="F1732" i="3"/>
  <c r="G1732" i="3"/>
  <c r="F888" i="3"/>
  <c r="G888" i="3"/>
  <c r="F1484" i="3"/>
  <c r="G1484" i="3"/>
  <c r="F2419" i="3"/>
  <c r="G2419" i="3"/>
  <c r="F956" i="3"/>
  <c r="G956" i="3"/>
  <c r="F1743" i="3"/>
  <c r="G1743" i="3"/>
  <c r="F423" i="3"/>
  <c r="G423" i="3"/>
  <c r="F2234" i="3"/>
  <c r="G2234" i="3"/>
  <c r="F1048" i="3"/>
  <c r="G1048" i="3"/>
  <c r="F1091" i="3"/>
  <c r="G1091" i="3"/>
  <c r="F1819" i="3"/>
  <c r="G1819" i="3"/>
  <c r="F1398" i="3"/>
  <c r="G1398" i="3"/>
  <c r="F660" i="3"/>
  <c r="G660" i="3"/>
  <c r="F1615" i="3"/>
  <c r="G1615" i="3"/>
  <c r="F2555" i="3"/>
  <c r="G2555" i="3"/>
  <c r="F834" i="3"/>
  <c r="G834" i="3"/>
  <c r="F1770" i="3"/>
  <c r="G1770" i="3"/>
  <c r="F2656" i="3"/>
  <c r="G2656" i="3"/>
  <c r="F2096" i="3"/>
  <c r="G2096" i="3"/>
  <c r="F1325" i="3"/>
  <c r="G1325" i="3"/>
  <c r="F1877" i="3"/>
  <c r="G1877" i="3"/>
  <c r="F2575" i="3"/>
  <c r="G2575" i="3"/>
  <c r="F1151" i="3"/>
  <c r="G1151" i="3"/>
  <c r="F1989" i="3"/>
  <c r="G1989" i="3"/>
  <c r="F1787" i="3"/>
  <c r="G1787" i="3"/>
  <c r="F641" i="3"/>
  <c r="G641" i="3"/>
  <c r="F1878" i="3"/>
  <c r="G1878" i="3"/>
  <c r="F2706" i="3"/>
  <c r="G2706" i="3"/>
  <c r="F446" i="3"/>
  <c r="G446" i="3"/>
  <c r="F1988" i="3"/>
  <c r="G1988" i="3"/>
  <c r="F1876" i="3"/>
  <c r="G1876" i="3"/>
  <c r="F2684" i="3"/>
  <c r="G2684" i="3"/>
  <c r="F2686" i="3"/>
  <c r="G2686" i="3"/>
  <c r="F1879" i="3"/>
  <c r="G1879" i="3"/>
  <c r="F1991" i="3"/>
  <c r="G1991" i="3"/>
  <c r="F2576" i="3"/>
  <c r="G2576" i="3"/>
  <c r="F215" i="3"/>
  <c r="G215" i="3"/>
  <c r="F2250" i="3"/>
  <c r="G2250" i="3"/>
  <c r="F1881" i="3"/>
  <c r="G1881" i="3"/>
  <c r="F2707" i="3"/>
  <c r="G2707" i="3"/>
  <c r="F1439" i="3"/>
  <c r="G1439" i="3"/>
  <c r="F2224" i="3"/>
  <c r="G2224" i="3"/>
  <c r="F1910" i="3"/>
  <c r="G1910" i="3"/>
  <c r="F651" i="3"/>
  <c r="G651" i="3"/>
  <c r="F2315" i="3"/>
  <c r="G2315" i="3"/>
  <c r="F2714" i="3"/>
  <c r="G2714" i="3"/>
  <c r="F1614" i="3"/>
  <c r="G1614" i="3"/>
  <c r="F1931" i="3"/>
  <c r="G1931" i="3"/>
  <c r="F1933" i="3"/>
  <c r="G1933" i="3"/>
  <c r="F1833" i="3"/>
  <c r="G1833" i="3"/>
  <c r="F1934" i="3"/>
  <c r="G1934" i="3"/>
  <c r="F2347" i="3"/>
  <c r="G2347" i="3"/>
  <c r="F1573" i="3"/>
  <c r="G1573" i="3"/>
  <c r="F2348" i="3"/>
  <c r="G2348" i="3"/>
  <c r="F1939" i="3"/>
  <c r="G1939" i="3"/>
  <c r="F1940" i="3"/>
  <c r="G1940" i="3"/>
  <c r="F2181" i="3"/>
  <c r="G2181" i="3"/>
  <c r="F2182" i="3"/>
  <c r="G2182" i="3"/>
  <c r="F2027" i="3"/>
  <c r="G2027" i="3"/>
  <c r="F1575" i="3"/>
  <c r="G1575" i="3"/>
  <c r="F1548" i="3"/>
  <c r="G1548" i="3"/>
  <c r="F1616" i="3"/>
  <c r="G1616" i="3"/>
  <c r="F1942" i="3"/>
  <c r="G1942" i="3"/>
  <c r="F1944" i="3"/>
  <c r="G1944" i="3"/>
  <c r="F2558" i="3"/>
  <c r="G2558" i="3"/>
  <c r="F2383" i="3"/>
  <c r="G2383" i="3"/>
  <c r="F772" i="3"/>
  <c r="G772" i="3"/>
  <c r="F1956" i="3"/>
  <c r="G1956" i="3"/>
  <c r="F667" i="3"/>
  <c r="G667" i="3"/>
  <c r="F1959" i="3"/>
  <c r="G1959" i="3"/>
  <c r="F1431" i="3"/>
  <c r="G1431" i="3"/>
  <c r="F1963" i="3"/>
  <c r="G1963" i="3"/>
  <c r="F1749" i="3"/>
  <c r="G1749" i="3"/>
  <c r="F2041" i="3"/>
  <c r="G2041" i="3"/>
  <c r="F2683" i="3"/>
  <c r="G2683" i="3"/>
  <c r="F1219" i="3"/>
  <c r="G1219" i="3"/>
  <c r="F1574" i="3"/>
  <c r="G1574" i="3"/>
  <c r="F1936" i="3"/>
  <c r="G1936" i="3"/>
  <c r="F66" i="3"/>
  <c r="G66" i="3"/>
  <c r="F316" i="3"/>
  <c r="G316" i="3"/>
  <c r="F117" i="3"/>
  <c r="G117" i="3"/>
  <c r="F925" i="3"/>
  <c r="G925" i="3"/>
  <c r="F1029" i="3"/>
  <c r="G1029" i="3"/>
  <c r="F1070" i="3"/>
  <c r="G1070" i="3"/>
  <c r="F1089" i="3"/>
  <c r="G1089" i="3"/>
  <c r="F1791" i="3"/>
  <c r="G1791" i="3"/>
  <c r="F1818" i="3"/>
  <c r="G1818" i="3"/>
  <c r="F81" i="3"/>
  <c r="G81" i="3"/>
  <c r="F97" i="3"/>
  <c r="G97" i="3"/>
  <c r="F220" i="3"/>
  <c r="G220" i="3"/>
  <c r="F1822" i="3"/>
  <c r="G1822" i="3"/>
  <c r="F1841" i="3"/>
  <c r="G1841" i="3"/>
  <c r="F1849" i="3"/>
  <c r="G1849" i="3"/>
  <c r="F2892" i="3"/>
  <c r="G2892" i="3"/>
  <c r="F2923" i="3"/>
  <c r="G2923" i="3"/>
  <c r="F332" i="3"/>
  <c r="G332" i="3"/>
  <c r="F1065" i="3"/>
  <c r="G1065" i="3"/>
  <c r="F1597" i="3"/>
  <c r="G1597" i="3"/>
  <c r="F1895" i="3"/>
  <c r="G1895" i="3"/>
  <c r="F1045" i="3"/>
  <c r="G1045" i="3"/>
  <c r="F1086" i="3"/>
  <c r="G1086" i="3"/>
  <c r="F646" i="3"/>
  <c r="G646" i="3"/>
  <c r="F2709" i="3"/>
  <c r="G2709" i="3"/>
  <c r="F570" i="3"/>
  <c r="G570" i="3"/>
  <c r="F1896" i="3"/>
  <c r="G1896" i="3"/>
  <c r="F1897" i="3"/>
  <c r="G1897" i="3"/>
  <c r="F961" i="3"/>
  <c r="G961" i="3"/>
  <c r="F2613" i="3"/>
  <c r="G2613" i="3"/>
  <c r="F321" i="3"/>
  <c r="G321" i="3"/>
  <c r="F107" i="3"/>
  <c r="G107" i="3"/>
  <c r="F123" i="3"/>
  <c r="G123" i="3"/>
  <c r="F1036" i="3"/>
  <c r="G1036" i="3"/>
  <c r="F1082" i="3"/>
  <c r="G1082" i="3"/>
  <c r="F86" i="3"/>
  <c r="G86" i="3"/>
  <c r="F230" i="3"/>
  <c r="G230" i="3"/>
  <c r="F1827" i="3"/>
  <c r="G1827" i="3"/>
  <c r="F2362" i="3"/>
  <c r="G2362" i="3"/>
  <c r="F695" i="3"/>
  <c r="G695" i="3"/>
  <c r="F60" i="3"/>
  <c r="G60" i="3"/>
  <c r="F1857" i="3"/>
  <c r="G1857" i="3"/>
  <c r="F2700" i="3"/>
  <c r="G2700" i="3"/>
  <c r="F2902" i="3"/>
  <c r="G2902" i="3"/>
  <c r="F795" i="3"/>
  <c r="G795" i="3"/>
  <c r="F2933" i="3"/>
  <c r="G2933" i="3"/>
  <c r="F1976" i="3"/>
  <c r="G1976" i="3"/>
  <c r="F1776" i="3"/>
  <c r="G1776" i="3"/>
  <c r="F2957" i="3"/>
  <c r="G2957" i="3"/>
  <c r="F2062" i="3"/>
  <c r="G2062" i="3"/>
  <c r="F1490" i="3"/>
  <c r="G1490" i="3"/>
  <c r="F571" i="3"/>
  <c r="G571" i="3"/>
  <c r="F686" i="3"/>
  <c r="G686" i="3"/>
  <c r="F2424" i="3"/>
  <c r="G2424" i="3"/>
  <c r="F1839" i="3"/>
  <c r="G1839" i="3"/>
  <c r="F1898" i="3"/>
  <c r="G1898" i="3"/>
  <c r="F2710" i="3"/>
  <c r="G2710" i="3"/>
  <c r="F2915" i="3"/>
  <c r="G2915" i="3"/>
  <c r="F1177" i="3"/>
  <c r="G1177" i="3"/>
  <c r="F1785" i="3"/>
  <c r="G1785" i="3"/>
  <c r="F2389" i="3"/>
  <c r="G2389" i="3"/>
  <c r="F276" i="3"/>
  <c r="G276" i="3"/>
  <c r="F322" i="3"/>
  <c r="G322" i="3"/>
  <c r="F342" i="3"/>
  <c r="G342" i="3"/>
  <c r="F1213" i="3"/>
  <c r="G1213" i="3"/>
  <c r="F502" i="3"/>
  <c r="G502" i="3"/>
  <c r="F1529" i="3"/>
  <c r="G1529" i="3"/>
  <c r="F1793" i="3"/>
  <c r="G1793" i="3"/>
  <c r="F231" i="3"/>
  <c r="G231" i="3"/>
  <c r="F696" i="3"/>
  <c r="G696" i="3"/>
  <c r="F2484" i="3"/>
  <c r="G2484" i="3"/>
  <c r="F2701" i="3"/>
  <c r="G2701" i="3"/>
  <c r="F2794" i="3"/>
  <c r="G2794" i="3"/>
  <c r="F2934" i="3"/>
  <c r="G2934" i="3"/>
  <c r="F855" i="3"/>
  <c r="G855" i="3"/>
  <c r="F924" i="3"/>
  <c r="G924" i="3"/>
  <c r="F424" i="3"/>
  <c r="G424" i="3"/>
  <c r="F1834" i="3"/>
  <c r="G1834" i="3"/>
  <c r="F2128" i="3"/>
  <c r="G2128" i="3"/>
  <c r="F1175" i="3"/>
  <c r="G1175" i="3"/>
  <c r="F20" i="3"/>
  <c r="G20" i="3"/>
  <c r="F372" i="3"/>
  <c r="G372" i="3"/>
  <c r="F1200" i="3"/>
  <c r="G1200" i="3"/>
  <c r="F1516" i="3"/>
  <c r="G1516" i="3"/>
  <c r="F1073" i="3"/>
  <c r="G1073" i="3"/>
  <c r="F2051" i="3"/>
  <c r="G2051" i="3"/>
  <c r="F588" i="3"/>
  <c r="G588" i="3"/>
  <c r="F222" i="3"/>
  <c r="G222" i="3"/>
  <c r="F658" i="3"/>
  <c r="G658" i="3"/>
  <c r="F2927" i="3"/>
  <c r="G2927" i="3"/>
  <c r="F2015" i="3"/>
  <c r="G2015" i="3"/>
  <c r="F1571" i="3"/>
  <c r="G1571" i="3"/>
  <c r="F1923" i="3"/>
  <c r="G1923" i="3"/>
  <c r="F317" i="3"/>
  <c r="G317" i="3"/>
  <c r="F378" i="3"/>
  <c r="G378" i="3"/>
  <c r="F1206" i="3"/>
  <c r="G1206" i="3"/>
  <c r="F1399" i="3"/>
  <c r="G1399" i="3"/>
  <c r="F2697" i="3"/>
  <c r="G2697" i="3"/>
  <c r="F1006" i="3"/>
  <c r="G1006" i="3"/>
  <c r="F2956" i="3"/>
  <c r="G2956" i="3"/>
  <c r="F335" i="3"/>
  <c r="G335" i="3"/>
  <c r="F589" i="3"/>
  <c r="G589" i="3"/>
  <c r="F1865" i="3"/>
  <c r="G1865" i="3"/>
  <c r="F1611" i="3"/>
  <c r="G1611" i="3"/>
  <c r="F1924" i="3"/>
  <c r="G1924" i="3"/>
  <c r="F2079" i="3"/>
  <c r="G2079" i="3"/>
  <c r="F2895" i="3"/>
  <c r="G2895" i="3"/>
  <c r="F787" i="3"/>
  <c r="G787" i="3"/>
  <c r="F2928" i="3"/>
  <c r="G2928" i="3"/>
  <c r="F1092" i="3"/>
  <c r="G1092" i="3"/>
  <c r="F1400" i="3"/>
  <c r="G1400" i="3"/>
  <c r="F2" i="3"/>
  <c r="G2" i="3"/>
  <c r="F42" i="3"/>
  <c r="G42" i="3"/>
  <c r="F273" i="3"/>
  <c r="G273" i="3"/>
  <c r="F1319" i="3"/>
  <c r="G1319" i="3"/>
  <c r="F1710" i="3"/>
  <c r="G1710" i="3"/>
  <c r="F1401" i="3"/>
  <c r="G1401" i="3"/>
  <c r="F118" i="3"/>
  <c r="G118" i="3"/>
  <c r="F458" i="3"/>
  <c r="G458" i="3"/>
  <c r="F1026" i="3"/>
  <c r="G1026" i="3"/>
  <c r="F1450" i="3"/>
  <c r="G1450" i="3"/>
  <c r="F2235" i="3"/>
  <c r="G2235" i="3"/>
  <c r="F1524" i="3"/>
  <c r="G1524" i="3"/>
  <c r="F513" i="3"/>
  <c r="G513" i="3"/>
  <c r="F1078" i="3"/>
  <c r="G1078" i="3"/>
  <c r="F1782" i="3"/>
  <c r="G1782" i="3"/>
  <c r="F1549" i="3"/>
  <c r="G1549" i="3"/>
  <c r="F98" i="3"/>
  <c r="G98" i="3"/>
  <c r="F1824" i="3"/>
  <c r="G1824" i="3"/>
  <c r="F674" i="3"/>
  <c r="G674" i="3"/>
  <c r="F2349" i="3"/>
  <c r="G2349" i="3"/>
  <c r="F691" i="3"/>
  <c r="G691" i="3"/>
  <c r="F1576" i="3"/>
  <c r="G1576" i="3"/>
  <c r="F1617" i="3"/>
  <c r="G1617" i="3"/>
  <c r="F1636" i="3"/>
  <c r="G1636" i="3"/>
  <c r="F769" i="3"/>
  <c r="G769" i="3"/>
  <c r="F1817" i="3"/>
  <c r="G1817" i="3"/>
  <c r="F2917" i="3"/>
  <c r="G2917" i="3"/>
  <c r="F1007" i="3"/>
  <c r="G1007" i="3"/>
  <c r="F852" i="3"/>
  <c r="G852" i="3"/>
  <c r="F835" i="3"/>
  <c r="G835" i="3"/>
  <c r="F1286" i="3"/>
  <c r="G1286" i="3"/>
  <c r="F21" i="3"/>
  <c r="G21" i="3"/>
  <c r="F1771" i="3"/>
  <c r="G1771" i="3"/>
  <c r="F1744" i="3"/>
  <c r="G1744" i="3"/>
  <c r="F923" i="3"/>
  <c r="G923" i="3"/>
  <c r="F1010" i="3"/>
  <c r="G1010" i="3"/>
  <c r="F1178" i="3"/>
  <c r="G1178" i="3"/>
  <c r="F1492" i="3"/>
  <c r="G1492" i="3"/>
  <c r="F572" i="3"/>
  <c r="G572" i="3"/>
  <c r="F1899" i="3"/>
  <c r="G1899" i="3"/>
  <c r="F2616" i="3"/>
  <c r="G2616" i="3"/>
  <c r="F397" i="3"/>
  <c r="G397" i="3"/>
  <c r="F22" i="3"/>
  <c r="G22" i="3"/>
  <c r="F338" i="3"/>
  <c r="G338" i="3"/>
  <c r="F2028" i="3"/>
  <c r="G2028" i="3"/>
  <c r="F2659" i="3"/>
  <c r="G2659" i="3"/>
  <c r="F1436" i="3"/>
  <c r="G1436" i="3"/>
  <c r="F1202" i="3"/>
  <c r="G1202" i="3"/>
  <c r="F1520" i="3"/>
  <c r="G1520" i="3"/>
  <c r="F2017" i="3"/>
  <c r="G2017" i="3"/>
  <c r="F2053" i="3"/>
  <c r="G2053" i="3"/>
  <c r="F590" i="3"/>
  <c r="G590" i="3"/>
  <c r="F1925" i="3"/>
  <c r="G1925" i="3"/>
  <c r="F76" i="3"/>
  <c r="G76" i="3"/>
  <c r="F1414" i="3"/>
  <c r="G1414" i="3"/>
  <c r="F1018" i="3"/>
  <c r="G1018" i="3"/>
  <c r="F75" i="3"/>
  <c r="G75" i="3"/>
  <c r="F235" i="3"/>
  <c r="G235" i="3"/>
  <c r="F699" i="3"/>
  <c r="G699" i="3"/>
  <c r="F2492" i="3"/>
  <c r="G2492" i="3"/>
  <c r="F2715" i="3"/>
  <c r="G2715" i="3"/>
  <c r="F1019" i="3"/>
  <c r="G1019" i="3"/>
  <c r="F1075" i="3"/>
  <c r="G1075" i="3"/>
  <c r="F223" i="3"/>
  <c r="G223" i="3"/>
  <c r="F1823" i="3"/>
  <c r="G1823" i="3"/>
  <c r="F2081" i="3"/>
  <c r="G2081" i="3"/>
  <c r="F788" i="3"/>
  <c r="G788" i="3"/>
  <c r="F832" i="3"/>
  <c r="G832" i="3"/>
  <c r="F2924" i="3"/>
  <c r="G2924" i="3"/>
  <c r="F2054" i="3"/>
  <c r="G2054" i="3"/>
  <c r="F690" i="3"/>
  <c r="G690" i="3"/>
  <c r="F2018" i="3"/>
  <c r="G2018" i="3"/>
  <c r="F2085" i="3"/>
  <c r="G2085" i="3"/>
  <c r="F2187" i="3"/>
  <c r="G2187" i="3"/>
  <c r="F2352" i="3"/>
  <c r="G2352" i="3"/>
  <c r="F296" i="3"/>
  <c r="G296" i="3"/>
  <c r="F385" i="3"/>
  <c r="G385" i="3"/>
  <c r="F207" i="3"/>
  <c r="G207" i="3"/>
  <c r="F503" i="3"/>
  <c r="G503" i="3"/>
  <c r="F233" i="3"/>
  <c r="G233" i="3"/>
  <c r="F1953" i="3"/>
  <c r="G1953" i="3"/>
  <c r="F2702" i="3"/>
  <c r="G2702" i="3"/>
  <c r="F2090" i="3"/>
  <c r="G2090" i="3"/>
  <c r="F2566" i="3"/>
  <c r="G2566" i="3"/>
  <c r="F2940" i="3"/>
  <c r="G2940" i="3"/>
  <c r="F27" i="3"/>
  <c r="G27" i="3"/>
  <c r="F1083" i="3"/>
  <c r="G1083" i="3"/>
  <c r="F2033" i="3"/>
  <c r="G2033" i="3"/>
  <c r="F2064" i="3"/>
  <c r="G2064" i="3"/>
  <c r="F165" i="3"/>
  <c r="G165" i="3"/>
  <c r="F1180" i="3"/>
  <c r="G1180" i="3"/>
  <c r="F821" i="3"/>
  <c r="G821" i="3"/>
  <c r="F968" i="3"/>
  <c r="G968" i="3"/>
  <c r="F2556" i="3"/>
  <c r="G2556" i="3"/>
  <c r="F2138" i="3"/>
  <c r="G2138" i="3"/>
  <c r="F1181" i="3"/>
  <c r="G1181" i="3"/>
  <c r="F1494" i="3"/>
  <c r="G1494" i="3"/>
  <c r="F1784" i="3"/>
  <c r="G1784" i="3"/>
  <c r="F2429" i="3"/>
  <c r="G2429" i="3"/>
  <c r="F1900" i="3"/>
  <c r="G1900" i="3"/>
  <c r="F29" i="3"/>
  <c r="G29" i="3"/>
  <c r="F2066" i="3"/>
  <c r="G2066" i="3"/>
  <c r="F2140" i="3"/>
  <c r="G2140" i="3"/>
  <c r="F607" i="3"/>
  <c r="G607" i="3"/>
  <c r="F1955" i="3"/>
  <c r="G1955" i="3"/>
  <c r="F1496" i="3"/>
  <c r="G1496" i="3"/>
  <c r="F573" i="3"/>
  <c r="G573" i="3"/>
  <c r="F1902" i="3"/>
  <c r="G1902" i="3"/>
  <c r="F767" i="3"/>
  <c r="G767" i="3"/>
  <c r="F1183" i="3"/>
  <c r="G1183" i="3"/>
  <c r="F1497" i="3"/>
  <c r="G1497" i="3"/>
  <c r="F647" i="3"/>
  <c r="G647" i="3"/>
  <c r="F1565" i="3"/>
  <c r="G1565" i="3"/>
  <c r="F1903" i="3"/>
  <c r="G1903" i="3"/>
  <c r="F778" i="3"/>
  <c r="G778" i="3"/>
  <c r="F2032" i="3"/>
  <c r="G2032" i="3"/>
  <c r="F171" i="3"/>
  <c r="G171" i="3"/>
  <c r="F1184" i="3"/>
  <c r="G1184" i="3"/>
  <c r="F443" i="3"/>
  <c r="G443" i="3"/>
  <c r="F1428" i="3"/>
  <c r="G1428" i="3"/>
  <c r="F1957" i="3"/>
  <c r="G1957" i="3"/>
  <c r="F609" i="3"/>
  <c r="G609" i="3"/>
  <c r="F1958" i="3"/>
  <c r="G1958" i="3"/>
  <c r="F2034" i="3"/>
  <c r="G2034" i="3"/>
  <c r="F610" i="3"/>
  <c r="G610" i="3"/>
  <c r="F1960" i="3"/>
  <c r="G1960" i="3"/>
  <c r="F2918" i="3"/>
  <c r="G2918" i="3"/>
  <c r="F213" i="3"/>
  <c r="G213" i="3"/>
  <c r="F1028" i="3"/>
  <c r="G1028" i="3"/>
  <c r="F2045" i="3"/>
  <c r="G2045" i="3"/>
  <c r="F1862" i="3"/>
  <c r="G1862" i="3"/>
  <c r="F1847" i="3"/>
  <c r="G1847" i="3"/>
  <c r="F2692" i="3"/>
  <c r="G2692" i="3"/>
  <c r="F987" i="3"/>
  <c r="G987" i="3"/>
  <c r="F2385" i="3"/>
  <c r="G2385" i="3"/>
  <c r="F1430" i="3"/>
  <c r="G1430" i="3"/>
  <c r="F2039" i="3"/>
  <c r="G2039" i="3"/>
  <c r="F1186" i="3"/>
  <c r="G1186" i="3"/>
  <c r="F1500" i="3"/>
  <c r="G1500" i="3"/>
  <c r="F575" i="3"/>
  <c r="G575" i="3"/>
  <c r="F1905" i="3"/>
  <c r="G1905" i="3"/>
  <c r="F2386" i="3"/>
  <c r="G2386" i="3"/>
  <c r="F1185" i="3"/>
  <c r="G1185" i="3"/>
  <c r="F602" i="3"/>
  <c r="G602" i="3"/>
  <c r="F1837" i="3"/>
  <c r="G1837" i="3"/>
  <c r="F648" i="3"/>
  <c r="G648" i="3"/>
  <c r="F823" i="3"/>
  <c r="G823" i="3"/>
  <c r="F315" i="3"/>
  <c r="G315" i="3"/>
  <c r="F214" i="3"/>
  <c r="G214" i="3"/>
  <c r="F1031" i="3"/>
  <c r="G1031" i="3"/>
  <c r="F1069" i="3"/>
  <c r="G1069" i="3"/>
  <c r="F2047" i="3"/>
  <c r="G2047" i="3"/>
  <c r="F1832" i="3"/>
  <c r="G1832" i="3"/>
  <c r="F1864" i="3"/>
  <c r="G1864" i="3"/>
  <c r="F1821" i="3"/>
  <c r="G1821" i="3"/>
  <c r="F688" i="3"/>
  <c r="G688" i="3"/>
  <c r="F2694" i="3"/>
  <c r="G2694" i="3"/>
  <c r="F2891" i="3"/>
  <c r="G2891" i="3"/>
  <c r="F1860" i="3"/>
  <c r="G1860" i="3"/>
  <c r="F394" i="3"/>
  <c r="G394" i="3"/>
  <c r="F2705" i="3"/>
  <c r="G2705" i="3"/>
  <c r="F327" i="3"/>
  <c r="G327" i="3"/>
  <c r="F1844" i="3"/>
  <c r="G1844" i="3"/>
  <c r="F2704" i="3"/>
  <c r="G2704" i="3"/>
  <c r="F1023" i="3"/>
  <c r="G1023" i="3"/>
  <c r="F337" i="3"/>
  <c r="G337" i="3"/>
  <c r="F2058" i="3"/>
  <c r="G2058" i="3"/>
  <c r="F2351" i="3"/>
  <c r="G2351" i="3"/>
  <c r="F2474" i="3"/>
  <c r="G2474" i="3"/>
  <c r="F2542" i="3"/>
  <c r="G2542" i="3"/>
  <c r="F1371" i="3"/>
  <c r="G1371" i="3"/>
  <c r="F311" i="3"/>
  <c r="G311" i="3"/>
  <c r="F1187" i="3"/>
  <c r="G1187" i="3"/>
  <c r="F1906" i="3"/>
  <c r="G1906" i="3"/>
  <c r="F1962" i="3"/>
  <c r="G1962" i="3"/>
  <c r="F2205" i="3"/>
  <c r="G2205" i="3"/>
  <c r="F1427" i="3"/>
  <c r="G1427" i="3"/>
  <c r="F608" i="3"/>
  <c r="G608" i="3"/>
  <c r="F2384" i="3"/>
  <c r="G2384" i="3"/>
  <c r="F2498" i="3"/>
  <c r="G2498" i="3"/>
  <c r="F800" i="3"/>
  <c r="G800" i="3"/>
  <c r="F212" i="3"/>
  <c r="G212" i="3"/>
  <c r="F2040" i="3"/>
  <c r="G2040" i="3"/>
  <c r="F336" i="3"/>
  <c r="G336" i="3"/>
  <c r="F420" i="3"/>
  <c r="G420" i="3"/>
  <c r="F1077" i="3"/>
  <c r="G1077" i="3"/>
  <c r="F1090" i="3"/>
  <c r="G1090" i="3"/>
  <c r="F2020" i="3"/>
  <c r="G2020" i="3"/>
  <c r="F593" i="3"/>
  <c r="G593" i="3"/>
  <c r="F2469" i="3"/>
  <c r="G2469" i="3"/>
  <c r="F1842" i="3"/>
  <c r="G1842" i="3"/>
  <c r="F1854" i="3"/>
  <c r="G1854" i="3"/>
  <c r="F1928" i="3"/>
  <c r="G1928" i="3"/>
  <c r="F2083" i="3"/>
  <c r="G2083" i="3"/>
  <c r="F789" i="3"/>
  <c r="G789" i="3"/>
  <c r="F2930" i="3"/>
  <c r="G2930" i="3"/>
  <c r="F1769" i="3"/>
  <c r="G1769" i="3"/>
  <c r="F419" i="3"/>
  <c r="G419" i="3"/>
  <c r="F1204" i="3"/>
  <c r="G1204" i="3"/>
  <c r="F1522" i="3"/>
  <c r="G1522" i="3"/>
  <c r="F1076" i="3"/>
  <c r="G1076" i="3"/>
  <c r="F592" i="3"/>
  <c r="G592" i="3"/>
  <c r="F224" i="3"/>
  <c r="G224" i="3"/>
  <c r="F2951" i="3"/>
  <c r="G2951" i="3"/>
  <c r="F1927" i="3"/>
  <c r="G1927" i="3"/>
  <c r="F2929" i="3"/>
  <c r="G2929" i="3"/>
  <c r="F833" i="3"/>
  <c r="G833" i="3"/>
  <c r="F2055" i="3"/>
  <c r="G2055" i="3"/>
  <c r="F1742" i="3"/>
  <c r="G1742" i="3"/>
  <c r="F31" i="3"/>
  <c r="G31" i="3"/>
  <c r="F1188" i="3"/>
  <c r="G1188" i="3"/>
  <c r="F649" i="3"/>
  <c r="G649" i="3"/>
  <c r="F1189" i="3"/>
  <c r="G1189" i="3"/>
  <c r="F576" i="3"/>
  <c r="G576" i="3"/>
  <c r="F109" i="3"/>
  <c r="G109" i="3"/>
  <c r="F124" i="3"/>
  <c r="G124" i="3"/>
  <c r="F462" i="3"/>
  <c r="G462" i="3"/>
  <c r="F1457" i="3"/>
  <c r="G1457" i="3"/>
  <c r="F1084" i="3"/>
  <c r="G1084" i="3"/>
  <c r="F1093" i="3"/>
  <c r="G1093" i="3"/>
  <c r="F101" i="3"/>
  <c r="G101" i="3"/>
  <c r="F234" i="3"/>
  <c r="G234" i="3"/>
  <c r="F1838" i="3"/>
  <c r="G1838" i="3"/>
  <c r="F1828" i="3"/>
  <c r="G1828" i="3"/>
  <c r="F63" i="3"/>
  <c r="G63" i="3"/>
  <c r="F2091" i="3"/>
  <c r="G2091" i="3"/>
  <c r="F2903" i="3"/>
  <c r="G2903" i="3"/>
  <c r="F2919" i="3"/>
  <c r="G2919" i="3"/>
  <c r="F2935" i="3"/>
  <c r="G2935" i="3"/>
  <c r="F444" i="3"/>
  <c r="G444" i="3"/>
  <c r="F1504" i="3"/>
  <c r="G1504" i="3"/>
  <c r="F406" i="3"/>
  <c r="G406" i="3"/>
  <c r="F1437" i="3"/>
  <c r="G1437" i="3"/>
  <c r="F2222" i="3"/>
  <c r="G2222" i="3"/>
  <c r="F1087" i="3"/>
  <c r="G1087" i="3"/>
  <c r="F2044" i="3"/>
  <c r="G2044" i="3"/>
  <c r="F2441" i="3"/>
  <c r="G2441" i="3"/>
  <c r="F1907" i="3"/>
  <c r="G1907" i="3"/>
  <c r="F2711" i="3"/>
  <c r="G2711" i="3"/>
  <c r="F824" i="3"/>
  <c r="G824" i="3"/>
  <c r="F9" i="3"/>
  <c r="G9" i="3"/>
  <c r="F1734" i="3"/>
  <c r="G1734" i="3"/>
  <c r="F915" i="3"/>
  <c r="G915" i="3"/>
  <c r="F445" i="3"/>
  <c r="G445" i="3"/>
  <c r="F2069" i="3"/>
  <c r="G2069" i="3"/>
  <c r="F1432" i="3"/>
  <c r="G1432" i="3"/>
  <c r="F1220" i="3"/>
  <c r="G1220" i="3"/>
  <c r="F1794" i="3"/>
  <c r="G1794" i="3"/>
  <c r="F1845" i="3"/>
  <c r="G1845" i="3"/>
  <c r="F2092" i="3"/>
  <c r="G2092" i="3"/>
  <c r="B1871" i="3"/>
  <c r="B1323" i="3"/>
  <c r="B126" i="3"/>
  <c r="B1462" i="3"/>
  <c r="B1883" i="3"/>
  <c r="B2578" i="3"/>
  <c r="B5" i="3"/>
  <c r="B1463" i="3"/>
  <c r="B8" i="3"/>
  <c r="B2625" i="3"/>
  <c r="B558" i="3"/>
  <c r="B1872" i="3"/>
  <c r="B1750" i="3"/>
  <c r="B1726" i="3"/>
  <c r="B2580" i="3"/>
  <c r="B559" i="3"/>
  <c r="B1873" i="3"/>
  <c r="B264" i="3"/>
  <c r="B112" i="3"/>
  <c r="B1155" i="3"/>
  <c r="B1465" i="3"/>
  <c r="B562" i="3"/>
  <c r="B2396" i="3"/>
  <c r="B1884" i="3"/>
  <c r="B1987" i="3"/>
  <c r="B1658" i="3"/>
  <c r="B1156" i="3"/>
  <c r="B1645" i="3"/>
  <c r="B2583" i="3"/>
  <c r="B1510" i="3"/>
  <c r="B583" i="3"/>
  <c r="B2451" i="3"/>
  <c r="B1918" i="3"/>
  <c r="B828" i="3"/>
  <c r="B320" i="3"/>
  <c r="B106" i="3"/>
  <c r="B926" i="3"/>
  <c r="B1043" i="3"/>
  <c r="B1080" i="3"/>
  <c r="B1781" i="3"/>
  <c r="B2060" i="3"/>
  <c r="B228" i="3"/>
  <c r="B1835" i="3"/>
  <c r="B2741" i="3"/>
  <c r="B1866" i="3"/>
  <c r="B1825" i="3"/>
  <c r="B663" i="3"/>
  <c r="B693" i="3"/>
  <c r="B58" i="3"/>
  <c r="B1855" i="3"/>
  <c r="B2699" i="3"/>
  <c r="B2900" i="3"/>
  <c r="B2932" i="3"/>
  <c r="B1974" i="3"/>
  <c r="B1326" i="3"/>
  <c r="B1150" i="3"/>
  <c r="B1324" i="3"/>
  <c r="B91" i="3"/>
  <c r="B1047" i="3"/>
  <c r="B1053" i="3"/>
  <c r="B1058" i="3"/>
  <c r="B2048" i="3"/>
  <c r="B1634" i="3"/>
  <c r="B2695" i="3"/>
  <c r="B16" i="3"/>
  <c r="B1467" i="3"/>
  <c r="B2685" i="3"/>
  <c r="B2104" i="3"/>
  <c r="B308" i="3"/>
  <c r="B1158" i="3"/>
  <c r="B1469" i="3"/>
  <c r="B2259" i="3"/>
  <c r="B2399" i="3"/>
  <c r="B2689" i="3"/>
  <c r="B861" i="3"/>
  <c r="B2390" i="3"/>
  <c r="B1558" i="3"/>
  <c r="B1470" i="3"/>
  <c r="B1996" i="3"/>
  <c r="B2400" i="3"/>
  <c r="B2690" i="3"/>
  <c r="B939" i="3"/>
  <c r="B1967" i="3"/>
  <c r="B103" i="3"/>
  <c r="B2391" i="3"/>
  <c r="B262" i="3"/>
  <c r="B2097" i="3"/>
  <c r="B305" i="3"/>
  <c r="B328" i="3"/>
  <c r="B110" i="3"/>
  <c r="B2207" i="3"/>
  <c r="B1044" i="3"/>
  <c r="B560" i="3"/>
  <c r="B1327" i="3"/>
  <c r="B2249" i="3"/>
  <c r="B2392" i="3"/>
  <c r="B1880" i="3"/>
  <c r="B2687" i="3"/>
  <c r="B931" i="3"/>
  <c r="B310" i="3"/>
  <c r="B1783" i="3"/>
  <c r="B1820" i="3"/>
  <c r="B684" i="3"/>
  <c r="B1886" i="3"/>
  <c r="B2691" i="3"/>
  <c r="B2888" i="3"/>
  <c r="B1968" i="3"/>
  <c r="B1060" i="3"/>
  <c r="B1846" i="3"/>
  <c r="B2688" i="3"/>
  <c r="B1222" i="3"/>
  <c r="B2042" i="3"/>
  <c r="B1161" i="3"/>
  <c r="B114" i="3"/>
  <c r="B399" i="3"/>
  <c r="B1836" i="3"/>
  <c r="B1867" i="3"/>
  <c r="B664" i="3"/>
  <c r="B685" i="3"/>
  <c r="B2708" i="3"/>
  <c r="B1797" i="3"/>
  <c r="B140" i="3"/>
  <c r="B1474" i="3"/>
  <c r="B565" i="3"/>
  <c r="B2404" i="3"/>
  <c r="B1888" i="3"/>
  <c r="B2939" i="3"/>
  <c r="B65" i="3"/>
  <c r="B314" i="3"/>
  <c r="B1789" i="3"/>
  <c r="B2046" i="3"/>
  <c r="B638" i="3"/>
  <c r="B1840" i="3"/>
  <c r="B1916" i="3"/>
  <c r="B2693" i="3"/>
  <c r="B2073" i="3"/>
  <c r="B919" i="3"/>
  <c r="B2955" i="3"/>
  <c r="B1193" i="3"/>
  <c r="B1863" i="3"/>
  <c r="B1970" i="3"/>
  <c r="B1736" i="3"/>
  <c r="B1025" i="3"/>
  <c r="B578" i="3"/>
  <c r="B1908" i="3"/>
  <c r="B1164" i="3"/>
  <c r="B1475" i="3"/>
  <c r="B142" i="3"/>
  <c r="B1165" i="3"/>
  <c r="B1780" i="3"/>
  <c r="B2084" i="3"/>
  <c r="B1377" i="3"/>
  <c r="B416" i="3"/>
  <c r="B1197" i="3"/>
  <c r="B1445" i="3"/>
  <c r="B2228" i="3"/>
  <c r="B1513" i="3"/>
  <c r="B1071" i="3"/>
  <c r="B1815" i="3"/>
  <c r="B585" i="3"/>
  <c r="B221" i="3"/>
  <c r="B1920" i="3"/>
  <c r="B831" i="3"/>
  <c r="B2925" i="3"/>
  <c r="B2013" i="3"/>
  <c r="B2049" i="3"/>
  <c r="B1485" i="3"/>
  <c r="B2420" i="3"/>
  <c r="B501" i="3"/>
  <c r="B1037" i="3"/>
  <c r="B1826" i="3"/>
  <c r="B1950" i="3"/>
  <c r="B2239" i="3"/>
  <c r="B1049" i="3"/>
  <c r="B1514" i="3"/>
  <c r="B2050" i="3"/>
  <c r="B1816" i="3"/>
  <c r="B586" i="3"/>
  <c r="B657" i="3"/>
  <c r="B2457" i="3"/>
  <c r="B1921" i="3"/>
  <c r="B2077" i="3"/>
  <c r="B2926" i="3"/>
  <c r="B2014" i="3"/>
  <c r="B11" i="3"/>
  <c r="B782" i="3"/>
  <c r="B2154" i="3"/>
  <c r="B2006" i="3"/>
  <c r="B2443" i="3"/>
  <c r="B2636" i="3"/>
  <c r="B1088" i="3"/>
  <c r="B1426" i="3"/>
  <c r="B2497" i="3"/>
  <c r="B1166" i="3"/>
  <c r="B1478" i="3"/>
  <c r="B566" i="3"/>
  <c r="B1889" i="3"/>
  <c r="B2598" i="3"/>
  <c r="B1378" i="3"/>
  <c r="B1912" i="3"/>
  <c r="B1067" i="3"/>
  <c r="B2007" i="3"/>
  <c r="B579" i="3"/>
  <c r="B1379" i="3"/>
  <c r="B2444" i="3"/>
  <c r="B1913" i="3"/>
  <c r="B147" i="3"/>
  <c r="B1168" i="3"/>
  <c r="B1890" i="3"/>
  <c r="B2008" i="3"/>
  <c r="B580" i="3"/>
  <c r="B1380" i="3"/>
  <c r="B1915" i="3"/>
  <c r="B917" i="3"/>
  <c r="B1169" i="3"/>
  <c r="B1479" i="3"/>
  <c r="B1891" i="3"/>
  <c r="B2519" i="3"/>
  <c r="B2346" i="3"/>
  <c r="B2021" i="3"/>
  <c r="B594" i="3"/>
  <c r="B1929" i="3"/>
  <c r="B1449" i="3"/>
  <c r="B1930" i="3"/>
  <c r="B1480" i="3"/>
  <c r="B1397" i="3"/>
  <c r="B421" i="3"/>
  <c r="B2470" i="3"/>
  <c r="B2178" i="3"/>
  <c r="B913" i="3"/>
  <c r="B108" i="3"/>
  <c r="B1515" i="3"/>
  <c r="B1544" i="3"/>
  <c r="B587" i="3"/>
  <c r="B2458" i="3"/>
  <c r="B1922" i="3"/>
  <c r="B1525" i="3"/>
  <c r="B2029" i="3"/>
  <c r="B99" i="3"/>
  <c r="B120" i="3"/>
  <c r="B227" i="3"/>
  <c r="B2475" i="3"/>
  <c r="B1843" i="3"/>
  <c r="B199" i="3"/>
  <c r="B2698" i="3"/>
  <c r="B2931" i="3"/>
  <c r="B2059" i="3"/>
  <c r="B1403" i="3"/>
  <c r="B1932" i="3"/>
  <c r="B2180" i="3"/>
  <c r="B2472" i="3"/>
  <c r="B567" i="3"/>
  <c r="B1349" i="3"/>
  <c r="B2417" i="3"/>
  <c r="B1892" i="3"/>
  <c r="B266" i="3"/>
  <c r="B1306" i="3"/>
  <c r="B115" i="3"/>
  <c r="B401" i="3"/>
  <c r="B448" i="3"/>
  <c r="B1171" i="3"/>
  <c r="B1024" i="3"/>
  <c r="B1483" i="3"/>
  <c r="B1779" i="3"/>
  <c r="B1537" i="3"/>
  <c r="B554" i="3"/>
  <c r="B568" i="3"/>
  <c r="B2740" i="3"/>
  <c r="B1563" i="3"/>
  <c r="B1630" i="3"/>
  <c r="B2791" i="3"/>
  <c r="B765" i="3"/>
  <c r="B819" i="3"/>
  <c r="B1755" i="3"/>
  <c r="B1732" i="3"/>
  <c r="B888" i="3"/>
  <c r="B1484" i="3"/>
  <c r="B2419" i="3"/>
  <c r="B956" i="3"/>
  <c r="B1743" i="3"/>
  <c r="B423" i="3"/>
  <c r="B2234" i="3"/>
  <c r="B1048" i="3"/>
  <c r="B1091" i="3"/>
  <c r="B1819" i="3"/>
  <c r="B1398" i="3"/>
  <c r="B660" i="3"/>
  <c r="B1615" i="3"/>
  <c r="B2555" i="3"/>
  <c r="B834" i="3"/>
  <c r="B1770" i="3"/>
  <c r="B2656" i="3"/>
  <c r="B2096" i="3"/>
  <c r="B1325" i="3"/>
  <c r="B1877" i="3"/>
  <c r="B2575" i="3"/>
  <c r="B1151" i="3"/>
  <c r="B1989" i="3"/>
  <c r="B1787" i="3"/>
  <c r="B641" i="3"/>
  <c r="B1878" i="3"/>
  <c r="B2706" i="3"/>
  <c r="B446" i="3"/>
  <c r="B1988" i="3"/>
  <c r="B1876" i="3"/>
  <c r="B2684" i="3"/>
  <c r="B2686" i="3"/>
  <c r="B1879" i="3"/>
  <c r="B1991" i="3"/>
  <c r="B2576" i="3"/>
  <c r="B215" i="3"/>
  <c r="B2250" i="3"/>
  <c r="B1881" i="3"/>
  <c r="B2707" i="3"/>
  <c r="B1439" i="3"/>
  <c r="B2224" i="3"/>
  <c r="B1910" i="3"/>
  <c r="B651" i="3"/>
  <c r="B2315" i="3"/>
  <c r="B2714" i="3"/>
  <c r="B1614" i="3"/>
  <c r="B1931" i="3"/>
  <c r="B1933" i="3"/>
  <c r="B1833" i="3"/>
  <c r="B1934" i="3"/>
  <c r="B2347" i="3"/>
  <c r="B1573" i="3"/>
  <c r="B2348" i="3"/>
  <c r="B1939" i="3"/>
  <c r="B1940" i="3"/>
  <c r="B2181" i="3"/>
  <c r="B2182" i="3"/>
  <c r="B2027" i="3"/>
  <c r="B1575" i="3"/>
  <c r="B1548" i="3"/>
  <c r="B1616" i="3"/>
  <c r="B1942" i="3"/>
  <c r="B1944" i="3"/>
  <c r="B2558" i="3"/>
  <c r="B2383" i="3"/>
  <c r="B772" i="3"/>
  <c r="B1956" i="3"/>
  <c r="B667" i="3"/>
  <c r="B1959" i="3"/>
  <c r="B1431" i="3"/>
  <c r="B1963" i="3"/>
  <c r="B1749" i="3"/>
  <c r="B2041" i="3"/>
  <c r="B2683" i="3"/>
  <c r="B1219" i="3"/>
  <c r="B1574" i="3"/>
  <c r="B1936" i="3"/>
  <c r="B66" i="3"/>
  <c r="B316" i="3"/>
  <c r="B117" i="3"/>
  <c r="B925" i="3"/>
  <c r="B1029" i="3"/>
  <c r="B1070" i="3"/>
  <c r="B1089" i="3"/>
  <c r="B1791" i="3"/>
  <c r="B1818" i="3"/>
  <c r="B81" i="3"/>
  <c r="B97" i="3"/>
  <c r="B220" i="3"/>
  <c r="B1822" i="3"/>
  <c r="B1841" i="3"/>
  <c r="B1849" i="3"/>
  <c r="B2892" i="3"/>
  <c r="B2923" i="3"/>
  <c r="B332" i="3"/>
  <c r="B1065" i="3"/>
  <c r="B1597" i="3"/>
  <c r="B1895" i="3"/>
  <c r="B1045" i="3"/>
  <c r="B1086" i="3"/>
  <c r="B646" i="3"/>
  <c r="B2709" i="3"/>
  <c r="B570" i="3"/>
  <c r="B1896" i="3"/>
  <c r="B1897" i="3"/>
  <c r="B961" i="3"/>
  <c r="B2613" i="3"/>
  <c r="B321" i="3"/>
  <c r="B107" i="3"/>
  <c r="B123" i="3"/>
  <c r="B1036" i="3"/>
  <c r="B1082" i="3"/>
  <c r="B86" i="3"/>
  <c r="B230" i="3"/>
  <c r="B1827" i="3"/>
  <c r="B2362" i="3"/>
  <c r="B695" i="3"/>
  <c r="B60" i="3"/>
  <c r="B1857" i="3"/>
  <c r="B2700" i="3"/>
  <c r="B2902" i="3"/>
  <c r="B795" i="3"/>
  <c r="B2933" i="3"/>
  <c r="B1976" i="3"/>
  <c r="B1776" i="3"/>
  <c r="B2957" i="3"/>
  <c r="B2062" i="3"/>
  <c r="B1490" i="3"/>
  <c r="B571" i="3"/>
  <c r="B686" i="3"/>
  <c r="B2424" i="3"/>
  <c r="B1839" i="3"/>
  <c r="B1898" i="3"/>
  <c r="B2710" i="3"/>
  <c r="B2915" i="3"/>
  <c r="B1177" i="3"/>
  <c r="B1785" i="3"/>
  <c r="B2389" i="3"/>
  <c r="B276" i="3"/>
  <c r="B322" i="3"/>
  <c r="B342" i="3"/>
  <c r="B1213" i="3"/>
  <c r="B502" i="3"/>
  <c r="B1529" i="3"/>
  <c r="B1793" i="3"/>
  <c r="B231" i="3"/>
  <c r="B696" i="3"/>
  <c r="B2484" i="3"/>
  <c r="B2701" i="3"/>
  <c r="B2794" i="3"/>
  <c r="B2934" i="3"/>
  <c r="B855" i="3"/>
  <c r="B924" i="3"/>
  <c r="B424" i="3"/>
  <c r="B1834" i="3"/>
  <c r="B2128" i="3"/>
  <c r="B1175" i="3"/>
  <c r="B20" i="3"/>
  <c r="B372" i="3"/>
  <c r="B1200" i="3"/>
  <c r="B1516" i="3"/>
  <c r="B1073" i="3"/>
  <c r="B2051" i="3"/>
  <c r="B588" i="3"/>
  <c r="B222" i="3"/>
  <c r="B658" i="3"/>
  <c r="B2927" i="3"/>
  <c r="B2015" i="3"/>
  <c r="B1571" i="3"/>
  <c r="B1923" i="3"/>
  <c r="B317" i="3"/>
  <c r="B378" i="3"/>
  <c r="B1206" i="3"/>
  <c r="B1399" i="3"/>
  <c r="B2697" i="3"/>
  <c r="B1006" i="3"/>
  <c r="B2956" i="3"/>
  <c r="B335" i="3"/>
  <c r="B589" i="3"/>
  <c r="B1865" i="3"/>
  <c r="B1611" i="3"/>
  <c r="B1924" i="3"/>
  <c r="B2079" i="3"/>
  <c r="B2895" i="3"/>
  <c r="B787" i="3"/>
  <c r="B2928" i="3"/>
  <c r="B1092" i="3"/>
  <c r="B1400" i="3"/>
  <c r="B2" i="3"/>
  <c r="B42" i="3"/>
  <c r="B273" i="3"/>
  <c r="B1319" i="3"/>
  <c r="B1710" i="3"/>
  <c r="B1401" i="3"/>
  <c r="B118" i="3"/>
  <c r="B458" i="3"/>
  <c r="B1026" i="3"/>
  <c r="B1450" i="3"/>
  <c r="B2235" i="3"/>
  <c r="B1524" i="3"/>
  <c r="B513" i="3"/>
  <c r="B1078" i="3"/>
  <c r="B1782" i="3"/>
  <c r="B1549" i="3"/>
  <c r="B98" i="3"/>
  <c r="B1824" i="3"/>
  <c r="B674" i="3"/>
  <c r="B2349" i="3"/>
  <c r="B691" i="3"/>
  <c r="B1576" i="3"/>
  <c r="B1617" i="3"/>
  <c r="B1636" i="3"/>
  <c r="B769" i="3"/>
  <c r="B1817" i="3"/>
  <c r="B2917" i="3"/>
  <c r="B1007" i="3"/>
  <c r="B852" i="3"/>
  <c r="B835" i="3"/>
  <c r="B1286" i="3"/>
  <c r="B21" i="3"/>
  <c r="B1771" i="3"/>
  <c r="B1744" i="3"/>
  <c r="B923" i="3"/>
  <c r="B1010" i="3"/>
  <c r="B1178" i="3"/>
  <c r="B1492" i="3"/>
  <c r="B572" i="3"/>
  <c r="B1899" i="3"/>
  <c r="B2616" i="3"/>
  <c r="B397" i="3"/>
  <c r="B22" i="3"/>
  <c r="B338" i="3"/>
  <c r="B2028" i="3"/>
  <c r="B2659" i="3"/>
  <c r="B1436" i="3"/>
  <c r="B1202" i="3"/>
  <c r="B1520" i="3"/>
  <c r="B2017" i="3"/>
  <c r="B2053" i="3"/>
  <c r="B590" i="3"/>
  <c r="B1925" i="3"/>
  <c r="B76" i="3"/>
  <c r="B1414" i="3"/>
  <c r="B1018" i="3"/>
  <c r="B75" i="3"/>
  <c r="B235" i="3"/>
  <c r="B699" i="3"/>
  <c r="B2492" i="3"/>
  <c r="B2715" i="3"/>
  <c r="B1019" i="3"/>
  <c r="B1075" i="3"/>
  <c r="B223" i="3"/>
  <c r="B1823" i="3"/>
  <c r="B2081" i="3"/>
  <c r="B788" i="3"/>
  <c r="B832" i="3"/>
  <c r="B2924" i="3"/>
  <c r="B2054" i="3"/>
  <c r="B690" i="3"/>
  <c r="B2018" i="3"/>
  <c r="B2085" i="3"/>
  <c r="B2187" i="3"/>
  <c r="B2352" i="3"/>
  <c r="B296" i="3"/>
  <c r="B385" i="3"/>
  <c r="B207" i="3"/>
  <c r="B503" i="3"/>
  <c r="B233" i="3"/>
  <c r="B1953" i="3"/>
  <c r="B2702" i="3"/>
  <c r="B2090" i="3"/>
  <c r="B2566" i="3"/>
  <c r="B2940" i="3"/>
  <c r="B27" i="3"/>
  <c r="B1083" i="3"/>
  <c r="B2033" i="3"/>
  <c r="B2064" i="3"/>
  <c r="B165" i="3"/>
  <c r="B1180" i="3"/>
  <c r="B821" i="3"/>
  <c r="B968" i="3"/>
  <c r="B2556" i="3"/>
  <c r="B2138" i="3"/>
  <c r="B1181" i="3"/>
  <c r="B1494" i="3"/>
  <c r="B1784" i="3"/>
  <c r="B2429" i="3"/>
  <c r="B1900" i="3"/>
  <c r="B29" i="3"/>
  <c r="B2066" i="3"/>
  <c r="B2140" i="3"/>
  <c r="B607" i="3"/>
  <c r="B1955" i="3"/>
  <c r="B1496" i="3"/>
  <c r="B573" i="3"/>
  <c r="B1902" i="3"/>
  <c r="B767" i="3"/>
  <c r="B1183" i="3"/>
  <c r="B1497" i="3"/>
  <c r="B647" i="3"/>
  <c r="B1565" i="3"/>
  <c r="B1903" i="3"/>
  <c r="B778" i="3"/>
  <c r="B2032" i="3"/>
  <c r="B171" i="3"/>
  <c r="B1184" i="3"/>
  <c r="B443" i="3"/>
  <c r="B1428" i="3"/>
  <c r="B1957" i="3"/>
  <c r="B609" i="3"/>
  <c r="B1958" i="3"/>
  <c r="B2034" i="3"/>
  <c r="B610" i="3"/>
  <c r="B1960" i="3"/>
  <c r="B2918" i="3"/>
  <c r="B213" i="3"/>
  <c r="B1028" i="3"/>
  <c r="B2045" i="3"/>
  <c r="B1862" i="3"/>
  <c r="B1847" i="3"/>
  <c r="B2692" i="3"/>
  <c r="B987" i="3"/>
  <c r="B2385" i="3"/>
  <c r="B1430" i="3"/>
  <c r="B2039" i="3"/>
  <c r="B1186" i="3"/>
  <c r="B1500" i="3"/>
  <c r="B575" i="3"/>
  <c r="B1905" i="3"/>
  <c r="B2386" i="3"/>
  <c r="B1185" i="3"/>
  <c r="B602" i="3"/>
  <c r="B1837" i="3"/>
  <c r="B648" i="3"/>
  <c r="B823" i="3"/>
  <c r="B315" i="3"/>
  <c r="B214" i="3"/>
  <c r="B1031" i="3"/>
  <c r="B1069" i="3"/>
  <c r="B2047" i="3"/>
  <c r="B1832" i="3"/>
  <c r="B1864" i="3"/>
  <c r="B1821" i="3"/>
  <c r="B688" i="3"/>
  <c r="B2694" i="3"/>
  <c r="B2891" i="3"/>
  <c r="B1860" i="3"/>
  <c r="B394" i="3"/>
  <c r="B2705" i="3"/>
  <c r="B327" i="3"/>
  <c r="B1844" i="3"/>
  <c r="B2704" i="3"/>
  <c r="B1023" i="3"/>
  <c r="B337" i="3"/>
  <c r="B2058" i="3"/>
  <c r="B2351" i="3"/>
  <c r="B2474" i="3"/>
  <c r="B2542" i="3"/>
  <c r="B1371" i="3"/>
  <c r="B311" i="3"/>
  <c r="B1187" i="3"/>
  <c r="B1906" i="3"/>
  <c r="B1962" i="3"/>
  <c r="B2205" i="3"/>
  <c r="B1427" i="3"/>
  <c r="B608" i="3"/>
  <c r="B2384" i="3"/>
  <c r="B2498" i="3"/>
  <c r="B800" i="3"/>
  <c r="B212" i="3"/>
  <c r="B2040" i="3"/>
  <c r="B336" i="3"/>
  <c r="B420" i="3"/>
  <c r="B1077" i="3"/>
  <c r="B1090" i="3"/>
  <c r="B2020" i="3"/>
  <c r="B593" i="3"/>
  <c r="B2469" i="3"/>
  <c r="B1842" i="3"/>
  <c r="B1854" i="3"/>
  <c r="B1928" i="3"/>
  <c r="B2083" i="3"/>
  <c r="B789" i="3"/>
  <c r="B2930" i="3"/>
  <c r="B1769" i="3"/>
  <c r="B419" i="3"/>
  <c r="B1204" i="3"/>
  <c r="B1522" i="3"/>
  <c r="B1076" i="3"/>
  <c r="B592" i="3"/>
  <c r="B224" i="3"/>
  <c r="B2951" i="3"/>
  <c r="B1927" i="3"/>
  <c r="B2929" i="3"/>
  <c r="B833" i="3"/>
  <c r="B2055" i="3"/>
  <c r="B1742" i="3"/>
  <c r="B31" i="3"/>
  <c r="B1188" i="3"/>
  <c r="B649" i="3"/>
  <c r="B1189" i="3"/>
  <c r="B576" i="3"/>
  <c r="B109" i="3"/>
  <c r="B124" i="3"/>
  <c r="B462" i="3"/>
  <c r="B1457" i="3"/>
  <c r="B1084" i="3"/>
  <c r="B1093" i="3"/>
  <c r="B101" i="3"/>
  <c r="B234" i="3"/>
  <c r="B1838" i="3"/>
  <c r="B1828" i="3"/>
  <c r="B63" i="3"/>
  <c r="B2091" i="3"/>
  <c r="B2903" i="3"/>
  <c r="B2919" i="3"/>
  <c r="B2935" i="3"/>
  <c r="B444" i="3"/>
  <c r="B1504" i="3"/>
  <c r="B406" i="3"/>
  <c r="B1437" i="3"/>
  <c r="B2222" i="3"/>
  <c r="B1087" i="3"/>
  <c r="B2044" i="3"/>
  <c r="B2441" i="3"/>
  <c r="B1907" i="3"/>
  <c r="B2711" i="3"/>
  <c r="B824" i="3"/>
  <c r="B9" i="3"/>
  <c r="B1734" i="3"/>
  <c r="B915" i="3"/>
  <c r="B445" i="3"/>
  <c r="B2069" i="3"/>
  <c r="B1432" i="3"/>
  <c r="B1220" i="3"/>
  <c r="B1794" i="3"/>
  <c r="B1845" i="3"/>
  <c r="B2092" i="3"/>
  <c r="E3248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G951" i="3"/>
  <c r="F951" i="3"/>
  <c r="B951" i="3"/>
  <c r="F2962" i="3"/>
  <c r="F2961" i="3"/>
  <c r="F2959" i="3"/>
  <c r="F2958" i="3"/>
  <c r="F2914" i="3"/>
  <c r="F2913" i="3"/>
  <c r="F2912" i="3"/>
  <c r="F2911" i="3"/>
  <c r="F2910" i="3"/>
  <c r="F2909" i="3"/>
  <c r="F2908" i="3"/>
  <c r="F2907" i="3"/>
  <c r="F2906" i="3"/>
  <c r="F2905" i="3"/>
  <c r="F2904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3" i="3"/>
  <c r="F2792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1" i="3"/>
  <c r="F2750" i="3"/>
  <c r="F2749" i="3"/>
  <c r="F2748" i="3"/>
  <c r="F2747" i="3"/>
  <c r="F2746" i="3"/>
  <c r="F2745" i="3"/>
  <c r="F2744" i="3"/>
  <c r="F2743" i="3"/>
  <c r="F2742" i="3"/>
  <c r="F2739" i="3"/>
  <c r="F2738" i="3"/>
  <c r="F2737" i="3"/>
  <c r="F2735" i="3"/>
  <c r="F2734" i="3"/>
  <c r="F2733" i="3"/>
  <c r="F2731" i="3"/>
  <c r="F2730" i="3"/>
  <c r="F2729" i="3"/>
  <c r="F2728" i="3"/>
  <c r="F2726" i="3"/>
  <c r="F2725" i="3"/>
  <c r="F2724" i="3"/>
  <c r="F2723" i="3"/>
  <c r="F2722" i="3"/>
  <c r="F2721" i="3"/>
  <c r="F2719" i="3"/>
  <c r="F2718" i="3"/>
  <c r="F2716" i="3"/>
  <c r="F2703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8" i="3"/>
  <c r="F2667" i="3"/>
  <c r="F2666" i="3"/>
  <c r="F2664" i="3"/>
  <c r="F2663" i="3"/>
  <c r="F2662" i="3"/>
  <c r="F2661" i="3"/>
  <c r="F2658" i="3"/>
  <c r="F2657" i="3"/>
  <c r="F2655" i="3"/>
  <c r="F2654" i="3"/>
  <c r="F2653" i="3"/>
  <c r="F2652" i="3"/>
  <c r="F2651" i="3"/>
  <c r="F2650" i="3"/>
  <c r="F2649" i="3"/>
  <c r="F2648" i="3"/>
  <c r="F2647" i="3"/>
  <c r="F2644" i="3"/>
  <c r="F2643" i="3"/>
  <c r="F2640" i="3"/>
  <c r="F2637" i="3"/>
  <c r="F2635" i="3"/>
  <c r="F2634" i="3"/>
  <c r="F2633" i="3"/>
  <c r="F2632" i="3"/>
  <c r="F2631" i="3"/>
  <c r="F2630" i="3"/>
  <c r="F2629" i="3"/>
  <c r="F2628" i="3"/>
  <c r="F2626" i="3"/>
  <c r="F2624" i="3"/>
  <c r="F2623" i="3"/>
  <c r="F2622" i="3"/>
  <c r="F2621" i="3"/>
  <c r="F2619" i="3"/>
  <c r="F2618" i="3"/>
  <c r="F2615" i="3"/>
  <c r="F2614" i="3"/>
  <c r="F2611" i="3"/>
  <c r="F2610" i="3"/>
  <c r="F2609" i="3"/>
  <c r="F2608" i="3"/>
  <c r="F2605" i="3"/>
  <c r="F2604" i="3"/>
  <c r="F2602" i="3"/>
  <c r="F2600" i="3"/>
  <c r="F2599" i="3"/>
  <c r="F2596" i="3"/>
  <c r="F2595" i="3"/>
  <c r="F2594" i="3"/>
  <c r="F2593" i="3"/>
  <c r="F2589" i="3"/>
  <c r="F2587" i="3"/>
  <c r="F2586" i="3"/>
  <c r="F2585" i="3"/>
  <c r="F2584" i="3"/>
  <c r="F2581" i="3"/>
  <c r="F2579" i="3"/>
  <c r="F2577" i="3"/>
  <c r="F2574" i="3"/>
  <c r="F2573" i="3"/>
  <c r="F2572" i="3"/>
  <c r="F2571" i="3"/>
  <c r="F2570" i="3"/>
  <c r="F2569" i="3"/>
  <c r="F2568" i="3"/>
  <c r="F2567" i="3"/>
  <c r="F2565" i="3"/>
  <c r="F2564" i="3"/>
  <c r="F2563" i="3"/>
  <c r="F2560" i="3"/>
  <c r="F2559" i="3"/>
  <c r="F2557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1" i="3"/>
  <c r="F2540" i="3"/>
  <c r="F2538" i="3"/>
  <c r="F2537" i="3"/>
  <c r="F2536" i="3"/>
  <c r="F2533" i="3"/>
  <c r="F2531" i="3"/>
  <c r="F2530" i="3"/>
  <c r="F2529" i="3"/>
  <c r="F2528" i="3"/>
  <c r="F2527" i="3"/>
  <c r="F2524" i="3"/>
  <c r="F2522" i="3"/>
  <c r="F2521" i="3"/>
  <c r="F2520" i="3"/>
  <c r="F2516" i="3"/>
  <c r="F2515" i="3"/>
  <c r="F2514" i="3"/>
  <c r="F2511" i="3"/>
  <c r="F2509" i="3"/>
  <c r="F2508" i="3"/>
  <c r="F2507" i="3"/>
  <c r="F2506" i="3"/>
  <c r="F2504" i="3"/>
  <c r="F2502" i="3"/>
  <c r="F2500" i="3"/>
  <c r="F2496" i="3"/>
  <c r="F2495" i="3"/>
  <c r="F2488" i="3"/>
  <c r="F2485" i="3"/>
  <c r="F2481" i="3"/>
  <c r="F2478" i="3"/>
  <c r="F2477" i="3"/>
  <c r="F2473" i="3"/>
  <c r="F2471" i="3"/>
  <c r="F2468" i="3"/>
  <c r="F2465" i="3"/>
  <c r="F2464" i="3"/>
  <c r="F2462" i="3"/>
  <c r="F2459" i="3"/>
  <c r="F2455" i="3"/>
  <c r="F2452" i="3"/>
  <c r="F2448" i="3"/>
  <c r="F2445" i="3"/>
  <c r="F2436" i="3"/>
  <c r="F2435" i="3"/>
  <c r="F2432" i="3"/>
  <c r="F2422" i="3"/>
  <c r="F2418" i="3"/>
  <c r="F2406" i="3"/>
  <c r="F2403" i="3"/>
  <c r="F2401" i="3"/>
  <c r="F2387" i="3"/>
  <c r="F2382" i="3"/>
  <c r="F2381" i="3"/>
  <c r="F2380" i="3"/>
  <c r="F2379" i="3"/>
  <c r="F2378" i="3"/>
  <c r="F2377" i="3"/>
  <c r="F2376" i="3"/>
  <c r="F2375" i="3"/>
  <c r="F2374" i="3"/>
  <c r="F2373" i="3"/>
  <c r="F2369" i="3"/>
  <c r="F2366" i="3"/>
  <c r="F2363" i="3"/>
  <c r="F2359" i="3"/>
  <c r="F2356" i="3"/>
  <c r="F2354" i="3"/>
  <c r="F2353" i="3"/>
  <c r="F2343" i="3"/>
  <c r="F2341" i="3"/>
  <c r="F2340" i="3"/>
  <c r="F2338" i="3"/>
  <c r="F2337" i="3"/>
  <c r="F2336" i="3"/>
  <c r="F2335" i="3"/>
  <c r="F2334" i="3"/>
  <c r="F2333" i="3"/>
  <c r="F2329" i="3"/>
  <c r="F2328" i="3"/>
  <c r="F2324" i="3"/>
  <c r="F2320" i="3"/>
  <c r="F2316" i="3"/>
  <c r="F2313" i="3"/>
  <c r="F2312" i="3"/>
  <c r="F2309" i="3"/>
  <c r="F2307" i="3"/>
  <c r="F2305" i="3"/>
  <c r="F2304" i="3"/>
  <c r="F2301" i="3"/>
  <c r="F2300" i="3"/>
  <c r="F2298" i="3"/>
  <c r="F2297" i="3"/>
  <c r="F2296" i="3"/>
  <c r="F2295" i="3"/>
  <c r="F2293" i="3"/>
  <c r="F2292" i="3"/>
  <c r="F2291" i="3"/>
  <c r="F2290" i="3"/>
  <c r="F2289" i="3"/>
  <c r="F2288" i="3"/>
  <c r="F2287" i="3"/>
  <c r="F2285" i="3"/>
  <c r="F2282" i="3"/>
  <c r="F2279" i="3"/>
  <c r="F2278" i="3"/>
  <c r="F2275" i="3"/>
  <c r="F2274" i="3"/>
  <c r="F2273" i="3"/>
  <c r="F2271" i="3"/>
  <c r="F2269" i="3"/>
  <c r="F2268" i="3"/>
  <c r="F2266" i="3"/>
  <c r="F2262" i="3"/>
  <c r="F2260" i="3"/>
  <c r="F2257" i="3"/>
  <c r="F2256" i="3"/>
  <c r="F2254" i="3"/>
  <c r="F2253" i="3"/>
  <c r="F2251" i="3"/>
  <c r="F2248" i="3"/>
  <c r="F2247" i="3"/>
  <c r="F2246" i="3"/>
  <c r="F2245" i="3"/>
  <c r="F2244" i="3"/>
  <c r="F2243" i="3"/>
  <c r="F2242" i="3"/>
  <c r="F2241" i="3"/>
  <c r="F2238" i="3"/>
  <c r="F2237" i="3"/>
  <c r="F2236" i="3"/>
  <c r="F2233" i="3"/>
  <c r="F2232" i="3"/>
  <c r="F2230" i="3"/>
  <c r="F2227" i="3"/>
  <c r="F2225" i="3"/>
  <c r="F2223" i="3"/>
  <c r="F2221" i="3"/>
  <c r="F2217" i="3"/>
  <c r="F2216" i="3"/>
  <c r="F2215" i="3"/>
  <c r="F2214" i="3"/>
  <c r="F2212" i="3"/>
  <c r="F2211" i="3"/>
  <c r="F2210" i="3"/>
  <c r="F2209" i="3"/>
  <c r="F2208" i="3"/>
  <c r="F2204" i="3"/>
  <c r="F2203" i="3"/>
  <c r="F2202" i="3"/>
  <c r="F2201" i="3"/>
  <c r="F2199" i="3"/>
  <c r="F2195" i="3"/>
  <c r="F2194" i="3"/>
  <c r="F2191" i="3"/>
  <c r="F2189" i="3"/>
  <c r="F2188" i="3"/>
  <c r="F2185" i="3"/>
  <c r="F2184" i="3"/>
  <c r="F2183" i="3"/>
  <c r="F2179" i="3"/>
  <c r="F2177" i="3"/>
  <c r="F2176" i="3"/>
  <c r="F2173" i="3"/>
  <c r="F2172" i="3"/>
  <c r="F2171" i="3"/>
  <c r="F2169" i="3"/>
  <c r="F2168" i="3"/>
  <c r="F2167" i="3"/>
  <c r="F2165" i="3"/>
  <c r="F2162" i="3"/>
  <c r="F2161" i="3"/>
  <c r="F2158" i="3"/>
  <c r="F2155" i="3"/>
  <c r="F2153" i="3"/>
  <c r="F2152" i="3"/>
  <c r="F2150" i="3"/>
  <c r="F2148" i="3"/>
  <c r="F2145" i="3"/>
  <c r="F2144" i="3"/>
  <c r="F2142" i="3"/>
  <c r="F2139" i="3"/>
  <c r="F2132" i="3"/>
  <c r="F2129" i="3"/>
  <c r="F2126" i="3"/>
  <c r="F2125" i="3"/>
  <c r="F2122" i="3"/>
  <c r="F2114" i="3"/>
  <c r="F2111" i="3"/>
  <c r="F2108" i="3"/>
  <c r="F2106" i="3"/>
  <c r="F2105" i="3"/>
  <c r="F2101" i="3"/>
  <c r="F2098" i="3"/>
  <c r="F2094" i="3"/>
  <c r="F2089" i="3"/>
  <c r="F2088" i="3"/>
  <c r="F2086" i="3"/>
  <c r="F2082" i="3"/>
  <c r="F2080" i="3"/>
  <c r="F2078" i="3"/>
  <c r="F2076" i="3"/>
  <c r="F2075" i="3"/>
  <c r="F2074" i="3"/>
  <c r="F2065" i="3"/>
  <c r="F2052" i="3"/>
  <c r="F2037" i="3"/>
  <c r="F2036" i="3"/>
  <c r="F2035" i="3"/>
  <c r="F2031" i="3"/>
  <c r="F2030" i="3"/>
  <c r="F2019" i="3"/>
  <c r="F2016" i="3"/>
  <c r="F2012" i="3"/>
  <c r="F2011" i="3"/>
  <c r="F2010" i="3"/>
  <c r="F2009" i="3"/>
  <c r="F2004" i="3"/>
  <c r="F2000" i="3"/>
  <c r="F1998" i="3"/>
  <c r="F1997" i="3"/>
  <c r="F1992" i="3"/>
  <c r="F1985" i="3"/>
  <c r="F2071" i="3"/>
  <c r="F2070" i="3"/>
  <c r="F1980" i="3"/>
  <c r="F1979" i="3"/>
  <c r="F1978" i="3"/>
  <c r="F1977" i="3"/>
  <c r="F1975" i="3"/>
  <c r="F1973" i="3"/>
  <c r="F1972" i="3"/>
  <c r="F1971" i="3"/>
  <c r="F1969" i="3"/>
  <c r="F1966" i="3"/>
  <c r="F1951" i="3"/>
  <c r="F1919" i="3"/>
  <c r="F1917" i="3"/>
  <c r="F1952" i="3"/>
  <c r="F1949" i="3"/>
  <c r="F1926" i="3"/>
  <c r="F1893" i="3"/>
  <c r="F1868" i="3"/>
  <c r="F1829" i="3"/>
  <c r="F1814" i="3"/>
  <c r="F1813" i="3"/>
  <c r="F1812" i="3"/>
  <c r="F1811" i="3"/>
  <c r="F1810" i="3"/>
  <c r="F1809" i="3"/>
  <c r="F1808" i="3"/>
  <c r="F1807" i="3"/>
  <c r="F1806" i="3"/>
  <c r="F1805" i="3"/>
  <c r="F1804" i="3"/>
  <c r="F1802" i="3"/>
  <c r="F1800" i="3"/>
  <c r="F1799" i="3"/>
  <c r="F1798" i="3"/>
  <c r="F1795" i="3"/>
  <c r="F1777" i="3"/>
  <c r="F1775" i="3"/>
  <c r="F1774" i="3"/>
  <c r="F1772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4" i="3"/>
  <c r="F1752" i="3"/>
  <c r="F1751" i="3"/>
  <c r="F1748" i="3"/>
  <c r="F1747" i="3"/>
  <c r="F1741" i="3"/>
  <c r="F1740" i="3"/>
  <c r="F1739" i="3"/>
  <c r="F1738" i="3"/>
  <c r="F1737" i="3"/>
  <c r="F1735" i="3"/>
  <c r="F1733" i="3"/>
  <c r="F1731" i="3"/>
  <c r="F1729" i="3"/>
  <c r="F1728" i="3"/>
  <c r="F1727" i="3"/>
  <c r="F1725" i="3"/>
  <c r="F1723" i="3"/>
  <c r="F1722" i="3"/>
  <c r="F1721" i="3"/>
  <c r="F1720" i="3"/>
  <c r="F1719" i="3"/>
  <c r="F1718" i="3"/>
  <c r="F1715" i="3"/>
  <c r="F1713" i="3"/>
  <c r="F1712" i="3"/>
  <c r="F1711" i="3"/>
  <c r="F1709" i="3"/>
  <c r="F1708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0" i="3"/>
  <c r="F1688" i="3"/>
  <c r="F1683" i="3"/>
  <c r="F1681" i="3"/>
  <c r="F1679" i="3"/>
  <c r="F1678" i="3"/>
  <c r="F1677" i="3"/>
  <c r="F1676" i="3"/>
  <c r="F1675" i="3"/>
  <c r="F1674" i="3"/>
  <c r="F1672" i="3"/>
  <c r="F1671" i="3"/>
  <c r="F1665" i="3"/>
  <c r="F1663" i="3"/>
  <c r="F1662" i="3"/>
  <c r="F1661" i="3"/>
  <c r="F1659" i="3"/>
  <c r="F1657" i="3"/>
  <c r="F1654" i="3"/>
  <c r="F1652" i="3"/>
  <c r="F1650" i="3"/>
  <c r="F1641" i="3"/>
  <c r="F1640" i="3"/>
  <c r="F1639" i="3"/>
  <c r="F1638" i="3"/>
  <c r="F1637" i="3"/>
  <c r="F1635" i="3"/>
  <c r="F1633" i="3"/>
  <c r="F1632" i="3"/>
  <c r="F1631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3" i="3"/>
  <c r="F1612" i="3"/>
  <c r="F1610" i="3"/>
  <c r="F1609" i="3"/>
  <c r="F1608" i="3"/>
  <c r="F1607" i="3"/>
  <c r="F1606" i="3"/>
  <c r="F1605" i="3"/>
  <c r="F1603" i="3"/>
  <c r="F1602" i="3"/>
  <c r="F1601" i="3"/>
  <c r="F1600" i="3"/>
  <c r="F1599" i="3"/>
  <c r="F1598" i="3"/>
  <c r="F1596" i="3"/>
  <c r="F1595" i="3"/>
  <c r="F1593" i="3"/>
  <c r="F1592" i="3"/>
  <c r="F1591" i="3"/>
  <c r="F1590" i="3"/>
  <c r="F1589" i="3"/>
  <c r="F1588" i="3"/>
  <c r="F1586" i="3"/>
  <c r="F1585" i="3"/>
  <c r="F1584" i="3"/>
  <c r="F1583" i="3"/>
  <c r="F1582" i="3"/>
  <c r="F1581" i="3"/>
  <c r="F1580" i="3"/>
  <c r="F1579" i="3"/>
  <c r="F1578" i="3"/>
  <c r="F1577" i="3"/>
  <c r="F1572" i="3"/>
  <c r="F1570" i="3"/>
  <c r="F1569" i="3"/>
  <c r="F1568" i="3"/>
  <c r="F1567" i="3"/>
  <c r="F1564" i="3"/>
  <c r="F1562" i="3"/>
  <c r="F1561" i="3"/>
  <c r="F1560" i="3"/>
  <c r="F1559" i="3"/>
  <c r="F1557" i="3"/>
  <c r="F1556" i="3"/>
  <c r="F1554" i="3"/>
  <c r="F1553" i="3"/>
  <c r="F1552" i="3"/>
  <c r="F1550" i="3"/>
  <c r="F1546" i="3"/>
  <c r="F1545" i="3"/>
  <c r="F1543" i="3"/>
  <c r="F1542" i="3"/>
  <c r="F1541" i="3"/>
  <c r="F1540" i="3"/>
  <c r="F1539" i="3"/>
  <c r="F1538" i="3"/>
  <c r="F1535" i="3"/>
  <c r="F1534" i="3"/>
  <c r="F1532" i="3"/>
  <c r="F1531" i="3"/>
  <c r="F1530" i="3"/>
  <c r="F1528" i="3"/>
  <c r="F1527" i="3"/>
  <c r="F1526" i="3"/>
  <c r="F1523" i="3"/>
  <c r="F1521" i="3"/>
  <c r="F1519" i="3"/>
  <c r="F1512" i="3"/>
  <c r="F1509" i="3"/>
  <c r="F1508" i="3"/>
  <c r="F1507" i="3"/>
  <c r="F1506" i="3"/>
  <c r="F1505" i="3"/>
  <c r="F1502" i="3"/>
  <c r="F1501" i="3"/>
  <c r="F1499" i="3"/>
  <c r="F1498" i="3"/>
  <c r="F1495" i="3"/>
  <c r="F1493" i="3"/>
  <c r="F1487" i="3"/>
  <c r="F1477" i="3"/>
  <c r="F1472" i="3"/>
  <c r="F1471" i="3"/>
  <c r="F1466" i="3"/>
  <c r="F1460" i="3"/>
  <c r="F1459" i="3"/>
  <c r="F1458" i="3"/>
  <c r="F1456" i="3"/>
  <c r="F1455" i="3"/>
  <c r="F1454" i="3"/>
  <c r="F1453" i="3"/>
  <c r="F1447" i="3"/>
  <c r="F1446" i="3"/>
  <c r="F1444" i="3"/>
  <c r="F1443" i="3"/>
  <c r="F1442" i="3"/>
  <c r="F1441" i="3"/>
  <c r="F1440" i="3"/>
  <c r="F1438" i="3"/>
  <c r="F1435" i="3"/>
  <c r="F1434" i="3"/>
  <c r="F1433" i="3"/>
  <c r="F1425" i="3"/>
  <c r="F1424" i="3"/>
  <c r="F1423" i="3"/>
  <c r="F1422" i="3"/>
  <c r="F1421" i="3"/>
  <c r="F1420" i="3"/>
  <c r="F1419" i="3"/>
  <c r="F1418" i="3"/>
  <c r="F1416" i="3"/>
  <c r="F1415" i="3"/>
  <c r="F1412" i="3"/>
  <c r="F1411" i="3"/>
  <c r="F1410" i="3"/>
  <c r="F1407" i="3"/>
  <c r="F1406" i="3"/>
  <c r="F1405" i="3"/>
  <c r="F1404" i="3"/>
  <c r="F1402" i="3"/>
  <c r="F1395" i="3"/>
  <c r="F1394" i="3"/>
  <c r="F1393" i="3"/>
  <c r="F1392" i="3"/>
  <c r="F1391" i="3"/>
  <c r="F1389" i="3"/>
  <c r="F1388" i="3"/>
  <c r="F1387" i="3"/>
  <c r="F1386" i="3"/>
  <c r="F1385" i="3"/>
  <c r="F1384" i="3"/>
  <c r="F1383" i="3"/>
  <c r="F1382" i="3"/>
  <c r="F1381" i="3"/>
  <c r="F1376" i="3"/>
  <c r="F1375" i="3"/>
  <c r="F1374" i="3"/>
  <c r="F1373" i="3"/>
  <c r="F1372" i="3"/>
  <c r="F1370" i="3"/>
  <c r="F1368" i="3"/>
  <c r="F1367" i="3"/>
  <c r="F1365" i="3"/>
  <c r="F1364" i="3"/>
  <c r="F1363" i="3"/>
  <c r="F1362" i="3"/>
  <c r="F1361" i="3"/>
  <c r="F1359" i="3"/>
  <c r="F1358" i="3"/>
  <c r="F1356" i="3"/>
  <c r="F1355" i="3"/>
  <c r="F1354" i="3"/>
  <c r="F1352" i="3"/>
  <c r="F1351" i="3"/>
  <c r="F1350" i="3"/>
  <c r="F1347" i="3"/>
  <c r="F1346" i="3"/>
  <c r="F1345" i="3"/>
  <c r="F1344" i="3"/>
  <c r="F1343" i="3"/>
  <c r="F1342" i="3"/>
  <c r="F1341" i="3"/>
  <c r="F1340" i="3"/>
  <c r="F1338" i="3"/>
  <c r="F1337" i="3"/>
  <c r="F1336" i="3"/>
  <c r="F1335" i="3"/>
  <c r="F1334" i="3"/>
  <c r="F1333" i="3"/>
  <c r="F1332" i="3"/>
  <c r="F1331" i="3"/>
  <c r="F1330" i="3"/>
  <c r="F1328" i="3"/>
  <c r="F1322" i="3"/>
  <c r="F1321" i="3"/>
  <c r="F1318" i="3"/>
  <c r="F1316" i="3"/>
  <c r="F1314" i="3"/>
  <c r="F1312" i="3"/>
  <c r="F1310" i="3"/>
  <c r="F1308" i="3"/>
  <c r="F1303" i="3"/>
  <c r="F1302" i="3"/>
  <c r="F1301" i="3"/>
  <c r="F1300" i="3"/>
  <c r="F1299" i="3"/>
  <c r="F1298" i="3"/>
  <c r="F1296" i="3"/>
  <c r="F1295" i="3"/>
  <c r="F1294" i="3"/>
  <c r="F1291" i="3"/>
  <c r="F1290" i="3"/>
  <c r="F1289" i="3"/>
  <c r="F1288" i="3"/>
  <c r="F1284" i="3"/>
  <c r="F1283" i="3"/>
  <c r="F1282" i="3"/>
  <c r="F1281" i="3"/>
  <c r="F1280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2" i="3"/>
  <c r="F1261" i="3"/>
  <c r="F1260" i="3"/>
  <c r="F1259" i="3"/>
  <c r="F1258" i="3"/>
  <c r="F1257" i="3"/>
  <c r="F1256" i="3"/>
  <c r="F1254" i="3"/>
  <c r="F1252" i="3"/>
  <c r="F1250" i="3"/>
  <c r="F1249" i="3"/>
  <c r="F1248" i="3"/>
  <c r="F1247" i="3"/>
  <c r="F1245" i="3"/>
  <c r="F1244" i="3"/>
  <c r="F1243" i="3"/>
  <c r="F1242" i="3"/>
  <c r="F1241" i="3"/>
  <c r="F1240" i="3"/>
  <c r="F1238" i="3"/>
  <c r="F1235" i="3"/>
  <c r="F1234" i="3"/>
  <c r="F1233" i="3"/>
  <c r="F1232" i="3"/>
  <c r="F1231" i="3"/>
  <c r="F1230" i="3"/>
  <c r="F1229" i="3"/>
  <c r="F1228" i="3"/>
  <c r="F1227" i="3"/>
  <c r="F1224" i="3"/>
  <c r="F1221" i="3"/>
  <c r="F1218" i="3"/>
  <c r="F1217" i="3"/>
  <c r="F1215" i="3"/>
  <c r="F1214" i="3"/>
  <c r="F1210" i="3"/>
  <c r="F1209" i="3"/>
  <c r="F1208" i="3"/>
  <c r="F1207" i="3"/>
  <c r="F1205" i="3"/>
  <c r="F1203" i="3"/>
  <c r="F1201" i="3"/>
  <c r="F1199" i="3"/>
  <c r="F1198" i="3"/>
  <c r="F1196" i="3"/>
  <c r="F1195" i="3"/>
  <c r="F1194" i="3"/>
  <c r="F1192" i="3"/>
  <c r="F1191" i="3"/>
  <c r="F1190" i="3"/>
  <c r="F1182" i="3"/>
  <c r="F1176" i="3"/>
  <c r="F1173" i="3"/>
  <c r="F1172" i="3"/>
  <c r="F1162" i="3"/>
  <c r="F1160" i="3"/>
  <c r="F1159" i="3"/>
  <c r="F1152" i="3"/>
  <c r="F1149" i="3"/>
  <c r="F1148" i="3"/>
  <c r="F1147" i="3"/>
  <c r="F1146" i="3"/>
  <c r="F1145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17" i="3"/>
  <c r="F1015" i="3"/>
  <c r="F1014" i="3"/>
  <c r="F1013" i="3"/>
  <c r="F1011" i="3"/>
  <c r="F1003" i="3"/>
  <c r="F1001" i="3"/>
  <c r="F1000" i="3"/>
  <c r="F999" i="3"/>
  <c r="F998" i="3"/>
  <c r="F996" i="3"/>
  <c r="F995" i="3"/>
  <c r="F994" i="3"/>
  <c r="F993" i="3"/>
  <c r="F992" i="3"/>
  <c r="F991" i="3"/>
  <c r="F990" i="3"/>
  <c r="F989" i="3"/>
  <c r="F988" i="3"/>
  <c r="F986" i="3"/>
  <c r="F984" i="3"/>
  <c r="F983" i="3"/>
  <c r="F982" i="3"/>
  <c r="F979" i="3"/>
  <c r="F977" i="3"/>
  <c r="F975" i="3"/>
  <c r="F974" i="3"/>
  <c r="F972" i="3"/>
  <c r="F971" i="3"/>
  <c r="F969" i="3"/>
  <c r="F965" i="3"/>
  <c r="F963" i="3"/>
  <c r="F959" i="3"/>
  <c r="F958" i="3"/>
  <c r="F957" i="3"/>
  <c r="F954" i="3"/>
  <c r="F950" i="3"/>
  <c r="F948" i="3"/>
  <c r="F947" i="3"/>
  <c r="F945" i="3"/>
  <c r="F943" i="3"/>
  <c r="F941" i="3"/>
  <c r="F940" i="3"/>
  <c r="F938" i="3"/>
  <c r="F936" i="3"/>
  <c r="F935" i="3"/>
  <c r="F928" i="3"/>
  <c r="F922" i="3"/>
  <c r="F921" i="3"/>
  <c r="F920" i="3"/>
  <c r="F918" i="3"/>
  <c r="F916" i="3"/>
  <c r="F914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8" i="3"/>
  <c r="F897" i="3"/>
  <c r="F895" i="3"/>
  <c r="F893" i="3"/>
  <c r="F891" i="3"/>
  <c r="F890" i="3"/>
  <c r="F889" i="3"/>
  <c r="F886" i="3"/>
  <c r="F885" i="3"/>
  <c r="F883" i="3"/>
  <c r="F881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0" i="3"/>
  <c r="F859" i="3"/>
  <c r="F858" i="3"/>
  <c r="F857" i="3"/>
  <c r="F856" i="3"/>
  <c r="F854" i="3"/>
  <c r="F853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29" i="3"/>
  <c r="F826" i="3"/>
  <c r="F825" i="3"/>
  <c r="F822" i="3"/>
  <c r="F820" i="3"/>
  <c r="F818" i="3"/>
  <c r="F816" i="3"/>
  <c r="F814" i="3"/>
  <c r="F812" i="3"/>
  <c r="F810" i="3"/>
  <c r="F809" i="3"/>
  <c r="F808" i="3"/>
  <c r="F807" i="3"/>
  <c r="F806" i="3"/>
  <c r="F805" i="3"/>
  <c r="F804" i="3"/>
  <c r="F803" i="3"/>
  <c r="F802" i="3"/>
  <c r="F801" i="3"/>
  <c r="F799" i="3"/>
  <c r="F798" i="3"/>
  <c r="F797" i="3"/>
  <c r="F796" i="3"/>
  <c r="F794" i="3"/>
  <c r="F792" i="3"/>
  <c r="F791" i="3"/>
  <c r="F790" i="3"/>
  <c r="F784" i="3"/>
  <c r="F783" i="3"/>
  <c r="F780" i="3"/>
  <c r="F775" i="3"/>
  <c r="F773" i="3"/>
  <c r="F771" i="3"/>
  <c r="F770" i="3"/>
  <c r="F768" i="3"/>
  <c r="F766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8" i="3"/>
  <c r="F747" i="3"/>
  <c r="F746" i="3"/>
  <c r="F745" i="3"/>
  <c r="F744" i="3"/>
  <c r="F743" i="3"/>
  <c r="F742" i="3"/>
  <c r="F741" i="3"/>
  <c r="F740" i="3"/>
  <c r="F738" i="3"/>
  <c r="F737" i="3"/>
  <c r="F736" i="3"/>
  <c r="F735" i="3"/>
  <c r="F734" i="3"/>
  <c r="F733" i="3"/>
  <c r="F732" i="3"/>
  <c r="F731" i="3"/>
  <c r="F730" i="3"/>
  <c r="F728" i="3"/>
  <c r="F726" i="3"/>
  <c r="F724" i="3"/>
  <c r="F722" i="3"/>
  <c r="F721" i="3"/>
  <c r="F719" i="3"/>
  <c r="F716" i="3"/>
  <c r="F715" i="3"/>
  <c r="F714" i="3"/>
  <c r="F713" i="3"/>
  <c r="F711" i="3"/>
  <c r="F709" i="3"/>
  <c r="F707" i="3"/>
  <c r="F706" i="3"/>
  <c r="F704" i="3"/>
  <c r="F703" i="3"/>
  <c r="F702" i="3"/>
  <c r="F701" i="3"/>
  <c r="F700" i="3"/>
  <c r="F698" i="3"/>
  <c r="F697" i="3"/>
  <c r="F694" i="3"/>
  <c r="F692" i="3"/>
  <c r="F689" i="3"/>
  <c r="F687" i="3"/>
  <c r="F683" i="3"/>
  <c r="F682" i="3"/>
  <c r="F681" i="3"/>
  <c r="F680" i="3"/>
  <c r="F679" i="3"/>
  <c r="F678" i="3"/>
  <c r="F677" i="3"/>
  <c r="F676" i="3"/>
  <c r="F672" i="3"/>
  <c r="F668" i="3"/>
  <c r="F666" i="3"/>
  <c r="F665" i="3"/>
  <c r="F662" i="3"/>
  <c r="F659" i="3"/>
  <c r="F656" i="3"/>
  <c r="F655" i="3"/>
  <c r="F654" i="3"/>
  <c r="F653" i="3"/>
  <c r="F652" i="3"/>
  <c r="F650" i="3"/>
  <c r="F645" i="3"/>
  <c r="F644" i="3"/>
  <c r="F643" i="3"/>
  <c r="F642" i="3"/>
  <c r="F640" i="3"/>
  <c r="F639" i="3"/>
  <c r="F637" i="3"/>
  <c r="F636" i="3"/>
  <c r="F635" i="3"/>
  <c r="F634" i="3"/>
  <c r="F633" i="3"/>
  <c r="F632" i="3"/>
  <c r="F631" i="3"/>
  <c r="F629" i="3"/>
  <c r="F627" i="3"/>
  <c r="F625" i="3"/>
  <c r="F623" i="3"/>
  <c r="F622" i="3"/>
  <c r="F619" i="3"/>
  <c r="F618" i="3"/>
  <c r="F617" i="3"/>
  <c r="F616" i="3"/>
  <c r="F615" i="3"/>
  <c r="F614" i="3"/>
  <c r="F613" i="3"/>
  <c r="F612" i="3"/>
  <c r="F611" i="3"/>
  <c r="F606" i="3"/>
  <c r="F605" i="3"/>
  <c r="F604" i="3"/>
  <c r="F603" i="3"/>
  <c r="F601" i="3"/>
  <c r="F600" i="3"/>
  <c r="F599" i="3"/>
  <c r="F598" i="3"/>
  <c r="F597" i="3"/>
  <c r="F596" i="3"/>
  <c r="F595" i="3"/>
  <c r="F591" i="3"/>
  <c r="F584" i="3"/>
  <c r="F582" i="3"/>
  <c r="F577" i="3"/>
  <c r="F574" i="3"/>
  <c r="F569" i="3"/>
  <c r="F564" i="3"/>
  <c r="F563" i="3"/>
  <c r="F561" i="3"/>
  <c r="F557" i="3"/>
  <c r="F556" i="3"/>
  <c r="F555" i="3"/>
  <c r="F553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2" i="3"/>
  <c r="F521" i="3"/>
  <c r="F520" i="3"/>
  <c r="F518" i="3"/>
  <c r="F517" i="3"/>
  <c r="F514" i="3"/>
  <c r="F512" i="3"/>
  <c r="F511" i="3"/>
  <c r="F510" i="3"/>
  <c r="F509" i="3"/>
  <c r="F508" i="3"/>
  <c r="F507" i="3"/>
  <c r="F506" i="3"/>
  <c r="F504" i="3"/>
  <c r="F500" i="3"/>
  <c r="F498" i="3"/>
  <c r="F497" i="3"/>
  <c r="F496" i="3"/>
  <c r="F495" i="3"/>
  <c r="F494" i="3"/>
  <c r="F493" i="3"/>
  <c r="F492" i="3"/>
  <c r="F491" i="3"/>
  <c r="F488" i="3"/>
  <c r="F487" i="3"/>
  <c r="F484" i="3"/>
  <c r="F481" i="3"/>
  <c r="F480" i="3"/>
  <c r="F479" i="3"/>
  <c r="F477" i="3"/>
  <c r="F475" i="3"/>
  <c r="F472" i="3"/>
  <c r="F471" i="3"/>
  <c r="F468" i="3"/>
  <c r="F467" i="3"/>
  <c r="F466" i="3"/>
  <c r="F465" i="3"/>
  <c r="F464" i="3"/>
  <c r="F463" i="3"/>
  <c r="F461" i="3"/>
  <c r="F460" i="3"/>
  <c r="F459" i="3"/>
  <c r="F457" i="3"/>
  <c r="F456" i="3"/>
  <c r="F455" i="3"/>
  <c r="F452" i="3"/>
  <c r="F451" i="3"/>
  <c r="F450" i="3"/>
  <c r="F449" i="3"/>
  <c r="F447" i="3"/>
  <c r="F442" i="3"/>
  <c r="F441" i="3"/>
  <c r="F439" i="3"/>
  <c r="F437" i="3"/>
  <c r="F435" i="3"/>
  <c r="F434" i="3"/>
  <c r="F431" i="3"/>
  <c r="F429" i="3"/>
  <c r="F428" i="3"/>
  <c r="F426" i="3"/>
  <c r="F418" i="3"/>
  <c r="F417" i="3"/>
  <c r="F413" i="3"/>
  <c r="F410" i="3"/>
  <c r="F409" i="3"/>
  <c r="F407" i="3"/>
  <c r="F403" i="3"/>
  <c r="F398" i="3"/>
  <c r="F395" i="3"/>
  <c r="F393" i="3"/>
  <c r="F392" i="3"/>
  <c r="F391" i="3"/>
  <c r="F390" i="3"/>
  <c r="F389" i="3"/>
  <c r="F388" i="3"/>
  <c r="F387" i="3"/>
  <c r="F386" i="3"/>
  <c r="F384" i="3"/>
  <c r="F383" i="3"/>
  <c r="F381" i="3"/>
  <c r="F380" i="3"/>
  <c r="F379" i="3"/>
  <c r="F377" i="3"/>
  <c r="F376" i="3"/>
  <c r="F375" i="3"/>
  <c r="F373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6" i="3"/>
  <c r="F345" i="3"/>
  <c r="F344" i="3"/>
  <c r="F343" i="3"/>
  <c r="F340" i="3"/>
  <c r="F339" i="3"/>
  <c r="F334" i="3"/>
  <c r="F333" i="3"/>
  <c r="F331" i="3"/>
  <c r="F330" i="3"/>
  <c r="F329" i="3"/>
  <c r="F326" i="3"/>
  <c r="F325" i="3"/>
  <c r="F324" i="3"/>
  <c r="F323" i="3"/>
  <c r="F319" i="3"/>
  <c r="F312" i="3"/>
  <c r="F309" i="3"/>
  <c r="F306" i="3"/>
  <c r="F304" i="3"/>
  <c r="F303" i="3"/>
  <c r="F302" i="3"/>
  <c r="F301" i="3"/>
  <c r="F300" i="3"/>
  <c r="F299" i="3"/>
  <c r="F298" i="3"/>
  <c r="F297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8" i="3"/>
  <c r="F277" i="3"/>
  <c r="F275" i="3"/>
  <c r="F274" i="3"/>
  <c r="F272" i="3"/>
  <c r="F270" i="3"/>
  <c r="F269" i="3"/>
  <c r="F268" i="3"/>
  <c r="F265" i="3"/>
  <c r="F263" i="3"/>
  <c r="F261" i="3"/>
  <c r="F260" i="3"/>
  <c r="F259" i="3"/>
  <c r="F258" i="3"/>
  <c r="F257" i="3"/>
  <c r="F256" i="3"/>
  <c r="F255" i="3"/>
  <c r="F254" i="3"/>
  <c r="F253" i="3"/>
  <c r="F252" i="3"/>
  <c r="F247" i="3"/>
  <c r="F245" i="3"/>
  <c r="F242" i="3"/>
  <c r="F241" i="3"/>
  <c r="F238" i="3"/>
  <c r="F237" i="3"/>
  <c r="F211" i="3"/>
  <c r="F210" i="3"/>
  <c r="F209" i="3"/>
  <c r="F208" i="3"/>
  <c r="F203" i="3"/>
  <c r="F202" i="3"/>
  <c r="F200" i="3"/>
  <c r="F198" i="3"/>
  <c r="F197" i="3"/>
  <c r="F196" i="3"/>
  <c r="F195" i="3"/>
  <c r="F193" i="3"/>
  <c r="F192" i="3"/>
  <c r="F190" i="3"/>
  <c r="F188" i="3"/>
  <c r="F187" i="3"/>
  <c r="F186" i="3"/>
  <c r="F185" i="3"/>
  <c r="F183" i="3"/>
  <c r="F180" i="3"/>
  <c r="F178" i="3"/>
  <c r="F176" i="3"/>
  <c r="F175" i="3"/>
  <c r="F174" i="3"/>
  <c r="F172" i="3"/>
  <c r="F170" i="3"/>
  <c r="F168" i="3"/>
  <c r="F166" i="3"/>
  <c r="F163" i="3"/>
  <c r="F161" i="3"/>
  <c r="F160" i="3"/>
  <c r="F159" i="3"/>
  <c r="F157" i="3"/>
  <c r="F155" i="3"/>
  <c r="F154" i="3"/>
  <c r="F153" i="3"/>
  <c r="F152" i="3"/>
  <c r="F150" i="3"/>
  <c r="F148" i="3"/>
  <c r="F144" i="3"/>
  <c r="F141" i="3"/>
  <c r="F136" i="3"/>
  <c r="F134" i="3"/>
  <c r="F133" i="3"/>
  <c r="F132" i="3"/>
  <c r="F131" i="3"/>
  <c r="F130" i="3"/>
  <c r="F129" i="3"/>
  <c r="F26" i="3"/>
  <c r="F23" i="3"/>
  <c r="F18" i="3"/>
  <c r="F17" i="3"/>
  <c r="F15" i="3"/>
  <c r="F14" i="3"/>
  <c r="B2962" i="3"/>
  <c r="B2961" i="3"/>
  <c r="B2959" i="3"/>
  <c r="B2958" i="3"/>
  <c r="B2914" i="3"/>
  <c r="B2913" i="3"/>
  <c r="B2912" i="3"/>
  <c r="B2911" i="3"/>
  <c r="B2910" i="3"/>
  <c r="B2909" i="3"/>
  <c r="B2908" i="3"/>
  <c r="B2907" i="3"/>
  <c r="B2906" i="3"/>
  <c r="B2905" i="3"/>
  <c r="B2904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3" i="3"/>
  <c r="B2792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1" i="3"/>
  <c r="B2750" i="3"/>
  <c r="B2749" i="3"/>
  <c r="B2748" i="3"/>
  <c r="B2747" i="3"/>
  <c r="B2746" i="3"/>
  <c r="B2745" i="3"/>
  <c r="B2744" i="3"/>
  <c r="B2743" i="3"/>
  <c r="B2742" i="3"/>
  <c r="B2739" i="3"/>
  <c r="B2738" i="3"/>
  <c r="B2737" i="3"/>
  <c r="B2735" i="3"/>
  <c r="B2734" i="3"/>
  <c r="B2733" i="3"/>
  <c r="B2731" i="3"/>
  <c r="B2730" i="3"/>
  <c r="B2729" i="3"/>
  <c r="B2728" i="3"/>
  <c r="B2726" i="3"/>
  <c r="B2725" i="3"/>
  <c r="B2724" i="3"/>
  <c r="B2723" i="3"/>
  <c r="B2722" i="3"/>
  <c r="B2721" i="3"/>
  <c r="B2719" i="3"/>
  <c r="B2718" i="3"/>
  <c r="B2716" i="3"/>
  <c r="B2703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8" i="3"/>
  <c r="B2667" i="3"/>
  <c r="B2666" i="3"/>
  <c r="B2664" i="3"/>
  <c r="B2663" i="3"/>
  <c r="B2662" i="3"/>
  <c r="B2661" i="3"/>
  <c r="B2658" i="3"/>
  <c r="B2657" i="3"/>
  <c r="B2655" i="3"/>
  <c r="B2654" i="3"/>
  <c r="B2653" i="3"/>
  <c r="B2652" i="3"/>
  <c r="B2651" i="3"/>
  <c r="B2650" i="3"/>
  <c r="B2649" i="3"/>
  <c r="B2648" i="3"/>
  <c r="B2647" i="3"/>
  <c r="B2644" i="3"/>
  <c r="B2643" i="3"/>
  <c r="B2640" i="3"/>
  <c r="B2637" i="3"/>
  <c r="B2635" i="3"/>
  <c r="B2634" i="3"/>
  <c r="B2633" i="3"/>
  <c r="B2632" i="3"/>
  <c r="B2631" i="3"/>
  <c r="B2630" i="3"/>
  <c r="B2629" i="3"/>
  <c r="B2628" i="3"/>
  <c r="B2626" i="3"/>
  <c r="B2624" i="3"/>
  <c r="B2623" i="3"/>
  <c r="B2622" i="3"/>
  <c r="B2621" i="3"/>
  <c r="B2619" i="3"/>
  <c r="B2618" i="3"/>
  <c r="B2615" i="3"/>
  <c r="B2614" i="3"/>
  <c r="B2611" i="3"/>
  <c r="B2610" i="3"/>
  <c r="B2609" i="3"/>
  <c r="B2608" i="3"/>
  <c r="B2605" i="3"/>
  <c r="B2604" i="3"/>
  <c r="B2602" i="3"/>
  <c r="B2600" i="3"/>
  <c r="B2599" i="3"/>
  <c r="B2596" i="3"/>
  <c r="B2595" i="3"/>
  <c r="B2594" i="3"/>
  <c r="B2593" i="3"/>
  <c r="B2589" i="3"/>
  <c r="B2587" i="3"/>
  <c r="B2586" i="3"/>
  <c r="B2585" i="3"/>
  <c r="B2584" i="3"/>
  <c r="B2581" i="3"/>
  <c r="B2579" i="3"/>
  <c r="B2577" i="3"/>
  <c r="B2574" i="3"/>
  <c r="B2573" i="3"/>
  <c r="B2572" i="3"/>
  <c r="B2571" i="3"/>
  <c r="B2570" i="3"/>
  <c r="B2569" i="3"/>
  <c r="B2568" i="3"/>
  <c r="B2567" i="3"/>
  <c r="B2565" i="3"/>
  <c r="B2564" i="3"/>
  <c r="B2563" i="3"/>
  <c r="B2560" i="3"/>
  <c r="B2559" i="3"/>
  <c r="B2557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1" i="3"/>
  <c r="B2540" i="3"/>
  <c r="B2538" i="3"/>
  <c r="B2537" i="3"/>
  <c r="B2536" i="3"/>
  <c r="B2533" i="3"/>
  <c r="B2531" i="3"/>
  <c r="B2530" i="3"/>
  <c r="B2529" i="3"/>
  <c r="B2528" i="3"/>
  <c r="B2527" i="3"/>
  <c r="B2524" i="3"/>
  <c r="B2522" i="3"/>
  <c r="B2521" i="3"/>
  <c r="B2520" i="3"/>
  <c r="B2516" i="3"/>
  <c r="B2515" i="3"/>
  <c r="B2514" i="3"/>
  <c r="B2511" i="3"/>
  <c r="B2509" i="3"/>
  <c r="B2508" i="3"/>
  <c r="B2507" i="3"/>
  <c r="B2506" i="3"/>
  <c r="B2504" i="3"/>
  <c r="B2502" i="3"/>
  <c r="B2500" i="3"/>
  <c r="B2496" i="3"/>
  <c r="B2495" i="3"/>
  <c r="B2488" i="3"/>
  <c r="B2485" i="3"/>
  <c r="B2481" i="3"/>
  <c r="B2478" i="3"/>
  <c r="B2477" i="3"/>
  <c r="B2473" i="3"/>
  <c r="B2471" i="3"/>
  <c r="B2468" i="3"/>
  <c r="B2465" i="3"/>
  <c r="B2464" i="3"/>
  <c r="B2462" i="3"/>
  <c r="B2459" i="3"/>
  <c r="B2455" i="3"/>
  <c r="B2452" i="3"/>
  <c r="B2448" i="3"/>
  <c r="B2445" i="3"/>
  <c r="B2436" i="3"/>
  <c r="B2435" i="3"/>
  <c r="B2432" i="3"/>
  <c r="B2422" i="3"/>
  <c r="B2418" i="3"/>
  <c r="B2406" i="3"/>
  <c r="B2403" i="3"/>
  <c r="B2401" i="3"/>
  <c r="B2387" i="3"/>
  <c r="B2382" i="3"/>
  <c r="B2381" i="3"/>
  <c r="B2380" i="3"/>
  <c r="B2379" i="3"/>
  <c r="B2378" i="3"/>
  <c r="B2377" i="3"/>
  <c r="B2376" i="3"/>
  <c r="B2375" i="3"/>
  <c r="B2374" i="3"/>
  <c r="B2373" i="3"/>
  <c r="B2369" i="3"/>
  <c r="B2366" i="3"/>
  <c r="B2363" i="3"/>
  <c r="B2359" i="3"/>
  <c r="B2356" i="3"/>
  <c r="B2354" i="3"/>
  <c r="B2353" i="3"/>
  <c r="B2343" i="3"/>
  <c r="B2341" i="3"/>
  <c r="B2340" i="3"/>
  <c r="B2338" i="3"/>
  <c r="B2337" i="3"/>
  <c r="B2336" i="3"/>
  <c r="B2335" i="3"/>
  <c r="B2334" i="3"/>
  <c r="B2333" i="3"/>
  <c r="B2329" i="3"/>
  <c r="B2328" i="3"/>
  <c r="B2324" i="3"/>
  <c r="B2320" i="3"/>
  <c r="B2316" i="3"/>
  <c r="B2313" i="3"/>
  <c r="B2312" i="3"/>
  <c r="B2309" i="3"/>
  <c r="B2307" i="3"/>
  <c r="B2305" i="3"/>
  <c r="B2304" i="3"/>
  <c r="B2301" i="3"/>
  <c r="B2300" i="3"/>
  <c r="B2298" i="3"/>
  <c r="B2297" i="3"/>
  <c r="B2296" i="3"/>
  <c r="B2295" i="3"/>
  <c r="B2293" i="3"/>
  <c r="B2292" i="3"/>
  <c r="B2291" i="3"/>
  <c r="B2290" i="3"/>
  <c r="B2289" i="3"/>
  <c r="B2288" i="3"/>
  <c r="B2287" i="3"/>
  <c r="B2285" i="3"/>
  <c r="B2282" i="3"/>
  <c r="B2279" i="3"/>
  <c r="B2278" i="3"/>
  <c r="B2275" i="3"/>
  <c r="B2274" i="3"/>
  <c r="B2273" i="3"/>
  <c r="B2271" i="3"/>
  <c r="B2269" i="3"/>
  <c r="B2268" i="3"/>
  <c r="B2266" i="3"/>
  <c r="B2262" i="3"/>
  <c r="B2260" i="3"/>
  <c r="B2257" i="3"/>
  <c r="B2256" i="3"/>
  <c r="B2254" i="3"/>
  <c r="B2253" i="3"/>
  <c r="B2251" i="3"/>
  <c r="B2248" i="3"/>
  <c r="B2247" i="3"/>
  <c r="B2246" i="3"/>
  <c r="B2245" i="3"/>
  <c r="B2244" i="3"/>
  <c r="B2243" i="3"/>
  <c r="B2242" i="3"/>
  <c r="B2241" i="3"/>
  <c r="B2238" i="3"/>
  <c r="B2237" i="3"/>
  <c r="B2236" i="3"/>
  <c r="B2233" i="3"/>
  <c r="B2232" i="3"/>
  <c r="B2230" i="3"/>
  <c r="B2227" i="3"/>
  <c r="B2225" i="3"/>
  <c r="B2223" i="3"/>
  <c r="B2221" i="3"/>
  <c r="B2217" i="3"/>
  <c r="B2216" i="3"/>
  <c r="B2215" i="3"/>
  <c r="B2214" i="3"/>
  <c r="B2212" i="3"/>
  <c r="B2211" i="3"/>
  <c r="B2210" i="3"/>
  <c r="B2209" i="3"/>
  <c r="B2208" i="3"/>
  <c r="B2204" i="3"/>
  <c r="B2203" i="3"/>
  <c r="B2202" i="3"/>
  <c r="B2201" i="3"/>
  <c r="B2199" i="3"/>
  <c r="B2195" i="3"/>
  <c r="B2194" i="3"/>
  <c r="B2191" i="3"/>
  <c r="B2189" i="3"/>
  <c r="B2188" i="3"/>
  <c r="B2185" i="3"/>
  <c r="B2184" i="3"/>
  <c r="B2183" i="3"/>
  <c r="B2179" i="3"/>
  <c r="B2177" i="3"/>
  <c r="B2176" i="3"/>
  <c r="B2173" i="3"/>
  <c r="B2172" i="3"/>
  <c r="B2171" i="3"/>
  <c r="B2169" i="3"/>
  <c r="B2168" i="3"/>
  <c r="B2167" i="3"/>
  <c r="B2165" i="3"/>
  <c r="B2162" i="3"/>
  <c r="B2161" i="3"/>
  <c r="B2158" i="3"/>
  <c r="B2155" i="3"/>
  <c r="B2153" i="3"/>
  <c r="B2152" i="3"/>
  <c r="B2150" i="3"/>
  <c r="B2148" i="3"/>
  <c r="B2145" i="3"/>
  <c r="B2144" i="3"/>
  <c r="B2142" i="3"/>
  <c r="B2139" i="3"/>
  <c r="B2132" i="3"/>
  <c r="B2129" i="3"/>
  <c r="B2126" i="3"/>
  <c r="B2125" i="3"/>
  <c r="B2122" i="3"/>
  <c r="B2114" i="3"/>
  <c r="B2111" i="3"/>
  <c r="B2108" i="3"/>
  <c r="B2106" i="3"/>
  <c r="B2105" i="3"/>
  <c r="B2101" i="3"/>
  <c r="B2098" i="3"/>
  <c r="B2094" i="3"/>
  <c r="B2089" i="3"/>
  <c r="B2088" i="3"/>
  <c r="B2086" i="3"/>
  <c r="B2082" i="3"/>
  <c r="B2080" i="3"/>
  <c r="B2078" i="3"/>
  <c r="B2076" i="3"/>
  <c r="B2075" i="3"/>
  <c r="B2074" i="3"/>
  <c r="B2065" i="3"/>
  <c r="B2052" i="3"/>
  <c r="B2037" i="3"/>
  <c r="B2036" i="3"/>
  <c r="B2035" i="3"/>
  <c r="B2031" i="3"/>
  <c r="B2030" i="3"/>
  <c r="B2019" i="3"/>
  <c r="B2016" i="3"/>
  <c r="B2012" i="3"/>
  <c r="B2011" i="3"/>
  <c r="B2010" i="3"/>
  <c r="B2009" i="3"/>
  <c r="B2004" i="3"/>
  <c r="B2000" i="3"/>
  <c r="B1998" i="3"/>
  <c r="B1997" i="3"/>
  <c r="B1992" i="3"/>
  <c r="B1985" i="3"/>
  <c r="B2071" i="3"/>
  <c r="B2070" i="3"/>
  <c r="B1980" i="3"/>
  <c r="B1979" i="3"/>
  <c r="B1978" i="3"/>
  <c r="B1977" i="3"/>
  <c r="B1975" i="3"/>
  <c r="B1973" i="3"/>
  <c r="B1972" i="3"/>
  <c r="B1971" i="3"/>
  <c r="B1969" i="3"/>
  <c r="B1966" i="3"/>
  <c r="B1951" i="3"/>
  <c r="B1919" i="3"/>
  <c r="B1917" i="3"/>
  <c r="B1952" i="3"/>
  <c r="B1949" i="3"/>
  <c r="B1926" i="3"/>
  <c r="B1893" i="3"/>
  <c r="B1868" i="3"/>
  <c r="B1829" i="3"/>
  <c r="B1814" i="3"/>
  <c r="B1813" i="3"/>
  <c r="B1812" i="3"/>
  <c r="B1811" i="3"/>
  <c r="B1810" i="3"/>
  <c r="B1809" i="3"/>
  <c r="B1808" i="3"/>
  <c r="B1807" i="3"/>
  <c r="B1806" i="3"/>
  <c r="B1805" i="3"/>
  <c r="B1804" i="3"/>
  <c r="B1802" i="3"/>
  <c r="B1800" i="3"/>
  <c r="B1799" i="3"/>
  <c r="B1798" i="3"/>
  <c r="B1795" i="3"/>
  <c r="B1777" i="3"/>
  <c r="B1775" i="3"/>
  <c r="B1774" i="3"/>
  <c r="B1772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4" i="3"/>
  <c r="B1752" i="3"/>
  <c r="B1751" i="3"/>
  <c r="B1748" i="3"/>
  <c r="B1747" i="3"/>
  <c r="B1741" i="3"/>
  <c r="B1740" i="3"/>
  <c r="B1739" i="3"/>
  <c r="B1738" i="3"/>
  <c r="B1737" i="3"/>
  <c r="B1735" i="3"/>
  <c r="B1733" i="3"/>
  <c r="B1731" i="3"/>
  <c r="B1729" i="3"/>
  <c r="B1728" i="3"/>
  <c r="B1727" i="3"/>
  <c r="B1725" i="3"/>
  <c r="B1723" i="3"/>
  <c r="B1722" i="3"/>
  <c r="B1721" i="3"/>
  <c r="B1720" i="3"/>
  <c r="B1719" i="3"/>
  <c r="B1718" i="3"/>
  <c r="B1715" i="3"/>
  <c r="B1713" i="3"/>
  <c r="B1712" i="3"/>
  <c r="B1711" i="3"/>
  <c r="B1709" i="3"/>
  <c r="B1708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0" i="3"/>
  <c r="B1688" i="3"/>
  <c r="B1683" i="3"/>
  <c r="B1681" i="3"/>
  <c r="B1679" i="3"/>
  <c r="B1678" i="3"/>
  <c r="B1677" i="3"/>
  <c r="B1676" i="3"/>
  <c r="B1675" i="3"/>
  <c r="B1674" i="3"/>
  <c r="B1672" i="3"/>
  <c r="B1671" i="3"/>
  <c r="B1665" i="3"/>
  <c r="B1663" i="3"/>
  <c r="B1662" i="3"/>
  <c r="B1661" i="3"/>
  <c r="B1659" i="3"/>
  <c r="B1657" i="3"/>
  <c r="B1654" i="3"/>
  <c r="B1652" i="3"/>
  <c r="B1650" i="3"/>
  <c r="B1641" i="3"/>
  <c r="B1640" i="3"/>
  <c r="B1639" i="3"/>
  <c r="B1638" i="3"/>
  <c r="B1637" i="3"/>
  <c r="B1635" i="3"/>
  <c r="B1633" i="3"/>
  <c r="B1632" i="3"/>
  <c r="B1631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3" i="3"/>
  <c r="B1612" i="3"/>
  <c r="B1610" i="3"/>
  <c r="B1609" i="3"/>
  <c r="B1608" i="3"/>
  <c r="B1607" i="3"/>
  <c r="B1606" i="3"/>
  <c r="B1605" i="3"/>
  <c r="B1603" i="3"/>
  <c r="B1602" i="3"/>
  <c r="B1601" i="3"/>
  <c r="B1600" i="3"/>
  <c r="B1599" i="3"/>
  <c r="B1598" i="3"/>
  <c r="B1596" i="3"/>
  <c r="B1595" i="3"/>
  <c r="B1593" i="3"/>
  <c r="B1592" i="3"/>
  <c r="B1591" i="3"/>
  <c r="B1590" i="3"/>
  <c r="B1589" i="3"/>
  <c r="B1588" i="3"/>
  <c r="B1586" i="3"/>
  <c r="B1585" i="3"/>
  <c r="B1584" i="3"/>
  <c r="B1583" i="3"/>
  <c r="B1582" i="3"/>
  <c r="B1581" i="3"/>
  <c r="B1580" i="3"/>
  <c r="B1579" i="3"/>
  <c r="B1578" i="3"/>
  <c r="B1577" i="3"/>
  <c r="B1572" i="3"/>
  <c r="B1570" i="3"/>
  <c r="B1569" i="3"/>
  <c r="B1568" i="3"/>
  <c r="B1567" i="3"/>
  <c r="B1564" i="3"/>
  <c r="B1562" i="3"/>
  <c r="B1561" i="3"/>
  <c r="B1560" i="3"/>
  <c r="B1559" i="3"/>
  <c r="B1557" i="3"/>
  <c r="B1556" i="3"/>
  <c r="B1554" i="3"/>
  <c r="B1553" i="3"/>
  <c r="B1552" i="3"/>
  <c r="B1550" i="3"/>
  <c r="B1546" i="3"/>
  <c r="B1545" i="3"/>
  <c r="B1543" i="3"/>
  <c r="B1542" i="3"/>
  <c r="B1541" i="3"/>
  <c r="B1540" i="3"/>
  <c r="B1539" i="3"/>
  <c r="B1538" i="3"/>
  <c r="B1535" i="3"/>
  <c r="B1534" i="3"/>
  <c r="B1532" i="3"/>
  <c r="B1531" i="3"/>
  <c r="B1530" i="3"/>
  <c r="B1528" i="3"/>
  <c r="B1527" i="3"/>
  <c r="B1526" i="3"/>
  <c r="B1523" i="3"/>
  <c r="B1521" i="3"/>
  <c r="B1519" i="3"/>
  <c r="B1512" i="3"/>
  <c r="B1509" i="3"/>
  <c r="B1508" i="3"/>
  <c r="B1507" i="3"/>
  <c r="B1506" i="3"/>
  <c r="B1505" i="3"/>
  <c r="B1502" i="3"/>
  <c r="B1501" i="3"/>
  <c r="B1499" i="3"/>
  <c r="B1498" i="3"/>
  <c r="B1495" i="3"/>
  <c r="B1493" i="3"/>
  <c r="B1487" i="3"/>
  <c r="B1477" i="3"/>
  <c r="B1472" i="3"/>
  <c r="B1471" i="3"/>
  <c r="B1466" i="3"/>
  <c r="B1460" i="3"/>
  <c r="B1459" i="3"/>
  <c r="B1458" i="3"/>
  <c r="B1456" i="3"/>
  <c r="B1455" i="3"/>
  <c r="B1454" i="3"/>
  <c r="B1453" i="3"/>
  <c r="B1447" i="3"/>
  <c r="B1446" i="3"/>
  <c r="B1444" i="3"/>
  <c r="B1443" i="3"/>
  <c r="B1442" i="3"/>
  <c r="B1441" i="3"/>
  <c r="B1440" i="3"/>
  <c r="B1438" i="3"/>
  <c r="B1435" i="3"/>
  <c r="B1434" i="3"/>
  <c r="B1433" i="3"/>
  <c r="B1425" i="3"/>
  <c r="B1424" i="3"/>
  <c r="B1423" i="3"/>
  <c r="B1422" i="3"/>
  <c r="B1421" i="3"/>
  <c r="B1420" i="3"/>
  <c r="B1419" i="3"/>
  <c r="B1418" i="3"/>
  <c r="B1416" i="3"/>
  <c r="B1415" i="3"/>
  <c r="B1412" i="3"/>
  <c r="B1411" i="3"/>
  <c r="B1410" i="3"/>
  <c r="B1407" i="3"/>
  <c r="B1406" i="3"/>
  <c r="B1405" i="3"/>
  <c r="B1404" i="3"/>
  <c r="B1402" i="3"/>
  <c r="B1395" i="3"/>
  <c r="B1394" i="3"/>
  <c r="B1393" i="3"/>
  <c r="B1392" i="3"/>
  <c r="B1391" i="3"/>
  <c r="B1389" i="3"/>
  <c r="B1388" i="3"/>
  <c r="B1387" i="3"/>
  <c r="B1386" i="3"/>
  <c r="B1385" i="3"/>
  <c r="B1384" i="3"/>
  <c r="B1383" i="3"/>
  <c r="B1382" i="3"/>
  <c r="B1381" i="3"/>
  <c r="B1376" i="3"/>
  <c r="B1375" i="3"/>
  <c r="B1374" i="3"/>
  <c r="B1373" i="3"/>
  <c r="B1372" i="3"/>
  <c r="B1370" i="3"/>
  <c r="B1368" i="3"/>
  <c r="B1367" i="3"/>
  <c r="B1365" i="3"/>
  <c r="B1364" i="3"/>
  <c r="B1363" i="3"/>
  <c r="B1362" i="3"/>
  <c r="B1361" i="3"/>
  <c r="B1359" i="3"/>
  <c r="B1358" i="3"/>
  <c r="B1356" i="3"/>
  <c r="B1355" i="3"/>
  <c r="B1354" i="3"/>
  <c r="B1352" i="3"/>
  <c r="B1351" i="3"/>
  <c r="B1350" i="3"/>
  <c r="B1347" i="3"/>
  <c r="B1346" i="3"/>
  <c r="B1345" i="3"/>
  <c r="B1344" i="3"/>
  <c r="B1343" i="3"/>
  <c r="B1342" i="3"/>
  <c r="B1341" i="3"/>
  <c r="B1340" i="3"/>
  <c r="B1338" i="3"/>
  <c r="B1337" i="3"/>
  <c r="B1336" i="3"/>
  <c r="B1335" i="3"/>
  <c r="B1334" i="3"/>
  <c r="B1333" i="3"/>
  <c r="B1332" i="3"/>
  <c r="B1331" i="3"/>
  <c r="B1330" i="3"/>
  <c r="B1328" i="3"/>
  <c r="B1322" i="3"/>
  <c r="B1321" i="3"/>
  <c r="B1318" i="3"/>
  <c r="B1316" i="3"/>
  <c r="B1314" i="3"/>
  <c r="B1312" i="3"/>
  <c r="B1310" i="3"/>
  <c r="B1308" i="3"/>
  <c r="B1303" i="3"/>
  <c r="B1302" i="3"/>
  <c r="B1301" i="3"/>
  <c r="B1300" i="3"/>
  <c r="B1299" i="3"/>
  <c r="B1298" i="3"/>
  <c r="B1296" i="3"/>
  <c r="B1295" i="3"/>
  <c r="B1294" i="3"/>
  <c r="B1291" i="3"/>
  <c r="B1290" i="3"/>
  <c r="B1289" i="3"/>
  <c r="B1288" i="3"/>
  <c r="B1284" i="3"/>
  <c r="B1283" i="3"/>
  <c r="B1282" i="3"/>
  <c r="B1281" i="3"/>
  <c r="B1280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2" i="3"/>
  <c r="B1261" i="3"/>
  <c r="B1260" i="3"/>
  <c r="B1259" i="3"/>
  <c r="B1258" i="3"/>
  <c r="B1257" i="3"/>
  <c r="B1256" i="3"/>
  <c r="B1254" i="3"/>
  <c r="B1252" i="3"/>
  <c r="B1250" i="3"/>
  <c r="B1249" i="3"/>
  <c r="B1248" i="3"/>
  <c r="B1247" i="3"/>
  <c r="B1245" i="3"/>
  <c r="B1244" i="3"/>
  <c r="B1243" i="3"/>
  <c r="B1242" i="3"/>
  <c r="B1241" i="3"/>
  <c r="B1240" i="3"/>
  <c r="B1238" i="3"/>
  <c r="B1235" i="3"/>
  <c r="B1234" i="3"/>
  <c r="B1233" i="3"/>
  <c r="B1232" i="3"/>
  <c r="B1231" i="3"/>
  <c r="B1230" i="3"/>
  <c r="B1229" i="3"/>
  <c r="B1228" i="3"/>
  <c r="B1227" i="3"/>
  <c r="B1224" i="3"/>
  <c r="B1221" i="3"/>
  <c r="B1218" i="3"/>
  <c r="B1217" i="3"/>
  <c r="B1215" i="3"/>
  <c r="B1214" i="3"/>
  <c r="B1210" i="3"/>
  <c r="B1209" i="3"/>
  <c r="B1208" i="3"/>
  <c r="B1207" i="3"/>
  <c r="B1205" i="3"/>
  <c r="B1203" i="3"/>
  <c r="B1201" i="3"/>
  <c r="B1199" i="3"/>
  <c r="B1198" i="3"/>
  <c r="B1196" i="3"/>
  <c r="B1195" i="3"/>
  <c r="B1194" i="3"/>
  <c r="B1192" i="3"/>
  <c r="B1191" i="3"/>
  <c r="B1190" i="3"/>
  <c r="B1182" i="3"/>
  <c r="B1176" i="3"/>
  <c r="B1173" i="3"/>
  <c r="B1172" i="3"/>
  <c r="B1162" i="3"/>
  <c r="B1160" i="3"/>
  <c r="B1159" i="3"/>
  <c r="B1152" i="3"/>
  <c r="B1149" i="3"/>
  <c r="B1148" i="3"/>
  <c r="B1147" i="3"/>
  <c r="B1146" i="3"/>
  <c r="B1145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17" i="3"/>
  <c r="B1015" i="3"/>
  <c r="B1014" i="3"/>
  <c r="B1013" i="3"/>
  <c r="B1011" i="3"/>
  <c r="B1003" i="3"/>
  <c r="B1001" i="3"/>
  <c r="B1000" i="3"/>
  <c r="B999" i="3"/>
  <c r="B998" i="3"/>
  <c r="B996" i="3"/>
  <c r="B995" i="3"/>
  <c r="B994" i="3"/>
  <c r="B993" i="3"/>
  <c r="B992" i="3"/>
  <c r="B991" i="3"/>
  <c r="B990" i="3"/>
  <c r="B989" i="3"/>
  <c r="B988" i="3"/>
  <c r="B986" i="3"/>
  <c r="B984" i="3"/>
  <c r="B983" i="3"/>
  <c r="B982" i="3"/>
  <c r="B979" i="3"/>
  <c r="B977" i="3"/>
  <c r="B975" i="3"/>
  <c r="B974" i="3"/>
  <c r="B972" i="3"/>
  <c r="B971" i="3"/>
  <c r="B969" i="3"/>
  <c r="B965" i="3"/>
  <c r="B963" i="3"/>
  <c r="B959" i="3"/>
  <c r="B958" i="3"/>
  <c r="B957" i="3"/>
  <c r="B954" i="3"/>
  <c r="B950" i="3"/>
  <c r="B948" i="3"/>
  <c r="B947" i="3"/>
  <c r="B945" i="3"/>
  <c r="B943" i="3"/>
  <c r="B941" i="3"/>
  <c r="B940" i="3"/>
  <c r="B938" i="3"/>
  <c r="B936" i="3"/>
  <c r="B935" i="3"/>
  <c r="B928" i="3"/>
  <c r="B922" i="3"/>
  <c r="B921" i="3"/>
  <c r="B920" i="3"/>
  <c r="B918" i="3"/>
  <c r="B916" i="3"/>
  <c r="B914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8" i="3"/>
  <c r="B897" i="3"/>
  <c r="B895" i="3"/>
  <c r="B893" i="3"/>
  <c r="B891" i="3"/>
  <c r="B890" i="3"/>
  <c r="B889" i="3"/>
  <c r="B886" i="3"/>
  <c r="B885" i="3"/>
  <c r="B883" i="3"/>
  <c r="B881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0" i="3"/>
  <c r="B859" i="3"/>
  <c r="B858" i="3"/>
  <c r="B857" i="3"/>
  <c r="B856" i="3"/>
  <c r="B854" i="3"/>
  <c r="B853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29" i="3"/>
  <c r="B826" i="3"/>
  <c r="B825" i="3"/>
  <c r="B822" i="3"/>
  <c r="B820" i="3"/>
  <c r="B818" i="3"/>
  <c r="B816" i="3"/>
  <c r="B814" i="3"/>
  <c r="B812" i="3"/>
  <c r="B810" i="3"/>
  <c r="B809" i="3"/>
  <c r="B808" i="3"/>
  <c r="B807" i="3"/>
  <c r="B806" i="3"/>
  <c r="B805" i="3"/>
  <c r="B804" i="3"/>
  <c r="B803" i="3"/>
  <c r="B802" i="3"/>
  <c r="B801" i="3"/>
  <c r="B799" i="3"/>
  <c r="B798" i="3"/>
  <c r="B797" i="3"/>
  <c r="B796" i="3"/>
  <c r="B794" i="3"/>
  <c r="B792" i="3"/>
  <c r="B791" i="3"/>
  <c r="B790" i="3"/>
  <c r="B784" i="3"/>
  <c r="B783" i="3"/>
  <c r="B780" i="3"/>
  <c r="B775" i="3"/>
  <c r="B773" i="3"/>
  <c r="B771" i="3"/>
  <c r="B770" i="3"/>
  <c r="B768" i="3"/>
  <c r="B766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8" i="3"/>
  <c r="B747" i="3"/>
  <c r="B746" i="3"/>
  <c r="B745" i="3"/>
  <c r="B744" i="3"/>
  <c r="B743" i="3"/>
  <c r="B742" i="3"/>
  <c r="B741" i="3"/>
  <c r="B740" i="3"/>
  <c r="B738" i="3"/>
  <c r="B737" i="3"/>
  <c r="B736" i="3"/>
  <c r="B735" i="3"/>
  <c r="B734" i="3"/>
  <c r="B733" i="3"/>
  <c r="B732" i="3"/>
  <c r="B731" i="3"/>
  <c r="B730" i="3"/>
  <c r="B728" i="3"/>
  <c r="B726" i="3"/>
  <c r="B724" i="3"/>
  <c r="B722" i="3"/>
  <c r="B721" i="3"/>
  <c r="B719" i="3"/>
  <c r="B716" i="3"/>
  <c r="B715" i="3"/>
  <c r="B714" i="3"/>
  <c r="B713" i="3"/>
  <c r="B711" i="3"/>
  <c r="B709" i="3"/>
  <c r="B707" i="3"/>
  <c r="B706" i="3"/>
  <c r="B704" i="3"/>
  <c r="B703" i="3"/>
  <c r="B702" i="3"/>
  <c r="B701" i="3"/>
  <c r="B700" i="3"/>
  <c r="B698" i="3"/>
  <c r="B697" i="3"/>
  <c r="B694" i="3"/>
  <c r="B692" i="3"/>
  <c r="B689" i="3"/>
  <c r="B687" i="3"/>
  <c r="B683" i="3"/>
  <c r="B682" i="3"/>
  <c r="B681" i="3"/>
  <c r="B680" i="3"/>
  <c r="B679" i="3"/>
  <c r="B678" i="3"/>
  <c r="B677" i="3"/>
  <c r="B676" i="3"/>
  <c r="B672" i="3"/>
  <c r="B668" i="3"/>
  <c r="B666" i="3"/>
  <c r="B665" i="3"/>
  <c r="B662" i="3"/>
  <c r="B659" i="3"/>
  <c r="B656" i="3"/>
  <c r="B655" i="3"/>
  <c r="B654" i="3"/>
  <c r="B653" i="3"/>
  <c r="B652" i="3"/>
  <c r="B650" i="3"/>
  <c r="B645" i="3"/>
  <c r="B644" i="3"/>
  <c r="B643" i="3"/>
  <c r="B642" i="3"/>
  <c r="B640" i="3"/>
  <c r="B639" i="3"/>
  <c r="B637" i="3"/>
  <c r="B636" i="3"/>
  <c r="B635" i="3"/>
  <c r="B634" i="3"/>
  <c r="B633" i="3"/>
  <c r="B632" i="3"/>
  <c r="B631" i="3"/>
  <c r="B629" i="3"/>
  <c r="B627" i="3"/>
  <c r="B625" i="3"/>
  <c r="B623" i="3"/>
  <c r="B622" i="3"/>
  <c r="B619" i="3"/>
  <c r="B618" i="3"/>
  <c r="B617" i="3"/>
  <c r="B616" i="3"/>
  <c r="B615" i="3"/>
  <c r="B614" i="3"/>
  <c r="B613" i="3"/>
  <c r="B612" i="3"/>
  <c r="B611" i="3"/>
  <c r="B606" i="3"/>
  <c r="B605" i="3"/>
  <c r="B604" i="3"/>
  <c r="B603" i="3"/>
  <c r="B601" i="3"/>
  <c r="B600" i="3"/>
  <c r="B599" i="3"/>
  <c r="B598" i="3"/>
  <c r="B597" i="3"/>
  <c r="B596" i="3"/>
  <c r="B595" i="3"/>
  <c r="B591" i="3"/>
  <c r="B584" i="3"/>
  <c r="B582" i="3"/>
  <c r="B577" i="3"/>
  <c r="B574" i="3"/>
  <c r="B569" i="3"/>
  <c r="B564" i="3"/>
  <c r="B563" i="3"/>
  <c r="B561" i="3"/>
  <c r="B557" i="3"/>
  <c r="B556" i="3"/>
  <c r="B555" i="3"/>
  <c r="B553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2" i="3"/>
  <c r="B521" i="3"/>
  <c r="B520" i="3"/>
  <c r="B518" i="3"/>
  <c r="B517" i="3"/>
  <c r="B514" i="3"/>
  <c r="B512" i="3"/>
  <c r="B511" i="3"/>
  <c r="B510" i="3"/>
  <c r="B509" i="3"/>
  <c r="B508" i="3"/>
  <c r="B507" i="3"/>
  <c r="B506" i="3"/>
  <c r="B504" i="3"/>
  <c r="B500" i="3"/>
  <c r="B498" i="3"/>
  <c r="B497" i="3"/>
  <c r="B496" i="3"/>
  <c r="B495" i="3"/>
  <c r="B494" i="3"/>
  <c r="B493" i="3"/>
  <c r="B492" i="3"/>
  <c r="B491" i="3"/>
  <c r="B488" i="3"/>
  <c r="B487" i="3"/>
  <c r="B484" i="3"/>
  <c r="B481" i="3"/>
  <c r="B480" i="3"/>
  <c r="B479" i="3"/>
  <c r="B477" i="3"/>
  <c r="B475" i="3"/>
  <c r="B472" i="3"/>
  <c r="B471" i="3"/>
  <c r="B468" i="3"/>
  <c r="B467" i="3"/>
  <c r="B466" i="3"/>
  <c r="B465" i="3"/>
  <c r="B464" i="3"/>
  <c r="B463" i="3"/>
  <c r="B461" i="3"/>
  <c r="B460" i="3"/>
  <c r="B459" i="3"/>
  <c r="B457" i="3"/>
  <c r="B456" i="3"/>
  <c r="B455" i="3"/>
  <c r="B452" i="3"/>
  <c r="B451" i="3"/>
  <c r="B450" i="3"/>
  <c r="B449" i="3"/>
  <c r="B447" i="3"/>
  <c r="B442" i="3"/>
  <c r="B441" i="3"/>
  <c r="B439" i="3"/>
  <c r="B437" i="3"/>
  <c r="B435" i="3"/>
  <c r="B434" i="3"/>
  <c r="B431" i="3"/>
  <c r="B429" i="3"/>
  <c r="B428" i="3"/>
  <c r="B426" i="3"/>
  <c r="B418" i="3"/>
  <c r="B417" i="3"/>
  <c r="B413" i="3"/>
  <c r="B410" i="3"/>
  <c r="B409" i="3"/>
  <c r="B407" i="3"/>
  <c r="B403" i="3"/>
  <c r="B398" i="3"/>
  <c r="B395" i="3"/>
  <c r="B393" i="3"/>
  <c r="B392" i="3"/>
  <c r="B391" i="3"/>
  <c r="B390" i="3"/>
  <c r="B389" i="3"/>
  <c r="B388" i="3"/>
  <c r="B387" i="3"/>
  <c r="B386" i="3"/>
  <c r="B384" i="3"/>
  <c r="B383" i="3"/>
  <c r="B381" i="3"/>
  <c r="B380" i="3"/>
  <c r="B379" i="3"/>
  <c r="B377" i="3"/>
  <c r="B376" i="3"/>
  <c r="B375" i="3"/>
  <c r="B373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6" i="3"/>
  <c r="B345" i="3"/>
  <c r="B344" i="3"/>
  <c r="B343" i="3"/>
  <c r="B340" i="3"/>
  <c r="B339" i="3"/>
  <c r="B334" i="3"/>
  <c r="B333" i="3"/>
  <c r="B331" i="3"/>
  <c r="B330" i="3"/>
  <c r="B329" i="3"/>
  <c r="B326" i="3"/>
  <c r="B325" i="3"/>
  <c r="B324" i="3"/>
  <c r="B323" i="3"/>
  <c r="B319" i="3"/>
  <c r="B312" i="3"/>
  <c r="B309" i="3"/>
  <c r="B306" i="3"/>
  <c r="B304" i="3"/>
  <c r="B303" i="3"/>
  <c r="B302" i="3"/>
  <c r="B301" i="3"/>
  <c r="B300" i="3"/>
  <c r="B299" i="3"/>
  <c r="B298" i="3"/>
  <c r="B297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8" i="3"/>
  <c r="B277" i="3"/>
  <c r="B275" i="3"/>
  <c r="B274" i="3"/>
  <c r="B272" i="3"/>
  <c r="B270" i="3"/>
  <c r="B269" i="3"/>
  <c r="B268" i="3"/>
  <c r="B265" i="3"/>
  <c r="B263" i="3"/>
  <c r="B261" i="3"/>
  <c r="B260" i="3"/>
  <c r="B259" i="3"/>
  <c r="B258" i="3"/>
  <c r="B257" i="3"/>
  <c r="B256" i="3"/>
  <c r="B255" i="3"/>
  <c r="B254" i="3"/>
  <c r="B253" i="3"/>
  <c r="B252" i="3"/>
  <c r="B247" i="3"/>
  <c r="B245" i="3"/>
  <c r="B242" i="3"/>
  <c r="B241" i="3"/>
  <c r="B238" i="3"/>
  <c r="B237" i="3"/>
  <c r="B211" i="3"/>
  <c r="B210" i="3"/>
  <c r="B209" i="3"/>
  <c r="B208" i="3"/>
  <c r="B203" i="3"/>
  <c r="B202" i="3"/>
  <c r="B200" i="3"/>
  <c r="B198" i="3"/>
  <c r="B197" i="3"/>
  <c r="B196" i="3"/>
  <c r="B195" i="3"/>
  <c r="B193" i="3"/>
  <c r="B192" i="3"/>
  <c r="B190" i="3"/>
  <c r="B188" i="3"/>
  <c r="B187" i="3"/>
  <c r="B186" i="3"/>
  <c r="B185" i="3"/>
  <c r="B183" i="3"/>
  <c r="B180" i="3"/>
  <c r="B178" i="3"/>
  <c r="B176" i="3"/>
  <c r="B175" i="3"/>
  <c r="B174" i="3"/>
  <c r="B172" i="3"/>
  <c r="B170" i="3"/>
  <c r="B168" i="3"/>
  <c r="B166" i="3"/>
  <c r="B163" i="3"/>
  <c r="B161" i="3"/>
  <c r="B160" i="3"/>
  <c r="B159" i="3"/>
  <c r="B157" i="3"/>
  <c r="B155" i="3"/>
  <c r="B154" i="3"/>
  <c r="B153" i="3"/>
  <c r="B152" i="3"/>
  <c r="B150" i="3"/>
  <c r="B148" i="3"/>
  <c r="B144" i="3"/>
  <c r="B141" i="3"/>
  <c r="B136" i="3"/>
  <c r="B134" i="3"/>
  <c r="B133" i="3"/>
  <c r="B132" i="3"/>
  <c r="B131" i="3"/>
  <c r="B130" i="3"/>
  <c r="B129" i="3"/>
  <c r="B26" i="3"/>
  <c r="B23" i="3"/>
  <c r="B18" i="3"/>
  <c r="B17" i="3"/>
  <c r="B15" i="3"/>
  <c r="B14" i="3"/>
  <c r="F10" i="3"/>
  <c r="B10" i="3"/>
  <c r="G2961" i="3"/>
  <c r="G2959" i="3"/>
  <c r="G2958" i="3"/>
  <c r="G2914" i="3"/>
  <c r="G2913" i="3"/>
  <c r="G2912" i="3"/>
  <c r="G2911" i="3"/>
  <c r="G2910" i="3"/>
  <c r="G2909" i="3"/>
  <c r="G2908" i="3"/>
  <c r="G2907" i="3"/>
  <c r="G2906" i="3"/>
  <c r="G2905" i="3"/>
  <c r="G2904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3" i="3"/>
  <c r="G2792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1" i="3"/>
  <c r="G2750" i="3"/>
  <c r="G2749" i="3"/>
  <c r="G2748" i="3"/>
  <c r="G2747" i="3"/>
  <c r="G2746" i="3"/>
  <c r="G2745" i="3"/>
  <c r="G2744" i="3"/>
  <c r="G2743" i="3"/>
  <c r="G2742" i="3"/>
  <c r="G2739" i="3"/>
  <c r="G2738" i="3"/>
  <c r="G2737" i="3"/>
  <c r="G2735" i="3"/>
  <c r="G2734" i="3"/>
  <c r="G2733" i="3"/>
  <c r="G2731" i="3"/>
  <c r="G2730" i="3"/>
  <c r="G2729" i="3"/>
  <c r="G2728" i="3"/>
  <c r="G2726" i="3"/>
  <c r="G2725" i="3"/>
  <c r="G2724" i="3"/>
  <c r="G2723" i="3"/>
  <c r="G2722" i="3"/>
  <c r="G2721" i="3"/>
  <c r="G2719" i="3"/>
  <c r="G2718" i="3"/>
  <c r="G2716" i="3"/>
  <c r="G2703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8" i="3"/>
  <c r="G2667" i="3"/>
  <c r="G2666" i="3"/>
  <c r="G2664" i="3"/>
  <c r="G2663" i="3"/>
  <c r="G2662" i="3"/>
  <c r="G2661" i="3"/>
  <c r="G2658" i="3"/>
  <c r="G2657" i="3"/>
  <c r="G2655" i="3"/>
  <c r="G2654" i="3"/>
  <c r="G2653" i="3"/>
  <c r="G2652" i="3"/>
  <c r="G2651" i="3"/>
  <c r="G2650" i="3"/>
  <c r="G2649" i="3"/>
  <c r="G2648" i="3"/>
  <c r="G2647" i="3"/>
  <c r="G2644" i="3"/>
  <c r="G2643" i="3"/>
  <c r="G2640" i="3"/>
  <c r="G2637" i="3"/>
  <c r="G2635" i="3"/>
  <c r="G2634" i="3"/>
  <c r="G2633" i="3"/>
  <c r="G2632" i="3"/>
  <c r="G2631" i="3"/>
  <c r="G2630" i="3"/>
  <c r="G2629" i="3"/>
  <c r="G2628" i="3"/>
  <c r="G2626" i="3"/>
  <c r="G2624" i="3"/>
  <c r="G2623" i="3"/>
  <c r="G2622" i="3"/>
  <c r="G2621" i="3"/>
  <c r="G2619" i="3"/>
  <c r="G2618" i="3"/>
  <c r="G2615" i="3"/>
  <c r="G2614" i="3"/>
  <c r="G2611" i="3"/>
  <c r="G2610" i="3"/>
  <c r="G2609" i="3"/>
  <c r="G2608" i="3"/>
  <c r="G2605" i="3"/>
  <c r="G2604" i="3"/>
  <c r="G2602" i="3"/>
  <c r="G2600" i="3"/>
  <c r="G2599" i="3"/>
  <c r="G2596" i="3"/>
  <c r="G2595" i="3"/>
  <c r="G2594" i="3"/>
  <c r="G2593" i="3"/>
  <c r="G2589" i="3"/>
  <c r="G2587" i="3"/>
  <c r="G2586" i="3"/>
  <c r="G2585" i="3"/>
  <c r="G2584" i="3"/>
  <c r="G2581" i="3"/>
  <c r="G2579" i="3"/>
  <c r="G2577" i="3"/>
  <c r="G2574" i="3"/>
  <c r="G2573" i="3"/>
  <c r="G2572" i="3"/>
  <c r="G2571" i="3"/>
  <c r="G2570" i="3"/>
  <c r="G2569" i="3"/>
  <c r="G2568" i="3"/>
  <c r="G2567" i="3"/>
  <c r="G2565" i="3"/>
  <c r="G2564" i="3"/>
  <c r="G2563" i="3"/>
  <c r="G2560" i="3"/>
  <c r="G2559" i="3"/>
  <c r="G2557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1" i="3"/>
  <c r="G2540" i="3"/>
  <c r="G2538" i="3"/>
  <c r="G2537" i="3"/>
  <c r="G2536" i="3"/>
  <c r="G2533" i="3"/>
  <c r="G2531" i="3"/>
  <c r="G2530" i="3"/>
  <c r="G2529" i="3"/>
  <c r="G2528" i="3"/>
  <c r="G2527" i="3"/>
  <c r="G2524" i="3"/>
  <c r="G2522" i="3"/>
  <c r="G2521" i="3"/>
  <c r="G2520" i="3"/>
  <c r="G2516" i="3"/>
  <c r="G2515" i="3"/>
  <c r="G2514" i="3"/>
  <c r="G2511" i="3"/>
  <c r="G2509" i="3"/>
  <c r="G2508" i="3"/>
  <c r="G2507" i="3"/>
  <c r="G2506" i="3"/>
  <c r="G2504" i="3"/>
  <c r="G2502" i="3"/>
  <c r="G2500" i="3"/>
  <c r="G2496" i="3"/>
  <c r="G2495" i="3"/>
  <c r="G2488" i="3"/>
  <c r="G2485" i="3"/>
  <c r="G2481" i="3"/>
  <c r="G2478" i="3"/>
  <c r="G2477" i="3"/>
  <c r="G2473" i="3"/>
  <c r="G2471" i="3"/>
  <c r="G2468" i="3"/>
  <c r="G2465" i="3"/>
  <c r="G2464" i="3"/>
  <c r="G2462" i="3"/>
  <c r="G2459" i="3"/>
  <c r="G2455" i="3"/>
  <c r="G2452" i="3"/>
  <c r="G2448" i="3"/>
  <c r="G2445" i="3"/>
  <c r="G2436" i="3"/>
  <c r="G2435" i="3"/>
  <c r="G2432" i="3"/>
  <c r="G2422" i="3"/>
  <c r="G2418" i="3"/>
  <c r="G2406" i="3"/>
  <c r="G2403" i="3"/>
  <c r="G2401" i="3"/>
  <c r="G2387" i="3"/>
  <c r="G2382" i="3"/>
  <c r="G2381" i="3"/>
  <c r="G2380" i="3"/>
  <c r="G2379" i="3"/>
  <c r="G2378" i="3"/>
  <c r="G2377" i="3"/>
  <c r="G2376" i="3"/>
  <c r="G2375" i="3"/>
  <c r="G2374" i="3"/>
  <c r="G2373" i="3"/>
  <c r="G2369" i="3"/>
  <c r="G2366" i="3"/>
  <c r="G2363" i="3"/>
  <c r="G2359" i="3"/>
  <c r="G2356" i="3"/>
  <c r="G2354" i="3"/>
  <c r="G2353" i="3"/>
  <c r="G2343" i="3"/>
  <c r="G2341" i="3"/>
  <c r="G2340" i="3"/>
  <c r="G2338" i="3"/>
  <c r="G2337" i="3"/>
  <c r="G2336" i="3"/>
  <c r="G2335" i="3"/>
  <c r="G2334" i="3"/>
  <c r="G2333" i="3"/>
  <c r="G2329" i="3"/>
  <c r="G2328" i="3"/>
  <c r="G2324" i="3"/>
  <c r="G2320" i="3"/>
  <c r="G2316" i="3"/>
  <c r="G2313" i="3"/>
  <c r="G2312" i="3"/>
  <c r="G2309" i="3"/>
  <c r="G2307" i="3"/>
  <c r="G2305" i="3"/>
  <c r="G2304" i="3"/>
  <c r="G2301" i="3"/>
  <c r="G2300" i="3"/>
  <c r="G2298" i="3"/>
  <c r="G2297" i="3"/>
  <c r="G2296" i="3"/>
  <c r="G2295" i="3"/>
  <c r="G2293" i="3"/>
  <c r="G2292" i="3"/>
  <c r="G2291" i="3"/>
  <c r="G2290" i="3"/>
  <c r="G2289" i="3"/>
  <c r="G2288" i="3"/>
  <c r="G2287" i="3"/>
  <c r="G2285" i="3"/>
  <c r="G2282" i="3"/>
  <c r="G2279" i="3"/>
  <c r="G2278" i="3"/>
  <c r="G2275" i="3"/>
  <c r="G2274" i="3"/>
  <c r="G2273" i="3"/>
  <c r="G2271" i="3"/>
  <c r="G2269" i="3"/>
  <c r="G2268" i="3"/>
  <c r="G2266" i="3"/>
  <c r="G2262" i="3"/>
  <c r="G2260" i="3"/>
  <c r="G2257" i="3"/>
  <c r="G2256" i="3"/>
  <c r="G2254" i="3"/>
  <c r="G2253" i="3"/>
  <c r="G2251" i="3"/>
  <c r="G2248" i="3"/>
  <c r="G2247" i="3"/>
  <c r="G2246" i="3"/>
  <c r="G2245" i="3"/>
  <c r="G2244" i="3"/>
  <c r="G2243" i="3"/>
  <c r="G2242" i="3"/>
  <c r="G2241" i="3"/>
  <c r="G2238" i="3"/>
  <c r="G2237" i="3"/>
  <c r="G2236" i="3"/>
  <c r="G2233" i="3"/>
  <c r="G2232" i="3"/>
  <c r="G2230" i="3"/>
  <c r="G2227" i="3"/>
  <c r="G2225" i="3"/>
  <c r="G2223" i="3"/>
  <c r="G2221" i="3"/>
  <c r="G2217" i="3"/>
  <c r="G2216" i="3"/>
  <c r="G2215" i="3"/>
  <c r="G2214" i="3"/>
  <c r="G2212" i="3"/>
  <c r="G2211" i="3"/>
  <c r="G2210" i="3"/>
  <c r="G2209" i="3"/>
  <c r="G2208" i="3"/>
  <c r="G2204" i="3"/>
  <c r="G2203" i="3"/>
  <c r="G2202" i="3"/>
  <c r="G2201" i="3"/>
  <c r="G2199" i="3"/>
  <c r="G2195" i="3"/>
  <c r="G2194" i="3"/>
  <c r="G2191" i="3"/>
  <c r="G2189" i="3"/>
  <c r="G2188" i="3"/>
  <c r="G2185" i="3"/>
  <c r="G2184" i="3"/>
  <c r="G2183" i="3"/>
  <c r="G2179" i="3"/>
  <c r="G2177" i="3"/>
  <c r="G2176" i="3"/>
  <c r="G2173" i="3"/>
  <c r="G2172" i="3"/>
  <c r="G2171" i="3"/>
  <c r="G2169" i="3"/>
  <c r="G2168" i="3"/>
  <c r="G2167" i="3"/>
  <c r="G2165" i="3"/>
  <c r="G2162" i="3"/>
  <c r="G2161" i="3"/>
  <c r="G2158" i="3"/>
  <c r="G2155" i="3"/>
  <c r="G2153" i="3"/>
  <c r="G2152" i="3"/>
  <c r="G2150" i="3"/>
  <c r="G2148" i="3"/>
  <c r="G2145" i="3"/>
  <c r="G2144" i="3"/>
  <c r="G2142" i="3"/>
  <c r="G2139" i="3"/>
  <c r="G2132" i="3"/>
  <c r="G2129" i="3"/>
  <c r="G2126" i="3"/>
  <c r="G2125" i="3"/>
  <c r="G2122" i="3"/>
  <c r="G2114" i="3"/>
  <c r="G2111" i="3"/>
  <c r="G2108" i="3"/>
  <c r="G2106" i="3"/>
  <c r="G2105" i="3"/>
  <c r="G2101" i="3"/>
  <c r="G2098" i="3"/>
  <c r="G2094" i="3"/>
  <c r="G2089" i="3"/>
  <c r="G2088" i="3"/>
  <c r="G2086" i="3"/>
  <c r="G2082" i="3"/>
  <c r="G2080" i="3"/>
  <c r="G2078" i="3"/>
  <c r="G2076" i="3"/>
  <c r="G2075" i="3"/>
  <c r="G2074" i="3"/>
  <c r="G2065" i="3"/>
  <c r="G2052" i="3"/>
  <c r="G2037" i="3"/>
  <c r="G2036" i="3"/>
  <c r="G2035" i="3"/>
  <c r="G2031" i="3"/>
  <c r="G2030" i="3"/>
  <c r="G2019" i="3"/>
  <c r="G2016" i="3"/>
  <c r="G2012" i="3"/>
  <c r="G2011" i="3"/>
  <c r="G2010" i="3"/>
  <c r="G2009" i="3"/>
  <c r="G2004" i="3"/>
  <c r="G2000" i="3"/>
  <c r="G1998" i="3"/>
  <c r="G1997" i="3"/>
  <c r="G1992" i="3"/>
  <c r="G1985" i="3"/>
  <c r="G2071" i="3"/>
  <c r="G2070" i="3"/>
  <c r="G1980" i="3"/>
  <c r="G1979" i="3"/>
  <c r="G1978" i="3"/>
  <c r="G1977" i="3"/>
  <c r="G1975" i="3"/>
  <c r="G1973" i="3"/>
  <c r="G1972" i="3"/>
  <c r="G1971" i="3"/>
  <c r="G1969" i="3"/>
  <c r="G1966" i="3"/>
  <c r="G1951" i="3"/>
  <c r="G1919" i="3"/>
  <c r="G1917" i="3"/>
  <c r="G1952" i="3"/>
  <c r="G1949" i="3"/>
  <c r="G1926" i="3"/>
  <c r="G1893" i="3"/>
  <c r="G1868" i="3"/>
  <c r="G1829" i="3"/>
  <c r="G1814" i="3"/>
  <c r="G1813" i="3"/>
  <c r="G1812" i="3"/>
  <c r="G1811" i="3"/>
  <c r="G1810" i="3"/>
  <c r="G1809" i="3"/>
  <c r="G1808" i="3"/>
  <c r="G1807" i="3"/>
  <c r="G1806" i="3"/>
  <c r="G1805" i="3"/>
  <c r="G1804" i="3"/>
  <c r="G1802" i="3"/>
  <c r="G1800" i="3"/>
  <c r="G1799" i="3"/>
  <c r="G1798" i="3"/>
  <c r="G1795" i="3"/>
  <c r="G1777" i="3"/>
  <c r="G1775" i="3"/>
  <c r="G1774" i="3"/>
  <c r="G1772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4" i="3"/>
  <c r="G1752" i="3"/>
  <c r="G1751" i="3"/>
  <c r="G1748" i="3"/>
  <c r="G1747" i="3"/>
  <c r="G1741" i="3"/>
  <c r="G1740" i="3"/>
  <c r="G1739" i="3"/>
  <c r="G1738" i="3"/>
  <c r="G1737" i="3"/>
  <c r="G1735" i="3"/>
  <c r="G1733" i="3"/>
  <c r="G1731" i="3"/>
  <c r="G1729" i="3"/>
  <c r="G1728" i="3"/>
  <c r="G1727" i="3"/>
  <c r="G1725" i="3"/>
  <c r="G1723" i="3"/>
  <c r="G1722" i="3"/>
  <c r="G1721" i="3"/>
  <c r="G1720" i="3"/>
  <c r="G1719" i="3"/>
  <c r="G1718" i="3"/>
  <c r="G1715" i="3"/>
  <c r="G1713" i="3"/>
  <c r="G1712" i="3"/>
  <c r="G1711" i="3"/>
  <c r="G1709" i="3"/>
  <c r="G1708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0" i="3"/>
  <c r="G1688" i="3"/>
  <c r="G1683" i="3"/>
  <c r="G1681" i="3"/>
  <c r="G1679" i="3"/>
  <c r="G1678" i="3"/>
  <c r="G1677" i="3"/>
  <c r="G1676" i="3"/>
  <c r="G1675" i="3"/>
  <c r="G1674" i="3"/>
  <c r="G1672" i="3"/>
  <c r="G1671" i="3"/>
  <c r="G1665" i="3"/>
  <c r="G1663" i="3"/>
  <c r="G1662" i="3"/>
  <c r="G1661" i="3"/>
  <c r="G1659" i="3"/>
  <c r="G1657" i="3"/>
  <c r="G1654" i="3"/>
  <c r="G1652" i="3"/>
  <c r="G1650" i="3"/>
  <c r="G1641" i="3"/>
  <c r="G1640" i="3"/>
  <c r="G1639" i="3"/>
  <c r="G1638" i="3"/>
  <c r="G1637" i="3"/>
  <c r="G1635" i="3"/>
  <c r="G1633" i="3"/>
  <c r="G1632" i="3"/>
  <c r="G1631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3" i="3"/>
  <c r="G1612" i="3"/>
  <c r="G1610" i="3"/>
  <c r="G1609" i="3"/>
  <c r="G1608" i="3"/>
  <c r="G1607" i="3"/>
  <c r="G1606" i="3"/>
  <c r="G1605" i="3"/>
  <c r="G1603" i="3"/>
  <c r="G1602" i="3"/>
  <c r="G1601" i="3"/>
  <c r="G1600" i="3"/>
  <c r="G1599" i="3"/>
  <c r="G1598" i="3"/>
  <c r="G1596" i="3"/>
  <c r="G1595" i="3"/>
  <c r="G1593" i="3"/>
  <c r="G1592" i="3"/>
  <c r="G1591" i="3"/>
  <c r="G1590" i="3"/>
  <c r="G1589" i="3"/>
  <c r="G1588" i="3"/>
  <c r="G1586" i="3"/>
  <c r="G1585" i="3"/>
  <c r="G1584" i="3"/>
  <c r="G1583" i="3"/>
  <c r="G1582" i="3"/>
  <c r="G1581" i="3"/>
  <c r="G1580" i="3"/>
  <c r="G1579" i="3"/>
  <c r="G1578" i="3"/>
  <c r="G1577" i="3"/>
  <c r="G1572" i="3"/>
  <c r="G1570" i="3"/>
  <c r="G1569" i="3"/>
  <c r="G1568" i="3"/>
  <c r="G1567" i="3"/>
  <c r="G1564" i="3"/>
  <c r="G1562" i="3"/>
  <c r="G1561" i="3"/>
  <c r="G1560" i="3"/>
  <c r="G1559" i="3"/>
  <c r="G1557" i="3"/>
  <c r="G1556" i="3"/>
  <c r="G1554" i="3"/>
  <c r="G1553" i="3"/>
  <c r="G1552" i="3"/>
  <c r="G1550" i="3"/>
  <c r="G1546" i="3"/>
  <c r="G1545" i="3"/>
  <c r="G1543" i="3"/>
  <c r="G1542" i="3"/>
  <c r="G1541" i="3"/>
  <c r="G1540" i="3"/>
  <c r="G1539" i="3"/>
  <c r="G1538" i="3"/>
  <c r="G1535" i="3"/>
  <c r="G1534" i="3"/>
  <c r="G1532" i="3"/>
  <c r="G1531" i="3"/>
  <c r="G1530" i="3"/>
  <c r="G1528" i="3"/>
  <c r="G1527" i="3"/>
  <c r="G1526" i="3"/>
  <c r="G1523" i="3"/>
  <c r="G1521" i="3"/>
  <c r="G1519" i="3"/>
  <c r="G1512" i="3"/>
  <c r="G1509" i="3"/>
  <c r="G1508" i="3"/>
  <c r="G1507" i="3"/>
  <c r="G1506" i="3"/>
  <c r="G1505" i="3"/>
  <c r="G1502" i="3"/>
  <c r="G1501" i="3"/>
  <c r="G1499" i="3"/>
  <c r="G1498" i="3"/>
  <c r="G1495" i="3"/>
  <c r="G1493" i="3"/>
  <c r="G1487" i="3"/>
  <c r="G1477" i="3"/>
  <c r="G1472" i="3"/>
  <c r="G1471" i="3"/>
  <c r="G1466" i="3"/>
  <c r="G1460" i="3"/>
  <c r="G1459" i="3"/>
  <c r="G1458" i="3"/>
  <c r="G1456" i="3"/>
  <c r="G1455" i="3"/>
  <c r="G1454" i="3"/>
  <c r="G1453" i="3"/>
  <c r="G1447" i="3"/>
  <c r="G1446" i="3"/>
  <c r="G1444" i="3"/>
  <c r="G1443" i="3"/>
  <c r="G1442" i="3"/>
  <c r="G1441" i="3"/>
  <c r="G1440" i="3"/>
  <c r="G1438" i="3"/>
  <c r="G1435" i="3"/>
  <c r="G1434" i="3"/>
  <c r="G1433" i="3"/>
  <c r="G1425" i="3"/>
  <c r="G1424" i="3"/>
  <c r="G1423" i="3"/>
  <c r="G1422" i="3"/>
  <c r="G1421" i="3"/>
  <c r="G1420" i="3"/>
  <c r="G1419" i="3"/>
  <c r="G1418" i="3"/>
  <c r="G1416" i="3"/>
  <c r="G1415" i="3"/>
  <c r="G1412" i="3"/>
  <c r="G1411" i="3"/>
  <c r="G1410" i="3"/>
  <c r="G1407" i="3"/>
  <c r="G1406" i="3"/>
  <c r="G1405" i="3"/>
  <c r="G1404" i="3"/>
  <c r="G1402" i="3"/>
  <c r="G1395" i="3"/>
  <c r="G1394" i="3"/>
  <c r="G1393" i="3"/>
  <c r="G1392" i="3"/>
  <c r="G1391" i="3"/>
  <c r="G1389" i="3"/>
  <c r="G1388" i="3"/>
  <c r="G1387" i="3"/>
  <c r="G1386" i="3"/>
  <c r="G1385" i="3"/>
  <c r="G1384" i="3"/>
  <c r="G1383" i="3"/>
  <c r="G1382" i="3"/>
  <c r="G1381" i="3"/>
  <c r="G1376" i="3"/>
  <c r="G1375" i="3"/>
  <c r="G1374" i="3"/>
  <c r="G1373" i="3"/>
  <c r="G1372" i="3"/>
  <c r="G1370" i="3"/>
  <c r="G1368" i="3"/>
  <c r="G1367" i="3"/>
  <c r="G1365" i="3"/>
  <c r="G1364" i="3"/>
  <c r="G1363" i="3"/>
  <c r="G1362" i="3"/>
  <c r="G1361" i="3"/>
  <c r="G1359" i="3"/>
  <c r="G1358" i="3"/>
  <c r="G1356" i="3"/>
  <c r="G1355" i="3"/>
  <c r="G1354" i="3"/>
  <c r="G1352" i="3"/>
  <c r="G1351" i="3"/>
  <c r="G1350" i="3"/>
  <c r="G1347" i="3"/>
  <c r="G1346" i="3"/>
  <c r="G1345" i="3"/>
  <c r="G1344" i="3"/>
  <c r="G1343" i="3"/>
  <c r="G1342" i="3"/>
  <c r="G1341" i="3"/>
  <c r="G1340" i="3"/>
  <c r="G1338" i="3"/>
  <c r="G1337" i="3"/>
  <c r="G1336" i="3"/>
  <c r="G1335" i="3"/>
  <c r="G1334" i="3"/>
  <c r="G1333" i="3"/>
  <c r="G1332" i="3"/>
  <c r="G1331" i="3"/>
  <c r="G1330" i="3"/>
  <c r="G1328" i="3"/>
  <c r="G1322" i="3"/>
  <c r="G1321" i="3"/>
  <c r="G1318" i="3"/>
  <c r="G1316" i="3"/>
  <c r="G1314" i="3"/>
  <c r="G1312" i="3"/>
  <c r="G1310" i="3"/>
  <c r="G1308" i="3"/>
  <c r="G1303" i="3"/>
  <c r="G1302" i="3"/>
  <c r="G1301" i="3"/>
  <c r="G1300" i="3"/>
  <c r="G1299" i="3"/>
  <c r="G1298" i="3"/>
  <c r="G1296" i="3"/>
  <c r="G1295" i="3"/>
  <c r="G1294" i="3"/>
  <c r="G1291" i="3"/>
  <c r="G1290" i="3"/>
  <c r="G1289" i="3"/>
  <c r="G1288" i="3"/>
  <c r="G1284" i="3"/>
  <c r="G1283" i="3"/>
  <c r="G1282" i="3"/>
  <c r="G1281" i="3"/>
  <c r="G1280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2" i="3"/>
  <c r="G1261" i="3"/>
  <c r="G1260" i="3"/>
  <c r="G1259" i="3"/>
  <c r="G1258" i="3"/>
  <c r="G1257" i="3"/>
  <c r="G1256" i="3"/>
  <c r="G1254" i="3"/>
  <c r="G1252" i="3"/>
  <c r="G1250" i="3"/>
  <c r="G1249" i="3"/>
  <c r="G1248" i="3"/>
  <c r="G1247" i="3"/>
  <c r="G1245" i="3"/>
  <c r="G1244" i="3"/>
  <c r="G1243" i="3"/>
  <c r="G1242" i="3"/>
  <c r="G1241" i="3"/>
  <c r="G1240" i="3"/>
  <c r="G1238" i="3"/>
  <c r="G1235" i="3"/>
  <c r="G1234" i="3"/>
  <c r="G1233" i="3"/>
  <c r="G1232" i="3"/>
  <c r="G1231" i="3"/>
  <c r="G1230" i="3"/>
  <c r="G1229" i="3"/>
  <c r="G1228" i="3"/>
  <c r="G1227" i="3"/>
  <c r="G1224" i="3"/>
  <c r="G1221" i="3"/>
  <c r="G1218" i="3"/>
  <c r="G1217" i="3"/>
  <c r="G1215" i="3"/>
  <c r="G1214" i="3"/>
  <c r="G1210" i="3"/>
  <c r="G1209" i="3"/>
  <c r="G1208" i="3"/>
  <c r="G1207" i="3"/>
  <c r="G1205" i="3"/>
  <c r="G1203" i="3"/>
  <c r="G1201" i="3"/>
  <c r="G1199" i="3"/>
  <c r="G1198" i="3"/>
  <c r="G1196" i="3"/>
  <c r="G1195" i="3"/>
  <c r="G1194" i="3"/>
  <c r="G1192" i="3"/>
  <c r="G1191" i="3"/>
  <c r="G1190" i="3"/>
  <c r="G1182" i="3"/>
  <c r="G1176" i="3"/>
  <c r="G1173" i="3"/>
  <c r="G1172" i="3"/>
  <c r="G1162" i="3"/>
  <c r="G1160" i="3"/>
  <c r="G1159" i="3"/>
  <c r="G1152" i="3"/>
  <c r="G1149" i="3"/>
  <c r="G1148" i="3"/>
  <c r="G1147" i="3"/>
  <c r="G1146" i="3"/>
  <c r="G1145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17" i="3"/>
  <c r="G1015" i="3"/>
  <c r="G1014" i="3"/>
  <c r="G1013" i="3"/>
  <c r="G1011" i="3"/>
  <c r="G1003" i="3"/>
  <c r="G1001" i="3"/>
  <c r="G1000" i="3"/>
  <c r="G999" i="3"/>
  <c r="G998" i="3"/>
  <c r="G996" i="3"/>
  <c r="G995" i="3"/>
  <c r="G994" i="3"/>
  <c r="G993" i="3"/>
  <c r="G992" i="3"/>
  <c r="G991" i="3"/>
  <c r="G990" i="3"/>
  <c r="G989" i="3"/>
  <c r="G988" i="3"/>
  <c r="G986" i="3"/>
  <c r="G984" i="3"/>
  <c r="G983" i="3"/>
  <c r="G982" i="3"/>
  <c r="G979" i="3"/>
  <c r="G977" i="3"/>
  <c r="G975" i="3"/>
  <c r="G974" i="3"/>
  <c r="G972" i="3"/>
  <c r="G971" i="3"/>
  <c r="G969" i="3"/>
  <c r="G965" i="3"/>
  <c r="G963" i="3"/>
  <c r="G959" i="3"/>
  <c r="G958" i="3"/>
  <c r="G957" i="3"/>
  <c r="G954" i="3"/>
  <c r="G950" i="3"/>
  <c r="G948" i="3"/>
  <c r="G947" i="3"/>
  <c r="G945" i="3"/>
  <c r="G943" i="3"/>
  <c r="G941" i="3"/>
  <c r="G940" i="3"/>
  <c r="G938" i="3"/>
  <c r="G936" i="3"/>
  <c r="G935" i="3"/>
  <c r="G928" i="3"/>
  <c r="G922" i="3"/>
  <c r="G921" i="3"/>
  <c r="G920" i="3"/>
  <c r="G918" i="3"/>
  <c r="G916" i="3"/>
  <c r="G914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8" i="3"/>
  <c r="G897" i="3"/>
  <c r="G895" i="3"/>
  <c r="G893" i="3"/>
  <c r="G891" i="3"/>
  <c r="G890" i="3"/>
  <c r="G889" i="3"/>
  <c r="G886" i="3"/>
  <c r="G885" i="3"/>
  <c r="G883" i="3"/>
  <c r="G881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0" i="3"/>
  <c r="G859" i="3"/>
  <c r="G858" i="3"/>
  <c r="G857" i="3"/>
  <c r="G856" i="3"/>
  <c r="G854" i="3"/>
  <c r="G853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29" i="3"/>
  <c r="G826" i="3"/>
  <c r="G825" i="3"/>
  <c r="G822" i="3"/>
  <c r="G820" i="3"/>
  <c r="G818" i="3"/>
  <c r="G816" i="3"/>
  <c r="G814" i="3"/>
  <c r="G812" i="3"/>
  <c r="G810" i="3"/>
  <c r="G809" i="3"/>
  <c r="G808" i="3"/>
  <c r="G807" i="3"/>
  <c r="G806" i="3"/>
  <c r="G805" i="3"/>
  <c r="G804" i="3"/>
  <c r="G803" i="3"/>
  <c r="G802" i="3"/>
  <c r="G801" i="3"/>
  <c r="G799" i="3"/>
  <c r="G798" i="3"/>
  <c r="G797" i="3"/>
  <c r="G796" i="3"/>
  <c r="G794" i="3"/>
  <c r="G792" i="3"/>
  <c r="G791" i="3"/>
  <c r="G790" i="3"/>
  <c r="G784" i="3"/>
  <c r="G783" i="3"/>
  <c r="G780" i="3"/>
  <c r="G775" i="3"/>
  <c r="G773" i="3"/>
  <c r="G771" i="3"/>
  <c r="G770" i="3"/>
  <c r="G768" i="3"/>
  <c r="G766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8" i="3"/>
  <c r="G747" i="3"/>
  <c r="G746" i="3"/>
  <c r="G745" i="3"/>
  <c r="G744" i="3"/>
  <c r="G743" i="3"/>
  <c r="G742" i="3"/>
  <c r="G741" i="3"/>
  <c r="G740" i="3"/>
  <c r="G738" i="3"/>
  <c r="G737" i="3"/>
  <c r="G736" i="3"/>
  <c r="G735" i="3"/>
  <c r="G734" i="3"/>
  <c r="G733" i="3"/>
  <c r="G732" i="3"/>
  <c r="G731" i="3"/>
  <c r="G730" i="3"/>
  <c r="G728" i="3"/>
  <c r="G726" i="3"/>
  <c r="G724" i="3"/>
  <c r="G722" i="3"/>
  <c r="G721" i="3"/>
  <c r="G719" i="3"/>
  <c r="G716" i="3"/>
  <c r="G715" i="3"/>
  <c r="G714" i="3"/>
  <c r="G713" i="3"/>
  <c r="G711" i="3"/>
  <c r="G709" i="3"/>
  <c r="G707" i="3"/>
  <c r="G706" i="3"/>
  <c r="G704" i="3"/>
  <c r="G703" i="3"/>
  <c r="G702" i="3"/>
  <c r="G701" i="3"/>
  <c r="G700" i="3"/>
  <c r="G698" i="3"/>
  <c r="G697" i="3"/>
  <c r="G694" i="3"/>
  <c r="G692" i="3"/>
  <c r="G689" i="3"/>
  <c r="G687" i="3"/>
  <c r="G683" i="3"/>
  <c r="G682" i="3"/>
  <c r="G681" i="3"/>
  <c r="G680" i="3"/>
  <c r="G679" i="3"/>
  <c r="G678" i="3"/>
  <c r="G677" i="3"/>
  <c r="G676" i="3"/>
  <c r="G672" i="3"/>
  <c r="G668" i="3"/>
  <c r="G666" i="3"/>
  <c r="G665" i="3"/>
  <c r="G662" i="3"/>
  <c r="G659" i="3"/>
  <c r="G656" i="3"/>
  <c r="G655" i="3"/>
  <c r="G654" i="3"/>
  <c r="G653" i="3"/>
  <c r="G652" i="3"/>
  <c r="G650" i="3"/>
  <c r="G645" i="3"/>
  <c r="G644" i="3"/>
  <c r="G643" i="3"/>
  <c r="G642" i="3"/>
  <c r="G640" i="3"/>
  <c r="G639" i="3"/>
  <c r="G637" i="3"/>
  <c r="G636" i="3"/>
  <c r="G635" i="3"/>
  <c r="G634" i="3"/>
  <c r="G633" i="3"/>
  <c r="G632" i="3"/>
  <c r="G631" i="3"/>
  <c r="G629" i="3"/>
  <c r="G627" i="3"/>
  <c r="G625" i="3"/>
  <c r="G623" i="3"/>
  <c r="G622" i="3"/>
  <c r="G619" i="3"/>
  <c r="G618" i="3"/>
  <c r="G617" i="3"/>
  <c r="G616" i="3"/>
  <c r="G615" i="3"/>
  <c r="G614" i="3"/>
  <c r="G613" i="3"/>
  <c r="G612" i="3"/>
  <c r="G611" i="3"/>
  <c r="G606" i="3"/>
  <c r="G605" i="3"/>
  <c r="G604" i="3"/>
  <c r="G603" i="3"/>
  <c r="G601" i="3"/>
  <c r="G600" i="3"/>
  <c r="G599" i="3"/>
  <c r="G598" i="3"/>
  <c r="G597" i="3"/>
  <c r="G596" i="3"/>
  <c r="G595" i="3"/>
  <c r="G591" i="3"/>
  <c r="G584" i="3"/>
  <c r="G582" i="3"/>
  <c r="G577" i="3"/>
  <c r="G574" i="3"/>
  <c r="G569" i="3"/>
  <c r="G564" i="3"/>
  <c r="G563" i="3"/>
  <c r="G561" i="3"/>
  <c r="G557" i="3"/>
  <c r="G556" i="3"/>
  <c r="G555" i="3"/>
  <c r="G553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2" i="3"/>
  <c r="G521" i="3"/>
  <c r="G520" i="3"/>
  <c r="G518" i="3"/>
  <c r="G517" i="3"/>
  <c r="G514" i="3"/>
  <c r="G512" i="3"/>
  <c r="G511" i="3"/>
  <c r="G510" i="3"/>
  <c r="G509" i="3"/>
  <c r="G508" i="3"/>
  <c r="G507" i="3"/>
  <c r="G506" i="3"/>
  <c r="G504" i="3"/>
  <c r="G500" i="3"/>
  <c r="G498" i="3"/>
  <c r="G497" i="3"/>
  <c r="G496" i="3"/>
  <c r="G495" i="3"/>
  <c r="G494" i="3"/>
  <c r="G493" i="3"/>
  <c r="G492" i="3"/>
  <c r="G491" i="3"/>
  <c r="G488" i="3"/>
  <c r="G487" i="3"/>
  <c r="G484" i="3"/>
  <c r="G481" i="3"/>
  <c r="G480" i="3"/>
  <c r="G479" i="3"/>
  <c r="G477" i="3"/>
  <c r="G475" i="3"/>
  <c r="G472" i="3"/>
  <c r="G471" i="3"/>
  <c r="G468" i="3"/>
  <c r="G467" i="3"/>
  <c r="G466" i="3"/>
  <c r="G465" i="3"/>
  <c r="G464" i="3"/>
  <c r="G463" i="3"/>
  <c r="G461" i="3"/>
  <c r="G460" i="3"/>
  <c r="G459" i="3"/>
  <c r="G457" i="3"/>
  <c r="G456" i="3"/>
  <c r="G455" i="3"/>
  <c r="G452" i="3"/>
  <c r="G451" i="3"/>
  <c r="G450" i="3"/>
  <c r="G449" i="3"/>
  <c r="G447" i="3"/>
  <c r="G442" i="3"/>
  <c r="G441" i="3"/>
  <c r="G439" i="3"/>
  <c r="G437" i="3"/>
  <c r="G435" i="3"/>
  <c r="G434" i="3"/>
  <c r="G431" i="3"/>
  <c r="G429" i="3"/>
  <c r="G428" i="3"/>
  <c r="G426" i="3"/>
  <c r="G418" i="3"/>
  <c r="G417" i="3"/>
  <c r="G413" i="3"/>
  <c r="G410" i="3"/>
  <c r="G407" i="3"/>
  <c r="G403" i="3"/>
  <c r="G398" i="3"/>
  <c r="G395" i="3"/>
  <c r="G393" i="3"/>
  <c r="G392" i="3"/>
  <c r="G391" i="3"/>
  <c r="G390" i="3"/>
  <c r="G389" i="3"/>
  <c r="G388" i="3"/>
  <c r="G387" i="3"/>
  <c r="G386" i="3"/>
  <c r="G384" i="3"/>
  <c r="G383" i="3"/>
  <c r="G381" i="3"/>
  <c r="G380" i="3"/>
  <c r="G379" i="3"/>
  <c r="G377" i="3"/>
  <c r="G376" i="3"/>
  <c r="G375" i="3"/>
  <c r="G373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6" i="3"/>
  <c r="G345" i="3"/>
  <c r="G344" i="3"/>
  <c r="G343" i="3"/>
  <c r="G340" i="3"/>
  <c r="G339" i="3"/>
  <c r="G334" i="3"/>
  <c r="G333" i="3"/>
  <c r="G331" i="3"/>
  <c r="G330" i="3"/>
  <c r="G329" i="3"/>
  <c r="G326" i="3"/>
  <c r="G325" i="3"/>
  <c r="G324" i="3"/>
  <c r="G323" i="3"/>
  <c r="G319" i="3"/>
  <c r="G312" i="3"/>
  <c r="G309" i="3"/>
  <c r="G306" i="3"/>
  <c r="G304" i="3"/>
  <c r="G303" i="3"/>
  <c r="G302" i="3"/>
  <c r="G301" i="3"/>
  <c r="G300" i="3"/>
  <c r="G299" i="3"/>
  <c r="G298" i="3"/>
  <c r="G297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8" i="3"/>
  <c r="G277" i="3"/>
  <c r="G275" i="3"/>
  <c r="G274" i="3"/>
  <c r="G272" i="3"/>
  <c r="G270" i="3"/>
  <c r="G269" i="3"/>
  <c r="G268" i="3"/>
  <c r="G265" i="3"/>
  <c r="G263" i="3"/>
  <c r="G261" i="3"/>
  <c r="G260" i="3"/>
  <c r="G259" i="3"/>
  <c r="G258" i="3"/>
  <c r="G257" i="3"/>
  <c r="G256" i="3"/>
  <c r="G255" i="3"/>
  <c r="G254" i="3"/>
  <c r="G253" i="3"/>
  <c r="G252" i="3"/>
  <c r="G247" i="3"/>
  <c r="G245" i="3"/>
  <c r="G242" i="3"/>
  <c r="G241" i="3"/>
  <c r="G238" i="3"/>
  <c r="G237" i="3"/>
  <c r="G211" i="3"/>
  <c r="G210" i="3"/>
  <c r="G209" i="3"/>
  <c r="G208" i="3"/>
  <c r="G203" i="3"/>
  <c r="G202" i="3"/>
  <c r="G200" i="3"/>
  <c r="G198" i="3"/>
  <c r="G197" i="3"/>
  <c r="G196" i="3"/>
  <c r="G195" i="3"/>
  <c r="G193" i="3"/>
  <c r="G192" i="3"/>
  <c r="G190" i="3"/>
  <c r="G188" i="3"/>
  <c r="G187" i="3"/>
  <c r="G186" i="3"/>
  <c r="G185" i="3"/>
  <c r="G183" i="3"/>
  <c r="G180" i="3"/>
  <c r="G178" i="3"/>
  <c r="G176" i="3"/>
  <c r="G175" i="3"/>
  <c r="G174" i="3"/>
  <c r="G172" i="3"/>
  <c r="G170" i="3"/>
  <c r="G168" i="3"/>
  <c r="G166" i="3"/>
  <c r="G163" i="3"/>
  <c r="G161" i="3"/>
  <c r="G160" i="3"/>
  <c r="G159" i="3"/>
  <c r="G157" i="3"/>
  <c r="G155" i="3"/>
  <c r="G154" i="3"/>
  <c r="G153" i="3"/>
  <c r="G152" i="3"/>
  <c r="G150" i="3"/>
  <c r="G148" i="3"/>
  <c r="G144" i="3"/>
  <c r="G141" i="3"/>
  <c r="G136" i="3"/>
  <c r="G134" i="3"/>
  <c r="G133" i="3"/>
  <c r="G132" i="3"/>
  <c r="G131" i="3"/>
  <c r="G130" i="3"/>
  <c r="G129" i="3"/>
  <c r="G26" i="3"/>
  <c r="G23" i="3"/>
  <c r="G18" i="3"/>
  <c r="G17" i="3"/>
  <c r="G15" i="3"/>
  <c r="G14" i="3"/>
  <c r="G10" i="3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L2302" i="3" l="1"/>
  <c r="L2280" i="3"/>
  <c r="L52" i="3"/>
  <c r="L2993" i="3"/>
  <c r="L2977" i="3"/>
  <c r="L3235" i="3"/>
  <c r="L400" i="3"/>
  <c r="L1845" i="3"/>
  <c r="L1432" i="3"/>
  <c r="L824" i="3"/>
  <c r="L2441" i="3"/>
  <c r="L2222" i="3"/>
  <c r="L1504" i="3"/>
  <c r="L2919" i="3"/>
  <c r="L63" i="3"/>
  <c r="L234" i="3"/>
  <c r="L1084" i="3"/>
  <c r="L1189" i="3"/>
  <c r="L1076" i="3"/>
  <c r="L789" i="3"/>
  <c r="L593" i="3"/>
  <c r="L2040" i="3"/>
  <c r="L1427" i="3"/>
  <c r="L1906" i="3"/>
  <c r="L1371" i="3"/>
  <c r="L2351" i="3"/>
  <c r="L327" i="3"/>
  <c r="L1860" i="3"/>
  <c r="L688" i="3"/>
  <c r="L1832" i="3"/>
  <c r="L3215" i="3"/>
  <c r="L2135" i="3"/>
  <c r="L53" i="3"/>
  <c r="L430" i="3"/>
  <c r="L932" i="3"/>
  <c r="L1452" i="3"/>
  <c r="L1746" i="3"/>
  <c r="L1778" i="3"/>
  <c r="L1990" i="3"/>
  <c r="L2043" i="3"/>
  <c r="L2121" i="3"/>
  <c r="L2124" i="3"/>
  <c r="L2231" i="3"/>
  <c r="L2355" i="3"/>
  <c r="L2894" i="3"/>
  <c r="L648" i="3"/>
  <c r="L1185" i="3"/>
  <c r="L575" i="3"/>
  <c r="L1862" i="3"/>
  <c r="L1960" i="3"/>
  <c r="L1958" i="3"/>
  <c r="L1428" i="3"/>
  <c r="L171" i="3"/>
  <c r="L1497" i="3"/>
  <c r="L1902" i="3"/>
  <c r="L1955" i="3"/>
  <c r="L2066" i="3"/>
  <c r="L2429" i="3"/>
  <c r="L1181" i="3"/>
  <c r="L968" i="3"/>
  <c r="L165" i="3"/>
  <c r="L1083" i="3"/>
  <c r="L1953" i="3"/>
  <c r="L2352" i="3"/>
  <c r="L2018" i="3"/>
  <c r="L2924" i="3"/>
  <c r="L223" i="3"/>
  <c r="L1414" i="3"/>
  <c r="L590" i="3"/>
  <c r="L1520" i="3"/>
  <c r="L22" i="3"/>
  <c r="L1899" i="3"/>
  <c r="L1178" i="3"/>
  <c r="L1744" i="3"/>
  <c r="L1286" i="3"/>
  <c r="L1007" i="3"/>
  <c r="L769" i="3"/>
  <c r="L1617" i="3"/>
  <c r="L2349" i="3"/>
  <c r="L98" i="3"/>
  <c r="L1078" i="3"/>
  <c r="L2235" i="3"/>
  <c r="L458" i="3"/>
  <c r="L1710" i="3"/>
  <c r="L335" i="3"/>
  <c r="L2697" i="3"/>
  <c r="L658" i="3"/>
  <c r="L2051" i="3"/>
  <c r="L1200" i="3"/>
  <c r="L424" i="3"/>
  <c r="L2934" i="3"/>
  <c r="L1213" i="3"/>
  <c r="L276" i="3"/>
  <c r="L1177" i="3"/>
  <c r="L1898" i="3"/>
  <c r="L2062" i="3"/>
  <c r="L1976" i="3"/>
  <c r="L2902" i="3"/>
  <c r="L60" i="3"/>
  <c r="L1827" i="3"/>
  <c r="L1082" i="3"/>
  <c r="L107" i="3"/>
  <c r="L961" i="3"/>
  <c r="L570" i="3"/>
  <c r="L97" i="3"/>
  <c r="L1791" i="3"/>
  <c r="L316" i="3"/>
  <c r="L2041" i="3"/>
  <c r="L2027" i="3"/>
  <c r="L1940" i="3"/>
  <c r="L1573" i="3"/>
  <c r="L1991" i="3"/>
  <c r="L1325" i="3"/>
  <c r="L1770" i="3"/>
  <c r="L1615" i="3"/>
  <c r="L2234" i="3"/>
  <c r="L956" i="3"/>
  <c r="L888" i="3"/>
  <c r="L819" i="3"/>
  <c r="L1630" i="3"/>
  <c r="L1171" i="3"/>
  <c r="L115" i="3"/>
  <c r="L1892" i="3"/>
  <c r="L567" i="3"/>
  <c r="L1932" i="3"/>
  <c r="L120" i="3"/>
  <c r="L587" i="3"/>
  <c r="L2346" i="3"/>
  <c r="L1915" i="3"/>
  <c r="L147" i="3"/>
  <c r="L2598" i="3"/>
  <c r="L1426" i="3"/>
  <c r="L2457" i="3"/>
  <c r="L1816" i="3"/>
  <c r="L1049" i="3"/>
  <c r="L2420" i="3"/>
  <c r="L2013" i="3"/>
  <c r="L1920" i="3"/>
  <c r="L1815" i="3"/>
  <c r="L2228" i="3"/>
  <c r="L416" i="3"/>
  <c r="L1475" i="3"/>
  <c r="L578" i="3"/>
  <c r="L1970" i="3"/>
  <c r="L2955" i="3"/>
  <c r="L2693" i="3"/>
  <c r="L314" i="3"/>
  <c r="L1888" i="3"/>
  <c r="L1474" i="3"/>
  <c r="L1867" i="3"/>
  <c r="L114" i="3"/>
  <c r="L1222" i="3"/>
  <c r="L1060" i="3"/>
  <c r="L2691" i="3"/>
  <c r="L1820" i="3"/>
  <c r="L931" i="3"/>
  <c r="L2392" i="3"/>
  <c r="L560" i="3"/>
  <c r="L2097" i="3"/>
  <c r="L1470" i="3"/>
  <c r="L2259" i="3"/>
  <c r="L1467" i="3"/>
  <c r="L1634" i="3"/>
  <c r="L1053" i="3"/>
  <c r="L2932" i="3"/>
  <c r="L1855" i="3"/>
  <c r="L663" i="3"/>
  <c r="L2741" i="3"/>
  <c r="L2060" i="3"/>
  <c r="L320" i="3"/>
  <c r="L2451" i="3"/>
  <c r="L2583" i="3"/>
  <c r="L562" i="3"/>
  <c r="L559" i="3"/>
  <c r="L1750" i="3"/>
  <c r="L2625" i="3"/>
  <c r="L5" i="3"/>
  <c r="L1462" i="3"/>
  <c r="L1871" i="3"/>
  <c r="L2978" i="3"/>
  <c r="L2992" i="3"/>
  <c r="L4320" i="3"/>
  <c r="L4117" i="3"/>
  <c r="L3620" i="3"/>
  <c r="L18" i="3"/>
  <c r="L136" i="3"/>
  <c r="L148" i="3"/>
  <c r="L153" i="3"/>
  <c r="L157" i="3"/>
  <c r="L161" i="3"/>
  <c r="L168" i="3"/>
  <c r="L174" i="3"/>
  <c r="L178" i="3"/>
  <c r="L185" i="3"/>
  <c r="L188" i="3"/>
  <c r="L193" i="3"/>
  <c r="L197" i="3"/>
  <c r="L209" i="3"/>
  <c r="L237" i="3"/>
  <c r="L242" i="3"/>
  <c r="L258" i="3"/>
  <c r="L268" i="3"/>
  <c r="L272" i="3"/>
  <c r="L284" i="3"/>
  <c r="L287" i="3"/>
  <c r="L290" i="3"/>
  <c r="L301" i="3"/>
  <c r="L312" i="3"/>
  <c r="L333" i="3"/>
  <c r="L345" i="3"/>
  <c r="L349" i="3"/>
  <c r="L358" i="3"/>
  <c r="L361" i="3"/>
  <c r="L367" i="3"/>
  <c r="L375" i="3"/>
  <c r="L379" i="3"/>
  <c r="L383" i="3"/>
  <c r="L390" i="3"/>
  <c r="L393" i="3"/>
  <c r="L403" i="3"/>
  <c r="L410" i="3"/>
  <c r="L418" i="3"/>
  <c r="L429" i="3"/>
  <c r="L435" i="3"/>
  <c r="L441" i="3"/>
  <c r="L449" i="3"/>
  <c r="L452" i="3"/>
  <c r="L457" i="3"/>
  <c r="L461" i="3"/>
  <c r="L465" i="3"/>
  <c r="L475" i="3"/>
  <c r="L480" i="3"/>
  <c r="L487" i="3"/>
  <c r="L492" i="3"/>
  <c r="L495" i="3"/>
  <c r="L498" i="3"/>
  <c r="L512" i="3"/>
  <c r="L518" i="3"/>
  <c r="L541" i="3"/>
  <c r="L544" i="3"/>
  <c r="L550" i="3"/>
  <c r="L561" i="3"/>
  <c r="L569" i="3"/>
  <c r="L582" i="3"/>
  <c r="L595" i="3"/>
  <c r="L598" i="3"/>
  <c r="L601" i="3"/>
  <c r="L618" i="3"/>
  <c r="L633" i="3"/>
  <c r="L662" i="3"/>
  <c r="L668" i="3"/>
  <c r="L677" i="3"/>
  <c r="L704" i="3"/>
  <c r="L709" i="3"/>
  <c r="L714" i="3"/>
  <c r="L719" i="3"/>
  <c r="L724" i="3"/>
  <c r="L730" i="3"/>
  <c r="L733" i="3"/>
  <c r="L736" i="3"/>
  <c r="L740" i="3"/>
  <c r="L750" i="3"/>
  <c r="L759" i="3"/>
  <c r="L766" i="3"/>
  <c r="L780" i="3"/>
  <c r="L790" i="3"/>
  <c r="L798" i="3"/>
  <c r="L802" i="3"/>
  <c r="L805" i="3"/>
  <c r="L808" i="3"/>
  <c r="L812" i="3"/>
  <c r="L825" i="3"/>
  <c r="L840" i="3"/>
  <c r="L846" i="3"/>
  <c r="L849" i="3"/>
  <c r="L853" i="3"/>
  <c r="L867" i="3"/>
  <c r="L876" i="3"/>
  <c r="L885" i="3"/>
  <c r="L890" i="3"/>
  <c r="L895" i="3"/>
  <c r="L900" i="3"/>
  <c r="L903" i="3"/>
  <c r="L922" i="3"/>
  <c r="L945" i="3"/>
  <c r="L972" i="3"/>
  <c r="L977" i="3"/>
  <c r="L991" i="3"/>
  <c r="L1001" i="3"/>
  <c r="L1017" i="3"/>
  <c r="L1097" i="3"/>
  <c r="L1103" i="3"/>
  <c r="L1113" i="3"/>
  <c r="L1119" i="3"/>
  <c r="L1122" i="3"/>
  <c r="L1134" i="3"/>
  <c r="L1140" i="3"/>
  <c r="L1143" i="3"/>
  <c r="L1152" i="3"/>
  <c r="L1162" i="3"/>
  <c r="L1191" i="3"/>
  <c r="L1195" i="3"/>
  <c r="L1209" i="3"/>
  <c r="L1215" i="3"/>
  <c r="L1221" i="3"/>
  <c r="L1228" i="3"/>
  <c r="L1234" i="3"/>
  <c r="L1243" i="3"/>
  <c r="L1250" i="3"/>
  <c r="L1256" i="3"/>
  <c r="L1259" i="3"/>
  <c r="L1262" i="3"/>
  <c r="L1269" i="3"/>
  <c r="L1275" i="3"/>
  <c r="L1278" i="3"/>
  <c r="L1282" i="3"/>
  <c r="L1291" i="3"/>
  <c r="L1296" i="3"/>
  <c r="L1300" i="3"/>
  <c r="L1303" i="3"/>
  <c r="L1312" i="3"/>
  <c r="L1318" i="3"/>
  <c r="L1328" i="3"/>
  <c r="L1332" i="3"/>
  <c r="L1335" i="3"/>
  <c r="L1338" i="3"/>
  <c r="L1342" i="3"/>
  <c r="L1350" i="3"/>
  <c r="L1358" i="3"/>
  <c r="L1362" i="3"/>
  <c r="L1365" i="3"/>
  <c r="L1370" i="3"/>
  <c r="L1374" i="3"/>
  <c r="L1384" i="3"/>
  <c r="L1394" i="3"/>
  <c r="L1404" i="3"/>
  <c r="L1407" i="3"/>
  <c r="L1412" i="3"/>
  <c r="L1421" i="3"/>
  <c r="L1424" i="3"/>
  <c r="L1434" i="3"/>
  <c r="L1440" i="3"/>
  <c r="L1455" i="3"/>
  <c r="L1459" i="3"/>
  <c r="L1498" i="3"/>
  <c r="L1502" i="3"/>
  <c r="L1528" i="3"/>
  <c r="L1532" i="3"/>
  <c r="L1538" i="3"/>
  <c r="L1552" i="3"/>
  <c r="L1556" i="3"/>
  <c r="L1569" i="3"/>
  <c r="L1577" i="3"/>
  <c r="L1580" i="3"/>
  <c r="L1583" i="3"/>
  <c r="L1586" i="3"/>
  <c r="L1590" i="3"/>
  <c r="L1598" i="3"/>
  <c r="L1612" i="3"/>
  <c r="L1622" i="3"/>
  <c r="L1625" i="3"/>
  <c r="L1640" i="3"/>
  <c r="L1652" i="3"/>
  <c r="L1659" i="3"/>
  <c r="L1663" i="3"/>
  <c r="L1672" i="3"/>
  <c r="L1676" i="3"/>
  <c r="L1688" i="3"/>
  <c r="L1693" i="3"/>
  <c r="L1696" i="3"/>
  <c r="L1699" i="3"/>
  <c r="L1702" i="3"/>
  <c r="L1708" i="3"/>
  <c r="L1712" i="3"/>
  <c r="L1718" i="3"/>
  <c r="L1721" i="3"/>
  <c r="L1725" i="3"/>
  <c r="L1735" i="3"/>
  <c r="L1739" i="3"/>
  <c r="L1777" i="3"/>
  <c r="L1799" i="3"/>
  <c r="L1804" i="3"/>
  <c r="L1807" i="3"/>
  <c r="L1810" i="3"/>
  <c r="L1813" i="3"/>
  <c r="L1868" i="3"/>
  <c r="L1919" i="3"/>
  <c r="L1969" i="3"/>
  <c r="L1973" i="3"/>
  <c r="L2070" i="3"/>
  <c r="L1992" i="3"/>
  <c r="L2000" i="3"/>
  <c r="L2031" i="3"/>
  <c r="L2037" i="3"/>
  <c r="L2074" i="3"/>
  <c r="L2078" i="3"/>
  <c r="L2086" i="3"/>
  <c r="L2094" i="3"/>
  <c r="L2105" i="3"/>
  <c r="L2111" i="3"/>
  <c r="L2132" i="3"/>
  <c r="L2144" i="3"/>
  <c r="L2150" i="3"/>
  <c r="L2155" i="3"/>
  <c r="L2162" i="3"/>
  <c r="L2168" i="3"/>
  <c r="L2172" i="3"/>
  <c r="L2177" i="3"/>
  <c r="L2189" i="3"/>
  <c r="L2195" i="3"/>
  <c r="L2202" i="3"/>
  <c r="L2221" i="3"/>
  <c r="L2227" i="3"/>
  <c r="L2233" i="3"/>
  <c r="L2238" i="3"/>
  <c r="L2246" i="3"/>
  <c r="L2251" i="3"/>
  <c r="L2256" i="3"/>
  <c r="L2262" i="3"/>
  <c r="L2269" i="3"/>
  <c r="L2279" i="3"/>
  <c r="L2287" i="3"/>
  <c r="L2293" i="3"/>
  <c r="L2297" i="3"/>
  <c r="L2301" i="3"/>
  <c r="L2307" i="3"/>
  <c r="L2313" i="3"/>
  <c r="L2324" i="3"/>
  <c r="L2333" i="3"/>
  <c r="L2340" i="3"/>
  <c r="L2353" i="3"/>
  <c r="L2359" i="3"/>
  <c r="L2369" i="3"/>
  <c r="L2378" i="3"/>
  <c r="L2401" i="3"/>
  <c r="L2435" i="3"/>
  <c r="L2448" i="3"/>
  <c r="L2459" i="3"/>
  <c r="L2465" i="3"/>
  <c r="L2481" i="3"/>
  <c r="L2502" i="3"/>
  <c r="L2511" i="3"/>
  <c r="L2516" i="3"/>
  <c r="L2528" i="3"/>
  <c r="L2541" i="3"/>
  <c r="L2545" i="3"/>
  <c r="L2548" i="3"/>
  <c r="L2554" i="3"/>
  <c r="L2560" i="3"/>
  <c r="L2565" i="3"/>
  <c r="L2577" i="3"/>
  <c r="L2584" i="3"/>
  <c r="L2587" i="3"/>
  <c r="L2594" i="3"/>
  <c r="L2599" i="3"/>
  <c r="L2609" i="3"/>
  <c r="L2623" i="3"/>
  <c r="L2628" i="3"/>
  <c r="L2631" i="3"/>
  <c r="L2634" i="3"/>
  <c r="L2640" i="3"/>
  <c r="L2647" i="3"/>
  <c r="L2650" i="3"/>
  <c r="L2653" i="3"/>
  <c r="L2657" i="3"/>
  <c r="L2662" i="3"/>
  <c r="L2676" i="3"/>
  <c r="L2679" i="3"/>
  <c r="L2719" i="3"/>
  <c r="L2723" i="3"/>
  <c r="L2726" i="3"/>
  <c r="L2730" i="3"/>
  <c r="L2738" i="3"/>
  <c r="L2746" i="3"/>
  <c r="L2753" i="3"/>
  <c r="L2756" i="3"/>
  <c r="L2765" i="3"/>
  <c r="L2768" i="3"/>
  <c r="L2773" i="3"/>
  <c r="L2782" i="3"/>
  <c r="L2792" i="3"/>
  <c r="L2796" i="3"/>
  <c r="L2799" i="3"/>
  <c r="L2805" i="3"/>
  <c r="L2808" i="3"/>
  <c r="L2814" i="3"/>
  <c r="L2817" i="3"/>
  <c r="L2820" i="3"/>
  <c r="L2823" i="3"/>
  <c r="L2829" i="3"/>
  <c r="L2832" i="3"/>
  <c r="L2835" i="3"/>
  <c r="L2839" i="3"/>
  <c r="L2842" i="3"/>
  <c r="L2854" i="3"/>
  <c r="L2872" i="3"/>
  <c r="L2878" i="3"/>
  <c r="L2884" i="3"/>
  <c r="L2887" i="3"/>
  <c r="L2906" i="3"/>
  <c r="L2909" i="3"/>
  <c r="L2912" i="3"/>
  <c r="L2958" i="3"/>
  <c r="L2962" i="3"/>
  <c r="L23" i="3"/>
  <c r="L130" i="3"/>
  <c r="L141" i="3"/>
  <c r="L150" i="3"/>
  <c r="L159" i="3"/>
  <c r="L163" i="3"/>
  <c r="L170" i="3"/>
  <c r="L180" i="3"/>
  <c r="L186" i="3"/>
  <c r="L190" i="3"/>
  <c r="L198" i="3"/>
  <c r="L203" i="3"/>
  <c r="L210" i="3"/>
  <c r="L238" i="3"/>
  <c r="L245" i="3"/>
  <c r="L259" i="3"/>
  <c r="L269" i="3"/>
  <c r="L285" i="3"/>
  <c r="L288" i="3"/>
  <c r="L294" i="3"/>
  <c r="L299" i="3"/>
  <c r="L302" i="3"/>
  <c r="L319" i="3"/>
  <c r="L334" i="3"/>
  <c r="L346" i="3"/>
  <c r="L353" i="3"/>
  <c r="L376" i="3"/>
  <c r="L384" i="3"/>
  <c r="L388" i="3"/>
  <c r="L391" i="3"/>
  <c r="L395" i="3"/>
  <c r="L407" i="3"/>
  <c r="L413" i="3"/>
  <c r="L426" i="3"/>
  <c r="L431" i="3"/>
  <c r="L437" i="3"/>
  <c r="L442" i="3"/>
  <c r="L459" i="3"/>
  <c r="L477" i="3"/>
  <c r="L493" i="3"/>
  <c r="L496" i="3"/>
  <c r="L514" i="3"/>
  <c r="L530" i="3"/>
  <c r="L539" i="3"/>
  <c r="L551" i="3"/>
  <c r="L556" i="3"/>
  <c r="L563" i="3"/>
  <c r="L574" i="3"/>
  <c r="L584" i="3"/>
  <c r="L599" i="3"/>
  <c r="L603" i="3"/>
  <c r="L606" i="3"/>
  <c r="L613" i="3"/>
  <c r="L634" i="3"/>
  <c r="L642" i="3"/>
  <c r="L656" i="3"/>
  <c r="L665" i="3"/>
  <c r="L672" i="3"/>
  <c r="L687" i="3"/>
  <c r="L694" i="3"/>
  <c r="L706" i="3"/>
  <c r="L711" i="3"/>
  <c r="L715" i="3"/>
  <c r="L721" i="3"/>
  <c r="L734" i="3"/>
  <c r="L737" i="3"/>
  <c r="L741" i="3"/>
  <c r="L751" i="3"/>
  <c r="L763" i="3"/>
  <c r="L773" i="3"/>
  <c r="L783" i="3"/>
  <c r="L791" i="3"/>
  <c r="L803" i="3"/>
  <c r="L806" i="3"/>
  <c r="L809" i="3"/>
  <c r="L814" i="3"/>
  <c r="L826" i="3"/>
  <c r="L838" i="3"/>
  <c r="L847" i="3"/>
  <c r="L858" i="3"/>
  <c r="L865" i="3"/>
  <c r="L874" i="3"/>
  <c r="L877" i="3"/>
  <c r="L886" i="3"/>
  <c r="L891" i="3"/>
  <c r="L901" i="3"/>
  <c r="L904" i="3"/>
  <c r="L910" i="3"/>
  <c r="L938" i="3"/>
  <c r="L954" i="3"/>
  <c r="L969" i="3"/>
  <c r="L974" i="3"/>
  <c r="L979" i="3"/>
  <c r="L984" i="3"/>
  <c r="L999" i="3"/>
  <c r="L1095" i="3"/>
  <c r="L1098" i="3"/>
  <c r="L1108" i="3"/>
  <c r="L1114" i="3"/>
  <c r="L1117" i="3"/>
  <c r="L1129" i="3"/>
  <c r="L1135" i="3"/>
  <c r="L1138" i="3"/>
  <c r="L1141" i="3"/>
  <c r="L1148" i="3"/>
  <c r="L1159" i="3"/>
  <c r="L1172" i="3"/>
  <c r="L1210" i="3"/>
  <c r="L1217" i="3"/>
  <c r="L1224" i="3"/>
  <c r="L1229" i="3"/>
  <c r="L1235" i="3"/>
  <c r="L1244" i="3"/>
  <c r="L1252" i="3"/>
  <c r="L1257" i="3"/>
  <c r="L1260" i="3"/>
  <c r="L1264" i="3"/>
  <c r="L1267" i="3"/>
  <c r="L1273" i="3"/>
  <c r="L1283" i="3"/>
  <c r="L1289" i="3"/>
  <c r="L1294" i="3"/>
  <c r="L1308" i="3"/>
  <c r="L1314" i="3"/>
  <c r="L1321" i="3"/>
  <c r="L1330" i="3"/>
  <c r="L1333" i="3"/>
  <c r="L1340" i="3"/>
  <c r="L1351" i="3"/>
  <c r="L1359" i="3"/>
  <c r="L1367" i="3"/>
  <c r="L1392" i="3"/>
  <c r="L1405" i="3"/>
  <c r="L1410" i="3"/>
  <c r="L1415" i="3"/>
  <c r="L1419" i="3"/>
  <c r="L1422" i="3"/>
  <c r="L1425" i="3"/>
  <c r="L1441" i="3"/>
  <c r="L1444" i="3"/>
  <c r="L1453" i="3"/>
  <c r="L1456" i="3"/>
  <c r="L1460" i="3"/>
  <c r="L1472" i="3"/>
  <c r="L1493" i="3"/>
  <c r="L1499" i="3"/>
  <c r="L1526" i="3"/>
  <c r="L1530" i="3"/>
  <c r="L1534" i="3"/>
  <c r="L1546" i="3"/>
  <c r="L1553" i="3"/>
  <c r="L1557" i="3"/>
  <c r="L1570" i="3"/>
  <c r="L1578" i="3"/>
  <c r="L1581" i="3"/>
  <c r="L1584" i="3"/>
  <c r="L1588" i="3"/>
  <c r="L1623" i="3"/>
  <c r="L1633" i="3"/>
  <c r="L1654" i="3"/>
  <c r="L1661" i="3"/>
  <c r="L1665" i="3"/>
  <c r="L1674" i="3"/>
  <c r="L1681" i="3"/>
  <c r="L1690" i="3"/>
  <c r="L1694" i="3"/>
  <c r="L1697" i="3"/>
  <c r="L1703" i="3"/>
  <c r="L1709" i="3"/>
  <c r="L1713" i="3"/>
  <c r="L1719" i="3"/>
  <c r="L1722" i="3"/>
  <c r="L1727" i="3"/>
  <c r="L1731" i="3"/>
  <c r="L1737" i="3"/>
  <c r="L1748" i="3"/>
  <c r="L1758" i="3"/>
  <c r="L1774" i="3"/>
  <c r="L1795" i="3"/>
  <c r="L1800" i="3"/>
  <c r="L1805" i="3"/>
  <c r="L1808" i="3"/>
  <c r="L1811" i="3"/>
  <c r="L1951" i="3"/>
  <c r="L1971" i="3"/>
  <c r="L2071" i="3"/>
  <c r="L1997" i="3"/>
  <c r="L2004" i="3"/>
  <c r="L2019" i="3"/>
  <c r="L2035" i="3"/>
  <c r="L2052" i="3"/>
  <c r="L2075" i="3"/>
  <c r="L2080" i="3"/>
  <c r="L2088" i="3"/>
  <c r="L2098" i="3"/>
  <c r="L2106" i="3"/>
  <c r="L2126" i="3"/>
  <c r="L2139" i="3"/>
  <c r="L2145" i="3"/>
  <c r="L2152" i="3"/>
  <c r="L2158" i="3"/>
  <c r="L2165" i="3"/>
  <c r="L2169" i="3"/>
  <c r="L2173" i="3"/>
  <c r="L2179" i="3"/>
  <c r="L2185" i="3"/>
  <c r="L2191" i="3"/>
  <c r="L2199" i="3"/>
  <c r="L2209" i="3"/>
  <c r="L2212" i="3"/>
  <c r="L2216" i="3"/>
  <c r="L2223" i="3"/>
  <c r="L2230" i="3"/>
  <c r="L2241" i="3"/>
  <c r="L2247" i="3"/>
  <c r="L2271" i="3"/>
  <c r="L2275" i="3"/>
  <c r="L2282" i="3"/>
  <c r="L2288" i="3"/>
  <c r="L2291" i="3"/>
  <c r="L2295" i="3"/>
  <c r="L2298" i="3"/>
  <c r="L2309" i="3"/>
  <c r="L2316" i="3"/>
  <c r="L2328" i="3"/>
  <c r="L2334" i="3"/>
  <c r="L2337" i="3"/>
  <c r="L2354" i="3"/>
  <c r="L2363" i="3"/>
  <c r="L2376" i="3"/>
  <c r="L2379" i="3"/>
  <c r="L2403" i="3"/>
  <c r="L2422" i="3"/>
  <c r="L2436" i="3"/>
  <c r="L2452" i="3"/>
  <c r="L2462" i="3"/>
  <c r="L2468" i="3"/>
  <c r="L2485" i="3"/>
  <c r="L2496" i="3"/>
  <c r="L2504" i="3"/>
  <c r="L2514" i="3"/>
  <c r="L2524" i="3"/>
  <c r="L2529" i="3"/>
  <c r="L2533" i="3"/>
  <c r="L2538" i="3"/>
  <c r="L2543" i="3"/>
  <c r="L2546" i="3"/>
  <c r="L2549" i="3"/>
  <c r="L2552" i="3"/>
  <c r="L2563" i="3"/>
  <c r="L2573" i="3"/>
  <c r="L2589" i="3"/>
  <c r="L2595" i="3"/>
  <c r="L2600" i="3"/>
  <c r="L2605" i="3"/>
  <c r="L2610" i="3"/>
  <c r="L2615" i="3"/>
  <c r="L2621" i="3"/>
  <c r="L2624" i="3"/>
  <c r="L2632" i="3"/>
  <c r="L2635" i="3"/>
  <c r="L2643" i="3"/>
  <c r="L2648" i="3"/>
  <c r="L2651" i="3"/>
  <c r="L2654" i="3"/>
  <c r="L2658" i="3"/>
  <c r="L2663" i="3"/>
  <c r="L2667" i="3"/>
  <c r="L2671" i="3"/>
  <c r="L2680" i="3"/>
  <c r="L2716" i="3"/>
  <c r="L2721" i="3"/>
  <c r="L2724" i="3"/>
  <c r="L2728" i="3"/>
  <c r="L2731" i="3"/>
  <c r="L2735" i="3"/>
  <c r="L2754" i="3"/>
  <c r="L2766" i="3"/>
  <c r="L2769" i="3"/>
  <c r="L2774" i="3"/>
  <c r="L2783" i="3"/>
  <c r="L2786" i="3"/>
  <c r="L2789" i="3"/>
  <c r="L2797" i="3"/>
  <c r="L2800" i="3"/>
  <c r="L2806" i="3"/>
  <c r="L2809" i="3"/>
  <c r="L2812" i="3"/>
  <c r="L2815" i="3"/>
  <c r="L2818" i="3"/>
  <c r="L2821" i="3"/>
  <c r="L2837" i="3"/>
  <c r="L2843" i="3"/>
  <c r="L2852" i="3"/>
  <c r="L2855" i="3"/>
  <c r="L2864" i="3"/>
  <c r="L2867" i="3"/>
  <c r="L2870" i="3"/>
  <c r="L2873" i="3"/>
  <c r="L2876" i="3"/>
  <c r="L2879" i="3"/>
  <c r="L2882" i="3"/>
  <c r="L2885" i="3"/>
  <c r="L2904" i="3"/>
  <c r="L2907" i="3"/>
  <c r="L2910" i="3"/>
  <c r="L2913" i="3"/>
  <c r="L2959" i="3"/>
  <c r="L26" i="3"/>
  <c r="L131" i="3"/>
  <c r="L134" i="3"/>
  <c r="L144" i="3"/>
  <c r="L155" i="3"/>
  <c r="L172" i="3"/>
  <c r="L176" i="3"/>
  <c r="L183" i="3"/>
  <c r="L187" i="3"/>
  <c r="L192" i="3"/>
  <c r="L196" i="3"/>
  <c r="L200" i="3"/>
  <c r="L211" i="3"/>
  <c r="L241" i="3"/>
  <c r="L260" i="3"/>
  <c r="L270" i="3"/>
  <c r="L283" i="3"/>
  <c r="L286" i="3"/>
  <c r="L289" i="3"/>
  <c r="L292" i="3"/>
  <c r="L300" i="3"/>
  <c r="L326" i="3"/>
  <c r="L339" i="3"/>
  <c r="L348" i="3"/>
  <c r="L351" i="3"/>
  <c r="L357" i="3"/>
  <c r="L363" i="3"/>
  <c r="L369" i="3"/>
  <c r="L381" i="3"/>
  <c r="L386" i="3"/>
  <c r="L392" i="3"/>
  <c r="L398" i="3"/>
  <c r="L409" i="3"/>
  <c r="L428" i="3"/>
  <c r="L439" i="3"/>
  <c r="L451" i="3"/>
  <c r="L456" i="3"/>
  <c r="L464" i="3"/>
  <c r="L467" i="3"/>
  <c r="L472" i="3"/>
  <c r="L479" i="3"/>
  <c r="L491" i="3"/>
  <c r="L494" i="3"/>
  <c r="L497" i="3"/>
  <c r="L504" i="3"/>
  <c r="L517" i="3"/>
  <c r="L521" i="3"/>
  <c r="L531" i="3"/>
  <c r="L543" i="3"/>
  <c r="L564" i="3"/>
  <c r="L577" i="3"/>
  <c r="L591" i="3"/>
  <c r="L604" i="3"/>
  <c r="L611" i="3"/>
  <c r="L614" i="3"/>
  <c r="L617" i="3"/>
  <c r="L632" i="3"/>
  <c r="L635" i="3"/>
  <c r="L643" i="3"/>
  <c r="L650" i="3"/>
  <c r="L659" i="3"/>
  <c r="L666" i="3"/>
  <c r="L676" i="3"/>
  <c r="L679" i="3"/>
  <c r="L689" i="3"/>
  <c r="L697" i="3"/>
  <c r="L703" i="3"/>
  <c r="L707" i="3"/>
  <c r="L713" i="3"/>
  <c r="L716" i="3"/>
  <c r="L722" i="3"/>
  <c r="L732" i="3"/>
  <c r="L735" i="3"/>
  <c r="L738" i="3"/>
  <c r="L745" i="3"/>
  <c r="L758" i="3"/>
  <c r="L761" i="3"/>
  <c r="L764" i="3"/>
  <c r="L784" i="3"/>
  <c r="L797" i="3"/>
  <c r="L801" i="3"/>
  <c r="L804" i="3"/>
  <c r="L807" i="3"/>
  <c r="L810" i="3"/>
  <c r="L816" i="3"/>
  <c r="L829" i="3"/>
  <c r="L839" i="3"/>
  <c r="L842" i="3"/>
  <c r="L845" i="3"/>
  <c r="L848" i="3"/>
  <c r="L851" i="3"/>
  <c r="L856" i="3"/>
  <c r="L859" i="3"/>
  <c r="L869" i="3"/>
  <c r="L875" i="3"/>
  <c r="L893" i="3"/>
  <c r="L898" i="3"/>
  <c r="L905" i="3"/>
  <c r="L911" i="3"/>
  <c r="L916" i="3"/>
  <c r="L935" i="3"/>
  <c r="L943" i="3"/>
  <c r="L963" i="3"/>
  <c r="L993" i="3"/>
  <c r="L996" i="3"/>
  <c r="L1000" i="3"/>
  <c r="L1015" i="3"/>
  <c r="L1096" i="3"/>
  <c r="L1099" i="3"/>
  <c r="L1102" i="3"/>
  <c r="L1109" i="3"/>
  <c r="L1115" i="3"/>
  <c r="L1118" i="3"/>
  <c r="L1124" i="3"/>
  <c r="L1127" i="3"/>
  <c r="L1133" i="3"/>
  <c r="L1139" i="3"/>
  <c r="L1142" i="3"/>
  <c r="L1146" i="3"/>
  <c r="L1149" i="3"/>
  <c r="L1173" i="3"/>
  <c r="L1203" i="3"/>
  <c r="L1208" i="3"/>
  <c r="L1214" i="3"/>
  <c r="L1227" i="3"/>
  <c r="L1230" i="3"/>
  <c r="L1233" i="3"/>
  <c r="L1238" i="3"/>
  <c r="L1249" i="3"/>
  <c r="L1254" i="3"/>
  <c r="L1261" i="3"/>
  <c r="L1281" i="3"/>
  <c r="L1290" i="3"/>
  <c r="L1295" i="3"/>
  <c r="L1302" i="3"/>
  <c r="L1310" i="3"/>
  <c r="L1322" i="3"/>
  <c r="L1331" i="3"/>
  <c r="L1334" i="3"/>
  <c r="L1341" i="3"/>
  <c r="L1344" i="3"/>
  <c r="L1356" i="3"/>
  <c r="L1361" i="3"/>
  <c r="L1364" i="3"/>
  <c r="L1368" i="3"/>
  <c r="L1376" i="3"/>
  <c r="L1386" i="3"/>
  <c r="L1389" i="3"/>
  <c r="L1393" i="3"/>
  <c r="L1406" i="3"/>
  <c r="L1411" i="3"/>
  <c r="L1416" i="3"/>
  <c r="L1438" i="3"/>
  <c r="L1442" i="3"/>
  <c r="L1446" i="3"/>
  <c r="L1454" i="3"/>
  <c r="L1458" i="3"/>
  <c r="L1466" i="3"/>
  <c r="L1477" i="3"/>
  <c r="L1501" i="3"/>
  <c r="L1521" i="3"/>
  <c r="L1527" i="3"/>
  <c r="L1531" i="3"/>
  <c r="L1550" i="3"/>
  <c r="L1554" i="3"/>
  <c r="L1559" i="3"/>
  <c r="L1562" i="3"/>
  <c r="L1568" i="3"/>
  <c r="L1572" i="3"/>
  <c r="L1582" i="3"/>
  <c r="L1589" i="3"/>
  <c r="L1600" i="3"/>
  <c r="L1618" i="3"/>
  <c r="L1621" i="3"/>
  <c r="L1624" i="3"/>
  <c r="L1627" i="3"/>
  <c r="L1650" i="3"/>
  <c r="L1662" i="3"/>
  <c r="L1671" i="3"/>
  <c r="L1675" i="3"/>
  <c r="L1683" i="3"/>
  <c r="L1695" i="3"/>
  <c r="L1701" i="3"/>
  <c r="L1704" i="3"/>
  <c r="L1711" i="3"/>
  <c r="L1715" i="3"/>
  <c r="L1720" i="3"/>
  <c r="L1728" i="3"/>
  <c r="L1738" i="3"/>
  <c r="L1741" i="3"/>
  <c r="L1751" i="3"/>
  <c r="L1765" i="3"/>
  <c r="L1768" i="3"/>
  <c r="L1775" i="3"/>
  <c r="L1798" i="3"/>
  <c r="L1802" i="3"/>
  <c r="L1806" i="3"/>
  <c r="L1809" i="3"/>
  <c r="L1812" i="3"/>
  <c r="L1926" i="3"/>
  <c r="L1917" i="3"/>
  <c r="L1972" i="3"/>
  <c r="L1977" i="3"/>
  <c r="L1980" i="3"/>
  <c r="L1985" i="3"/>
  <c r="L1998" i="3"/>
  <c r="L2030" i="3"/>
  <c r="L2065" i="3"/>
  <c r="L2076" i="3"/>
  <c r="L2082" i="3"/>
  <c r="L2089" i="3"/>
  <c r="L2101" i="3"/>
  <c r="L2108" i="3"/>
  <c r="L2122" i="3"/>
  <c r="L2129" i="3"/>
  <c r="L2148" i="3"/>
  <c r="L2153" i="3"/>
  <c r="L2161" i="3"/>
  <c r="L2167" i="3"/>
  <c r="L2171" i="3"/>
  <c r="L2176" i="3"/>
  <c r="L2183" i="3"/>
  <c r="L2201" i="3"/>
  <c r="L2204" i="3"/>
  <c r="L2210" i="3"/>
  <c r="L2214" i="3"/>
  <c r="L2217" i="3"/>
  <c r="L2225" i="3"/>
  <c r="L2232" i="3"/>
  <c r="L2237" i="3"/>
  <c r="L2248" i="3"/>
  <c r="L2254" i="3"/>
  <c r="L2260" i="3"/>
  <c r="L2273" i="3"/>
  <c r="L2278" i="3"/>
  <c r="L2285" i="3"/>
  <c r="L2292" i="3"/>
  <c r="L2296" i="3"/>
  <c r="L2312" i="3"/>
  <c r="L2320" i="3"/>
  <c r="L2329" i="3"/>
  <c r="L2335" i="3"/>
  <c r="L2338" i="3"/>
  <c r="L2343" i="3"/>
  <c r="L2356" i="3"/>
  <c r="L2366" i="3"/>
  <c r="L2374" i="3"/>
  <c r="L2377" i="3"/>
  <c r="L2380" i="3"/>
  <c r="L2387" i="3"/>
  <c r="L2445" i="3"/>
  <c r="L2455" i="3"/>
  <c r="L2464" i="3"/>
  <c r="L2471" i="3"/>
  <c r="L2478" i="3"/>
  <c r="L2488" i="3"/>
  <c r="L2506" i="3"/>
  <c r="L2509" i="3"/>
  <c r="L2515" i="3"/>
  <c r="L2521" i="3"/>
  <c r="L2527" i="3"/>
  <c r="L2530" i="3"/>
  <c r="L2536" i="3"/>
  <c r="L2540" i="3"/>
  <c r="L2544" i="3"/>
  <c r="L2547" i="3"/>
  <c r="L2550" i="3"/>
  <c r="L2553" i="3"/>
  <c r="L2559" i="3"/>
  <c r="L2564" i="3"/>
  <c r="L2571" i="3"/>
  <c r="L2574" i="3"/>
  <c r="L2586" i="3"/>
  <c r="L2593" i="3"/>
  <c r="L2596" i="3"/>
  <c r="L2602" i="3"/>
  <c r="L2608" i="3"/>
  <c r="L2611" i="3"/>
  <c r="L2618" i="3"/>
  <c r="L2622" i="3"/>
  <c r="L2626" i="3"/>
  <c r="L2630" i="3"/>
  <c r="L2637" i="3"/>
  <c r="L2644" i="3"/>
  <c r="L2649" i="3"/>
  <c r="L2655" i="3"/>
  <c r="L2661" i="3"/>
  <c r="L2664" i="3"/>
  <c r="L2668" i="3"/>
  <c r="L2681" i="3"/>
  <c r="L2718" i="3"/>
  <c r="L2722" i="3"/>
  <c r="L2725" i="3"/>
  <c r="L2729" i="3"/>
  <c r="L2733" i="3"/>
  <c r="L2737" i="3"/>
  <c r="L2751" i="3"/>
  <c r="L2755" i="3"/>
  <c r="L2767" i="3"/>
  <c r="L2770" i="3"/>
  <c r="L2775" i="3"/>
  <c r="L2784" i="3"/>
  <c r="L2790" i="3"/>
  <c r="L2798" i="3"/>
  <c r="L2804" i="3"/>
  <c r="L2807" i="3"/>
  <c r="L2816" i="3"/>
  <c r="L2819" i="3"/>
  <c r="L2822" i="3"/>
  <c r="L2825" i="3"/>
  <c r="L2828" i="3"/>
  <c r="L2834" i="3"/>
  <c r="L2844" i="3"/>
  <c r="L2853" i="3"/>
  <c r="L2856" i="3"/>
  <c r="L2865" i="3"/>
  <c r="L2868" i="3"/>
  <c r="L2871" i="3"/>
  <c r="L2874" i="3"/>
  <c r="L2880" i="3"/>
  <c r="L2883" i="3"/>
  <c r="L2886" i="3"/>
  <c r="L2905" i="3"/>
  <c r="L2908" i="3"/>
  <c r="L2911" i="3"/>
  <c r="L2914" i="3"/>
  <c r="L2984" i="3"/>
  <c r="L1464" i="3"/>
  <c r="L930" i="3"/>
  <c r="L2213" i="3"/>
  <c r="L3621" i="3"/>
  <c r="L177" i="3"/>
  <c r="L1649" i="3"/>
  <c r="L1884" i="3"/>
  <c r="L1465" i="3"/>
  <c r="L264" i="3"/>
  <c r="L2580" i="3"/>
  <c r="L8" i="3"/>
  <c r="L2578" i="3"/>
  <c r="L126" i="3"/>
  <c r="L3378" i="3"/>
  <c r="L3373" i="3"/>
  <c r="L3364" i="3"/>
  <c r="L3361" i="3"/>
  <c r="L3358" i="3"/>
  <c r="L3355" i="3"/>
  <c r="L3352" i="3"/>
  <c r="L3349" i="3"/>
  <c r="L3346" i="3"/>
  <c r="L3343" i="3"/>
  <c r="L3337" i="3"/>
  <c r="L3325" i="3"/>
  <c r="L3322" i="3"/>
  <c r="L3319" i="3"/>
  <c r="L3187" i="3"/>
  <c r="L3184" i="3"/>
  <c r="L3226" i="3"/>
  <c r="L3223" i="3"/>
  <c r="L2999" i="3"/>
  <c r="L2996" i="3"/>
  <c r="L3008" i="3"/>
  <c r="L3005" i="3"/>
  <c r="L3015" i="3"/>
  <c r="L3072" i="3"/>
  <c r="L3069" i="3"/>
  <c r="L3066" i="3"/>
  <c r="L3063" i="3"/>
  <c r="L3076" i="3"/>
  <c r="L3079" i="3"/>
  <c r="L3086" i="3"/>
  <c r="L3090" i="3"/>
  <c r="L3093" i="3"/>
  <c r="L3096" i="3"/>
  <c r="L3099" i="3"/>
  <c r="L3102" i="3"/>
  <c r="L3105" i="3"/>
  <c r="L3108" i="3"/>
  <c r="L3111" i="3"/>
  <c r="L3112" i="3"/>
  <c r="L3119" i="3"/>
  <c r="L3122" i="3"/>
  <c r="L3128" i="3"/>
  <c r="L3138" i="3"/>
  <c r="L3139" i="3"/>
  <c r="L3142" i="3"/>
  <c r="L3147" i="3"/>
  <c r="L3150" i="3"/>
  <c r="L3153" i="3"/>
  <c r="L3157" i="3"/>
  <c r="L3165" i="3"/>
  <c r="L3168" i="3"/>
  <c r="L3171" i="3"/>
  <c r="L3174" i="3"/>
  <c r="L3177" i="3"/>
  <c r="L3186" i="3"/>
  <c r="L3183" i="3"/>
  <c r="L3191" i="3"/>
  <c r="L3194" i="3"/>
  <c r="L3197" i="3"/>
  <c r="L3200" i="3"/>
  <c r="L3210" i="3"/>
  <c r="L3213" i="3"/>
  <c r="L3225" i="3"/>
  <c r="L3222" i="3"/>
  <c r="L3229" i="3"/>
  <c r="L3230" i="3"/>
  <c r="L3233" i="3"/>
  <c r="L3234" i="3"/>
  <c r="L3238" i="3"/>
  <c r="L3241" i="3"/>
  <c r="L3244" i="3"/>
  <c r="L3250" i="3"/>
  <c r="L3253" i="3"/>
  <c r="L3254" i="3"/>
  <c r="L3257" i="3"/>
  <c r="L3260" i="3"/>
  <c r="L3263" i="3"/>
  <c r="L3269" i="3"/>
  <c r="L3272" i="3"/>
  <c r="L3276" i="3"/>
  <c r="L3279" i="3"/>
  <c r="L3282" i="3"/>
  <c r="L3285" i="3"/>
  <c r="L3288" i="3"/>
  <c r="L3291" i="3"/>
  <c r="L3294" i="3"/>
  <c r="L3298" i="3"/>
  <c r="L3301" i="3"/>
  <c r="L3304" i="3"/>
  <c r="L3307" i="3"/>
  <c r="L3310" i="3"/>
  <c r="L3313" i="3"/>
  <c r="L3380" i="3"/>
  <c r="L3375" i="3"/>
  <c r="L3372" i="3"/>
  <c r="L3366" i="3"/>
  <c r="L3357" i="3"/>
  <c r="L3351" i="3"/>
  <c r="L3348" i="3"/>
  <c r="L3345" i="3"/>
  <c r="L3339" i="3"/>
  <c r="L3336" i="3"/>
  <c r="L3333" i="3"/>
  <c r="L3330" i="3"/>
  <c r="L3327" i="3"/>
  <c r="L3324" i="3"/>
  <c r="L3321" i="3"/>
  <c r="L3318" i="3"/>
  <c r="L3382" i="3"/>
  <c r="L3385" i="3"/>
  <c r="L3388" i="3"/>
  <c r="L3391" i="3"/>
  <c r="L3394" i="3"/>
  <c r="L3397" i="3"/>
  <c r="L3401" i="3"/>
  <c r="L3405" i="3"/>
  <c r="L3411" i="3"/>
  <c r="L3421" i="3"/>
  <c r="L3426" i="3"/>
  <c r="L3429" i="3"/>
  <c r="L3432" i="3"/>
  <c r="L3438" i="3"/>
  <c r="L3441" i="3"/>
  <c r="L3450" i="3"/>
  <c r="L3452" i="3"/>
  <c r="L1220" i="3"/>
  <c r="L1907" i="3"/>
  <c r="L406" i="3"/>
  <c r="L2935" i="3"/>
  <c r="L2091" i="3"/>
  <c r="L1838" i="3"/>
  <c r="L1093" i="3"/>
  <c r="L462" i="3"/>
  <c r="L576" i="3"/>
  <c r="L2055" i="3"/>
  <c r="L1927" i="3"/>
  <c r="L592" i="3"/>
  <c r="L1204" i="3"/>
  <c r="L1928" i="3"/>
  <c r="L2469" i="3"/>
  <c r="L336" i="3"/>
  <c r="L1962" i="3"/>
  <c r="L2474" i="3"/>
  <c r="L394" i="3"/>
  <c r="L2694" i="3"/>
  <c r="L1864" i="3"/>
  <c r="L315" i="3"/>
  <c r="L1837" i="3"/>
  <c r="L2386" i="3"/>
  <c r="L1500" i="3"/>
  <c r="L2692" i="3"/>
  <c r="L2045" i="3"/>
  <c r="L610" i="3"/>
  <c r="L609" i="3"/>
  <c r="L2032" i="3"/>
  <c r="L1565" i="3"/>
  <c r="L1183" i="3"/>
  <c r="L573" i="3"/>
  <c r="L607" i="3"/>
  <c r="L1784" i="3"/>
  <c r="L2138" i="3"/>
  <c r="L821" i="3"/>
  <c r="L27" i="3"/>
  <c r="L2090" i="3"/>
  <c r="L233" i="3"/>
  <c r="L385" i="3"/>
  <c r="L2187" i="3"/>
  <c r="L690" i="3"/>
  <c r="L832" i="3"/>
  <c r="L2081" i="3"/>
  <c r="L1075" i="3"/>
  <c r="L1202" i="3"/>
  <c r="L2028" i="3"/>
  <c r="L572" i="3"/>
  <c r="L1010" i="3"/>
  <c r="L1771" i="3"/>
  <c r="L835" i="3"/>
  <c r="L2917" i="3"/>
  <c r="L1636" i="3"/>
  <c r="L1576" i="3"/>
  <c r="L674" i="3"/>
  <c r="L1549" i="3"/>
  <c r="L513" i="3"/>
  <c r="L1450" i="3"/>
  <c r="L118" i="3"/>
  <c r="L1319" i="3"/>
  <c r="L1865" i="3"/>
  <c r="L2956" i="3"/>
  <c r="L317" i="3"/>
  <c r="L2015" i="3"/>
  <c r="L1073" i="3"/>
  <c r="L372" i="3"/>
  <c r="L2128" i="3"/>
  <c r="L924" i="3"/>
  <c r="L2794" i="3"/>
  <c r="L696" i="3"/>
  <c r="L1529" i="3"/>
  <c r="L342" i="3"/>
  <c r="L2915" i="3"/>
  <c r="L1839" i="3"/>
  <c r="L571" i="3"/>
  <c r="L2933" i="3"/>
  <c r="L2700" i="3"/>
  <c r="L695" i="3"/>
  <c r="L1036" i="3"/>
  <c r="L321" i="3"/>
  <c r="L1897" i="3"/>
  <c r="L2709" i="3"/>
  <c r="L1045" i="3"/>
  <c r="L1822" i="3"/>
  <c r="L925" i="3"/>
  <c r="L1219" i="3"/>
  <c r="L1959" i="3"/>
  <c r="L1944" i="3"/>
  <c r="L1939" i="3"/>
  <c r="L2347" i="3"/>
  <c r="L1933" i="3"/>
  <c r="L2714" i="3"/>
  <c r="L1910" i="3"/>
  <c r="L1879" i="3"/>
  <c r="L1876" i="3"/>
  <c r="L2706" i="3"/>
  <c r="L1787" i="3"/>
  <c r="L2575" i="3"/>
  <c r="L834" i="3"/>
  <c r="L660" i="3"/>
  <c r="L1091" i="3"/>
  <c r="L423" i="3"/>
  <c r="L2419" i="3"/>
  <c r="L1732" i="3"/>
  <c r="L765" i="3"/>
  <c r="L1563" i="3"/>
  <c r="L554" i="3"/>
  <c r="L1483" i="3"/>
  <c r="L448" i="3"/>
  <c r="L1306" i="3"/>
  <c r="L2417" i="3"/>
  <c r="L1403" i="3"/>
  <c r="L2698" i="3"/>
  <c r="L2475" i="3"/>
  <c r="L99" i="3"/>
  <c r="L1922" i="3"/>
  <c r="L421" i="3"/>
  <c r="L1930" i="3"/>
  <c r="L2519" i="3"/>
  <c r="L1890" i="3"/>
  <c r="L1913" i="3"/>
  <c r="L579" i="3"/>
  <c r="L1912" i="3"/>
  <c r="L1889" i="3"/>
  <c r="L1088" i="3"/>
  <c r="L2006" i="3"/>
  <c r="L11" i="3"/>
  <c r="L2050" i="3"/>
  <c r="L2925" i="3"/>
  <c r="L221" i="3"/>
  <c r="L1071" i="3"/>
  <c r="L1165" i="3"/>
  <c r="L1164" i="3"/>
  <c r="L1863" i="3"/>
  <c r="L1916" i="3"/>
  <c r="L2046" i="3"/>
  <c r="L2404" i="3"/>
  <c r="L140" i="3"/>
  <c r="L685" i="3"/>
  <c r="L1836" i="3"/>
  <c r="L1968" i="3"/>
  <c r="L1886" i="3"/>
  <c r="L2249" i="3"/>
  <c r="L1044" i="3"/>
  <c r="L2400" i="3"/>
  <c r="L1558" i="3"/>
  <c r="L1469" i="3"/>
  <c r="L2104" i="3"/>
  <c r="L2048" i="3"/>
  <c r="L1047" i="3"/>
  <c r="L1324" i="3"/>
  <c r="L2900" i="3"/>
  <c r="L1825" i="3"/>
  <c r="L926" i="3"/>
  <c r="L828" i="3"/>
  <c r="L583" i="3"/>
  <c r="L1935" i="3"/>
  <c r="L1965" i="3"/>
  <c r="L1901" i="3"/>
  <c r="L1417" i="3"/>
  <c r="L1482" i="3"/>
  <c r="L1993" i="3"/>
  <c r="L67" i="3"/>
  <c r="L2023" i="3"/>
  <c r="L2024" i="3"/>
  <c r="L793" i="3"/>
  <c r="L779" i="3"/>
  <c r="L1904" i="3"/>
  <c r="L2303" i="3"/>
  <c r="L1566" i="3"/>
  <c r="L776" i="3"/>
  <c r="L1489" i="3"/>
  <c r="L2945" i="3"/>
  <c r="L2438" i="3"/>
  <c r="L2440" i="3"/>
  <c r="L1027" i="3"/>
  <c r="L2491" i="3"/>
  <c r="L1861" i="3"/>
  <c r="L102" i="3"/>
  <c r="L2944" i="3"/>
  <c r="L927" i="3"/>
  <c r="L1488" i="3"/>
  <c r="L68" i="3"/>
  <c r="L69" i="3"/>
  <c r="L1038" i="3"/>
  <c r="L2156" i="3"/>
  <c r="L2159" i="3"/>
  <c r="L2163" i="3"/>
  <c r="L2446" i="3"/>
  <c r="L2449" i="3"/>
  <c r="L2453" i="3"/>
  <c r="L2157" i="3"/>
  <c r="L2160" i="3"/>
  <c r="L2164" i="3"/>
  <c r="L2450" i="3"/>
  <c r="L2454" i="3"/>
  <c r="L2095" i="3"/>
  <c r="L2388" i="3"/>
  <c r="L2146" i="3"/>
  <c r="L2437" i="3"/>
  <c r="L2190" i="3"/>
  <c r="L2196" i="3"/>
  <c r="L2479" i="3"/>
  <c r="L2480" i="3"/>
  <c r="L2487" i="3"/>
  <c r="L2463" i="3"/>
  <c r="L2170" i="3"/>
  <c r="L2460" i="3"/>
  <c r="L2461" i="3"/>
  <c r="L2166" i="3"/>
  <c r="L2456" i="3"/>
  <c r="L2112" i="3"/>
  <c r="L2405" i="3"/>
  <c r="L2109" i="3"/>
  <c r="L2099" i="3"/>
  <c r="L2393" i="3"/>
  <c r="L2100" i="3"/>
  <c r="L2395" i="3"/>
  <c r="L2192" i="3"/>
  <c r="L2482" i="3"/>
  <c r="L2193" i="3"/>
  <c r="L2103" i="3"/>
  <c r="L2200" i="3"/>
  <c r="L1511" i="3"/>
  <c r="L1468" i="3"/>
  <c r="L1461" i="3"/>
  <c r="L1476" i="3"/>
  <c r="L2255" i="3"/>
  <c r="L2263" i="3"/>
  <c r="L2317" i="3"/>
  <c r="L2321" i="3"/>
  <c r="L2325" i="3"/>
  <c r="L2330" i="3"/>
  <c r="L2264" i="3"/>
  <c r="L2318" i="3"/>
  <c r="L2322" i="3"/>
  <c r="L2326" i="3"/>
  <c r="L2331" i="3"/>
  <c r="L2319" i="3"/>
  <c r="L2323" i="3"/>
  <c r="L2327" i="3"/>
  <c r="L2332" i="3"/>
  <c r="L2261" i="3"/>
  <c r="L2370" i="3"/>
  <c r="L2371" i="3"/>
  <c r="L2372" i="3"/>
  <c r="L2270" i="3"/>
  <c r="L2283" i="3"/>
  <c r="L2357" i="3"/>
  <c r="L2364" i="3"/>
  <c r="L2350" i="3"/>
  <c r="L2358" i="3"/>
  <c r="L2365" i="3"/>
  <c r="L2339" i="3"/>
  <c r="L2360" i="3"/>
  <c r="L2367" i="3"/>
  <c r="L2361" i="3"/>
  <c r="L2368" i="3"/>
  <c r="L2306" i="3"/>
  <c r="L2344" i="3"/>
  <c r="L2310" i="3"/>
  <c r="L12" i="3"/>
  <c r="L2276" i="3"/>
  <c r="L2314" i="3"/>
  <c r="L239" i="3"/>
  <c r="L243" i="3"/>
  <c r="L246" i="3"/>
  <c r="L2110" i="3"/>
  <c r="L244" i="3"/>
  <c r="L240" i="3"/>
  <c r="L249" i="3"/>
  <c r="L250" i="3"/>
  <c r="L271" i="3"/>
  <c r="L499" i="3"/>
  <c r="L411" i="3"/>
  <c r="L414" i="3"/>
  <c r="L415" i="3"/>
  <c r="L412" i="3"/>
  <c r="L440" i="3"/>
  <c r="L396" i="3"/>
  <c r="L427" i="3"/>
  <c r="L432" i="3"/>
  <c r="L436" i="3"/>
  <c r="L2720" i="3"/>
  <c r="L2727" i="3"/>
  <c r="L2732" i="3"/>
  <c r="L2736" i="3"/>
  <c r="L2960" i="3"/>
  <c r="L229" i="3"/>
  <c r="L402" i="3"/>
  <c r="L232" i="3"/>
  <c r="L425" i="3"/>
  <c r="L226" i="3"/>
  <c r="L433" i="3"/>
  <c r="L438" i="3"/>
  <c r="L422" i="3"/>
  <c r="L408" i="3"/>
  <c r="L453" i="3"/>
  <c r="L454" i="3"/>
  <c r="L476" i="3"/>
  <c r="L478" i="3"/>
  <c r="L473" i="3"/>
  <c r="L474" i="3"/>
  <c r="L519" i="3"/>
  <c r="L1304" i="3"/>
  <c r="L1311" i="3"/>
  <c r="L1313" i="3"/>
  <c r="L1315" i="3"/>
  <c r="L1309" i="3"/>
  <c r="L1555" i="3"/>
  <c r="L1533" i="3"/>
  <c r="L1547" i="3"/>
  <c r="L2277" i="3"/>
  <c r="L1225" i="3"/>
  <c r="L1236" i="3"/>
  <c r="L985" i="3"/>
  <c r="L2901" i="3"/>
  <c r="L2898" i="3"/>
  <c r="L1051" i="3"/>
  <c r="L1408" i="3"/>
  <c r="L1409" i="3"/>
  <c r="L1292" i="3"/>
  <c r="L1293" i="3"/>
  <c r="L1211" i="3"/>
  <c r="L1212" i="3"/>
  <c r="L13" i="3"/>
  <c r="L48" i="3"/>
  <c r="L139" i="3"/>
  <c r="L2512" i="3"/>
  <c r="L3" i="3"/>
  <c r="L4" i="3"/>
  <c r="L1039" i="3"/>
  <c r="L505" i="3"/>
  <c r="L1329" i="3"/>
  <c r="L1587" i="3"/>
  <c r="L2717" i="3"/>
  <c r="L1033" i="3"/>
  <c r="L2947" i="3"/>
  <c r="L1451" i="3"/>
  <c r="L781" i="3"/>
  <c r="L1030" i="3"/>
  <c r="L2499" i="3"/>
  <c r="L1157" i="3"/>
  <c r="L1223" i="3"/>
  <c r="L2922" i="3"/>
  <c r="L85" i="3"/>
  <c r="L1887" i="3"/>
  <c r="L2005" i="3"/>
  <c r="L1947" i="3"/>
  <c r="L77" i="3"/>
  <c r="L71" i="3"/>
  <c r="L1287" i="3"/>
  <c r="L74" i="3"/>
  <c r="L70" i="3"/>
  <c r="L2620" i="3"/>
  <c r="L2197" i="3"/>
  <c r="L2198" i="3"/>
  <c r="L2113" i="3"/>
  <c r="L1705" i="3"/>
  <c r="L1706" i="3"/>
  <c r="L1644" i="3"/>
  <c r="L2963" i="3"/>
  <c r="L2968" i="3"/>
  <c r="L1398" i="3"/>
  <c r="L1048" i="3"/>
  <c r="L1743" i="3"/>
  <c r="L1484" i="3"/>
  <c r="L1755" i="3"/>
  <c r="L2791" i="3"/>
  <c r="L2740" i="3"/>
  <c r="L1537" i="3"/>
  <c r="L1024" i="3"/>
  <c r="L401" i="3"/>
  <c r="L266" i="3"/>
  <c r="L1349" i="3"/>
  <c r="L199" i="3"/>
  <c r="L227" i="3"/>
  <c r="L2458" i="3"/>
  <c r="L1397" i="3"/>
  <c r="L2021" i="3"/>
  <c r="L1891" i="3"/>
  <c r="L580" i="3"/>
  <c r="L2444" i="3"/>
  <c r="L566" i="3"/>
  <c r="L2497" i="3"/>
  <c r="L2636" i="3"/>
  <c r="L1921" i="3"/>
  <c r="L586" i="3"/>
  <c r="L1950" i="3"/>
  <c r="L501" i="3"/>
  <c r="L2049" i="3"/>
  <c r="L831" i="3"/>
  <c r="L585" i="3"/>
  <c r="L1513" i="3"/>
  <c r="L1197" i="3"/>
  <c r="L2084" i="3"/>
  <c r="L142" i="3"/>
  <c r="L1908" i="3"/>
  <c r="L1736" i="3"/>
  <c r="L1789" i="3"/>
  <c r="L565" i="3"/>
  <c r="L1797" i="3"/>
  <c r="L664" i="3"/>
  <c r="L1846" i="3"/>
  <c r="L684" i="3"/>
  <c r="L310" i="3"/>
  <c r="L1880" i="3"/>
  <c r="L1327" i="3"/>
  <c r="L939" i="3"/>
  <c r="L1996" i="3"/>
  <c r="L2390" i="3"/>
  <c r="L2399" i="3"/>
  <c r="L1158" i="3"/>
  <c r="L2695" i="3"/>
  <c r="L91" i="3"/>
  <c r="L1974" i="3"/>
  <c r="L2699" i="3"/>
  <c r="L693" i="3"/>
  <c r="L228" i="3"/>
  <c r="L1080" i="3"/>
  <c r="L1918" i="3"/>
  <c r="L1510" i="3"/>
  <c r="L1156" i="3"/>
  <c r="L3095" i="3"/>
  <c r="L3098" i="3"/>
  <c r="L3101" i="3"/>
  <c r="L3104" i="3"/>
  <c r="L3107" i="3"/>
  <c r="L3110" i="3"/>
  <c r="L3121" i="3"/>
  <c r="L3134" i="3"/>
  <c r="L3137" i="3"/>
  <c r="L3144" i="3"/>
  <c r="L3145" i="3"/>
  <c r="L3146" i="3"/>
  <c r="L3152" i="3"/>
  <c r="L3161" i="3"/>
  <c r="L3164" i="3"/>
  <c r="L3167" i="3"/>
  <c r="L3170" i="3"/>
  <c r="L3173" i="3"/>
  <c r="L3176" i="3"/>
  <c r="L3179" i="3"/>
  <c r="L3182" i="3"/>
  <c r="L3189" i="3"/>
  <c r="L3193" i="3"/>
  <c r="L3199" i="3"/>
  <c r="L3202" i="3"/>
  <c r="L3209" i="3"/>
  <c r="L3212" i="3"/>
  <c r="L3221" i="3"/>
  <c r="L3228" i="3"/>
  <c r="L3237" i="3"/>
  <c r="L3240" i="3"/>
  <c r="L3243" i="3"/>
  <c r="L3246" i="3"/>
  <c r="L3249" i="3"/>
  <c r="L3252" i="3"/>
  <c r="L3256" i="3"/>
  <c r="L3262" i="3"/>
  <c r="L3265" i="3"/>
  <c r="L3268" i="3"/>
  <c r="L3271" i="3"/>
  <c r="L3274" i="3"/>
  <c r="L3278" i="3"/>
  <c r="L3281" i="3"/>
  <c r="L3284" i="3"/>
  <c r="L3287" i="3"/>
  <c r="L3290" i="3"/>
  <c r="L3293" i="3"/>
  <c r="L3297" i="3"/>
  <c r="L3300" i="3"/>
  <c r="L3303" i="3"/>
  <c r="L3306" i="3"/>
  <c r="L3309" i="3"/>
  <c r="L3312" i="3"/>
  <c r="L3315" i="3"/>
  <c r="L3384" i="3"/>
  <c r="L3387" i="3"/>
  <c r="L3390" i="3"/>
  <c r="L3393" i="3"/>
  <c r="L3396" i="3"/>
  <c r="L3404" i="3"/>
  <c r="L3412" i="3"/>
  <c r="L3409" i="3"/>
  <c r="L3416" i="3"/>
  <c r="L3428" i="3"/>
  <c r="L3431" i="3"/>
  <c r="L3437" i="3"/>
  <c r="L3440" i="3"/>
  <c r="L3442" i="3"/>
  <c r="L3448" i="3"/>
  <c r="L3449" i="3"/>
  <c r="L3041" i="3"/>
  <c r="L3044" i="3"/>
  <c r="L3057" i="3"/>
  <c r="L3071" i="3"/>
  <c r="L3068" i="3"/>
  <c r="L3065" i="3"/>
  <c r="L3062" i="3"/>
  <c r="L3077" i="3"/>
  <c r="L3080" i="3"/>
  <c r="L3084" i="3"/>
  <c r="L3087" i="3"/>
  <c r="L3088" i="3"/>
  <c r="L3091" i="3"/>
  <c r="L3094" i="3"/>
  <c r="L3097" i="3"/>
  <c r="L3103" i="3"/>
  <c r="L3106" i="3"/>
  <c r="L3109" i="3"/>
  <c r="L3117" i="3"/>
  <c r="L3120" i="3"/>
  <c r="L3123" i="3"/>
  <c r="L3124" i="3"/>
  <c r="L3125" i="3"/>
  <c r="L3136" i="3"/>
  <c r="L3140" i="3"/>
  <c r="L3143" i="3"/>
  <c r="L3151" i="3"/>
  <c r="L3154" i="3"/>
  <c r="L3155" i="3"/>
  <c r="L3158" i="3"/>
  <c r="L3159" i="3"/>
  <c r="L3160" i="3"/>
  <c r="L3163" i="3"/>
  <c r="L3166" i="3"/>
  <c r="L3169" i="3"/>
  <c r="L3172" i="3"/>
  <c r="L3175" i="3"/>
  <c r="L3178" i="3"/>
  <c r="L3192" i="3"/>
  <c r="L3198" i="3"/>
  <c r="L3204" i="3"/>
  <c r="L3208" i="3"/>
  <c r="L3211" i="3"/>
  <c r="L3220" i="3"/>
  <c r="L3224" i="3"/>
  <c r="L3227" i="3"/>
  <c r="L3231" i="3"/>
  <c r="L3236" i="3"/>
  <c r="L3239" i="3"/>
  <c r="L3242" i="3"/>
  <c r="L3245" i="3"/>
  <c r="L3248" i="3"/>
  <c r="L3251" i="3"/>
  <c r="L3255" i="3"/>
  <c r="L3261" i="3"/>
  <c r="L3264" i="3"/>
  <c r="L3267" i="3"/>
  <c r="L3270" i="3"/>
  <c r="L3273" i="3"/>
  <c r="L3277" i="3"/>
  <c r="L3280" i="3"/>
  <c r="L3283" i="3"/>
  <c r="L3286" i="3"/>
  <c r="L3289" i="3"/>
  <c r="L3292" i="3"/>
  <c r="L3295" i="3"/>
  <c r="L3296" i="3"/>
  <c r="L3299" i="3"/>
  <c r="L3302" i="3"/>
  <c r="L3305" i="3"/>
  <c r="L3311" i="3"/>
  <c r="L3314" i="3"/>
  <c r="L3379" i="3"/>
  <c r="L3377" i="3"/>
  <c r="L3374" i="3"/>
  <c r="L3371" i="3"/>
  <c r="L3368" i="3"/>
  <c r="L3365" i="3"/>
  <c r="L3362" i="3"/>
  <c r="L3359" i="3"/>
  <c r="L3356" i="3"/>
  <c r="L3353" i="3"/>
  <c r="L3350" i="3"/>
  <c r="L3347" i="3"/>
  <c r="L3344" i="3"/>
  <c r="L3338" i="3"/>
  <c r="L3335" i="3"/>
  <c r="L3332" i="3"/>
  <c r="L3326" i="3"/>
  <c r="L3323" i="3"/>
  <c r="L3320" i="3"/>
  <c r="L3383" i="3"/>
  <c r="L3386" i="3"/>
  <c r="L3389" i="3"/>
  <c r="L3392" i="3"/>
  <c r="L3395" i="3"/>
  <c r="L3398" i="3"/>
  <c r="L3402" i="3"/>
  <c r="L3403" i="3"/>
  <c r="L3406" i="3"/>
  <c r="L3413" i="3"/>
  <c r="L3410" i="3"/>
  <c r="L3407" i="3"/>
  <c r="L3423" i="3"/>
  <c r="L3420" i="3"/>
  <c r="L3414" i="3"/>
  <c r="L3427" i="3"/>
  <c r="L3430" i="3"/>
  <c r="L3436" i="3"/>
  <c r="L3439" i="3"/>
  <c r="L3447" i="3"/>
  <c r="L3453" i="3"/>
  <c r="L823" i="3"/>
  <c r="L602" i="3"/>
  <c r="L1905" i="3"/>
  <c r="L1186" i="3"/>
  <c r="L2385" i="3"/>
  <c r="L2034" i="3"/>
  <c r="L1957" i="3"/>
  <c r="L1184" i="3"/>
  <c r="L647" i="3"/>
  <c r="L1496" i="3"/>
  <c r="L2140" i="3"/>
  <c r="L1900" i="3"/>
  <c r="L1494" i="3"/>
  <c r="L2556" i="3"/>
  <c r="L1180" i="3"/>
  <c r="L2033" i="3"/>
  <c r="L503" i="3"/>
  <c r="L296" i="3"/>
  <c r="L2054" i="3"/>
  <c r="L788" i="3"/>
  <c r="L1823" i="3"/>
  <c r="L1019" i="3"/>
  <c r="L699" i="3"/>
  <c r="L1018" i="3"/>
  <c r="L1925" i="3"/>
  <c r="L2017" i="3"/>
  <c r="L2616" i="3"/>
  <c r="L1492" i="3"/>
  <c r="L923" i="3"/>
  <c r="L21" i="3"/>
  <c r="L852" i="3"/>
  <c r="L1817" i="3"/>
  <c r="L691" i="3"/>
  <c r="L1824" i="3"/>
  <c r="L1782" i="3"/>
  <c r="L1524" i="3"/>
  <c r="L1026" i="3"/>
  <c r="L1401" i="3"/>
  <c r="L273" i="3"/>
  <c r="L787" i="3"/>
  <c r="L1924" i="3"/>
  <c r="L589" i="3"/>
  <c r="L1923" i="3"/>
  <c r="L2927" i="3"/>
  <c r="L588" i="3"/>
  <c r="L1516" i="3"/>
  <c r="L855" i="3"/>
  <c r="L2701" i="3"/>
  <c r="L231" i="3"/>
  <c r="L502" i="3"/>
  <c r="L322" i="3"/>
  <c r="L2710" i="3"/>
  <c r="L2424" i="3"/>
  <c r="L1490" i="3"/>
  <c r="L1776" i="3"/>
  <c r="L795" i="3"/>
  <c r="L1857" i="3"/>
  <c r="L86" i="3"/>
  <c r="L123" i="3"/>
  <c r="L2613" i="3"/>
  <c r="L1896" i="3"/>
  <c r="L1895" i="3"/>
  <c r="L332" i="3"/>
  <c r="L220" i="3"/>
  <c r="L1818" i="3"/>
  <c r="L117" i="3"/>
  <c r="L1936" i="3"/>
  <c r="L1963" i="3"/>
  <c r="L1942" i="3"/>
  <c r="L2181" i="3"/>
  <c r="L1931" i="3"/>
  <c r="L1881" i="3"/>
  <c r="L1988" i="3"/>
  <c r="L1878" i="3"/>
  <c r="L2656" i="3"/>
  <c r="L2555" i="3"/>
  <c r="L2057" i="3"/>
  <c r="L37" i="3"/>
  <c r="L36" i="3"/>
  <c r="L38" i="3"/>
  <c r="L54" i="3"/>
  <c r="L1041" i="3"/>
  <c r="L1040" i="3"/>
  <c r="L1042" i="3"/>
  <c r="L1046" i="3"/>
  <c r="L1054" i="3"/>
  <c r="L1057" i="3"/>
  <c r="L1081" i="3"/>
  <c r="L1062" i="3"/>
  <c r="L1064" i="3"/>
  <c r="L1074" i="3"/>
  <c r="L113" i="3"/>
  <c r="L121" i="3"/>
  <c r="L122" i="3"/>
  <c r="L116" i="3"/>
  <c r="L1856" i="3"/>
  <c r="L1853" i="3"/>
  <c r="L1858" i="3"/>
  <c r="L1851" i="3"/>
  <c r="L1859" i="3"/>
  <c r="L33" i="3"/>
  <c r="L32" i="3"/>
  <c r="L43" i="3"/>
  <c r="L93" i="3"/>
  <c r="L92" i="3"/>
  <c r="L89" i="3"/>
  <c r="L96" i="3"/>
  <c r="L104" i="3"/>
  <c r="L105" i="3"/>
  <c r="L218" i="3"/>
  <c r="L219" i="3"/>
  <c r="L313" i="3"/>
  <c r="L307" i="3"/>
  <c r="L2612" i="3"/>
  <c r="L2617" i="3"/>
  <c r="L2682" i="3"/>
  <c r="L2660" i="3"/>
  <c r="L1870" i="3"/>
  <c r="L1869" i="3"/>
  <c r="L90" i="3"/>
  <c r="L94" i="3"/>
  <c r="L295" i="3"/>
  <c r="L318" i="3"/>
  <c r="L2897" i="3"/>
  <c r="L2442" i="3"/>
  <c r="L2916" i="3"/>
  <c r="L6" i="3"/>
  <c r="L28" i="3"/>
  <c r="L44" i="3"/>
  <c r="L72" i="3"/>
  <c r="L84" i="3"/>
  <c r="L225" i="3"/>
  <c r="L236" i="3"/>
  <c r="L341" i="3"/>
  <c r="L581" i="3"/>
  <c r="L1948" i="3"/>
  <c r="L1894" i="3"/>
  <c r="L1874" i="3"/>
  <c r="L1875" i="3"/>
  <c r="L1882" i="3"/>
  <c r="L1914" i="3"/>
  <c r="L1937" i="3"/>
  <c r="L1938" i="3"/>
  <c r="L1941" i="3"/>
  <c r="L1945" i="3"/>
  <c r="L1946" i="3"/>
  <c r="L1961" i="3"/>
  <c r="L2131" i="3"/>
  <c r="L2175" i="3"/>
  <c r="L1687" i="3"/>
  <c r="L137" i="3"/>
  <c r="L128" i="3"/>
  <c r="L204" i="3"/>
  <c r="L205" i="3"/>
  <c r="L206" i="3"/>
  <c r="L182" i="3"/>
  <c r="L184" i="3"/>
  <c r="L138" i="3"/>
  <c r="L189" i="3"/>
  <c r="L146" i="3"/>
  <c r="L149" i="3"/>
  <c r="L2989" i="3"/>
  <c r="L25" i="3"/>
  <c r="L24" i="3"/>
  <c r="L3017" i="3"/>
  <c r="L3019" i="3"/>
  <c r="L3026" i="3"/>
  <c r="L3037" i="3"/>
  <c r="L3043" i="3"/>
  <c r="L3046" i="3"/>
  <c r="L3050" i="3"/>
  <c r="L3052" i="3"/>
  <c r="L3053" i="3"/>
  <c r="L3054" i="3"/>
  <c r="L3055" i="3"/>
  <c r="L3056" i="3"/>
  <c r="L3060" i="3"/>
  <c r="L191" i="3"/>
  <c r="L162" i="3"/>
  <c r="L201" i="3"/>
  <c r="L194" i="3"/>
  <c r="L169" i="3"/>
  <c r="L933" i="3"/>
  <c r="L934" i="3"/>
  <c r="L942" i="3"/>
  <c r="L1020" i="3"/>
  <c r="L944" i="3"/>
  <c r="L946" i="3"/>
  <c r="L949" i="3"/>
  <c r="L953" i="3"/>
  <c r="L960" i="3"/>
  <c r="L962" i="3"/>
  <c r="L964" i="3"/>
  <c r="L1008" i="3"/>
  <c r="L955" i="3"/>
  <c r="L1016" i="3"/>
  <c r="L1009" i="3"/>
  <c r="L997" i="3"/>
  <c r="L973" i="3"/>
  <c r="L978" i="3"/>
  <c r="L1021" i="3"/>
  <c r="L980" i="3"/>
  <c r="L981" i="3"/>
  <c r="L1002" i="3"/>
  <c r="L135" i="3"/>
  <c r="L151" i="3"/>
  <c r="L1012" i="3"/>
  <c r="L1667" i="3"/>
  <c r="L1670" i="3"/>
  <c r="L62" i="3"/>
  <c r="L836" i="3"/>
  <c r="L937" i="3"/>
  <c r="L1745" i="3"/>
  <c r="L2001" i="3"/>
  <c r="L2068" i="3"/>
  <c r="L2141" i="3"/>
  <c r="L2118" i="3"/>
  <c r="L2137" i="3"/>
  <c r="L2229" i="3"/>
  <c r="L2889" i="3"/>
  <c r="L2896" i="3"/>
  <c r="L2948" i="3"/>
  <c r="L1911" i="3"/>
  <c r="L2696" i="3"/>
  <c r="L1536" i="3"/>
  <c r="L1163" i="3"/>
  <c r="L2949" i="3"/>
  <c r="L2752" i="3"/>
  <c r="L1648" i="3"/>
  <c r="L2967" i="3"/>
  <c r="L2983" i="3"/>
  <c r="L3000" i="3"/>
  <c r="L2994" i="3"/>
  <c r="L3009" i="3"/>
  <c r="L3003" i="3"/>
  <c r="L2562" i="3"/>
  <c r="L3016" i="3"/>
  <c r="L3018" i="3"/>
  <c r="L3021" i="3"/>
  <c r="L3025" i="3"/>
  <c r="L3028" i="3"/>
  <c r="L3029" i="3"/>
  <c r="L3035" i="3"/>
  <c r="L3036" i="3"/>
  <c r="L3039" i="3"/>
  <c r="L3042" i="3"/>
  <c r="L3045" i="3"/>
  <c r="L3058" i="3"/>
  <c r="L3059" i="3"/>
  <c r="L3070" i="3"/>
  <c r="L3067" i="3"/>
  <c r="L3064" i="3"/>
  <c r="L3073" i="3"/>
  <c r="L3074" i="3"/>
  <c r="L3075" i="3"/>
  <c r="L3078" i="3"/>
  <c r="L3081" i="3"/>
  <c r="L3082" i="3"/>
  <c r="L3085" i="3"/>
  <c r="L3092" i="3"/>
  <c r="L10" i="3"/>
  <c r="L2489" i="3"/>
  <c r="L2490" i="3"/>
  <c r="L2411" i="3"/>
  <c r="L2119" i="3"/>
  <c r="L2133" i="3"/>
  <c r="L2186" i="3"/>
  <c r="L1237" i="3"/>
  <c r="L1174" i="3"/>
  <c r="L669" i="3"/>
  <c r="L673" i="3"/>
  <c r="L670" i="3"/>
  <c r="L705" i="3"/>
  <c r="L708" i="3"/>
  <c r="L710" i="3"/>
  <c r="L712" i="3"/>
  <c r="L717" i="3"/>
  <c r="L720" i="3"/>
  <c r="L723" i="3"/>
  <c r="L725" i="3"/>
  <c r="L727" i="3"/>
  <c r="L811" i="3"/>
  <c r="L145" i="3"/>
  <c r="L2597" i="3"/>
  <c r="L2601" i="3"/>
  <c r="L1473" i="3"/>
  <c r="L2534" i="3"/>
  <c r="L2299" i="3"/>
  <c r="L1656" i="3"/>
  <c r="L1339" i="3"/>
  <c r="L2590" i="3"/>
  <c r="L2591" i="3"/>
  <c r="L2592" i="3"/>
  <c r="L2606" i="3"/>
  <c r="L2669" i="3"/>
  <c r="L2665" i="3"/>
  <c r="L2607" i="3"/>
  <c r="L2638" i="3"/>
  <c r="L2641" i="3"/>
  <c r="L2645" i="3"/>
  <c r="L2639" i="3"/>
  <c r="L2642" i="3"/>
  <c r="L2646" i="3"/>
  <c r="L2627" i="3"/>
  <c r="L2284" i="3"/>
  <c r="L1647" i="3"/>
  <c r="L2987" i="3"/>
  <c r="L2990" i="3"/>
  <c r="L1794" i="3"/>
  <c r="L2069" i="3"/>
  <c r="L1734" i="3"/>
  <c r="L2711" i="3"/>
  <c r="L2044" i="3"/>
  <c r="L1437" i="3"/>
  <c r="L2903" i="3"/>
  <c r="L1457" i="3"/>
  <c r="L109" i="3"/>
  <c r="L2929" i="3"/>
  <c r="L1522" i="3"/>
  <c r="L420" i="3"/>
  <c r="L212" i="3"/>
  <c r="L2384" i="3"/>
  <c r="L2704" i="3"/>
  <c r="L2705" i="3"/>
  <c r="L1821" i="3"/>
  <c r="L2047" i="3"/>
  <c r="L2396" i="3"/>
  <c r="L1155" i="3"/>
  <c r="L1873" i="3"/>
  <c r="L1463" i="3"/>
  <c r="L1883" i="3"/>
  <c r="L2174" i="3"/>
  <c r="L156" i="3"/>
  <c r="L2281" i="3"/>
  <c r="L970" i="3"/>
  <c r="L1179" i="3"/>
  <c r="L1226" i="3"/>
  <c r="L1239" i="3"/>
  <c r="L1255" i="3"/>
  <c r="L1651" i="3"/>
  <c r="L1682" i="3"/>
  <c r="L1660" i="3"/>
  <c r="L1686" i="3"/>
  <c r="L100" i="3"/>
  <c r="L966" i="3"/>
  <c r="L929" i="3"/>
  <c r="L1320" i="3"/>
  <c r="L1594" i="3"/>
  <c r="L1994" i="3"/>
  <c r="L2056" i="3"/>
  <c r="L2087" i="3"/>
  <c r="L2130" i="3"/>
  <c r="L2127" i="3"/>
  <c r="L2220" i="3"/>
  <c r="L2265" i="3"/>
  <c r="L777" i="3"/>
  <c r="L405" i="3"/>
  <c r="L739" i="3"/>
  <c r="L1714" i="3"/>
  <c r="L1666" i="3"/>
  <c r="L1684" i="3"/>
  <c r="L1685" i="3"/>
  <c r="L2836" i="3"/>
  <c r="L1668" i="3"/>
  <c r="L1669" i="3"/>
  <c r="L1716" i="3"/>
  <c r="L1717" i="3"/>
  <c r="L2964" i="3"/>
  <c r="L2985" i="3"/>
  <c r="L2982" i="3"/>
  <c r="L2988" i="3"/>
  <c r="L3001" i="3"/>
  <c r="L2998" i="3"/>
  <c r="L2995" i="3"/>
  <c r="L3010" i="3"/>
  <c r="L3007" i="3"/>
  <c r="L3004" i="3"/>
  <c r="L2561" i="3"/>
  <c r="L3013" i="3"/>
  <c r="L3014" i="3"/>
  <c r="L1366" i="3"/>
  <c r="L3020" i="3"/>
  <c r="L3023" i="3"/>
  <c r="L3024" i="3"/>
  <c r="L3027" i="3"/>
  <c r="L3034" i="3"/>
  <c r="L3188" i="3"/>
  <c r="L3207" i="3"/>
  <c r="L3206" i="3"/>
  <c r="L3205" i="3"/>
  <c r="L3399" i="3"/>
  <c r="L3400" i="3"/>
  <c r="L3433" i="3"/>
  <c r="L3434" i="3"/>
  <c r="L3435" i="3"/>
  <c r="L4140" i="3"/>
  <c r="L4141" i="3"/>
  <c r="L4142" i="3"/>
  <c r="L2986" i="3"/>
  <c r="L1954" i="3"/>
  <c r="L2063" i="3"/>
  <c r="L1646" i="3"/>
  <c r="L1655" i="3"/>
  <c r="L1517" i="3"/>
  <c r="L1518" i="3"/>
  <c r="L1503" i="3"/>
  <c r="L813" i="3"/>
  <c r="L817" i="3"/>
  <c r="L830" i="3"/>
  <c r="L827" i="3"/>
  <c r="L887" i="3"/>
  <c r="L896" i="3"/>
  <c r="L894" i="3"/>
  <c r="L892" i="3"/>
  <c r="L899" i="3"/>
  <c r="L1144" i="3"/>
  <c r="L1216" i="3"/>
  <c r="L1297" i="3"/>
  <c r="L1413" i="3"/>
  <c r="L1251" i="3"/>
  <c r="L1357" i="3"/>
  <c r="L1263" i="3"/>
  <c r="L1369" i="3"/>
  <c r="L1279" i="3"/>
  <c r="L1390" i="3"/>
  <c r="L621" i="3"/>
  <c r="L976" i="3"/>
  <c r="L967" i="3"/>
  <c r="L1005" i="3"/>
  <c r="L1022" i="3"/>
  <c r="L1643" i="3"/>
  <c r="L1642" i="3"/>
  <c r="L1664" i="3"/>
  <c r="L1691" i="3"/>
  <c r="L1653" i="3"/>
  <c r="L1673" i="3"/>
  <c r="L1689" i="3"/>
  <c r="L1999" i="3"/>
  <c r="L46" i="3"/>
  <c r="L2003" i="3"/>
  <c r="L2038" i="3"/>
  <c r="L815" i="3"/>
  <c r="L2345" i="3"/>
  <c r="L2067" i="3"/>
  <c r="L2107" i="3"/>
  <c r="L2120" i="3"/>
  <c r="L1885" i="3"/>
  <c r="L2149" i="3"/>
  <c r="L64" i="3"/>
  <c r="L786" i="3"/>
  <c r="L1032" i="3"/>
  <c r="L2486" i="3"/>
  <c r="L718" i="3"/>
  <c r="L1034" i="3"/>
  <c r="L2952" i="3"/>
  <c r="L2603" i="3"/>
  <c r="L2588" i="3"/>
  <c r="L2206" i="3"/>
  <c r="L1984" i="3"/>
  <c r="L1983" i="3"/>
  <c r="L30" i="3"/>
  <c r="L1035" i="3"/>
  <c r="L7" i="3"/>
  <c r="L1724" i="3"/>
  <c r="L2412" i="3"/>
  <c r="L2415" i="3"/>
  <c r="L2423" i="3"/>
  <c r="L2476" i="3"/>
  <c r="L2466" i="3"/>
  <c r="L2467" i="3"/>
  <c r="L2431" i="3"/>
  <c r="L2447" i="3"/>
  <c r="L2421" i="3"/>
  <c r="L2414" i="3"/>
  <c r="L2430" i="3"/>
  <c r="L2428" i="3"/>
  <c r="L2494" i="3"/>
  <c r="L2426" i="3"/>
  <c r="L2398" i="3"/>
  <c r="L2483" i="3"/>
  <c r="L2402" i="3"/>
  <c r="L2966" i="3"/>
  <c r="L181" i="3"/>
  <c r="P4320" i="3"/>
  <c r="P976" i="3"/>
  <c r="L214" i="3"/>
  <c r="L207" i="3"/>
  <c r="L2686" i="3"/>
  <c r="L2154" i="3"/>
  <c r="L1629" i="3"/>
  <c r="L1754" i="3"/>
  <c r="L124" i="3"/>
  <c r="L2022" i="3"/>
  <c r="I3329" i="3"/>
  <c r="I3341" i="3"/>
  <c r="I3353" i="3"/>
  <c r="I3369" i="3"/>
  <c r="I3216" i="3"/>
  <c r="I3063" i="3"/>
  <c r="I3070" i="3"/>
  <c r="I3322" i="3"/>
  <c r="I3326" i="3"/>
  <c r="I3330" i="3"/>
  <c r="I3338" i="3"/>
  <c r="I3346" i="3"/>
  <c r="I3350" i="3"/>
  <c r="I3354" i="3"/>
  <c r="I3358" i="3"/>
  <c r="I3222" i="3"/>
  <c r="I3352" i="3"/>
  <c r="I3399" i="3"/>
  <c r="I3372" i="3"/>
  <c r="I3186" i="3"/>
  <c r="I3188" i="3"/>
  <c r="I3342" i="3"/>
  <c r="I3370" i="3"/>
  <c r="I3062" i="3"/>
  <c r="I3065" i="3"/>
  <c r="I3069" i="3"/>
  <c r="I3185" i="3"/>
  <c r="I3207" i="3"/>
  <c r="I3215" i="3"/>
  <c r="I3219" i="3"/>
  <c r="I3223" i="3"/>
  <c r="I3235" i="3"/>
  <c r="I3317" i="3"/>
  <c r="I3321" i="3"/>
  <c r="I3325" i="3"/>
  <c r="I3333" i="3"/>
  <c r="I3337" i="3"/>
  <c r="I3345" i="3"/>
  <c r="I3349" i="3"/>
  <c r="I3357" i="3"/>
  <c r="I3361" i="3"/>
  <c r="I3365" i="3"/>
  <c r="I3373" i="3"/>
  <c r="I3377" i="3"/>
  <c r="I3380" i="3"/>
  <c r="I3400" i="3"/>
  <c r="I3066" i="3"/>
  <c r="P3074" i="3"/>
  <c r="P3078" i="3"/>
  <c r="P3082" i="3"/>
  <c r="P3086" i="3"/>
  <c r="P3090" i="3"/>
  <c r="P3094" i="3"/>
  <c r="P3098" i="3"/>
  <c r="P3102" i="3"/>
  <c r="P3106" i="3"/>
  <c r="P3110" i="3"/>
  <c r="P3114" i="3"/>
  <c r="P3118" i="3"/>
  <c r="P3122" i="3"/>
  <c r="P3126" i="3"/>
  <c r="P3130" i="3"/>
  <c r="P3134" i="3"/>
  <c r="P3138" i="3"/>
  <c r="P3142" i="3"/>
  <c r="P3146" i="3"/>
  <c r="P3150" i="3"/>
  <c r="P3154" i="3"/>
  <c r="P3158" i="3"/>
  <c r="P3162" i="3"/>
  <c r="P3166" i="3"/>
  <c r="P3170" i="3"/>
  <c r="P3174" i="3"/>
  <c r="P3178" i="3"/>
  <c r="P3182" i="3"/>
  <c r="P3186" i="3"/>
  <c r="P3188" i="3"/>
  <c r="P3192" i="3"/>
  <c r="P3196" i="3"/>
  <c r="P3200" i="3"/>
  <c r="P3204" i="3"/>
  <c r="P3208" i="3"/>
  <c r="P3212" i="3"/>
  <c r="P3216" i="3"/>
  <c r="P3220" i="3"/>
  <c r="P3224" i="3"/>
  <c r="P3228" i="3"/>
  <c r="P3232" i="3"/>
  <c r="P3236" i="3"/>
  <c r="P3240" i="3"/>
  <c r="P3244" i="3"/>
  <c r="P3248" i="3"/>
  <c r="P3252" i="3"/>
  <c r="P3256" i="3"/>
  <c r="P3260" i="3"/>
  <c r="P3263" i="3"/>
  <c r="P3267" i="3"/>
  <c r="P3271" i="3"/>
  <c r="P3275" i="3"/>
  <c r="P3279" i="3"/>
  <c r="P3283" i="3"/>
  <c r="P3287" i="3"/>
  <c r="P3291" i="3"/>
  <c r="P3295" i="3"/>
  <c r="P3299" i="3"/>
  <c r="P3303" i="3"/>
  <c r="P3306" i="3"/>
  <c r="P3310" i="3"/>
  <c r="P3314" i="3"/>
  <c r="P3318" i="3"/>
  <c r="P3322" i="3"/>
  <c r="P3326" i="3"/>
  <c r="P3330" i="3"/>
  <c r="P3334" i="3"/>
  <c r="P3338" i="3"/>
  <c r="P3342" i="3"/>
  <c r="P3346" i="3"/>
  <c r="P3350" i="3"/>
  <c r="P3354" i="3"/>
  <c r="P3358" i="3"/>
  <c r="P3362" i="3"/>
  <c r="P3366" i="3"/>
  <c r="P3370" i="3"/>
  <c r="I3433" i="3"/>
  <c r="P3474" i="3"/>
  <c r="P3466" i="3"/>
  <c r="L3464" i="3"/>
  <c r="P4207" i="3"/>
  <c r="P4199" i="3"/>
  <c r="P4191" i="3"/>
  <c r="L4189" i="3"/>
  <c r="P4183" i="3"/>
  <c r="P4175" i="3"/>
  <c r="I3068" i="3"/>
  <c r="I3206" i="3"/>
  <c r="I3214" i="3"/>
  <c r="I3218" i="3"/>
  <c r="I3320" i="3"/>
  <c r="I3328" i="3"/>
  <c r="I3340" i="3"/>
  <c r="I3344" i="3"/>
  <c r="I3356" i="3"/>
  <c r="I3364" i="3"/>
  <c r="I3379" i="3"/>
  <c r="L4209" i="3"/>
  <c r="P4203" i="3"/>
  <c r="P4195" i="3"/>
  <c r="P4187" i="3"/>
  <c r="L4185" i="3"/>
  <c r="P4179" i="3"/>
  <c r="P4171" i="3"/>
  <c r="I3334" i="3"/>
  <c r="I3072" i="3"/>
  <c r="I3184" i="3"/>
  <c r="I3324" i="3"/>
  <c r="I3332" i="3"/>
  <c r="I3336" i="3"/>
  <c r="I3348" i="3"/>
  <c r="P4152" i="3"/>
  <c r="P4163" i="3"/>
  <c r="P4165" i="3"/>
  <c r="P4169" i="3"/>
  <c r="P4211" i="3"/>
  <c r="L4255" i="3"/>
  <c r="I3318" i="3"/>
  <c r="P4145" i="3"/>
  <c r="I4361" i="3"/>
  <c r="P1528" i="3"/>
  <c r="P1540" i="3"/>
  <c r="P1552" i="3"/>
  <c r="P1564" i="3"/>
  <c r="P1576" i="3"/>
  <c r="P1588" i="3"/>
  <c r="P1600" i="3"/>
  <c r="P1612" i="3"/>
  <c r="P1623" i="3"/>
  <c r="P1635" i="3"/>
  <c r="P1647" i="3"/>
  <c r="P1659" i="3"/>
  <c r="P1671" i="3"/>
  <c r="P1683" i="3"/>
  <c r="P1695" i="3"/>
  <c r="P1707" i="3"/>
  <c r="P1719" i="3"/>
  <c r="P1731" i="3"/>
  <c r="P1743" i="3"/>
  <c r="P1755" i="3"/>
  <c r="P1767" i="3"/>
  <c r="P1779" i="3"/>
  <c r="P1805" i="3"/>
  <c r="P1817" i="3"/>
  <c r="P1829" i="3"/>
  <c r="P1841" i="3"/>
  <c r="P1853" i="3"/>
  <c r="P1865" i="3"/>
  <c r="P1872" i="3"/>
  <c r="P1884" i="3"/>
  <c r="P1896" i="3"/>
  <c r="P1907" i="3"/>
  <c r="P1915" i="3"/>
  <c r="P1927" i="3"/>
  <c r="P1939" i="3"/>
  <c r="P1951" i="3"/>
  <c r="P1963" i="3"/>
  <c r="P1966" i="3"/>
  <c r="P1978" i="3"/>
  <c r="P1990" i="3"/>
  <c r="P2002" i="3"/>
  <c r="P2014" i="3"/>
  <c r="P2026" i="3"/>
  <c r="P2038" i="3"/>
  <c r="P2050" i="3"/>
  <c r="P2062" i="3"/>
  <c r="P2074" i="3"/>
  <c r="P2086" i="3"/>
  <c r="P2098" i="3"/>
  <c r="P2110" i="3"/>
  <c r="P2122" i="3"/>
  <c r="P2134" i="3"/>
  <c r="P2145" i="3"/>
  <c r="P2157" i="3"/>
  <c r="P2169" i="3"/>
  <c r="P2181" i="3"/>
  <c r="P2193" i="3"/>
  <c r="P2205" i="3"/>
  <c r="P2217" i="3"/>
  <c r="P2229" i="3"/>
  <c r="P3014" i="3"/>
  <c r="P3018" i="3"/>
  <c r="P3022" i="3"/>
  <c r="P3026" i="3"/>
  <c r="P3030" i="3"/>
  <c r="P3034" i="3"/>
  <c r="P3038" i="3"/>
  <c r="P3042" i="3"/>
  <c r="P3046" i="3"/>
  <c r="P3050" i="3"/>
  <c r="P3054" i="3"/>
  <c r="P3058" i="3"/>
  <c r="P3063" i="3"/>
  <c r="P3066" i="3"/>
  <c r="P3070" i="3"/>
  <c r="P156" i="3"/>
  <c r="P778" i="3"/>
  <c r="P790" i="3"/>
  <c r="P802" i="3"/>
  <c r="P814" i="3"/>
  <c r="P826" i="3"/>
  <c r="P838" i="3"/>
  <c r="P850" i="3"/>
  <c r="P862" i="3"/>
  <c r="P874" i="3"/>
  <c r="P886" i="3"/>
  <c r="P898" i="3"/>
  <c r="P909" i="3"/>
  <c r="P921" i="3"/>
  <c r="P932" i="3"/>
  <c r="P943" i="3"/>
  <c r="P955" i="3"/>
  <c r="P967" i="3"/>
  <c r="P979" i="3"/>
  <c r="P991" i="3"/>
  <c r="P1003" i="3"/>
  <c r="P1015" i="3"/>
  <c r="P1023" i="3"/>
  <c r="P1035" i="3"/>
  <c r="P1045" i="3"/>
  <c r="P1057" i="3"/>
  <c r="P1069" i="3"/>
  <c r="P1081" i="3"/>
  <c r="P1093" i="3"/>
  <c r="P1105" i="3"/>
  <c r="P1117" i="3"/>
  <c r="P1129" i="3"/>
  <c r="P1141" i="3"/>
  <c r="P1153" i="3"/>
  <c r="P1165" i="3"/>
  <c r="P1177" i="3"/>
  <c r="P1189" i="3"/>
  <c r="P1201" i="3"/>
  <c r="P1213" i="3"/>
  <c r="P1225" i="3"/>
  <c r="P1237" i="3"/>
  <c r="P1249" i="3"/>
  <c r="P1261" i="3"/>
  <c r="P1273" i="3"/>
  <c r="P1285" i="3"/>
  <c r="P1297" i="3"/>
  <c r="P1309" i="3"/>
  <c r="P1321" i="3"/>
  <c r="P1333" i="3"/>
  <c r="P1345" i="3"/>
  <c r="P1357" i="3"/>
  <c r="P1369" i="3"/>
  <c r="P1381" i="3"/>
  <c r="P1393" i="3"/>
  <c r="P1405" i="3"/>
  <c r="P1417" i="3"/>
  <c r="P1429" i="3"/>
  <c r="P1441" i="3"/>
  <c r="P1453" i="3"/>
  <c r="P1465" i="3"/>
  <c r="P1477" i="3"/>
  <c r="P1489" i="3"/>
  <c r="P1501" i="3"/>
  <c r="P135" i="3"/>
  <c r="P781" i="3"/>
  <c r="P793" i="3"/>
  <c r="P805" i="3"/>
  <c r="P817" i="3"/>
  <c r="P829" i="3"/>
  <c r="P841" i="3"/>
  <c r="P853" i="3"/>
  <c r="P865" i="3"/>
  <c r="P877" i="3"/>
  <c r="P889" i="3"/>
  <c r="P912" i="3"/>
  <c r="P924" i="3"/>
  <c r="P935" i="3"/>
  <c r="P946" i="3"/>
  <c r="P958" i="3"/>
  <c r="P970" i="3"/>
  <c r="P982" i="3"/>
  <c r="P994" i="3"/>
  <c r="P1006" i="3"/>
  <c r="P1026" i="3"/>
  <c r="P1037" i="3"/>
  <c r="P1048" i="3"/>
  <c r="P1060" i="3"/>
  <c r="P1072" i="3"/>
  <c r="P1084" i="3"/>
  <c r="P1096" i="3"/>
  <c r="P1108" i="3"/>
  <c r="P1120" i="3"/>
  <c r="P1132" i="3"/>
  <c r="P1144" i="3"/>
  <c r="P1156" i="3"/>
  <c r="P1168" i="3"/>
  <c r="P1180" i="3"/>
  <c r="P1192" i="3"/>
  <c r="P1204" i="3"/>
  <c r="P1216" i="3"/>
  <c r="P1228" i="3"/>
  <c r="P1240" i="3"/>
  <c r="P1252" i="3"/>
  <c r="P1264" i="3"/>
  <c r="P1276" i="3"/>
  <c r="P1288" i="3"/>
  <c r="P1300" i="3"/>
  <c r="P1312" i="3"/>
  <c r="P1324" i="3"/>
  <c r="P1336" i="3"/>
  <c r="P1348" i="3"/>
  <c r="P1360" i="3"/>
  <c r="P1372" i="3"/>
  <c r="P1384" i="3"/>
  <c r="P1396" i="3"/>
  <c r="P1408" i="3"/>
  <c r="P1420" i="3"/>
  <c r="P1432" i="3"/>
  <c r="P1444" i="3"/>
  <c r="P1456" i="3"/>
  <c r="P1468" i="3"/>
  <c r="P1480" i="3"/>
  <c r="P1492" i="3"/>
  <c r="P1504" i="3"/>
  <c r="P1516" i="3"/>
  <c r="I4360" i="3"/>
  <c r="I4353" i="3"/>
  <c r="P1513" i="3"/>
  <c r="P1525" i="3"/>
  <c r="P1537" i="3"/>
  <c r="P1549" i="3"/>
  <c r="P1561" i="3"/>
  <c r="P1573" i="3"/>
  <c r="P1585" i="3"/>
  <c r="P1597" i="3"/>
  <c r="P1609" i="3"/>
  <c r="P1620" i="3"/>
  <c r="P1632" i="3"/>
  <c r="P1644" i="3"/>
  <c r="P1656" i="3"/>
  <c r="P1668" i="3"/>
  <c r="P1680" i="3"/>
  <c r="P1692" i="3"/>
  <c r="P1704" i="3"/>
  <c r="P1716" i="3"/>
  <c r="P1728" i="3"/>
  <c r="P1740" i="3"/>
  <c r="P1752" i="3"/>
  <c r="P1764" i="3"/>
  <c r="P1776" i="3"/>
  <c r="P1814" i="3"/>
  <c r="P1826" i="3"/>
  <c r="P1838" i="3"/>
  <c r="P1850" i="3"/>
  <c r="P1862" i="3"/>
  <c r="P1870" i="3"/>
  <c r="P1881" i="3"/>
  <c r="P1893" i="3"/>
  <c r="P1905" i="3"/>
  <c r="P1912" i="3"/>
  <c r="P1924" i="3"/>
  <c r="P1936" i="3"/>
  <c r="P1948" i="3"/>
  <c r="P1960" i="3"/>
  <c r="P1964" i="3"/>
  <c r="P1975" i="3"/>
  <c r="P1987" i="3"/>
  <c r="P1999" i="3"/>
  <c r="P2011" i="3"/>
  <c r="P2023" i="3"/>
  <c r="P2035" i="3"/>
  <c r="P2047" i="3"/>
  <c r="P2059" i="3"/>
  <c r="P2071" i="3"/>
  <c r="P2083" i="3"/>
  <c r="P2095" i="3"/>
  <c r="P2107" i="3"/>
  <c r="P2119" i="3"/>
  <c r="P2131" i="3"/>
  <c r="P2143" i="3"/>
  <c r="P2154" i="3"/>
  <c r="P2166" i="3"/>
  <c r="P2178" i="3"/>
  <c r="P2190" i="3"/>
  <c r="P2202" i="3"/>
  <c r="P2214" i="3"/>
  <c r="P2226" i="3"/>
  <c r="P3019" i="3"/>
  <c r="P3023" i="3"/>
  <c r="P3027" i="3"/>
  <c r="P3031" i="3"/>
  <c r="P3035" i="3"/>
  <c r="P3039" i="3"/>
  <c r="P3043" i="3"/>
  <c r="P3047" i="3"/>
  <c r="P3051" i="3"/>
  <c r="P3055" i="3"/>
  <c r="P3059" i="3"/>
  <c r="P3064" i="3"/>
  <c r="P3067" i="3"/>
  <c r="P3071" i="3"/>
  <c r="P3075" i="3"/>
  <c r="P3079" i="3"/>
  <c r="P3083" i="3"/>
  <c r="P3087" i="3"/>
  <c r="P3091" i="3"/>
  <c r="P3095" i="3"/>
  <c r="P3099" i="3"/>
  <c r="P3103" i="3"/>
  <c r="P3107" i="3"/>
  <c r="P3111" i="3"/>
  <c r="P3115" i="3"/>
  <c r="P3119" i="3"/>
  <c r="P3123" i="3"/>
  <c r="P3127" i="3"/>
  <c r="P3131" i="3"/>
  <c r="P3135" i="3"/>
  <c r="P3139" i="3"/>
  <c r="P3143" i="3"/>
  <c r="P3147" i="3"/>
  <c r="P3151" i="3"/>
  <c r="P3155" i="3"/>
  <c r="P3159" i="3"/>
  <c r="P3163" i="3"/>
  <c r="P3167" i="3"/>
  <c r="P3171" i="3"/>
  <c r="P3175" i="3"/>
  <c r="P3179" i="3"/>
  <c r="P3183" i="3"/>
  <c r="P3187" i="3"/>
  <c r="P3189" i="3"/>
  <c r="P3193" i="3"/>
  <c r="P3197" i="3"/>
  <c r="P3201" i="3"/>
  <c r="P3205" i="3"/>
  <c r="P3209" i="3"/>
  <c r="P3213" i="3"/>
  <c r="P3217" i="3"/>
  <c r="P3221" i="3"/>
  <c r="P3225" i="3"/>
  <c r="P3229" i="3"/>
  <c r="P3233" i="3"/>
  <c r="P3237" i="3"/>
  <c r="P3241" i="3"/>
  <c r="P3245" i="3"/>
  <c r="P3249" i="3"/>
  <c r="P3253" i="3"/>
  <c r="P3257" i="3"/>
  <c r="P3264" i="3"/>
  <c r="P3268" i="3"/>
  <c r="P3272" i="3"/>
  <c r="P3276" i="3"/>
  <c r="P3280" i="3"/>
  <c r="P3284" i="3"/>
  <c r="P3288" i="3"/>
  <c r="P3292" i="3"/>
  <c r="P3296" i="3"/>
  <c r="P3300" i="3"/>
  <c r="P3307" i="3"/>
  <c r="P3311" i="3"/>
  <c r="P3315" i="3"/>
  <c r="P3319" i="3"/>
  <c r="P3323" i="3"/>
  <c r="P3327" i="3"/>
  <c r="P3331" i="3"/>
  <c r="P3335" i="3"/>
  <c r="P3339" i="3"/>
  <c r="P3343" i="3"/>
  <c r="P3347" i="3"/>
  <c r="P3351" i="3"/>
  <c r="P3355" i="3"/>
  <c r="P3359" i="3"/>
  <c r="P3363" i="3"/>
  <c r="P3367" i="3"/>
  <c r="P3371" i="3"/>
  <c r="P3375" i="3"/>
  <c r="P3378" i="3"/>
  <c r="P3382" i="3"/>
  <c r="P3386" i="3"/>
  <c r="P3390" i="3"/>
  <c r="P3394" i="3"/>
  <c r="P3398" i="3"/>
  <c r="P3402" i="3"/>
  <c r="P3406" i="3"/>
  <c r="P3410" i="3"/>
  <c r="P3414" i="3"/>
  <c r="P3418" i="3"/>
  <c r="P3422" i="3"/>
  <c r="P3426" i="3"/>
  <c r="P3430" i="3"/>
  <c r="P3434" i="3"/>
  <c r="P3438" i="3"/>
  <c r="P3442" i="3"/>
  <c r="P3446" i="3"/>
  <c r="P3450" i="3"/>
  <c r="P3374" i="3"/>
  <c r="P3381" i="3"/>
  <c r="P3385" i="3"/>
  <c r="P3389" i="3"/>
  <c r="P3393" i="3"/>
  <c r="P3397" i="3"/>
  <c r="P3401" i="3"/>
  <c r="P3405" i="3"/>
  <c r="P3409" i="3"/>
  <c r="P3413" i="3"/>
  <c r="P3417" i="3"/>
  <c r="P3421" i="3"/>
  <c r="P3425" i="3"/>
  <c r="P3429" i="3"/>
  <c r="P3433" i="3"/>
  <c r="P3437" i="3"/>
  <c r="P3441" i="3"/>
  <c r="P3445" i="3"/>
  <c r="P3449" i="3"/>
  <c r="P3453" i="3"/>
  <c r="L3331" i="3"/>
  <c r="I4357" i="3"/>
  <c r="I3217" i="3"/>
  <c r="I3375" i="3"/>
  <c r="I4142" i="3"/>
  <c r="I4359" i="3"/>
  <c r="I4352" i="3"/>
  <c r="P4117" i="3"/>
  <c r="I4140" i="3"/>
  <c r="I4347" i="3"/>
  <c r="I4339" i="3"/>
  <c r="I3064" i="3"/>
  <c r="I3187" i="3"/>
  <c r="I3367" i="3"/>
  <c r="L2178" i="3"/>
  <c r="L2042" i="3"/>
  <c r="L305" i="3"/>
  <c r="L1602" i="3"/>
  <c r="L1979" i="3"/>
  <c r="L2930" i="3"/>
  <c r="L311" i="3"/>
  <c r="L2830" i="3"/>
  <c r="L1305" i="3"/>
  <c r="I3205" i="3"/>
  <c r="I3355" i="3"/>
  <c r="I3347" i="3"/>
  <c r="I3339" i="3"/>
  <c r="I3331" i="3"/>
  <c r="I3323" i="3"/>
  <c r="P3473" i="3"/>
  <c r="L3471" i="3"/>
  <c r="P3465" i="3"/>
  <c r="P3543" i="3"/>
  <c r="P3535" i="3"/>
  <c r="P3528" i="3"/>
  <c r="P3520" i="3"/>
  <c r="L263" i="3"/>
  <c r="L343" i="3"/>
  <c r="L612" i="3"/>
  <c r="L756" i="3"/>
  <c r="L1276" i="3"/>
  <c r="L2219" i="3"/>
  <c r="P3458" i="3"/>
  <c r="P3470" i="3"/>
  <c r="P3483" i="3"/>
  <c r="P3491" i="3"/>
  <c r="L3497" i="3"/>
  <c r="P3499" i="3"/>
  <c r="P3507" i="3"/>
  <c r="L3513" i="3"/>
  <c r="P3515" i="3"/>
  <c r="L3533" i="3"/>
  <c r="P3542" i="3"/>
  <c r="P3534" i="3"/>
  <c r="P3527" i="3"/>
  <c r="P3519" i="3"/>
  <c r="P3546" i="3"/>
  <c r="P3607" i="3"/>
  <c r="P3600" i="3"/>
  <c r="L3598" i="3"/>
  <c r="P3593" i="3"/>
  <c r="L555" i="3"/>
  <c r="L692" i="3"/>
  <c r="L2780" i="3"/>
  <c r="L2566" i="3"/>
  <c r="L2715" i="3"/>
  <c r="L3445" i="3"/>
  <c r="P3612" i="3"/>
  <c r="P3604" i="3"/>
  <c r="P3597" i="3"/>
  <c r="L3458" i="3"/>
  <c r="I3362" i="3"/>
  <c r="I3359" i="3"/>
  <c r="I3351" i="3"/>
  <c r="I3343" i="3"/>
  <c r="I3335" i="3"/>
  <c r="I3327" i="3"/>
  <c r="I3319" i="3"/>
  <c r="I3445" i="3"/>
  <c r="L3460" i="3"/>
  <c r="P3480" i="3"/>
  <c r="P3488" i="3"/>
  <c r="P3496" i="3"/>
  <c r="P3504" i="3"/>
  <c r="L3510" i="3"/>
  <c r="P3512" i="3"/>
  <c r="P3560" i="3"/>
  <c r="P3568" i="3"/>
  <c r="P3576" i="3"/>
  <c r="P3584" i="3"/>
  <c r="P3629" i="3"/>
  <c r="L3639" i="3"/>
  <c r="P3641" i="3"/>
  <c r="P3649" i="3"/>
  <c r="P3656" i="3"/>
  <c r="P3664" i="3"/>
  <c r="P3672" i="3"/>
  <c r="P3680" i="3"/>
  <c r="P3685" i="3"/>
  <c r="P3693" i="3"/>
  <c r="L3699" i="3"/>
  <c r="P3701" i="3"/>
  <c r="P3709" i="3"/>
  <c r="P3721" i="3"/>
  <c r="P3729" i="3"/>
  <c r="L3735" i="3"/>
  <c r="P3737" i="3"/>
  <c r="P3752" i="3"/>
  <c r="P3747" i="3"/>
  <c r="P4125" i="3"/>
  <c r="I4355" i="3"/>
  <c r="P3481" i="3"/>
  <c r="P3489" i="3"/>
  <c r="P3497" i="3"/>
  <c r="L3503" i="3"/>
  <c r="P3505" i="3"/>
  <c r="L3511" i="3"/>
  <c r="P3513" i="3"/>
  <c r="P3551" i="3"/>
  <c r="P3555" i="3"/>
  <c r="P3561" i="3"/>
  <c r="P3569" i="3"/>
  <c r="P3577" i="3"/>
  <c r="P3585" i="3"/>
  <c r="L3591" i="3"/>
  <c r="P3609" i="3"/>
  <c r="P3595" i="3"/>
  <c r="P3617" i="3"/>
  <c r="P3618" i="3"/>
  <c r="P3624" i="3"/>
  <c r="P3642" i="3"/>
  <c r="P3657" i="3"/>
  <c r="P3665" i="3"/>
  <c r="P3673" i="3"/>
  <c r="P3681" i="3"/>
  <c r="P3686" i="3"/>
  <c r="P3694" i="3"/>
  <c r="P3702" i="3"/>
  <c r="P3710" i="3"/>
  <c r="P3714" i="3"/>
  <c r="P3722" i="3"/>
  <c r="P3730" i="3"/>
  <c r="P3738" i="3"/>
  <c r="P3742" i="3"/>
  <c r="P3753" i="3"/>
  <c r="P3764" i="3"/>
  <c r="L3770" i="3"/>
  <c r="P3772" i="3"/>
  <c r="P3781" i="3"/>
  <c r="P3789" i="3"/>
  <c r="P3796" i="3"/>
  <c r="P3804" i="3"/>
  <c r="P3812" i="3"/>
  <c r="P3820" i="3"/>
  <c r="P3828" i="3"/>
  <c r="P3838" i="3"/>
  <c r="P3849" i="3"/>
  <c r="L4099" i="3"/>
  <c r="I4344" i="3"/>
  <c r="P3763" i="3"/>
  <c r="P3771" i="3"/>
  <c r="P3780" i="3"/>
  <c r="P3788" i="3"/>
  <c r="P3795" i="3"/>
  <c r="P3803" i="3"/>
  <c r="P3811" i="3"/>
  <c r="P3819" i="3"/>
  <c r="P3827" i="3"/>
  <c r="P3837" i="3"/>
  <c r="P3848" i="3"/>
  <c r="P3856" i="3"/>
  <c r="L3862" i="3"/>
  <c r="P3865" i="3"/>
  <c r="P3873" i="3"/>
  <c r="P3881" i="3"/>
  <c r="P3889" i="3"/>
  <c r="P3897" i="3"/>
  <c r="P3905" i="3"/>
  <c r="P3913" i="3"/>
  <c r="P3921" i="3"/>
  <c r="P3929" i="3"/>
  <c r="P3937" i="3"/>
  <c r="P3945" i="3"/>
  <c r="P3953" i="3"/>
  <c r="P3962" i="3"/>
  <c r="P3970" i="3"/>
  <c r="P3975" i="3"/>
  <c r="P3983" i="3"/>
  <c r="P3991" i="3"/>
  <c r="L3997" i="3"/>
  <c r="P3999" i="3"/>
  <c r="P4007" i="3"/>
  <c r="P4015" i="3"/>
  <c r="P4023" i="3"/>
  <c r="P4031" i="3"/>
  <c r="P4038" i="3"/>
  <c r="L4044" i="3"/>
  <c r="P4046" i="3"/>
  <c r="P4054" i="3"/>
  <c r="P4062" i="3"/>
  <c r="P4070" i="3"/>
  <c r="P4078" i="3"/>
  <c r="P4086" i="3"/>
  <c r="P4122" i="3"/>
  <c r="P4133" i="3"/>
  <c r="P4134" i="3"/>
  <c r="P4135" i="3"/>
  <c r="I4354" i="3"/>
  <c r="P3538" i="3"/>
  <c r="P3531" i="3"/>
  <c r="P3523" i="3"/>
  <c r="P3621" i="3"/>
  <c r="I4358" i="3"/>
  <c r="I4351" i="3"/>
  <c r="I4343" i="3"/>
  <c r="L175" i="3"/>
  <c r="L278" i="3"/>
  <c r="L306" i="3"/>
  <c r="L380" i="3"/>
  <c r="L471" i="3"/>
  <c r="L509" i="3"/>
  <c r="L538" i="3"/>
  <c r="L623" i="3"/>
  <c r="L909" i="3"/>
  <c r="L998" i="3"/>
  <c r="L1132" i="3"/>
  <c r="L1182" i="3"/>
  <c r="L1363" i="3"/>
  <c r="L1395" i="3"/>
  <c r="L1505" i="3"/>
  <c r="L1613" i="3"/>
  <c r="L1767" i="3"/>
  <c r="L2208" i="3"/>
  <c r="L2245" i="3"/>
  <c r="L2289" i="3"/>
  <c r="L2568" i="3"/>
  <c r="L256" i="3"/>
  <c r="L330" i="3"/>
  <c r="L450" i="3"/>
  <c r="L522" i="3"/>
  <c r="L547" i="3"/>
  <c r="L636" i="3"/>
  <c r="L680" i="3"/>
  <c r="L860" i="3"/>
  <c r="L1201" i="3"/>
  <c r="L1301" i="3"/>
  <c r="L1343" i="3"/>
  <c r="L1561" i="3"/>
  <c r="L1595" i="3"/>
  <c r="L1626" i="3"/>
  <c r="L2300" i="3"/>
  <c r="L2581" i="3"/>
  <c r="L2747" i="3"/>
  <c r="L2824" i="3"/>
  <c r="L2849" i="3"/>
  <c r="L444" i="3"/>
  <c r="L1515" i="3"/>
  <c r="L2014" i="3"/>
  <c r="L2207" i="3"/>
  <c r="L2685" i="3"/>
  <c r="L1866" i="3"/>
  <c r="I3378" i="3"/>
  <c r="I3406" i="3"/>
  <c r="L3340" i="3"/>
  <c r="L987" i="3"/>
  <c r="I3363" i="3"/>
  <c r="I3434" i="3"/>
  <c r="L2675" i="3"/>
  <c r="L2763" i="3"/>
  <c r="L2840" i="3"/>
  <c r="L1090" i="3"/>
  <c r="L1844" i="3"/>
  <c r="L2072" i="3"/>
  <c r="I3067" i="3"/>
  <c r="I3183" i="3"/>
  <c r="I3225" i="3"/>
  <c r="P775" i="3"/>
  <c r="P787" i="3"/>
  <c r="P799" i="3"/>
  <c r="P811" i="3"/>
  <c r="P823" i="3"/>
  <c r="P835" i="3"/>
  <c r="P847" i="3"/>
  <c r="P859" i="3"/>
  <c r="P871" i="3"/>
  <c r="P883" i="3"/>
  <c r="P895" i="3"/>
  <c r="P906" i="3"/>
  <c r="P918" i="3"/>
  <c r="P930" i="3"/>
  <c r="P941" i="3"/>
  <c r="P952" i="3"/>
  <c r="P964" i="3"/>
  <c r="P988" i="3"/>
  <c r="P1000" i="3"/>
  <c r="P1012" i="3"/>
  <c r="P1020" i="3"/>
  <c r="P1032" i="3"/>
  <c r="P1042" i="3"/>
  <c r="P1054" i="3"/>
  <c r="P1066" i="3"/>
  <c r="P1078" i="3"/>
  <c r="P1090" i="3"/>
  <c r="P1102" i="3"/>
  <c r="P1114" i="3"/>
  <c r="P1126" i="3"/>
  <c r="P1138" i="3"/>
  <c r="P1150" i="3"/>
  <c r="P1162" i="3"/>
  <c r="P1174" i="3"/>
  <c r="P1186" i="3"/>
  <c r="P1198" i="3"/>
  <c r="P1210" i="3"/>
  <c r="P1222" i="3"/>
  <c r="P1234" i="3"/>
  <c r="P1246" i="3"/>
  <c r="P1258" i="3"/>
  <c r="P1270" i="3"/>
  <c r="P1282" i="3"/>
  <c r="P1294" i="3"/>
  <c r="P1306" i="3"/>
  <c r="P1318" i="3"/>
  <c r="P1330" i="3"/>
  <c r="P1342" i="3"/>
  <c r="P1354" i="3"/>
  <c r="P1366" i="3"/>
  <c r="P1378" i="3"/>
  <c r="P1390" i="3"/>
  <c r="P1402" i="3"/>
  <c r="P1414" i="3"/>
  <c r="P1426" i="3"/>
  <c r="P1438" i="3"/>
  <c r="P1450" i="3"/>
  <c r="P1462" i="3"/>
  <c r="P1474" i="3"/>
  <c r="P1486" i="3"/>
  <c r="P1498" i="3"/>
  <c r="P1510" i="3"/>
  <c r="P1522" i="3"/>
  <c r="P1534" i="3"/>
  <c r="P1546" i="3"/>
  <c r="P1558" i="3"/>
  <c r="P1570" i="3"/>
  <c r="P1582" i="3"/>
  <c r="P1594" i="3"/>
  <c r="P1606" i="3"/>
  <c r="P1617" i="3"/>
  <c r="P1629" i="3"/>
  <c r="P1641" i="3"/>
  <c r="P1653" i="3"/>
  <c r="P1665" i="3"/>
  <c r="P1677" i="3"/>
  <c r="P1689" i="3"/>
  <c r="P1701" i="3"/>
  <c r="P1713" i="3"/>
  <c r="P1725" i="3"/>
  <c r="P1737" i="3"/>
  <c r="P1749" i="3"/>
  <c r="P1761" i="3"/>
  <c r="P1773" i="3"/>
  <c r="P1785" i="3"/>
  <c r="P1811" i="3"/>
  <c r="P1823" i="3"/>
  <c r="P1835" i="3"/>
  <c r="P1847" i="3"/>
  <c r="P1859" i="3"/>
  <c r="P1878" i="3"/>
  <c r="P1890" i="3"/>
  <c r="P1902" i="3"/>
  <c r="P1921" i="3"/>
  <c r="P1933" i="3"/>
  <c r="P1945" i="3"/>
  <c r="P1957" i="3"/>
  <c r="P1972" i="3"/>
  <c r="P1984" i="3"/>
  <c r="P1996" i="3"/>
  <c r="P2008" i="3"/>
  <c r="P2020" i="3"/>
  <c r="P2032" i="3"/>
  <c r="P2044" i="3"/>
  <c r="P2056" i="3"/>
  <c r="P2068" i="3"/>
  <c r="P2080" i="3"/>
  <c r="P2092" i="3"/>
  <c r="P2104" i="3"/>
  <c r="P2116" i="3"/>
  <c r="P2128" i="3"/>
  <c r="P2140" i="3"/>
  <c r="P2151" i="3"/>
  <c r="P2163" i="3"/>
  <c r="P2175" i="3"/>
  <c r="P2187" i="3"/>
  <c r="P2199" i="3"/>
  <c r="P2211" i="3"/>
  <c r="P2223" i="3"/>
  <c r="P2235" i="3"/>
  <c r="P3016" i="3"/>
  <c r="P3020" i="3"/>
  <c r="P3024" i="3"/>
  <c r="P3028" i="3"/>
  <c r="P3032" i="3"/>
  <c r="P3036" i="3"/>
  <c r="P3040" i="3"/>
  <c r="P3044" i="3"/>
  <c r="P3048" i="3"/>
  <c r="P3052" i="3"/>
  <c r="P3056" i="3"/>
  <c r="P3060" i="3"/>
  <c r="P3068" i="3"/>
  <c r="P3072" i="3"/>
  <c r="P3076" i="3"/>
  <c r="P3080" i="3"/>
  <c r="P3084" i="3"/>
  <c r="P3088" i="3"/>
  <c r="P3092" i="3"/>
  <c r="P3096" i="3"/>
  <c r="P3100" i="3"/>
  <c r="P3104" i="3"/>
  <c r="L2659" i="3"/>
  <c r="L1989" i="3"/>
  <c r="L2180" i="3"/>
  <c r="L2007" i="3"/>
  <c r="L2391" i="3"/>
  <c r="L1058" i="3"/>
  <c r="I3371" i="3"/>
  <c r="L3328" i="3"/>
  <c r="I3446" i="3"/>
  <c r="P474" i="3"/>
  <c r="P485" i="3"/>
  <c r="P497" i="3"/>
  <c r="P743" i="3"/>
  <c r="P755" i="3"/>
  <c r="P767" i="3"/>
  <c r="P3552" i="3"/>
  <c r="P3564" i="3"/>
  <c r="P3571" i="3"/>
  <c r="P3579" i="3"/>
  <c r="P3587" i="3"/>
  <c r="P3630" i="3"/>
  <c r="L3628" i="3"/>
  <c r="P3622" i="3"/>
  <c r="L3642" i="3"/>
  <c r="P3644" i="3"/>
  <c r="P3651" i="3"/>
  <c r="P3659" i="3"/>
  <c r="P3667" i="3"/>
  <c r="L3673" i="3"/>
  <c r="P3675" i="3"/>
  <c r="P3688" i="3"/>
  <c r="P3696" i="3"/>
  <c r="L3702" i="3"/>
  <c r="P3704" i="3"/>
  <c r="P3712" i="3"/>
  <c r="P3716" i="3"/>
  <c r="P3724" i="3"/>
  <c r="P3732" i="3"/>
  <c r="P3455" i="3"/>
  <c r="P3475" i="3"/>
  <c r="P3467" i="3"/>
  <c r="P3482" i="3"/>
  <c r="P3490" i="3"/>
  <c r="L3496" i="3"/>
  <c r="P3498" i="3"/>
  <c r="P3506" i="3"/>
  <c r="L3512" i="3"/>
  <c r="P3514" i="3"/>
  <c r="L3532" i="3"/>
  <c r="L3524" i="3"/>
  <c r="P3541" i="3"/>
  <c r="P3526" i="3"/>
  <c r="P3616" i="3"/>
  <c r="P3108" i="3"/>
  <c r="P3112" i="3"/>
  <c r="P3116" i="3"/>
  <c r="P3120" i="3"/>
  <c r="P3124" i="3"/>
  <c r="P3128" i="3"/>
  <c r="P3132" i="3"/>
  <c r="P3136" i="3"/>
  <c r="P3140" i="3"/>
  <c r="P3144" i="3"/>
  <c r="P3148" i="3"/>
  <c r="P3152" i="3"/>
  <c r="P3156" i="3"/>
  <c r="P3160" i="3"/>
  <c r="P3164" i="3"/>
  <c r="P3168" i="3"/>
  <c r="P3172" i="3"/>
  <c r="P3176" i="3"/>
  <c r="P3180" i="3"/>
  <c r="P3184" i="3"/>
  <c r="P3190" i="3"/>
  <c r="P3194" i="3"/>
  <c r="P3198" i="3"/>
  <c r="P3202" i="3"/>
  <c r="P3206" i="3"/>
  <c r="P3210" i="3"/>
  <c r="P3214" i="3"/>
  <c r="P3218" i="3"/>
  <c r="P3222" i="3"/>
  <c r="P3230" i="3"/>
  <c r="P3234" i="3"/>
  <c r="P3238" i="3"/>
  <c r="P3242" i="3"/>
  <c r="P3246" i="3"/>
  <c r="P3250" i="3"/>
  <c r="P3254" i="3"/>
  <c r="P3258" i="3"/>
  <c r="P3261" i="3"/>
  <c r="P3265" i="3"/>
  <c r="P3269" i="3"/>
  <c r="P3273" i="3"/>
  <c r="P3277" i="3"/>
  <c r="P3281" i="3"/>
  <c r="P3285" i="3"/>
  <c r="P3289" i="3"/>
  <c r="P3293" i="3"/>
  <c r="P3297" i="3"/>
  <c r="P3301" i="3"/>
  <c r="P3304" i="3"/>
  <c r="P3308" i="3"/>
  <c r="P3312" i="3"/>
  <c r="P3316" i="3"/>
  <c r="P3320" i="3"/>
  <c r="P3324" i="3"/>
  <c r="P3328" i="3"/>
  <c r="P3332" i="3"/>
  <c r="P3336" i="3"/>
  <c r="P3340" i="3"/>
  <c r="P3344" i="3"/>
  <c r="P3348" i="3"/>
  <c r="P3352" i="3"/>
  <c r="P3356" i="3"/>
  <c r="P3360" i="3"/>
  <c r="P3364" i="3"/>
  <c r="P3372" i="3"/>
  <c r="P3379" i="3"/>
  <c r="P3383" i="3"/>
  <c r="P3387" i="3"/>
  <c r="P3391" i="3"/>
  <c r="P3395" i="3"/>
  <c r="P3399" i="3"/>
  <c r="P3403" i="3"/>
  <c r="P3407" i="3"/>
  <c r="P3411" i="3"/>
  <c r="P3415" i="3"/>
  <c r="P3419" i="3"/>
  <c r="P3423" i="3"/>
  <c r="P3427" i="3"/>
  <c r="P3431" i="3"/>
  <c r="P3435" i="3"/>
  <c r="P3439" i="3"/>
  <c r="P3443" i="3"/>
  <c r="P3447" i="3"/>
  <c r="P3451" i="3"/>
  <c r="P3610" i="3"/>
  <c r="L3616" i="3"/>
  <c r="P3740" i="3"/>
  <c r="P3744" i="3"/>
  <c r="P3755" i="3"/>
  <c r="P3766" i="3"/>
  <c r="P3774" i="3"/>
  <c r="P3783" i="3"/>
  <c r="P3791" i="3"/>
  <c r="P3798" i="3"/>
  <c r="L3804" i="3"/>
  <c r="P3806" i="3"/>
  <c r="P3814" i="3"/>
  <c r="P3822" i="3"/>
  <c r="P3832" i="3"/>
  <c r="L3838" i="3"/>
  <c r="P3840" i="3"/>
  <c r="P3851" i="3"/>
  <c r="L3857" i="3"/>
  <c r="P3859" i="3"/>
  <c r="P3868" i="3"/>
  <c r="P3876" i="3"/>
  <c r="P3884" i="3"/>
  <c r="P3892" i="3"/>
  <c r="P3900" i="3"/>
  <c r="P3908" i="3"/>
  <c r="P3916" i="3"/>
  <c r="P3924" i="3"/>
  <c r="P3932" i="3"/>
  <c r="P3940" i="3"/>
  <c r="P3948" i="3"/>
  <c r="P3956" i="3"/>
  <c r="P3965" i="3"/>
  <c r="P3978" i="3"/>
  <c r="P3986" i="3"/>
  <c r="P3994" i="3"/>
  <c r="P4002" i="3"/>
  <c r="P4010" i="3"/>
  <c r="P4018" i="3"/>
  <c r="P4026" i="3"/>
  <c r="P4033" i="3"/>
  <c r="P4041" i="3"/>
  <c r="P4049" i="3"/>
  <c r="P4057" i="3"/>
  <c r="P4065" i="3"/>
  <c r="P4073" i="3"/>
  <c r="P4081" i="3"/>
  <c r="P4089" i="3"/>
  <c r="I4362" i="3"/>
  <c r="P3518" i="3"/>
  <c r="P3562" i="3"/>
  <c r="P3563" i="3"/>
  <c r="P3570" i="3"/>
  <c r="P3578" i="3"/>
  <c r="P3586" i="3"/>
  <c r="P3619" i="3"/>
  <c r="P3627" i="3"/>
  <c r="L3625" i="3"/>
  <c r="P3643" i="3"/>
  <c r="P3650" i="3"/>
  <c r="L3656" i="3"/>
  <c r="P3658" i="3"/>
  <c r="P3666" i="3"/>
  <c r="P3674" i="3"/>
  <c r="L3680" i="3"/>
  <c r="P3687" i="3"/>
  <c r="P3695" i="3"/>
  <c r="L3701" i="3"/>
  <c r="P3703" i="3"/>
  <c r="P3711" i="3"/>
  <c r="P3715" i="3"/>
  <c r="P3723" i="3"/>
  <c r="P3731" i="3"/>
  <c r="L3737" i="3"/>
  <c r="P3739" i="3"/>
  <c r="P3743" i="3"/>
  <c r="P3754" i="3"/>
  <c r="P3765" i="3"/>
  <c r="P3773" i="3"/>
  <c r="P3782" i="3"/>
  <c r="P3790" i="3"/>
  <c r="L3795" i="3"/>
  <c r="P3797" i="3"/>
  <c r="P3805" i="3"/>
  <c r="L3811" i="3"/>
  <c r="P3813" i="3"/>
  <c r="P3821" i="3"/>
  <c r="L3827" i="3"/>
  <c r="P3839" i="3"/>
  <c r="P3850" i="3"/>
  <c r="P3858" i="3"/>
  <c r="L3865" i="3"/>
  <c r="P3867" i="3"/>
  <c r="P3875" i="3"/>
  <c r="P3883" i="3"/>
  <c r="P3891" i="3"/>
  <c r="L3897" i="3"/>
  <c r="P3899" i="3"/>
  <c r="L3905" i="3"/>
  <c r="P3907" i="3"/>
  <c r="P3915" i="3"/>
  <c r="P3923" i="3"/>
  <c r="P3931" i="3"/>
  <c r="P3939" i="3"/>
  <c r="L3945" i="3"/>
  <c r="P3947" i="3"/>
  <c r="L3953" i="3"/>
  <c r="P3955" i="3"/>
  <c r="P3964" i="3"/>
  <c r="P4150" i="3"/>
  <c r="P4162" i="3"/>
  <c r="P4166" i="3"/>
  <c r="P4170" i="3"/>
  <c r="P4205" i="3"/>
  <c r="P4197" i="3"/>
  <c r="P4189" i="3"/>
  <c r="P4181" i="3"/>
  <c r="P4173" i="3"/>
  <c r="L4219" i="3"/>
  <c r="L4247" i="3"/>
  <c r="L4257" i="3"/>
  <c r="I4141" i="3"/>
  <c r="P4148" i="3"/>
  <c r="P4155" i="3"/>
  <c r="P4159" i="3"/>
  <c r="P4202" i="3"/>
  <c r="P4194" i="3"/>
  <c r="P4186" i="3"/>
  <c r="P4178" i="3"/>
  <c r="P4210" i="3"/>
  <c r="L4239" i="3"/>
  <c r="L4241" i="3"/>
  <c r="I4320" i="3"/>
  <c r="P3977" i="3"/>
  <c r="P3985" i="3"/>
  <c r="L3991" i="3"/>
  <c r="P3993" i="3"/>
  <c r="P4001" i="3"/>
  <c r="P4009" i="3"/>
  <c r="P4017" i="3"/>
  <c r="L4023" i="3"/>
  <c r="P4025" i="3"/>
  <c r="L4031" i="3"/>
  <c r="P4032" i="3"/>
  <c r="P4040" i="3"/>
  <c r="L4046" i="3"/>
  <c r="P4048" i="3"/>
  <c r="P4056" i="3"/>
  <c r="P4064" i="3"/>
  <c r="L4070" i="3"/>
  <c r="P4072" i="3"/>
  <c r="P4080" i="3"/>
  <c r="P4088" i="3"/>
  <c r="P4116" i="3"/>
  <c r="P4124" i="3"/>
  <c r="L4144" i="3"/>
  <c r="L3855" i="3"/>
  <c r="P3857" i="3"/>
  <c r="P3866" i="3"/>
  <c r="P3874" i="3"/>
  <c r="P3882" i="3"/>
  <c r="P3890" i="3"/>
  <c r="P3898" i="3"/>
  <c r="P3906" i="3"/>
  <c r="P3914" i="3"/>
  <c r="P3922" i="3"/>
  <c r="L3928" i="3"/>
  <c r="P3930" i="3"/>
  <c r="P3938" i="3"/>
  <c r="P3946" i="3"/>
  <c r="P3954" i="3"/>
  <c r="L3961" i="3"/>
  <c r="P3963" i="3"/>
  <c r="P3976" i="3"/>
  <c r="P3984" i="3"/>
  <c r="P3992" i="3"/>
  <c r="P4000" i="3"/>
  <c r="L4006" i="3"/>
  <c r="P4008" i="3"/>
  <c r="P4016" i="3"/>
  <c r="L4022" i="3"/>
  <c r="P4024" i="3"/>
  <c r="L4030" i="3"/>
  <c r="P4039" i="3"/>
  <c r="P4047" i="3"/>
  <c r="P4055" i="3"/>
  <c r="P4063" i="3"/>
  <c r="P4071" i="3"/>
  <c r="P4079" i="3"/>
  <c r="L4085" i="3"/>
  <c r="P4087" i="3"/>
  <c r="P4115" i="3"/>
  <c r="P4123" i="3"/>
  <c r="P4136" i="3"/>
  <c r="P4137" i="3"/>
  <c r="P4138" i="3"/>
  <c r="P4139" i="3"/>
  <c r="P4154" i="3"/>
  <c r="P4158" i="3"/>
  <c r="P4164" i="3"/>
  <c r="P4168" i="3"/>
  <c r="L4225" i="3"/>
  <c r="L4235" i="3"/>
  <c r="L4250" i="3"/>
  <c r="I4363" i="3"/>
  <c r="I4356" i="3"/>
  <c r="I4350" i="3"/>
  <c r="I4342" i="3"/>
  <c r="L608" i="3"/>
  <c r="L463" i="3"/>
  <c r="L615" i="3"/>
  <c r="L698" i="3"/>
  <c r="L843" i="3"/>
  <c r="L870" i="3"/>
  <c r="L1280" i="3"/>
  <c r="L1388" i="3"/>
  <c r="L1539" i="3"/>
  <c r="L1606" i="3"/>
  <c r="L1638" i="3"/>
  <c r="L1761" i="3"/>
  <c r="L2633" i="3"/>
  <c r="L2757" i="3"/>
  <c r="L2833" i="3"/>
  <c r="L2858" i="3"/>
  <c r="L2211" i="3"/>
  <c r="L2406" i="3"/>
  <c r="L2500" i="3"/>
  <c r="L2678" i="3"/>
  <c r="L2739" i="3"/>
  <c r="L2793" i="3"/>
  <c r="L371" i="3"/>
  <c r="L1508" i="3"/>
  <c r="L154" i="3"/>
  <c r="L195" i="3"/>
  <c r="L291" i="3"/>
  <c r="L455" i="3"/>
  <c r="L526" i="3"/>
  <c r="L605" i="3"/>
  <c r="L683" i="3"/>
  <c r="L753" i="3"/>
  <c r="L837" i="3"/>
  <c r="L864" i="3"/>
  <c r="L1120" i="3"/>
  <c r="L1145" i="3"/>
  <c r="L1346" i="3"/>
  <c r="L1567" i="3"/>
  <c r="L1599" i="3"/>
  <c r="L1677" i="3"/>
  <c r="L1975" i="3"/>
  <c r="L2268" i="3"/>
  <c r="L2305" i="3"/>
  <c r="L2750" i="3"/>
  <c r="L2777" i="3"/>
  <c r="L2803" i="3"/>
  <c r="L2827" i="3"/>
  <c r="L629" i="3"/>
  <c r="L743" i="3"/>
  <c r="L1620" i="3"/>
  <c r="L15" i="3"/>
  <c r="L133" i="3"/>
  <c r="L771" i="3"/>
  <c r="L1700" i="3"/>
  <c r="L532" i="3"/>
  <c r="L282" i="3"/>
  <c r="P3226" i="3"/>
  <c r="I3226" i="3"/>
  <c r="P3368" i="3"/>
  <c r="I3368" i="3"/>
  <c r="P3376" i="3"/>
  <c r="I3376" i="3"/>
  <c r="P796" i="3"/>
  <c r="P808" i="3"/>
  <c r="P820" i="3"/>
  <c r="P832" i="3"/>
  <c r="P844" i="3"/>
  <c r="P856" i="3"/>
  <c r="P868" i="3"/>
  <c r="P880" i="3"/>
  <c r="P892" i="3"/>
  <c r="P903" i="3"/>
  <c r="P915" i="3"/>
  <c r="P927" i="3"/>
  <c r="P938" i="3"/>
  <c r="P949" i="3"/>
  <c r="P961" i="3"/>
  <c r="P973" i="3"/>
  <c r="P985" i="3"/>
  <c r="P997" i="3"/>
  <c r="P1009" i="3"/>
  <c r="P1029" i="3"/>
  <c r="P1039" i="3"/>
  <c r="P1051" i="3"/>
  <c r="P1063" i="3"/>
  <c r="P1075" i="3"/>
  <c r="P1087" i="3"/>
  <c r="P1099" i="3"/>
  <c r="P1111" i="3"/>
  <c r="P1123" i="3"/>
  <c r="P1135" i="3"/>
  <c r="P1147" i="3"/>
  <c r="P1159" i="3"/>
  <c r="P1171" i="3"/>
  <c r="P1183" i="3"/>
  <c r="P1195" i="3"/>
  <c r="P1207" i="3"/>
  <c r="P1219" i="3"/>
  <c r="P1231" i="3"/>
  <c r="P1243" i="3"/>
  <c r="P1255" i="3"/>
  <c r="P1267" i="3"/>
  <c r="P1279" i="3"/>
  <c r="P1291" i="3"/>
  <c r="P1303" i="3"/>
  <c r="P1315" i="3"/>
  <c r="P1327" i="3"/>
  <c r="P1339" i="3"/>
  <c r="P1351" i="3"/>
  <c r="P1363" i="3"/>
  <c r="P1375" i="3"/>
  <c r="P1387" i="3"/>
  <c r="P1399" i="3"/>
  <c r="P1411" i="3"/>
  <c r="P1423" i="3"/>
  <c r="P1435" i="3"/>
  <c r="P1447" i="3"/>
  <c r="P1459" i="3"/>
  <c r="P1471" i="3"/>
  <c r="P1483" i="3"/>
  <c r="P1495" i="3"/>
  <c r="P1507" i="3"/>
  <c r="P1519" i="3"/>
  <c r="P1531" i="3"/>
  <c r="P1543" i="3"/>
  <c r="P471" i="3"/>
  <c r="P482" i="3"/>
  <c r="P494" i="3"/>
  <c r="P740" i="3"/>
  <c r="P752" i="3"/>
  <c r="P764" i="3"/>
  <c r="L274" i="3"/>
  <c r="L466" i="3"/>
  <c r="L506" i="3"/>
  <c r="L535" i="3"/>
  <c r="L702" i="3"/>
  <c r="L762" i="3"/>
  <c r="L873" i="3"/>
  <c r="L906" i="3"/>
  <c r="L1435" i="3"/>
  <c r="L1542" i="3"/>
  <c r="L1609" i="3"/>
  <c r="L1641" i="3"/>
  <c r="L1764" i="3"/>
  <c r="L1814" i="3"/>
  <c r="L2242" i="3"/>
  <c r="L2672" i="3"/>
  <c r="L2760" i="3"/>
  <c r="L2861" i="3"/>
  <c r="L337" i="3"/>
  <c r="L213" i="3"/>
  <c r="L235" i="3"/>
  <c r="L2576" i="3"/>
  <c r="L2029" i="3"/>
  <c r="L917" i="3"/>
  <c r="L1025" i="3"/>
  <c r="L2708" i="3"/>
  <c r="L1645" i="3"/>
  <c r="L2973" i="3"/>
  <c r="L253" i="3"/>
  <c r="L325" i="3"/>
  <c r="L359" i="3"/>
  <c r="L481" i="3"/>
  <c r="L746" i="3"/>
  <c r="L818" i="3"/>
  <c r="L857" i="3"/>
  <c r="L1298" i="3"/>
  <c r="L1372" i="3"/>
  <c r="L1519" i="3"/>
  <c r="L1591" i="3"/>
  <c r="L1740" i="3"/>
  <c r="L2114" i="3"/>
  <c r="L2215" i="3"/>
  <c r="L2652" i="3"/>
  <c r="L2744" i="3"/>
  <c r="L2846" i="3"/>
  <c r="L800" i="3"/>
  <c r="L2891" i="3"/>
  <c r="L1730" i="3"/>
  <c r="L2433" i="3"/>
  <c r="L2969" i="3"/>
  <c r="L2979" i="3"/>
  <c r="L3334" i="3"/>
  <c r="P3484" i="3"/>
  <c r="P3492" i="3"/>
  <c r="L3498" i="3"/>
  <c r="P3500" i="3"/>
  <c r="P1555" i="3"/>
  <c r="P1567" i="3"/>
  <c r="P1579" i="3"/>
  <c r="P1591" i="3"/>
  <c r="P1603" i="3"/>
  <c r="P1615" i="3"/>
  <c r="P1626" i="3"/>
  <c r="P1638" i="3"/>
  <c r="P1650" i="3"/>
  <c r="P1662" i="3"/>
  <c r="P1674" i="3"/>
  <c r="P1686" i="3"/>
  <c r="P1698" i="3"/>
  <c r="P1710" i="3"/>
  <c r="P1722" i="3"/>
  <c r="P1734" i="3"/>
  <c r="P1746" i="3"/>
  <c r="P1758" i="3"/>
  <c r="P1770" i="3"/>
  <c r="P1782" i="3"/>
  <c r="P1795" i="3"/>
  <c r="P1808" i="3"/>
  <c r="P1820" i="3"/>
  <c r="P1832" i="3"/>
  <c r="P1844" i="3"/>
  <c r="P1856" i="3"/>
  <c r="P1875" i="3"/>
  <c r="P1887" i="3"/>
  <c r="P1899" i="3"/>
  <c r="P1918" i="3"/>
  <c r="P1930" i="3"/>
  <c r="P1942" i="3"/>
  <c r="P1954" i="3"/>
  <c r="P1969" i="3"/>
  <c r="P1993" i="3"/>
  <c r="P2005" i="3"/>
  <c r="P2017" i="3"/>
  <c r="P2029" i="3"/>
  <c r="P2041" i="3"/>
  <c r="P2053" i="3"/>
  <c r="P2065" i="3"/>
  <c r="P2077" i="3"/>
  <c r="P2089" i="3"/>
  <c r="P2101" i="3"/>
  <c r="P2113" i="3"/>
  <c r="P2125" i="3"/>
  <c r="P2137" i="3"/>
  <c r="P2148" i="3"/>
  <c r="P2160" i="3"/>
  <c r="P2172" i="3"/>
  <c r="P2184" i="3"/>
  <c r="P2196" i="3"/>
  <c r="P2208" i="3"/>
  <c r="P2220" i="3"/>
  <c r="P2232" i="3"/>
  <c r="P2987" i="3"/>
  <c r="P3017" i="3"/>
  <c r="P3021" i="3"/>
  <c r="P3025" i="3"/>
  <c r="P3029" i="3"/>
  <c r="P3033" i="3"/>
  <c r="P3037" i="3"/>
  <c r="P3041" i="3"/>
  <c r="P3045" i="3"/>
  <c r="P3049" i="3"/>
  <c r="P3053" i="3"/>
  <c r="P3057" i="3"/>
  <c r="P3062" i="3"/>
  <c r="P3065" i="3"/>
  <c r="P3069" i="3"/>
  <c r="P3073" i="3"/>
  <c r="P3077" i="3"/>
  <c r="P3081" i="3"/>
  <c r="P3085" i="3"/>
  <c r="P3089" i="3"/>
  <c r="P3093" i="3"/>
  <c r="P3097" i="3"/>
  <c r="P3101" i="3"/>
  <c r="P3105" i="3"/>
  <c r="P3109" i="3"/>
  <c r="P3113" i="3"/>
  <c r="P3117" i="3"/>
  <c r="P3121" i="3"/>
  <c r="P3125" i="3"/>
  <c r="P3129" i="3"/>
  <c r="P3133" i="3"/>
  <c r="P3137" i="3"/>
  <c r="P3141" i="3"/>
  <c r="P3145" i="3"/>
  <c r="P3149" i="3"/>
  <c r="P3153" i="3"/>
  <c r="P3157" i="3"/>
  <c r="P3161" i="3"/>
  <c r="P3165" i="3"/>
  <c r="P3169" i="3"/>
  <c r="P3173" i="3"/>
  <c r="P3177" i="3"/>
  <c r="P3181" i="3"/>
  <c r="P3185" i="3"/>
  <c r="P3191" i="3"/>
  <c r="P3195" i="3"/>
  <c r="P3199" i="3"/>
  <c r="P3203" i="3"/>
  <c r="P3207" i="3"/>
  <c r="P3211" i="3"/>
  <c r="P3215" i="3"/>
  <c r="P3219" i="3"/>
  <c r="P3223" i="3"/>
  <c r="P3227" i="3"/>
  <c r="P3231" i="3"/>
  <c r="P3235" i="3"/>
  <c r="P3239" i="3"/>
  <c r="P3243" i="3"/>
  <c r="P3247" i="3"/>
  <c r="P3251" i="3"/>
  <c r="P3255" i="3"/>
  <c r="P3259" i="3"/>
  <c r="P3262" i="3"/>
  <c r="P3266" i="3"/>
  <c r="P3270" i="3"/>
  <c r="P3274" i="3"/>
  <c r="P3278" i="3"/>
  <c r="P3282" i="3"/>
  <c r="P3286" i="3"/>
  <c r="P3290" i="3"/>
  <c r="P3294" i="3"/>
  <c r="P3298" i="3"/>
  <c r="P3302" i="3"/>
  <c r="P3305" i="3"/>
  <c r="P3309" i="3"/>
  <c r="P3313" i="3"/>
  <c r="P3317" i="3"/>
  <c r="P3321" i="3"/>
  <c r="P3325" i="3"/>
  <c r="P3329" i="3"/>
  <c r="P3333" i="3"/>
  <c r="P3337" i="3"/>
  <c r="P3341" i="3"/>
  <c r="P3345" i="3"/>
  <c r="P3349" i="3"/>
  <c r="P3353" i="3"/>
  <c r="P3357" i="3"/>
  <c r="P3361" i="3"/>
  <c r="P3365" i="3"/>
  <c r="P3369" i="3"/>
  <c r="P3373" i="3"/>
  <c r="P3377" i="3"/>
  <c r="P3380" i="3"/>
  <c r="P3384" i="3"/>
  <c r="P3388" i="3"/>
  <c r="P3392" i="3"/>
  <c r="P3396" i="3"/>
  <c r="P3400" i="3"/>
  <c r="P3404" i="3"/>
  <c r="P3408" i="3"/>
  <c r="P3412" i="3"/>
  <c r="P3416" i="3"/>
  <c r="P3420" i="3"/>
  <c r="P3424" i="3"/>
  <c r="P3428" i="3"/>
  <c r="P3432" i="3"/>
  <c r="P3436" i="3"/>
  <c r="P3440" i="3"/>
  <c r="P3444" i="3"/>
  <c r="P3448" i="3"/>
  <c r="P3452" i="3"/>
  <c r="P3472" i="3"/>
  <c r="L3470" i="3"/>
  <c r="P3464" i="3"/>
  <c r="L3531" i="3"/>
  <c r="P3540" i="3"/>
  <c r="P3533" i="3"/>
  <c r="P3525" i="3"/>
  <c r="L2039" i="3"/>
  <c r="L1903" i="3"/>
  <c r="L1877" i="3"/>
  <c r="L2059" i="3"/>
  <c r="L1449" i="3"/>
  <c r="L1378" i="3"/>
  <c r="L1514" i="3"/>
  <c r="L2888" i="3"/>
  <c r="L106" i="3"/>
  <c r="L1486" i="3"/>
  <c r="I3224" i="3"/>
  <c r="I3374" i="3"/>
  <c r="I3366" i="3"/>
  <c r="I3435" i="3"/>
  <c r="P468" i="3"/>
  <c r="P480" i="3"/>
  <c r="P491" i="3"/>
  <c r="P737" i="3"/>
  <c r="P749" i="3"/>
  <c r="P761" i="3"/>
  <c r="P773" i="3"/>
  <c r="P1797" i="3"/>
  <c r="L3446" i="3"/>
  <c r="P477" i="3"/>
  <c r="P488" i="3"/>
  <c r="P500" i="3"/>
  <c r="P746" i="3"/>
  <c r="P758" i="3"/>
  <c r="P770" i="3"/>
  <c r="P3508" i="3"/>
  <c r="P3516" i="3"/>
  <c r="P3547" i="3"/>
  <c r="P3556" i="3"/>
  <c r="P3572" i="3"/>
  <c r="P3580" i="3"/>
  <c r="P3588" i="3"/>
  <c r="P3625" i="3"/>
  <c r="P3645" i="3"/>
  <c r="P3652" i="3"/>
  <c r="P3660" i="3"/>
  <c r="L3666" i="3"/>
  <c r="P3668" i="3"/>
  <c r="L3674" i="3"/>
  <c r="P3676" i="3"/>
  <c r="P3689" i="3"/>
  <c r="P3697" i="3"/>
  <c r="P3705" i="3"/>
  <c r="P3713" i="3"/>
  <c r="P3717" i="3"/>
  <c r="P3725" i="3"/>
  <c r="P3733" i="3"/>
  <c r="P3741" i="3"/>
  <c r="P3745" i="3"/>
  <c r="P3748" i="3"/>
  <c r="P3756" i="3"/>
  <c r="P3757" i="3"/>
  <c r="P3758" i="3"/>
  <c r="P3759" i="3"/>
  <c r="P3767" i="3"/>
  <c r="L3773" i="3"/>
  <c r="P3775" i="3"/>
  <c r="P3784" i="3"/>
  <c r="P3792" i="3"/>
  <c r="L3797" i="3"/>
  <c r="P3799" i="3"/>
  <c r="P3807" i="3"/>
  <c r="P3815" i="3"/>
  <c r="P3823" i="3"/>
  <c r="P3833" i="3"/>
  <c r="P3841" i="3"/>
  <c r="P3852" i="3"/>
  <c r="P3860" i="3"/>
  <c r="P3869" i="3"/>
  <c r="P3877" i="3"/>
  <c r="P3885" i="3"/>
  <c r="P3893" i="3"/>
  <c r="L3899" i="3"/>
  <c r="P3901" i="3"/>
  <c r="P3909" i="3"/>
  <c r="P4209" i="3"/>
  <c r="P4201" i="3"/>
  <c r="P4193" i="3"/>
  <c r="P4185" i="3"/>
  <c r="P4177" i="3"/>
  <c r="P3457" i="3"/>
  <c r="P3469" i="3"/>
  <c r="L3467" i="3"/>
  <c r="L3530" i="3"/>
  <c r="L3522" i="3"/>
  <c r="P3539" i="3"/>
  <c r="P3532" i="3"/>
  <c r="P3524" i="3"/>
  <c r="P3606" i="3"/>
  <c r="P3454" i="3"/>
  <c r="L3459" i="3"/>
  <c r="P3462" i="3"/>
  <c r="P3476" i="3"/>
  <c r="P3478" i="3"/>
  <c r="P3479" i="3"/>
  <c r="P3487" i="3"/>
  <c r="P3495" i="3"/>
  <c r="P3503" i="3"/>
  <c r="L3509" i="3"/>
  <c r="P3511" i="3"/>
  <c r="P3550" i="3"/>
  <c r="P3554" i="3"/>
  <c r="P3567" i="3"/>
  <c r="P3575" i="3"/>
  <c r="P3583" i="3"/>
  <c r="P3591" i="3"/>
  <c r="P3611" i="3"/>
  <c r="P3603" i="3"/>
  <c r="P3596" i="3"/>
  <c r="P3615" i="3"/>
  <c r="L3617" i="3"/>
  <c r="P3626" i="3"/>
  <c r="P3640" i="3"/>
  <c r="P3648" i="3"/>
  <c r="P3655" i="3"/>
  <c r="P3663" i="3"/>
  <c r="P3671" i="3"/>
  <c r="P3679" i="3"/>
  <c r="P3684" i="3"/>
  <c r="P3692" i="3"/>
  <c r="L3698" i="3"/>
  <c r="P3700" i="3"/>
  <c r="P3708" i="3"/>
  <c r="P3720" i="3"/>
  <c r="L3726" i="3"/>
  <c r="P3728" i="3"/>
  <c r="L3734" i="3"/>
  <c r="P3736" i="3"/>
  <c r="P3751" i="3"/>
  <c r="P3460" i="3"/>
  <c r="P3461" i="3"/>
  <c r="P3471" i="3"/>
  <c r="P3463" i="3"/>
  <c r="P3477" i="3"/>
  <c r="P3486" i="3"/>
  <c r="L3492" i="3"/>
  <c r="P3494" i="3"/>
  <c r="L3500" i="3"/>
  <c r="P3502" i="3"/>
  <c r="L3508" i="3"/>
  <c r="P3510" i="3"/>
  <c r="L3543" i="3"/>
  <c r="L3520" i="3"/>
  <c r="P3545" i="3"/>
  <c r="P3537" i="3"/>
  <c r="P3530" i="3"/>
  <c r="P3522" i="3"/>
  <c r="P3549" i="3"/>
  <c r="P3558" i="3"/>
  <c r="P3566" i="3"/>
  <c r="P3574" i="3"/>
  <c r="P3582" i="3"/>
  <c r="L3588" i="3"/>
  <c r="P3590" i="3"/>
  <c r="P3608" i="3"/>
  <c r="P3601" i="3"/>
  <c r="L3599" i="3"/>
  <c r="P3594" i="3"/>
  <c r="P3614" i="3"/>
  <c r="P3623" i="3"/>
  <c r="P3639" i="3"/>
  <c r="P3647" i="3"/>
  <c r="P3654" i="3"/>
  <c r="L3660" i="3"/>
  <c r="P3662" i="3"/>
  <c r="P3670" i="3"/>
  <c r="P3678" i="3"/>
  <c r="P3683" i="3"/>
  <c r="P3691" i="3"/>
  <c r="P3699" i="3"/>
  <c r="P3707" i="3"/>
  <c r="P3719" i="3"/>
  <c r="P3727" i="3"/>
  <c r="P3735" i="3"/>
  <c r="P3750" i="3"/>
  <c r="P3761" i="3"/>
  <c r="P3769" i="3"/>
  <c r="L3775" i="3"/>
  <c r="P3777" i="3"/>
  <c r="P3786" i="3"/>
  <c r="P3801" i="3"/>
  <c r="L3807" i="3"/>
  <c r="P3809" i="3"/>
  <c r="P3817" i="3"/>
  <c r="L3823" i="3"/>
  <c r="P3825" i="3"/>
  <c r="P3830" i="3"/>
  <c r="P3835" i="3"/>
  <c r="P3843" i="3"/>
  <c r="P3844" i="3"/>
  <c r="P3845" i="3"/>
  <c r="P3846" i="3"/>
  <c r="P3456" i="3"/>
  <c r="P3459" i="3"/>
  <c r="P3468" i="3"/>
  <c r="P3485" i="3"/>
  <c r="L3491" i="3"/>
  <c r="P3493" i="3"/>
  <c r="L3499" i="3"/>
  <c r="P3501" i="3"/>
  <c r="P3509" i="3"/>
  <c r="P3517" i="3"/>
  <c r="L3527" i="3"/>
  <c r="P3544" i="3"/>
  <c r="P3536" i="3"/>
  <c r="P3529" i="3"/>
  <c r="P3521" i="3"/>
  <c r="P3548" i="3"/>
  <c r="P3553" i="3"/>
  <c r="P3557" i="3"/>
  <c r="P3565" i="3"/>
  <c r="P3573" i="3"/>
  <c r="P3581" i="3"/>
  <c r="P3589" i="3"/>
  <c r="P3605" i="3"/>
  <c r="P3613" i="3"/>
  <c r="P4153" i="3"/>
  <c r="P4208" i="3"/>
  <c r="P4200" i="3"/>
  <c r="P4192" i="3"/>
  <c r="P4184" i="3"/>
  <c r="P4176" i="3"/>
  <c r="L4230" i="3"/>
  <c r="L4231" i="3"/>
  <c r="P3917" i="3"/>
  <c r="P3925" i="3"/>
  <c r="P3933" i="3"/>
  <c r="P3941" i="3"/>
  <c r="P3949" i="3"/>
  <c r="P3957" i="3"/>
  <c r="P3966" i="3"/>
  <c r="P3971" i="3"/>
  <c r="P3979" i="3"/>
  <c r="P3987" i="3"/>
  <c r="L3993" i="3"/>
  <c r="P3995" i="3"/>
  <c r="P4003" i="3"/>
  <c r="P4011" i="3"/>
  <c r="P4019" i="3"/>
  <c r="P4027" i="3"/>
  <c r="P4034" i="3"/>
  <c r="P4042" i="3"/>
  <c r="P4050" i="3"/>
  <c r="P4058" i="3"/>
  <c r="P4066" i="3"/>
  <c r="P4074" i="3"/>
  <c r="L4080" i="3"/>
  <c r="P4082" i="3"/>
  <c r="P4090" i="3"/>
  <c r="P4118" i="3"/>
  <c r="P4119" i="3"/>
  <c r="P4126" i="3"/>
  <c r="P3762" i="3"/>
  <c r="L3768" i="3"/>
  <c r="P3770" i="3"/>
  <c r="L3776" i="3"/>
  <c r="P3778" i="3"/>
  <c r="P3779" i="3"/>
  <c r="P3787" i="3"/>
  <c r="P3802" i="3"/>
  <c r="P3810" i="3"/>
  <c r="L3816" i="3"/>
  <c r="P3818" i="3"/>
  <c r="L3824" i="3"/>
  <c r="P3826" i="3"/>
  <c r="P3836" i="3"/>
  <c r="P3847" i="3"/>
  <c r="P3855" i="3"/>
  <c r="P3863" i="3"/>
  <c r="P3864" i="3"/>
  <c r="P3872" i="3"/>
  <c r="P3880" i="3"/>
  <c r="P3888" i="3"/>
  <c r="P3896" i="3"/>
  <c r="P3904" i="3"/>
  <c r="L3910" i="3"/>
  <c r="P3912" i="3"/>
  <c r="P3920" i="3"/>
  <c r="L3926" i="3"/>
  <c r="P3928" i="3"/>
  <c r="P3936" i="3"/>
  <c r="P3944" i="3"/>
  <c r="P3952" i="3"/>
  <c r="P3960" i="3"/>
  <c r="P3961" i="3"/>
  <c r="P3969" i="3"/>
  <c r="P3974" i="3"/>
  <c r="P3982" i="3"/>
  <c r="P3990" i="3"/>
  <c r="L3996" i="3"/>
  <c r="P3998" i="3"/>
  <c r="P4006" i="3"/>
  <c r="P4014" i="3"/>
  <c r="P4022" i="3"/>
  <c r="P4030" i="3"/>
  <c r="P4037" i="3"/>
  <c r="L4043" i="3"/>
  <c r="P4045" i="3"/>
  <c r="P4053" i="3"/>
  <c r="P4061" i="3"/>
  <c r="P4069" i="3"/>
  <c r="P4077" i="3"/>
  <c r="P4085" i="3"/>
  <c r="P4093" i="3"/>
  <c r="P4121" i="3"/>
  <c r="P4129" i="3"/>
  <c r="P4130" i="3"/>
  <c r="P4131" i="3"/>
  <c r="P4132" i="3"/>
  <c r="L4143" i="3"/>
  <c r="P4144" i="3"/>
  <c r="P3854" i="3"/>
  <c r="L3860" i="3"/>
  <c r="P3862" i="3"/>
  <c r="P3871" i="3"/>
  <c r="P3879" i="3"/>
  <c r="L3885" i="3"/>
  <c r="P3887" i="3"/>
  <c r="P3895" i="3"/>
  <c r="P3903" i="3"/>
  <c r="P3911" i="3"/>
  <c r="P3919" i="3"/>
  <c r="L3925" i="3"/>
  <c r="P3927" i="3"/>
  <c r="L3933" i="3"/>
  <c r="P3935" i="3"/>
  <c r="P3943" i="3"/>
  <c r="P3951" i="3"/>
  <c r="P3959" i="3"/>
  <c r="P3968" i="3"/>
  <c r="P3973" i="3"/>
  <c r="P3981" i="3"/>
  <c r="P3989" i="3"/>
  <c r="P3997" i="3"/>
  <c r="P4005" i="3"/>
  <c r="P4013" i="3"/>
  <c r="P4021" i="3"/>
  <c r="P4029" i="3"/>
  <c r="P4036" i="3"/>
  <c r="P4044" i="3"/>
  <c r="P4052" i="3"/>
  <c r="P4060" i="3"/>
  <c r="P4068" i="3"/>
  <c r="P4076" i="3"/>
  <c r="P4084" i="3"/>
  <c r="L4090" i="3"/>
  <c r="P4092" i="3"/>
  <c r="P4120" i="3"/>
  <c r="P3061" i="3"/>
  <c r="P4128" i="3"/>
  <c r="I4348" i="3"/>
  <c r="I4340" i="3"/>
  <c r="P3628" i="3"/>
  <c r="P3646" i="3"/>
  <c r="P3653" i="3"/>
  <c r="P3661" i="3"/>
  <c r="P3669" i="3"/>
  <c r="P3677" i="3"/>
  <c r="P3682" i="3"/>
  <c r="P3690" i="3"/>
  <c r="L3696" i="3"/>
  <c r="P3698" i="3"/>
  <c r="P3706" i="3"/>
  <c r="L3712" i="3"/>
  <c r="P3718" i="3"/>
  <c r="L3724" i="3"/>
  <c r="P3726" i="3"/>
  <c r="P3734" i="3"/>
  <c r="L3740" i="3"/>
  <c r="L3744" i="3"/>
  <c r="P3746" i="3"/>
  <c r="P3749" i="3"/>
  <c r="P3760" i="3"/>
  <c r="P3768" i="3"/>
  <c r="P3776" i="3"/>
  <c r="P3785" i="3"/>
  <c r="P3793" i="3"/>
  <c r="P3800" i="3"/>
  <c r="L3806" i="3"/>
  <c r="P3808" i="3"/>
  <c r="P3816" i="3"/>
  <c r="L3822" i="3"/>
  <c r="P3824" i="3"/>
  <c r="L3832" i="3"/>
  <c r="P3834" i="3"/>
  <c r="P3842" i="3"/>
  <c r="P3853" i="3"/>
  <c r="P3861" i="3"/>
  <c r="P3870" i="3"/>
  <c r="P3878" i="3"/>
  <c r="P3886" i="3"/>
  <c r="P3894" i="3"/>
  <c r="P4143" i="3"/>
  <c r="P4146" i="3"/>
  <c r="P4156" i="3"/>
  <c r="P4160" i="3"/>
  <c r="P4167" i="3"/>
  <c r="L4216" i="3"/>
  <c r="L4248" i="3"/>
  <c r="I4345" i="3"/>
  <c r="I4337" i="3"/>
  <c r="P4147" i="3"/>
  <c r="P4157" i="3"/>
  <c r="P4149" i="3"/>
  <c r="P4161" i="3"/>
  <c r="P4204" i="3"/>
  <c r="P4196" i="3"/>
  <c r="P4188" i="3"/>
  <c r="P4180" i="3"/>
  <c r="P4172" i="3"/>
  <c r="L4251" i="3"/>
  <c r="P3902" i="3"/>
  <c r="P3910" i="3"/>
  <c r="P3918" i="3"/>
  <c r="P3926" i="3"/>
  <c r="L3932" i="3"/>
  <c r="P3934" i="3"/>
  <c r="P3942" i="3"/>
  <c r="P3950" i="3"/>
  <c r="P3958" i="3"/>
  <c r="P3967" i="3"/>
  <c r="P3972" i="3"/>
  <c r="P3980" i="3"/>
  <c r="P3988" i="3"/>
  <c r="P3996" i="3"/>
  <c r="P4004" i="3"/>
  <c r="P4012" i="3"/>
  <c r="P4020" i="3"/>
  <c r="L4026" i="3"/>
  <c r="P4028" i="3"/>
  <c r="P4035" i="3"/>
  <c r="P4043" i="3"/>
  <c r="P4051" i="3"/>
  <c r="L4060" i="3"/>
  <c r="P4059" i="3"/>
  <c r="P4067" i="3"/>
  <c r="P4075" i="3"/>
  <c r="P4083" i="3"/>
  <c r="P4091" i="3"/>
  <c r="P4114" i="3"/>
  <c r="P4127" i="3"/>
  <c r="P4151" i="3"/>
  <c r="L4149" i="3"/>
  <c r="P4206" i="3"/>
  <c r="P4198" i="3"/>
  <c r="P4190" i="3"/>
  <c r="P4182" i="3"/>
  <c r="P4174" i="3"/>
  <c r="L4224" i="3"/>
  <c r="L4249" i="3"/>
  <c r="I4346" i="3"/>
  <c r="I4338" i="3"/>
  <c r="I4349" i="3"/>
  <c r="I4341" i="3"/>
  <c r="P503" i="3"/>
  <c r="P506" i="3"/>
  <c r="P509" i="3"/>
  <c r="P512" i="3"/>
  <c r="P515" i="3"/>
  <c r="P518" i="3"/>
  <c r="P521" i="3"/>
  <c r="P524" i="3"/>
  <c r="P527" i="3"/>
  <c r="P530" i="3"/>
  <c r="P533" i="3"/>
  <c r="P536" i="3"/>
  <c r="P539" i="3"/>
  <c r="P542" i="3"/>
  <c r="P545" i="3"/>
  <c r="P548" i="3"/>
  <c r="P551" i="3"/>
  <c r="P554" i="3"/>
  <c r="P557" i="3"/>
  <c r="P559" i="3"/>
  <c r="P562" i="3"/>
  <c r="P565" i="3"/>
  <c r="P568" i="3"/>
  <c r="P571" i="3"/>
  <c r="P574" i="3"/>
  <c r="P577" i="3"/>
  <c r="P580" i="3"/>
  <c r="P583" i="3"/>
  <c r="P586" i="3"/>
  <c r="P589" i="3"/>
  <c r="P592" i="3"/>
  <c r="P595" i="3"/>
  <c r="P598" i="3"/>
  <c r="P601" i="3"/>
  <c r="P604" i="3"/>
  <c r="P607" i="3"/>
  <c r="P610" i="3"/>
  <c r="P613" i="3"/>
  <c r="P616" i="3"/>
  <c r="P619" i="3"/>
  <c r="P622" i="3"/>
  <c r="P625" i="3"/>
  <c r="P628" i="3"/>
  <c r="P631" i="3"/>
  <c r="P634" i="3"/>
  <c r="P637" i="3"/>
  <c r="P640" i="3"/>
  <c r="P643" i="3"/>
  <c r="P646" i="3"/>
  <c r="P649" i="3"/>
  <c r="P652" i="3"/>
  <c r="P655" i="3"/>
  <c r="P658" i="3"/>
  <c r="P661" i="3"/>
  <c r="P664" i="3"/>
  <c r="P667" i="3"/>
  <c r="P670" i="3"/>
  <c r="P673" i="3"/>
  <c r="P676" i="3"/>
  <c r="P679" i="3"/>
  <c r="P682" i="3"/>
  <c r="P685" i="3"/>
  <c r="P688" i="3"/>
  <c r="P691" i="3"/>
  <c r="P694" i="3"/>
  <c r="P697" i="3"/>
  <c r="P700" i="3"/>
  <c r="P705" i="3"/>
  <c r="P708" i="3"/>
  <c r="P711" i="3"/>
  <c r="P714" i="3"/>
  <c r="P717" i="3"/>
  <c r="P720" i="3"/>
  <c r="P723" i="3"/>
  <c r="P726" i="3"/>
  <c r="P729" i="3"/>
  <c r="P732" i="3"/>
  <c r="P735" i="3"/>
  <c r="L1987" i="3"/>
  <c r="L112" i="3"/>
  <c r="L1726" i="3"/>
  <c r="L558" i="3"/>
  <c r="L2971" i="3"/>
  <c r="L1773" i="3"/>
  <c r="L2" i="3"/>
  <c r="L2928" i="3"/>
  <c r="L2079" i="3"/>
  <c r="L1399" i="3"/>
  <c r="L222" i="3"/>
  <c r="L2389" i="3"/>
  <c r="L2957" i="3"/>
  <c r="L1086" i="3"/>
  <c r="L1597" i="3"/>
  <c r="L2923" i="3"/>
  <c r="L1849" i="3"/>
  <c r="L1070" i="3"/>
  <c r="L1749" i="3"/>
  <c r="L14" i="3"/>
  <c r="L129" i="3"/>
  <c r="L132" i="3"/>
  <c r="L202" i="3"/>
  <c r="L252" i="3"/>
  <c r="L255" i="3"/>
  <c r="L261" i="3"/>
  <c r="L277" i="3"/>
  <c r="L281" i="3"/>
  <c r="L293" i="3"/>
  <c r="L298" i="3"/>
  <c r="L304" i="3"/>
  <c r="L324" i="3"/>
  <c r="L329" i="3"/>
  <c r="L340" i="3"/>
  <c r="L352" i="3"/>
  <c r="L370" i="3"/>
  <c r="L387" i="3"/>
  <c r="L468" i="3"/>
  <c r="L484" i="3"/>
  <c r="L508" i="3"/>
  <c r="L511" i="3"/>
  <c r="L534" i="3"/>
  <c r="L537" i="3"/>
  <c r="L540" i="3"/>
  <c r="L546" i="3"/>
  <c r="L549" i="3"/>
  <c r="L553" i="3"/>
  <c r="L557" i="3"/>
  <c r="L622" i="3"/>
  <c r="L627" i="3"/>
  <c r="L682" i="3"/>
  <c r="L701" i="3"/>
  <c r="L728" i="3"/>
  <c r="L742" i="3"/>
  <c r="L748" i="3"/>
  <c r="L752" i="3"/>
  <c r="L755" i="3"/>
  <c r="L770" i="3"/>
  <c r="L822" i="3"/>
  <c r="L863" i="3"/>
  <c r="L866" i="3"/>
  <c r="L872" i="3"/>
  <c r="L878" i="3"/>
  <c r="L889" i="3"/>
  <c r="L902" i="3"/>
  <c r="L908" i="3"/>
  <c r="L948" i="3"/>
  <c r="L1110" i="3"/>
  <c r="L1116" i="3"/>
  <c r="L1131" i="3"/>
  <c r="L1147" i="3"/>
  <c r="L1199" i="3"/>
  <c r="L1205" i="3"/>
  <c r="L1240" i="3"/>
  <c r="L1387" i="3"/>
  <c r="L1391" i="3"/>
  <c r="L1418" i="3"/>
  <c r="L1443" i="3"/>
  <c r="L1447" i="3"/>
  <c r="L1471" i="3"/>
  <c r="L1487" i="3"/>
  <c r="L1507" i="3"/>
  <c r="L1512" i="3"/>
  <c r="L1523" i="3"/>
  <c r="L1541" i="3"/>
  <c r="L1545" i="3"/>
  <c r="L1560" i="3"/>
  <c r="L1564" i="3"/>
  <c r="L1593" i="3"/>
  <c r="L1601" i="3"/>
  <c r="L1605" i="3"/>
  <c r="L1608" i="3"/>
  <c r="L1619" i="3"/>
  <c r="L1628" i="3"/>
  <c r="L1632" i="3"/>
  <c r="L1637" i="3"/>
  <c r="L1679" i="3"/>
  <c r="L1729" i="3"/>
  <c r="L1747" i="3"/>
  <c r="L1752" i="3"/>
  <c r="L1757" i="3"/>
  <c r="L1760" i="3"/>
  <c r="L1763" i="3"/>
  <c r="L1766" i="3"/>
  <c r="L1772" i="3"/>
  <c r="L1978" i="3"/>
  <c r="L2016" i="3"/>
  <c r="L2188" i="3"/>
  <c r="L2244" i="3"/>
  <c r="L2253" i="3"/>
  <c r="L2257" i="3"/>
  <c r="L2266" i="3"/>
  <c r="L2304" i="3"/>
  <c r="L2341" i="3"/>
  <c r="L2373" i="3"/>
  <c r="L2382" i="3"/>
  <c r="L2508" i="3"/>
  <c r="L2520" i="3"/>
  <c r="L2557" i="3"/>
  <c r="L2567" i="3"/>
  <c r="L2570" i="3"/>
  <c r="L2579" i="3"/>
  <c r="L2585" i="3"/>
  <c r="L2629" i="3"/>
  <c r="L2674" i="3"/>
  <c r="L2677" i="3"/>
  <c r="L2743" i="3"/>
  <c r="L2749" i="3"/>
  <c r="L2759" i="3"/>
  <c r="L2762" i="3"/>
  <c r="L2776" i="3"/>
  <c r="L2779" i="3"/>
  <c r="L2785" i="3"/>
  <c r="L2788" i="3"/>
  <c r="L2802" i="3"/>
  <c r="L2811" i="3"/>
  <c r="L2826" i="3"/>
  <c r="L2845" i="3"/>
  <c r="L2848" i="3"/>
  <c r="L2851" i="3"/>
  <c r="L2857" i="3"/>
  <c r="L2860" i="3"/>
  <c r="L2863" i="3"/>
  <c r="L2866" i="3"/>
  <c r="L2869" i="3"/>
  <c r="L2875" i="3"/>
  <c r="L2881" i="3"/>
  <c r="P100" i="3"/>
  <c r="P151" i="3"/>
  <c r="P177" i="3"/>
  <c r="P456" i="3"/>
  <c r="P459" i="3"/>
  <c r="P462" i="3"/>
  <c r="P465" i="3"/>
  <c r="L3011" i="3"/>
  <c r="L3002" i="3"/>
  <c r="P4" i="3"/>
  <c r="P7" i="3"/>
  <c r="P10" i="3"/>
  <c r="P13" i="3"/>
  <c r="P16" i="3"/>
  <c r="P19" i="3"/>
  <c r="P22" i="3"/>
  <c r="P25" i="3"/>
  <c r="P28" i="3"/>
  <c r="P31" i="3"/>
  <c r="P33" i="3"/>
  <c r="P36" i="3"/>
  <c r="P39" i="3"/>
  <c r="P42" i="3"/>
  <c r="P45" i="3"/>
  <c r="P48" i="3"/>
  <c r="P51" i="3"/>
  <c r="P54" i="3"/>
  <c r="P57" i="3"/>
  <c r="P60" i="3"/>
  <c r="P63" i="3"/>
  <c r="P66" i="3"/>
  <c r="P69" i="3"/>
  <c r="P72" i="3"/>
  <c r="P75" i="3"/>
  <c r="P77" i="3"/>
  <c r="P80" i="3"/>
  <c r="P83" i="3"/>
  <c r="P86" i="3"/>
  <c r="P89" i="3"/>
  <c r="P92" i="3"/>
  <c r="P95" i="3"/>
  <c r="P98" i="3"/>
  <c r="P101" i="3"/>
  <c r="P104" i="3"/>
  <c r="P107" i="3"/>
  <c r="P110" i="3"/>
  <c r="P113" i="3"/>
  <c r="P116" i="3"/>
  <c r="P119" i="3"/>
  <c r="P122" i="3"/>
  <c r="P125" i="3"/>
  <c r="P128" i="3"/>
  <c r="P131" i="3"/>
  <c r="P134" i="3"/>
  <c r="P137" i="3"/>
  <c r="P140" i="3"/>
  <c r="P143" i="3"/>
  <c r="P146" i="3"/>
  <c r="P149" i="3"/>
  <c r="P152" i="3"/>
  <c r="P155" i="3"/>
  <c r="P158" i="3"/>
  <c r="P161" i="3"/>
  <c r="P164" i="3"/>
  <c r="P167" i="3"/>
  <c r="P170" i="3"/>
  <c r="P175" i="3"/>
  <c r="P178" i="3"/>
  <c r="P181" i="3"/>
  <c r="P184" i="3"/>
  <c r="P187" i="3"/>
  <c r="P190" i="3"/>
  <c r="P193" i="3"/>
  <c r="P196" i="3"/>
  <c r="P199" i="3"/>
  <c r="P202" i="3"/>
  <c r="P205" i="3"/>
  <c r="P208" i="3"/>
  <c r="P211" i="3"/>
  <c r="P214" i="3"/>
  <c r="P217" i="3"/>
  <c r="P220" i="3"/>
  <c r="P223" i="3"/>
  <c r="P226" i="3"/>
  <c r="P229" i="3"/>
  <c r="P232" i="3"/>
  <c r="P235" i="3"/>
  <c r="P238" i="3"/>
  <c r="P241" i="3"/>
  <c r="P244" i="3"/>
  <c r="P247" i="3"/>
  <c r="P250" i="3"/>
  <c r="P253" i="3"/>
  <c r="P256" i="3"/>
  <c r="P259" i="3"/>
  <c r="P262" i="3"/>
  <c r="P265" i="3"/>
  <c r="P268" i="3"/>
  <c r="P271" i="3"/>
  <c r="P274" i="3"/>
  <c r="P277" i="3"/>
  <c r="P280" i="3"/>
  <c r="P283" i="3"/>
  <c r="P286" i="3"/>
  <c r="P289" i="3"/>
  <c r="P292" i="3"/>
  <c r="P295" i="3"/>
  <c r="P298" i="3"/>
  <c r="P301" i="3"/>
  <c r="P304" i="3"/>
  <c r="P309" i="3"/>
  <c r="P312" i="3"/>
  <c r="P315" i="3"/>
  <c r="P318" i="3"/>
  <c r="P321" i="3"/>
  <c r="P324" i="3"/>
  <c r="P327" i="3"/>
  <c r="P328" i="3"/>
  <c r="P331" i="3"/>
  <c r="P334" i="3"/>
  <c r="P337" i="3"/>
  <c r="P340" i="3"/>
  <c r="P343" i="3"/>
  <c r="P346" i="3"/>
  <c r="P349" i="3"/>
  <c r="P352" i="3"/>
  <c r="P355" i="3"/>
  <c r="P358" i="3"/>
  <c r="P361" i="3"/>
  <c r="P364" i="3"/>
  <c r="P367" i="3"/>
  <c r="P370" i="3"/>
  <c r="P373" i="3"/>
  <c r="P376" i="3"/>
  <c r="P379" i="3"/>
  <c r="P382" i="3"/>
  <c r="P385" i="3"/>
  <c r="P388" i="3"/>
  <c r="P391" i="3"/>
  <c r="P394" i="3"/>
  <c r="P397" i="3"/>
  <c r="P400" i="3"/>
  <c r="P403" i="3"/>
  <c r="P406" i="3"/>
  <c r="P409" i="3"/>
  <c r="P412" i="3"/>
  <c r="P415" i="3"/>
  <c r="P418" i="3"/>
  <c r="P421" i="3"/>
  <c r="P424" i="3"/>
  <c r="P427" i="3"/>
  <c r="P430" i="3"/>
  <c r="P433" i="3"/>
  <c r="P436" i="3"/>
  <c r="P439" i="3"/>
  <c r="P442" i="3"/>
  <c r="P445" i="3"/>
  <c r="P448" i="3"/>
  <c r="P451" i="3"/>
  <c r="P552" i="3"/>
  <c r="P4336" i="3"/>
  <c r="I4336" i="3"/>
  <c r="P4335" i="3"/>
  <c r="I4335" i="3"/>
  <c r="P4334" i="3"/>
  <c r="I4334" i="3"/>
  <c r="P4333" i="3"/>
  <c r="I4333" i="3"/>
  <c r="P4332" i="3"/>
  <c r="I4332" i="3"/>
  <c r="P4331" i="3"/>
  <c r="I4331" i="3"/>
  <c r="P4330" i="3"/>
  <c r="I4330" i="3"/>
  <c r="P4329" i="3"/>
  <c r="I4329" i="3"/>
  <c r="P4328" i="3"/>
  <c r="I4328" i="3"/>
  <c r="P4327" i="3"/>
  <c r="I4327" i="3"/>
  <c r="P4326" i="3"/>
  <c r="I4326" i="3"/>
  <c r="P4325" i="3"/>
  <c r="I4325" i="3"/>
  <c r="P4324" i="3"/>
  <c r="I4324" i="3"/>
  <c r="P4323" i="3"/>
  <c r="I4323" i="3"/>
  <c r="P4322" i="3"/>
  <c r="I4322" i="3"/>
  <c r="L17" i="3"/>
  <c r="L152" i="3"/>
  <c r="L160" i="3"/>
  <c r="L166" i="3"/>
  <c r="L208" i="3"/>
  <c r="L247" i="3"/>
  <c r="L254" i="3"/>
  <c r="L257" i="3"/>
  <c r="L265" i="3"/>
  <c r="L275" i="3"/>
  <c r="L280" i="3"/>
  <c r="L297" i="3"/>
  <c r="L303" i="3"/>
  <c r="L309" i="3"/>
  <c r="L323" i="3"/>
  <c r="L331" i="3"/>
  <c r="L344" i="3"/>
  <c r="L354" i="3"/>
  <c r="L373" i="3"/>
  <c r="L377" i="3"/>
  <c r="L389" i="3"/>
  <c r="L417" i="3"/>
  <c r="L434" i="3"/>
  <c r="L447" i="3"/>
  <c r="L460" i="3"/>
  <c r="L488" i="3"/>
  <c r="L500" i="3"/>
  <c r="L507" i="3"/>
  <c r="L510" i="3"/>
  <c r="L520" i="3"/>
  <c r="L524" i="3"/>
  <c r="L533" i="3"/>
  <c r="L536" i="3"/>
  <c r="L542" i="3"/>
  <c r="L545" i="3"/>
  <c r="L548" i="3"/>
  <c r="L616" i="3"/>
  <c r="L619" i="3"/>
  <c r="L625" i="3"/>
  <c r="L631" i="3"/>
  <c r="L678" i="3"/>
  <c r="L681" i="3"/>
  <c r="L700" i="3"/>
  <c r="L726" i="3"/>
  <c r="L731" i="3"/>
  <c r="L744" i="3"/>
  <c r="L747" i="3"/>
  <c r="L754" i="3"/>
  <c r="L757" i="3"/>
  <c r="L760" i="3"/>
  <c r="L768" i="3"/>
  <c r="L799" i="3"/>
  <c r="L820" i="3"/>
  <c r="L841" i="3"/>
  <c r="L844" i="3"/>
  <c r="L850" i="3"/>
  <c r="L854" i="3"/>
  <c r="L862" i="3"/>
  <c r="L868" i="3"/>
  <c r="L871" i="3"/>
  <c r="L897" i="3"/>
  <c r="L907" i="3"/>
  <c r="L1105" i="3"/>
  <c r="L1130" i="3"/>
  <c r="L1136" i="3"/>
  <c r="L1198" i="3"/>
  <c r="L1218" i="3"/>
  <c r="L1242" i="3"/>
  <c r="L1245" i="3"/>
  <c r="L1258" i="3"/>
  <c r="L1265" i="3"/>
  <c r="L1277" i="3"/>
  <c r="L1284" i="3"/>
  <c r="L1299" i="3"/>
  <c r="L1316" i="3"/>
  <c r="L1347" i="3"/>
  <c r="L1352" i="3"/>
  <c r="L1420" i="3"/>
  <c r="L1423" i="3"/>
  <c r="L1433" i="3"/>
  <c r="L1495" i="3"/>
  <c r="L1506" i="3"/>
  <c r="L1509" i="3"/>
  <c r="L1535" i="3"/>
  <c r="L1540" i="3"/>
  <c r="L1543" i="3"/>
  <c r="L1579" i="3"/>
  <c r="L1585" i="3"/>
  <c r="L1592" i="3"/>
  <c r="L1596" i="3"/>
  <c r="L1603" i="3"/>
  <c r="L1607" i="3"/>
  <c r="L1610" i="3"/>
  <c r="L1631" i="3"/>
  <c r="L1635" i="3"/>
  <c r="L1639" i="3"/>
  <c r="L1657" i="3"/>
  <c r="L1678" i="3"/>
  <c r="L1692" i="3"/>
  <c r="L1698" i="3"/>
  <c r="L1723" i="3"/>
  <c r="L1733" i="3"/>
  <c r="L1756" i="3"/>
  <c r="L1759" i="3"/>
  <c r="L1762" i="3"/>
  <c r="L1829" i="3"/>
  <c r="L1966" i="3"/>
  <c r="L2036" i="3"/>
  <c r="L2203" i="3"/>
  <c r="L2236" i="3"/>
  <c r="L2243" i="3"/>
  <c r="L2274" i="3"/>
  <c r="L2290" i="3"/>
  <c r="L2336" i="3"/>
  <c r="L2375" i="3"/>
  <c r="L2381" i="3"/>
  <c r="L2495" i="3"/>
  <c r="L2507" i="3"/>
  <c r="L2522" i="3"/>
  <c r="L2531" i="3"/>
  <c r="L2537" i="3"/>
  <c r="L2551" i="3"/>
  <c r="L2569" i="3"/>
  <c r="L2572" i="3"/>
  <c r="L2604" i="3"/>
  <c r="L2614" i="3"/>
  <c r="L2619" i="3"/>
  <c r="L1680" i="3"/>
  <c r="L2666" i="3"/>
  <c r="L2670" i="3"/>
  <c r="L2673" i="3"/>
  <c r="L2703" i="3"/>
  <c r="L2734" i="3"/>
  <c r="L2742" i="3"/>
  <c r="L2745" i="3"/>
  <c r="L2748" i="3"/>
  <c r="L2758" i="3"/>
  <c r="L2761" i="3"/>
  <c r="L2764" i="3"/>
  <c r="L2778" i="3"/>
  <c r="L2781" i="3"/>
  <c r="L2787" i="3"/>
  <c r="L2795" i="3"/>
  <c r="L2801" i="3"/>
  <c r="L2810" i="3"/>
  <c r="L2813" i="3"/>
  <c r="L2831" i="3"/>
  <c r="L2838" i="3"/>
  <c r="L2841" i="3"/>
  <c r="L2847" i="3"/>
  <c r="L2850" i="3"/>
  <c r="L2859" i="3"/>
  <c r="L2862" i="3"/>
  <c r="L2877" i="3"/>
  <c r="L2961" i="3"/>
  <c r="L1431" i="3"/>
  <c r="L1956" i="3"/>
  <c r="L2558" i="3"/>
  <c r="L1616" i="3"/>
  <c r="L1833" i="3"/>
  <c r="L1614" i="3"/>
  <c r="L651" i="3"/>
  <c r="L1094" i="3"/>
  <c r="L1551" i="3"/>
  <c r="L2061" i="3"/>
  <c r="P4319" i="3"/>
  <c r="I4319" i="3"/>
  <c r="P4318" i="3"/>
  <c r="I4318" i="3"/>
  <c r="P4317" i="3"/>
  <c r="I4317" i="3"/>
  <c r="P4316" i="3"/>
  <c r="I4316" i="3"/>
  <c r="P4315" i="3"/>
  <c r="I4315" i="3"/>
  <c r="P4314" i="3"/>
  <c r="I4314" i="3"/>
  <c r="P4313" i="3"/>
  <c r="I4313" i="3"/>
  <c r="P4312" i="3"/>
  <c r="I4312" i="3"/>
  <c r="P4311" i="3"/>
  <c r="I4311" i="3"/>
  <c r="P4310" i="3"/>
  <c r="I4310" i="3"/>
  <c r="P4309" i="3"/>
  <c r="I4309" i="3"/>
  <c r="P4308" i="3"/>
  <c r="I4308" i="3"/>
  <c r="P4307" i="3"/>
  <c r="I4307" i="3"/>
  <c r="P4306" i="3"/>
  <c r="I4306" i="3"/>
  <c r="P4305" i="3"/>
  <c r="I4305" i="3"/>
  <c r="P4304" i="3"/>
  <c r="I4304" i="3"/>
  <c r="P4303" i="3"/>
  <c r="I4303" i="3"/>
  <c r="P4302" i="3"/>
  <c r="I4302" i="3"/>
  <c r="P4301" i="3"/>
  <c r="I4301" i="3"/>
  <c r="P4300" i="3"/>
  <c r="I4300" i="3"/>
  <c r="P4299" i="3"/>
  <c r="I4299" i="3"/>
  <c r="P4298" i="3"/>
  <c r="I4298" i="3"/>
  <c r="P4321" i="3"/>
  <c r="I4321" i="3"/>
  <c r="P4297" i="3"/>
  <c r="I4297" i="3"/>
  <c r="P4296" i="3"/>
  <c r="I4296" i="3"/>
  <c r="P4295" i="3"/>
  <c r="I4295" i="3"/>
  <c r="P4294" i="3"/>
  <c r="I4294" i="3"/>
  <c r="P4293" i="3"/>
  <c r="I4293" i="3"/>
  <c r="P4292" i="3"/>
  <c r="I4292" i="3"/>
  <c r="P4291" i="3"/>
  <c r="I4291" i="3"/>
  <c r="P4290" i="3"/>
  <c r="I4290" i="3"/>
  <c r="P4289" i="3"/>
  <c r="I4289" i="3"/>
  <c r="P4288" i="3"/>
  <c r="I4288" i="3"/>
  <c r="P4287" i="3"/>
  <c r="I4287" i="3"/>
  <c r="P4286" i="3"/>
  <c r="I4286" i="3"/>
  <c r="P4285" i="3"/>
  <c r="I4285" i="3"/>
  <c r="P4284" i="3"/>
  <c r="I4284" i="3"/>
  <c r="P4283" i="3"/>
  <c r="I4283" i="3"/>
  <c r="P4282" i="3"/>
  <c r="I4282" i="3"/>
  <c r="P4281" i="3"/>
  <c r="I4281" i="3"/>
  <c r="P4280" i="3"/>
  <c r="I4280" i="3"/>
  <c r="P4279" i="3"/>
  <c r="I4279" i="3"/>
  <c r="P4278" i="3"/>
  <c r="I4278" i="3"/>
  <c r="P4277" i="3"/>
  <c r="I4277" i="3"/>
  <c r="P4276" i="3"/>
  <c r="I4276" i="3"/>
  <c r="P4275" i="3"/>
  <c r="I4275" i="3"/>
  <c r="P4274" i="3"/>
  <c r="I4274" i="3"/>
  <c r="P4273" i="3"/>
  <c r="I4273" i="3"/>
  <c r="P4272" i="3"/>
  <c r="I4272" i="3"/>
  <c r="P4271" i="3"/>
  <c r="I4271" i="3"/>
  <c r="P4270" i="3"/>
  <c r="I4270" i="3"/>
  <c r="P4269" i="3"/>
  <c r="I4269" i="3"/>
  <c r="P4268" i="3"/>
  <c r="I4268" i="3"/>
  <c r="P4267" i="3"/>
  <c r="I4267" i="3"/>
  <c r="P4266" i="3"/>
  <c r="I4266" i="3"/>
  <c r="P4265" i="3"/>
  <c r="I4265" i="3"/>
  <c r="P4264" i="3"/>
  <c r="I4264" i="3"/>
  <c r="P4263" i="3"/>
  <c r="I4263" i="3"/>
  <c r="P4262" i="3"/>
  <c r="I4262" i="3"/>
  <c r="P4261" i="3"/>
  <c r="I4261" i="3"/>
  <c r="P4260" i="3"/>
  <c r="I4260" i="3"/>
  <c r="P4259" i="3"/>
  <c r="I4259" i="3"/>
  <c r="P4258" i="3"/>
  <c r="I4258" i="3"/>
  <c r="P4257" i="3"/>
  <c r="I4257" i="3"/>
  <c r="P4256" i="3"/>
  <c r="I4256" i="3"/>
  <c r="P4255" i="3"/>
  <c r="I4255" i="3"/>
  <c r="P4254" i="3"/>
  <c r="I4254" i="3"/>
  <c r="P4253" i="3"/>
  <c r="I4253" i="3"/>
  <c r="P4252" i="3"/>
  <c r="I4252" i="3"/>
  <c r="P4251" i="3"/>
  <c r="I4251" i="3"/>
  <c r="P4250" i="3"/>
  <c r="I4250" i="3"/>
  <c r="P4249" i="3"/>
  <c r="I4249" i="3"/>
  <c r="P4248" i="3"/>
  <c r="I4248" i="3"/>
  <c r="P4247" i="3"/>
  <c r="I4247" i="3"/>
  <c r="P4246" i="3"/>
  <c r="I4246" i="3"/>
  <c r="P4245" i="3"/>
  <c r="I4245" i="3"/>
  <c r="P4244" i="3"/>
  <c r="I4244" i="3"/>
  <c r="P4243" i="3"/>
  <c r="I4243" i="3"/>
  <c r="P4242" i="3"/>
  <c r="I4242" i="3"/>
  <c r="P4241" i="3"/>
  <c r="I4241" i="3"/>
  <c r="P4240" i="3"/>
  <c r="I4240" i="3"/>
  <c r="P4239" i="3"/>
  <c r="I4239" i="3"/>
  <c r="P4238" i="3"/>
  <c r="I4238" i="3"/>
  <c r="P4237" i="3"/>
  <c r="I4237" i="3"/>
  <c r="P4236" i="3"/>
  <c r="I4236" i="3"/>
  <c r="P4235" i="3"/>
  <c r="I4235" i="3"/>
  <c r="P4234" i="3"/>
  <c r="I4234" i="3"/>
  <c r="P4232" i="3"/>
  <c r="I4232" i="3"/>
  <c r="P4233" i="3"/>
  <c r="I4233" i="3"/>
  <c r="P4231" i="3"/>
  <c r="I4231" i="3"/>
  <c r="P4230" i="3"/>
  <c r="I4230" i="3"/>
  <c r="P4229" i="3"/>
  <c r="I4229" i="3"/>
  <c r="P4228" i="3"/>
  <c r="I4228" i="3"/>
  <c r="P4227" i="3"/>
  <c r="I4227" i="3"/>
  <c r="P4226" i="3"/>
  <c r="I4226" i="3"/>
  <c r="P4225" i="3"/>
  <c r="I4225" i="3"/>
  <c r="P4224" i="3"/>
  <c r="I4224" i="3"/>
  <c r="P4223" i="3"/>
  <c r="I4223" i="3"/>
  <c r="P4222" i="3"/>
  <c r="I4222" i="3"/>
  <c r="P4219" i="3"/>
  <c r="I4219" i="3"/>
  <c r="P4220" i="3"/>
  <c r="I4220" i="3"/>
  <c r="P4218" i="3"/>
  <c r="I4218" i="3"/>
  <c r="P4217" i="3"/>
  <c r="I4217" i="3"/>
  <c r="P4216" i="3"/>
  <c r="I4216" i="3"/>
  <c r="P4215" i="3"/>
  <c r="I4215" i="3"/>
  <c r="P4214" i="3"/>
  <c r="I4214" i="3"/>
  <c r="P4213" i="3"/>
  <c r="I4213" i="3"/>
  <c r="P4212" i="3"/>
  <c r="I4212" i="3"/>
  <c r="I3" i="3"/>
  <c r="P3" i="3"/>
  <c r="I5" i="3"/>
  <c r="P5" i="3"/>
  <c r="I6" i="3"/>
  <c r="P6" i="3"/>
  <c r="I8" i="3"/>
  <c r="P8" i="3"/>
  <c r="I9" i="3"/>
  <c r="P9" i="3"/>
  <c r="I11" i="3"/>
  <c r="P11" i="3"/>
  <c r="I12" i="3"/>
  <c r="P12" i="3"/>
  <c r="I14" i="3"/>
  <c r="P14" i="3"/>
  <c r="I15" i="3"/>
  <c r="P15" i="3"/>
  <c r="I17" i="3"/>
  <c r="P17" i="3"/>
  <c r="I18" i="3"/>
  <c r="P18" i="3"/>
  <c r="I20" i="3"/>
  <c r="P20" i="3"/>
  <c r="I21" i="3"/>
  <c r="P21" i="3"/>
  <c r="I23" i="3"/>
  <c r="P23" i="3"/>
  <c r="I24" i="3"/>
  <c r="P24" i="3"/>
  <c r="I26" i="3"/>
  <c r="P26" i="3"/>
  <c r="I27" i="3"/>
  <c r="P27" i="3"/>
  <c r="I29" i="3"/>
  <c r="P29" i="3"/>
  <c r="I30" i="3"/>
  <c r="P30" i="3"/>
  <c r="I32" i="3"/>
  <c r="P32" i="3"/>
  <c r="I34" i="3"/>
  <c r="P34" i="3"/>
  <c r="I35" i="3"/>
  <c r="P35" i="3"/>
  <c r="I37" i="3"/>
  <c r="P37" i="3"/>
  <c r="I38" i="3"/>
  <c r="P38" i="3"/>
  <c r="I40" i="3"/>
  <c r="P40" i="3"/>
  <c r="I41" i="3"/>
  <c r="P41" i="3"/>
  <c r="I43" i="3"/>
  <c r="P43" i="3"/>
  <c r="I44" i="3"/>
  <c r="P44" i="3"/>
  <c r="I46" i="3"/>
  <c r="P46" i="3"/>
  <c r="I47" i="3"/>
  <c r="P47" i="3"/>
  <c r="I49" i="3"/>
  <c r="P49" i="3"/>
  <c r="I50" i="3"/>
  <c r="P50" i="3"/>
  <c r="I52" i="3"/>
  <c r="P52" i="3"/>
  <c r="I53" i="3"/>
  <c r="P53" i="3"/>
  <c r="I55" i="3"/>
  <c r="P55" i="3"/>
  <c r="I56" i="3"/>
  <c r="P56" i="3"/>
  <c r="I58" i="3"/>
  <c r="P58" i="3"/>
  <c r="I59" i="3"/>
  <c r="P59" i="3"/>
  <c r="I61" i="3"/>
  <c r="P61" i="3"/>
  <c r="I62" i="3"/>
  <c r="P62" i="3"/>
  <c r="I64" i="3"/>
  <c r="P64" i="3"/>
  <c r="I65" i="3"/>
  <c r="P65" i="3"/>
  <c r="I67" i="3"/>
  <c r="P67" i="3"/>
  <c r="I68" i="3"/>
  <c r="P68" i="3"/>
  <c r="I70" i="3"/>
  <c r="P70" i="3"/>
  <c r="I71" i="3"/>
  <c r="P71" i="3"/>
  <c r="I73" i="3"/>
  <c r="P73" i="3"/>
  <c r="I74" i="3"/>
  <c r="P74" i="3"/>
  <c r="I76" i="3"/>
  <c r="P76" i="3"/>
  <c r="I78" i="3"/>
  <c r="P78" i="3"/>
  <c r="I79" i="3"/>
  <c r="P79" i="3"/>
  <c r="I81" i="3"/>
  <c r="P81" i="3"/>
  <c r="I82" i="3"/>
  <c r="P82" i="3"/>
  <c r="I84" i="3"/>
  <c r="P84" i="3"/>
  <c r="I85" i="3"/>
  <c r="P85" i="3"/>
  <c r="I87" i="3"/>
  <c r="P87" i="3"/>
  <c r="I88" i="3"/>
  <c r="P88" i="3"/>
  <c r="I90" i="3"/>
  <c r="P90" i="3"/>
  <c r="I91" i="3"/>
  <c r="P91" i="3"/>
  <c r="I93" i="3"/>
  <c r="P93" i="3"/>
  <c r="I94" i="3"/>
  <c r="P94" i="3"/>
  <c r="I96" i="3"/>
  <c r="P96" i="3"/>
  <c r="I97" i="3"/>
  <c r="P97" i="3"/>
  <c r="I99" i="3"/>
  <c r="P99" i="3"/>
  <c r="I102" i="3"/>
  <c r="P102" i="3"/>
  <c r="I103" i="3"/>
  <c r="P103" i="3"/>
  <c r="I105" i="3"/>
  <c r="P105" i="3"/>
  <c r="I106" i="3"/>
  <c r="P106" i="3"/>
  <c r="I108" i="3"/>
  <c r="P108" i="3"/>
  <c r="I109" i="3"/>
  <c r="P109" i="3"/>
  <c r="I111" i="3"/>
  <c r="P111" i="3"/>
  <c r="I112" i="3"/>
  <c r="P112" i="3"/>
  <c r="I114" i="3"/>
  <c r="P114" i="3"/>
  <c r="I115" i="3"/>
  <c r="P115" i="3"/>
  <c r="I117" i="3"/>
  <c r="P117" i="3"/>
  <c r="I118" i="3"/>
  <c r="P118" i="3"/>
  <c r="I120" i="3"/>
  <c r="P120" i="3"/>
  <c r="I121" i="3"/>
  <c r="P121" i="3"/>
  <c r="I123" i="3"/>
  <c r="P123" i="3"/>
  <c r="I124" i="3"/>
  <c r="P124" i="3"/>
  <c r="I126" i="3"/>
  <c r="P126" i="3"/>
  <c r="I127" i="3"/>
  <c r="P127" i="3"/>
  <c r="I129" i="3"/>
  <c r="P129" i="3"/>
  <c r="I130" i="3"/>
  <c r="P130" i="3"/>
  <c r="I132" i="3"/>
  <c r="P132" i="3"/>
  <c r="I133" i="3"/>
  <c r="P133" i="3"/>
  <c r="I136" i="3"/>
  <c r="P136" i="3"/>
  <c r="I138" i="3"/>
  <c r="P138" i="3"/>
  <c r="I139" i="3"/>
  <c r="P139" i="3"/>
  <c r="I141" i="3"/>
  <c r="P141" i="3"/>
  <c r="I142" i="3"/>
  <c r="P142" i="3"/>
  <c r="I144" i="3"/>
  <c r="P144" i="3"/>
  <c r="I145" i="3"/>
  <c r="P145" i="3"/>
  <c r="I147" i="3"/>
  <c r="P147" i="3"/>
  <c r="I148" i="3"/>
  <c r="P148" i="3"/>
  <c r="I150" i="3"/>
  <c r="P150" i="3"/>
  <c r="I153" i="3"/>
  <c r="P153" i="3"/>
  <c r="I154" i="3"/>
  <c r="P154" i="3"/>
  <c r="I157" i="3"/>
  <c r="P157" i="3"/>
  <c r="I159" i="3"/>
  <c r="P159" i="3"/>
  <c r="I160" i="3"/>
  <c r="P160" i="3"/>
  <c r="I162" i="3"/>
  <c r="P162" i="3"/>
  <c r="I163" i="3"/>
  <c r="P163" i="3"/>
  <c r="I165" i="3"/>
  <c r="P165" i="3"/>
  <c r="I166" i="3"/>
  <c r="P166" i="3"/>
  <c r="I168" i="3"/>
  <c r="P168" i="3"/>
  <c r="I169" i="3"/>
  <c r="P169" i="3"/>
  <c r="I171" i="3"/>
  <c r="P171" i="3"/>
  <c r="I172" i="3"/>
  <c r="P172" i="3"/>
  <c r="I173" i="3"/>
  <c r="P173" i="3"/>
  <c r="I174" i="3"/>
  <c r="P174" i="3"/>
  <c r="I176" i="3"/>
  <c r="P176" i="3"/>
  <c r="I179" i="3"/>
  <c r="P179" i="3"/>
  <c r="I180" i="3"/>
  <c r="P180" i="3"/>
  <c r="I182" i="3"/>
  <c r="P182" i="3"/>
  <c r="I183" i="3"/>
  <c r="P183" i="3"/>
  <c r="I185" i="3"/>
  <c r="P185" i="3"/>
  <c r="I186" i="3"/>
  <c r="P186" i="3"/>
  <c r="I188" i="3"/>
  <c r="P188" i="3"/>
  <c r="I189" i="3"/>
  <c r="P189" i="3"/>
  <c r="I191" i="3"/>
  <c r="P191" i="3"/>
  <c r="I192" i="3"/>
  <c r="P192" i="3"/>
  <c r="I194" i="3"/>
  <c r="P194" i="3"/>
  <c r="I195" i="3"/>
  <c r="P195" i="3"/>
  <c r="I197" i="3"/>
  <c r="P197" i="3"/>
  <c r="I198" i="3"/>
  <c r="P198" i="3"/>
  <c r="I200" i="3"/>
  <c r="P200" i="3"/>
  <c r="I201" i="3"/>
  <c r="P201" i="3"/>
  <c r="I203" i="3"/>
  <c r="P203" i="3"/>
  <c r="I204" i="3"/>
  <c r="P204" i="3"/>
  <c r="I206" i="3"/>
  <c r="P206" i="3"/>
  <c r="I207" i="3"/>
  <c r="P207" i="3"/>
  <c r="I209" i="3"/>
  <c r="P209" i="3"/>
  <c r="I210" i="3"/>
  <c r="P210" i="3"/>
  <c r="I212" i="3"/>
  <c r="P212" i="3"/>
  <c r="I213" i="3"/>
  <c r="P213" i="3"/>
  <c r="I215" i="3"/>
  <c r="P215" i="3"/>
  <c r="I216" i="3"/>
  <c r="P216" i="3"/>
  <c r="I218" i="3"/>
  <c r="P218" i="3"/>
  <c r="I219" i="3"/>
  <c r="P219" i="3"/>
  <c r="I221" i="3"/>
  <c r="P221" i="3"/>
  <c r="I222" i="3"/>
  <c r="P222" i="3"/>
  <c r="I224" i="3"/>
  <c r="P224" i="3"/>
  <c r="I225" i="3"/>
  <c r="P225" i="3"/>
  <c r="I227" i="3"/>
  <c r="P227" i="3"/>
  <c r="I228" i="3"/>
  <c r="P228" i="3"/>
  <c r="I230" i="3"/>
  <c r="P230" i="3"/>
  <c r="I231" i="3"/>
  <c r="P231" i="3"/>
  <c r="I233" i="3"/>
  <c r="P233" i="3"/>
  <c r="I234" i="3"/>
  <c r="P234" i="3"/>
  <c r="I236" i="3"/>
  <c r="P236" i="3"/>
  <c r="I237" i="3"/>
  <c r="P237" i="3"/>
  <c r="I239" i="3"/>
  <c r="P239" i="3"/>
  <c r="I240" i="3"/>
  <c r="P240" i="3"/>
  <c r="I242" i="3"/>
  <c r="P242" i="3"/>
  <c r="I243" i="3"/>
  <c r="P243" i="3"/>
  <c r="I245" i="3"/>
  <c r="P245" i="3"/>
  <c r="I246" i="3"/>
  <c r="P246" i="3"/>
  <c r="I248" i="3"/>
  <c r="P248" i="3"/>
  <c r="I249" i="3"/>
  <c r="P249" i="3"/>
  <c r="I251" i="3"/>
  <c r="P251" i="3"/>
  <c r="I252" i="3"/>
  <c r="P252" i="3"/>
  <c r="I254" i="3"/>
  <c r="P254" i="3"/>
  <c r="I255" i="3"/>
  <c r="P255" i="3"/>
  <c r="I257" i="3"/>
  <c r="P257" i="3"/>
  <c r="I258" i="3"/>
  <c r="P258" i="3"/>
  <c r="I260" i="3"/>
  <c r="P260" i="3"/>
  <c r="I261" i="3"/>
  <c r="P261" i="3"/>
  <c r="I263" i="3"/>
  <c r="P263" i="3"/>
  <c r="I264" i="3"/>
  <c r="P264" i="3"/>
  <c r="I266" i="3"/>
  <c r="P266" i="3"/>
  <c r="I267" i="3"/>
  <c r="P267" i="3"/>
  <c r="I269" i="3"/>
  <c r="P269" i="3"/>
  <c r="I270" i="3"/>
  <c r="P270" i="3"/>
  <c r="I272" i="3"/>
  <c r="P272" i="3"/>
  <c r="I273" i="3"/>
  <c r="P273" i="3"/>
  <c r="I275" i="3"/>
  <c r="P275" i="3"/>
  <c r="I276" i="3"/>
  <c r="P276" i="3"/>
  <c r="I278" i="3"/>
  <c r="P278" i="3"/>
  <c r="I279" i="3"/>
  <c r="P279" i="3"/>
  <c r="I281" i="3"/>
  <c r="P281" i="3"/>
  <c r="I282" i="3"/>
  <c r="P282" i="3"/>
  <c r="I284" i="3"/>
  <c r="P284" i="3"/>
  <c r="I285" i="3"/>
  <c r="P285" i="3"/>
  <c r="I287" i="3"/>
  <c r="P287" i="3"/>
  <c r="I288" i="3"/>
  <c r="P288" i="3"/>
  <c r="I290" i="3"/>
  <c r="P290" i="3"/>
  <c r="I291" i="3"/>
  <c r="P291" i="3"/>
  <c r="I293" i="3"/>
  <c r="P293" i="3"/>
  <c r="I294" i="3"/>
  <c r="P294" i="3"/>
  <c r="I296" i="3"/>
  <c r="P296" i="3"/>
  <c r="I297" i="3"/>
  <c r="P297" i="3"/>
  <c r="I299" i="3"/>
  <c r="P299" i="3"/>
  <c r="I300" i="3"/>
  <c r="P300" i="3"/>
  <c r="I302" i="3"/>
  <c r="P302" i="3"/>
  <c r="I303" i="3"/>
  <c r="P303" i="3"/>
  <c r="I305" i="3"/>
  <c r="P305" i="3"/>
  <c r="I306" i="3"/>
  <c r="P306" i="3"/>
  <c r="I307" i="3"/>
  <c r="P307" i="3"/>
  <c r="I308" i="3"/>
  <c r="P308" i="3"/>
  <c r="I310" i="3"/>
  <c r="P310" i="3"/>
  <c r="I311" i="3"/>
  <c r="P311" i="3"/>
  <c r="I313" i="3"/>
  <c r="P313" i="3"/>
  <c r="I314" i="3"/>
  <c r="P314" i="3"/>
  <c r="I316" i="3"/>
  <c r="P316" i="3"/>
  <c r="I317" i="3"/>
  <c r="P317" i="3"/>
  <c r="I319" i="3"/>
  <c r="P319" i="3"/>
  <c r="I320" i="3"/>
  <c r="P320" i="3"/>
  <c r="I322" i="3"/>
  <c r="P322" i="3"/>
  <c r="I323" i="3"/>
  <c r="P323" i="3"/>
  <c r="I325" i="3"/>
  <c r="P325" i="3"/>
  <c r="I326" i="3"/>
  <c r="P326" i="3"/>
  <c r="I329" i="3"/>
  <c r="P329" i="3"/>
  <c r="I330" i="3"/>
  <c r="P330" i="3"/>
  <c r="I332" i="3"/>
  <c r="P332" i="3"/>
  <c r="I333" i="3"/>
  <c r="P333" i="3"/>
  <c r="I335" i="3"/>
  <c r="P335" i="3"/>
  <c r="I336" i="3"/>
  <c r="P336" i="3"/>
  <c r="I338" i="3"/>
  <c r="P338" i="3"/>
  <c r="I339" i="3"/>
  <c r="P339" i="3"/>
  <c r="I341" i="3"/>
  <c r="P341" i="3"/>
  <c r="I342" i="3"/>
  <c r="P342" i="3"/>
  <c r="I344" i="3"/>
  <c r="P344" i="3"/>
  <c r="I345" i="3"/>
  <c r="P345" i="3"/>
  <c r="I347" i="3"/>
  <c r="P347" i="3"/>
  <c r="I348" i="3"/>
  <c r="P348" i="3"/>
  <c r="I350" i="3"/>
  <c r="P350" i="3"/>
  <c r="I351" i="3"/>
  <c r="P351" i="3"/>
  <c r="I353" i="3"/>
  <c r="P353" i="3"/>
  <c r="I354" i="3"/>
  <c r="P354" i="3"/>
  <c r="I356" i="3"/>
  <c r="P356" i="3"/>
  <c r="I357" i="3"/>
  <c r="P357" i="3"/>
  <c r="I359" i="3"/>
  <c r="P359" i="3"/>
  <c r="I360" i="3"/>
  <c r="P360" i="3"/>
  <c r="I362" i="3"/>
  <c r="P362" i="3"/>
  <c r="I363" i="3"/>
  <c r="P363" i="3"/>
  <c r="I365" i="3"/>
  <c r="P365" i="3"/>
  <c r="I366" i="3"/>
  <c r="P366" i="3"/>
  <c r="I368" i="3"/>
  <c r="P368" i="3"/>
  <c r="I369" i="3"/>
  <c r="P369" i="3"/>
  <c r="I371" i="3"/>
  <c r="P371" i="3"/>
  <c r="I372" i="3"/>
  <c r="P372" i="3"/>
  <c r="I374" i="3"/>
  <c r="P374" i="3"/>
  <c r="I375" i="3"/>
  <c r="P375" i="3"/>
  <c r="I377" i="3"/>
  <c r="P377" i="3"/>
  <c r="I378" i="3"/>
  <c r="P378" i="3"/>
  <c r="I380" i="3"/>
  <c r="P380" i="3"/>
  <c r="I381" i="3"/>
  <c r="P381" i="3"/>
  <c r="I383" i="3"/>
  <c r="P383" i="3"/>
  <c r="I384" i="3"/>
  <c r="P384" i="3"/>
  <c r="I386" i="3"/>
  <c r="P386" i="3"/>
  <c r="I387" i="3"/>
  <c r="P387" i="3"/>
  <c r="I389" i="3"/>
  <c r="P389" i="3"/>
  <c r="I390" i="3"/>
  <c r="P390" i="3"/>
  <c r="I392" i="3"/>
  <c r="P392" i="3"/>
  <c r="I393" i="3"/>
  <c r="P393" i="3"/>
  <c r="I395" i="3"/>
  <c r="P395" i="3"/>
  <c r="I396" i="3"/>
  <c r="P396" i="3"/>
  <c r="I398" i="3"/>
  <c r="P398" i="3"/>
  <c r="I399" i="3"/>
  <c r="P399" i="3"/>
  <c r="I401" i="3"/>
  <c r="P401" i="3"/>
  <c r="I402" i="3"/>
  <c r="P402" i="3"/>
  <c r="I404" i="3"/>
  <c r="P404" i="3"/>
  <c r="I405" i="3"/>
  <c r="P405" i="3"/>
  <c r="I407" i="3"/>
  <c r="P407" i="3"/>
  <c r="I408" i="3"/>
  <c r="P408" i="3"/>
  <c r="I410" i="3"/>
  <c r="P410" i="3"/>
  <c r="I411" i="3"/>
  <c r="P411" i="3"/>
  <c r="I413" i="3"/>
  <c r="P413" i="3"/>
  <c r="I414" i="3"/>
  <c r="P414" i="3"/>
  <c r="I416" i="3"/>
  <c r="P416" i="3"/>
  <c r="I417" i="3"/>
  <c r="P417" i="3"/>
  <c r="I419" i="3"/>
  <c r="P419" i="3"/>
  <c r="I420" i="3"/>
  <c r="P420" i="3"/>
  <c r="I422" i="3"/>
  <c r="P422" i="3"/>
  <c r="I423" i="3"/>
  <c r="P423" i="3"/>
  <c r="I425" i="3"/>
  <c r="P425" i="3"/>
  <c r="I426" i="3"/>
  <c r="P426" i="3"/>
  <c r="I428" i="3"/>
  <c r="P428" i="3"/>
  <c r="I429" i="3"/>
  <c r="P429" i="3"/>
  <c r="I431" i="3"/>
  <c r="P431" i="3"/>
  <c r="I432" i="3"/>
  <c r="P432" i="3"/>
  <c r="I434" i="3"/>
  <c r="P434" i="3"/>
  <c r="I435" i="3"/>
  <c r="P435" i="3"/>
  <c r="I437" i="3"/>
  <c r="P437" i="3"/>
  <c r="I438" i="3"/>
  <c r="P438" i="3"/>
  <c r="I440" i="3"/>
  <c r="P440" i="3"/>
  <c r="I441" i="3"/>
  <c r="P441" i="3"/>
  <c r="I443" i="3"/>
  <c r="P443" i="3"/>
  <c r="I444" i="3"/>
  <c r="P444" i="3"/>
  <c r="I446" i="3"/>
  <c r="P446" i="3"/>
  <c r="I447" i="3"/>
  <c r="P447" i="3"/>
  <c r="I449" i="3"/>
  <c r="P449" i="3"/>
  <c r="I450" i="3"/>
  <c r="P450" i="3"/>
  <c r="I452" i="3"/>
  <c r="P452" i="3"/>
  <c r="I453" i="3"/>
  <c r="P453" i="3"/>
  <c r="I454" i="3"/>
  <c r="P454" i="3"/>
  <c r="I455" i="3"/>
  <c r="P455" i="3"/>
  <c r="I457" i="3"/>
  <c r="P457" i="3"/>
  <c r="I458" i="3"/>
  <c r="P458" i="3"/>
  <c r="I460" i="3"/>
  <c r="P460" i="3"/>
  <c r="I461" i="3"/>
  <c r="P461" i="3"/>
  <c r="I463" i="3"/>
  <c r="P463" i="3"/>
  <c r="I464" i="3"/>
  <c r="P464" i="3"/>
  <c r="I466" i="3"/>
  <c r="P466" i="3"/>
  <c r="I467" i="3"/>
  <c r="P467" i="3"/>
  <c r="I469" i="3"/>
  <c r="P469" i="3"/>
  <c r="I470" i="3"/>
  <c r="P470" i="3"/>
  <c r="I472" i="3"/>
  <c r="P472" i="3"/>
  <c r="I473" i="3"/>
  <c r="P473" i="3"/>
  <c r="I475" i="3"/>
  <c r="P475" i="3"/>
  <c r="I476" i="3"/>
  <c r="P476" i="3"/>
  <c r="I478" i="3"/>
  <c r="P478" i="3"/>
  <c r="I479" i="3"/>
  <c r="P479" i="3"/>
  <c r="I481" i="3"/>
  <c r="P481" i="3"/>
  <c r="I483" i="3"/>
  <c r="P483" i="3"/>
  <c r="I484" i="3"/>
  <c r="P484" i="3"/>
  <c r="I486" i="3"/>
  <c r="P486" i="3"/>
  <c r="I487" i="3"/>
  <c r="P487" i="3"/>
  <c r="I489" i="3"/>
  <c r="P489" i="3"/>
  <c r="I490" i="3"/>
  <c r="P490" i="3"/>
  <c r="I492" i="3"/>
  <c r="P492" i="3"/>
  <c r="I493" i="3"/>
  <c r="P493" i="3"/>
  <c r="I495" i="3"/>
  <c r="P495" i="3"/>
  <c r="I496" i="3"/>
  <c r="P496" i="3"/>
  <c r="I498" i="3"/>
  <c r="P498" i="3"/>
  <c r="I499" i="3"/>
  <c r="P499" i="3"/>
  <c r="I501" i="3"/>
  <c r="P501" i="3"/>
  <c r="I502" i="3"/>
  <c r="P502" i="3"/>
  <c r="I504" i="3"/>
  <c r="P504" i="3"/>
  <c r="I505" i="3"/>
  <c r="P505" i="3"/>
  <c r="I507" i="3"/>
  <c r="P507" i="3"/>
  <c r="I508" i="3"/>
  <c r="P508" i="3"/>
  <c r="I510" i="3"/>
  <c r="P510" i="3"/>
  <c r="I511" i="3"/>
  <c r="P511" i="3"/>
  <c r="I513" i="3"/>
  <c r="P513" i="3"/>
  <c r="I514" i="3"/>
  <c r="P514" i="3"/>
  <c r="I516" i="3"/>
  <c r="P516" i="3"/>
  <c r="I517" i="3"/>
  <c r="P517" i="3"/>
  <c r="I519" i="3"/>
  <c r="P519" i="3"/>
  <c r="I520" i="3"/>
  <c r="P520" i="3"/>
  <c r="I522" i="3"/>
  <c r="P522" i="3"/>
  <c r="I523" i="3"/>
  <c r="P523" i="3"/>
  <c r="I525" i="3"/>
  <c r="P525" i="3"/>
  <c r="I526" i="3"/>
  <c r="P526" i="3"/>
  <c r="I528" i="3"/>
  <c r="P528" i="3"/>
  <c r="I529" i="3"/>
  <c r="P529" i="3"/>
  <c r="I531" i="3"/>
  <c r="P531" i="3"/>
  <c r="I532" i="3"/>
  <c r="P532" i="3"/>
  <c r="I534" i="3"/>
  <c r="P534" i="3"/>
  <c r="I535" i="3"/>
  <c r="P535" i="3"/>
  <c r="I537" i="3"/>
  <c r="P537" i="3"/>
  <c r="I538" i="3"/>
  <c r="P538" i="3"/>
  <c r="I540" i="3"/>
  <c r="P540" i="3"/>
  <c r="I541" i="3"/>
  <c r="P541" i="3"/>
  <c r="I543" i="3"/>
  <c r="P543" i="3"/>
  <c r="I544" i="3"/>
  <c r="P544" i="3"/>
  <c r="I546" i="3"/>
  <c r="P546" i="3"/>
  <c r="I547" i="3"/>
  <c r="P547" i="3"/>
  <c r="I549" i="3"/>
  <c r="P549" i="3"/>
  <c r="I550" i="3"/>
  <c r="P550" i="3"/>
  <c r="I553" i="3"/>
  <c r="P553" i="3"/>
  <c r="I555" i="3"/>
  <c r="P555" i="3"/>
  <c r="I556" i="3"/>
  <c r="P556" i="3"/>
  <c r="I558" i="3"/>
  <c r="P558" i="3"/>
  <c r="I560" i="3"/>
  <c r="P560" i="3"/>
  <c r="I561" i="3"/>
  <c r="P561" i="3"/>
  <c r="I563" i="3"/>
  <c r="P563" i="3"/>
  <c r="I564" i="3"/>
  <c r="P564" i="3"/>
  <c r="I566" i="3"/>
  <c r="P566" i="3"/>
  <c r="I567" i="3"/>
  <c r="P567" i="3"/>
  <c r="I569" i="3"/>
  <c r="P569" i="3"/>
  <c r="I570" i="3"/>
  <c r="P570" i="3"/>
  <c r="I572" i="3"/>
  <c r="P572" i="3"/>
  <c r="I573" i="3"/>
  <c r="P573" i="3"/>
  <c r="I575" i="3"/>
  <c r="P575" i="3"/>
  <c r="I576" i="3"/>
  <c r="P576" i="3"/>
  <c r="I578" i="3"/>
  <c r="P578" i="3"/>
  <c r="I579" i="3"/>
  <c r="P579" i="3"/>
  <c r="I581" i="3"/>
  <c r="P581" i="3"/>
  <c r="I582" i="3"/>
  <c r="P582" i="3"/>
  <c r="I584" i="3"/>
  <c r="P584" i="3"/>
  <c r="I585" i="3"/>
  <c r="P585" i="3"/>
  <c r="I587" i="3"/>
  <c r="P587" i="3"/>
  <c r="I588" i="3"/>
  <c r="P588" i="3"/>
  <c r="I590" i="3"/>
  <c r="P590" i="3"/>
  <c r="I591" i="3"/>
  <c r="P591" i="3"/>
  <c r="I593" i="3"/>
  <c r="P593" i="3"/>
  <c r="I594" i="3"/>
  <c r="P594" i="3"/>
  <c r="I596" i="3"/>
  <c r="P596" i="3"/>
  <c r="I597" i="3"/>
  <c r="P597" i="3"/>
  <c r="I599" i="3"/>
  <c r="P599" i="3"/>
  <c r="I600" i="3"/>
  <c r="P600" i="3"/>
  <c r="I602" i="3"/>
  <c r="P602" i="3"/>
  <c r="I603" i="3"/>
  <c r="P603" i="3"/>
  <c r="I605" i="3"/>
  <c r="P605" i="3"/>
  <c r="I606" i="3"/>
  <c r="P606" i="3"/>
  <c r="I608" i="3"/>
  <c r="P608" i="3"/>
  <c r="I609" i="3"/>
  <c r="P609" i="3"/>
  <c r="I611" i="3"/>
  <c r="P611" i="3"/>
  <c r="I612" i="3"/>
  <c r="P612" i="3"/>
  <c r="I614" i="3"/>
  <c r="P614" i="3"/>
  <c r="I615" i="3"/>
  <c r="P615" i="3"/>
  <c r="I617" i="3"/>
  <c r="P617" i="3"/>
  <c r="I618" i="3"/>
  <c r="P618" i="3"/>
  <c r="I620" i="3"/>
  <c r="P620" i="3"/>
  <c r="I621" i="3"/>
  <c r="P621" i="3"/>
  <c r="I623" i="3"/>
  <c r="P623" i="3"/>
  <c r="I624" i="3"/>
  <c r="P624" i="3"/>
  <c r="I626" i="3"/>
  <c r="P626" i="3"/>
  <c r="I627" i="3"/>
  <c r="P627" i="3"/>
  <c r="I629" i="3"/>
  <c r="P629" i="3"/>
  <c r="I630" i="3"/>
  <c r="P630" i="3"/>
  <c r="I632" i="3"/>
  <c r="P632" i="3"/>
  <c r="I633" i="3"/>
  <c r="P633" i="3"/>
  <c r="I635" i="3"/>
  <c r="P635" i="3"/>
  <c r="I636" i="3"/>
  <c r="P636" i="3"/>
  <c r="I638" i="3"/>
  <c r="P638" i="3"/>
  <c r="I639" i="3"/>
  <c r="P639" i="3"/>
  <c r="I641" i="3"/>
  <c r="P641" i="3"/>
  <c r="I642" i="3"/>
  <c r="P642" i="3"/>
  <c r="I644" i="3"/>
  <c r="P644" i="3"/>
  <c r="I645" i="3"/>
  <c r="P645" i="3"/>
  <c r="I647" i="3"/>
  <c r="P647" i="3"/>
  <c r="I648" i="3"/>
  <c r="P648" i="3"/>
  <c r="I650" i="3"/>
  <c r="P650" i="3"/>
  <c r="I651" i="3"/>
  <c r="P651" i="3"/>
  <c r="I653" i="3"/>
  <c r="P653" i="3"/>
  <c r="I654" i="3"/>
  <c r="P654" i="3"/>
  <c r="I656" i="3"/>
  <c r="P656" i="3"/>
  <c r="I657" i="3"/>
  <c r="P657" i="3"/>
  <c r="I659" i="3"/>
  <c r="P659" i="3"/>
  <c r="I660" i="3"/>
  <c r="P660" i="3"/>
  <c r="I662" i="3"/>
  <c r="P662" i="3"/>
  <c r="I663" i="3"/>
  <c r="P663" i="3"/>
  <c r="I665" i="3"/>
  <c r="P665" i="3"/>
  <c r="I666" i="3"/>
  <c r="P666" i="3"/>
  <c r="I668" i="3"/>
  <c r="P668" i="3"/>
  <c r="I669" i="3"/>
  <c r="P669" i="3"/>
  <c r="I671" i="3"/>
  <c r="P671" i="3"/>
  <c r="I672" i="3"/>
  <c r="P672" i="3"/>
  <c r="I674" i="3"/>
  <c r="P674" i="3"/>
  <c r="I675" i="3"/>
  <c r="P675" i="3"/>
  <c r="I677" i="3"/>
  <c r="P677" i="3"/>
  <c r="I678" i="3"/>
  <c r="P678" i="3"/>
  <c r="I680" i="3"/>
  <c r="P680" i="3"/>
  <c r="I681" i="3"/>
  <c r="P681" i="3"/>
  <c r="I683" i="3"/>
  <c r="P683" i="3"/>
  <c r="I684" i="3"/>
  <c r="P684" i="3"/>
  <c r="I686" i="3"/>
  <c r="P686" i="3"/>
  <c r="I687" i="3"/>
  <c r="P687" i="3"/>
  <c r="I689" i="3"/>
  <c r="P689" i="3"/>
  <c r="I690" i="3"/>
  <c r="P690" i="3"/>
  <c r="I692" i="3"/>
  <c r="P692" i="3"/>
  <c r="I693" i="3"/>
  <c r="P693" i="3"/>
  <c r="I695" i="3"/>
  <c r="P695" i="3"/>
  <c r="I696" i="3"/>
  <c r="P696" i="3"/>
  <c r="I698" i="3"/>
  <c r="P698" i="3"/>
  <c r="I699" i="3"/>
  <c r="P699" i="3"/>
  <c r="I701" i="3"/>
  <c r="P701" i="3"/>
  <c r="I702" i="3"/>
  <c r="P702" i="3"/>
  <c r="I703" i="3"/>
  <c r="P703" i="3"/>
  <c r="I704" i="3"/>
  <c r="P704" i="3"/>
  <c r="I706" i="3"/>
  <c r="P706" i="3"/>
  <c r="I707" i="3"/>
  <c r="P707" i="3"/>
  <c r="I709" i="3"/>
  <c r="P709" i="3"/>
  <c r="I710" i="3"/>
  <c r="P710" i="3"/>
  <c r="I712" i="3"/>
  <c r="P712" i="3"/>
  <c r="I713" i="3"/>
  <c r="P713" i="3"/>
  <c r="I715" i="3"/>
  <c r="P715" i="3"/>
  <c r="I716" i="3"/>
  <c r="P716" i="3"/>
  <c r="I718" i="3"/>
  <c r="P718" i="3"/>
  <c r="I719" i="3"/>
  <c r="P719" i="3"/>
  <c r="I721" i="3"/>
  <c r="P721" i="3"/>
  <c r="I722" i="3"/>
  <c r="P722" i="3"/>
  <c r="I724" i="3"/>
  <c r="P724" i="3"/>
  <c r="I725" i="3"/>
  <c r="P725" i="3"/>
  <c r="I727" i="3"/>
  <c r="P727" i="3"/>
  <c r="I728" i="3"/>
  <c r="P728" i="3"/>
  <c r="I730" i="3"/>
  <c r="P730" i="3"/>
  <c r="I731" i="3"/>
  <c r="P731" i="3"/>
  <c r="I733" i="3"/>
  <c r="P733" i="3"/>
  <c r="I734" i="3"/>
  <c r="P734" i="3"/>
  <c r="I736" i="3"/>
  <c r="P736" i="3"/>
  <c r="I738" i="3"/>
  <c r="P738" i="3"/>
  <c r="I739" i="3"/>
  <c r="P739" i="3"/>
  <c r="I741" i="3"/>
  <c r="P741" i="3"/>
  <c r="I742" i="3"/>
  <c r="P742" i="3"/>
  <c r="I744" i="3"/>
  <c r="P744" i="3"/>
  <c r="I745" i="3"/>
  <c r="P745" i="3"/>
  <c r="I747" i="3"/>
  <c r="P747" i="3"/>
  <c r="I748" i="3"/>
  <c r="P748" i="3"/>
  <c r="I750" i="3"/>
  <c r="P750" i="3"/>
  <c r="I751" i="3"/>
  <c r="P751" i="3"/>
  <c r="I753" i="3"/>
  <c r="P753" i="3"/>
  <c r="I754" i="3"/>
  <c r="P754" i="3"/>
  <c r="I756" i="3"/>
  <c r="P756" i="3"/>
  <c r="I757" i="3"/>
  <c r="P757" i="3"/>
  <c r="I759" i="3"/>
  <c r="P759" i="3"/>
  <c r="I760" i="3"/>
  <c r="P760" i="3"/>
  <c r="I762" i="3"/>
  <c r="P762" i="3"/>
  <c r="I763" i="3"/>
  <c r="P763" i="3"/>
  <c r="I765" i="3"/>
  <c r="P765" i="3"/>
  <c r="I766" i="3"/>
  <c r="P766" i="3"/>
  <c r="I768" i="3"/>
  <c r="P768" i="3"/>
  <c r="I769" i="3"/>
  <c r="P769" i="3"/>
  <c r="I771" i="3"/>
  <c r="P771" i="3"/>
  <c r="I772" i="3"/>
  <c r="P772" i="3"/>
  <c r="I774" i="3"/>
  <c r="P774" i="3"/>
  <c r="I776" i="3"/>
  <c r="P776" i="3"/>
  <c r="I777" i="3"/>
  <c r="P777" i="3"/>
  <c r="I779" i="3"/>
  <c r="P779" i="3"/>
  <c r="I780" i="3"/>
  <c r="P780" i="3"/>
  <c r="I782" i="3"/>
  <c r="P782" i="3"/>
  <c r="I783" i="3"/>
  <c r="P783" i="3"/>
  <c r="I784" i="3"/>
  <c r="P784" i="3"/>
  <c r="I785" i="3"/>
  <c r="P785" i="3"/>
  <c r="I786" i="3"/>
  <c r="P786" i="3"/>
  <c r="I788" i="3"/>
  <c r="P788" i="3"/>
  <c r="I789" i="3"/>
  <c r="P789" i="3"/>
  <c r="I791" i="3"/>
  <c r="P791" i="3"/>
  <c r="I792" i="3"/>
  <c r="P792" i="3"/>
  <c r="I794" i="3"/>
  <c r="P794" i="3"/>
  <c r="I795" i="3"/>
  <c r="P795" i="3"/>
  <c r="I797" i="3"/>
  <c r="P797" i="3"/>
  <c r="I798" i="3"/>
  <c r="P798" i="3"/>
  <c r="I800" i="3"/>
  <c r="P800" i="3"/>
  <c r="I801" i="3"/>
  <c r="P801" i="3"/>
  <c r="I803" i="3"/>
  <c r="P803" i="3"/>
  <c r="I804" i="3"/>
  <c r="P804" i="3"/>
  <c r="I806" i="3"/>
  <c r="P806" i="3"/>
  <c r="I807" i="3"/>
  <c r="P807" i="3"/>
  <c r="I809" i="3"/>
  <c r="P809" i="3"/>
  <c r="I810" i="3"/>
  <c r="P810" i="3"/>
  <c r="I812" i="3"/>
  <c r="P812" i="3"/>
  <c r="I813" i="3"/>
  <c r="P813" i="3"/>
  <c r="I815" i="3"/>
  <c r="P815" i="3"/>
  <c r="I816" i="3"/>
  <c r="P816" i="3"/>
  <c r="I818" i="3"/>
  <c r="P818" i="3"/>
  <c r="I819" i="3"/>
  <c r="P819" i="3"/>
  <c r="I821" i="3"/>
  <c r="P821" i="3"/>
  <c r="I822" i="3"/>
  <c r="P822" i="3"/>
  <c r="I824" i="3"/>
  <c r="P824" i="3"/>
  <c r="I825" i="3"/>
  <c r="P825" i="3"/>
  <c r="I827" i="3"/>
  <c r="P827" i="3"/>
  <c r="I828" i="3"/>
  <c r="P828" i="3"/>
  <c r="I830" i="3"/>
  <c r="P830" i="3"/>
  <c r="I831" i="3"/>
  <c r="P831" i="3"/>
  <c r="I833" i="3"/>
  <c r="P833" i="3"/>
  <c r="I834" i="3"/>
  <c r="P834" i="3"/>
  <c r="I836" i="3"/>
  <c r="P836" i="3"/>
  <c r="I837" i="3"/>
  <c r="P837" i="3"/>
  <c r="I839" i="3"/>
  <c r="P839" i="3"/>
  <c r="I840" i="3"/>
  <c r="P840" i="3"/>
  <c r="I842" i="3"/>
  <c r="P842" i="3"/>
  <c r="I843" i="3"/>
  <c r="P843" i="3"/>
  <c r="I845" i="3"/>
  <c r="P845" i="3"/>
  <c r="I846" i="3"/>
  <c r="P846" i="3"/>
  <c r="I848" i="3"/>
  <c r="P848" i="3"/>
  <c r="I849" i="3"/>
  <c r="P849" i="3"/>
  <c r="I851" i="3"/>
  <c r="P851" i="3"/>
  <c r="I852" i="3"/>
  <c r="P852" i="3"/>
  <c r="I854" i="3"/>
  <c r="P854" i="3"/>
  <c r="I855" i="3"/>
  <c r="P855" i="3"/>
  <c r="I857" i="3"/>
  <c r="P857" i="3"/>
  <c r="I858" i="3"/>
  <c r="P858" i="3"/>
  <c r="I860" i="3"/>
  <c r="P860" i="3"/>
  <c r="I861" i="3"/>
  <c r="P861" i="3"/>
  <c r="I863" i="3"/>
  <c r="P863" i="3"/>
  <c r="I864" i="3"/>
  <c r="P864" i="3"/>
  <c r="I866" i="3"/>
  <c r="P866" i="3"/>
  <c r="I867" i="3"/>
  <c r="P867" i="3"/>
  <c r="I869" i="3"/>
  <c r="P869" i="3"/>
  <c r="I870" i="3"/>
  <c r="P870" i="3"/>
  <c r="I872" i="3"/>
  <c r="P872" i="3"/>
  <c r="I873" i="3"/>
  <c r="P873" i="3"/>
  <c r="I875" i="3"/>
  <c r="P875" i="3"/>
  <c r="I876" i="3"/>
  <c r="P876" i="3"/>
  <c r="I878" i="3"/>
  <c r="P878" i="3"/>
  <c r="I879" i="3"/>
  <c r="P879" i="3"/>
  <c r="I881" i="3"/>
  <c r="P881" i="3"/>
  <c r="I882" i="3"/>
  <c r="P882" i="3"/>
  <c r="I884" i="3"/>
  <c r="P884" i="3"/>
  <c r="I885" i="3"/>
  <c r="P885" i="3"/>
  <c r="I887" i="3"/>
  <c r="P887" i="3"/>
  <c r="I888" i="3"/>
  <c r="P888" i="3"/>
  <c r="I890" i="3"/>
  <c r="P890" i="3"/>
  <c r="I891" i="3"/>
  <c r="P891" i="3"/>
  <c r="I893" i="3"/>
  <c r="P893" i="3"/>
  <c r="I894" i="3"/>
  <c r="P894" i="3"/>
  <c r="I896" i="3"/>
  <c r="P896" i="3"/>
  <c r="I897" i="3"/>
  <c r="P897" i="3"/>
  <c r="I899" i="3"/>
  <c r="P899" i="3"/>
  <c r="I900" i="3"/>
  <c r="P900" i="3"/>
  <c r="I901" i="3"/>
  <c r="P901" i="3"/>
  <c r="I902" i="3"/>
  <c r="P902" i="3"/>
  <c r="I904" i="3"/>
  <c r="P904" i="3"/>
  <c r="I905" i="3"/>
  <c r="P905" i="3"/>
  <c r="I907" i="3"/>
  <c r="P907" i="3"/>
  <c r="I908" i="3"/>
  <c r="P908" i="3"/>
  <c r="I910" i="3"/>
  <c r="P910" i="3"/>
  <c r="I911" i="3"/>
  <c r="P911" i="3"/>
  <c r="I913" i="3"/>
  <c r="P913" i="3"/>
  <c r="I914" i="3"/>
  <c r="P914" i="3"/>
  <c r="I916" i="3"/>
  <c r="P916" i="3"/>
  <c r="I917" i="3"/>
  <c r="P917" i="3"/>
  <c r="I919" i="3"/>
  <c r="P919" i="3"/>
  <c r="I920" i="3"/>
  <c r="P920" i="3"/>
  <c r="I922" i="3"/>
  <c r="P922" i="3"/>
  <c r="I923" i="3"/>
  <c r="P923" i="3"/>
  <c r="I925" i="3"/>
  <c r="P925" i="3"/>
  <c r="I926" i="3"/>
  <c r="P926" i="3"/>
  <c r="I928" i="3"/>
  <c r="P928" i="3"/>
  <c r="I929" i="3"/>
  <c r="P929" i="3"/>
  <c r="I931" i="3"/>
  <c r="P931" i="3"/>
  <c r="I933" i="3"/>
  <c r="P933" i="3"/>
  <c r="I934" i="3"/>
  <c r="P934" i="3"/>
  <c r="I936" i="3"/>
  <c r="P936" i="3"/>
  <c r="I937" i="3"/>
  <c r="P937" i="3"/>
  <c r="I939" i="3"/>
  <c r="P939" i="3"/>
  <c r="I940" i="3"/>
  <c r="P940" i="3"/>
  <c r="I942" i="3"/>
  <c r="P942" i="3"/>
  <c r="I944" i="3"/>
  <c r="P944" i="3"/>
  <c r="I945" i="3"/>
  <c r="P945" i="3"/>
  <c r="I947" i="3"/>
  <c r="P947" i="3"/>
  <c r="I948" i="3"/>
  <c r="P948" i="3"/>
  <c r="I950" i="3"/>
  <c r="P950" i="3"/>
  <c r="I951" i="3"/>
  <c r="P951" i="3"/>
  <c r="I953" i="3"/>
  <c r="P953" i="3"/>
  <c r="I954" i="3"/>
  <c r="P954" i="3"/>
  <c r="I956" i="3"/>
  <c r="P956" i="3"/>
  <c r="I957" i="3"/>
  <c r="P957" i="3"/>
  <c r="I959" i="3"/>
  <c r="P959" i="3"/>
  <c r="I960" i="3"/>
  <c r="P960" i="3"/>
  <c r="I962" i="3"/>
  <c r="P962" i="3"/>
  <c r="I963" i="3"/>
  <c r="P963" i="3"/>
  <c r="I965" i="3"/>
  <c r="P965" i="3"/>
  <c r="I966" i="3"/>
  <c r="P966" i="3"/>
  <c r="I968" i="3"/>
  <c r="P968" i="3"/>
  <c r="I969" i="3"/>
  <c r="P969" i="3"/>
  <c r="I971" i="3"/>
  <c r="P971" i="3"/>
  <c r="I972" i="3"/>
  <c r="P972" i="3"/>
  <c r="I974" i="3"/>
  <c r="P974" i="3"/>
  <c r="I975" i="3"/>
  <c r="P975" i="3"/>
  <c r="I977" i="3"/>
  <c r="P977" i="3"/>
  <c r="I978" i="3"/>
  <c r="P978" i="3"/>
  <c r="I980" i="3"/>
  <c r="P980" i="3"/>
  <c r="I981" i="3"/>
  <c r="P981" i="3"/>
  <c r="I983" i="3"/>
  <c r="P983" i="3"/>
  <c r="I984" i="3"/>
  <c r="P984" i="3"/>
  <c r="I986" i="3"/>
  <c r="P986" i="3"/>
  <c r="I987" i="3"/>
  <c r="P987" i="3"/>
  <c r="I989" i="3"/>
  <c r="P989" i="3"/>
  <c r="I990" i="3"/>
  <c r="P990" i="3"/>
  <c r="I992" i="3"/>
  <c r="P992" i="3"/>
  <c r="I993" i="3"/>
  <c r="P993" i="3"/>
  <c r="I995" i="3"/>
  <c r="P995" i="3"/>
  <c r="I996" i="3"/>
  <c r="P996" i="3"/>
  <c r="I998" i="3"/>
  <c r="P998" i="3"/>
  <c r="I999" i="3"/>
  <c r="P999" i="3"/>
  <c r="I1001" i="3"/>
  <c r="P1001" i="3"/>
  <c r="I1002" i="3"/>
  <c r="P1002" i="3"/>
  <c r="I1004" i="3"/>
  <c r="P1004" i="3"/>
  <c r="I1005" i="3"/>
  <c r="P1005" i="3"/>
  <c r="I1007" i="3"/>
  <c r="P1007" i="3"/>
  <c r="I1008" i="3"/>
  <c r="P1008" i="3"/>
  <c r="I1010" i="3"/>
  <c r="P1010" i="3"/>
  <c r="I1011" i="3"/>
  <c r="P1011" i="3"/>
  <c r="I1013" i="3"/>
  <c r="P1013" i="3"/>
  <c r="I1014" i="3"/>
  <c r="P1014" i="3"/>
  <c r="I1016" i="3"/>
  <c r="P1016" i="3"/>
  <c r="I1017" i="3"/>
  <c r="P1017" i="3"/>
  <c r="I1018" i="3"/>
  <c r="P1018" i="3"/>
  <c r="I1019" i="3"/>
  <c r="P1019" i="3"/>
  <c r="I1021" i="3"/>
  <c r="P1021" i="3"/>
  <c r="I1022" i="3"/>
  <c r="P1022" i="3"/>
  <c r="I1024" i="3"/>
  <c r="P1024" i="3"/>
  <c r="I1025" i="3"/>
  <c r="P1025" i="3"/>
  <c r="I1027" i="3"/>
  <c r="P1027" i="3"/>
  <c r="I1028" i="3"/>
  <c r="P1028" i="3"/>
  <c r="I1030" i="3"/>
  <c r="P1030" i="3"/>
  <c r="I1031" i="3"/>
  <c r="P1031" i="3"/>
  <c r="I1033" i="3"/>
  <c r="P1033" i="3"/>
  <c r="I1034" i="3"/>
  <c r="P1034" i="3"/>
  <c r="I1036" i="3"/>
  <c r="P1036" i="3"/>
  <c r="I1038" i="3"/>
  <c r="P1038" i="3"/>
  <c r="I1040" i="3"/>
  <c r="P1040" i="3"/>
  <c r="I1041" i="3"/>
  <c r="P1041" i="3"/>
  <c r="I1043" i="3"/>
  <c r="P1043" i="3"/>
  <c r="I1044" i="3"/>
  <c r="P1044" i="3"/>
  <c r="I1046" i="3"/>
  <c r="P1046" i="3"/>
  <c r="I1047" i="3"/>
  <c r="P1047" i="3"/>
  <c r="I1049" i="3"/>
  <c r="P1049" i="3"/>
  <c r="I1050" i="3"/>
  <c r="P1050" i="3"/>
  <c r="I1052" i="3"/>
  <c r="P1052" i="3"/>
  <c r="I1053" i="3"/>
  <c r="P1053" i="3"/>
  <c r="I1055" i="3"/>
  <c r="P1055" i="3"/>
  <c r="I1056" i="3"/>
  <c r="P1056" i="3"/>
  <c r="I1058" i="3"/>
  <c r="P1058" i="3"/>
  <c r="I1059" i="3"/>
  <c r="P1059" i="3"/>
  <c r="I1061" i="3"/>
  <c r="P1061" i="3"/>
  <c r="I1062" i="3"/>
  <c r="P1062" i="3"/>
  <c r="I1064" i="3"/>
  <c r="P1064" i="3"/>
  <c r="I1065" i="3"/>
  <c r="P1065" i="3"/>
  <c r="I1067" i="3"/>
  <c r="P1067" i="3"/>
  <c r="I1068" i="3"/>
  <c r="P1068" i="3"/>
  <c r="I1070" i="3"/>
  <c r="P1070" i="3"/>
  <c r="I1071" i="3"/>
  <c r="P1071" i="3"/>
  <c r="I1073" i="3"/>
  <c r="P1073" i="3"/>
  <c r="I1074" i="3"/>
  <c r="P1074" i="3"/>
  <c r="I1076" i="3"/>
  <c r="P1076" i="3"/>
  <c r="I1077" i="3"/>
  <c r="P1077" i="3"/>
  <c r="I1079" i="3"/>
  <c r="P1079" i="3"/>
  <c r="I1080" i="3"/>
  <c r="P1080" i="3"/>
  <c r="I1082" i="3"/>
  <c r="P1082" i="3"/>
  <c r="I1083" i="3"/>
  <c r="P1083" i="3"/>
  <c r="I1085" i="3"/>
  <c r="P1085" i="3"/>
  <c r="I1086" i="3"/>
  <c r="P1086" i="3"/>
  <c r="I1088" i="3"/>
  <c r="P1088" i="3"/>
  <c r="I1089" i="3"/>
  <c r="P1089" i="3"/>
  <c r="I1091" i="3"/>
  <c r="P1091" i="3"/>
  <c r="I1092" i="3"/>
  <c r="P1092" i="3"/>
  <c r="I1094" i="3"/>
  <c r="P1094" i="3"/>
  <c r="I1095" i="3"/>
  <c r="P1095" i="3"/>
  <c r="I1097" i="3"/>
  <c r="P1097" i="3"/>
  <c r="I1098" i="3"/>
  <c r="P1098" i="3"/>
  <c r="I1100" i="3"/>
  <c r="P1100" i="3"/>
  <c r="I1101" i="3"/>
  <c r="P1101" i="3"/>
  <c r="I1103" i="3"/>
  <c r="P1103" i="3"/>
  <c r="I1104" i="3"/>
  <c r="P1104" i="3"/>
  <c r="I1106" i="3"/>
  <c r="P1106" i="3"/>
  <c r="I1107" i="3"/>
  <c r="P1107" i="3"/>
  <c r="I1109" i="3"/>
  <c r="P1109" i="3"/>
  <c r="I1110" i="3"/>
  <c r="P1110" i="3"/>
  <c r="I1112" i="3"/>
  <c r="P1112" i="3"/>
  <c r="I1113" i="3"/>
  <c r="P1113" i="3"/>
  <c r="I1115" i="3"/>
  <c r="P1115" i="3"/>
  <c r="I1116" i="3"/>
  <c r="P1116" i="3"/>
  <c r="I1118" i="3"/>
  <c r="P1118" i="3"/>
  <c r="I1119" i="3"/>
  <c r="P1119" i="3"/>
  <c r="I1121" i="3"/>
  <c r="P1121" i="3"/>
  <c r="I1122" i="3"/>
  <c r="P1122" i="3"/>
  <c r="I1124" i="3"/>
  <c r="P1124" i="3"/>
  <c r="I1125" i="3"/>
  <c r="P1125" i="3"/>
  <c r="I1127" i="3"/>
  <c r="P1127" i="3"/>
  <c r="I1128" i="3"/>
  <c r="P1128" i="3"/>
  <c r="I1130" i="3"/>
  <c r="P1130" i="3"/>
  <c r="I1131" i="3"/>
  <c r="P1131" i="3"/>
  <c r="I1133" i="3"/>
  <c r="P1133" i="3"/>
  <c r="I1134" i="3"/>
  <c r="P1134" i="3"/>
  <c r="I1136" i="3"/>
  <c r="P1136" i="3"/>
  <c r="I1137" i="3"/>
  <c r="P1137" i="3"/>
  <c r="I1139" i="3"/>
  <c r="P1139" i="3"/>
  <c r="I1140" i="3"/>
  <c r="P1140" i="3"/>
  <c r="I1142" i="3"/>
  <c r="P1142" i="3"/>
  <c r="I1143" i="3"/>
  <c r="P1143" i="3"/>
  <c r="I1145" i="3"/>
  <c r="P1145" i="3"/>
  <c r="I1146" i="3"/>
  <c r="P1146" i="3"/>
  <c r="I1148" i="3"/>
  <c r="P1148" i="3"/>
  <c r="I1149" i="3"/>
  <c r="P1149" i="3"/>
  <c r="I1151" i="3"/>
  <c r="P1151" i="3"/>
  <c r="I1152" i="3"/>
  <c r="P1152" i="3"/>
  <c r="I1154" i="3"/>
  <c r="P1154" i="3"/>
  <c r="I1155" i="3"/>
  <c r="P1155" i="3"/>
  <c r="I1157" i="3"/>
  <c r="P1157" i="3"/>
  <c r="I1158" i="3"/>
  <c r="P1158" i="3"/>
  <c r="I1160" i="3"/>
  <c r="P1160" i="3"/>
  <c r="I1161" i="3"/>
  <c r="P1161" i="3"/>
  <c r="I1163" i="3"/>
  <c r="P1163" i="3"/>
  <c r="I1164" i="3"/>
  <c r="P1164" i="3"/>
  <c r="I1166" i="3"/>
  <c r="P1166" i="3"/>
  <c r="I1167" i="3"/>
  <c r="P1167" i="3"/>
  <c r="I1169" i="3"/>
  <c r="P1169" i="3"/>
  <c r="I1170" i="3"/>
  <c r="P1170" i="3"/>
  <c r="I1172" i="3"/>
  <c r="P1172" i="3"/>
  <c r="I1173" i="3"/>
  <c r="P1173" i="3"/>
  <c r="I1175" i="3"/>
  <c r="P1175" i="3"/>
  <c r="I1176" i="3"/>
  <c r="P1176" i="3"/>
  <c r="I1178" i="3"/>
  <c r="P1178" i="3"/>
  <c r="I1179" i="3"/>
  <c r="P1179" i="3"/>
  <c r="I1181" i="3"/>
  <c r="P1181" i="3"/>
  <c r="I1182" i="3"/>
  <c r="P1182" i="3"/>
  <c r="I1184" i="3"/>
  <c r="P1184" i="3"/>
  <c r="I1185" i="3"/>
  <c r="P1185" i="3"/>
  <c r="I1187" i="3"/>
  <c r="P1187" i="3"/>
  <c r="I1188" i="3"/>
  <c r="P1188" i="3"/>
  <c r="I1190" i="3"/>
  <c r="P1190" i="3"/>
  <c r="I1191" i="3"/>
  <c r="P1191" i="3"/>
  <c r="I1193" i="3"/>
  <c r="P1193" i="3"/>
  <c r="I1194" i="3"/>
  <c r="P1194" i="3"/>
  <c r="I1196" i="3"/>
  <c r="P1196" i="3"/>
  <c r="I1197" i="3"/>
  <c r="P1197" i="3"/>
  <c r="I1199" i="3"/>
  <c r="P1199" i="3"/>
  <c r="I1200" i="3"/>
  <c r="P1200" i="3"/>
  <c r="I1202" i="3"/>
  <c r="P1202" i="3"/>
  <c r="I1203" i="3"/>
  <c r="P1203" i="3"/>
  <c r="I1205" i="3"/>
  <c r="P1205" i="3"/>
  <c r="I1206" i="3"/>
  <c r="P1206" i="3"/>
  <c r="I1208" i="3"/>
  <c r="P1208" i="3"/>
  <c r="I1209" i="3"/>
  <c r="P1209" i="3"/>
  <c r="I1211" i="3"/>
  <c r="P1211" i="3"/>
  <c r="I1212" i="3"/>
  <c r="P1212" i="3"/>
  <c r="I1214" i="3"/>
  <c r="P1214" i="3"/>
  <c r="I1215" i="3"/>
  <c r="P1215" i="3"/>
  <c r="I1217" i="3"/>
  <c r="P1217" i="3"/>
  <c r="I1218" i="3"/>
  <c r="P1218" i="3"/>
  <c r="I1220" i="3"/>
  <c r="P1220" i="3"/>
  <c r="I1221" i="3"/>
  <c r="P1221" i="3"/>
  <c r="I1223" i="3"/>
  <c r="P1223" i="3"/>
  <c r="I1224" i="3"/>
  <c r="P1224" i="3"/>
  <c r="I1226" i="3"/>
  <c r="P1226" i="3"/>
  <c r="I1227" i="3"/>
  <c r="P1227" i="3"/>
  <c r="I1229" i="3"/>
  <c r="P1229" i="3"/>
  <c r="I1230" i="3"/>
  <c r="P1230" i="3"/>
  <c r="I1232" i="3"/>
  <c r="P1232" i="3"/>
  <c r="I1233" i="3"/>
  <c r="P1233" i="3"/>
  <c r="I1235" i="3"/>
  <c r="P1235" i="3"/>
  <c r="I1236" i="3"/>
  <c r="P1236" i="3"/>
  <c r="I1238" i="3"/>
  <c r="P1238" i="3"/>
  <c r="I1239" i="3"/>
  <c r="P1239" i="3"/>
  <c r="I1241" i="3"/>
  <c r="P1241" i="3"/>
  <c r="I1242" i="3"/>
  <c r="P1242" i="3"/>
  <c r="I1244" i="3"/>
  <c r="P1244" i="3"/>
  <c r="I1245" i="3"/>
  <c r="P1245" i="3"/>
  <c r="I1247" i="3"/>
  <c r="P1247" i="3"/>
  <c r="I1248" i="3"/>
  <c r="P1248" i="3"/>
  <c r="I1250" i="3"/>
  <c r="P1250" i="3"/>
  <c r="I1251" i="3"/>
  <c r="P1251" i="3"/>
  <c r="I1253" i="3"/>
  <c r="P1253" i="3"/>
  <c r="I1254" i="3"/>
  <c r="P1254" i="3"/>
  <c r="I1256" i="3"/>
  <c r="P1256" i="3"/>
  <c r="I1257" i="3"/>
  <c r="P1257" i="3"/>
  <c r="I1259" i="3"/>
  <c r="P1259" i="3"/>
  <c r="I1260" i="3"/>
  <c r="P1260" i="3"/>
  <c r="I1262" i="3"/>
  <c r="P1262" i="3"/>
  <c r="I1263" i="3"/>
  <c r="P1263" i="3"/>
  <c r="I1265" i="3"/>
  <c r="P1265" i="3"/>
  <c r="I1266" i="3"/>
  <c r="P1266" i="3"/>
  <c r="I1268" i="3"/>
  <c r="P1268" i="3"/>
  <c r="I1269" i="3"/>
  <c r="P1269" i="3"/>
  <c r="I1271" i="3"/>
  <c r="P1271" i="3"/>
  <c r="I1272" i="3"/>
  <c r="P1272" i="3"/>
  <c r="I1274" i="3"/>
  <c r="P1274" i="3"/>
  <c r="I1275" i="3"/>
  <c r="P1275" i="3"/>
  <c r="I1277" i="3"/>
  <c r="P1277" i="3"/>
  <c r="I1278" i="3"/>
  <c r="P1278" i="3"/>
  <c r="I1280" i="3"/>
  <c r="P1280" i="3"/>
  <c r="I1281" i="3"/>
  <c r="P1281" i="3"/>
  <c r="I1283" i="3"/>
  <c r="P1283" i="3"/>
  <c r="I1284" i="3"/>
  <c r="P1284" i="3"/>
  <c r="I1286" i="3"/>
  <c r="P1286" i="3"/>
  <c r="I1287" i="3"/>
  <c r="P1287" i="3"/>
  <c r="I1289" i="3"/>
  <c r="P1289" i="3"/>
  <c r="I1290" i="3"/>
  <c r="P1290" i="3"/>
  <c r="I1292" i="3"/>
  <c r="P1292" i="3"/>
  <c r="I1293" i="3"/>
  <c r="P1293" i="3"/>
  <c r="I1295" i="3"/>
  <c r="P1295" i="3"/>
  <c r="I1296" i="3"/>
  <c r="P1296" i="3"/>
  <c r="I1298" i="3"/>
  <c r="P1298" i="3"/>
  <c r="I1299" i="3"/>
  <c r="P1299" i="3"/>
  <c r="I1301" i="3"/>
  <c r="P1301" i="3"/>
  <c r="I1302" i="3"/>
  <c r="P1302" i="3"/>
  <c r="I1304" i="3"/>
  <c r="P1304" i="3"/>
  <c r="I1305" i="3"/>
  <c r="P1305" i="3"/>
  <c r="I1307" i="3"/>
  <c r="P1307" i="3"/>
  <c r="I1308" i="3"/>
  <c r="P1308" i="3"/>
  <c r="I1310" i="3"/>
  <c r="P1310" i="3"/>
  <c r="I1311" i="3"/>
  <c r="P1311" i="3"/>
  <c r="I1313" i="3"/>
  <c r="P1313" i="3"/>
  <c r="I1314" i="3"/>
  <c r="P1314" i="3"/>
  <c r="I1316" i="3"/>
  <c r="P1316" i="3"/>
  <c r="I1317" i="3"/>
  <c r="P1317" i="3"/>
  <c r="I1319" i="3"/>
  <c r="P1319" i="3"/>
  <c r="I1320" i="3"/>
  <c r="P1320" i="3"/>
  <c r="I1322" i="3"/>
  <c r="P1322" i="3"/>
  <c r="I1323" i="3"/>
  <c r="P1323" i="3"/>
  <c r="I1325" i="3"/>
  <c r="P1325" i="3"/>
  <c r="I1326" i="3"/>
  <c r="P1326" i="3"/>
  <c r="I1328" i="3"/>
  <c r="P1328" i="3"/>
  <c r="I1329" i="3"/>
  <c r="P1329" i="3"/>
  <c r="I1331" i="3"/>
  <c r="P1331" i="3"/>
  <c r="I1332" i="3"/>
  <c r="P1332" i="3"/>
  <c r="I1334" i="3"/>
  <c r="P1334" i="3"/>
  <c r="I1335" i="3"/>
  <c r="P1335" i="3"/>
  <c r="I1337" i="3"/>
  <c r="P1337" i="3"/>
  <c r="I1338" i="3"/>
  <c r="P1338" i="3"/>
  <c r="I1340" i="3"/>
  <c r="P1340" i="3"/>
  <c r="I1341" i="3"/>
  <c r="P1341" i="3"/>
  <c r="I1343" i="3"/>
  <c r="P1343" i="3"/>
  <c r="I1344" i="3"/>
  <c r="P1344" i="3"/>
  <c r="I1346" i="3"/>
  <c r="P1346" i="3"/>
  <c r="I1347" i="3"/>
  <c r="P1347" i="3"/>
  <c r="I1349" i="3"/>
  <c r="P1349" i="3"/>
  <c r="I1350" i="3"/>
  <c r="P1350" i="3"/>
  <c r="I1352" i="3"/>
  <c r="P1352" i="3"/>
  <c r="I1353" i="3"/>
  <c r="P1353" i="3"/>
  <c r="I1355" i="3"/>
  <c r="P1355" i="3"/>
  <c r="I1356" i="3"/>
  <c r="P1356" i="3"/>
  <c r="I1358" i="3"/>
  <c r="P1358" i="3"/>
  <c r="I1359" i="3"/>
  <c r="P1359" i="3"/>
  <c r="I1361" i="3"/>
  <c r="P1361" i="3"/>
  <c r="I1362" i="3"/>
  <c r="P1362" i="3"/>
  <c r="I1364" i="3"/>
  <c r="P1364" i="3"/>
  <c r="I1365" i="3"/>
  <c r="P1365" i="3"/>
  <c r="I1367" i="3"/>
  <c r="P1367" i="3"/>
  <c r="I1368" i="3"/>
  <c r="P1368" i="3"/>
  <c r="I1370" i="3"/>
  <c r="P1370" i="3"/>
  <c r="I1371" i="3"/>
  <c r="P1371" i="3"/>
  <c r="I1373" i="3"/>
  <c r="P1373" i="3"/>
  <c r="I1374" i="3"/>
  <c r="P1374" i="3"/>
  <c r="I1376" i="3"/>
  <c r="P1376" i="3"/>
  <c r="I1377" i="3"/>
  <c r="P1377" i="3"/>
  <c r="I1379" i="3"/>
  <c r="P1379" i="3"/>
  <c r="I1380" i="3"/>
  <c r="P1380" i="3"/>
  <c r="I1382" i="3"/>
  <c r="P1382" i="3"/>
  <c r="I1383" i="3"/>
  <c r="P1383" i="3"/>
  <c r="I1385" i="3"/>
  <c r="P1385" i="3"/>
  <c r="I1386" i="3"/>
  <c r="P1386" i="3"/>
  <c r="I1388" i="3"/>
  <c r="P1388" i="3"/>
  <c r="I1389" i="3"/>
  <c r="P1389" i="3"/>
  <c r="I1391" i="3"/>
  <c r="P1391" i="3"/>
  <c r="I1392" i="3"/>
  <c r="P1392" i="3"/>
  <c r="I1394" i="3"/>
  <c r="P1394" i="3"/>
  <c r="I1395" i="3"/>
  <c r="P1395" i="3"/>
  <c r="I1397" i="3"/>
  <c r="P1397" i="3"/>
  <c r="I1398" i="3"/>
  <c r="P1398" i="3"/>
  <c r="I1400" i="3"/>
  <c r="P1400" i="3"/>
  <c r="I1401" i="3"/>
  <c r="P1401" i="3"/>
  <c r="I1403" i="3"/>
  <c r="P1403" i="3"/>
  <c r="I1404" i="3"/>
  <c r="P1404" i="3"/>
  <c r="I1406" i="3"/>
  <c r="P1406" i="3"/>
  <c r="I1407" i="3"/>
  <c r="P1407" i="3"/>
  <c r="I1409" i="3"/>
  <c r="P1409" i="3"/>
  <c r="I1410" i="3"/>
  <c r="P1410" i="3"/>
  <c r="I1412" i="3"/>
  <c r="P1412" i="3"/>
  <c r="I1413" i="3"/>
  <c r="P1413" i="3"/>
  <c r="I1415" i="3"/>
  <c r="P1415" i="3"/>
  <c r="I1416" i="3"/>
  <c r="P1416" i="3"/>
  <c r="I1418" i="3"/>
  <c r="P1418" i="3"/>
  <c r="I1419" i="3"/>
  <c r="P1419" i="3"/>
  <c r="I1421" i="3"/>
  <c r="P1421" i="3"/>
  <c r="I1422" i="3"/>
  <c r="P1422" i="3"/>
  <c r="I1424" i="3"/>
  <c r="P1424" i="3"/>
  <c r="I1425" i="3"/>
  <c r="P1425" i="3"/>
  <c r="I1427" i="3"/>
  <c r="P1427" i="3"/>
  <c r="I1428" i="3"/>
  <c r="P1428" i="3"/>
  <c r="I1430" i="3"/>
  <c r="P1430" i="3"/>
  <c r="I1431" i="3"/>
  <c r="P1431" i="3"/>
  <c r="I1433" i="3"/>
  <c r="P1433" i="3"/>
  <c r="I1434" i="3"/>
  <c r="P1434" i="3"/>
  <c r="I1436" i="3"/>
  <c r="P1436" i="3"/>
  <c r="I1437" i="3"/>
  <c r="P1437" i="3"/>
  <c r="I1439" i="3"/>
  <c r="P1439" i="3"/>
  <c r="I1440" i="3"/>
  <c r="P1440" i="3"/>
  <c r="I1442" i="3"/>
  <c r="P1442" i="3"/>
  <c r="I1443" i="3"/>
  <c r="P1443" i="3"/>
  <c r="I1445" i="3"/>
  <c r="P1445" i="3"/>
  <c r="I1446" i="3"/>
  <c r="P1446" i="3"/>
  <c r="I1448" i="3"/>
  <c r="P1448" i="3"/>
  <c r="I1449" i="3"/>
  <c r="P1449" i="3"/>
  <c r="I1451" i="3"/>
  <c r="P1451" i="3"/>
  <c r="I1452" i="3"/>
  <c r="P1452" i="3"/>
  <c r="I1454" i="3"/>
  <c r="P1454" i="3"/>
  <c r="I1455" i="3"/>
  <c r="P1455" i="3"/>
  <c r="I1457" i="3"/>
  <c r="P1457" i="3"/>
  <c r="I1458" i="3"/>
  <c r="P1458" i="3"/>
  <c r="I1460" i="3"/>
  <c r="P1460" i="3"/>
  <c r="I1461" i="3"/>
  <c r="P1461" i="3"/>
  <c r="I1463" i="3"/>
  <c r="P1463" i="3"/>
  <c r="I1464" i="3"/>
  <c r="P1464" i="3"/>
  <c r="I1466" i="3"/>
  <c r="P1466" i="3"/>
  <c r="I1467" i="3"/>
  <c r="P1467" i="3"/>
  <c r="I1469" i="3"/>
  <c r="P1469" i="3"/>
  <c r="I1470" i="3"/>
  <c r="P1470" i="3"/>
  <c r="I1472" i="3"/>
  <c r="P1472" i="3"/>
  <c r="I1473" i="3"/>
  <c r="P1473" i="3"/>
  <c r="I1475" i="3"/>
  <c r="P1475" i="3"/>
  <c r="I1476" i="3"/>
  <c r="P1476" i="3"/>
  <c r="I1478" i="3"/>
  <c r="P1478" i="3"/>
  <c r="I1479" i="3"/>
  <c r="P1479" i="3"/>
  <c r="I1481" i="3"/>
  <c r="P1481" i="3"/>
  <c r="I1482" i="3"/>
  <c r="P1482" i="3"/>
  <c r="I1484" i="3"/>
  <c r="P1484" i="3"/>
  <c r="I1485" i="3"/>
  <c r="P1485" i="3"/>
  <c r="I1487" i="3"/>
  <c r="P1487" i="3"/>
  <c r="I1488" i="3"/>
  <c r="P1488" i="3"/>
  <c r="I1490" i="3"/>
  <c r="P1490" i="3"/>
  <c r="I1491" i="3"/>
  <c r="P1491" i="3"/>
  <c r="I1493" i="3"/>
  <c r="P1493" i="3"/>
  <c r="I1494" i="3"/>
  <c r="P1494" i="3"/>
  <c r="I1496" i="3"/>
  <c r="P1496" i="3"/>
  <c r="I1497" i="3"/>
  <c r="P1497" i="3"/>
  <c r="I1499" i="3"/>
  <c r="P1499" i="3"/>
  <c r="I1500" i="3"/>
  <c r="P1500" i="3"/>
  <c r="I1502" i="3"/>
  <c r="P1502" i="3"/>
  <c r="I1503" i="3"/>
  <c r="P1503" i="3"/>
  <c r="I1505" i="3"/>
  <c r="P1505" i="3"/>
  <c r="I1506" i="3"/>
  <c r="P1506" i="3"/>
  <c r="I1508" i="3"/>
  <c r="P1508" i="3"/>
  <c r="I1509" i="3"/>
  <c r="P1509" i="3"/>
  <c r="I1511" i="3"/>
  <c r="P1511" i="3"/>
  <c r="I1512" i="3"/>
  <c r="P1512" i="3"/>
  <c r="I1514" i="3"/>
  <c r="P1514" i="3"/>
  <c r="I1515" i="3"/>
  <c r="P1515" i="3"/>
  <c r="I1517" i="3"/>
  <c r="P1517" i="3"/>
  <c r="I1518" i="3"/>
  <c r="P1518" i="3"/>
  <c r="I1520" i="3"/>
  <c r="P1520" i="3"/>
  <c r="I1521" i="3"/>
  <c r="P1521" i="3"/>
  <c r="I1523" i="3"/>
  <c r="P1523" i="3"/>
  <c r="I1524" i="3"/>
  <c r="P1524" i="3"/>
  <c r="I1526" i="3"/>
  <c r="P1526" i="3"/>
  <c r="I1527" i="3"/>
  <c r="P1527" i="3"/>
  <c r="I1529" i="3"/>
  <c r="P1529" i="3"/>
  <c r="I1530" i="3"/>
  <c r="P1530" i="3"/>
  <c r="I1532" i="3"/>
  <c r="P1532" i="3"/>
  <c r="I1533" i="3"/>
  <c r="P1533" i="3"/>
  <c r="I1535" i="3"/>
  <c r="P1535" i="3"/>
  <c r="I1536" i="3"/>
  <c r="P1536" i="3"/>
  <c r="I1538" i="3"/>
  <c r="P1538" i="3"/>
  <c r="I1539" i="3"/>
  <c r="P1539" i="3"/>
  <c r="I1541" i="3"/>
  <c r="P1541" i="3"/>
  <c r="I1542" i="3"/>
  <c r="P1542" i="3"/>
  <c r="I1544" i="3"/>
  <c r="P1544" i="3"/>
  <c r="I1545" i="3"/>
  <c r="P1545" i="3"/>
  <c r="I1547" i="3"/>
  <c r="P1547" i="3"/>
  <c r="I1548" i="3"/>
  <c r="P1548" i="3"/>
  <c r="I1550" i="3"/>
  <c r="P1550" i="3"/>
  <c r="I1551" i="3"/>
  <c r="P1551" i="3"/>
  <c r="I1553" i="3"/>
  <c r="P1553" i="3"/>
  <c r="I1554" i="3"/>
  <c r="P1554" i="3"/>
  <c r="I1556" i="3"/>
  <c r="P1556" i="3"/>
  <c r="I1557" i="3"/>
  <c r="P1557" i="3"/>
  <c r="I1559" i="3"/>
  <c r="P1559" i="3"/>
  <c r="I1560" i="3"/>
  <c r="P1560" i="3"/>
  <c r="I1562" i="3"/>
  <c r="P1562" i="3"/>
  <c r="I1563" i="3"/>
  <c r="P1563" i="3"/>
  <c r="I1565" i="3"/>
  <c r="P1565" i="3"/>
  <c r="I1566" i="3"/>
  <c r="P1566" i="3"/>
  <c r="I1568" i="3"/>
  <c r="P1568" i="3"/>
  <c r="I1569" i="3"/>
  <c r="P1569" i="3"/>
  <c r="I1571" i="3"/>
  <c r="P1571" i="3"/>
  <c r="I1572" i="3"/>
  <c r="P1572" i="3"/>
  <c r="I1574" i="3"/>
  <c r="P1574" i="3"/>
  <c r="I1575" i="3"/>
  <c r="P1575" i="3"/>
  <c r="I1577" i="3"/>
  <c r="P1577" i="3"/>
  <c r="I1578" i="3"/>
  <c r="P1578" i="3"/>
  <c r="I1580" i="3"/>
  <c r="P1580" i="3"/>
  <c r="I1581" i="3"/>
  <c r="P1581" i="3"/>
  <c r="I1583" i="3"/>
  <c r="P1583" i="3"/>
  <c r="I1584" i="3"/>
  <c r="P1584" i="3"/>
  <c r="I1586" i="3"/>
  <c r="P1586" i="3"/>
  <c r="I1587" i="3"/>
  <c r="P1587" i="3"/>
  <c r="I1589" i="3"/>
  <c r="P1589" i="3"/>
  <c r="I1590" i="3"/>
  <c r="P1590" i="3"/>
  <c r="I1592" i="3"/>
  <c r="P1592" i="3"/>
  <c r="I1593" i="3"/>
  <c r="P1593" i="3"/>
  <c r="I1595" i="3"/>
  <c r="P1595" i="3"/>
  <c r="I1596" i="3"/>
  <c r="P1596" i="3"/>
  <c r="I1598" i="3"/>
  <c r="P1598" i="3"/>
  <c r="I1599" i="3"/>
  <c r="P1599" i="3"/>
  <c r="I1601" i="3"/>
  <c r="P1601" i="3"/>
  <c r="I1602" i="3"/>
  <c r="P1602" i="3"/>
  <c r="I1604" i="3"/>
  <c r="P1604" i="3"/>
  <c r="I1605" i="3"/>
  <c r="P1605" i="3"/>
  <c r="I1607" i="3"/>
  <c r="P1607" i="3"/>
  <c r="I1608" i="3"/>
  <c r="P1608" i="3"/>
  <c r="I1610" i="3"/>
  <c r="P1610" i="3"/>
  <c r="I1611" i="3"/>
  <c r="P1611" i="3"/>
  <c r="I1613" i="3"/>
  <c r="P1613" i="3"/>
  <c r="I1614" i="3"/>
  <c r="P1614" i="3"/>
  <c r="I1616" i="3"/>
  <c r="P1616" i="3"/>
  <c r="I1618" i="3"/>
  <c r="P1618" i="3"/>
  <c r="I1619" i="3"/>
  <c r="P1619" i="3"/>
  <c r="I1621" i="3"/>
  <c r="P1621" i="3"/>
  <c r="I1622" i="3"/>
  <c r="P1622" i="3"/>
  <c r="I1624" i="3"/>
  <c r="P1624" i="3"/>
  <c r="I1625" i="3"/>
  <c r="P1625" i="3"/>
  <c r="I1627" i="3"/>
  <c r="P1627" i="3"/>
  <c r="I1628" i="3"/>
  <c r="P1628" i="3"/>
  <c r="I1630" i="3"/>
  <c r="P1630" i="3"/>
  <c r="I1631" i="3"/>
  <c r="P1631" i="3"/>
  <c r="I1633" i="3"/>
  <c r="P1633" i="3"/>
  <c r="I1634" i="3"/>
  <c r="P1634" i="3"/>
  <c r="I1636" i="3"/>
  <c r="P1636" i="3"/>
  <c r="I1637" i="3"/>
  <c r="P1637" i="3"/>
  <c r="I1639" i="3"/>
  <c r="P1639" i="3"/>
  <c r="I1640" i="3"/>
  <c r="P1640" i="3"/>
  <c r="I1642" i="3"/>
  <c r="P1642" i="3"/>
  <c r="I1643" i="3"/>
  <c r="P1643" i="3"/>
  <c r="I1645" i="3"/>
  <c r="P1645" i="3"/>
  <c r="I1646" i="3"/>
  <c r="P1646" i="3"/>
  <c r="I1648" i="3"/>
  <c r="P1648" i="3"/>
  <c r="I1649" i="3"/>
  <c r="P1649" i="3"/>
  <c r="I1651" i="3"/>
  <c r="P1651" i="3"/>
  <c r="I1652" i="3"/>
  <c r="P1652" i="3"/>
  <c r="I1654" i="3"/>
  <c r="P1654" i="3"/>
  <c r="I1655" i="3"/>
  <c r="P1655" i="3"/>
  <c r="I1657" i="3"/>
  <c r="P1657" i="3"/>
  <c r="I1658" i="3"/>
  <c r="P1658" i="3"/>
  <c r="I1660" i="3"/>
  <c r="P1660" i="3"/>
  <c r="I1661" i="3"/>
  <c r="P1661" i="3"/>
  <c r="I1663" i="3"/>
  <c r="P1663" i="3"/>
  <c r="I1664" i="3"/>
  <c r="P1664" i="3"/>
  <c r="I1666" i="3"/>
  <c r="P1666" i="3"/>
  <c r="I1667" i="3"/>
  <c r="P1667" i="3"/>
  <c r="I1669" i="3"/>
  <c r="P1669" i="3"/>
  <c r="I1670" i="3"/>
  <c r="P1670" i="3"/>
  <c r="I1672" i="3"/>
  <c r="P1672" i="3"/>
  <c r="I1673" i="3"/>
  <c r="P1673" i="3"/>
  <c r="I1675" i="3"/>
  <c r="P1675" i="3"/>
  <c r="I1676" i="3"/>
  <c r="P1676" i="3"/>
  <c r="I1678" i="3"/>
  <c r="P1678" i="3"/>
  <c r="I1679" i="3"/>
  <c r="P1679" i="3"/>
  <c r="I1681" i="3"/>
  <c r="P1681" i="3"/>
  <c r="I1682" i="3"/>
  <c r="P1682" i="3"/>
  <c r="I1684" i="3"/>
  <c r="P1684" i="3"/>
  <c r="I1685" i="3"/>
  <c r="P1685" i="3"/>
  <c r="I1687" i="3"/>
  <c r="P1687" i="3"/>
  <c r="I1688" i="3"/>
  <c r="P1688" i="3"/>
  <c r="I1690" i="3"/>
  <c r="P1690" i="3"/>
  <c r="I1691" i="3"/>
  <c r="P1691" i="3"/>
  <c r="I1693" i="3"/>
  <c r="P1693" i="3"/>
  <c r="I1694" i="3"/>
  <c r="P1694" i="3"/>
  <c r="I1696" i="3"/>
  <c r="P1696" i="3"/>
  <c r="I1697" i="3"/>
  <c r="P1697" i="3"/>
  <c r="I1699" i="3"/>
  <c r="P1699" i="3"/>
  <c r="I1700" i="3"/>
  <c r="P1700" i="3"/>
  <c r="I1702" i="3"/>
  <c r="P1702" i="3"/>
  <c r="I1703" i="3"/>
  <c r="P1703" i="3"/>
  <c r="I1705" i="3"/>
  <c r="P1705" i="3"/>
  <c r="I1706" i="3"/>
  <c r="P1706" i="3"/>
  <c r="I1708" i="3"/>
  <c r="P1708" i="3"/>
  <c r="I1709" i="3"/>
  <c r="P1709" i="3"/>
  <c r="I1711" i="3"/>
  <c r="P1711" i="3"/>
  <c r="I1712" i="3"/>
  <c r="P1712" i="3"/>
  <c r="I1714" i="3"/>
  <c r="P1714" i="3"/>
  <c r="I1715" i="3"/>
  <c r="P1715" i="3"/>
  <c r="I1717" i="3"/>
  <c r="P1717" i="3"/>
  <c r="I1718" i="3"/>
  <c r="P1718" i="3"/>
  <c r="I1720" i="3"/>
  <c r="P1720" i="3"/>
  <c r="I1721" i="3"/>
  <c r="P1721" i="3"/>
  <c r="I1723" i="3"/>
  <c r="P1723" i="3"/>
  <c r="I1724" i="3"/>
  <c r="P1724" i="3"/>
  <c r="I1726" i="3"/>
  <c r="P1726" i="3"/>
  <c r="I1727" i="3"/>
  <c r="P1727" i="3"/>
  <c r="I1729" i="3"/>
  <c r="P1729" i="3"/>
  <c r="I1730" i="3"/>
  <c r="P1730" i="3"/>
  <c r="I1732" i="3"/>
  <c r="P1732" i="3"/>
  <c r="I1733" i="3"/>
  <c r="P1733" i="3"/>
  <c r="I1735" i="3"/>
  <c r="P1735" i="3"/>
  <c r="I1736" i="3"/>
  <c r="P1736" i="3"/>
  <c r="I1738" i="3"/>
  <c r="P1738" i="3"/>
  <c r="I1739" i="3"/>
  <c r="P1739" i="3"/>
  <c r="I1741" i="3"/>
  <c r="P1741" i="3"/>
  <c r="I1742" i="3"/>
  <c r="P1742" i="3"/>
  <c r="I1744" i="3"/>
  <c r="P1744" i="3"/>
  <c r="I1745" i="3"/>
  <c r="P1745" i="3"/>
  <c r="I1747" i="3"/>
  <c r="P1747" i="3"/>
  <c r="I1748" i="3"/>
  <c r="P1748" i="3"/>
  <c r="I1750" i="3"/>
  <c r="P1750" i="3"/>
  <c r="I1751" i="3"/>
  <c r="P1751" i="3"/>
  <c r="I1753" i="3"/>
  <c r="P1753" i="3"/>
  <c r="I1754" i="3"/>
  <c r="P1754" i="3"/>
  <c r="I1756" i="3"/>
  <c r="P1756" i="3"/>
  <c r="I1757" i="3"/>
  <c r="P1757" i="3"/>
  <c r="I1759" i="3"/>
  <c r="P1759" i="3"/>
  <c r="I1760" i="3"/>
  <c r="P1760" i="3"/>
  <c r="I1762" i="3"/>
  <c r="P1762" i="3"/>
  <c r="I1763" i="3"/>
  <c r="P1763" i="3"/>
  <c r="I1765" i="3"/>
  <c r="P1765" i="3"/>
  <c r="I1766" i="3"/>
  <c r="P1766" i="3"/>
  <c r="I1768" i="3"/>
  <c r="P1768" i="3"/>
  <c r="I1769" i="3"/>
  <c r="P1769" i="3"/>
  <c r="I1771" i="3"/>
  <c r="P1771" i="3"/>
  <c r="I1772" i="3"/>
  <c r="P1772" i="3"/>
  <c r="I1774" i="3"/>
  <c r="P1774" i="3"/>
  <c r="I1775" i="3"/>
  <c r="P1775" i="3"/>
  <c r="I1777" i="3"/>
  <c r="P1777" i="3"/>
  <c r="I1778" i="3"/>
  <c r="P1778" i="3"/>
  <c r="I1780" i="3"/>
  <c r="P1780" i="3"/>
  <c r="I1781" i="3"/>
  <c r="P1781" i="3"/>
  <c r="I1783" i="3"/>
  <c r="P1783" i="3"/>
  <c r="I1784" i="3"/>
  <c r="P1784" i="3"/>
  <c r="I1786" i="3"/>
  <c r="P1786" i="3"/>
  <c r="I1787" i="3"/>
  <c r="P1787" i="3"/>
  <c r="I1788" i="3"/>
  <c r="P1788" i="3"/>
  <c r="I1789" i="3"/>
  <c r="P1789" i="3"/>
  <c r="I1790" i="3"/>
  <c r="P1790" i="3"/>
  <c r="I1791" i="3"/>
  <c r="P1791" i="3"/>
  <c r="I1792" i="3"/>
  <c r="P1792" i="3"/>
  <c r="I1793" i="3"/>
  <c r="P1793" i="3"/>
  <c r="I1794" i="3"/>
  <c r="P1794" i="3"/>
  <c r="I1796" i="3"/>
  <c r="P1796" i="3"/>
  <c r="I1798" i="3"/>
  <c r="P1798" i="3"/>
  <c r="I1799" i="3"/>
  <c r="P1799" i="3"/>
  <c r="I1800" i="3"/>
  <c r="P1800" i="3"/>
  <c r="I1801" i="3"/>
  <c r="P1801" i="3"/>
  <c r="I1802" i="3"/>
  <c r="P1802" i="3"/>
  <c r="I1803" i="3"/>
  <c r="P1803" i="3"/>
  <c r="I1804" i="3"/>
  <c r="P1804" i="3"/>
  <c r="I1806" i="3"/>
  <c r="P1806" i="3"/>
  <c r="I1807" i="3"/>
  <c r="P1807" i="3"/>
  <c r="I1809" i="3"/>
  <c r="P1809" i="3"/>
  <c r="I1810" i="3"/>
  <c r="P1810" i="3"/>
  <c r="I1812" i="3"/>
  <c r="P1812" i="3"/>
  <c r="I1813" i="3"/>
  <c r="P1813" i="3"/>
  <c r="I1815" i="3"/>
  <c r="P1815" i="3"/>
  <c r="I1816" i="3"/>
  <c r="P1816" i="3"/>
  <c r="I1818" i="3"/>
  <c r="P1818" i="3"/>
  <c r="I1819" i="3"/>
  <c r="P1819" i="3"/>
  <c r="I1821" i="3"/>
  <c r="P1821" i="3"/>
  <c r="I1822" i="3"/>
  <c r="P1822" i="3"/>
  <c r="I1824" i="3"/>
  <c r="P1824" i="3"/>
  <c r="I1825" i="3"/>
  <c r="P1825" i="3"/>
  <c r="I1827" i="3"/>
  <c r="P1827" i="3"/>
  <c r="I1828" i="3"/>
  <c r="P1828" i="3"/>
  <c r="I1830" i="3"/>
  <c r="P1830" i="3"/>
  <c r="I1831" i="3"/>
  <c r="P1831" i="3"/>
  <c r="I1833" i="3"/>
  <c r="P1833" i="3"/>
  <c r="I1834" i="3"/>
  <c r="P1834" i="3"/>
  <c r="I1836" i="3"/>
  <c r="P1836" i="3"/>
  <c r="I1837" i="3"/>
  <c r="P1837" i="3"/>
  <c r="I1839" i="3"/>
  <c r="P1839" i="3"/>
  <c r="I1840" i="3"/>
  <c r="P1840" i="3"/>
  <c r="I1842" i="3"/>
  <c r="P1842" i="3"/>
  <c r="I1843" i="3"/>
  <c r="P1843" i="3"/>
  <c r="I1845" i="3"/>
  <c r="P1845" i="3"/>
  <c r="I1846" i="3"/>
  <c r="P1846" i="3"/>
  <c r="I1848" i="3"/>
  <c r="P1848" i="3"/>
  <c r="I1849" i="3"/>
  <c r="P1849" i="3"/>
  <c r="I1851" i="3"/>
  <c r="P1851" i="3"/>
  <c r="I1852" i="3"/>
  <c r="P1852" i="3"/>
  <c r="I1854" i="3"/>
  <c r="P1854" i="3"/>
  <c r="I1855" i="3"/>
  <c r="P1855" i="3"/>
  <c r="I1857" i="3"/>
  <c r="P1857" i="3"/>
  <c r="I1858" i="3"/>
  <c r="P1858" i="3"/>
  <c r="I1860" i="3"/>
  <c r="P1860" i="3"/>
  <c r="I1861" i="3"/>
  <c r="P1861" i="3"/>
  <c r="I1863" i="3"/>
  <c r="P1863" i="3"/>
  <c r="I1864" i="3"/>
  <c r="P1864" i="3"/>
  <c r="I1866" i="3"/>
  <c r="P1866" i="3"/>
  <c r="I1867" i="3"/>
  <c r="P1867" i="3"/>
  <c r="I1868" i="3"/>
  <c r="P1868" i="3"/>
  <c r="I1869" i="3"/>
  <c r="P1869" i="3"/>
  <c r="I1871" i="3"/>
  <c r="P1871" i="3"/>
  <c r="I1873" i="3"/>
  <c r="P1873" i="3"/>
  <c r="I1874" i="3"/>
  <c r="P1874" i="3"/>
  <c r="I1876" i="3"/>
  <c r="P1876" i="3"/>
  <c r="I1877" i="3"/>
  <c r="P1877" i="3"/>
  <c r="I1879" i="3"/>
  <c r="P1879" i="3"/>
  <c r="I1880" i="3"/>
  <c r="P1880" i="3"/>
  <c r="I1882" i="3"/>
  <c r="P1882" i="3"/>
  <c r="I1883" i="3"/>
  <c r="P1883" i="3"/>
  <c r="I1885" i="3"/>
  <c r="P1885" i="3"/>
  <c r="I1886" i="3"/>
  <c r="P1886" i="3"/>
  <c r="I1888" i="3"/>
  <c r="P1888" i="3"/>
  <c r="I1889" i="3"/>
  <c r="P1889" i="3"/>
  <c r="I1891" i="3"/>
  <c r="P1891" i="3"/>
  <c r="I1892" i="3"/>
  <c r="P1892" i="3"/>
  <c r="I1894" i="3"/>
  <c r="P1894" i="3"/>
  <c r="I1895" i="3"/>
  <c r="P1895" i="3"/>
  <c r="I1897" i="3"/>
  <c r="P1897" i="3"/>
  <c r="I1898" i="3"/>
  <c r="P1898" i="3"/>
  <c r="I1900" i="3"/>
  <c r="P1900" i="3"/>
  <c r="I1901" i="3"/>
  <c r="P1901" i="3"/>
  <c r="I1903" i="3"/>
  <c r="P1903" i="3"/>
  <c r="I1904" i="3"/>
  <c r="P1904" i="3"/>
  <c r="I1906" i="3"/>
  <c r="P1906" i="3"/>
  <c r="I1908" i="3"/>
  <c r="P1908" i="3"/>
  <c r="I1909" i="3"/>
  <c r="P1909" i="3"/>
  <c r="I1910" i="3"/>
  <c r="P1910" i="3"/>
  <c r="I1911" i="3"/>
  <c r="P1911" i="3"/>
  <c r="I1913" i="3"/>
  <c r="P1913" i="3"/>
  <c r="I1914" i="3"/>
  <c r="P1914" i="3"/>
  <c r="I1916" i="3"/>
  <c r="P1916" i="3"/>
  <c r="I1917" i="3"/>
  <c r="P1917" i="3"/>
  <c r="I1919" i="3"/>
  <c r="P1919" i="3"/>
  <c r="I1920" i="3"/>
  <c r="P1920" i="3"/>
  <c r="I1922" i="3"/>
  <c r="P1922" i="3"/>
  <c r="I1923" i="3"/>
  <c r="P1923" i="3"/>
  <c r="I1925" i="3"/>
  <c r="P1925" i="3"/>
  <c r="I1926" i="3"/>
  <c r="P1926" i="3"/>
  <c r="I1928" i="3"/>
  <c r="P1928" i="3"/>
  <c r="I1929" i="3"/>
  <c r="P1929" i="3"/>
  <c r="I1931" i="3"/>
  <c r="P1931" i="3"/>
  <c r="I1932" i="3"/>
  <c r="P1932" i="3"/>
  <c r="I1934" i="3"/>
  <c r="P1934" i="3"/>
  <c r="I1935" i="3"/>
  <c r="P1935" i="3"/>
  <c r="I1937" i="3"/>
  <c r="P1937" i="3"/>
  <c r="I1938" i="3"/>
  <c r="P1938" i="3"/>
  <c r="I1940" i="3"/>
  <c r="P1940" i="3"/>
  <c r="I1941" i="3"/>
  <c r="P1941" i="3"/>
  <c r="I1943" i="3"/>
  <c r="P1943" i="3"/>
  <c r="I1944" i="3"/>
  <c r="P1944" i="3"/>
  <c r="I1946" i="3"/>
  <c r="P1946" i="3"/>
  <c r="I1947" i="3"/>
  <c r="P1947" i="3"/>
  <c r="I1949" i="3"/>
  <c r="P1949" i="3"/>
  <c r="I1950" i="3"/>
  <c r="P1950" i="3"/>
  <c r="I1952" i="3"/>
  <c r="P1952" i="3"/>
  <c r="I1953" i="3"/>
  <c r="P1953" i="3"/>
  <c r="I1955" i="3"/>
  <c r="P1955" i="3"/>
  <c r="I1956" i="3"/>
  <c r="P1956" i="3"/>
  <c r="I1958" i="3"/>
  <c r="P1958" i="3"/>
  <c r="I1959" i="3"/>
  <c r="P1959" i="3"/>
  <c r="I1961" i="3"/>
  <c r="P1961" i="3"/>
  <c r="I1962" i="3"/>
  <c r="P1962" i="3"/>
  <c r="I1965" i="3"/>
  <c r="P1965" i="3"/>
  <c r="I1967" i="3"/>
  <c r="P1967" i="3"/>
  <c r="I1968" i="3"/>
  <c r="P1968" i="3"/>
  <c r="I1970" i="3"/>
  <c r="P1970" i="3"/>
  <c r="I1971" i="3"/>
  <c r="P1971" i="3"/>
  <c r="I1973" i="3"/>
  <c r="P1973" i="3"/>
  <c r="I1974" i="3"/>
  <c r="P1974" i="3"/>
  <c r="I1976" i="3"/>
  <c r="P1976" i="3"/>
  <c r="I1977" i="3"/>
  <c r="P1977" i="3"/>
  <c r="I1979" i="3"/>
  <c r="P1979" i="3"/>
  <c r="I1980" i="3"/>
  <c r="P1980" i="3"/>
  <c r="I1982" i="3"/>
  <c r="P1982" i="3"/>
  <c r="I1983" i="3"/>
  <c r="P1983" i="3"/>
  <c r="I1985" i="3"/>
  <c r="P1985" i="3"/>
  <c r="I1986" i="3"/>
  <c r="P1986" i="3"/>
  <c r="I1988" i="3"/>
  <c r="P1988" i="3"/>
  <c r="I1989" i="3"/>
  <c r="P1989" i="3"/>
  <c r="I1991" i="3"/>
  <c r="P1991" i="3"/>
  <c r="I1992" i="3"/>
  <c r="P1992" i="3"/>
  <c r="I1994" i="3"/>
  <c r="P1994" i="3"/>
  <c r="I1995" i="3"/>
  <c r="P1995" i="3"/>
  <c r="I1997" i="3"/>
  <c r="P1997" i="3"/>
  <c r="I1998" i="3"/>
  <c r="P1998" i="3"/>
  <c r="I2000" i="3"/>
  <c r="P2000" i="3"/>
  <c r="I2001" i="3"/>
  <c r="P2001" i="3"/>
  <c r="I2003" i="3"/>
  <c r="P2003" i="3"/>
  <c r="I2004" i="3"/>
  <c r="P2004" i="3"/>
  <c r="I2006" i="3"/>
  <c r="P2006" i="3"/>
  <c r="I2007" i="3"/>
  <c r="P2007" i="3"/>
  <c r="I2009" i="3"/>
  <c r="P2009" i="3"/>
  <c r="I2010" i="3"/>
  <c r="P2010" i="3"/>
  <c r="I2012" i="3"/>
  <c r="P2012" i="3"/>
  <c r="I2013" i="3"/>
  <c r="P2013" i="3"/>
  <c r="I2015" i="3"/>
  <c r="P2015" i="3"/>
  <c r="I2016" i="3"/>
  <c r="P2016" i="3"/>
  <c r="I2018" i="3"/>
  <c r="P2018" i="3"/>
  <c r="I2019" i="3"/>
  <c r="P2019" i="3"/>
  <c r="I2021" i="3"/>
  <c r="P2021" i="3"/>
  <c r="I2022" i="3"/>
  <c r="P2022" i="3"/>
  <c r="I2024" i="3"/>
  <c r="P2024" i="3"/>
  <c r="I2025" i="3"/>
  <c r="P2025" i="3"/>
  <c r="I2027" i="3"/>
  <c r="P2027" i="3"/>
  <c r="I2028" i="3"/>
  <c r="P2028" i="3"/>
  <c r="I2030" i="3"/>
  <c r="P2030" i="3"/>
  <c r="I2031" i="3"/>
  <c r="P2031" i="3"/>
  <c r="I2033" i="3"/>
  <c r="P2033" i="3"/>
  <c r="I2034" i="3"/>
  <c r="P2034" i="3"/>
  <c r="I2036" i="3"/>
  <c r="P2036" i="3"/>
  <c r="I2037" i="3"/>
  <c r="P2037" i="3"/>
  <c r="I2039" i="3"/>
  <c r="P2039" i="3"/>
  <c r="I2040" i="3"/>
  <c r="P2040" i="3"/>
  <c r="I2042" i="3"/>
  <c r="P2042" i="3"/>
  <c r="I2043" i="3"/>
  <c r="P2043" i="3"/>
  <c r="I2045" i="3"/>
  <c r="P2045" i="3"/>
  <c r="I2046" i="3"/>
  <c r="P2046" i="3"/>
  <c r="I2048" i="3"/>
  <c r="P2048" i="3"/>
  <c r="I2049" i="3"/>
  <c r="P2049" i="3"/>
  <c r="I2051" i="3"/>
  <c r="P2051" i="3"/>
  <c r="I2052" i="3"/>
  <c r="P2052" i="3"/>
  <c r="I2054" i="3"/>
  <c r="P2054" i="3"/>
  <c r="I2055" i="3"/>
  <c r="P2055" i="3"/>
  <c r="I2057" i="3"/>
  <c r="P2057" i="3"/>
  <c r="I2058" i="3"/>
  <c r="P2058" i="3"/>
  <c r="I2060" i="3"/>
  <c r="P2060" i="3"/>
  <c r="I2061" i="3"/>
  <c r="P2061" i="3"/>
  <c r="I2063" i="3"/>
  <c r="P2063" i="3"/>
  <c r="I2064" i="3"/>
  <c r="P2064" i="3"/>
  <c r="I2066" i="3"/>
  <c r="P2066" i="3"/>
  <c r="I2067" i="3"/>
  <c r="P2067" i="3"/>
  <c r="I2069" i="3"/>
  <c r="P2069" i="3"/>
  <c r="I2070" i="3"/>
  <c r="P2070" i="3"/>
  <c r="I2072" i="3"/>
  <c r="P2072" i="3"/>
  <c r="I2073" i="3"/>
  <c r="P2073" i="3"/>
  <c r="I2075" i="3"/>
  <c r="P2075" i="3"/>
  <c r="I2076" i="3"/>
  <c r="P2076" i="3"/>
  <c r="I2078" i="3"/>
  <c r="P2078" i="3"/>
  <c r="I2079" i="3"/>
  <c r="P2079" i="3"/>
  <c r="I2081" i="3"/>
  <c r="P2081" i="3"/>
  <c r="I2082" i="3"/>
  <c r="P2082" i="3"/>
  <c r="I2084" i="3"/>
  <c r="P2084" i="3"/>
  <c r="I2085" i="3"/>
  <c r="P2085" i="3"/>
  <c r="I2087" i="3"/>
  <c r="P2087" i="3"/>
  <c r="I2088" i="3"/>
  <c r="P2088" i="3"/>
  <c r="I2090" i="3"/>
  <c r="P2090" i="3"/>
  <c r="I2091" i="3"/>
  <c r="P2091" i="3"/>
  <c r="I2093" i="3"/>
  <c r="P2093" i="3"/>
  <c r="I2094" i="3"/>
  <c r="P2094" i="3"/>
  <c r="I2096" i="3"/>
  <c r="P2096" i="3"/>
  <c r="I2097" i="3"/>
  <c r="P2097" i="3"/>
  <c r="I2099" i="3"/>
  <c r="P2099" i="3"/>
  <c r="I2100" i="3"/>
  <c r="P2100" i="3"/>
  <c r="I2102" i="3"/>
  <c r="P2102" i="3"/>
  <c r="I2103" i="3"/>
  <c r="P2103" i="3"/>
  <c r="I2105" i="3"/>
  <c r="P2105" i="3"/>
  <c r="I2106" i="3"/>
  <c r="P2106" i="3"/>
  <c r="I2108" i="3"/>
  <c r="P2108" i="3"/>
  <c r="I2109" i="3"/>
  <c r="P2109" i="3"/>
  <c r="I2111" i="3"/>
  <c r="P2111" i="3"/>
  <c r="I2112" i="3"/>
  <c r="P2112" i="3"/>
  <c r="I2114" i="3"/>
  <c r="P2114" i="3"/>
  <c r="I2115" i="3"/>
  <c r="P2115" i="3"/>
  <c r="I2117" i="3"/>
  <c r="P2117" i="3"/>
  <c r="I2118" i="3"/>
  <c r="P2118" i="3"/>
  <c r="I2120" i="3"/>
  <c r="P2120" i="3"/>
  <c r="I2121" i="3"/>
  <c r="P2121" i="3"/>
  <c r="I2123" i="3"/>
  <c r="P2123" i="3"/>
  <c r="I2124" i="3"/>
  <c r="P2124" i="3"/>
  <c r="I2126" i="3"/>
  <c r="P2126" i="3"/>
  <c r="I2127" i="3"/>
  <c r="P2127" i="3"/>
  <c r="I2129" i="3"/>
  <c r="P2129" i="3"/>
  <c r="I2130" i="3"/>
  <c r="P2130" i="3"/>
  <c r="I2132" i="3"/>
  <c r="P2132" i="3"/>
  <c r="I2133" i="3"/>
  <c r="P2133" i="3"/>
  <c r="I2135" i="3"/>
  <c r="P2135" i="3"/>
  <c r="I2136" i="3"/>
  <c r="P2136" i="3"/>
  <c r="I2138" i="3"/>
  <c r="P2138" i="3"/>
  <c r="I2139" i="3"/>
  <c r="P2139" i="3"/>
  <c r="I2141" i="3"/>
  <c r="P2141" i="3"/>
  <c r="I2142" i="3"/>
  <c r="P2142" i="3"/>
  <c r="I2144" i="3"/>
  <c r="P2144" i="3"/>
  <c r="I2146" i="3"/>
  <c r="P2146" i="3"/>
  <c r="I2147" i="3"/>
  <c r="P2147" i="3"/>
  <c r="I2149" i="3"/>
  <c r="P2149" i="3"/>
  <c r="I2150" i="3"/>
  <c r="P2150" i="3"/>
  <c r="I2152" i="3"/>
  <c r="P2152" i="3"/>
  <c r="I2153" i="3"/>
  <c r="P2153" i="3"/>
  <c r="I2155" i="3"/>
  <c r="P2155" i="3"/>
  <c r="I2156" i="3"/>
  <c r="P2156" i="3"/>
  <c r="I2158" i="3"/>
  <c r="P2158" i="3"/>
  <c r="I2159" i="3"/>
  <c r="P2159" i="3"/>
  <c r="I2161" i="3"/>
  <c r="P2161" i="3"/>
  <c r="I2162" i="3"/>
  <c r="P2162" i="3"/>
  <c r="I2164" i="3"/>
  <c r="P2164" i="3"/>
  <c r="I2165" i="3"/>
  <c r="P2165" i="3"/>
  <c r="I2167" i="3"/>
  <c r="P2167" i="3"/>
  <c r="I2168" i="3"/>
  <c r="P2168" i="3"/>
  <c r="I2170" i="3"/>
  <c r="P2170" i="3"/>
  <c r="I2171" i="3"/>
  <c r="P2171" i="3"/>
  <c r="I2173" i="3"/>
  <c r="P2173" i="3"/>
  <c r="I2174" i="3"/>
  <c r="P2174" i="3"/>
  <c r="I2176" i="3"/>
  <c r="P2176" i="3"/>
  <c r="I2177" i="3"/>
  <c r="P2177" i="3"/>
  <c r="I2179" i="3"/>
  <c r="P2179" i="3"/>
  <c r="I2180" i="3"/>
  <c r="P2180" i="3"/>
  <c r="I2182" i="3"/>
  <c r="P2182" i="3"/>
  <c r="I2183" i="3"/>
  <c r="P2183" i="3"/>
  <c r="I2185" i="3"/>
  <c r="P2185" i="3"/>
  <c r="I2186" i="3"/>
  <c r="P2186" i="3"/>
  <c r="I2188" i="3"/>
  <c r="P2188" i="3"/>
  <c r="I2189" i="3"/>
  <c r="P2189" i="3"/>
  <c r="I2191" i="3"/>
  <c r="P2191" i="3"/>
  <c r="I2192" i="3"/>
  <c r="P2192" i="3"/>
  <c r="I2194" i="3"/>
  <c r="P2194" i="3"/>
  <c r="I2195" i="3"/>
  <c r="P2195" i="3"/>
  <c r="I2197" i="3"/>
  <c r="P2197" i="3"/>
  <c r="I2198" i="3"/>
  <c r="P2198" i="3"/>
  <c r="I2200" i="3"/>
  <c r="P2200" i="3"/>
  <c r="I2201" i="3"/>
  <c r="P2201" i="3"/>
  <c r="I2203" i="3"/>
  <c r="P2203" i="3"/>
  <c r="I2204" i="3"/>
  <c r="P2204" i="3"/>
  <c r="I2206" i="3"/>
  <c r="P2206" i="3"/>
  <c r="I2207" i="3"/>
  <c r="P2207" i="3"/>
  <c r="I2209" i="3"/>
  <c r="P2209" i="3"/>
  <c r="I2210" i="3"/>
  <c r="P2210" i="3"/>
  <c r="I2212" i="3"/>
  <c r="P2212" i="3"/>
  <c r="I2213" i="3"/>
  <c r="P2213" i="3"/>
  <c r="I2215" i="3"/>
  <c r="P2215" i="3"/>
  <c r="I2216" i="3"/>
  <c r="P2216" i="3"/>
  <c r="I2218" i="3"/>
  <c r="P2218" i="3"/>
  <c r="I2219" i="3"/>
  <c r="P2219" i="3"/>
  <c r="I2221" i="3"/>
  <c r="P2221" i="3"/>
  <c r="I2222" i="3"/>
  <c r="P2222" i="3"/>
  <c r="I2224" i="3"/>
  <c r="P2224" i="3"/>
  <c r="I2225" i="3"/>
  <c r="P2225" i="3"/>
  <c r="I2227" i="3"/>
  <c r="P2227" i="3"/>
  <c r="I2228" i="3"/>
  <c r="P2228" i="3"/>
  <c r="I2230" i="3"/>
  <c r="P2230" i="3"/>
  <c r="I2231" i="3"/>
  <c r="P2231" i="3"/>
  <c r="I2233" i="3"/>
  <c r="P2233" i="3"/>
  <c r="I2234" i="3"/>
  <c r="P2234" i="3"/>
  <c r="I2236" i="3"/>
  <c r="P2236" i="3"/>
  <c r="I2237" i="3"/>
  <c r="P2237" i="3"/>
  <c r="I2238" i="3"/>
  <c r="P2238" i="3"/>
  <c r="I2239" i="3"/>
  <c r="P2239" i="3"/>
  <c r="I2240" i="3"/>
  <c r="P2240" i="3"/>
  <c r="I2241" i="3"/>
  <c r="P2241" i="3"/>
  <c r="I2242" i="3"/>
  <c r="P2242" i="3"/>
  <c r="I2243" i="3"/>
  <c r="P2243" i="3"/>
  <c r="I2244" i="3"/>
  <c r="P2244" i="3"/>
  <c r="I2245" i="3"/>
  <c r="P2245" i="3"/>
  <c r="I2246" i="3"/>
  <c r="P2246" i="3"/>
  <c r="I2247" i="3"/>
  <c r="P2247" i="3"/>
  <c r="I2248" i="3"/>
  <c r="P2248" i="3"/>
  <c r="I2249" i="3"/>
  <c r="P2249" i="3"/>
  <c r="I2250" i="3"/>
  <c r="P2250" i="3"/>
  <c r="I2251" i="3"/>
  <c r="P2251" i="3"/>
  <c r="I2252" i="3"/>
  <c r="P2252" i="3"/>
  <c r="I2253" i="3"/>
  <c r="P2253" i="3"/>
  <c r="I2254" i="3"/>
  <c r="P2254" i="3"/>
  <c r="I2255" i="3"/>
  <c r="P2255" i="3"/>
  <c r="I2256" i="3"/>
  <c r="P2256" i="3"/>
  <c r="I2257" i="3"/>
  <c r="P2257" i="3"/>
  <c r="I2258" i="3"/>
  <c r="P2258" i="3"/>
  <c r="I2259" i="3"/>
  <c r="P2259" i="3"/>
  <c r="I2260" i="3"/>
  <c r="P2260" i="3"/>
  <c r="I2261" i="3"/>
  <c r="P2261" i="3"/>
  <c r="I2262" i="3"/>
  <c r="P2262" i="3"/>
  <c r="I2263" i="3"/>
  <c r="P2263" i="3"/>
  <c r="I2264" i="3"/>
  <c r="P2264" i="3"/>
  <c r="I2265" i="3"/>
  <c r="P2265" i="3"/>
  <c r="I2266" i="3"/>
  <c r="P2266" i="3"/>
  <c r="I2267" i="3"/>
  <c r="P2267" i="3"/>
  <c r="I2268" i="3"/>
  <c r="P2268" i="3"/>
  <c r="I2269" i="3"/>
  <c r="P2269" i="3"/>
  <c r="I2270" i="3"/>
  <c r="P2270" i="3"/>
  <c r="I2271" i="3"/>
  <c r="P2271" i="3"/>
  <c r="I2272" i="3"/>
  <c r="P2272" i="3"/>
  <c r="I2273" i="3"/>
  <c r="P2273" i="3"/>
  <c r="I2274" i="3"/>
  <c r="P2274" i="3"/>
  <c r="I2275" i="3"/>
  <c r="P2275" i="3"/>
  <c r="I2276" i="3"/>
  <c r="P2276" i="3"/>
  <c r="I2277" i="3"/>
  <c r="P2277" i="3"/>
  <c r="I2278" i="3"/>
  <c r="P2278" i="3"/>
  <c r="I2279" i="3"/>
  <c r="P2279" i="3"/>
  <c r="I2280" i="3"/>
  <c r="P2280" i="3"/>
  <c r="I2281" i="3"/>
  <c r="P2281" i="3"/>
  <c r="I2282" i="3"/>
  <c r="P2282" i="3"/>
  <c r="I2283" i="3"/>
  <c r="P2283" i="3"/>
  <c r="I2284" i="3"/>
  <c r="P2284" i="3"/>
  <c r="I2285" i="3"/>
  <c r="P2285" i="3"/>
  <c r="I2286" i="3"/>
  <c r="P2286" i="3"/>
  <c r="I2287" i="3"/>
  <c r="P2287" i="3"/>
  <c r="I2288" i="3"/>
  <c r="P2288" i="3"/>
  <c r="I2289" i="3"/>
  <c r="P2289" i="3"/>
  <c r="I2290" i="3"/>
  <c r="P2290" i="3"/>
  <c r="I2291" i="3"/>
  <c r="P2291" i="3"/>
  <c r="I2292" i="3"/>
  <c r="P2292" i="3"/>
  <c r="I2293" i="3"/>
  <c r="P2293" i="3"/>
  <c r="I2294" i="3"/>
  <c r="P2294" i="3"/>
  <c r="I2295" i="3"/>
  <c r="P2295" i="3"/>
  <c r="I2296" i="3"/>
  <c r="P2296" i="3"/>
  <c r="I2297" i="3"/>
  <c r="P2297" i="3"/>
  <c r="I2298" i="3"/>
  <c r="P2298" i="3"/>
  <c r="I2299" i="3"/>
  <c r="P2299" i="3"/>
  <c r="I2300" i="3"/>
  <c r="P2300" i="3"/>
  <c r="I2301" i="3"/>
  <c r="P2301" i="3"/>
  <c r="I2302" i="3"/>
  <c r="P2302" i="3"/>
  <c r="I2303" i="3"/>
  <c r="P2303" i="3"/>
  <c r="I2304" i="3"/>
  <c r="P2304" i="3"/>
  <c r="I2305" i="3"/>
  <c r="P2305" i="3"/>
  <c r="I2306" i="3"/>
  <c r="P2306" i="3"/>
  <c r="I2307" i="3"/>
  <c r="P2307" i="3"/>
  <c r="I2308" i="3"/>
  <c r="P2308" i="3"/>
  <c r="I2309" i="3"/>
  <c r="P2309" i="3"/>
  <c r="I2310" i="3"/>
  <c r="P2310" i="3"/>
  <c r="I2311" i="3"/>
  <c r="P2311" i="3"/>
  <c r="I2312" i="3"/>
  <c r="P2312" i="3"/>
  <c r="I2313" i="3"/>
  <c r="P2313" i="3"/>
  <c r="I2314" i="3"/>
  <c r="P2314" i="3"/>
  <c r="I2315" i="3"/>
  <c r="P2315" i="3"/>
  <c r="I2316" i="3"/>
  <c r="P2316" i="3"/>
  <c r="I2317" i="3"/>
  <c r="P2317" i="3"/>
  <c r="I2318" i="3"/>
  <c r="P2318" i="3"/>
  <c r="I2319" i="3"/>
  <c r="P2319" i="3"/>
  <c r="I2320" i="3"/>
  <c r="P2320" i="3"/>
  <c r="I2321" i="3"/>
  <c r="P2321" i="3"/>
  <c r="I2322" i="3"/>
  <c r="P2322" i="3"/>
  <c r="I2323" i="3"/>
  <c r="P2323" i="3"/>
  <c r="I2324" i="3"/>
  <c r="P2324" i="3"/>
  <c r="I2325" i="3"/>
  <c r="P2325" i="3"/>
  <c r="I2326" i="3"/>
  <c r="P2326" i="3"/>
  <c r="I2327" i="3"/>
  <c r="P2327" i="3"/>
  <c r="I2328" i="3"/>
  <c r="P2328" i="3"/>
  <c r="I2329" i="3"/>
  <c r="P2329" i="3"/>
  <c r="I2330" i="3"/>
  <c r="P2330" i="3"/>
  <c r="I2331" i="3"/>
  <c r="P2331" i="3"/>
  <c r="I2332" i="3"/>
  <c r="P2332" i="3"/>
  <c r="I2333" i="3"/>
  <c r="P2333" i="3"/>
  <c r="I2334" i="3"/>
  <c r="P2334" i="3"/>
  <c r="I2335" i="3"/>
  <c r="P2335" i="3"/>
  <c r="I2336" i="3"/>
  <c r="P2336" i="3"/>
  <c r="I2337" i="3"/>
  <c r="P2337" i="3"/>
  <c r="I2338" i="3"/>
  <c r="P2338" i="3"/>
  <c r="I2339" i="3"/>
  <c r="P2339" i="3"/>
  <c r="I2340" i="3"/>
  <c r="P2340" i="3"/>
  <c r="I2341" i="3"/>
  <c r="P2341" i="3"/>
  <c r="I2342" i="3"/>
  <c r="P2342" i="3"/>
  <c r="I2343" i="3"/>
  <c r="P2343" i="3"/>
  <c r="I2344" i="3"/>
  <c r="P2344" i="3"/>
  <c r="I2345" i="3"/>
  <c r="P2345" i="3"/>
  <c r="I2346" i="3"/>
  <c r="P2346" i="3"/>
  <c r="I2347" i="3"/>
  <c r="P2347" i="3"/>
  <c r="I2348" i="3"/>
  <c r="P2348" i="3"/>
  <c r="I2349" i="3"/>
  <c r="P2349" i="3"/>
  <c r="I2350" i="3"/>
  <c r="P2350" i="3"/>
  <c r="I2351" i="3"/>
  <c r="P2351" i="3"/>
  <c r="I2352" i="3"/>
  <c r="P2352" i="3"/>
  <c r="I2353" i="3"/>
  <c r="P2353" i="3"/>
  <c r="I2354" i="3"/>
  <c r="P2354" i="3"/>
  <c r="I2355" i="3"/>
  <c r="P2355" i="3"/>
  <c r="I2356" i="3"/>
  <c r="P2356" i="3"/>
  <c r="I2357" i="3"/>
  <c r="P2357" i="3"/>
  <c r="I2358" i="3"/>
  <c r="P2358" i="3"/>
  <c r="I2359" i="3"/>
  <c r="P2359" i="3"/>
  <c r="I2360" i="3"/>
  <c r="P2360" i="3"/>
  <c r="I2361" i="3"/>
  <c r="P2361" i="3"/>
  <c r="I2362" i="3"/>
  <c r="P2362" i="3"/>
  <c r="I2363" i="3"/>
  <c r="P2363" i="3"/>
  <c r="I2364" i="3"/>
  <c r="P2364" i="3"/>
  <c r="I2365" i="3"/>
  <c r="P2365" i="3"/>
  <c r="I2366" i="3"/>
  <c r="P2366" i="3"/>
  <c r="I2367" i="3"/>
  <c r="P2367" i="3"/>
  <c r="I2368" i="3"/>
  <c r="P2368" i="3"/>
  <c r="I2369" i="3"/>
  <c r="P2369" i="3"/>
  <c r="I2370" i="3"/>
  <c r="P2370" i="3"/>
  <c r="I2371" i="3"/>
  <c r="P2371" i="3"/>
  <c r="I2372" i="3"/>
  <c r="P2372" i="3"/>
  <c r="I2373" i="3"/>
  <c r="P2373" i="3"/>
  <c r="I2374" i="3"/>
  <c r="P2374" i="3"/>
  <c r="I2375" i="3"/>
  <c r="P2375" i="3"/>
  <c r="I2376" i="3"/>
  <c r="P2376" i="3"/>
  <c r="I2377" i="3"/>
  <c r="P2377" i="3"/>
  <c r="I2378" i="3"/>
  <c r="P2378" i="3"/>
  <c r="I2379" i="3"/>
  <c r="P2379" i="3"/>
  <c r="I2380" i="3"/>
  <c r="P2380" i="3"/>
  <c r="I2381" i="3"/>
  <c r="P2381" i="3"/>
  <c r="I2382" i="3"/>
  <c r="P2382" i="3"/>
  <c r="I2383" i="3"/>
  <c r="P2383" i="3"/>
  <c r="I2384" i="3"/>
  <c r="P2384" i="3"/>
  <c r="I2385" i="3"/>
  <c r="P2385" i="3"/>
  <c r="I2386" i="3"/>
  <c r="P2386" i="3"/>
  <c r="I2387" i="3"/>
  <c r="P2387" i="3"/>
  <c r="I2388" i="3"/>
  <c r="P2388" i="3"/>
  <c r="I2389" i="3"/>
  <c r="P2389" i="3"/>
  <c r="I2390" i="3"/>
  <c r="P2390" i="3"/>
  <c r="I2391" i="3"/>
  <c r="P2391" i="3"/>
  <c r="I2392" i="3"/>
  <c r="P2392" i="3"/>
  <c r="I2393" i="3"/>
  <c r="P2393" i="3"/>
  <c r="I2394" i="3"/>
  <c r="P2394" i="3"/>
  <c r="I2395" i="3"/>
  <c r="P2395" i="3"/>
  <c r="I2396" i="3"/>
  <c r="P2396" i="3"/>
  <c r="I2397" i="3"/>
  <c r="P2397" i="3"/>
  <c r="I2398" i="3"/>
  <c r="P2398" i="3"/>
  <c r="I2399" i="3"/>
  <c r="P2399" i="3"/>
  <c r="I2400" i="3"/>
  <c r="P2400" i="3"/>
  <c r="I2401" i="3"/>
  <c r="P2401" i="3"/>
  <c r="I2402" i="3"/>
  <c r="P2402" i="3"/>
  <c r="I2403" i="3"/>
  <c r="P2403" i="3"/>
  <c r="I2404" i="3"/>
  <c r="P2404" i="3"/>
  <c r="I2405" i="3"/>
  <c r="P2405" i="3"/>
  <c r="I2406" i="3"/>
  <c r="P2406" i="3"/>
  <c r="I2407" i="3"/>
  <c r="P2407" i="3"/>
  <c r="I2408" i="3"/>
  <c r="P2408" i="3"/>
  <c r="I2409" i="3"/>
  <c r="P2409" i="3"/>
  <c r="I2410" i="3"/>
  <c r="P2410" i="3"/>
  <c r="I2411" i="3"/>
  <c r="P2411" i="3"/>
  <c r="I2412" i="3"/>
  <c r="P2412" i="3"/>
  <c r="I2413" i="3"/>
  <c r="P2413" i="3"/>
  <c r="I2414" i="3"/>
  <c r="P2414" i="3"/>
  <c r="I2415" i="3"/>
  <c r="P2415" i="3"/>
  <c r="I2416" i="3"/>
  <c r="P2416" i="3"/>
  <c r="I2417" i="3"/>
  <c r="P2417" i="3"/>
  <c r="I2418" i="3"/>
  <c r="P2418" i="3"/>
  <c r="I2419" i="3"/>
  <c r="P2419" i="3"/>
  <c r="I2420" i="3"/>
  <c r="P2420" i="3"/>
  <c r="I2421" i="3"/>
  <c r="P2421" i="3"/>
  <c r="I2422" i="3"/>
  <c r="P2422" i="3"/>
  <c r="I2423" i="3"/>
  <c r="P2423" i="3"/>
  <c r="I2424" i="3"/>
  <c r="P2424" i="3"/>
  <c r="I2425" i="3"/>
  <c r="P2425" i="3"/>
  <c r="I2426" i="3"/>
  <c r="P2426" i="3"/>
  <c r="I2427" i="3"/>
  <c r="P2427" i="3"/>
  <c r="I2428" i="3"/>
  <c r="P2428" i="3"/>
  <c r="I2429" i="3"/>
  <c r="P2429" i="3"/>
  <c r="I2430" i="3"/>
  <c r="P2430" i="3"/>
  <c r="I2431" i="3"/>
  <c r="P2431" i="3"/>
  <c r="I2432" i="3"/>
  <c r="P2432" i="3"/>
  <c r="I2433" i="3"/>
  <c r="P2433" i="3"/>
  <c r="I2434" i="3"/>
  <c r="P2434" i="3"/>
  <c r="I2435" i="3"/>
  <c r="P2435" i="3"/>
  <c r="I2436" i="3"/>
  <c r="P2436" i="3"/>
  <c r="I2437" i="3"/>
  <c r="P2437" i="3"/>
  <c r="I2438" i="3"/>
  <c r="P2438" i="3"/>
  <c r="I2439" i="3"/>
  <c r="P2439" i="3"/>
  <c r="I2440" i="3"/>
  <c r="P2440" i="3"/>
  <c r="I2441" i="3"/>
  <c r="P2441" i="3"/>
  <c r="I2442" i="3"/>
  <c r="P2442" i="3"/>
  <c r="I2443" i="3"/>
  <c r="P2443" i="3"/>
  <c r="I2444" i="3"/>
  <c r="P2444" i="3"/>
  <c r="I2445" i="3"/>
  <c r="P2445" i="3"/>
  <c r="I2446" i="3"/>
  <c r="P2446" i="3"/>
  <c r="I2447" i="3"/>
  <c r="P2447" i="3"/>
  <c r="I2448" i="3"/>
  <c r="P2448" i="3"/>
  <c r="I2449" i="3"/>
  <c r="P2449" i="3"/>
  <c r="I2450" i="3"/>
  <c r="P2450" i="3"/>
  <c r="I2451" i="3"/>
  <c r="P2451" i="3"/>
  <c r="I2452" i="3"/>
  <c r="P2452" i="3"/>
  <c r="I2453" i="3"/>
  <c r="P2453" i="3"/>
  <c r="I2454" i="3"/>
  <c r="P2454" i="3"/>
  <c r="I2455" i="3"/>
  <c r="P2455" i="3"/>
  <c r="I2456" i="3"/>
  <c r="P2456" i="3"/>
  <c r="I2457" i="3"/>
  <c r="P2457" i="3"/>
  <c r="I2458" i="3"/>
  <c r="P2458" i="3"/>
  <c r="I2459" i="3"/>
  <c r="P2459" i="3"/>
  <c r="I2460" i="3"/>
  <c r="P2460" i="3"/>
  <c r="I2461" i="3"/>
  <c r="P2461" i="3"/>
  <c r="I2462" i="3"/>
  <c r="P2462" i="3"/>
  <c r="I2463" i="3"/>
  <c r="P2463" i="3"/>
  <c r="I2464" i="3"/>
  <c r="P2464" i="3"/>
  <c r="I2465" i="3"/>
  <c r="P2465" i="3"/>
  <c r="I2466" i="3"/>
  <c r="P2466" i="3"/>
  <c r="I2467" i="3"/>
  <c r="P2467" i="3"/>
  <c r="I2468" i="3"/>
  <c r="P2468" i="3"/>
  <c r="I2469" i="3"/>
  <c r="P2469" i="3"/>
  <c r="I2470" i="3"/>
  <c r="P2470" i="3"/>
  <c r="I2471" i="3"/>
  <c r="P2471" i="3"/>
  <c r="I2472" i="3"/>
  <c r="P2472" i="3"/>
  <c r="I2473" i="3"/>
  <c r="P2473" i="3"/>
  <c r="I2474" i="3"/>
  <c r="P2474" i="3"/>
  <c r="I2475" i="3"/>
  <c r="P2475" i="3"/>
  <c r="I2476" i="3"/>
  <c r="P2476" i="3"/>
  <c r="I2477" i="3"/>
  <c r="P2477" i="3"/>
  <c r="I2478" i="3"/>
  <c r="P2478" i="3"/>
  <c r="I2479" i="3"/>
  <c r="P2479" i="3"/>
  <c r="I2480" i="3"/>
  <c r="P2480" i="3"/>
  <c r="I2481" i="3"/>
  <c r="P2481" i="3"/>
  <c r="I2482" i="3"/>
  <c r="P2482" i="3"/>
  <c r="I2483" i="3"/>
  <c r="P2483" i="3"/>
  <c r="I2484" i="3"/>
  <c r="P2484" i="3"/>
  <c r="I2485" i="3"/>
  <c r="P2485" i="3"/>
  <c r="I2486" i="3"/>
  <c r="P2486" i="3"/>
  <c r="I2487" i="3"/>
  <c r="P2487" i="3"/>
  <c r="I2488" i="3"/>
  <c r="P2488" i="3"/>
  <c r="I2489" i="3"/>
  <c r="P2489" i="3"/>
  <c r="I2490" i="3"/>
  <c r="P2490" i="3"/>
  <c r="I2491" i="3"/>
  <c r="P2491" i="3"/>
  <c r="I2492" i="3"/>
  <c r="P2492" i="3"/>
  <c r="I2493" i="3"/>
  <c r="P2493" i="3"/>
  <c r="I2494" i="3"/>
  <c r="P2494" i="3"/>
  <c r="I2495" i="3"/>
  <c r="P2495" i="3"/>
  <c r="I2496" i="3"/>
  <c r="P2496" i="3"/>
  <c r="I2497" i="3"/>
  <c r="P2497" i="3"/>
  <c r="I2498" i="3"/>
  <c r="P2498" i="3"/>
  <c r="I2499" i="3"/>
  <c r="P2499" i="3"/>
  <c r="I2500" i="3"/>
  <c r="P2500" i="3"/>
  <c r="I2501" i="3"/>
  <c r="P2501" i="3"/>
  <c r="I2502" i="3"/>
  <c r="P2502" i="3"/>
  <c r="I2503" i="3"/>
  <c r="P2503" i="3"/>
  <c r="I2504" i="3"/>
  <c r="P2504" i="3"/>
  <c r="I2505" i="3"/>
  <c r="P2505" i="3"/>
  <c r="I2506" i="3"/>
  <c r="P2506" i="3"/>
  <c r="I2507" i="3"/>
  <c r="P2507" i="3"/>
  <c r="I2508" i="3"/>
  <c r="P2508" i="3"/>
  <c r="I2509" i="3"/>
  <c r="P2509" i="3"/>
  <c r="I2510" i="3"/>
  <c r="P2510" i="3"/>
  <c r="I2511" i="3"/>
  <c r="P2511" i="3"/>
  <c r="I2512" i="3"/>
  <c r="P2512" i="3"/>
  <c r="I2513" i="3"/>
  <c r="P2513" i="3"/>
  <c r="I2514" i="3"/>
  <c r="P2514" i="3"/>
  <c r="I2515" i="3"/>
  <c r="P2515" i="3"/>
  <c r="I2516" i="3"/>
  <c r="P2516" i="3"/>
  <c r="I2517" i="3"/>
  <c r="P2517" i="3"/>
  <c r="I2518" i="3"/>
  <c r="P2518" i="3"/>
  <c r="I2519" i="3"/>
  <c r="P2519" i="3"/>
  <c r="I2520" i="3"/>
  <c r="P2520" i="3"/>
  <c r="I2521" i="3"/>
  <c r="P2521" i="3"/>
  <c r="I2522" i="3"/>
  <c r="P2522" i="3"/>
  <c r="I2523" i="3"/>
  <c r="P2523" i="3"/>
  <c r="I2524" i="3"/>
  <c r="P2524" i="3"/>
  <c r="I2525" i="3"/>
  <c r="P2525" i="3"/>
  <c r="I2526" i="3"/>
  <c r="P2526" i="3"/>
  <c r="I2527" i="3"/>
  <c r="P2527" i="3"/>
  <c r="I2528" i="3"/>
  <c r="P2528" i="3"/>
  <c r="I2529" i="3"/>
  <c r="P2529" i="3"/>
  <c r="I2530" i="3"/>
  <c r="P2530" i="3"/>
  <c r="I2531" i="3"/>
  <c r="P2531" i="3"/>
  <c r="I2532" i="3"/>
  <c r="P2532" i="3"/>
  <c r="I2533" i="3"/>
  <c r="P2533" i="3"/>
  <c r="I2534" i="3"/>
  <c r="P2534" i="3"/>
  <c r="I2535" i="3"/>
  <c r="P2535" i="3"/>
  <c r="I2536" i="3"/>
  <c r="P2536" i="3"/>
  <c r="I2537" i="3"/>
  <c r="P2537" i="3"/>
  <c r="I2538" i="3"/>
  <c r="P2538" i="3"/>
  <c r="I2539" i="3"/>
  <c r="P2539" i="3"/>
  <c r="I2540" i="3"/>
  <c r="P2540" i="3"/>
  <c r="I2541" i="3"/>
  <c r="P2541" i="3"/>
  <c r="I2542" i="3"/>
  <c r="P2542" i="3"/>
  <c r="I2543" i="3"/>
  <c r="P2543" i="3"/>
  <c r="I2544" i="3"/>
  <c r="P2544" i="3"/>
  <c r="I2545" i="3"/>
  <c r="P2545" i="3"/>
  <c r="I2546" i="3"/>
  <c r="P2546" i="3"/>
  <c r="I2547" i="3"/>
  <c r="P2547" i="3"/>
  <c r="I2548" i="3"/>
  <c r="P2548" i="3"/>
  <c r="I2549" i="3"/>
  <c r="P2549" i="3"/>
  <c r="I2550" i="3"/>
  <c r="P2550" i="3"/>
  <c r="I2551" i="3"/>
  <c r="P2551" i="3"/>
  <c r="I2552" i="3"/>
  <c r="P2552" i="3"/>
  <c r="I2553" i="3"/>
  <c r="P2553" i="3"/>
  <c r="I2554" i="3"/>
  <c r="P2554" i="3"/>
  <c r="I2555" i="3"/>
  <c r="P2555" i="3"/>
  <c r="I2556" i="3"/>
  <c r="P2556" i="3"/>
  <c r="I2557" i="3"/>
  <c r="P2557" i="3"/>
  <c r="I2558" i="3"/>
  <c r="P2558" i="3"/>
  <c r="I2559" i="3"/>
  <c r="P2559" i="3"/>
  <c r="I2560" i="3"/>
  <c r="P2560" i="3"/>
  <c r="I2561" i="3"/>
  <c r="P2561" i="3"/>
  <c r="I2562" i="3"/>
  <c r="P2562" i="3"/>
  <c r="I2563" i="3"/>
  <c r="P2563" i="3"/>
  <c r="I2564" i="3"/>
  <c r="P2564" i="3"/>
  <c r="I2565" i="3"/>
  <c r="P2565" i="3"/>
  <c r="I2566" i="3"/>
  <c r="P2566" i="3"/>
  <c r="I2567" i="3"/>
  <c r="P2567" i="3"/>
  <c r="I2568" i="3"/>
  <c r="P2568" i="3"/>
  <c r="I2569" i="3"/>
  <c r="P2569" i="3"/>
  <c r="I2570" i="3"/>
  <c r="P2570" i="3"/>
  <c r="I2571" i="3"/>
  <c r="P2571" i="3"/>
  <c r="I2572" i="3"/>
  <c r="P2572" i="3"/>
  <c r="I2573" i="3"/>
  <c r="P2573" i="3"/>
  <c r="I2574" i="3"/>
  <c r="P2574" i="3"/>
  <c r="I2575" i="3"/>
  <c r="P2575" i="3"/>
  <c r="I2576" i="3"/>
  <c r="P2576" i="3"/>
  <c r="I2577" i="3"/>
  <c r="P2577" i="3"/>
  <c r="I2578" i="3"/>
  <c r="P2578" i="3"/>
  <c r="I2579" i="3"/>
  <c r="P2579" i="3"/>
  <c r="I2580" i="3"/>
  <c r="P2580" i="3"/>
  <c r="I2581" i="3"/>
  <c r="P2581" i="3"/>
  <c r="I2582" i="3"/>
  <c r="P2582" i="3"/>
  <c r="I2583" i="3"/>
  <c r="P2583" i="3"/>
  <c r="I2584" i="3"/>
  <c r="P2584" i="3"/>
  <c r="I2585" i="3"/>
  <c r="P2585" i="3"/>
  <c r="I2586" i="3"/>
  <c r="P2586" i="3"/>
  <c r="I2587" i="3"/>
  <c r="P2587" i="3"/>
  <c r="I2588" i="3"/>
  <c r="P2588" i="3"/>
  <c r="I2589" i="3"/>
  <c r="P2589" i="3"/>
  <c r="I2590" i="3"/>
  <c r="P2590" i="3"/>
  <c r="I2591" i="3"/>
  <c r="P2591" i="3"/>
  <c r="I2592" i="3"/>
  <c r="P2592" i="3"/>
  <c r="I2593" i="3"/>
  <c r="P2593" i="3"/>
  <c r="I2594" i="3"/>
  <c r="P2594" i="3"/>
  <c r="I2595" i="3"/>
  <c r="P2595" i="3"/>
  <c r="I2596" i="3"/>
  <c r="P2596" i="3"/>
  <c r="I2597" i="3"/>
  <c r="P2597" i="3"/>
  <c r="I2598" i="3"/>
  <c r="P2598" i="3"/>
  <c r="I2599" i="3"/>
  <c r="P2599" i="3"/>
  <c r="I2600" i="3"/>
  <c r="P2600" i="3"/>
  <c r="I2601" i="3"/>
  <c r="P2601" i="3"/>
  <c r="I2602" i="3"/>
  <c r="P2602" i="3"/>
  <c r="I2603" i="3"/>
  <c r="P2603" i="3"/>
  <c r="I2604" i="3"/>
  <c r="P2604" i="3"/>
  <c r="I2605" i="3"/>
  <c r="P2605" i="3"/>
  <c r="I2606" i="3"/>
  <c r="P2606" i="3"/>
  <c r="I2607" i="3"/>
  <c r="P2607" i="3"/>
  <c r="I2608" i="3"/>
  <c r="P2608" i="3"/>
  <c r="I2609" i="3"/>
  <c r="P2609" i="3"/>
  <c r="I2610" i="3"/>
  <c r="P2610" i="3"/>
  <c r="I2611" i="3"/>
  <c r="P2611" i="3"/>
  <c r="I2612" i="3"/>
  <c r="P2612" i="3"/>
  <c r="I2613" i="3"/>
  <c r="P2613" i="3"/>
  <c r="I2614" i="3"/>
  <c r="P2614" i="3"/>
  <c r="I2615" i="3"/>
  <c r="P2615" i="3"/>
  <c r="I2616" i="3"/>
  <c r="P2616" i="3"/>
  <c r="I2617" i="3"/>
  <c r="P2617" i="3"/>
  <c r="I2618" i="3"/>
  <c r="P2618" i="3"/>
  <c r="I2619" i="3"/>
  <c r="P2619" i="3"/>
  <c r="I2620" i="3"/>
  <c r="P2620" i="3"/>
  <c r="I2621" i="3"/>
  <c r="P2621" i="3"/>
  <c r="I2622" i="3"/>
  <c r="P2622" i="3"/>
  <c r="I2623" i="3"/>
  <c r="P2623" i="3"/>
  <c r="I2624" i="3"/>
  <c r="P2624" i="3"/>
  <c r="I2625" i="3"/>
  <c r="P2625" i="3"/>
  <c r="I2626" i="3"/>
  <c r="P2626" i="3"/>
  <c r="I2627" i="3"/>
  <c r="P2627" i="3"/>
  <c r="I2628" i="3"/>
  <c r="P2628" i="3"/>
  <c r="I2629" i="3"/>
  <c r="P2629" i="3"/>
  <c r="I2630" i="3"/>
  <c r="P2630" i="3"/>
  <c r="I2631" i="3"/>
  <c r="P2631" i="3"/>
  <c r="I2632" i="3"/>
  <c r="P2632" i="3"/>
  <c r="I2633" i="3"/>
  <c r="P2633" i="3"/>
  <c r="I2634" i="3"/>
  <c r="P2634" i="3"/>
  <c r="I2635" i="3"/>
  <c r="P2635" i="3"/>
  <c r="I2636" i="3"/>
  <c r="P2636" i="3"/>
  <c r="I2637" i="3"/>
  <c r="P2637" i="3"/>
  <c r="I2638" i="3"/>
  <c r="P2638" i="3"/>
  <c r="I2639" i="3"/>
  <c r="P2639" i="3"/>
  <c r="I2640" i="3"/>
  <c r="P2640" i="3"/>
  <c r="I2641" i="3"/>
  <c r="P2641" i="3"/>
  <c r="I2642" i="3"/>
  <c r="P2642" i="3"/>
  <c r="I2643" i="3"/>
  <c r="P2643" i="3"/>
  <c r="I2644" i="3"/>
  <c r="P2644" i="3"/>
  <c r="I2645" i="3"/>
  <c r="P2645" i="3"/>
  <c r="I2646" i="3"/>
  <c r="P2646" i="3"/>
  <c r="I2647" i="3"/>
  <c r="P2647" i="3"/>
  <c r="I2648" i="3"/>
  <c r="P2648" i="3"/>
  <c r="I2649" i="3"/>
  <c r="P2649" i="3"/>
  <c r="I2650" i="3"/>
  <c r="P2650" i="3"/>
  <c r="I2651" i="3"/>
  <c r="P2651" i="3"/>
  <c r="I2652" i="3"/>
  <c r="P2652" i="3"/>
  <c r="I2653" i="3"/>
  <c r="P2653" i="3"/>
  <c r="I2654" i="3"/>
  <c r="P2654" i="3"/>
  <c r="I2655" i="3"/>
  <c r="P2655" i="3"/>
  <c r="I2656" i="3"/>
  <c r="P2656" i="3"/>
  <c r="I2657" i="3"/>
  <c r="P2657" i="3"/>
  <c r="I2658" i="3"/>
  <c r="P2658" i="3"/>
  <c r="I2659" i="3"/>
  <c r="P2659" i="3"/>
  <c r="I2660" i="3"/>
  <c r="P2660" i="3"/>
  <c r="I2661" i="3"/>
  <c r="P2661" i="3"/>
  <c r="I2662" i="3"/>
  <c r="P2662" i="3"/>
  <c r="I2663" i="3"/>
  <c r="P2663" i="3"/>
  <c r="I2664" i="3"/>
  <c r="P2664" i="3"/>
  <c r="I2665" i="3"/>
  <c r="P2665" i="3"/>
  <c r="I2666" i="3"/>
  <c r="P2666" i="3"/>
  <c r="I2667" i="3"/>
  <c r="P2667" i="3"/>
  <c r="I2668" i="3"/>
  <c r="P2668" i="3"/>
  <c r="I2669" i="3"/>
  <c r="P2669" i="3"/>
  <c r="I2670" i="3"/>
  <c r="P2670" i="3"/>
  <c r="I2671" i="3"/>
  <c r="P2671" i="3"/>
  <c r="I2672" i="3"/>
  <c r="P2672" i="3"/>
  <c r="I2673" i="3"/>
  <c r="P2673" i="3"/>
  <c r="I2674" i="3"/>
  <c r="P2674" i="3"/>
  <c r="I2675" i="3"/>
  <c r="P2675" i="3"/>
  <c r="I2676" i="3"/>
  <c r="P2676" i="3"/>
  <c r="I2677" i="3"/>
  <c r="P2677" i="3"/>
  <c r="I2678" i="3"/>
  <c r="P2678" i="3"/>
  <c r="I2679" i="3"/>
  <c r="P2679" i="3"/>
  <c r="I2680" i="3"/>
  <c r="P2680" i="3"/>
  <c r="I2681" i="3"/>
  <c r="P2681" i="3"/>
  <c r="I2682" i="3"/>
  <c r="P2682" i="3"/>
  <c r="I2683" i="3"/>
  <c r="P2683" i="3"/>
  <c r="I2684" i="3"/>
  <c r="P2684" i="3"/>
  <c r="I2685" i="3"/>
  <c r="P2685" i="3"/>
  <c r="I2686" i="3"/>
  <c r="P2686" i="3"/>
  <c r="I2687" i="3"/>
  <c r="P2687" i="3"/>
  <c r="I2688" i="3"/>
  <c r="P2688" i="3"/>
  <c r="I2689" i="3"/>
  <c r="P2689" i="3"/>
  <c r="I2690" i="3"/>
  <c r="P2690" i="3"/>
  <c r="I2691" i="3"/>
  <c r="P2691" i="3"/>
  <c r="I2692" i="3"/>
  <c r="P2692" i="3"/>
  <c r="I2693" i="3"/>
  <c r="P2693" i="3"/>
  <c r="I2694" i="3"/>
  <c r="P2694" i="3"/>
  <c r="I2695" i="3"/>
  <c r="P2695" i="3"/>
  <c r="I2696" i="3"/>
  <c r="P2696" i="3"/>
  <c r="I2697" i="3"/>
  <c r="P2697" i="3"/>
  <c r="I2698" i="3"/>
  <c r="P2698" i="3"/>
  <c r="I2699" i="3"/>
  <c r="P2699" i="3"/>
  <c r="I2700" i="3"/>
  <c r="P2700" i="3"/>
  <c r="I2701" i="3"/>
  <c r="P2701" i="3"/>
  <c r="I2702" i="3"/>
  <c r="P2702" i="3"/>
  <c r="I2703" i="3"/>
  <c r="P2703" i="3"/>
  <c r="I2704" i="3"/>
  <c r="P2704" i="3"/>
  <c r="I2705" i="3"/>
  <c r="P2705" i="3"/>
  <c r="I2706" i="3"/>
  <c r="P2706" i="3"/>
  <c r="I2707" i="3"/>
  <c r="P2707" i="3"/>
  <c r="I2708" i="3"/>
  <c r="P2708" i="3"/>
  <c r="I2709" i="3"/>
  <c r="P2709" i="3"/>
  <c r="I2710" i="3"/>
  <c r="P2710" i="3"/>
  <c r="I2711" i="3"/>
  <c r="P2711" i="3"/>
  <c r="I2713" i="3"/>
  <c r="P2713" i="3"/>
  <c r="I2714" i="3"/>
  <c r="P2714" i="3"/>
  <c r="I2715" i="3"/>
  <c r="P2715" i="3"/>
  <c r="I2716" i="3"/>
  <c r="P2716" i="3"/>
  <c r="I2717" i="3"/>
  <c r="P2717" i="3"/>
  <c r="I2718" i="3"/>
  <c r="P2718" i="3"/>
  <c r="I2719" i="3"/>
  <c r="P2719" i="3"/>
  <c r="I2720" i="3"/>
  <c r="P2720" i="3"/>
  <c r="I2721" i="3"/>
  <c r="P2721" i="3"/>
  <c r="I2722" i="3"/>
  <c r="P2722" i="3"/>
  <c r="I2723" i="3"/>
  <c r="P2723" i="3"/>
  <c r="I2724" i="3"/>
  <c r="P2724" i="3"/>
  <c r="I2725" i="3"/>
  <c r="P2725" i="3"/>
  <c r="I2726" i="3"/>
  <c r="P2726" i="3"/>
  <c r="I2727" i="3"/>
  <c r="P2727" i="3"/>
  <c r="I2728" i="3"/>
  <c r="P2728" i="3"/>
  <c r="I2729" i="3"/>
  <c r="P2729" i="3"/>
  <c r="I2730" i="3"/>
  <c r="P2730" i="3"/>
  <c r="I2731" i="3"/>
  <c r="P2731" i="3"/>
  <c r="I2732" i="3"/>
  <c r="P2732" i="3"/>
  <c r="I2733" i="3"/>
  <c r="P2733" i="3"/>
  <c r="I2734" i="3"/>
  <c r="P2734" i="3"/>
  <c r="I2735" i="3"/>
  <c r="P2735" i="3"/>
  <c r="I2736" i="3"/>
  <c r="P2736" i="3"/>
  <c r="I2737" i="3"/>
  <c r="P2737" i="3"/>
  <c r="I2738" i="3"/>
  <c r="P2738" i="3"/>
  <c r="I2739" i="3"/>
  <c r="P2739" i="3"/>
  <c r="I2740" i="3"/>
  <c r="P2740" i="3"/>
  <c r="I2741" i="3"/>
  <c r="P2741" i="3"/>
  <c r="I2742" i="3"/>
  <c r="P2742" i="3"/>
  <c r="I2743" i="3"/>
  <c r="P2743" i="3"/>
  <c r="I2744" i="3"/>
  <c r="P2744" i="3"/>
  <c r="I2745" i="3"/>
  <c r="P2745" i="3"/>
  <c r="I2746" i="3"/>
  <c r="P2746" i="3"/>
  <c r="I2747" i="3"/>
  <c r="P2747" i="3"/>
  <c r="I2748" i="3"/>
  <c r="P2748" i="3"/>
  <c r="I2749" i="3"/>
  <c r="P2749" i="3"/>
  <c r="I2750" i="3"/>
  <c r="P2750" i="3"/>
  <c r="I2751" i="3"/>
  <c r="P2751" i="3"/>
  <c r="I2752" i="3"/>
  <c r="P2752" i="3"/>
  <c r="I2753" i="3"/>
  <c r="P2753" i="3"/>
  <c r="I2754" i="3"/>
  <c r="P2754" i="3"/>
  <c r="I2755" i="3"/>
  <c r="P2755" i="3"/>
  <c r="I2756" i="3"/>
  <c r="P2756" i="3"/>
  <c r="I2757" i="3"/>
  <c r="P2757" i="3"/>
  <c r="I2758" i="3"/>
  <c r="P2758" i="3"/>
  <c r="I2759" i="3"/>
  <c r="P2759" i="3"/>
  <c r="I2760" i="3"/>
  <c r="P2760" i="3"/>
  <c r="I2761" i="3"/>
  <c r="P2761" i="3"/>
  <c r="I2762" i="3"/>
  <c r="P2762" i="3"/>
  <c r="I2763" i="3"/>
  <c r="P2763" i="3"/>
  <c r="I2764" i="3"/>
  <c r="P2764" i="3"/>
  <c r="I2765" i="3"/>
  <c r="P2765" i="3"/>
  <c r="I2766" i="3"/>
  <c r="P2766" i="3"/>
  <c r="I2767" i="3"/>
  <c r="P2767" i="3"/>
  <c r="I2768" i="3"/>
  <c r="P2768" i="3"/>
  <c r="I2769" i="3"/>
  <c r="P2769" i="3"/>
  <c r="I2770" i="3"/>
  <c r="P2770" i="3"/>
  <c r="I2771" i="3"/>
  <c r="P2771" i="3"/>
  <c r="I2772" i="3"/>
  <c r="P2772" i="3"/>
  <c r="I2773" i="3"/>
  <c r="P2773" i="3"/>
  <c r="I2774" i="3"/>
  <c r="P2774" i="3"/>
  <c r="I2775" i="3"/>
  <c r="P2775" i="3"/>
  <c r="I2776" i="3"/>
  <c r="P2776" i="3"/>
  <c r="I2777" i="3"/>
  <c r="P2777" i="3"/>
  <c r="I2778" i="3"/>
  <c r="P2778" i="3"/>
  <c r="I2779" i="3"/>
  <c r="P2779" i="3"/>
  <c r="I2780" i="3"/>
  <c r="P2780" i="3"/>
  <c r="I2781" i="3"/>
  <c r="P2781" i="3"/>
  <c r="I2782" i="3"/>
  <c r="P2782" i="3"/>
  <c r="I2783" i="3"/>
  <c r="P2783" i="3"/>
  <c r="I2784" i="3"/>
  <c r="P2784" i="3"/>
  <c r="I2785" i="3"/>
  <c r="P2785" i="3"/>
  <c r="I2786" i="3"/>
  <c r="P2786" i="3"/>
  <c r="I2787" i="3"/>
  <c r="P2787" i="3"/>
  <c r="I2788" i="3"/>
  <c r="P2788" i="3"/>
  <c r="I2789" i="3"/>
  <c r="P2789" i="3"/>
  <c r="I2790" i="3"/>
  <c r="P2790" i="3"/>
  <c r="I2791" i="3"/>
  <c r="P2791" i="3"/>
  <c r="I2792" i="3"/>
  <c r="P2792" i="3"/>
  <c r="I2793" i="3"/>
  <c r="P2793" i="3"/>
  <c r="I2794" i="3"/>
  <c r="P2794" i="3"/>
  <c r="I2795" i="3"/>
  <c r="P2795" i="3"/>
  <c r="I2796" i="3"/>
  <c r="P2796" i="3"/>
  <c r="I2797" i="3"/>
  <c r="P2797" i="3"/>
  <c r="I2798" i="3"/>
  <c r="P2798" i="3"/>
  <c r="I2799" i="3"/>
  <c r="P2799" i="3"/>
  <c r="I2800" i="3"/>
  <c r="P2800" i="3"/>
  <c r="I2801" i="3"/>
  <c r="P2801" i="3"/>
  <c r="I2802" i="3"/>
  <c r="P2802" i="3"/>
  <c r="I2803" i="3"/>
  <c r="P2803" i="3"/>
  <c r="I2804" i="3"/>
  <c r="P2804" i="3"/>
  <c r="I2805" i="3"/>
  <c r="P2805" i="3"/>
  <c r="I2806" i="3"/>
  <c r="P2806" i="3"/>
  <c r="I2807" i="3"/>
  <c r="P2807" i="3"/>
  <c r="I2808" i="3"/>
  <c r="P2808" i="3"/>
  <c r="I2809" i="3"/>
  <c r="P2809" i="3"/>
  <c r="I2810" i="3"/>
  <c r="P2810" i="3"/>
  <c r="I2811" i="3"/>
  <c r="P2811" i="3"/>
  <c r="I2812" i="3"/>
  <c r="P2812" i="3"/>
  <c r="I2813" i="3"/>
  <c r="P2813" i="3"/>
  <c r="I2814" i="3"/>
  <c r="P2814" i="3"/>
  <c r="I2815" i="3"/>
  <c r="P2815" i="3"/>
  <c r="I2816" i="3"/>
  <c r="P2816" i="3"/>
  <c r="I2817" i="3"/>
  <c r="P2817" i="3"/>
  <c r="I2818" i="3"/>
  <c r="P2818" i="3"/>
  <c r="I2819" i="3"/>
  <c r="P2819" i="3"/>
  <c r="I2820" i="3"/>
  <c r="P2820" i="3"/>
  <c r="I2821" i="3"/>
  <c r="P2821" i="3"/>
  <c r="I2822" i="3"/>
  <c r="P2822" i="3"/>
  <c r="I2823" i="3"/>
  <c r="P2823" i="3"/>
  <c r="I2824" i="3"/>
  <c r="P2824" i="3"/>
  <c r="I2825" i="3"/>
  <c r="P2825" i="3"/>
  <c r="I2826" i="3"/>
  <c r="P2826" i="3"/>
  <c r="I2827" i="3"/>
  <c r="P2827" i="3"/>
  <c r="I2828" i="3"/>
  <c r="P2828" i="3"/>
  <c r="I2829" i="3"/>
  <c r="P2829" i="3"/>
  <c r="I2830" i="3"/>
  <c r="P2830" i="3"/>
  <c r="I2831" i="3"/>
  <c r="P2831" i="3"/>
  <c r="I2832" i="3"/>
  <c r="P2832" i="3"/>
  <c r="I2833" i="3"/>
  <c r="P2833" i="3"/>
  <c r="I2834" i="3"/>
  <c r="P2834" i="3"/>
  <c r="I2835" i="3"/>
  <c r="P2835" i="3"/>
  <c r="I2836" i="3"/>
  <c r="P2836" i="3"/>
  <c r="I2837" i="3"/>
  <c r="P2837" i="3"/>
  <c r="I2838" i="3"/>
  <c r="P2838" i="3"/>
  <c r="I2839" i="3"/>
  <c r="P2839" i="3"/>
  <c r="I2840" i="3"/>
  <c r="P2840" i="3"/>
  <c r="I2841" i="3"/>
  <c r="P2841" i="3"/>
  <c r="I2842" i="3"/>
  <c r="P2842" i="3"/>
  <c r="I2843" i="3"/>
  <c r="P2843" i="3"/>
  <c r="I2844" i="3"/>
  <c r="P2844" i="3"/>
  <c r="I2845" i="3"/>
  <c r="P2845" i="3"/>
  <c r="I2846" i="3"/>
  <c r="P2846" i="3"/>
  <c r="I2847" i="3"/>
  <c r="P2847" i="3"/>
  <c r="I2848" i="3"/>
  <c r="P2848" i="3"/>
  <c r="I2849" i="3"/>
  <c r="P2849" i="3"/>
  <c r="I2850" i="3"/>
  <c r="P2850" i="3"/>
  <c r="I2851" i="3"/>
  <c r="P2851" i="3"/>
  <c r="I2852" i="3"/>
  <c r="P2852" i="3"/>
  <c r="I2853" i="3"/>
  <c r="P2853" i="3"/>
  <c r="I2854" i="3"/>
  <c r="P2854" i="3"/>
  <c r="I2855" i="3"/>
  <c r="P2855" i="3"/>
  <c r="I2856" i="3"/>
  <c r="P2856" i="3"/>
  <c r="I2857" i="3"/>
  <c r="P2857" i="3"/>
  <c r="I2858" i="3"/>
  <c r="P2858" i="3"/>
  <c r="I2859" i="3"/>
  <c r="P2859" i="3"/>
  <c r="I2860" i="3"/>
  <c r="P2860" i="3"/>
  <c r="I2861" i="3"/>
  <c r="P2861" i="3"/>
  <c r="I2862" i="3"/>
  <c r="P2862" i="3"/>
  <c r="I2863" i="3"/>
  <c r="P2863" i="3"/>
  <c r="I2864" i="3"/>
  <c r="P2864" i="3"/>
  <c r="I2865" i="3"/>
  <c r="P2865" i="3"/>
  <c r="I2866" i="3"/>
  <c r="P2866" i="3"/>
  <c r="I2867" i="3"/>
  <c r="P2867" i="3"/>
  <c r="I2868" i="3"/>
  <c r="P2868" i="3"/>
  <c r="I2869" i="3"/>
  <c r="P2869" i="3"/>
  <c r="I2870" i="3"/>
  <c r="P2870" i="3"/>
  <c r="I2871" i="3"/>
  <c r="P2871" i="3"/>
  <c r="I2872" i="3"/>
  <c r="P2872" i="3"/>
  <c r="I2873" i="3"/>
  <c r="P2873" i="3"/>
  <c r="I2874" i="3"/>
  <c r="P2874" i="3"/>
  <c r="I2875" i="3"/>
  <c r="P2875" i="3"/>
  <c r="I2876" i="3"/>
  <c r="P2876" i="3"/>
  <c r="I2877" i="3"/>
  <c r="P2877" i="3"/>
  <c r="I2878" i="3"/>
  <c r="P2878" i="3"/>
  <c r="I2879" i="3"/>
  <c r="P2879" i="3"/>
  <c r="I2880" i="3"/>
  <c r="P2880" i="3"/>
  <c r="I2881" i="3"/>
  <c r="P2881" i="3"/>
  <c r="I2882" i="3"/>
  <c r="P2882" i="3"/>
  <c r="I2883" i="3"/>
  <c r="P2883" i="3"/>
  <c r="I2884" i="3"/>
  <c r="P2884" i="3"/>
  <c r="I2885" i="3"/>
  <c r="P2885" i="3"/>
  <c r="I2886" i="3"/>
  <c r="P2886" i="3"/>
  <c r="I2887" i="3"/>
  <c r="P2887" i="3"/>
  <c r="I2888" i="3"/>
  <c r="P2888" i="3"/>
  <c r="I2889" i="3"/>
  <c r="P2889" i="3"/>
  <c r="I2890" i="3"/>
  <c r="P2890" i="3"/>
  <c r="I2891" i="3"/>
  <c r="P2891" i="3"/>
  <c r="I2892" i="3"/>
  <c r="P2892" i="3"/>
  <c r="I2893" i="3"/>
  <c r="P2893" i="3"/>
  <c r="I2894" i="3"/>
  <c r="P2894" i="3"/>
  <c r="I2895" i="3"/>
  <c r="P2895" i="3"/>
  <c r="I2896" i="3"/>
  <c r="P2896" i="3"/>
  <c r="I2897" i="3"/>
  <c r="P2897" i="3"/>
  <c r="I2898" i="3"/>
  <c r="P2898" i="3"/>
  <c r="I2899" i="3"/>
  <c r="P2899" i="3"/>
  <c r="I2900" i="3"/>
  <c r="P2900" i="3"/>
  <c r="I2901" i="3"/>
  <c r="P2901" i="3"/>
  <c r="I2902" i="3"/>
  <c r="P2902" i="3"/>
  <c r="I2903" i="3"/>
  <c r="P2903" i="3"/>
  <c r="I2904" i="3"/>
  <c r="P2904" i="3"/>
  <c r="I2905" i="3"/>
  <c r="P2905" i="3"/>
  <c r="I2906" i="3"/>
  <c r="P2906" i="3"/>
  <c r="I2907" i="3"/>
  <c r="P2907" i="3"/>
  <c r="I2908" i="3"/>
  <c r="P2908" i="3"/>
  <c r="I2909" i="3"/>
  <c r="P2909" i="3"/>
  <c r="I2910" i="3"/>
  <c r="P2910" i="3"/>
  <c r="I2911" i="3"/>
  <c r="P2911" i="3"/>
  <c r="I2912" i="3"/>
  <c r="P2912" i="3"/>
  <c r="I2913" i="3"/>
  <c r="P2913" i="3"/>
  <c r="I2914" i="3"/>
  <c r="P2914" i="3"/>
  <c r="I2915" i="3"/>
  <c r="P2915" i="3"/>
  <c r="I2916" i="3"/>
  <c r="P2916" i="3"/>
  <c r="I2917" i="3"/>
  <c r="P2917" i="3"/>
  <c r="I2918" i="3"/>
  <c r="P2918" i="3"/>
  <c r="I2919" i="3"/>
  <c r="P2919" i="3"/>
  <c r="I2920" i="3"/>
  <c r="P2920" i="3"/>
  <c r="I2921" i="3"/>
  <c r="P2921" i="3"/>
  <c r="I2922" i="3"/>
  <c r="P2922" i="3"/>
  <c r="I2923" i="3"/>
  <c r="P2923" i="3"/>
  <c r="I2924" i="3"/>
  <c r="P2924" i="3"/>
  <c r="I2925" i="3"/>
  <c r="P2925" i="3"/>
  <c r="I2926" i="3"/>
  <c r="P2926" i="3"/>
  <c r="I2927" i="3"/>
  <c r="P2927" i="3"/>
  <c r="I2928" i="3"/>
  <c r="P2928" i="3"/>
  <c r="I2929" i="3"/>
  <c r="P2929" i="3"/>
  <c r="I2930" i="3"/>
  <c r="P2930" i="3"/>
  <c r="I2931" i="3"/>
  <c r="P2931" i="3"/>
  <c r="I2932" i="3"/>
  <c r="P2932" i="3"/>
  <c r="I2933" i="3"/>
  <c r="P2933" i="3"/>
  <c r="I2934" i="3"/>
  <c r="P2934" i="3"/>
  <c r="I2935" i="3"/>
  <c r="P2935" i="3"/>
  <c r="I2936" i="3"/>
  <c r="P2936" i="3"/>
  <c r="I2937" i="3"/>
  <c r="P2937" i="3"/>
  <c r="I2938" i="3"/>
  <c r="P2938" i="3"/>
  <c r="I2939" i="3"/>
  <c r="P2939" i="3"/>
  <c r="I2940" i="3"/>
  <c r="P2940" i="3"/>
  <c r="I2941" i="3"/>
  <c r="P2941" i="3"/>
  <c r="I2942" i="3"/>
  <c r="P2942" i="3"/>
  <c r="I2943" i="3"/>
  <c r="P2943" i="3"/>
  <c r="I2944" i="3"/>
  <c r="P2944" i="3"/>
  <c r="I2945" i="3"/>
  <c r="P2945" i="3"/>
  <c r="I2946" i="3"/>
  <c r="P2946" i="3"/>
  <c r="I2947" i="3"/>
  <c r="P2947" i="3"/>
  <c r="I2948" i="3"/>
  <c r="P2948" i="3"/>
  <c r="I2949" i="3"/>
  <c r="P2949" i="3"/>
  <c r="I2950" i="3"/>
  <c r="P2950" i="3"/>
  <c r="I2951" i="3"/>
  <c r="P2951" i="3"/>
  <c r="I2952" i="3"/>
  <c r="P2952" i="3"/>
  <c r="I2953" i="3"/>
  <c r="P2953" i="3"/>
  <c r="I2954" i="3"/>
  <c r="P2954" i="3"/>
  <c r="I2955" i="3"/>
  <c r="P2955" i="3"/>
  <c r="I2956" i="3"/>
  <c r="P2956" i="3"/>
  <c r="I2957" i="3"/>
  <c r="P2957" i="3"/>
  <c r="I2958" i="3"/>
  <c r="P2958" i="3"/>
  <c r="I2959" i="3"/>
  <c r="P2959" i="3"/>
  <c r="I2960" i="3"/>
  <c r="P2960" i="3"/>
  <c r="I2961" i="3"/>
  <c r="P2961" i="3"/>
  <c r="I2962" i="3"/>
  <c r="P2962" i="3"/>
  <c r="I2963" i="3"/>
  <c r="P2963" i="3"/>
  <c r="I2964" i="3"/>
  <c r="P2964" i="3"/>
  <c r="I2965" i="3"/>
  <c r="P2965" i="3"/>
  <c r="I2966" i="3"/>
  <c r="P2966" i="3"/>
  <c r="I2967" i="3"/>
  <c r="P2967" i="3"/>
  <c r="I2968" i="3"/>
  <c r="P2968" i="3"/>
  <c r="I2969" i="3"/>
  <c r="P2969" i="3"/>
  <c r="I2970" i="3"/>
  <c r="P2970" i="3"/>
  <c r="I2971" i="3"/>
  <c r="P2971" i="3"/>
  <c r="I2972" i="3"/>
  <c r="P2972" i="3"/>
  <c r="I2973" i="3"/>
  <c r="P2973" i="3"/>
  <c r="I2974" i="3"/>
  <c r="P2974" i="3"/>
  <c r="I2975" i="3"/>
  <c r="P2975" i="3"/>
  <c r="I2976" i="3"/>
  <c r="P2976" i="3"/>
  <c r="I2977" i="3"/>
  <c r="P2977" i="3"/>
  <c r="I2978" i="3"/>
  <c r="P2978" i="3"/>
  <c r="I2979" i="3"/>
  <c r="P2979" i="3"/>
  <c r="I2980" i="3"/>
  <c r="P2980" i="3"/>
  <c r="I2981" i="3"/>
  <c r="P2981" i="3"/>
  <c r="I2982" i="3"/>
  <c r="P2982" i="3"/>
  <c r="I2983" i="3"/>
  <c r="P2983" i="3"/>
  <c r="I2984" i="3"/>
  <c r="P2984" i="3"/>
  <c r="I2985" i="3"/>
  <c r="P2985" i="3"/>
  <c r="I2986" i="3"/>
  <c r="P2986" i="3"/>
  <c r="I2988" i="3"/>
  <c r="P2988" i="3"/>
  <c r="I2989" i="3"/>
  <c r="P2989" i="3"/>
  <c r="I2990" i="3"/>
  <c r="P2990" i="3"/>
  <c r="I2991" i="3"/>
  <c r="P2991" i="3"/>
  <c r="I2992" i="3"/>
  <c r="P2992" i="3"/>
  <c r="I2993" i="3"/>
  <c r="P2993" i="3"/>
  <c r="I2994" i="3"/>
  <c r="P2994" i="3"/>
  <c r="I2995" i="3"/>
  <c r="P2995" i="3"/>
  <c r="I2996" i="3"/>
  <c r="P2996" i="3"/>
  <c r="I2997" i="3"/>
  <c r="P2997" i="3"/>
  <c r="I2998" i="3"/>
  <c r="P2998" i="3"/>
  <c r="I2999" i="3"/>
  <c r="P2999" i="3"/>
  <c r="I3000" i="3"/>
  <c r="P3000" i="3"/>
  <c r="I3001" i="3"/>
  <c r="P3001" i="3"/>
  <c r="I3002" i="3"/>
  <c r="P3002" i="3"/>
  <c r="I3003" i="3"/>
  <c r="P3003" i="3"/>
  <c r="I3004" i="3"/>
  <c r="P3004" i="3"/>
  <c r="I3005" i="3"/>
  <c r="P3005" i="3"/>
  <c r="I3006" i="3"/>
  <c r="P3006" i="3"/>
  <c r="I3007" i="3"/>
  <c r="P3007" i="3"/>
  <c r="I3008" i="3"/>
  <c r="P3008" i="3"/>
  <c r="I3009" i="3"/>
  <c r="P3009" i="3"/>
  <c r="I3010" i="3"/>
  <c r="P3010" i="3"/>
  <c r="I3011" i="3"/>
  <c r="P3011" i="3"/>
  <c r="I3012" i="3"/>
  <c r="P3012" i="3"/>
  <c r="I3013" i="3"/>
  <c r="P3013" i="3"/>
  <c r="I3015" i="3"/>
  <c r="P3015" i="3"/>
  <c r="I3559" i="3"/>
  <c r="P3559" i="3"/>
  <c r="I3602" i="3"/>
  <c r="P3602" i="3"/>
  <c r="I3599" i="3"/>
  <c r="P3599" i="3"/>
  <c r="I3598" i="3"/>
  <c r="P3598" i="3"/>
  <c r="I3592" i="3"/>
  <c r="P3592" i="3"/>
  <c r="P3620" i="3"/>
  <c r="I3635" i="3"/>
  <c r="P3635" i="3"/>
  <c r="I3634" i="3"/>
  <c r="P3634" i="3"/>
  <c r="I3633" i="3"/>
  <c r="P3633" i="3"/>
  <c r="I3632" i="3"/>
  <c r="P3632" i="3"/>
  <c r="I3631" i="3"/>
  <c r="P3631" i="3"/>
  <c r="I3638" i="3"/>
  <c r="P3638" i="3"/>
  <c r="I3637" i="3"/>
  <c r="P3637" i="3"/>
  <c r="I3636" i="3"/>
  <c r="P3636" i="3"/>
  <c r="I3794" i="3"/>
  <c r="P3794" i="3"/>
  <c r="I4113" i="3"/>
  <c r="P4113" i="3"/>
  <c r="I4112" i="3"/>
  <c r="P4112" i="3"/>
  <c r="I4111" i="3"/>
  <c r="P4111" i="3"/>
  <c r="I4110" i="3"/>
  <c r="P4110" i="3"/>
  <c r="I4109" i="3"/>
  <c r="P4109" i="3"/>
  <c r="I4108" i="3"/>
  <c r="P4108" i="3"/>
  <c r="I4107" i="3"/>
  <c r="P4107" i="3"/>
  <c r="I4106" i="3"/>
  <c r="P4106" i="3"/>
  <c r="I4105" i="3"/>
  <c r="P4105" i="3"/>
  <c r="I4104" i="3"/>
  <c r="P4104" i="3"/>
  <c r="I4103" i="3"/>
  <c r="P4103" i="3"/>
  <c r="I4102" i="3"/>
  <c r="P4102" i="3"/>
  <c r="I4101" i="3"/>
  <c r="P4101" i="3"/>
  <c r="I4100" i="3"/>
  <c r="P4100" i="3"/>
  <c r="I4099" i="3"/>
  <c r="P4099" i="3"/>
  <c r="I4098" i="3"/>
  <c r="P4098" i="3"/>
  <c r="I4097" i="3"/>
  <c r="P4097" i="3"/>
  <c r="I4096" i="3"/>
  <c r="P4096" i="3"/>
  <c r="I4095" i="3"/>
  <c r="P4095" i="3"/>
  <c r="I4094" i="3"/>
  <c r="P4094" i="3"/>
  <c r="P4140" i="3"/>
  <c r="P4141" i="3"/>
  <c r="P4142" i="3"/>
  <c r="I4211" i="3"/>
  <c r="I4210" i="3"/>
  <c r="I4148" i="3"/>
  <c r="I4147" i="3"/>
  <c r="I4146" i="3"/>
  <c r="I4145" i="3"/>
  <c r="I4157" i="3"/>
  <c r="I4156" i="3"/>
  <c r="I4155" i="3"/>
  <c r="I4154" i="3"/>
  <c r="I4153" i="3"/>
  <c r="I4152" i="3"/>
  <c r="I4151" i="3"/>
  <c r="I4150" i="3"/>
  <c r="I4149" i="3"/>
  <c r="I4163" i="3"/>
  <c r="I4162" i="3"/>
  <c r="I4161" i="3"/>
  <c r="I4160" i="3"/>
  <c r="I4159" i="3"/>
  <c r="I4158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100" i="3"/>
  <c r="I151" i="3"/>
  <c r="I177" i="3"/>
  <c r="I135" i="3"/>
  <c r="I156" i="3"/>
  <c r="I552" i="3"/>
  <c r="L2981" i="3"/>
  <c r="L108" i="3"/>
  <c r="L2470" i="3"/>
  <c r="L1480" i="3"/>
  <c r="L1929" i="3"/>
  <c r="L1479" i="3"/>
  <c r="L2008" i="3"/>
  <c r="L1379" i="3"/>
  <c r="L1067" i="3"/>
  <c r="L1478" i="3"/>
  <c r="L2443" i="3"/>
  <c r="L782" i="3"/>
  <c r="L2926" i="3"/>
  <c r="L1826" i="3"/>
  <c r="L65" i="3"/>
  <c r="L110" i="3"/>
  <c r="L103" i="3"/>
  <c r="L2690" i="3"/>
  <c r="L861" i="3"/>
  <c r="L308" i="3"/>
  <c r="L1150" i="3"/>
  <c r="L1043" i="3"/>
  <c r="L1323" i="3"/>
  <c r="L1059" i="3"/>
  <c r="L2936" i="3"/>
  <c r="L1831" i="3"/>
  <c r="I4144" i="3"/>
  <c r="I4143" i="3"/>
  <c r="I4139" i="3"/>
  <c r="I4137" i="3"/>
  <c r="I4138" i="3"/>
  <c r="I4136" i="3"/>
  <c r="I4133" i="3"/>
  <c r="I4134" i="3"/>
  <c r="I4135" i="3"/>
  <c r="I4130" i="3"/>
  <c r="I4131" i="3"/>
  <c r="I4132" i="3"/>
  <c r="I4124" i="3"/>
  <c r="I4125" i="3"/>
  <c r="I4126" i="3"/>
  <c r="I4127" i="3"/>
  <c r="I4128" i="3"/>
  <c r="I4129" i="3"/>
  <c r="I4123" i="3"/>
  <c r="I4122" i="3"/>
  <c r="I4121" i="3"/>
  <c r="I3061" i="3"/>
  <c r="I4119" i="3"/>
  <c r="I4120" i="3"/>
  <c r="L661" i="3"/>
  <c r="L57" i="3"/>
  <c r="L2143" i="3"/>
  <c r="L73" i="3"/>
  <c r="L2713" i="3"/>
  <c r="L1429" i="3"/>
  <c r="I4117" i="3"/>
  <c r="I4118" i="3"/>
  <c r="I4116" i="3"/>
  <c r="I4115" i="3"/>
  <c r="I4114" i="3"/>
  <c r="L3040" i="3"/>
  <c r="L3049" i="3"/>
  <c r="L3051" i="3"/>
  <c r="L3089" i="3"/>
  <c r="L3114" i="3"/>
  <c r="L2092" i="3"/>
  <c r="L445" i="3"/>
  <c r="L9" i="3"/>
  <c r="L1087" i="3"/>
  <c r="L1828" i="3"/>
  <c r="L101" i="3"/>
  <c r="L31" i="3"/>
  <c r="L833" i="3"/>
  <c r="L2951" i="3"/>
  <c r="L419" i="3"/>
  <c r="L1854" i="3"/>
  <c r="L1077" i="3"/>
  <c r="L2498" i="3"/>
  <c r="L1023" i="3"/>
  <c r="L3115" i="3"/>
  <c r="L3116" i="3"/>
  <c r="L3131" i="3"/>
  <c r="L3133" i="3"/>
  <c r="L3141" i="3"/>
  <c r="L3156" i="3"/>
  <c r="L3180" i="3"/>
  <c r="L3181" i="3"/>
  <c r="L3258" i="3"/>
  <c r="L3259" i="3"/>
  <c r="L3381" i="3"/>
  <c r="L3425" i="3"/>
  <c r="L3422" i="3"/>
  <c r="L3419" i="3"/>
  <c r="L3444" i="3"/>
  <c r="L3012" i="3"/>
  <c r="L3006" i="3"/>
  <c r="L3341" i="3"/>
  <c r="L3329" i="3"/>
  <c r="L3317" i="3"/>
  <c r="I4" i="3"/>
  <c r="I7" i="3"/>
  <c r="I10" i="3"/>
  <c r="I13" i="3"/>
  <c r="I16" i="3"/>
  <c r="I19" i="3"/>
  <c r="I22" i="3"/>
  <c r="I25" i="3"/>
  <c r="I28" i="3"/>
  <c r="I31" i="3"/>
  <c r="I33" i="3"/>
  <c r="I36" i="3"/>
  <c r="I39" i="3"/>
  <c r="I42" i="3"/>
  <c r="I45" i="3"/>
  <c r="I48" i="3"/>
  <c r="I51" i="3"/>
  <c r="I54" i="3"/>
  <c r="I57" i="3"/>
  <c r="I60" i="3"/>
  <c r="I63" i="3"/>
  <c r="I66" i="3"/>
  <c r="I69" i="3"/>
  <c r="I72" i="3"/>
  <c r="I75" i="3"/>
  <c r="I77" i="3"/>
  <c r="I80" i="3"/>
  <c r="I83" i="3"/>
  <c r="I86" i="3"/>
  <c r="I89" i="3"/>
  <c r="I92" i="3"/>
  <c r="I95" i="3"/>
  <c r="I98" i="3"/>
  <c r="I101" i="3"/>
  <c r="I104" i="3"/>
  <c r="I107" i="3"/>
  <c r="I110" i="3"/>
  <c r="I113" i="3"/>
  <c r="I116" i="3"/>
  <c r="I119" i="3"/>
  <c r="I122" i="3"/>
  <c r="I125" i="3"/>
  <c r="I128" i="3"/>
  <c r="I131" i="3"/>
  <c r="I134" i="3"/>
  <c r="I137" i="3"/>
  <c r="I140" i="3"/>
  <c r="I143" i="3"/>
  <c r="I146" i="3"/>
  <c r="I149" i="3"/>
  <c r="I152" i="3"/>
  <c r="I155" i="3"/>
  <c r="I158" i="3"/>
  <c r="I161" i="3"/>
  <c r="I164" i="3"/>
  <c r="I167" i="3"/>
  <c r="I170" i="3"/>
  <c r="I175" i="3"/>
  <c r="I178" i="3"/>
  <c r="I181" i="3"/>
  <c r="I184" i="3"/>
  <c r="I187" i="3"/>
  <c r="I190" i="3"/>
  <c r="I193" i="3"/>
  <c r="I196" i="3"/>
  <c r="I199" i="3"/>
  <c r="I202" i="3"/>
  <c r="I205" i="3"/>
  <c r="I208" i="3"/>
  <c r="I211" i="3"/>
  <c r="I214" i="3"/>
  <c r="I217" i="3"/>
  <c r="I220" i="3"/>
  <c r="I223" i="3"/>
  <c r="I226" i="3"/>
  <c r="I229" i="3"/>
  <c r="I232" i="3"/>
  <c r="I235" i="3"/>
  <c r="I238" i="3"/>
  <c r="I241" i="3"/>
  <c r="I244" i="3"/>
  <c r="I247" i="3"/>
  <c r="I250" i="3"/>
  <c r="I253" i="3"/>
  <c r="I256" i="3"/>
  <c r="I259" i="3"/>
  <c r="I262" i="3"/>
  <c r="I265" i="3"/>
  <c r="I268" i="3"/>
  <c r="I271" i="3"/>
  <c r="I274" i="3"/>
  <c r="I277" i="3"/>
  <c r="I280" i="3"/>
  <c r="I283" i="3"/>
  <c r="I286" i="3"/>
  <c r="I289" i="3"/>
  <c r="I292" i="3"/>
  <c r="I295" i="3"/>
  <c r="I298" i="3"/>
  <c r="I301" i="3"/>
  <c r="I304" i="3"/>
  <c r="I309" i="3"/>
  <c r="I312" i="3"/>
  <c r="I315" i="3"/>
  <c r="I318" i="3"/>
  <c r="I321" i="3"/>
  <c r="I324" i="3"/>
  <c r="I327" i="3"/>
  <c r="I328" i="3"/>
  <c r="I331" i="3"/>
  <c r="I334" i="3"/>
  <c r="I337" i="3"/>
  <c r="I340" i="3"/>
  <c r="I343" i="3"/>
  <c r="I346" i="3"/>
  <c r="I349" i="3"/>
  <c r="I352" i="3"/>
  <c r="I355" i="3"/>
  <c r="I358" i="3"/>
  <c r="I361" i="3"/>
  <c r="I364" i="3"/>
  <c r="I367" i="3"/>
  <c r="I370" i="3"/>
  <c r="I373" i="3"/>
  <c r="I376" i="3"/>
  <c r="I379" i="3"/>
  <c r="I382" i="3"/>
  <c r="I385" i="3"/>
  <c r="I388" i="3"/>
  <c r="I391" i="3"/>
  <c r="I394" i="3"/>
  <c r="I397" i="3"/>
  <c r="I400" i="3"/>
  <c r="I403" i="3"/>
  <c r="I406" i="3"/>
  <c r="I409" i="3"/>
  <c r="I412" i="3"/>
  <c r="I415" i="3"/>
  <c r="I418" i="3"/>
  <c r="I421" i="3"/>
  <c r="I424" i="3"/>
  <c r="I427" i="3"/>
  <c r="I430" i="3"/>
  <c r="I433" i="3"/>
  <c r="I436" i="3"/>
  <c r="I439" i="3"/>
  <c r="I442" i="3"/>
  <c r="I445" i="3"/>
  <c r="I448" i="3"/>
  <c r="I451" i="3"/>
  <c r="I456" i="3"/>
  <c r="I459" i="3"/>
  <c r="I462" i="3"/>
  <c r="I465" i="3"/>
  <c r="I468" i="3"/>
  <c r="I471" i="3"/>
  <c r="I474" i="3"/>
  <c r="I477" i="3"/>
  <c r="I480" i="3"/>
  <c r="I482" i="3"/>
  <c r="I485" i="3"/>
  <c r="I488" i="3"/>
  <c r="I491" i="3"/>
  <c r="I494" i="3"/>
  <c r="I497" i="3"/>
  <c r="I500" i="3"/>
  <c r="I503" i="3"/>
  <c r="I506" i="3"/>
  <c r="I509" i="3"/>
  <c r="I512" i="3"/>
  <c r="I515" i="3"/>
  <c r="I518" i="3"/>
  <c r="I521" i="3"/>
  <c r="I524" i="3"/>
  <c r="I527" i="3"/>
  <c r="I530" i="3"/>
  <c r="I533" i="3"/>
  <c r="I536" i="3"/>
  <c r="I539" i="3"/>
  <c r="I542" i="3"/>
  <c r="I545" i="3"/>
  <c r="I548" i="3"/>
  <c r="I551" i="3"/>
  <c r="I554" i="3"/>
  <c r="I557" i="3"/>
  <c r="I559" i="3"/>
  <c r="I562" i="3"/>
  <c r="I565" i="3"/>
  <c r="I568" i="3"/>
  <c r="I571" i="3"/>
  <c r="I574" i="3"/>
  <c r="I577" i="3"/>
  <c r="I580" i="3"/>
  <c r="I583" i="3"/>
  <c r="I586" i="3"/>
  <c r="I589" i="3"/>
  <c r="I592" i="3"/>
  <c r="I595" i="3"/>
  <c r="I598" i="3"/>
  <c r="I601" i="3"/>
  <c r="I604" i="3"/>
  <c r="I607" i="3"/>
  <c r="I610" i="3"/>
  <c r="I613" i="3"/>
  <c r="I616" i="3"/>
  <c r="I619" i="3"/>
  <c r="I622" i="3"/>
  <c r="I625" i="3"/>
  <c r="I628" i="3"/>
  <c r="I631" i="3"/>
  <c r="I634" i="3"/>
  <c r="I637" i="3"/>
  <c r="I640" i="3"/>
  <c r="I643" i="3"/>
  <c r="I646" i="3"/>
  <c r="I649" i="3"/>
  <c r="I652" i="3"/>
  <c r="I655" i="3"/>
  <c r="I658" i="3"/>
  <c r="I661" i="3"/>
  <c r="I664" i="3"/>
  <c r="I667" i="3"/>
  <c r="I670" i="3"/>
  <c r="I673" i="3"/>
  <c r="I676" i="3"/>
  <c r="I679" i="3"/>
  <c r="I682" i="3"/>
  <c r="I685" i="3"/>
  <c r="I688" i="3"/>
  <c r="I691" i="3"/>
  <c r="I694" i="3"/>
  <c r="I697" i="3"/>
  <c r="I700" i="3"/>
  <c r="I705" i="3"/>
  <c r="I708" i="3"/>
  <c r="I711" i="3"/>
  <c r="I714" i="3"/>
  <c r="I717" i="3"/>
  <c r="I720" i="3"/>
  <c r="I723" i="3"/>
  <c r="I726" i="3"/>
  <c r="I729" i="3"/>
  <c r="I732" i="3"/>
  <c r="I735" i="3"/>
  <c r="I737" i="3"/>
  <c r="I740" i="3"/>
  <c r="I743" i="3"/>
  <c r="I746" i="3"/>
  <c r="I749" i="3"/>
  <c r="I752" i="3"/>
  <c r="I755" i="3"/>
  <c r="I758" i="3"/>
  <c r="I761" i="3"/>
  <c r="I764" i="3"/>
  <c r="I767" i="3"/>
  <c r="I770" i="3"/>
  <c r="I773" i="3"/>
  <c r="I775" i="3"/>
  <c r="I778" i="3"/>
  <c r="I781" i="3"/>
  <c r="I787" i="3"/>
  <c r="I790" i="3"/>
  <c r="I793" i="3"/>
  <c r="I796" i="3"/>
  <c r="I799" i="3"/>
  <c r="I802" i="3"/>
  <c r="I805" i="3"/>
  <c r="I808" i="3"/>
  <c r="I811" i="3"/>
  <c r="I814" i="3"/>
  <c r="I817" i="3"/>
  <c r="I820" i="3"/>
  <c r="I823" i="3"/>
  <c r="I826" i="3"/>
  <c r="I829" i="3"/>
  <c r="I832" i="3"/>
  <c r="I835" i="3"/>
  <c r="I838" i="3"/>
  <c r="I841" i="3"/>
  <c r="I844" i="3"/>
  <c r="I847" i="3"/>
  <c r="I850" i="3"/>
  <c r="I853" i="3"/>
  <c r="I856" i="3"/>
  <c r="I859" i="3"/>
  <c r="I862" i="3"/>
  <c r="I865" i="3"/>
  <c r="I868" i="3"/>
  <c r="I871" i="3"/>
  <c r="I874" i="3"/>
  <c r="I877" i="3"/>
  <c r="I880" i="3"/>
  <c r="I883" i="3"/>
  <c r="I886" i="3"/>
  <c r="I889" i="3"/>
  <c r="I892" i="3"/>
  <c r="I895" i="3"/>
  <c r="I898" i="3"/>
  <c r="I903" i="3"/>
  <c r="I906" i="3"/>
  <c r="I909" i="3"/>
  <c r="I912" i="3"/>
  <c r="I915" i="3"/>
  <c r="I918" i="3"/>
  <c r="I921" i="3"/>
  <c r="I924" i="3"/>
  <c r="I927" i="3"/>
  <c r="I930" i="3"/>
  <c r="I932" i="3"/>
  <c r="I935" i="3"/>
  <c r="I938" i="3"/>
  <c r="I941" i="3"/>
  <c r="I943" i="3"/>
  <c r="I946" i="3"/>
  <c r="I949" i="3"/>
  <c r="I952" i="3"/>
  <c r="I955" i="3"/>
  <c r="I958" i="3"/>
  <c r="I961" i="3"/>
  <c r="I964" i="3"/>
  <c r="I967" i="3"/>
  <c r="I970" i="3"/>
  <c r="I973" i="3"/>
  <c r="I976" i="3"/>
  <c r="I979" i="3"/>
  <c r="I982" i="3"/>
  <c r="I985" i="3"/>
  <c r="I988" i="3"/>
  <c r="I991" i="3"/>
  <c r="I994" i="3"/>
  <c r="I997" i="3"/>
  <c r="I1000" i="3"/>
  <c r="I1003" i="3"/>
  <c r="I1006" i="3"/>
  <c r="I1009" i="3"/>
  <c r="I1012" i="3"/>
  <c r="I1015" i="3"/>
  <c r="I1020" i="3"/>
  <c r="I1023" i="3"/>
  <c r="I1026" i="3"/>
  <c r="I1029" i="3"/>
  <c r="I1032" i="3"/>
  <c r="I1035" i="3"/>
  <c r="I1037" i="3"/>
  <c r="I1039" i="3"/>
  <c r="I1042" i="3"/>
  <c r="I1045" i="3"/>
  <c r="I1048" i="3"/>
  <c r="I1051" i="3"/>
  <c r="I1054" i="3"/>
  <c r="I1057" i="3"/>
  <c r="I1060" i="3"/>
  <c r="I1063" i="3"/>
  <c r="I1066" i="3"/>
  <c r="I1069" i="3"/>
  <c r="I1072" i="3"/>
  <c r="I1075" i="3"/>
  <c r="I1078" i="3"/>
  <c r="I1081" i="3"/>
  <c r="I1084" i="3"/>
  <c r="I1087" i="3"/>
  <c r="I1090" i="3"/>
  <c r="I1093" i="3"/>
  <c r="I1096" i="3"/>
  <c r="I1099" i="3"/>
  <c r="I1102" i="3"/>
  <c r="I1105" i="3"/>
  <c r="I1108" i="3"/>
  <c r="I1111" i="3"/>
  <c r="I1114" i="3"/>
  <c r="I1117" i="3"/>
  <c r="I1120" i="3"/>
  <c r="I1123" i="3"/>
  <c r="I1126" i="3"/>
  <c r="I1129" i="3"/>
  <c r="I1132" i="3"/>
  <c r="I1135" i="3"/>
  <c r="I1138" i="3"/>
  <c r="I1141" i="3"/>
  <c r="I1144" i="3"/>
  <c r="I1147" i="3"/>
  <c r="I1150" i="3"/>
  <c r="I1153" i="3"/>
  <c r="I1156" i="3"/>
  <c r="I1159" i="3"/>
  <c r="I1162" i="3"/>
  <c r="I1165" i="3"/>
  <c r="I1168" i="3"/>
  <c r="I1171" i="3"/>
  <c r="I1174" i="3"/>
  <c r="I1177" i="3"/>
  <c r="I1180" i="3"/>
  <c r="I1183" i="3"/>
  <c r="I1186" i="3"/>
  <c r="I1189" i="3"/>
  <c r="I1192" i="3"/>
  <c r="I1195" i="3"/>
  <c r="I1198" i="3"/>
  <c r="I1201" i="3"/>
  <c r="I1204" i="3"/>
  <c r="I1207" i="3"/>
  <c r="I1210" i="3"/>
  <c r="I1213" i="3"/>
  <c r="I1216" i="3"/>
  <c r="I1219" i="3"/>
  <c r="I1222" i="3"/>
  <c r="I1225" i="3"/>
  <c r="I1228" i="3"/>
  <c r="I1231" i="3"/>
  <c r="I1234" i="3"/>
  <c r="I1237" i="3"/>
  <c r="I1240" i="3"/>
  <c r="I1243" i="3"/>
  <c r="I1246" i="3"/>
  <c r="I1249" i="3"/>
  <c r="I1252" i="3"/>
  <c r="I1255" i="3"/>
  <c r="I1258" i="3"/>
  <c r="I1261" i="3"/>
  <c r="I1264" i="3"/>
  <c r="I1267" i="3"/>
  <c r="I1270" i="3"/>
  <c r="I1273" i="3"/>
  <c r="I1276" i="3"/>
  <c r="I1279" i="3"/>
  <c r="I1282" i="3"/>
  <c r="I1285" i="3"/>
  <c r="I1288" i="3"/>
  <c r="I1291" i="3"/>
  <c r="I1294" i="3"/>
  <c r="I1297" i="3"/>
  <c r="I1300" i="3"/>
  <c r="I1303" i="3"/>
  <c r="I1306" i="3"/>
  <c r="I1309" i="3"/>
  <c r="I1312" i="3"/>
  <c r="I1315" i="3"/>
  <c r="I1318" i="3"/>
  <c r="I1321" i="3"/>
  <c r="I1324" i="3"/>
  <c r="I1327" i="3"/>
  <c r="I1330" i="3"/>
  <c r="I1333" i="3"/>
  <c r="I1336" i="3"/>
  <c r="I1339" i="3"/>
  <c r="I1342" i="3"/>
  <c r="I1345" i="3"/>
  <c r="I1348" i="3"/>
  <c r="I1351" i="3"/>
  <c r="I1354" i="3"/>
  <c r="I1357" i="3"/>
  <c r="I1360" i="3"/>
  <c r="I1363" i="3"/>
  <c r="I1366" i="3"/>
  <c r="I1369" i="3"/>
  <c r="I1372" i="3"/>
  <c r="I1375" i="3"/>
  <c r="I1378" i="3"/>
  <c r="I1381" i="3"/>
  <c r="I1384" i="3"/>
  <c r="I1387" i="3"/>
  <c r="I1390" i="3"/>
  <c r="I1393" i="3"/>
  <c r="I1396" i="3"/>
  <c r="I1399" i="3"/>
  <c r="I1402" i="3"/>
  <c r="I1405" i="3"/>
  <c r="I1408" i="3"/>
  <c r="I1411" i="3"/>
  <c r="I1414" i="3"/>
  <c r="I1417" i="3"/>
  <c r="I1420" i="3"/>
  <c r="I1423" i="3"/>
  <c r="I1426" i="3"/>
  <c r="I1429" i="3"/>
  <c r="I1432" i="3"/>
  <c r="I1435" i="3"/>
  <c r="I1438" i="3"/>
  <c r="I1441" i="3"/>
  <c r="I1444" i="3"/>
  <c r="I1447" i="3"/>
  <c r="I1450" i="3"/>
  <c r="I1453" i="3"/>
  <c r="I1456" i="3"/>
  <c r="I1459" i="3"/>
  <c r="I1462" i="3"/>
  <c r="I1465" i="3"/>
  <c r="I1468" i="3"/>
  <c r="I1471" i="3"/>
  <c r="I1474" i="3"/>
  <c r="I1477" i="3"/>
  <c r="I1480" i="3"/>
  <c r="I1483" i="3"/>
  <c r="I1486" i="3"/>
  <c r="I1489" i="3"/>
  <c r="I1492" i="3"/>
  <c r="I1495" i="3"/>
  <c r="I1498" i="3"/>
  <c r="I1501" i="3"/>
  <c r="I1504" i="3"/>
  <c r="I1507" i="3"/>
  <c r="I1510" i="3"/>
  <c r="I1513" i="3"/>
  <c r="I1516" i="3"/>
  <c r="I1519" i="3"/>
  <c r="I1522" i="3"/>
  <c r="I1525" i="3"/>
  <c r="I1528" i="3"/>
  <c r="I1531" i="3"/>
  <c r="I1534" i="3"/>
  <c r="I1537" i="3"/>
  <c r="I1540" i="3"/>
  <c r="I1543" i="3"/>
  <c r="I1546" i="3"/>
  <c r="I1549" i="3"/>
  <c r="I1552" i="3"/>
  <c r="I1555" i="3"/>
  <c r="I1558" i="3"/>
  <c r="I1561" i="3"/>
  <c r="I1564" i="3"/>
  <c r="I1567" i="3"/>
  <c r="I1570" i="3"/>
  <c r="I1573" i="3"/>
  <c r="I1576" i="3"/>
  <c r="I1579" i="3"/>
  <c r="I1582" i="3"/>
  <c r="I1585" i="3"/>
  <c r="I1588" i="3"/>
  <c r="I1591" i="3"/>
  <c r="I1594" i="3"/>
  <c r="I1597" i="3"/>
  <c r="I1600" i="3"/>
  <c r="I1603" i="3"/>
  <c r="I1606" i="3"/>
  <c r="I1609" i="3"/>
  <c r="I1612" i="3"/>
  <c r="I1615" i="3"/>
  <c r="I1617" i="3"/>
  <c r="I1620" i="3"/>
  <c r="I1623" i="3"/>
  <c r="I1626" i="3"/>
  <c r="I1629" i="3"/>
  <c r="I1632" i="3"/>
  <c r="I1635" i="3"/>
  <c r="I1638" i="3"/>
  <c r="I1641" i="3"/>
  <c r="I1644" i="3"/>
  <c r="I1647" i="3"/>
  <c r="I1650" i="3"/>
  <c r="I1653" i="3"/>
  <c r="I1656" i="3"/>
  <c r="I1659" i="3"/>
  <c r="I1662" i="3"/>
  <c r="I1665" i="3"/>
  <c r="I1668" i="3"/>
  <c r="I1671" i="3"/>
  <c r="I1674" i="3"/>
  <c r="I1677" i="3"/>
  <c r="I1680" i="3"/>
  <c r="I1683" i="3"/>
  <c r="I1686" i="3"/>
  <c r="I1689" i="3"/>
  <c r="I1692" i="3"/>
  <c r="I1695" i="3"/>
  <c r="I1698" i="3"/>
  <c r="I1701" i="3"/>
  <c r="I1704" i="3"/>
  <c r="I1707" i="3"/>
  <c r="I1710" i="3"/>
  <c r="I1713" i="3"/>
  <c r="I1716" i="3"/>
  <c r="I1719" i="3"/>
  <c r="I1722" i="3"/>
  <c r="I1725" i="3"/>
  <c r="I1728" i="3"/>
  <c r="I1731" i="3"/>
  <c r="I1734" i="3"/>
  <c r="I1737" i="3"/>
  <c r="I1740" i="3"/>
  <c r="I1743" i="3"/>
  <c r="I1746" i="3"/>
  <c r="I1749" i="3"/>
  <c r="I1752" i="3"/>
  <c r="I1755" i="3"/>
  <c r="I1758" i="3"/>
  <c r="I1761" i="3"/>
  <c r="I1764" i="3"/>
  <c r="I1767" i="3"/>
  <c r="I1770" i="3"/>
  <c r="I1773" i="3"/>
  <c r="I1776" i="3"/>
  <c r="I1779" i="3"/>
  <c r="I1782" i="3"/>
  <c r="I1785" i="3"/>
  <c r="I1795" i="3"/>
  <c r="I1797" i="3"/>
  <c r="I1805" i="3"/>
  <c r="I1808" i="3"/>
  <c r="I1811" i="3"/>
  <c r="I1814" i="3"/>
  <c r="I1817" i="3"/>
  <c r="I1820" i="3"/>
  <c r="I1823" i="3"/>
  <c r="I1826" i="3"/>
  <c r="I1829" i="3"/>
  <c r="I1832" i="3"/>
  <c r="I1835" i="3"/>
  <c r="I1838" i="3"/>
  <c r="I1841" i="3"/>
  <c r="I1844" i="3"/>
  <c r="I1847" i="3"/>
  <c r="I1850" i="3"/>
  <c r="I1853" i="3"/>
  <c r="I1856" i="3"/>
  <c r="I1859" i="3"/>
  <c r="I1862" i="3"/>
  <c r="I1865" i="3"/>
  <c r="I1870" i="3"/>
  <c r="I1872" i="3"/>
  <c r="I1875" i="3"/>
  <c r="I1878" i="3"/>
  <c r="I1881" i="3"/>
  <c r="I1884" i="3"/>
  <c r="I1887" i="3"/>
  <c r="I1890" i="3"/>
  <c r="I1893" i="3"/>
  <c r="I1896" i="3"/>
  <c r="I1899" i="3"/>
  <c r="I1902" i="3"/>
  <c r="I1905" i="3"/>
  <c r="I1907" i="3"/>
  <c r="I1912" i="3"/>
  <c r="I1915" i="3"/>
  <c r="I1918" i="3"/>
  <c r="I1921" i="3"/>
  <c r="I1924" i="3"/>
  <c r="I1927" i="3"/>
  <c r="I1930" i="3"/>
  <c r="I1933" i="3"/>
  <c r="I1936" i="3"/>
  <c r="I1939" i="3"/>
  <c r="I1942" i="3"/>
  <c r="I1945" i="3"/>
  <c r="I1948" i="3"/>
  <c r="I1951" i="3"/>
  <c r="I1954" i="3"/>
  <c r="I1957" i="3"/>
  <c r="I1960" i="3"/>
  <c r="I1963" i="3"/>
  <c r="I1964" i="3"/>
  <c r="I1966" i="3"/>
  <c r="I1969" i="3"/>
  <c r="I1972" i="3"/>
  <c r="I1975" i="3"/>
  <c r="I1978" i="3"/>
  <c r="I1984" i="3"/>
  <c r="I1987" i="3"/>
  <c r="I1990" i="3"/>
  <c r="I1993" i="3"/>
  <c r="I1996" i="3"/>
  <c r="I1999" i="3"/>
  <c r="I2002" i="3"/>
  <c r="I2005" i="3"/>
  <c r="I2008" i="3"/>
  <c r="I2011" i="3"/>
  <c r="I2014" i="3"/>
  <c r="I2017" i="3"/>
  <c r="I2020" i="3"/>
  <c r="I2023" i="3"/>
  <c r="I2026" i="3"/>
  <c r="I2029" i="3"/>
  <c r="I2032" i="3"/>
  <c r="I2035" i="3"/>
  <c r="I2038" i="3"/>
  <c r="I2041" i="3"/>
  <c r="I2044" i="3"/>
  <c r="I2047" i="3"/>
  <c r="I2050" i="3"/>
  <c r="I2053" i="3"/>
  <c r="I2056" i="3"/>
  <c r="I2059" i="3"/>
  <c r="I2062" i="3"/>
  <c r="I2065" i="3"/>
  <c r="I2068" i="3"/>
  <c r="I2071" i="3"/>
  <c r="I2074" i="3"/>
  <c r="I2077" i="3"/>
  <c r="I2080" i="3"/>
  <c r="I2083" i="3"/>
  <c r="I2086" i="3"/>
  <c r="I2089" i="3"/>
  <c r="I2092" i="3"/>
  <c r="I2095" i="3"/>
  <c r="I2098" i="3"/>
  <c r="I2101" i="3"/>
  <c r="I2104" i="3"/>
  <c r="I2107" i="3"/>
  <c r="I2110" i="3"/>
  <c r="I2113" i="3"/>
  <c r="I2116" i="3"/>
  <c r="I2119" i="3"/>
  <c r="I2122" i="3"/>
  <c r="I2125" i="3"/>
  <c r="I2128" i="3"/>
  <c r="I2131" i="3"/>
  <c r="I2134" i="3"/>
  <c r="I2137" i="3"/>
  <c r="I2140" i="3"/>
  <c r="I2143" i="3"/>
  <c r="I2145" i="3"/>
  <c r="I2148" i="3"/>
  <c r="I2151" i="3"/>
  <c r="I2154" i="3"/>
  <c r="I2157" i="3"/>
  <c r="I2160" i="3"/>
  <c r="I2163" i="3"/>
  <c r="I2166" i="3"/>
  <c r="I2169" i="3"/>
  <c r="I2172" i="3"/>
  <c r="I2175" i="3"/>
  <c r="I2178" i="3"/>
  <c r="I2181" i="3"/>
  <c r="I2184" i="3"/>
  <c r="I2187" i="3"/>
  <c r="I2190" i="3"/>
  <c r="I2193" i="3"/>
  <c r="I2196" i="3"/>
  <c r="I2199" i="3"/>
  <c r="I2202" i="3"/>
  <c r="I2205" i="3"/>
  <c r="I2208" i="3"/>
  <c r="I2211" i="3"/>
  <c r="I2214" i="3"/>
  <c r="I2217" i="3"/>
  <c r="I2220" i="3"/>
  <c r="I2223" i="3"/>
  <c r="I2226" i="3"/>
  <c r="I2229" i="3"/>
  <c r="I2232" i="3"/>
  <c r="I2235" i="3"/>
  <c r="L1430" i="3"/>
  <c r="L443" i="3"/>
  <c r="L29" i="3"/>
  <c r="L2064" i="3"/>
  <c r="L75" i="3"/>
  <c r="L76" i="3"/>
  <c r="L2053" i="3"/>
  <c r="L397" i="3"/>
  <c r="L1400" i="3"/>
  <c r="L1006" i="3"/>
  <c r="L1206" i="3"/>
  <c r="L20" i="3"/>
  <c r="L1834" i="3"/>
  <c r="L1785" i="3"/>
  <c r="L230" i="3"/>
  <c r="L1065" i="3"/>
  <c r="L2892" i="3"/>
  <c r="L1841" i="3"/>
  <c r="L1029" i="3"/>
  <c r="L1574" i="3"/>
  <c r="L2683" i="3"/>
  <c r="L772" i="3"/>
  <c r="L1548" i="3"/>
  <c r="L2182" i="3"/>
  <c r="L1439" i="3"/>
  <c r="L2250" i="3"/>
  <c r="L2684" i="3"/>
  <c r="L446" i="3"/>
  <c r="L641" i="3"/>
  <c r="L1151" i="3"/>
  <c r="L1819" i="3"/>
  <c r="L568" i="3"/>
  <c r="L1779" i="3"/>
  <c r="L2931" i="3"/>
  <c r="L1843" i="3"/>
  <c r="L1525" i="3"/>
  <c r="L1964" i="3"/>
  <c r="L1753" i="3"/>
  <c r="L1604" i="3"/>
  <c r="L2953" i="3"/>
  <c r="L2093" i="3"/>
  <c r="L1830" i="3"/>
  <c r="L82" i="3"/>
  <c r="L125" i="3"/>
  <c r="L2115" i="3"/>
  <c r="L2407" i="3"/>
  <c r="L2116" i="3"/>
  <c r="L2408" i="3"/>
  <c r="L127" i="3"/>
  <c r="L952" i="3"/>
  <c r="L1004" i="3"/>
  <c r="L49" i="3"/>
  <c r="L2582" i="3"/>
  <c r="L2134" i="3"/>
  <c r="I2987" i="3"/>
  <c r="I3014" i="3"/>
  <c r="I4085" i="3"/>
  <c r="I4086" i="3"/>
  <c r="I4087" i="3"/>
  <c r="I4088" i="3"/>
  <c r="I4089" i="3"/>
  <c r="I4090" i="3"/>
  <c r="I4091" i="3"/>
  <c r="I4092" i="3"/>
  <c r="I4093" i="3"/>
  <c r="I4079" i="3"/>
  <c r="I4080" i="3"/>
  <c r="I4081" i="3"/>
  <c r="I4082" i="3"/>
  <c r="I4083" i="3"/>
  <c r="I408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30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L3780" i="3"/>
  <c r="L3777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21" i="3"/>
  <c r="I3630" i="3"/>
  <c r="I3629" i="3"/>
  <c r="I3628" i="3"/>
  <c r="I3627" i="3"/>
  <c r="I3626" i="3"/>
  <c r="I3625" i="3"/>
  <c r="I3624" i="3"/>
  <c r="I3623" i="3"/>
  <c r="I3622" i="3"/>
  <c r="I3617" i="3"/>
  <c r="I3616" i="3"/>
  <c r="I3620" i="3"/>
  <c r="I3619" i="3"/>
  <c r="I3618" i="3"/>
  <c r="I3596" i="3"/>
  <c r="I3615" i="3"/>
  <c r="I3614" i="3"/>
  <c r="I3613" i="3"/>
  <c r="I3609" i="3"/>
  <c r="I3608" i="3"/>
  <c r="I3610" i="3"/>
  <c r="I3607" i="3"/>
  <c r="I3606" i="3"/>
  <c r="I3605" i="3"/>
  <c r="I3604" i="3"/>
  <c r="I3612" i="3"/>
  <c r="I3611" i="3"/>
  <c r="I3603" i="3"/>
  <c r="I3601" i="3"/>
  <c r="I3600" i="3"/>
  <c r="I3597" i="3"/>
  <c r="I3595" i="3"/>
  <c r="I3593" i="3"/>
  <c r="I3594" i="3"/>
  <c r="I3591" i="3"/>
  <c r="I3590" i="3"/>
  <c r="I3589" i="3"/>
  <c r="L915" i="3"/>
  <c r="L649" i="3"/>
  <c r="L1742" i="3"/>
  <c r="L224" i="3"/>
  <c r="L1769" i="3"/>
  <c r="L2083" i="3"/>
  <c r="L1842" i="3"/>
  <c r="L2020" i="3"/>
  <c r="L2205" i="3"/>
  <c r="L1187" i="3"/>
  <c r="L2542" i="3"/>
  <c r="L2058" i="3"/>
  <c r="L1069" i="3"/>
  <c r="L552" i="3"/>
  <c r="L2899" i="3"/>
  <c r="L2950" i="3"/>
  <c r="L1031" i="3"/>
  <c r="L1847" i="3"/>
  <c r="L1028" i="3"/>
  <c r="L2918" i="3"/>
  <c r="L778" i="3"/>
  <c r="L767" i="3"/>
  <c r="L2940" i="3"/>
  <c r="L2702" i="3"/>
  <c r="L2085" i="3"/>
  <c r="L1436" i="3"/>
  <c r="L338" i="3"/>
  <c r="L42" i="3"/>
  <c r="L1092" i="3"/>
  <c r="L2895" i="3"/>
  <c r="L1611" i="3"/>
  <c r="L378" i="3"/>
  <c r="L1571" i="3"/>
  <c r="L1175" i="3"/>
  <c r="L2484" i="3"/>
  <c r="L1793" i="3"/>
  <c r="L686" i="3"/>
  <c r="L2362" i="3"/>
  <c r="L81" i="3"/>
  <c r="L1089" i="3"/>
  <c r="L66" i="3"/>
  <c r="L667" i="3"/>
  <c r="L2383" i="3"/>
  <c r="L1575" i="3"/>
  <c r="L2348" i="3"/>
  <c r="L1934" i="3"/>
  <c r="L2315" i="3"/>
  <c r="L2224" i="3"/>
  <c r="L2707" i="3"/>
  <c r="L215" i="3"/>
  <c r="L2096" i="3"/>
  <c r="L2472" i="3"/>
  <c r="L1544" i="3"/>
  <c r="L913" i="3"/>
  <c r="L594" i="3"/>
  <c r="L1169" i="3"/>
  <c r="L1380" i="3"/>
  <c r="L1166" i="3"/>
  <c r="L2077" i="3"/>
  <c r="L657" i="3"/>
  <c r="L2239" i="3"/>
  <c r="L1037" i="3"/>
  <c r="L1485" i="3"/>
  <c r="L1445" i="3"/>
  <c r="L1377" i="3"/>
  <c r="L1780" i="3"/>
  <c r="L2073" i="3"/>
  <c r="L1840" i="3"/>
  <c r="L2939" i="3"/>
  <c r="L399" i="3"/>
  <c r="L2688" i="3"/>
  <c r="L1783" i="3"/>
  <c r="L2687" i="3"/>
  <c r="L328" i="3"/>
  <c r="L262" i="3"/>
  <c r="L1967" i="3"/>
  <c r="L2689" i="3"/>
  <c r="L16" i="3"/>
  <c r="L1326" i="3"/>
  <c r="L58" i="3"/>
  <c r="L1835" i="3"/>
  <c r="L1781" i="3"/>
  <c r="L1658" i="3"/>
  <c r="L1872" i="3"/>
  <c r="L34" i="3"/>
  <c r="L35" i="3"/>
  <c r="L39" i="3"/>
  <c r="L40" i="3"/>
  <c r="L41" i="3"/>
  <c r="L87" i="3"/>
  <c r="L2771" i="3"/>
  <c r="L2772" i="3"/>
  <c r="L1055" i="3"/>
  <c r="L1052" i="3"/>
  <c r="L1056" i="3"/>
  <c r="L1068" i="3"/>
  <c r="L1061" i="3"/>
  <c r="L1072" i="3"/>
  <c r="L1063" i="3"/>
  <c r="L1079" i="3"/>
  <c r="L1085" i="3"/>
  <c r="L119" i="3"/>
  <c r="L111" i="3"/>
  <c r="L1852" i="3"/>
  <c r="L1850" i="3"/>
  <c r="L1848" i="3"/>
  <c r="L267" i="3"/>
  <c r="L1066" i="3"/>
  <c r="L2941" i="3"/>
  <c r="L1982" i="3"/>
  <c r="L83" i="3"/>
  <c r="L79" i="3"/>
  <c r="L88" i="3"/>
  <c r="L80" i="3"/>
  <c r="L78" i="3"/>
  <c r="L1481" i="3"/>
  <c r="L3048" i="3"/>
  <c r="L3113" i="3"/>
  <c r="L3118" i="3"/>
  <c r="L3129" i="3"/>
  <c r="L2258" i="3"/>
  <c r="L2267" i="3"/>
  <c r="L2342" i="3"/>
  <c r="L251" i="3"/>
  <c r="L248" i="3"/>
  <c r="L279" i="3"/>
  <c r="L404" i="3"/>
  <c r="L469" i="3"/>
  <c r="L482" i="3"/>
  <c r="L485" i="3"/>
  <c r="L489" i="3"/>
  <c r="L470" i="3"/>
  <c r="L483" i="3"/>
  <c r="L486" i="3"/>
  <c r="L490" i="3"/>
  <c r="L523" i="3"/>
  <c r="L1317" i="3"/>
  <c r="L1448" i="3"/>
  <c r="L1246" i="3"/>
  <c r="L1353" i="3"/>
  <c r="L675" i="3"/>
  <c r="L671" i="3"/>
  <c r="L620" i="3"/>
  <c r="L624" i="3"/>
  <c r="L626" i="3"/>
  <c r="L628" i="3"/>
  <c r="L630" i="3"/>
  <c r="L729" i="3"/>
  <c r="L749" i="3"/>
  <c r="L179" i="3"/>
  <c r="L1307" i="3"/>
  <c r="L516" i="3"/>
  <c r="L2890" i="3"/>
  <c r="L2893" i="3"/>
  <c r="L2946" i="3"/>
  <c r="L2954" i="3"/>
  <c r="L1707" i="3"/>
  <c r="L2937" i="3"/>
  <c r="L2921" i="3"/>
  <c r="L2920" i="3"/>
  <c r="L2938" i="3"/>
  <c r="L2970" i="3"/>
  <c r="L3130" i="3"/>
  <c r="L3132" i="3"/>
  <c r="L3135" i="3"/>
  <c r="L3148" i="3"/>
  <c r="L3149" i="3"/>
  <c r="L3195" i="3"/>
  <c r="L3196" i="3"/>
  <c r="L3308" i="3"/>
  <c r="L3360" i="3"/>
  <c r="L3354" i="3"/>
  <c r="L3342" i="3"/>
  <c r="L3417" i="3"/>
  <c r="L3443" i="3"/>
  <c r="L3451" i="3"/>
  <c r="L2997" i="3"/>
  <c r="L3022" i="3"/>
  <c r="L3031" i="3"/>
  <c r="L3032" i="3"/>
  <c r="L3033" i="3"/>
  <c r="L3038" i="3"/>
  <c r="L3047" i="3"/>
  <c r="L3126" i="3"/>
  <c r="L3127" i="3"/>
  <c r="L3162" i="3"/>
  <c r="L3185" i="3"/>
  <c r="L3190" i="3"/>
  <c r="L3201" i="3"/>
  <c r="L3203" i="3"/>
  <c r="L3232" i="3"/>
  <c r="L3247" i="3"/>
  <c r="L3266" i="3"/>
  <c r="L3275" i="3"/>
  <c r="L3376" i="3"/>
  <c r="L3370" i="3"/>
  <c r="L3369" i="3"/>
  <c r="L3367" i="3"/>
  <c r="L3363" i="3"/>
  <c r="L3408" i="3"/>
  <c r="L3424" i="3"/>
  <c r="L3418" i="3"/>
  <c r="L3415" i="3"/>
  <c r="I3588" i="3"/>
  <c r="I3550" i="3"/>
  <c r="I3551" i="3"/>
  <c r="I3552" i="3"/>
  <c r="I3553" i="3"/>
  <c r="I3554" i="3"/>
  <c r="I3555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6" i="3"/>
  <c r="I3557" i="3"/>
  <c r="I3558" i="3"/>
  <c r="I3547" i="3"/>
  <c r="I3548" i="3"/>
  <c r="I3549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76" i="3"/>
  <c r="I3478" i="3"/>
  <c r="I3477" i="3"/>
  <c r="I3462" i="3"/>
  <c r="I3461" i="3"/>
  <c r="L951" i="3"/>
  <c r="I3460" i="3"/>
  <c r="I3459" i="3"/>
  <c r="I3458" i="3"/>
  <c r="I3457" i="3"/>
  <c r="I3456" i="3"/>
  <c r="I3455" i="3"/>
  <c r="I3454" i="3"/>
  <c r="L1943" i="3"/>
  <c r="L1285" i="3"/>
  <c r="L1396" i="3"/>
  <c r="L1348" i="3"/>
  <c r="L2002" i="3"/>
  <c r="L2026" i="3"/>
  <c r="L95" i="3"/>
  <c r="L61" i="3"/>
  <c r="L2943" i="3"/>
  <c r="L2942" i="3"/>
  <c r="L1909" i="3"/>
  <c r="L19" i="3"/>
  <c r="I3453" i="3"/>
  <c r="I3452" i="3"/>
  <c r="I3451" i="3"/>
  <c r="I3450" i="3"/>
  <c r="I3449" i="3"/>
  <c r="I3444" i="3"/>
  <c r="I3448" i="3"/>
  <c r="I3447" i="3"/>
  <c r="I3443" i="3"/>
  <c r="I3442" i="3"/>
  <c r="I3439" i="3"/>
  <c r="I3440" i="3"/>
  <c r="I3441" i="3"/>
  <c r="I3436" i="3"/>
  <c r="I3437" i="3"/>
  <c r="I3438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5" i="3"/>
  <c r="I3403" i="3"/>
  <c r="I3404" i="3"/>
  <c r="I3402" i="3"/>
  <c r="I3401" i="3"/>
  <c r="I3398" i="3"/>
  <c r="I3397" i="3"/>
  <c r="I3396" i="3"/>
  <c r="I3395" i="3"/>
  <c r="I3394" i="3"/>
  <c r="I3393" i="3"/>
  <c r="I3392" i="3"/>
  <c r="I3391" i="3"/>
  <c r="I3389" i="3"/>
  <c r="I3390" i="3"/>
  <c r="I3388" i="3"/>
  <c r="I3386" i="3"/>
  <c r="I3387" i="3"/>
  <c r="I3384" i="3"/>
  <c r="I3385" i="3"/>
  <c r="I3383" i="3"/>
  <c r="I3382" i="3"/>
  <c r="I3360" i="3"/>
  <c r="I3381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0" i="3"/>
  <c r="I3291" i="3"/>
  <c r="I3292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0" i="3"/>
  <c r="I3271" i="3"/>
  <c r="I3269" i="3"/>
  <c r="I3268" i="3"/>
  <c r="I3267" i="3"/>
  <c r="I3266" i="3"/>
  <c r="I3265" i="3"/>
  <c r="I3264" i="3"/>
  <c r="I3263" i="3"/>
  <c r="I3260" i="3"/>
  <c r="I3261" i="3"/>
  <c r="I3262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4" i="3"/>
  <c r="I3233" i="3"/>
  <c r="I3232" i="3"/>
  <c r="I3231" i="3"/>
  <c r="I3230" i="3"/>
  <c r="I3229" i="3"/>
  <c r="I3228" i="3"/>
  <c r="I3227" i="3"/>
  <c r="I3221" i="3"/>
  <c r="I3220" i="3"/>
  <c r="I3213" i="3"/>
  <c r="I3212" i="3"/>
  <c r="I3211" i="3"/>
  <c r="I3210" i="3"/>
  <c r="I3209" i="3"/>
  <c r="I3208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071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093" i="3"/>
  <c r="I3101" i="3"/>
  <c r="I3100" i="3"/>
  <c r="I3099" i="3"/>
  <c r="I3098" i="3"/>
  <c r="I3097" i="3"/>
  <c r="I3096" i="3"/>
  <c r="I3095" i="3"/>
  <c r="I3094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3" i="3"/>
  <c r="I3024" i="3"/>
  <c r="I3022" i="3"/>
  <c r="I3021" i="3"/>
  <c r="I3020" i="3"/>
  <c r="I3019" i="3"/>
  <c r="I3018" i="3"/>
  <c r="I3017" i="3"/>
  <c r="I3016" i="3"/>
  <c r="I2" i="3"/>
  <c r="P2" i="3"/>
  <c r="G24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<sst xmlns="http://schemas.openxmlformats.org/spreadsheetml/2006/main" count="61881" uniqueCount="8057">
  <si>
    <t>CIUDAD REGULADA MAESTRO</t>
  </si>
  <si>
    <t>NOMORIGEN</t>
  </si>
  <si>
    <t>ORIGEN</t>
  </si>
  <si>
    <t>SANTA ROSA DEL SUR BOLIVAR</t>
  </si>
  <si>
    <t>13688000</t>
  </si>
  <si>
    <t>CIMITARRA SANTANDER</t>
  </si>
  <si>
    <t>68190000</t>
  </si>
  <si>
    <t>ABREGO NORTE DE SANTANDER</t>
  </si>
  <si>
    <t>ACACIAS META</t>
  </si>
  <si>
    <t>ADJUNTAS AGUACHICA CESAR</t>
  </si>
  <si>
    <t>PARAGUACHON MAICAO LA GUAJIRA</t>
  </si>
  <si>
    <t>44430007</t>
  </si>
  <si>
    <t>AEROPUERTO RIONEGRO ANTIOQUIA</t>
  </si>
  <si>
    <t>AGUA DE DIOS CUNDINAMARCA</t>
  </si>
  <si>
    <t>AGUACHICA CESAR</t>
  </si>
  <si>
    <t>AGUADAS CALDAS</t>
  </si>
  <si>
    <t>ARROYOHONDO YUMBO VALLE DEL CAUCA</t>
  </si>
  <si>
    <t>AGUAZUL CASANARE</t>
  </si>
  <si>
    <t>AGUSTIN CODAZZI</t>
  </si>
  <si>
    <t>AGUSTIN CODAZZI CESAR</t>
  </si>
  <si>
    <t>AIPE HUILA</t>
  </si>
  <si>
    <t>ALBAN CUNDINAMARCA</t>
  </si>
  <si>
    <t>ALBANIA</t>
  </si>
  <si>
    <t>ALBANIA LA GUAJIRA</t>
  </si>
  <si>
    <t>ALCALA VALLE DEL CAUCA</t>
  </si>
  <si>
    <t>ALVARADO TOLIMA</t>
  </si>
  <si>
    <t>AMAGA ANTIOQUIA</t>
  </si>
  <si>
    <t>AMALFI ANTIOQUIA</t>
  </si>
  <si>
    <t>ANAPOIMA CUNDINAMARCA</t>
  </si>
  <si>
    <t>ANDALUCIA VALLE DEL CAUCA</t>
  </si>
  <si>
    <t>ANDES ANTIOQUIA</t>
  </si>
  <si>
    <t>ANOLAIMA CUNDINAMARCA</t>
  </si>
  <si>
    <t>ANSERMANUEVO VALLE DEL CAUCA</t>
  </si>
  <si>
    <t>ANTONIA SANTOS TOCANCIPA CUNDINAMARCA</t>
  </si>
  <si>
    <t>APARTADO ANTIOQUIA</t>
  </si>
  <si>
    <t>APIAY VILLAVICENCIO META</t>
  </si>
  <si>
    <t>ARACATACA MAGDALENA</t>
  </si>
  <si>
    <t>ARATOCA SANTANDER</t>
  </si>
  <si>
    <t>ARAUCA ARAUCA</t>
  </si>
  <si>
    <t>NUEVA COLONIA TURBO ANTIOQUIA</t>
  </si>
  <si>
    <t>5837002</t>
  </si>
  <si>
    <t>ARAUCA PALESTINA CALDAS</t>
  </si>
  <si>
    <t>ARAUQUITA ARAUCA</t>
  </si>
  <si>
    <t>ARBELAEZ CUNDINAMARCA</t>
  </si>
  <si>
    <t>ARBOLETES ANTIOQUIA</t>
  </si>
  <si>
    <t>ARCABUCO BOYACA</t>
  </si>
  <si>
    <t>ARGELIA CAUCA</t>
  </si>
  <si>
    <t>ARIGUANI MAGDALENA</t>
  </si>
  <si>
    <t>ARJONA BOLIVAR</t>
  </si>
  <si>
    <t>ARMENIA</t>
  </si>
  <si>
    <t>ARMENIA QUINDIO</t>
  </si>
  <si>
    <t>ARROYOHONDO BOLIVAR</t>
  </si>
  <si>
    <t>ASTREA CESAR</t>
  </si>
  <si>
    <t>AYACUCHO LA GLORIA CESAR</t>
  </si>
  <si>
    <t>BALBOA CAUCA</t>
  </si>
  <si>
    <t>BALBOA RISARALDA</t>
  </si>
  <si>
    <t>BARANOA ATLANTICO</t>
  </si>
  <si>
    <t>BARBACOAS NARINO</t>
  </si>
  <si>
    <t>BARBOSA ANTIOQUIA</t>
  </si>
  <si>
    <t>BARBOSA SANTANDER</t>
  </si>
  <si>
    <t>BARRANCA DE UPIA META</t>
  </si>
  <si>
    <t>BARRANCABERMEJA</t>
  </si>
  <si>
    <t>BARRANCABERMEJA SANTANDER</t>
  </si>
  <si>
    <t>BARRANQUILLA</t>
  </si>
  <si>
    <t>BARRANQUILLA ATLANTICO</t>
  </si>
  <si>
    <t>BAYUNCA CARTAGENA BOLIVAR</t>
  </si>
  <si>
    <t>BECERRIL CESAR</t>
  </si>
  <si>
    <t>BELEN DE UMBRIA RISARALDA</t>
  </si>
  <si>
    <t>BELENCITO NOBSA BOYACA</t>
  </si>
  <si>
    <t>BELLO ANTIOQUIA</t>
  </si>
  <si>
    <t>BETULIA SANTANDER</t>
  </si>
  <si>
    <t>BOGOTA</t>
  </si>
  <si>
    <t>BOGOTA BOGOTA D. C.</t>
  </si>
  <si>
    <t>BOJACA CUNDINAMARCA</t>
  </si>
  <si>
    <t>BOLIVAR CAUCA</t>
  </si>
  <si>
    <t>BOLOMBOLO VENECIA ANTIOQUIA</t>
  </si>
  <si>
    <t>BOSCONIA CESAR</t>
  </si>
  <si>
    <t>BRICENO SOPO CUNDINAMARCA</t>
  </si>
  <si>
    <t>BUCARAMANGA</t>
  </si>
  <si>
    <t>BUCARAMANGA SANTANDER</t>
  </si>
  <si>
    <t>BUENAVENTURA</t>
  </si>
  <si>
    <t>BUENAVENTURA VALLE DEL CAUCA</t>
  </si>
  <si>
    <t>BUENAVISTA QUINDIO</t>
  </si>
  <si>
    <t>BUGA</t>
  </si>
  <si>
    <t>BUGALAGRANDE VALLE DEL CAUCA</t>
  </si>
  <si>
    <t>BURITICA ANTIOQUIA</t>
  </si>
  <si>
    <t>BURITICA SANTA MARTA MAGDALENA</t>
  </si>
  <si>
    <t>CABUYARO META</t>
  </si>
  <si>
    <t>CAICEDONIA VALLE DEL CAUCA</t>
  </si>
  <si>
    <t>CAJAMARCA TOLIMA</t>
  </si>
  <si>
    <t>CAJICA CUNDINAMARCA</t>
  </si>
  <si>
    <t>CALAMAR BOLIVAR</t>
  </si>
  <si>
    <t>CALARCA QUINDIO</t>
  </si>
  <si>
    <t>CALDAS ANTIOQUIA</t>
  </si>
  <si>
    <t>CALDONO CAUCA</t>
  </si>
  <si>
    <t>CALI</t>
  </si>
  <si>
    <t>CALI VALLE DEL CAUCA</t>
  </si>
  <si>
    <t>CALIMA VALLE DEL CAUCA</t>
  </si>
  <si>
    <t>CALOTO CAUCA</t>
  </si>
  <si>
    <t>CAMPO DOS TIBU NORTE DE SANTANDER</t>
  </si>
  <si>
    <t>CAMPOALEGRE HUILA</t>
  </si>
  <si>
    <t>CANDELARIA VALLE DEL CAUCA</t>
  </si>
  <si>
    <t>CANO CHIQUITO PAZ DE ARIPORO CASANARE</t>
  </si>
  <si>
    <t>CAÑASGORDAS CAÑASGORDAS ANTIOQUIA</t>
  </si>
  <si>
    <t>CAPARRAPI CUNDINAMARCA</t>
  </si>
  <si>
    <t>CAQUEZA CUNDINAMARCA</t>
  </si>
  <si>
    <t>CAREPA ANTIOQUIA</t>
  </si>
  <si>
    <t>CARTAGENA</t>
  </si>
  <si>
    <t>CARTAGENA BOLIVAR</t>
  </si>
  <si>
    <t>CARTAGO</t>
  </si>
  <si>
    <t>CARTAGO VALLE DEL CAUCA</t>
  </si>
  <si>
    <t>CASTILLA LA NUEVA META</t>
  </si>
  <si>
    <t>CAUCASIA ANTIOQUIA</t>
  </si>
  <si>
    <t>CERETE CORDOBA</t>
  </si>
  <si>
    <t>CHAPARRAL TOLIMA</t>
  </si>
  <si>
    <t>CHARALA SANTANDER</t>
  </si>
  <si>
    <t>CHIA</t>
  </si>
  <si>
    <t>CHIA CUNDINAMARCA</t>
  </si>
  <si>
    <t>CHIGORODO ANTIOQUIA</t>
  </si>
  <si>
    <t>CHINACOTA NORTE DE SANTANDER</t>
  </si>
  <si>
    <t>CHINCHINA CALDAS</t>
  </si>
  <si>
    <t>CHIQUINQUIRA BOYACA</t>
  </si>
  <si>
    <t>CHOCONTA</t>
  </si>
  <si>
    <t>CHOCONTA CUNDINAMARCA</t>
  </si>
  <si>
    <t>CIENAGA DE ORO CORDOBA</t>
  </si>
  <si>
    <t>CIENAGA MAGDALENA</t>
  </si>
  <si>
    <t>CISNEROS ANTIOQUIA</t>
  </si>
  <si>
    <t>CIUDAD BOLIVAR ANTIOQUIA</t>
  </si>
  <si>
    <t>CLEMENCIA BOLIVAR</t>
  </si>
  <si>
    <t>COELLO TOLIMA</t>
  </si>
  <si>
    <t>COGUA CUNDINAMARCA</t>
  </si>
  <si>
    <t>CONCORDIA ANTIOQUIA</t>
  </si>
  <si>
    <t>CONDOTO CHOCO</t>
  </si>
  <si>
    <t>COPACABANA ANTIOQUIA</t>
  </si>
  <si>
    <t>CORDOBA BUENAVENTURA VALLE DEL CAUCA</t>
  </si>
  <si>
    <t>CORDOBITA CIENAGA MAGDALENA</t>
  </si>
  <si>
    <t>CORINTO CAUCA</t>
  </si>
  <si>
    <t>COROCITO MACAGUA TAME ARAUCA</t>
  </si>
  <si>
    <t>COROZAL SUCRE</t>
  </si>
  <si>
    <t>COTA CUNDINAMARCA</t>
  </si>
  <si>
    <t>COVEÑAS SUCRE</t>
  </si>
  <si>
    <t>CRISTALINAS PUERTO GAITAN META</t>
  </si>
  <si>
    <t>CUCUNUBA CUNDINAMARCA</t>
  </si>
  <si>
    <t>CÚCUTA</t>
  </si>
  <si>
    <t>CUCUTA NORTE DE SANTANDER</t>
  </si>
  <si>
    <t>CUMARAL META</t>
  </si>
  <si>
    <t>CUMARIBO VICHADA</t>
  </si>
  <si>
    <t>CURITI SANTANDER</t>
  </si>
  <si>
    <t>CURUMANI CESAR</t>
  </si>
  <si>
    <t>DABEIBA ANTIOQUIA</t>
  </si>
  <si>
    <t>DAGUA VALLE DEL CAUCA</t>
  </si>
  <si>
    <t>DIBULLA LA GUAJIRA</t>
  </si>
  <si>
    <t>DON MATIAS ANTIOQUIA</t>
  </si>
  <si>
    <t>DORADAL PUERTO TRIUNFO ANTIOQUIA</t>
  </si>
  <si>
    <t>DOSQUEBRADAS RISARALDA</t>
  </si>
  <si>
    <t>DUITAMA</t>
  </si>
  <si>
    <t>DUITAMA BOYACA</t>
  </si>
  <si>
    <t>EL ACEITE TAURAMENA CASANARE</t>
  </si>
  <si>
    <t>EL ALGARROBO OROCUE CASANARE</t>
  </si>
  <si>
    <t>EL BAGRE ANTIOQUIA</t>
  </si>
  <si>
    <t>EL BANCO MAGDALENA</t>
  </si>
  <si>
    <t>EL CAIRO ABEJORRAL ANTIOQUIA</t>
  </si>
  <si>
    <t>EL CARMEN DE ATRATO CHOCO</t>
  </si>
  <si>
    <t>EL CARMEN DE BOLIVAR BOLIVAR</t>
  </si>
  <si>
    <t>EL CARMEN DE VIBORAL ANTIOQUIA</t>
  </si>
  <si>
    <t>EL CERRITO VALLE DEL CAUCA</t>
  </si>
  <si>
    <t>EL COLEGIO CUNDINAMARCA</t>
  </si>
  <si>
    <t>EL COPEY CESAR</t>
  </si>
  <si>
    <t>EL MORRO YOPAL CASANARE</t>
  </si>
  <si>
    <t>EL PASO CESAR</t>
  </si>
  <si>
    <t>EL PLATEADO ARGELIA CAUCA</t>
  </si>
  <si>
    <t>EL PLAYON SANTANDER</t>
  </si>
  <si>
    <t>EL PORVENIR MONTERREY CASANARE</t>
  </si>
  <si>
    <t>EL RETEN MAGDALENA</t>
  </si>
  <si>
    <t>EL ROSAL CUNDINAMARCA</t>
  </si>
  <si>
    <t>EL SANTUARIO ANTIOQUIA</t>
  </si>
  <si>
    <t>EL ZULIA NORTE DE SANTANDER</t>
  </si>
  <si>
    <t>ENTRERRIOS ANTIOQUIA</t>
  </si>
  <si>
    <t>ENVIGADO ANTIOQUIA</t>
  </si>
  <si>
    <t>ESPINAL TOLIMA</t>
  </si>
  <si>
    <t>FACATATIVA CUNDINAMARCA</t>
  </si>
  <si>
    <t>FIRAVITOBA BOYACA</t>
  </si>
  <si>
    <t>FLANDES TOLIMA</t>
  </si>
  <si>
    <t>FLORENCIA</t>
  </si>
  <si>
    <t>FLORENCIA CAQUETA</t>
  </si>
  <si>
    <t>FLORIDA VALLE DEL CAUCA</t>
  </si>
  <si>
    <t>FLORIDABLANCA</t>
  </si>
  <si>
    <t>FLORIDABLANCA SANTANDER</t>
  </si>
  <si>
    <t>FOMEQUE CUNDINAMARCA</t>
  </si>
  <si>
    <t>FONSECA LA GUAJIRA</t>
  </si>
  <si>
    <t>FREDONIA ANTIOQUIA</t>
  </si>
  <si>
    <t>FRESNO TOLIMA</t>
  </si>
  <si>
    <t>FRONTINO ANTIOQUIA</t>
  </si>
  <si>
    <t>FUNDACION MAGDALENA</t>
  </si>
  <si>
    <t>FUNZA</t>
  </si>
  <si>
    <t>FUNZA CUNDINAMARCA</t>
  </si>
  <si>
    <t>FUSAGASUGA CUNDINAMARCA</t>
  </si>
  <si>
    <t>GACHANCIPA CUNDINAMARCA</t>
  </si>
  <si>
    <t>GALAPA ATLANTICO</t>
  </si>
  <si>
    <t>GALERAS NOBSA BOYACA</t>
  </si>
  <si>
    <t>GALICIA ALTA PEREIRA RISARALDA</t>
  </si>
  <si>
    <t>GAMARRA CESAR</t>
  </si>
  <si>
    <t>GARAGOA BOYACA</t>
  </si>
  <si>
    <t>GARZON HUILA</t>
  </si>
  <si>
    <t>GIGANTE HUILA</t>
  </si>
  <si>
    <t>GINEBRA VALLE DEL CAUCA</t>
  </si>
  <si>
    <t>GIRALDO ANTIOQUIA</t>
  </si>
  <si>
    <t>GIRARDOT CUNDINAMARCA</t>
  </si>
  <si>
    <t>GIRARDOTA ANTIOQUIA</t>
  </si>
  <si>
    <t>GIRON SANTANDER</t>
  </si>
  <si>
    <t>GOMEZ PLATA ANTIOQUIA</t>
  </si>
  <si>
    <t>GRANADA META</t>
  </si>
  <si>
    <t>GUACARI VALLE DEL CAUCA</t>
  </si>
  <si>
    <t>GUACHENE CALOTO CAUCA</t>
  </si>
  <si>
    <t>GUACHENE CAUCA</t>
  </si>
  <si>
    <t>GUACHETA CUNDINAMARCA</t>
  </si>
  <si>
    <t>GUACHUCAL NARINO</t>
  </si>
  <si>
    <t>GUADALAJARA DE BUGA VALLE DEL CAUCA</t>
  </si>
  <si>
    <t>GUADUAS CUNDINAMARCA</t>
  </si>
  <si>
    <t>GUALANDAY COELLO TOLIMA</t>
  </si>
  <si>
    <t>GUAMACHITO ZONA BANANERA MAGDALENA</t>
  </si>
  <si>
    <t>GUAMAL MAGDALENA</t>
  </si>
  <si>
    <t>GUAMAL META</t>
  </si>
  <si>
    <t>GUAMO TOLIMA</t>
  </si>
  <si>
    <t>NARINO ANTIOQUIA</t>
  </si>
  <si>
    <t>5483000</t>
  </si>
  <si>
    <t>SAN LUIS ANTIOQUIA</t>
  </si>
  <si>
    <t>5660000</t>
  </si>
  <si>
    <t>SAN CARLOS ANTIOQUIA</t>
  </si>
  <si>
    <t>5649000</t>
  </si>
  <si>
    <t>SAN RAFAEL ANTIOQUIA</t>
  </si>
  <si>
    <t>5667000</t>
  </si>
  <si>
    <t>ABEJORRAL ANTIOQUIA</t>
  </si>
  <si>
    <t>5002000</t>
  </si>
  <si>
    <t>GRANADA ANTIOQUIA</t>
  </si>
  <si>
    <t>5313000</t>
  </si>
  <si>
    <t>ARGELIA ANTIOQUIA</t>
  </si>
  <si>
    <t>5055000</t>
  </si>
  <si>
    <t>CONCEPCION ANTIOQUIA</t>
  </si>
  <si>
    <t>5206000</t>
  </si>
  <si>
    <t>COCORNA ANTIOQUIA</t>
  </si>
  <si>
    <t>5197000</t>
  </si>
  <si>
    <t>ALEJANDRIA ANTIOQUIA</t>
  </si>
  <si>
    <t>5021000</t>
  </si>
  <si>
    <t>GUARNE ANTIOQUIA</t>
  </si>
  <si>
    <t>GUASCA CUNDINAMARCA</t>
  </si>
  <si>
    <t>GUATAPE ANTIOQUIA</t>
  </si>
  <si>
    <t>GUATEQUE BOYACA</t>
  </si>
  <si>
    <t>HATONUEVO</t>
  </si>
  <si>
    <t>HATONUEVO LA GUAJIRA</t>
  </si>
  <si>
    <t>HISPANIA ANTIOQUIA</t>
  </si>
  <si>
    <t>HONDA TOLIMA</t>
  </si>
  <si>
    <t>IBAGUÉ</t>
  </si>
  <si>
    <t>IBAGUE TOLIMA</t>
  </si>
  <si>
    <t>IPIALES NARINO</t>
  </si>
  <si>
    <t>ISTMINA CHOCO</t>
  </si>
  <si>
    <t>ITAGUI ANTIOQUIA</t>
  </si>
  <si>
    <t>ITUANGO ANTIOQUIA</t>
  </si>
  <si>
    <t>JAMUNDI VALLE DEL CAUCA</t>
  </si>
  <si>
    <t>JERUSALEN SONSON ANTIOQUIA</t>
  </si>
  <si>
    <t>JUAN DE ACOSTA ATLANTICO</t>
  </si>
  <si>
    <t>JUAN MINA BARRANQUILLA ATLANTICO</t>
  </si>
  <si>
    <t>LA CALERA CUNDINAMARCA</t>
  </si>
  <si>
    <t>LA CANDELARIA ROLDANILLO VALLE DEL CAUCA</t>
  </si>
  <si>
    <t>LA CEJA ANTIOQUIA</t>
  </si>
  <si>
    <t>LA CHAPARRERA YOPAL CASANARE</t>
  </si>
  <si>
    <t>LA CUMBRE VALLE DEL CAUCA</t>
  </si>
  <si>
    <t>LA DOLORES PALMIRA VALLE DEL CAUCA</t>
  </si>
  <si>
    <t>LA DONJUANA BOCHALEMA NORTE DE SANTANDER</t>
  </si>
  <si>
    <t>LA DORADA</t>
  </si>
  <si>
    <t>LA DORADA CALDAS</t>
  </si>
  <si>
    <t>LA ESTRELLA GOMEZ PLATA ANTIOQUIA</t>
  </si>
  <si>
    <t>LA ESTRELLA LA ESTRELLA ANTIOQUIA</t>
  </si>
  <si>
    <t>LA FORTUNA BARRANCABERMEJA SANTANDER</t>
  </si>
  <si>
    <t>LA GLORIA CESAR</t>
  </si>
  <si>
    <t>LA GRAN VIA ZONA BANANERA MAGDALENA</t>
  </si>
  <si>
    <t>LA HERRADURA LA TEBAIDA QUINDIO</t>
  </si>
  <si>
    <t>LA JAGUA DE IBIRICO CESAR</t>
  </si>
  <si>
    <t>LA LLANA SAN ALBERTO CESAR</t>
  </si>
  <si>
    <t>LA LOMA EL PASO CESAR</t>
  </si>
  <si>
    <t>LA MATA LA GLORIA CESAR</t>
  </si>
  <si>
    <t>LA MESA CUNDINAMARCA</t>
  </si>
  <si>
    <t>LA PAILA ZARZAL VALLE DEL CAUCA</t>
  </si>
  <si>
    <t>LA PAZ CESAR</t>
  </si>
  <si>
    <t>LA PINTADA ANTIOQUIA</t>
  </si>
  <si>
    <t>LA PLATA HUILA</t>
  </si>
  <si>
    <t>LA PUNTA TENJO CUNDINAMARCA</t>
  </si>
  <si>
    <t>LA TEBAIDA QUINDIO</t>
  </si>
  <si>
    <t>LA UNION ANTIOQUIA</t>
  </si>
  <si>
    <t>LA UNION NARINO</t>
  </si>
  <si>
    <t>LA UNION VALLE DEL CAUCA</t>
  </si>
  <si>
    <t>LA VEGA CUNDINAMARCA</t>
  </si>
  <si>
    <t>LA VICTORIA VALLE DEL CAUCA</t>
  </si>
  <si>
    <t>LA VIRGINIA RISARALDA</t>
  </si>
  <si>
    <t>LAS PALMAS ENVIGADO ANTIOQUIA</t>
  </si>
  <si>
    <t>LEBRIJA SANTANDER</t>
  </si>
  <si>
    <t>LENGUAZAQUE CUNDINAMARCA</t>
  </si>
  <si>
    <t>LERIDA TOLIMA</t>
  </si>
  <si>
    <t>LETRAS HERVEO TOLIMA</t>
  </si>
  <si>
    <t>LIBANO TOLIMA</t>
  </si>
  <si>
    <t>LIBARE PEREIRA RISARALDA</t>
  </si>
  <si>
    <t>LIZAMA BARRANCABERMEJA SANTANDER</t>
  </si>
  <si>
    <t>LLANOS DE CUIVA YARUMAL ANTIOQUIA</t>
  </si>
  <si>
    <t>LLORENTE TUMACO NARINO</t>
  </si>
  <si>
    <t>LORICA CORDOBA</t>
  </si>
  <si>
    <t>LOS PATIOS NORTE DE SANTANDER</t>
  </si>
  <si>
    <t>LOS SANTOS SANTANDER</t>
  </si>
  <si>
    <t>LURUACO ATLANTICO</t>
  </si>
  <si>
    <t>MACEO ANTIOQUIA</t>
  </si>
  <si>
    <t>MADRID CUNDINAMARCA</t>
  </si>
  <si>
    <t>MAGANGUÉ</t>
  </si>
  <si>
    <t>MAGANGUE BOLIVAR</t>
  </si>
  <si>
    <t>MAICAO LA GUAJIRA</t>
  </si>
  <si>
    <t>MALAMBO ATLANTICO</t>
  </si>
  <si>
    <t>MANI CASANARE</t>
  </si>
  <si>
    <t>MANIZALES</t>
  </si>
  <si>
    <t>MANIZALES CALDAS</t>
  </si>
  <si>
    <t>MARIA LA BAJA BOLIVAR</t>
  </si>
  <si>
    <t>MARINILLA ANTIOQUIA</t>
  </si>
  <si>
    <t>MARIQUITA TOLIMA</t>
  </si>
  <si>
    <t>MARSELLA RISARALDA</t>
  </si>
  <si>
    <t>MEDELLÍN</t>
  </si>
  <si>
    <t>MEDELLIN ANTIOQUIA</t>
  </si>
  <si>
    <t>MELGAR TOLIMA</t>
  </si>
  <si>
    <t>MINGUEO DIBULLA LA GUAJIRA</t>
  </si>
  <si>
    <t>MIRANDA CAUCA</t>
  </si>
  <si>
    <t>MOCOA</t>
  </si>
  <si>
    <t>MOCOA PUTUMAYO</t>
  </si>
  <si>
    <t>MOMPOS BOLIVAR</t>
  </si>
  <si>
    <t>MONIQUIRA BOYACA</t>
  </si>
  <si>
    <t>MONTANITAS YUMBO VALLE DEL CAUCA</t>
  </si>
  <si>
    <t>MONTELIBANO CORDOBA</t>
  </si>
  <si>
    <t>MONTENEGRO QUINDIO</t>
  </si>
  <si>
    <t>MONTERÍA</t>
  </si>
  <si>
    <t>MONTERIA CORDOBA</t>
  </si>
  <si>
    <t>MONTERREY CASANARE</t>
  </si>
  <si>
    <t>MOSQUERA</t>
  </si>
  <si>
    <t>MOSQUERA CUNDINAMARCA</t>
  </si>
  <si>
    <t>MUTATA ANTIOQUIA</t>
  </si>
  <si>
    <t>NECOCLI ANTIOQUIA</t>
  </si>
  <si>
    <t>NEIVA</t>
  </si>
  <si>
    <t>NEIVA HUILA</t>
  </si>
  <si>
    <t>NEMOCON CUNDINAMARCA</t>
  </si>
  <si>
    <t>NOBSA BOYACA</t>
  </si>
  <si>
    <t>OCAÑA NORTE DE SANTANDER</t>
  </si>
  <si>
    <t>OIBA SANTANDER</t>
  </si>
  <si>
    <t>OICATA BOYACA</t>
  </si>
  <si>
    <t>ORIHUECA ZONA BANANERA MAGDALENA</t>
  </si>
  <si>
    <t>ORITO PUTUMAYO</t>
  </si>
  <si>
    <t>OROCUE CASANARE</t>
  </si>
  <si>
    <t>ORTEGA TOLIMA</t>
  </si>
  <si>
    <t>ORTIGAL MIRANDA CAUCA</t>
  </si>
  <si>
    <t>PACHO CUNDINAMARCA</t>
  </si>
  <si>
    <t>PAICOL HUILA</t>
  </si>
  <si>
    <t>PAIPA</t>
  </si>
  <si>
    <t>PAIPA BOYACA</t>
  </si>
  <si>
    <t>PALERMO HUILA</t>
  </si>
  <si>
    <t>PALERMO SITIONUEVO MAGDALENA</t>
  </si>
  <si>
    <t>PALMAR DE VARELA ATLANTICO</t>
  </si>
  <si>
    <t>PALMASECA PALMIRA VALLE DEL CAUCA</t>
  </si>
  <si>
    <t>PALMIRA VALLE DEL CAUCA</t>
  </si>
  <si>
    <t>PAMPLONA NORTE DE SANTANDER</t>
  </si>
  <si>
    <t>PAMPLONITA NORTE DE SANTANDER</t>
  </si>
  <si>
    <t>PARATEBUENO CUNDINAMARCA</t>
  </si>
  <si>
    <t>PASO CUSIANA TAURAMENA CASANARE</t>
  </si>
  <si>
    <t>PASTO</t>
  </si>
  <si>
    <t>PASTO NARINO</t>
  </si>
  <si>
    <t>PATIA CAUCA</t>
  </si>
  <si>
    <t>PAZ DE ARIPORO CASANARE</t>
  </si>
  <si>
    <t>PAZ DE RIO BOYACA</t>
  </si>
  <si>
    <t>PELECHUA RIOHACHA LA GUAJIRA</t>
  </si>
  <si>
    <t>PEREIRA</t>
  </si>
  <si>
    <t>PEREIRA RISARALDA</t>
  </si>
  <si>
    <t>PICA PICA PUERTO LIBERTADOR CORDOBA</t>
  </si>
  <si>
    <t>PIEDECUESTA SANTANDER</t>
  </si>
  <si>
    <t>PIENDAMO CAUCA</t>
  </si>
  <si>
    <t>PINCHOTE SANTANDER</t>
  </si>
  <si>
    <t>PITALITO HUILA</t>
  </si>
  <si>
    <t>PIVIJAY MAGDALENA</t>
  </si>
  <si>
    <t>PLANADAS TOLIMA</t>
  </si>
  <si>
    <t>PLANETA RICA CORDOBA</t>
  </si>
  <si>
    <t>PLATO MAGDALENA</t>
  </si>
  <si>
    <t>POBLADO CAMPESTRE CANDELARIA VALLE DEL CAUCA</t>
  </si>
  <si>
    <t>POLONUEVO ATLANTICO</t>
  </si>
  <si>
    <t>PONEDERA</t>
  </si>
  <si>
    <t>PONEDERA ATLANTICO</t>
  </si>
  <si>
    <t>POPAYAN</t>
  </si>
  <si>
    <t>POPAYAN CAUCA</t>
  </si>
  <si>
    <t>PORE CASANARE</t>
  </si>
  <si>
    <t>PRADERA VALLE DEL CAUCA</t>
  </si>
  <si>
    <t>PUEBLO BELLO CESAR</t>
  </si>
  <si>
    <t>PUENTE NACIONAL SANTANDER</t>
  </si>
  <si>
    <t>PUERTO ASIS PUTUMAYO</t>
  </si>
  <si>
    <t>PUERTO BERRIO</t>
  </si>
  <si>
    <t>PUERTO BERRIO ANTIOQUIA</t>
  </si>
  <si>
    <t>PUERTO BOYACA BOYACA</t>
  </si>
  <si>
    <t>PUERTO CAICEDO PUTUMAYO</t>
  </si>
  <si>
    <t>PUERTO CALDAS PEREIRA RISARALDA</t>
  </si>
  <si>
    <t>PUERTO CARRENO VICHADA</t>
  </si>
  <si>
    <t>PUERTO COLOMBIA ATLANTICO</t>
  </si>
  <si>
    <t>PUERTO GAITAN META</t>
  </si>
  <si>
    <t>PUERTO LIBERTADOR CORDOBA</t>
  </si>
  <si>
    <t>PUERTO LOPEZ META</t>
  </si>
  <si>
    <t>PUERTO NARE ANTIOQUIA</t>
  </si>
  <si>
    <t>PUERTO PARRA SANTANDER</t>
  </si>
  <si>
    <t>PUERTO SALGAR CUNDINAMARCA</t>
  </si>
  <si>
    <t>PUERTO TEJADA CAUCA</t>
  </si>
  <si>
    <t>PUERTO TRIUNFO ANTIOQUIA</t>
  </si>
  <si>
    <t>PUERTO WILCHES SANTANDER</t>
  </si>
  <si>
    <t>PURIFICACION TOLIMA</t>
  </si>
  <si>
    <t>QUIBDO CHOCO</t>
  </si>
  <si>
    <t>QUIMBAYA QUINDIO</t>
  </si>
  <si>
    <t>QUINCHIA RISARALDA</t>
  </si>
  <si>
    <t>RESTREPO META</t>
  </si>
  <si>
    <t>RESTREPO VALLE DEL CAUCA</t>
  </si>
  <si>
    <t>RETIRO ANTIOQUIA</t>
  </si>
  <si>
    <t>RICAURTE CUNDINAMARCA</t>
  </si>
  <si>
    <t>RINCON POMPEYA VILLAVICENCIO META</t>
  </si>
  <si>
    <t>RIO CLARO SAN FRANCISCO ANTIOQUIA</t>
  </si>
  <si>
    <t>RIO DE ORO CESAR</t>
  </si>
  <si>
    <t>RIOFRIO VALLE DEL CAUCA</t>
  </si>
  <si>
    <t>RIOFRIO ZONA BANANERA MAGDALENA</t>
  </si>
  <si>
    <t>RIOHACHA</t>
  </si>
  <si>
    <t>RIOHACHA LA GUAJIRA</t>
  </si>
  <si>
    <t>RIONEGRO ANTIOQUIA</t>
  </si>
  <si>
    <t>RIONEGRO SANTANDER</t>
  </si>
  <si>
    <t>RIOSUCIO CALDAS</t>
  </si>
  <si>
    <t>RIVERA HUILA</t>
  </si>
  <si>
    <t>ROLDANILLO VALLE DEL CAUCA</t>
  </si>
  <si>
    <t>ROSAS CAUCA</t>
  </si>
  <si>
    <t>RUBIALES PUERTO GAITAN META</t>
  </si>
  <si>
    <t>SABANA DE TORRES SANTANDER</t>
  </si>
  <si>
    <t>SABANAGRANDE ATLANTICO</t>
  </si>
  <si>
    <t>SABANALARGA ATLANTICO</t>
  </si>
  <si>
    <t>SABANALARGA CASANARE</t>
  </si>
  <si>
    <t>SABANETA ANTIOQUIA</t>
  </si>
  <si>
    <t>SAHAGUN CORDOBA</t>
  </si>
  <si>
    <t>SALAMINA CALDAS</t>
  </si>
  <si>
    <t>SALDANA TOLIMA</t>
  </si>
  <si>
    <t>SAMACA BOYACA</t>
  </si>
  <si>
    <t>SAMANIEGO NARINO</t>
  </si>
  <si>
    <t>SAMPUES SUCRE</t>
  </si>
  <si>
    <t>SAN AGUSTIN HUILA</t>
  </si>
  <si>
    <t>SAN ALBERTO CESAR</t>
  </si>
  <si>
    <t>SAN CARLOS DE GUAROA META</t>
  </si>
  <si>
    <t>SAN CAYETANO NORTE DE SANTANDER</t>
  </si>
  <si>
    <t>SAN FAUSTINO CUCUTA NORTE DE SANTANDER</t>
  </si>
  <si>
    <t>SAN FRANCISCO PUTUMAYO</t>
  </si>
  <si>
    <t>SAN GIL SANTANDER</t>
  </si>
  <si>
    <t>SAN JERONIMO ANTIOQUIA</t>
  </si>
  <si>
    <t>SAN JOSE DEL GUAVIARE GUAVIARE</t>
  </si>
  <si>
    <t>SAN JUAN DEL CESAR LA GUAJIRA</t>
  </si>
  <si>
    <t>SAN JUAN NEPOMUCENO BOLIVAR</t>
  </si>
  <si>
    <t>SAN LUIS DE LA FRONTERA SAN MIGUEL PUTUMAYO</t>
  </si>
  <si>
    <t>SAN LUIS DE PALENQUE CASANARE</t>
  </si>
  <si>
    <t>SAN LUIS TOLIMA</t>
  </si>
  <si>
    <t>SAN MARCOS SUCRE</t>
  </si>
  <si>
    <t>SAN MARCOS YUMBO VALLE DEL CAUCA</t>
  </si>
  <si>
    <t>SAN MARTIN CESAR</t>
  </si>
  <si>
    <t>SAN MARTIN META</t>
  </si>
  <si>
    <t>SAN MIGUEL PUTUMAYO</t>
  </si>
  <si>
    <t>SAN ONOFRE SUCRE</t>
  </si>
  <si>
    <t>SAN PABLO BOLIVAR</t>
  </si>
  <si>
    <t>SAN PEDRO ANTIOQUIA</t>
  </si>
  <si>
    <t>SAN PEDRO DE ARIMENA PUERTO GAITAN META</t>
  </si>
  <si>
    <t>SAN PEDRO DE URABA ANTIOQUIA</t>
  </si>
  <si>
    <t>SAN PEDRO LA UNION VALLE DEL CAUCA</t>
  </si>
  <si>
    <t>SAN PEDRO VALLE DEL CAUCA</t>
  </si>
  <si>
    <t>SAN VICENTE DEL CAGUAN CAQUETA</t>
  </si>
  <si>
    <t>SANTA CECILIA CUCUTA NORTE DE SANTANDER</t>
  </si>
  <si>
    <t>SANTA MARTA</t>
  </si>
  <si>
    <t>SANTA MARTA MAGDALENA</t>
  </si>
  <si>
    <t>SANTA ROSA DE CABAL RISARALDA</t>
  </si>
  <si>
    <t>SANTA ROSA DE OSOS ANTIOQUIA</t>
  </si>
  <si>
    <t>SANTAFE DE ANTIOQUIA ANTIOQUIA</t>
  </si>
  <si>
    <t>SANTANA PUERTO ASIS PUTUMAYO</t>
  </si>
  <si>
    <t>SANTANDER DE QUILICHAO CAUCA</t>
  </si>
  <si>
    <t>19698000</t>
  </si>
  <si>
    <t>SANTIAGO DE TOLU SUCRE</t>
  </si>
  <si>
    <t>SANTIAGO PUTUMAYO</t>
  </si>
  <si>
    <t>SANTO TOMAS ATLANTICO</t>
  </si>
  <si>
    <t>SARAVENA ARAUCA</t>
  </si>
  <si>
    <t>SARDINATA NORTE DE SANTANDER</t>
  </si>
  <si>
    <t>SASAIMA CUNDINAMARCA</t>
  </si>
  <si>
    <t>SEGOVIA ANTIOQUIA</t>
  </si>
  <si>
    <t>SESQUILE</t>
  </si>
  <si>
    <t>SESQUILE CUNDINAMARCA</t>
  </si>
  <si>
    <t>SEVILLA VALLE DEL CAUCA</t>
  </si>
  <si>
    <t>SEVILLA ZONA BANANERA MAGDALENA</t>
  </si>
  <si>
    <t>SIBATE CUNDINAMARCA</t>
  </si>
  <si>
    <t>SIBERIA COTA CUNDINAMARCA</t>
  </si>
  <si>
    <t>SILVANIA CUNDINAMARCA</t>
  </si>
  <si>
    <t>SIMACOTA SANTANDER</t>
  </si>
  <si>
    <t>SIMIJACA CUNDINAMARCA</t>
  </si>
  <si>
    <t>SINCELEJO</t>
  </si>
  <si>
    <t>SINCELEJO SUCRE</t>
  </si>
  <si>
    <t>SITIO NUEVO GUAMAL MAGDALENA</t>
  </si>
  <si>
    <t>SITIONUEVO MAGDALENA</t>
  </si>
  <si>
    <t>SOACHA</t>
  </si>
  <si>
    <t>SOACHA CUNDINAMARCA</t>
  </si>
  <si>
    <t>SOCHA BOYACA</t>
  </si>
  <si>
    <t>SOCORRO SANTANDER</t>
  </si>
  <si>
    <t>SOCOTA BOYACA</t>
  </si>
  <si>
    <t>SOGAMOSO</t>
  </si>
  <si>
    <t>SOGAMOSO BOYACA</t>
  </si>
  <si>
    <t>SOLEDAD ATLANTICO</t>
  </si>
  <si>
    <t>SONSON ANTIOQUIA</t>
  </si>
  <si>
    <t>SOPETRAN ANTIOQUIA</t>
  </si>
  <si>
    <t>SOPO CUNDINAMARCA</t>
  </si>
  <si>
    <t>SUAREZ CAUCA</t>
  </si>
  <si>
    <t>SUBACHOQUE CUNDINAMARCA</t>
  </si>
  <si>
    <t>SUESCA CUNDINAMARCA</t>
  </si>
  <si>
    <t>SUPIA CALDAS</t>
  </si>
  <si>
    <t>SUTATAUSA CUNDINAMARCA</t>
  </si>
  <si>
    <t>TABIO CUNDINAMARCA</t>
  </si>
  <si>
    <t>TAME ARAUCA</t>
  </si>
  <si>
    <t>TAURAMENA CASANARE</t>
  </si>
  <si>
    <t>TAUSA CUNDINAMARCA</t>
  </si>
  <si>
    <t>TELLO HUILA</t>
  </si>
  <si>
    <t>TENJO CUNDINAMARCA</t>
  </si>
  <si>
    <t>TESALIA TESALIA HUILA</t>
  </si>
  <si>
    <t>TETEYE PUERTO ASIS PUTUMAYO</t>
  </si>
  <si>
    <t>TIBASOSA BOYACA</t>
  </si>
  <si>
    <t>TIBU NORTE DE SANTANDER</t>
  </si>
  <si>
    <t>TIERRALTA CORDOBA</t>
  </si>
  <si>
    <t>TILODIRAN YOPAL CASANARE</t>
  </si>
  <si>
    <t>TIMBIO CAUCA</t>
  </si>
  <si>
    <t>TITIRIBI ANTIOQUIA</t>
  </si>
  <si>
    <t>TOCANCIPA</t>
  </si>
  <si>
    <t>TOCANCIPA CUNDINAMARCA</t>
  </si>
  <si>
    <t>TOLUVIEJO SUCRE</t>
  </si>
  <si>
    <t>TONA SANTANDER</t>
  </si>
  <si>
    <t>TOPAGA BOYACA</t>
  </si>
  <si>
    <t>TRUJILLO VALLE DEL CAUCA</t>
  </si>
  <si>
    <t>TUBARA ATLANTICO</t>
  </si>
  <si>
    <t>TUCURINCA ZONA BANANERA MAGDALENA</t>
  </si>
  <si>
    <t>TULUA VALLE DEL CAUCA</t>
  </si>
  <si>
    <t>TUMACO</t>
  </si>
  <si>
    <t>TUMACO NARINO</t>
  </si>
  <si>
    <t>TUNJA</t>
  </si>
  <si>
    <t>TUNJA BOYACA</t>
  </si>
  <si>
    <t>TUQUERRES NARINO</t>
  </si>
  <si>
    <t>TURBACO BOLIVAR</t>
  </si>
  <si>
    <t>TURBANA BOLIVAR</t>
  </si>
  <si>
    <t>TURBO ANTIOQUIA</t>
  </si>
  <si>
    <t>TUTA BOYACA</t>
  </si>
  <si>
    <t>UBALA CUNDINAMARCA</t>
  </si>
  <si>
    <t>UBAQUE CUNDINAMARCA</t>
  </si>
  <si>
    <t>UNE CUNDINAMARCA</t>
  </si>
  <si>
    <t>URAMITA ANTIOQUIA</t>
  </si>
  <si>
    <t>URIBIA LA GUAJIRA</t>
  </si>
  <si>
    <t>URRAO ANTIOQUIA</t>
  </si>
  <si>
    <t>VALLE DE SAN JOSE SANTANDER</t>
  </si>
  <si>
    <t>VALLE DEL GUAMUEZ PUTUMAYO</t>
  </si>
  <si>
    <t>VALLEDUPAR</t>
  </si>
  <si>
    <t>VALLEDUPAR CESAR</t>
  </si>
  <si>
    <t>VASCONIA PUERTO BOYACA BOYACA</t>
  </si>
  <si>
    <t>VELEZ SANTANDER</t>
  </si>
  <si>
    <t>VENADILLO TOLIMA</t>
  </si>
  <si>
    <t>VENECIA ANTIOQUIA</t>
  </si>
  <si>
    <t>VIJES VALLE DEL CAUCA</t>
  </si>
  <si>
    <t>VILLA DE SAN DIEGO DE UBATE CUNDINAMARCA</t>
  </si>
  <si>
    <t>VILLA DEL ROSARIO NORTE DE SANTANDER</t>
  </si>
  <si>
    <t>VILLA RICA CAUCA</t>
  </si>
  <si>
    <t>VILLA RICA QUINCHIA RISARALDA</t>
  </si>
  <si>
    <t>VILLAGARZON PUTUMAYO</t>
  </si>
  <si>
    <t>VILLAMARIA CALDAS</t>
  </si>
  <si>
    <t>VILLANUEVA CASANARE</t>
  </si>
  <si>
    <t>VILLANUEVA PUERTO LIBERTADOR CORDOBA</t>
  </si>
  <si>
    <t>VILLANUEVA SAN ANDRES DE SOTAVENTO CORDOBA</t>
  </si>
  <si>
    <t>VILLANUEVA SANTANDER</t>
  </si>
  <si>
    <t>VILLAPINZON CUNDINAMARCA</t>
  </si>
  <si>
    <t>VILLAVICENCIO</t>
  </si>
  <si>
    <t>VILLAVICENCIO META</t>
  </si>
  <si>
    <t>VILLAVIEJA HUILA</t>
  </si>
  <si>
    <t>VILLETA CUNDINAMARCA</t>
  </si>
  <si>
    <t>YARUMAL ANTIOQUIA</t>
  </si>
  <si>
    <t>YOLOMBO ANTIOQUIA</t>
  </si>
  <si>
    <t>YOPAL</t>
  </si>
  <si>
    <t>YOPAL CASANARE</t>
  </si>
  <si>
    <t>YOTOCO VALLE DEL CAUCA</t>
  </si>
  <si>
    <t>YUMBO</t>
  </si>
  <si>
    <t>YUMBO VALLE DEL CAUCA</t>
  </si>
  <si>
    <t>ZAPATOCA SANTANDER</t>
  </si>
  <si>
    <t>ZARAGOZA</t>
  </si>
  <si>
    <t>ZARAGOZA ANTIOQUIA</t>
  </si>
  <si>
    <t>ZARAGOZA BUENAVENTURA VALLE DEL CAUCA</t>
  </si>
  <si>
    <t>ZARZAL VALLE DEL CAUCA</t>
  </si>
  <si>
    <t>ZIPAQUIRA CUNDINAMARCA</t>
  </si>
  <si>
    <t>ZONA BANANERA MAGDALENA</t>
  </si>
  <si>
    <t>SANTA ROSA DE VITERBO BOYACA</t>
  </si>
  <si>
    <t>SANTA ROSA DE VITERBO</t>
  </si>
  <si>
    <t>15693000</t>
  </si>
  <si>
    <t>MONTERIA</t>
  </si>
  <si>
    <t>MEDINA CUNDINAMARCA</t>
  </si>
  <si>
    <t>25438000</t>
  </si>
  <si>
    <t>SAN VICENTE DE CHUCURI SANTANDER</t>
  </si>
  <si>
    <t>68689000</t>
  </si>
  <si>
    <t>viaje smaximos al mes</t>
  </si>
  <si>
    <t xml:space="preserve">                   -  </t>
  </si>
  <si>
    <t>Origen</t>
  </si>
  <si>
    <t>Regional origen</t>
  </si>
  <si>
    <t>Ciudad origen</t>
  </si>
  <si>
    <t>Codigo origen</t>
  </si>
  <si>
    <t>Destino</t>
  </si>
  <si>
    <t>Regional destino</t>
  </si>
  <si>
    <t>Ciudad destino</t>
  </si>
  <si>
    <t>Codigo destino</t>
  </si>
  <si>
    <t>Llave simple</t>
  </si>
  <si>
    <t>Horas viaje</t>
  </si>
  <si>
    <t>Kilometros</t>
  </si>
  <si>
    <t>Operación</t>
  </si>
  <si>
    <t>Ruta</t>
  </si>
  <si>
    <t>Estado</t>
  </si>
  <si>
    <t>viajes maximos</t>
  </si>
  <si>
    <t>Verificacion</t>
  </si>
  <si>
    <t>ACACÍAS</t>
  </si>
  <si>
    <t>NUTRIMENTI COPACABANA</t>
  </si>
  <si>
    <t>Principal</t>
  </si>
  <si>
    <t>AIRGAS MEDELLIN</t>
  </si>
  <si>
    <t>DF TOCANCIPA AIR LIQUIDE</t>
  </si>
  <si>
    <t>La vega</t>
  </si>
  <si>
    <t>LES_INACTIVE</t>
  </si>
  <si>
    <t>Facatativa</t>
  </si>
  <si>
    <t>LES_ACTIVE</t>
  </si>
  <si>
    <t>AIR LIQUIDE SIBATE</t>
  </si>
  <si>
    <t>AIR GAS</t>
  </si>
  <si>
    <t>ALQUERIA</t>
  </si>
  <si>
    <t>CEDI SANTAFE DE ANTIOQUIA</t>
  </si>
  <si>
    <t>CEDI ZIPAQUIRA</t>
  </si>
  <si>
    <t>CENTRAL CERVECERA - SESQUILE</t>
  </si>
  <si>
    <t>ENKA DE COLOMBIA</t>
  </si>
  <si>
    <t>Chía</t>
  </si>
  <si>
    <t>GASCOL CENTRO</t>
  </si>
  <si>
    <t>GASCOL SUR</t>
  </si>
  <si>
    <t>GASEOSAS LUX BOGOTA</t>
  </si>
  <si>
    <t>GASEOSAS LUX DUITAMA</t>
  </si>
  <si>
    <t>GASEOSAS LUX PIEDECUESTA</t>
  </si>
  <si>
    <t>GASEOSAS GLACIAL MARIQUITA</t>
  </si>
  <si>
    <t>METAL</t>
  </si>
  <si>
    <t>OXIGENO</t>
  </si>
  <si>
    <t>POSTOBON BELLO</t>
  </si>
  <si>
    <t>POSTOBON MALAMBO</t>
  </si>
  <si>
    <t>Piedecuesta</t>
  </si>
  <si>
    <t>POSTOBON PEREIRA</t>
  </si>
  <si>
    <t>POSTOBON YUMBO</t>
  </si>
  <si>
    <t>RECREO</t>
  </si>
  <si>
    <t>TOCANCIPÁ</t>
  </si>
  <si>
    <t>VEOLIA</t>
  </si>
  <si>
    <t>AMAGA</t>
  </si>
  <si>
    <t>CALOTO-NGB</t>
  </si>
  <si>
    <t>INGENIO RISARALDA</t>
  </si>
  <si>
    <t>AMCOR</t>
  </si>
  <si>
    <t>PLANTA IBERPLAST</t>
  </si>
  <si>
    <t>APARTADÓ</t>
  </si>
  <si>
    <t>CEDI ITAGUI</t>
  </si>
  <si>
    <t>ARAUCA</t>
  </si>
  <si>
    <t>ITAGUI</t>
  </si>
  <si>
    <t>ARTESANOS MEDELLÍN</t>
  </si>
  <si>
    <t>CEDI ARMENIA</t>
  </si>
  <si>
    <t>CEDI CALLE 80</t>
  </si>
  <si>
    <t>CEDI CARTAGENA</t>
  </si>
  <si>
    <t>Uraba</t>
  </si>
  <si>
    <t>CEDI MADRID</t>
  </si>
  <si>
    <t>Puerto Berrío</t>
  </si>
  <si>
    <t>CEDI MANIZALES</t>
  </si>
  <si>
    <t>CEDI SINCELEJO</t>
  </si>
  <si>
    <t>GASEOSAS LUX MONTERIA</t>
  </si>
  <si>
    <t>GASEOSAS LUX VALLEDUPAR</t>
  </si>
  <si>
    <t>GUARNE</t>
  </si>
  <si>
    <t>POSTOBON DOSQUEBRADAS</t>
  </si>
  <si>
    <t>Amaga</t>
  </si>
  <si>
    <t>POSTOBON MEDELLIN</t>
  </si>
  <si>
    <t>ARTESANOS TOBERIN BOGOTA</t>
  </si>
  <si>
    <t>La Vega</t>
  </si>
  <si>
    <t>PUERTO CONTECAR CARTAGENA</t>
  </si>
  <si>
    <t>PUERTO DE BARRANQUILLA</t>
  </si>
  <si>
    <t>CEDI FUSA_</t>
  </si>
  <si>
    <t>FUSAGASUGA</t>
  </si>
  <si>
    <t>GASEOSAS LUX NEIVA</t>
  </si>
  <si>
    <t>PALMIRA</t>
  </si>
  <si>
    <t>GASEOSAS LUX VILLAVICENCIO</t>
  </si>
  <si>
    <t>Punto de intercambio Cartago</t>
  </si>
  <si>
    <t>CEDI BUGA</t>
  </si>
  <si>
    <t>ESTRELLA</t>
  </si>
  <si>
    <t>CALDAS</t>
  </si>
  <si>
    <t>GASEOSAS LUX BARRANCA</t>
  </si>
  <si>
    <t>NUTRIUM TULUA</t>
  </si>
  <si>
    <t>PLANTA PELDAR VIDRIO</t>
  </si>
  <si>
    <t>CEDI AGUACHICA</t>
  </si>
  <si>
    <t>CEDI ANSERMA</t>
  </si>
  <si>
    <t>CEDI ARACATACA</t>
  </si>
  <si>
    <t>CEDI BARBOSA</t>
  </si>
  <si>
    <t>CEDI BOSCONIA</t>
  </si>
  <si>
    <t>CEDI BUENAVENTURA</t>
  </si>
  <si>
    <t>CEDI CAQUEZA</t>
  </si>
  <si>
    <t>Magdalena Medio</t>
  </si>
  <si>
    <t>Pereira</t>
  </si>
  <si>
    <t>CEDI CAUCASIA</t>
  </si>
  <si>
    <t>CEDI CHIGORODO</t>
  </si>
  <si>
    <t>CEDI CHIQUINQUIRA</t>
  </si>
  <si>
    <t>CEDI EL BANCO MAGDALENA</t>
  </si>
  <si>
    <t>CEDI FLORENCIA</t>
  </si>
  <si>
    <t>CEDI FONSECA</t>
  </si>
  <si>
    <t>CEDI GARZON</t>
  </si>
  <si>
    <t>CEDI GRANADA</t>
  </si>
  <si>
    <t>CEDI GUATEQUE</t>
  </si>
  <si>
    <t>CEDI IPIALES</t>
  </si>
  <si>
    <t>CEDI JAMUNDI</t>
  </si>
  <si>
    <t>CEDI LA DORADA</t>
  </si>
  <si>
    <t>CEDI LA MESA</t>
  </si>
  <si>
    <t>CEDI MAGANGUE</t>
  </si>
  <si>
    <t>CEDI MAICAO</t>
  </si>
  <si>
    <t>CEDI MARIQUITA</t>
  </si>
  <si>
    <t>CEDI OCAÑA</t>
  </si>
  <si>
    <t>CEDI PAMPLONA</t>
  </si>
  <si>
    <t>CEDI PINCHOTE</t>
  </si>
  <si>
    <t>CEDI POPAYAN</t>
  </si>
  <si>
    <t>CEDI PUERTO BERRIO</t>
  </si>
  <si>
    <t>CEDI RICAURTE</t>
  </si>
  <si>
    <t>CEDI RIOHACHA</t>
  </si>
  <si>
    <t>CEDI RIONEGRO</t>
  </si>
  <si>
    <t>CEDI SALDAÑA</t>
  </si>
  <si>
    <t>CEDI SANTA MARTA</t>
  </si>
  <si>
    <t>ANTIOQUIA</t>
  </si>
  <si>
    <t>0080</t>
  </si>
  <si>
    <t>CEDI TUMACO</t>
  </si>
  <si>
    <t>CEDI TUNJA</t>
  </si>
  <si>
    <t>CEDI VILLETA</t>
  </si>
  <si>
    <t>CEDI YOPAL</t>
  </si>
  <si>
    <t>CEDI ZARZAL</t>
  </si>
  <si>
    <t>GASEOSAS LUX CUCUTA</t>
  </si>
  <si>
    <t>GASEOSAS LUX IBAGUE</t>
  </si>
  <si>
    <t>GASEOSAS LUX PASTO</t>
  </si>
  <si>
    <t>Pereira-Magdalena Medio</t>
  </si>
  <si>
    <t>PUNTO DE INTERCAMBIO GUALANDAY</t>
  </si>
  <si>
    <t>Eficiente destino Bogota</t>
  </si>
  <si>
    <t>No aplica</t>
  </si>
  <si>
    <t>PUNTO DE INTERCAMBIO RIOSUCIO</t>
  </si>
  <si>
    <t>PUNTO  DE INTERCAMBIO TULUA</t>
  </si>
  <si>
    <t>VALLE</t>
  </si>
  <si>
    <t>CANPACK COLOMBIA SAS</t>
  </si>
  <si>
    <t>CAUCASIA</t>
  </si>
  <si>
    <t>GASEOSAS LUX SUR</t>
  </si>
  <si>
    <t>Lebrija</t>
  </si>
  <si>
    <t>PUNTO DE INTERCAMBIO EL PLAYON</t>
  </si>
  <si>
    <t>Eficiente destino Piedecuesta</t>
  </si>
  <si>
    <t>PUNTO DE INTERCAMBIO BUGA</t>
  </si>
  <si>
    <t>Eficiente destino Yumbo</t>
  </si>
  <si>
    <t>PUNTO DE INTERCAMBIO DOSQUEBRADAS</t>
  </si>
  <si>
    <t>Punto de intercambio Tulua</t>
  </si>
  <si>
    <t>GASCOL AGUAS</t>
  </si>
  <si>
    <t>URBANO</t>
  </si>
  <si>
    <t>Tebaida</t>
  </si>
  <si>
    <t>La Vega-Letras</t>
  </si>
  <si>
    <t>Bogota</t>
  </si>
  <si>
    <t>PUNTO DE INTERCAMBIO SANTANA</t>
  </si>
  <si>
    <t>Plato-La Vega</t>
  </si>
  <si>
    <t>Ocaña</t>
  </si>
  <si>
    <t>DIPSA</t>
  </si>
  <si>
    <t>Plato-Facatativa</t>
  </si>
  <si>
    <t>Medellin-la vega</t>
  </si>
  <si>
    <t>JERONIMO</t>
  </si>
  <si>
    <t>MEDELLIN</t>
  </si>
  <si>
    <t>PEPSICO SIBERIA</t>
  </si>
  <si>
    <t>Magdalena medio</t>
  </si>
  <si>
    <t>PUNTO DE INTERCAMBIO LA LIZAMA</t>
  </si>
  <si>
    <t>SAN ANDRES</t>
  </si>
  <si>
    <t>PATIO CONTENEDORES ZAL CARTAGENA</t>
  </si>
  <si>
    <t>ZONA FRANCA BARRANQUILLA</t>
  </si>
  <si>
    <t>HOT FILL PARQUE INDUSTRIAL LA REGIONAL</t>
  </si>
  <si>
    <t>PUNTO DE INTERCAMBIO CARMEN DE BOLIVAR</t>
  </si>
  <si>
    <t>PUNTO DE INTERCAMBIO CHINU</t>
  </si>
  <si>
    <t>PUNTO DE INTERCAMBIO LA YE</t>
  </si>
  <si>
    <t>PUNTO DE INTERCAMBIO SAMPUES</t>
  </si>
  <si>
    <t>Monteria</t>
  </si>
  <si>
    <t>Arcabuco</t>
  </si>
  <si>
    <t>CENTRO</t>
  </si>
  <si>
    <t>PELDAR VIDRIO</t>
  </si>
  <si>
    <t>ZIPAQUIRÁ</t>
  </si>
  <si>
    <t>PLANTA PELDAR ZIPAQUIRA</t>
  </si>
  <si>
    <t>Valledupar</t>
  </si>
  <si>
    <t>PUNTO DE INTERCAMBIO SANTA MARTA</t>
  </si>
  <si>
    <t>CERETE</t>
  </si>
  <si>
    <t>GACHANCIPA</t>
  </si>
  <si>
    <t>GIRARDOTA</t>
  </si>
  <si>
    <t>PUNTO DE INTERCAMBIO LA FELISA</t>
  </si>
  <si>
    <t>PUNTO DE INTERCAMBIO PUERTO LIBRE</t>
  </si>
  <si>
    <t>RIONEGRO</t>
  </si>
  <si>
    <t>SAN GIL</t>
  </si>
  <si>
    <t>SARAVENA</t>
  </si>
  <si>
    <t>MADRID</t>
  </si>
  <si>
    <t>SIBERIA</t>
  </si>
  <si>
    <t>La linea</t>
  </si>
  <si>
    <t>Letras</t>
  </si>
  <si>
    <t>CEDI MONTEVIDEO</t>
  </si>
  <si>
    <t>PUNTO DE INTERCAMBIO PIEDECUESTA</t>
  </si>
  <si>
    <t>Alterna San Alberto</t>
  </si>
  <si>
    <t>BOGOTÁ</t>
  </si>
  <si>
    <t>0035</t>
  </si>
  <si>
    <t>La Tebaida</t>
  </si>
  <si>
    <t>CROWN</t>
  </si>
  <si>
    <t>ENVIGADO</t>
  </si>
  <si>
    <t>0021</t>
  </si>
  <si>
    <t>NUTREO ZIPAQUIRA</t>
  </si>
  <si>
    <t>Principal-Facatativa</t>
  </si>
  <si>
    <t>PUERTO CONTECAR</t>
  </si>
  <si>
    <t>GASEOSAS LUX CENTRO</t>
  </si>
  <si>
    <t>Sogamoso</t>
  </si>
  <si>
    <t>CELEMA MANIZALES</t>
  </si>
  <si>
    <t>Letras-La Vega</t>
  </si>
  <si>
    <t>CELTA FUNZA</t>
  </si>
  <si>
    <t>REGIONAL</t>
  </si>
  <si>
    <t>REGIONALB</t>
  </si>
  <si>
    <t>PRINCIPAL</t>
  </si>
  <si>
    <t>Aguazul-Villavicencio</t>
  </si>
  <si>
    <t>IPIALES</t>
  </si>
  <si>
    <t>NUTRIUM BOGOTÁ</t>
  </si>
  <si>
    <t>OCAÑA</t>
  </si>
  <si>
    <t>PUERTO BUENAVENTURA</t>
  </si>
  <si>
    <t>CHICORAL</t>
  </si>
  <si>
    <t>COTA</t>
  </si>
  <si>
    <t>CUCUTA</t>
  </si>
  <si>
    <t>DESCAFENCOL</t>
  </si>
  <si>
    <t>DOSQUEBRADAS</t>
  </si>
  <si>
    <t>Bogota-Facatativa</t>
  </si>
  <si>
    <t>AIR LIQUIDE</t>
  </si>
  <si>
    <t>ERCOL ITAGUI</t>
  </si>
  <si>
    <t>ERCOL</t>
  </si>
  <si>
    <t>ERCOL BOGOTA</t>
  </si>
  <si>
    <t>ERCOL DOSQUEBRADAS</t>
  </si>
  <si>
    <t>FONTIBON</t>
  </si>
  <si>
    <t>NOVAVENTA</t>
  </si>
  <si>
    <t>URBANOB</t>
  </si>
  <si>
    <t>PUNTO DE INTERCAMBIO RICAURTE</t>
  </si>
  <si>
    <t>Facatativa-Medellin</t>
  </si>
  <si>
    <t>CAMPACK</t>
  </si>
  <si>
    <t>La Vega-Medellin</t>
  </si>
  <si>
    <t>Medellin</t>
  </si>
  <si>
    <t>Facatativa-Letras</t>
  </si>
  <si>
    <t>Aguazul-Yopal</t>
  </si>
  <si>
    <t>PUNTO DE INTERCAMBIO PADUA</t>
  </si>
  <si>
    <t>ARTESANOS TOBERIN</t>
  </si>
  <si>
    <t>BELLO</t>
  </si>
  <si>
    <t>la Vega</t>
  </si>
  <si>
    <t>PLANTA INCAUCA</t>
  </si>
  <si>
    <t>PUNTO DE EXPORTACION CUCUTA</t>
  </si>
  <si>
    <t>PUNTO EXPORTACION IPIALES</t>
  </si>
  <si>
    <t>CIPLATS</t>
  </si>
  <si>
    <t>ZONA FRANCA PARQUE CENTRAL CARTAGENA</t>
  </si>
  <si>
    <t>GIRON</t>
  </si>
  <si>
    <t>Principal-Lebrija</t>
  </si>
  <si>
    <t>PUNTO DE INTERCAMBIO EDS LA MULERA</t>
  </si>
  <si>
    <t>PUNTO DE INTERCAMBIO EL DESCANSO</t>
  </si>
  <si>
    <t>Puerto Berrio</t>
  </si>
  <si>
    <t>Plato</t>
  </si>
  <si>
    <t>LORICA</t>
  </si>
  <si>
    <t>PUNTO DE INTERCAMBIO LA YE SAHAGUN</t>
  </si>
  <si>
    <t>Cambao</t>
  </si>
  <si>
    <t>IBAGUE</t>
  </si>
  <si>
    <t>Punto de intercambio Chachagui</t>
  </si>
  <si>
    <t>San Alberto</t>
  </si>
  <si>
    <t>Bogota-La Vega</t>
  </si>
  <si>
    <t>San Alberto-La Linea</t>
  </si>
  <si>
    <t xml:space="preserve"> </t>
  </si>
  <si>
    <t>Lebrija-Letras</t>
  </si>
  <si>
    <t>San Alberto - Letras</t>
  </si>
  <si>
    <t>PUNTO DE INTERCAMBIO EDS EL MOLINO</t>
  </si>
  <si>
    <t>0002</t>
  </si>
  <si>
    <t>Hot Fill</t>
  </si>
  <si>
    <t>0011</t>
  </si>
  <si>
    <t>INDURES</t>
  </si>
  <si>
    <t>INGENIO RIOPAILA</t>
  </si>
  <si>
    <t>LUX CAFE MANIZALES</t>
  </si>
  <si>
    <t>Letras-Facatativa</t>
  </si>
  <si>
    <t>MALAMBO</t>
  </si>
  <si>
    <t>POSTOBON SANTA MARTA</t>
  </si>
  <si>
    <t>ANTRACITAS NOBSA</t>
  </si>
  <si>
    <t>NUCLEOS DE MADERA</t>
  </si>
  <si>
    <t>NUCLEOS COLOMBIA-LLANOS DE CUIVA</t>
  </si>
  <si>
    <t>NUTREO GUARNE</t>
  </si>
  <si>
    <t>NUTRIMENTI</t>
  </si>
  <si>
    <t>COPACABANA</t>
  </si>
  <si>
    <t>LA VIRGINIA</t>
  </si>
  <si>
    <t>MAGANGUE</t>
  </si>
  <si>
    <t>PIEDECUESTA</t>
  </si>
  <si>
    <t>PITALITO</t>
  </si>
  <si>
    <t>TURBACO</t>
  </si>
  <si>
    <t>YARUMAL</t>
  </si>
  <si>
    <t>PLANTA ALQUERIA CAJICA</t>
  </si>
  <si>
    <t>LEBRIJA</t>
  </si>
  <si>
    <t>MARIQUITA</t>
  </si>
  <si>
    <t>ZONA FRANCA BOGOTA</t>
  </si>
  <si>
    <t>Santa Fe de Antioquia</t>
  </si>
  <si>
    <t>Puerto berrio</t>
  </si>
  <si>
    <t>PARQUE INDUSTRIAL LA REGIONAL RIONEGRO</t>
  </si>
  <si>
    <t>NUTREO</t>
  </si>
  <si>
    <t>PUNTO DE INTERCAMBIO LA PINTADA</t>
  </si>
  <si>
    <t>ZARAGOSA</t>
  </si>
  <si>
    <t>Calamar</t>
  </si>
  <si>
    <t>Bogotá</t>
  </si>
  <si>
    <t>Villavicencio</t>
  </si>
  <si>
    <t>GALAPA</t>
  </si>
  <si>
    <t>Bucaramanga</t>
  </si>
  <si>
    <t>SIBATE</t>
  </si>
  <si>
    <t>Puerto Berrio - cambao</t>
  </si>
  <si>
    <t>Puerto triunfo</t>
  </si>
  <si>
    <t>La Dorada</t>
  </si>
  <si>
    <t>EXPO</t>
  </si>
  <si>
    <t>ALOEXPRESS</t>
  </si>
  <si>
    <t>Celema (FBC)</t>
  </si>
  <si>
    <t>LA PINTADA</t>
  </si>
  <si>
    <t>Puerto Buenaventura</t>
  </si>
  <si>
    <t>PUNTO DE INTERCAMBIO NGB</t>
  </si>
  <si>
    <t>Eficiente destino Medellin</t>
  </si>
  <si>
    <t>PEPSICO FUNZA</t>
  </si>
  <si>
    <t>PUERTO LIBRE</t>
  </si>
  <si>
    <t>San Alberto - La Linea</t>
  </si>
  <si>
    <t>PUNTO DE INTERCAMBIO PUERTO TRIUNFO</t>
  </si>
  <si>
    <t>EL RECREO ZIPAQUIRA</t>
  </si>
  <si>
    <t>RTD Copacabana</t>
  </si>
  <si>
    <t>SANTA ROSA</t>
  </si>
  <si>
    <t>SEDIA</t>
  </si>
  <si>
    <t>SEDIAL</t>
  </si>
  <si>
    <t>GASEOSAS LUX  PIEDECUESTA</t>
  </si>
  <si>
    <t>SPRON</t>
  </si>
  <si>
    <t>TACMO</t>
  </si>
  <si>
    <t>TEBAIDA</t>
  </si>
  <si>
    <t>TENJO</t>
  </si>
  <si>
    <t>principal</t>
  </si>
  <si>
    <t>ASERRÍO GANGES CODEMACO SAN PEDRO DE LOS MILAGROS</t>
  </si>
  <si>
    <t>Medellin-Facatativa</t>
  </si>
  <si>
    <t>AYAPEL</t>
  </si>
  <si>
    <t>CALARCA</t>
  </si>
  <si>
    <t>BAVARIA TOCANCIPA</t>
  </si>
  <si>
    <t>SOLEDAD</t>
  </si>
  <si>
    <t>Barranquilla-Facatativa</t>
  </si>
  <si>
    <t>Barranquilla-La Vega</t>
  </si>
  <si>
    <t>Chia</t>
  </si>
  <si>
    <t>Cali</t>
  </si>
  <si>
    <t>IDELPLAST</t>
  </si>
  <si>
    <t>JAMUNDÍ</t>
  </si>
  <si>
    <t>PARQUEADERO TRANSCONTAINER</t>
  </si>
  <si>
    <t>TALLER MANTENIMIENTO EDINSA CALLE 80</t>
  </si>
  <si>
    <t>lES_INACTIVE</t>
  </si>
  <si>
    <t>Malaga</t>
  </si>
  <si>
    <t>Ocaña-La Linea</t>
  </si>
  <si>
    <t>Ocaña-Letras</t>
  </si>
  <si>
    <t>ARA CIENAGA DE ORO</t>
  </si>
  <si>
    <t>Grandes superficies</t>
  </si>
  <si>
    <t>SPRC CARTAGENA</t>
  </si>
  <si>
    <t>Mocoa</t>
  </si>
  <si>
    <t>Magdalena medio - Facatativa</t>
  </si>
  <si>
    <t>San Alberto-Letras</t>
  </si>
  <si>
    <t>ARA GALAPA</t>
  </si>
  <si>
    <t>letras</t>
  </si>
  <si>
    <t>CERVECERIA DEL VALLE</t>
  </si>
  <si>
    <t>CERVECERIA UNION MEDELLIN</t>
  </si>
  <si>
    <t>La Linea</t>
  </si>
  <si>
    <t>Barranquilla</t>
  </si>
  <si>
    <t>Yopal-Aguazul</t>
  </si>
  <si>
    <t>CELTA BOGOTA</t>
  </si>
  <si>
    <t>PUERTO TOLU</t>
  </si>
  <si>
    <t>PROMINERALES PUERTO BERRIO</t>
  </si>
  <si>
    <t>La Vega-Dorada</t>
  </si>
  <si>
    <t>Facatativa-Dorada</t>
  </si>
  <si>
    <t>Rozo</t>
  </si>
  <si>
    <t>Riosucio</t>
  </si>
  <si>
    <t>Lebrija-La Línea</t>
  </si>
  <si>
    <t>Alterna San alberto</t>
  </si>
  <si>
    <t>Medellin-La vega</t>
  </si>
  <si>
    <t>San Pedro</t>
  </si>
  <si>
    <t>LITO BOGOTÁ</t>
  </si>
  <si>
    <t>CALAMAR - GUAVIARE</t>
  </si>
  <si>
    <t>PUTUMAYO - PASTO</t>
  </si>
  <si>
    <t>TULCÁN - SIPI CHOCO</t>
  </si>
  <si>
    <t>LETICIA  - AMAZONAS</t>
  </si>
  <si>
    <t>Lorica</t>
  </si>
  <si>
    <t>Puerto Berrio-Facatativa</t>
  </si>
  <si>
    <t>Baranoa</t>
  </si>
  <si>
    <t>letras- San Alberto</t>
  </si>
  <si>
    <t>San alberto</t>
  </si>
  <si>
    <t>CHIGORODO</t>
  </si>
  <si>
    <t>SANTA ANA PIEDECUESTA</t>
  </si>
  <si>
    <t>PAMPLONA</t>
  </si>
  <si>
    <t>EL PEÑOL ANTIOQUIA</t>
  </si>
  <si>
    <t>PUERTO COMPAS TOLU</t>
  </si>
  <si>
    <t>PARQUEADERO EL PEAJITO</t>
  </si>
  <si>
    <t>CEDI SAN ANDRES</t>
  </si>
  <si>
    <t>Tunja</t>
  </si>
  <si>
    <t>San alberto - Magdalena Medio-Facatativa</t>
  </si>
  <si>
    <t>San alberto-Magdalena Medio-Facatativa</t>
  </si>
  <si>
    <t>Magdalena Medio- san alberto</t>
  </si>
  <si>
    <t>Letras, San Alberto, Ocaña</t>
  </si>
  <si>
    <t>Medellin-Doradal</t>
  </si>
  <si>
    <t>Facatativa Uraba</t>
  </si>
  <si>
    <t>La Vega Uraba</t>
  </si>
  <si>
    <t>Santafe-Uraba</t>
  </si>
  <si>
    <t>Doradal</t>
  </si>
  <si>
    <t>Magdalena Medio-Letras</t>
  </si>
  <si>
    <t>Doradal-San Alberto</t>
  </si>
  <si>
    <t>El Banco</t>
  </si>
  <si>
    <t>Cuestecita</t>
  </si>
  <si>
    <t>Uraba,San Onofre</t>
  </si>
  <si>
    <t>San Onofre</t>
  </si>
  <si>
    <t xml:space="preserve">TULCÁN  EXPO ECUADOR  </t>
  </si>
  <si>
    <t>CERVECERIA DEL ATLANTICO</t>
  </si>
  <si>
    <t>CEDI FUSA</t>
  </si>
  <si>
    <t>CEDI CAQUEZA_</t>
  </si>
  <si>
    <t>102110002</t>
  </si>
  <si>
    <t>30410002</t>
  </si>
  <si>
    <t>CERVECERIA BOYACA BAVARIA</t>
  </si>
  <si>
    <t>FABRICATO</t>
  </si>
  <si>
    <t>CARGUE CO2</t>
  </si>
  <si>
    <t>Magangue-Medellin</t>
  </si>
  <si>
    <t>Bogota-Villavicencio</t>
  </si>
  <si>
    <t>Magdalena Medio-Facatativa</t>
  </si>
  <si>
    <t>GUAMO</t>
  </si>
  <si>
    <t>CHIQUINQUIRA</t>
  </si>
  <si>
    <t>CELEMA (FBC)</t>
  </si>
  <si>
    <t>LICO EXPRESS SABANETA</t>
  </si>
  <si>
    <t>ARJONA</t>
  </si>
  <si>
    <t>INGENIO PROVIDENCIA</t>
  </si>
  <si>
    <t>TURBO</t>
  </si>
  <si>
    <t>SIMARITIMA BOGOTA</t>
  </si>
  <si>
    <t>Manizales-la vega</t>
  </si>
  <si>
    <t>TERNIUM PALMAR DE VARELA</t>
  </si>
  <si>
    <t>ASERRÍO GANGES SAN PEDRO DE LOS MILAGROS</t>
  </si>
  <si>
    <t>TERNIUM, PALMAR DE VARELA</t>
  </si>
  <si>
    <t>VILLAVICENCIO ADN</t>
  </si>
  <si>
    <t>EL CARMEN</t>
  </si>
  <si>
    <t>AGUACHICA</t>
  </si>
  <si>
    <t>ZIPAQUIRA</t>
  </si>
  <si>
    <t>NECOCLI</t>
  </si>
  <si>
    <t>PARAGUACHON- GUAJIRA</t>
  </si>
  <si>
    <t>FRIGORIFICOS BLE SAS</t>
  </si>
  <si>
    <t>Nutrimenti</t>
  </si>
  <si>
    <t>TRILLADORA COOPERATIVA DE CAFICULTORES DE SALGAR</t>
  </si>
  <si>
    <t>CEDI FABRICATO</t>
  </si>
  <si>
    <t>ELECTROCLUTCH COPACABANA</t>
  </si>
  <si>
    <t>AUTOMUNDIAL S.A. SABANETA</t>
  </si>
  <si>
    <t>CARPAS ARAKE</t>
  </si>
  <si>
    <t>CEDI EXITO VEGAS ENVIGADO</t>
  </si>
  <si>
    <t>HOLASA MEDELLIN</t>
  </si>
  <si>
    <t>KENWORTH DE LA MONTAÑA S.A.S. Itagui</t>
  </si>
  <si>
    <t>SCANIA MEDELLIN</t>
  </si>
  <si>
    <t>Taller ETM</t>
  </si>
  <si>
    <t>IDEPLAST</t>
  </si>
  <si>
    <t>PUERTO LOPEZ</t>
  </si>
  <si>
    <t>INGENIO CARMELITA</t>
  </si>
  <si>
    <t>BODEGAS LITO BUCARAMANGA</t>
  </si>
  <si>
    <t>Madrid</t>
  </si>
  <si>
    <t>FACATATIVA</t>
  </si>
  <si>
    <t>MAICAO</t>
  </si>
  <si>
    <t>PRICESMART FLORIDABLANCA</t>
  </si>
  <si>
    <t>LA CEJA</t>
  </si>
  <si>
    <t>50500</t>
  </si>
  <si>
    <t>COSTA</t>
  </si>
  <si>
    <t>AIR GAS BARRANQUILLA</t>
  </si>
  <si>
    <t>POSTOBON NORTE</t>
  </si>
  <si>
    <t>Principal-La Vega</t>
  </si>
  <si>
    <t>SOCIEDAD PORTUARIA DE TUMACO</t>
  </si>
  <si>
    <t>Piedecuesta-Ubate</t>
  </si>
  <si>
    <t>DEPOSITO CENTRAL CERVECERA</t>
  </si>
  <si>
    <t>GASES DE LA COSTA S.A</t>
  </si>
  <si>
    <t>METALICAS MENDEZ SIBATE</t>
  </si>
  <si>
    <t>RTD COPACABANA</t>
  </si>
  <si>
    <t>CARACOLI MAGADALENA MEDIO</t>
  </si>
  <si>
    <t>MONGUA BOYACA</t>
  </si>
  <si>
    <t>Velez</t>
  </si>
  <si>
    <t>Velez-Puerto Berrio</t>
  </si>
  <si>
    <t>ESPINAL</t>
  </si>
  <si>
    <t>BODEGA WESHOP BOGOTA</t>
  </si>
  <si>
    <t>BODEGA WESHOP MEDELLIN</t>
  </si>
  <si>
    <t>BODEGA WESHOP JAMUNDI</t>
  </si>
  <si>
    <t>NUTIVA ALIMENTOS SAS</t>
  </si>
  <si>
    <t>GARZON</t>
  </si>
  <si>
    <t>PUERTO ANTIOQUIA</t>
  </si>
  <si>
    <t>NUTRISNACKS</t>
  </si>
  <si>
    <t>Lebrija-La Linea</t>
  </si>
  <si>
    <t>AGUAS DEL NACIMIENTO VILLAVICENCIO</t>
  </si>
  <si>
    <t>MINA DE CARBON PERACOS - CÚCUTA</t>
  </si>
  <si>
    <t>SOCIEDAD PORTUARIA BARRANQUILLA</t>
  </si>
  <si>
    <t>PUERTO COMPAS BARRANQUILLA</t>
  </si>
  <si>
    <t>PUERTO BAHÍA - MARDIQUE</t>
  </si>
  <si>
    <t>MINA FUTBCOQUE SAN CAYETANO</t>
  </si>
  <si>
    <t>MINA GAC CARBONES</t>
  </si>
  <si>
    <t>SOCIEDAD PUERTO INDUSTRIAL AGUADULCE S.A.</t>
  </si>
  <si>
    <t>MINA LA DONJUANA CHINACOTA</t>
  </si>
  <si>
    <t>MINA LA LEJIA PAMPLONA</t>
  </si>
  <si>
    <t>SOCIEDAD PORTUARIA DE SANTA MARTA</t>
  </si>
  <si>
    <t>MINA PAJARITO EL ZULIA</t>
  </si>
  <si>
    <t>YILCOQUE CUCUTA</t>
  </si>
  <si>
    <t>MINA MONTUR</t>
  </si>
  <si>
    <t>PATIO TORCOROMA SARDINATA</t>
  </si>
  <si>
    <t>ITALCOL GIRON</t>
  </si>
  <si>
    <t>HARINAS DE TRIGO EL LOBO BOGOTA</t>
  </si>
  <si>
    <t>INDUSTRIA HARINERA DE SANTANDER</t>
  </si>
  <si>
    <t>CASA LUKER GIRON</t>
  </si>
  <si>
    <t>CASA LUKER BOGOTA</t>
  </si>
  <si>
    <t>ALMAVIVA SILOS</t>
  </si>
  <si>
    <t>KOBA D1 LEBRIJA</t>
  </si>
  <si>
    <t>MAKRO FLORIDABLANCA</t>
  </si>
  <si>
    <t>ALKOSTO GIRON</t>
  </si>
  <si>
    <t>BODEGAS DE TIENDAS ARA CUCUTA</t>
  </si>
  <si>
    <t>KOBA D1 CUCUTA</t>
  </si>
  <si>
    <t>AMOQUIMICOS COLOMBIA BOGOTA</t>
  </si>
  <si>
    <t>D1 FUNZA</t>
  </si>
  <si>
    <t>D1 SIBATE</t>
  </si>
  <si>
    <t>D1 TOCANCIPA</t>
  </si>
  <si>
    <t>D1 IBAGUE</t>
  </si>
  <si>
    <t>D1 TUNJA LA GRANJA</t>
  </si>
  <si>
    <t>CHIPER SAS SIBERIA</t>
  </si>
  <si>
    <t>SURTI MAYORISTA FUNZA</t>
  </si>
  <si>
    <t>ALMACENES EXITO BOGOTA</t>
  </si>
  <si>
    <t>CEDI OLIMPICA BOGOTA</t>
  </si>
  <si>
    <t>CEDI JERONIMO MARTINS GACHANCIPA</t>
  </si>
  <si>
    <t>CEDI DOLLARCITY FUNZA</t>
  </si>
  <si>
    <t>EXITO FUNZA</t>
  </si>
  <si>
    <t>OXXO SIBERIA</t>
  </si>
  <si>
    <t>PRICESMART BOGOTA</t>
  </si>
  <si>
    <t>ERCOL MADRID</t>
  </si>
  <si>
    <t>BAVARIA BARRANQUILLA</t>
  </si>
  <si>
    <t>TERNIUM ITAGUI</t>
  </si>
  <si>
    <t>METRO BOGOTA</t>
  </si>
  <si>
    <t>PUERTO BAHIA COLOMBIA DE URABA</t>
  </si>
  <si>
    <t>ARA LA ESTRELLA</t>
  </si>
  <si>
    <t>ARA MAYORISTA MEDELLIN</t>
  </si>
  <si>
    <t>ARA PLACITA DE FLOREZ MEDELLIN</t>
  </si>
  <si>
    <t>D1 GUARNE</t>
  </si>
  <si>
    <t>D1 GIRARDOTA</t>
  </si>
  <si>
    <t>D1 ESTRELLA</t>
  </si>
  <si>
    <t>ISIMO GIRARDOTA</t>
  </si>
  <si>
    <t>SUPERMERCADOS BOOM MEDELLIN</t>
  </si>
  <si>
    <t>PRICESMART MEDELLIN</t>
  </si>
  <si>
    <t>MAKRO SAN JUAN MEDELLIN</t>
  </si>
  <si>
    <t>BODEGAS D1 APARTADO</t>
  </si>
  <si>
    <t>VAQUITA BELEN MEDELLIN</t>
  </si>
  <si>
    <t>VAQUITA MAYORISTA MEDELLIN</t>
  </si>
  <si>
    <t>SOCIEDAD PORTUARIA BUENAVENTURA</t>
  </si>
  <si>
    <t>SOCIEDAD PORTUARIA TERMINAL DE CONTENEDORES DE BUENAVENTURA</t>
  </si>
  <si>
    <t>BODEGA TNT BUENAVENTURA</t>
  </si>
  <si>
    <t>PUERTO TCBUEN</t>
  </si>
  <si>
    <t>BODEGAS D1 PEREIRA</t>
  </si>
  <si>
    <t>BODEGAS ARA CERRITOS</t>
  </si>
  <si>
    <t>PRICESMART PEREIRA</t>
  </si>
  <si>
    <t>PRICESMART CALI MENGA</t>
  </si>
  <si>
    <t>PRICESMART CALI CAÑASGORDAS</t>
  </si>
  <si>
    <t>ALKOSTO CALI NORTE</t>
  </si>
  <si>
    <t>ALKOSTO CALI SUR</t>
  </si>
  <si>
    <t>MAKRO SUR CALI</t>
  </si>
  <si>
    <t>MAKRO NORTE CALI</t>
  </si>
  <si>
    <t>ARA PARQUE IND GUAJIRA 7</t>
  </si>
  <si>
    <t>CAÑAVERAL CEDI ARROYOHONDO</t>
  </si>
  <si>
    <t>CEDI EXITO YUMBO</t>
  </si>
  <si>
    <t>CEDI OLIMPICA YUMBO</t>
  </si>
  <si>
    <t>CHIPER ARROYOHONDO</t>
  </si>
  <si>
    <t>BODEGAS D1 YUMBO</t>
  </si>
  <si>
    <t>FOOD AND DRINKS YUMBO</t>
  </si>
  <si>
    <t>BODEGAS LA OCTAVA</t>
  </si>
  <si>
    <t xml:space="preserve">SOCIEDAD PORTUARIA RIVERPORT </t>
  </si>
  <si>
    <t>ITALCOL GIRARDOTA</t>
  </si>
  <si>
    <t>PALERMO SOCIEDAD PORTUARIA</t>
  </si>
  <si>
    <t>FINCA S.A MOSQUERA</t>
  </si>
  <si>
    <t>CIPA BELLO</t>
  </si>
  <si>
    <t>GYJ FERRETERIAS SA FUNZA</t>
  </si>
  <si>
    <t>TERNIUM - COFA BOGOTA</t>
  </si>
  <si>
    <t>GYJ FERRETERIAS SA - PEREIRA</t>
  </si>
  <si>
    <t>GYJ FERRETERIAS SA - VILLAVICENCIO</t>
  </si>
  <si>
    <t>TERNIUM MANIZALES</t>
  </si>
  <si>
    <t>TERNIUM - STECKERL EJE CAFETERO</t>
  </si>
  <si>
    <t>STECKERL ITAGUI COP</t>
  </si>
  <si>
    <t>RENTA FRIO BARRANQUILLA</t>
  </si>
  <si>
    <t>NUTRIUM MALAMBO</t>
  </si>
  <si>
    <t>ZONA FRANCA CARTAGENA</t>
  </si>
  <si>
    <t>PRICESMART BARRANQUILLA</t>
  </si>
  <si>
    <t>ARA CARTAGENA</t>
  </si>
  <si>
    <t>OLIMPICA CARTAGENA</t>
  </si>
  <si>
    <t>BODEGAS D1 CERETÉ</t>
  </si>
  <si>
    <t>D1 VALLEDUPAR</t>
  </si>
  <si>
    <t>ARA VALLEDUPAR</t>
  </si>
  <si>
    <t>Bosconia</t>
  </si>
  <si>
    <t>AEROPUERTO JOSE MARIA CORDOBA</t>
  </si>
  <si>
    <t>MOINSOPLAST BOGOTA</t>
  </si>
  <si>
    <t>CONTEGRAL BOGOTA</t>
  </si>
  <si>
    <t>BEBIDAS Y ALIMENTOS ALAMEDA</t>
  </si>
  <si>
    <t>ALCALDÍA DE PARATEBUENO</t>
  </si>
  <si>
    <t>VENDING LUX CAFÉ</t>
  </si>
  <si>
    <t>SAN VICENTE DE CHUCURÍ</t>
  </si>
  <si>
    <t>CUMARAL</t>
  </si>
  <si>
    <t>PUERTO GAITAN</t>
  </si>
  <si>
    <t>MEDINA</t>
  </si>
  <si>
    <t>VIVERO MAGDALENA RIVER CHICORAL</t>
  </si>
  <si>
    <t>MINA CARBOMAX DE COLOMBIA</t>
  </si>
  <si>
    <t>Manizales - la vega</t>
  </si>
  <si>
    <t>TALLER MANTENIMIENTO EDINSA BELLO</t>
  </si>
  <si>
    <t>PARQUEADERO LICO EXPRESS</t>
  </si>
  <si>
    <t>NAVITRANS S.A.S. GIRON</t>
  </si>
  <si>
    <t>Principal-Bolombolo</t>
  </si>
  <si>
    <t>ALKOSTO TUQUERRES</t>
  </si>
  <si>
    <t>OXXO FONTIBON</t>
  </si>
  <si>
    <t>OXXO SANTANDER</t>
  </si>
  <si>
    <t>LICOEXPRESS PEREIRA</t>
  </si>
  <si>
    <t>SABANETA</t>
  </si>
  <si>
    <t>ERCOL PEREIRA</t>
  </si>
  <si>
    <t>ALQUERIA BOGOTA</t>
  </si>
  <si>
    <t>COMESTIBLES SAN MARTIN S.A.S.</t>
  </si>
  <si>
    <t>MAKRO CALI VALLE DE LILI SUR</t>
  </si>
  <si>
    <t>MAKRO CALI NORTE</t>
  </si>
  <si>
    <t>CENTRO DE DISTRIBUCIÓN EXITO CALI</t>
  </si>
  <si>
    <t>BODEGAS D1 BARRANQUILLA</t>
  </si>
  <si>
    <t>SOCIEDAD PORTUARIA RIVERPORT</t>
  </si>
  <si>
    <t>CIPA SA BELLO</t>
  </si>
  <si>
    <t>CENTRO LOGISTICO OLIMPICA</t>
  </si>
  <si>
    <t>CENTRO LOGISTICO OLIMPICA CARTAGENA</t>
  </si>
  <si>
    <t>CEDI COTA JERONIMO MARTINS</t>
  </si>
  <si>
    <t>ZONA FRANCA CENTRAL CERVECERA</t>
  </si>
  <si>
    <t>BUCARAMANGA APOYO DISTRIBUCIÓN T2</t>
  </si>
  <si>
    <t>D1 GALAPA</t>
  </si>
  <si>
    <t>BODEGA GLOBAL GARLIC  - CARTAGENA</t>
  </si>
  <si>
    <t>SENA HUILA</t>
  </si>
  <si>
    <t>PRICESMART ESTRELLA (BODEGAS CCL MEDELLIN)</t>
  </si>
  <si>
    <t>QUIMPAC DE COLOMBIA PALMIRA</t>
  </si>
  <si>
    <t>SOCORRO TRIUNFO ASTREA</t>
  </si>
  <si>
    <t>BODEGAS PARQUE EMPRESARIAL SIBERIA</t>
  </si>
  <si>
    <t>EDIFICIO COLTEJER</t>
  </si>
  <si>
    <t>CALI BODEGA SANTA MARIA</t>
  </si>
  <si>
    <t>CEDI ISIMO COTA</t>
  </si>
  <si>
    <t>ASOCIACIÓN LA SANTA ALIANZA</t>
  </si>
  <si>
    <t>MERCAPRI</t>
  </si>
  <si>
    <t>PIPIRAL</t>
  </si>
  <si>
    <t>PARQUE INDUSTRIAL SANTA LUCÍA</t>
  </si>
  <si>
    <t>PINCHOTE</t>
  </si>
  <si>
    <t>KSTOM</t>
  </si>
  <si>
    <t>CEDI ÉXITO YUMBO</t>
  </si>
  <si>
    <t>PRODICARBONES SOGAMOSO</t>
  </si>
  <si>
    <t>FINCA LAS TANGAS - SUCRE</t>
  </si>
  <si>
    <t>Duitama</t>
  </si>
  <si>
    <t>Remedios</t>
  </si>
  <si>
    <t>Sociedad Puerto Industrial Aguadulce S.A.</t>
  </si>
  <si>
    <t>ALMACEN GASCOL SUR</t>
  </si>
  <si>
    <t>ALMACEN GASEOSAS LUX BOGOTA</t>
  </si>
  <si>
    <t>ARA CALLE 80</t>
  </si>
  <si>
    <t>ARINTIA PREVENTIVOS</t>
  </si>
  <si>
    <t>AUTOMUNDIAL S.A. BOGOTA</t>
  </si>
  <si>
    <t>BODEGA 1 AGUAS</t>
  </si>
  <si>
    <t>Bodegas Parque Empresarial Siberia</t>
  </si>
  <si>
    <t>Carpas y Carrocerías Halcon</t>
  </si>
  <si>
    <t>CDA IVESUR Colombia Bogota</t>
  </si>
  <si>
    <t>CEDI IBAGUE</t>
  </si>
  <si>
    <t>Facatativa-La Linea</t>
  </si>
  <si>
    <t>Facatativa-Linea</t>
  </si>
  <si>
    <t>CENTRAL PARK</t>
  </si>
  <si>
    <t>CUMMINS DE LOS ANDES S.A MOSQUERA</t>
  </si>
  <si>
    <t>EL SURTIDOR MAICAO S.A</t>
  </si>
  <si>
    <t>ELECTRONIC SYSTEM SIBERIA</t>
  </si>
  <si>
    <t>ELECTRONIC SYSTEM ZONA INDUSTRIAL BOGOTA</t>
  </si>
  <si>
    <t>ELECTRONIC SYSTEMS JPG SAS Bogotá</t>
  </si>
  <si>
    <t>EMPRESA PANAMERICANA DE INGENIERIA</t>
  </si>
  <si>
    <t>Exito Madrid</t>
  </si>
  <si>
    <t>FOOD AND DRINK BOGOTA</t>
  </si>
  <si>
    <t>Frigorificos Ble SAS</t>
  </si>
  <si>
    <t>GASEOSAS DE CORDOBA-MONTERIA</t>
  </si>
  <si>
    <t>GASEOSAS DE CORDOBA-NEIVA</t>
  </si>
  <si>
    <t>GASEOSAS DE CORDOBA-VILLAVICENCIO</t>
  </si>
  <si>
    <t>Gaseosas Glacial Mariquita</t>
  </si>
  <si>
    <t>Hidrométrica</t>
  </si>
  <si>
    <t>Inmalbestos De Mosquera</t>
  </si>
  <si>
    <t>LINDE-TOCANCIPA</t>
  </si>
  <si>
    <t>Lito Bogotá</t>
  </si>
  <si>
    <t>Metálicas Mendez</t>
  </si>
  <si>
    <t>NAVEMAR</t>
  </si>
  <si>
    <t>NAVITRANS S.A.S. BOGOTA</t>
  </si>
  <si>
    <t>NAVITRANS S.A.S. DUITAMA</t>
  </si>
  <si>
    <t>NAVITRANS S.A.S. ITAGUI</t>
  </si>
  <si>
    <t>PAF Funza</t>
  </si>
  <si>
    <t>Parque Industrial Santa Lucía</t>
  </si>
  <si>
    <t>Parqueadero El Playon 2</t>
  </si>
  <si>
    <t>Parqueadero el Tunal</t>
  </si>
  <si>
    <t>PARQUEADERO GASCOL SUR</t>
  </si>
  <si>
    <t>Parqueadero Tropicana 24h</t>
  </si>
  <si>
    <t>PATIO CAMION</t>
  </si>
  <si>
    <t>PATIO DE CONTENEDORES CCL-SIMARITIMA</t>
  </si>
  <si>
    <t>PATIOS DE COLOMBIA</t>
  </si>
  <si>
    <t>Manizales</t>
  </si>
  <si>
    <t>REMOLQUES Y VANES S.A.S.</t>
  </si>
  <si>
    <t>SCANIA BOGOTA</t>
  </si>
  <si>
    <t>SOLO CAMIONES LTDA</t>
  </si>
  <si>
    <t>SURTIRETENES Y RODAMIENTOS LTDA</t>
  </si>
  <si>
    <t>TALLER MANTENIMIENTO EDINSA BOGOTÁ</t>
  </si>
  <si>
    <t>Taller Montevideo</t>
  </si>
  <si>
    <t>Taller Renting ChevroCentro</t>
  </si>
  <si>
    <t>Taller San Andrecito de la 38</t>
  </si>
  <si>
    <t>TRANSPORTES GASCOL CENTRO</t>
  </si>
  <si>
    <t>CENCOSUD COLOMBIA S.A</t>
  </si>
  <si>
    <t>TRENDS LOVERS</t>
  </si>
  <si>
    <t>PARQUE INDUSTRIAL GRAN SABANA</t>
  </si>
  <si>
    <t>ESENTTIA CARTAGENA</t>
  </si>
  <si>
    <t>DISTRIBUCIONES VALERY</t>
  </si>
  <si>
    <t>NOVAVENTA BOGOTA</t>
  </si>
  <si>
    <t>ALKOSTO LA 68</t>
  </si>
  <si>
    <t>AMERICAS 68 EXPRESS</t>
  </si>
  <si>
    <t>DISTRIBUICIONES SHAMACA SAS</t>
  </si>
  <si>
    <t>DISTRIBUCIONES LA FUENTE BOGOTA</t>
  </si>
  <si>
    <t>FRUVER LA FELICIDAD</t>
  </si>
  <si>
    <t>GAMEZ LICORES BOGOTA</t>
  </si>
  <si>
    <t>METROPOL MODELIA</t>
  </si>
  <si>
    <t>PROMO PARAMO</t>
  </si>
  <si>
    <t>ALMACENADORA GRAN COLOMBIA S.A</t>
  </si>
  <si>
    <t>CENTRO LOGISTICO ITULPARK</t>
  </si>
  <si>
    <t>ARA NEIVA</t>
  </si>
  <si>
    <t>ARA VILLAVICENCIO</t>
  </si>
  <si>
    <t>KOS COLOMBIA SAS</t>
  </si>
  <si>
    <t>MANUCHAR FUNZA</t>
  </si>
  <si>
    <t>FINCA SA MOSQUERA</t>
  </si>
  <si>
    <t>C.I. EMPAQUETADORA DEL NORTE S.A.S</t>
  </si>
  <si>
    <t>MOINSOPLAST - FUNZA</t>
  </si>
  <si>
    <t>MOLDPET LA ESTRELLA</t>
  </si>
  <si>
    <t>INDUSTRIAS PLASTICAS ATH CALDAS</t>
  </si>
  <si>
    <t>INNOVAPET ENVASES S.A.S.</t>
  </si>
  <si>
    <t>MEDIUM EDGARDO BLANCO Y CIA S C A</t>
  </si>
  <si>
    <t>BOGOTA LAS FERIAS</t>
  </si>
  <si>
    <t>CENCOSUD COLOMBIA YUMBO</t>
  </si>
  <si>
    <t>BODEGA EL TRIUNFO</t>
  </si>
  <si>
    <t>SMI COLOMBIA TOCANCIPA</t>
  </si>
  <si>
    <t>BODEGA MOTOTRANSPORTAR S.A.S.</t>
  </si>
  <si>
    <t>Air Gas Barranquilla</t>
  </si>
  <si>
    <t>ARA CIENAGA DE ORO CORDOBA</t>
  </si>
  <si>
    <t>AUTOMUNDIAL S.A. GIRON</t>
  </si>
  <si>
    <t>AUTOMUNDIAL S.A. YUMBO</t>
  </si>
  <si>
    <t>CENTRAL CERVECERA</t>
  </si>
  <si>
    <t>Kenworth De La Montaña Centenario</t>
  </si>
  <si>
    <t>SURAGAS CALLE 13</t>
  </si>
  <si>
    <t>IVESUR MEDELLIN</t>
  </si>
  <si>
    <t>KENWORTH DE LA MONTAÑA IBAGUE</t>
  </si>
  <si>
    <t>Neiva</t>
  </si>
  <si>
    <t>ELECTRONIC SYSTEM ZIPAQUIRA</t>
  </si>
  <si>
    <t>COMPAS CARTAGENA</t>
  </si>
  <si>
    <t>SURAGAS BOGOTA</t>
  </si>
  <si>
    <t>Pajarito</t>
  </si>
  <si>
    <t>SEMCOLSA</t>
  </si>
  <si>
    <t>Hotel El Molino Piedecuesta</t>
  </si>
  <si>
    <t>IMPADOC SA JAMUNDI</t>
  </si>
  <si>
    <t>IVESUR COLOMBIA S.A. CALI</t>
  </si>
  <si>
    <t>IVESUR COLOMBIA S.A. SOLEDAD</t>
  </si>
  <si>
    <t>TALLER MANTENIMIENTO EDINSA MALAMBO</t>
  </si>
  <si>
    <t>KENWORTH DE LA MONTAÑA BARRANQUILLA</t>
  </si>
  <si>
    <t>NAVITRANS S.A.S. BARRANQUILLA</t>
  </si>
  <si>
    <t>AUTOMUNDIAL S.A. BARRANQUILLA</t>
  </si>
  <si>
    <t>Taller Julio Diaz 1</t>
  </si>
  <si>
    <t>NAVITRANS S.A.S. MEDELLIN</t>
  </si>
  <si>
    <t>NUTRIUM</t>
  </si>
  <si>
    <t>PARQUEADERO LAS OLAS CARTAGENA</t>
  </si>
  <si>
    <t>PARQUEADERO RTR</t>
  </si>
  <si>
    <t>TPO DOSQUEBRADAS</t>
  </si>
  <si>
    <t>FOOD AND DRINK BARRANQUILLA</t>
  </si>
  <si>
    <t>TALLER SCANIA  BARRANQUILLA</t>
  </si>
  <si>
    <t>TODO FIBRAS BARRANQUILLA</t>
  </si>
  <si>
    <t>Prominerales Yumbo</t>
  </si>
  <si>
    <t>Sociedad portuaria Barranquilla</t>
  </si>
  <si>
    <t>Taller Impullsar</t>
  </si>
  <si>
    <t>ETM BARRANQUILLA</t>
  </si>
  <si>
    <t>Taller Semcolsa SAS</t>
  </si>
  <si>
    <t>TRASNPORTUARIA CENTRAL PARK 80</t>
  </si>
  <si>
    <t>BODEGA DE LICORES FLORENCIA</t>
  </si>
  <si>
    <t>SUR TOLIMA ISIMO</t>
  </si>
  <si>
    <t>BODEGA DE LICORES CALDAS</t>
  </si>
  <si>
    <t>BODEGA DE LICORES CUNDINAMARCA PANCHES</t>
  </si>
  <si>
    <t>BODEGA LICO RESERVAS DEL PORVENIR</t>
  </si>
  <si>
    <t>BODEGA RENTAS CUCUTA</t>
  </si>
  <si>
    <t>CEDI SUR NEIVA ISIMO</t>
  </si>
  <si>
    <t>CEDI ORIENTE ISIMO</t>
  </si>
  <si>
    <t>BODEGA ANTIOQUIA SECO</t>
  </si>
  <si>
    <t>BODEA DE LICORES BOLIVAR</t>
  </si>
  <si>
    <t>CADI CARIBE ISIMO</t>
  </si>
  <si>
    <t>BODEGA DE LICORES MAGDALENA RODADERO</t>
  </si>
  <si>
    <t>BODEGA RENTA BRAVO PAEZ</t>
  </si>
  <si>
    <t>COLEGIO SALESIANO</t>
  </si>
  <si>
    <t>COLEGIO LA PRESENTACION</t>
  </si>
  <si>
    <t>GASES DE LA COSTA SUCURSAL MEDELLIN</t>
  </si>
  <si>
    <t>FACTORES Y MERCADO</t>
  </si>
  <si>
    <t>ALKOSTO EL EDEN BOGOTA</t>
  </si>
  <si>
    <t>DISTRIBUCIONES LA CASA BLANCA</t>
  </si>
  <si>
    <t>CHORIZO SANTANDEREANO ORIGINAL 2</t>
  </si>
  <si>
    <t>LA GRAN CENTRAL DE BEBIDAS</t>
  </si>
  <si>
    <t>DISTRI 18 LICORES SAS</t>
  </si>
  <si>
    <t>MARKET MULTICATEGORIAS</t>
  </si>
  <si>
    <t>MERCADOS BM SAS</t>
  </si>
  <si>
    <t>MERKATIENDAS LA GUACA </t>
  </si>
  <si>
    <t>F1 METROWILFO</t>
  </si>
  <si>
    <t>DISTRIBUIDORA PAEZ Y.R.C.S</t>
  </si>
  <si>
    <t>DISTRIBUIDORA RAMIREZ</t>
  </si>
  <si>
    <t>SAN DIEGO SUPERMERCADO</t>
  </si>
  <si>
    <t>CD SIBATE</t>
  </si>
  <si>
    <t>SUNSHINE BOUQUET</t>
  </si>
  <si>
    <t>SURTITIENDAS DE LA 11 SAS</t>
  </si>
  <si>
    <t>PA MEKATEAR</t>
  </si>
  <si>
    <t>COLEGIO RAFAEL REYES</t>
  </si>
  <si>
    <t>PEPSICO</t>
  </si>
  <si>
    <t>VILLANUEVA CASANARE D1</t>
  </si>
  <si>
    <t>BBI TOCANCIPA</t>
  </si>
  <si>
    <t>LEVAPAN FUNZA</t>
  </si>
  <si>
    <t>LEVAPAN GIRARDOTA</t>
  </si>
  <si>
    <t>MANUCHAR PALMIRA</t>
  </si>
  <si>
    <t>AEROPUERTO EL DORADO BOGOTA</t>
  </si>
  <si>
    <t xml:space="preserve">OCCIDENTAL DE PLASTICOS </t>
  </si>
  <si>
    <t>ARA EL SAMAN</t>
  </si>
  <si>
    <t>PULPIFRUTI</t>
  </si>
  <si>
    <t>SAN MIGUEL INDUSTRIAS PET</t>
  </si>
  <si>
    <t>ASOCIACION DE PRODUCTORES Y COMERCIALIZACIONES AGROPECUARIOS DE ASTREA</t>
  </si>
  <si>
    <t>FINCA JAGUA DE IBIRICO</t>
  </si>
  <si>
    <t>EficienteMGM</t>
  </si>
  <si>
    <t>ABASTOS COMERCIAL DE VIVERES</t>
  </si>
  <si>
    <t>ALKOSTO 170</t>
  </si>
  <si>
    <t>MERKA CENTRO</t>
  </si>
  <si>
    <t>F1 MERCAFAM</t>
  </si>
  <si>
    <t>ALKOSTO VENECIA BOGOTA</t>
  </si>
  <si>
    <t>BODEGA SURTI MAYORISTA PLACITA DE FLOREZ</t>
  </si>
  <si>
    <t>DISTRIBUIDORA LOS PAISAS</t>
  </si>
  <si>
    <t>INVERSIONES ARCHILA MONSALVE</t>
  </si>
  <si>
    <t>VENDCA</t>
  </si>
  <si>
    <t>AHORRAMAS EXPRESS</t>
  </si>
  <si>
    <t>ARA GIRARDOTA</t>
  </si>
  <si>
    <t>BBI GIRARDOTA</t>
  </si>
  <si>
    <t>COORATIENDAS</t>
  </si>
  <si>
    <t>TIENDA DISTRICASTILLA</t>
  </si>
  <si>
    <t>DISTRIBUICIONES EDMAR</t>
  </si>
  <si>
    <t>F1 EL ARCA DISTRIBUCIONES SAS</t>
  </si>
  <si>
    <t>FRUTERIA MICKEY MOUSE</t>
  </si>
  <si>
    <t>ITG INVERSIONES LIDER</t>
  </si>
  <si>
    <t>INCOLAR </t>
  </si>
  <si>
    <t>LA BODEGA MAGICA</t>
  </si>
  <si>
    <t>RENTA FRIO</t>
  </si>
  <si>
    <t>MANANTIAL SAS</t>
  </si>
  <si>
    <t>MERCAGAN SALITRE</t>
  </si>
  <si>
    <t>RCN TV AV AMERICAS</t>
  </si>
  <si>
    <t>TIENDA TUTO</t>
  </si>
  <si>
    <t>VENJAM</t>
  </si>
  <si>
    <t>VIVERO ALCEBA</t>
  </si>
  <si>
    <t>VIVERO AWAVICHOR</t>
  </si>
  <si>
    <t>INGREDION COLOMBIA S.A CALI</t>
  </si>
  <si>
    <t>IMPADOC SA CALI</t>
  </si>
  <si>
    <t>YESOS Y CAOLINES DEL CARIBE S.A</t>
  </si>
  <si>
    <t>Faca</t>
  </si>
  <si>
    <t>ELECTRONIC SUCURSAL 2</t>
  </si>
  <si>
    <t>Sociedad Portuaria Buenaventura</t>
  </si>
  <si>
    <t>CEDI SANTA FE DE ANTIOQUIA</t>
  </si>
  <si>
    <t>Mag.Medio-San Alberto</t>
  </si>
  <si>
    <t>DESCAFEINADORA COLOMBIANA MANIZALES</t>
  </si>
  <si>
    <t>Facatativa-San Alberto</t>
  </si>
  <si>
    <t>Faca-Uraba</t>
  </si>
  <si>
    <t>Lebrija-Facatativa</t>
  </si>
  <si>
    <t>KENWORTH DE LA MONTAÑA YUMBO</t>
  </si>
  <si>
    <t>AUTOMUNDIAL DOSQUEBRADAS</t>
  </si>
  <si>
    <t>CENTRO LOGISTICO OLIMPICA (BARRANQUILLA)</t>
  </si>
  <si>
    <t>Terminal de Contenedores de Buenaventura S.A. - TC</t>
  </si>
  <si>
    <t>Barranquilla-Mag. Medio</t>
  </si>
  <si>
    <t>DISTRIBUIDORA LA ALIANZA DC SAS</t>
  </si>
  <si>
    <t>JUMBO CALLE 170</t>
  </si>
  <si>
    <t>0074</t>
  </si>
  <si>
    <t>INGENIO PICHICHI</t>
  </si>
  <si>
    <t>SEVILLA</t>
  </si>
  <si>
    <t>COMERCIALIZADORA SUPERMERCADOS LA 2000 MEDELLIN</t>
  </si>
  <si>
    <t>MERCASUPER MEDELLIN</t>
  </si>
  <si>
    <t>COOPIDROGAS PALMIRA</t>
  </si>
  <si>
    <t>VENDING PALMIRA</t>
  </si>
  <si>
    <t>VENDING JAMUNDI</t>
  </si>
  <si>
    <t>VENDING CALI</t>
  </si>
  <si>
    <t>Postobon Yumbo</t>
  </si>
  <si>
    <t>Oficina Central Postobon</t>
  </si>
  <si>
    <t>Lux Villavicencio</t>
  </si>
  <si>
    <t>Lux Bogota La 80</t>
  </si>
  <si>
    <t>Postobon Pereira</t>
  </si>
  <si>
    <t>Postobon San Andres</t>
  </si>
  <si>
    <t>Gaseosas Del Llano</t>
  </si>
  <si>
    <t>Cedi Ipiales</t>
  </si>
  <si>
    <t>Gascol Centro</t>
  </si>
  <si>
    <t>CEDI San Andres</t>
  </si>
  <si>
    <t>LUX ADN</t>
  </si>
  <si>
    <t>MEGACELESTE SAS </t>
  </si>
  <si>
    <t>EXITO  MALAMBO</t>
  </si>
  <si>
    <t>MERCADEO REFRESH</t>
  </si>
  <si>
    <t>LA ECONOMIKA SUMINISTROS INSUMOS</t>
  </si>
  <si>
    <t>COMPANIA DE ALIMENTOS SHALOM SAS BOGOTA</t>
  </si>
  <si>
    <t>DRINKS DE COLOMBIA S.A.S</t>
  </si>
  <si>
    <t>JARDIN PLAZA WINNER GROUP</t>
  </si>
  <si>
    <t>TORRE EVEREST POSTOBON S A</t>
  </si>
  <si>
    <t>MARIA FERNANDA AGUDELO</t>
  </si>
  <si>
    <t>SOMOS PET ITAGUI</t>
  </si>
  <si>
    <t>ECOPAQUE LAS GARZAS</t>
  </si>
  <si>
    <t>LACTALIS COLOMBIA LTDA</t>
  </si>
  <si>
    <t>FENOCO S.A CIENAGA</t>
  </si>
  <si>
    <t>ESTACION FERREA LA DORADA</t>
  </si>
  <si>
    <t>TULÚA</t>
  </si>
  <si>
    <t>PORVENIR PENSIONES Y CESANTÍAS</t>
  </si>
  <si>
    <t>MOLINO DE ORIENTE S.A</t>
  </si>
  <si>
    <t>OTORGO ENVASES S.A.S.</t>
  </si>
  <si>
    <t>TERNIUM DEL ATLÁNTICO</t>
  </si>
  <si>
    <t>AGROHIERROS GALAPA</t>
  </si>
  <si>
    <t>FERROSVEL SAS</t>
  </si>
  <si>
    <t>C.I. METALES LA UNIÓN S.A.S</t>
  </si>
  <si>
    <t>TIENDAS MERCADERIA BOGOTA</t>
  </si>
  <si>
    <t>AVIANCA SALON VIP PALMIRA</t>
  </si>
  <si>
    <t>COTA COUNTRY CLUB</t>
  </si>
  <si>
    <t>EXITO MALAMBO</t>
  </si>
  <si>
    <t>HABITAT MINERIA URBANA</t>
  </si>
  <si>
    <t>MAKRO CALLE 80</t>
  </si>
  <si>
    <t>MAKRO POBLADO MEDELLÍN</t>
  </si>
  <si>
    <t>POSTOBON S.A. CRA 8VA</t>
  </si>
  <si>
    <t>Fonseca</t>
  </si>
  <si>
    <t>50842</t>
  </si>
  <si>
    <t>60027</t>
  </si>
  <si>
    <t>Popayan</t>
  </si>
  <si>
    <t>JERONIMO MARTINS- CIENEGA DE ORO</t>
  </si>
  <si>
    <t>Boscnonia</t>
  </si>
  <si>
    <t>DIACO S.A. SIBATE</t>
  </si>
  <si>
    <t>ALAMBRES Y MALLAS S.A</t>
  </si>
  <si>
    <t>COLGATE PALMOLIVE</t>
  </si>
  <si>
    <t>CONSERVAS COLOMBINA S.A</t>
  </si>
  <si>
    <t>IMBERA COLOMBIA</t>
  </si>
  <si>
    <t>REPRESENTACIONES PUBLITOUR</t>
  </si>
  <si>
    <t>LOS TEJADITOS S.A.S</t>
  </si>
  <si>
    <t>PARQUE INDUSTRIAL MONTANA</t>
  </si>
  <si>
    <t>FRIO ALIMENTARIA S.A.S</t>
  </si>
  <si>
    <t>GNL GREEN NETWORK LOGISTICS SAS</t>
  </si>
  <si>
    <t>PUERTO BITCO BARRANQUILLA</t>
  </si>
  <si>
    <t>DOBLAMOS S.A.S. MEDELLIN</t>
  </si>
  <si>
    <t>DIACO SA PALERMO SOCIEDAD PORTUARIA</t>
  </si>
  <si>
    <t>SUPERMERCADOS BOMBONA MEDELLIN</t>
  </si>
  <si>
    <t>AEROPUERTO BARRANQUILLA</t>
  </si>
  <si>
    <t>MERCADERIA SUPERMERCADOS DINASTIA BUENOS AIRES</t>
  </si>
  <si>
    <t>GYJ FERRETERIAS MARINILLA</t>
  </si>
  <si>
    <t>Cucuta</t>
  </si>
  <si>
    <t>TALLER CALRAM</t>
  </si>
  <si>
    <t>ME67</t>
  </si>
  <si>
    <t>PLANTA IBERPLAST MALAMBO</t>
  </si>
  <si>
    <t>GYJ FERRETERIAS BOGOTA SUR</t>
  </si>
  <si>
    <t>GYJ FERRETERIAS BOGOTA NORTE</t>
  </si>
  <si>
    <t>DOBLAMOS S.A.S. COPA</t>
  </si>
  <si>
    <t>OLIMPICA MALAMBO</t>
  </si>
  <si>
    <t>INGENIO MAYAGUEZ</t>
  </si>
  <si>
    <t>MERCATODO FLORESTA</t>
  </si>
  <si>
    <t>ZONA FRANCA LA CAYENA</t>
  </si>
  <si>
    <t>PRODUCTOS ALIMENTICIOS LA LOCURA</t>
  </si>
  <si>
    <t>DISEÑOS Y SISTEMAS LTDA</t>
  </si>
  <si>
    <t>JUMBO LA 65 MEDELLIN</t>
  </si>
  <si>
    <t>GYJ FERRETERIAS NEIVA</t>
  </si>
  <si>
    <t>Lebrija-Magdalena Medio</t>
  </si>
  <si>
    <t>San onofre</t>
  </si>
  <si>
    <t>Mondoñedo</t>
  </si>
  <si>
    <t>Letras-la vega</t>
  </si>
  <si>
    <t>MARINILLA</t>
  </si>
  <si>
    <t>DIMA - COGUA</t>
  </si>
  <si>
    <t>POSTOBON LA OCTAVA</t>
  </si>
  <si>
    <t>MAQUILA QUIBI</t>
  </si>
  <si>
    <t>Letras-La vega</t>
  </si>
  <si>
    <t>uraba</t>
  </si>
  <si>
    <t>Remedios-Letras</t>
  </si>
  <si>
    <t>Remedios-letras</t>
  </si>
  <si>
    <t>Maddalena medio</t>
  </si>
  <si>
    <t>letras-Remedios</t>
  </si>
  <si>
    <t>Linea</t>
  </si>
  <si>
    <t>Plaza</t>
  </si>
  <si>
    <t>Nombre Centro</t>
  </si>
  <si>
    <t>Codigo SAP</t>
  </si>
  <si>
    <t>Regional</t>
  </si>
  <si>
    <t>Ciudad</t>
  </si>
  <si>
    <t>Ciudad SICETAC</t>
  </si>
  <si>
    <t>Equivalente SICETAC</t>
  </si>
  <si>
    <t>Código nómina</t>
  </si>
  <si>
    <t>Código facturación</t>
  </si>
  <si>
    <t>Ciudad Tablero RNDC</t>
  </si>
  <si>
    <t>COD CIUDAD SISETAC</t>
  </si>
  <si>
    <t>Ciudad Equivalente  RNDC</t>
  </si>
  <si>
    <t>COD EQUIVALENTE SISETAC</t>
  </si>
  <si>
    <t>8101</t>
  </si>
  <si>
    <t>AIRLQSI</t>
  </si>
  <si>
    <t>0445</t>
  </si>
  <si>
    <t>OCCIDENTE</t>
  </si>
  <si>
    <t>CALOTO</t>
  </si>
  <si>
    <t>CALOT</t>
  </si>
  <si>
    <t>0437</t>
  </si>
  <si>
    <t>SANTANDER</t>
  </si>
  <si>
    <t>AGUAC</t>
  </si>
  <si>
    <t>0146</t>
  </si>
  <si>
    <t>ANSERMA</t>
  </si>
  <si>
    <t>ANSERMA CALDAS</t>
  </si>
  <si>
    <t>ANSER</t>
  </si>
  <si>
    <t>0119</t>
  </si>
  <si>
    <t>ARACATACA</t>
  </si>
  <si>
    <t>ARACA</t>
  </si>
  <si>
    <t>0142</t>
  </si>
  <si>
    <t>ARMEN</t>
  </si>
  <si>
    <t>0446</t>
  </si>
  <si>
    <t>BARBOSA</t>
  </si>
  <si>
    <t>BARBO</t>
  </si>
  <si>
    <t>0449</t>
  </si>
  <si>
    <t>BOSCONIA</t>
  </si>
  <si>
    <t>BOSCO</t>
  </si>
  <si>
    <t>0131</t>
  </si>
  <si>
    <t>BTURA</t>
  </si>
  <si>
    <t>0411</t>
  </si>
  <si>
    <t>CALLE</t>
  </si>
  <si>
    <t>0012</t>
  </si>
  <si>
    <t>CAQUEZA</t>
  </si>
  <si>
    <t>CAQUEA</t>
  </si>
  <si>
    <t>0113</t>
  </si>
  <si>
    <t>CARTA</t>
  </si>
  <si>
    <t>0384</t>
  </si>
  <si>
    <t>CAUCA</t>
  </si>
  <si>
    <t>CHIGORODÓ</t>
  </si>
  <si>
    <t>CHIGO</t>
  </si>
  <si>
    <t>0444</t>
  </si>
  <si>
    <t>CHIQUINQUIRÁ</t>
  </si>
  <si>
    <t>CHIQU</t>
  </si>
  <si>
    <t>0436</t>
  </si>
  <si>
    <t>EL BANCO</t>
  </si>
  <si>
    <t>BANCO</t>
  </si>
  <si>
    <t>0388</t>
  </si>
  <si>
    <t>FLORE</t>
  </si>
  <si>
    <t>0448</t>
  </si>
  <si>
    <t>FONSECA</t>
  </si>
  <si>
    <t>FONSE</t>
  </si>
  <si>
    <t>0013</t>
  </si>
  <si>
    <t>FUSA</t>
  </si>
  <si>
    <t>FUSAA</t>
  </si>
  <si>
    <t>0387</t>
  </si>
  <si>
    <t>GARZÓN</t>
  </si>
  <si>
    <t>GARZO</t>
  </si>
  <si>
    <t>0394</t>
  </si>
  <si>
    <t>GRANADA</t>
  </si>
  <si>
    <t>GRANA</t>
  </si>
  <si>
    <t>0033</t>
  </si>
  <si>
    <t>GUATEQUE</t>
  </si>
  <si>
    <t>GUATE</t>
  </si>
  <si>
    <t>0397</t>
  </si>
  <si>
    <t>IPIAL</t>
  </si>
  <si>
    <t>0292</t>
  </si>
  <si>
    <t>ITAGU</t>
  </si>
  <si>
    <t>0358</t>
  </si>
  <si>
    <t>JAMUN</t>
  </si>
  <si>
    <t>0391</t>
  </si>
  <si>
    <t>DORAD</t>
  </si>
  <si>
    <t>0024</t>
  </si>
  <si>
    <t>LA MESA</t>
  </si>
  <si>
    <t>MESA</t>
  </si>
  <si>
    <t>0022</t>
  </si>
  <si>
    <t>MADRI</t>
  </si>
  <si>
    <t>0383</t>
  </si>
  <si>
    <t>MAGAN</t>
  </si>
  <si>
    <t>0230</t>
  </si>
  <si>
    <t>MAICA</t>
  </si>
  <si>
    <t>0145</t>
  </si>
  <si>
    <t>MANIZ</t>
  </si>
  <si>
    <t>0392</t>
  </si>
  <si>
    <t>MARIQ</t>
  </si>
  <si>
    <t>0434</t>
  </si>
  <si>
    <t>0439</t>
  </si>
  <si>
    <t>PAMPL</t>
  </si>
  <si>
    <t>0423</t>
  </si>
  <si>
    <t>PINCH</t>
  </si>
  <si>
    <t>0126</t>
  </si>
  <si>
    <t>POPAYÁN</t>
  </si>
  <si>
    <t>POPAY</t>
  </si>
  <si>
    <t>0433</t>
  </si>
  <si>
    <t>PTBER</t>
  </si>
  <si>
    <t>0390</t>
  </si>
  <si>
    <t>RICAURTE</t>
  </si>
  <si>
    <t>RICAU</t>
  </si>
  <si>
    <t>0239</t>
  </si>
  <si>
    <t>RIOHA</t>
  </si>
  <si>
    <t>0090</t>
  </si>
  <si>
    <t>RIONE</t>
  </si>
  <si>
    <t>0386</t>
  </si>
  <si>
    <t>SALDAÑA</t>
  </si>
  <si>
    <t>SALDA</t>
  </si>
  <si>
    <t>SANTA FE DE ANTIOQUIA</t>
  </si>
  <si>
    <t>ANTIO</t>
  </si>
  <si>
    <t>0118</t>
  </si>
  <si>
    <t>STAMT</t>
  </si>
  <si>
    <t>0382</t>
  </si>
  <si>
    <t>SINCE</t>
  </si>
  <si>
    <t>0396</t>
  </si>
  <si>
    <t>TUMAC</t>
  </si>
  <si>
    <t>0443</t>
  </si>
  <si>
    <t>0025</t>
  </si>
  <si>
    <t>VILLETA</t>
  </si>
  <si>
    <t>VILLE</t>
  </si>
  <si>
    <t>0442</t>
  </si>
  <si>
    <t>0412</t>
  </si>
  <si>
    <t>ZARZAL</t>
  </si>
  <si>
    <t>ZARZA</t>
  </si>
  <si>
    <t>0032</t>
  </si>
  <si>
    <t>ZIPAQ</t>
  </si>
  <si>
    <t>1501</t>
  </si>
  <si>
    <t>SESQUILÉ</t>
  </si>
  <si>
    <t>SESQU</t>
  </si>
  <si>
    <t>0002A</t>
  </si>
  <si>
    <t>AGUAS</t>
  </si>
  <si>
    <t>CENTRA</t>
  </si>
  <si>
    <t>SURA</t>
  </si>
  <si>
    <t>0424</t>
  </si>
  <si>
    <t>BARRA</t>
  </si>
  <si>
    <t>LUX</t>
  </si>
  <si>
    <t>0438</t>
  </si>
  <si>
    <t>CUCUT</t>
  </si>
  <si>
    <t>0441</t>
  </si>
  <si>
    <t>DUITA</t>
  </si>
  <si>
    <t>0389</t>
  </si>
  <si>
    <t>IBAGU</t>
  </si>
  <si>
    <t>0381</t>
  </si>
  <si>
    <t>MONTE</t>
  </si>
  <si>
    <t>0385</t>
  </si>
  <si>
    <t>0395</t>
  </si>
  <si>
    <t>0422</t>
  </si>
  <si>
    <t>PCUES</t>
  </si>
  <si>
    <t>0447</t>
  </si>
  <si>
    <t>VDUPA</t>
  </si>
  <si>
    <t>0393</t>
  </si>
  <si>
    <t>VCIO</t>
  </si>
  <si>
    <t>3041</t>
  </si>
  <si>
    <t>HOTRIO</t>
  </si>
  <si>
    <t>1711</t>
  </si>
  <si>
    <t>LUCAF</t>
  </si>
  <si>
    <t xml:space="preserve">NUTREO GUARNE </t>
  </si>
  <si>
    <t>60128</t>
  </si>
  <si>
    <t>NUTGUA</t>
  </si>
  <si>
    <t>1381</t>
  </si>
  <si>
    <t>NUTRIM</t>
  </si>
  <si>
    <t>2007</t>
  </si>
  <si>
    <t>TULUÁ</t>
  </si>
  <si>
    <t>NUTULU</t>
  </si>
  <si>
    <t>50304</t>
  </si>
  <si>
    <t>NUTBOG</t>
  </si>
  <si>
    <t>2031</t>
  </si>
  <si>
    <t>PLPZIP</t>
  </si>
  <si>
    <t>50486</t>
  </si>
  <si>
    <t>CAJICÁ</t>
  </si>
  <si>
    <t>ALQCAJ</t>
  </si>
  <si>
    <t>2023</t>
  </si>
  <si>
    <t>IBERP</t>
  </si>
  <si>
    <t>0054</t>
  </si>
  <si>
    <t>INCCALO</t>
  </si>
  <si>
    <t>0079</t>
  </si>
  <si>
    <t>0134</t>
  </si>
  <si>
    <t>DOSQU</t>
  </si>
  <si>
    <t>0111</t>
  </si>
  <si>
    <t>MALAM</t>
  </si>
  <si>
    <t>0092</t>
  </si>
  <si>
    <t>MEDEL</t>
  </si>
  <si>
    <t>0198</t>
  </si>
  <si>
    <t>PEREI</t>
  </si>
  <si>
    <t>0410</t>
  </si>
  <si>
    <t>3001</t>
  </si>
  <si>
    <t>PBTURA</t>
  </si>
  <si>
    <t>PCONTE</t>
  </si>
  <si>
    <t>3000</t>
  </si>
  <si>
    <t>PBQLLA</t>
  </si>
  <si>
    <t>60062</t>
  </si>
  <si>
    <t>PBUGA</t>
  </si>
  <si>
    <t>60063</t>
  </si>
  <si>
    <t>CARMEN DE BOLIVA</t>
  </si>
  <si>
    <t>PCARM</t>
  </si>
  <si>
    <t>PUNTO DE INTERCAMBIO CARTAGO</t>
  </si>
  <si>
    <t>60064</t>
  </si>
  <si>
    <t>Pereira-Eficiente destino Yumb</t>
  </si>
  <si>
    <t>PCTAGO</t>
  </si>
  <si>
    <t>PUNTO DE INTERCAMBIO CHACHAGUI</t>
  </si>
  <si>
    <t>60065</t>
  </si>
  <si>
    <t>CHACHAGUI</t>
  </si>
  <si>
    <t>PCHACH</t>
  </si>
  <si>
    <t>60066</t>
  </si>
  <si>
    <t>CHINÚ</t>
  </si>
  <si>
    <t>CHINU</t>
  </si>
  <si>
    <t>PCHINU</t>
  </si>
  <si>
    <t>60067</t>
  </si>
  <si>
    <t>PDOSQU</t>
  </si>
  <si>
    <t>PUNTO DE INTERCAMBIO EDS EL MOLINO PIEDECUESTA</t>
  </si>
  <si>
    <t>60068</t>
  </si>
  <si>
    <t>PMOLIN</t>
  </si>
  <si>
    <t>PUNTO DE INTERCAMBIO EDS LA MULERA CUCUTA</t>
  </si>
  <si>
    <t>60069</t>
  </si>
  <si>
    <t>PCUCUT</t>
  </si>
  <si>
    <t>PUNTO DE INTERCAMBIO EL DESCANSO PAMPLONA</t>
  </si>
  <si>
    <t>60070</t>
  </si>
  <si>
    <t>PAMPLONITA</t>
  </si>
  <si>
    <t>PPAMPL</t>
  </si>
  <si>
    <t>3042</t>
  </si>
  <si>
    <t>GUALANDAY</t>
  </si>
  <si>
    <t>PGUAND</t>
  </si>
  <si>
    <t>60071</t>
  </si>
  <si>
    <t>LA FELISA</t>
  </si>
  <si>
    <t>PFELISA</t>
  </si>
  <si>
    <t>PUNTO DE INTERCAMBIO LA LIZAMA BARRANCABERMEJA</t>
  </si>
  <si>
    <t>LA LIZAMA</t>
  </si>
  <si>
    <t>PLIZAMA</t>
  </si>
  <si>
    <t>60073</t>
  </si>
  <si>
    <t>PPINTAD</t>
  </si>
  <si>
    <t>60074</t>
  </si>
  <si>
    <t>SAHAGÚN</t>
  </si>
  <si>
    <t>PSAHAG</t>
  </si>
  <si>
    <t>60075</t>
  </si>
  <si>
    <t>PCALOT</t>
  </si>
  <si>
    <t>60076</t>
  </si>
  <si>
    <t>PADUA</t>
  </si>
  <si>
    <t>PPADUA</t>
  </si>
  <si>
    <t>60077</t>
  </si>
  <si>
    <t>PPCUES</t>
  </si>
  <si>
    <t>10214</t>
  </si>
  <si>
    <t>PPLIBR</t>
  </si>
  <si>
    <t>60079</t>
  </si>
  <si>
    <t>PUERTO TRIUNFO</t>
  </si>
  <si>
    <t>PPTRIU</t>
  </si>
  <si>
    <t>60080</t>
  </si>
  <si>
    <t>PRICAU</t>
  </si>
  <si>
    <t>60081</t>
  </si>
  <si>
    <t>RIOSUCIO</t>
  </si>
  <si>
    <t>PRIOSU</t>
  </si>
  <si>
    <t>60082</t>
  </si>
  <si>
    <t>SAMPUES</t>
  </si>
  <si>
    <t>PSAMPU</t>
  </si>
  <si>
    <t>60083</t>
  </si>
  <si>
    <t>PSTAMRT</t>
  </si>
  <si>
    <t>60084</t>
  </si>
  <si>
    <t>SANTANA</t>
  </si>
  <si>
    <t>PSTANA</t>
  </si>
  <si>
    <t>60085</t>
  </si>
  <si>
    <t>PTULU</t>
  </si>
  <si>
    <t>60000</t>
  </si>
  <si>
    <t>RTDCOP</t>
  </si>
  <si>
    <t>60090</t>
  </si>
  <si>
    <t>ZFCCART</t>
  </si>
  <si>
    <t>1486</t>
  </si>
  <si>
    <t>ZFCBQLL</t>
  </si>
  <si>
    <t>1306</t>
  </si>
  <si>
    <t>FCBCELM</t>
  </si>
  <si>
    <t>3052</t>
  </si>
  <si>
    <t>BOART</t>
  </si>
  <si>
    <t>8051</t>
  </si>
  <si>
    <t>ZFCART</t>
  </si>
  <si>
    <t>PULPA FRUIT (NUTRIUM)</t>
  </si>
  <si>
    <t>4000000806_2</t>
  </si>
  <si>
    <t>PULFRU</t>
  </si>
  <si>
    <t>0804</t>
  </si>
  <si>
    <t>PEPSIC</t>
  </si>
  <si>
    <t>1426</t>
  </si>
  <si>
    <t>NTSNAC</t>
  </si>
  <si>
    <t>6034</t>
  </si>
  <si>
    <t>CWTOCAN</t>
  </si>
  <si>
    <t>60001</t>
  </si>
  <si>
    <t>PEAJITO</t>
  </si>
  <si>
    <t>60002</t>
  </si>
  <si>
    <t>PQTRANS</t>
  </si>
  <si>
    <t>60003</t>
  </si>
  <si>
    <t>MTCLL80</t>
  </si>
  <si>
    <t>60004</t>
  </si>
  <si>
    <t>KACACI</t>
  </si>
  <si>
    <t>60005</t>
  </si>
  <si>
    <t>KCHIGO</t>
  </si>
  <si>
    <t>60006</t>
  </si>
  <si>
    <t>KARAU</t>
  </si>
  <si>
    <t>3024</t>
  </si>
  <si>
    <t>KCALI</t>
  </si>
  <si>
    <t>60007</t>
  </si>
  <si>
    <t>KCERET</t>
  </si>
  <si>
    <t>60008</t>
  </si>
  <si>
    <t>KFONTI</t>
  </si>
  <si>
    <t>2067</t>
  </si>
  <si>
    <t>KFUNZA</t>
  </si>
  <si>
    <t>60010</t>
  </si>
  <si>
    <t>KGACHA</t>
  </si>
  <si>
    <t>60011</t>
  </si>
  <si>
    <t>KGIRAR</t>
  </si>
  <si>
    <t>60012</t>
  </si>
  <si>
    <t>KGIRON</t>
  </si>
  <si>
    <t>60013</t>
  </si>
  <si>
    <t>KIPIAL</t>
  </si>
  <si>
    <t>60014</t>
  </si>
  <si>
    <t>KBELLO</t>
  </si>
  <si>
    <t>60015</t>
  </si>
  <si>
    <t>KBOGOT</t>
  </si>
  <si>
    <t>60016</t>
  </si>
  <si>
    <t>KBQLLA</t>
  </si>
  <si>
    <t>60017</t>
  </si>
  <si>
    <t>KBUCAR</t>
  </si>
  <si>
    <t>60018</t>
  </si>
  <si>
    <t>KCARTA</t>
  </si>
  <si>
    <t>60019</t>
  </si>
  <si>
    <t>KCUCUT</t>
  </si>
  <si>
    <t>60020</t>
  </si>
  <si>
    <t>KDUITA</t>
  </si>
  <si>
    <t>60021</t>
  </si>
  <si>
    <t>KIBAGU</t>
  </si>
  <si>
    <t>60022</t>
  </si>
  <si>
    <t>KITAGU</t>
  </si>
  <si>
    <t>60023</t>
  </si>
  <si>
    <t>KMALAM</t>
  </si>
  <si>
    <t>60024</t>
  </si>
  <si>
    <t>KMANIZ</t>
  </si>
  <si>
    <t>60025</t>
  </si>
  <si>
    <t>KNEIVA</t>
  </si>
  <si>
    <t>60026</t>
  </si>
  <si>
    <t>KOCAÑA</t>
  </si>
  <si>
    <t>KRIONE</t>
  </si>
  <si>
    <t>60028</t>
  </si>
  <si>
    <t>KSANTA</t>
  </si>
  <si>
    <t>60029</t>
  </si>
  <si>
    <t>KVILLA</t>
  </si>
  <si>
    <t>60030</t>
  </si>
  <si>
    <t>KVALLE</t>
  </si>
  <si>
    <t>60031</t>
  </si>
  <si>
    <t>KLORIC</t>
  </si>
  <si>
    <t>60032</t>
  </si>
  <si>
    <t>KRIOHA</t>
  </si>
  <si>
    <t>60033</t>
  </si>
  <si>
    <t>KSANAN</t>
  </si>
  <si>
    <t>60034</t>
  </si>
  <si>
    <t>KSANGI</t>
  </si>
  <si>
    <t>10222</t>
  </si>
  <si>
    <t>KSARAV</t>
  </si>
  <si>
    <t>60036</t>
  </si>
  <si>
    <t>KTURBA</t>
  </si>
  <si>
    <t>60037</t>
  </si>
  <si>
    <t>KMAGAN</t>
  </si>
  <si>
    <t>60038</t>
  </si>
  <si>
    <t>KMARIQ</t>
  </si>
  <si>
    <t>60039</t>
  </si>
  <si>
    <t>KMEDEL</t>
  </si>
  <si>
    <t>60040</t>
  </si>
  <si>
    <t>KMONTE</t>
  </si>
  <si>
    <t>60041</t>
  </si>
  <si>
    <t>KPEREI</t>
  </si>
  <si>
    <t>60042</t>
  </si>
  <si>
    <t>KSIBER</t>
  </si>
  <si>
    <t>60043</t>
  </si>
  <si>
    <t>KYUMBO</t>
  </si>
  <si>
    <t>60044</t>
  </si>
  <si>
    <t>KCHIA</t>
  </si>
  <si>
    <t>60045</t>
  </si>
  <si>
    <t>CIENAGA</t>
  </si>
  <si>
    <t>KCIEN</t>
  </si>
  <si>
    <t>60046</t>
  </si>
  <si>
    <t>KESTRE</t>
  </si>
  <si>
    <t>60047</t>
  </si>
  <si>
    <t>KENVIG</t>
  </si>
  <si>
    <t>60048</t>
  </si>
  <si>
    <t>KPALMI</t>
  </si>
  <si>
    <t>60049</t>
  </si>
  <si>
    <t>KSOGAM</t>
  </si>
  <si>
    <t>60050</t>
  </si>
  <si>
    <t>KGALAP</t>
  </si>
  <si>
    <t>60051</t>
  </si>
  <si>
    <t>KLEBRI</t>
  </si>
  <si>
    <t>60052</t>
  </si>
  <si>
    <t>EXIPI</t>
  </si>
  <si>
    <t>60053</t>
  </si>
  <si>
    <t>KDOSQ</t>
  </si>
  <si>
    <t>60054</t>
  </si>
  <si>
    <t>KBTUR</t>
  </si>
  <si>
    <t>INGENIO RIO PAILA</t>
  </si>
  <si>
    <t>60055</t>
  </si>
  <si>
    <t>RIOPAI</t>
  </si>
  <si>
    <t>60056</t>
  </si>
  <si>
    <t>KSOACH</t>
  </si>
  <si>
    <t>60057</t>
  </si>
  <si>
    <t>INGRISA</t>
  </si>
  <si>
    <t>RIOCLARO</t>
  </si>
  <si>
    <t>60058</t>
  </si>
  <si>
    <t>RIOCLAR</t>
  </si>
  <si>
    <t>60059</t>
  </si>
  <si>
    <t>PITALIT</t>
  </si>
  <si>
    <t>60060</t>
  </si>
  <si>
    <t>NECOCL</t>
  </si>
  <si>
    <t>60086</t>
  </si>
  <si>
    <t>NOVBOG</t>
  </si>
  <si>
    <t>10217</t>
  </si>
  <si>
    <t>KCOTA</t>
  </si>
  <si>
    <t>60088</t>
  </si>
  <si>
    <t>NA</t>
  </si>
  <si>
    <t>JERONI</t>
  </si>
  <si>
    <t>10216</t>
  </si>
  <si>
    <t>KMOSQ</t>
  </si>
  <si>
    <t>10211</t>
  </si>
  <si>
    <t>KGUAR</t>
  </si>
  <si>
    <t>3039</t>
  </si>
  <si>
    <t>60094</t>
  </si>
  <si>
    <t>KARAC</t>
  </si>
  <si>
    <t>2058</t>
  </si>
  <si>
    <t>TOCAN</t>
  </si>
  <si>
    <t>3051</t>
  </si>
  <si>
    <t>ARTMED</t>
  </si>
  <si>
    <t>60097</t>
  </si>
  <si>
    <t>KCALD</t>
  </si>
  <si>
    <t>3038</t>
  </si>
  <si>
    <t>ENKA</t>
  </si>
  <si>
    <t>10228</t>
  </si>
  <si>
    <t>10227</t>
  </si>
  <si>
    <t>10229</t>
  </si>
  <si>
    <t>CIENAGAORO CORDOBA</t>
  </si>
  <si>
    <t>CIENAGAORO</t>
  </si>
  <si>
    <t>60104</t>
  </si>
  <si>
    <t>CIENAGA DE ORO</t>
  </si>
  <si>
    <t>CIENAG</t>
  </si>
  <si>
    <t>60105</t>
  </si>
  <si>
    <t>EL PLAYON</t>
  </si>
  <si>
    <t>PLAYON</t>
  </si>
  <si>
    <t>FLANDES</t>
  </si>
  <si>
    <t>60106</t>
  </si>
  <si>
    <t>FLANDE</t>
  </si>
  <si>
    <t>60107</t>
  </si>
  <si>
    <t>CARMBOL</t>
  </si>
  <si>
    <t>60108</t>
  </si>
  <si>
    <t>PEPSIB</t>
  </si>
  <si>
    <t>60109</t>
  </si>
  <si>
    <t>10221</t>
  </si>
  <si>
    <t>ERCOLIT</t>
  </si>
  <si>
    <t>60111</t>
  </si>
  <si>
    <t>KPAIPA</t>
  </si>
  <si>
    <t>60112</t>
  </si>
  <si>
    <t>KPADUA</t>
  </si>
  <si>
    <t>2006</t>
  </si>
  <si>
    <t>EL CERRITO</t>
  </si>
  <si>
    <t>INGPRCE</t>
  </si>
  <si>
    <t>60114</t>
  </si>
  <si>
    <t>KSOLED</t>
  </si>
  <si>
    <t>SOPO</t>
  </si>
  <si>
    <t>60115</t>
  </si>
  <si>
    <t>SOPÓ</t>
  </si>
  <si>
    <t>KSOPO</t>
  </si>
  <si>
    <t>SANTUARIO</t>
  </si>
  <si>
    <t>60116</t>
  </si>
  <si>
    <t>KSANTU</t>
  </si>
  <si>
    <t>60117</t>
  </si>
  <si>
    <t>KSROSOS</t>
  </si>
  <si>
    <t>SANTA ELENA</t>
  </si>
  <si>
    <t>60118</t>
  </si>
  <si>
    <t>KSTAELE</t>
  </si>
  <si>
    <t>SANTA BARBARA</t>
  </si>
  <si>
    <t>60119</t>
  </si>
  <si>
    <t>STABARB</t>
  </si>
  <si>
    <t>SAN VICENTE</t>
  </si>
  <si>
    <t>60120</t>
  </si>
  <si>
    <t>KSNVICE</t>
  </si>
  <si>
    <t>60121</t>
  </si>
  <si>
    <t>KTEBAI</t>
  </si>
  <si>
    <t>60122</t>
  </si>
  <si>
    <t>KTENJ</t>
  </si>
  <si>
    <t>60123</t>
  </si>
  <si>
    <t>CANPA</t>
  </si>
  <si>
    <t>50174</t>
  </si>
  <si>
    <t>KSIBA</t>
  </si>
  <si>
    <t>NOBSA</t>
  </si>
  <si>
    <t>60125</t>
  </si>
  <si>
    <t>60127</t>
  </si>
  <si>
    <t>KAMAG</t>
  </si>
  <si>
    <t>60129</t>
  </si>
  <si>
    <t>KCOPA</t>
  </si>
  <si>
    <t>QUIBDO</t>
  </si>
  <si>
    <t>60130</t>
  </si>
  <si>
    <t>QUIBDÓ</t>
  </si>
  <si>
    <t>KQUIBDO</t>
  </si>
  <si>
    <t>60131</t>
  </si>
  <si>
    <t>KCEJA</t>
  </si>
  <si>
    <t>LA UNION</t>
  </si>
  <si>
    <t>60132</t>
  </si>
  <si>
    <t>KUNION</t>
  </si>
  <si>
    <t>GUTAPE</t>
  </si>
  <si>
    <t>60133</t>
  </si>
  <si>
    <t>KGUAT</t>
  </si>
  <si>
    <t>ENTRERIOS</t>
  </si>
  <si>
    <t>KENTRIO</t>
  </si>
  <si>
    <t>CARAMANTA</t>
  </si>
  <si>
    <t>60135</t>
  </si>
  <si>
    <t>CARAMA</t>
  </si>
  <si>
    <t>60136</t>
  </si>
  <si>
    <t>KINDURE</t>
  </si>
  <si>
    <t>BODEGA PUMA</t>
  </si>
  <si>
    <t>60137</t>
  </si>
  <si>
    <t>KBODPUM</t>
  </si>
  <si>
    <t>SAR MARTIN</t>
  </si>
  <si>
    <t>60138</t>
  </si>
  <si>
    <t>SARMAR</t>
  </si>
  <si>
    <t>60139</t>
  </si>
  <si>
    <t>KTURB</t>
  </si>
  <si>
    <t>VALDIVIA</t>
  </si>
  <si>
    <t>60140</t>
  </si>
  <si>
    <t>KVALDIV</t>
  </si>
  <si>
    <t>60100</t>
  </si>
  <si>
    <t>AIRGAM</t>
  </si>
  <si>
    <t>60142</t>
  </si>
  <si>
    <t>KARMEN</t>
  </si>
  <si>
    <t>1502</t>
  </si>
  <si>
    <t>ZONAF</t>
  </si>
  <si>
    <t>60144</t>
  </si>
  <si>
    <t>KBARRA</t>
  </si>
  <si>
    <t>60145</t>
  </si>
  <si>
    <t>KFUSA</t>
  </si>
  <si>
    <t>LERIDA</t>
  </si>
  <si>
    <t>60146</t>
  </si>
  <si>
    <t>KLERIDA</t>
  </si>
  <si>
    <t>60147</t>
  </si>
  <si>
    <t>KMADRID</t>
  </si>
  <si>
    <t>60148</t>
  </si>
  <si>
    <t>KPASTO</t>
  </si>
  <si>
    <t>60149</t>
  </si>
  <si>
    <t>KSINCE</t>
  </si>
  <si>
    <t>60150</t>
  </si>
  <si>
    <t>KYARUM</t>
  </si>
  <si>
    <t>60151</t>
  </si>
  <si>
    <t>KVIRGI</t>
  </si>
  <si>
    <t>60152</t>
  </si>
  <si>
    <t>KYOPA</t>
  </si>
  <si>
    <t>60153</t>
  </si>
  <si>
    <t>KCAUCA</t>
  </si>
  <si>
    <t>10215</t>
  </si>
  <si>
    <t>CIPLAS</t>
  </si>
  <si>
    <t>IDESPLAST</t>
  </si>
  <si>
    <t>60154</t>
  </si>
  <si>
    <t>IDEPL</t>
  </si>
  <si>
    <t>60155</t>
  </si>
  <si>
    <t>EXCUC</t>
  </si>
  <si>
    <t>60156</t>
  </si>
  <si>
    <t>CHICORAL TOLIMA</t>
  </si>
  <si>
    <t>CHICOR</t>
  </si>
  <si>
    <t>2051</t>
  </si>
  <si>
    <t>NUCLEOS</t>
  </si>
  <si>
    <t>60159</t>
  </si>
  <si>
    <t>KBUGA</t>
  </si>
  <si>
    <t>60160</t>
  </si>
  <si>
    <t>CEVLLE</t>
  </si>
  <si>
    <t>60161</t>
  </si>
  <si>
    <t>CELTA</t>
  </si>
  <si>
    <t>60162</t>
  </si>
  <si>
    <t>KPOPA</t>
  </si>
  <si>
    <t>60163</t>
  </si>
  <si>
    <t>60165</t>
  </si>
  <si>
    <t>PEERCO</t>
  </si>
  <si>
    <t>60166</t>
  </si>
  <si>
    <t>BOERCO</t>
  </si>
  <si>
    <t>60164</t>
  </si>
  <si>
    <t>KFLORE</t>
  </si>
  <si>
    <t>60167</t>
  </si>
  <si>
    <t>KJAMUN</t>
  </si>
  <si>
    <t>0011M</t>
  </si>
  <si>
    <t>MONTV</t>
  </si>
  <si>
    <t>60168</t>
  </si>
  <si>
    <t>KSPRON</t>
  </si>
  <si>
    <t>50169</t>
  </si>
  <si>
    <t>KSEDIAL</t>
  </si>
  <si>
    <t>50170</t>
  </si>
  <si>
    <t>KGLAXI</t>
  </si>
  <si>
    <t>50172</t>
  </si>
  <si>
    <t>KPCUE</t>
  </si>
  <si>
    <t>ZARAGOSA ANTIOQUIA</t>
  </si>
  <si>
    <t>50173</t>
  </si>
  <si>
    <t>ZARAGO</t>
  </si>
  <si>
    <t>50175</t>
  </si>
  <si>
    <t>KTACMO</t>
  </si>
  <si>
    <t>50176</t>
  </si>
  <si>
    <t>KALOEX</t>
  </si>
  <si>
    <t>50178</t>
  </si>
  <si>
    <t>SAN PEDRO DE LOS MILAGROS</t>
  </si>
  <si>
    <t>SANPE</t>
  </si>
  <si>
    <t>ALMAVIVA BARRANQUILLA</t>
  </si>
  <si>
    <t>50179</t>
  </si>
  <si>
    <t>ALMAVIV</t>
  </si>
  <si>
    <t>BELEN</t>
  </si>
  <si>
    <t>50180</t>
  </si>
  <si>
    <t>KBELEN</t>
  </si>
  <si>
    <t>50181</t>
  </si>
  <si>
    <t>DESCA</t>
  </si>
  <si>
    <t>50182</t>
  </si>
  <si>
    <t>KAYAPEL</t>
  </si>
  <si>
    <t>50183</t>
  </si>
  <si>
    <t>CUNION</t>
  </si>
  <si>
    <t>50184</t>
  </si>
  <si>
    <t>TOLU</t>
  </si>
  <si>
    <t>PTTOLU</t>
  </si>
  <si>
    <t>50185</t>
  </si>
  <si>
    <t>KCRTAGO</t>
  </si>
  <si>
    <t>50186</t>
  </si>
  <si>
    <t>KFACAT</t>
  </si>
  <si>
    <t>50187</t>
  </si>
  <si>
    <t>KCALAR</t>
  </si>
  <si>
    <t>50188</t>
  </si>
  <si>
    <t>SANTAPI</t>
  </si>
  <si>
    <t>50189</t>
  </si>
  <si>
    <t>BAVTOCA</t>
  </si>
  <si>
    <t>EL CARMEN DE VIBORAL</t>
  </si>
  <si>
    <t>50190</t>
  </si>
  <si>
    <t>ELCARVI</t>
  </si>
  <si>
    <t>50192</t>
  </si>
  <si>
    <t>KMAICA</t>
  </si>
  <si>
    <t>50193</t>
  </si>
  <si>
    <t>AIRLQTO</t>
  </si>
  <si>
    <t>50194</t>
  </si>
  <si>
    <t>SPRCART</t>
  </si>
  <si>
    <t>50195</t>
  </si>
  <si>
    <t>ARAGAL</t>
  </si>
  <si>
    <t>50196</t>
  </si>
  <si>
    <t>ARACIEN</t>
  </si>
  <si>
    <t>50197</t>
  </si>
  <si>
    <t>CERBOY</t>
  </si>
  <si>
    <t>50198</t>
  </si>
  <si>
    <t>AIRGAB</t>
  </si>
  <si>
    <t>ALDIA LOGISTICA GUARNE</t>
  </si>
  <si>
    <t>50200</t>
  </si>
  <si>
    <t>ALDLOGU</t>
  </si>
  <si>
    <t>ALDIA LOGISTICA RIONEGRO</t>
  </si>
  <si>
    <t>50201</t>
  </si>
  <si>
    <t>ALDLOGR</t>
  </si>
  <si>
    <t>50202</t>
  </si>
  <si>
    <t>ALMGASS</t>
  </si>
  <si>
    <t>50203</t>
  </si>
  <si>
    <t>ALMGASL</t>
  </si>
  <si>
    <t>ALMAGRARIO MALAMBO</t>
  </si>
  <si>
    <t>50204</t>
  </si>
  <si>
    <t>ALMMALA</t>
  </si>
  <si>
    <t>ALMAVIVA SANTA MARTA</t>
  </si>
  <si>
    <t>50205</t>
  </si>
  <si>
    <t>ALMSAMA</t>
  </si>
  <si>
    <t>ALMAVIVA SILOS BOGOTA</t>
  </si>
  <si>
    <t>50206</t>
  </si>
  <si>
    <t>ALMSILB</t>
  </si>
  <si>
    <t>APIX BUENAVENTURA</t>
  </si>
  <si>
    <t>50207</t>
  </si>
  <si>
    <t>APIXBUE</t>
  </si>
  <si>
    <t>50208</t>
  </si>
  <si>
    <t>ARASAM</t>
  </si>
  <si>
    <t>BIGA VIGA, SOLEDAD</t>
  </si>
  <si>
    <t>50209</t>
  </si>
  <si>
    <t>BIGVISO</t>
  </si>
  <si>
    <t>50210</t>
  </si>
  <si>
    <t>BODAGUA</t>
  </si>
  <si>
    <t>50211</t>
  </si>
  <si>
    <t>BODELTR</t>
  </si>
  <si>
    <t>BODEGA GRUPO COMERCIAL EL SOL</t>
  </si>
  <si>
    <t>50212</t>
  </si>
  <si>
    <t>BODGRUE</t>
  </si>
  <si>
    <t>50213</t>
  </si>
  <si>
    <t>KLITO</t>
  </si>
  <si>
    <t>50214</t>
  </si>
  <si>
    <t>BODPARE</t>
  </si>
  <si>
    <t>50215</t>
  </si>
  <si>
    <t>CASLUKB</t>
  </si>
  <si>
    <t>50216</t>
  </si>
  <si>
    <t>CASLUKG</t>
  </si>
  <si>
    <t>50217</t>
  </si>
  <si>
    <t>EXITENV</t>
  </si>
  <si>
    <t>50218</t>
  </si>
  <si>
    <t>EXITYUM</t>
  </si>
  <si>
    <t>CENTRACAR BUENAVENTURA</t>
  </si>
  <si>
    <t>50219</t>
  </si>
  <si>
    <t>CENTBUE</t>
  </si>
  <si>
    <t>50220</t>
  </si>
  <si>
    <t>EXITCAL</t>
  </si>
  <si>
    <t>50221</t>
  </si>
  <si>
    <t>OLIMMAL</t>
  </si>
  <si>
    <t>CERVECERIA YUMBO</t>
  </si>
  <si>
    <t>50222</t>
  </si>
  <si>
    <t>CERVYUM</t>
  </si>
  <si>
    <t>CHIPER CALI</t>
  </si>
  <si>
    <t>50223</t>
  </si>
  <si>
    <t>CHIPCAL</t>
  </si>
  <si>
    <t>CIPA SA</t>
  </si>
  <si>
    <t>50224</t>
  </si>
  <si>
    <t>CIPAMOS</t>
  </si>
  <si>
    <t>50225</t>
  </si>
  <si>
    <t>CIPABEL</t>
  </si>
  <si>
    <t>50226</t>
  </si>
  <si>
    <t>COMSUPM</t>
  </si>
  <si>
    <t>50228</t>
  </si>
  <si>
    <t>COMPCAR</t>
  </si>
  <si>
    <t>50229</t>
  </si>
  <si>
    <t>CONTEG</t>
  </si>
  <si>
    <t>50231</t>
  </si>
  <si>
    <t>CUMAND</t>
  </si>
  <si>
    <t>50232</t>
  </si>
  <si>
    <t>DEPCBQ</t>
  </si>
  <si>
    <t>DIPEC SAS</t>
  </si>
  <si>
    <t>50233</t>
  </si>
  <si>
    <t>DIPEC</t>
  </si>
  <si>
    <t>DON POLLO CALARCÁ</t>
  </si>
  <si>
    <t>50234</t>
  </si>
  <si>
    <t>DONPCA</t>
  </si>
  <si>
    <t>50235</t>
  </si>
  <si>
    <t>ELECSYS</t>
  </si>
  <si>
    <t>50236</t>
  </si>
  <si>
    <t>ELESYZI</t>
  </si>
  <si>
    <t>ELECTRONIC SYSTEMS JPG SAS BOGOTÁ</t>
  </si>
  <si>
    <t>50237</t>
  </si>
  <si>
    <t>ELECSYB</t>
  </si>
  <si>
    <t>50238</t>
  </si>
  <si>
    <t>EMPANI</t>
  </si>
  <si>
    <t>50239</t>
  </si>
  <si>
    <t>EXITMAL</t>
  </si>
  <si>
    <t>EXITO MADRID</t>
  </si>
  <si>
    <t>50240</t>
  </si>
  <si>
    <t>EXITMAD</t>
  </si>
  <si>
    <t>50242</t>
  </si>
  <si>
    <t>FOODBAR</t>
  </si>
  <si>
    <t>GARCILLANTAS GIRON</t>
  </si>
  <si>
    <t>50243</t>
  </si>
  <si>
    <t>GARCIGI</t>
  </si>
  <si>
    <t>50244</t>
  </si>
  <si>
    <t>IMPCAL</t>
  </si>
  <si>
    <t>IMPALA BARRANCABERMEJA</t>
  </si>
  <si>
    <t>50245</t>
  </si>
  <si>
    <t>IMPABAR</t>
  </si>
  <si>
    <t>INMALBESTOS DE MOSQUERA</t>
  </si>
  <si>
    <t>50246</t>
  </si>
  <si>
    <t>INMAMOS</t>
  </si>
  <si>
    <t>50247</t>
  </si>
  <si>
    <t>ITALGIR</t>
  </si>
  <si>
    <t>50248</t>
  </si>
  <si>
    <t>IVESCAL</t>
  </si>
  <si>
    <t>50249</t>
  </si>
  <si>
    <t>LITOBGO</t>
  </si>
  <si>
    <t>METÁLICAS MENDEZ</t>
  </si>
  <si>
    <t>50250</t>
  </si>
  <si>
    <t>METAMEN</t>
  </si>
  <si>
    <t>50251</t>
  </si>
  <si>
    <t>KMETAL</t>
  </si>
  <si>
    <t>MOLINO SANTA MARTA BUGA</t>
  </si>
  <si>
    <t>50252</t>
  </si>
  <si>
    <t>MOLSAMB</t>
  </si>
  <si>
    <t>MOLINOS RICAURTE - BOGOTÁ</t>
  </si>
  <si>
    <t>50253</t>
  </si>
  <si>
    <t>MOLRICA</t>
  </si>
  <si>
    <t>50255</t>
  </si>
  <si>
    <t>50256</t>
  </si>
  <si>
    <t>LLANOS DE CUIVA</t>
  </si>
  <si>
    <t>LLANO</t>
  </si>
  <si>
    <t>50257</t>
  </si>
  <si>
    <t>NTMALA</t>
  </si>
  <si>
    <t>OXÍGENOS NACIONALES MEDELLÍN ARCOXI</t>
  </si>
  <si>
    <t>50258</t>
  </si>
  <si>
    <t>OXINMED</t>
  </si>
  <si>
    <t>PAF MEDELLÍN (SURAGAS)</t>
  </si>
  <si>
    <t>50259</t>
  </si>
  <si>
    <t>PAFMEDL</t>
  </si>
  <si>
    <t>50260</t>
  </si>
  <si>
    <t>KPALE</t>
  </si>
  <si>
    <t>PARQUE DE BARBOSA</t>
  </si>
  <si>
    <t>50261</t>
  </si>
  <si>
    <t>KBARB</t>
  </si>
  <si>
    <t>PARQUE INDUSTRIAL PIMSA MALAMBO</t>
  </si>
  <si>
    <t>50262</t>
  </si>
  <si>
    <t>PIMPALA</t>
  </si>
  <si>
    <t>50263</t>
  </si>
  <si>
    <t>PARSANT</t>
  </si>
  <si>
    <t>50264</t>
  </si>
  <si>
    <t>PATZACA</t>
  </si>
  <si>
    <t>50265</t>
  </si>
  <si>
    <t>PATCCCL</t>
  </si>
  <si>
    <t>PATIO DE CONTENEDORES CY</t>
  </si>
  <si>
    <t>50266</t>
  </si>
  <si>
    <t>PATCY</t>
  </si>
  <si>
    <t>PATIO DE CONTENEDORES TCBUEN</t>
  </si>
  <si>
    <t>50267</t>
  </si>
  <si>
    <t>SOCPTBU</t>
  </si>
  <si>
    <t>50268</t>
  </si>
  <si>
    <t>PEPSFUN</t>
  </si>
  <si>
    <t>PLANTA MONTUR</t>
  </si>
  <si>
    <t>50269</t>
  </si>
  <si>
    <t>MINAMON</t>
  </si>
  <si>
    <t>50270</t>
  </si>
  <si>
    <t>PRICFLB</t>
  </si>
  <si>
    <t>PRO CAMPEON</t>
  </si>
  <si>
    <t>50271</t>
  </si>
  <si>
    <t>PROCAMP</t>
  </si>
  <si>
    <t>50272</t>
  </si>
  <si>
    <t>PROMPUB</t>
  </si>
  <si>
    <t>PROMINERALES YUMBO</t>
  </si>
  <si>
    <t>50273</t>
  </si>
  <si>
    <t>PROMYUM</t>
  </si>
  <si>
    <t>50274</t>
  </si>
  <si>
    <t>PUERBAM</t>
  </si>
  <si>
    <t>50275</t>
  </si>
  <si>
    <t>PUERBIB</t>
  </si>
  <si>
    <t>50276</t>
  </si>
  <si>
    <t>PUERCAB</t>
  </si>
  <si>
    <t>50277</t>
  </si>
  <si>
    <t>PUERCTO</t>
  </si>
  <si>
    <t>PUERTO CONEXUS</t>
  </si>
  <si>
    <t>50279</t>
  </si>
  <si>
    <t>PUERCON</t>
  </si>
  <si>
    <t>SAHAGUN</t>
  </si>
  <si>
    <t>50280</t>
  </si>
  <si>
    <t>SANTANDEREANA DE ACEITES - SACEITES GIRON</t>
  </si>
  <si>
    <t>50281</t>
  </si>
  <si>
    <t>SACSACE</t>
  </si>
  <si>
    <t>50282</t>
  </si>
  <si>
    <t>SEMCOLS</t>
  </si>
  <si>
    <t>SIMARITIMA CALI</t>
  </si>
  <si>
    <t>50283</t>
  </si>
  <si>
    <t>SIMACAL</t>
  </si>
  <si>
    <t>50284</t>
  </si>
  <si>
    <t>SOCBARQ</t>
  </si>
  <si>
    <t>50285</t>
  </si>
  <si>
    <t>SOCBUEV</t>
  </si>
  <si>
    <t>50286</t>
  </si>
  <si>
    <t>SOCSANT</t>
  </si>
  <si>
    <t>50287</t>
  </si>
  <si>
    <t>SOCAGUA</t>
  </si>
  <si>
    <t>SOLINDES</t>
  </si>
  <si>
    <t>50288</t>
  </si>
  <si>
    <t>SOLIND</t>
  </si>
  <si>
    <t>50289</t>
  </si>
  <si>
    <t>SURABOG</t>
  </si>
  <si>
    <t>50290</t>
  </si>
  <si>
    <t>TERNPAL</t>
  </si>
  <si>
    <t>50291</t>
  </si>
  <si>
    <t>VILLADN</t>
  </si>
  <si>
    <t>50292</t>
  </si>
  <si>
    <t>YILCOCU</t>
  </si>
  <si>
    <t>50293</t>
  </si>
  <si>
    <t>KZIPAQ</t>
  </si>
  <si>
    <t>50294</t>
  </si>
  <si>
    <t>ZF BARRANQUILLA</t>
  </si>
  <si>
    <t>ZONABAR</t>
  </si>
  <si>
    <t>50295</t>
  </si>
  <si>
    <t>FINCAMO</t>
  </si>
  <si>
    <t>CONTEGRAL S.A.S. CARTAGO</t>
  </si>
  <si>
    <t>50296</t>
  </si>
  <si>
    <t>CONTCAR</t>
  </si>
  <si>
    <t>50297</t>
  </si>
  <si>
    <t>MOLIORI</t>
  </si>
  <si>
    <t>FINCA GIRON</t>
  </si>
  <si>
    <t>50298</t>
  </si>
  <si>
    <t>FINCAGI</t>
  </si>
  <si>
    <t>50299</t>
  </si>
  <si>
    <t>50300</t>
  </si>
  <si>
    <t>KTUNJ</t>
  </si>
  <si>
    <t>50301</t>
  </si>
  <si>
    <t>VENECIA</t>
  </si>
  <si>
    <t>VENANTI</t>
  </si>
  <si>
    <t>ALPLA COLOMBIA LTDA</t>
  </si>
  <si>
    <t>50302</t>
  </si>
  <si>
    <t>ALPLACO</t>
  </si>
  <si>
    <t>FOOD AND DRINKS INCORPORTATED SAS</t>
  </si>
  <si>
    <t>50303</t>
  </si>
  <si>
    <t>FOODINC</t>
  </si>
  <si>
    <t>HATSU</t>
  </si>
  <si>
    <t>9010</t>
  </si>
  <si>
    <t>50305</t>
  </si>
  <si>
    <t>ARACALO</t>
  </si>
  <si>
    <t>50306</t>
  </si>
  <si>
    <t>CHIPSIB</t>
  </si>
  <si>
    <t>50307</t>
  </si>
  <si>
    <t>MAKROFL</t>
  </si>
  <si>
    <t>SOLLA BELLO</t>
  </si>
  <si>
    <t>50308</t>
  </si>
  <si>
    <t>SOLLABE</t>
  </si>
  <si>
    <t>SOCIEDAD PORTUARIA BARRANCABERMEJA</t>
  </si>
  <si>
    <t>50309</t>
  </si>
  <si>
    <t>SOBBARR</t>
  </si>
  <si>
    <t>0461</t>
  </si>
  <si>
    <t>SUR</t>
  </si>
  <si>
    <t>0460</t>
  </si>
  <si>
    <t>CENTR</t>
  </si>
  <si>
    <t>0462</t>
  </si>
  <si>
    <t>CAQUE</t>
  </si>
  <si>
    <t>0463</t>
  </si>
  <si>
    <t>50310</t>
  </si>
  <si>
    <t>KSABA</t>
  </si>
  <si>
    <t>50311</t>
  </si>
  <si>
    <t>CALAMAR</t>
  </si>
  <si>
    <t>CALAMAR GUAVIARE</t>
  </si>
  <si>
    <t>CALAGUA</t>
  </si>
  <si>
    <t>50312</t>
  </si>
  <si>
    <t>PUERTO ASIS</t>
  </si>
  <si>
    <t>PUTUPAS</t>
  </si>
  <si>
    <t>50313</t>
  </si>
  <si>
    <t>KPASIS</t>
  </si>
  <si>
    <t>50314</t>
  </si>
  <si>
    <t>COROZAL</t>
  </si>
  <si>
    <t>COROSUC</t>
  </si>
  <si>
    <t>50315</t>
  </si>
  <si>
    <t>EXIPIAL</t>
  </si>
  <si>
    <t>50316</t>
  </si>
  <si>
    <t>PALMPAL</t>
  </si>
  <si>
    <t>50317</t>
  </si>
  <si>
    <t>PARAGUACHON</t>
  </si>
  <si>
    <t>EXPARAG</t>
  </si>
  <si>
    <t>50318</t>
  </si>
  <si>
    <t>LETICIA</t>
  </si>
  <si>
    <t>LETICIA AMAZONAS</t>
  </si>
  <si>
    <t>LETICAM</t>
  </si>
  <si>
    <t>ESTACION FERREA BOGOTA</t>
  </si>
  <si>
    <t>50319</t>
  </si>
  <si>
    <t>ESTABOG</t>
  </si>
  <si>
    <t>ACOPIO CARMEN ROSA</t>
  </si>
  <si>
    <t>50320</t>
  </si>
  <si>
    <t>ACOCARO</t>
  </si>
  <si>
    <t>ACOPIO LOS ANGELES/CUCUNUBA</t>
  </si>
  <si>
    <t>50321</t>
  </si>
  <si>
    <t>ACOLCUC</t>
  </si>
  <si>
    <t>50322</t>
  </si>
  <si>
    <t>ALKOGIR</t>
  </si>
  <si>
    <t>50323</t>
  </si>
  <si>
    <t>ALKOCAN</t>
  </si>
  <si>
    <t>50324</t>
  </si>
  <si>
    <t>ALKOCAS</t>
  </si>
  <si>
    <t>ALMAFRONTERA LTDA IPIALES</t>
  </si>
  <si>
    <t>50325</t>
  </si>
  <si>
    <t>ALMAIPI</t>
  </si>
  <si>
    <t>ALMAGRARIO EL BOSQUE</t>
  </si>
  <si>
    <t>50326</t>
  </si>
  <si>
    <t>ALMABOS</t>
  </si>
  <si>
    <t>50327</t>
  </si>
  <si>
    <t>ALMASIL</t>
  </si>
  <si>
    <t>ALMIDONES DE SUCRE S. A. S.</t>
  </si>
  <si>
    <t>50328</t>
  </si>
  <si>
    <t>ALMIDSU</t>
  </si>
  <si>
    <t>50329</t>
  </si>
  <si>
    <t>ALQUBOG</t>
  </si>
  <si>
    <t>50330</t>
  </si>
  <si>
    <t>ARAC80</t>
  </si>
  <si>
    <t>50331</t>
  </si>
  <si>
    <t>ARACART</t>
  </si>
  <si>
    <t>50332</t>
  </si>
  <si>
    <t>ARAESTR</t>
  </si>
  <si>
    <t>50333</t>
  </si>
  <si>
    <t>ARAMAY</t>
  </si>
  <si>
    <t>50334</t>
  </si>
  <si>
    <t>ARANEIV</t>
  </si>
  <si>
    <t>50335</t>
  </si>
  <si>
    <t>ARAPLAC</t>
  </si>
  <si>
    <t>50336</t>
  </si>
  <si>
    <t>ARAVDPA</t>
  </si>
  <si>
    <t>ARA YUMBO</t>
  </si>
  <si>
    <t>50337</t>
  </si>
  <si>
    <t>ARAYUMB</t>
  </si>
  <si>
    <t>ARA YUMBO 2</t>
  </si>
  <si>
    <t>50338</t>
  </si>
  <si>
    <t>ARAYMB</t>
  </si>
  <si>
    <t>ASERRÍO EL ROLO</t>
  </si>
  <si>
    <t>50341</t>
  </si>
  <si>
    <t>ASERROL</t>
  </si>
  <si>
    <t>50343</t>
  </si>
  <si>
    <t>BAVABAR</t>
  </si>
  <si>
    <t>BODEGA DE CERVEZA CARTAGENA</t>
  </si>
  <si>
    <t>50344</t>
  </si>
  <si>
    <t>BODECAR</t>
  </si>
  <si>
    <t>BODEGA GABRIEL</t>
  </si>
  <si>
    <t>50345</t>
  </si>
  <si>
    <t>BODEGAB</t>
  </si>
  <si>
    <t>BODEGA LA TUNERA</t>
  </si>
  <si>
    <t>50346</t>
  </si>
  <si>
    <t>BODETUN</t>
  </si>
  <si>
    <t>BODEGA LLUVIA DE BENDICIONES</t>
  </si>
  <si>
    <t>50347</t>
  </si>
  <si>
    <t>BODELLU</t>
  </si>
  <si>
    <t>50348</t>
  </si>
  <si>
    <t>BODESUR</t>
  </si>
  <si>
    <t>BODEGA TACMO</t>
  </si>
  <si>
    <t>50349</t>
  </si>
  <si>
    <t>BODETAC</t>
  </si>
  <si>
    <t>BODEGA TKS</t>
  </si>
  <si>
    <t>50350</t>
  </si>
  <si>
    <t>BUANAVENTURA</t>
  </si>
  <si>
    <t>BODETKS</t>
  </si>
  <si>
    <t>50351</t>
  </si>
  <si>
    <t>BODETNT</t>
  </si>
  <si>
    <t>50352</t>
  </si>
  <si>
    <t>D1BQLLA</t>
  </si>
  <si>
    <t>50353</t>
  </si>
  <si>
    <t>D1CERET</t>
  </si>
  <si>
    <t>BODEGAS D1 LEBRIJA</t>
  </si>
  <si>
    <t>50354</t>
  </si>
  <si>
    <t>D1LEBRI</t>
  </si>
  <si>
    <t>50355</t>
  </si>
  <si>
    <t>D1PEREI</t>
  </si>
  <si>
    <t>50356</t>
  </si>
  <si>
    <t>D1YUMB</t>
  </si>
  <si>
    <t>50357</t>
  </si>
  <si>
    <t>ARACUCU</t>
  </si>
  <si>
    <t>BODEGAS LITO BARRANQUILLA</t>
  </si>
  <si>
    <t>50358</t>
  </si>
  <si>
    <t>BODELIT</t>
  </si>
  <si>
    <t>50359</t>
  </si>
  <si>
    <t>CIEPDNO</t>
  </si>
  <si>
    <t>CANTINERO KJ MAICAO</t>
  </si>
  <si>
    <t>50360</t>
  </si>
  <si>
    <t>CANKJMA</t>
  </si>
  <si>
    <t>50361</t>
  </si>
  <si>
    <t>CANARRO</t>
  </si>
  <si>
    <t>CARBONES SAN FERNANDO</t>
  </si>
  <si>
    <t>50362</t>
  </si>
  <si>
    <t>CARBFER</t>
  </si>
  <si>
    <t>CARBONES SANTA MARTHA</t>
  </si>
  <si>
    <t>50363</t>
  </si>
  <si>
    <t>CARBSAN</t>
  </si>
  <si>
    <t>50364</t>
  </si>
  <si>
    <t>CARGCO2</t>
  </si>
  <si>
    <t>CARGUE RED BULL</t>
  </si>
  <si>
    <t>50365</t>
  </si>
  <si>
    <t>CARGREB</t>
  </si>
  <si>
    <t>CARULLA VISITACION MEDELLIN</t>
  </si>
  <si>
    <t>50366</t>
  </si>
  <si>
    <t>CARUMED</t>
  </si>
  <si>
    <t>CCL BOGOTA</t>
  </si>
  <si>
    <t>50367</t>
  </si>
  <si>
    <t>CCLBOGO</t>
  </si>
  <si>
    <t>CCL LA ESTRELLA</t>
  </si>
  <si>
    <t>50368</t>
  </si>
  <si>
    <t>CCLESTE</t>
  </si>
  <si>
    <t>50369</t>
  </si>
  <si>
    <t>CEDIYUM</t>
  </si>
  <si>
    <t>50371</t>
  </si>
  <si>
    <t>CELEMA</t>
  </si>
  <si>
    <t>CELTA PARQUE INDUSTRIAL COTA</t>
  </si>
  <si>
    <t>CELTA PARQUE INDUSTRIAL</t>
  </si>
  <si>
    <t>50372</t>
  </si>
  <si>
    <t>CELPCOT</t>
  </si>
  <si>
    <t>50373</t>
  </si>
  <si>
    <t>CENTPAR</t>
  </si>
  <si>
    <t>CENTRO LOGISTICO METROPOLITANO</t>
  </si>
  <si>
    <t>50374</t>
  </si>
  <si>
    <t>CENLOGM</t>
  </si>
  <si>
    <t>CHIPER MEDELLÍN</t>
  </si>
  <si>
    <t>50375</t>
  </si>
  <si>
    <t>CHIPMED</t>
  </si>
  <si>
    <t>CODABAS</t>
  </si>
  <si>
    <t>50376</t>
  </si>
  <si>
    <t>COLANTA ITAGÜI</t>
  </si>
  <si>
    <t>50377</t>
  </si>
  <si>
    <t>COLAITA</t>
  </si>
  <si>
    <t>COMERCIALIZADORA HOLAYA MAICAO</t>
  </si>
  <si>
    <t>50378</t>
  </si>
  <si>
    <t>COMHOMA</t>
  </si>
  <si>
    <t>COMERCIALIZADORA LAS MARGARITAS MAICAO</t>
  </si>
  <si>
    <t>50379</t>
  </si>
  <si>
    <t>COMLAMA</t>
  </si>
  <si>
    <t>CONTEGRAL CIENAGA DE ORO</t>
  </si>
  <si>
    <t>50380</t>
  </si>
  <si>
    <t>CONGCIO</t>
  </si>
  <si>
    <t>CONTENEDOR CENTRAL CERVECERA TORNAGUIAS</t>
  </si>
  <si>
    <t>50381</t>
  </si>
  <si>
    <t>CONTCTO</t>
  </si>
  <si>
    <t>COOPERATIVA DE CAFILCULTORE DE SANTANDER</t>
  </si>
  <si>
    <t>50382</t>
  </si>
  <si>
    <t>COOPCAS</t>
  </si>
  <si>
    <t>50383</t>
  </si>
  <si>
    <t>DESCCOM</t>
  </si>
  <si>
    <t>DIPSA BOGOTA</t>
  </si>
  <si>
    <t>50384</t>
  </si>
  <si>
    <t>DIPSBOG</t>
  </si>
  <si>
    <t>DISTRIBUIDOR EL SURTIDOR MAICAO</t>
  </si>
  <si>
    <t>50385</t>
  </si>
  <si>
    <t>DISTSUM</t>
  </si>
  <si>
    <t>DISTRIBUIDORA HORMIGA AJ PUTUMAYO</t>
  </si>
  <si>
    <t>50386</t>
  </si>
  <si>
    <t>DISHOAP</t>
  </si>
  <si>
    <t>DOLLARCITY CALDAS</t>
  </si>
  <si>
    <t>50387</t>
  </si>
  <si>
    <t>DOLLCAL</t>
  </si>
  <si>
    <t>50388</t>
  </si>
  <si>
    <t>DRINCOL</t>
  </si>
  <si>
    <t>EGA KAT</t>
  </si>
  <si>
    <t>50389</t>
  </si>
  <si>
    <t>EGAKAT</t>
  </si>
  <si>
    <t>50390</t>
  </si>
  <si>
    <t>RECRZIP</t>
  </si>
  <si>
    <t>50391</t>
  </si>
  <si>
    <t>ELSURMA</t>
  </si>
  <si>
    <t>EMERGENT COLD LATAM</t>
  </si>
  <si>
    <t>50392</t>
  </si>
  <si>
    <t>EMERCLA</t>
  </si>
  <si>
    <t>50393</t>
  </si>
  <si>
    <t>ESTLDOR</t>
  </si>
  <si>
    <t>EXENNTA GACHANCIPA</t>
  </si>
  <si>
    <t>50394</t>
  </si>
  <si>
    <t>EXENGAC</t>
  </si>
  <si>
    <t>50395</t>
  </si>
  <si>
    <t>EXITMA</t>
  </si>
  <si>
    <t>FINCA EL RECREO</t>
  </si>
  <si>
    <t>50396</t>
  </si>
  <si>
    <t>FINAELR</t>
  </si>
  <si>
    <t>FINCA INGREDION - BECERRIL CESAR</t>
  </si>
  <si>
    <t>50397</t>
  </si>
  <si>
    <t>FINBICE</t>
  </si>
  <si>
    <t>FINCA S.A GIRON</t>
  </si>
  <si>
    <t>50398</t>
  </si>
  <si>
    <t>FINGIR</t>
  </si>
  <si>
    <t>50399</t>
  </si>
  <si>
    <t>FINMOS</t>
  </si>
  <si>
    <t>FINCA SA BUCARAMANGA</t>
  </si>
  <si>
    <t>50400</t>
  </si>
  <si>
    <t>FINBUMA</t>
  </si>
  <si>
    <t>FLETEX MEDELLIN</t>
  </si>
  <si>
    <t>50401</t>
  </si>
  <si>
    <t>FLETMED</t>
  </si>
  <si>
    <t>FOOD AND DRINKS NEIVA</t>
  </si>
  <si>
    <t>50402</t>
  </si>
  <si>
    <t>FOODNEI</t>
  </si>
  <si>
    <t>GOBERNACION DE QUIBDO</t>
  </si>
  <si>
    <t>50403</t>
  </si>
  <si>
    <t>GOBQUIB</t>
  </si>
  <si>
    <t>50404</t>
  </si>
  <si>
    <t>GYJPERE</t>
  </si>
  <si>
    <t>HIERROS DE OCCIDENTE - ARMENIA</t>
  </si>
  <si>
    <t>50405</t>
  </si>
  <si>
    <t>HIEOCAR</t>
  </si>
  <si>
    <t>50406</t>
  </si>
  <si>
    <t>HOLAMED</t>
  </si>
  <si>
    <t>HOTEL EL MOLINO PIEDECUESTA</t>
  </si>
  <si>
    <t>50407</t>
  </si>
  <si>
    <t>HOTEMOL</t>
  </si>
  <si>
    <t>HOTEL OLGA LUCIA DC</t>
  </si>
  <si>
    <t>50408</t>
  </si>
  <si>
    <t>BARRANCABERJA</t>
  </si>
  <si>
    <t>HOTOLUC</t>
  </si>
  <si>
    <t>INDUCOKE B&amp;M S.A.S</t>
  </si>
  <si>
    <t>50410</t>
  </si>
  <si>
    <t>INDUBMS</t>
  </si>
  <si>
    <t>50411</t>
  </si>
  <si>
    <t>INDPLCA</t>
  </si>
  <si>
    <t>INGENIO LA CABAÑA</t>
  </si>
  <si>
    <t>50412</t>
  </si>
  <si>
    <t>INGELAC</t>
  </si>
  <si>
    <t>INGENIO MANUELITA</t>
  </si>
  <si>
    <t>50413</t>
  </si>
  <si>
    <t>INGEMAN</t>
  </si>
  <si>
    <t>50414</t>
  </si>
  <si>
    <t>INGEMAY</t>
  </si>
  <si>
    <t>INTEGRAL DE GASES BOGOTA</t>
  </si>
  <si>
    <t>50416</t>
  </si>
  <si>
    <t>INGGBOG</t>
  </si>
  <si>
    <t>INVERSIONES EL GORDO MAICAO</t>
  </si>
  <si>
    <t>50417</t>
  </si>
  <si>
    <t>INVEMAI</t>
  </si>
  <si>
    <t>50418</t>
  </si>
  <si>
    <t>ISIMGIR</t>
  </si>
  <si>
    <t>JAH ABIHAIL S.A.S. MAICAO</t>
  </si>
  <si>
    <t>50419</t>
  </si>
  <si>
    <t>JAHAMAI</t>
  </si>
  <si>
    <t>JUGOS Y FRUTAS DE COLOMBIA S.A.S</t>
  </si>
  <si>
    <t>50420</t>
  </si>
  <si>
    <t>JUGCOLS</t>
  </si>
  <si>
    <t>50421</t>
  </si>
  <si>
    <t>JUMBMED</t>
  </si>
  <si>
    <t>JUMBO LAS VEGAS MEDELLIN</t>
  </si>
  <si>
    <t>50422</t>
  </si>
  <si>
    <t>JUMBVGA</t>
  </si>
  <si>
    <t>50423</t>
  </si>
  <si>
    <t>D1CUCUT</t>
  </si>
  <si>
    <t>LATA CROWN TOCANCIPA</t>
  </si>
  <si>
    <t>50424</t>
  </si>
  <si>
    <t>LATACRO</t>
  </si>
  <si>
    <t>50425</t>
  </si>
  <si>
    <t>LINDTOC</t>
  </si>
  <si>
    <t>50426</t>
  </si>
  <si>
    <t>MAKRCAN</t>
  </si>
  <si>
    <t>50427</t>
  </si>
  <si>
    <t>MAKRCVL</t>
  </si>
  <si>
    <t>50428</t>
  </si>
  <si>
    <t>MAKRPME</t>
  </si>
  <si>
    <t>MEDIUM EDGARDO BLANCO Y CIAS CA</t>
  </si>
  <si>
    <t>50429</t>
  </si>
  <si>
    <t>MEDEBLA</t>
  </si>
  <si>
    <t>MINA DE CARBON CUCUTA</t>
  </si>
  <si>
    <t>50430</t>
  </si>
  <si>
    <t>MINACUC</t>
  </si>
  <si>
    <t>50431</t>
  </si>
  <si>
    <t>MINAPCU</t>
  </si>
  <si>
    <t>MINA DE CARBON-FRONTIER</t>
  </si>
  <si>
    <t>50432</t>
  </si>
  <si>
    <t>MINACFR</t>
  </si>
  <si>
    <t>MINA FUTBCOQUE</t>
  </si>
  <si>
    <t>50433</t>
  </si>
  <si>
    <t>MINAFSC</t>
  </si>
  <si>
    <t>50434</t>
  </si>
  <si>
    <t>MINAGAC</t>
  </si>
  <si>
    <t>MINA LA FLORIDA SARDINATA</t>
  </si>
  <si>
    <t>50435</t>
  </si>
  <si>
    <t>MINALFS</t>
  </si>
  <si>
    <t>50436</t>
  </si>
  <si>
    <t>MINAPAZ</t>
  </si>
  <si>
    <t>MINITIENDA LA FAVORITA MAICAO</t>
  </si>
  <si>
    <t>50437</t>
  </si>
  <si>
    <t>MINILFM</t>
  </si>
  <si>
    <t>MOINSOPLAST</t>
  </si>
  <si>
    <t>50438</t>
  </si>
  <si>
    <t>MOINSO</t>
  </si>
  <si>
    <t>50439</t>
  </si>
  <si>
    <t>MOLDELE</t>
  </si>
  <si>
    <t>MOLINO DE ORIENTE S.A. GIRÓN</t>
  </si>
  <si>
    <t>50440</t>
  </si>
  <si>
    <t>MOLIGIR</t>
  </si>
  <si>
    <t>MUELLES LA ESMERALDA</t>
  </si>
  <si>
    <t>50441</t>
  </si>
  <si>
    <t>MUELESM</t>
  </si>
  <si>
    <t>NATURAL LOGISTIC SAS</t>
  </si>
  <si>
    <t>50442</t>
  </si>
  <si>
    <t>NATLOGS</t>
  </si>
  <si>
    <t>OCCIDENTAL DE PLASTICOS S.A</t>
  </si>
  <si>
    <t>50444</t>
  </si>
  <si>
    <t>OCCIPLA</t>
  </si>
  <si>
    <t>50445</t>
  </si>
  <si>
    <t>OTORENV</t>
  </si>
  <si>
    <t>OXIACED BOGOTÁ</t>
  </si>
  <si>
    <t>50446</t>
  </si>
  <si>
    <t>OXIABOG</t>
  </si>
  <si>
    <t>PAPELES NACIONALES CARTAGO S.A</t>
  </si>
  <si>
    <t>50447</t>
  </si>
  <si>
    <t>PAPENAC</t>
  </si>
  <si>
    <t>50448</t>
  </si>
  <si>
    <t>PARQGRS</t>
  </si>
  <si>
    <t>PARQUE INDUSTRIAL PROVINCIA DE SOTO 2</t>
  </si>
  <si>
    <t>50449</t>
  </si>
  <si>
    <t>PARQPS2</t>
  </si>
  <si>
    <t>PARQUEADERO CCL CALDAS</t>
  </si>
  <si>
    <t>50450</t>
  </si>
  <si>
    <t>PARQCCL</t>
  </si>
  <si>
    <t>PARQUEADERO EMPRESARIAL O LINEA BUENAVENTURA</t>
  </si>
  <si>
    <t>50451</t>
  </si>
  <si>
    <t>PARQEBV</t>
  </si>
  <si>
    <t>PARQUEADERO INTERNACIONAL - IPIALES</t>
  </si>
  <si>
    <t>50452</t>
  </si>
  <si>
    <t>PARQIPI</t>
  </si>
  <si>
    <t>PATIO BONITO CUCUTA</t>
  </si>
  <si>
    <t>50453</t>
  </si>
  <si>
    <t>PATIBCU</t>
  </si>
  <si>
    <t>PATIO CONTENEDORES ZAL MALAMBO</t>
  </si>
  <si>
    <t>50454</t>
  </si>
  <si>
    <t>PATZAMA</t>
  </si>
  <si>
    <t>PATIO DE CONTENEDORES INTERMODAL</t>
  </si>
  <si>
    <t>50455</t>
  </si>
  <si>
    <t>PATICIN</t>
  </si>
  <si>
    <t>50456</t>
  </si>
  <si>
    <t>PATITSA</t>
  </si>
  <si>
    <t>PATIOS DE COLOMBIA MOSQUERA</t>
  </si>
  <si>
    <t>50457</t>
  </si>
  <si>
    <t>PATICOM</t>
  </si>
  <si>
    <t>PRECOCIDOS DEL ORIENTE BUCARAMANGA</t>
  </si>
  <si>
    <t>50459</t>
  </si>
  <si>
    <t>PREOBUC</t>
  </si>
  <si>
    <t>50460</t>
  </si>
  <si>
    <t>PRICCCA</t>
  </si>
  <si>
    <t>50461</t>
  </si>
  <si>
    <t>PRICCMG</t>
  </si>
  <si>
    <t>50462</t>
  </si>
  <si>
    <t>PRICECL</t>
  </si>
  <si>
    <t>50463</t>
  </si>
  <si>
    <t>PRICMED</t>
  </si>
  <si>
    <t>50464</t>
  </si>
  <si>
    <t>PRICPER</t>
  </si>
  <si>
    <t>50465</t>
  </si>
  <si>
    <t>PRODSOG</t>
  </si>
  <si>
    <t>PROPAL PLANTA 1 CALI</t>
  </si>
  <si>
    <t>50466</t>
  </si>
  <si>
    <t>PROPCAL</t>
  </si>
  <si>
    <t>PROPAL PLANTA 2 CALOTO</t>
  </si>
  <si>
    <t>50467</t>
  </si>
  <si>
    <t>PROPCA2</t>
  </si>
  <si>
    <t>PUERTO CALAMAR BOLIVAR</t>
  </si>
  <si>
    <t>PUERTO CALAMAR</t>
  </si>
  <si>
    <t>50468</t>
  </si>
  <si>
    <t>PUERCAL</t>
  </si>
  <si>
    <t>50469</t>
  </si>
  <si>
    <t>PUERTCB</t>
  </si>
  <si>
    <t>RESITER COTA</t>
  </si>
  <si>
    <t>50470</t>
  </si>
  <si>
    <t>RESICOT</t>
  </si>
  <si>
    <t>50472</t>
  </si>
  <si>
    <t>SIMABOG</t>
  </si>
  <si>
    <t>SITIO DESCARGUE VIA 40, BARRANQUILLA</t>
  </si>
  <si>
    <t>50473</t>
  </si>
  <si>
    <t>SITIVIA</t>
  </si>
  <si>
    <t>SOBERANA S.A.S. CERRETE CORDOBA</t>
  </si>
  <si>
    <t>50474</t>
  </si>
  <si>
    <t>SOBECOR</t>
  </si>
  <si>
    <t>50475</t>
  </si>
  <si>
    <t>PTOTUMA</t>
  </si>
  <si>
    <t>50476</t>
  </si>
  <si>
    <t>SUPBOMB</t>
  </si>
  <si>
    <t>TIENDA EL CARMEN LORICA</t>
  </si>
  <si>
    <t>50477</t>
  </si>
  <si>
    <t>TIELCAR</t>
  </si>
  <si>
    <t>TRANSFOREX BOGOTA</t>
  </si>
  <si>
    <t>50479</t>
  </si>
  <si>
    <t>TRANSBO</t>
  </si>
  <si>
    <t>TRANSMAR CARTAGENA</t>
  </si>
  <si>
    <t>50480</t>
  </si>
  <si>
    <t>TRANSCG</t>
  </si>
  <si>
    <t>TRANSPORTES CONDOR CUCUTA S.A.S</t>
  </si>
  <si>
    <t>50481</t>
  </si>
  <si>
    <t>TRACUCU</t>
  </si>
  <si>
    <t>50482</t>
  </si>
  <si>
    <t>VAQUBEL</t>
  </si>
  <si>
    <t>50483</t>
  </si>
  <si>
    <t>VAQUMED</t>
  </si>
  <si>
    <t>YOICECRIVERA BODEGA RIOHACHA</t>
  </si>
  <si>
    <t>50484</t>
  </si>
  <si>
    <t>YOICRIO</t>
  </si>
  <si>
    <t>ZONA FRANCA PALMASECA CALI</t>
  </si>
  <si>
    <t>50485</t>
  </si>
  <si>
    <t>ZONAPAL</t>
  </si>
  <si>
    <t>50487</t>
  </si>
  <si>
    <t>KCHIG</t>
  </si>
  <si>
    <t>50488</t>
  </si>
  <si>
    <t>KRICAU</t>
  </si>
  <si>
    <t>50489</t>
  </si>
  <si>
    <t>EL PEÑOL</t>
  </si>
  <si>
    <t>ELPENAN</t>
  </si>
  <si>
    <t>50490</t>
  </si>
  <si>
    <t>KPAMPL</t>
  </si>
  <si>
    <t>0116</t>
  </si>
  <si>
    <t>SNAND</t>
  </si>
  <si>
    <t>50491</t>
  </si>
  <si>
    <t>CATLAN</t>
  </si>
  <si>
    <t>NUTRI</t>
  </si>
  <si>
    <t>TRANSCONT S.A.S. BARRANQUILLA</t>
  </si>
  <si>
    <t>50492</t>
  </si>
  <si>
    <t>TRANBAR</t>
  </si>
  <si>
    <t>50493</t>
  </si>
  <si>
    <t>D1CHIGO</t>
  </si>
  <si>
    <t>50494</t>
  </si>
  <si>
    <t>PRICBAR</t>
  </si>
  <si>
    <t>ENERGITECA CIRCUNVALAR BARRANQUILLA</t>
  </si>
  <si>
    <t>50495</t>
  </si>
  <si>
    <t>ENERBAR</t>
  </si>
  <si>
    <t>50496</t>
  </si>
  <si>
    <t>D1GALAP</t>
  </si>
  <si>
    <t>SOCIEDAD PORTUARIA RIO CORDOBA SPRC</t>
  </si>
  <si>
    <t>50497</t>
  </si>
  <si>
    <t>SOCIRIO</t>
  </si>
  <si>
    <t>50498</t>
  </si>
  <si>
    <t>TERNATL</t>
  </si>
  <si>
    <t>50499</t>
  </si>
  <si>
    <t>TRENLOV</t>
  </si>
  <si>
    <t>FABRI</t>
  </si>
  <si>
    <t>50501</t>
  </si>
  <si>
    <t>KCHIQ</t>
  </si>
  <si>
    <t>50502</t>
  </si>
  <si>
    <t>FOOD AND DRINK MONTERÍA</t>
  </si>
  <si>
    <t>50503</t>
  </si>
  <si>
    <t>FOODMON</t>
  </si>
  <si>
    <t>DISTRIBUCIONES SEVAS</t>
  </si>
  <si>
    <t>50504</t>
  </si>
  <si>
    <t>DISTSEV</t>
  </si>
  <si>
    <t>50505</t>
  </si>
  <si>
    <t>LICOSAB</t>
  </si>
  <si>
    <t>50506</t>
  </si>
  <si>
    <t>TOLUVI</t>
  </si>
  <si>
    <t>50507</t>
  </si>
  <si>
    <t>KARJO</t>
  </si>
  <si>
    <t>50508</t>
  </si>
  <si>
    <t>SALGAR</t>
  </si>
  <si>
    <t>SALGAR ANTIOQUIA</t>
  </si>
  <si>
    <t>MEDELLíN</t>
  </si>
  <si>
    <t>KSALG</t>
  </si>
  <si>
    <t>50509</t>
  </si>
  <si>
    <t>KFRIGO</t>
  </si>
  <si>
    <t>50511</t>
  </si>
  <si>
    <t>D1SIBAT</t>
  </si>
  <si>
    <t>50512</t>
  </si>
  <si>
    <t>D1FUNZ</t>
  </si>
  <si>
    <t>50513</t>
  </si>
  <si>
    <t>D1TOCAN</t>
  </si>
  <si>
    <t>50514</t>
  </si>
  <si>
    <t>D1IBAGU</t>
  </si>
  <si>
    <t>50515</t>
  </si>
  <si>
    <t>D1TUNJ</t>
  </si>
  <si>
    <t>50516</t>
  </si>
  <si>
    <t>JERCOTA</t>
  </si>
  <si>
    <t>50517</t>
  </si>
  <si>
    <t>SURTFUN</t>
  </si>
  <si>
    <t>KTOCAN</t>
  </si>
  <si>
    <t>50519</t>
  </si>
  <si>
    <t>KTUQU</t>
  </si>
  <si>
    <t>50520</t>
  </si>
  <si>
    <t>TULUVAL</t>
  </si>
  <si>
    <t>50521</t>
  </si>
  <si>
    <t>KAGUA</t>
  </si>
  <si>
    <t>50522</t>
  </si>
  <si>
    <t>KGRAN</t>
  </si>
  <si>
    <t>50523</t>
  </si>
  <si>
    <t>CEDIOLI</t>
  </si>
  <si>
    <t>50524</t>
  </si>
  <si>
    <t>JERGACH</t>
  </si>
  <si>
    <t>50525</t>
  </si>
  <si>
    <t>CEDIDOL</t>
  </si>
  <si>
    <t>50526</t>
  </si>
  <si>
    <t>GYJVILL</t>
  </si>
  <si>
    <t>50527</t>
  </si>
  <si>
    <t>TERNBOG</t>
  </si>
  <si>
    <t>50528</t>
  </si>
  <si>
    <t>KGASES</t>
  </si>
  <si>
    <t>50529</t>
  </si>
  <si>
    <t>CARME</t>
  </si>
  <si>
    <t>50530</t>
  </si>
  <si>
    <t>TERNITA</t>
  </si>
  <si>
    <t>50531</t>
  </si>
  <si>
    <t>TERNMAN</t>
  </si>
  <si>
    <t>50532</t>
  </si>
  <si>
    <t>CENITUL</t>
  </si>
  <si>
    <t>50533</t>
  </si>
  <si>
    <t>STEKITA</t>
  </si>
  <si>
    <t>50534</t>
  </si>
  <si>
    <t>OCCPLA</t>
  </si>
  <si>
    <t>50535</t>
  </si>
  <si>
    <t>TERSECA</t>
  </si>
  <si>
    <t>MINA LA LEJÍA</t>
  </si>
  <si>
    <t>50536</t>
  </si>
  <si>
    <t>MINALEJ</t>
  </si>
  <si>
    <t>50537</t>
  </si>
  <si>
    <t>ALMGRCO</t>
  </si>
  <si>
    <t>50538</t>
  </si>
  <si>
    <t>CENOLCA</t>
  </si>
  <si>
    <t>50539</t>
  </si>
  <si>
    <t>PTLOPE</t>
  </si>
  <si>
    <t>50540</t>
  </si>
  <si>
    <t>GYJFUNZ</t>
  </si>
  <si>
    <t>50541</t>
  </si>
  <si>
    <t>EXITFUN</t>
  </si>
  <si>
    <t>50542</t>
  </si>
  <si>
    <t>POSTCRA</t>
  </si>
  <si>
    <t>AMBULANTES DE LOS ESCENARIOS PUBLICOS</t>
  </si>
  <si>
    <t>50543</t>
  </si>
  <si>
    <t>AMBULES</t>
  </si>
  <si>
    <t>50544</t>
  </si>
  <si>
    <t>REPPUB</t>
  </si>
  <si>
    <t>ASOCIACION JUANCHO CORRELON</t>
  </si>
  <si>
    <t>50545</t>
  </si>
  <si>
    <t>ASOJUA</t>
  </si>
  <si>
    <t>PRODUCCIONES LOPEZ VALENCIA SAS.</t>
  </si>
  <si>
    <t>50546</t>
  </si>
  <si>
    <t>PRODLOP</t>
  </si>
  <si>
    <t>DIVISION TECNICA GUAYABAL</t>
  </si>
  <si>
    <t>50547</t>
  </si>
  <si>
    <t>DIVIGUA</t>
  </si>
  <si>
    <t>50548</t>
  </si>
  <si>
    <t>OXXOSIB</t>
  </si>
  <si>
    <t>SEDIAL TOCANCIPA</t>
  </si>
  <si>
    <t>50549</t>
  </si>
  <si>
    <t>SEDTOCA</t>
  </si>
  <si>
    <t>MADRID ECOGESTION</t>
  </si>
  <si>
    <t>50550</t>
  </si>
  <si>
    <t>MADECOG</t>
  </si>
  <si>
    <t>50551</t>
  </si>
  <si>
    <t>ERCOMAD</t>
  </si>
  <si>
    <t>50552</t>
  </si>
  <si>
    <t>TUQUERES</t>
  </si>
  <si>
    <t>MERCAPR</t>
  </si>
  <si>
    <t>50553</t>
  </si>
  <si>
    <t>D1GIRTA</t>
  </si>
  <si>
    <t>50554</t>
  </si>
  <si>
    <t>D1GUAR</t>
  </si>
  <si>
    <t>50555</t>
  </si>
  <si>
    <t>D1ESTR</t>
  </si>
  <si>
    <t>50556</t>
  </si>
  <si>
    <t>KNUTIVA</t>
  </si>
  <si>
    <t>50557</t>
  </si>
  <si>
    <t>RENFRIO</t>
  </si>
  <si>
    <t>50558</t>
  </si>
  <si>
    <t>WESHBOG</t>
  </si>
  <si>
    <t>50559</t>
  </si>
  <si>
    <t>WESHME</t>
  </si>
  <si>
    <t>50560</t>
  </si>
  <si>
    <t>WESHCAL</t>
  </si>
  <si>
    <t>50561</t>
  </si>
  <si>
    <t>MONGUA</t>
  </si>
  <si>
    <t>KMONG</t>
  </si>
  <si>
    <t>50562</t>
  </si>
  <si>
    <t>KTOPAGA</t>
  </si>
  <si>
    <t>50563</t>
  </si>
  <si>
    <t>KTUMAC</t>
  </si>
  <si>
    <t>50564</t>
  </si>
  <si>
    <t>CARACOLI</t>
  </si>
  <si>
    <t>CARAC</t>
  </si>
  <si>
    <t>50565</t>
  </si>
  <si>
    <t>PLANETA RICA</t>
  </si>
  <si>
    <t>PLRICA</t>
  </si>
  <si>
    <t>50566</t>
  </si>
  <si>
    <t>QUILICH</t>
  </si>
  <si>
    <t>50567</t>
  </si>
  <si>
    <t>PRICBOG</t>
  </si>
  <si>
    <t>50568</t>
  </si>
  <si>
    <t>MEDBLN</t>
  </si>
  <si>
    <t>MOLPET</t>
  </si>
  <si>
    <t>50569</t>
  </si>
  <si>
    <t>50570</t>
  </si>
  <si>
    <t>D1VDUP</t>
  </si>
  <si>
    <t>PATIO DE CONTENEDORES INTERMODAL BOGOTA</t>
  </si>
  <si>
    <t>50571</t>
  </si>
  <si>
    <t>PATINBO</t>
  </si>
  <si>
    <t>50572</t>
  </si>
  <si>
    <t>ESENCAR</t>
  </si>
  <si>
    <t>50573</t>
  </si>
  <si>
    <t>KGARZO</t>
  </si>
  <si>
    <t>50574</t>
  </si>
  <si>
    <t>50575</t>
  </si>
  <si>
    <t>AEROJMC</t>
  </si>
  <si>
    <t>50576</t>
  </si>
  <si>
    <t>ALKOTUQ</t>
  </si>
  <si>
    <t>BAYRON ALBERTO DUQUE</t>
  </si>
  <si>
    <t>50577</t>
  </si>
  <si>
    <t>BAYALDU</t>
  </si>
  <si>
    <t>GRUPO CINCO EN TODO S.A.S. ZESE ARAUCA</t>
  </si>
  <si>
    <t>50578</t>
  </si>
  <si>
    <t>GRUCITO</t>
  </si>
  <si>
    <t>HARINERA DE LA COSTA</t>
  </si>
  <si>
    <t>50579</t>
  </si>
  <si>
    <t>HARICOS</t>
  </si>
  <si>
    <t>J-O DISTRIBUCIONES SAS</t>
  </si>
  <si>
    <t>50580</t>
  </si>
  <si>
    <t>JODISTS</t>
  </si>
  <si>
    <t>50581</t>
  </si>
  <si>
    <t>METROBO</t>
  </si>
  <si>
    <t>50582</t>
  </si>
  <si>
    <t>MINADON</t>
  </si>
  <si>
    <t>PATIO INDUMAX SAS SECTOR SAN FAUSTINO</t>
  </si>
  <si>
    <t>50583</t>
  </si>
  <si>
    <t>PATINDU</t>
  </si>
  <si>
    <t>PURACE CRUZ ROJA</t>
  </si>
  <si>
    <t>50584</t>
  </si>
  <si>
    <t>PURACE</t>
  </si>
  <si>
    <t>PURACÉ CAUCA</t>
  </si>
  <si>
    <t>PURACRU</t>
  </si>
  <si>
    <t>50585</t>
  </si>
  <si>
    <t>SANMIGU</t>
  </si>
  <si>
    <t>50586</t>
  </si>
  <si>
    <t>KQUID</t>
  </si>
  <si>
    <t>0043</t>
  </si>
  <si>
    <t>POSNORT</t>
  </si>
  <si>
    <t>50587</t>
  </si>
  <si>
    <t>FOODBOG</t>
  </si>
  <si>
    <t>50588</t>
  </si>
  <si>
    <t>MOINSOP</t>
  </si>
  <si>
    <t>50589</t>
  </si>
  <si>
    <t>AEROBOG</t>
  </si>
  <si>
    <t>TERMINAL DE CARGA AEROPUERTO EL DORADO BOGOTA</t>
  </si>
  <si>
    <t>50590</t>
  </si>
  <si>
    <t>TERCARO</t>
  </si>
  <si>
    <t>50591</t>
  </si>
  <si>
    <t>DIMACOG</t>
  </si>
  <si>
    <t>MINIPET SAS GIRARDOTA</t>
  </si>
  <si>
    <t>50592</t>
  </si>
  <si>
    <t>MINIGIR</t>
  </si>
  <si>
    <t>BUITRAGO FUNZA</t>
  </si>
  <si>
    <t>50593</t>
  </si>
  <si>
    <t>BUITFUN</t>
  </si>
  <si>
    <t>BODEGA VIEW DIGUITALES BOGOTÁ</t>
  </si>
  <si>
    <t>50594</t>
  </si>
  <si>
    <t>BODEGAV</t>
  </si>
  <si>
    <t>FONDA LOS ARRIEROS NEIVA</t>
  </si>
  <si>
    <t>50595</t>
  </si>
  <si>
    <t>FONDLOS</t>
  </si>
  <si>
    <t>0029</t>
  </si>
  <si>
    <t>ADN</t>
  </si>
  <si>
    <t>50596</t>
  </si>
  <si>
    <t>AEROBAR</t>
  </si>
  <si>
    <t>PATIOS SIMARITIMA CARTAGENA</t>
  </si>
  <si>
    <t>50597</t>
  </si>
  <si>
    <t>PATSIMC</t>
  </si>
  <si>
    <t>50598</t>
  </si>
  <si>
    <t>JUMBOCA</t>
  </si>
  <si>
    <t>JUMBO CALLE 80</t>
  </si>
  <si>
    <t>50599</t>
  </si>
  <si>
    <t>JUMBOC8</t>
  </si>
  <si>
    <t>50600</t>
  </si>
  <si>
    <t>ALKOST6</t>
  </si>
  <si>
    <t>50601</t>
  </si>
  <si>
    <t>ALKOST1</t>
  </si>
  <si>
    <t>50602</t>
  </si>
  <si>
    <t>MANUFUN</t>
  </si>
  <si>
    <t>ESTADIO NEMESIO CAMACHO EL CAMPÍN</t>
  </si>
  <si>
    <t>50603</t>
  </si>
  <si>
    <t>ESTNEMC</t>
  </si>
  <si>
    <t>50604</t>
  </si>
  <si>
    <t>QUIMPAL</t>
  </si>
  <si>
    <t>QUIMPAC DE COLOMBIA MALAMBO</t>
  </si>
  <si>
    <t>50605</t>
  </si>
  <si>
    <t>QUIMMAL</t>
  </si>
  <si>
    <t>DEPOSITO CONSIMEX BOGOTA</t>
  </si>
  <si>
    <t>50606</t>
  </si>
  <si>
    <t>DEPOCON</t>
  </si>
  <si>
    <t>50607</t>
  </si>
  <si>
    <t>MINACAR</t>
  </si>
  <si>
    <t>50608</t>
  </si>
  <si>
    <t>INDUHAR</t>
  </si>
  <si>
    <t>50609</t>
  </si>
  <si>
    <t>ITALCGI</t>
  </si>
  <si>
    <t>50610</t>
  </si>
  <si>
    <t>KVIVE</t>
  </si>
  <si>
    <t>BODEGA TRADEMARKETING BELLO</t>
  </si>
  <si>
    <t>50611</t>
  </si>
  <si>
    <t>BODEGTR</t>
  </si>
  <si>
    <t>50612</t>
  </si>
  <si>
    <t>RIVERP</t>
  </si>
  <si>
    <t>50613</t>
  </si>
  <si>
    <t>HARITRI</t>
  </si>
  <si>
    <t>50614</t>
  </si>
  <si>
    <t>AMOQCOL</t>
  </si>
  <si>
    <t>50615</t>
  </si>
  <si>
    <t>EXITGOB</t>
  </si>
  <si>
    <t>50617</t>
  </si>
  <si>
    <t>PUERBAH</t>
  </si>
  <si>
    <t>50618</t>
  </si>
  <si>
    <t>SUPBOME</t>
  </si>
  <si>
    <t>50619</t>
  </si>
  <si>
    <t>MAKSANJ</t>
  </si>
  <si>
    <t>50620</t>
  </si>
  <si>
    <t>ARACERR</t>
  </si>
  <si>
    <t>50621</t>
  </si>
  <si>
    <t>CHIPARR</t>
  </si>
  <si>
    <t>50622</t>
  </si>
  <si>
    <t>FOODYUM</t>
  </si>
  <si>
    <t>50623</t>
  </si>
  <si>
    <t>CEDIISI</t>
  </si>
  <si>
    <t>50624</t>
  </si>
  <si>
    <t>GAMELIC</t>
  </si>
  <si>
    <t>50625</t>
  </si>
  <si>
    <t>NOVABOG</t>
  </si>
  <si>
    <t>50626</t>
  </si>
  <si>
    <t>DISTLAF</t>
  </si>
  <si>
    <t>50627</t>
  </si>
  <si>
    <t>PARATB</t>
  </si>
  <si>
    <t>50628</t>
  </si>
  <si>
    <t>PARQMOT</t>
  </si>
  <si>
    <t>50629</t>
  </si>
  <si>
    <t>KVEND</t>
  </si>
  <si>
    <t>50630</t>
  </si>
  <si>
    <t>BCMGT2</t>
  </si>
  <si>
    <t>BODEGA AIEM CENTRO</t>
  </si>
  <si>
    <t>50631</t>
  </si>
  <si>
    <t>BODEGAI</t>
  </si>
  <si>
    <t>50632</t>
  </si>
  <si>
    <t>TORREEV</t>
  </si>
  <si>
    <t>COLSUBSIDIO USAQUEN</t>
  </si>
  <si>
    <t>50633</t>
  </si>
  <si>
    <t>COLSUSA</t>
  </si>
  <si>
    <t>CLUB LA COLINA COLSUBSIDIO</t>
  </si>
  <si>
    <t>50634</t>
  </si>
  <si>
    <t>CLUBLAC</t>
  </si>
  <si>
    <t>RESTAURANTE ROLON'S</t>
  </si>
  <si>
    <t>50635</t>
  </si>
  <si>
    <t>RESTROL</t>
  </si>
  <si>
    <t>50636</t>
  </si>
  <si>
    <t>KMEDIN</t>
  </si>
  <si>
    <t>50637</t>
  </si>
  <si>
    <t>KCUMA</t>
  </si>
  <si>
    <t>50638</t>
  </si>
  <si>
    <t>KSANV</t>
  </si>
  <si>
    <t>50639</t>
  </si>
  <si>
    <t>PTOGAIT</t>
  </si>
  <si>
    <t>CLUB DEPORTIVO BOYACA</t>
  </si>
  <si>
    <t>50640</t>
  </si>
  <si>
    <t>CLUBBOY</t>
  </si>
  <si>
    <t>EMPRESA SANTAMARIA TRASTEOS SAS</t>
  </si>
  <si>
    <t>50641</t>
  </si>
  <si>
    <t>EMPSANT</t>
  </si>
  <si>
    <t>MUDANZA OSCAR ARIZA</t>
  </si>
  <si>
    <t>50642</t>
  </si>
  <si>
    <t>MUDANZA</t>
  </si>
  <si>
    <t>50643</t>
  </si>
  <si>
    <t>MAKROCA</t>
  </si>
  <si>
    <t>50644</t>
  </si>
  <si>
    <t>BOGLAFE</t>
  </si>
  <si>
    <t>50645</t>
  </si>
  <si>
    <t>PULPIFR</t>
  </si>
  <si>
    <t>DISTRIBUIDOR DE PRODUCTOS QUIMICOS SESAN</t>
  </si>
  <si>
    <t>50646</t>
  </si>
  <si>
    <t>DISTSES</t>
  </si>
  <si>
    <t>50647</t>
  </si>
  <si>
    <t>LICOPER</t>
  </si>
  <si>
    <t>50648</t>
  </si>
  <si>
    <t>RENTBQA</t>
  </si>
  <si>
    <t>50649</t>
  </si>
  <si>
    <t>DISTLPA</t>
  </si>
  <si>
    <t>50650</t>
  </si>
  <si>
    <t>LAGRABE</t>
  </si>
  <si>
    <t>50651</t>
  </si>
  <si>
    <t>TALMABE</t>
  </si>
  <si>
    <t>50652</t>
  </si>
  <si>
    <t>LACTCOL</t>
  </si>
  <si>
    <t>50653</t>
  </si>
  <si>
    <t>PARQLIC</t>
  </si>
  <si>
    <t>50654</t>
  </si>
  <si>
    <t>COTACLU</t>
  </si>
  <si>
    <t>50655</t>
  </si>
  <si>
    <t>ASOCPRO</t>
  </si>
  <si>
    <t>50656</t>
  </si>
  <si>
    <t>GASEMED</t>
  </si>
  <si>
    <t>TRASTEOS SANTA MARIA NEIVA</t>
  </si>
  <si>
    <t>50657</t>
  </si>
  <si>
    <t>TRASNEI</t>
  </si>
  <si>
    <t>TRASTEOS SANTA MARIA SANTA ROSA VITERBO</t>
  </si>
  <si>
    <t>50658</t>
  </si>
  <si>
    <t>TRASSAN</t>
  </si>
  <si>
    <t>50659</t>
  </si>
  <si>
    <t>OXXOFON</t>
  </si>
  <si>
    <t>50660</t>
  </si>
  <si>
    <t>ORIENTE</t>
  </si>
  <si>
    <t>OXXOSAN</t>
  </si>
  <si>
    <t>50661</t>
  </si>
  <si>
    <t>SOMOPET</t>
  </si>
  <si>
    <t>50662</t>
  </si>
  <si>
    <t>SURTIDE</t>
  </si>
  <si>
    <t>50663</t>
  </si>
  <si>
    <t>MERCDBM</t>
  </si>
  <si>
    <t>50664</t>
  </si>
  <si>
    <t>KSUCR</t>
  </si>
  <si>
    <t>FINCA LOS SOCIOS -CUMACO</t>
  </si>
  <si>
    <t>50665</t>
  </si>
  <si>
    <t>FINCSOC</t>
  </si>
  <si>
    <t>50666</t>
  </si>
  <si>
    <t>KASOC</t>
  </si>
  <si>
    <t>50667</t>
  </si>
  <si>
    <t>BODEGGL</t>
  </si>
  <si>
    <t>50668</t>
  </si>
  <si>
    <t>SENAHUI</t>
  </si>
  <si>
    <t>50669</t>
  </si>
  <si>
    <t>MAQUIBI</t>
  </si>
  <si>
    <t>COPETRAN PUENTE ARANDA</t>
  </si>
  <si>
    <t>50670</t>
  </si>
  <si>
    <t>COPTPUA</t>
  </si>
  <si>
    <t>50671</t>
  </si>
  <si>
    <t>DISTVAL</t>
  </si>
  <si>
    <t>BEERS</t>
  </si>
  <si>
    <t>50672</t>
  </si>
  <si>
    <t>50673</t>
  </si>
  <si>
    <t>SMITCAN</t>
  </si>
  <si>
    <t>50674</t>
  </si>
  <si>
    <t>TRANCPK</t>
  </si>
  <si>
    <t>50675</t>
  </si>
  <si>
    <t>CSMRT</t>
  </si>
  <si>
    <t>JHONS BAKERY PAN Y MAS</t>
  </si>
  <si>
    <t>50676</t>
  </si>
  <si>
    <t>JHNBAK</t>
  </si>
  <si>
    <t>50677</t>
  </si>
  <si>
    <t>BODMOT</t>
  </si>
  <si>
    <t>50678</t>
  </si>
  <si>
    <t>DISL18</t>
  </si>
  <si>
    <t>BODEGAS LITO MADRID</t>
  </si>
  <si>
    <t>50679</t>
  </si>
  <si>
    <t>BODLIT</t>
  </si>
  <si>
    <t>50680</t>
  </si>
  <si>
    <t>ALKEDN</t>
  </si>
  <si>
    <t>50681</t>
  </si>
  <si>
    <t>ALKVEN</t>
  </si>
  <si>
    <t>50682</t>
  </si>
  <si>
    <t>SHALOM</t>
  </si>
  <si>
    <t>INVERSIONES SAKHOL SAS SAN JOSE DEL GUAVIARE</t>
  </si>
  <si>
    <t>50683</t>
  </si>
  <si>
    <t>SAKHOL</t>
  </si>
  <si>
    <t>GRUPO CINCO SARAVENA</t>
  </si>
  <si>
    <t>50684</t>
  </si>
  <si>
    <t>G5SARA</t>
  </si>
  <si>
    <t>ZONA DE ACTIVIDAD LOGISTICA SAS</t>
  </si>
  <si>
    <t>50685</t>
  </si>
  <si>
    <t>ZONLOG</t>
  </si>
  <si>
    <t>50686</t>
  </si>
  <si>
    <t>PELDAR</t>
  </si>
  <si>
    <t>50687</t>
  </si>
  <si>
    <t>VILCAS</t>
  </si>
  <si>
    <t>50688</t>
  </si>
  <si>
    <t>COLTEJ</t>
  </si>
  <si>
    <t>50689</t>
  </si>
  <si>
    <t>FLORBL</t>
  </si>
  <si>
    <t>50690</t>
  </si>
  <si>
    <t>PINCHO</t>
  </si>
  <si>
    <t>50691</t>
  </si>
  <si>
    <t>SOCTRI</t>
  </si>
  <si>
    <t>50692</t>
  </si>
  <si>
    <t>CALSTM</t>
  </si>
  <si>
    <t>50693</t>
  </si>
  <si>
    <t>PIPIRA</t>
  </si>
  <si>
    <t>SANTO TOMAS</t>
  </si>
  <si>
    <t>50694</t>
  </si>
  <si>
    <t>SANTOM</t>
  </si>
  <si>
    <t>50695</t>
  </si>
  <si>
    <t>ARAVIL</t>
  </si>
  <si>
    <t>50696</t>
  </si>
  <si>
    <t>CDSIBA</t>
  </si>
  <si>
    <t>50697</t>
  </si>
  <si>
    <t>ALIANZ</t>
  </si>
  <si>
    <t>50698</t>
  </si>
  <si>
    <t>ECONOM</t>
  </si>
  <si>
    <t>CAFETERIA SHARIT</t>
  </si>
  <si>
    <t>50699</t>
  </si>
  <si>
    <t>SHARIT</t>
  </si>
  <si>
    <t>KRAKSGOL CC TINTAL</t>
  </si>
  <si>
    <t>50700</t>
  </si>
  <si>
    <t>KRAKGO</t>
  </si>
  <si>
    <t>50701</t>
  </si>
  <si>
    <t>AME68X</t>
  </si>
  <si>
    <t>50702</t>
  </si>
  <si>
    <t>KOSYUM</t>
  </si>
  <si>
    <t>50703</t>
  </si>
  <si>
    <t>BBIGIR</t>
  </si>
  <si>
    <t>50704</t>
  </si>
  <si>
    <t>BBITOC</t>
  </si>
  <si>
    <t>50705</t>
  </si>
  <si>
    <t>LEVFUN</t>
  </si>
  <si>
    <t>50706</t>
  </si>
  <si>
    <t>LEVGIR</t>
  </si>
  <si>
    <t>50707</t>
  </si>
  <si>
    <t>SHAMAC</t>
  </si>
  <si>
    <t>50708</t>
  </si>
  <si>
    <t>GNLLOG</t>
  </si>
  <si>
    <t>50709</t>
  </si>
  <si>
    <t>CENCOS</t>
  </si>
  <si>
    <t>50710</t>
  </si>
  <si>
    <t>YESCAO</t>
  </si>
  <si>
    <t>50711</t>
  </si>
  <si>
    <t>JAGUIB</t>
  </si>
  <si>
    <t>50712</t>
  </si>
  <si>
    <t>MANPAL</t>
  </si>
  <si>
    <t>50713</t>
  </si>
  <si>
    <t>SUNBOU</t>
  </si>
  <si>
    <t>50714</t>
  </si>
  <si>
    <t>FRUFEL</t>
  </si>
  <si>
    <t>50715</t>
  </si>
  <si>
    <t>PROMPA</t>
  </si>
  <si>
    <t>50716</t>
  </si>
  <si>
    <t>METMOD</t>
  </si>
  <si>
    <t>50717</t>
  </si>
  <si>
    <t>INNENV</t>
  </si>
  <si>
    <t>50718</t>
  </si>
  <si>
    <t>CENYUM</t>
  </si>
  <si>
    <t>50719</t>
  </si>
  <si>
    <t>COLRAF</t>
  </si>
  <si>
    <t>50720</t>
  </si>
  <si>
    <t>CASBLA</t>
  </si>
  <si>
    <t>50721</t>
  </si>
  <si>
    <t>MERGUA</t>
  </si>
  <si>
    <t>50722</t>
  </si>
  <si>
    <t>F1WILF</t>
  </si>
  <si>
    <t>50723</t>
  </si>
  <si>
    <t>COLSAL</t>
  </si>
  <si>
    <t>50724</t>
  </si>
  <si>
    <t>COLPRE</t>
  </si>
  <si>
    <t>50725</t>
  </si>
  <si>
    <t>FACMER</t>
  </si>
  <si>
    <t>50726</t>
  </si>
  <si>
    <t>MULTIC</t>
  </si>
  <si>
    <t>50727</t>
  </si>
  <si>
    <t>SANDIE</t>
  </si>
  <si>
    <t>50728</t>
  </si>
  <si>
    <t>MEKATE</t>
  </si>
  <si>
    <t>50729</t>
  </si>
  <si>
    <t>TEDMAL</t>
  </si>
  <si>
    <t>50730</t>
  </si>
  <si>
    <t>SCANIA</t>
  </si>
  <si>
    <t>50731</t>
  </si>
  <si>
    <t>KENBAR</t>
  </si>
  <si>
    <t>50732</t>
  </si>
  <si>
    <t>NAVBAR</t>
  </si>
  <si>
    <t>50733</t>
  </si>
  <si>
    <t>ELECOP</t>
  </si>
  <si>
    <t>50734</t>
  </si>
  <si>
    <t>CHOSAN</t>
  </si>
  <si>
    <t>50735</t>
  </si>
  <si>
    <t>RAMIRE</t>
  </si>
  <si>
    <t>50736</t>
  </si>
  <si>
    <t>PAEZYR</t>
  </si>
  <si>
    <t>COOPIDROGAS BARRANQUILLA</t>
  </si>
  <si>
    <t>50737</t>
  </si>
  <si>
    <t>COOBAR</t>
  </si>
  <si>
    <t>50738</t>
  </si>
  <si>
    <t>LICFLO</t>
  </si>
  <si>
    <t>50739</t>
  </si>
  <si>
    <t>SURTOL</t>
  </si>
  <si>
    <t>50740</t>
  </si>
  <si>
    <t>LICCAL</t>
  </si>
  <si>
    <t>50741</t>
  </si>
  <si>
    <t>LICPAN</t>
  </si>
  <si>
    <t>50742</t>
  </si>
  <si>
    <t>LICPOR</t>
  </si>
  <si>
    <t>50743</t>
  </si>
  <si>
    <t>RENCUC</t>
  </si>
  <si>
    <t>50744</t>
  </si>
  <si>
    <t>CDNSUR</t>
  </si>
  <si>
    <t>50745</t>
  </si>
  <si>
    <t>CDORIE</t>
  </si>
  <si>
    <t>50746</t>
  </si>
  <si>
    <t>ANTSEC</t>
  </si>
  <si>
    <t>50747</t>
  </si>
  <si>
    <t>LICBOL</t>
  </si>
  <si>
    <t>50748</t>
  </si>
  <si>
    <t>CADCAR</t>
  </si>
  <si>
    <t>50749</t>
  </si>
  <si>
    <t>LICMAG</t>
  </si>
  <si>
    <t>50750</t>
  </si>
  <si>
    <t>BRAVOP</t>
  </si>
  <si>
    <t>50751</t>
  </si>
  <si>
    <t>COOPAL</t>
  </si>
  <si>
    <t>COOPERATIVA DE CAFICULTORES DE RISARALDA COOPCAFER</t>
  </si>
  <si>
    <t>50752</t>
  </si>
  <si>
    <t>COOPCA</t>
  </si>
  <si>
    <t>50753</t>
  </si>
  <si>
    <t>AWAVIC</t>
  </si>
  <si>
    <t>50754</t>
  </si>
  <si>
    <t>ALCEBA</t>
  </si>
  <si>
    <t>50755</t>
  </si>
  <si>
    <t>BODMAG</t>
  </si>
  <si>
    <t>50756</t>
  </si>
  <si>
    <t>RCNAMS</t>
  </si>
  <si>
    <t>50757</t>
  </si>
  <si>
    <t>MERGAN</t>
  </si>
  <si>
    <t>50758</t>
  </si>
  <si>
    <t>INCOLA</t>
  </si>
  <si>
    <t>50759</t>
  </si>
  <si>
    <t>INCOLCAL</t>
  </si>
  <si>
    <t>50760</t>
  </si>
  <si>
    <t>EDMAR</t>
  </si>
  <si>
    <t>50761</t>
  </si>
  <si>
    <t>F1FAM</t>
  </si>
  <si>
    <t>50762</t>
  </si>
  <si>
    <t>MANANT</t>
  </si>
  <si>
    <t>50763</t>
  </si>
  <si>
    <t>DISTCA</t>
  </si>
  <si>
    <t>50764</t>
  </si>
  <si>
    <t>PORVEN</t>
  </si>
  <si>
    <t>BODEGA MONTE VIDEO</t>
  </si>
  <si>
    <t>50765</t>
  </si>
  <si>
    <t>MONVID</t>
  </si>
  <si>
    <t>50766</t>
  </si>
  <si>
    <t>ABAVIV</t>
  </si>
  <si>
    <t>MULTIFAMILIAR PARQUES DE GALILEA</t>
  </si>
  <si>
    <t>50767</t>
  </si>
  <si>
    <t>PARQGA</t>
  </si>
  <si>
    <t>50768</t>
  </si>
  <si>
    <t>ARCHIL</t>
  </si>
  <si>
    <t>INVERSIONES DISTRIBUCIONES LOTMANY</t>
  </si>
  <si>
    <t>50769</t>
  </si>
  <si>
    <t>LOTMAN</t>
  </si>
  <si>
    <t>50770</t>
  </si>
  <si>
    <t>F1ARCA</t>
  </si>
  <si>
    <t>PLAZA CORABASTOS</t>
  </si>
  <si>
    <t>50771</t>
  </si>
  <si>
    <t>CORABA</t>
  </si>
  <si>
    <t>50772</t>
  </si>
  <si>
    <t>MICKEY</t>
  </si>
  <si>
    <t>50773</t>
  </si>
  <si>
    <t>ITGLID</t>
  </si>
  <si>
    <t>CORFERIAS</t>
  </si>
  <si>
    <t>50774</t>
  </si>
  <si>
    <t>CORFER</t>
  </si>
  <si>
    <t>50775</t>
  </si>
  <si>
    <t>MERKEN</t>
  </si>
  <si>
    <t>50776</t>
  </si>
  <si>
    <t>TUTO</t>
  </si>
  <si>
    <t>50777</t>
  </si>
  <si>
    <t>COORAT</t>
  </si>
  <si>
    <t>50778</t>
  </si>
  <si>
    <t>AHOEXP</t>
  </si>
  <si>
    <t>50779</t>
  </si>
  <si>
    <t>ARAGIR</t>
  </si>
  <si>
    <t>LICORES CASA MORENO</t>
  </si>
  <si>
    <t>50780</t>
  </si>
  <si>
    <t>LICMOR</t>
  </si>
  <si>
    <t>SABOR REFRESCANTE</t>
  </si>
  <si>
    <t>50781</t>
  </si>
  <si>
    <t>SABREF</t>
  </si>
  <si>
    <t>DISTIRIBUCIONES C.M #2</t>
  </si>
  <si>
    <t>50782</t>
  </si>
  <si>
    <t>DISCM2</t>
  </si>
  <si>
    <t>50783</t>
  </si>
  <si>
    <t>ELEZIP</t>
  </si>
  <si>
    <t>SESQUA</t>
  </si>
  <si>
    <t>50784</t>
  </si>
  <si>
    <t>PLAYON2</t>
  </si>
  <si>
    <t>50785</t>
  </si>
  <si>
    <t>TROP24</t>
  </si>
  <si>
    <t>50786</t>
  </si>
  <si>
    <t>KENCEN</t>
  </si>
  <si>
    <t>50787</t>
  </si>
  <si>
    <t>KENITA</t>
  </si>
  <si>
    <t>50788</t>
  </si>
  <si>
    <t>KENYUM</t>
  </si>
  <si>
    <t>50789</t>
  </si>
  <si>
    <t>AUTDOS</t>
  </si>
  <si>
    <t>50790</t>
  </si>
  <si>
    <t>OLIBAR</t>
  </si>
  <si>
    <t>50791</t>
  </si>
  <si>
    <t>ELEC2</t>
  </si>
  <si>
    <t>SUPERMERCADOS LATINOS 1 CHOCONTA</t>
  </si>
  <si>
    <t>50792</t>
  </si>
  <si>
    <t>LATCHO</t>
  </si>
  <si>
    <t>SANTA ROSA DEL SUR DE BOLIVAR</t>
  </si>
  <si>
    <t>50793</t>
  </si>
  <si>
    <t>SAROSU</t>
  </si>
  <si>
    <t>50794</t>
  </si>
  <si>
    <t>REFRES</t>
  </si>
  <si>
    <t>50795</t>
  </si>
  <si>
    <t>MEGACE</t>
  </si>
  <si>
    <t>GRATINIANO GAYON LIZARAZO</t>
  </si>
  <si>
    <t>50796</t>
  </si>
  <si>
    <t>GRATIN</t>
  </si>
  <si>
    <t>COMERZIALIZADORA BOSQUE</t>
  </si>
  <si>
    <t>50797</t>
  </si>
  <si>
    <t>COMBOS</t>
  </si>
  <si>
    <t>50798</t>
  </si>
  <si>
    <t>MFAAGU</t>
  </si>
  <si>
    <t>50799</t>
  </si>
  <si>
    <t>JARWIN</t>
  </si>
  <si>
    <t>COMERCIAL INTERGRANOS S.A.S</t>
  </si>
  <si>
    <t>50800</t>
  </si>
  <si>
    <t>INTGRA</t>
  </si>
  <si>
    <t>50801</t>
  </si>
  <si>
    <t>POSTOC</t>
  </si>
  <si>
    <t>50802</t>
  </si>
  <si>
    <t>METUNI</t>
  </si>
  <si>
    <t>50803</t>
  </si>
  <si>
    <t>MERBOG</t>
  </si>
  <si>
    <t>CASA SINCELEJO  DIEGO ARMANDO VITOLA LUNA</t>
  </si>
  <si>
    <t>50804</t>
  </si>
  <si>
    <t>SINCEJ</t>
  </si>
  <si>
    <t>CASA BOSCONIA DIEGO ARMANDO VITOLA LUNA</t>
  </si>
  <si>
    <t>50805</t>
  </si>
  <si>
    <t>BOSCON</t>
  </si>
  <si>
    <t>50806</t>
  </si>
  <si>
    <t>FERROS</t>
  </si>
  <si>
    <t>ZONA FRANCA DE RIONEGRO</t>
  </si>
  <si>
    <t>50807</t>
  </si>
  <si>
    <t>ZONRIO</t>
  </si>
  <si>
    <t>HABITAT MINERIA URBANA BARRANQUILLA</t>
  </si>
  <si>
    <t>50808</t>
  </si>
  <si>
    <t>HABMIN</t>
  </si>
  <si>
    <t>50809</t>
  </si>
  <si>
    <t>PICHIC</t>
  </si>
  <si>
    <t>50810</t>
  </si>
  <si>
    <t>SEVILL</t>
  </si>
  <si>
    <t>50811</t>
  </si>
  <si>
    <t>50812</t>
  </si>
  <si>
    <t>VENPAL</t>
  </si>
  <si>
    <t>50813</t>
  </si>
  <si>
    <t>VENCAL</t>
  </si>
  <si>
    <t>VAQUITA ENVIGADO</t>
  </si>
  <si>
    <t>50814</t>
  </si>
  <si>
    <t>VAQENV</t>
  </si>
  <si>
    <t>SUPERMERCADOS OR COLORES</t>
  </si>
  <si>
    <t>50815</t>
  </si>
  <si>
    <t>ORCOL</t>
  </si>
  <si>
    <t>50816</t>
  </si>
  <si>
    <t>MERMED</t>
  </si>
  <si>
    <t>LA GOMEZ</t>
  </si>
  <si>
    <t>50817</t>
  </si>
  <si>
    <t>GOMEZ</t>
  </si>
  <si>
    <t>50818</t>
  </si>
  <si>
    <t>IBEMAL</t>
  </si>
  <si>
    <t>50819</t>
  </si>
  <si>
    <t>CISNEROS</t>
  </si>
  <si>
    <t>ECOGAR</t>
  </si>
  <si>
    <t>50820</t>
  </si>
  <si>
    <t>AGRGAL</t>
  </si>
  <si>
    <t>50821</t>
  </si>
  <si>
    <t>AVIVIP</t>
  </si>
  <si>
    <t>50822</t>
  </si>
  <si>
    <t>DISSIS</t>
  </si>
  <si>
    <t>HIERROS HB S.A</t>
  </si>
  <si>
    <t>50823</t>
  </si>
  <si>
    <t>HIERHB</t>
  </si>
  <si>
    <t>DISTRIBUCIONES DÍAZ RAMOS Y CIA. LTDA.</t>
  </si>
  <si>
    <t>50824</t>
  </si>
  <si>
    <t>DIAZRA</t>
  </si>
  <si>
    <t>CONCEPCION</t>
  </si>
  <si>
    <t>50825</t>
  </si>
  <si>
    <t>CONCEP</t>
  </si>
  <si>
    <t>PALMAS</t>
  </si>
  <si>
    <t>50826</t>
  </si>
  <si>
    <t>GUATAPE</t>
  </si>
  <si>
    <t>50827</t>
  </si>
  <si>
    <t>GUATAP</t>
  </si>
  <si>
    <t>ARGELIA</t>
  </si>
  <si>
    <t>50828</t>
  </si>
  <si>
    <t>ARGELI</t>
  </si>
  <si>
    <t>PIEDRAS BLANCAS</t>
  </si>
  <si>
    <t>50829</t>
  </si>
  <si>
    <t>PIEBLA</t>
  </si>
  <si>
    <t>50830</t>
  </si>
  <si>
    <t>GRANAD</t>
  </si>
  <si>
    <t>50831</t>
  </si>
  <si>
    <t>MARINI</t>
  </si>
  <si>
    <t>EL RETIRO</t>
  </si>
  <si>
    <t>50832</t>
  </si>
  <si>
    <t>RETIRO</t>
  </si>
  <si>
    <t>ALEJANDRIA</t>
  </si>
  <si>
    <t>50833</t>
  </si>
  <si>
    <t>ALEJAN</t>
  </si>
  <si>
    <t>COCORNA</t>
  </si>
  <si>
    <t>50834</t>
  </si>
  <si>
    <t>COCORN</t>
  </si>
  <si>
    <t>ABEJORRAL</t>
  </si>
  <si>
    <t>50835</t>
  </si>
  <si>
    <t>ABEJOR</t>
  </si>
  <si>
    <t>SONSON</t>
  </si>
  <si>
    <t>50836</t>
  </si>
  <si>
    <t>SAN RAFAEL</t>
  </si>
  <si>
    <t>50837</t>
  </si>
  <si>
    <t>SRAFEL</t>
  </si>
  <si>
    <t>SAN CARLOS</t>
  </si>
  <si>
    <t>50838</t>
  </si>
  <si>
    <t>SCARLO</t>
  </si>
  <si>
    <t>SAN LUIS</t>
  </si>
  <si>
    <t>50839</t>
  </si>
  <si>
    <t>SANLUI</t>
  </si>
  <si>
    <t>NARIÑO</t>
  </si>
  <si>
    <t>50840</t>
  </si>
  <si>
    <t>NARINO</t>
  </si>
  <si>
    <t>AIR PRODUCTS CRYOGAS</t>
  </si>
  <si>
    <t>50841</t>
  </si>
  <si>
    <t>CRYOGA</t>
  </si>
  <si>
    <t>FENOCI</t>
  </si>
  <si>
    <t>50843</t>
  </si>
  <si>
    <t>FRIALI</t>
  </si>
  <si>
    <t>ORF - ORGANIZACION ROA FLORHUILA</t>
  </si>
  <si>
    <t>50844</t>
  </si>
  <si>
    <t>ROAFLR</t>
  </si>
  <si>
    <t>50845</t>
  </si>
  <si>
    <t>COLPAL</t>
  </si>
  <si>
    <t>COLOMBINA S.A CALI</t>
  </si>
  <si>
    <t>50846</t>
  </si>
  <si>
    <t>COLCAL</t>
  </si>
  <si>
    <t>50847</t>
  </si>
  <si>
    <t>CONCOL</t>
  </si>
  <si>
    <t>50848</t>
  </si>
  <si>
    <t>TEJADI</t>
  </si>
  <si>
    <t>ASOCIACION HABITAT</t>
  </si>
  <si>
    <t>50849</t>
  </si>
  <si>
    <t>ASHABI</t>
  </si>
  <si>
    <t>3030</t>
  </si>
  <si>
    <t>JERMAR</t>
  </si>
  <si>
    <t>50850</t>
  </si>
  <si>
    <t>IMBERA</t>
  </si>
  <si>
    <t>DISTRINOVA</t>
  </si>
  <si>
    <t>50851</t>
  </si>
  <si>
    <t>DISTRI</t>
  </si>
  <si>
    <t>INVERSIONES SURTIORIENTE</t>
  </si>
  <si>
    <t>50852</t>
  </si>
  <si>
    <t>SURORI</t>
  </si>
  <si>
    <t>DISTRIBUCIONES LA RIVERA</t>
  </si>
  <si>
    <t>50853</t>
  </si>
  <si>
    <t>RIVERA</t>
  </si>
  <si>
    <t>50854</t>
  </si>
  <si>
    <t>DIAPAL</t>
  </si>
  <si>
    <t>50855</t>
  </si>
  <si>
    <t>DIASIB</t>
  </si>
  <si>
    <t>50856</t>
  </si>
  <si>
    <t>ALAMAL</t>
  </si>
  <si>
    <t>50857</t>
  </si>
  <si>
    <t>PTOANTQ</t>
  </si>
  <si>
    <t>TERNIUM DEL CAUCA S.A</t>
  </si>
  <si>
    <t>50858</t>
  </si>
  <si>
    <t>TERNCAU</t>
  </si>
  <si>
    <t>50859</t>
  </si>
  <si>
    <t>DOLAR CITY</t>
  </si>
  <si>
    <t>50860</t>
  </si>
  <si>
    <t>GYJ FERRETERIAS SA BELLO</t>
  </si>
  <si>
    <t>50861</t>
  </si>
  <si>
    <t>GYJBELL</t>
  </si>
  <si>
    <t>GYJ FERRETERIAS SA SABANETA</t>
  </si>
  <si>
    <t>50862</t>
  </si>
  <si>
    <t>GYJSABA</t>
  </si>
  <si>
    <t>CASA BARRANQUILLA ERIKA PAOLA FREITAG PEREZ</t>
  </si>
  <si>
    <t>50863</t>
  </si>
  <si>
    <t>CASA VALLEDUPAR ERIKA PAOLA FREITAG PEREZ</t>
  </si>
  <si>
    <t>50864</t>
  </si>
  <si>
    <t>OXIACED BARRANQUILLA</t>
  </si>
  <si>
    <t>50865</t>
  </si>
  <si>
    <t>50866</t>
  </si>
  <si>
    <t>GYJSUR</t>
  </si>
  <si>
    <t>50867</t>
  </si>
  <si>
    <t>GYJBGN</t>
  </si>
  <si>
    <t>MANUCHAR BUENAVENTURA</t>
  </si>
  <si>
    <t>50868</t>
  </si>
  <si>
    <t>50869</t>
  </si>
  <si>
    <t>GYJMAR</t>
  </si>
  <si>
    <t>INPEC JAMUNDI</t>
  </si>
  <si>
    <t>50870</t>
  </si>
  <si>
    <t>BIOFLY SAS BIC LEBRIJA</t>
  </si>
  <si>
    <t>50871</t>
  </si>
  <si>
    <t>50872</t>
  </si>
  <si>
    <t>50873</t>
  </si>
  <si>
    <t>MERBUE</t>
  </si>
  <si>
    <t>INDURES CARIBE</t>
  </si>
  <si>
    <t>50874</t>
  </si>
  <si>
    <t>ZONA FRANCA DE LA CANDELARIA S.A.</t>
  </si>
  <si>
    <t>50875</t>
  </si>
  <si>
    <t>CASA CAUCASIA JUAN FERNANDO ZAPATA ORTEGA</t>
  </si>
  <si>
    <t>50876</t>
  </si>
  <si>
    <t xml:space="preserve">CASA MONTERIA JUAN FERNANDO ZAPATA ORTEGA </t>
  </si>
  <si>
    <t>50877</t>
  </si>
  <si>
    <t>SUPERMERCADOS OR BELLO</t>
  </si>
  <si>
    <t>50878</t>
  </si>
  <si>
    <t>50879</t>
  </si>
  <si>
    <t>COMERCIALIZADORA GLOBAL LIQUORS SAS</t>
  </si>
  <si>
    <t>50880</t>
  </si>
  <si>
    <t>GYJ FERRETERIAS YUMBO</t>
  </si>
  <si>
    <t>50881</t>
  </si>
  <si>
    <t>GYJYUM</t>
  </si>
  <si>
    <t xml:space="preserve">NATURAL FOOD ENTREPRISE SAS </t>
  </si>
  <si>
    <t>50882</t>
  </si>
  <si>
    <t>ROLDANILLO</t>
  </si>
  <si>
    <t>NFENT</t>
  </si>
  <si>
    <t>BODEGA MALAMBO GAMMA LTDA</t>
  </si>
  <si>
    <t>50883</t>
  </si>
  <si>
    <t>GAMMA</t>
  </si>
  <si>
    <t>50884</t>
  </si>
  <si>
    <t>OLIMB</t>
  </si>
  <si>
    <t>50885</t>
  </si>
  <si>
    <t>MERFL</t>
  </si>
  <si>
    <t>50886</t>
  </si>
  <si>
    <t>ZFCAY</t>
  </si>
  <si>
    <t>50887</t>
  </si>
  <si>
    <t>LOCUR</t>
  </si>
  <si>
    <t>50888</t>
  </si>
  <si>
    <t>GYJNEI</t>
  </si>
  <si>
    <t>SUPERMERCADO BELALCAZAR MAYORISTA</t>
  </si>
  <si>
    <t>50889</t>
  </si>
  <si>
    <t>SBLMY</t>
  </si>
  <si>
    <t>GYJ FERRETERIAS FUSA</t>
  </si>
  <si>
    <t>50890</t>
  </si>
  <si>
    <t>GYJFUS</t>
  </si>
  <si>
    <t>OSCAR EDWIN SIERRA</t>
  </si>
  <si>
    <t>50891</t>
  </si>
  <si>
    <t>OSCSI</t>
  </si>
  <si>
    <t>50892</t>
  </si>
  <si>
    <t>STRBOL</t>
  </si>
  <si>
    <t>50893</t>
  </si>
  <si>
    <t>CIMITARRA</t>
  </si>
  <si>
    <t>CIMIT</t>
  </si>
  <si>
    <t>HIERROS HB BOGOTA</t>
  </si>
  <si>
    <t>50894</t>
  </si>
  <si>
    <t>HHBOGT</t>
  </si>
  <si>
    <t>SUPERTIENDAS CAÑAVERAL PALMITEX</t>
  </si>
  <si>
    <t>50895</t>
  </si>
  <si>
    <t>SUPALX</t>
  </si>
  <si>
    <t>HABITAT MINERIA URBANA BOGOTA</t>
  </si>
  <si>
    <t>50896</t>
  </si>
  <si>
    <t>HMUBOG</t>
  </si>
  <si>
    <t>PARALELO 108</t>
  </si>
  <si>
    <t>50897</t>
  </si>
  <si>
    <t>PL108</t>
  </si>
  <si>
    <t>PARQUE INDUSTRIAL TERNERA CARTAGENA</t>
  </si>
  <si>
    <t>50898</t>
  </si>
  <si>
    <t>PRQTERC</t>
  </si>
  <si>
    <t>SPRINTEX LEV</t>
  </si>
  <si>
    <t>50899</t>
  </si>
  <si>
    <t>SPRLEV</t>
  </si>
  <si>
    <t>GECOLSA</t>
  </si>
  <si>
    <t>50900</t>
  </si>
  <si>
    <t>GCLS</t>
  </si>
  <si>
    <t>Mediana de Duración real</t>
  </si>
  <si>
    <t>Cantidad de viajes</t>
  </si>
  <si>
    <t>Mediana de TraveledDistance</t>
  </si>
  <si>
    <t>Bavaria Tocancipa</t>
  </si>
  <si>
    <t>Alqueria</t>
  </si>
  <si>
    <t>ARA CIENAGA</t>
  </si>
  <si>
    <t>ARA El Saman</t>
  </si>
  <si>
    <t>ARA Valledupar</t>
  </si>
  <si>
    <t>Ara Yumbo</t>
  </si>
  <si>
    <t>Ara Yumbo 2</t>
  </si>
  <si>
    <t>ARINTIA BARRANQUILLA</t>
  </si>
  <si>
    <t>AUTOMUNDIAL DUITAMA</t>
  </si>
  <si>
    <t>TALLER MANTENIMIENTO EDINSA MEDELLIN</t>
  </si>
  <si>
    <t>MULAS Y REMOLQUES S.A.S</t>
  </si>
  <si>
    <t>Bodegas Lito</t>
  </si>
  <si>
    <t>Bodegas Lito Barranquilla</t>
  </si>
  <si>
    <t>Bodegas Lito Bucaramanga</t>
  </si>
  <si>
    <t>C.D.A. HANGARES S.A.S.</t>
  </si>
  <si>
    <t>Simaritima Cali</t>
  </si>
  <si>
    <t>CASA INGLESA</t>
  </si>
  <si>
    <t>TALLER MANTENIMIENTO EDINSA PIEDECUESTA</t>
  </si>
  <si>
    <t>KENWORTH DE LA MONTAÑA LA ESTRELLA</t>
  </si>
  <si>
    <t>PAF Medellín (Suragas)</t>
  </si>
  <si>
    <t>COMPAS</t>
  </si>
  <si>
    <t>PAPELES NACIONALES S.A</t>
  </si>
  <si>
    <t>Alkosto</t>
  </si>
  <si>
    <t>PARQUEADERO TIMIZA</t>
  </si>
  <si>
    <t>PRACO DIDACOL S A S</t>
  </si>
  <si>
    <t>Hotel Corozal</t>
  </si>
  <si>
    <t>NAVITRANS S.A.S. IBAGUE</t>
  </si>
  <si>
    <t>KENWORTH DE LA MONTAÑA</t>
  </si>
  <si>
    <t>LEON TRÁILER</t>
  </si>
  <si>
    <t>Parqueadero Cetro de la Moda</t>
  </si>
  <si>
    <t>NAVITRANS S.A.S. PASTO</t>
  </si>
  <si>
    <t>NAVITRANS S.A.S. PEREIRA</t>
  </si>
  <si>
    <t>PARQUEADERO SYM</t>
  </si>
  <si>
    <t>Parqueadero El Trapiche</t>
  </si>
  <si>
    <t>PARQUEADERO LA PLAYA</t>
  </si>
  <si>
    <t>PARQUEADERO LOS COLORES</t>
  </si>
  <si>
    <t>PATIO CONTENEDORES ZAL</t>
  </si>
  <si>
    <t>SILPLAS</t>
  </si>
  <si>
    <t>PARQUEADERO CORDOBA</t>
  </si>
  <si>
    <t>NAVITRANS S.A.S. YUMBO</t>
  </si>
  <si>
    <t>Pricesmart Pereira</t>
  </si>
  <si>
    <t>PAF Barranquilla</t>
  </si>
  <si>
    <t>Taller Julio Diaz 2</t>
  </si>
  <si>
    <t>TOBERIN BOGOTA</t>
  </si>
  <si>
    <t>TALLER MANTENIMIENTO EDINSA YUMBO</t>
  </si>
  <si>
    <t>Transforex</t>
  </si>
  <si>
    <t>SURTIRETENES IBAGUE</t>
  </si>
  <si>
    <t>YOICECRIVERA BODOGA</t>
  </si>
  <si>
    <t>Zona Franca</t>
  </si>
  <si>
    <t>ciudad origen</t>
  </si>
  <si>
    <t xml:space="preserve"> MANIZALES</t>
  </si>
  <si>
    <t xml:space="preserve"> PALMIRA</t>
  </si>
  <si>
    <t xml:space="preserve"> POPAYAN</t>
  </si>
  <si>
    <t xml:space="preserve"> SAMACA</t>
  </si>
  <si>
    <t xml:space="preserve"> SOCHA</t>
  </si>
  <si>
    <t xml:space="preserve"> YUMBO</t>
  </si>
  <si>
    <t xml:space="preserve"> YUMBO VALLE DEL CAUCA</t>
  </si>
  <si>
    <t>ANTONIA SANTOS SESQUILE CUNDINAMARCA</t>
  </si>
  <si>
    <t>ANTONIA SANTOS TOCANCIPA</t>
  </si>
  <si>
    <t>ARACUCA</t>
  </si>
  <si>
    <t>BAYUNCA CARTAGENA</t>
  </si>
  <si>
    <t>BURITICA SANTA MARTA</t>
  </si>
  <si>
    <t>CANASGORDAS ANTIOQUIA</t>
  </si>
  <si>
    <t>GUACHETA</t>
  </si>
  <si>
    <t>HONDA</t>
  </si>
  <si>
    <t>LA DORADA - CALDAS</t>
  </si>
  <si>
    <t>LENGUAZAQUE</t>
  </si>
  <si>
    <t>MARIQUITA- TOLIMA</t>
  </si>
  <si>
    <t>MUTATA</t>
  </si>
  <si>
    <t>PINTADAb</t>
  </si>
  <si>
    <t>PUERTO BERRIO - ANTIOQUIA</t>
  </si>
  <si>
    <t>ROSAS - CAUCA</t>
  </si>
  <si>
    <t>SAMACA</t>
  </si>
  <si>
    <t>SAN FAUSTINO CÚCUTA</t>
  </si>
  <si>
    <t>SAN MARTIN - META</t>
  </si>
  <si>
    <t>SANTA CECILIA CÚCUTA</t>
  </si>
  <si>
    <t>SOACHA BOYACA</t>
  </si>
  <si>
    <t>SOCHA</t>
  </si>
  <si>
    <t>COD</t>
  </si>
  <si>
    <t>MAESTRA</t>
  </si>
  <si>
    <t>KTULU</t>
  </si>
  <si>
    <t>CENCBOG</t>
  </si>
  <si>
    <t>KYECOCA</t>
  </si>
  <si>
    <t>VIO</t>
  </si>
  <si>
    <t>CORDO</t>
  </si>
  <si>
    <t>PTOTOLU</t>
  </si>
  <si>
    <t>KARTM</t>
  </si>
  <si>
    <t>KCVAL</t>
  </si>
  <si>
    <t>COLTE</t>
  </si>
  <si>
    <t>KVIVER</t>
  </si>
  <si>
    <t>WEDEP21</t>
  </si>
  <si>
    <t>KPINC</t>
  </si>
  <si>
    <t>NUMALAM</t>
  </si>
  <si>
    <t>KATLAN</t>
  </si>
  <si>
    <t>KAIRG</t>
  </si>
  <si>
    <t>KFBLE</t>
  </si>
  <si>
    <t>KBOYA</t>
  </si>
  <si>
    <t>BTA</t>
  </si>
  <si>
    <t>ARAVCIO</t>
  </si>
  <si>
    <t>MERKBOG</t>
  </si>
  <si>
    <t>BLANBOG</t>
  </si>
  <si>
    <t>METBOG</t>
  </si>
  <si>
    <t>LICBOG</t>
  </si>
  <si>
    <t>ALKBOG</t>
  </si>
  <si>
    <t>MARKBOG</t>
  </si>
  <si>
    <t>SANBOG</t>
  </si>
  <si>
    <t>VYUMBO</t>
  </si>
  <si>
    <t>FINJAIB</t>
  </si>
  <si>
    <t>KQUILI</t>
  </si>
  <si>
    <t>DROGPAL</t>
  </si>
  <si>
    <t>COLRARE</t>
  </si>
  <si>
    <t>D1VCASA</t>
  </si>
  <si>
    <t>BUCAR</t>
  </si>
  <si>
    <t>BMAN</t>
  </si>
  <si>
    <t>VEOLCAJ</t>
  </si>
  <si>
    <t>COOTIE</t>
  </si>
  <si>
    <t>TIETUT</t>
  </si>
  <si>
    <t>VIVEALCE</t>
  </si>
  <si>
    <t>MERCEN</t>
  </si>
  <si>
    <t>INNBEB</t>
  </si>
  <si>
    <t>KAIRGB</t>
  </si>
  <si>
    <t>KNUTRI</t>
  </si>
  <si>
    <t>KTULUA</t>
  </si>
  <si>
    <t>KRIOSU</t>
  </si>
  <si>
    <t>KCENT</t>
  </si>
  <si>
    <t>KATLA</t>
  </si>
  <si>
    <t>KAIRGM</t>
  </si>
  <si>
    <t>KCUNI</t>
  </si>
  <si>
    <t>MANI</t>
  </si>
  <si>
    <t>KALQUR</t>
  </si>
  <si>
    <t>WESHIT</t>
  </si>
  <si>
    <t>KCENTR</t>
  </si>
  <si>
    <t>KCERR</t>
  </si>
  <si>
    <t>KCATL</t>
  </si>
  <si>
    <t>KGLAC</t>
  </si>
  <si>
    <t>KCBOY</t>
  </si>
  <si>
    <t>KSQUI</t>
  </si>
  <si>
    <t>KACIA</t>
  </si>
  <si>
    <t>KMEDI</t>
  </si>
  <si>
    <t>KGAIT</t>
  </si>
  <si>
    <t>KCONT</t>
  </si>
  <si>
    <t>LUXMAN</t>
  </si>
  <si>
    <t>KCAMP</t>
  </si>
  <si>
    <t>NUGUAR</t>
  </si>
  <si>
    <t>KLACT</t>
  </si>
  <si>
    <t>KFUEN</t>
  </si>
  <si>
    <t>KCATLA</t>
  </si>
  <si>
    <t>COGUA</t>
  </si>
  <si>
    <t>KSPRO</t>
  </si>
  <si>
    <t>NBOGO</t>
  </si>
  <si>
    <t>KPAMP</t>
  </si>
  <si>
    <t>KPLOP</t>
  </si>
  <si>
    <t>NUTRMAL</t>
  </si>
  <si>
    <t>KACAC</t>
  </si>
  <si>
    <t>KSOCO</t>
  </si>
  <si>
    <t>KSANT</t>
  </si>
  <si>
    <t>WEBQUIL</t>
  </si>
  <si>
    <t>KPIPI</t>
  </si>
  <si>
    <t>50694  </t>
  </si>
  <si>
    <t>3002</t>
  </si>
  <si>
    <t>60072</t>
  </si>
  <si>
    <t>TRCONTAI</t>
  </si>
  <si>
    <t>KZARZA</t>
  </si>
  <si>
    <t>CARMENBO</t>
  </si>
  <si>
    <t>PSICOSIB</t>
  </si>
  <si>
    <t>INGCERRI</t>
  </si>
  <si>
    <t>KSTAELEN</t>
  </si>
  <si>
    <t>KINDURES</t>
  </si>
  <si>
    <t>CHIPCALI</t>
  </si>
  <si>
    <t>CIPAMOSQ</t>
  </si>
  <si>
    <t>CIPABELL</t>
  </si>
  <si>
    <t>ELECSYZI</t>
  </si>
  <si>
    <t>IMPJAMU</t>
  </si>
  <si>
    <t>ARACARTG</t>
  </si>
  <si>
    <t>ARAMAYOR</t>
  </si>
  <si>
    <t>ARAVDPAR</t>
  </si>
  <si>
    <t>D1CERETE</t>
  </si>
  <si>
    <t>D1LEBRIJ</t>
  </si>
  <si>
    <t>PRICPERE</t>
  </si>
  <si>
    <t>PROPCAL2</t>
  </si>
  <si>
    <t>PTOTUMAC</t>
  </si>
  <si>
    <t>50443</t>
  </si>
  <si>
    <t>ASCORREL</t>
  </si>
  <si>
    <t>D1GIRARD</t>
  </si>
  <si>
    <t>SOCIRIV</t>
  </si>
  <si>
    <t>KBUEN</t>
  </si>
  <si>
    <t>RUTA_ID</t>
  </si>
  <si>
    <t>RUTA_TXT</t>
  </si>
  <si>
    <t>RUTA_ORIGEN</t>
  </si>
  <si>
    <t>RUTA_DESTINO</t>
  </si>
  <si>
    <t>RUTA_ORIGEN_TXT</t>
  </si>
  <si>
    <t>RUTA_DESTINO_TXT</t>
  </si>
  <si>
    <t>RUTA_KM</t>
  </si>
  <si>
    <t xml:space="preserve">Clasificación </t>
  </si>
  <si>
    <t>Rango Km</t>
  </si>
  <si>
    <t>Clasificacion 2</t>
  </si>
  <si>
    <t>00210417</t>
  </si>
  <si>
    <t>Gaseosas Lux Bogota_CEDI Aguachica</t>
  </si>
  <si>
    <t>0417</t>
  </si>
  <si>
    <t>Gaseosas Lux Bogota</t>
  </si>
  <si>
    <t>CEDI Aguachica</t>
  </si>
  <si>
    <t>Interregional Cerca</t>
  </si>
  <si>
    <t>401 - 600</t>
  </si>
  <si>
    <t>NACIONAL CERCA</t>
  </si>
  <si>
    <t>00210437</t>
  </si>
  <si>
    <t>00210146</t>
  </si>
  <si>
    <t>Lux Bogota_CEDI Anserma</t>
  </si>
  <si>
    <t>CEDI Anserma</t>
  </si>
  <si>
    <t>201 - 400</t>
  </si>
  <si>
    <t>00210119</t>
  </si>
  <si>
    <t>Gaseosas Lux Bogota_CEDI Aracataca</t>
  </si>
  <si>
    <t>CEDI Aracataca</t>
  </si>
  <si>
    <t>Interregional Lejos</t>
  </si>
  <si>
    <t>801 - 1000</t>
  </si>
  <si>
    <t>NACIONAL LEJOS</t>
  </si>
  <si>
    <t>00210428</t>
  </si>
  <si>
    <t>Gaseosas Lux Bogota_CEDI Barbosa</t>
  </si>
  <si>
    <t>0428</t>
  </si>
  <si>
    <t>CEDI Barbosa</t>
  </si>
  <si>
    <t>00210446</t>
  </si>
  <si>
    <t>00210431</t>
  </si>
  <si>
    <t>Lux Bogota_CEDI Bosconia</t>
  </si>
  <si>
    <t>0431</t>
  </si>
  <si>
    <t>Lux Bogota</t>
  </si>
  <si>
    <t>CEDI Bosconia</t>
  </si>
  <si>
    <t>00210449</t>
  </si>
  <si>
    <t>00210411</t>
  </si>
  <si>
    <t>Gaseosas Lux Bogota_CEDI Buga</t>
  </si>
  <si>
    <t>CEDI Buga</t>
  </si>
  <si>
    <t>00210035</t>
  </si>
  <si>
    <t>Gaseosas Lux Bogota_CEDI Calle 80</t>
  </si>
  <si>
    <t>CEDI Calle 80</t>
  </si>
  <si>
    <t xml:space="preserve">Urbano </t>
  </si>
  <si>
    <t>0 - 50</t>
  </si>
  <si>
    <t>00210117</t>
  </si>
  <si>
    <t>Gaseosas Lux Bogota_CEDI Caucasia</t>
  </si>
  <si>
    <t>0117</t>
  </si>
  <si>
    <t>CEDI Caucasia</t>
  </si>
  <si>
    <t>601 - 800</t>
  </si>
  <si>
    <t>00210384</t>
  </si>
  <si>
    <t>00210074</t>
  </si>
  <si>
    <t>Gaseosas Lux Bogota_CEDI Chigorodó</t>
  </si>
  <si>
    <t>CEDI Chigorodó</t>
  </si>
  <si>
    <t>&gt;1001</t>
  </si>
  <si>
    <t>00210427</t>
  </si>
  <si>
    <t>Gaseosas Lux Bogota_CEDI Chiquinquira</t>
  </si>
  <si>
    <t>0427</t>
  </si>
  <si>
    <t>CEDI Chiquinquira</t>
  </si>
  <si>
    <t>101 - 200</t>
  </si>
  <si>
    <t>00210444</t>
  </si>
  <si>
    <t>00210436</t>
  </si>
  <si>
    <t>Gaseosas Lux Bogota_CEDI El Banco Magdalena</t>
  </si>
  <si>
    <t>CEDI El Banco Magdalena</t>
  </si>
  <si>
    <t>00210418</t>
  </si>
  <si>
    <t>Lux Bogota_CEDI El Banco Magdalena</t>
  </si>
  <si>
    <t>0418</t>
  </si>
  <si>
    <t>00210367</t>
  </si>
  <si>
    <t>Gaseosas Lux Bogota_CEDI Florencia</t>
  </si>
  <si>
    <t>0367</t>
  </si>
  <si>
    <t>CEDI Florencia</t>
  </si>
  <si>
    <t>00210388</t>
  </si>
  <si>
    <t>00210432</t>
  </si>
  <si>
    <t>Gaseosas Lux Bogota_CEDI Fonseca</t>
  </si>
  <si>
    <t>0432</t>
  </si>
  <si>
    <t>CEDI Fonseca</t>
  </si>
  <si>
    <t>00210448</t>
  </si>
  <si>
    <t>00210013</t>
  </si>
  <si>
    <t>Gaseosas Lux Bogota_CEDI Fusa</t>
  </si>
  <si>
    <t>CEDI Fusa</t>
  </si>
  <si>
    <t>51- 100</t>
  </si>
  <si>
    <t>00210370</t>
  </si>
  <si>
    <t>Lux Bogota_CEDI Garzon</t>
  </si>
  <si>
    <t>0370</t>
  </si>
  <si>
    <t>CEDI Garzon</t>
  </si>
  <si>
    <t>00210387</t>
  </si>
  <si>
    <t>00210372</t>
  </si>
  <si>
    <t>Gaseosas Lux Bogota_CEDI Granada</t>
  </si>
  <si>
    <t>0372</t>
  </si>
  <si>
    <t>CEDI Granada</t>
  </si>
  <si>
    <t>00210394</t>
  </si>
  <si>
    <t>00210379</t>
  </si>
  <si>
    <t>Gaseosas Lux Bogota_Cedi Ipiales</t>
  </si>
  <si>
    <t>0379</t>
  </si>
  <si>
    <t>00210397</t>
  </si>
  <si>
    <t>00210362</t>
  </si>
  <si>
    <t>Gaseosas Lux Bogota_CEDI La Dorada</t>
  </si>
  <si>
    <t>0362</t>
  </si>
  <si>
    <t>CEDI La Dorada</t>
  </si>
  <si>
    <t>00210391</t>
  </si>
  <si>
    <t>00210024</t>
  </si>
  <si>
    <t>Gaseosas Lux Bogota_CEDI La Mesa</t>
  </si>
  <si>
    <t>CEDI La Mesa</t>
  </si>
  <si>
    <t>00210383</t>
  </si>
  <si>
    <t>Lux Bogota_CEDI Magangue</t>
  </si>
  <si>
    <t>CEDI Magangue</t>
  </si>
  <si>
    <t>00210353</t>
  </si>
  <si>
    <t>Gaseosas Lux Bogota_CEDI Magangue</t>
  </si>
  <si>
    <t>0353</t>
  </si>
  <si>
    <t>00210230</t>
  </si>
  <si>
    <t>Gaseosas Lux Bogota_CEDI Maicao</t>
  </si>
  <si>
    <t>CEDI Maicao</t>
  </si>
  <si>
    <t>00210361</t>
  </si>
  <si>
    <t>Gaseosas Lux Bogota_CEDI Mariquita</t>
  </si>
  <si>
    <t>0361</t>
  </si>
  <si>
    <t>CEDI Mariquita</t>
  </si>
  <si>
    <t>00210392</t>
  </si>
  <si>
    <t>00210389</t>
  </si>
  <si>
    <t>Lux Bogota_Mariquita</t>
  </si>
  <si>
    <t>00210419</t>
  </si>
  <si>
    <t>Lux Bogota_CEDI Ocaña</t>
  </si>
  <si>
    <t>0419</t>
  </si>
  <si>
    <t>CEDI Ocaña</t>
  </si>
  <si>
    <t>00210434</t>
  </si>
  <si>
    <t>00210421</t>
  </si>
  <si>
    <t>Lux Bogota_CEDI Pamplona</t>
  </si>
  <si>
    <t>0421</t>
  </si>
  <si>
    <t>CEDI Pamplona</t>
  </si>
  <si>
    <t>00210439</t>
  </si>
  <si>
    <t>00210063</t>
  </si>
  <si>
    <t>Gaseosas Lux Bogota_Cedi Pinchote</t>
  </si>
  <si>
    <t>0063</t>
  </si>
  <si>
    <t>Cedi Pinchote</t>
  </si>
  <si>
    <t>00210423</t>
  </si>
  <si>
    <t>00210433</t>
  </si>
  <si>
    <t>Gaseosas Lux Bogota_CEDI Puerto Berrio</t>
  </si>
  <si>
    <t>CEDI Puerto Berrio</t>
  </si>
  <si>
    <t>00210366</t>
  </si>
  <si>
    <t>Gaseosas Lux Bogota_CEDI Ricaurte</t>
  </si>
  <si>
    <t>0366</t>
  </si>
  <si>
    <t>CEDI Ricaurte</t>
  </si>
  <si>
    <t>00020011</t>
  </si>
  <si>
    <t>Gascol Centro_Gascol Sur</t>
  </si>
  <si>
    <t>Gascol Sur</t>
  </si>
  <si>
    <t>00020032</t>
  </si>
  <si>
    <t>Gascol Centro_Gascol Zipaquira</t>
  </si>
  <si>
    <t>Gascol Zipaquira</t>
  </si>
  <si>
    <t>00020021</t>
  </si>
  <si>
    <t>Gascol Centro_Gaseosas Lux Bogota</t>
  </si>
  <si>
    <t>00020022</t>
  </si>
  <si>
    <t>Gascol Centro_Madrid</t>
  </si>
  <si>
    <t>00020425</t>
  </si>
  <si>
    <t>Gascol Centro_Gaseosas Lux Duitama</t>
  </si>
  <si>
    <t>0425</t>
  </si>
  <si>
    <t>Gaseosas Lux Duitama</t>
  </si>
  <si>
    <t>00020426</t>
  </si>
  <si>
    <t>Gascol Centro_CEDI Yopal</t>
  </si>
  <si>
    <t>0426</t>
  </si>
  <si>
    <t>CEDI Yopal</t>
  </si>
  <si>
    <t>00020427</t>
  </si>
  <si>
    <t>Gascol Centro_CEDI Chiquinquira</t>
  </si>
  <si>
    <t>00020435</t>
  </si>
  <si>
    <t>Gascol Centro_Gaseosas Lux Piedecuesta</t>
  </si>
  <si>
    <t>0435</t>
  </si>
  <si>
    <t>Gaseosas Lux Piedecuesta</t>
  </si>
  <si>
    <t>00020415</t>
  </si>
  <si>
    <t>Gascol Centro_Gaseosa Lux Barranca</t>
  </si>
  <si>
    <t>0415</t>
  </si>
  <si>
    <t>Gaseosa Lux Barranca</t>
  </si>
  <si>
    <t>00020079</t>
  </si>
  <si>
    <t>Gascol Centro_Postobon Bello</t>
  </si>
  <si>
    <t>Postobon Bello</t>
  </si>
  <si>
    <t>00020090</t>
  </si>
  <si>
    <t>Gascol Centro_Postobon Rionegro</t>
  </si>
  <si>
    <t>Postobon Rionegro</t>
  </si>
  <si>
    <t>00020092</t>
  </si>
  <si>
    <t>Gascol Centro_Postobon Medellin</t>
  </si>
  <si>
    <t>Postobon Medellin</t>
  </si>
  <si>
    <t>00020113</t>
  </si>
  <si>
    <t>Gascol Centro_Postobon Cartagena</t>
  </si>
  <si>
    <t>Postobon Cartagena</t>
  </si>
  <si>
    <t>00020117</t>
  </si>
  <si>
    <t>Gascol Centro_CEDI Caucasia</t>
  </si>
  <si>
    <t>00020118</t>
  </si>
  <si>
    <t>Gascol Centro_Postobon Santa Marta</t>
  </si>
  <si>
    <t>Postobon Santa Marta</t>
  </si>
  <si>
    <t>00020126</t>
  </si>
  <si>
    <t>Gascol Centro_Postobon Popayan</t>
  </si>
  <si>
    <t>Postobon Popayan</t>
  </si>
  <si>
    <t>00020131</t>
  </si>
  <si>
    <t>Gascol Centro_Postobon Buenaventura</t>
  </si>
  <si>
    <t>Postobon Buenaventura</t>
  </si>
  <si>
    <t>00020134</t>
  </si>
  <si>
    <t>Gascol Centro_Postobón Dosquebradas</t>
  </si>
  <si>
    <t>Postobón Dosquebradas</t>
  </si>
  <si>
    <t>00020142</t>
  </si>
  <si>
    <t>Gascol Centro_Postobón Armenia</t>
  </si>
  <si>
    <t>Postobón Armenia</t>
  </si>
  <si>
    <t>00020145</t>
  </si>
  <si>
    <t>Gascol Centro_Postobón Manizales</t>
  </si>
  <si>
    <t>Postobón Manizales</t>
  </si>
  <si>
    <t>00020002</t>
  </si>
  <si>
    <t>Gascol Centro_Gaseosas Mariquita Ibagué</t>
  </si>
  <si>
    <t>Gaseosas Mariquita Ibagué</t>
  </si>
  <si>
    <t>Intrarregional</t>
  </si>
  <si>
    <t>00020360</t>
  </si>
  <si>
    <t>Gascol Centro_Gaseosas Mariquita</t>
  </si>
  <si>
    <t>0360</t>
  </si>
  <si>
    <t>Gaseosas Mariquita</t>
  </si>
  <si>
    <t>00020367</t>
  </si>
  <si>
    <t>Gascol Centro_CEDI Florencia</t>
  </si>
  <si>
    <t>00020420</t>
  </si>
  <si>
    <t>Gascol Centro_Gaseosas Lux Cucuta</t>
  </si>
  <si>
    <t>0420</t>
  </si>
  <si>
    <t>Gaseosas Lux Cucuta</t>
  </si>
  <si>
    <t>00020429</t>
  </si>
  <si>
    <t>Gascol Centro_CEDI Tunja</t>
  </si>
  <si>
    <t>0429</t>
  </si>
  <si>
    <t>CEDI Tunja</t>
  </si>
  <si>
    <t>00020177</t>
  </si>
  <si>
    <t xml:space="preserve">Gascol Centro_Gaseosas Lux Monteria </t>
  </si>
  <si>
    <t>0177</t>
  </si>
  <si>
    <t xml:space="preserve">Gaseosas Lux Monteria </t>
  </si>
  <si>
    <t>00020378</t>
  </si>
  <si>
    <t>Gascol Centro_Gaseosas Lux Pasto</t>
  </si>
  <si>
    <t>0378</t>
  </si>
  <si>
    <t>Gaseosas Lux Pasto</t>
  </si>
  <si>
    <t>00020013</t>
  </si>
  <si>
    <t>Gascol Centro_Gascol Fusagasugá</t>
  </si>
  <si>
    <t>Gascol Fusagasugá</t>
  </si>
  <si>
    <t>00020428</t>
  </si>
  <si>
    <t>Gascol Centro_CEDI Barbosa</t>
  </si>
  <si>
    <t>00020412</t>
  </si>
  <si>
    <t>Gascol Centro_CEDI Zarzal</t>
  </si>
  <si>
    <t>CEDI Zarzal</t>
  </si>
  <si>
    <t>00020198</t>
  </si>
  <si>
    <t>Gascol Centro_Postobon Pereira</t>
  </si>
  <si>
    <t>00020410</t>
  </si>
  <si>
    <t>Gascol Centro_Postobon Yumbo</t>
  </si>
  <si>
    <t>00020025</t>
  </si>
  <si>
    <t>Gascol Centro_Villeta</t>
  </si>
  <si>
    <t>Villeta</t>
  </si>
  <si>
    <t>00020411</t>
  </si>
  <si>
    <t>Gascol Centro_CEDI Buga</t>
  </si>
  <si>
    <t>00020366</t>
  </si>
  <si>
    <t>Gascol Centro_CEDI Ricaurte</t>
  </si>
  <si>
    <t>00020430</t>
  </si>
  <si>
    <t>Gascol Centro_Gaseosas Lux Valledupar</t>
  </si>
  <si>
    <t>0430</t>
  </si>
  <si>
    <t>Gaseosas Lux Valledupar</t>
  </si>
  <si>
    <t>00020063</t>
  </si>
  <si>
    <t>Gascol Centro_Cedi Pinchote</t>
  </si>
  <si>
    <t>00020292</t>
  </si>
  <si>
    <t>Gascol Centro_Postobon Itagui</t>
  </si>
  <si>
    <t>Postobon Itagui</t>
  </si>
  <si>
    <t>00020358</t>
  </si>
  <si>
    <t>Gascol Centro_Jamundi</t>
  </si>
  <si>
    <t>Jamundi</t>
  </si>
  <si>
    <t>00020361</t>
  </si>
  <si>
    <t>Gascol Centro_CEDI Mariquita</t>
  </si>
  <si>
    <t>00020365</t>
  </si>
  <si>
    <t>Gascol Centro_Gaseosas Lux Neiva</t>
  </si>
  <si>
    <t>0365</t>
  </si>
  <si>
    <t>Gaseosas Lux Neiva</t>
  </si>
  <si>
    <t>00020371</t>
  </si>
  <si>
    <t>Gascol Centro_Gaseosas Lux Villavicencio</t>
  </si>
  <si>
    <t>0371</t>
  </si>
  <si>
    <t>Gaseosas Lux Villavicencio</t>
  </si>
  <si>
    <t>00020375</t>
  </si>
  <si>
    <t>Gascol Centro_Gaseosas De Córdoba-Chigor</t>
  </si>
  <si>
    <t>0375</t>
  </si>
  <si>
    <t>Gaseosas De Córdoba-Chigor</t>
  </si>
  <si>
    <t>00020369</t>
  </si>
  <si>
    <t>Gascol Centro_CEDI Saldaña</t>
  </si>
  <si>
    <t>0369</t>
  </si>
  <si>
    <t>CEDI Saldaña</t>
  </si>
  <si>
    <t>00020024</t>
  </si>
  <si>
    <t>Gascol Centro_CEDI La Mesa</t>
  </si>
  <si>
    <t>00110012</t>
  </si>
  <si>
    <t>Gascol Sur_Gascol Cáqueza</t>
  </si>
  <si>
    <t>Gascol Cáqueza</t>
  </si>
  <si>
    <t>00110013</t>
  </si>
  <si>
    <t>Gascol Sur_Gascol Fusagasugá</t>
  </si>
  <si>
    <t>00110002</t>
  </si>
  <si>
    <t>Gascol Sur_Gascol Centro</t>
  </si>
  <si>
    <t>00110032</t>
  </si>
  <si>
    <t>Gascol Sur_Gascol Zipaquira</t>
  </si>
  <si>
    <t>00110021</t>
  </si>
  <si>
    <t>Gascol Sur_Gaseosas Lux Bogota</t>
  </si>
  <si>
    <t>00110022</t>
  </si>
  <si>
    <t>Gascol Sur_Madrid</t>
  </si>
  <si>
    <t>00110425</t>
  </si>
  <si>
    <t>Gascol Sur_Gaseosas Lux Duitama</t>
  </si>
  <si>
    <t>00110426</t>
  </si>
  <si>
    <t>Gascol Sur_CEDI Yopal</t>
  </si>
  <si>
    <t>00110427</t>
  </si>
  <si>
    <t>Gascol Sur_CEDI Chiquinquira</t>
  </si>
  <si>
    <t>00110435</t>
  </si>
  <si>
    <t>Gascol Sur_Gaseosas Lux Piedecuesta</t>
  </si>
  <si>
    <t>00110415</t>
  </si>
  <si>
    <t>Gascol Sur_Gaseosa Lux Barranca</t>
  </si>
  <si>
    <t>00110079</t>
  </si>
  <si>
    <t>Gascol Sur_Postobon Bello</t>
  </si>
  <si>
    <t>00110090</t>
  </si>
  <si>
    <t>Gascol Sur_Postobon Rionegro</t>
  </si>
  <si>
    <t>00110092</t>
  </si>
  <si>
    <t>Gascol Sur_Postobon Medellin</t>
  </si>
  <si>
    <t>00110113</t>
  </si>
  <si>
    <t>Gascol Sur_Postobon Cartagena</t>
  </si>
  <si>
    <t>00110117</t>
  </si>
  <si>
    <t>Gascol Sur_CEDI Caucasia</t>
  </si>
  <si>
    <t>00110118</t>
  </si>
  <si>
    <t>Gascol Sur_Postobon Santa Marta</t>
  </si>
  <si>
    <t>00110126</t>
  </si>
  <si>
    <t>Gascol Sur_Postobon Popayan</t>
  </si>
  <si>
    <t>00110131</t>
  </si>
  <si>
    <t>Gascol Sur_Postobon Buenaventura</t>
  </si>
  <si>
    <t>00110134</t>
  </si>
  <si>
    <t>Gascol Sur_Postobón Dosquebradas</t>
  </si>
  <si>
    <t>00110142</t>
  </si>
  <si>
    <t>Gascol Sur_Postobón Armenia</t>
  </si>
  <si>
    <t>00110145</t>
  </si>
  <si>
    <t>Gascol Sur_Postobón Manizales</t>
  </si>
  <si>
    <t>00110360</t>
  </si>
  <si>
    <t>Gascol Sur_Gaseosas Mariquita</t>
  </si>
  <si>
    <t>00110367</t>
  </si>
  <si>
    <t>Gascol Sur_CEDI Florencia</t>
  </si>
  <si>
    <t>00110420</t>
  </si>
  <si>
    <t>Gascol Sur_Gaseosas Lux Cucuta</t>
  </si>
  <si>
    <t>00110429</t>
  </si>
  <si>
    <t>Gascol Sur_CEDI Tunja</t>
  </si>
  <si>
    <t>00110177</t>
  </si>
  <si>
    <t xml:space="preserve">Gascol Sur_Gaseosas Lux Monteria </t>
  </si>
  <si>
    <t>00110378</t>
  </si>
  <si>
    <t>Gascol Sur_Gaseosas Lux Pasto</t>
  </si>
  <si>
    <t>00110116</t>
  </si>
  <si>
    <t>Gascol Sur_Postobon San Andres</t>
  </si>
  <si>
    <t>00110428</t>
  </si>
  <si>
    <t>Gascol Sur_CEDI Barbosa</t>
  </si>
  <si>
    <t>00110412</t>
  </si>
  <si>
    <t>Gascol Sur_CEDI Zarzal</t>
  </si>
  <si>
    <t>00110025</t>
  </si>
  <si>
    <t>Gascol Sur_CEDI Villeta</t>
  </si>
  <si>
    <t>CEDI Villeta</t>
  </si>
  <si>
    <t>00110410</t>
  </si>
  <si>
    <t>Gascol Sur_Postobon Yumbo</t>
  </si>
  <si>
    <t>00110411</t>
  </si>
  <si>
    <t>Gascol Sur_CEDI Buga</t>
  </si>
  <si>
    <t>00110366</t>
  </si>
  <si>
    <t>Gascol Sur_CEDI Ricaurte</t>
  </si>
  <si>
    <t>00110430</t>
  </si>
  <si>
    <t>Gascol Sur_Gaseosas Lux Valledupar</t>
  </si>
  <si>
    <t>00110063</t>
  </si>
  <si>
    <t>Gascol Sur_Cedi Pinchote</t>
  </si>
  <si>
    <t>00110292</t>
  </si>
  <si>
    <t>Gascol Sur_Postobon Itagui</t>
  </si>
  <si>
    <t>00110358</t>
  </si>
  <si>
    <t>Gascol Sur_Jamundi</t>
  </si>
  <si>
    <t>00110361</t>
  </si>
  <si>
    <t>Gascol Sur_CEDI Mariquita</t>
  </si>
  <si>
    <t>00110365</t>
  </si>
  <si>
    <t>Gascol Sur_Gaseosas Lux Neiva</t>
  </si>
  <si>
    <t>00110371</t>
  </si>
  <si>
    <t>Gascol Sur_Gaseosas Lux Villavicencio</t>
  </si>
  <si>
    <t>00110375</t>
  </si>
  <si>
    <t>Gascol Sur_Gaseosas De Córdoba-Chigorodó</t>
  </si>
  <si>
    <t>Gaseosas De Córdoba-Chigorodó</t>
  </si>
  <si>
    <t>00110369</t>
  </si>
  <si>
    <t>Gascol Sur_CEDI Saldaña</t>
  </si>
  <si>
    <t>00110362</t>
  </si>
  <si>
    <t>Gascol Sur_CEDI La Dorada</t>
  </si>
  <si>
    <t>00110024</t>
  </si>
  <si>
    <t>Gascol Sur_CEDI La Mesa</t>
  </si>
  <si>
    <t>03710426</t>
  </si>
  <si>
    <t>Gaseosas Lux Villavicencio_CEDI Yopal</t>
  </si>
  <si>
    <t>03710372</t>
  </si>
  <si>
    <t>Gaseosas Lux Villavicencio_CEDI Granada</t>
  </si>
  <si>
    <t>04250426</t>
  </si>
  <si>
    <t>Gaseosas Lux Duitama_CEDI Yopal</t>
  </si>
  <si>
    <t>04250427</t>
  </si>
  <si>
    <t>Gaseosas Lux Duitama_CEDI Chiquinquira</t>
  </si>
  <si>
    <t>04250428</t>
  </si>
  <si>
    <t>Gaseosas Lux Duitama_CEDI Barbosa</t>
  </si>
  <si>
    <t>04250429</t>
  </si>
  <si>
    <t>Gaseosas Lux Duitama_CEDI Tunja</t>
  </si>
  <si>
    <t>04200425</t>
  </si>
  <si>
    <t>Gaseosas Lux Cucuta_Gaseosas Lux Duitama</t>
  </si>
  <si>
    <t>04350420</t>
  </si>
  <si>
    <t>Gaseosas Lux Piedecuesta_Gaseosas Lux Cucuta</t>
  </si>
  <si>
    <t>04350430</t>
  </si>
  <si>
    <t>Gaseosas Lux Piedecuesta_Gaseosas Lux Valledupar</t>
  </si>
  <si>
    <t>00630021</t>
  </si>
  <si>
    <t>Cedi Pinchote_Lux Bogota</t>
  </si>
  <si>
    <t>04150417</t>
  </si>
  <si>
    <t>Gaseosa Lux Barranca_CEDI Aguachica</t>
  </si>
  <si>
    <t>03650002</t>
  </si>
  <si>
    <t>Gaseosas Lux Neiva_Gaseosas Mariquita Ib</t>
  </si>
  <si>
    <t>Gaseosas Mariquita Ib</t>
  </si>
  <si>
    <t>03650367</t>
  </si>
  <si>
    <t>Gaseosas Lux Neiva_CEDI Florencia</t>
  </si>
  <si>
    <t>03650366</t>
  </si>
  <si>
    <t>Gaseosas Lux Neiva_CEDI Ricaurte</t>
  </si>
  <si>
    <t>03650369</t>
  </si>
  <si>
    <t>Gaseosas Lux Neiva_CEDI Saldaña</t>
  </si>
  <si>
    <t>03600002</t>
  </si>
  <si>
    <t>Gaseosas Mariquita_Gaseosas Mariquita Ib</t>
  </si>
  <si>
    <t>03600362</t>
  </si>
  <si>
    <t>Gaseosas Mariquita_CEDI La Dorada</t>
  </si>
  <si>
    <t>0002M0002</t>
  </si>
  <si>
    <t>Gaseosas Lux Ibague_Gascol Centro</t>
  </si>
  <si>
    <t>0002M</t>
  </si>
  <si>
    <t>Gaseosas Lux Ibague</t>
  </si>
  <si>
    <t>0002M0011</t>
  </si>
  <si>
    <t>Gaseosas Lux Ibague_Gascol Sur</t>
  </si>
  <si>
    <t>03780002</t>
  </si>
  <si>
    <t>Gaseosas Lux Pasto_Gascol Centro</t>
  </si>
  <si>
    <t>03780021</t>
  </si>
  <si>
    <t>Gaseosas Lux Pasto_Gaseosas Lux Bogota</t>
  </si>
  <si>
    <t>01770011</t>
  </si>
  <si>
    <t>Gaseosas Lux Monteria _Gascol Sur</t>
  </si>
  <si>
    <t>01770021</t>
  </si>
  <si>
    <t>Gaseosas Lux Monteria _Gaseosas Lux Bogota</t>
  </si>
  <si>
    <t>01770079</t>
  </si>
  <si>
    <t>Gaseosas Lux Monteria _Postobon Bello</t>
  </si>
  <si>
    <t>01770092</t>
  </si>
  <si>
    <t>Gaseosas Lux Monteria _Postobon Medellin</t>
  </si>
  <si>
    <t>01770113</t>
  </si>
  <si>
    <t>Gaseosas Lux Monteria _Postobon Cartagena</t>
  </si>
  <si>
    <t>01770117</t>
  </si>
  <si>
    <t>Gaseosas Lux Monteria _CEDI Caucasia</t>
  </si>
  <si>
    <t>01770198</t>
  </si>
  <si>
    <t>Gaseosas Lux Monteria _Postobon Pereira</t>
  </si>
  <si>
    <t>00790002</t>
  </si>
  <si>
    <t>Postobon Bello_Gascol Centro</t>
  </si>
  <si>
    <t>00790011</t>
  </si>
  <si>
    <t>Postobon Bello_Gascol Sur</t>
  </si>
  <si>
    <t>00790012</t>
  </si>
  <si>
    <t>Postobon Bello_CEDI Caqueza</t>
  </si>
  <si>
    <t>CEDI Caqueza</t>
  </si>
  <si>
    <t>00790013</t>
  </si>
  <si>
    <t>Postobon Bello_CEDI Fusagasugá</t>
  </si>
  <si>
    <t>CEDI Fusagasugá</t>
  </si>
  <si>
    <t>00790032</t>
  </si>
  <si>
    <t>Postobon Bello_Gascol Zipaquira</t>
  </si>
  <si>
    <t>00790021</t>
  </si>
  <si>
    <t>Postobon Bello_Gaseosas Lux Bogota</t>
  </si>
  <si>
    <t>00790022</t>
  </si>
  <si>
    <t>Postobon Bello_CEDI Madrid</t>
  </si>
  <si>
    <t>CEDI Madrid</t>
  </si>
  <si>
    <t>00790024</t>
  </si>
  <si>
    <t>Postobon Bello_CEDI La Mesa</t>
  </si>
  <si>
    <t>00790025</t>
  </si>
  <si>
    <t>Postobon Bello_CEDI Villeta</t>
  </si>
  <si>
    <t>00790425</t>
  </si>
  <si>
    <t>Postobon Bello_Gaseosas Lux Duitama</t>
  </si>
  <si>
    <t>00790426</t>
  </si>
  <si>
    <t>Postobon Bello_CEDI Yopal</t>
  </si>
  <si>
    <t>00790427</t>
  </si>
  <si>
    <t>Postobon Bello_CEDI Chiquinquira</t>
  </si>
  <si>
    <t>00790428</t>
  </si>
  <si>
    <t>Postobon Bello_CEDI Barbosa</t>
  </si>
  <si>
    <t>00790092</t>
  </si>
  <si>
    <t>Postobon Bello_Gaseosas Lux Medellin</t>
  </si>
  <si>
    <t>Gaseosas Lux Medellin</t>
  </si>
  <si>
    <t>00790435</t>
  </si>
  <si>
    <t>Postobon Bello_Gaseosas Lux Piedecuesta</t>
  </si>
  <si>
    <t>00790415</t>
  </si>
  <si>
    <t>Postobon Bello_Gaseosa Lux Barranca</t>
  </si>
  <si>
    <t>00790080</t>
  </si>
  <si>
    <t>Postobon Bello_CEDI Antioquia</t>
  </si>
  <si>
    <t>CEDI Antioquia</t>
  </si>
  <si>
    <t>00790090</t>
  </si>
  <si>
    <t>Postobon Bello_Postobon Rionegro</t>
  </si>
  <si>
    <t>00790113</t>
  </si>
  <si>
    <t>Postobon Bello_Postobon Cartagena</t>
  </si>
  <si>
    <t>00790117</t>
  </si>
  <si>
    <t>Postobon Bello_CEDI Caucasia</t>
  </si>
  <si>
    <t>00790118</t>
  </si>
  <si>
    <t>Postobon Bello_Postobon Santa Marta</t>
  </si>
  <si>
    <t>00790126</t>
  </si>
  <si>
    <t>Postobon Bello_CEDI Popayán</t>
  </si>
  <si>
    <t>CEDI Popayán</t>
  </si>
  <si>
    <t>00790131</t>
  </si>
  <si>
    <t>Postobon Bello_CEDI Buenaventura</t>
  </si>
  <si>
    <t>CEDI Buenaventura</t>
  </si>
  <si>
    <t>00790134</t>
  </si>
  <si>
    <t>Postobon Bello_Postobon Dosquebradas</t>
  </si>
  <si>
    <t>Postobon Dosquebradas</t>
  </si>
  <si>
    <t>00790142</t>
  </si>
  <si>
    <t>Postobon Bello_CEDI  Armenia</t>
  </si>
  <si>
    <t>CEDI  Armenia</t>
  </si>
  <si>
    <t>00790145</t>
  </si>
  <si>
    <t>Postobon Bello_CEDI  Manizales</t>
  </si>
  <si>
    <t>CEDI  Manizales</t>
  </si>
  <si>
    <t>00790360</t>
  </si>
  <si>
    <t>Postobon Bello_Gaseosas Mariquita</t>
  </si>
  <si>
    <t>00790367</t>
  </si>
  <si>
    <t>Postobon Bello_CEDI Florencia</t>
  </si>
  <si>
    <t>00790420</t>
  </si>
  <si>
    <t>Postobon Bello_Gaseosas Lux Cucuta</t>
  </si>
  <si>
    <t>00790429</t>
  </si>
  <si>
    <t>Postobon Bello_CEDI Tunja</t>
  </si>
  <si>
    <t>00790177</t>
  </si>
  <si>
    <t xml:space="preserve">Postobon Bello_Gaseosas Lux Monteria </t>
  </si>
  <si>
    <t>00790378</t>
  </si>
  <si>
    <t>Postobon Bello_Gaseosas Lux Pasto</t>
  </si>
  <si>
    <t>00790198</t>
  </si>
  <si>
    <t>Postobon Bello_Postobon Pereira</t>
  </si>
  <si>
    <t>00790230</t>
  </si>
  <si>
    <t>Postobon Bello_CEDI Maicao</t>
  </si>
  <si>
    <t>00790351</t>
  </si>
  <si>
    <t>Postobon Bello_CEDI Sincelejo</t>
  </si>
  <si>
    <t>0351</t>
  </si>
  <si>
    <t>CEDI Sincelejo</t>
  </si>
  <si>
    <t>00790410</t>
  </si>
  <si>
    <t>Postobon Bello_Postobon Yumbo</t>
  </si>
  <si>
    <t>00790411</t>
  </si>
  <si>
    <t>Postobon Bello_CEDI Buga</t>
  </si>
  <si>
    <t>00790366</t>
  </si>
  <si>
    <t>Postobon Bello_CEDI Ricaurte</t>
  </si>
  <si>
    <t>00790430</t>
  </si>
  <si>
    <t>Postobon Bello_Gaseosas Lux Valledupar</t>
  </si>
  <si>
    <t>00790292</t>
  </si>
  <si>
    <t>Postobon Bello_Postobon Itagui</t>
  </si>
  <si>
    <t>00790358</t>
  </si>
  <si>
    <t>Postobon Bello_Jamundi</t>
  </si>
  <si>
    <t>00790365</t>
  </si>
  <si>
    <t>Postobon Bello_Gaseosas Lux Neiva</t>
  </si>
  <si>
    <t>00790371</t>
  </si>
  <si>
    <t>Postobon Bello_Gaseosas Lux Villavicencio</t>
  </si>
  <si>
    <t>00790375</t>
  </si>
  <si>
    <t>Postobon Bello_Gaseosas De Córdoba-Chigo</t>
  </si>
  <si>
    <t>Gaseosas De Córdoba-Chigo</t>
  </si>
  <si>
    <t>00900230</t>
  </si>
  <si>
    <t>Postobon Rionegro_CEDI Maicao</t>
  </si>
  <si>
    <t>00920002</t>
  </si>
  <si>
    <t>Postobon Medellin_Gascol Centro</t>
  </si>
  <si>
    <t>00920011</t>
  </si>
  <si>
    <t>Postobon Medellin_Gascol Sur</t>
  </si>
  <si>
    <t>00920012</t>
  </si>
  <si>
    <t>Postobon Medellin_CEDI Caqueza</t>
  </si>
  <si>
    <t>00920013</t>
  </si>
  <si>
    <t>Postobon Medellin_CEDI Fusagasugá</t>
  </si>
  <si>
    <t>00920032</t>
  </si>
  <si>
    <t>Postobon Medellin_Gascol Zipaquira</t>
  </si>
  <si>
    <t>00920021</t>
  </si>
  <si>
    <t>Postobon Medellin_Gaseosas Lux Bogota</t>
  </si>
  <si>
    <t>00920022</t>
  </si>
  <si>
    <t>Postobon Medellin_CEDI Madrid</t>
  </si>
  <si>
    <t>00920024</t>
  </si>
  <si>
    <t>Postobon Medellin_CEDI La Mesa</t>
  </si>
  <si>
    <t>00920025</t>
  </si>
  <si>
    <t>Postobon Medellin_CEDI Villeta</t>
  </si>
  <si>
    <t>00920425</t>
  </si>
  <si>
    <t>Postobon Medellin_Gaseosas Lux Duitama</t>
  </si>
  <si>
    <t>00920426</t>
  </si>
  <si>
    <t>Postobon Medellin_CEDI Yopal</t>
  </si>
  <si>
    <t>00920427</t>
  </si>
  <si>
    <t>Postobon Medellin_CEDI Chiquinquira</t>
  </si>
  <si>
    <t>00920428</t>
  </si>
  <si>
    <t>Postobon Medellin_CEDI Barbosa</t>
  </si>
  <si>
    <t>00920435</t>
  </si>
  <si>
    <t>Postobon Medellin_Gaseosas Lux Piedecuesta</t>
  </si>
  <si>
    <t>00920415</t>
  </si>
  <si>
    <t>Postobon Medellin_Gaseosa Lux Barranca</t>
  </si>
  <si>
    <t>00920079</t>
  </si>
  <si>
    <t>Postobon Medellin_Postobon Bello</t>
  </si>
  <si>
    <t>00920090</t>
  </si>
  <si>
    <t>Postobon Medellin_Postobon Rionegro</t>
  </si>
  <si>
    <t>00920113</t>
  </si>
  <si>
    <t>Postobon Medellin_Postobon Cartagena</t>
  </si>
  <si>
    <t>00920116</t>
  </si>
  <si>
    <t>Postobon Medellin_Postobon San Andres</t>
  </si>
  <si>
    <t>00920117</t>
  </si>
  <si>
    <t>Postobon Medellin_CEDI Caucasia</t>
  </si>
  <si>
    <t>00920118</t>
  </si>
  <si>
    <t>Postobon Medellin_Postobon Santa Marta</t>
  </si>
  <si>
    <t>00920126</t>
  </si>
  <si>
    <t>Postobon Medellin_CEDI Popayán</t>
  </si>
  <si>
    <t>00920131</t>
  </si>
  <si>
    <t>Postobon Medellin_CEDI Buenaventura</t>
  </si>
  <si>
    <t>00920134</t>
  </si>
  <si>
    <t>Postobon Medellin_Postobon Dosquebradas</t>
  </si>
  <si>
    <t>00920142</t>
  </si>
  <si>
    <t>Postobon Medellin_CEDI  Armenia</t>
  </si>
  <si>
    <t>00920145</t>
  </si>
  <si>
    <t>Postobon Medellin_CEDI  Manizales</t>
  </si>
  <si>
    <t>00920360</t>
  </si>
  <si>
    <t>Postobon Medellin_Gaseosas Mariquita</t>
  </si>
  <si>
    <t>00920367</t>
  </si>
  <si>
    <t>Postobon Medellin_CEDI Florencia</t>
  </si>
  <si>
    <t>00920420</t>
  </si>
  <si>
    <t>Postobon Medellin_Gaseosas Lux Cucuta</t>
  </si>
  <si>
    <t>00920429</t>
  </si>
  <si>
    <t>Postobon Medellin_CEDI Tunja</t>
  </si>
  <si>
    <t>00920177</t>
  </si>
  <si>
    <t xml:space="preserve">Postobon Medellin_Gaseosas Lux Monteria </t>
  </si>
  <si>
    <t>00920378</t>
  </si>
  <si>
    <t>Postobon Medellin_Gaseosas Lux Pasto</t>
  </si>
  <si>
    <t>00920198</t>
  </si>
  <si>
    <t>Postobon Medellin_Postobon Pereira</t>
  </si>
  <si>
    <t>00920230</t>
  </si>
  <si>
    <t>Postobon Medellin_CEDI Maicao</t>
  </si>
  <si>
    <t>00920410</t>
  </si>
  <si>
    <t>Postobon Medellin_Postobon Yumbo</t>
  </si>
  <si>
    <t>00920411</t>
  </si>
  <si>
    <t>Postobon Medellin_CEDI Buga</t>
  </si>
  <si>
    <t>00920366</t>
  </si>
  <si>
    <t>Postobon Medellin_CEDI Ricaurte</t>
  </si>
  <si>
    <t>00920430</t>
  </si>
  <si>
    <t>Postobon Medellin_Gaseosas Lux Valledupar</t>
  </si>
  <si>
    <t>00920292</t>
  </si>
  <si>
    <t>Postobon Medellin_Postobon Itagui</t>
  </si>
  <si>
    <t>00920358</t>
  </si>
  <si>
    <t>Postobon Medellin_Jamundi</t>
  </si>
  <si>
    <t>00920361</t>
  </si>
  <si>
    <t>Postobon Medellin_CEDI Mariquita</t>
  </si>
  <si>
    <t>00920365</t>
  </si>
  <si>
    <t>Postobon Medellin_Gaseosas Lux Neiva</t>
  </si>
  <si>
    <t>00920371</t>
  </si>
  <si>
    <t>Postobon Medellin_Gaseosas Lux Villavicencio</t>
  </si>
  <si>
    <t>00920375</t>
  </si>
  <si>
    <t>Postobon Medellin_Gaseosas De Córdoba-Ch</t>
  </si>
  <si>
    <t>Gaseosas De Córdoba-Ch</t>
  </si>
  <si>
    <t>00920063</t>
  </si>
  <si>
    <t>Postobon Medellin_Cedi Pinchote</t>
  </si>
  <si>
    <t>01130002</t>
  </si>
  <si>
    <t>Postobon Cartagena_Gascol Centro</t>
  </si>
  <si>
    <t>01130011</t>
  </si>
  <si>
    <t>Postobon Cartagena_Gascol Sur</t>
  </si>
  <si>
    <t>01130021</t>
  </si>
  <si>
    <t>Postobon Cartagena_Gaseosas Lux Bogota</t>
  </si>
  <si>
    <t>01130427</t>
  </si>
  <si>
    <t>Postobon Cartagena_CEDI Chiquinquira</t>
  </si>
  <si>
    <t>01130092</t>
  </si>
  <si>
    <t>Postobon Cartagena_Gaseosas Lux Medellin</t>
  </si>
  <si>
    <t>01130435</t>
  </si>
  <si>
    <t>Postobon Cartagena_Gaseosas Lux Piedecuesta</t>
  </si>
  <si>
    <t>01130415</t>
  </si>
  <si>
    <t>Postobon Cartagena_Gaseosa Lux Barranca</t>
  </si>
  <si>
    <t>01130079</t>
  </si>
  <si>
    <t>Postobon Cartagena_Postobon Bello</t>
  </si>
  <si>
    <t>01130117</t>
  </si>
  <si>
    <t>Postobon Cartagena_CEDI Caucasia</t>
  </si>
  <si>
    <t>01130118</t>
  </si>
  <si>
    <t>Postobon Cartagena_Postobon Santa Marta</t>
  </si>
  <si>
    <t>01130126</t>
  </si>
  <si>
    <t>Postobon Cartagena_CEDI Popayán</t>
  </si>
  <si>
    <t>01130131</t>
  </si>
  <si>
    <t>Postobon Cartagena_CEDI Buenaventura</t>
  </si>
  <si>
    <t>01130134</t>
  </si>
  <si>
    <t>Postobon Cartagena_Postobon Dosquebradas</t>
  </si>
  <si>
    <t>01130360</t>
  </si>
  <si>
    <t>Postobon Cartagena_Gaseosas Mariquita</t>
  </si>
  <si>
    <t>01130420</t>
  </si>
  <si>
    <t>Postobon Cartagena_Gaseosas Lux Cucuta</t>
  </si>
  <si>
    <t>01130429</t>
  </si>
  <si>
    <t>Postobon Cartagena_CEDI Tunja</t>
  </si>
  <si>
    <t>01130177</t>
  </si>
  <si>
    <t xml:space="preserve">Postobon Cartagena_Gaseosas Lux Monteria </t>
  </si>
  <si>
    <t>01130378</t>
  </si>
  <si>
    <t>Postobon Cartagena_Gaseosas Lux Pasto</t>
  </si>
  <si>
    <t>01130198</t>
  </si>
  <si>
    <t>Postobon Cartagena_Postobon Pereira</t>
  </si>
  <si>
    <t>01130410</t>
  </si>
  <si>
    <t>Postobon Cartagena_Postobon Yumbo</t>
  </si>
  <si>
    <t>01180011</t>
  </si>
  <si>
    <t>Postobon Santa Marta_Gascol Sur</t>
  </si>
  <si>
    <t>01180021</t>
  </si>
  <si>
    <t>Postobon Santa Marta_Gaseosas Lux Bogota</t>
  </si>
  <si>
    <t>01180079</t>
  </si>
  <si>
    <t>Postobon Santa Marta_Postobon Bello</t>
  </si>
  <si>
    <t>01180092</t>
  </si>
  <si>
    <t>Postobon Santa Marta_Postobon Medellin</t>
  </si>
  <si>
    <t>01180177</t>
  </si>
  <si>
    <t xml:space="preserve">Postobon Santa Marta_Gaseosas Lux Monteria </t>
  </si>
  <si>
    <t>01180198</t>
  </si>
  <si>
    <t>Postobon Santa Marta_Postobon Pereira</t>
  </si>
  <si>
    <t>01180230</t>
  </si>
  <si>
    <t>Postobon Santa Marta_CEDI Maicao</t>
  </si>
  <si>
    <t>01180119</t>
  </si>
  <si>
    <t>Postobon Santa Marta_CEDI Aracataca</t>
  </si>
  <si>
    <t>01180410</t>
  </si>
  <si>
    <t>Postobon Santa Marta_Postobon Yumo</t>
  </si>
  <si>
    <t>Postobon Yumo</t>
  </si>
  <si>
    <t>01180430</t>
  </si>
  <si>
    <t>Postobon Santa Marta_Gaseosas Lux Valledupar</t>
  </si>
  <si>
    <t>01310011</t>
  </si>
  <si>
    <t>CEDI Buenaventura_Gascol Sur</t>
  </si>
  <si>
    <t>01310021</t>
  </si>
  <si>
    <t>CEDI Buenaventura_Gaseosas Lux Bogota</t>
  </si>
  <si>
    <t>01310079</t>
  </si>
  <si>
    <t>CEDI Buenaventura_Postobon Bello</t>
  </si>
  <si>
    <t>01310092</t>
  </si>
  <si>
    <t>CEDI Buenaventura_Postobon Medellin</t>
  </si>
  <si>
    <t>01310198</t>
  </si>
  <si>
    <t>CEDI Buenaventura_Postobon Pereira</t>
  </si>
  <si>
    <t>01310410</t>
  </si>
  <si>
    <t>CEDI Buenaventura_Postobon Yumbo</t>
  </si>
  <si>
    <t>01340002</t>
  </si>
  <si>
    <t>Postobon Dosquebradas_Gascol Centro</t>
  </si>
  <si>
    <t>01340011</t>
  </si>
  <si>
    <t>Postobon Dosquebradas_Gascol Sur</t>
  </si>
  <si>
    <t>01340021</t>
  </si>
  <si>
    <t>Postobon Dosquebradas_Gaseosas Lux Bogot</t>
  </si>
  <si>
    <t>Gaseosas Lux Bogot</t>
  </si>
  <si>
    <t>01340425</t>
  </si>
  <si>
    <t>Postobon Dosquebradas_Gaseosas Lux Duitama</t>
  </si>
  <si>
    <t>01340426</t>
  </si>
  <si>
    <t>Postobon Dosquebradas_CEDI Yopal</t>
  </si>
  <si>
    <t>01340427</t>
  </si>
  <si>
    <t>Postobon Dosquebradas_CEDI Chiquinquira</t>
  </si>
  <si>
    <t>01340435</t>
  </si>
  <si>
    <t>Postobon Dosquebradas_Gaseosas Lux Piedecuesta</t>
  </si>
  <si>
    <t>01340415</t>
  </si>
  <si>
    <t>Postobon Dosquebradas_Gaseosa Lux Barranca</t>
  </si>
  <si>
    <t>01340079</t>
  </si>
  <si>
    <t>Postobon Dosquebradas_Postobon Bello</t>
  </si>
  <si>
    <t>01340090</t>
  </si>
  <si>
    <t>Postobon Dosquebradas_Postobon Rionegro</t>
  </si>
  <si>
    <t>01340092</t>
  </si>
  <si>
    <t>Postobon Dosquebradas_Postobon Medellin</t>
  </si>
  <si>
    <t>01340113</t>
  </si>
  <si>
    <t>Postobon Dosquebradas_Postobon Cartagena</t>
  </si>
  <si>
    <t>01340117</t>
  </si>
  <si>
    <t>Postobon Dosquebradas_CEDI Caucasia</t>
  </si>
  <si>
    <t>01340118</t>
  </si>
  <si>
    <t>Postobon Dosquebradas_Postobon Santa Mar</t>
  </si>
  <si>
    <t>Postobon Santa Mar</t>
  </si>
  <si>
    <t>01340126</t>
  </si>
  <si>
    <t>Postobon Dosquebradas_CEDI Popayán</t>
  </si>
  <si>
    <t>01340131</t>
  </si>
  <si>
    <t>Postobon Dosquebradas_CEDI Buenaventu</t>
  </si>
  <si>
    <t>CEDI Buenaventu</t>
  </si>
  <si>
    <t>01340142</t>
  </si>
  <si>
    <t>Postobon Dosquebradas_CEDI  Armenia</t>
  </si>
  <si>
    <t>01340145</t>
  </si>
  <si>
    <t>Postobon Dosquebradas_CEDI  Manizales</t>
  </si>
  <si>
    <t>01340360</t>
  </si>
  <si>
    <t>Postobon Dosquebradas_Gaseosas Mariquita</t>
  </si>
  <si>
    <t>01340420</t>
  </si>
  <si>
    <t>Postobon Dosquebradas_Gaseosas Lux Cucuta</t>
  </si>
  <si>
    <t>01340429</t>
  </si>
  <si>
    <t>Postobon Dosquebradas_CEDI Tunja</t>
  </si>
  <si>
    <t>01340177</t>
  </si>
  <si>
    <t xml:space="preserve">Postobon Dosquebradas_Gaseosas Lux Monteria </t>
  </si>
  <si>
    <t>01340412</t>
  </si>
  <si>
    <t>Postobon Dosquebradas_CEDI Zarzal</t>
  </si>
  <si>
    <t>01340378</t>
  </si>
  <si>
    <t>Postobon Dosquebradas_Gaseosas Lux Pasto</t>
  </si>
  <si>
    <t>01340198</t>
  </si>
  <si>
    <t>Postobon Dosquebradas_Postobon Pereira</t>
  </si>
  <si>
    <t>01340410</t>
  </si>
  <si>
    <t>Postobon Dosquebradas_Postobon Yumbo</t>
  </si>
  <si>
    <t>01340358</t>
  </si>
  <si>
    <t>Postobon Dosquebradas_Ag.Jamundi</t>
  </si>
  <si>
    <t>Ag.Jamundi</t>
  </si>
  <si>
    <t>01340411</t>
  </si>
  <si>
    <t>Postobon Dosquebradas_CEDI Buga</t>
  </si>
  <si>
    <t>01340430</t>
  </si>
  <si>
    <t>Postobon Dosquebradas_Gaseosas Lux Valledupar</t>
  </si>
  <si>
    <t>01340146</t>
  </si>
  <si>
    <t>Postobon Dosquebradas_CEDI Anserma</t>
  </si>
  <si>
    <t>01420021</t>
  </si>
  <si>
    <t>CEDI  Armenia_Gaseosas Lux Bogota</t>
  </si>
  <si>
    <t>01980002</t>
  </si>
  <si>
    <t>Postobon Pereira_Gascol Centro</t>
  </si>
  <si>
    <t>01980011</t>
  </si>
  <si>
    <t>Postobon Pereira_Gascol Sur</t>
  </si>
  <si>
    <t>01980012</t>
  </si>
  <si>
    <t>Postobon Pereira_CEDI Caqueza</t>
  </si>
  <si>
    <t>01980013</t>
  </si>
  <si>
    <t>Postobon Pereira_CEDI Fusagasugá</t>
  </si>
  <si>
    <t>01980032</t>
  </si>
  <si>
    <t>Postobon Pereira_Gascol Zipaquira</t>
  </si>
  <si>
    <t>01980021</t>
  </si>
  <si>
    <t>Postobon Pereira_Gaseosas Lux Bogota</t>
  </si>
  <si>
    <t>01980022</t>
  </si>
  <si>
    <t>Postobon Pereira_CEDI Madrid</t>
  </si>
  <si>
    <t>01980024</t>
  </si>
  <si>
    <t>Postobon Pereira_CEDI La Mesa</t>
  </si>
  <si>
    <t>01980025</t>
  </si>
  <si>
    <t>Postobon Pereira_CEDI Villeta</t>
  </si>
  <si>
    <t>01980425</t>
  </si>
  <si>
    <t>Postobon Pereira_Gaseosas Lux Duitama</t>
  </si>
  <si>
    <t>01980426</t>
  </si>
  <si>
    <t>Postobon Pereira_CEDI Yopal</t>
  </si>
  <si>
    <t>01980427</t>
  </si>
  <si>
    <t>Postobon Pereira_CEDI Chiquinquira</t>
  </si>
  <si>
    <t>01980428</t>
  </si>
  <si>
    <t>Postobon Pereira_CEDI Barbosa</t>
  </si>
  <si>
    <t>01980092</t>
  </si>
  <si>
    <t>Postobon Pereira_Gaseosas Lux Medellin</t>
  </si>
  <si>
    <t>01980435</t>
  </si>
  <si>
    <t>Postobon Pereira_Gaseosas Lux Piedecuesta</t>
  </si>
  <si>
    <t>01980415</t>
  </si>
  <si>
    <t>Postobon Pereira_Gaseosa Lux Barranca</t>
  </si>
  <si>
    <t>01980079</t>
  </si>
  <si>
    <t>Postobon Pereira_Postobon Bello</t>
  </si>
  <si>
    <t>01980080</t>
  </si>
  <si>
    <t>Postobon Pereira_CEDI Antioquia</t>
  </si>
  <si>
    <t>01980090</t>
  </si>
  <si>
    <t>Postobon Pereira_Postobon Rionegro</t>
  </si>
  <si>
    <t>01980113</t>
  </si>
  <si>
    <t>Postobon Pereira_Postobon Cartagena</t>
  </si>
  <si>
    <t>01980117</t>
  </si>
  <si>
    <t>Postobon Pereira_CEDI Caucasia</t>
  </si>
  <si>
    <t>01980118</t>
  </si>
  <si>
    <t>Postobon Pereira_Postobon Santa Marta</t>
  </si>
  <si>
    <t>01980126</t>
  </si>
  <si>
    <t>Postobon Pereira_CEDI Popayán</t>
  </si>
  <si>
    <t>01980131</t>
  </si>
  <si>
    <t>Postobon Pereira_CEDI Buenaventura</t>
  </si>
  <si>
    <t>01980134</t>
  </si>
  <si>
    <t>Postobon Pereira_Postobon Dosquebradas</t>
  </si>
  <si>
    <t>01980142</t>
  </si>
  <si>
    <t>Postobon Pereira_CEDI  Armenia</t>
  </si>
  <si>
    <t>01980145</t>
  </si>
  <si>
    <t>Postobon Pereira_CEDI  Manizales</t>
  </si>
  <si>
    <t>01980360</t>
  </si>
  <si>
    <t>Postobon Pereira_Gaseosas Mariquita</t>
  </si>
  <si>
    <t>01980367</t>
  </si>
  <si>
    <t>Postobon Pereira_CEDI Florencia</t>
  </si>
  <si>
    <t>01980420</t>
  </si>
  <si>
    <t>Postobon Pereira_Gaseosas Lux Cucuta</t>
  </si>
  <si>
    <t>01980429</t>
  </si>
  <si>
    <t>Postobon Pereira_CEDI Tunja</t>
  </si>
  <si>
    <t>01980177</t>
  </si>
  <si>
    <t xml:space="preserve">Postobon Pereira_Gaseosas Lux Monteria </t>
  </si>
  <si>
    <t>01980412</t>
  </si>
  <si>
    <t>Postobon Pereira_CEDI Zarzal</t>
  </si>
  <si>
    <t>01980378</t>
  </si>
  <si>
    <t>Postobon Pereira_Gaseosas Lux Pasto</t>
  </si>
  <si>
    <t>01980230</t>
  </si>
  <si>
    <t>Postobon Pereira_CEDI Maicao</t>
  </si>
  <si>
    <t>01980410</t>
  </si>
  <si>
    <t>Postobon Pereira_Postobon Yumbo</t>
  </si>
  <si>
    <t>01980411</t>
  </si>
  <si>
    <t>Postobon Pereira_CEDI Buga</t>
  </si>
  <si>
    <t>01980358</t>
  </si>
  <si>
    <t>Postobon Pereira_CEDI Jamundi</t>
  </si>
  <si>
    <t>CEDI Jamundi</t>
  </si>
  <si>
    <t>01980366</t>
  </si>
  <si>
    <t>Postobon Pereira_CEDI Ricaurte</t>
  </si>
  <si>
    <t>01980430</t>
  </si>
  <si>
    <t>Postobon Pereira_Gaseosas Lux Valledupar</t>
  </si>
  <si>
    <t>01980292</t>
  </si>
  <si>
    <t>Postobon Pereira_Postobon Itagui</t>
  </si>
  <si>
    <t>01980365</t>
  </si>
  <si>
    <t>Postobon Pereira_Gaseosas Lux Neiva</t>
  </si>
  <si>
    <t>01980371</t>
  </si>
  <si>
    <t>Postobon Pereira_Gaseosas Lux Villavicencio</t>
  </si>
  <si>
    <t>01980375</t>
  </si>
  <si>
    <t>Postobon Pereira_Gaseosas De Córdoba-Chi</t>
  </si>
  <si>
    <t>Gaseosas De Córdoba-Chi</t>
  </si>
  <si>
    <t>03510011</t>
  </si>
  <si>
    <t>CEDI Sincelejo_Gascol Sur</t>
  </si>
  <si>
    <t>03510021</t>
  </si>
  <si>
    <t>CEDI Sincelejo_Gaseosas Lux Bogota</t>
  </si>
  <si>
    <t>03510092</t>
  </si>
  <si>
    <t>CEDI Sincelejo_Postobon Medellin</t>
  </si>
  <si>
    <t>03510198</t>
  </si>
  <si>
    <t>CEDI Sincelejo_Postobon Pereira</t>
  </si>
  <si>
    <t>03510353</t>
  </si>
  <si>
    <t>CEDI Sincelejo_CEDI Magangue</t>
  </si>
  <si>
    <t>03510079</t>
  </si>
  <si>
    <t>CEDI Sincelejo_Postobon Bello</t>
  </si>
  <si>
    <t>03510410</t>
  </si>
  <si>
    <t>CEDI Sincelejo_Postobon Yumbo</t>
  </si>
  <si>
    <t>04100011</t>
  </si>
  <si>
    <t>Productora De Jugos S.A._Gascol Sur</t>
  </si>
  <si>
    <t>Productora De Jugos S.A.</t>
  </si>
  <si>
    <t>04100021</t>
  </si>
  <si>
    <t>Productora De Jugos S.A._Gaseosas Lux Bo</t>
  </si>
  <si>
    <t>Gaseosas Lux Bo</t>
  </si>
  <si>
    <t>04100198</t>
  </si>
  <si>
    <t>Productora De Jugos S.A._Postobon Pereir</t>
  </si>
  <si>
    <t>Postobon Pereir</t>
  </si>
  <si>
    <t>04100002</t>
  </si>
  <si>
    <t>Postobon Yumbo_Gascol Centro</t>
  </si>
  <si>
    <t>04100012</t>
  </si>
  <si>
    <t>Postobon Yumbo_CEDI Caqueza</t>
  </si>
  <si>
    <t>04100013</t>
  </si>
  <si>
    <t>Postobon Yumbo_CEDI Fusagasugá</t>
  </si>
  <si>
    <t>04100032</t>
  </si>
  <si>
    <t>Postobon Yumbo_Gascol Zipaquira</t>
  </si>
  <si>
    <t>04100022</t>
  </si>
  <si>
    <t>Postobon Yumbo_CEDI Madrid</t>
  </si>
  <si>
    <t>04100035</t>
  </si>
  <si>
    <t>Postobon Yumbo_CEDI Calle 80</t>
  </si>
  <si>
    <t>04100024</t>
  </si>
  <si>
    <t>Postobon Yumbo_CEDI La Mesa</t>
  </si>
  <si>
    <t>04100025</t>
  </si>
  <si>
    <t>Postobon Yumbo_CEDI Villeta</t>
  </si>
  <si>
    <t>04100425</t>
  </si>
  <si>
    <t>Postobon Yumbo_Gaseosas Lux Duitama</t>
  </si>
  <si>
    <t>04100426</t>
  </si>
  <si>
    <t>Postobon Yumbo_CEDI Yopal</t>
  </si>
  <si>
    <t>04100427</t>
  </si>
  <si>
    <t>Postobon Yumbo_CEDI Chiquinquira</t>
  </si>
  <si>
    <t>04100428</t>
  </si>
  <si>
    <t>Postobon Yumbo_CEDI Barbosa</t>
  </si>
  <si>
    <t>04100372</t>
  </si>
  <si>
    <t>Postobon Yumbo_CEDI Granada</t>
  </si>
  <si>
    <t>04100092</t>
  </si>
  <si>
    <t>Postobon Yumbo_Gaseosas Lux Medellin</t>
  </si>
  <si>
    <t>04100435</t>
  </si>
  <si>
    <t>Postobon Yumbo_Gaseosas Lux Piedecuesta</t>
  </si>
  <si>
    <t>04100415</t>
  </si>
  <si>
    <t>Postobon Yumbo_Gaseosa Lux Barranca</t>
  </si>
  <si>
    <t>04100416</t>
  </si>
  <si>
    <t>Postobon Yumbo_CEDI Puerto Berrio</t>
  </si>
  <si>
    <t>0416</t>
  </si>
  <si>
    <t>04100417</t>
  </si>
  <si>
    <t>Postobon Yumbo_CEDI Aguachica</t>
  </si>
  <si>
    <t>04100419</t>
  </si>
  <si>
    <t>Postobon Yumbo_CEDI Ocaña</t>
  </si>
  <si>
    <t>04100080</t>
  </si>
  <si>
    <t>Postobon Yumbo_CEDI Antioquia</t>
  </si>
  <si>
    <t>04100090</t>
  </si>
  <si>
    <t>Postobon Yumbo_CEDI Rionegro</t>
  </si>
  <si>
    <t>CEDI Rionegro</t>
  </si>
  <si>
    <t>04100113</t>
  </si>
  <si>
    <t>Postobon Yumbo_Postobon Cartagena</t>
  </si>
  <si>
    <t>04100116</t>
  </si>
  <si>
    <t>Postobon Yumbo_CEDI San Andrés</t>
  </si>
  <si>
    <t>CEDI San Andrés</t>
  </si>
  <si>
    <t>04100117</t>
  </si>
  <si>
    <t>Postobon Yumbo_CEDI Caucasia</t>
  </si>
  <si>
    <t>04100118</t>
  </si>
  <si>
    <t>Postobon Yumbo_Postobon Santa Marta</t>
  </si>
  <si>
    <t>04100126</t>
  </si>
  <si>
    <t>Postobon Yumbo_CEDI Popayán</t>
  </si>
  <si>
    <t>04100131</t>
  </si>
  <si>
    <t>Postobon Yumbo_CEDI Buenaventura</t>
  </si>
  <si>
    <t>04100134</t>
  </si>
  <si>
    <t>Postobon Yumbo_Postobon Dosquebradas</t>
  </si>
  <si>
    <t>04100142</t>
  </si>
  <si>
    <t>Postobon Yumbo_CEDI  Armenia</t>
  </si>
  <si>
    <t>04100145</t>
  </si>
  <si>
    <t>Postobon Yumbo_CEDI  Manizales</t>
  </si>
  <si>
    <t>04100360</t>
  </si>
  <si>
    <t>Postobon Yumbo_Gaseosas Mariquita</t>
  </si>
  <si>
    <t>04100362</t>
  </si>
  <si>
    <t>Postobon Yumbo_CEDI La Dorada</t>
  </si>
  <si>
    <t>04100367</t>
  </si>
  <si>
    <t>Postobon Yumbo_CEDI Florencia</t>
  </si>
  <si>
    <t>04100420</t>
  </si>
  <si>
    <t>Postobon Yumbo_Gaseosas Lux Cucuta</t>
  </si>
  <si>
    <t>04100429</t>
  </si>
  <si>
    <t>Postobon Yumbo_CEDI Tunja</t>
  </si>
  <si>
    <t>04100353</t>
  </si>
  <si>
    <t>Postobon Yumbo_CEDI Magangue</t>
  </si>
  <si>
    <t>04100177</t>
  </si>
  <si>
    <t xml:space="preserve">Postobon Yumbo_Gaseosas Lux Monteria </t>
  </si>
  <si>
    <t>04100431</t>
  </si>
  <si>
    <t>Postobon Yumbo_CEDI Bosconia</t>
  </si>
  <si>
    <t>04100432</t>
  </si>
  <si>
    <t>Postobon Yumbo_CEDI Fonseca</t>
  </si>
  <si>
    <t>04100412</t>
  </si>
  <si>
    <t>Postobon Yumbo_CEDI Zarzal</t>
  </si>
  <si>
    <t>04100378</t>
  </si>
  <si>
    <t>Postobon Yumbo_Gaseosas Lux Pasto</t>
  </si>
  <si>
    <t>04100230</t>
  </si>
  <si>
    <t>Postobon Yumbo_CEDI Maicao</t>
  </si>
  <si>
    <t>04100500</t>
  </si>
  <si>
    <t>Postobon Yumbo_Oficina Central Postobon</t>
  </si>
  <si>
    <t>0500</t>
  </si>
  <si>
    <t>04100079</t>
  </si>
  <si>
    <t>Postobon Yumbo_Postobon Bello</t>
  </si>
  <si>
    <t>04100358</t>
  </si>
  <si>
    <t>Postobon Yumbo_CEDI Jamundi</t>
  </si>
  <si>
    <t>04100351</t>
  </si>
  <si>
    <t>Postobon Yumbo_CEDI Sincelejo</t>
  </si>
  <si>
    <t>04100411</t>
  </si>
  <si>
    <t>Postobon Yumbo_CEDI Buga</t>
  </si>
  <si>
    <t>04100366</t>
  </si>
  <si>
    <t>Postobon Yumbo_CEDI Ricaurte</t>
  </si>
  <si>
    <t>04100430</t>
  </si>
  <si>
    <t>Postobon Yumbo_Gaseosas Lux Valledupar</t>
  </si>
  <si>
    <t>04100063</t>
  </si>
  <si>
    <t>Postobon Yumbo_Cedi Pinchote</t>
  </si>
  <si>
    <t>04100292</t>
  </si>
  <si>
    <t>Postobon Yumbo_Postobon Itagui</t>
  </si>
  <si>
    <t>04100361</t>
  </si>
  <si>
    <t>Postobon Yumbo_CEDI Mariquita</t>
  </si>
  <si>
    <t>04100365</t>
  </si>
  <si>
    <t>Postobon Yumbo_Gaseosas Lux Neiva</t>
  </si>
  <si>
    <t>04100371</t>
  </si>
  <si>
    <t>Postobon Yumbo_Gaseosas Lux Villavicencio</t>
  </si>
  <si>
    <t>04100375</t>
  </si>
  <si>
    <t>Postobon Yumbo_Gaseosas De Córdoba-Chigo</t>
  </si>
  <si>
    <t>04100369</t>
  </si>
  <si>
    <t>Postobon Yumbo_CEDI Saldaña</t>
  </si>
  <si>
    <t>03660360</t>
  </si>
  <si>
    <t>CEDI Ricaurte_Gaseosas Mariquita</t>
  </si>
  <si>
    <t>04200011</t>
  </si>
  <si>
    <t>Gaseosas Lux Cucuta_Gascol Sur</t>
  </si>
  <si>
    <t>04200021</t>
  </si>
  <si>
    <t>Gaseosas Lux Cucuta_Gaseosas Lux Bogota</t>
  </si>
  <si>
    <t>04200419</t>
  </si>
  <si>
    <t>Gaseosas Lux Cucuta_CEDI Ocaña</t>
  </si>
  <si>
    <t>04200079</t>
  </si>
  <si>
    <t>Gaseosas Lux Cucuta_Postobon Bello</t>
  </si>
  <si>
    <t>04200092</t>
  </si>
  <si>
    <t>Gaseosas Lux Cucuta_Postobon Medellin</t>
  </si>
  <si>
    <t>04200198</t>
  </si>
  <si>
    <t>Gaseosas Lux Cucuta_Postobon Pereira</t>
  </si>
  <si>
    <t>04200410</t>
  </si>
  <si>
    <t>Gaseosas Lux Cucuta_Postobon Yumbo</t>
  </si>
  <si>
    <t>04150416</t>
  </si>
  <si>
    <t>Gaseosa Lux Barranca_CEDI Puerto Berrio</t>
  </si>
  <si>
    <t>04150419</t>
  </si>
  <si>
    <t>Gaseosa Lux Barranca_CEDI Ocaña</t>
  </si>
  <si>
    <t>04250002</t>
  </si>
  <si>
    <t>Gaseosas Lux Duitama_Gascol Centro</t>
  </si>
  <si>
    <t>04250011</t>
  </si>
  <si>
    <t>Gaseosas Lux Duitama_Gascol Sur</t>
  </si>
  <si>
    <t>04250021</t>
  </si>
  <si>
    <t>Gaseosas Lux Duitama_Gaseosas Lux Bogota</t>
  </si>
  <si>
    <t>04290002</t>
  </si>
  <si>
    <t>CEDI Tunja_Gascol Centro</t>
  </si>
  <si>
    <t>04290011</t>
  </si>
  <si>
    <t>CEDI Tunja_Gascol Sur</t>
  </si>
  <si>
    <t>04290021</t>
  </si>
  <si>
    <t>CEDI Tunja_Gaseosas Lux Bogota</t>
  </si>
  <si>
    <t>04300011</t>
  </si>
  <si>
    <t>Gaseosas Lux Valledupar_Gascol Sur</t>
  </si>
  <si>
    <t>04300021</t>
  </si>
  <si>
    <t>Gaseosas Lux Valledupar_Gaseosas Lux Bog</t>
  </si>
  <si>
    <t>04300079</t>
  </si>
  <si>
    <t>Gaseosas Lux Valledupar_Postobon Bello</t>
  </si>
  <si>
    <t>04300092</t>
  </si>
  <si>
    <t>Gaseosas Lux Valledupar_Postobon Medelli</t>
  </si>
  <si>
    <t>Postobon Medelli</t>
  </si>
  <si>
    <t>04300113</t>
  </si>
  <si>
    <t>Gaseosas Lux Valledupar_Postobon Cartage</t>
  </si>
  <si>
    <t>Postobon Cartage</t>
  </si>
  <si>
    <t>04300118</t>
  </si>
  <si>
    <t>Gaseosas Lux Valledupar_Postobon Santa M</t>
  </si>
  <si>
    <t>Postobon Santa M</t>
  </si>
  <si>
    <t>04300431</t>
  </si>
  <si>
    <t>Gaseosas Lux Valledupar_CEDI Bosconia</t>
  </si>
  <si>
    <t>04300432</t>
  </si>
  <si>
    <t>Gaseosas Lux Valledupar_CEDI Fonseca</t>
  </si>
  <si>
    <t>04300198</t>
  </si>
  <si>
    <t>Gaseosas Lux Valledupar_Postobon Pereira</t>
  </si>
  <si>
    <t>04300410</t>
  </si>
  <si>
    <t>Gaseosas Lux Valledupar_Postobon Yumbo</t>
  </si>
  <si>
    <t>02920021</t>
  </si>
  <si>
    <t>Postobon Itagui_Gaseosas Lux Bogota</t>
  </si>
  <si>
    <t>02920002</t>
  </si>
  <si>
    <t>Postobon Itagui_Gascol Centro</t>
  </si>
  <si>
    <t>02920011</t>
  </si>
  <si>
    <t>Postobon Itagui_Gascol Sur</t>
  </si>
  <si>
    <t>03600361</t>
  </si>
  <si>
    <t>Gaseosas De Córdoba-Mariquita_CEDI Mariquita</t>
  </si>
  <si>
    <t>Gaseosas De Córdoba-Mariquita</t>
  </si>
  <si>
    <t>03780198</t>
  </si>
  <si>
    <t>Gaseosas Lux Pasto_Postobon Perei</t>
  </si>
  <si>
    <t>Postobon Perei</t>
  </si>
  <si>
    <t>03780379</t>
  </si>
  <si>
    <t>Gaseosas Lux Pasto_Cedi Ipiales</t>
  </si>
  <si>
    <t>03780380</t>
  </si>
  <si>
    <t>Gaseosas Lux Pasto_CEDI Tumaco</t>
  </si>
  <si>
    <t>0380</t>
  </si>
  <si>
    <t>CEDI Tumaco</t>
  </si>
  <si>
    <t>03780410</t>
  </si>
  <si>
    <t>Gaseosas Lux Pasto_Postobon Yumbo</t>
  </si>
  <si>
    <t>03790378</t>
  </si>
  <si>
    <t>Cedi Ipiales_Gaseosas Lux Pasto</t>
  </si>
  <si>
    <t>03800378</t>
  </si>
  <si>
    <t>CEDI Tumaco_Gaseosas Lux Pasto</t>
  </si>
  <si>
    <t>03750079</t>
  </si>
  <si>
    <t>Gaseosas De Córdoba-Chigorodó_Postobon B</t>
  </si>
  <si>
    <t>Postobon B</t>
  </si>
  <si>
    <t>03750092</t>
  </si>
  <si>
    <t>Gaseosas De Córdoba-Chigorodó_Postobon M</t>
  </si>
  <si>
    <t>Postobon M</t>
  </si>
  <si>
    <t>03710011</t>
  </si>
  <si>
    <t>Gaseosas Lux Villavicencio_Gascol Su</t>
  </si>
  <si>
    <t>Gascol Su</t>
  </si>
  <si>
    <t>03710021</t>
  </si>
  <si>
    <t>Gaseosas Lux Villavicencio_Gaseosas</t>
  </si>
  <si>
    <t>Gaseosas</t>
  </si>
  <si>
    <t>00020362</t>
  </si>
  <si>
    <t>Gascol Centro_CEDI La Dorada</t>
  </si>
  <si>
    <t>00210390</t>
  </si>
  <si>
    <t>00790362</t>
  </si>
  <si>
    <t>Postobon Bello_CEDI La Dorada</t>
  </si>
  <si>
    <t>00920362</t>
  </si>
  <si>
    <t>Postobon Medellin_CEDI La Dorada</t>
  </si>
  <si>
    <t>01980362</t>
  </si>
  <si>
    <t>Postobon Pereira_CEDI La Dorada</t>
  </si>
  <si>
    <t>03620011</t>
  </si>
  <si>
    <t>CEDI La Dorada_Gascol Sur</t>
  </si>
  <si>
    <t>03620021</t>
  </si>
  <si>
    <t>CEDI La Dorada_Gaseosas Lux Bogota</t>
  </si>
  <si>
    <t>03620410</t>
  </si>
  <si>
    <t>CEDI La Dorada_Postobon Yumbo</t>
  </si>
  <si>
    <t>03620079</t>
  </si>
  <si>
    <t>CEDI La Dorada_Postobon Bello</t>
  </si>
  <si>
    <t>03620092</t>
  </si>
  <si>
    <t>CEDI La Dorada_Postobon Medellin</t>
  </si>
  <si>
    <t>03620198</t>
  </si>
  <si>
    <t>CEDI La Dorada_Postobon Pereira</t>
  </si>
  <si>
    <t>00790361</t>
  </si>
  <si>
    <t>Postobon Bello_CEDI Mariquita</t>
  </si>
  <si>
    <t>01980361</t>
  </si>
  <si>
    <t>Postobon Pereira_CEDI Mariquita</t>
  </si>
  <si>
    <t>03710002</t>
  </si>
  <si>
    <t>Gaseosas Lux Villavicencio_Gascol Ce</t>
  </si>
  <si>
    <t>Gascol Ce</t>
  </si>
  <si>
    <t>00110372</t>
  </si>
  <si>
    <t>Gascol Sur_CEDI Granada</t>
  </si>
  <si>
    <t>03780011</t>
  </si>
  <si>
    <t>Gaseosas Lux Pasto_Gascol Sur</t>
  </si>
  <si>
    <t>03780079</t>
  </si>
  <si>
    <t>Gaseosas Lux Pasto_Postobon Bello</t>
  </si>
  <si>
    <t>03780092</t>
  </si>
  <si>
    <t>Gaseosas Lux Pasto_Postobon Medel</t>
  </si>
  <si>
    <t>Postobon Medel</t>
  </si>
  <si>
    <t>04100379</t>
  </si>
  <si>
    <t>Postobon Yumbo_Cedi Ipiales</t>
  </si>
  <si>
    <t>00790379</t>
  </si>
  <si>
    <t>Postobon Bello_Cedi Ipiales</t>
  </si>
  <si>
    <t>03790011</t>
  </si>
  <si>
    <t>Cedi Ipiales_Gascol Sur</t>
  </si>
  <si>
    <t>03790021</t>
  </si>
  <si>
    <t>Cedi Ipiales_Gaseosas Lux Bogota</t>
  </si>
  <si>
    <t>03790410</t>
  </si>
  <si>
    <t>Cedi Ipiales_Postobon Yumbo</t>
  </si>
  <si>
    <t>03790079</t>
  </si>
  <si>
    <t>Cedi Ipiales_Postobon Bello</t>
  </si>
  <si>
    <t>03790092</t>
  </si>
  <si>
    <t>Cedi Ipiales_Postobon Medellin</t>
  </si>
  <si>
    <t>03790198</t>
  </si>
  <si>
    <t>Cedi Ipiales_Postobon Pereira</t>
  </si>
  <si>
    <t>04100380</t>
  </si>
  <si>
    <t>Postobon Yumbo_CEDI Tumaco</t>
  </si>
  <si>
    <t>00790380</t>
  </si>
  <si>
    <t>Postobon Bello_CEDI Tumaco</t>
  </si>
  <si>
    <t>03800011</t>
  </si>
  <si>
    <t>CEDI Tumaco_Gascol Sur</t>
  </si>
  <si>
    <t>03800021</t>
  </si>
  <si>
    <t>CEDI Tumaco_Gaseosas Lux Bogota</t>
  </si>
  <si>
    <t>03800410</t>
  </si>
  <si>
    <t>CEDI Tumaco_Postobon Yumbo</t>
  </si>
  <si>
    <t>03800079</t>
  </si>
  <si>
    <t>CEDI Tumaco_Postobon Bello</t>
  </si>
  <si>
    <t>03800092</t>
  </si>
  <si>
    <t>CEDI Tumaco_Postobon Medellin</t>
  </si>
  <si>
    <t>03800198</t>
  </si>
  <si>
    <t>CEDI Tumaco_Postobon Pereira</t>
  </si>
  <si>
    <t>03650360</t>
  </si>
  <si>
    <t>Gaseosas Lux Neiva_Cordo-Mariq</t>
  </si>
  <si>
    <t>Cordo-Mariq</t>
  </si>
  <si>
    <t>03600365</t>
  </si>
  <si>
    <t>Cordo-Mariq_Gaseosas Lux Neiva</t>
  </si>
  <si>
    <t>03650361</t>
  </si>
  <si>
    <t>Gaseosas Lux Neiva_CEDI Mariquita</t>
  </si>
  <si>
    <t>03750410</t>
  </si>
  <si>
    <t>Gaseosas De Cordoba_Postobón Yumbo</t>
  </si>
  <si>
    <t>Gaseosas De Cordoba</t>
  </si>
  <si>
    <t>Postobón Yumbo</t>
  </si>
  <si>
    <t>00110431</t>
  </si>
  <si>
    <t>Gascol Sur_CEDI Bosconia</t>
  </si>
  <si>
    <t>00210239</t>
  </si>
  <si>
    <t>Gaseosas Lux Bogota_CEDI Riohacha</t>
  </si>
  <si>
    <t>CEDI Riohacha</t>
  </si>
  <si>
    <t>04350002</t>
  </si>
  <si>
    <t>Gaseosas Lux Piedecuesta_Gascol Centro</t>
  </si>
  <si>
    <t>04350011</t>
  </si>
  <si>
    <t>Gaseosas Lux Piedecuesta_Gascol Sur</t>
  </si>
  <si>
    <t>04350012</t>
  </si>
  <si>
    <t>Gaseosas Lux Piedecuesta_CEDI Caqueza</t>
  </si>
  <si>
    <t>04350013</t>
  </si>
  <si>
    <t>Gaseosas Lux Piedecuesta_CEDI Fusa</t>
  </si>
  <si>
    <t>04350032</t>
  </si>
  <si>
    <t>Gaseosas Lux Piedecuesta_CEDI Zipaquira</t>
  </si>
  <si>
    <t>CEDI Zipaquira</t>
  </si>
  <si>
    <t>04350021</t>
  </si>
  <si>
    <t>Gaseosas Lux Piedecuesta_Gaseosas Lux Bogota</t>
  </si>
  <si>
    <t>04350022</t>
  </si>
  <si>
    <t>Gaseosas Lux Piedecuesta_CEDI Madrid</t>
  </si>
  <si>
    <t>04350024</t>
  </si>
  <si>
    <t>Gaseosas Lux Piedecuesta_CEDI La Mesa</t>
  </si>
  <si>
    <t>04350025</t>
  </si>
  <si>
    <t>Gaseosas Lux Piedecuesta_CEDI Villeta</t>
  </si>
  <si>
    <t>04350427</t>
  </si>
  <si>
    <t>Gaseosas Lux Piedecuesta_CEDI Chiquinquira</t>
  </si>
  <si>
    <t>04350428</t>
  </si>
  <si>
    <t>Gaseosas Lux Piedecuesta_CEDI Barbosa</t>
  </si>
  <si>
    <t>04350079</t>
  </si>
  <si>
    <t>Gaseosas Lux Piedecuesta_Postobon Bello</t>
  </si>
  <si>
    <t>04350092</t>
  </si>
  <si>
    <t>Gaseosas Lux Piedecuesta_Postobon Medellin</t>
  </si>
  <si>
    <t>04350113</t>
  </si>
  <si>
    <t>Gaseosas Lux Piedecuesta_Postobon Cartagena</t>
  </si>
  <si>
    <t>04350117</t>
  </si>
  <si>
    <t>Gaseosas Lux Piedecuesta_CEDI Caucasia</t>
  </si>
  <si>
    <t>04350118</t>
  </si>
  <si>
    <t>Gaseosas Lux Piedecuesta_Postobon Santa Marta</t>
  </si>
  <si>
    <t>04350142</t>
  </si>
  <si>
    <t>Gaseosas Lux Piedecuesta_CEDI Armenia</t>
  </si>
  <si>
    <t>CEDI Armenia</t>
  </si>
  <si>
    <t>04350145</t>
  </si>
  <si>
    <t>Gaseosas Lux Piedecuesta_CEDI Manizales</t>
  </si>
  <si>
    <t>CEDI Manizales</t>
  </si>
  <si>
    <t>04350177</t>
  </si>
  <si>
    <t xml:space="preserve">Gaseosas Lux Piedecuesta_Gaseosas Lux Monteria </t>
  </si>
  <si>
    <t>04350416</t>
  </si>
  <si>
    <t>Gaseosas Lux Piedecuesta_CEDI Puerto Berrio</t>
  </si>
  <si>
    <t>04350410</t>
  </si>
  <si>
    <t>Gaseosas Lux Piedecuesta_Postobon Yumbo</t>
  </si>
  <si>
    <t>04350415</t>
  </si>
  <si>
    <t>Gaseosas Lux Piedecuesta_Gaseosa Lux Barranca</t>
  </si>
  <si>
    <t>04350425</t>
  </si>
  <si>
    <t>Gaseosas Lux Piedecuesta_Gaseosas Lux Duitama</t>
  </si>
  <si>
    <t>04350426</t>
  </si>
  <si>
    <t>Gaseosas Lux Piedecuesta_CEDI Yopal</t>
  </si>
  <si>
    <t>04350429</t>
  </si>
  <si>
    <t>Gaseosas Lux Piedecuesta_CEDI Tunja</t>
  </si>
  <si>
    <t>04350063</t>
  </si>
  <si>
    <t>Gaseosas Lux Piedecuesta_Cedi Pinchote</t>
  </si>
  <si>
    <t>01770435</t>
  </si>
  <si>
    <t>Gaseosas Lux Monteria _Gaseosas Lux Piedecuesta</t>
  </si>
  <si>
    <t>01180435</t>
  </si>
  <si>
    <t>Postobon Santa Marta_Gaseosas Lux Piedecuesta</t>
  </si>
  <si>
    <t>03510435</t>
  </si>
  <si>
    <t>CEDI Sincelejo_Gaseosas Lux Piedecuesta</t>
  </si>
  <si>
    <t>04200435</t>
  </si>
  <si>
    <t>Gaseosas Lux Cucuta_Gaseosas Lux Piedecuesta</t>
  </si>
  <si>
    <t>04300435</t>
  </si>
  <si>
    <t>Gaseosas Lux Valledupar_Gaseosas Lux Piedecuesta</t>
  </si>
  <si>
    <t>04350435</t>
  </si>
  <si>
    <t>Gaseosas Lux Piedecuesta_Gaseosas Lux Piedecuesta</t>
  </si>
  <si>
    <t>01980369</t>
  </si>
  <si>
    <t>Postobon Pereira_CEDI Saldaña</t>
  </si>
  <si>
    <t>00020351</t>
  </si>
  <si>
    <t>Gascol Centro_CEDI Sincelejo</t>
  </si>
  <si>
    <t>00110351</t>
  </si>
  <si>
    <t>Gascol Sur_CEDI Sincelejo</t>
  </si>
  <si>
    <t>00210369</t>
  </si>
  <si>
    <t>Gaseosas Lux Bogota_CEDI Saldaña</t>
  </si>
  <si>
    <t>03750198</t>
  </si>
  <si>
    <t>Gaseosas De Cordoba_Postobon Pereira</t>
  </si>
  <si>
    <t>04350417</t>
  </si>
  <si>
    <t>Gaseosas Lux Piedecuesta_CEDI Aguachica</t>
  </si>
  <si>
    <t>04350419</t>
  </si>
  <si>
    <t>Gaseosas Lux Piedecuesta_CEDI Ocaña</t>
  </si>
  <si>
    <t>01110002</t>
  </si>
  <si>
    <t>Postobon Malambo_Gascol Centro</t>
  </si>
  <si>
    <t>Postobon Malambo</t>
  </si>
  <si>
    <t>01110011</t>
  </si>
  <si>
    <t>Postobon Malambo_Gascol Sur</t>
  </si>
  <si>
    <t>01110012</t>
  </si>
  <si>
    <t>Postobon Malambo_CEDI Caqueza</t>
  </si>
  <si>
    <t>01110013</t>
  </si>
  <si>
    <t>Postobon Malambo_CEDI Fusa</t>
  </si>
  <si>
    <t>01110032</t>
  </si>
  <si>
    <t>Postobon Malambo_CEDI Zipaquira</t>
  </si>
  <si>
    <t>01110021</t>
  </si>
  <si>
    <t>Postobon Malambo_Gaseosas Lux Bogota</t>
  </si>
  <si>
    <t>01110022</t>
  </si>
  <si>
    <t>Postobon Malambo_CEDI Madrid</t>
  </si>
  <si>
    <t>01110024</t>
  </si>
  <si>
    <t>Postobon Malambo_CEDI La Mesa</t>
  </si>
  <si>
    <t>01110025</t>
  </si>
  <si>
    <t>Postobon Malambo_CEDI Villeta</t>
  </si>
  <si>
    <t>01110063</t>
  </si>
  <si>
    <t>Postobon Malambo_Cedi Pinchote</t>
  </si>
  <si>
    <t>01110079</t>
  </si>
  <si>
    <t>Postobon Malambo_Postobon Bello</t>
  </si>
  <si>
    <t>01110080</t>
  </si>
  <si>
    <t>Postobon Malambo_CEDI Santafe De Antioqu</t>
  </si>
  <si>
    <t>CEDI Santafe De Antioqu</t>
  </si>
  <si>
    <t>01110090</t>
  </si>
  <si>
    <t>Postobon Malambo_CEDI Rionegro</t>
  </si>
  <si>
    <t>01110092</t>
  </si>
  <si>
    <t>Postobon Malambo_Postobon Medellin</t>
  </si>
  <si>
    <t>01110113</t>
  </si>
  <si>
    <t>Postobon Malambo_Postobon Cartagena</t>
  </si>
  <si>
    <t>01110116</t>
  </si>
  <si>
    <t>Postobon Malambo_CEDI San Andres</t>
  </si>
  <si>
    <t>01110117</t>
  </si>
  <si>
    <t>Postobon Malambo_CEDI Caucasia</t>
  </si>
  <si>
    <t>01110118</t>
  </si>
  <si>
    <t>Postobon Malambo_Postobon Santa Marta</t>
  </si>
  <si>
    <t>01110119</t>
  </si>
  <si>
    <t>Postobon Malambo_CEDI Aracataca</t>
  </si>
  <si>
    <t>01110126</t>
  </si>
  <si>
    <t>Postobon Malambo_CEDI Popayan</t>
  </si>
  <si>
    <t>CEDI Popayan</t>
  </si>
  <si>
    <t>01110131</t>
  </si>
  <si>
    <t>Postobon Malambo_CEDI Buenaventura</t>
  </si>
  <si>
    <t>01110134</t>
  </si>
  <si>
    <t>Postobon Malambo_Postobon Dosquebradas</t>
  </si>
  <si>
    <t>01110142</t>
  </si>
  <si>
    <t>Postobon Malambo_CEDI Armenia</t>
  </si>
  <si>
    <t>01110145</t>
  </si>
  <si>
    <t>Postobon Malambo_CEDI Manizales</t>
  </si>
  <si>
    <t>01110146</t>
  </si>
  <si>
    <t>Postobon Malambo_CEDI Anserma</t>
  </si>
  <si>
    <t>01110033</t>
  </si>
  <si>
    <t>Postobon Malambo_CEDI Guateque</t>
  </si>
  <si>
    <t>CEDI Guateque</t>
  </si>
  <si>
    <t>01110177</t>
  </si>
  <si>
    <t xml:space="preserve">Postobon Malambo_Gaseosas Lux Monteria </t>
  </si>
  <si>
    <t>01110198</t>
  </si>
  <si>
    <t>Postobon Malambo_Postobon Pereira</t>
  </si>
  <si>
    <t>01110230</t>
  </si>
  <si>
    <t>Postobon Malambo_CEDI Maicao</t>
  </si>
  <si>
    <t>01110239</t>
  </si>
  <si>
    <t>Postobon Malambo_CEDI Riohacha</t>
  </si>
  <si>
    <t>01110292</t>
  </si>
  <si>
    <t>Postobon Malambo_CEDI Itagui</t>
  </si>
  <si>
    <t>CEDI Itagui</t>
  </si>
  <si>
    <t>01110351</t>
  </si>
  <si>
    <t>Postobon Malambo_CEDI Sincelejo</t>
  </si>
  <si>
    <t>01110353</t>
  </si>
  <si>
    <t>Postobon Malambo_CEDI Magangue</t>
  </si>
  <si>
    <t>01110358</t>
  </si>
  <si>
    <t>Postobon Malambo_CEDI Jamundi</t>
  </si>
  <si>
    <t>01110361</t>
  </si>
  <si>
    <t>Postobon Malambo_CEDI Mariquita</t>
  </si>
  <si>
    <t>01110362</t>
  </si>
  <si>
    <t>Postobon Malambo_CEDI La Dorada</t>
  </si>
  <si>
    <t>01110365</t>
  </si>
  <si>
    <t>Postobon Malambo_Gaseosas Lux Neiva</t>
  </si>
  <si>
    <t>01110366</t>
  </si>
  <si>
    <t>Postobon Malambo_CEDI Ricaurte</t>
  </si>
  <si>
    <t>01110367</t>
  </si>
  <si>
    <t>Postobon Malambo_CEDI Florencia</t>
  </si>
  <si>
    <t>01110369</t>
  </si>
  <si>
    <t>Postobon Malambo_CEDI Saldaña</t>
  </si>
  <si>
    <t>01110371</t>
  </si>
  <si>
    <t>Postobon Malambo_Gaseosas Lux Villavicencio</t>
  </si>
  <si>
    <t>01110372</t>
  </si>
  <si>
    <t>Postobon Malambo_CEDI Granada</t>
  </si>
  <si>
    <t>01110375</t>
  </si>
  <si>
    <t>Postobon Malambo_Gaseosas De Córdoba-Chi</t>
  </si>
  <si>
    <t>01110378</t>
  </si>
  <si>
    <t>Postobon Malambo_Gaseosas Lux Pasto</t>
  </si>
  <si>
    <t>01110379</t>
  </si>
  <si>
    <t>Postobon Malambo_Cedi Ipiales</t>
  </si>
  <si>
    <t>01110380</t>
  </si>
  <si>
    <t>Postobon Malambo_CEDI Tumaco</t>
  </si>
  <si>
    <t>01110410</t>
  </si>
  <si>
    <t>Postobon Malambo_Postobon Yumbo</t>
  </si>
  <si>
    <t>01110411</t>
  </si>
  <si>
    <t>Postobon Malambo_CEDI Buga</t>
  </si>
  <si>
    <t>01110412</t>
  </si>
  <si>
    <t>Postobon Malambo_CEDI Zarzal</t>
  </si>
  <si>
    <t>01110415</t>
  </si>
  <si>
    <t>Postobon Malambo_Gaseosa Lux Barranca</t>
  </si>
  <si>
    <t>01110416</t>
  </si>
  <si>
    <t>Postobon Malambo_CEDI Puerto Berrio</t>
  </si>
  <si>
    <t>01110417</t>
  </si>
  <si>
    <t>Postobon Malambo_CEDI Aguachica</t>
  </si>
  <si>
    <t>01110418</t>
  </si>
  <si>
    <t>Postobon Malambo_CEDI El Banco Magdalena</t>
  </si>
  <si>
    <t>01110419</t>
  </si>
  <si>
    <t>Postobon Malambo_CEDI Ocaña</t>
  </si>
  <si>
    <t>01110420</t>
  </si>
  <si>
    <t>Postobon Malambo_Gaseosas Lux Cucuta</t>
  </si>
  <si>
    <t>01110421</t>
  </si>
  <si>
    <t>Postobon Malambo_CEDI Pamplona</t>
  </si>
  <si>
    <t>01110425</t>
  </si>
  <si>
    <t>Postobon Malambo_Gaseosas Lux Duitama</t>
  </si>
  <si>
    <t>01110426</t>
  </si>
  <si>
    <t>Postobon Malambo_CEDI Yopal</t>
  </si>
  <si>
    <t>01110427</t>
  </si>
  <si>
    <t>Postobon Malambo_CEDI Chiquinquira</t>
  </si>
  <si>
    <t>01110428</t>
  </si>
  <si>
    <t>Postobon Malambo_CEDI Barbosa</t>
  </si>
  <si>
    <t>01110429</t>
  </si>
  <si>
    <t>Postobon Malambo_CEDI Tunja</t>
  </si>
  <si>
    <t>01110430</t>
  </si>
  <si>
    <t>Postobon Malambo_Gaseosas Lux Valledupar</t>
  </si>
  <si>
    <t>01110431</t>
  </si>
  <si>
    <t>Postobon Malambo_CEDI Bosconia</t>
  </si>
  <si>
    <t>01110432</t>
  </si>
  <si>
    <t>Postobon Malambo_CEDI Fonseca</t>
  </si>
  <si>
    <t>01110435</t>
  </si>
  <si>
    <t>Postobon Malambo_Gaseosas Lux Piedecuesta</t>
  </si>
  <si>
    <t>00020111</t>
  </si>
  <si>
    <t>Gascol Centro_Postobon Malambo</t>
  </si>
  <si>
    <t>00110111</t>
  </si>
  <si>
    <t>Gascol Sur_Postobon Malambo</t>
  </si>
  <si>
    <t>00210386</t>
  </si>
  <si>
    <t>00790111</t>
  </si>
  <si>
    <t>Postobon Bello_Postobon Malambo</t>
  </si>
  <si>
    <t>00920111</t>
  </si>
  <si>
    <t>Postobon Medellin_Postobon Malambo</t>
  </si>
  <si>
    <t>01130111</t>
  </si>
  <si>
    <t>Postobon Cartagena_Postobon Malambo</t>
  </si>
  <si>
    <t>01180111</t>
  </si>
  <si>
    <t>Postobon Santa Marta_Postobon Malambo</t>
  </si>
  <si>
    <t>01770111</t>
  </si>
  <si>
    <t>Gaseosas Lux Monteria _Postobon Malambo</t>
  </si>
  <si>
    <t>01980111</t>
  </si>
  <si>
    <t>Postobon Pereira_Postobon Malambo</t>
  </si>
  <si>
    <t>04100111</t>
  </si>
  <si>
    <t>Postobon Yumbo_Postobon Malambo</t>
  </si>
  <si>
    <t>04300111</t>
  </si>
  <si>
    <t>Gaseosas Lux Valledupar_Postobon Malambo</t>
  </si>
  <si>
    <t>04350111</t>
  </si>
  <si>
    <t>Gaseosas Lux Piedecuesta_Postobon Malambo</t>
  </si>
  <si>
    <t>00210351</t>
  </si>
  <si>
    <t>Lux Bogota_CEDI Sincelejo</t>
  </si>
  <si>
    <t>00020012</t>
  </si>
  <si>
    <t>Gascol Centro_Gascol Cáqueza</t>
  </si>
  <si>
    <t>00210382</t>
  </si>
  <si>
    <t>00110421</t>
  </si>
  <si>
    <t>Gascol Sur_CEDI Pamplona</t>
  </si>
  <si>
    <t>01180431</t>
  </si>
  <si>
    <t>Postobón Santa Marta_CEDI Bosconia</t>
  </si>
  <si>
    <t>Postobón Santa Marta</t>
  </si>
  <si>
    <t>03650370</t>
  </si>
  <si>
    <t>Gaseosas Lux Neiva_CEDI Garzon</t>
  </si>
  <si>
    <t>00210396</t>
  </si>
  <si>
    <t>Lux Bogota_CEDI Tumaco</t>
  </si>
  <si>
    <t>00020370</t>
  </si>
  <si>
    <t>Gascol Centro_CEDI Garzon</t>
  </si>
  <si>
    <t>00110370</t>
  </si>
  <si>
    <t>Gascol Sur_CEDI Garzon</t>
  </si>
  <si>
    <t>01980370</t>
  </si>
  <si>
    <t>Postobon Pereira_CEDI Garzon</t>
  </si>
  <si>
    <t>00790369</t>
  </si>
  <si>
    <t>Postobon Bello_CEDI Saldaña</t>
  </si>
  <si>
    <t>00790370</t>
  </si>
  <si>
    <t>Postobon Bello_CEDI Garzon</t>
  </si>
  <si>
    <t>01770353</t>
  </si>
  <si>
    <t>Gaseosas Lux Monteria _CEDI Magangue</t>
  </si>
  <si>
    <t>00790431</t>
  </si>
  <si>
    <t>Postobon Bello_CEDI Bosconia</t>
  </si>
  <si>
    <t>00790119</t>
  </si>
  <si>
    <t>Postobon Bello_CEDI Aracataca</t>
  </si>
  <si>
    <t>00790239</t>
  </si>
  <si>
    <t>Postobon Bello_CEDI Riohacha</t>
  </si>
  <si>
    <t>04100370</t>
  </si>
  <si>
    <t>Postobón Yumbo_CEDI Garzon</t>
  </si>
  <si>
    <t>04350351</t>
  </si>
  <si>
    <t>Gaseosas Lux Piedecuesta_CEDI Sincelejo</t>
  </si>
  <si>
    <t>04350431</t>
  </si>
  <si>
    <t>Gaseosas Lux Piedecuesta_CEDI Bosconia</t>
  </si>
  <si>
    <t>04350432</t>
  </si>
  <si>
    <t>Gaseosas Lux Piedecuesta_CEDI Fonseca</t>
  </si>
  <si>
    <t>04350119</t>
  </si>
  <si>
    <t>Gaseosas Lux Piedecuesta_CEDI Aracataca</t>
  </si>
  <si>
    <t>04350353</t>
  </si>
  <si>
    <t>Gaseosas Lux Piedecuesta_CEDI Magangue</t>
  </si>
  <si>
    <t>04350230</t>
  </si>
  <si>
    <t>Gaseosas Lux Piedecuesta_CEDI Maicao</t>
  </si>
  <si>
    <t>04350239</t>
  </si>
  <si>
    <t>Gaseosas Lux Piedecuesta_CEDI Riohacha</t>
  </si>
  <si>
    <t>00290035</t>
  </si>
  <si>
    <t>Lux Villavicencio_Lux Bogota La 80</t>
  </si>
  <si>
    <t>00350029</t>
  </si>
  <si>
    <t>Lux Bogota La 80_Lux Villavicencio</t>
  </si>
  <si>
    <t>00350410</t>
  </si>
  <si>
    <t>Lux Bogota La 80_Postobón Yumbo</t>
  </si>
  <si>
    <t>04100029</t>
  </si>
  <si>
    <t>Postobón Yumbo_Lux Villavicencio</t>
  </si>
  <si>
    <t>00350292</t>
  </si>
  <si>
    <t>Lux Bogota La 80_Postobon Itagui</t>
  </si>
  <si>
    <t>00920431</t>
  </si>
  <si>
    <t>Postobon Medellin_CEDI Bosconia</t>
  </si>
  <si>
    <t>04350371</t>
  </si>
  <si>
    <t>Gaseosas Lux Piedecuesta_Gaseosas Lux Villavicencio</t>
  </si>
  <si>
    <t>04350366</t>
  </si>
  <si>
    <t>Gaseosas Lux Piedecuesta_CEDI Ricaurte</t>
  </si>
  <si>
    <t>04350362</t>
  </si>
  <si>
    <t>Gaseosas Lux Piedecuesta_CEDI La Dorada</t>
  </si>
  <si>
    <t>04350361</t>
  </si>
  <si>
    <t>Gaseosas Lux Piedecuesta_CEDI Mariquita</t>
  </si>
  <si>
    <t>04350365</t>
  </si>
  <si>
    <t>Gaseosas Lux Piedecuesta_Gaseosas Lux Neiva</t>
  </si>
  <si>
    <t>00350113</t>
  </si>
  <si>
    <t>Lux Bogota La 80_Postobón Cartagena</t>
  </si>
  <si>
    <t>Postobón Cartagena</t>
  </si>
  <si>
    <t>04350369</t>
  </si>
  <si>
    <t>Gaseosas Lux Piedecuesta_CEDI Saldaña</t>
  </si>
  <si>
    <t>04350370</t>
  </si>
  <si>
    <t>Gaseosas Lux Piedecuesta_CEDI Garzon</t>
  </si>
  <si>
    <t>00350111</t>
  </si>
  <si>
    <t>Lux Bogota La 80_Postobón Malambo</t>
  </si>
  <si>
    <t>Postobón Malambo</t>
  </si>
  <si>
    <t>04350367</t>
  </si>
  <si>
    <t>Gaseosas Lux Piedecuesta_CEDI Florencia</t>
  </si>
  <si>
    <t>04350292</t>
  </si>
  <si>
    <t>Gaseosas Lux Piedecuesta_Postobon Itagui</t>
  </si>
  <si>
    <t>00790417</t>
  </si>
  <si>
    <t>Postobon Bello_CEDI Aguachica</t>
  </si>
  <si>
    <t>00350032</t>
  </si>
  <si>
    <t>Lux Bogota La 80_Gascol Zipaquira</t>
  </si>
  <si>
    <t>00350079</t>
  </si>
  <si>
    <t>Lux Bogota La 80_Postobon Bello</t>
  </si>
  <si>
    <t>04100239</t>
  </si>
  <si>
    <t>Postobón Yumbo_CEDI Riohacha</t>
  </si>
  <si>
    <t>04100146</t>
  </si>
  <si>
    <t>Postobón Yumbo_CEDI Anserma</t>
  </si>
  <si>
    <t>04100421</t>
  </si>
  <si>
    <t>Postobón Yumbo_CEDI Pamplona</t>
  </si>
  <si>
    <t>04100418</t>
  </si>
  <si>
    <t>Postobón Yumbo_CEDI El Banco Magdalena</t>
  </si>
  <si>
    <t>04100119</t>
  </si>
  <si>
    <t>Postobón Yumbo_CEDI Aracataca</t>
  </si>
  <si>
    <t>00320033</t>
  </si>
  <si>
    <t>CEDI Zipaquira_CEDI Guateque</t>
  </si>
  <si>
    <t>04350411</t>
  </si>
  <si>
    <t>Gaseosas Lux Piedecuesta_CEDI Buga</t>
  </si>
  <si>
    <t>00920119</t>
  </si>
  <si>
    <t>Postobon Medellin_CEDI Aracataca</t>
  </si>
  <si>
    <t>00920239</t>
  </si>
  <si>
    <t>Postobon Medellin_CEDI Riohacha</t>
  </si>
  <si>
    <t>00920417</t>
  </si>
  <si>
    <t>Postobon Medellin_CEDI Aguachica</t>
  </si>
  <si>
    <t>00920419</t>
  </si>
  <si>
    <t>Postobon Medellin_CEDI Ocaña</t>
  </si>
  <si>
    <t>01980431</t>
  </si>
  <si>
    <t>Postobon Pereira_CEDI Bosconia</t>
  </si>
  <si>
    <t>00110417</t>
  </si>
  <si>
    <t>Gascol Sur_CEDI Aguachica</t>
  </si>
  <si>
    <t>00110419</t>
  </si>
  <si>
    <t>Gascol Sur_CEDI Ocaña</t>
  </si>
  <si>
    <t>00790033</t>
  </si>
  <si>
    <t>Postobon Bello_CEDI Guateque</t>
  </si>
  <si>
    <t>00920033</t>
  </si>
  <si>
    <t>Postobon Medellin_CEDI Guateque</t>
  </si>
  <si>
    <t>04350033</t>
  </si>
  <si>
    <t>Gaseosas Lux Piedecuesta_CEDI Guateque</t>
  </si>
  <si>
    <t>04100033</t>
  </si>
  <si>
    <t>Postobón Yumbo_CEDI Guateque</t>
  </si>
  <si>
    <t>01110370</t>
  </si>
  <si>
    <t>Postobón Malambo_CEDI Garzon</t>
  </si>
  <si>
    <t>00110146</t>
  </si>
  <si>
    <t>Gascol Sur_CEDI Anserma</t>
  </si>
  <si>
    <t>00110080</t>
  </si>
  <si>
    <t>Gascol Sur_CEDI Antioquia</t>
  </si>
  <si>
    <t>00110230</t>
  </si>
  <si>
    <t>Gascol Sur_CEDI Maicao</t>
  </si>
  <si>
    <t>00110119</t>
  </si>
  <si>
    <t>Gascol Sur_CEDI Aracataca</t>
  </si>
  <si>
    <t>00110239</t>
  </si>
  <si>
    <t>Gascol Sur_CEDI Riohacha</t>
  </si>
  <si>
    <t>00110416</t>
  </si>
  <si>
    <t>Gascol Sur_CEDI Puerto Berrio</t>
  </si>
  <si>
    <t>00110418</t>
  </si>
  <si>
    <t>Gascol Sur_CEDI El Banco Magdalena</t>
  </si>
  <si>
    <t>03650292</t>
  </si>
  <si>
    <t>Gaseosas Lux Neiva_Postobon Itagui</t>
  </si>
  <si>
    <t>03620365</t>
  </si>
  <si>
    <t>CEDI La Dorada_Gaseosas Lux Neiva</t>
  </si>
  <si>
    <t>01770351</t>
  </si>
  <si>
    <t>Gaseosas Lux Monteria _CEDI Sincelejo</t>
  </si>
  <si>
    <t>00920351</t>
  </si>
  <si>
    <t>Postobon Medellin_CEDI Sincelejo</t>
  </si>
  <si>
    <t>03620358</t>
  </si>
  <si>
    <t>CEDI La Dorada_CEDI Jamundi</t>
  </si>
  <si>
    <t>01980351</t>
  </si>
  <si>
    <t>Postobon Pereira_CEDI Sincelejo</t>
  </si>
  <si>
    <t>01980432</t>
  </si>
  <si>
    <t>Postobon Pereira_CEDI Fonseca</t>
  </si>
  <si>
    <t>01980239</t>
  </si>
  <si>
    <t>Postobon Pereira_CEDI Riohacha</t>
  </si>
  <si>
    <t>01980119</t>
  </si>
  <si>
    <t>Postobon Pereira_CEDI Aracataca</t>
  </si>
  <si>
    <t>01980353</t>
  </si>
  <si>
    <t>Postobon Pereira_CEDI Magangue</t>
  </si>
  <si>
    <t>03650362</t>
  </si>
  <si>
    <t>Gaseosas Lux Neiva_CEDI La Dorada</t>
  </si>
  <si>
    <t>01130362</t>
  </si>
  <si>
    <t>Postobón Cartagena_CEDI La Dorada</t>
  </si>
  <si>
    <t>01130417</t>
  </si>
  <si>
    <t>Postobón Cartagena_CEDI Aguachica</t>
  </si>
  <si>
    <t>01130421</t>
  </si>
  <si>
    <t>Postobón Cartagena_CEDI Pamplona</t>
  </si>
  <si>
    <t>01130239</t>
  </si>
  <si>
    <t>Postobón Cartagena_CEDI Riohacha</t>
  </si>
  <si>
    <t>01130372</t>
  </si>
  <si>
    <t>Postobón Cartagena_CEDI Granada</t>
  </si>
  <si>
    <t>00020074</t>
  </si>
  <si>
    <t>Gascol Centro_CEDI Chigorodó</t>
  </si>
  <si>
    <t>00210380</t>
  </si>
  <si>
    <t>Gaseosas Lux Bogota_CEDI Tumaco</t>
  </si>
  <si>
    <t>00110074</t>
  </si>
  <si>
    <t>Gascol Sur_CEDI Chigorodó</t>
  </si>
  <si>
    <t>00790074</t>
  </si>
  <si>
    <t>Postobon Bello_CEDI Chigorodó</t>
  </si>
  <si>
    <t>00920074</t>
  </si>
  <si>
    <t>Postobon Medellin_CEDI Chigorodó</t>
  </si>
  <si>
    <t>01980074</t>
  </si>
  <si>
    <t>Postobon Pereira_CEDI Chigorodó</t>
  </si>
  <si>
    <t>04100074</t>
  </si>
  <si>
    <t>Postobon Yumbo_CEDI Chigorodó</t>
  </si>
  <si>
    <t>01110074</t>
  </si>
  <si>
    <t>Postobon Malambo_CEDI Chigorodó</t>
  </si>
  <si>
    <t>03650025</t>
  </si>
  <si>
    <t>Gaseosas Lux Neiva_Gas. Lux Villeta</t>
  </si>
  <si>
    <t>Gas. Lux Villeta</t>
  </si>
  <si>
    <t>04450002</t>
  </si>
  <si>
    <t>Caloto_Gascol Centro</t>
  </si>
  <si>
    <t>Caloto</t>
  </si>
  <si>
    <t>04450011</t>
  </si>
  <si>
    <t>Caloto_Gascol Sur</t>
  </si>
  <si>
    <t>04450012</t>
  </si>
  <si>
    <t>Caloto_CEDI Caqueza</t>
  </si>
  <si>
    <t>04450013</t>
  </si>
  <si>
    <t>Caloto_CEDI Fusa</t>
  </si>
  <si>
    <t>04450021</t>
  </si>
  <si>
    <t>Caloto_Gaseosas Lux Bogota</t>
  </si>
  <si>
    <t>04450022</t>
  </si>
  <si>
    <t>Caloto_CEDI Madrid</t>
  </si>
  <si>
    <t>04450024</t>
  </si>
  <si>
    <t>Caloto_CEDI La Mesa</t>
  </si>
  <si>
    <t>04450025</t>
  </si>
  <si>
    <t>Caloto_CEDI Villeta</t>
  </si>
  <si>
    <t>04450032</t>
  </si>
  <si>
    <t>Caloto_CEDI Zipaquira</t>
  </si>
  <si>
    <t>04450063</t>
  </si>
  <si>
    <t>Caloto_Cedi Pinchote</t>
  </si>
  <si>
    <t>04450074</t>
  </si>
  <si>
    <t>Caloto_CEDI Chigorodó</t>
  </si>
  <si>
    <t>04450079</t>
  </si>
  <si>
    <t>Caloto_Postobon Bello</t>
  </si>
  <si>
    <t>04450080</t>
  </si>
  <si>
    <t>Caloto_CEDI Santafe De Antioqui</t>
  </si>
  <si>
    <t>CEDI Santafe De Antioqui</t>
  </si>
  <si>
    <t>04450090</t>
  </si>
  <si>
    <t>Caloto_CEDI Rionegro</t>
  </si>
  <si>
    <t>04450111</t>
  </si>
  <si>
    <t>Caloto_Postobon Malambo</t>
  </si>
  <si>
    <t>04450113</t>
  </si>
  <si>
    <t>Caloto_Postobon Cartagena</t>
  </si>
  <si>
    <t>04450117</t>
  </si>
  <si>
    <t>Caloto_CEDI Caucasia</t>
  </si>
  <si>
    <t>04450118</t>
  </si>
  <si>
    <t>Caloto_Postobon Santa Marta</t>
  </si>
  <si>
    <t>04450119</t>
  </si>
  <si>
    <t>Caloto_CEDI Aracataca</t>
  </si>
  <si>
    <t>04450126</t>
  </si>
  <si>
    <t>Caloto_CEDI Popayan</t>
  </si>
  <si>
    <t>04450131</t>
  </si>
  <si>
    <t>Caloto_CEDI Buenaventura</t>
  </si>
  <si>
    <t>04450134</t>
  </si>
  <si>
    <t>Caloto_Postobon Dosquebradas</t>
  </si>
  <si>
    <t>04450142</t>
  </si>
  <si>
    <t>Caloto_CEDI Armenia</t>
  </si>
  <si>
    <t>04450145</t>
  </si>
  <si>
    <t>Caloto_CEDI Manizales</t>
  </si>
  <si>
    <t>04450146</t>
  </si>
  <si>
    <t>Caloto_CEDI Anserma</t>
  </si>
  <si>
    <t>04450177</t>
  </si>
  <si>
    <t xml:space="preserve">Caloto_Gaseosas Lux Monteria </t>
  </si>
  <si>
    <t>04450230</t>
  </si>
  <si>
    <t>Caloto_CEDI Maicao</t>
  </si>
  <si>
    <t>04450239</t>
  </si>
  <si>
    <t>Caloto_CEDI Riohacha</t>
  </si>
  <si>
    <t>04450292</t>
  </si>
  <si>
    <t>Caloto_Postobon Itagui</t>
  </si>
  <si>
    <t>04450351</t>
  </si>
  <si>
    <t>Caloto_CEDI Sincelejo</t>
  </si>
  <si>
    <t>04450353</t>
  </si>
  <si>
    <t>Caloto_CEDI Magangue</t>
  </si>
  <si>
    <t>04450358</t>
  </si>
  <si>
    <t>Caloto_CEDI Jamundi</t>
  </si>
  <si>
    <t>04450360</t>
  </si>
  <si>
    <t>Caloto_Gaseosas De Córdoba-Mari</t>
  </si>
  <si>
    <t>Gaseosas De Córdoba-Mari</t>
  </si>
  <si>
    <t>04450361</t>
  </si>
  <si>
    <t>Caloto_CEDI Mariquita</t>
  </si>
  <si>
    <t>04450362</t>
  </si>
  <si>
    <t>Caloto_CEDI La Dorada</t>
  </si>
  <si>
    <t>04450365</t>
  </si>
  <si>
    <t>Caloto_Gaseosas Lux Neiva</t>
  </si>
  <si>
    <t>04450366</t>
  </si>
  <si>
    <t>Caloto_CEDI Ricaurte</t>
  </si>
  <si>
    <t>04450367</t>
  </si>
  <si>
    <t>Caloto_CEDI Florencia</t>
  </si>
  <si>
    <t>04450369</t>
  </si>
  <si>
    <t>Caloto_CEDI Saldaña</t>
  </si>
  <si>
    <t>04450370</t>
  </si>
  <si>
    <t>Caloto_CEDI Garzon</t>
  </si>
  <si>
    <t>04450371</t>
  </si>
  <si>
    <t>Caloto_Gaseosas Lux Villavicencio</t>
  </si>
  <si>
    <t>04450372</t>
  </si>
  <si>
    <t>Caloto_CEDI Granada</t>
  </si>
  <si>
    <t>04450378</t>
  </si>
  <si>
    <t>Caloto_Gaseosas Lux Pasto</t>
  </si>
  <si>
    <t>04450379</t>
  </si>
  <si>
    <t>Caloto_Cedi Ipiales</t>
  </si>
  <si>
    <t>04450380</t>
  </si>
  <si>
    <t>Caloto_CEDI Tumaco</t>
  </si>
  <si>
    <t>04450410</t>
  </si>
  <si>
    <t>Caloto_Postobon Yumbo</t>
  </si>
  <si>
    <t>04450411</t>
  </si>
  <si>
    <t>Caloto_CEDI Buga</t>
  </si>
  <si>
    <t>04450412</t>
  </si>
  <si>
    <t>Caloto_CEDI Zarzal</t>
  </si>
  <si>
    <t>04450415</t>
  </si>
  <si>
    <t>Caloto_Gaseosa Lux Barranca</t>
  </si>
  <si>
    <t>04450416</t>
  </si>
  <si>
    <t>Caloto_CEDI Puerto Berrio</t>
  </si>
  <si>
    <t>04450417</t>
  </si>
  <si>
    <t>Caloto_CEDI Aguachica</t>
  </si>
  <si>
    <t>04450418</t>
  </si>
  <si>
    <t>Caloto_CEDI El Banco Magdalena</t>
  </si>
  <si>
    <t>04450419</t>
  </si>
  <si>
    <t>Caloto_CEDI Ocaña</t>
  </si>
  <si>
    <t>04450420</t>
  </si>
  <si>
    <t>Caloto_Cucuta</t>
  </si>
  <si>
    <t>04450425</t>
  </si>
  <si>
    <t>Caloto_Gaseosas Lux Duitama</t>
  </si>
  <si>
    <t>04450426</t>
  </si>
  <si>
    <t>Caloto_CEDI Yopal</t>
  </si>
  <si>
    <t>04450427</t>
  </si>
  <si>
    <t>Caloto_CEDI Chiquinquira</t>
  </si>
  <si>
    <t>04450428</t>
  </si>
  <si>
    <t>Caloto_CEDI Barbosa</t>
  </si>
  <si>
    <t>04450429</t>
  </si>
  <si>
    <t>Caloto_CEDI Tunja</t>
  </si>
  <si>
    <t>04450430</t>
  </si>
  <si>
    <t>Caloto_Gaseosas Lux Valledupar</t>
  </si>
  <si>
    <t>04450431</t>
  </si>
  <si>
    <t>Caloto_CEDI Bosconia</t>
  </si>
  <si>
    <t>04450432</t>
  </si>
  <si>
    <t>Caloto_CEDI Fonseca</t>
  </si>
  <si>
    <t>04450435</t>
  </si>
  <si>
    <t>Caloto_Gaseosas Lux Piedecuesta</t>
  </si>
  <si>
    <t>03710032</t>
  </si>
  <si>
    <t>Gaseosas Lux Villavicencio_CEDI Zipaquira</t>
  </si>
  <si>
    <t>04200421</t>
  </si>
  <si>
    <t>Gaseosas Lux Cucuta_CEDI Pamplona</t>
  </si>
  <si>
    <t>00920369</t>
  </si>
  <si>
    <t>Postobon Medellin_CEDI Saldaña</t>
  </si>
  <si>
    <t>01130430</t>
  </si>
  <si>
    <t>Postobon Cartagena_Gaseosas Lux Valledupar</t>
  </si>
  <si>
    <t>01980033</t>
  </si>
  <si>
    <t>Postobon Pereira_CEDI Guateque</t>
  </si>
  <si>
    <t>04150435</t>
  </si>
  <si>
    <t>Gaseosa Lux Barranca_Gaseosas Lux Piedecuesta</t>
  </si>
  <si>
    <t>04150418</t>
  </si>
  <si>
    <t>Gaseosa Lux Barranca_CEDI El Banco Magdalena</t>
  </si>
  <si>
    <t>04150420</t>
  </si>
  <si>
    <t>Gaseosa Lux Barranca_Gaseosas Lux Cucuta</t>
  </si>
  <si>
    <t>00020372</t>
  </si>
  <si>
    <t>Gascol Centro_CEDI Granada</t>
  </si>
  <si>
    <t>00790372</t>
  </si>
  <si>
    <t>Postobon Bello_CEDI Granada</t>
  </si>
  <si>
    <t>04350090</t>
  </si>
  <si>
    <t>Gaseosas Lux Piedecuesta_CEDI Rionegro</t>
  </si>
  <si>
    <t>04350134</t>
  </si>
  <si>
    <t>Gaseosas Lux Piedecuesta_Postobon Dosquebrada</t>
  </si>
  <si>
    <t>Postobon Dosquebrada</t>
  </si>
  <si>
    <t>01110360</t>
  </si>
  <si>
    <t>Postobon Malambo_Gaseosas De Córdoba-Mar</t>
  </si>
  <si>
    <t>Gaseosas De Córdoba-Mar</t>
  </si>
  <si>
    <t>03600134</t>
  </si>
  <si>
    <t>Cordo-Mariq_Dosquebradas</t>
  </si>
  <si>
    <t>Dosquebradas</t>
  </si>
  <si>
    <t>00210429</t>
  </si>
  <si>
    <t>Gaseosas Lux Bogota_CEDI Tunja</t>
  </si>
  <si>
    <t>00020421</t>
  </si>
  <si>
    <t>Gascol Centro_CEDI Pamplona</t>
  </si>
  <si>
    <t>01980417</t>
  </si>
  <si>
    <t>Postobon Pereira_CEDI Aguachica</t>
  </si>
  <si>
    <t>01980419</t>
  </si>
  <si>
    <t>Postobon Pereira_CEDI Ocaña</t>
  </si>
  <si>
    <t>00790353</t>
  </si>
  <si>
    <t>Postobon Bello_CEDI Magangue</t>
  </si>
  <si>
    <t>00790416</t>
  </si>
  <si>
    <t>Postobon Bello_CEDI Puerto Berrio</t>
  </si>
  <si>
    <t>00790421</t>
  </si>
  <si>
    <t>Postobon Bello_CEDI Pamplona</t>
  </si>
  <si>
    <t>00790419</t>
  </si>
  <si>
    <t>Postobon Bello_CEDI Ocaña</t>
  </si>
  <si>
    <t>00790063</t>
  </si>
  <si>
    <t>Postobon Bello_Cedi Pinchote</t>
  </si>
  <si>
    <t>04450029</t>
  </si>
  <si>
    <t>Caloto_Gaseosas Lux Villavicenc</t>
  </si>
  <si>
    <t>Gaseosas Lux Villavicenc</t>
  </si>
  <si>
    <t>04450033</t>
  </si>
  <si>
    <t>Caloto_CEDI Guateque</t>
  </si>
  <si>
    <t>04450092</t>
  </si>
  <si>
    <t>Caloto_Postobon Medellin</t>
  </si>
  <si>
    <t>00020029</t>
  </si>
  <si>
    <t>Gascol Centro_Lux Villavicencio</t>
  </si>
  <si>
    <t>00020035</t>
  </si>
  <si>
    <t>Gascol Centro_CEDI Calle 80</t>
  </si>
  <si>
    <t>00020417</t>
  </si>
  <si>
    <t>Gascol Centro_CEDI Aguachica</t>
  </si>
  <si>
    <t>00020419</t>
  </si>
  <si>
    <t>Gascol Centro_CEDI Ocaña</t>
  </si>
  <si>
    <t>00110035</t>
  </si>
  <si>
    <t>Gascol Sur_CEDI Calle 80</t>
  </si>
  <si>
    <t>00110353</t>
  </si>
  <si>
    <t>Gascol Sur_CEDI Magangue</t>
  </si>
  <si>
    <t>00110379</t>
  </si>
  <si>
    <t>Gascol Sur_Cedi Ipiales</t>
  </si>
  <si>
    <t>00210443</t>
  </si>
  <si>
    <t>00210426</t>
  </si>
  <si>
    <t>Gaseosas Lux Bogota_CEDI Yopal</t>
  </si>
  <si>
    <t>00210442</t>
  </si>
  <si>
    <t>00210412</t>
  </si>
  <si>
    <t>Gaseosas Lux Bogota_CEDI Zarzal</t>
  </si>
  <si>
    <t>00210012</t>
  </si>
  <si>
    <t>Lux Bogota_Gascol Cáqueza</t>
  </si>
  <si>
    <t>00210002</t>
  </si>
  <si>
    <t>Gaseosas Lux Bogota_Gascol Centro</t>
  </si>
  <si>
    <t>00350011</t>
  </si>
  <si>
    <t>Gaseosas Del Llano_Gascol Sur</t>
  </si>
  <si>
    <t>00790035</t>
  </si>
  <si>
    <t>Postobon Bello_CEDI Calle 80</t>
  </si>
  <si>
    <t>00790146</t>
  </si>
  <si>
    <t>Postobon Bello_CEDI Anserma</t>
  </si>
  <si>
    <t>00790412</t>
  </si>
  <si>
    <t>Postobon Bello_CEDI Zarzal</t>
  </si>
  <si>
    <t>00790418</t>
  </si>
  <si>
    <t>Postobon Bello_CEDI El Banco Magdalena</t>
  </si>
  <si>
    <t>00790432</t>
  </si>
  <si>
    <t>Postobon Bello_CEDI Fonseca</t>
  </si>
  <si>
    <t>00920035</t>
  </si>
  <si>
    <t>Postobon Medellin_CEDI Calle 80</t>
  </si>
  <si>
    <t>00920146</t>
  </si>
  <si>
    <t>Postobon Medellin_CEDI Anserma</t>
  </si>
  <si>
    <t>00920353</t>
  </si>
  <si>
    <t>Postobon Medellin_CEDI Magangue</t>
  </si>
  <si>
    <t>00920370</t>
  </si>
  <si>
    <t>Postobon Medellin_CEDI Garzon</t>
  </si>
  <si>
    <t>00920372</t>
  </si>
  <si>
    <t>Postobon Medellin_CEDI Granada</t>
  </si>
  <si>
    <t>00920379</t>
  </si>
  <si>
    <t>Postobon Medellin_Cedi Ipiales</t>
  </si>
  <si>
    <t>00920380</t>
  </si>
  <si>
    <t>Postobon Medellin_CEDI Tumaco</t>
  </si>
  <si>
    <t>00920412</t>
  </si>
  <si>
    <t>Postobon Medellin_CEDI Zarzal</t>
  </si>
  <si>
    <t>00920416</t>
  </si>
  <si>
    <t>Postobon Medellin_CEDI Puerto Berrio</t>
  </si>
  <si>
    <t>00920418</t>
  </si>
  <si>
    <t>Postobon Medellin_CEDI El Banco Magdalena</t>
  </si>
  <si>
    <t>00920421</t>
  </si>
  <si>
    <t>Postobon Medellin_CEDI Pamplona</t>
  </si>
  <si>
    <t>00920432</t>
  </si>
  <si>
    <t>Postobon Medellin_CEDI Fonseca</t>
  </si>
  <si>
    <t>01110035</t>
  </si>
  <si>
    <t>Postobon Malambo_CEDI Calle 80</t>
  </si>
  <si>
    <t>01110111</t>
  </si>
  <si>
    <t>Postobon Malambo_Postobon Malambo</t>
  </si>
  <si>
    <t>01130113</t>
  </si>
  <si>
    <t>Postobon Cartagena_Postobon Cartagena</t>
  </si>
  <si>
    <t>01130116</t>
  </si>
  <si>
    <t>Postobon Cartagena_Postobon San Andres</t>
  </si>
  <si>
    <t>01160116</t>
  </si>
  <si>
    <t>Postobon San Andres_Postobon San Andres</t>
  </si>
  <si>
    <t>01180118</t>
  </si>
  <si>
    <t>Postobon Santa Marta_Postobon Santa Marta</t>
  </si>
  <si>
    <t>01340134</t>
  </si>
  <si>
    <t>Postobon Dosquebradas_Postobon Dosquebradas</t>
  </si>
  <si>
    <t>01770177</t>
  </si>
  <si>
    <t xml:space="preserve">Gaseosas Lux Monteria _Gaseosas Lux Monteria </t>
  </si>
  <si>
    <t>01980116</t>
  </si>
  <si>
    <t>Postobon Pereira_Postobon San Andres</t>
  </si>
  <si>
    <t>01980146</t>
  </si>
  <si>
    <t>Postobon Pereira_CEDI Anserma</t>
  </si>
  <si>
    <t>01980379</t>
  </si>
  <si>
    <t>Postobon Pereira_Cedi Ipiales</t>
  </si>
  <si>
    <t>01980380</t>
  </si>
  <si>
    <t>Postobon Pereira_CEDI Tumaco</t>
  </si>
  <si>
    <t>03710013</t>
  </si>
  <si>
    <t>Gaseosas Lux Villavicencio_CEDI Fusa</t>
  </si>
  <si>
    <t>03710022</t>
  </si>
  <si>
    <t>Gaseosas Lux Villavicencio_Madrid</t>
  </si>
  <si>
    <t>03800380</t>
  </si>
  <si>
    <t>CEDI Tumaco_CEDI Tumaco</t>
  </si>
  <si>
    <t>04100410</t>
  </si>
  <si>
    <t>Gaseosas Del Llano_Postobon Yumbo</t>
  </si>
  <si>
    <t>04200420</t>
  </si>
  <si>
    <t>Gaseosas Lux Cucuta_Gaseosas Lux Cucuta</t>
  </si>
  <si>
    <t>04300430</t>
  </si>
  <si>
    <t>Gaseosas Lux Valledupar_Gaseosas Lux Valledupar</t>
  </si>
  <si>
    <t>04350035</t>
  </si>
  <si>
    <t>Gaseosas Lux Piedecuesta_CEDI Calle 80</t>
  </si>
  <si>
    <t>04350360</t>
  </si>
  <si>
    <t>Gaseosas Lux Piedecuesta_Gaseosas Mariquita</t>
  </si>
  <si>
    <t>04350372</t>
  </si>
  <si>
    <t>Gaseosas Lux Piedecuesta_CEDI Granada</t>
  </si>
  <si>
    <t>04450035</t>
  </si>
  <si>
    <t>Gaseosas Del Llano_CEDI Calle 80</t>
  </si>
  <si>
    <t>04450116</t>
  </si>
  <si>
    <t>Gaseosas Del Llano_Postobon San Andres</t>
  </si>
  <si>
    <t>04450421</t>
  </si>
  <si>
    <t>Gaseosas Del Llano_CEDI Pamplona</t>
  </si>
  <si>
    <t>03780126</t>
  </si>
  <si>
    <t>Gaseosas Lux Pasto_CEDI POPAYAN</t>
  </si>
  <si>
    <t>00020431</t>
  </si>
  <si>
    <t>Gascol Centro_CEDI Bosconia</t>
  </si>
  <si>
    <t>00210011</t>
  </si>
  <si>
    <t>Gaseosas Lux Bogota_Gascol Sur</t>
  </si>
  <si>
    <t>00790079</t>
  </si>
  <si>
    <t>Postobon Bello_Postobon Bello</t>
  </si>
  <si>
    <t>01130370</t>
  </si>
  <si>
    <t>Postobon Cartagena_CEDI Garzon</t>
  </si>
  <si>
    <t>01160113</t>
  </si>
  <si>
    <t>Postobon San Andres_Postobon Cartagena</t>
  </si>
  <si>
    <t>01180239</t>
  </si>
  <si>
    <t>Postobon Santa Marta_CEDI Riohacha</t>
  </si>
  <si>
    <t>03710371</t>
  </si>
  <si>
    <t>Gaseosas Lux Villavicencio_Gaseosas Lux Villavicencio</t>
  </si>
  <si>
    <t>03790379</t>
  </si>
  <si>
    <t>Cedi Ipiales_Cedi Ipiales</t>
  </si>
  <si>
    <t>04350358</t>
  </si>
  <si>
    <t>Gaseosas Lux Piedecuesta_Jamundi</t>
  </si>
  <si>
    <t>03930442</t>
  </si>
  <si>
    <t>03930394</t>
  </si>
  <si>
    <t>04410442</t>
  </si>
  <si>
    <t>04410444</t>
  </si>
  <si>
    <t>04410446</t>
  </si>
  <si>
    <t>04410443</t>
  </si>
  <si>
    <t>04380441</t>
  </si>
  <si>
    <t>04220438</t>
  </si>
  <si>
    <t>04220447</t>
  </si>
  <si>
    <t>04230021</t>
  </si>
  <si>
    <t>04240437</t>
  </si>
  <si>
    <t>03850002</t>
  </si>
  <si>
    <t>03850388</t>
  </si>
  <si>
    <t>03850390</t>
  </si>
  <si>
    <t>03850386</t>
  </si>
  <si>
    <t>03890002</t>
  </si>
  <si>
    <t>03890011</t>
  </si>
  <si>
    <t>03950002</t>
  </si>
  <si>
    <t>03950021</t>
  </si>
  <si>
    <t>03810011</t>
  </si>
  <si>
    <t>03810021</t>
  </si>
  <si>
    <t>03810079</t>
  </si>
  <si>
    <t>03810092</t>
  </si>
  <si>
    <t>03810113</t>
  </si>
  <si>
    <t>03810384</t>
  </si>
  <si>
    <t>03810198</t>
  </si>
  <si>
    <t>03820011</t>
  </si>
  <si>
    <t>03820021</t>
  </si>
  <si>
    <t>03820092</t>
  </si>
  <si>
    <t>03820198</t>
  </si>
  <si>
    <t>03820383</t>
  </si>
  <si>
    <t>03820079</t>
  </si>
  <si>
    <t>03820410</t>
  </si>
  <si>
    <t>03900360</t>
  </si>
  <si>
    <t>04380011</t>
  </si>
  <si>
    <t>04380021</t>
  </si>
  <si>
    <t>04380434</t>
  </si>
  <si>
    <t>04380079</t>
  </si>
  <si>
    <t>04380092</t>
  </si>
  <si>
    <t>04380198</t>
  </si>
  <si>
    <t>04380410</t>
  </si>
  <si>
    <t>04240433</t>
  </si>
  <si>
    <t>04240434</t>
  </si>
  <si>
    <t>04410002</t>
  </si>
  <si>
    <t>04410011</t>
  </si>
  <si>
    <t>04410021</t>
  </si>
  <si>
    <t>04430002</t>
  </si>
  <si>
    <t>04430011</t>
  </si>
  <si>
    <t>04430021</t>
  </si>
  <si>
    <t>04470011</t>
  </si>
  <si>
    <t>04470021</t>
  </si>
  <si>
    <t>04470079</t>
  </si>
  <si>
    <t>04470092</t>
  </si>
  <si>
    <t>04470113</t>
  </si>
  <si>
    <t>04470118</t>
  </si>
  <si>
    <t>04470449</t>
  </si>
  <si>
    <t>04470448</t>
  </si>
  <si>
    <t>04470198</t>
  </si>
  <si>
    <t>04470410</t>
  </si>
  <si>
    <t>03950198</t>
  </si>
  <si>
    <t>03950397</t>
  </si>
  <si>
    <t>03950396</t>
  </si>
  <si>
    <t>03950410</t>
  </si>
  <si>
    <t>03970395</t>
  </si>
  <si>
    <t>03960395</t>
  </si>
  <si>
    <t>03930011</t>
  </si>
  <si>
    <t>03930021</t>
  </si>
  <si>
    <t>03910011</t>
  </si>
  <si>
    <t>03910021</t>
  </si>
  <si>
    <t>03910410</t>
  </si>
  <si>
    <t>03910079</t>
  </si>
  <si>
    <t>03910092</t>
  </si>
  <si>
    <t>03910198</t>
  </si>
  <si>
    <t>03930002</t>
  </si>
  <si>
    <t>03950011</t>
  </si>
  <si>
    <t>03950079</t>
  </si>
  <si>
    <t>03950092</t>
  </si>
  <si>
    <t>03970011</t>
  </si>
  <si>
    <t>03970021</t>
  </si>
  <si>
    <t>03970410</t>
  </si>
  <si>
    <t>03970079</t>
  </si>
  <si>
    <t>03970092</t>
  </si>
  <si>
    <t>03970198</t>
  </si>
  <si>
    <t>03960011</t>
  </si>
  <si>
    <t>03960021</t>
  </si>
  <si>
    <t>03960410</t>
  </si>
  <si>
    <t>03960079</t>
  </si>
  <si>
    <t>03960092</t>
  </si>
  <si>
    <t>03960198</t>
  </si>
  <si>
    <t>03850360</t>
  </si>
  <si>
    <t>03850392</t>
  </si>
  <si>
    <t>04220002</t>
  </si>
  <si>
    <t>04220011</t>
  </si>
  <si>
    <t>04220012</t>
  </si>
  <si>
    <t>04220013</t>
  </si>
  <si>
    <t>04220032</t>
  </si>
  <si>
    <t>04220021</t>
  </si>
  <si>
    <t>04220022</t>
  </si>
  <si>
    <t>04220024</t>
  </si>
  <si>
    <t>04220025</t>
  </si>
  <si>
    <t>04220444</t>
  </si>
  <si>
    <t>04220446</t>
  </si>
  <si>
    <t>04220079</t>
  </si>
  <si>
    <t>04220092</t>
  </si>
  <si>
    <t>04220113</t>
  </si>
  <si>
    <t>04220384</t>
  </si>
  <si>
    <t>04220118</t>
  </si>
  <si>
    <t>04220142</t>
  </si>
  <si>
    <t>04220145</t>
  </si>
  <si>
    <t>04220381</t>
  </si>
  <si>
    <t>04220433</t>
  </si>
  <si>
    <t>04220410</t>
  </si>
  <si>
    <t>04220424</t>
  </si>
  <si>
    <t>04220441</t>
  </si>
  <si>
    <t>04220442</t>
  </si>
  <si>
    <t>04220443</t>
  </si>
  <si>
    <t>04220423</t>
  </si>
  <si>
    <t>03810422</t>
  </si>
  <si>
    <t>03820422</t>
  </si>
  <si>
    <t>04380422</t>
  </si>
  <si>
    <t>04470422</t>
  </si>
  <si>
    <t>04220422</t>
  </si>
  <si>
    <t>04220437</t>
  </si>
  <si>
    <t>04220434</t>
  </si>
  <si>
    <t>03810111</t>
  </si>
  <si>
    <t>04470111</t>
  </si>
  <si>
    <t>04220111</t>
  </si>
  <si>
    <t>03850387</t>
  </si>
  <si>
    <t>03810383</t>
  </si>
  <si>
    <t>04220382</t>
  </si>
  <si>
    <t>04220449</t>
  </si>
  <si>
    <t>04220448</t>
  </si>
  <si>
    <t>04220119</t>
  </si>
  <si>
    <t>04220383</t>
  </si>
  <si>
    <t>04220230</t>
  </si>
  <si>
    <t>04220239</t>
  </si>
  <si>
    <t>04220393</t>
  </si>
  <si>
    <t>04220390</t>
  </si>
  <si>
    <t>04220391</t>
  </si>
  <si>
    <t>04220392</t>
  </si>
  <si>
    <t>04220385</t>
  </si>
  <si>
    <t>04220386</t>
  </si>
  <si>
    <t>04220387</t>
  </si>
  <si>
    <t>04220388</t>
  </si>
  <si>
    <t>04220292</t>
  </si>
  <si>
    <t>04220411</t>
  </si>
  <si>
    <t>04220033</t>
  </si>
  <si>
    <t>03850292</t>
  </si>
  <si>
    <t>03910385</t>
  </si>
  <si>
    <t>03810382</t>
  </si>
  <si>
    <t>03910358</t>
  </si>
  <si>
    <t>03850391</t>
  </si>
  <si>
    <t>03850025</t>
  </si>
  <si>
    <t>03930032</t>
  </si>
  <si>
    <t>04380439</t>
  </si>
  <si>
    <t>04240422</t>
  </si>
  <si>
    <t>04240436</t>
  </si>
  <si>
    <t>04240438</t>
  </si>
  <si>
    <t>04220090</t>
  </si>
  <si>
    <t>04220134</t>
  </si>
  <si>
    <t>03810381</t>
  </si>
  <si>
    <t>03930013</t>
  </si>
  <si>
    <t>03930022</t>
  </si>
  <si>
    <t>03960396</t>
  </si>
  <si>
    <t>04380438</t>
  </si>
  <si>
    <t>04470447</t>
  </si>
  <si>
    <t>04220035</t>
  </si>
  <si>
    <t>04220360</t>
  </si>
  <si>
    <t>04220394</t>
  </si>
  <si>
    <t>03950126</t>
  </si>
  <si>
    <t>03930393</t>
  </si>
  <si>
    <t>03970397</t>
  </si>
  <si>
    <t>04220358</t>
  </si>
  <si>
    <t>00210032</t>
  </si>
  <si>
    <t>Gaseosas Lux Bogota_Gascol Zipaquira</t>
  </si>
  <si>
    <t>00210415</t>
  </si>
  <si>
    <t>Gaseosas Lux Bogota_Gaseosa Lux Barranca</t>
  </si>
  <si>
    <t>00210424</t>
  </si>
  <si>
    <t>00210375</t>
  </si>
  <si>
    <t>Gaseosas Lux Bogota_Gaseosas Cordo-Chigo</t>
  </si>
  <si>
    <t>Gaseosas Cordo-Chigo</t>
  </si>
  <si>
    <t>00210021</t>
  </si>
  <si>
    <t>Gaseosas Lux Bogota_Gaseosas Lux Bogota</t>
  </si>
  <si>
    <t>00210420</t>
  </si>
  <si>
    <t>Gaseosas Lux Bogota_Gaseosas Lux Cucuta</t>
  </si>
  <si>
    <t>00210438</t>
  </si>
  <si>
    <t>00210425</t>
  </si>
  <si>
    <t>Gaseosas Lux Bogota_Gaseosas Lux Duitama</t>
  </si>
  <si>
    <t>00210441</t>
  </si>
  <si>
    <t>00210177</t>
  </si>
  <si>
    <t xml:space="preserve">Gaseosas Lux Bogota_Gaseosas Lux Monteria </t>
  </si>
  <si>
    <t>00210381</t>
  </si>
  <si>
    <t>00210365</t>
  </si>
  <si>
    <t>Gaseosas Lux Bogota_Gaseosas Lux Neiva</t>
  </si>
  <si>
    <t>00210385</t>
  </si>
  <si>
    <t>00210378</t>
  </si>
  <si>
    <t>Gaseosas Lux Bogota_Gaseosas Lux Pasto</t>
  </si>
  <si>
    <t>00210395</t>
  </si>
  <si>
    <t>00210435</t>
  </si>
  <si>
    <t>Gaseosas Lux Bogota_Gaseosas Lux Piedecuesta</t>
  </si>
  <si>
    <t>00210422</t>
  </si>
  <si>
    <t>00210430</t>
  </si>
  <si>
    <t>Gaseosas Lux Bogota_Gaseosas Lux Valledupar</t>
  </si>
  <si>
    <t>00210447</t>
  </si>
  <si>
    <t>00210371</t>
  </si>
  <si>
    <t>Gaseosas Lux Bogota_Gaseosas Lux Villavicencio</t>
  </si>
  <si>
    <t>00210393</t>
  </si>
  <si>
    <t>00020441</t>
  </si>
  <si>
    <t>00020442</t>
  </si>
  <si>
    <t>00020444</t>
  </si>
  <si>
    <t>00020422</t>
  </si>
  <si>
    <t>00020424</t>
  </si>
  <si>
    <t>00020384</t>
  </si>
  <si>
    <t>00020388</t>
  </si>
  <si>
    <t>00020438</t>
  </si>
  <si>
    <t>00020443</t>
  </si>
  <si>
    <t>00020381</t>
  </si>
  <si>
    <t>00020395</t>
  </si>
  <si>
    <t>00020446</t>
  </si>
  <si>
    <t>00020390</t>
  </si>
  <si>
    <t>00020447</t>
  </si>
  <si>
    <t>00020423</t>
  </si>
  <si>
    <t>00020392</t>
  </si>
  <si>
    <t>00020385</t>
  </si>
  <si>
    <t>00020393</t>
  </si>
  <si>
    <t>00020386</t>
  </si>
  <si>
    <t>00110441</t>
  </si>
  <si>
    <t>00110442</t>
  </si>
  <si>
    <t>00110444</t>
  </si>
  <si>
    <t>00110422</t>
  </si>
  <si>
    <t>00110424</t>
  </si>
  <si>
    <t>00110384</t>
  </si>
  <si>
    <t>00110388</t>
  </si>
  <si>
    <t>00110438</t>
  </si>
  <si>
    <t>00110443</t>
  </si>
  <si>
    <t>00110381</t>
  </si>
  <si>
    <t>00110395</t>
  </si>
  <si>
    <t>00110446</t>
  </si>
  <si>
    <t>00110390</t>
  </si>
  <si>
    <t>00110447</t>
  </si>
  <si>
    <t>00110423</t>
  </si>
  <si>
    <t>00110392</t>
  </si>
  <si>
    <t>00110385</t>
  </si>
  <si>
    <t>00110393</t>
  </si>
  <si>
    <t>00110386</t>
  </si>
  <si>
    <t>00110391</t>
  </si>
  <si>
    <t>03600391</t>
  </si>
  <si>
    <t>00790441</t>
  </si>
  <si>
    <t>00790442</t>
  </si>
  <si>
    <t>00790444</t>
  </si>
  <si>
    <t>00790446</t>
  </si>
  <si>
    <t>00790422</t>
  </si>
  <si>
    <t>00790424</t>
  </si>
  <si>
    <t>00790384</t>
  </si>
  <si>
    <t>00790388</t>
  </si>
  <si>
    <t>00790438</t>
  </si>
  <si>
    <t>00790443</t>
  </si>
  <si>
    <t>00790381</t>
  </si>
  <si>
    <t>00790395</t>
  </si>
  <si>
    <t>00790382</t>
  </si>
  <si>
    <t>00790390</t>
  </si>
  <si>
    <t>00790447</t>
  </si>
  <si>
    <t>00790385</t>
  </si>
  <si>
    <t>00790393</t>
  </si>
  <si>
    <t>00920441</t>
  </si>
  <si>
    <t>00920442</t>
  </si>
  <si>
    <t>00920444</t>
  </si>
  <si>
    <t>00920446</t>
  </si>
  <si>
    <t>00920422</t>
  </si>
  <si>
    <t>00920424</t>
  </si>
  <si>
    <t>00920384</t>
  </si>
  <si>
    <t>00920388</t>
  </si>
  <si>
    <t>00920438</t>
  </si>
  <si>
    <t>00920443</t>
  </si>
  <si>
    <t>00920381</t>
  </si>
  <si>
    <t>00920395</t>
  </si>
  <si>
    <t>00920390</t>
  </si>
  <si>
    <t>00920447</t>
  </si>
  <si>
    <t>00920392</t>
  </si>
  <si>
    <t>00920385</t>
  </si>
  <si>
    <t>00920393</t>
  </si>
  <si>
    <t>00920423</t>
  </si>
  <si>
    <t>01130444</t>
  </si>
  <si>
    <t>01130422</t>
  </si>
  <si>
    <t>01130424</t>
  </si>
  <si>
    <t>01130384</t>
  </si>
  <si>
    <t>01130438</t>
  </si>
  <si>
    <t>01130443</t>
  </si>
  <si>
    <t>01130381</t>
  </si>
  <si>
    <t>01130395</t>
  </si>
  <si>
    <t>01180381</t>
  </si>
  <si>
    <t>01180447</t>
  </si>
  <si>
    <t>01340441</t>
  </si>
  <si>
    <t>01340442</t>
  </si>
  <si>
    <t>01340444</t>
  </si>
  <si>
    <t>01340422</t>
  </si>
  <si>
    <t>01340424</t>
  </si>
  <si>
    <t>01340384</t>
  </si>
  <si>
    <t>01340438</t>
  </si>
  <si>
    <t>01340443</t>
  </si>
  <si>
    <t>01340381</t>
  </si>
  <si>
    <t>01340395</t>
  </si>
  <si>
    <t>01340447</t>
  </si>
  <si>
    <t>01980441</t>
  </si>
  <si>
    <t>01980442</t>
  </si>
  <si>
    <t>01980444</t>
  </si>
  <si>
    <t>01980446</t>
  </si>
  <si>
    <t>01980422</t>
  </si>
  <si>
    <t>01980424</t>
  </si>
  <si>
    <t>01980384</t>
  </si>
  <si>
    <t>01980388</t>
  </si>
  <si>
    <t>01980438</t>
  </si>
  <si>
    <t>01980443</t>
  </si>
  <si>
    <t>01980381</t>
  </si>
  <si>
    <t>01980395</t>
  </si>
  <si>
    <t>01980390</t>
  </si>
  <si>
    <t>01980447</t>
  </si>
  <si>
    <t>01980385</t>
  </si>
  <si>
    <t>01980393</t>
  </si>
  <si>
    <t>04100441</t>
  </si>
  <si>
    <t>04100442</t>
  </si>
  <si>
    <t>04100444</t>
  </si>
  <si>
    <t>04100446</t>
  </si>
  <si>
    <t>04100394</t>
  </si>
  <si>
    <t>04100422</t>
  </si>
  <si>
    <t>04100424</t>
  </si>
  <si>
    <t>04100433</t>
  </si>
  <si>
    <t>04100437</t>
  </si>
  <si>
    <t>04100434</t>
  </si>
  <si>
    <t>04100384</t>
  </si>
  <si>
    <t>04100391</t>
  </si>
  <si>
    <t>04100388</t>
  </si>
  <si>
    <t>04100438</t>
  </si>
  <si>
    <t>04100443</t>
  </si>
  <si>
    <t>04100383</t>
  </si>
  <si>
    <t>04100381</t>
  </si>
  <si>
    <t>04100449</t>
  </si>
  <si>
    <t>04100448</t>
  </si>
  <si>
    <t>04100395</t>
  </si>
  <si>
    <t>04100382</t>
  </si>
  <si>
    <t>04100390</t>
  </si>
  <si>
    <t>04100447</t>
  </si>
  <si>
    <t>04100423</t>
  </si>
  <si>
    <t>04100392</t>
  </si>
  <si>
    <t>04100385</t>
  </si>
  <si>
    <t>04100393</t>
  </si>
  <si>
    <t>04100386</t>
  </si>
  <si>
    <t>03600392</t>
  </si>
  <si>
    <t>00020391</t>
  </si>
  <si>
    <t>00210360</t>
  </si>
  <si>
    <t>Gaseosas Lux Bogota_Gaseosas Mariquita</t>
  </si>
  <si>
    <t>00790391</t>
  </si>
  <si>
    <t>00920391</t>
  </si>
  <si>
    <t>01980391</t>
  </si>
  <si>
    <t>00790392</t>
  </si>
  <si>
    <t>01980392</t>
  </si>
  <si>
    <t>00110394</t>
  </si>
  <si>
    <t>04100397</t>
  </si>
  <si>
    <t>00790397</t>
  </si>
  <si>
    <t>04100396</t>
  </si>
  <si>
    <t>00790396</t>
  </si>
  <si>
    <t>03600385</t>
  </si>
  <si>
    <t>00110449</t>
  </si>
  <si>
    <t>00210358</t>
  </si>
  <si>
    <t>Gaseosas Lux Bogota_Jamundi</t>
  </si>
  <si>
    <t>01180422</t>
  </si>
  <si>
    <t>01980386</t>
  </si>
  <si>
    <t>00020382</t>
  </si>
  <si>
    <t>00110382</t>
  </si>
  <si>
    <t>00210022</t>
  </si>
  <si>
    <t>Gaseosas Lux Bogota_Madrid</t>
  </si>
  <si>
    <t>01110423</t>
  </si>
  <si>
    <t>01110384</t>
  </si>
  <si>
    <t>01110381</t>
  </si>
  <si>
    <t>01110382</t>
  </si>
  <si>
    <t>01110383</t>
  </si>
  <si>
    <t>01110392</t>
  </si>
  <si>
    <t>01110391</t>
  </si>
  <si>
    <t>01110385</t>
  </si>
  <si>
    <t>01110390</t>
  </si>
  <si>
    <t>01110388</t>
  </si>
  <si>
    <t>01110386</t>
  </si>
  <si>
    <t>01110393</t>
  </si>
  <si>
    <t>01110394</t>
  </si>
  <si>
    <t>01110395</t>
  </si>
  <si>
    <t>01110397</t>
  </si>
  <si>
    <t>01110396</t>
  </si>
  <si>
    <t>01110424</t>
  </si>
  <si>
    <t>01110433</t>
  </si>
  <si>
    <t>01110437</t>
  </si>
  <si>
    <t>01110436</t>
  </si>
  <si>
    <t>01110434</t>
  </si>
  <si>
    <t>01110438</t>
  </si>
  <si>
    <t>01110439</t>
  </si>
  <si>
    <t>01110441</t>
  </si>
  <si>
    <t>01110442</t>
  </si>
  <si>
    <t>01110444</t>
  </si>
  <si>
    <t>01110446</t>
  </si>
  <si>
    <t>01110443</t>
  </si>
  <si>
    <t>01110447</t>
  </si>
  <si>
    <t>01110449</t>
  </si>
  <si>
    <t>01110448</t>
  </si>
  <si>
    <t>01110422</t>
  </si>
  <si>
    <t>00210142</t>
  </si>
  <si>
    <t>Gaseosas Lux Bogota_Postobón Armenia</t>
  </si>
  <si>
    <t>00110439</t>
  </si>
  <si>
    <t>01180449</t>
  </si>
  <si>
    <t>00210079</t>
  </si>
  <si>
    <t>Gaseosas Lux Bogota_Postobon Bello</t>
  </si>
  <si>
    <t>00020387</t>
  </si>
  <si>
    <t>00110387</t>
  </si>
  <si>
    <t>01980387</t>
  </si>
  <si>
    <t>00790386</t>
  </si>
  <si>
    <t>00790387</t>
  </si>
  <si>
    <t>00790449</t>
  </si>
  <si>
    <t>04100387</t>
  </si>
  <si>
    <t>00920449</t>
  </si>
  <si>
    <t>00790437</t>
  </si>
  <si>
    <t>04100439</t>
  </si>
  <si>
    <t>04100436</t>
  </si>
  <si>
    <t>00920437</t>
  </si>
  <si>
    <t>00920434</t>
  </si>
  <si>
    <t>01980449</t>
  </si>
  <si>
    <t>00110437</t>
  </si>
  <si>
    <t>00110434</t>
  </si>
  <si>
    <t>01110387</t>
  </si>
  <si>
    <t>00110433</t>
  </si>
  <si>
    <t>00110436</t>
  </si>
  <si>
    <t>00920382</t>
  </si>
  <si>
    <t>01980382</t>
  </si>
  <si>
    <t>01980448</t>
  </si>
  <si>
    <t>01980383</t>
  </si>
  <si>
    <t>01130391</t>
  </si>
  <si>
    <t>01130437</t>
  </si>
  <si>
    <t>01130439</t>
  </si>
  <si>
    <t>01130394</t>
  </si>
  <si>
    <t>04450423</t>
  </si>
  <si>
    <t>04450384</t>
  </si>
  <si>
    <t>04450381</t>
  </si>
  <si>
    <t>04450382</t>
  </si>
  <si>
    <t>04450383</t>
  </si>
  <si>
    <t>04450392</t>
  </si>
  <si>
    <t>04450391</t>
  </si>
  <si>
    <t>04450385</t>
  </si>
  <si>
    <t>04450390</t>
  </si>
  <si>
    <t>04450388</t>
  </si>
  <si>
    <t>04450386</t>
  </si>
  <si>
    <t>04450387</t>
  </si>
  <si>
    <t>04450393</t>
  </si>
  <si>
    <t>04450394</t>
  </si>
  <si>
    <t>04450395</t>
  </si>
  <si>
    <t>04450397</t>
  </si>
  <si>
    <t>04450396</t>
  </si>
  <si>
    <t>04450424</t>
  </si>
  <si>
    <t>04450433</t>
  </si>
  <si>
    <t>04450437</t>
  </si>
  <si>
    <t>04450436</t>
  </si>
  <si>
    <t>04450434</t>
  </si>
  <si>
    <t>04450438</t>
  </si>
  <si>
    <t>04450441</t>
  </si>
  <si>
    <t>04450442</t>
  </si>
  <si>
    <t>04450444</t>
  </si>
  <si>
    <t>04450446</t>
  </si>
  <si>
    <t>04450443</t>
  </si>
  <si>
    <t>04450447</t>
  </si>
  <si>
    <t>04450449</t>
  </si>
  <si>
    <t>04450448</t>
  </si>
  <si>
    <t>04450422</t>
  </si>
  <si>
    <t>00920386</t>
  </si>
  <si>
    <t>01130447</t>
  </si>
  <si>
    <t>00020394</t>
  </si>
  <si>
    <t>00790394</t>
  </si>
  <si>
    <t>00210131</t>
  </si>
  <si>
    <t>Gaseosas Lux Bogota_Postobon Buenaventur</t>
  </si>
  <si>
    <t>Postobon Buenaventur</t>
  </si>
  <si>
    <t>00020439</t>
  </si>
  <si>
    <t>01980437</t>
  </si>
  <si>
    <t>01980434</t>
  </si>
  <si>
    <t>00790383</t>
  </si>
  <si>
    <t>00790433</t>
  </si>
  <si>
    <t>00790439</t>
  </si>
  <si>
    <t>00790434</t>
  </si>
  <si>
    <t>00790423</t>
  </si>
  <si>
    <t>00020437</t>
  </si>
  <si>
    <t>00020434</t>
  </si>
  <si>
    <t>00110383</t>
  </si>
  <si>
    <t>00110397</t>
  </si>
  <si>
    <t>00210113</t>
  </si>
  <si>
    <t>Gaseosas Lux Bogota_Postobon Cartagena</t>
  </si>
  <si>
    <t>00210134</t>
  </si>
  <si>
    <t>Gaseosas Lux Bogota_Postobón Dosquebrada</t>
  </si>
  <si>
    <t>Postobón Dosquebrada</t>
  </si>
  <si>
    <t>00790436</t>
  </si>
  <si>
    <t>00790448</t>
  </si>
  <si>
    <t>00920383</t>
  </si>
  <si>
    <t>00920387</t>
  </si>
  <si>
    <t>00920394</t>
  </si>
  <si>
    <t>00920397</t>
  </si>
  <si>
    <t>00920396</t>
  </si>
  <si>
    <t>00920433</t>
  </si>
  <si>
    <t>00920436</t>
  </si>
  <si>
    <t>00920439</t>
  </si>
  <si>
    <t>00920448</t>
  </si>
  <si>
    <t>01980397</t>
  </si>
  <si>
    <t>01980396</t>
  </si>
  <si>
    <t>04450439</t>
  </si>
  <si>
    <t>00020449</t>
  </si>
  <si>
    <t>01130387</t>
  </si>
  <si>
    <t>03850393</t>
  </si>
  <si>
    <t>Gaseosas Lux Neiva_Gaseosas Lux Villavicencio</t>
  </si>
  <si>
    <t>00020389</t>
  </si>
  <si>
    <t>Gascol Centro_Mariquita</t>
  </si>
  <si>
    <t>00110389</t>
  </si>
  <si>
    <t>Gascol Sur_Mariquita</t>
  </si>
  <si>
    <t>00210292</t>
  </si>
  <si>
    <t>Gaseosas Lux Bogota_Postobon Itagui</t>
  </si>
  <si>
    <t>00210111</t>
  </si>
  <si>
    <t>Gaseosas Lux Bogota_Postobon Malambo</t>
  </si>
  <si>
    <t>00210145</t>
  </si>
  <si>
    <t>Gaseosas Lux Bogota_Postobón Manizales</t>
  </si>
  <si>
    <t>00210092</t>
  </si>
  <si>
    <t>Gaseosas Lux Bogota_Postobon Medellin</t>
  </si>
  <si>
    <t>00790389</t>
  </si>
  <si>
    <t>Postobon Bello_Mariquita</t>
  </si>
  <si>
    <t>00920389</t>
  </si>
  <si>
    <t>Medellin_Mariquita</t>
  </si>
  <si>
    <t>01110389</t>
  </si>
  <si>
    <t>Malambo_Mariquita</t>
  </si>
  <si>
    <t>01980035</t>
  </si>
  <si>
    <t>Pereira_CEDI La 80 (Siberia)</t>
  </si>
  <si>
    <t>CEDI La 80 (Siberia)</t>
  </si>
  <si>
    <t>01980389</t>
  </si>
  <si>
    <t>Pereira_Mariquita</t>
  </si>
  <si>
    <t>01980394</t>
  </si>
  <si>
    <t>Pereira_CEDI Granada</t>
  </si>
  <si>
    <t>01980423</t>
  </si>
  <si>
    <t>Pereira_CEDI Pinchote</t>
  </si>
  <si>
    <t>CEDI Pinchote</t>
  </si>
  <si>
    <t>01980439</t>
  </si>
  <si>
    <t>Pereira_CEDI Pamplona</t>
  </si>
  <si>
    <t>03850011</t>
  </si>
  <si>
    <t>Gaseosas Lux Neiva_Gascol Sur</t>
  </si>
  <si>
    <t>03850389</t>
  </si>
  <si>
    <t>Gaseosas Lux Neiva_Mariquita</t>
  </si>
  <si>
    <t>04100389</t>
  </si>
  <si>
    <t>Postobón Yumbo_Mariquita</t>
  </si>
  <si>
    <t>04220126</t>
  </si>
  <si>
    <t>CEDI Piedecuesta_CEDI Popayan</t>
  </si>
  <si>
    <t>04220131</t>
  </si>
  <si>
    <t>CEDI Piedecuesta_CEDI Buenaventura</t>
  </si>
  <si>
    <t>04220389</t>
  </si>
  <si>
    <t>CEDI Piedecuesta_Mariquita</t>
  </si>
  <si>
    <t>04220395</t>
  </si>
  <si>
    <t>CEDI Piedecuesta_Gaseosas Lux Pasto</t>
  </si>
  <si>
    <t>04220396</t>
  </si>
  <si>
    <t>CEDI Piedecuesta_CEDI Tumaco</t>
  </si>
  <si>
    <t>04220397</t>
  </si>
  <si>
    <t>CEDI Piedecuesta_CEDI Ipiales</t>
  </si>
  <si>
    <t>CEDI Ipiales</t>
  </si>
  <si>
    <t>04220412</t>
  </si>
  <si>
    <t>CEDI Piedecuesta_CEDI Zarzal</t>
  </si>
  <si>
    <t>04220436</t>
  </si>
  <si>
    <t>CEDI Piedecuesta_CEDI El Banco Magdalena</t>
  </si>
  <si>
    <t>04450389</t>
  </si>
  <si>
    <t>Nueva Generación de Bebidas_Mariquita</t>
  </si>
  <si>
    <t>Nueva Generación de Bebidas</t>
  </si>
  <si>
    <t>00020080</t>
  </si>
  <si>
    <t>Gascol Centro_CEDI Santafe Antioquia</t>
  </si>
  <si>
    <t>CEDI Santafe Antioquia</t>
  </si>
  <si>
    <t>00020116</t>
  </si>
  <si>
    <t>Gascol Centro_CEDI San Andres</t>
  </si>
  <si>
    <t>00020119</t>
  </si>
  <si>
    <t>Gascol Centro_CEDI Aracataca</t>
  </si>
  <si>
    <t>00020146</t>
  </si>
  <si>
    <t>Gascol Centro_CEDI Anserma</t>
  </si>
  <si>
    <t>00020230</t>
  </si>
  <si>
    <t>Gascol Centro_CEDI Maicao</t>
  </si>
  <si>
    <t>00020239</t>
  </si>
  <si>
    <t>Gascol Centro_CEDI Riohacha</t>
  </si>
  <si>
    <t>00020383</t>
  </si>
  <si>
    <t>Gascol Centro_CEDI Magangue</t>
  </si>
  <si>
    <t>00020396</t>
  </si>
  <si>
    <t>Gascol Centro_CEDI Tumaco</t>
  </si>
  <si>
    <t>00020397</t>
  </si>
  <si>
    <t>Gascol Centro_CEDI Ipiales</t>
  </si>
  <si>
    <t>00020433</t>
  </si>
  <si>
    <t>Gascol Centro_CEDI Puerto Berrio</t>
  </si>
  <si>
    <t>00020436</t>
  </si>
  <si>
    <t>Gascol Centro_CEDI El Banco Magdalena</t>
  </si>
  <si>
    <t>00020448</t>
  </si>
  <si>
    <t>Gascol Centro_CEDI Fonseca</t>
  </si>
  <si>
    <t>03850024</t>
  </si>
  <si>
    <t>Gaseosas Lux Neiva_CEDI La Mesa</t>
  </si>
  <si>
    <t>Interregional cerca</t>
  </si>
  <si>
    <t>04220074</t>
  </si>
  <si>
    <t>CEDI Piedecuesta_CEDI Chigorodó</t>
  </si>
  <si>
    <t>03850385</t>
  </si>
  <si>
    <t>Gaseosas Lux Neiva_Gaseosas Lux Neiva</t>
  </si>
  <si>
    <t>00210198</t>
  </si>
  <si>
    <t>Gaseosas Lux Bogota_Postobon Pereira</t>
  </si>
  <si>
    <t>03650011</t>
  </si>
  <si>
    <t>03930441</t>
  </si>
  <si>
    <t>Gaseosas Lux Villavicencio_Cedi Duitama</t>
  </si>
  <si>
    <t>Cedi Duitama</t>
  </si>
  <si>
    <t>51-100</t>
  </si>
  <si>
    <t>04410393</t>
  </si>
  <si>
    <t>Gaseosas Lux Duitama_Gaseosas Lux Villavicencio</t>
  </si>
  <si>
    <t>00110198</t>
  </si>
  <si>
    <t>Gascol Sur_Postobon Pereira</t>
  </si>
  <si>
    <t>00210126</t>
  </si>
  <si>
    <t>Gaseosas Lux Bogota_Postobon Popayan</t>
  </si>
  <si>
    <t>03850021</t>
  </si>
  <si>
    <t>Gaseosas Lux Neiva_Gaseosas Lux Bogota</t>
  </si>
  <si>
    <t>01980433</t>
  </si>
  <si>
    <t>Postobon Pereira_CEDI Puerto Berrio</t>
  </si>
  <si>
    <t>01980436</t>
  </si>
  <si>
    <t>Postobon Pereira_CEDI El Banco Magdalena</t>
  </si>
  <si>
    <t>04410022</t>
  </si>
  <si>
    <t>Gaseosas Lux Duitama_CEDI Madrid</t>
  </si>
  <si>
    <t>04410035</t>
  </si>
  <si>
    <t>Gaseosas Lux Duitama_CEDI La 80 (Siberia)</t>
  </si>
  <si>
    <t>00020353</t>
  </si>
  <si>
    <t>00020379</t>
  </si>
  <si>
    <t>00020380</t>
  </si>
  <si>
    <t>00020432</t>
  </si>
  <si>
    <t>00210090</t>
  </si>
  <si>
    <t>Gaseosas Lux Bogota_Postobon Rionegro</t>
  </si>
  <si>
    <t>00210118</t>
  </si>
  <si>
    <t>Gaseosas Lux Bogota_Postobon Santa Marta</t>
  </si>
  <si>
    <t>01980063</t>
  </si>
  <si>
    <t>Postobon Pereira_CEDI Pinchote</t>
  </si>
  <si>
    <t>01980372</t>
  </si>
  <si>
    <t>Postobon Pereira_CEDI Granada</t>
  </si>
  <si>
    <t>01980418</t>
  </si>
  <si>
    <t>01980421</t>
  </si>
  <si>
    <t>Postobon Pereira_CEDI Pamplona</t>
  </si>
  <si>
    <t>03650024</t>
  </si>
  <si>
    <t>04350418</t>
  </si>
  <si>
    <t>CEDI Piedecuesta</t>
  </si>
  <si>
    <t>00210410</t>
  </si>
  <si>
    <t>Gaseosas Lux Bogota_Postobon Yumbo</t>
  </si>
  <si>
    <t>01980416</t>
  </si>
  <si>
    <t>03650198</t>
  </si>
  <si>
    <t>Gaseosas Lux Neiva_Postobon Pereira</t>
  </si>
  <si>
    <t>00210025</t>
  </si>
  <si>
    <t>Gaseosas Lux Bogota_Villeta</t>
  </si>
  <si>
    <t>00350013</t>
  </si>
  <si>
    <t>Lux Bogota La 80_CEDI Fusa</t>
  </si>
  <si>
    <t>03710035</t>
  </si>
  <si>
    <t>Gaseosas Lux Villavicencio_CEDI La 80 (Siberia)</t>
  </si>
  <si>
    <t>03650021</t>
  </si>
  <si>
    <t>04200415</t>
  </si>
  <si>
    <t>CEDI Cúcuta_Gaseosas Lux Barranca</t>
  </si>
  <si>
    <t>CEDI Cúcuta</t>
  </si>
  <si>
    <t>Gaseosas Lux Barranca</t>
  </si>
  <si>
    <t>03650365</t>
  </si>
  <si>
    <t>01130366</t>
  </si>
  <si>
    <t>Postobon Cartagena_CEDI Ricaurte</t>
  </si>
  <si>
    <t>01770118</t>
  </si>
  <si>
    <t>Gaseosas Lux Monteria_Postobon Santa Marta</t>
  </si>
  <si>
    <t>Gaseosas Lux Monteria</t>
  </si>
  <si>
    <t>15011501</t>
  </si>
  <si>
    <t>Central Cervecera de Colombia_Central Cervecera de Colombia</t>
  </si>
  <si>
    <t>Central Cervecera de Colombia</t>
  </si>
  <si>
    <t>00350021</t>
  </si>
  <si>
    <t>Lux Bogota La 80_Gaseosas Lux Bogota</t>
  </si>
  <si>
    <t>04250063</t>
  </si>
  <si>
    <t>Gaseosas Lux Duitama_CEDI Pinchote</t>
  </si>
  <si>
    <t>00110011</t>
  </si>
  <si>
    <t>Gascol Sur_Gascol Sur</t>
  </si>
  <si>
    <t>03650035</t>
  </si>
  <si>
    <t>Gaseosas Lux Neiva_CEDI La 80 (Siberia)</t>
  </si>
  <si>
    <t>00350425</t>
  </si>
  <si>
    <t>Lux Bogota La 80_Gaseosas Lux Duitama</t>
  </si>
  <si>
    <t>00350429</t>
  </si>
  <si>
    <t>Lux Bogota La 80_CEDI Tunja</t>
  </si>
  <si>
    <t>03650022</t>
  </si>
  <si>
    <t>Gaseosas Lux Neiva_CEDI Madrid</t>
  </si>
  <si>
    <t>04200417</t>
  </si>
  <si>
    <t>CEDI Cúcuta_CEDI Aguachica</t>
  </si>
  <si>
    <t>04250371</t>
  </si>
  <si>
    <t>00020033</t>
  </si>
  <si>
    <t>Gascol Centro-CEDI Guateque</t>
  </si>
  <si>
    <t>03930035</t>
  </si>
  <si>
    <t>Gaseosas Lux Villavicencio-CEDI La 80 (Siberia)</t>
  </si>
  <si>
    <t>03930391</t>
  </si>
  <si>
    <t>Gaseosas Lux Villavicencio-CEDI La Dorada</t>
  </si>
  <si>
    <t>03930392</t>
  </si>
  <si>
    <t>Gaseosas Lux Villavicencio-CEDI Ibague</t>
  </si>
  <si>
    <t>CEDI Ibague</t>
  </si>
  <si>
    <t>04410032</t>
  </si>
  <si>
    <t>Cedi Duitama-CEDI Zipaquira</t>
  </si>
  <si>
    <t>04410422</t>
  </si>
  <si>
    <t>04410423</t>
  </si>
  <si>
    <t>15012044</t>
  </si>
  <si>
    <t>CENTRAL CERVECERA - SESQUILE_BAVARIA TONCACIPÁ</t>
  </si>
  <si>
    <t>BAVARIA TONCACIPÁ</t>
  </si>
  <si>
    <t>15010437</t>
  </si>
  <si>
    <t>CENTRAL CERVECERA - SESQUILE_CEDI AGUACHICA</t>
  </si>
  <si>
    <t>15010146</t>
  </si>
  <si>
    <t>CENTRAL CERVECERA - SESQUILE_CEDI ANSERMA</t>
  </si>
  <si>
    <t>15010119</t>
  </si>
  <si>
    <t>CENTRAL CERVECERA - SESQUILE_CEDI ARACATACA</t>
  </si>
  <si>
    <t>15010142</t>
  </si>
  <si>
    <t>CENTRAL CERVECERA - SESQUILE_CEDI ARMENIA</t>
  </si>
  <si>
    <t>15010446</t>
  </si>
  <si>
    <t>CENTRAL CERVECERA - SESQUILE_CEDI BARBOSA</t>
  </si>
  <si>
    <t>15010449</t>
  </si>
  <si>
    <t>CENTRAL CERVECERA - SESQUILE_CEDI BOSCONIA</t>
  </si>
  <si>
    <t>15010131</t>
  </si>
  <si>
    <t>CENTRAL CERVECERA - SESQUILE_CEDI BUENAVENTURA</t>
  </si>
  <si>
    <t>15010411</t>
  </si>
  <si>
    <t>CENTRAL CERVECERA - SESQUILE_CEDI BUGA</t>
  </si>
  <si>
    <t>15010035</t>
  </si>
  <si>
    <t>CENTRAL CERVECERA - SESQUILE_CEDI CALLE 80</t>
  </si>
  <si>
    <t>15010012</t>
  </si>
  <si>
    <t>CENTRAL CERVECERA - SESQUILE_CEDI CAQUEZA</t>
  </si>
  <si>
    <t>15010113</t>
  </si>
  <si>
    <t>CENTRAL CERVECERA - SESQUILE_CEDI CARTAGENA</t>
  </si>
  <si>
    <t>15010384</t>
  </si>
  <si>
    <t>CENTRAL CERVECERA - SESQUILE_CEDI CAUCASIA</t>
  </si>
  <si>
    <t>15010074</t>
  </si>
  <si>
    <t>CENTRAL CERVECERA - SESQUILE_CEDI CHIGORODO</t>
  </si>
  <si>
    <t>15010444</t>
  </si>
  <si>
    <t>CENTRAL CERVECERA - SESQUILE_CEDI CHIQUINQUIRA</t>
  </si>
  <si>
    <t>15010436</t>
  </si>
  <si>
    <t>CENTRAL CERVECERA - SESQUILE_CEDI EL BANCO MAGDALENA</t>
  </si>
  <si>
    <t>15010388</t>
  </si>
  <si>
    <t>CENTRAL CERVECERA - SESQUILE_CEDI FLORENCIA</t>
  </si>
  <si>
    <t>15010448</t>
  </si>
  <si>
    <t>CENTRAL CERVECERA - SESQUILE_CEDI FONSECA</t>
  </si>
  <si>
    <t>15010013</t>
  </si>
  <si>
    <t>CENTRAL CERVECERA - SESQUILE_CEDI FUSA</t>
  </si>
  <si>
    <t>15010387</t>
  </si>
  <si>
    <t>CENTRAL CERVECERA - SESQUILE_CEDI GARZON</t>
  </si>
  <si>
    <t>15010394</t>
  </si>
  <si>
    <t>CENTRAL CERVECERA - SESQUILE_CEDI GRANADA</t>
  </si>
  <si>
    <t>15010389</t>
  </si>
  <si>
    <t>CENTRAL CERVECERA - SESQUILE_CEDI IBAGUE</t>
  </si>
  <si>
    <t>15010397</t>
  </si>
  <si>
    <t>CENTRAL CERVECERA - SESQUILE_CEDI IPIALES</t>
  </si>
  <si>
    <t>15010292</t>
  </si>
  <si>
    <t>CENTRAL CERVECERA - SESQUILE_CEDI ITAGUI</t>
  </si>
  <si>
    <t>15010358</t>
  </si>
  <si>
    <t>CENTRAL CERVECERA - SESQUILE_CEDI JAMUNDI</t>
  </si>
  <si>
    <t>15010391</t>
  </si>
  <si>
    <t>CENTRAL CERVECERA - SESQUILE_CEDI LA DORADA</t>
  </si>
  <si>
    <t>15010024</t>
  </si>
  <si>
    <t>CENTRAL CERVECERA - SESQUILE_CEDI LA MESA</t>
  </si>
  <si>
    <t>15010022</t>
  </si>
  <si>
    <t>CENTRAL CERVECERA - SESQUILE_CEDI MADRID</t>
  </si>
  <si>
    <t>15010383</t>
  </si>
  <si>
    <t>CENTRAL CERVECERA - SESQUILE_CEDI MAGANGUE</t>
  </si>
  <si>
    <t>15010230</t>
  </si>
  <si>
    <t>CENTRAL CERVECERA - SESQUILE_CEDI MAICAO</t>
  </si>
  <si>
    <t>15010145</t>
  </si>
  <si>
    <t>CENTRAL CERVECERA - SESQUILE_CEDI MANIZALES</t>
  </si>
  <si>
    <t>15010392</t>
  </si>
  <si>
    <t>CENTRAL CERVECERA - SESQUILE_CEDI MARIQUITA</t>
  </si>
  <si>
    <t>15010434</t>
  </si>
  <si>
    <t>CENTRAL CERVECERA - SESQUILE_CEDI OCAÑA</t>
  </si>
  <si>
    <t>15010423</t>
  </si>
  <si>
    <t>CENTRAL CERVECERA - SESQUILE_CEDI PINCHOTE</t>
  </si>
  <si>
    <t>15010126</t>
  </si>
  <si>
    <t>CENTRAL CERVECERA - SESQUILE_CEDI POPAYAN</t>
  </si>
  <si>
    <t>15010433</t>
  </si>
  <si>
    <t>CENTRAL CERVECERA - SESQUILE_CEDI PUERTO BERRIO</t>
  </si>
  <si>
    <t>15010390</t>
  </si>
  <si>
    <t>CENTRAL CERVECERA - SESQUILE_CEDI RICAURTE</t>
  </si>
  <si>
    <t>15010239</t>
  </si>
  <si>
    <t>CENTRAL CERVECERA - SESQUILE_CEDI RIOHACHA</t>
  </si>
  <si>
    <t>15010090</t>
  </si>
  <si>
    <t>CENTRAL CERVECERA - SESQUILE_CEDI RIONEGRO</t>
  </si>
  <si>
    <t>15010386</t>
  </si>
  <si>
    <t>CENTRAL CERVECERA - SESQUILE_CEDI SALDAÑA</t>
  </si>
  <si>
    <t>15010080</t>
  </si>
  <si>
    <t>CENTRAL CERVECERA - SESQUILE_CEDI SANTA FE DE ANTIOQUIA</t>
  </si>
  <si>
    <t>15010118</t>
  </si>
  <si>
    <t>CENTRAL CERVECERA - SESQUILE_CEDI SANTA MARTA</t>
  </si>
  <si>
    <t>15010382</t>
  </si>
  <si>
    <t>CENTRAL CERVECERA - SESQUILE_CEDI SINCELEJO</t>
  </si>
  <si>
    <t>15010396</t>
  </si>
  <si>
    <t>CENTRAL CERVECERA - SESQUILE_CEDI TUMACO</t>
  </si>
  <si>
    <t>15010443</t>
  </si>
  <si>
    <t>CENTRAL CERVECERA - SESQUILE_CEDI TUNJA</t>
  </si>
  <si>
    <t>15010025</t>
  </si>
  <si>
    <t>CENTRAL CERVECERA - SESQUILE_CEDI VILLETA</t>
  </si>
  <si>
    <t>15010442</t>
  </si>
  <si>
    <t>CENTRAL CERVECERA - SESQUILE_CEDI YOPAL</t>
  </si>
  <si>
    <t>15010412</t>
  </si>
  <si>
    <t>CENTRAL CERVECERA - SESQUILE_CEDI ZARZAL</t>
  </si>
  <si>
    <t>15010032</t>
  </si>
  <si>
    <t>CENTRAL CERVECERA - SESQUILE_CEDI ZIPAQUIRA</t>
  </si>
  <si>
    <t>15010002</t>
  </si>
  <si>
    <t>CENTRAL CERVECERA - SESQUILE_GASCOL CENTRO</t>
  </si>
  <si>
    <t>15010011</t>
  </si>
  <si>
    <t>CENTRAL CERVECERA - SESQUILE_GASCOL SUR</t>
  </si>
  <si>
    <t>15010381</t>
  </si>
  <si>
    <t>CENTRAL CERVECERA - SESQUILE_GASEOSAS DE CORDOBA-MONTERIA</t>
  </si>
  <si>
    <t>15010385</t>
  </si>
  <si>
    <t>CENTRAL CERVECERA - SESQUILE_GASEOSAS DE CORDOBA-NEIVA</t>
  </si>
  <si>
    <t>15010395</t>
  </si>
  <si>
    <t>CENTRAL CERVECERA - SESQUILE_GASEOSAS DE CORDOBA-PASTO</t>
  </si>
  <si>
    <t>GASEOSAS DE CORDOBA-PASTO</t>
  </si>
  <si>
    <t>15010393</t>
  </si>
  <si>
    <t>CENTRAL CERVECERA - SESQUILE_GASEOSAS DE CORDOBA-VILLAVICENCIO</t>
  </si>
  <si>
    <t>15010021</t>
  </si>
  <si>
    <t>CENTRAL CERVECERA - SESQUILE_GASEOSAS LUX BOGOTA</t>
  </si>
  <si>
    <t>15010424</t>
  </si>
  <si>
    <t>CENTRAL CERVECERA - SESQUILE_HIPINTO BARRANCA</t>
  </si>
  <si>
    <t>HIPINTO BARRANCA</t>
  </si>
  <si>
    <t>15010438</t>
  </si>
  <si>
    <t>CENTRAL CERVECERA - SESQUILE_HIPINTO CUCUTA</t>
  </si>
  <si>
    <t>HIPINTO CUCUTA</t>
  </si>
  <si>
    <t>15010441</t>
  </si>
  <si>
    <t>CENTRAL CERVECERA - SESQUILE_HIPINTO DUITAMA</t>
  </si>
  <si>
    <t>HIPINTO DUITAMA</t>
  </si>
  <si>
    <t>15010422</t>
  </si>
  <si>
    <t>CENTRAL CERVECERA - SESQUILE_HIPINTO PIEDECUESTA</t>
  </si>
  <si>
    <t>HIPINTO PIEDECUESTA</t>
  </si>
  <si>
    <t>15010447</t>
  </si>
  <si>
    <t>CENTRAL CERVECERA - SESQUILE_HIPINTO VALLEDUPAR</t>
  </si>
  <si>
    <t>HIPINTO VALLEDUPAR</t>
  </si>
  <si>
    <t>1501Nutrimenti</t>
  </si>
  <si>
    <t>1501PTE</t>
  </si>
  <si>
    <t>PTE</t>
  </si>
  <si>
    <t>1501Nutrium</t>
  </si>
  <si>
    <t>Nutrium</t>
  </si>
  <si>
    <t>15010079</t>
  </si>
  <si>
    <t>CENTRAL CERVECERA - SESQUILE_POSTOBON BELLO</t>
  </si>
  <si>
    <t>01111501</t>
  </si>
  <si>
    <t>POSTOBON MALAMBO_CENTRAL CERVECERA - SESQUILE</t>
  </si>
  <si>
    <t>03851501</t>
  </si>
  <si>
    <t>GASEOSAS DE CORDOBA-NEIVA_CENTRAL CERVECERA - SESQUILE</t>
  </si>
  <si>
    <t>03921501</t>
  </si>
  <si>
    <t>CEDI MARIQUITA_CENTRAL CERVECERA - SESQUILE</t>
  </si>
  <si>
    <t>00111501</t>
  </si>
  <si>
    <t>GASCOL SUR_CENTRAL CERVECERA - SESQUILE</t>
  </si>
  <si>
    <t>00321501</t>
  </si>
  <si>
    <t>CEDI ZIPAQUIRA_CENTRAL CERVECERA - SESQUILE</t>
  </si>
  <si>
    <t>00351501</t>
  </si>
  <si>
    <t>CEDI CALLE 80_CENTRAL CERVECERA - SESQUILE</t>
  </si>
  <si>
    <t>01131501</t>
  </si>
  <si>
    <t>CEDI CARTAGENA_CENTRAL CERVECERA - SESQUILE</t>
  </si>
  <si>
    <t>01311501</t>
  </si>
  <si>
    <t>CEDI BUENAVENTURA_CENTRAL CERVECERA - SESQUILE</t>
  </si>
  <si>
    <t>04100121</t>
  </si>
  <si>
    <t>0121</t>
  </si>
  <si>
    <t>01450113</t>
  </si>
  <si>
    <t>03930111</t>
  </si>
  <si>
    <t>15010134</t>
  </si>
  <si>
    <t>CENTRAL CERVECERA - SESQUILE_POSTOBON DOSQUEBRADAS</t>
  </si>
  <si>
    <t>15010111</t>
  </si>
  <si>
    <t>CENTRAL CERVECERA - SESQUILE_POSTOBON MALAMBO</t>
  </si>
  <si>
    <t>04461501</t>
  </si>
  <si>
    <t>04441501</t>
  </si>
  <si>
    <t>04381501</t>
  </si>
  <si>
    <t>01341501</t>
  </si>
  <si>
    <t>04411501</t>
  </si>
  <si>
    <t>03891501</t>
  </si>
  <si>
    <t>03811501</t>
  </si>
  <si>
    <t>04221501</t>
  </si>
  <si>
    <t>03901501</t>
  </si>
  <si>
    <t>01181501</t>
  </si>
  <si>
    <t>04431501</t>
  </si>
  <si>
    <t>03931501</t>
  </si>
  <si>
    <t>04421501</t>
  </si>
  <si>
    <t>04101501</t>
  </si>
  <si>
    <t>01310396</t>
  </si>
  <si>
    <t>01421501</t>
  </si>
  <si>
    <t>00791501</t>
  </si>
  <si>
    <t>0111Otros</t>
  </si>
  <si>
    <t>Otros</t>
  </si>
  <si>
    <t>BQUIL</t>
  </si>
  <si>
    <t>0113Otros</t>
  </si>
  <si>
    <t>BGTA</t>
  </si>
  <si>
    <t>01340121</t>
  </si>
  <si>
    <t>DOSQUEB</t>
  </si>
  <si>
    <t>RE0410</t>
  </si>
  <si>
    <t>RE</t>
  </si>
  <si>
    <t>RE0134</t>
  </si>
  <si>
    <t>GUALANDY</t>
  </si>
  <si>
    <t>02921501</t>
  </si>
  <si>
    <t>0021RE</t>
  </si>
  <si>
    <t>00211501</t>
  </si>
  <si>
    <t>01451501</t>
  </si>
  <si>
    <t>03951501</t>
  </si>
  <si>
    <t>15010410</t>
  </si>
  <si>
    <t>CENTRAL CERVECERA - SESQUILE_POSTOBON YUMBO</t>
  </si>
  <si>
    <t>04471501</t>
  </si>
  <si>
    <t>VDUPAR</t>
  </si>
  <si>
    <t>ALMAV0142</t>
  </si>
  <si>
    <t>ALMAV</t>
  </si>
  <si>
    <t>ALMAV0134</t>
  </si>
  <si>
    <t>04460198</t>
  </si>
  <si>
    <t>0079Iberplast</t>
  </si>
  <si>
    <t>Iberplast</t>
  </si>
  <si>
    <t>04490447</t>
  </si>
  <si>
    <t>00350002</t>
  </si>
  <si>
    <t>00350441</t>
  </si>
  <si>
    <t>00350389</t>
  </si>
  <si>
    <t>00350022</t>
  </si>
  <si>
    <t>00350393</t>
  </si>
  <si>
    <t>01130445</t>
  </si>
  <si>
    <t>0113Iberplast</t>
  </si>
  <si>
    <t>0002PTE</t>
  </si>
  <si>
    <t>SANTA</t>
  </si>
  <si>
    <t>00740079</t>
  </si>
  <si>
    <t>01340022</t>
  </si>
  <si>
    <t>04410092</t>
  </si>
  <si>
    <t>04410198</t>
  </si>
  <si>
    <t>RE0035</t>
  </si>
  <si>
    <t>GUALA</t>
  </si>
  <si>
    <t>RE0002</t>
  </si>
  <si>
    <t>RE0358</t>
  </si>
  <si>
    <t>RE0021</t>
  </si>
  <si>
    <t>RE0126</t>
  </si>
  <si>
    <t>RE0011</t>
  </si>
  <si>
    <t>HotFill0079</t>
  </si>
  <si>
    <t>HotFill</t>
  </si>
  <si>
    <t>HOTFI</t>
  </si>
  <si>
    <t>HotFill0021</t>
  </si>
  <si>
    <t>HotFill0111</t>
  </si>
  <si>
    <t>HotFill0011</t>
  </si>
  <si>
    <t>Iberplast0111</t>
  </si>
  <si>
    <t>02920079</t>
  </si>
  <si>
    <t>02920111</t>
  </si>
  <si>
    <t>0021PTE</t>
  </si>
  <si>
    <t>03830381</t>
  </si>
  <si>
    <t>0111Iberplast</t>
  </si>
  <si>
    <t>01450134</t>
  </si>
  <si>
    <t>0385Iberplast</t>
  </si>
  <si>
    <t>0422Iberplast</t>
  </si>
  <si>
    <t>04220198</t>
  </si>
  <si>
    <t>PELDA0111</t>
  </si>
  <si>
    <t>PELDA</t>
  </si>
  <si>
    <t>MALAMB</t>
  </si>
  <si>
    <t>Peldar0079</t>
  </si>
  <si>
    <t>Peldar</t>
  </si>
  <si>
    <t>Peldar0438</t>
  </si>
  <si>
    <t>Peldar0092</t>
  </si>
  <si>
    <t>Peldar0381</t>
  </si>
  <si>
    <t>01980121</t>
  </si>
  <si>
    <t>0198Nutrium</t>
  </si>
  <si>
    <t>TULUA</t>
  </si>
  <si>
    <t>04230198</t>
  </si>
  <si>
    <t>00900079</t>
  </si>
  <si>
    <t>00900035</t>
  </si>
  <si>
    <t>00900021</t>
  </si>
  <si>
    <t>00900111</t>
  </si>
  <si>
    <t>00900385</t>
  </si>
  <si>
    <t>00900422</t>
  </si>
  <si>
    <t>00900011</t>
  </si>
  <si>
    <t>00900393</t>
  </si>
  <si>
    <t>00900410</t>
  </si>
  <si>
    <t>Otros0145</t>
  </si>
  <si>
    <t>SANGI</t>
  </si>
  <si>
    <t>PTE0424</t>
  </si>
  <si>
    <t>PTE0438</t>
  </si>
  <si>
    <t>PTE0422</t>
  </si>
  <si>
    <t>PTE0423</t>
  </si>
  <si>
    <t>03820381</t>
  </si>
  <si>
    <t>0011RE</t>
  </si>
  <si>
    <t>0011PTE</t>
  </si>
  <si>
    <t>Otros0002</t>
  </si>
  <si>
    <t>OtrosOtros</t>
  </si>
  <si>
    <t>CERBY</t>
  </si>
  <si>
    <t>Otros0111</t>
  </si>
  <si>
    <t>Otros0422</t>
  </si>
  <si>
    <t>Otros0011</t>
  </si>
  <si>
    <t>Nutrium0092</t>
  </si>
  <si>
    <t>Nutrium0410</t>
  </si>
  <si>
    <t>03960397</t>
  </si>
  <si>
    <t>03930079</t>
  </si>
  <si>
    <t>03930410</t>
  </si>
  <si>
    <t>0447Otros</t>
  </si>
  <si>
    <t>ARA</t>
  </si>
  <si>
    <t>0410Importaciones</t>
  </si>
  <si>
    <t>Importaciones</t>
  </si>
  <si>
    <t>04100445</t>
  </si>
  <si>
    <t>0410RE</t>
  </si>
  <si>
    <t>0410Iberplast</t>
  </si>
  <si>
    <t>00320002</t>
  </si>
  <si>
    <t>PELDA0002</t>
  </si>
  <si>
    <t>CEN</t>
  </si>
  <si>
    <t>PELDAOtros</t>
  </si>
  <si>
    <t>ZF</t>
  </si>
  <si>
    <t>Abrev Para facturar</t>
  </si>
  <si>
    <t>PLAZA</t>
  </si>
  <si>
    <t>CDCQZA</t>
  </si>
  <si>
    <t>GASCOL AGUAS0002A</t>
  </si>
  <si>
    <t>CDFUSA</t>
  </si>
  <si>
    <t>GASCOL CENTRO0002</t>
  </si>
  <si>
    <t>GASCEN</t>
  </si>
  <si>
    <t>GASCOL SUR0011</t>
  </si>
  <si>
    <t>GASSUR</t>
  </si>
  <si>
    <t>GASEOSAS LUX BOGOTA0021</t>
  </si>
  <si>
    <t>NUTRIUM BOGOTÁ50304</t>
  </si>
  <si>
    <t>ARTESANOS TOBERIN BOGOTA3052</t>
  </si>
  <si>
    <t>PEPSICO0804</t>
  </si>
  <si>
    <t>NUTRISNACKS1426</t>
  </si>
  <si>
    <t>PARQUEADERO TRANSCONTAINER60002</t>
  </si>
  <si>
    <t>BOGOTA60015</t>
  </si>
  <si>
    <t>NOVAVENTA60086</t>
  </si>
  <si>
    <t>VEOLIA10228</t>
  </si>
  <si>
    <t>METAL10229</t>
  </si>
  <si>
    <t>ZONA FRANCA BOGOTA1502</t>
  </si>
  <si>
    <t>CIPLATS10215</t>
  </si>
  <si>
    <t>DIPSA60163</t>
  </si>
  <si>
    <t>ERCOL BOGOTA60166</t>
  </si>
  <si>
    <t>OCCIDENTAL DE PLASTICOS</t>
  </si>
  <si>
    <t>CEDI MONTEVIDEO0011M</t>
  </si>
  <si>
    <t>ALMACEN GASCOL SUR50202</t>
  </si>
  <si>
    <t>ALMACEN GASEOSAS LUX BOGOTA50203</t>
  </si>
  <si>
    <t>ALMAVIVA SILOS BOGOTA50206</t>
  </si>
  <si>
    <t>BODEGA 1 AGUAS50210</t>
  </si>
  <si>
    <t>BODEGA GRUPO COMERCIAL EL SOL50212</t>
  </si>
  <si>
    <t>BODEGAS PARQUE EMPRESARIAL SIBERIA50214</t>
  </si>
  <si>
    <t>CASA LUKER BOGOTA50215</t>
  </si>
  <si>
    <t>CONTEGRAL BOGOTA50229</t>
  </si>
  <si>
    <t>DIPEC SAS50233</t>
  </si>
  <si>
    <t>ELECTRONIC SYSTEM SIBERIA50235</t>
  </si>
  <si>
    <t>ELECTRONIC SYSTEM ZONA INDUSTRIAL BOGOTA50236</t>
  </si>
  <si>
    <t>ELECTRONIC SYSTEMS JPG SAS BOGOTÁ50237</t>
  </si>
  <si>
    <t>LITO BOGOTÁ50249</t>
  </si>
  <si>
    <t>MOLINOS RICAURTE - BOGOTÁ50253</t>
  </si>
  <si>
    <t>SURAGAS BOGOTA50289</t>
  </si>
  <si>
    <t>ALPLA COLOMBIA LTDA50302</t>
  </si>
  <si>
    <t>CHIPER SAS SIBERIA50306</t>
  </si>
  <si>
    <t>GASEOSAS LUX SUR0461</t>
  </si>
  <si>
    <t>GASEOSAS LUX CENTRO0460</t>
  </si>
  <si>
    <t>ESTACION FERREA BOGOTA50319</t>
  </si>
  <si>
    <t>ACOPIO LOS ANGELES/CUCUNUBA50321</t>
  </si>
  <si>
    <t>ALMAVIVA SILOS50327</t>
  </si>
  <si>
    <t>ALQUERIA BOGOTA50329</t>
  </si>
  <si>
    <t>CARBONES SANTA MARTHA50363</t>
  </si>
  <si>
    <t>CCL BOGOTA50367</t>
  </si>
  <si>
    <t>CODABAS50376</t>
  </si>
  <si>
    <t>CONTENEDOR CENTRAL CERVECERA TORNAGUIAS50381</t>
  </si>
  <si>
    <t>DIPSA BOGOTA50384</t>
  </si>
  <si>
    <t>INTEGRAL DE GASES BOGOTA50416</t>
  </si>
  <si>
    <t>MOINSOPLAST BOGOTA50438</t>
  </si>
  <si>
    <t>OXIACED BOGOTÁ50446</t>
  </si>
  <si>
    <t>TRANSFOREX BOGOTA50479</t>
  </si>
  <si>
    <t>FRIGORIFICOS BLE SAS50509</t>
  </si>
  <si>
    <t>CEDI OLIMPICA BOGOTA50523</t>
  </si>
  <si>
    <t>TERNIUM - COFA BOGOTA50527</t>
  </si>
  <si>
    <t>BODEGA WESHOP BOGOTA50558</t>
  </si>
  <si>
    <t>PRICESMART BOGOTA50567</t>
  </si>
  <si>
    <t>PATIO DE CONTENEDORES INTERMODAL BOGOTA50571</t>
  </si>
  <si>
    <t>METRO BOGOTA50581</t>
  </si>
  <si>
    <t>SAN MIGUEL INDUSTRIAS PET50585</t>
  </si>
  <si>
    <t>FOOD AND DRINK BOGOTA50587</t>
  </si>
  <si>
    <t>AEROPUERTO EL DORADO BOGOTA50589</t>
  </si>
  <si>
    <t>TERMINAL DE CARGA AEROPUERTO EL DORADO BOGOTA50590</t>
  </si>
  <si>
    <t>BODEGA VIEW DIGUITALES BOGOTÁ50594</t>
  </si>
  <si>
    <t>JUMBO CALLE 17050598</t>
  </si>
  <si>
    <t>JUMBO CALLE 8050599</t>
  </si>
  <si>
    <t>ALKOSTO LA 6850600</t>
  </si>
  <si>
    <t>MERKATIENDAS LA GUACA</t>
  </si>
  <si>
    <t>ALKOSTO 17050601</t>
  </si>
  <si>
    <t>ESTADIO NEMESIO CAMACHO EL CAMPÍN50603</t>
  </si>
  <si>
    <t>DEPOSITO CONSIMEX BOGOTA50606</t>
  </si>
  <si>
    <t>COLEGIO LA PRESENTACION</t>
  </si>
  <si>
    <t>HARINAS DE TRIGO EL LOBO BOGOTA50613</t>
  </si>
  <si>
    <t>AMOQUIMICOS COLOMBIA BOGOTA50614</t>
  </si>
  <si>
    <t>ALMACENES EXITO BOGOTA50615</t>
  </si>
  <si>
    <t>GAMEZ LICORES BOGOTA50624</t>
  </si>
  <si>
    <t>NOVAVENTA BOGOTA50625</t>
  </si>
  <si>
    <t>DISTRIBUCIONES LA FUENTE BOGOTA50626</t>
  </si>
  <si>
    <t>TALLER SCANIA BARRANQUILLA</t>
  </si>
  <si>
    <t>VENDING LUX CAFÉ50629</t>
  </si>
  <si>
    <t>BODEGA AIEM CENTRO50631</t>
  </si>
  <si>
    <t>TORRE EVEREST POSTOBON S A50632</t>
  </si>
  <si>
    <t>COLSUBSIDIO USAQUEN50633</t>
  </si>
  <si>
    <t>CLUB LA COLINA COLSUBSIDIO50634</t>
  </si>
  <si>
    <t>RESTAURANTE ROLON'S50635</t>
  </si>
  <si>
    <t>CLUB DEPORTIVO BOYACA50640</t>
  </si>
  <si>
    <t>MUDANZA OSCAR ARIZA50642</t>
  </si>
  <si>
    <t>MAKRO CALLE 8050643</t>
  </si>
  <si>
    <t>BOGOTA LAS FERIAS50644</t>
  </si>
  <si>
    <t>DISTRIBUIDORA LOS PAISAS50649</t>
  </si>
  <si>
    <t>LA GRAN CENTRAL DE BEBIDAS50650</t>
  </si>
  <si>
    <t>OXXO FONTIBON50659</t>
  </si>
  <si>
    <t>SURTITIENDAS DE LA 11 SAS50662</t>
  </si>
  <si>
    <t>MERCADOS BM SAS50663</t>
  </si>
  <si>
    <t>ASOCIACIÓN LA SANTA ALIANZA50666</t>
  </si>
  <si>
    <t>MAQUILA QUIBI50669</t>
  </si>
  <si>
    <t>COPETRAN PUENTE ARANDA50670</t>
  </si>
  <si>
    <t>DISTRIBUCIONES VALERY50671</t>
  </si>
  <si>
    <t>BEERS50672</t>
  </si>
  <si>
    <t>DISTRI 18 LICORES SAS50678</t>
  </si>
  <si>
    <t>ALKOSTO EL EDEN BOGOTA50680</t>
  </si>
  <si>
    <t>ALKOSTO VENECIA BOGOTA50681</t>
  </si>
  <si>
    <t>COMPANIA DE ALIMENTOS SHALOM SAS BOGOTA50682</t>
  </si>
  <si>
    <t>DISTRIBUIDORA LA ALIANZA DC SAS50697</t>
  </si>
  <si>
    <t>LA ECONOMIKA SUMINISTROS INSUMOS50698</t>
  </si>
  <si>
    <t>CAFETERIA SHARIT50699</t>
  </si>
  <si>
    <t>KRAKSGOL CC TINTAL50700</t>
  </si>
  <si>
    <t>INCOLAR</t>
  </si>
  <si>
    <t>AMERICAS 68 EXPRESS50701</t>
  </si>
  <si>
    <t>DISTRIBUICIONES SHAMACA SAS50707</t>
  </si>
  <si>
    <t>FRUVER LA FELICIDAD50714</t>
  </si>
  <si>
    <t>PROMO PARAMO50715</t>
  </si>
  <si>
    <t>METROPOL MODELIA50716</t>
  </si>
  <si>
    <t>DISTRIBUCIONES LA CASA BLANCA50720</t>
  </si>
  <si>
    <t>MERKATIENDAS LA GUACA 50721</t>
  </si>
  <si>
    <t>F1 METROWILFO50722</t>
  </si>
  <si>
    <t>FACTORES Y MERCADO50725</t>
  </si>
  <si>
    <t>MARKET MULTICATEGORIAS50726</t>
  </si>
  <si>
    <t>SAN DIEGO SUPERMERCADO50727</t>
  </si>
  <si>
    <t>PA MEKATEAR50728</t>
  </si>
  <si>
    <t>CHORIZO SANTANDEREANO ORIGINAL 250734</t>
  </si>
  <si>
    <t>DISTRIBUIDORA RAMIREZ50735</t>
  </si>
  <si>
    <t>DISTRIBUIDORA PAEZ Y.R.C.S50736</t>
  </si>
  <si>
    <t>BODEGA RENTA BRAVO PAEZ50750</t>
  </si>
  <si>
    <t>LA BODEGA MAGICA50755</t>
  </si>
  <si>
    <t>RCN TV AV AMERICAS50756</t>
  </si>
  <si>
    <t>MERCAGAN SALITRE50757</t>
  </si>
  <si>
    <t>INCOLAR 50758</t>
  </si>
  <si>
    <t>DISTRIBUICIONES EDMAR50760</t>
  </si>
  <si>
    <t>F1 MERCAFAM50761</t>
  </si>
  <si>
    <t>MANANTIAL SAS50762</t>
  </si>
  <si>
    <t>TIENDA DISTRICASTILLA50763</t>
  </si>
  <si>
    <t>PORVENIR PENSIONES Y CESANTÍAS50764</t>
  </si>
  <si>
    <t>CENCER</t>
  </si>
  <si>
    <t>BODEGA MONTE VIDEO50765</t>
  </si>
  <si>
    <t>ABASTOS COMERCIAL DE VIVERES50766</t>
  </si>
  <si>
    <t>INVERSIONES ARCHILA MONSALVE50768</t>
  </si>
  <si>
    <t>INVERSIONES DISTRIBUCIONES LOTMANY50769</t>
  </si>
  <si>
    <t>F1 EL ARCA DISTRIBUCIONES SAS50770</t>
  </si>
  <si>
    <t>PLAZA CORABASTOS50771</t>
  </si>
  <si>
    <t>FRUTERIA MICKEY MOUSE50772</t>
  </si>
  <si>
    <t>ITG INVERSIONES LIDER50773</t>
  </si>
  <si>
    <t>CORFERIAS50774</t>
  </si>
  <si>
    <t>TIENDA TUTO50776</t>
  </si>
  <si>
    <t>COORATIENDAS50777</t>
  </si>
  <si>
    <t>AHORRAMAS EXPRESS50778</t>
  </si>
  <si>
    <t>MEGACELESTE SAS</t>
  </si>
  <si>
    <t>Parqueadero El Playon 250784</t>
  </si>
  <si>
    <t>Kenworth De La Montaña Centenario50786</t>
  </si>
  <si>
    <t>MERCADEO REFRESH50794</t>
  </si>
  <si>
    <t>MEGACELESTE SAS 50795</t>
  </si>
  <si>
    <t>GRATINIANO GAYON LIZARAZO50796</t>
  </si>
  <si>
    <t>COMERZIALIZADORA BOSQUE50797</t>
  </si>
  <si>
    <t>TIENDAS MERCADERIA BOGOTA50803</t>
  </si>
  <si>
    <t>IMBERA COLOMBIA50850</t>
  </si>
  <si>
    <t>FONTIBON60008</t>
  </si>
  <si>
    <t>CASA SINCELEJO DIEGO ARMANDO VITOLA LUNA</t>
  </si>
  <si>
    <t>CEDI CARTAGENA0113</t>
  </si>
  <si>
    <t>PUERTO CONTECAR CARTAGENA3002</t>
  </si>
  <si>
    <t>ZONA FRANCA PARQUE CENTRAL CARTAGENA60090</t>
  </si>
  <si>
    <t>ZONA FRANCA CARTAGENA8051</t>
  </si>
  <si>
    <t>CARTAGENA60018</t>
  </si>
  <si>
    <t>SPRC CARTAGENA50194</t>
  </si>
  <si>
    <t>COMPAS CARTAGENA50228</t>
  </si>
  <si>
    <t>PATIO CONTENEDORES ZAL CARTAGENA50264</t>
  </si>
  <si>
    <t>PATIO DE CONTENEDORES CY50266</t>
  </si>
  <si>
    <t>PUERTO BAHÍA - MARDIQUE50274</t>
  </si>
  <si>
    <t>ALMAGRARIO EL BOSQUE50326</t>
  </si>
  <si>
    <t>ARA CARTAGENA50331</t>
  </si>
  <si>
    <t>BODEGA DE CERVEZA CARTAGENA50344</t>
  </si>
  <si>
    <t>CARGUE RED BULL50365</t>
  </si>
  <si>
    <t>NATURAL LOGISTIC SAS50442</t>
  </si>
  <si>
    <t>TRANSMAR CARTAGENA50480</t>
  </si>
  <si>
    <t>CENTRO LOGISTICO OLIMPICA CARTAGENA50538</t>
  </si>
  <si>
    <t>ESENTTIA CARTAGENA50572</t>
  </si>
  <si>
    <t>PATIOS SIMARITIMA CARTAGENA50597</t>
  </si>
  <si>
    <t>EMPRESA SANTAMARIA TRASTEOS SAS50641</t>
  </si>
  <si>
    <t>BODEGA GLOBAL GARLIC  - CARTAGENA50667</t>
  </si>
  <si>
    <t>BODEGA MOTOTRANSPORTAR S.A.S.50677</t>
  </si>
  <si>
    <t>ZONA DE ACTIVIDAD LOGISTICA SAS50685</t>
  </si>
  <si>
    <t>MULTIFAMILIAR PARQUES DE GALILEA50767</t>
  </si>
  <si>
    <t>FRIO ALIMENTARIA S.A.S50843</t>
  </si>
  <si>
    <t>SAN ANDRES60033</t>
  </si>
  <si>
    <t>CEDI SAN ANDRES0116</t>
  </si>
  <si>
    <t>ARJONA50507</t>
  </si>
  <si>
    <t>ASOCIACION DE PRODUCTORES Y COMERCIALIZACIONES AGROPECUARIOS DE ASTREA50655</t>
  </si>
  <si>
    <t>PUERTO CALAMAR BOLIVAR50468</t>
  </si>
  <si>
    <t>PUNTO DE INTERCAMBIO CARMEN DE BOLIVAR60063</t>
  </si>
  <si>
    <t>EL CARMEN60107</t>
  </si>
  <si>
    <t>CEDI MAGANGUE0383</t>
  </si>
  <si>
    <t>MAGANGUE60037</t>
  </si>
  <si>
    <t>DISTRIBUCIONES LA RIVERA50853</t>
  </si>
  <si>
    <t>TURBACO60036</t>
  </si>
  <si>
    <t>CEDI TUNJA0443</t>
  </si>
  <si>
    <t>TUNJA50300</t>
  </si>
  <si>
    <t>D1 TUNJA LA GRANJA50515</t>
  </si>
  <si>
    <t>CEDI CHIQUINQUIRA0444</t>
  </si>
  <si>
    <t>CHIQUINQUIRA50501</t>
  </si>
  <si>
    <t>GASEOSAS LUX DUITAMA0441</t>
  </si>
  <si>
    <t>DUITAMA60020</t>
  </si>
  <si>
    <t>CERVECERIA BOYACA BAVARIA50197</t>
  </si>
  <si>
    <t>ACOPIO CARMEN ROSA50320</t>
  </si>
  <si>
    <t>COLEGIO RAFAEL REYES50719</t>
  </si>
  <si>
    <t>COLEGIO SALESIANO50723</t>
  </si>
  <si>
    <t>COLEGIO LA PRESENTACION50724</t>
  </si>
  <si>
    <t>CEDI GUATEQUE0033</t>
  </si>
  <si>
    <t>ANTRACITAS NOBSA60125</t>
  </si>
  <si>
    <t>PAIPA60111</t>
  </si>
  <si>
    <t>TRASTEOS SANTA MARIA SANTA ROSA VITERBO50658</t>
  </si>
  <si>
    <t>MONGUA BOYACA50561</t>
  </si>
  <si>
    <t>SOGAMOSO60049</t>
  </si>
  <si>
    <t>PRODICARBONES SOGAMOSO50465</t>
  </si>
  <si>
    <t>TOPAGA BOYACA50562</t>
  </si>
  <si>
    <t>CEDI ANSERMA0146</t>
  </si>
  <si>
    <t>CEDI MANIZALES0145</t>
  </si>
  <si>
    <t>LUX CAFE MANIZALES1711</t>
  </si>
  <si>
    <t>CELEMA (FBC)1306</t>
  </si>
  <si>
    <t>MANIZALES60024</t>
  </si>
  <si>
    <t>SAN VICENTE60120</t>
  </si>
  <si>
    <t>DESCAFENCOL50181</t>
  </si>
  <si>
    <t>CELEMA MANIZALES50371</t>
  </si>
  <si>
    <t>DESCAFEINADORA COLOMBIANA MANIZALES50383</t>
  </si>
  <si>
    <t>TERNIUM MANIZALES50531</t>
  </si>
  <si>
    <t>PADUA60112</t>
  </si>
  <si>
    <t>CEDI LA DORADA0391</t>
  </si>
  <si>
    <t>ESTACION FERREA LA DORADA50393</t>
  </si>
  <si>
    <t>PUNTO DE INTERCAMBIO PUERTO LIBRE10214</t>
  </si>
  <si>
    <t>PUNTO DE INTERCAMBIO RIOSUCIO60081</t>
  </si>
  <si>
    <t>CEDI FLORENCIA0388</t>
  </si>
  <si>
    <t>FLORENCIA60164</t>
  </si>
  <si>
    <t>BODEGA DE LICORES FLORENCIA50738</t>
  </si>
  <si>
    <t>CEDI POPAYAN0126</t>
  </si>
  <si>
    <t>POPAYAN60162</t>
  </si>
  <si>
    <t>PURACE CRUZ ROJA50584</t>
  </si>
  <si>
    <t>CALOTO-NGB0445</t>
  </si>
  <si>
    <t>PUNTO DE INTERCAMBIO NGB60075</t>
  </si>
  <si>
    <t>INGENIO LA CABAÑA50412</t>
  </si>
  <si>
    <t>PROPAL PLANTA 2 CALOTO50467</t>
  </si>
  <si>
    <t>PLANTA INCAUCA0054</t>
  </si>
  <si>
    <t>SANTANDER DE QUILICHAO CAUCA50566</t>
  </si>
  <si>
    <t>GASEOSAS LUX VALLEDUPAR0447</t>
  </si>
  <si>
    <t>VALLEDUPAR60030</t>
  </si>
  <si>
    <t>ARA VALLEDUPAR50336</t>
  </si>
  <si>
    <t>D1 VALLEDUPAR50570</t>
  </si>
  <si>
    <t>CEDI AGUACHICA0437</t>
  </si>
  <si>
    <t>AGUACHICA50521</t>
  </si>
  <si>
    <t>FINCA INGREDION - BECERRIL CESAR50397</t>
  </si>
  <si>
    <t>CEDI BOSCONIA0449</t>
  </si>
  <si>
    <t>CASA BOSCONIA DIEGO ARMANDO VITOLA LUNA50805</t>
  </si>
  <si>
    <t>FINCA JAGUA DE IBIRICO50711</t>
  </si>
  <si>
    <t>AYAPEL50182</t>
  </si>
  <si>
    <t>GASEOSAS LUX MONTERIA0381</t>
  </si>
  <si>
    <t>MONTERIA60040</t>
  </si>
  <si>
    <t>FOOD AND DRINK MONTERÍA50503</t>
  </si>
  <si>
    <t>CERETE60007</t>
  </si>
  <si>
    <t>BODEGAS D1 CERETÉ50353</t>
  </si>
  <si>
    <t>SOBERANA S.A.S. CERRETE CORDOBA50474</t>
  </si>
  <si>
    <t>DISTRINOVA50851</t>
  </si>
  <si>
    <t>INVERSIONES SURTIORIENTE50852</t>
  </si>
  <si>
    <t>CIENAGAORO CORDOBA60104</t>
  </si>
  <si>
    <t>ARA CIENAGA DE ORO50196</t>
  </si>
  <si>
    <t>CONTEGRAL CIENAGA DE ORO50380</t>
  </si>
  <si>
    <t>JERONIMO MARTINS- CIENEGA DE ORO3030</t>
  </si>
  <si>
    <t>LORICA60031</t>
  </si>
  <si>
    <t>TIENDA EL CARMEN LORICA50477</t>
  </si>
  <si>
    <t>PLANETA RICA CORDOBA50565</t>
  </si>
  <si>
    <t>PUNTO DE INTERCAMBIO LA YE SAHAGUN60074</t>
  </si>
  <si>
    <t>SAHAGUN50280</t>
  </si>
  <si>
    <t>PLANTA ALQUERIA CAJICA50486</t>
  </si>
  <si>
    <t>CEDI CAQUEZA0012</t>
  </si>
  <si>
    <t>CEDI CAQUEZA_0462</t>
  </si>
  <si>
    <t>CHIA60044</t>
  </si>
  <si>
    <t>LACTALIS COLOMBIA LTDA50652</t>
  </si>
  <si>
    <t>SUPERMERCADOS LATINOS 1 CHOCONTA50792</t>
  </si>
  <si>
    <t>PLANTA PELDAR ZIPAQUIRA2031</t>
  </si>
  <si>
    <t>DIMA - COGUA50591</t>
  </si>
  <si>
    <t>PELDAR VIDRIO50686</t>
  </si>
  <si>
    <t>COTA10217</t>
  </si>
  <si>
    <t>CELTA PARQUE INDUSTRIAL COTA50372</t>
  </si>
  <si>
    <t>CENTRAL PARK50373</t>
  </si>
  <si>
    <t>RESITER COTA50470</t>
  </si>
  <si>
    <t>CEDI COTA JERONIMO MARTINS50516</t>
  </si>
  <si>
    <t>OXXO SIBERIA50548</t>
  </si>
  <si>
    <t>CEDI ISIMO COTA50623</t>
  </si>
  <si>
    <t>DISTRIBUIDOR DE PRODUCTOS QUIMICOS SESAN50646</t>
  </si>
  <si>
    <t>COTA COUNTRY CLUB50654</t>
  </si>
  <si>
    <t>TRASNPORTUARIA CENTRAL PARK 8050674</t>
  </si>
  <si>
    <t>SIBERIA60042</t>
  </si>
  <si>
    <t>PEPSICO SIBERIA60108</t>
  </si>
  <si>
    <t>PRO CAMPEON50271</t>
  </si>
  <si>
    <t>FACATATIVA50186</t>
  </si>
  <si>
    <t>CEDI CALLE 800035</t>
  </si>
  <si>
    <t>TALLER MANTENIMIENTO EDINSA CALLE 8060003</t>
  </si>
  <si>
    <t>FUNZA2067</t>
  </si>
  <si>
    <t>IDEPLAST60154</t>
  </si>
  <si>
    <t>CELTA FUNZA60161</t>
  </si>
  <si>
    <t>PARQUE INDUSTRIAL SANTA LUCÍA50263</t>
  </si>
  <si>
    <t>PEPSICO FUNZA50268</t>
  </si>
  <si>
    <t>ARA CALLE 8050330</t>
  </si>
  <si>
    <t>EMERGENT COLD LATAM50392</t>
  </si>
  <si>
    <t>D1 FUNZA50512</t>
  </si>
  <si>
    <t>SURTI MAYORISTA FUNZA50517</t>
  </si>
  <si>
    <t>CEDI DOLLARCITY FUNZA50525</t>
  </si>
  <si>
    <t>GYJ FERRETERIAS SA FUNZA50540</t>
  </si>
  <si>
    <t>EXITO FUNZA50541</t>
  </si>
  <si>
    <t>MOINSOPLAST - FUNZA50588</t>
  </si>
  <si>
    <t>BUITRAGO FUNZA50593</t>
  </si>
  <si>
    <t>MANUCHAR FUNZA50602</t>
  </si>
  <si>
    <t>LEVAPAN FUNZA50705</t>
  </si>
  <si>
    <t>CENCOSUD COLOMBIA S.A50709</t>
  </si>
  <si>
    <t>CEDI FUSA_0013</t>
  </si>
  <si>
    <t>FUSAGASUGA60145</t>
  </si>
  <si>
    <t>CEDI FUSA0463</t>
  </si>
  <si>
    <t>GACHANCIPA60010</t>
  </si>
  <si>
    <t>EXENNTA GACHANCIPA50394</t>
  </si>
  <si>
    <t>CEDI JERONIMO MARTINS GACHANCIPA50524</t>
  </si>
  <si>
    <t>CEDI LA MESA0024</t>
  </si>
  <si>
    <t>CEDI MADRID0022</t>
  </si>
  <si>
    <t>PLANTA IBERPLAST2023</t>
  </si>
  <si>
    <t>MADRID60147</t>
  </si>
  <si>
    <t>EXITO MADRID50240</t>
  </si>
  <si>
    <t>NAVEMAR50255</t>
  </si>
  <si>
    <t>SIMARITIMA BOGOTA50472</t>
  </si>
  <si>
    <t>MADRID ECOGESTION50550</t>
  </si>
  <si>
    <t>ERCOL MADRID50551</t>
  </si>
  <si>
    <t>BODEGAS LITO MADRID50679</t>
  </si>
  <si>
    <t>MEDINA50636</t>
  </si>
  <si>
    <t>MOSQUERA10216</t>
  </si>
  <si>
    <t>CIPA SA50224</t>
  </si>
  <si>
    <t>CUMMINS DE LOS ANDES S.A MOSQUERA50231</t>
  </si>
  <si>
    <t>INMALBESTOS DE MOSQUERA50246</t>
  </si>
  <si>
    <t>FINCA SA MOSQUERA50295</t>
  </si>
  <si>
    <t>FINCA S.A MOSQUERA50399</t>
  </si>
  <si>
    <t>PATIOS DE COLOMBIA MOSQUERA50457</t>
  </si>
  <si>
    <t>PARQUE INDUSTRIAL MONTANA50628</t>
  </si>
  <si>
    <t>CEDI RICAURTE0390</t>
  </si>
  <si>
    <t>PUNTO DE INTERCAMBIO RICAURTE60080</t>
  </si>
  <si>
    <t>RICAURTE CUNDINAMARCA50488</t>
  </si>
  <si>
    <t>CENTRAL CERVECERA - SESQUILE1501</t>
  </si>
  <si>
    <t>CENTRAL CERVECERA1501</t>
  </si>
  <si>
    <t>AIR LIQUIDE SIBATE8101</t>
  </si>
  <si>
    <t>SIBATE50174</t>
  </si>
  <si>
    <t>METALICAS MENDEZ SIBATE50251</t>
  </si>
  <si>
    <t>D1 SIBATE50511</t>
  </si>
  <si>
    <t>CD SIBATE50696</t>
  </si>
  <si>
    <t>DIACO S.A. SIBATE50855</t>
  </si>
  <si>
    <t>SOACHA60056</t>
  </si>
  <si>
    <t>Parqueadero Tropicana 24h50785</t>
  </si>
  <si>
    <t>SOPO60115</t>
  </si>
  <si>
    <t>TENJO60122</t>
  </si>
  <si>
    <t>SUNSHINE BOUQUET50713</t>
  </si>
  <si>
    <t>CROWN6034</t>
  </si>
  <si>
    <t>TOCANCIPÁ2058</t>
  </si>
  <si>
    <t>CANPACK COLOMBIA SAS60123</t>
  </si>
  <si>
    <t>SEDIAL50169</t>
  </si>
  <si>
    <t>BAVARIA TOCANCIPA50189</t>
  </si>
  <si>
    <t>DF TOCANCIPA AIR LIQUIDE50193</t>
  </si>
  <si>
    <t>CARGUE CO250364</t>
  </si>
  <si>
    <t>LATA CROWN TOCANCIPA50424</t>
  </si>
  <si>
    <t>LINDE-TOCANCIPA50425</t>
  </si>
  <si>
    <t>PARQUE INDUSTRIAL GRAN SABANA50448</t>
  </si>
  <si>
    <t>D1 TOCANCIPA50513</t>
  </si>
  <si>
    <t>TOCANCIPA2058</t>
  </si>
  <si>
    <t>SEDIAL TOCANCIPA50549</t>
  </si>
  <si>
    <t>NUTIVA ALIMENTOS SAS50556</t>
  </si>
  <si>
    <t>SMI COLOMBIA TOCANCIPA50673</t>
  </si>
  <si>
    <t>BBI TOCANCIPA50704</t>
  </si>
  <si>
    <t>CEDI VILLETA0025</t>
  </si>
  <si>
    <t>CEDI ZIPAQUIRA0032</t>
  </si>
  <si>
    <t>RECREO3039</t>
  </si>
  <si>
    <t>ZIPAQUIRA50293</t>
  </si>
  <si>
    <t>EL RECREO ZIPAQUIRA50390</t>
  </si>
  <si>
    <t>FINCA EL RECREO50396</t>
  </si>
  <si>
    <t>ELECTRONIC SYSTEM ZIPAQUIRA50783</t>
  </si>
  <si>
    <t>QUIBDO CHOCO60130</t>
  </si>
  <si>
    <t>GOBERNACION DE QUIBDO50403</t>
  </si>
  <si>
    <t>BEBIDAS Y ALIMENTOS ALAMEDA50586</t>
  </si>
  <si>
    <t>GASEOSAS LUX NEIVA0385</t>
  </si>
  <si>
    <t>NEIVA60025</t>
  </si>
  <si>
    <t>FOOD AND DRINKS INCORPORTATED SAS50303</t>
  </si>
  <si>
    <t>ARA NEIVA50334</t>
  </si>
  <si>
    <t>FOOD AND DRINKS NEIVA50402</t>
  </si>
  <si>
    <t>FONDA LOS ARRIEROS NEIVA50595</t>
  </si>
  <si>
    <t>TRASTEOS SANTA MARIA NEIVA50657</t>
  </si>
  <si>
    <t>CEDI SUR NEIVA ISIMO50744</t>
  </si>
  <si>
    <t>SENA HUILA50668</t>
  </si>
  <si>
    <t>CEDI GARZON0387</t>
  </si>
  <si>
    <t>GARZON50573</t>
  </si>
  <si>
    <t>PITALITO60059</t>
  </si>
  <si>
    <t>CEDI RIOHACHA0239</t>
  </si>
  <si>
    <t>RIOHACHA60032</t>
  </si>
  <si>
    <t>BODEGA LLUVIA DE BENDICIONES50347</t>
  </si>
  <si>
    <t>YOICECRIVERA BODEGA RIOHACHA50484</t>
  </si>
  <si>
    <t>VIVERO AWAVICHOR50753</t>
  </si>
  <si>
    <t>CEDI FONSECA0448</t>
  </si>
  <si>
    <t>VIVERO ALCEBA50754</t>
  </si>
  <si>
    <t>CEDI MAICAO0230</t>
  </si>
  <si>
    <t>MAICAO50192</t>
  </si>
  <si>
    <t>PARAGUACHON- GUAJIRA50317</t>
  </si>
  <si>
    <t>CANTINERO KJ MAICAO50360</t>
  </si>
  <si>
    <t>COMERCIALIZADORA HOLAYA MAICAO50378</t>
  </si>
  <si>
    <t>COMERCIALIZADORA LAS MARGARITAS MAICAO50379</t>
  </si>
  <si>
    <t>DISTRIBUIDOR EL SURTIDOR MAICAO50385</t>
  </si>
  <si>
    <t>EL SURTIDOR MAICAO S.A50391</t>
  </si>
  <si>
    <t>INVERSIONES EL GORDO MAICAO50417</t>
  </si>
  <si>
    <t>JAH ABIHAIL S.A.S. MAICAO50419</t>
  </si>
  <si>
    <t>MINITIENDA LA FAVORITA MAICAO50437</t>
  </si>
  <si>
    <t>ALMACENADORA GRAN COLOMBIA S.A50537</t>
  </si>
  <si>
    <t>CEDI SANTA MARTA0118</t>
  </si>
  <si>
    <t>PUNTO DE INTERCAMBIO SANTA MARTA60083</t>
  </si>
  <si>
    <t>SANTA MARTA60028</t>
  </si>
  <si>
    <t>ALMAVIVA SANTA MARTA50205</t>
  </si>
  <si>
    <t>SOCIEDAD PORTUARIA DE SANTA MARTA50286</t>
  </si>
  <si>
    <t>BODEGA DE LICORES MAGDALENA RODADERO50749</t>
  </si>
  <si>
    <t>CEDI ARACATACA0119</t>
  </si>
  <si>
    <t>ARACATACA60094</t>
  </si>
  <si>
    <t>CIENAGA MAGDALENA60045</t>
  </si>
  <si>
    <t>SOCIEDAD PORTUARIA RIO CORDOBA SPRC50497</t>
  </si>
  <si>
    <t>FENOCO S.A CIENAGA50842</t>
  </si>
  <si>
    <t>CEDI EL BANCO MAGDALENA0436</t>
  </si>
  <si>
    <t>DIACO SA PALERMO SOCIEDAD PORTUARIA50854</t>
  </si>
  <si>
    <t>ALCALDÍA DE PARATEBUENO50627</t>
  </si>
  <si>
    <t>GASEOSAS LUX VILLAVICENCIO0393</t>
  </si>
  <si>
    <t>VILLAVICENCIO60029</t>
  </si>
  <si>
    <t>VILLAVICENCIO ADN50291</t>
  </si>
  <si>
    <t>GYJ FERRETERIAS SA - VILLAVICENCIO50526</t>
  </si>
  <si>
    <t>AGUAS DEL NACIMIENTO VILLAVICENCIO0029</t>
  </si>
  <si>
    <t>ARA VILLAVICENCIO50695</t>
  </si>
  <si>
    <t>ACACÍAS60004</t>
  </si>
  <si>
    <t>POSTOBON MEDELLIN0092</t>
  </si>
  <si>
    <t>MEDELLIN60039</t>
  </si>
  <si>
    <t>ARTESANOS MEDELLÍN3051</t>
  </si>
  <si>
    <t>OXIGENO10227</t>
  </si>
  <si>
    <t>SANTA ELENA60118</t>
  </si>
  <si>
    <t>INDURES60136</t>
  </si>
  <si>
    <t>VALDIVIA60140</t>
  </si>
  <si>
    <t>AIRGAS MEDELLIN60100</t>
  </si>
  <si>
    <t>CERVECERIA UNION MEDELLIN50183</t>
  </si>
  <si>
    <t>COMERCIALIZADORA SUPERMERCADOS LA 2000 MEDELLIN50226</t>
  </si>
  <si>
    <t>OXÍGENOS NACIONALES MEDELLÍN ARCOXI50258</t>
  </si>
  <si>
    <t>PAF MEDELLÍN (SURAGAS)50259</t>
  </si>
  <si>
    <t>HATSU9010</t>
  </si>
  <si>
    <t>ARA MAYORISTA MEDELLIN50333</t>
  </si>
  <si>
    <t>ARA PLACITA DE FLOREZ MEDELLIN50335</t>
  </si>
  <si>
    <t>BODEGA SURTI MAYORISTA PLACITA DE FLOREZ50348</t>
  </si>
  <si>
    <t>CARULLA VISITACION MEDELLIN50366</t>
  </si>
  <si>
    <t>CCL LA ESTRELLA50368</t>
  </si>
  <si>
    <t>CHIPER MEDELLÍN50375</t>
  </si>
  <si>
    <t>HOLASA MEDELLIN50406</t>
  </si>
  <si>
    <t>JUMBO LA 65 MEDELLIN50421</t>
  </si>
  <si>
    <t>JUMBO LAS VEGAS MEDELLIN50422</t>
  </si>
  <si>
    <t>MAKRO POBLADO MEDELLÍN50428</t>
  </si>
  <si>
    <t>PRICESMART MEDELLIN50463</t>
  </si>
  <si>
    <t>SUPERMERCADOS BOMBONA MEDELLIN50476</t>
  </si>
  <si>
    <t>VAQUITA BELEN MEDELLIN50482</t>
  </si>
  <si>
    <t>VAQUITA MAYORISTA MEDELLIN50483</t>
  </si>
  <si>
    <t>DIVISION TECNICA GUAYABAL50547</t>
  </si>
  <si>
    <t>RENTA FRIO50557</t>
  </si>
  <si>
    <t>BODEGA WESHOP MEDELLIN50559</t>
  </si>
  <si>
    <t>BAYRON ALBERTO DUQUE50577</t>
  </si>
  <si>
    <t>SUPERMERCADOS BOOM MEDELLIN50618</t>
  </si>
  <si>
    <t>MAKRO SAN JUAN MEDELLIN50619</t>
  </si>
  <si>
    <t>PULPIFRUTI50645</t>
  </si>
  <si>
    <t>GASES DE LA COSTA SUCURSAL MEDELLIN50656</t>
  </si>
  <si>
    <t>EDIFICIO COLTEJER50688</t>
  </si>
  <si>
    <t>FERROSVEL SAS50806</t>
  </si>
  <si>
    <t>ZONA FRANCA DE RIONEGRO50807</t>
  </si>
  <si>
    <t>SUPERMERCADOS OR COLORES50815</t>
  </si>
  <si>
    <t>MERCASUPER MEDELLIN50816</t>
  </si>
  <si>
    <t>AIR PRODUCTS CRYOGAS50841</t>
  </si>
  <si>
    <t>TRILLADORA COOPERATIVA DE CAFICULTORES DE SALGAR50508</t>
  </si>
  <si>
    <t>SANTA BARBARA60119</t>
  </si>
  <si>
    <t>CUMARAL50637</t>
  </si>
  <si>
    <t>AMAGA60127</t>
  </si>
  <si>
    <t>CARBONES SAN FERNANDO50362</t>
  </si>
  <si>
    <t>CEDI GRANADA0394</t>
  </si>
  <si>
    <t>GRANADA META50522</t>
  </si>
  <si>
    <t>CEDI SANTAFE DE ANTIOQUIA0080</t>
  </si>
  <si>
    <t>APARTADÓ60005</t>
  </si>
  <si>
    <t>BODEGAS D1 APARTADO50493</t>
  </si>
  <si>
    <t>PUERTO GAITAN50639</t>
  </si>
  <si>
    <t>PUERTO LOPEZ50539</t>
  </si>
  <si>
    <t>POSTOBON BELLO0079</t>
  </si>
  <si>
    <t>PARQUEADERO EL PEAJITO60001</t>
  </si>
  <si>
    <t>BELLO60014</t>
  </si>
  <si>
    <t>CIPA SA BELLO50225</t>
  </si>
  <si>
    <t>SOLLA BELLO50308</t>
  </si>
  <si>
    <t>ASERRÍO EL ROLO50341</t>
  </si>
  <si>
    <t>CEDI FABRICATO50500</t>
  </si>
  <si>
    <t>POSTOBON NORTE0043</t>
  </si>
  <si>
    <t>BODEGA TRADEMARKETING BELLO50611</t>
  </si>
  <si>
    <t>TALLER MANTENIMIENTO EDINSA BELLO50651</t>
  </si>
  <si>
    <t>PARQUEADERO LICO EXPRESS50653</t>
  </si>
  <si>
    <t>CALDAS60097</t>
  </si>
  <si>
    <t>PATIO DE CONTENEDORES CCL-SIMARITIMA50265</t>
  </si>
  <si>
    <t>DOLLARCITY CALDAS50387</t>
  </si>
  <si>
    <t>EGA KAT50389</t>
  </si>
  <si>
    <t>INDUSTRIAS PLASTICAS ATH CALDAS50411</t>
  </si>
  <si>
    <t>PARQUEADERO CCL CALDAS50450</t>
  </si>
  <si>
    <t>PATIO DE CONTENEDORES INTERMODAL50455</t>
  </si>
  <si>
    <t>CEDI CAUCASIA0384</t>
  </si>
  <si>
    <t>CAUCASIA60153</t>
  </si>
  <si>
    <t>CEDI CHIGORODO0074</t>
  </si>
  <si>
    <t>CHIGORODO50487</t>
  </si>
  <si>
    <t>GASEOSAS LUX PASTO0395</t>
  </si>
  <si>
    <t>PUNTO DE INTERCAMBIO CHACHAGUI60065</t>
  </si>
  <si>
    <t>PASTO60148</t>
  </si>
  <si>
    <t>DISTRIBUCIONES SEVAS50504</t>
  </si>
  <si>
    <t>NUTRIMENTI1381</t>
  </si>
  <si>
    <t>RTD COPACABANA60000</t>
  </si>
  <si>
    <t>COPACABANA60129</t>
  </si>
  <si>
    <t>NUTRIMENTI COPACABANA50443</t>
  </si>
  <si>
    <t>ELECTROCLUTCH COPACABANA50733</t>
  </si>
  <si>
    <t>CEDI IPIALES0397</t>
  </si>
  <si>
    <t>IPIALES60013</t>
  </si>
  <si>
    <t>PUNTO EXPORTACION IPIALES60052</t>
  </si>
  <si>
    <t>TULCÁN  EXPO ECUADOR  50315</t>
  </si>
  <si>
    <t>ALMAFRONTERA LTDA IPIALES50325</t>
  </si>
  <si>
    <t>PARQUEADERO INTERNACIONAL - IPIALES50452</t>
  </si>
  <si>
    <t>CENTRO LOGISTICO ITULPARK50532</t>
  </si>
  <si>
    <t>COMERCIAL INTERGRANOS S.A.S50800</t>
  </si>
  <si>
    <t>ENTRERIOS60134</t>
  </si>
  <si>
    <t>ENVIGADO60047</t>
  </si>
  <si>
    <t>CEDI EXITO VEGAS ENVIGADO50217</t>
  </si>
  <si>
    <t>VAQUITA ENVIGADO50814</t>
  </si>
  <si>
    <t>CEDI TUMACO0396</t>
  </si>
  <si>
    <t>SOCIEDAD PORTUARIA DE TUMACO50475</t>
  </si>
  <si>
    <t>TUMACO NARINO50563</t>
  </si>
  <si>
    <t>TUQUERRES NARINO50519</t>
  </si>
  <si>
    <t>MERCAPRI50552</t>
  </si>
  <si>
    <t>ALKOSTO TUQUERRES50576</t>
  </si>
  <si>
    <t>MERKA CENTRO50775</t>
  </si>
  <si>
    <t>GIRARDOTA60011</t>
  </si>
  <si>
    <t>ENKA DE COLOMBIA3038</t>
  </si>
  <si>
    <t>ITALCOL GIRARDOTA50247</t>
  </si>
  <si>
    <t>DRINKS DE COLOMBIA S.A.S50388</t>
  </si>
  <si>
    <t>ISIMO GIRARDOTA50418</t>
  </si>
  <si>
    <t>D1 GIRARDOTA50553</t>
  </si>
  <si>
    <t>MINIPET SAS GIRARDOTA50592</t>
  </si>
  <si>
    <t>BBI GIRARDOTA50703</t>
  </si>
  <si>
    <t>LEVAPAN GIRARDOTA50706</t>
  </si>
  <si>
    <t>ARA GIRARDOTA50779</t>
  </si>
  <si>
    <t>LICORES CASA MORENO50780</t>
  </si>
  <si>
    <t>SABOR REFRESCANTE50781</t>
  </si>
  <si>
    <t>DISTIRIBUCIONES C.M #250782</t>
  </si>
  <si>
    <t>NUTREO GUARNE60128</t>
  </si>
  <si>
    <t>GUARNE10211</t>
  </si>
  <si>
    <t>ALDIA LOGISTICA GUARNE50200</t>
  </si>
  <si>
    <t>D1 GUARNE50554</t>
  </si>
  <si>
    <t>GUTAPE60133</t>
  </si>
  <si>
    <t>CEDI ITAGUI0292</t>
  </si>
  <si>
    <t>ITAGUI60022</t>
  </si>
  <si>
    <t>ERCOL ITAGUI10221</t>
  </si>
  <si>
    <t>COLANTA ITAGÜI50377</t>
  </si>
  <si>
    <t>TERNIUM ITAGUI50530</t>
  </si>
  <si>
    <t>STECKERL ITAGUI COP50533</t>
  </si>
  <si>
    <t>J-O DISTRIBUCIONES SAS50580</t>
  </si>
  <si>
    <t>SOMOS PET ITAGUI50661</t>
  </si>
  <si>
    <t>INNOVAPET ENVASES S.A.S.50717</t>
  </si>
  <si>
    <t>KENWORTH DE LA MONTAÑA S.A.S. Itagui50787</t>
  </si>
  <si>
    <t>LA CEJA60131</t>
  </si>
  <si>
    <t>ESTRELLA60046</t>
  </si>
  <si>
    <t>ARA LA ESTRELLA50332</t>
  </si>
  <si>
    <t>FLETEX MEDELLIN50401</t>
  </si>
  <si>
    <t>MOLDPET LA ESTRELLA50439</t>
  </si>
  <si>
    <t>PRICESMART ESTRELLA (BODEGAS CCL MEDELLIN)50462</t>
  </si>
  <si>
    <t>D1 ESTRELLA50555</t>
  </si>
  <si>
    <t>MOLPET50569</t>
  </si>
  <si>
    <t>PUNTO DE INTERCAMBIO LA FELISA60071</t>
  </si>
  <si>
    <t>PUNTO DE INTERCAMBIO LA PINTADA60073</t>
  </si>
  <si>
    <t>CARAMANTA60135</t>
  </si>
  <si>
    <t>LA UNION60132</t>
  </si>
  <si>
    <t>GASEOSAS LUX CUCUTA0438</t>
  </si>
  <si>
    <t>PUNTO DE INTERCAMBIO EDS LA MULERA CUCUTA60069</t>
  </si>
  <si>
    <t>CUCUTA60019</t>
  </si>
  <si>
    <t>PUNTO DE EXPORTACION CUCUTA60155</t>
  </si>
  <si>
    <t>MINA MONTUR50269</t>
  </si>
  <si>
    <t>YILCOQUE CUCUTA50292</t>
  </si>
  <si>
    <t>BODEGAS DE TIENDAS ARA CUCUTA50357</t>
  </si>
  <si>
    <t>C.I. EMPAQUETADORA DEL NORTE S.A.S50359</t>
  </si>
  <si>
    <t>INDUCOKE B&amp;M S.A.S50410</t>
  </si>
  <si>
    <t>KOBA D1 CUCUTA50423</t>
  </si>
  <si>
    <t>MINA DE CARBON CUCUTA50430</t>
  </si>
  <si>
    <t>MINA DE CARBON PERACOS - CÚCUTA50431</t>
  </si>
  <si>
    <t>MINA LA FLORIDA SARDINATA50435</t>
  </si>
  <si>
    <t>PATIO BONITO CUCUTA50453</t>
  </si>
  <si>
    <t>TRANSPORTES CONDOR CUCUTA S.A.S50481</t>
  </si>
  <si>
    <t>TRENDS LOVERS50499</t>
  </si>
  <si>
    <t>MINA LA DONJUANA CHINACOTA50582</t>
  </si>
  <si>
    <t>PATIO INDUMAX SAS SECTOR SAN FAUSTINO50583</t>
  </si>
  <si>
    <t>BODEGA RENTAS CUCUTA50743</t>
  </si>
  <si>
    <t>PUERTO CONEXUS50279</t>
  </si>
  <si>
    <t>MINA DE CARBON-FRONTIER50432</t>
  </si>
  <si>
    <t>MINA GAC CARBONES50434</t>
  </si>
  <si>
    <t>MINA PAJARITO EL ZULIA50436</t>
  </si>
  <si>
    <t>EL PEÑOL ANTIOQUIA50489</t>
  </si>
  <si>
    <t>CEDI OCAÑA0434</t>
  </si>
  <si>
    <t>OCAÑA60026</t>
  </si>
  <si>
    <t>CEDI PAMPLONA0439</t>
  </si>
  <si>
    <t>PUNTO DE INTERCAMBIO EL DESCANSO PAMPLONA60070</t>
  </si>
  <si>
    <t>PAMPLONA50490</t>
  </si>
  <si>
    <t>MINA LA LEJÍA50536</t>
  </si>
  <si>
    <t>MINA CARBOMAX DE COLOMBIA50607</t>
  </si>
  <si>
    <t>MINA FUTBCOQUE SAN CAYETANO50433</t>
  </si>
  <si>
    <t>PATIO TORCOROMA SARDINATA50456</t>
  </si>
  <si>
    <t>NECOCLI60060</t>
  </si>
  <si>
    <t>CEDI PUERTO BERRIO0433</t>
  </si>
  <si>
    <t>PROMINERALES PUERTO BERRIO50272</t>
  </si>
  <si>
    <t>RIOCLARO60058</t>
  </si>
  <si>
    <t>PUNTO DE INTERCAMBIO PUERTO TRIUNFO60079</t>
  </si>
  <si>
    <t>AEROPUERTO JOSE MARIA CORDOBA50575</t>
  </si>
  <si>
    <t>CEDI RIONEGRO0090</t>
  </si>
  <si>
    <t>HOT FILL PARQUE INDUSTRIAL LA REGIONAL3041</t>
  </si>
  <si>
    <t>RIONEGRO60027</t>
  </si>
  <si>
    <t> ASOCIACION JUANCHO CORRELON</t>
  </si>
  <si>
    <t>ASJUACO</t>
  </si>
  <si>
    <t>SPRON60168</t>
  </si>
  <si>
    <t>TACMO50175</t>
  </si>
  <si>
    <t>EL CARMEN DE VIBORAL50190</t>
  </si>
  <si>
    <t>ALDIA LOGISTICA RIONEGRO50201</t>
  </si>
  <si>
    <t>BODEGA TACMO50349</t>
  </si>
  <si>
    <t>CONCEPCION50825</t>
  </si>
  <si>
    <t>PALMAS50826</t>
  </si>
  <si>
    <t>GUATAPE50827</t>
  </si>
  <si>
    <t>ARGELIA50828</t>
  </si>
  <si>
    <t>PIEDRAS BLANCAS50829</t>
  </si>
  <si>
    <t>GRANADA50830</t>
  </si>
  <si>
    <t>MARINILLA50831</t>
  </si>
  <si>
    <t>EL RETIRO50832</t>
  </si>
  <si>
    <t>ALEJANDRIA50833</t>
  </si>
  <si>
    <t>COCORNA50834</t>
  </si>
  <si>
    <t>ABEJORRAL50835</t>
  </si>
  <si>
    <t>SONSON50836</t>
  </si>
  <si>
    <t>SAN RAFAEL50837</t>
  </si>
  <si>
    <t>SAN CARLOS50838</t>
  </si>
  <si>
    <t>SAN LUIS50839</t>
  </si>
  <si>
    <t>NARIÑO50840</t>
  </si>
  <si>
    <t>SABANETA50310</t>
  </si>
  <si>
    <t>LICO EXPRESS SABANETA50505</t>
  </si>
  <si>
    <t>ASERRÍO GANGES CODEMACO SAN PEDRO DE LOS MILAGROS50178</t>
  </si>
  <si>
    <t>SANTA ROSA60117</t>
  </si>
  <si>
    <t>SANTUARIO60116</t>
  </si>
  <si>
    <t>TURBO60139</t>
  </si>
  <si>
    <t>PUERTO BAHIA COLOMBIA DE URABA50617</t>
  </si>
  <si>
    <t>VENECIA ANTIOQUIA50301</t>
  </si>
  <si>
    <t>YARUMAL60150</t>
  </si>
  <si>
    <t>NUCLEOS DE MADERA2051</t>
  </si>
  <si>
    <t>NUCLEOS COLOMBIA-LLANOS DE CUIVA50256</t>
  </si>
  <si>
    <t>ECOPAQUE LAS GARZAS50819</t>
  </si>
  <si>
    <t>ZARAGOSA ANTIOQUIA50173</t>
  </si>
  <si>
    <t>CEDI ARMENIA0142</t>
  </si>
  <si>
    <t>ARMENIA60142</t>
  </si>
  <si>
    <t>HIERROS DE OCCIDENTE - ARMENIA50405</t>
  </si>
  <si>
    <t>SEVILLA50810</t>
  </si>
  <si>
    <t>CALARCA50187</t>
  </si>
  <si>
    <t>DON POLLO CALARCÁ50234</t>
  </si>
  <si>
    <t>TEBAIDA60121</t>
  </si>
  <si>
    <t>POSTOBON PEREIRA0198</t>
  </si>
  <si>
    <t>PEREIRA60041</t>
  </si>
  <si>
    <t>ERCOL PEREIRA60165</t>
  </si>
  <si>
    <t>BODEGAS D1 PEREIRA50355</t>
  </si>
  <si>
    <t>GYJ FERRETERIAS SA - PEREIRA50404</t>
  </si>
  <si>
    <t>PRICESMART PEREIRA50464</t>
  </si>
  <si>
    <t>LICOEXPRESS PEREIRA50647</t>
  </si>
  <si>
    <t>JHONS BAKERY PAN Y MAS50676</t>
  </si>
  <si>
    <t>COOPERATIVA DE CAFICULTORES DE RISARALDA COOPCAFER50752</t>
  </si>
  <si>
    <t>C.I. METALES LA UNIÓN S.A.S50802</t>
  </si>
  <si>
    <t>DISEÑOS Y SISTEMAS LTDA50822</t>
  </si>
  <si>
    <t>POSTOBON DOSQUEBRADAS0134</t>
  </si>
  <si>
    <t>PUNTO DE INTERCAMBIO DOSQUEBRADAS60067</t>
  </si>
  <si>
    <t>DOSQUEBRADAS60053</t>
  </si>
  <si>
    <t>TERNIUM - STECKERL EJE CAFETERO50535</t>
  </si>
  <si>
    <t>AUTOMUNDIAL DOSQUEBRADAS50789</t>
  </si>
  <si>
    <t>INGENIO RISARALDA60057</t>
  </si>
  <si>
    <t>LA VIRGINIA60151</t>
  </si>
  <si>
    <t>ARA EL SAMAN50208</t>
  </si>
  <si>
    <t>BUCARAMANGA60017</t>
  </si>
  <si>
    <t>PUNTO DE INTERCAMBIO EL PLAYON60105</t>
  </si>
  <si>
    <t>BODEGA GABRIEL50345</t>
  </si>
  <si>
    <t>FINCA SA BUCARAMANGA50400</t>
  </si>
  <si>
    <t>PRECOCIDOS DEL ORIENTE BUCARAMANGA50459</t>
  </si>
  <si>
    <t>BUCARAMANGA APOYO DISTRIBUCIÓN T250630</t>
  </si>
  <si>
    <t>OXXO SANTANDER50660</t>
  </si>
  <si>
    <t>CEDI BARBOSA0446</t>
  </si>
  <si>
    <t>PUNTO DE INTERCAMBIO SANTANA60084</t>
  </si>
  <si>
    <t>BARBOSA SANTANDER50261</t>
  </si>
  <si>
    <t>COMESTIBLES SAN MARTIN S.A.S.50675</t>
  </si>
  <si>
    <t>GASEOSAS LUX BARRANCA0424</t>
  </si>
  <si>
    <t>PUNTO DE INTERCAMBIO LA LIZAMA BARRANCABERMEJA60072</t>
  </si>
  <si>
    <t>BARRANCABERMEJA60144</t>
  </si>
  <si>
    <t>IMPALA BARRANCABERMEJA50245</t>
  </si>
  <si>
    <t>SOCIEDAD PORTUARIA BARRANCABERMEJA50309</t>
  </si>
  <si>
    <t>HOTEL OLGA LUCIA DC50408</t>
  </si>
  <si>
    <t>PRICESMART FLORIDABLANCA50270</t>
  </si>
  <si>
    <t>MAKRO FLORIDABLANCA50307</t>
  </si>
  <si>
    <t>FLORIDABLANCA50689</t>
  </si>
  <si>
    <t>GIRON60012</t>
  </si>
  <si>
    <t>BODEGAS LITO BUCARAMANGA50213</t>
  </si>
  <si>
    <t>CASA LUKER GIRON50216</t>
  </si>
  <si>
    <t>GARCILLANTAS GIRON50243</t>
  </si>
  <si>
    <t>SANTANDEREANA DE ACEITES - SACEITES GIRON50281</t>
  </si>
  <si>
    <t>MOLINO DE ORIENTE S.A50297</t>
  </si>
  <si>
    <t>FINCA GIRON50298</t>
  </si>
  <si>
    <t>ALKOSTO GIRON50322</t>
  </si>
  <si>
    <t>CENTRO LOGISTICO METROPOLITANO50374</t>
  </si>
  <si>
    <t>FINCA S.A GIRON50398</t>
  </si>
  <si>
    <t>MOLINO DE ORIENTE S.A. GIRÓN50440</t>
  </si>
  <si>
    <t>PARQUE INDUSTRIAL PROVINCIA DE SOTO 250449</t>
  </si>
  <si>
    <t>INDUSTRIA HARINERA DE SANTANDER50608</t>
  </si>
  <si>
    <t>ITALCOL GIRON50609</t>
  </si>
  <si>
    <t>LEBRIJA60051</t>
  </si>
  <si>
    <t>KOBA D1 LEBRIJA50354</t>
  </si>
  <si>
    <t>JUGOS Y FRUTAS DE COLOMBIA S.A.S50420</t>
  </si>
  <si>
    <t>GASEOSAS LUX PIEDECUESTA0422</t>
  </si>
  <si>
    <t>PUNTO DE INTERCAMBIO EDS EL MOLINO PIEDECUESTA60068</t>
  </si>
  <si>
    <t>PUNTO DE INTERCAMBIO PIEDECUESTA60077</t>
  </si>
  <si>
    <t>PIEDECUESTA50172</t>
  </si>
  <si>
    <t>SANTA ANA PIEDECUESTA50188</t>
  </si>
  <si>
    <t>HOTEL EL MOLINO PIEDECUESTA50407</t>
  </si>
  <si>
    <t>CEDI PINCHOTE0423</t>
  </si>
  <si>
    <t>PINCHOTE50690</t>
  </si>
  <si>
    <t>SAN GIL60034</t>
  </si>
  <si>
    <t>COOPERATIVA DE CAFILCULTORE DE SANTANDER50382</t>
  </si>
  <si>
    <t>SAN VICENTE DE CHUCURÍ50638</t>
  </si>
  <si>
    <t>PUNTO DE INTERCAMBIO CHINU60066</t>
  </si>
  <si>
    <t>CEDI SINCELEJO0382</t>
  </si>
  <si>
    <t>SINCELEJO60149</t>
  </si>
  <si>
    <t>ALMIDONES DE SUCRE S. A. S.50328</t>
  </si>
  <si>
    <t>CASA SINCELEJO  DIEGO ARMANDO VITOLA LUNA50804</t>
  </si>
  <si>
    <t>COROZAL SUCRE50314</t>
  </si>
  <si>
    <t>PUNTO DE INTERCAMBIO SAMPUES60082</t>
  </si>
  <si>
    <t>FINCA LAS TANGAS - SUCRE50664</t>
  </si>
  <si>
    <t>PUERTO TOLU50184</t>
  </si>
  <si>
    <t>PUERTO COMPAS TOLU50277</t>
  </si>
  <si>
    <t>TOLU50506</t>
  </si>
  <si>
    <t>CHICORAL60156</t>
  </si>
  <si>
    <t>VIVERO MAGDALENA RIVER CHICORAL50610</t>
  </si>
  <si>
    <t>GASEOSAS LUX IBAGUE0389</t>
  </si>
  <si>
    <t>IBAGUE60021</t>
  </si>
  <si>
    <t>D1 IBAGUE50514</t>
  </si>
  <si>
    <t>SUR TOLIMA ISIMO50739</t>
  </si>
  <si>
    <t>PUNTO DE INTERCAMBIO GUALANDAY3042</t>
  </si>
  <si>
    <t>ESPINAL50574</t>
  </si>
  <si>
    <t>FLANDES60106</t>
  </si>
  <si>
    <t>GUAMO50502</t>
  </si>
  <si>
    <t>LERIDA60146</t>
  </si>
  <si>
    <t>CEDI MARIQUITA0392</t>
  </si>
  <si>
    <t xml:space="preserve"> INVERSIONES SAKHOL SAS SAN JOSE DEL GUAVIARE</t>
  </si>
  <si>
    <t>INVSJDG</t>
  </si>
  <si>
    <t>PUNTO DE INTERCAMBIO PADUA60076</t>
  </si>
  <si>
    <t xml:space="preserve"> GRUPO CINCO SARAVENA</t>
  </si>
  <si>
    <t>GRCINCO</t>
  </si>
  <si>
    <t>MARIQUITA60038</t>
  </si>
  <si>
    <t xml:space="preserve"> DISTRIBUIDORA LA ALIANZA DC SAS</t>
  </si>
  <si>
    <t>DISTALI</t>
  </si>
  <si>
    <t>GASEOSAS GLACIAL MARIQUITA50170</t>
  </si>
  <si>
    <t xml:space="preserve"> LA ECONOMIKA SUMINISTROS INSUMOS</t>
  </si>
  <si>
    <t>ECONSUM</t>
  </si>
  <si>
    <t>CEDI SALDAÑA0386</t>
  </si>
  <si>
    <t xml:space="preserve"> CAFETERIA SHARIT</t>
  </si>
  <si>
    <t>CAFSHA</t>
  </si>
  <si>
    <t>CALI3024</t>
  </si>
  <si>
    <t xml:space="preserve"> NUTRIMENTI VILLAVICENCIO</t>
  </si>
  <si>
    <t>NUTVILL</t>
  </si>
  <si>
    <t>AMCOR60109</t>
  </si>
  <si>
    <t xml:space="preserve"> VENDING JAMUNDÍ</t>
  </si>
  <si>
    <t>VENJAMU</t>
  </si>
  <si>
    <t>CERVECERIA DEL VALLE60160</t>
  </si>
  <si>
    <t xml:space="preserve"> ARA VILLAVICENCIO</t>
  </si>
  <si>
    <t>ARAVILL</t>
  </si>
  <si>
    <t>CHIPER CALI50223</t>
  </si>
  <si>
    <t xml:space="preserve"> KRAKSGOL CC TINTAL</t>
  </si>
  <si>
    <t>KRAKCC</t>
  </si>
  <si>
    <t>IMPADOC SA CALI50244</t>
  </si>
  <si>
    <t xml:space="preserve"> AMERICAS 68 EXPRESS</t>
  </si>
  <si>
    <t>AME68EX</t>
  </si>
  <si>
    <t>IVESUR COLOMBIA S.A. CALI50248</t>
  </si>
  <si>
    <t xml:space="preserve"> DISTRIBUICIONES SHAMACA SAS</t>
  </si>
  <si>
    <t>DISHAMA</t>
  </si>
  <si>
    <t>ALKOSTO CALI NORTE50323</t>
  </si>
  <si>
    <t xml:space="preserve"> VENDING PALMIRA</t>
  </si>
  <si>
    <t>VENPALM</t>
  </si>
  <si>
    <t>ALKOSTO CALI SUR50324</t>
  </si>
  <si>
    <t xml:space="preserve"> LEVAPAN GIRARDOTA</t>
  </si>
  <si>
    <t>LEVGIRA</t>
  </si>
  <si>
    <t>MAKRO CALI NORTE50426</t>
  </si>
  <si>
    <t xml:space="preserve"> LEVAPAN FUNZA</t>
  </si>
  <si>
    <t>LEVFUNZ</t>
  </si>
  <si>
    <t>MAKRO CALI VALLE DE LILI SUR50427</t>
  </si>
  <si>
    <t xml:space="preserve"> MEDIUM EDGARDO BLANCO Y CIA S C A</t>
  </si>
  <si>
    <t>MEDBLA</t>
  </si>
  <si>
    <t>OCCIDENTAL DE PLASTICOS S.A50444</t>
  </si>
  <si>
    <t xml:space="preserve"> CENCOSUD COLOMBIA S.A</t>
  </si>
  <si>
    <t>CENCOCO</t>
  </si>
  <si>
    <t>OTORGO ENVASES S.A.S.50445</t>
  </si>
  <si>
    <t xml:space="preserve"> FINCA JAGUA DE IBIRICO</t>
  </si>
  <si>
    <t>FINJIBI</t>
  </si>
  <si>
    <t>PRICESMART CALI CAÑASGORDAS50460</t>
  </si>
  <si>
    <t xml:space="preserve"> VENDING CALI</t>
  </si>
  <si>
    <t>VENCALI</t>
  </si>
  <si>
    <t>PRICESMART CALI MENGA50461</t>
  </si>
  <si>
    <t xml:space="preserve"> SUNSHINE BOUQUET</t>
  </si>
  <si>
    <t>SUNBQT</t>
  </si>
  <si>
    <t>PROPAL PLANTA 1 CALI50466</t>
  </si>
  <si>
    <t xml:space="preserve"> METROPOL MODELIA</t>
  </si>
  <si>
    <t>POSTOBON S.A. CRA 8VA50542</t>
  </si>
  <si>
    <t xml:space="preserve"> FRUVER LA FELICIDAD</t>
  </si>
  <si>
    <t>FRUFELI</t>
  </si>
  <si>
    <t>AMBULANTES DE LOS ESCENARIOS PUBLICOS50543</t>
  </si>
  <si>
    <t xml:space="preserve"> PROMO PARAMO</t>
  </si>
  <si>
    <t>PROPRA</t>
  </si>
  <si>
    <t>REPRESENTACIONES PUBLITOUR50544</t>
  </si>
  <si>
    <t xml:space="preserve"> INNOVAPET ENVASES S.A.S.</t>
  </si>
  <si>
    <t>INNOPET</t>
  </si>
  <si>
    <t>ASOCIACION JUANCHO CORRELON50545</t>
  </si>
  <si>
    <t xml:space="preserve"> CENCOSUD COLOMBIA YUMBO</t>
  </si>
  <si>
    <t>CENYUMB</t>
  </si>
  <si>
    <t>INGREDION COLOMBIA S.A CALI50759</t>
  </si>
  <si>
    <t>JARDIN PLAZA WINNER GROUP50799</t>
  </si>
  <si>
    <t>50709 - CENCOSUD COLOMBIA S.A</t>
  </si>
  <si>
    <t>VENDING CALI50813</t>
  </si>
  <si>
    <t>50712 - MANUCHAR PALMIRA</t>
  </si>
  <si>
    <t>MANUCH</t>
  </si>
  <si>
    <t>COLGATE PALMOLIVE 50845</t>
  </si>
  <si>
    <t>50723 - COLEGIO SALESIANO</t>
  </si>
  <si>
    <t>COLOMBINA S.A CALI50846</t>
  </si>
  <si>
    <t>50725 - FACTORES Y MERCADO</t>
  </si>
  <si>
    <t>FACYMER</t>
  </si>
  <si>
    <t>LOS TEJADITOS S.A.S50848</t>
  </si>
  <si>
    <t>50720 - DISTRIBUCIONES LA CASA BLANCA</t>
  </si>
  <si>
    <t>CASABL</t>
  </si>
  <si>
    <t>CEDI BUENAVENTURA0131</t>
  </si>
  <si>
    <t>50721 - MERKATIENDAS LA GUACA</t>
  </si>
  <si>
    <t>GUACAM</t>
  </si>
  <si>
    <t>PUERTO BUENAVENTURA3001</t>
  </si>
  <si>
    <t>50722 - F1 METROWILFO</t>
  </si>
  <si>
    <t>METROF</t>
  </si>
  <si>
    <t>BUENAVENTURA60054</t>
  </si>
  <si>
    <t>N12 - NUTRIMENTI VILLAVICENCIO</t>
  </si>
  <si>
    <t>NUTVLL</t>
  </si>
  <si>
    <t>APIX BUENAVENTURA50207</t>
  </si>
  <si>
    <t>N40 - NUTRIMENTI NEIVA</t>
  </si>
  <si>
    <t>NUTNEI</t>
  </si>
  <si>
    <t>BODEGA EL TRIUNFO50211</t>
  </si>
  <si>
    <t>50724 - COLEGIO LA PRESENTACION</t>
  </si>
  <si>
    <t>CENTRACAR BUENAVENTURA50219</t>
  </si>
  <si>
    <t>50680 - ALKOSTO EL EDEN BOGOTA</t>
  </si>
  <si>
    <t>ALKOED</t>
  </si>
  <si>
    <t>SOCIEDAD PORTUARIA TERMINAL DE CONTENEDORES DE BUENAVENTURA50267</t>
  </si>
  <si>
    <t>50678 - DISTRI 18 LICORES SAS</t>
  </si>
  <si>
    <t>LIC018</t>
  </si>
  <si>
    <t>SOCIEDAD PORTUARIA BUENAVENTURA50285</t>
  </si>
  <si>
    <t>50726 - MARKET MULTICATEGORIAS</t>
  </si>
  <si>
    <t>MARKET</t>
  </si>
  <si>
    <t>SOCIEDAD PUERTO INDUSTRIAL AGUADULCE S.A.50287</t>
  </si>
  <si>
    <t>50695 - ARA VILLAVICENCIO</t>
  </si>
  <si>
    <t>BODEGA TKS50350</t>
  </si>
  <si>
    <t>NUTRIMENTI ARAUCA</t>
  </si>
  <si>
    <t>NUTARA</t>
  </si>
  <si>
    <t>BODEGA TNT BUENAVENTURA50351</t>
  </si>
  <si>
    <t>50727 - SAN DIEGO SUPERMERCADO</t>
  </si>
  <si>
    <t>PARQUEADERO EMPRESARIAL O LINEA BUENAVENTURA50451</t>
  </si>
  <si>
    <t>50568 - MEDIUM EDGARDO BLANCO Y CIA S C A</t>
  </si>
  <si>
    <t>PUERTO TCBUEN50469</t>
  </si>
  <si>
    <t>50728 - PA MEKATEAR</t>
  </si>
  <si>
    <t>CEDI BUGA0411</t>
  </si>
  <si>
    <t>V03 - VENDING JAMUNDÍ</t>
  </si>
  <si>
    <t>PUNTO DE INTERCAMBIO BUGA60062</t>
  </si>
  <si>
    <t>50696 - CD SIBATE</t>
  </si>
  <si>
    <t>BUGA60159</t>
  </si>
  <si>
    <t>V02 - VENDING PALMIRA</t>
  </si>
  <si>
    <t>MOLINO SANTA MARTA BUGA50252</t>
  </si>
  <si>
    <t>50735 - DISTRIBUIDORA RAMIREZ</t>
  </si>
  <si>
    <t>BODEGA LA TUNERA50346</t>
  </si>
  <si>
    <t>50734 - CHORIZO SANTANDEREANO ORIGINAL 2</t>
  </si>
  <si>
    <t>INGENIO MAYAGUEZ50414</t>
  </si>
  <si>
    <t>50736 - DISTRIBUIDORA PAEZ Y.R.C.S</t>
  </si>
  <si>
    <t>PUNTO DE INTERCAMBIO CARTAGO60064</t>
  </si>
  <si>
    <t>NTRMNEI</t>
  </si>
  <si>
    <t>CARTAGO50185</t>
  </si>
  <si>
    <t>50704 - BBI TOCANCIPA</t>
  </si>
  <si>
    <t>BBITO</t>
  </si>
  <si>
    <t>CONTEGRAL S.A.S. CARTAGO50296</t>
  </si>
  <si>
    <t>NTRMVIL</t>
  </si>
  <si>
    <t>PAPELES NACIONALES CARTAGO S.A50447</t>
  </si>
  <si>
    <t>N20-NUTRIMENTI TUNJA</t>
  </si>
  <si>
    <t>NTRMTUN</t>
  </si>
  <si>
    <t>INGENIO RIOPAILA60055</t>
  </si>
  <si>
    <t>50755 - LA BODEGA MAGICA</t>
  </si>
  <si>
    <t>MAGBOG</t>
  </si>
  <si>
    <t>INGENIO PROVIDENCIA2006</t>
  </si>
  <si>
    <t>50760 - DISTRIBUICIONES EDMAR</t>
  </si>
  <si>
    <t>EDMBOG</t>
  </si>
  <si>
    <t>INGENIO MANUELITA50413</t>
  </si>
  <si>
    <t>50761 - F1 MERCAFAM</t>
  </si>
  <si>
    <t>BODEGAS ARA CERRITOS50620</t>
  </si>
  <si>
    <t>50534 - OCCIDENTAL DE PLASTICOS</t>
  </si>
  <si>
    <t>OCCPLAS</t>
  </si>
  <si>
    <t>INGENIO PICHICHI50809</t>
  </si>
  <si>
    <t>50762 - MANANTIAL SAS</t>
  </si>
  <si>
    <t>MANBOG</t>
  </si>
  <si>
    <t>CEDI JAMUNDI0358</t>
  </si>
  <si>
    <t>50763 - TIENDA DISTRICASTILLA</t>
  </si>
  <si>
    <t>DISBOG</t>
  </si>
  <si>
    <t>JAMUNDÍ60167</t>
  </si>
  <si>
    <t>50703 - BBI GIRARDOTA</t>
  </si>
  <si>
    <t>BBIGIRAR</t>
  </si>
  <si>
    <t>ALOEXPRESS50176</t>
  </si>
  <si>
    <t>50705 - LEVAPAN FUNZA</t>
  </si>
  <si>
    <t>LEVAPFUN</t>
  </si>
  <si>
    <t>BODEGA WESHOP JAMUNDI50560</t>
  </si>
  <si>
    <t>NUTRMAR</t>
  </si>
  <si>
    <t>MARIA FERNANDA AGUDELO50798</t>
  </si>
  <si>
    <t>VENDING JAMUNDI50811</t>
  </si>
  <si>
    <t>50766 - ABASTOS COMERCIAL DE VIVERES</t>
  </si>
  <si>
    <t>ABASVI</t>
  </si>
  <si>
    <t>PALMASECA PALMIRA VALLE DEL CAUCA50316</t>
  </si>
  <si>
    <t>50764 - PORVENIR PENSIONES Y CESANTÍAS</t>
  </si>
  <si>
    <t>PALMIRA60048</t>
  </si>
  <si>
    <t>50756 - RCN TV AV AMERICAS</t>
  </si>
  <si>
    <t>RCNAME</t>
  </si>
  <si>
    <t>ARA PARQUE IND GUAJIRA 750305</t>
  </si>
  <si>
    <t>50757 - MERCAGAN SALITRE</t>
  </si>
  <si>
    <t>MERSALI</t>
  </si>
  <si>
    <t>ZONA FRANCA PALMASECA CALI50485</t>
  </si>
  <si>
    <t>50768 - INVERSIONES ARCHILA MONSALVE</t>
  </si>
  <si>
    <t>INVMON</t>
  </si>
  <si>
    <t>PRODUCCIONES LOPEZ VALENCIA SAS.50546</t>
  </si>
  <si>
    <t>50770 - F1 EL ARCA DISTRIBUCIONES SAS</t>
  </si>
  <si>
    <t>F1ARC</t>
  </si>
  <si>
    <t>QUIMPAC DE COLOMBIA PALMIRA50604</t>
  </si>
  <si>
    <t>50681 - ALKOSTO VENECIA BOGOTA</t>
  </si>
  <si>
    <t>MANUCHAR PALMIRA50712</t>
  </si>
  <si>
    <t>V01 - VENDING CALI</t>
  </si>
  <si>
    <t>COOPIDROGAS PALMIRA50751</t>
  </si>
  <si>
    <t>VENDING PALMIRA50812</t>
  </si>
  <si>
    <t>50772 - FRUTERIA MICKEY MOUSE</t>
  </si>
  <si>
    <t>FRUMICM</t>
  </si>
  <si>
    <t>AVIANCA SALON VIP PALMIRA50821</t>
  </si>
  <si>
    <t>50773 - ITG INVERSIONES LIDER</t>
  </si>
  <si>
    <t>ITGINVLI</t>
  </si>
  <si>
    <t>NUTRIUM TULUA2007</t>
  </si>
  <si>
    <t>RCNAVA</t>
  </si>
  <si>
    <t>PUNTO  DE INTERCAMBIO TULUA60085</t>
  </si>
  <si>
    <t>50780 - LICORES CASA MORENO</t>
  </si>
  <si>
    <t>LICASAM</t>
  </si>
  <si>
    <t>PULPA FRUIT (NUTRIUM)4000000806_2</t>
  </si>
  <si>
    <t>50782 - DISTIRIBUCIONES C.M #2</t>
  </si>
  <si>
    <t>DISTCM</t>
  </si>
  <si>
    <t>TULUA VALLE DEL CAUCA50520</t>
  </si>
  <si>
    <t>50781 - SABOR REFRESCANTE</t>
  </si>
  <si>
    <t>INGENIO CARMELITA50529</t>
  </si>
  <si>
    <t>50707 - DISTRIBUICIONES SHAMACA SAS</t>
  </si>
  <si>
    <t>DISTSHA</t>
  </si>
  <si>
    <t>CONSERVAS COLOMBINA S.A50847</t>
  </si>
  <si>
    <t>ME68 - MERCADERIA VAQUITA ENVIGADO</t>
  </si>
  <si>
    <t>MERVAQ</t>
  </si>
  <si>
    <t>POSTOBON YUMBO0410</t>
  </si>
  <si>
    <t>50682 - COMPANIA DE ALIMENTOS SHALOM SAS BOGOTA</t>
  </si>
  <si>
    <t>COMPSHA</t>
  </si>
  <si>
    <t>YUMBO60043</t>
  </si>
  <si>
    <t>50799 - BROADWAY JARDIN PLAZA</t>
  </si>
  <si>
    <t>BROADJAR</t>
  </si>
  <si>
    <t>CEDI ÉXITO YUMBO50218</t>
  </si>
  <si>
    <t>50798 - MARIA FERNANDA AGUDELO</t>
  </si>
  <si>
    <t>MARIFER</t>
  </si>
  <si>
    <t>CENTRO DE DISTRIBUCIÓN EXITO CALI50220</t>
  </si>
  <si>
    <t>50795 - MEGACELESTE SAS</t>
  </si>
  <si>
    <t>CERVECERIA YUMBO50222</t>
  </si>
  <si>
    <t>ME67 - MERCADERIA SUPERMERCADOS OR COLORES</t>
  </si>
  <si>
    <t>MERSUP</t>
  </si>
  <si>
    <t>PROMINERALES YUMBO50273</t>
  </si>
  <si>
    <t>3059 - LA GOMEZ AMAGA</t>
  </si>
  <si>
    <t>LAGOMA</t>
  </si>
  <si>
    <t>SIMARITIMA CALI50283</t>
  </si>
  <si>
    <t>50774 - CORFERIAS</t>
  </si>
  <si>
    <t>KCORFE</t>
  </si>
  <si>
    <t>ARA YUMBO50337</t>
  </si>
  <si>
    <t>SHALO</t>
  </si>
  <si>
    <t>ARA YUMBO 250338</t>
  </si>
  <si>
    <t>SHAMA</t>
  </si>
  <si>
    <t>BODEGAS D1 YUMBO50356</t>
  </si>
  <si>
    <t>50698 - LA ECONOMIKA SUMINISTROS INSUMOS</t>
  </si>
  <si>
    <t>ECONO</t>
  </si>
  <si>
    <t>CAÑAVERAL CEDI ARROYOHONDO50361</t>
  </si>
  <si>
    <t>CEDI OLIMPICA YUMBO50369</t>
  </si>
  <si>
    <t>50803 - TIENDAS MERCADERIA BOGOTA</t>
  </si>
  <si>
    <t>MERCABO</t>
  </si>
  <si>
    <t>CHIPER ARROYOHONDO50621</t>
  </si>
  <si>
    <t>50794 - MERCADEO REFRESH</t>
  </si>
  <si>
    <t>REFRE</t>
  </si>
  <si>
    <t>FOOD AND DRINKS YUMBO50622</t>
  </si>
  <si>
    <t>50779 - ARA GIRARDOTA</t>
  </si>
  <si>
    <t>KOS COLOMBIA SAS50702</t>
  </si>
  <si>
    <t>MERCSAL</t>
  </si>
  <si>
    <t>CENCOSUD COLOMBIA YUMBO50718</t>
  </si>
  <si>
    <t>MFAGUD</t>
  </si>
  <si>
    <t>KENWORTH DE LA MONTAÑA YUMBO50788</t>
  </si>
  <si>
    <t>50697 - DISTRIBUIDORA LA ALIANZA DC SAS</t>
  </si>
  <si>
    <t>ALIANDC</t>
  </si>
  <si>
    <t>POSTOBON LA OCTAVA50801</t>
  </si>
  <si>
    <t>50706 - LEVAPAN GIRARDOTA</t>
  </si>
  <si>
    <t>LEVAGIR</t>
  </si>
  <si>
    <t>CEDI ZARZAL0412</t>
  </si>
  <si>
    <t>50807-ZONA FRANCA DE RIONEGRO S.A.</t>
  </si>
  <si>
    <t>ZFRION</t>
  </si>
  <si>
    <t>PUERTO DE BARRANQUILLA3000</t>
  </si>
  <si>
    <t>BRODWJP</t>
  </si>
  <si>
    <t>ZONA FRANCA CENTRAL CERVECERA1486</t>
  </si>
  <si>
    <t>50808 - HABITAT MINERIA URBANA</t>
  </si>
  <si>
    <t>HABMINU</t>
  </si>
  <si>
    <t>BARRANQUILLA60016</t>
  </si>
  <si>
    <t>50807 - ZONA FRANCA DE RIONEGRO S.A.</t>
  </si>
  <si>
    <t>ALMAVIVA BARRANQUILLA50179</t>
  </si>
  <si>
    <t>50395 - EXITO MALAMBO</t>
  </si>
  <si>
    <t>AIR GAS BARRANQUILLA50198</t>
  </si>
  <si>
    <t>BIGA VIGA, SOLEDAD50209</t>
  </si>
  <si>
    <t>DEPOSITO CENTRAL CERVECERA50232</t>
  </si>
  <si>
    <t>FOOD AND DRINK BARRANQUILLA50242</t>
  </si>
  <si>
    <t>PALERMO SOCIEDAD PORTUARIA50260</t>
  </si>
  <si>
    <t>PUERTO BITCO BARRANQUILLA50275</t>
  </si>
  <si>
    <t>PUERTO COMPAS BARRANQUILLA50276</t>
  </si>
  <si>
    <t>SOCIEDAD PORTUARIA BARRANQUILLA50284</t>
  </si>
  <si>
    <t>ZONA FRANCA BARRANQUILLA50294</t>
  </si>
  <si>
    <t>BAVARIA BARRANQUILLA50343</t>
  </si>
  <si>
    <t>BODEGAS D1 BARRANQUILLA50352</t>
  </si>
  <si>
    <t>BODEGAS LITO BARRANQUILLA50358</t>
  </si>
  <si>
    <t>MEDIUM EDGARDO BLANCO Y CIAS CA50429</t>
  </si>
  <si>
    <t>SITIO DESCARGUE VIA 40, BARRANQUILLA50473</t>
  </si>
  <si>
    <t>TRANSCONT S.A.S. BARRANQUILLA50492</t>
  </si>
  <si>
    <t>PRICESMART BARRANQUILLA50494</t>
  </si>
  <si>
    <t>ENERGITECA CIRCUNVALAR BARRANQUILLA50495</t>
  </si>
  <si>
    <t>GASES DE LA COSTA S.A50528</t>
  </si>
  <si>
    <t>OCCIDENTAL DE PLASTICOS 50534</t>
  </si>
  <si>
    <t>MEDIUM EDGARDO BLANCO Y CIA S C A50568</t>
  </si>
  <si>
    <t>AEROPUERTO BARRANQUILLA50596</t>
  </si>
  <si>
    <t>SOCIEDAD PORTUARIA RIVERPORT50612</t>
  </si>
  <si>
    <t>RENTA FRIO BARRANQUILLA50648</t>
  </si>
  <si>
    <t>YESOS Y CAOLINES DEL CARIBE S.A50710</t>
  </si>
  <si>
    <t>TALLER SCANIA  BARRANQUILLA50730</t>
  </si>
  <si>
    <t>KENWORTH DE LA MONTAÑA BARRANQUILLA50731</t>
  </si>
  <si>
    <t>NAVITRANS S.A.S. BARRANQUILLA50732</t>
  </si>
  <si>
    <t>COOPIDROGAS BARRANQUILLA50737</t>
  </si>
  <si>
    <t>CENTRO LOGISTICO OLIMPICA (BARRANQUILLA)50790</t>
  </si>
  <si>
    <t>HABITAT MINERIA URBANA50808</t>
  </si>
  <si>
    <t>HIERROS HB S.A50823</t>
  </si>
  <si>
    <t>ASOCIACION HABITAT50849</t>
  </si>
  <si>
    <t>ARAUCA60006</t>
  </si>
  <si>
    <t>GRUPO CINCO EN TODO S.A.S. ZESE ARAUCA50578</t>
  </si>
  <si>
    <t>SARAVENA10222</t>
  </si>
  <si>
    <t>GRUPO CINCO SARAVENA50684</t>
  </si>
  <si>
    <t>GALAPA60050</t>
  </si>
  <si>
    <t>ARA GALAPA50195</t>
  </si>
  <si>
    <t>D1 GALAPA50496</t>
  </si>
  <si>
    <t>GNL GREEN NETWORK LOGISTICS SAS50708</t>
  </si>
  <si>
    <t>AGROHIERROS GALAPA50820</t>
  </si>
  <si>
    <t>CARACOLI MAGADALENA MEDIO50564</t>
  </si>
  <si>
    <t>POSTOBON MALAMBO0111</t>
  </si>
  <si>
    <t>MALAMBO60023</t>
  </si>
  <si>
    <t>BODEGA PUMA60137</t>
  </si>
  <si>
    <t>ALMAGRARIO MALAMBO50204</t>
  </si>
  <si>
    <t>CENTRO LOGISTICO OLIMPICA50221</t>
  </si>
  <si>
    <t>EXITO  MALAMBO50239</t>
  </si>
  <si>
    <t>NUTRIUM MALAMBO50257</t>
  </si>
  <si>
    <t>PARQUE INDUSTRIAL PIMSA MALAMBO50262</t>
  </si>
  <si>
    <t>EXITO MALAMBO50395</t>
  </si>
  <si>
    <t>PATIO CONTENEDORES ZAL MALAMBO50454</t>
  </si>
  <si>
    <t>QUIMPAC DE COLOMBIA MALAMBO50605</t>
  </si>
  <si>
    <t>TALLER MANTENIMIENTO EDINSA MALAMBO50729</t>
  </si>
  <si>
    <t>PLANTA IBERPLAST MALAMBO50818</t>
  </si>
  <si>
    <t>DISTRIBUCIONES DÍAZ RAMOS Y CIA. LTDA.50824</t>
  </si>
  <si>
    <t>CEDI YOPAL0442</t>
  </si>
  <si>
    <t>YOPAL60152</t>
  </si>
  <si>
    <t>TERNIUM PALMAR DE VARELA50290</t>
  </si>
  <si>
    <t>CERVECERIA DEL ATLANTICO50491</t>
  </si>
  <si>
    <t>TERNIUM DEL ATLÁNTICO50498</t>
  </si>
  <si>
    <t>VILLANUEVA CASANARE D150687</t>
  </si>
  <si>
    <t>ORF - ORGANIZACION ROA FLORHUILA50844</t>
  </si>
  <si>
    <t>FINCA LOS SOCIOS -CUMACO50665</t>
  </si>
  <si>
    <t>MOCOA50299</t>
  </si>
  <si>
    <t>PUTUMAYO - PASTO50312</t>
  </si>
  <si>
    <t>PUERTO ASIS PUTUMAYO50313</t>
  </si>
  <si>
    <t>DISTRIBUIDORA HORMIGA AJ PUTUMAYO50386</t>
  </si>
  <si>
    <t>MUELLES LA ESMERALDA50441</t>
  </si>
  <si>
    <t>SOLEDAD60114</t>
  </si>
  <si>
    <t>HARINERA DE LA COSTA50579</t>
  </si>
  <si>
    <t>CALAMAR - GUAVIARE50311</t>
  </si>
  <si>
    <t>INVERSIONES SAKHOL SAS SAN JOSE DEL GUAVIARE50683</t>
  </si>
  <si>
    <t>LETICIA  - AMAZONAS50318</t>
  </si>
  <si>
    <t>JERONIMO60088</t>
  </si>
  <si>
    <t>SAR MARTIN60138</t>
  </si>
  <si>
    <t>BELEN50180</t>
  </si>
  <si>
    <t>EMPRESA PANAMERICANA DE INGENIERIA50238</t>
  </si>
  <si>
    <t>METÁLICAS MENDEZ50250</t>
  </si>
  <si>
    <t>SEMCOLSA50282</t>
  </si>
  <si>
    <t>SOLINDES50288</t>
  </si>
  <si>
    <t>SOCORRO TRIUNFO ASTREA50691</t>
  </si>
  <si>
    <t>CALI BODEGA SANTA MARIA50692</t>
  </si>
  <si>
    <t>PIPIRAL50693</t>
  </si>
  <si>
    <t>SANTO TOMAS50694</t>
  </si>
  <si>
    <t>BODEGA DE LICORES CALDAS50740</t>
  </si>
  <si>
    <t>BODEGA DE LICORES CUNDINAMARCA PANCHES50741</t>
  </si>
  <si>
    <t>BODEGA LICO RESERVAS DEL PORVENIR50742</t>
  </si>
  <si>
    <t>CEDI ORIENTE ISIMO50745</t>
  </si>
  <si>
    <t>BODEGA ANTIOQUIA SECO50746</t>
  </si>
  <si>
    <t>BODEA DE LICORES BOLIVAR50747</t>
  </si>
  <si>
    <t>CADI CARIBE ISIMO50748</t>
  </si>
  <si>
    <t>ELECTRONIC SUCURSAL 250791</t>
  </si>
  <si>
    <t>SANTA ROSA DEL SUR DE BOLIVAR50793</t>
  </si>
  <si>
    <t>LA GOMEZ50817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</si>
</sst>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name val="Calibri Light"/>
      <family val="2"/>
    </font>
    <font>
      <sz val="11"/>
      <color rgb="FF242424"/>
      <name val="Aptos Narrow"/>
      <charset val="1"/>
    </font>
    <font>
      <sz val="11"/>
      <color rgb="FFFF000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242424"/>
      <name val="Aptos Narrow"/>
      <charset val="1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color rgb="FF9C0006"/>
      <name val="Calibri"/>
      <family val="2"/>
    </font>
    <font>
      <sz val="10"/>
      <color rgb="FF9C0006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1" fontId="0" fillId="0" borderId="0" xfId="0" applyNumberFormat="1"/>
    <xf numFmtId="49" fontId="0" fillId="0" borderId="0" xfId="0" applyNumberFormat="1"/>
    <xf numFmtId="0" fontId="1" fillId="0" borderId="1" xfId="0" applyFont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9" fillId="8" borderId="0" xfId="0" applyFont="1" applyFill="1"/>
    <xf numFmtId="0" fontId="5" fillId="3" borderId="0" xfId="0" applyFont="1" applyFill="1"/>
    <xf numFmtId="0" fontId="10" fillId="0" borderId="1" xfId="0" applyFont="1" applyBorder="1"/>
    <xf numFmtId="0" fontId="7" fillId="0" borderId="2" xfId="0" applyFont="1" applyBorder="1"/>
    <xf numFmtId="0" fontId="7" fillId="0" borderId="3" xfId="0" applyFont="1" applyBorder="1"/>
    <xf numFmtId="3" fontId="7" fillId="0" borderId="0" xfId="0" applyNumberFormat="1" applyFont="1"/>
    <xf numFmtId="0" fontId="7" fillId="0" borderId="4" xfId="0" applyFont="1" applyBorder="1"/>
    <xf numFmtId="0" fontId="5" fillId="9" borderId="0" xfId="0" applyFont="1" applyFill="1"/>
    <xf numFmtId="3" fontId="5" fillId="0" borderId="0" xfId="0" applyNumberFormat="1" applyFont="1"/>
    <xf numFmtId="49" fontId="5" fillId="3" borderId="0" xfId="0" applyNumberFormat="1" applyFont="1" applyFill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wrapText="1"/>
    </xf>
    <xf numFmtId="49" fontId="7" fillId="0" borderId="0" xfId="0" applyNumberFormat="1" applyFont="1"/>
    <xf numFmtId="49" fontId="13" fillId="0" borderId="5" xfId="0" applyNumberFormat="1" applyFont="1" applyBorder="1" applyAlignment="1">
      <alignment horizontal="left"/>
    </xf>
    <xf numFmtId="0" fontId="14" fillId="0" borderId="0" xfId="0" applyFont="1"/>
    <xf numFmtId="0" fontId="8" fillId="0" borderId="0" xfId="0" applyFont="1"/>
    <xf numFmtId="49" fontId="8" fillId="0" borderId="0" xfId="0" applyNumberFormat="1" applyFont="1"/>
    <xf numFmtId="0" fontId="18" fillId="8" borderId="0" xfId="0" applyFont="1" applyFill="1" applyAlignment="1">
      <alignment vertical="center"/>
    </xf>
    <xf numFmtId="0" fontId="18" fillId="8" borderId="0" xfId="0" applyFont="1" applyFill="1"/>
    <xf numFmtId="0" fontId="18" fillId="10" borderId="0" xfId="0" applyFont="1" applyFill="1"/>
    <xf numFmtId="0" fontId="15" fillId="8" borderId="0" xfId="0" applyFont="1" applyFill="1" applyAlignment="1">
      <alignment vertical="center"/>
    </xf>
    <xf numFmtId="0" fontId="17" fillId="6" borderId="0" xfId="0" applyFont="1" applyFill="1"/>
    <xf numFmtId="49" fontId="15" fillId="8" borderId="0" xfId="0" applyNumberFormat="1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9" fontId="18" fillId="8" borderId="0" xfId="0" applyNumberFormat="1" applyFont="1" applyFill="1" applyAlignment="1">
      <alignment vertical="center"/>
    </xf>
    <xf numFmtId="0" fontId="18" fillId="7" borderId="0" xfId="0" applyFont="1" applyFill="1"/>
    <xf numFmtId="0" fontId="17" fillId="0" borderId="0" xfId="0" applyFont="1"/>
    <xf numFmtId="0" fontId="17" fillId="3" borderId="0" xfId="0" applyFont="1" applyFill="1"/>
    <xf numFmtId="49" fontId="18" fillId="8" borderId="0" xfId="0" applyNumberFormat="1" applyFont="1" applyFill="1"/>
    <xf numFmtId="0" fontId="18" fillId="10" borderId="0" xfId="0" applyFont="1" applyFill="1" applyAlignment="1">
      <alignment horizontal="left"/>
    </xf>
    <xf numFmtId="0" fontId="18" fillId="11" borderId="0" xfId="0" applyFont="1" applyFill="1"/>
    <xf numFmtId="0" fontId="16" fillId="6" borderId="0" xfId="0" applyFont="1" applyFill="1"/>
    <xf numFmtId="0" fontId="17" fillId="12" borderId="0" xfId="0" applyFont="1" applyFill="1"/>
    <xf numFmtId="0" fontId="16" fillId="13" borderId="0" xfId="0" applyFont="1" applyFill="1" applyAlignment="1">
      <alignment vertical="center"/>
    </xf>
    <xf numFmtId="0" fontId="17" fillId="13" borderId="0" xfId="0" applyFont="1" applyFill="1"/>
    <xf numFmtId="0" fontId="18" fillId="13" borderId="0" xfId="0" applyFont="1" applyFill="1"/>
    <xf numFmtId="0" fontId="19" fillId="13" borderId="0" xfId="0" applyFont="1" applyFill="1"/>
    <xf numFmtId="0" fontId="17" fillId="14" borderId="0" xfId="0" applyFont="1" applyFill="1"/>
    <xf numFmtId="0" fontId="8" fillId="6" borderId="0" xfId="0" applyFont="1" applyFill="1"/>
    <xf numFmtId="0" fontId="14" fillId="6" borderId="0" xfId="0" applyFont="1" applyFill="1"/>
    <xf numFmtId="49" fontId="8" fillId="6" borderId="0" xfId="0" applyNumberFormat="1" applyFont="1" applyFill="1"/>
    <xf numFmtId="0" fontId="20" fillId="8" borderId="0" xfId="0" applyFont="1" applyFill="1"/>
    <xf numFmtId="0" fontId="20" fillId="8" borderId="0" xfId="0" applyFont="1" applyFill="1" applyAlignment="1">
      <alignment vertical="center"/>
    </xf>
    <xf numFmtId="0" fontId="18" fillId="8" borderId="0" xfId="0" applyFont="1" applyFill="1" applyAlignment="1">
      <alignment wrapText="1"/>
    </xf>
    <xf numFmtId="49" fontId="20" fillId="8" borderId="0" xfId="0" applyNumberFormat="1" applyFont="1" applyFill="1" applyAlignment="1">
      <alignment vertical="center"/>
    </xf>
    <xf numFmtId="0" fontId="20" fillId="7" borderId="0" xfId="0" applyFont="1" applyFill="1"/>
    <xf numFmtId="0" fontId="20" fillId="13" borderId="0" xfId="0" applyFont="1" applyFill="1"/>
    <xf numFmtId="0" fontId="20" fillId="0" borderId="0" xfId="0" applyFont="1"/>
    <xf numFmtId="0" fontId="20" fillId="6" borderId="0" xfId="0" applyFont="1" applyFill="1"/>
    <xf numFmtId="0" fontId="6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49" fontId="20" fillId="8" borderId="0" xfId="0" applyNumberFormat="1" applyFont="1" applyFill="1"/>
    <xf numFmtId="0" fontId="20" fillId="10" borderId="0" xfId="0" applyFont="1" applyFill="1"/>
    <xf numFmtId="0" fontId="20" fillId="11" borderId="0" xfId="0" applyFont="1" applyFill="1"/>
    <xf numFmtId="0" fontId="21" fillId="6" borderId="0" xfId="0" applyFont="1" applyFill="1"/>
    <xf numFmtId="0" fontId="21" fillId="13" borderId="0" xfId="0" applyFont="1" applyFill="1"/>
    <xf numFmtId="0" fontId="5" fillId="15" borderId="0" xfId="0" applyFont="1" applyFill="1"/>
    <xf numFmtId="0" fontId="5" fillId="16" borderId="0" xfId="0" applyFont="1" applyFill="1" applyAlignment="1">
      <alignment wrapText="1"/>
    </xf>
    <xf numFmtId="49" fontId="5" fillId="0" borderId="0" xfId="0" applyNumberFormat="1" applyFont="1" applyAlignment="1">
      <alignment wrapText="1"/>
    </xf>
    <xf numFmtId="0" fontId="8" fillId="6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7" fillId="17" borderId="0" xfId="0" applyFont="1" applyFill="1"/>
    <xf numFmtId="49" fontId="7" fillId="10" borderId="0" xfId="0" applyNumberFormat="1" applyFont="1" applyFill="1"/>
    <xf numFmtId="0" fontId="7" fillId="10" borderId="0" xfId="0" applyFont="1" applyFill="1"/>
    <xf numFmtId="49" fontId="18" fillId="8" borderId="0" xfId="0" applyNumberFormat="1" applyFont="1" applyFill="1" applyAlignment="1">
      <alignment vertical="center" wrapText="1"/>
    </xf>
    <xf numFmtId="0" fontId="6" fillId="18" borderId="1" xfId="0" applyFont="1" applyFill="1" applyBorder="1"/>
    <xf numFmtId="49" fontId="6" fillId="18" borderId="1" xfId="0" applyNumberFormat="1" applyFont="1" applyFill="1" applyBorder="1"/>
    <xf numFmtId="0" fontId="5" fillId="18" borderId="0" xfId="0" applyFont="1" applyFill="1"/>
    <xf numFmtId="0" fontId="15" fillId="8" borderId="0" xfId="0" applyFont="1" applyFill="1"/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7" fillId="19" borderId="0" xfId="0" applyFont="1" applyFill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20" borderId="7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22" fillId="21" borderId="0" xfId="0" applyFont="1" applyFill="1"/>
    <xf numFmtId="0" fontId="23" fillId="21" borderId="0" xfId="0" applyFont="1" applyFill="1"/>
    <xf numFmtId="0" fontId="16" fillId="0" borderId="0" xfId="0" applyFont="1"/>
    <xf numFmtId="0" fontId="17" fillId="22" borderId="0" xfId="0" applyFont="1" applyFill="1"/>
    <xf numFmtId="0" fontId="0" fillId="22" borderId="0" xfId="0" applyFill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7" fillId="13" borderId="0" xfId="0" applyFont="1" applyFill="1" applyAlignment="1">
      <alignment wrapText="1"/>
    </xf>
    <xf numFmtId="49" fontId="18" fillId="3" borderId="0" xfId="0" applyNumberFormat="1" applyFont="1" applyFill="1"/>
    <xf numFmtId="0" fontId="0" fillId="3" borderId="0" xfId="0" applyFill="1"/>
    <xf numFmtId="0" fontId="16" fillId="6" borderId="0" xfId="0" applyFont="1" applyFill="1" applyAlignment="1">
      <alignment vertical="center" wrapText="1"/>
    </xf>
    <xf numFmtId="0" fontId="6" fillId="18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15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32"/>
  <sheetViews>
    <sheetView showGridLine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85546875" defaultRowHeight="14.45"/>
  <cols>
    <col min="1" max="1" width="50.7109375" customWidth="1"/>
    <col min="2" max="2" width="45.28515625" customWidth="1"/>
    <col min="3" max="3" width="10.7109375" style="3" bestFit="1" customWidth="1"/>
    <col min="4" max="4" width="11.28515625" bestFit="1" customWidth="1"/>
  </cols>
  <sheetData>
    <row r="1" spans="1:3" s="43" customFormat="1">
      <c r="A1" s="43" t="s">
        <v>0</v>
      </c>
      <c r="B1" s="44" t="s">
        <v>1</v>
      </c>
      <c r="C1" s="45" t="s">
        <v>2</v>
      </c>
    </row>
    <row r="2" spans="1:3" s="126" customFormat="1" ht="15">
      <c r="A2" s="126" t="s">
        <v>3</v>
      </c>
      <c r="B2" s="126" t="s">
        <v>3</v>
      </c>
      <c r="C2" s="41" t="s">
        <v>4</v>
      </c>
    </row>
    <row r="3" spans="1:3" s="43" customFormat="1" ht="15">
      <c r="A3" s="126" t="s">
        <v>5</v>
      </c>
      <c r="B3" s="126" t="s">
        <v>5</v>
      </c>
      <c r="C3" s="41" t="s">
        <v>6</v>
      </c>
    </row>
    <row r="4" spans="1:3">
      <c r="B4" s="27" t="s">
        <v>7</v>
      </c>
      <c r="C4" s="41">
        <v>54003000</v>
      </c>
    </row>
    <row r="5" spans="1:3">
      <c r="A5" t="s">
        <v>8</v>
      </c>
      <c r="B5" s="27" t="s">
        <v>8</v>
      </c>
      <c r="C5" s="41">
        <v>50006000</v>
      </c>
    </row>
    <row r="6" spans="1:3">
      <c r="B6" s="27" t="s">
        <v>9</v>
      </c>
      <c r="C6" s="41">
        <v>20011016</v>
      </c>
    </row>
    <row r="7" spans="1:3" ht="15">
      <c r="A7" s="27" t="s">
        <v>10</v>
      </c>
      <c r="B7" s="27" t="s">
        <v>10</v>
      </c>
      <c r="C7" s="41" t="s">
        <v>11</v>
      </c>
    </row>
    <row r="8" spans="1:3" ht="15">
      <c r="A8" s="94" t="s">
        <v>12</v>
      </c>
      <c r="B8" s="27" t="s">
        <v>12</v>
      </c>
      <c r="C8" s="41">
        <v>5615010</v>
      </c>
    </row>
    <row r="9" spans="1:3">
      <c r="B9" s="27" t="s">
        <v>13</v>
      </c>
      <c r="C9" s="41">
        <v>25001000</v>
      </c>
    </row>
    <row r="10" spans="1:3">
      <c r="A10" t="s">
        <v>14</v>
      </c>
      <c r="B10" s="27" t="s">
        <v>14</v>
      </c>
      <c r="C10" s="41">
        <v>20011000</v>
      </c>
    </row>
    <row r="11" spans="1:3">
      <c r="B11" s="27" t="s">
        <v>15</v>
      </c>
      <c r="C11" s="41">
        <v>17013000</v>
      </c>
    </row>
    <row r="12" spans="1:3" ht="15">
      <c r="A12" t="s">
        <v>16</v>
      </c>
      <c r="B12" t="s">
        <v>16</v>
      </c>
      <c r="C12">
        <v>76892017</v>
      </c>
    </row>
    <row r="13" spans="1:3">
      <c r="B13" s="27" t="s">
        <v>17</v>
      </c>
      <c r="C13" s="41">
        <v>85010000</v>
      </c>
    </row>
    <row r="14" spans="1:3">
      <c r="A14" t="s">
        <v>18</v>
      </c>
      <c r="B14" s="27" t="s">
        <v>19</v>
      </c>
      <c r="C14" s="41">
        <v>20013000</v>
      </c>
    </row>
    <row r="15" spans="1:3">
      <c r="B15" s="27" t="s">
        <v>20</v>
      </c>
      <c r="C15" s="41">
        <v>41016000</v>
      </c>
    </row>
    <row r="16" spans="1:3">
      <c r="B16" s="27" t="s">
        <v>21</v>
      </c>
      <c r="C16" s="41">
        <v>25019000</v>
      </c>
    </row>
    <row r="17" spans="1:3">
      <c r="A17" t="s">
        <v>22</v>
      </c>
      <c r="B17" s="27" t="s">
        <v>23</v>
      </c>
      <c r="C17" s="41">
        <v>44035000</v>
      </c>
    </row>
    <row r="18" spans="1:3">
      <c r="B18" s="27" t="s">
        <v>24</v>
      </c>
      <c r="C18" s="41">
        <v>76020000</v>
      </c>
    </row>
    <row r="19" spans="1:3">
      <c r="B19" s="27" t="s">
        <v>25</v>
      </c>
      <c r="C19" s="41">
        <v>73026000</v>
      </c>
    </row>
    <row r="20" spans="1:3">
      <c r="A20" t="s">
        <v>26</v>
      </c>
      <c r="B20" s="27" t="s">
        <v>26</v>
      </c>
      <c r="C20" s="41">
        <v>5030000</v>
      </c>
    </row>
    <row r="21" spans="1:3">
      <c r="B21" s="27" t="s">
        <v>27</v>
      </c>
      <c r="C21" s="41">
        <v>5031000</v>
      </c>
    </row>
    <row r="22" spans="1:3">
      <c r="B22" s="27" t="s">
        <v>28</v>
      </c>
      <c r="C22" s="41">
        <v>25035000</v>
      </c>
    </row>
    <row r="23" spans="1:3">
      <c r="B23" s="27" t="s">
        <v>29</v>
      </c>
      <c r="C23" s="41">
        <v>76036000</v>
      </c>
    </row>
    <row r="24" spans="1:3">
      <c r="B24" s="27" t="s">
        <v>30</v>
      </c>
      <c r="C24" s="41">
        <v>5034000</v>
      </c>
    </row>
    <row r="25" spans="1:3">
      <c r="B25" s="27" t="s">
        <v>31</v>
      </c>
      <c r="C25" s="41">
        <v>25040000</v>
      </c>
    </row>
    <row r="26" spans="1:3">
      <c r="A26" t="s">
        <v>32</v>
      </c>
      <c r="B26" s="27" t="s">
        <v>32</v>
      </c>
      <c r="C26" s="41">
        <v>76041000</v>
      </c>
    </row>
    <row r="27" spans="1:3">
      <c r="B27" s="27" t="s">
        <v>33</v>
      </c>
      <c r="C27" s="41">
        <v>25817014</v>
      </c>
    </row>
    <row r="28" spans="1:3">
      <c r="A28" t="s">
        <v>34</v>
      </c>
      <c r="B28" s="27" t="s">
        <v>34</v>
      </c>
      <c r="C28" s="41">
        <v>5045000</v>
      </c>
    </row>
    <row r="29" spans="1:3">
      <c r="B29" s="27" t="s">
        <v>35</v>
      </c>
      <c r="C29" s="41">
        <v>50001019</v>
      </c>
    </row>
    <row r="30" spans="1:3">
      <c r="A30" t="s">
        <v>36</v>
      </c>
      <c r="B30" s="27" t="s">
        <v>36</v>
      </c>
      <c r="C30" s="41">
        <v>47053000</v>
      </c>
    </row>
    <row r="31" spans="1:3">
      <c r="B31" s="27" t="s">
        <v>37</v>
      </c>
      <c r="C31" s="41">
        <v>68051000</v>
      </c>
    </row>
    <row r="32" spans="1:3">
      <c r="A32" t="s">
        <v>38</v>
      </c>
      <c r="B32" s="27" t="s">
        <v>38</v>
      </c>
      <c r="C32" s="41">
        <v>81001000</v>
      </c>
    </row>
    <row r="33" spans="1:3" ht="15">
      <c r="A33" s="66" t="s">
        <v>39</v>
      </c>
      <c r="B33" s="66" t="s">
        <v>39</v>
      </c>
      <c r="C33" s="41" t="s">
        <v>40</v>
      </c>
    </row>
    <row r="34" spans="1:3">
      <c r="B34" s="27" t="s">
        <v>41</v>
      </c>
      <c r="C34" s="41">
        <v>17524001</v>
      </c>
    </row>
    <row r="35" spans="1:3">
      <c r="B35" s="27" t="s">
        <v>42</v>
      </c>
      <c r="C35" s="41">
        <v>81065000</v>
      </c>
    </row>
    <row r="36" spans="1:3">
      <c r="B36" s="27" t="s">
        <v>43</v>
      </c>
      <c r="C36" s="41">
        <v>25053000</v>
      </c>
    </row>
    <row r="37" spans="1:3">
      <c r="B37" s="27" t="s">
        <v>44</v>
      </c>
      <c r="C37" s="41">
        <v>5051000</v>
      </c>
    </row>
    <row r="38" spans="1:3">
      <c r="B38" s="27" t="s">
        <v>45</v>
      </c>
      <c r="C38" s="41">
        <v>15051000</v>
      </c>
    </row>
    <row r="39" spans="1:3">
      <c r="B39" s="27" t="s">
        <v>46</v>
      </c>
      <c r="C39" s="41">
        <v>19050000</v>
      </c>
    </row>
    <row r="40" spans="1:3">
      <c r="B40" s="27" t="s">
        <v>47</v>
      </c>
      <c r="C40" s="41">
        <v>47058000</v>
      </c>
    </row>
    <row r="41" spans="1:3">
      <c r="A41" t="s">
        <v>48</v>
      </c>
      <c r="B41" s="27" t="s">
        <v>48</v>
      </c>
      <c r="C41" s="41">
        <v>13052000</v>
      </c>
    </row>
    <row r="42" spans="1:3">
      <c r="A42" s="50" t="s">
        <v>49</v>
      </c>
      <c r="B42" s="27" t="s">
        <v>50</v>
      </c>
      <c r="C42" s="41">
        <v>63001000</v>
      </c>
    </row>
    <row r="43" spans="1:3">
      <c r="B43" s="27" t="s">
        <v>51</v>
      </c>
      <c r="C43" s="41">
        <v>13062000</v>
      </c>
    </row>
    <row r="44" spans="1:3">
      <c r="B44" s="27" t="s">
        <v>16</v>
      </c>
      <c r="C44" s="41">
        <v>76892017</v>
      </c>
    </row>
    <row r="45" spans="1:3">
      <c r="B45" s="27" t="s">
        <v>52</v>
      </c>
      <c r="C45" s="41">
        <v>20032000</v>
      </c>
    </row>
    <row r="46" spans="1:3">
      <c r="B46" s="27" t="s">
        <v>53</v>
      </c>
      <c r="C46" s="41">
        <v>20383001</v>
      </c>
    </row>
    <row r="47" spans="1:3">
      <c r="B47" s="27" t="s">
        <v>54</v>
      </c>
      <c r="C47" s="41">
        <v>19075000</v>
      </c>
    </row>
    <row r="48" spans="1:3">
      <c r="B48" s="27" t="s">
        <v>55</v>
      </c>
      <c r="C48" s="41">
        <v>66075000</v>
      </c>
    </row>
    <row r="49" spans="1:3">
      <c r="B49" s="27" t="s">
        <v>56</v>
      </c>
      <c r="C49" s="41">
        <v>8078000</v>
      </c>
    </row>
    <row r="50" spans="1:3">
      <c r="B50" s="27" t="s">
        <v>57</v>
      </c>
      <c r="C50" s="41">
        <v>52079000</v>
      </c>
    </row>
    <row r="51" spans="1:3">
      <c r="B51" s="27" t="s">
        <v>58</v>
      </c>
      <c r="C51" s="41">
        <v>5079000</v>
      </c>
    </row>
    <row r="52" spans="1:3">
      <c r="A52" t="s">
        <v>59</v>
      </c>
      <c r="B52" s="27" t="s">
        <v>59</v>
      </c>
      <c r="C52" s="41">
        <v>68077000</v>
      </c>
    </row>
    <row r="53" spans="1:3">
      <c r="B53" s="27" t="s">
        <v>60</v>
      </c>
      <c r="C53" s="41">
        <v>50110000</v>
      </c>
    </row>
    <row r="54" spans="1:3">
      <c r="A54" s="50" t="s">
        <v>61</v>
      </c>
      <c r="B54" s="27" t="s">
        <v>62</v>
      </c>
      <c r="C54" s="41">
        <v>68081000</v>
      </c>
    </row>
    <row r="55" spans="1:3">
      <c r="A55" s="50" t="s">
        <v>63</v>
      </c>
      <c r="B55" s="27" t="s">
        <v>64</v>
      </c>
      <c r="C55" s="41">
        <v>8001000</v>
      </c>
    </row>
    <row r="56" spans="1:3">
      <c r="B56" s="27" t="s">
        <v>65</v>
      </c>
      <c r="C56" s="41">
        <v>13001004</v>
      </c>
    </row>
    <row r="57" spans="1:3">
      <c r="A57" t="s">
        <v>66</v>
      </c>
      <c r="B57" s="27" t="s">
        <v>66</v>
      </c>
      <c r="C57" s="41">
        <v>20045000</v>
      </c>
    </row>
    <row r="58" spans="1:3">
      <c r="B58" s="27" t="s">
        <v>67</v>
      </c>
      <c r="C58" s="41">
        <v>66088000</v>
      </c>
    </row>
    <row r="59" spans="1:3">
      <c r="B59" s="27" t="s">
        <v>68</v>
      </c>
      <c r="C59" s="41">
        <v>15491001</v>
      </c>
    </row>
    <row r="60" spans="1:3">
      <c r="A60" t="s">
        <v>69</v>
      </c>
      <c r="B60" s="27" t="s">
        <v>69</v>
      </c>
      <c r="C60" s="41">
        <v>5088000</v>
      </c>
    </row>
    <row r="61" spans="1:3">
      <c r="B61" s="27" t="s">
        <v>70</v>
      </c>
      <c r="C61" s="41">
        <v>68092000</v>
      </c>
    </row>
    <row r="62" spans="1:3">
      <c r="A62" s="50" t="s">
        <v>71</v>
      </c>
      <c r="B62" s="27" t="s">
        <v>72</v>
      </c>
      <c r="C62" s="41">
        <v>11001000</v>
      </c>
    </row>
    <row r="63" spans="1:3">
      <c r="B63" s="27" t="s">
        <v>73</v>
      </c>
      <c r="C63" s="41">
        <v>25099000</v>
      </c>
    </row>
    <row r="64" spans="1:3">
      <c r="B64" s="27" t="s">
        <v>74</v>
      </c>
      <c r="C64" s="41">
        <v>19100000</v>
      </c>
    </row>
    <row r="65" spans="1:3">
      <c r="B65" s="27" t="s">
        <v>75</v>
      </c>
      <c r="C65" s="41">
        <v>5861002</v>
      </c>
    </row>
    <row r="66" spans="1:3">
      <c r="A66" t="s">
        <v>76</v>
      </c>
      <c r="B66" s="27" t="s">
        <v>76</v>
      </c>
      <c r="C66" s="41">
        <v>20060000</v>
      </c>
    </row>
    <row r="67" spans="1:3">
      <c r="B67" s="27" t="s">
        <v>77</v>
      </c>
      <c r="C67" s="41">
        <v>25758006</v>
      </c>
    </row>
    <row r="68" spans="1:3">
      <c r="A68" s="50" t="s">
        <v>78</v>
      </c>
      <c r="B68" s="27" t="s">
        <v>79</v>
      </c>
      <c r="C68" s="41">
        <v>68001000</v>
      </c>
    </row>
    <row r="69" spans="1:3">
      <c r="A69" s="50" t="s">
        <v>80</v>
      </c>
      <c r="B69" s="27" t="s">
        <v>81</v>
      </c>
      <c r="C69" s="41">
        <v>76109000</v>
      </c>
    </row>
    <row r="70" spans="1:3">
      <c r="B70" s="27" t="s">
        <v>82</v>
      </c>
      <c r="C70" s="41">
        <v>63111000</v>
      </c>
    </row>
    <row r="71" spans="1:3">
      <c r="A71" s="50" t="s">
        <v>83</v>
      </c>
      <c r="B71" s="27" t="s">
        <v>84</v>
      </c>
      <c r="C71" s="41">
        <v>76113000</v>
      </c>
    </row>
    <row r="72" spans="1:3">
      <c r="B72" s="27" t="s">
        <v>85</v>
      </c>
      <c r="C72" s="41">
        <v>5113000</v>
      </c>
    </row>
    <row r="73" spans="1:3">
      <c r="B73" s="27" t="s">
        <v>86</v>
      </c>
      <c r="C73" s="41">
        <v>47001011</v>
      </c>
    </row>
    <row r="74" spans="1:3">
      <c r="B74" s="27" t="s">
        <v>87</v>
      </c>
      <c r="C74" s="41">
        <v>50124000</v>
      </c>
    </row>
    <row r="75" spans="1:3">
      <c r="B75" s="27" t="s">
        <v>88</v>
      </c>
      <c r="C75" s="41">
        <v>76122000</v>
      </c>
    </row>
    <row r="76" spans="1:3">
      <c r="B76" s="27" t="s">
        <v>89</v>
      </c>
      <c r="C76" s="41">
        <v>73124000</v>
      </c>
    </row>
    <row r="77" spans="1:3">
      <c r="A77" t="s">
        <v>90</v>
      </c>
      <c r="B77" s="27" t="s">
        <v>90</v>
      </c>
      <c r="C77" s="41">
        <v>25126000</v>
      </c>
    </row>
    <row r="78" spans="1:3">
      <c r="A78" s="27" t="s">
        <v>91</v>
      </c>
      <c r="B78" s="27" t="s">
        <v>91</v>
      </c>
      <c r="C78" s="41">
        <v>13140000</v>
      </c>
    </row>
    <row r="79" spans="1:3">
      <c r="A79" t="s">
        <v>92</v>
      </c>
      <c r="B79" s="27" t="s">
        <v>92</v>
      </c>
      <c r="C79" s="41">
        <v>63130000</v>
      </c>
    </row>
    <row r="80" spans="1:3">
      <c r="A80" t="s">
        <v>93</v>
      </c>
      <c r="B80" s="27" t="s">
        <v>93</v>
      </c>
      <c r="C80" s="41">
        <v>5129000</v>
      </c>
    </row>
    <row r="81" spans="1:3">
      <c r="B81" s="27" t="s">
        <v>94</v>
      </c>
      <c r="C81" s="41">
        <v>19137000</v>
      </c>
    </row>
    <row r="82" spans="1:3">
      <c r="A82" s="50" t="s">
        <v>95</v>
      </c>
      <c r="B82" s="27" t="s">
        <v>96</v>
      </c>
      <c r="C82" s="41">
        <v>76001000</v>
      </c>
    </row>
    <row r="83" spans="1:3">
      <c r="B83" s="27" t="s">
        <v>97</v>
      </c>
      <c r="C83" s="41">
        <v>76126000</v>
      </c>
    </row>
    <row r="84" spans="1:3">
      <c r="A84" t="s">
        <v>98</v>
      </c>
      <c r="B84" s="27" t="s">
        <v>98</v>
      </c>
      <c r="C84" s="41">
        <v>19142000</v>
      </c>
    </row>
    <row r="85" spans="1:3">
      <c r="B85" s="27" t="s">
        <v>99</v>
      </c>
      <c r="C85" s="41">
        <v>54810017</v>
      </c>
    </row>
    <row r="86" spans="1:3" ht="15">
      <c r="A86" s="27" t="s">
        <v>100</v>
      </c>
      <c r="B86" s="27" t="s">
        <v>100</v>
      </c>
      <c r="C86" s="41">
        <v>41132000</v>
      </c>
    </row>
    <row r="87" spans="1:3">
      <c r="A87" s="64" t="s">
        <v>101</v>
      </c>
      <c r="B87" s="27" t="s">
        <v>101</v>
      </c>
      <c r="C87" s="41">
        <v>76130000</v>
      </c>
    </row>
    <row r="88" spans="1:3">
      <c r="B88" s="27" t="s">
        <v>102</v>
      </c>
      <c r="C88" s="41">
        <v>85250003</v>
      </c>
    </row>
    <row r="89" spans="1:3">
      <c r="B89" s="27" t="s">
        <v>103</v>
      </c>
      <c r="C89" s="41">
        <v>5138000</v>
      </c>
    </row>
    <row r="90" spans="1:3">
      <c r="B90" s="27" t="s">
        <v>104</v>
      </c>
      <c r="C90" s="41">
        <v>25148000</v>
      </c>
    </row>
    <row r="91" spans="1:3">
      <c r="A91" t="s">
        <v>105</v>
      </c>
      <c r="B91" s="27" t="s">
        <v>105</v>
      </c>
      <c r="C91" s="41">
        <v>25151000</v>
      </c>
    </row>
    <row r="92" spans="1:3">
      <c r="B92" s="27" t="s">
        <v>106</v>
      </c>
      <c r="C92" s="41">
        <v>5147000</v>
      </c>
    </row>
    <row r="93" spans="1:3">
      <c r="A93" s="50" t="s">
        <v>107</v>
      </c>
      <c r="B93" s="27" t="s">
        <v>108</v>
      </c>
      <c r="C93" s="41">
        <v>13001000</v>
      </c>
    </row>
    <row r="94" spans="1:3">
      <c r="A94" s="50" t="s">
        <v>109</v>
      </c>
      <c r="B94" s="27" t="s">
        <v>110</v>
      </c>
      <c r="C94" s="41">
        <v>76147000</v>
      </c>
    </row>
    <row r="95" spans="1:3">
      <c r="B95" s="27" t="s">
        <v>111</v>
      </c>
      <c r="C95" s="41">
        <v>50150000</v>
      </c>
    </row>
    <row r="96" spans="1:3">
      <c r="A96" t="s">
        <v>112</v>
      </c>
      <c r="B96" s="27" t="s">
        <v>112</v>
      </c>
      <c r="C96" s="41">
        <v>5154000</v>
      </c>
    </row>
    <row r="97" spans="1:3">
      <c r="A97" t="s">
        <v>113</v>
      </c>
      <c r="B97" s="27" t="s">
        <v>113</v>
      </c>
      <c r="C97" s="41">
        <v>23162000</v>
      </c>
    </row>
    <row r="98" spans="1:3">
      <c r="B98" s="27" t="s">
        <v>114</v>
      </c>
      <c r="C98" s="41">
        <v>73168000</v>
      </c>
    </row>
    <row r="99" spans="1:3">
      <c r="B99" s="27" t="s">
        <v>115</v>
      </c>
      <c r="C99" s="41">
        <v>68167000</v>
      </c>
    </row>
    <row r="100" spans="1:3">
      <c r="A100" s="64" t="s">
        <v>116</v>
      </c>
      <c r="B100" s="27" t="s">
        <v>117</v>
      </c>
      <c r="C100" s="41">
        <v>25175000</v>
      </c>
    </row>
    <row r="101" spans="1:3">
      <c r="A101" t="s">
        <v>118</v>
      </c>
      <c r="B101" s="27" t="s">
        <v>118</v>
      </c>
      <c r="C101" s="41">
        <v>5172000</v>
      </c>
    </row>
    <row r="102" spans="1:3">
      <c r="B102" s="27" t="s">
        <v>119</v>
      </c>
      <c r="C102" s="41">
        <v>54172000</v>
      </c>
    </row>
    <row r="103" spans="1:3">
      <c r="B103" s="27" t="s">
        <v>120</v>
      </c>
      <c r="C103" s="41">
        <v>17174000</v>
      </c>
    </row>
    <row r="104" spans="1:3">
      <c r="A104" t="s">
        <v>121</v>
      </c>
      <c r="B104" s="27" t="s">
        <v>121</v>
      </c>
      <c r="C104" s="41">
        <v>15176000</v>
      </c>
    </row>
    <row r="105" spans="1:3">
      <c r="A105" t="s">
        <v>122</v>
      </c>
      <c r="B105" s="27" t="s">
        <v>123</v>
      </c>
      <c r="C105" s="41">
        <v>25183000</v>
      </c>
    </row>
    <row r="106" spans="1:3">
      <c r="A106" t="s">
        <v>124</v>
      </c>
      <c r="B106" s="27" t="s">
        <v>124</v>
      </c>
      <c r="C106" s="41">
        <v>23189000</v>
      </c>
    </row>
    <row r="107" spans="1:3">
      <c r="A107" t="s">
        <v>125</v>
      </c>
      <c r="B107" s="27" t="s">
        <v>125</v>
      </c>
      <c r="C107" s="41">
        <v>47189000</v>
      </c>
    </row>
    <row r="108" spans="1:3">
      <c r="B108" s="27" t="s">
        <v>5</v>
      </c>
      <c r="C108" s="41">
        <v>68190000</v>
      </c>
    </row>
    <row r="109" spans="1:3">
      <c r="B109" s="27" t="s">
        <v>126</v>
      </c>
      <c r="C109" s="41">
        <v>5190000</v>
      </c>
    </row>
    <row r="110" spans="1:3">
      <c r="B110" s="27" t="s">
        <v>127</v>
      </c>
      <c r="C110" s="41">
        <v>5101000</v>
      </c>
    </row>
    <row r="111" spans="1:3">
      <c r="B111" s="27" t="s">
        <v>128</v>
      </c>
      <c r="C111" s="41">
        <v>13222000</v>
      </c>
    </row>
    <row r="112" spans="1:3">
      <c r="B112" s="27" t="s">
        <v>129</v>
      </c>
      <c r="C112" s="41">
        <v>73200000</v>
      </c>
    </row>
    <row r="113" spans="1:3">
      <c r="A113" t="s">
        <v>130</v>
      </c>
      <c r="B113" s="27" t="s">
        <v>130</v>
      </c>
      <c r="C113" s="41">
        <v>25200000</v>
      </c>
    </row>
    <row r="114" spans="1:3">
      <c r="B114" s="27" t="s">
        <v>131</v>
      </c>
      <c r="C114" s="41">
        <v>5209000</v>
      </c>
    </row>
    <row r="115" spans="1:3">
      <c r="B115" s="27" t="s">
        <v>132</v>
      </c>
      <c r="C115" s="41">
        <v>27205000</v>
      </c>
    </row>
    <row r="116" spans="1:3">
      <c r="A116" t="s">
        <v>133</v>
      </c>
      <c r="B116" s="27" t="s">
        <v>133</v>
      </c>
      <c r="C116" s="41">
        <v>5212000</v>
      </c>
    </row>
    <row r="117" spans="1:3">
      <c r="B117" s="27" t="s">
        <v>134</v>
      </c>
      <c r="C117" s="41">
        <v>76109009</v>
      </c>
    </row>
    <row r="118" spans="1:3">
      <c r="B118" s="27" t="s">
        <v>135</v>
      </c>
      <c r="C118" s="41">
        <v>47189022</v>
      </c>
    </row>
    <row r="119" spans="1:3">
      <c r="B119" s="27" t="s">
        <v>136</v>
      </c>
      <c r="C119" s="41">
        <v>19212000</v>
      </c>
    </row>
    <row r="120" spans="1:3">
      <c r="B120" s="27" t="s">
        <v>137</v>
      </c>
      <c r="C120" s="41">
        <v>81794004</v>
      </c>
    </row>
    <row r="121" spans="1:3">
      <c r="A121" t="s">
        <v>138</v>
      </c>
      <c r="B121" s="27" t="s">
        <v>138</v>
      </c>
      <c r="C121" s="41">
        <v>70215000</v>
      </c>
    </row>
    <row r="122" spans="1:3">
      <c r="A122" t="s">
        <v>139</v>
      </c>
      <c r="B122" s="27" t="s">
        <v>139</v>
      </c>
      <c r="C122" s="41">
        <v>25214000</v>
      </c>
    </row>
    <row r="123" spans="1:3">
      <c r="B123" s="27" t="s">
        <v>140</v>
      </c>
      <c r="C123" s="41">
        <v>70221000</v>
      </c>
    </row>
    <row r="124" spans="1:3">
      <c r="B124" s="27" t="s">
        <v>141</v>
      </c>
      <c r="C124" s="41">
        <v>50568010</v>
      </c>
    </row>
    <row r="125" spans="1:3">
      <c r="B125" s="27" t="s">
        <v>142</v>
      </c>
      <c r="C125" s="41">
        <v>25224000</v>
      </c>
    </row>
    <row r="126" spans="1:3">
      <c r="A126" s="50" t="s">
        <v>143</v>
      </c>
      <c r="B126" s="27" t="s">
        <v>144</v>
      </c>
      <c r="C126" s="41">
        <v>54001000</v>
      </c>
    </row>
    <row r="127" spans="1:3">
      <c r="A127" t="s">
        <v>145</v>
      </c>
      <c r="B127" s="27" t="s">
        <v>145</v>
      </c>
      <c r="C127" s="41">
        <v>50226000</v>
      </c>
    </row>
    <row r="128" spans="1:3">
      <c r="B128" s="27" t="s">
        <v>146</v>
      </c>
      <c r="C128" s="41">
        <v>99773000</v>
      </c>
    </row>
    <row r="129" spans="1:3">
      <c r="B129" s="27" t="s">
        <v>147</v>
      </c>
      <c r="C129" s="41">
        <v>68229000</v>
      </c>
    </row>
    <row r="130" spans="1:3">
      <c r="B130" s="27" t="s">
        <v>148</v>
      </c>
      <c r="C130" s="41">
        <v>20228000</v>
      </c>
    </row>
    <row r="131" spans="1:3">
      <c r="B131" s="27" t="s">
        <v>149</v>
      </c>
      <c r="C131" s="41">
        <v>5234000</v>
      </c>
    </row>
    <row r="132" spans="1:3">
      <c r="B132" s="27" t="s">
        <v>150</v>
      </c>
      <c r="C132" s="41">
        <v>76233000</v>
      </c>
    </row>
    <row r="133" spans="1:3">
      <c r="B133" s="27" t="s">
        <v>151</v>
      </c>
      <c r="C133" s="41">
        <v>44090000</v>
      </c>
    </row>
    <row r="134" spans="1:3">
      <c r="B134" s="27" t="s">
        <v>152</v>
      </c>
      <c r="C134" s="41">
        <v>5237000</v>
      </c>
    </row>
    <row r="135" spans="1:3">
      <c r="A135" t="s">
        <v>153</v>
      </c>
      <c r="B135" s="27" t="s">
        <v>153</v>
      </c>
      <c r="C135" s="41">
        <v>5591004</v>
      </c>
    </row>
    <row r="136" spans="1:3">
      <c r="A136" t="s">
        <v>154</v>
      </c>
      <c r="B136" s="27" t="s">
        <v>154</v>
      </c>
      <c r="C136" s="41">
        <v>66170000</v>
      </c>
    </row>
    <row r="137" spans="1:3">
      <c r="A137" s="50" t="s">
        <v>155</v>
      </c>
      <c r="B137" s="27" t="s">
        <v>156</v>
      </c>
      <c r="C137" s="41">
        <v>15238000</v>
      </c>
    </row>
    <row r="138" spans="1:3">
      <c r="B138" s="27" t="s">
        <v>157</v>
      </c>
      <c r="C138" s="41">
        <v>85410001</v>
      </c>
    </row>
    <row r="139" spans="1:3">
      <c r="B139" s="27" t="s">
        <v>158</v>
      </c>
      <c r="C139" s="41">
        <v>85230003</v>
      </c>
    </row>
    <row r="140" spans="1:3">
      <c r="B140" s="27" t="s">
        <v>159</v>
      </c>
      <c r="C140" s="41">
        <v>5250000</v>
      </c>
    </row>
    <row r="141" spans="1:3">
      <c r="A141" t="s">
        <v>160</v>
      </c>
      <c r="B141" s="27" t="s">
        <v>160</v>
      </c>
      <c r="C141" s="41">
        <v>47245000</v>
      </c>
    </row>
    <row r="142" spans="1:3">
      <c r="B142" s="27" t="s">
        <v>161</v>
      </c>
      <c r="C142" s="41">
        <v>5002010</v>
      </c>
    </row>
    <row r="143" spans="1:3">
      <c r="B143" s="27" t="s">
        <v>162</v>
      </c>
      <c r="C143" s="41">
        <v>27245000</v>
      </c>
    </row>
    <row r="144" spans="1:3">
      <c r="A144" t="s">
        <v>163</v>
      </c>
      <c r="B144" s="27" t="s">
        <v>163</v>
      </c>
      <c r="C144" s="41">
        <v>13244000</v>
      </c>
    </row>
    <row r="145" spans="1:3" ht="15">
      <c r="A145" s="27" t="s">
        <v>164</v>
      </c>
      <c r="B145" s="27" t="s">
        <v>164</v>
      </c>
      <c r="C145" s="41">
        <v>5148000</v>
      </c>
    </row>
    <row r="146" spans="1:3">
      <c r="A146" t="s">
        <v>165</v>
      </c>
      <c r="B146" s="27" t="s">
        <v>165</v>
      </c>
      <c r="C146" s="41">
        <v>76248000</v>
      </c>
    </row>
    <row r="147" spans="1:3">
      <c r="B147" s="27" t="s">
        <v>166</v>
      </c>
      <c r="C147" s="41">
        <v>25245000</v>
      </c>
    </row>
    <row r="148" spans="1:3">
      <c r="B148" s="27" t="s">
        <v>167</v>
      </c>
      <c r="C148" s="41">
        <v>20238000</v>
      </c>
    </row>
    <row r="149" spans="1:3">
      <c r="B149" s="27" t="s">
        <v>168</v>
      </c>
      <c r="C149" s="41">
        <v>85001001</v>
      </c>
    </row>
    <row r="150" spans="1:3">
      <c r="B150" s="27" t="s">
        <v>169</v>
      </c>
      <c r="C150" s="41">
        <v>20250000</v>
      </c>
    </row>
    <row r="151" spans="1:3">
      <c r="B151" s="27" t="s">
        <v>170</v>
      </c>
      <c r="C151" s="41">
        <v>19050006</v>
      </c>
    </row>
    <row r="152" spans="1:3">
      <c r="B152" s="27" t="s">
        <v>171</v>
      </c>
      <c r="C152" s="41">
        <v>68255000</v>
      </c>
    </row>
    <row r="153" spans="1:3">
      <c r="B153" s="27" t="s">
        <v>172</v>
      </c>
      <c r="C153" s="41">
        <v>85162004</v>
      </c>
    </row>
    <row r="154" spans="1:3">
      <c r="B154" s="27" t="s">
        <v>173</v>
      </c>
      <c r="C154" s="41">
        <v>47268000</v>
      </c>
    </row>
    <row r="155" spans="1:3">
      <c r="A155" t="s">
        <v>174</v>
      </c>
      <c r="B155" s="27" t="s">
        <v>174</v>
      </c>
      <c r="C155" s="41">
        <v>25260000</v>
      </c>
    </row>
    <row r="156" spans="1:3">
      <c r="A156" t="s">
        <v>175</v>
      </c>
      <c r="B156" s="27" t="s">
        <v>175</v>
      </c>
      <c r="C156" s="41">
        <v>5697000</v>
      </c>
    </row>
    <row r="157" spans="1:3">
      <c r="A157" s="27" t="s">
        <v>176</v>
      </c>
      <c r="B157" s="27" t="s">
        <v>176</v>
      </c>
      <c r="C157" s="41">
        <v>54261000</v>
      </c>
    </row>
    <row r="158" spans="1:3">
      <c r="A158" t="s">
        <v>177</v>
      </c>
      <c r="B158" s="27" t="s">
        <v>177</v>
      </c>
      <c r="C158" s="41">
        <v>5264000</v>
      </c>
    </row>
    <row r="159" spans="1:3">
      <c r="A159" t="s">
        <v>178</v>
      </c>
      <c r="B159" s="27" t="s">
        <v>178</v>
      </c>
      <c r="C159" s="41">
        <v>5266000</v>
      </c>
    </row>
    <row r="160" spans="1:3" ht="15">
      <c r="A160" s="27" t="s">
        <v>179</v>
      </c>
      <c r="B160" s="27" t="s">
        <v>179</v>
      </c>
      <c r="C160" s="41">
        <v>73268000</v>
      </c>
    </row>
    <row r="161" spans="1:3">
      <c r="A161" t="s">
        <v>180</v>
      </c>
      <c r="B161" s="27" t="s">
        <v>180</v>
      </c>
      <c r="C161" s="41">
        <v>25269000</v>
      </c>
    </row>
    <row r="162" spans="1:3">
      <c r="B162" s="27" t="s">
        <v>181</v>
      </c>
      <c r="C162" s="41">
        <v>15272000</v>
      </c>
    </row>
    <row r="163" spans="1:3">
      <c r="A163" t="s">
        <v>182</v>
      </c>
      <c r="B163" s="27" t="s">
        <v>182</v>
      </c>
      <c r="C163" s="41">
        <v>73275000</v>
      </c>
    </row>
    <row r="164" spans="1:3">
      <c r="A164" s="50" t="s">
        <v>183</v>
      </c>
      <c r="B164" s="27" t="s">
        <v>184</v>
      </c>
      <c r="C164" s="41">
        <v>18001000</v>
      </c>
    </row>
    <row r="165" spans="1:3">
      <c r="B165" s="27" t="s">
        <v>185</v>
      </c>
      <c r="C165" s="41">
        <v>76275000</v>
      </c>
    </row>
    <row r="166" spans="1:3">
      <c r="A166" s="64" t="s">
        <v>186</v>
      </c>
      <c r="B166" s="27" t="s">
        <v>187</v>
      </c>
      <c r="C166" s="41">
        <v>68276000</v>
      </c>
    </row>
    <row r="167" spans="1:3">
      <c r="B167" s="27" t="s">
        <v>188</v>
      </c>
      <c r="C167" s="41">
        <v>25279000</v>
      </c>
    </row>
    <row r="168" spans="1:3">
      <c r="A168" t="s">
        <v>189</v>
      </c>
      <c r="B168" s="27" t="s">
        <v>189</v>
      </c>
      <c r="C168" s="41">
        <v>44279000</v>
      </c>
    </row>
    <row r="169" spans="1:3">
      <c r="B169" s="27" t="s">
        <v>190</v>
      </c>
      <c r="C169" s="41">
        <v>5282000</v>
      </c>
    </row>
    <row r="170" spans="1:3">
      <c r="B170" s="27" t="s">
        <v>191</v>
      </c>
      <c r="C170" s="41">
        <v>73283000</v>
      </c>
    </row>
    <row r="171" spans="1:3">
      <c r="B171" s="27" t="s">
        <v>192</v>
      </c>
      <c r="C171" s="41">
        <v>5284000</v>
      </c>
    </row>
    <row r="172" spans="1:3">
      <c r="B172" s="27" t="s">
        <v>193</v>
      </c>
      <c r="C172" s="41">
        <v>47288000</v>
      </c>
    </row>
    <row r="173" spans="1:3">
      <c r="A173" s="50" t="s">
        <v>194</v>
      </c>
      <c r="B173" s="27" t="s">
        <v>195</v>
      </c>
      <c r="C173" s="41">
        <v>25286000</v>
      </c>
    </row>
    <row r="174" spans="1:3">
      <c r="A174" t="s">
        <v>196</v>
      </c>
      <c r="B174" s="27" t="s">
        <v>196</v>
      </c>
      <c r="C174" s="41">
        <v>25290000</v>
      </c>
    </row>
    <row r="175" spans="1:3">
      <c r="A175" t="s">
        <v>197</v>
      </c>
      <c r="B175" s="27" t="s">
        <v>197</v>
      </c>
      <c r="C175" s="41">
        <v>25295000</v>
      </c>
    </row>
    <row r="176" spans="1:3">
      <c r="A176" t="s">
        <v>198</v>
      </c>
      <c r="B176" s="27" t="s">
        <v>198</v>
      </c>
      <c r="C176" s="41">
        <v>8296000</v>
      </c>
    </row>
    <row r="177" spans="1:3">
      <c r="B177" s="27" t="s">
        <v>199</v>
      </c>
      <c r="C177" s="41">
        <v>15491006</v>
      </c>
    </row>
    <row r="178" spans="1:3">
      <c r="B178" s="27" t="s">
        <v>200</v>
      </c>
      <c r="C178" s="41">
        <v>66001072</v>
      </c>
    </row>
    <row r="179" spans="1:3">
      <c r="B179" s="27" t="s">
        <v>201</v>
      </c>
      <c r="C179" s="41">
        <v>20295000</v>
      </c>
    </row>
    <row r="180" spans="1:3">
      <c r="B180" s="27" t="s">
        <v>202</v>
      </c>
      <c r="C180" s="41">
        <v>15299000</v>
      </c>
    </row>
    <row r="181" spans="1:3">
      <c r="A181" t="s">
        <v>203</v>
      </c>
      <c r="B181" s="27" t="s">
        <v>203</v>
      </c>
      <c r="C181" s="41">
        <v>41298000</v>
      </c>
    </row>
    <row r="182" spans="1:3">
      <c r="B182" s="27" t="s">
        <v>204</v>
      </c>
      <c r="C182" s="41">
        <v>41306000</v>
      </c>
    </row>
    <row r="183" spans="1:3">
      <c r="B183" s="27" t="s">
        <v>205</v>
      </c>
      <c r="C183" s="41">
        <v>76306000</v>
      </c>
    </row>
    <row r="184" spans="1:3">
      <c r="B184" s="27" t="s">
        <v>206</v>
      </c>
      <c r="C184" s="41">
        <v>5306000</v>
      </c>
    </row>
    <row r="185" spans="1:3">
      <c r="B185" s="27" t="s">
        <v>207</v>
      </c>
      <c r="C185" s="41">
        <v>25307000</v>
      </c>
    </row>
    <row r="186" spans="1:3">
      <c r="A186" t="s">
        <v>208</v>
      </c>
      <c r="B186" s="27" t="s">
        <v>208</v>
      </c>
      <c r="C186" s="41">
        <v>5308000</v>
      </c>
    </row>
    <row r="187" spans="1:3">
      <c r="A187" t="s">
        <v>209</v>
      </c>
      <c r="B187" s="27" t="s">
        <v>209</v>
      </c>
      <c r="C187" s="41">
        <v>68307000</v>
      </c>
    </row>
    <row r="188" spans="1:3">
      <c r="B188" s="27" t="s">
        <v>210</v>
      </c>
      <c r="C188" s="41">
        <v>5310000</v>
      </c>
    </row>
    <row r="189" spans="1:3">
      <c r="A189" t="s">
        <v>211</v>
      </c>
      <c r="B189" s="27" t="s">
        <v>211</v>
      </c>
      <c r="C189" s="41">
        <v>50313000</v>
      </c>
    </row>
    <row r="190" spans="1:3">
      <c r="A190" s="27" t="s">
        <v>212</v>
      </c>
      <c r="B190" s="27" t="s">
        <v>212</v>
      </c>
      <c r="C190" s="41">
        <v>76318000</v>
      </c>
    </row>
    <row r="191" spans="1:3">
      <c r="B191" s="27" t="s">
        <v>213</v>
      </c>
      <c r="C191" s="41">
        <v>19142006</v>
      </c>
    </row>
    <row r="192" spans="1:3">
      <c r="B192" s="27" t="s">
        <v>214</v>
      </c>
      <c r="C192" s="41">
        <v>19300000</v>
      </c>
    </row>
    <row r="193" spans="1:3">
      <c r="B193" s="27" t="s">
        <v>215</v>
      </c>
      <c r="C193" s="41">
        <v>25317000</v>
      </c>
    </row>
    <row r="194" spans="1:3">
      <c r="B194" s="27" t="s">
        <v>216</v>
      </c>
      <c r="C194" s="41">
        <v>52317000</v>
      </c>
    </row>
    <row r="195" spans="1:3" ht="15">
      <c r="A195" s="27" t="s">
        <v>217</v>
      </c>
      <c r="B195" s="27" t="s">
        <v>217</v>
      </c>
      <c r="C195" s="41">
        <v>76111000</v>
      </c>
    </row>
    <row r="196" spans="1:3">
      <c r="B196" s="27" t="s">
        <v>218</v>
      </c>
      <c r="C196" s="41">
        <v>25320000</v>
      </c>
    </row>
    <row r="197" spans="1:3">
      <c r="A197" t="s">
        <v>219</v>
      </c>
      <c r="B197" s="27" t="s">
        <v>219</v>
      </c>
      <c r="C197" s="41">
        <v>73200001</v>
      </c>
    </row>
    <row r="198" spans="1:3">
      <c r="B198" s="27" t="s">
        <v>220</v>
      </c>
      <c r="C198" s="41">
        <v>47980002</v>
      </c>
    </row>
    <row r="199" spans="1:3">
      <c r="B199" s="27" t="s">
        <v>221</v>
      </c>
      <c r="C199" s="41">
        <v>47318000</v>
      </c>
    </row>
    <row r="200" spans="1:3">
      <c r="B200" s="27" t="s">
        <v>222</v>
      </c>
      <c r="C200" s="41">
        <v>50318000</v>
      </c>
    </row>
    <row r="201" spans="1:3">
      <c r="A201" t="s">
        <v>223</v>
      </c>
      <c r="B201" s="27" t="s">
        <v>223</v>
      </c>
      <c r="C201" s="41">
        <v>73319000</v>
      </c>
    </row>
    <row r="202" spans="1:3" ht="15">
      <c r="B202" s="27"/>
      <c r="C202" s="41"/>
    </row>
    <row r="203" spans="1:3">
      <c r="A203" t="s">
        <v>224</v>
      </c>
      <c r="B203" s="27" t="s">
        <v>224</v>
      </c>
      <c r="C203" s="41" t="s">
        <v>225</v>
      </c>
    </row>
    <row r="204" spans="1:3">
      <c r="A204" t="s">
        <v>226</v>
      </c>
      <c r="B204" s="27" t="s">
        <v>226</v>
      </c>
      <c r="C204" s="41" t="s">
        <v>227</v>
      </c>
    </row>
    <row r="205" spans="1:3">
      <c r="A205" t="s">
        <v>228</v>
      </c>
      <c r="B205" s="27" t="s">
        <v>228</v>
      </c>
      <c r="C205" s="41" t="s">
        <v>229</v>
      </c>
    </row>
    <row r="206" spans="1:3">
      <c r="A206" t="s">
        <v>230</v>
      </c>
      <c r="B206" s="27" t="s">
        <v>230</v>
      </c>
      <c r="C206" s="41" t="s">
        <v>231</v>
      </c>
    </row>
    <row r="207" spans="1:3">
      <c r="A207" t="s">
        <v>232</v>
      </c>
      <c r="B207" s="27" t="s">
        <v>232</v>
      </c>
      <c r="C207" s="41" t="s">
        <v>233</v>
      </c>
    </row>
    <row r="208" spans="1:3" ht="15">
      <c r="A208" t="s">
        <v>234</v>
      </c>
      <c r="B208" s="27" t="s">
        <v>234</v>
      </c>
      <c r="C208" s="41" t="s">
        <v>235</v>
      </c>
    </row>
    <row r="209" spans="1:3" ht="15">
      <c r="A209" t="s">
        <v>236</v>
      </c>
      <c r="B209" s="27" t="s">
        <v>236</v>
      </c>
      <c r="C209" s="41" t="s">
        <v>237</v>
      </c>
    </row>
    <row r="210" spans="1:3">
      <c r="A210" t="s">
        <v>238</v>
      </c>
      <c r="B210" s="27" t="s">
        <v>238</v>
      </c>
      <c r="C210" s="41" t="s">
        <v>239</v>
      </c>
    </row>
    <row r="211" spans="1:3" ht="15">
      <c r="A211" t="s">
        <v>240</v>
      </c>
      <c r="B211" s="27" t="s">
        <v>240</v>
      </c>
      <c r="C211" s="41" t="s">
        <v>241</v>
      </c>
    </row>
    <row r="212" spans="1:3">
      <c r="A212" t="s">
        <v>242</v>
      </c>
      <c r="B212" s="27" t="s">
        <v>242</v>
      </c>
      <c r="C212" s="41" t="s">
        <v>243</v>
      </c>
    </row>
    <row r="213" spans="1:3">
      <c r="A213" t="s">
        <v>244</v>
      </c>
      <c r="B213" s="27" t="s">
        <v>244</v>
      </c>
      <c r="C213" s="41">
        <v>5318000</v>
      </c>
    </row>
    <row r="214" spans="1:3">
      <c r="B214" s="27" t="s">
        <v>245</v>
      </c>
      <c r="C214" s="41">
        <v>25322000</v>
      </c>
    </row>
    <row r="215" spans="1:3">
      <c r="A215" t="s">
        <v>246</v>
      </c>
      <c r="B215" s="27" t="s">
        <v>246</v>
      </c>
      <c r="C215" s="41">
        <v>5321000</v>
      </c>
    </row>
    <row r="216" spans="1:3">
      <c r="A216" t="s">
        <v>247</v>
      </c>
      <c r="B216" s="27" t="s">
        <v>247</v>
      </c>
      <c r="C216" s="41">
        <v>15322000</v>
      </c>
    </row>
    <row r="217" spans="1:3">
      <c r="A217" t="s">
        <v>248</v>
      </c>
      <c r="B217" s="27" t="s">
        <v>249</v>
      </c>
      <c r="C217" s="41">
        <v>44378000</v>
      </c>
    </row>
    <row r="218" spans="1:3">
      <c r="B218" s="27" t="s">
        <v>250</v>
      </c>
      <c r="C218" s="41">
        <v>5353000</v>
      </c>
    </row>
    <row r="219" spans="1:3">
      <c r="B219" s="27" t="s">
        <v>251</v>
      </c>
      <c r="C219" s="41">
        <v>73349000</v>
      </c>
    </row>
    <row r="220" spans="1:3">
      <c r="A220" s="50" t="s">
        <v>252</v>
      </c>
      <c r="B220" s="27" t="s">
        <v>253</v>
      </c>
      <c r="C220" s="41">
        <v>73001000</v>
      </c>
    </row>
    <row r="221" spans="1:3">
      <c r="A221" t="s">
        <v>254</v>
      </c>
      <c r="B221" s="27" t="s">
        <v>254</v>
      </c>
      <c r="C221" s="41">
        <v>52356000</v>
      </c>
    </row>
    <row r="222" spans="1:3">
      <c r="B222" s="27" t="s">
        <v>255</v>
      </c>
      <c r="C222" s="41">
        <v>27361000</v>
      </c>
    </row>
    <row r="223" spans="1:3">
      <c r="A223" t="s">
        <v>256</v>
      </c>
      <c r="B223" s="27" t="s">
        <v>256</v>
      </c>
      <c r="C223" s="41">
        <v>5360000</v>
      </c>
    </row>
    <row r="224" spans="1:3">
      <c r="B224" s="27" t="s">
        <v>257</v>
      </c>
      <c r="C224" s="41">
        <v>5361000</v>
      </c>
    </row>
    <row r="225" spans="1:3">
      <c r="A225" t="s">
        <v>258</v>
      </c>
      <c r="B225" s="27" t="s">
        <v>258</v>
      </c>
      <c r="C225" s="41">
        <v>76364000</v>
      </c>
    </row>
    <row r="226" spans="1:3">
      <c r="B226" s="27" t="s">
        <v>259</v>
      </c>
      <c r="C226" s="41">
        <v>5756033</v>
      </c>
    </row>
    <row r="227" spans="1:3">
      <c r="B227" s="27" t="s">
        <v>260</v>
      </c>
      <c r="C227" s="41">
        <v>8372000</v>
      </c>
    </row>
    <row r="228" spans="1:3">
      <c r="B228" s="27" t="s">
        <v>261</v>
      </c>
      <c r="C228" s="41">
        <v>8001001</v>
      </c>
    </row>
    <row r="229" spans="1:3">
      <c r="B229" s="27" t="s">
        <v>262</v>
      </c>
      <c r="C229" s="41">
        <v>25377000</v>
      </c>
    </row>
    <row r="230" spans="1:3">
      <c r="B230" s="27" t="s">
        <v>263</v>
      </c>
      <c r="C230" s="41">
        <v>76622005</v>
      </c>
    </row>
    <row r="231" spans="1:3">
      <c r="A231" t="s">
        <v>264</v>
      </c>
      <c r="B231" s="27" t="s">
        <v>264</v>
      </c>
      <c r="C231" s="41">
        <v>5376000</v>
      </c>
    </row>
    <row r="232" spans="1:3">
      <c r="B232" s="27" t="s">
        <v>265</v>
      </c>
      <c r="C232" s="41">
        <v>85001002</v>
      </c>
    </row>
    <row r="233" spans="1:3">
      <c r="B233" s="27" t="s">
        <v>266</v>
      </c>
      <c r="C233" s="41">
        <v>76377000</v>
      </c>
    </row>
    <row r="234" spans="1:3">
      <c r="B234" s="27" t="s">
        <v>267</v>
      </c>
      <c r="C234" s="41">
        <v>76520038</v>
      </c>
    </row>
    <row r="235" spans="1:3">
      <c r="B235" s="27" t="s">
        <v>268</v>
      </c>
      <c r="C235" s="41">
        <v>54099002</v>
      </c>
    </row>
    <row r="236" spans="1:3">
      <c r="A236" s="50" t="s">
        <v>269</v>
      </c>
      <c r="B236" s="27" t="s">
        <v>270</v>
      </c>
      <c r="C236" s="41">
        <v>17380000</v>
      </c>
    </row>
    <row r="237" spans="1:3">
      <c r="B237" s="27" t="s">
        <v>271</v>
      </c>
      <c r="C237" s="41">
        <v>5310003</v>
      </c>
    </row>
    <row r="238" spans="1:3">
      <c r="A238" t="s">
        <v>272</v>
      </c>
      <c r="B238" s="27" t="s">
        <v>272</v>
      </c>
      <c r="C238" s="41">
        <v>5380000</v>
      </c>
    </row>
    <row r="239" spans="1:3">
      <c r="B239" s="27" t="s">
        <v>273</v>
      </c>
      <c r="C239" s="41">
        <v>68081010</v>
      </c>
    </row>
    <row r="240" spans="1:3">
      <c r="B240" s="27" t="s">
        <v>274</v>
      </c>
      <c r="C240" s="41">
        <v>20383000</v>
      </c>
    </row>
    <row r="241" spans="1:3">
      <c r="B241" s="27" t="s">
        <v>275</v>
      </c>
      <c r="C241" s="41">
        <v>47980003</v>
      </c>
    </row>
    <row r="242" spans="1:3">
      <c r="B242" s="27" t="s">
        <v>276</v>
      </c>
      <c r="C242" s="41">
        <v>63401001</v>
      </c>
    </row>
    <row r="243" spans="1:3" ht="15">
      <c r="A243" s="27" t="s">
        <v>277</v>
      </c>
      <c r="B243" s="27" t="s">
        <v>277</v>
      </c>
      <c r="C243" s="41">
        <v>20400000</v>
      </c>
    </row>
    <row r="244" spans="1:3">
      <c r="B244" s="27" t="s">
        <v>278</v>
      </c>
      <c r="C244" s="41">
        <v>20710001</v>
      </c>
    </row>
    <row r="245" spans="1:3">
      <c r="B245" s="27" t="s">
        <v>279</v>
      </c>
      <c r="C245" s="41">
        <v>20250002</v>
      </c>
    </row>
    <row r="246" spans="1:3">
      <c r="B246" s="27" t="s">
        <v>280</v>
      </c>
      <c r="C246" s="41">
        <v>20383010</v>
      </c>
    </row>
    <row r="247" spans="1:3">
      <c r="A247" t="s">
        <v>281</v>
      </c>
      <c r="B247" s="27" t="s">
        <v>281</v>
      </c>
      <c r="C247" s="41">
        <v>25386000</v>
      </c>
    </row>
    <row r="248" spans="1:3">
      <c r="B248" s="27" t="s">
        <v>282</v>
      </c>
      <c r="C248" s="41">
        <v>76895002</v>
      </c>
    </row>
    <row r="249" spans="1:3">
      <c r="B249" s="27" t="s">
        <v>283</v>
      </c>
      <c r="C249" s="41">
        <v>20621000</v>
      </c>
    </row>
    <row r="250" spans="1:3">
      <c r="A250" t="s">
        <v>284</v>
      </c>
      <c r="B250" s="27" t="s">
        <v>284</v>
      </c>
      <c r="C250" s="41">
        <v>5390000</v>
      </c>
    </row>
    <row r="251" spans="1:3">
      <c r="B251" s="27" t="s">
        <v>285</v>
      </c>
      <c r="C251" s="41">
        <v>41396000</v>
      </c>
    </row>
    <row r="252" spans="1:3">
      <c r="B252" s="27" t="s">
        <v>286</v>
      </c>
      <c r="C252" s="41">
        <v>25799001</v>
      </c>
    </row>
    <row r="253" spans="1:3">
      <c r="A253" t="s">
        <v>287</v>
      </c>
      <c r="B253" s="27" t="s">
        <v>287</v>
      </c>
      <c r="C253" s="41">
        <v>63401000</v>
      </c>
    </row>
    <row r="254" spans="1:3">
      <c r="A254" t="s">
        <v>288</v>
      </c>
      <c r="B254" s="27" t="s">
        <v>288</v>
      </c>
      <c r="C254" s="41">
        <v>5400000</v>
      </c>
    </row>
    <row r="255" spans="1:3">
      <c r="B255" s="27" t="s">
        <v>289</v>
      </c>
      <c r="C255" s="41">
        <v>52399000</v>
      </c>
    </row>
    <row r="256" spans="1:3">
      <c r="B256" s="27" t="s">
        <v>290</v>
      </c>
      <c r="C256" s="41">
        <v>76400000</v>
      </c>
    </row>
    <row r="257" spans="1:3">
      <c r="B257" s="27" t="s">
        <v>291</v>
      </c>
      <c r="C257" s="41">
        <v>25402000</v>
      </c>
    </row>
    <row r="258" spans="1:3">
      <c r="B258" s="27" t="s">
        <v>292</v>
      </c>
      <c r="C258" s="41">
        <v>76403000</v>
      </c>
    </row>
    <row r="259" spans="1:3">
      <c r="A259" t="s">
        <v>293</v>
      </c>
      <c r="B259" s="27" t="s">
        <v>293</v>
      </c>
      <c r="C259" s="41">
        <v>66400000</v>
      </c>
    </row>
    <row r="260" spans="1:3">
      <c r="B260" s="27" t="s">
        <v>294</v>
      </c>
      <c r="C260" s="41">
        <v>5266001</v>
      </c>
    </row>
    <row r="261" spans="1:3">
      <c r="A261" t="s">
        <v>295</v>
      </c>
      <c r="B261" s="27" t="s">
        <v>295</v>
      </c>
      <c r="C261" s="41">
        <v>68406000</v>
      </c>
    </row>
    <row r="262" spans="1:3">
      <c r="B262" s="27" t="s">
        <v>296</v>
      </c>
      <c r="C262" s="41">
        <v>25407000</v>
      </c>
    </row>
    <row r="263" spans="1:3">
      <c r="A263" t="s">
        <v>297</v>
      </c>
      <c r="B263" s="27" t="s">
        <v>297</v>
      </c>
      <c r="C263" s="41">
        <v>73408000</v>
      </c>
    </row>
    <row r="264" spans="1:3">
      <c r="B264" s="27" t="s">
        <v>298</v>
      </c>
      <c r="C264" s="41">
        <v>73347003</v>
      </c>
    </row>
    <row r="265" spans="1:3">
      <c r="B265" s="27" t="s">
        <v>299</v>
      </c>
      <c r="C265" s="41">
        <v>73411000</v>
      </c>
    </row>
    <row r="266" spans="1:3">
      <c r="B266" s="27" t="s">
        <v>300</v>
      </c>
      <c r="C266" s="41">
        <v>66001080</v>
      </c>
    </row>
    <row r="267" spans="1:3">
      <c r="B267" s="27" t="s">
        <v>301</v>
      </c>
      <c r="C267" s="41">
        <v>68081003</v>
      </c>
    </row>
    <row r="268" spans="1:3">
      <c r="B268" s="27" t="s">
        <v>302</v>
      </c>
      <c r="C268" s="41">
        <v>5887007</v>
      </c>
    </row>
    <row r="269" spans="1:3">
      <c r="B269" s="27" t="s">
        <v>303</v>
      </c>
      <c r="C269" s="41">
        <v>52835031</v>
      </c>
    </row>
    <row r="270" spans="1:3">
      <c r="A270" t="s">
        <v>304</v>
      </c>
      <c r="B270" s="27" t="s">
        <v>304</v>
      </c>
      <c r="C270" s="41">
        <v>23417000</v>
      </c>
    </row>
    <row r="271" spans="1:3">
      <c r="B271" s="27" t="s">
        <v>305</v>
      </c>
      <c r="C271" s="41">
        <v>54405000</v>
      </c>
    </row>
    <row r="272" spans="1:3">
      <c r="B272" s="27" t="s">
        <v>306</v>
      </c>
      <c r="C272" s="41">
        <v>68418000</v>
      </c>
    </row>
    <row r="273" spans="1:3">
      <c r="B273" s="27" t="s">
        <v>307</v>
      </c>
      <c r="C273" s="41">
        <v>8421000</v>
      </c>
    </row>
    <row r="274" spans="1:3">
      <c r="B274" s="27" t="s">
        <v>308</v>
      </c>
      <c r="C274" s="41">
        <v>5425000</v>
      </c>
    </row>
    <row r="275" spans="1:3">
      <c r="A275" t="s">
        <v>309</v>
      </c>
      <c r="B275" s="27" t="s">
        <v>309</v>
      </c>
      <c r="C275" s="41">
        <v>25430000</v>
      </c>
    </row>
    <row r="276" spans="1:3">
      <c r="A276" s="50" t="s">
        <v>310</v>
      </c>
      <c r="B276" s="27" t="s">
        <v>311</v>
      </c>
      <c r="C276" s="41">
        <v>13430000</v>
      </c>
    </row>
    <row r="277" spans="1:3">
      <c r="A277" t="s">
        <v>312</v>
      </c>
      <c r="B277" s="27" t="s">
        <v>312</v>
      </c>
      <c r="C277" s="41">
        <v>44430000</v>
      </c>
    </row>
    <row r="278" spans="1:3">
      <c r="A278" t="s">
        <v>313</v>
      </c>
      <c r="B278" s="27" t="s">
        <v>313</v>
      </c>
      <c r="C278" s="41">
        <v>8433000</v>
      </c>
    </row>
    <row r="279" spans="1:3">
      <c r="B279" s="27" t="s">
        <v>314</v>
      </c>
      <c r="C279" s="41">
        <v>85139000</v>
      </c>
    </row>
    <row r="280" spans="1:3">
      <c r="A280" s="50" t="s">
        <v>315</v>
      </c>
      <c r="B280" s="27" t="s">
        <v>316</v>
      </c>
      <c r="C280" s="41">
        <v>17001000</v>
      </c>
    </row>
    <row r="281" spans="1:3">
      <c r="B281" s="27" t="s">
        <v>317</v>
      </c>
      <c r="C281" s="41">
        <v>13442000</v>
      </c>
    </row>
    <row r="282" spans="1:3">
      <c r="A282" s="50" t="s">
        <v>318</v>
      </c>
      <c r="B282" s="27" t="s">
        <v>318</v>
      </c>
      <c r="C282" s="41">
        <v>5440000</v>
      </c>
    </row>
    <row r="283" spans="1:3">
      <c r="A283" t="s">
        <v>319</v>
      </c>
      <c r="B283" s="27" t="s">
        <v>319</v>
      </c>
      <c r="C283" s="41">
        <v>73443000</v>
      </c>
    </row>
    <row r="284" spans="1:3">
      <c r="B284" s="27" t="s">
        <v>320</v>
      </c>
      <c r="C284" s="41">
        <v>66440000</v>
      </c>
    </row>
    <row r="285" spans="1:3">
      <c r="A285" s="50" t="s">
        <v>321</v>
      </c>
      <c r="B285" s="27" t="s">
        <v>322</v>
      </c>
      <c r="C285" s="41">
        <v>5001000</v>
      </c>
    </row>
    <row r="286" spans="1:3">
      <c r="B286" s="27" t="s">
        <v>323</v>
      </c>
      <c r="C286" s="41">
        <v>73449000</v>
      </c>
    </row>
    <row r="287" spans="1:3">
      <c r="B287" s="27" t="s">
        <v>324</v>
      </c>
      <c r="C287" s="41">
        <v>44090003</v>
      </c>
    </row>
    <row r="288" spans="1:3">
      <c r="B288" s="27" t="s">
        <v>325</v>
      </c>
      <c r="C288" s="41">
        <v>19455000</v>
      </c>
    </row>
    <row r="289" spans="1:3">
      <c r="A289" s="64" t="s">
        <v>326</v>
      </c>
      <c r="B289" s="27" t="s">
        <v>327</v>
      </c>
      <c r="C289" s="41">
        <v>86001000</v>
      </c>
    </row>
    <row r="290" spans="1:3">
      <c r="B290" s="27" t="s">
        <v>328</v>
      </c>
      <c r="C290" s="41">
        <v>13468000</v>
      </c>
    </row>
    <row r="291" spans="1:3">
      <c r="B291" s="27" t="s">
        <v>329</v>
      </c>
      <c r="C291" s="41">
        <v>15469000</v>
      </c>
    </row>
    <row r="292" spans="1:3">
      <c r="B292" s="27" t="s">
        <v>330</v>
      </c>
      <c r="C292" s="41">
        <v>76892004</v>
      </c>
    </row>
    <row r="293" spans="1:3">
      <c r="B293" s="27" t="s">
        <v>331</v>
      </c>
      <c r="C293" s="41">
        <v>23466000</v>
      </c>
    </row>
    <row r="294" spans="1:3">
      <c r="B294" s="27" t="s">
        <v>332</v>
      </c>
      <c r="C294" s="41">
        <v>63470000</v>
      </c>
    </row>
    <row r="295" spans="1:3">
      <c r="A295" s="50" t="s">
        <v>333</v>
      </c>
      <c r="B295" s="27" t="s">
        <v>334</v>
      </c>
      <c r="C295" s="41">
        <v>23001000</v>
      </c>
    </row>
    <row r="296" spans="1:3">
      <c r="B296" s="27" t="s">
        <v>335</v>
      </c>
      <c r="C296" s="41">
        <v>85162000</v>
      </c>
    </row>
    <row r="297" spans="1:3">
      <c r="A297" s="64" t="s">
        <v>336</v>
      </c>
      <c r="B297" s="27" t="s">
        <v>337</v>
      </c>
      <c r="C297" s="41">
        <v>25473000</v>
      </c>
    </row>
    <row r="298" spans="1:3">
      <c r="B298" s="27" t="s">
        <v>338</v>
      </c>
      <c r="C298" s="41">
        <v>5480000</v>
      </c>
    </row>
    <row r="299" spans="1:3">
      <c r="A299" t="s">
        <v>339</v>
      </c>
      <c r="B299" s="27" t="s">
        <v>339</v>
      </c>
      <c r="C299" s="41">
        <v>5490000</v>
      </c>
    </row>
    <row r="300" spans="1:3">
      <c r="A300" s="50" t="s">
        <v>340</v>
      </c>
      <c r="B300" s="27" t="s">
        <v>341</v>
      </c>
      <c r="C300" s="41">
        <v>41001000</v>
      </c>
    </row>
    <row r="301" spans="1:3">
      <c r="B301" s="27" t="s">
        <v>342</v>
      </c>
      <c r="C301" s="41">
        <v>25486000</v>
      </c>
    </row>
    <row r="302" spans="1:3">
      <c r="A302" t="s">
        <v>343</v>
      </c>
      <c r="B302" s="27" t="s">
        <v>343</v>
      </c>
      <c r="C302" s="41">
        <v>15491000</v>
      </c>
    </row>
    <row r="303" spans="1:3">
      <c r="A303" t="s">
        <v>344</v>
      </c>
      <c r="B303" s="27" t="s">
        <v>344</v>
      </c>
      <c r="C303" s="41">
        <v>54498000</v>
      </c>
    </row>
    <row r="304" spans="1:3">
      <c r="B304" s="27" t="s">
        <v>345</v>
      </c>
      <c r="C304" s="41">
        <v>68500000</v>
      </c>
    </row>
    <row r="305" spans="1:3">
      <c r="B305" s="27" t="s">
        <v>346</v>
      </c>
      <c r="C305" s="41">
        <v>15500000</v>
      </c>
    </row>
    <row r="306" spans="1:3">
      <c r="B306" s="27" t="s">
        <v>347</v>
      </c>
      <c r="C306" s="41">
        <v>47980004</v>
      </c>
    </row>
    <row r="307" spans="1:3">
      <c r="B307" s="27" t="s">
        <v>348</v>
      </c>
      <c r="C307" s="41">
        <v>86320000</v>
      </c>
    </row>
    <row r="308" spans="1:3">
      <c r="B308" s="27" t="s">
        <v>349</v>
      </c>
      <c r="C308" s="41">
        <v>85230000</v>
      </c>
    </row>
    <row r="309" spans="1:3">
      <c r="B309" s="27" t="s">
        <v>350</v>
      </c>
      <c r="C309" s="41">
        <v>73504000</v>
      </c>
    </row>
    <row r="310" spans="1:3">
      <c r="A310" t="s">
        <v>351</v>
      </c>
      <c r="B310" s="27" t="s">
        <v>351</v>
      </c>
      <c r="C310" s="41">
        <v>19455005</v>
      </c>
    </row>
    <row r="311" spans="1:3">
      <c r="B311" s="27" t="s">
        <v>352</v>
      </c>
      <c r="C311" s="41">
        <v>25513000</v>
      </c>
    </row>
    <row r="312" spans="1:3">
      <c r="B312" s="27" t="s">
        <v>353</v>
      </c>
      <c r="C312" s="41">
        <v>41518000</v>
      </c>
    </row>
    <row r="313" spans="1:3">
      <c r="A313" s="64" t="s">
        <v>354</v>
      </c>
      <c r="B313" s="27" t="s">
        <v>355</v>
      </c>
      <c r="C313" s="41">
        <v>15516000</v>
      </c>
    </row>
    <row r="314" spans="1:3">
      <c r="B314" s="27" t="s">
        <v>356</v>
      </c>
      <c r="C314" s="41">
        <v>41524000</v>
      </c>
    </row>
    <row r="315" spans="1:3" ht="15">
      <c r="A315" s="27" t="s">
        <v>357</v>
      </c>
      <c r="B315" s="27" t="s">
        <v>357</v>
      </c>
      <c r="C315" s="41">
        <v>47745003</v>
      </c>
    </row>
    <row r="316" spans="1:3">
      <c r="A316" t="s">
        <v>358</v>
      </c>
      <c r="B316" s="27" t="s">
        <v>358</v>
      </c>
      <c r="C316" s="41">
        <v>8520000</v>
      </c>
    </row>
    <row r="317" spans="1:3">
      <c r="A317" t="s">
        <v>359</v>
      </c>
      <c r="B317" s="27" t="s">
        <v>359</v>
      </c>
      <c r="C317" s="41">
        <v>76520024</v>
      </c>
    </row>
    <row r="318" spans="1:3">
      <c r="A318" t="s">
        <v>360</v>
      </c>
      <c r="B318" s="27" t="s">
        <v>360</v>
      </c>
      <c r="C318" s="41">
        <v>76520000</v>
      </c>
    </row>
    <row r="319" spans="1:3">
      <c r="A319" t="s">
        <v>361</v>
      </c>
      <c r="B319" s="27" t="s">
        <v>361</v>
      </c>
      <c r="C319" s="41">
        <v>54518000</v>
      </c>
    </row>
    <row r="320" spans="1:3">
      <c r="B320" s="27" t="s">
        <v>362</v>
      </c>
      <c r="C320" s="41">
        <v>54520000</v>
      </c>
    </row>
    <row r="321" spans="1:3">
      <c r="A321" s="27" t="s">
        <v>363</v>
      </c>
      <c r="B321" s="27" t="s">
        <v>363</v>
      </c>
      <c r="C321" s="41">
        <v>25530000</v>
      </c>
    </row>
    <row r="322" spans="1:3">
      <c r="B322" s="27" t="s">
        <v>364</v>
      </c>
      <c r="C322" s="41">
        <v>85410005</v>
      </c>
    </row>
    <row r="323" spans="1:3">
      <c r="A323" s="50" t="s">
        <v>365</v>
      </c>
      <c r="B323" s="27" t="s">
        <v>366</v>
      </c>
      <c r="C323" s="41">
        <v>52001000</v>
      </c>
    </row>
    <row r="324" spans="1:3">
      <c r="B324" s="27" t="s">
        <v>367</v>
      </c>
      <c r="C324" s="41">
        <v>19532000</v>
      </c>
    </row>
    <row r="325" spans="1:3">
      <c r="B325" s="27" t="s">
        <v>368</v>
      </c>
      <c r="C325" s="41">
        <v>85250000</v>
      </c>
    </row>
    <row r="326" spans="1:3">
      <c r="B326" s="27" t="s">
        <v>369</v>
      </c>
      <c r="C326" s="41">
        <v>15537000</v>
      </c>
    </row>
    <row r="327" spans="1:3">
      <c r="B327" s="27" t="s">
        <v>370</v>
      </c>
      <c r="C327" s="41">
        <v>44001025</v>
      </c>
    </row>
    <row r="328" spans="1:3">
      <c r="A328" s="50" t="s">
        <v>371</v>
      </c>
      <c r="B328" s="27" t="s">
        <v>372</v>
      </c>
      <c r="C328" s="41">
        <v>66001000</v>
      </c>
    </row>
    <row r="329" spans="1:3">
      <c r="B329" s="27" t="s">
        <v>373</v>
      </c>
      <c r="C329" s="41">
        <v>23580002</v>
      </c>
    </row>
    <row r="330" spans="1:3">
      <c r="A330" t="s">
        <v>374</v>
      </c>
      <c r="B330" s="27" t="s">
        <v>374</v>
      </c>
      <c r="C330" s="41">
        <v>68547000</v>
      </c>
    </row>
    <row r="331" spans="1:3">
      <c r="B331" s="27" t="s">
        <v>375</v>
      </c>
      <c r="C331" s="41">
        <v>19548000</v>
      </c>
    </row>
    <row r="332" spans="1:3">
      <c r="A332" t="s">
        <v>376</v>
      </c>
      <c r="B332" s="27" t="s">
        <v>376</v>
      </c>
      <c r="C332" s="41">
        <v>68549000</v>
      </c>
    </row>
    <row r="333" spans="1:3">
      <c r="A333" t="s">
        <v>377</v>
      </c>
      <c r="B333" s="27" t="s">
        <v>377</v>
      </c>
      <c r="C333" s="41">
        <v>41551000</v>
      </c>
    </row>
    <row r="334" spans="1:3">
      <c r="B334" s="27" t="s">
        <v>378</v>
      </c>
      <c r="C334" s="41">
        <v>47551000</v>
      </c>
    </row>
    <row r="335" spans="1:3">
      <c r="B335" s="27" t="s">
        <v>379</v>
      </c>
      <c r="C335" s="41">
        <v>73555000</v>
      </c>
    </row>
    <row r="336" spans="1:3">
      <c r="A336" s="27" t="s">
        <v>380</v>
      </c>
      <c r="B336" s="27" t="s">
        <v>380</v>
      </c>
      <c r="C336" s="41">
        <v>23555000</v>
      </c>
    </row>
    <row r="337" spans="1:3">
      <c r="B337" s="27" t="s">
        <v>381</v>
      </c>
      <c r="C337" s="41">
        <v>47555000</v>
      </c>
    </row>
    <row r="338" spans="1:3">
      <c r="B338" s="27" t="s">
        <v>382</v>
      </c>
      <c r="C338" s="41">
        <v>76130016</v>
      </c>
    </row>
    <row r="339" spans="1:3">
      <c r="B339" s="27" t="s">
        <v>383</v>
      </c>
      <c r="C339" s="41">
        <v>8558000</v>
      </c>
    </row>
    <row r="340" spans="1:3">
      <c r="A340" t="s">
        <v>384</v>
      </c>
      <c r="B340" s="27" t="s">
        <v>385</v>
      </c>
      <c r="C340" s="41">
        <v>8560000</v>
      </c>
    </row>
    <row r="341" spans="1:3">
      <c r="A341" s="50" t="s">
        <v>386</v>
      </c>
      <c r="B341" s="27" t="s">
        <v>387</v>
      </c>
      <c r="C341" s="41">
        <v>19001000</v>
      </c>
    </row>
    <row r="342" spans="1:3">
      <c r="B342" s="27" t="s">
        <v>388</v>
      </c>
      <c r="C342" s="41">
        <v>85263000</v>
      </c>
    </row>
    <row r="343" spans="1:3">
      <c r="B343" s="27" t="s">
        <v>389</v>
      </c>
      <c r="C343" s="41">
        <v>76563000</v>
      </c>
    </row>
    <row r="344" spans="1:3">
      <c r="B344" s="27" t="s">
        <v>390</v>
      </c>
      <c r="C344" s="41">
        <v>20570000</v>
      </c>
    </row>
    <row r="345" spans="1:3">
      <c r="B345" s="27" t="s">
        <v>391</v>
      </c>
      <c r="C345" s="41">
        <v>68572000</v>
      </c>
    </row>
    <row r="346" spans="1:3">
      <c r="A346" t="s">
        <v>392</v>
      </c>
      <c r="B346" s="27" t="s">
        <v>392</v>
      </c>
      <c r="C346" s="41">
        <v>86568000</v>
      </c>
    </row>
    <row r="347" spans="1:3">
      <c r="A347" s="50" t="s">
        <v>393</v>
      </c>
      <c r="B347" s="27" t="s">
        <v>394</v>
      </c>
      <c r="C347" s="41">
        <v>5579000</v>
      </c>
    </row>
    <row r="348" spans="1:3">
      <c r="B348" s="27" t="s">
        <v>395</v>
      </c>
      <c r="C348" s="41">
        <v>15572000</v>
      </c>
    </row>
    <row r="349" spans="1:3">
      <c r="B349" s="27" t="s">
        <v>396</v>
      </c>
      <c r="C349" s="41">
        <v>86569000</v>
      </c>
    </row>
    <row r="350" spans="1:3">
      <c r="B350" s="27" t="s">
        <v>397</v>
      </c>
      <c r="C350" s="41">
        <v>66001018</v>
      </c>
    </row>
    <row r="351" spans="1:3">
      <c r="B351" s="27" t="s">
        <v>398</v>
      </c>
      <c r="C351" s="41">
        <v>99001000</v>
      </c>
    </row>
    <row r="352" spans="1:3">
      <c r="B352" s="27" t="s">
        <v>399</v>
      </c>
      <c r="C352" s="41">
        <v>8573000</v>
      </c>
    </row>
    <row r="353" spans="1:3">
      <c r="A353" s="27" t="s">
        <v>400</v>
      </c>
      <c r="B353" s="27" t="s">
        <v>400</v>
      </c>
      <c r="C353" s="41">
        <v>50568000</v>
      </c>
    </row>
    <row r="354" spans="1:3">
      <c r="B354" s="27" t="s">
        <v>401</v>
      </c>
      <c r="C354" s="41">
        <v>23580000</v>
      </c>
    </row>
    <row r="355" spans="1:3" ht="15">
      <c r="A355" s="27" t="s">
        <v>402</v>
      </c>
      <c r="B355" s="27" t="s">
        <v>402</v>
      </c>
      <c r="C355" s="41">
        <v>50573000</v>
      </c>
    </row>
    <row r="356" spans="1:3">
      <c r="B356" s="27" t="s">
        <v>403</v>
      </c>
      <c r="C356" s="41">
        <v>5585000</v>
      </c>
    </row>
    <row r="357" spans="1:3">
      <c r="B357" s="27" t="s">
        <v>404</v>
      </c>
      <c r="C357" s="41">
        <v>68573000</v>
      </c>
    </row>
    <row r="358" spans="1:3">
      <c r="B358" s="27" t="s">
        <v>405</v>
      </c>
      <c r="C358" s="41">
        <v>25572000</v>
      </c>
    </row>
    <row r="359" spans="1:3">
      <c r="B359" s="27" t="s">
        <v>406</v>
      </c>
      <c r="C359" s="41">
        <v>19573000</v>
      </c>
    </row>
    <row r="360" spans="1:3">
      <c r="A360" t="s">
        <v>407</v>
      </c>
      <c r="B360" s="27" t="s">
        <v>407</v>
      </c>
      <c r="C360" s="41">
        <v>5591000</v>
      </c>
    </row>
    <row r="361" spans="1:3">
      <c r="B361" s="27" t="s">
        <v>408</v>
      </c>
      <c r="C361" s="41">
        <v>68575000</v>
      </c>
    </row>
    <row r="362" spans="1:3">
      <c r="B362" s="27" t="s">
        <v>409</v>
      </c>
      <c r="C362" s="41">
        <v>73585000</v>
      </c>
    </row>
    <row r="363" spans="1:3">
      <c r="A363" t="s">
        <v>410</v>
      </c>
      <c r="B363" s="27" t="s">
        <v>410</v>
      </c>
      <c r="C363" s="41">
        <v>27001000</v>
      </c>
    </row>
    <row r="364" spans="1:3">
      <c r="B364" s="27" t="s">
        <v>411</v>
      </c>
      <c r="C364" s="41">
        <v>63594000</v>
      </c>
    </row>
    <row r="365" spans="1:3">
      <c r="B365" s="27" t="s">
        <v>412</v>
      </c>
      <c r="C365" s="41">
        <v>66594000</v>
      </c>
    </row>
    <row r="366" spans="1:3">
      <c r="B366" s="27" t="s">
        <v>413</v>
      </c>
      <c r="C366" s="41">
        <v>50606000</v>
      </c>
    </row>
    <row r="367" spans="1:3">
      <c r="B367" s="27" t="s">
        <v>414</v>
      </c>
      <c r="C367" s="41">
        <v>76606000</v>
      </c>
    </row>
    <row r="368" spans="1:3" ht="15">
      <c r="A368" s="27" t="s">
        <v>415</v>
      </c>
      <c r="B368" s="27" t="s">
        <v>415</v>
      </c>
      <c r="C368" s="41">
        <v>5607000</v>
      </c>
    </row>
    <row r="369" spans="1:3">
      <c r="A369" t="s">
        <v>416</v>
      </c>
      <c r="B369" s="27" t="s">
        <v>416</v>
      </c>
      <c r="C369" s="41">
        <v>25612000</v>
      </c>
    </row>
    <row r="370" spans="1:3">
      <c r="B370" s="27" t="s">
        <v>417</v>
      </c>
      <c r="C370" s="41">
        <v>50001002</v>
      </c>
    </row>
    <row r="371" spans="1:3">
      <c r="B371" s="27" t="s">
        <v>418</v>
      </c>
      <c r="C371" s="41">
        <v>5652010</v>
      </c>
    </row>
    <row r="372" spans="1:3">
      <c r="B372" s="27" t="s">
        <v>419</v>
      </c>
      <c r="C372" s="41">
        <v>20614000</v>
      </c>
    </row>
    <row r="373" spans="1:3">
      <c r="B373" s="27" t="s">
        <v>420</v>
      </c>
      <c r="C373" s="41">
        <v>76616000</v>
      </c>
    </row>
    <row r="374" spans="1:3">
      <c r="B374" s="27" t="s">
        <v>421</v>
      </c>
      <c r="C374" s="41">
        <v>47980006</v>
      </c>
    </row>
    <row r="375" spans="1:3">
      <c r="A375" s="50" t="s">
        <v>422</v>
      </c>
      <c r="B375" s="27" t="s">
        <v>423</v>
      </c>
      <c r="C375" s="41">
        <v>44001000</v>
      </c>
    </row>
    <row r="376" spans="1:3">
      <c r="A376" t="s">
        <v>424</v>
      </c>
      <c r="B376" s="27" t="s">
        <v>424</v>
      </c>
      <c r="C376" s="41">
        <v>5615000</v>
      </c>
    </row>
    <row r="377" spans="1:3">
      <c r="B377" s="27" t="s">
        <v>425</v>
      </c>
      <c r="C377" s="41">
        <v>68615000</v>
      </c>
    </row>
    <row r="378" spans="1:3">
      <c r="A378" t="s">
        <v>426</v>
      </c>
      <c r="B378" s="27" t="s">
        <v>426</v>
      </c>
      <c r="C378" s="41">
        <v>17614000</v>
      </c>
    </row>
    <row r="379" spans="1:3">
      <c r="B379" s="27" t="s">
        <v>427</v>
      </c>
      <c r="C379" s="41">
        <v>41615000</v>
      </c>
    </row>
    <row r="380" spans="1:3">
      <c r="B380" s="27" t="s">
        <v>428</v>
      </c>
      <c r="C380" s="41">
        <v>76622000</v>
      </c>
    </row>
    <row r="381" spans="1:3">
      <c r="B381" s="27" t="s">
        <v>429</v>
      </c>
      <c r="C381" s="41">
        <v>19622000</v>
      </c>
    </row>
    <row r="382" spans="1:3">
      <c r="B382" s="27" t="s">
        <v>430</v>
      </c>
      <c r="C382" s="41">
        <v>50568011</v>
      </c>
    </row>
    <row r="383" spans="1:3">
      <c r="B383" s="27" t="s">
        <v>431</v>
      </c>
      <c r="C383" s="41">
        <v>68655000</v>
      </c>
    </row>
    <row r="384" spans="1:3">
      <c r="B384" s="27" t="s">
        <v>432</v>
      </c>
      <c r="C384" s="41">
        <v>8634000</v>
      </c>
    </row>
    <row r="385" spans="1:3">
      <c r="B385" s="27" t="s">
        <v>433</v>
      </c>
      <c r="C385" s="41">
        <v>8638000</v>
      </c>
    </row>
    <row r="386" spans="1:3">
      <c r="B386" s="27" t="s">
        <v>434</v>
      </c>
      <c r="C386" s="41">
        <v>85300000</v>
      </c>
    </row>
    <row r="387" spans="1:3">
      <c r="A387" t="s">
        <v>435</v>
      </c>
      <c r="B387" s="27" t="s">
        <v>435</v>
      </c>
      <c r="C387" s="41">
        <v>5631000</v>
      </c>
    </row>
    <row r="388" spans="1:3">
      <c r="A388" t="s">
        <v>436</v>
      </c>
      <c r="B388" s="27" t="s">
        <v>436</v>
      </c>
      <c r="C388" s="41">
        <v>23660000</v>
      </c>
    </row>
    <row r="389" spans="1:3">
      <c r="B389" s="27" t="s">
        <v>437</v>
      </c>
      <c r="C389" s="41">
        <v>17653000</v>
      </c>
    </row>
    <row r="390" spans="1:3">
      <c r="A390" t="s">
        <v>438</v>
      </c>
      <c r="B390" s="27" t="s">
        <v>438</v>
      </c>
      <c r="C390" s="41">
        <v>73671000</v>
      </c>
    </row>
    <row r="391" spans="1:3">
      <c r="B391" s="27" t="s">
        <v>439</v>
      </c>
      <c r="C391" s="41">
        <v>15646000</v>
      </c>
    </row>
    <row r="392" spans="1:3">
      <c r="B392" s="27" t="s">
        <v>440</v>
      </c>
      <c r="C392" s="41">
        <v>52678000</v>
      </c>
    </row>
    <row r="393" spans="1:3">
      <c r="A393" t="s">
        <v>441</v>
      </c>
      <c r="B393" s="27" t="s">
        <v>441</v>
      </c>
      <c r="C393" s="41">
        <v>70670000</v>
      </c>
    </row>
    <row r="394" spans="1:3">
      <c r="B394" s="27" t="s">
        <v>442</v>
      </c>
      <c r="C394" s="41">
        <v>41668000</v>
      </c>
    </row>
    <row r="395" spans="1:3">
      <c r="B395" s="27" t="s">
        <v>443</v>
      </c>
      <c r="C395" s="41">
        <v>20710000</v>
      </c>
    </row>
    <row r="396" spans="1:3">
      <c r="B396" s="27" t="s">
        <v>444</v>
      </c>
      <c r="C396" s="41">
        <v>50680000</v>
      </c>
    </row>
    <row r="397" spans="1:3">
      <c r="A397" s="27" t="s">
        <v>445</v>
      </c>
      <c r="B397" s="27" t="s">
        <v>445</v>
      </c>
      <c r="C397" s="41">
        <v>54673000</v>
      </c>
    </row>
    <row r="398" spans="1:3">
      <c r="B398" s="27" t="s">
        <v>446</v>
      </c>
      <c r="C398" s="41">
        <v>54001017</v>
      </c>
    </row>
    <row r="399" spans="1:3">
      <c r="B399" s="27" t="s">
        <v>447</v>
      </c>
      <c r="C399" s="41">
        <v>86755000</v>
      </c>
    </row>
    <row r="400" spans="1:3">
      <c r="A400" t="s">
        <v>448</v>
      </c>
      <c r="B400" s="27" t="s">
        <v>448</v>
      </c>
      <c r="C400" s="41">
        <v>68679000</v>
      </c>
    </row>
    <row r="401" spans="1:3">
      <c r="B401" s="27" t="s">
        <v>449</v>
      </c>
      <c r="C401" s="41">
        <v>5656000</v>
      </c>
    </row>
    <row r="402" spans="1:3">
      <c r="A402" s="64" t="s">
        <v>450</v>
      </c>
      <c r="B402" s="27" t="s">
        <v>450</v>
      </c>
      <c r="C402" s="41">
        <v>95001000</v>
      </c>
    </row>
    <row r="403" spans="1:3">
      <c r="B403" s="27" t="s">
        <v>451</v>
      </c>
      <c r="C403" s="41">
        <v>44650000</v>
      </c>
    </row>
    <row r="404" spans="1:3">
      <c r="B404" s="27" t="s">
        <v>452</v>
      </c>
      <c r="C404" s="41">
        <v>13657000</v>
      </c>
    </row>
    <row r="405" spans="1:3">
      <c r="B405" s="27" t="s">
        <v>453</v>
      </c>
      <c r="C405" s="41">
        <v>86757043</v>
      </c>
    </row>
    <row r="406" spans="1:3">
      <c r="B406" s="27" t="s">
        <v>454</v>
      </c>
      <c r="C406" s="41">
        <v>85325000</v>
      </c>
    </row>
    <row r="407" spans="1:3">
      <c r="B407" s="27" t="s">
        <v>455</v>
      </c>
      <c r="C407" s="41">
        <v>73678000</v>
      </c>
    </row>
    <row r="408" spans="1:3">
      <c r="A408" t="s">
        <v>456</v>
      </c>
      <c r="B408" s="27" t="s">
        <v>456</v>
      </c>
      <c r="C408" s="41">
        <v>70708000</v>
      </c>
    </row>
    <row r="409" spans="1:3">
      <c r="B409" s="27" t="s">
        <v>457</v>
      </c>
      <c r="C409" s="41">
        <v>76892008</v>
      </c>
    </row>
    <row r="410" spans="1:3">
      <c r="B410" s="27" t="s">
        <v>458</v>
      </c>
      <c r="C410" s="41">
        <v>20770000</v>
      </c>
    </row>
    <row r="411" spans="1:3">
      <c r="B411" s="27" t="s">
        <v>459</v>
      </c>
      <c r="C411" s="41">
        <v>50689000</v>
      </c>
    </row>
    <row r="412" spans="1:3">
      <c r="B412" s="27" t="s">
        <v>460</v>
      </c>
      <c r="C412" s="41">
        <v>86757000</v>
      </c>
    </row>
    <row r="413" spans="1:3">
      <c r="B413" s="27" t="s">
        <v>461</v>
      </c>
      <c r="C413" s="41">
        <v>70713000</v>
      </c>
    </row>
    <row r="414" spans="1:3">
      <c r="B414" s="27" t="s">
        <v>462</v>
      </c>
      <c r="C414" s="41">
        <v>13670000</v>
      </c>
    </row>
    <row r="415" spans="1:3">
      <c r="A415" t="s">
        <v>463</v>
      </c>
      <c r="B415" s="27" t="s">
        <v>463</v>
      </c>
      <c r="C415" s="41">
        <v>5664000</v>
      </c>
    </row>
    <row r="416" spans="1:3">
      <c r="B416" s="27" t="s">
        <v>464</v>
      </c>
      <c r="C416" s="41">
        <v>50568002</v>
      </c>
    </row>
    <row r="417" spans="1:3">
      <c r="B417" s="27" t="s">
        <v>465</v>
      </c>
      <c r="C417" s="41">
        <v>5665000</v>
      </c>
    </row>
    <row r="418" spans="1:3">
      <c r="B418" s="27" t="s">
        <v>466</v>
      </c>
      <c r="C418" s="41">
        <v>76400007</v>
      </c>
    </row>
    <row r="419" spans="1:3">
      <c r="B419" s="27" t="s">
        <v>467</v>
      </c>
      <c r="C419" s="41">
        <v>76670000</v>
      </c>
    </row>
    <row r="420" spans="1:3">
      <c r="B420" s="27" t="s">
        <v>468</v>
      </c>
      <c r="C420" s="41">
        <v>18753000</v>
      </c>
    </row>
    <row r="421" spans="1:3">
      <c r="B421" s="27" t="s">
        <v>469</v>
      </c>
      <c r="C421" s="41">
        <v>54001046</v>
      </c>
    </row>
    <row r="422" spans="1:3">
      <c r="A422" s="50" t="s">
        <v>470</v>
      </c>
      <c r="B422" s="27" t="s">
        <v>471</v>
      </c>
      <c r="C422" s="41">
        <v>47001000</v>
      </c>
    </row>
    <row r="423" spans="1:3">
      <c r="B423" s="27" t="s">
        <v>472</v>
      </c>
      <c r="C423" s="41">
        <v>66682000</v>
      </c>
    </row>
    <row r="424" spans="1:3">
      <c r="A424" t="s">
        <v>473</v>
      </c>
      <c r="B424" s="27" t="s">
        <v>473</v>
      </c>
      <c r="C424" s="41">
        <v>5686000</v>
      </c>
    </row>
    <row r="425" spans="1:3" ht="15">
      <c r="A425" s="27" t="s">
        <v>3</v>
      </c>
      <c r="B425" s="27" t="s">
        <v>3</v>
      </c>
      <c r="C425" s="41">
        <v>13688000</v>
      </c>
    </row>
    <row r="426" spans="1:3">
      <c r="A426" t="s">
        <v>474</v>
      </c>
      <c r="B426" s="27" t="s">
        <v>474</v>
      </c>
      <c r="C426" s="41">
        <v>5042000</v>
      </c>
    </row>
    <row r="427" spans="1:3">
      <c r="B427" s="27" t="s">
        <v>475</v>
      </c>
      <c r="C427" s="41">
        <v>86568019</v>
      </c>
    </row>
    <row r="428" spans="1:3" ht="15">
      <c r="A428" s="27" t="s">
        <v>476</v>
      </c>
      <c r="B428" s="27" t="s">
        <v>476</v>
      </c>
      <c r="C428" s="41" t="s">
        <v>477</v>
      </c>
    </row>
    <row r="429" spans="1:3">
      <c r="B429" s="27" t="s">
        <v>478</v>
      </c>
      <c r="C429" s="41">
        <v>70820000</v>
      </c>
    </row>
    <row r="430" spans="1:3">
      <c r="B430" s="27" t="s">
        <v>479</v>
      </c>
      <c r="C430" s="41">
        <v>86760000</v>
      </c>
    </row>
    <row r="431" spans="1:3">
      <c r="B431" s="27" t="s">
        <v>480</v>
      </c>
      <c r="C431" s="41">
        <v>8685000</v>
      </c>
    </row>
    <row r="432" spans="1:3">
      <c r="A432" t="s">
        <v>481</v>
      </c>
      <c r="B432" s="27" t="s">
        <v>481</v>
      </c>
      <c r="C432" s="41">
        <v>81736000</v>
      </c>
    </row>
    <row r="433" spans="1:3">
      <c r="A433" s="27" t="s">
        <v>482</v>
      </c>
      <c r="B433" s="27" t="s">
        <v>482</v>
      </c>
      <c r="C433" s="41">
        <v>54720000</v>
      </c>
    </row>
    <row r="434" spans="1:3">
      <c r="B434" s="27" t="s">
        <v>483</v>
      </c>
      <c r="C434" s="41">
        <v>25718000</v>
      </c>
    </row>
    <row r="435" spans="1:3">
      <c r="B435" s="27" t="s">
        <v>484</v>
      </c>
      <c r="C435" s="41">
        <v>5736000</v>
      </c>
    </row>
    <row r="436" spans="1:3">
      <c r="A436" s="50" t="s">
        <v>485</v>
      </c>
      <c r="B436" s="27" t="s">
        <v>486</v>
      </c>
      <c r="C436" s="41">
        <v>25736000</v>
      </c>
    </row>
    <row r="437" spans="1:3">
      <c r="B437" s="27" t="s">
        <v>487</v>
      </c>
      <c r="C437" s="41">
        <v>76736000</v>
      </c>
    </row>
    <row r="438" spans="1:3">
      <c r="B438" s="27" t="s">
        <v>488</v>
      </c>
      <c r="C438" s="41">
        <v>47980008</v>
      </c>
    </row>
    <row r="439" spans="1:3">
      <c r="A439" t="s">
        <v>489</v>
      </c>
      <c r="B439" s="27" t="s">
        <v>489</v>
      </c>
      <c r="C439" s="41">
        <v>25740000</v>
      </c>
    </row>
    <row r="440" spans="1:3">
      <c r="A440" t="s">
        <v>490</v>
      </c>
      <c r="B440" s="27" t="s">
        <v>490</v>
      </c>
      <c r="C440" s="41">
        <v>25214008</v>
      </c>
    </row>
    <row r="441" spans="1:3">
      <c r="B441" s="27" t="s">
        <v>491</v>
      </c>
      <c r="C441" s="41">
        <v>25743000</v>
      </c>
    </row>
    <row r="442" spans="1:3">
      <c r="B442" s="27" t="s">
        <v>492</v>
      </c>
      <c r="C442" s="41">
        <v>68745000</v>
      </c>
    </row>
    <row r="443" spans="1:3">
      <c r="B443" s="27" t="s">
        <v>493</v>
      </c>
      <c r="C443" s="41">
        <v>25745000</v>
      </c>
    </row>
    <row r="444" spans="1:3">
      <c r="A444" s="50" t="s">
        <v>494</v>
      </c>
      <c r="B444" s="27" t="s">
        <v>495</v>
      </c>
      <c r="C444" s="41">
        <v>70001000</v>
      </c>
    </row>
    <row r="445" spans="1:3">
      <c r="B445" s="27" t="s">
        <v>496</v>
      </c>
      <c r="C445" s="41">
        <v>47318012</v>
      </c>
    </row>
    <row r="446" spans="1:3">
      <c r="B446" s="27" t="s">
        <v>497</v>
      </c>
      <c r="C446" s="41">
        <v>47745000</v>
      </c>
    </row>
    <row r="447" spans="1:3">
      <c r="A447" s="64" t="s">
        <v>498</v>
      </c>
      <c r="B447" s="27" t="s">
        <v>499</v>
      </c>
      <c r="C447" s="41">
        <v>25754000</v>
      </c>
    </row>
    <row r="448" spans="1:3">
      <c r="B448" s="27" t="s">
        <v>500</v>
      </c>
      <c r="C448" s="41">
        <v>15757000</v>
      </c>
    </row>
    <row r="449" spans="1:3">
      <c r="B449" s="27" t="s">
        <v>501</v>
      </c>
      <c r="C449" s="41">
        <v>68755000</v>
      </c>
    </row>
    <row r="450" spans="1:3">
      <c r="B450" s="27" t="s">
        <v>502</v>
      </c>
      <c r="C450" s="41">
        <v>15755000</v>
      </c>
    </row>
    <row r="451" spans="1:3">
      <c r="A451" s="64" t="s">
        <v>503</v>
      </c>
      <c r="B451" s="27" t="s">
        <v>504</v>
      </c>
      <c r="C451" s="41">
        <v>15759000</v>
      </c>
    </row>
    <row r="452" spans="1:3">
      <c r="A452" t="s">
        <v>505</v>
      </c>
      <c r="B452" s="27" t="s">
        <v>505</v>
      </c>
      <c r="C452" s="41">
        <v>8758000</v>
      </c>
    </row>
    <row r="453" spans="1:3" ht="15">
      <c r="A453" s="27" t="s">
        <v>506</v>
      </c>
      <c r="B453" s="27" t="s">
        <v>506</v>
      </c>
      <c r="C453" s="41">
        <v>5756000</v>
      </c>
    </row>
    <row r="454" spans="1:3">
      <c r="B454" s="27" t="s">
        <v>507</v>
      </c>
      <c r="C454" s="41">
        <v>5761000</v>
      </c>
    </row>
    <row r="455" spans="1:3">
      <c r="A455" t="s">
        <v>508</v>
      </c>
      <c r="B455" s="27" t="s">
        <v>508</v>
      </c>
      <c r="C455" s="41">
        <v>25758000</v>
      </c>
    </row>
    <row r="456" spans="1:3">
      <c r="B456" s="27" t="s">
        <v>509</v>
      </c>
      <c r="C456" s="41">
        <v>19780000</v>
      </c>
    </row>
    <row r="457" spans="1:3">
      <c r="B457" s="27" t="s">
        <v>510</v>
      </c>
      <c r="C457" s="41">
        <v>25769000</v>
      </c>
    </row>
    <row r="458" spans="1:3">
      <c r="B458" s="27" t="s">
        <v>511</v>
      </c>
      <c r="C458" s="41">
        <v>25772000</v>
      </c>
    </row>
    <row r="459" spans="1:3">
      <c r="B459" s="27" t="s">
        <v>512</v>
      </c>
      <c r="C459" s="41">
        <v>17777000</v>
      </c>
    </row>
    <row r="460" spans="1:3">
      <c r="B460" s="27" t="s">
        <v>513</v>
      </c>
      <c r="C460" s="41">
        <v>25781000</v>
      </c>
    </row>
    <row r="461" spans="1:3">
      <c r="B461" s="27" t="s">
        <v>514</v>
      </c>
      <c r="C461" s="41">
        <v>25785000</v>
      </c>
    </row>
    <row r="462" spans="1:3">
      <c r="B462" s="27" t="s">
        <v>515</v>
      </c>
      <c r="C462" s="41">
        <v>81794000</v>
      </c>
    </row>
    <row r="463" spans="1:3">
      <c r="B463" s="27" t="s">
        <v>516</v>
      </c>
      <c r="C463" s="41">
        <v>85410000</v>
      </c>
    </row>
    <row r="464" spans="1:3">
      <c r="B464" s="27" t="s">
        <v>517</v>
      </c>
      <c r="C464" s="41">
        <v>25793000</v>
      </c>
    </row>
    <row r="465" spans="1:3">
      <c r="B465" s="27" t="s">
        <v>518</v>
      </c>
      <c r="C465" s="41">
        <v>41799000</v>
      </c>
    </row>
    <row r="466" spans="1:3">
      <c r="A466" t="s">
        <v>519</v>
      </c>
      <c r="B466" s="27" t="s">
        <v>519</v>
      </c>
      <c r="C466" s="41">
        <v>25799000</v>
      </c>
    </row>
    <row r="467" spans="1:3">
      <c r="B467" s="27" t="s">
        <v>520</v>
      </c>
      <c r="C467" s="41">
        <v>41797000</v>
      </c>
    </row>
    <row r="468" spans="1:3">
      <c r="B468" s="27" t="s">
        <v>521</v>
      </c>
      <c r="C468" s="41">
        <v>86568021</v>
      </c>
    </row>
    <row r="469" spans="1:3">
      <c r="B469" s="27" t="s">
        <v>522</v>
      </c>
      <c r="C469" s="41">
        <v>15806000</v>
      </c>
    </row>
    <row r="470" spans="1:3">
      <c r="B470" s="27" t="s">
        <v>523</v>
      </c>
      <c r="C470" s="41">
        <v>54810000</v>
      </c>
    </row>
    <row r="471" spans="1:3">
      <c r="B471" s="27" t="s">
        <v>524</v>
      </c>
      <c r="C471" s="41">
        <v>23807000</v>
      </c>
    </row>
    <row r="472" spans="1:3">
      <c r="B472" s="27" t="s">
        <v>525</v>
      </c>
      <c r="C472" s="41">
        <v>85001003</v>
      </c>
    </row>
    <row r="473" spans="1:3">
      <c r="B473" s="27" t="s">
        <v>526</v>
      </c>
      <c r="C473" s="41">
        <v>19807000</v>
      </c>
    </row>
    <row r="474" spans="1:3">
      <c r="B474" s="27" t="s">
        <v>527</v>
      </c>
      <c r="C474" s="41">
        <v>5809000</v>
      </c>
    </row>
    <row r="475" spans="1:3">
      <c r="A475" s="50" t="s">
        <v>528</v>
      </c>
      <c r="B475" s="27" t="s">
        <v>529</v>
      </c>
      <c r="C475" s="41">
        <v>25817000</v>
      </c>
    </row>
    <row r="476" spans="1:3">
      <c r="A476" t="s">
        <v>530</v>
      </c>
      <c r="B476" s="27" t="s">
        <v>530</v>
      </c>
      <c r="C476" s="41">
        <v>70823000</v>
      </c>
    </row>
    <row r="477" spans="1:3">
      <c r="B477" s="27" t="s">
        <v>531</v>
      </c>
      <c r="C477" s="41">
        <v>68820000</v>
      </c>
    </row>
    <row r="478" spans="1:3" ht="15">
      <c r="A478" s="27" t="s">
        <v>532</v>
      </c>
      <c r="B478" s="27" t="s">
        <v>532</v>
      </c>
      <c r="C478" s="41">
        <v>15820000</v>
      </c>
    </row>
    <row r="479" spans="1:3">
      <c r="B479" s="27" t="s">
        <v>533</v>
      </c>
      <c r="C479" s="41">
        <v>76828000</v>
      </c>
    </row>
    <row r="480" spans="1:3">
      <c r="B480" s="27" t="s">
        <v>534</v>
      </c>
      <c r="C480" s="41">
        <v>8832000</v>
      </c>
    </row>
    <row r="481" spans="1:3">
      <c r="B481" s="27" t="s">
        <v>535</v>
      </c>
      <c r="C481" s="41">
        <v>47980010</v>
      </c>
    </row>
    <row r="482" spans="1:3">
      <c r="A482" t="s">
        <v>536</v>
      </c>
      <c r="B482" s="27" t="s">
        <v>536</v>
      </c>
      <c r="C482" s="41">
        <v>76834000</v>
      </c>
    </row>
    <row r="483" spans="1:3">
      <c r="A483" s="50" t="s">
        <v>537</v>
      </c>
      <c r="B483" s="27" t="s">
        <v>538</v>
      </c>
      <c r="C483" s="41">
        <v>52835000</v>
      </c>
    </row>
    <row r="484" spans="1:3">
      <c r="A484" s="50" t="s">
        <v>539</v>
      </c>
      <c r="B484" s="27" t="s">
        <v>540</v>
      </c>
      <c r="C484" s="41">
        <v>15001000</v>
      </c>
    </row>
    <row r="485" spans="1:3" ht="15">
      <c r="A485" s="27" t="s">
        <v>541</v>
      </c>
      <c r="B485" s="27" t="s">
        <v>541</v>
      </c>
      <c r="C485" s="41">
        <v>52838000</v>
      </c>
    </row>
    <row r="486" spans="1:3">
      <c r="A486" t="s">
        <v>542</v>
      </c>
      <c r="B486" s="27" t="s">
        <v>542</v>
      </c>
      <c r="C486" s="41">
        <v>13836000</v>
      </c>
    </row>
    <row r="487" spans="1:3">
      <c r="B487" s="27" t="s">
        <v>543</v>
      </c>
      <c r="C487" s="41">
        <v>13838000</v>
      </c>
    </row>
    <row r="488" spans="1:3">
      <c r="A488" t="s">
        <v>544</v>
      </c>
      <c r="B488" s="27" t="s">
        <v>544</v>
      </c>
      <c r="C488" s="41">
        <v>5837000</v>
      </c>
    </row>
    <row r="489" spans="1:3">
      <c r="B489" s="27" t="s">
        <v>545</v>
      </c>
      <c r="C489" s="41">
        <v>15837000</v>
      </c>
    </row>
    <row r="490" spans="1:3">
      <c r="B490" s="27" t="s">
        <v>546</v>
      </c>
      <c r="C490" s="41">
        <v>25839000</v>
      </c>
    </row>
    <row r="491" spans="1:3">
      <c r="B491" s="27" t="s">
        <v>547</v>
      </c>
      <c r="C491" s="41">
        <v>25841000</v>
      </c>
    </row>
    <row r="492" spans="1:3">
      <c r="B492" s="27" t="s">
        <v>548</v>
      </c>
      <c r="C492" s="41">
        <v>25845000</v>
      </c>
    </row>
    <row r="493" spans="1:3">
      <c r="B493" s="27" t="s">
        <v>549</v>
      </c>
      <c r="C493" s="41">
        <v>5842000</v>
      </c>
    </row>
    <row r="494" spans="1:3">
      <c r="B494" s="27" t="s">
        <v>550</v>
      </c>
      <c r="C494" s="41">
        <v>44847000</v>
      </c>
    </row>
    <row r="495" spans="1:3">
      <c r="B495" s="27" t="s">
        <v>551</v>
      </c>
      <c r="C495" s="41">
        <v>5847000</v>
      </c>
    </row>
    <row r="496" spans="1:3">
      <c r="B496" s="27" t="s">
        <v>552</v>
      </c>
      <c r="C496" s="41">
        <v>68855000</v>
      </c>
    </row>
    <row r="497" spans="1:3">
      <c r="B497" s="27" t="s">
        <v>553</v>
      </c>
      <c r="C497" s="41">
        <v>86865000</v>
      </c>
    </row>
    <row r="498" spans="1:3">
      <c r="A498" s="50" t="s">
        <v>554</v>
      </c>
      <c r="B498" s="27" t="s">
        <v>555</v>
      </c>
      <c r="C498" s="41">
        <v>20001000</v>
      </c>
    </row>
    <row r="499" spans="1:3">
      <c r="B499" s="27" t="s">
        <v>556</v>
      </c>
      <c r="C499" s="41">
        <v>15572014</v>
      </c>
    </row>
    <row r="500" spans="1:3">
      <c r="B500" s="27" t="s">
        <v>557</v>
      </c>
      <c r="C500" s="41">
        <v>68861000</v>
      </c>
    </row>
    <row r="501" spans="1:3">
      <c r="B501" s="27" t="s">
        <v>558</v>
      </c>
      <c r="C501" s="41">
        <v>73861000</v>
      </c>
    </row>
    <row r="502" spans="1:3">
      <c r="A502" t="s">
        <v>559</v>
      </c>
      <c r="B502" s="27" t="s">
        <v>559</v>
      </c>
      <c r="C502" s="41">
        <v>5861000</v>
      </c>
    </row>
    <row r="503" spans="1:3">
      <c r="B503" s="27" t="s">
        <v>560</v>
      </c>
      <c r="C503" s="41">
        <v>76869000</v>
      </c>
    </row>
    <row r="504" spans="1:3">
      <c r="B504" s="27" t="s">
        <v>561</v>
      </c>
      <c r="C504" s="41">
        <v>25843000</v>
      </c>
    </row>
    <row r="505" spans="1:3">
      <c r="B505" s="27" t="s">
        <v>562</v>
      </c>
      <c r="C505" s="41">
        <v>54874000</v>
      </c>
    </row>
    <row r="506" spans="1:3">
      <c r="B506" s="27" t="s">
        <v>563</v>
      </c>
      <c r="C506" s="41">
        <v>19845000</v>
      </c>
    </row>
    <row r="507" spans="1:3">
      <c r="B507" s="27" t="s">
        <v>564</v>
      </c>
      <c r="C507" s="41">
        <v>66594019</v>
      </c>
    </row>
    <row r="508" spans="1:3">
      <c r="B508" s="27" t="s">
        <v>565</v>
      </c>
      <c r="C508" s="41">
        <v>86885000</v>
      </c>
    </row>
    <row r="509" spans="1:3">
      <c r="B509" s="27" t="s">
        <v>566</v>
      </c>
      <c r="C509" s="41">
        <v>17873000</v>
      </c>
    </row>
    <row r="510" spans="1:3">
      <c r="A510" s="27" t="s">
        <v>567</v>
      </c>
      <c r="B510" s="27" t="s">
        <v>567</v>
      </c>
      <c r="C510" s="41">
        <v>85440000</v>
      </c>
    </row>
    <row r="511" spans="1:3">
      <c r="B511" s="27" t="s">
        <v>568</v>
      </c>
      <c r="C511" s="41">
        <v>23580003</v>
      </c>
    </row>
    <row r="512" spans="1:3">
      <c r="B512" s="27" t="s">
        <v>569</v>
      </c>
      <c r="C512" s="41">
        <v>23670018</v>
      </c>
    </row>
    <row r="513" spans="1:3">
      <c r="B513" s="27" t="s">
        <v>570</v>
      </c>
      <c r="C513" s="41">
        <v>68872000</v>
      </c>
    </row>
    <row r="514" spans="1:3">
      <c r="B514" s="27" t="s">
        <v>571</v>
      </c>
      <c r="C514" s="41">
        <v>25873000</v>
      </c>
    </row>
    <row r="515" spans="1:3">
      <c r="A515" s="50" t="s">
        <v>572</v>
      </c>
      <c r="B515" s="27" t="s">
        <v>573</v>
      </c>
      <c r="C515" s="41">
        <v>50001000</v>
      </c>
    </row>
    <row r="516" spans="1:3">
      <c r="B516" s="27" t="s">
        <v>574</v>
      </c>
      <c r="C516" s="41">
        <v>41872000</v>
      </c>
    </row>
    <row r="517" spans="1:3">
      <c r="A517" t="s">
        <v>575</v>
      </c>
      <c r="B517" s="27" t="s">
        <v>575</v>
      </c>
      <c r="C517" s="41">
        <v>25875000</v>
      </c>
    </row>
    <row r="518" spans="1:3">
      <c r="A518" t="s">
        <v>576</v>
      </c>
      <c r="B518" s="27" t="s">
        <v>576</v>
      </c>
      <c r="C518" s="41">
        <v>5887000</v>
      </c>
    </row>
    <row r="519" spans="1:3" ht="15">
      <c r="A519" s="27" t="s">
        <v>577</v>
      </c>
      <c r="B519" s="27" t="s">
        <v>577</v>
      </c>
      <c r="C519" s="41">
        <v>5890000</v>
      </c>
    </row>
    <row r="520" spans="1:3">
      <c r="A520" s="50" t="s">
        <v>578</v>
      </c>
      <c r="B520" s="27" t="s">
        <v>579</v>
      </c>
      <c r="C520" s="41">
        <v>85001000</v>
      </c>
    </row>
    <row r="521" spans="1:3">
      <c r="B521" s="27" t="s">
        <v>580</v>
      </c>
      <c r="C521" s="41">
        <v>76890000</v>
      </c>
    </row>
    <row r="522" spans="1:3">
      <c r="A522" s="50" t="s">
        <v>581</v>
      </c>
      <c r="B522" s="27" t="s">
        <v>582</v>
      </c>
      <c r="C522" s="41">
        <v>76892000</v>
      </c>
    </row>
    <row r="523" spans="1:3">
      <c r="B523" s="27" t="s">
        <v>583</v>
      </c>
      <c r="C523" s="41">
        <v>68895000</v>
      </c>
    </row>
    <row r="524" spans="1:3">
      <c r="A524" t="s">
        <v>584</v>
      </c>
      <c r="B524" s="27" t="s">
        <v>585</v>
      </c>
      <c r="C524" s="41">
        <v>5895000</v>
      </c>
    </row>
    <row r="525" spans="1:3">
      <c r="B525" s="27" t="s">
        <v>586</v>
      </c>
      <c r="C525" s="41">
        <v>76109078</v>
      </c>
    </row>
    <row r="526" spans="1:3">
      <c r="A526" t="s">
        <v>587</v>
      </c>
      <c r="B526" s="27" t="s">
        <v>587</v>
      </c>
      <c r="C526" s="41">
        <v>76895000</v>
      </c>
    </row>
    <row r="527" spans="1:3">
      <c r="A527" t="s">
        <v>588</v>
      </c>
      <c r="B527" s="27" t="s">
        <v>588</v>
      </c>
      <c r="C527" s="41">
        <v>25899000</v>
      </c>
    </row>
    <row r="528" spans="1:3">
      <c r="B528" s="27" t="s">
        <v>589</v>
      </c>
      <c r="C528" s="41">
        <v>47980000</v>
      </c>
    </row>
    <row r="529" spans="1:3">
      <c r="A529" s="70" t="s">
        <v>8</v>
      </c>
      <c r="B529" s="71" t="s">
        <v>8</v>
      </c>
      <c r="C529" s="72">
        <v>50006000</v>
      </c>
    </row>
    <row r="530" spans="1:3">
      <c r="A530" s="70" t="s">
        <v>14</v>
      </c>
      <c r="B530" s="71" t="s">
        <v>14</v>
      </c>
      <c r="C530" s="72">
        <v>20011000</v>
      </c>
    </row>
    <row r="531" spans="1:3">
      <c r="A531" s="70" t="s">
        <v>26</v>
      </c>
      <c r="B531" s="71" t="s">
        <v>26</v>
      </c>
      <c r="C531" s="72">
        <v>5030000</v>
      </c>
    </row>
    <row r="532" spans="1:3">
      <c r="A532" s="70" t="s">
        <v>32</v>
      </c>
      <c r="B532" s="71" t="s">
        <v>32</v>
      </c>
      <c r="C532" s="72">
        <v>76041000</v>
      </c>
    </row>
    <row r="533" spans="1:3">
      <c r="A533" s="70" t="s">
        <v>34</v>
      </c>
      <c r="B533" s="71" t="s">
        <v>34</v>
      </c>
      <c r="C533" s="72">
        <v>5045000</v>
      </c>
    </row>
    <row r="534" spans="1:3">
      <c r="A534" s="70" t="s">
        <v>36</v>
      </c>
      <c r="B534" s="71" t="s">
        <v>36</v>
      </c>
      <c r="C534" s="72">
        <v>47053000</v>
      </c>
    </row>
    <row r="535" spans="1:3">
      <c r="A535" s="70" t="s">
        <v>38</v>
      </c>
      <c r="B535" s="71" t="s">
        <v>38</v>
      </c>
      <c r="C535" s="72">
        <v>81001000</v>
      </c>
    </row>
    <row r="536" spans="1:3">
      <c r="A536" s="70" t="s">
        <v>48</v>
      </c>
      <c r="B536" s="71" t="s">
        <v>48</v>
      </c>
      <c r="C536" s="72">
        <v>13052000</v>
      </c>
    </row>
    <row r="537" spans="1:3">
      <c r="A537" s="70" t="s">
        <v>50</v>
      </c>
      <c r="B537" s="63" t="s">
        <v>49</v>
      </c>
      <c r="C537" s="72">
        <v>63001000</v>
      </c>
    </row>
    <row r="538" spans="1:3">
      <c r="A538" s="70" t="s">
        <v>59</v>
      </c>
      <c r="B538" s="71" t="s">
        <v>59</v>
      </c>
      <c r="C538" s="72">
        <v>68077000</v>
      </c>
    </row>
    <row r="539" spans="1:3">
      <c r="A539" s="70" t="s">
        <v>62</v>
      </c>
      <c r="B539" s="63" t="s">
        <v>61</v>
      </c>
      <c r="C539" s="72">
        <v>68081000</v>
      </c>
    </row>
    <row r="540" spans="1:3">
      <c r="A540" s="70" t="s">
        <v>64</v>
      </c>
      <c r="B540" s="63" t="s">
        <v>63</v>
      </c>
      <c r="C540" s="72">
        <v>8001000</v>
      </c>
    </row>
    <row r="541" spans="1:3">
      <c r="A541" s="70" t="s">
        <v>66</v>
      </c>
      <c r="B541" s="71" t="s">
        <v>66</v>
      </c>
      <c r="C541" s="72">
        <v>20045000</v>
      </c>
    </row>
    <row r="542" spans="1:3">
      <c r="A542" s="70" t="s">
        <v>69</v>
      </c>
      <c r="B542" s="71" t="s">
        <v>69</v>
      </c>
      <c r="C542" s="72">
        <v>5088000</v>
      </c>
    </row>
    <row r="543" spans="1:3">
      <c r="A543" s="70" t="s">
        <v>72</v>
      </c>
      <c r="B543" s="63" t="s">
        <v>71</v>
      </c>
      <c r="C543" s="72">
        <v>11001000</v>
      </c>
    </row>
    <row r="544" spans="1:3">
      <c r="A544" s="70" t="s">
        <v>76</v>
      </c>
      <c r="B544" s="71" t="s">
        <v>76</v>
      </c>
      <c r="C544" s="72">
        <v>20060000</v>
      </c>
    </row>
    <row r="545" spans="1:3">
      <c r="A545" s="70" t="s">
        <v>79</v>
      </c>
      <c r="B545" s="63" t="s">
        <v>78</v>
      </c>
      <c r="C545" s="72">
        <v>68001000</v>
      </c>
    </row>
    <row r="546" spans="1:3">
      <c r="A546" s="70" t="s">
        <v>81</v>
      </c>
      <c r="B546" s="63" t="s">
        <v>80</v>
      </c>
      <c r="C546" s="72">
        <v>76109000</v>
      </c>
    </row>
    <row r="547" spans="1:3">
      <c r="A547" s="70" t="s">
        <v>84</v>
      </c>
      <c r="B547" s="63" t="s">
        <v>83</v>
      </c>
      <c r="C547" s="72">
        <v>76113000</v>
      </c>
    </row>
    <row r="548" spans="1:3">
      <c r="A548" s="70" t="s">
        <v>90</v>
      </c>
      <c r="B548" s="71" t="s">
        <v>90</v>
      </c>
      <c r="C548" s="72">
        <v>25126000</v>
      </c>
    </row>
    <row r="549" spans="1:3">
      <c r="A549" s="70" t="s">
        <v>92</v>
      </c>
      <c r="B549" s="71" t="s">
        <v>92</v>
      </c>
      <c r="C549" s="72">
        <v>63130000</v>
      </c>
    </row>
    <row r="550" spans="1:3">
      <c r="A550" s="70" t="s">
        <v>93</v>
      </c>
      <c r="B550" s="71" t="s">
        <v>93</v>
      </c>
      <c r="C550" s="72">
        <v>5129000</v>
      </c>
    </row>
    <row r="551" spans="1:3">
      <c r="A551" s="70" t="s">
        <v>96</v>
      </c>
      <c r="B551" s="63" t="s">
        <v>95</v>
      </c>
      <c r="C551" s="72">
        <v>76001000</v>
      </c>
    </row>
    <row r="552" spans="1:3">
      <c r="A552" s="70" t="s">
        <v>98</v>
      </c>
      <c r="B552" s="71" t="s">
        <v>98</v>
      </c>
      <c r="C552" s="72">
        <v>19142000</v>
      </c>
    </row>
    <row r="553" spans="1:3">
      <c r="A553" s="70" t="s">
        <v>105</v>
      </c>
      <c r="B553" s="71" t="s">
        <v>105</v>
      </c>
      <c r="C553" s="72">
        <v>25151000</v>
      </c>
    </row>
    <row r="554" spans="1:3">
      <c r="A554" s="70" t="s">
        <v>108</v>
      </c>
      <c r="B554" s="63" t="s">
        <v>107</v>
      </c>
      <c r="C554" s="72">
        <v>13001000</v>
      </c>
    </row>
    <row r="555" spans="1:3">
      <c r="A555" s="70" t="s">
        <v>110</v>
      </c>
      <c r="B555" s="63" t="s">
        <v>109</v>
      </c>
      <c r="C555" s="72">
        <v>76147000</v>
      </c>
    </row>
    <row r="556" spans="1:3">
      <c r="A556" s="70" t="s">
        <v>112</v>
      </c>
      <c r="B556" s="71" t="s">
        <v>112</v>
      </c>
      <c r="C556" s="72">
        <v>5154000</v>
      </c>
    </row>
    <row r="557" spans="1:3">
      <c r="A557" s="70" t="s">
        <v>113</v>
      </c>
      <c r="B557" s="71" t="s">
        <v>113</v>
      </c>
      <c r="C557" s="72">
        <v>23162000</v>
      </c>
    </row>
    <row r="558" spans="1:3">
      <c r="A558" s="70" t="s">
        <v>118</v>
      </c>
      <c r="B558" s="71" t="s">
        <v>118</v>
      </c>
      <c r="C558" s="72">
        <v>5172000</v>
      </c>
    </row>
    <row r="559" spans="1:3">
      <c r="A559" s="70" t="s">
        <v>121</v>
      </c>
      <c r="B559" s="71" t="s">
        <v>121</v>
      </c>
      <c r="C559" s="72">
        <v>15176000</v>
      </c>
    </row>
    <row r="560" spans="1:3">
      <c r="A560" s="70" t="s">
        <v>124</v>
      </c>
      <c r="B560" s="71" t="s">
        <v>124</v>
      </c>
      <c r="C560" s="72">
        <v>23189000</v>
      </c>
    </row>
    <row r="561" spans="1:3">
      <c r="A561" s="70" t="s">
        <v>125</v>
      </c>
      <c r="B561" s="71" t="s">
        <v>125</v>
      </c>
      <c r="C561" s="72">
        <v>47189000</v>
      </c>
    </row>
    <row r="562" spans="1:3">
      <c r="A562" s="70" t="s">
        <v>130</v>
      </c>
      <c r="B562" s="71" t="s">
        <v>130</v>
      </c>
      <c r="C562" s="72">
        <v>25200000</v>
      </c>
    </row>
    <row r="563" spans="1:3">
      <c r="A563" s="70" t="s">
        <v>133</v>
      </c>
      <c r="B563" s="71" t="s">
        <v>133</v>
      </c>
      <c r="C563" s="72">
        <v>5212000</v>
      </c>
    </row>
    <row r="564" spans="1:3">
      <c r="A564" s="70" t="s">
        <v>138</v>
      </c>
      <c r="B564" s="71" t="s">
        <v>138</v>
      </c>
      <c r="C564" s="72">
        <v>70215000</v>
      </c>
    </row>
    <row r="565" spans="1:3">
      <c r="A565" s="70" t="s">
        <v>139</v>
      </c>
      <c r="B565" s="71" t="s">
        <v>139</v>
      </c>
      <c r="C565" s="72">
        <v>25214000</v>
      </c>
    </row>
    <row r="566" spans="1:3">
      <c r="A566" s="70" t="s">
        <v>144</v>
      </c>
      <c r="B566" s="63" t="s">
        <v>143</v>
      </c>
      <c r="C566" s="72">
        <v>54001000</v>
      </c>
    </row>
    <row r="567" spans="1:3">
      <c r="A567" s="70" t="s">
        <v>153</v>
      </c>
      <c r="B567" s="71" t="s">
        <v>153</v>
      </c>
      <c r="C567" s="72">
        <v>5591004</v>
      </c>
    </row>
    <row r="568" spans="1:3">
      <c r="A568" s="70" t="s">
        <v>154</v>
      </c>
      <c r="B568" s="71" t="s">
        <v>154</v>
      </c>
      <c r="C568" s="72">
        <v>66170000</v>
      </c>
    </row>
    <row r="569" spans="1:3">
      <c r="A569" s="70" t="s">
        <v>156</v>
      </c>
      <c r="B569" s="63" t="s">
        <v>155</v>
      </c>
      <c r="C569" s="72">
        <v>15238000</v>
      </c>
    </row>
    <row r="570" spans="1:3">
      <c r="A570" s="70" t="s">
        <v>160</v>
      </c>
      <c r="B570" s="71" t="s">
        <v>160</v>
      </c>
      <c r="C570" s="72">
        <v>47245000</v>
      </c>
    </row>
    <row r="571" spans="1:3">
      <c r="A571" s="70" t="s">
        <v>163</v>
      </c>
      <c r="B571" s="71" t="s">
        <v>163</v>
      </c>
      <c r="C571" s="72">
        <v>13244000</v>
      </c>
    </row>
    <row r="572" spans="1:3">
      <c r="A572" s="70" t="s">
        <v>165</v>
      </c>
      <c r="B572" s="71" t="s">
        <v>165</v>
      </c>
      <c r="C572" s="72">
        <v>76248000</v>
      </c>
    </row>
    <row r="573" spans="1:3">
      <c r="A573" s="70" t="s">
        <v>174</v>
      </c>
      <c r="B573" s="71" t="s">
        <v>174</v>
      </c>
      <c r="C573" s="72">
        <v>25260000</v>
      </c>
    </row>
    <row r="574" spans="1:3">
      <c r="A574" s="70" t="s">
        <v>175</v>
      </c>
      <c r="B574" s="71" t="s">
        <v>175</v>
      </c>
      <c r="C574" s="72">
        <v>5697000</v>
      </c>
    </row>
    <row r="575" spans="1:3">
      <c r="A575" s="70" t="s">
        <v>177</v>
      </c>
      <c r="B575" s="71" t="s">
        <v>177</v>
      </c>
      <c r="C575" s="72">
        <v>5264000</v>
      </c>
    </row>
    <row r="576" spans="1:3">
      <c r="A576" s="70" t="s">
        <v>178</v>
      </c>
      <c r="B576" s="71" t="s">
        <v>178</v>
      </c>
      <c r="C576" s="72">
        <v>5266000</v>
      </c>
    </row>
    <row r="577" spans="1:3">
      <c r="A577" s="70" t="s">
        <v>180</v>
      </c>
      <c r="B577" s="71" t="s">
        <v>180</v>
      </c>
      <c r="C577" s="72">
        <v>25269000</v>
      </c>
    </row>
    <row r="578" spans="1:3">
      <c r="A578" s="70" t="s">
        <v>182</v>
      </c>
      <c r="B578" s="71" t="s">
        <v>182</v>
      </c>
      <c r="C578" s="72">
        <v>73275000</v>
      </c>
    </row>
    <row r="579" spans="1:3">
      <c r="A579" s="70" t="s">
        <v>184</v>
      </c>
      <c r="B579" s="63" t="s">
        <v>183</v>
      </c>
      <c r="C579" s="72">
        <v>18001000</v>
      </c>
    </row>
    <row r="580" spans="1:3">
      <c r="A580" s="70" t="s">
        <v>189</v>
      </c>
      <c r="B580" s="71" t="s">
        <v>189</v>
      </c>
      <c r="C580" s="72">
        <v>44279000</v>
      </c>
    </row>
    <row r="581" spans="1:3">
      <c r="A581" s="70" t="s">
        <v>195</v>
      </c>
      <c r="B581" s="63" t="s">
        <v>194</v>
      </c>
      <c r="C581" s="72">
        <v>25286000</v>
      </c>
    </row>
    <row r="582" spans="1:3">
      <c r="A582" s="70" t="s">
        <v>196</v>
      </c>
      <c r="B582" s="71" t="s">
        <v>196</v>
      </c>
      <c r="C582" s="72">
        <v>25290000</v>
      </c>
    </row>
    <row r="583" spans="1:3">
      <c r="A583" s="70" t="s">
        <v>197</v>
      </c>
      <c r="B583" s="71" t="s">
        <v>197</v>
      </c>
      <c r="C583" s="72">
        <v>25295000</v>
      </c>
    </row>
    <row r="584" spans="1:3">
      <c r="A584" s="70" t="s">
        <v>198</v>
      </c>
      <c r="B584" s="71" t="s">
        <v>198</v>
      </c>
      <c r="C584" s="72">
        <v>8296000</v>
      </c>
    </row>
    <row r="585" spans="1:3">
      <c r="A585" s="70" t="s">
        <v>203</v>
      </c>
      <c r="B585" s="71" t="s">
        <v>203</v>
      </c>
      <c r="C585" s="72">
        <v>41298000</v>
      </c>
    </row>
    <row r="586" spans="1:3">
      <c r="A586" s="70" t="s">
        <v>208</v>
      </c>
      <c r="B586" s="71" t="s">
        <v>208</v>
      </c>
      <c r="C586" s="72">
        <v>5308000</v>
      </c>
    </row>
    <row r="587" spans="1:3">
      <c r="A587" s="70" t="s">
        <v>209</v>
      </c>
      <c r="B587" s="71" t="s">
        <v>209</v>
      </c>
      <c r="C587" s="72">
        <v>68307000</v>
      </c>
    </row>
    <row r="588" spans="1:3">
      <c r="A588" s="70" t="s">
        <v>211</v>
      </c>
      <c r="B588" s="71" t="s">
        <v>211</v>
      </c>
      <c r="C588" s="72">
        <v>50313000</v>
      </c>
    </row>
    <row r="589" spans="1:3">
      <c r="A589" s="70" t="s">
        <v>219</v>
      </c>
      <c r="B589" s="71" t="s">
        <v>219</v>
      </c>
      <c r="C589" s="72">
        <v>73200001</v>
      </c>
    </row>
    <row r="590" spans="1:3">
      <c r="A590" s="70" t="s">
        <v>223</v>
      </c>
      <c r="B590" s="71" t="s">
        <v>223</v>
      </c>
      <c r="C590" s="72">
        <v>73319000</v>
      </c>
    </row>
    <row r="591" spans="1:3">
      <c r="A591" s="70" t="s">
        <v>246</v>
      </c>
      <c r="B591" s="71" t="s">
        <v>246</v>
      </c>
      <c r="C591" s="72">
        <v>5321000</v>
      </c>
    </row>
    <row r="592" spans="1:3">
      <c r="A592" s="70" t="s">
        <v>247</v>
      </c>
      <c r="B592" s="71" t="s">
        <v>247</v>
      </c>
      <c r="C592" s="72">
        <v>15322000</v>
      </c>
    </row>
    <row r="593" spans="1:3">
      <c r="A593" s="70" t="s">
        <v>253</v>
      </c>
      <c r="B593" s="63" t="s">
        <v>252</v>
      </c>
      <c r="C593" s="72">
        <v>73001000</v>
      </c>
    </row>
    <row r="594" spans="1:3">
      <c r="A594" s="70" t="s">
        <v>254</v>
      </c>
      <c r="B594" s="71" t="s">
        <v>254</v>
      </c>
      <c r="C594" s="72">
        <v>52356000</v>
      </c>
    </row>
    <row r="595" spans="1:3">
      <c r="A595" s="70" t="s">
        <v>256</v>
      </c>
      <c r="B595" s="71" t="s">
        <v>256</v>
      </c>
      <c r="C595" s="72">
        <v>5360000</v>
      </c>
    </row>
    <row r="596" spans="1:3">
      <c r="A596" s="70" t="s">
        <v>258</v>
      </c>
      <c r="B596" s="71" t="s">
        <v>258</v>
      </c>
      <c r="C596" s="72">
        <v>76364000</v>
      </c>
    </row>
    <row r="597" spans="1:3">
      <c r="A597" s="70" t="s">
        <v>264</v>
      </c>
      <c r="B597" s="71" t="s">
        <v>264</v>
      </c>
      <c r="C597" s="72">
        <v>5376000</v>
      </c>
    </row>
    <row r="598" spans="1:3">
      <c r="A598" s="70" t="s">
        <v>270</v>
      </c>
      <c r="B598" s="63" t="s">
        <v>269</v>
      </c>
      <c r="C598" s="72">
        <v>17380000</v>
      </c>
    </row>
    <row r="599" spans="1:3">
      <c r="A599" s="70" t="s">
        <v>272</v>
      </c>
      <c r="B599" s="71" t="s">
        <v>272</v>
      </c>
      <c r="C599" s="72">
        <v>5380000</v>
      </c>
    </row>
    <row r="600" spans="1:3">
      <c r="A600" s="70" t="s">
        <v>281</v>
      </c>
      <c r="B600" s="71" t="s">
        <v>281</v>
      </c>
      <c r="C600" s="72">
        <v>25386000</v>
      </c>
    </row>
    <row r="601" spans="1:3">
      <c r="A601" s="70" t="s">
        <v>284</v>
      </c>
      <c r="B601" s="71" t="s">
        <v>284</v>
      </c>
      <c r="C601" s="72">
        <v>5390000</v>
      </c>
    </row>
    <row r="602" spans="1:3">
      <c r="A602" s="70" t="s">
        <v>287</v>
      </c>
      <c r="B602" s="71" t="s">
        <v>287</v>
      </c>
      <c r="C602" s="72">
        <v>63401000</v>
      </c>
    </row>
    <row r="603" spans="1:3">
      <c r="A603" s="70" t="s">
        <v>288</v>
      </c>
      <c r="B603" s="71" t="s">
        <v>288</v>
      </c>
      <c r="C603" s="72">
        <v>5400000</v>
      </c>
    </row>
    <row r="604" spans="1:3">
      <c r="A604" s="70" t="s">
        <v>293</v>
      </c>
      <c r="B604" s="71" t="s">
        <v>293</v>
      </c>
      <c r="C604" s="72">
        <v>66400000</v>
      </c>
    </row>
    <row r="605" spans="1:3">
      <c r="A605" s="70" t="s">
        <v>295</v>
      </c>
      <c r="B605" s="71" t="s">
        <v>295</v>
      </c>
      <c r="C605" s="72">
        <v>68406000</v>
      </c>
    </row>
    <row r="606" spans="1:3">
      <c r="A606" s="70" t="s">
        <v>297</v>
      </c>
      <c r="B606" s="71" t="s">
        <v>297</v>
      </c>
      <c r="C606" s="72">
        <v>73408000</v>
      </c>
    </row>
    <row r="607" spans="1:3">
      <c r="A607" s="70" t="s">
        <v>304</v>
      </c>
      <c r="B607" s="71" t="s">
        <v>304</v>
      </c>
      <c r="C607" s="72">
        <v>23417000</v>
      </c>
    </row>
    <row r="608" spans="1:3">
      <c r="A608" s="70" t="s">
        <v>309</v>
      </c>
      <c r="B608" s="71" t="s">
        <v>309</v>
      </c>
      <c r="C608" s="72">
        <v>25430000</v>
      </c>
    </row>
    <row r="609" spans="1:3">
      <c r="A609" s="70" t="s">
        <v>311</v>
      </c>
      <c r="B609" s="63" t="s">
        <v>310</v>
      </c>
      <c r="C609" s="72">
        <v>13430000</v>
      </c>
    </row>
    <row r="610" spans="1:3">
      <c r="A610" s="70" t="s">
        <v>312</v>
      </c>
      <c r="B610" s="71" t="s">
        <v>312</v>
      </c>
      <c r="C610" s="72">
        <v>44430000</v>
      </c>
    </row>
    <row r="611" spans="1:3">
      <c r="A611" s="70" t="s">
        <v>313</v>
      </c>
      <c r="B611" s="71" t="s">
        <v>313</v>
      </c>
      <c r="C611" s="72">
        <v>8433000</v>
      </c>
    </row>
    <row r="612" spans="1:3">
      <c r="A612" s="70" t="s">
        <v>316</v>
      </c>
      <c r="B612" s="63" t="s">
        <v>315</v>
      </c>
      <c r="C612" s="72">
        <v>17001000</v>
      </c>
    </row>
    <row r="613" spans="1:3">
      <c r="A613" s="70" t="s">
        <v>319</v>
      </c>
      <c r="B613" s="71" t="s">
        <v>319</v>
      </c>
      <c r="C613" s="72">
        <v>73443000</v>
      </c>
    </row>
    <row r="614" spans="1:3">
      <c r="A614" s="70" t="s">
        <v>322</v>
      </c>
      <c r="B614" s="63" t="s">
        <v>321</v>
      </c>
      <c r="C614" s="72">
        <v>5001000</v>
      </c>
    </row>
    <row r="615" spans="1:3">
      <c r="A615" s="70" t="s">
        <v>334</v>
      </c>
      <c r="B615" s="63" t="s">
        <v>333</v>
      </c>
      <c r="C615" s="72">
        <v>23001000</v>
      </c>
    </row>
    <row r="616" spans="1:3">
      <c r="A616" s="70" t="s">
        <v>339</v>
      </c>
      <c r="B616" s="71" t="s">
        <v>339</v>
      </c>
      <c r="C616" s="72">
        <v>5490000</v>
      </c>
    </row>
    <row r="617" spans="1:3">
      <c r="A617" s="70" t="s">
        <v>341</v>
      </c>
      <c r="B617" s="63" t="s">
        <v>340</v>
      </c>
      <c r="C617" s="72">
        <v>41001000</v>
      </c>
    </row>
    <row r="618" spans="1:3">
      <c r="A618" s="70" t="s">
        <v>343</v>
      </c>
      <c r="B618" s="71" t="s">
        <v>343</v>
      </c>
      <c r="C618" s="72">
        <v>15491000</v>
      </c>
    </row>
    <row r="619" spans="1:3">
      <c r="A619" s="70" t="s">
        <v>344</v>
      </c>
      <c r="B619" s="71" t="s">
        <v>344</v>
      </c>
      <c r="C619" s="72">
        <v>54498000</v>
      </c>
    </row>
    <row r="620" spans="1:3">
      <c r="A620" s="70" t="s">
        <v>351</v>
      </c>
      <c r="B620" s="71" t="s">
        <v>351</v>
      </c>
      <c r="C620" s="72">
        <v>19455005</v>
      </c>
    </row>
    <row r="621" spans="1:3">
      <c r="A621" s="70" t="s">
        <v>358</v>
      </c>
      <c r="B621" s="71" t="s">
        <v>358</v>
      </c>
      <c r="C621" s="72">
        <v>8520000</v>
      </c>
    </row>
    <row r="622" spans="1:3">
      <c r="A622" s="70" t="s">
        <v>359</v>
      </c>
      <c r="B622" s="71" t="s">
        <v>359</v>
      </c>
      <c r="C622" s="72">
        <v>76520024</v>
      </c>
    </row>
    <row r="623" spans="1:3">
      <c r="A623" s="70" t="s">
        <v>360</v>
      </c>
      <c r="B623" s="71" t="s">
        <v>360</v>
      </c>
      <c r="C623" s="72">
        <v>76520000</v>
      </c>
    </row>
    <row r="624" spans="1:3">
      <c r="A624" s="70" t="s">
        <v>361</v>
      </c>
      <c r="B624" s="71" t="s">
        <v>361</v>
      </c>
      <c r="C624" s="72">
        <v>54518000</v>
      </c>
    </row>
    <row r="625" spans="1:3">
      <c r="A625" s="70" t="s">
        <v>366</v>
      </c>
      <c r="B625" s="63" t="s">
        <v>365</v>
      </c>
      <c r="C625" s="72">
        <v>52001000</v>
      </c>
    </row>
    <row r="626" spans="1:3">
      <c r="A626" s="70" t="s">
        <v>372</v>
      </c>
      <c r="B626" s="63" t="s">
        <v>371</v>
      </c>
      <c r="C626" s="72">
        <v>66001000</v>
      </c>
    </row>
    <row r="627" spans="1:3">
      <c r="A627" s="70" t="s">
        <v>374</v>
      </c>
      <c r="B627" s="71" t="s">
        <v>374</v>
      </c>
      <c r="C627" s="72">
        <v>68547000</v>
      </c>
    </row>
    <row r="628" spans="1:3">
      <c r="A628" s="70" t="s">
        <v>376</v>
      </c>
      <c r="B628" s="71" t="s">
        <v>376</v>
      </c>
      <c r="C628" s="72">
        <v>68549000</v>
      </c>
    </row>
    <row r="629" spans="1:3">
      <c r="A629" s="70" t="s">
        <v>377</v>
      </c>
      <c r="B629" s="71" t="s">
        <v>377</v>
      </c>
      <c r="C629" s="72">
        <v>41551000</v>
      </c>
    </row>
    <row r="630" spans="1:3">
      <c r="A630" s="70" t="s">
        <v>387</v>
      </c>
      <c r="B630" s="63" t="s">
        <v>386</v>
      </c>
      <c r="C630" s="72">
        <v>19001000</v>
      </c>
    </row>
    <row r="631" spans="1:3">
      <c r="A631" s="70" t="s">
        <v>392</v>
      </c>
      <c r="B631" s="71" t="s">
        <v>392</v>
      </c>
      <c r="C631" s="72">
        <v>86568000</v>
      </c>
    </row>
    <row r="632" spans="1:3">
      <c r="A632" s="70" t="s">
        <v>394</v>
      </c>
      <c r="B632" s="63" t="s">
        <v>393</v>
      </c>
      <c r="C632" s="72">
        <v>5579000</v>
      </c>
    </row>
    <row r="633" spans="1:3">
      <c r="A633" s="70" t="s">
        <v>407</v>
      </c>
      <c r="B633" s="71" t="s">
        <v>407</v>
      </c>
      <c r="C633" s="72">
        <v>5591000</v>
      </c>
    </row>
    <row r="634" spans="1:3">
      <c r="A634" s="70" t="s">
        <v>410</v>
      </c>
      <c r="B634" s="71" t="s">
        <v>410</v>
      </c>
      <c r="C634" s="72">
        <v>27001000</v>
      </c>
    </row>
    <row r="635" spans="1:3">
      <c r="A635" s="70" t="s">
        <v>416</v>
      </c>
      <c r="B635" s="71" t="s">
        <v>416</v>
      </c>
      <c r="C635" s="72">
        <v>25612000</v>
      </c>
    </row>
    <row r="636" spans="1:3">
      <c r="A636" s="70" t="s">
        <v>423</v>
      </c>
      <c r="B636" s="63" t="s">
        <v>422</v>
      </c>
      <c r="C636" s="72">
        <v>44001000</v>
      </c>
    </row>
    <row r="637" spans="1:3">
      <c r="A637" s="70" t="s">
        <v>424</v>
      </c>
      <c r="B637" s="71" t="s">
        <v>424</v>
      </c>
      <c r="C637" s="72">
        <v>5615000</v>
      </c>
    </row>
    <row r="638" spans="1:3">
      <c r="A638" s="70" t="s">
        <v>426</v>
      </c>
      <c r="B638" s="71" t="s">
        <v>426</v>
      </c>
      <c r="C638" s="72">
        <v>17614000</v>
      </c>
    </row>
    <row r="639" spans="1:3">
      <c r="A639" s="70" t="s">
        <v>435</v>
      </c>
      <c r="B639" s="71" t="s">
        <v>435</v>
      </c>
      <c r="C639" s="72">
        <v>5631000</v>
      </c>
    </row>
    <row r="640" spans="1:3">
      <c r="A640" s="70" t="s">
        <v>436</v>
      </c>
      <c r="B640" s="71" t="s">
        <v>436</v>
      </c>
      <c r="C640" s="72">
        <v>23660000</v>
      </c>
    </row>
    <row r="641" spans="1:3">
      <c r="A641" s="70" t="s">
        <v>438</v>
      </c>
      <c r="B641" s="71" t="s">
        <v>438</v>
      </c>
      <c r="C641" s="72">
        <v>73671000</v>
      </c>
    </row>
    <row r="642" spans="1:3">
      <c r="A642" s="70" t="s">
        <v>441</v>
      </c>
      <c r="B642" s="71" t="s">
        <v>441</v>
      </c>
      <c r="C642" s="72">
        <v>70670000</v>
      </c>
    </row>
    <row r="643" spans="1:3">
      <c r="A643" s="70" t="s">
        <v>448</v>
      </c>
      <c r="B643" s="71" t="s">
        <v>448</v>
      </c>
      <c r="C643" s="72">
        <v>68679000</v>
      </c>
    </row>
    <row r="644" spans="1:3">
      <c r="A644" s="70" t="s">
        <v>463</v>
      </c>
      <c r="B644" s="71" t="s">
        <v>463</v>
      </c>
      <c r="C644" s="72">
        <v>5664000</v>
      </c>
    </row>
    <row r="645" spans="1:3">
      <c r="A645" s="70" t="s">
        <v>471</v>
      </c>
      <c r="B645" s="63" t="s">
        <v>470</v>
      </c>
      <c r="C645" s="72">
        <v>47001000</v>
      </c>
    </row>
    <row r="646" spans="1:3">
      <c r="A646" s="70" t="s">
        <v>473</v>
      </c>
      <c r="B646" s="71" t="s">
        <v>473</v>
      </c>
      <c r="C646" s="72">
        <v>5686000</v>
      </c>
    </row>
    <row r="647" spans="1:3">
      <c r="A647" s="70" t="s">
        <v>474</v>
      </c>
      <c r="B647" s="71" t="s">
        <v>474</v>
      </c>
      <c r="C647" s="72">
        <v>5042000</v>
      </c>
    </row>
    <row r="648" spans="1:3">
      <c r="A648" s="70" t="s">
        <v>481</v>
      </c>
      <c r="B648" s="71" t="s">
        <v>481</v>
      </c>
      <c r="C648" s="72">
        <v>81736000</v>
      </c>
    </row>
    <row r="649" spans="1:3">
      <c r="A649" s="70" t="s">
        <v>486</v>
      </c>
      <c r="B649" s="63" t="s">
        <v>485</v>
      </c>
      <c r="C649" s="72">
        <v>25736000</v>
      </c>
    </row>
    <row r="650" spans="1:3">
      <c r="A650" s="70" t="s">
        <v>489</v>
      </c>
      <c r="B650" s="71" t="s">
        <v>489</v>
      </c>
      <c r="C650" s="72">
        <v>25740000</v>
      </c>
    </row>
    <row r="651" spans="1:3">
      <c r="A651" s="70" t="s">
        <v>490</v>
      </c>
      <c r="B651" s="71" t="s">
        <v>490</v>
      </c>
      <c r="C651" s="72">
        <v>25214008</v>
      </c>
    </row>
    <row r="652" spans="1:3">
      <c r="A652" s="70" t="s">
        <v>495</v>
      </c>
      <c r="B652" s="63" t="s">
        <v>494</v>
      </c>
      <c r="C652" s="72">
        <v>70001000</v>
      </c>
    </row>
    <row r="653" spans="1:3">
      <c r="A653" s="70" t="s">
        <v>505</v>
      </c>
      <c r="B653" s="71" t="s">
        <v>505</v>
      </c>
      <c r="C653" s="72">
        <v>8758000</v>
      </c>
    </row>
    <row r="654" spans="1:3">
      <c r="A654" s="70" t="s">
        <v>508</v>
      </c>
      <c r="B654" s="71" t="s">
        <v>508</v>
      </c>
      <c r="C654" s="72">
        <v>25758000</v>
      </c>
    </row>
    <row r="655" spans="1:3">
      <c r="A655" s="70" t="s">
        <v>519</v>
      </c>
      <c r="B655" s="71" t="s">
        <v>519</v>
      </c>
      <c r="C655" s="72">
        <v>25799000</v>
      </c>
    </row>
    <row r="656" spans="1:3">
      <c r="A656" s="70" t="s">
        <v>529</v>
      </c>
      <c r="B656" s="63" t="s">
        <v>528</v>
      </c>
      <c r="C656" s="72">
        <v>25817000</v>
      </c>
    </row>
    <row r="657" spans="1:3">
      <c r="A657" s="70" t="s">
        <v>530</v>
      </c>
      <c r="B657" s="71" t="s">
        <v>530</v>
      </c>
      <c r="C657" s="72">
        <v>70823000</v>
      </c>
    </row>
    <row r="658" spans="1:3">
      <c r="A658" s="70" t="s">
        <v>536</v>
      </c>
      <c r="B658" s="71" t="s">
        <v>536</v>
      </c>
      <c r="C658" s="72">
        <v>76834000</v>
      </c>
    </row>
    <row r="659" spans="1:3">
      <c r="A659" s="70" t="s">
        <v>538</v>
      </c>
      <c r="B659" s="63" t="s">
        <v>537</v>
      </c>
      <c r="C659" s="72">
        <v>52835000</v>
      </c>
    </row>
    <row r="660" spans="1:3">
      <c r="A660" s="70" t="s">
        <v>540</v>
      </c>
      <c r="B660" s="63" t="s">
        <v>539</v>
      </c>
      <c r="C660" s="72">
        <v>15001000</v>
      </c>
    </row>
    <row r="661" spans="1:3">
      <c r="A661" s="70" t="s">
        <v>542</v>
      </c>
      <c r="B661" s="71" t="s">
        <v>542</v>
      </c>
      <c r="C661" s="72">
        <v>13836000</v>
      </c>
    </row>
    <row r="662" spans="1:3">
      <c r="A662" s="70" t="s">
        <v>544</v>
      </c>
      <c r="B662" s="71" t="s">
        <v>544</v>
      </c>
      <c r="C662" s="72">
        <v>5837000</v>
      </c>
    </row>
    <row r="663" spans="1:3">
      <c r="A663" s="70" t="s">
        <v>555</v>
      </c>
      <c r="B663" s="63" t="s">
        <v>554</v>
      </c>
      <c r="C663" s="72">
        <v>20001000</v>
      </c>
    </row>
    <row r="664" spans="1:3">
      <c r="A664" s="70" t="s">
        <v>559</v>
      </c>
      <c r="B664" s="71" t="s">
        <v>559</v>
      </c>
      <c r="C664" s="72">
        <v>5861000</v>
      </c>
    </row>
    <row r="665" spans="1:3">
      <c r="A665" s="70" t="s">
        <v>573</v>
      </c>
      <c r="B665" s="63" t="s">
        <v>572</v>
      </c>
      <c r="C665" s="72">
        <v>50001000</v>
      </c>
    </row>
    <row r="666" spans="1:3">
      <c r="A666" s="70" t="s">
        <v>575</v>
      </c>
      <c r="B666" s="71" t="s">
        <v>575</v>
      </c>
      <c r="C666" s="72">
        <v>25875000</v>
      </c>
    </row>
    <row r="667" spans="1:3">
      <c r="A667" s="70" t="s">
        <v>576</v>
      </c>
      <c r="B667" s="71" t="s">
        <v>576</v>
      </c>
      <c r="C667" s="72">
        <v>5887000</v>
      </c>
    </row>
    <row r="668" spans="1:3">
      <c r="A668" s="70" t="s">
        <v>579</v>
      </c>
      <c r="B668" s="63" t="s">
        <v>578</v>
      </c>
      <c r="C668" s="72">
        <v>85001000</v>
      </c>
    </row>
    <row r="669" spans="1:3">
      <c r="A669" s="70" t="s">
        <v>582</v>
      </c>
      <c r="B669" s="63" t="s">
        <v>581</v>
      </c>
      <c r="C669" s="72">
        <v>76892000</v>
      </c>
    </row>
    <row r="670" spans="1:3">
      <c r="A670" s="70" t="s">
        <v>587</v>
      </c>
      <c r="B670" s="71" t="s">
        <v>587</v>
      </c>
      <c r="C670" s="72">
        <v>76895000</v>
      </c>
    </row>
    <row r="671" spans="1:3">
      <c r="A671" s="70" t="s">
        <v>588</v>
      </c>
      <c r="B671" s="71" t="s">
        <v>588</v>
      </c>
      <c r="C671" s="72">
        <v>25899000</v>
      </c>
    </row>
    <row r="672" spans="1:3">
      <c r="A672" s="70" t="s">
        <v>585</v>
      </c>
      <c r="B672" s="71" t="s">
        <v>584</v>
      </c>
      <c r="C672" s="72">
        <v>5895000</v>
      </c>
    </row>
    <row r="673" spans="1:3">
      <c r="A673" s="71" t="s">
        <v>590</v>
      </c>
      <c r="B673" s="71" t="s">
        <v>591</v>
      </c>
      <c r="C673" s="72" t="s">
        <v>592</v>
      </c>
    </row>
    <row r="674" spans="1:3">
      <c r="A674" s="63" t="s">
        <v>593</v>
      </c>
      <c r="B674" s="70" t="s">
        <v>334</v>
      </c>
      <c r="C674" s="72">
        <v>23001000</v>
      </c>
    </row>
    <row r="675" spans="1:3">
      <c r="A675" s="70" t="s">
        <v>117</v>
      </c>
      <c r="B675" s="63" t="s">
        <v>116</v>
      </c>
      <c r="C675" s="72">
        <v>25175000</v>
      </c>
    </row>
    <row r="676" spans="1:3" s="43" customFormat="1">
      <c r="A676" s="70" t="s">
        <v>504</v>
      </c>
      <c r="B676" s="63" t="s">
        <v>503</v>
      </c>
      <c r="C676" s="72">
        <v>15759000</v>
      </c>
    </row>
    <row r="677" spans="1:3" s="43" customFormat="1">
      <c r="A677" s="92" t="s">
        <v>594</v>
      </c>
      <c r="B677" s="63" t="s">
        <v>594</v>
      </c>
      <c r="C677" s="72" t="s">
        <v>595</v>
      </c>
    </row>
    <row r="678" spans="1:3">
      <c r="A678" s="70" t="s">
        <v>499</v>
      </c>
      <c r="B678" s="63" t="s">
        <v>498</v>
      </c>
      <c r="C678" s="72">
        <v>25754000</v>
      </c>
    </row>
    <row r="679" spans="1:3">
      <c r="A679" s="63" t="s">
        <v>596</v>
      </c>
      <c r="B679" s="63" t="s">
        <v>596</v>
      </c>
      <c r="C679" s="72" t="s">
        <v>597</v>
      </c>
    </row>
    <row r="680" spans="1:3">
      <c r="A680" s="70" t="s">
        <v>355</v>
      </c>
      <c r="B680" s="63" t="s">
        <v>354</v>
      </c>
      <c r="C680" s="72">
        <v>15516000</v>
      </c>
    </row>
    <row r="681" spans="1:3">
      <c r="A681" s="70" t="s">
        <v>187</v>
      </c>
      <c r="B681" s="63" t="s">
        <v>186</v>
      </c>
      <c r="C681" s="72">
        <v>68276000</v>
      </c>
    </row>
    <row r="682" spans="1:3" s="43" customFormat="1">
      <c r="A682" s="70" t="s">
        <v>327</v>
      </c>
      <c r="B682" s="63" t="s">
        <v>326</v>
      </c>
      <c r="C682" s="72">
        <v>86001000</v>
      </c>
    </row>
    <row r="731" spans="10:10">
      <c r="J731">
        <f>IFERROR(VLOOKUP(F731,'Ciudad tablero'!L511,2,0),0)</f>
        <v>0</v>
      </c>
    </row>
    <row r="732" spans="10:10" ht="15"/>
  </sheetData>
  <sheetProtection algorithmName="SHA-512" hashValue="cmR0adjHOvazykxWx+ignTHN11Js2lTwgCwzVYT6KaiNjhuNpT/kRupodICR2hAOycEjmwNQ/PtIfaWaIpjM1Q==" saltValue="Eryxk5pRV+tWTItEnCFoQA==" spinCount="100000" sheet="1" objects="1" scenarios="1"/>
  <conditionalFormatting sqref="B680:B1048576 B1 B674 B676:B677 B34:B528 B13:B32 B4:B11">
    <cfRule type="duplicateValues" dxfId="1521" priority="34"/>
  </conditionalFormatting>
  <conditionalFormatting sqref="A672">
    <cfRule type="duplicateValues" dxfId="1520" priority="32"/>
  </conditionalFormatting>
  <conditionalFormatting sqref="A675">
    <cfRule type="duplicateValues" dxfId="1519" priority="31"/>
  </conditionalFormatting>
  <conditionalFormatting sqref="A676:A677">
    <cfRule type="duplicateValues" dxfId="1518" priority="30"/>
  </conditionalFormatting>
  <conditionalFormatting sqref="A678">
    <cfRule type="duplicateValues" dxfId="1517" priority="29"/>
  </conditionalFormatting>
  <conditionalFormatting sqref="A680">
    <cfRule type="duplicateValues" dxfId="1516" priority="28"/>
  </conditionalFormatting>
  <conditionalFormatting sqref="A681">
    <cfRule type="duplicateValues" dxfId="1515" priority="27"/>
  </conditionalFormatting>
  <conditionalFormatting sqref="A157">
    <cfRule type="duplicateValues" dxfId="1514" priority="25"/>
  </conditionalFormatting>
  <conditionalFormatting sqref="A682">
    <cfRule type="duplicateValues" dxfId="1513" priority="24"/>
  </conditionalFormatting>
  <conditionalFormatting sqref="A397">
    <cfRule type="duplicateValues" dxfId="1512" priority="23"/>
  </conditionalFormatting>
  <conditionalFormatting sqref="A433">
    <cfRule type="duplicateValues" dxfId="1511" priority="22"/>
  </conditionalFormatting>
  <conditionalFormatting sqref="A78">
    <cfRule type="duplicateValues" dxfId="1510" priority="21"/>
  </conditionalFormatting>
  <conditionalFormatting sqref="A195">
    <cfRule type="duplicateValues" dxfId="1509" priority="20"/>
  </conditionalFormatting>
  <conditionalFormatting sqref="A355">
    <cfRule type="duplicateValues" dxfId="1508" priority="19"/>
  </conditionalFormatting>
  <conditionalFormatting sqref="A336">
    <cfRule type="duplicateValues" dxfId="1507" priority="18"/>
  </conditionalFormatting>
  <conditionalFormatting sqref="A160">
    <cfRule type="duplicateValues" dxfId="1506" priority="17"/>
  </conditionalFormatting>
  <conditionalFormatting sqref="A485">
    <cfRule type="duplicateValues" dxfId="1505" priority="16"/>
  </conditionalFormatting>
  <conditionalFormatting sqref="A428">
    <cfRule type="duplicateValues" dxfId="1504" priority="15"/>
  </conditionalFormatting>
  <conditionalFormatting sqref="A478">
    <cfRule type="duplicateValues" dxfId="1503" priority="14"/>
  </conditionalFormatting>
  <conditionalFormatting sqref="A353">
    <cfRule type="duplicateValues" dxfId="1502" priority="13"/>
  </conditionalFormatting>
  <conditionalFormatting sqref="A510">
    <cfRule type="duplicateValues" dxfId="1501" priority="12"/>
  </conditionalFormatting>
  <conditionalFormatting sqref="A86">
    <cfRule type="duplicateValues" dxfId="1500" priority="11"/>
  </conditionalFormatting>
  <conditionalFormatting sqref="A243">
    <cfRule type="duplicateValues" dxfId="1499" priority="10"/>
  </conditionalFormatting>
  <conditionalFormatting sqref="A190">
    <cfRule type="duplicateValues" dxfId="1498" priority="9"/>
  </conditionalFormatting>
  <conditionalFormatting sqref="A519">
    <cfRule type="duplicateValues" dxfId="1497" priority="8"/>
  </conditionalFormatting>
  <conditionalFormatting sqref="A315">
    <cfRule type="duplicateValues" dxfId="1496" priority="7"/>
  </conditionalFormatting>
  <conditionalFormatting sqref="A368">
    <cfRule type="duplicateValues" dxfId="1495" priority="6"/>
  </conditionalFormatting>
  <conditionalFormatting sqref="A453">
    <cfRule type="duplicateValues" dxfId="1494" priority="5"/>
  </conditionalFormatting>
  <conditionalFormatting sqref="A529:A671">
    <cfRule type="duplicateValues" dxfId="1493" priority="13424"/>
  </conditionalFormatting>
  <conditionalFormatting sqref="A145">
    <cfRule type="duplicateValues" dxfId="1492" priority="4"/>
  </conditionalFormatting>
  <conditionalFormatting sqref="A425">
    <cfRule type="duplicateValues" dxfId="1491" priority="3"/>
  </conditionalFormatting>
  <conditionalFormatting sqref="A321">
    <cfRule type="duplicateValues" dxfId="1490" priority="2"/>
  </conditionalFormatting>
  <conditionalFormatting sqref="A7">
    <cfRule type="duplicateValues" dxfId="1489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Ciudades_RNDC!$A$2:$A$775</xm:f>
          </x14:formula1>
          <xm:sqref>A42 A69 A71 A93 B537 B546:B547 B554 A297 A33:B33 A12:B12</xm:sqref>
        </x14:dataValidation>
        <x14:dataValidation type="list" allowBlank="1" showInputMessage="1" showErrorMessage="1" xr:uid="{00000000-0002-0000-0700-000001000000}">
          <x14:formula1>
            <xm:f>Ciudades_RNDC!#REF!</xm:f>
          </x14:formula1>
          <xm:sqref>A164 A236 A276 A341 A347 A375 A422 A444 A483:A484 A436 A62 A54:A55 A126 A137 A220 A295 A300 A323 A498 A515 A285 A328 A522 A94 A475 A82 A173 A68 B539:B540 B543 B545 B551 B555 B566 B569 B579 B581 B593 B598 B609 B614:B615 B617 B625:B626 B630 B632 B636 B645 B649 B652 B656 B659:B660 B663 B665 B669 A100 B675:B680 A451 A447 A313 A679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C2" sqref="C2"/>
    </sheetView>
  </sheetViews>
  <sheetFormatPr defaultColWidth="8.85546875" defaultRowHeight="14.45"/>
  <cols>
    <col min="1" max="1" width="8.5703125" customWidth="1"/>
  </cols>
  <sheetData>
    <row r="1" spans="1:4">
      <c r="A1" s="27"/>
      <c r="B1" s="27" t="s">
        <v>598</v>
      </c>
      <c r="C1" s="27"/>
    </row>
    <row r="2" spans="1:4">
      <c r="A2" s="31">
        <v>0</v>
      </c>
      <c r="B2" s="27">
        <v>25</v>
      </c>
      <c r="C2" s="27" t="s">
        <v>599</v>
      </c>
    </row>
    <row r="3" spans="1:4">
      <c r="A3" s="32">
        <v>250</v>
      </c>
      <c r="B3" s="27">
        <v>25</v>
      </c>
      <c r="C3" s="33">
        <v>6250</v>
      </c>
    </row>
    <row r="4" spans="1:4">
      <c r="A4" s="34">
        <v>251</v>
      </c>
      <c r="B4" s="27">
        <v>16</v>
      </c>
      <c r="C4" s="33">
        <v>4016</v>
      </c>
      <c r="D4">
        <v>1.5</v>
      </c>
    </row>
    <row r="5" spans="1:4">
      <c r="A5" s="32">
        <v>500</v>
      </c>
      <c r="B5" s="27">
        <v>16</v>
      </c>
      <c r="C5" s="33">
        <v>8000</v>
      </c>
      <c r="D5">
        <f t="shared" ref="D5:D13" si="0">25/B5</f>
        <v>1.5625</v>
      </c>
    </row>
    <row r="6" spans="1:4">
      <c r="A6" s="34">
        <v>501</v>
      </c>
      <c r="B6" s="27">
        <v>12</v>
      </c>
      <c r="C6" s="33">
        <v>6012</v>
      </c>
      <c r="D6">
        <v>2</v>
      </c>
    </row>
    <row r="7" spans="1:4">
      <c r="A7" s="32">
        <v>800</v>
      </c>
      <c r="B7" s="27">
        <v>12</v>
      </c>
      <c r="C7" s="33">
        <v>9600</v>
      </c>
      <c r="D7">
        <f t="shared" si="0"/>
        <v>2.0833333333333335</v>
      </c>
    </row>
    <row r="8" spans="1:4">
      <c r="A8" s="34">
        <v>801</v>
      </c>
      <c r="B8" s="27">
        <v>8</v>
      </c>
      <c r="C8" s="33">
        <v>6408</v>
      </c>
      <c r="D8">
        <v>3</v>
      </c>
    </row>
    <row r="9" spans="1:4">
      <c r="A9" s="32">
        <v>1100</v>
      </c>
      <c r="B9" s="27">
        <v>8</v>
      </c>
      <c r="C9" s="33">
        <v>8800</v>
      </c>
      <c r="D9">
        <f t="shared" si="0"/>
        <v>3.125</v>
      </c>
    </row>
    <row r="10" spans="1:4">
      <c r="A10" s="34">
        <v>1101</v>
      </c>
      <c r="B10" s="27">
        <v>6</v>
      </c>
      <c r="C10" s="33">
        <v>6606</v>
      </c>
      <c r="D10">
        <v>4</v>
      </c>
    </row>
    <row r="11" spans="1:4">
      <c r="A11" s="32">
        <v>1400</v>
      </c>
      <c r="B11" s="27">
        <v>6</v>
      </c>
      <c r="C11" s="33">
        <v>8400</v>
      </c>
      <c r="D11">
        <f t="shared" si="0"/>
        <v>4.166666666666667</v>
      </c>
    </row>
    <row r="12" spans="1:4">
      <c r="A12" s="34">
        <v>1401</v>
      </c>
      <c r="B12" s="27">
        <v>5</v>
      </c>
      <c r="C12" s="33">
        <v>7005</v>
      </c>
      <c r="D12">
        <f t="shared" si="0"/>
        <v>5</v>
      </c>
    </row>
    <row r="13" spans="1:4">
      <c r="A13" s="32">
        <v>1700</v>
      </c>
      <c r="B13" s="27">
        <v>5</v>
      </c>
      <c r="C13" s="33">
        <v>8500</v>
      </c>
      <c r="D13">
        <f t="shared" si="0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"/>
  <sheetViews>
    <sheetView workbookViewId="0">
      <selection activeCell="H17" sqref="H17"/>
    </sheetView>
  </sheetViews>
  <sheetFormatPr defaultColWidth="8.85546875" defaultRowHeight="14.45"/>
  <sheetData>
    <row r="9" ht="9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7725"/>
  <sheetViews>
    <sheetView workbookViewId="0">
      <pane ySplit="1" topLeftCell="A7328" activePane="bottomLeft" state="frozen"/>
      <selection pane="bottomLeft" activeCell="E7724" sqref="E7724"/>
    </sheetView>
  </sheetViews>
  <sheetFormatPr defaultColWidth="9.140625" defaultRowHeight="15" customHeight="1"/>
  <cols>
    <col min="1" max="1" width="35.28515625" style="23" customWidth="1"/>
    <col min="2" max="2" width="17.140625" style="23" customWidth="1"/>
    <col min="3" max="3" width="17.7109375" style="23" customWidth="1"/>
    <col min="4" max="4" width="18.42578125" style="24" customWidth="1"/>
    <col min="5" max="5" width="21.42578125" style="23" customWidth="1"/>
    <col min="6" max="6" width="10.85546875" style="23" customWidth="1"/>
    <col min="7" max="7" width="18.7109375" style="23" customWidth="1"/>
    <col min="8" max="8" width="13.42578125" style="24" customWidth="1"/>
    <col min="9" max="9" width="14.28515625" style="23" customWidth="1"/>
    <col min="10" max="10" width="13" style="23" customWidth="1"/>
    <col min="11" max="11" width="14.7109375" style="23" customWidth="1"/>
    <col min="12" max="12" width="14.140625" style="23" customWidth="1"/>
    <col min="13" max="13" width="22.7109375" style="23" customWidth="1"/>
    <col min="14" max="14" width="15" style="23" customWidth="1"/>
    <col min="15" max="15" width="12" style="23" customWidth="1"/>
    <col min="16" max="16" width="39.85546875" style="23" customWidth="1"/>
    <col min="17" max="17" width="9.140625" style="23" customWidth="1"/>
    <col min="18" max="16384" width="9.140625" style="23"/>
  </cols>
  <sheetData>
    <row r="1" spans="1:16" ht="16.5">
      <c r="A1" s="25" t="s">
        <v>600</v>
      </c>
      <c r="B1" s="125" t="s">
        <v>601</v>
      </c>
      <c r="C1" s="99" t="s">
        <v>602</v>
      </c>
      <c r="D1" s="100" t="s">
        <v>603</v>
      </c>
      <c r="E1" s="25" t="s">
        <v>604</v>
      </c>
      <c r="F1" s="99" t="s">
        <v>605</v>
      </c>
      <c r="G1" s="99" t="s">
        <v>606</v>
      </c>
      <c r="H1" s="100" t="s">
        <v>607</v>
      </c>
      <c r="I1" s="99" t="s">
        <v>608</v>
      </c>
      <c r="J1" s="25" t="s">
        <v>609</v>
      </c>
      <c r="K1" s="25" t="s">
        <v>610</v>
      </c>
      <c r="L1" s="99" t="s">
        <v>611</v>
      </c>
      <c r="M1" s="30" t="s">
        <v>612</v>
      </c>
      <c r="N1" s="101" t="s">
        <v>613</v>
      </c>
      <c r="O1" s="101" t="s">
        <v>614</v>
      </c>
      <c r="P1" s="101" t="s">
        <v>615</v>
      </c>
    </row>
    <row r="2" spans="1:16" ht="14.45" hidden="1">
      <c r="A2" s="26" t="s">
        <v>616</v>
      </c>
      <c r="B2" s="23" t="str">
        <f>IFERROR(VLOOKUP(A2,hoja!$A$2:$E$970,4,FALSE),0)</f>
        <v>CENTRO</v>
      </c>
      <c r="C2" s="23" t="str">
        <f>IFERROR(VLOOKUP(A2,hoja!$A$2:$E$1370,5,FALSE),0)</f>
        <v>ACACÍAS</v>
      </c>
      <c r="D2" s="23" t="str">
        <f>IFERROR(VLOOKUP(A2,hoja!A:D,3,FALSE),0)</f>
        <v>60004</v>
      </c>
      <c r="E2" s="23" t="s">
        <v>617</v>
      </c>
      <c r="F2" s="23" t="str">
        <f>IFERROR(VLOOKUP(E2,hoja!$A$2:$E$970,4,FALSE),0)</f>
        <v>ANTIOQUIA</v>
      </c>
      <c r="G2" s="23" t="str">
        <f>IFERROR(VLOOKUP(E2,hoja!$A$2:$E$970,5,FALSE),0)</f>
        <v>MEDELLÍN</v>
      </c>
      <c r="H2" s="103">
        <f>IFERROR(VLOOKUP(E2,hoja!A:C,3,FALSE),0)</f>
        <v>50443</v>
      </c>
      <c r="I2" s="24" t="str">
        <f>D2&amp;H2</f>
        <v>6000450443</v>
      </c>
      <c r="J2" s="23">
        <v>29.68</v>
      </c>
      <c r="K2" s="23">
        <v>542</v>
      </c>
      <c r="L2" s="23" t="str">
        <f>IF(B2=F2,"REGIONAL","NACIONAL")</f>
        <v>NACIONAL</v>
      </c>
      <c r="M2" s="23" t="s">
        <v>618</v>
      </c>
      <c r="N2" s="23" t="str" cm="1">
        <f t="array" ref="N2">IFERROR(IF(M2="Principal","LES_ACTIVE",LES_INACTIVE),0)</f>
        <v>LES_ACTIVE</v>
      </c>
      <c r="O2" s="23">
        <f>IF(K2&lt;=250,25,IF(K2&lt;=500,16,IF(K2&lt;=800,12,IF(K2&lt;=1100,8,IF(K2&lt;=1400,6,IF(K2&lt;=1700,5))))))</f>
        <v>12</v>
      </c>
      <c r="P2" s="23" t="str">
        <f t="shared" ref="P2:P61" si="0">D2&amp;H2&amp;M2</f>
        <v>6000450443Principal</v>
      </c>
    </row>
    <row r="3" spans="1:16" ht="14.45" hidden="1">
      <c r="A3" s="26" t="s">
        <v>619</v>
      </c>
      <c r="B3" s="23" t="str">
        <f>IFERROR(VLOOKUP(A3,hoja!$A$2:$E$970,4,FALSE),0)</f>
        <v>ANTIOQUIA</v>
      </c>
      <c r="C3" s="23" t="str">
        <f>IFERROR(VLOOKUP(A3,hoja!$A$2:$E$1370,5,FALSE),0)</f>
        <v>MEDELLÍN</v>
      </c>
      <c r="D3" s="23" t="str">
        <f>IFERROR(VLOOKUP(A3,hoja!A:D,3,FALSE),0)</f>
        <v>60100</v>
      </c>
      <c r="E3" s="23" t="s">
        <v>620</v>
      </c>
      <c r="F3" s="23" t="str">
        <f>IFERROR(VLOOKUP(E3,hoja!$A$2:$E$970,4,FALSE),0)</f>
        <v>CENTRO</v>
      </c>
      <c r="G3" s="23" t="str">
        <f>IFERROR(VLOOKUP(E3,hoja!$A$2:$E$970,5,FALSE),0)</f>
        <v>SESQUILÉ</v>
      </c>
      <c r="H3" s="103" t="str">
        <f>IFERROR(VLOOKUP(E3,hoja!A:C,3,FALSE),0)</f>
        <v>50193</v>
      </c>
      <c r="I3" s="24" t="str">
        <f t="shared" ref="I3:I62" si="1">D3&amp;H3</f>
        <v>6010050193</v>
      </c>
      <c r="K3" s="23">
        <v>448</v>
      </c>
      <c r="L3" s="23" t="str">
        <f t="shared" ref="L3:L8" si="2">IF(B3=F3,"REGIONAL","NACIONAL")</f>
        <v>NACIONAL</v>
      </c>
      <c r="M3" s="23" t="s">
        <v>621</v>
      </c>
      <c r="N3" s="23" t="s">
        <v>622</v>
      </c>
      <c r="O3" s="23">
        <f t="shared" ref="O3:O64" si="3">IF(K3&lt;=250,25,IF(K3&lt;=500,16,IF(K3&lt;=800,12,IF(K3&lt;=1100,8,IF(K3&lt;=1400,6,IF(K3&lt;=1700,5))))))</f>
        <v>16</v>
      </c>
      <c r="P3" s="23" t="str">
        <f t="shared" si="0"/>
        <v>6010050193La vega</v>
      </c>
    </row>
    <row r="4" spans="1:16" ht="14.45" hidden="1">
      <c r="A4" s="26" t="s">
        <v>619</v>
      </c>
      <c r="B4" s="23" t="str">
        <f>IFERROR(VLOOKUP(A4,hoja!$A$2:$E$970,4,FALSE),0)</f>
        <v>ANTIOQUIA</v>
      </c>
      <c r="C4" s="23" t="str">
        <f>IFERROR(VLOOKUP(A4,hoja!$A$2:$E$1370,5,FALSE),0)</f>
        <v>MEDELLÍN</v>
      </c>
      <c r="D4" s="23" t="str">
        <f>IFERROR(VLOOKUP(A4,hoja!A:D,3,FALSE),0)</f>
        <v>60100</v>
      </c>
      <c r="E4" s="23" t="s">
        <v>620</v>
      </c>
      <c r="F4" s="23" t="str">
        <f>IFERROR(VLOOKUP(E4,hoja!$A$2:$E$970,4,FALSE),0)</f>
        <v>CENTRO</v>
      </c>
      <c r="G4" s="23" t="str">
        <f>IFERROR(VLOOKUP(E4,hoja!$A$2:$E$970,5,FALSE),0)</f>
        <v>SESQUILÉ</v>
      </c>
      <c r="H4" s="103" t="str">
        <f>IFERROR(VLOOKUP(E4,hoja!A:C,3,FALSE),0)</f>
        <v>50193</v>
      </c>
      <c r="I4" s="24" t="str">
        <f t="shared" si="1"/>
        <v>6010050193</v>
      </c>
      <c r="K4" s="23">
        <v>450</v>
      </c>
      <c r="L4" s="23" t="str">
        <f t="shared" si="2"/>
        <v>NACIONAL</v>
      </c>
      <c r="M4" s="23" t="s">
        <v>623</v>
      </c>
      <c r="N4" s="23" t="s">
        <v>624</v>
      </c>
      <c r="O4" s="23">
        <f t="shared" si="3"/>
        <v>16</v>
      </c>
      <c r="P4" s="23" t="str">
        <f t="shared" si="0"/>
        <v>6010050193Facatativa</v>
      </c>
    </row>
    <row r="5" spans="1:16" ht="14.45" hidden="1">
      <c r="A5" s="26" t="s">
        <v>625</v>
      </c>
      <c r="B5" s="23" t="str">
        <f>IFERROR(VLOOKUP(A5,hoja!$A$2:$E$970,4,FALSE),0)</f>
        <v>CENTRO</v>
      </c>
      <c r="C5" s="23" t="str">
        <f>IFERROR(VLOOKUP(A5,hoja!$A$2:$E$1370,5,FALSE),0)</f>
        <v>BOGOTÁ</v>
      </c>
      <c r="D5" s="23" t="str">
        <f>IFERROR(VLOOKUP(A5,hoja!A:D,3,FALSE),0)</f>
        <v>8101</v>
      </c>
      <c r="E5" s="23" t="s">
        <v>626</v>
      </c>
      <c r="F5" s="23">
        <f>IFERROR(VLOOKUP(E5,hoja!$A$2:$E$970,4,FALSE),0)</f>
        <v>0</v>
      </c>
      <c r="G5" s="23">
        <f>IFERROR(VLOOKUP(E5,hoja!$A$2:$E$970,5,FALSE),0)</f>
        <v>0</v>
      </c>
      <c r="H5" s="103">
        <f>IFERROR(VLOOKUP(E5,hoja!A:C,3,FALSE),0)</f>
        <v>0</v>
      </c>
      <c r="I5" s="24" t="str">
        <f t="shared" si="1"/>
        <v>81010</v>
      </c>
      <c r="J5" s="23">
        <v>20.450571428571429</v>
      </c>
      <c r="K5" s="23">
        <v>435.77</v>
      </c>
      <c r="L5" s="23" t="str">
        <f t="shared" si="2"/>
        <v>NACIONAL</v>
      </c>
      <c r="M5" s="23" t="s">
        <v>621</v>
      </c>
      <c r="N5" s="23" t="s">
        <v>624</v>
      </c>
      <c r="O5" s="23">
        <f t="shared" si="3"/>
        <v>16</v>
      </c>
      <c r="P5" s="23" t="str">
        <f t="shared" si="0"/>
        <v>81010La vega</v>
      </c>
    </row>
    <row r="6" spans="1:16" ht="14.45" hidden="1">
      <c r="A6" s="26" t="s">
        <v>625</v>
      </c>
      <c r="B6" s="23" t="str">
        <f>IFERROR(VLOOKUP(A6,hoja!$A$2:$E$970,4,FALSE),0)</f>
        <v>CENTRO</v>
      </c>
      <c r="C6" s="23" t="str">
        <f>IFERROR(VLOOKUP(A6,hoja!$A$2:$E$1370,5,FALSE),0)</f>
        <v>BOGOTÁ</v>
      </c>
      <c r="D6" s="23" t="str">
        <f>IFERROR(VLOOKUP(A6,hoja!A:D,3,FALSE),0)</f>
        <v>8101</v>
      </c>
      <c r="E6" s="23" t="s">
        <v>619</v>
      </c>
      <c r="F6" s="23" t="str">
        <f>IFERROR(VLOOKUP(E6,hoja!$A$2:$E$970,4,FALSE),0)</f>
        <v>ANTIOQUIA</v>
      </c>
      <c r="G6" s="23" t="str">
        <f>IFERROR(VLOOKUP(E6,hoja!$A$2:$E$970,5,FALSE),0)</f>
        <v>MEDELLÍN</v>
      </c>
      <c r="H6" s="103" t="str">
        <f>IFERROR(VLOOKUP(E6,hoja!A:C,3,FALSE),0)</f>
        <v>60100</v>
      </c>
      <c r="I6" s="24" t="str">
        <f t="shared" si="1"/>
        <v>810160100</v>
      </c>
      <c r="J6" s="23">
        <v>39</v>
      </c>
      <c r="K6" s="23">
        <v>435.76600000000002</v>
      </c>
      <c r="L6" s="23" t="str">
        <f t="shared" si="2"/>
        <v>NACIONAL</v>
      </c>
      <c r="M6" s="23" t="s">
        <v>618</v>
      </c>
      <c r="N6" s="23" t="str" cm="1">
        <f t="array" ref="N6">IFERROR(IF(M6="Principal","LES_ACTIVE",LES_INACTIVE),0)</f>
        <v>LES_ACTIVE</v>
      </c>
      <c r="O6" s="23">
        <f t="shared" si="3"/>
        <v>16</v>
      </c>
      <c r="P6" s="23" t="str">
        <f t="shared" si="0"/>
        <v>810160100Principal</v>
      </c>
    </row>
    <row r="7" spans="1:16" ht="14.45" hidden="1">
      <c r="A7" s="26" t="s">
        <v>625</v>
      </c>
      <c r="B7" s="23" t="str">
        <f>IFERROR(VLOOKUP(A7,hoja!$A$2:$E$970,4,FALSE),0)</f>
        <v>CENTRO</v>
      </c>
      <c r="C7" s="23" t="str">
        <f>IFERROR(VLOOKUP(A7,hoja!$A$2:$E$1370,5,FALSE),0)</f>
        <v>BOGOTÁ</v>
      </c>
      <c r="D7" s="23" t="str">
        <f>IFERROR(VLOOKUP(A7,hoja!A:D,3,FALSE),0)</f>
        <v>8101</v>
      </c>
      <c r="E7" s="23" t="s">
        <v>627</v>
      </c>
      <c r="F7" s="23">
        <f>IFERROR(VLOOKUP(E7,hoja!$A$2:$E$970,4,FALSE),0)</f>
        <v>0</v>
      </c>
      <c r="G7" s="23">
        <f>IFERROR(VLOOKUP(E7,hoja!$A$2:$E$970,5,FALSE),0)</f>
        <v>0</v>
      </c>
      <c r="H7" s="103">
        <f>IFERROR(VLOOKUP(E7,hoja!A:C,3,FALSE),0)</f>
        <v>0</v>
      </c>
      <c r="I7" s="24" t="str">
        <f t="shared" si="1"/>
        <v>81010</v>
      </c>
      <c r="K7" s="23">
        <v>16.5</v>
      </c>
      <c r="L7" s="23" t="str">
        <f t="shared" si="2"/>
        <v>NACIONAL</v>
      </c>
      <c r="M7" s="23" t="s">
        <v>618</v>
      </c>
      <c r="N7" s="23" t="str" cm="1">
        <f t="array" ref="N7">IFERROR(IF(M7="Principal","LES_ACTIVE",LES_INACTIVE),0)</f>
        <v>LES_ACTIVE</v>
      </c>
      <c r="O7" s="23">
        <f t="shared" si="3"/>
        <v>25</v>
      </c>
      <c r="P7" s="23" t="str">
        <f t="shared" si="0"/>
        <v>81010Principal</v>
      </c>
    </row>
    <row r="8" spans="1:16" ht="14.45" hidden="1">
      <c r="A8" s="26" t="s">
        <v>625</v>
      </c>
      <c r="B8" s="23" t="str">
        <f>IFERROR(VLOOKUP(A8,hoja!$A$2:$E$970,4,FALSE),0)</f>
        <v>CENTRO</v>
      </c>
      <c r="C8" s="23" t="str">
        <f>IFERROR(VLOOKUP(A8,hoja!$A$2:$E$1370,5,FALSE),0)</f>
        <v>BOGOTÁ</v>
      </c>
      <c r="D8" s="23" t="str">
        <f>IFERROR(VLOOKUP(A8,hoja!A:D,3,FALSE),0)</f>
        <v>8101</v>
      </c>
      <c r="E8" s="23" t="s">
        <v>628</v>
      </c>
      <c r="F8" s="23" t="str">
        <f>IFERROR(VLOOKUP(E8,hoja!$A$2:$E$970,4,FALSE),0)</f>
        <v>ANTIOQUIA</v>
      </c>
      <c r="G8" s="23" t="str">
        <f>IFERROR(VLOOKUP(E8,hoja!$A$2:$E$970,5,FALSE),0)</f>
        <v>SANTA FE DE ANTIOQUIA</v>
      </c>
      <c r="H8" s="103" t="str">
        <f>IFERROR(VLOOKUP(E8,hoja!A:C,3,FALSE),0)</f>
        <v>0080</v>
      </c>
      <c r="I8" s="24" t="str">
        <f t="shared" si="1"/>
        <v>81010080</v>
      </c>
      <c r="J8" s="23">
        <v>24.085714285714285</v>
      </c>
      <c r="K8" s="23">
        <v>563</v>
      </c>
      <c r="L8" s="23" t="str">
        <f t="shared" si="2"/>
        <v>NACIONAL</v>
      </c>
      <c r="M8" s="23" t="s">
        <v>618</v>
      </c>
      <c r="N8" s="23" t="str" cm="1">
        <f t="array" ref="N8">IFERROR(IF(M8="Principal","LES_ACTIVE",LES_INACTIVE),0)</f>
        <v>LES_ACTIVE</v>
      </c>
      <c r="O8" s="23">
        <f t="shared" si="3"/>
        <v>12</v>
      </c>
      <c r="P8" s="23" t="str">
        <f t="shared" si="0"/>
        <v>81010080Principal</v>
      </c>
    </row>
    <row r="9" spans="1:16" ht="14.45" hidden="1">
      <c r="A9" s="26" t="s">
        <v>625</v>
      </c>
      <c r="B9" s="23" t="str">
        <f>IFERROR(VLOOKUP(A9,hoja!$A$2:$E$970,4,FALSE),0)</f>
        <v>CENTRO</v>
      </c>
      <c r="C9" s="23" t="str">
        <f>IFERROR(VLOOKUP(A9,hoja!$A$2:$E$1370,5,FALSE),0)</f>
        <v>BOGOTÁ</v>
      </c>
      <c r="D9" s="23" t="str">
        <f>IFERROR(VLOOKUP(A9,hoja!A:D,3,FALSE),0)</f>
        <v>8101</v>
      </c>
      <c r="E9" s="23" t="s">
        <v>629</v>
      </c>
      <c r="F9" s="23" t="str">
        <f>IFERROR(VLOOKUP(E9,hoja!$A$2:$E$970,4,FALSE),0)</f>
        <v>CENTRO</v>
      </c>
      <c r="G9" s="23" t="str">
        <f>IFERROR(VLOOKUP(E9,hoja!$A$2:$E$970,5,FALSE),0)</f>
        <v>ZIPAQUIRÁ</v>
      </c>
      <c r="H9" s="103" t="str">
        <f>IFERROR(VLOOKUP(E9,hoja!A:C,3,FALSE),0)</f>
        <v>0032</v>
      </c>
      <c r="I9" s="24" t="str">
        <f t="shared" si="1"/>
        <v>81010032</v>
      </c>
      <c r="J9" s="23">
        <v>0.40571428571428569</v>
      </c>
      <c r="K9" s="23">
        <v>14.2</v>
      </c>
      <c r="L9" s="23" t="str">
        <f t="shared" ref="L9:L10" si="4">IF(B9=F9,"REGIONAL","NACIONAL")</f>
        <v>REGIONAL</v>
      </c>
      <c r="M9" s="23" t="s">
        <v>618</v>
      </c>
      <c r="N9" s="23" t="str" cm="1">
        <f t="array" ref="N9">IFERROR(IF(M9="Principal","LES_ACTIVE",LES_INACTIVE),0)</f>
        <v>LES_ACTIVE</v>
      </c>
      <c r="O9" s="23">
        <f t="shared" si="3"/>
        <v>25</v>
      </c>
      <c r="P9" s="23" t="str">
        <f t="shared" si="0"/>
        <v>81010032Principal</v>
      </c>
    </row>
    <row r="10" spans="1:16" ht="14.45" hidden="1">
      <c r="A10" s="26" t="s">
        <v>625</v>
      </c>
      <c r="B10" s="23" t="str">
        <f>IFERROR(VLOOKUP(A10,hoja!$A$2:$E$970,4,FALSE),0)</f>
        <v>CENTRO</v>
      </c>
      <c r="C10" s="23" t="str">
        <f>IFERROR(VLOOKUP(A10,hoja!$A$2:$E$1370,5,FALSE),0)</f>
        <v>BOGOTÁ</v>
      </c>
      <c r="D10" s="23" t="str">
        <f>IFERROR(VLOOKUP(A10,hoja!A:D,3,FALSE),0)</f>
        <v>8101</v>
      </c>
      <c r="E10" s="23" t="s">
        <v>630</v>
      </c>
      <c r="F10" s="23" t="str">
        <f>IFERROR(VLOOKUP(E10,hoja!$A$2:$E$970,4,FALSE),0)</f>
        <v>CENTRO</v>
      </c>
      <c r="G10" s="23" t="str">
        <f>IFERROR(VLOOKUP(E10,hoja!$A$2:$E$970,5,FALSE),0)</f>
        <v>SESQUILÉ</v>
      </c>
      <c r="H10" s="103" t="str">
        <f>IFERROR(VLOOKUP(E10,hoja!A:C,3,FALSE),0)</f>
        <v>1501</v>
      </c>
      <c r="I10" s="24" t="str">
        <f t="shared" si="1"/>
        <v>81011501</v>
      </c>
      <c r="J10" s="23">
        <v>2</v>
      </c>
      <c r="K10" s="23">
        <v>82.938500000000005</v>
      </c>
      <c r="L10" s="23" t="str">
        <f t="shared" si="4"/>
        <v>REGIONAL</v>
      </c>
      <c r="M10" s="23" t="s">
        <v>618</v>
      </c>
      <c r="N10" s="23" t="str" cm="1">
        <f t="array" ref="N10">IFERROR(IF(M10="Principal","LES_ACTIVE",LES_INACTIVE),0)</f>
        <v>LES_ACTIVE</v>
      </c>
      <c r="O10" s="23">
        <f t="shared" si="3"/>
        <v>25</v>
      </c>
      <c r="P10" s="23" t="str">
        <f t="shared" si="0"/>
        <v>81011501Principal</v>
      </c>
    </row>
    <row r="11" spans="1:16" ht="14.45" hidden="1">
      <c r="A11" s="26" t="s">
        <v>625</v>
      </c>
      <c r="B11" s="23" t="str">
        <f>IFERROR(VLOOKUP(A11,hoja!$A$2:$E$970,4,FALSE),0)</f>
        <v>CENTRO</v>
      </c>
      <c r="C11" s="23" t="str">
        <f>IFERROR(VLOOKUP(A11,hoja!$A$2:$E$1370,5,FALSE),0)</f>
        <v>BOGOTÁ</v>
      </c>
      <c r="D11" s="23" t="str">
        <f>IFERROR(VLOOKUP(A11,hoja!A:D,3,FALSE),0)</f>
        <v>8101</v>
      </c>
      <c r="E11" s="23" t="s">
        <v>631</v>
      </c>
      <c r="F11" s="23" t="str">
        <f>IFERROR(VLOOKUP(E11,hoja!$A$2:$E$970,4,FALSE),0)</f>
        <v>ANTIOQUIA</v>
      </c>
      <c r="G11" s="23" t="str">
        <f>IFERROR(VLOOKUP(E11,hoja!$A$2:$E$970,5,FALSE),0)</f>
        <v>MEDELLÍN</v>
      </c>
      <c r="H11" s="103" t="str">
        <f>IFERROR(VLOOKUP(E11,hoja!A:C,3,FALSE),0)</f>
        <v>3038</v>
      </c>
      <c r="I11" s="24" t="str">
        <f t="shared" si="1"/>
        <v>81013038</v>
      </c>
      <c r="J11" s="23">
        <v>20.684857142857144</v>
      </c>
      <c r="K11" s="23">
        <v>463</v>
      </c>
      <c r="L11" s="23" t="str">
        <f>IF(B11=F11,"REGIONAL","NACIONAL")</f>
        <v>NACIONAL</v>
      </c>
      <c r="M11" s="23" t="s">
        <v>618</v>
      </c>
      <c r="N11" s="23" t="s">
        <v>624</v>
      </c>
      <c r="O11" s="23">
        <f t="shared" si="3"/>
        <v>16</v>
      </c>
      <c r="P11" s="23" t="str">
        <f t="shared" si="0"/>
        <v>81013038Principal</v>
      </c>
    </row>
    <row r="12" spans="1:16" ht="14.45" hidden="1">
      <c r="A12" s="26" t="s">
        <v>625</v>
      </c>
      <c r="B12" s="23" t="str">
        <f>IFERROR(VLOOKUP(A12,hoja!$A$2:$E$970,4,FALSE),0)</f>
        <v>CENTRO</v>
      </c>
      <c r="C12" s="23" t="str">
        <f>IFERROR(VLOOKUP(A12,hoja!$A$2:$E$1370,5,FALSE),0)</f>
        <v>BOGOTÁ</v>
      </c>
      <c r="D12" s="23" t="str">
        <f>IFERROR(VLOOKUP(A12,hoja!A:D,3,FALSE),0)</f>
        <v>8101</v>
      </c>
      <c r="E12" s="23" t="s">
        <v>631</v>
      </c>
      <c r="F12" s="23" t="str">
        <f>IFERROR(VLOOKUP(E12,hoja!$A$2:$E$970,4,FALSE),0)</f>
        <v>ANTIOQUIA</v>
      </c>
      <c r="G12" s="23" t="str">
        <f>IFERROR(VLOOKUP(E12,hoja!$A$2:$E$970,5,FALSE),0)</f>
        <v>MEDELLÍN</v>
      </c>
      <c r="H12" s="103" t="str">
        <f>IFERROR(VLOOKUP(E12,hoja!A:C,3,FALSE),0)</f>
        <v>3038</v>
      </c>
      <c r="I12" s="24" t="str">
        <f t="shared" si="1"/>
        <v>81013038</v>
      </c>
      <c r="J12" s="23">
        <v>20.684857142857144</v>
      </c>
      <c r="K12" s="23">
        <v>443.97</v>
      </c>
      <c r="L12" s="23" t="str">
        <f t="shared" ref="L12:L13" si="5">IF(B12=F12,"REGIONAL","NACIONAL")</f>
        <v>NACIONAL</v>
      </c>
      <c r="M12" s="23" t="s">
        <v>621</v>
      </c>
      <c r="N12" s="23" t="s">
        <v>622</v>
      </c>
      <c r="O12" s="23">
        <f t="shared" si="3"/>
        <v>16</v>
      </c>
      <c r="P12" s="23" t="str">
        <f t="shared" si="0"/>
        <v>81013038La vega</v>
      </c>
    </row>
    <row r="13" spans="1:16" ht="14.45" hidden="1">
      <c r="A13" s="26" t="s">
        <v>625</v>
      </c>
      <c r="B13" s="23" t="str">
        <f>IFERROR(VLOOKUP(A13,hoja!$A$2:$E$970,4,FALSE),0)</f>
        <v>CENTRO</v>
      </c>
      <c r="C13" s="23" t="str">
        <f>IFERROR(VLOOKUP(A13,hoja!$A$2:$E$1370,5,FALSE),0)</f>
        <v>BOGOTÁ</v>
      </c>
      <c r="D13" s="23" t="str">
        <f>IFERROR(VLOOKUP(A13,hoja!A:D,3,FALSE),0)</f>
        <v>8101</v>
      </c>
      <c r="E13" s="23" t="s">
        <v>631</v>
      </c>
      <c r="F13" s="23" t="str">
        <f>IFERROR(VLOOKUP(E13,hoja!$A$2:$E$970,4,FALSE),0)</f>
        <v>ANTIOQUIA</v>
      </c>
      <c r="G13" s="23" t="str">
        <f>IFERROR(VLOOKUP(E13,hoja!$A$2:$E$970,5,FALSE),0)</f>
        <v>MEDELLÍN</v>
      </c>
      <c r="H13" s="103" t="str">
        <f>IFERROR(VLOOKUP(E13,hoja!A:C,3,FALSE),0)</f>
        <v>3038</v>
      </c>
      <c r="I13" s="24" t="str">
        <f t="shared" si="1"/>
        <v>81013038</v>
      </c>
      <c r="J13" s="23">
        <v>20.684857142857144</v>
      </c>
      <c r="K13" s="23">
        <v>448</v>
      </c>
      <c r="L13" s="23" t="str">
        <f t="shared" si="5"/>
        <v>NACIONAL</v>
      </c>
      <c r="M13" s="23" t="s">
        <v>632</v>
      </c>
      <c r="N13" s="23" t="s">
        <v>622</v>
      </c>
      <c r="O13" s="23">
        <f t="shared" si="3"/>
        <v>16</v>
      </c>
      <c r="P13" s="23" t="str">
        <f t="shared" si="0"/>
        <v>81013038Chía</v>
      </c>
    </row>
    <row r="14" spans="1:16" ht="14.45" hidden="1">
      <c r="A14" s="26" t="s">
        <v>625</v>
      </c>
      <c r="B14" s="23" t="str">
        <f>IFERROR(VLOOKUP(A14,hoja!$A$2:$E$970,4,FALSE),0)</f>
        <v>CENTRO</v>
      </c>
      <c r="C14" s="23" t="str">
        <f>IFERROR(VLOOKUP(A14,hoja!$A$2:$E$1370,5,FALSE),0)</f>
        <v>BOGOTÁ</v>
      </c>
      <c r="D14" s="23" t="str">
        <f>IFERROR(VLOOKUP(A14,hoja!A:D,3,FALSE),0)</f>
        <v>8101</v>
      </c>
      <c r="E14" s="23" t="s">
        <v>633</v>
      </c>
      <c r="F14" s="23" t="str">
        <f>IFERROR(VLOOKUP(E14,hoja!$A$2:$E$970,4,FALSE),0)</f>
        <v>CENTRO</v>
      </c>
      <c r="G14" s="23" t="str">
        <f>IFERROR(VLOOKUP(E14,hoja!$A$2:$E$970,5,FALSE),0)</f>
        <v>BOGOTÁ</v>
      </c>
      <c r="H14" s="103" t="str">
        <f>IFERROR(VLOOKUP(E14,hoja!A:C,3,FALSE),0)</f>
        <v>0002</v>
      </c>
      <c r="I14" s="24" t="str">
        <f t="shared" si="1"/>
        <v>81010002</v>
      </c>
      <c r="J14" s="23">
        <v>2.4833333333954215</v>
      </c>
      <c r="K14" s="23">
        <v>63</v>
      </c>
      <c r="L14" s="23" t="str">
        <f t="shared" ref="L14:L20" si="6">IF(B14=F14,"REGIONAL","NACIONAL")</f>
        <v>REGIONAL</v>
      </c>
      <c r="M14" s="23" t="s">
        <v>618</v>
      </c>
      <c r="N14" s="23" t="str" cm="1">
        <f t="array" ref="N14">IFERROR(IF(M14="Principal","LES_ACTIVE",LES_INACTIVE),0)</f>
        <v>LES_ACTIVE</v>
      </c>
      <c r="O14" s="23">
        <f t="shared" si="3"/>
        <v>25</v>
      </c>
      <c r="P14" s="23" t="str">
        <f t="shared" si="0"/>
        <v>81010002Principal</v>
      </c>
    </row>
    <row r="15" spans="1:16" ht="14.45" hidden="1">
      <c r="A15" s="26" t="s">
        <v>625</v>
      </c>
      <c r="B15" s="23" t="str">
        <f>IFERROR(VLOOKUP(A15,hoja!$A$2:$E$970,4,FALSE),0)</f>
        <v>CENTRO</v>
      </c>
      <c r="C15" s="23" t="str">
        <f>IFERROR(VLOOKUP(A15,hoja!$A$2:$E$1370,5,FALSE),0)</f>
        <v>BOGOTÁ</v>
      </c>
      <c r="D15" s="23" t="str">
        <f>IFERROR(VLOOKUP(A15,hoja!A:D,3,FALSE),0)</f>
        <v>8101</v>
      </c>
      <c r="E15" s="23" t="s">
        <v>634</v>
      </c>
      <c r="F15" s="23" t="str">
        <f>IFERROR(VLOOKUP(E15,hoja!$A$2:$E$970,4,FALSE),0)</f>
        <v>CENTRO</v>
      </c>
      <c r="G15" s="23" t="str">
        <f>IFERROR(VLOOKUP(E15,hoja!$A$2:$E$970,5,FALSE),0)</f>
        <v>BOGOTÁ</v>
      </c>
      <c r="H15" s="103" t="str">
        <f>IFERROR(VLOOKUP(E15,hoja!A:C,3,FALSE),0)</f>
        <v>0011</v>
      </c>
      <c r="I15" s="24" t="str">
        <f t="shared" si="1"/>
        <v>81010011</v>
      </c>
      <c r="J15" s="23">
        <v>6</v>
      </c>
      <c r="K15" s="23">
        <v>63</v>
      </c>
      <c r="L15" s="23" t="str">
        <f t="shared" si="6"/>
        <v>REGIONAL</v>
      </c>
      <c r="M15" s="23" t="s">
        <v>618</v>
      </c>
      <c r="N15" s="23" t="str" cm="1">
        <f t="array" ref="N15">IFERROR(IF(M15="Principal","LES_ACTIVE",LES_INACTIVE),0)</f>
        <v>LES_ACTIVE</v>
      </c>
      <c r="O15" s="23">
        <f t="shared" si="3"/>
        <v>25</v>
      </c>
      <c r="P15" s="23" t="str">
        <f t="shared" si="0"/>
        <v>81010011Principal</v>
      </c>
    </row>
    <row r="16" spans="1:16" ht="14.45" hidden="1">
      <c r="A16" s="26" t="s">
        <v>625</v>
      </c>
      <c r="B16" s="23" t="str">
        <f>IFERROR(VLOOKUP(A16,hoja!$A$2:$E$970,4,FALSE),0)</f>
        <v>CENTRO</v>
      </c>
      <c r="C16" s="23" t="str">
        <f>IFERROR(VLOOKUP(A16,hoja!$A$2:$E$1370,5,FALSE),0)</f>
        <v>BOGOTÁ</v>
      </c>
      <c r="D16" s="23" t="str">
        <f>IFERROR(VLOOKUP(A16,hoja!A:D,3,FALSE),0)</f>
        <v>8101</v>
      </c>
      <c r="E16" s="23" t="s">
        <v>635</v>
      </c>
      <c r="F16" s="23" t="str">
        <f>IFERROR(VLOOKUP(E16,hoja!$A$2:$E$970,4,FALSE),0)</f>
        <v>CENTRO</v>
      </c>
      <c r="G16" s="23" t="str">
        <f>IFERROR(VLOOKUP(E16,hoja!$A$2:$E$970,5,FALSE),0)</f>
        <v>BOGOTÁ</v>
      </c>
      <c r="H16" s="103" t="str">
        <f>IFERROR(VLOOKUP(E16,hoja!A:C,3,FALSE),0)</f>
        <v>0021</v>
      </c>
      <c r="I16" s="24" t="str">
        <f t="shared" si="1"/>
        <v>81010021</v>
      </c>
      <c r="J16" s="23">
        <v>3.2</v>
      </c>
      <c r="K16" s="23">
        <v>112</v>
      </c>
      <c r="L16" s="23" t="str">
        <f t="shared" si="6"/>
        <v>REGIONAL</v>
      </c>
      <c r="M16" s="23" t="s">
        <v>618</v>
      </c>
      <c r="N16" s="23" t="str" cm="1">
        <f t="array" ref="N16">IFERROR(IF(M16="Principal","LES_ACTIVE",LES_INACTIVE),0)</f>
        <v>LES_ACTIVE</v>
      </c>
      <c r="O16" s="23">
        <f t="shared" si="3"/>
        <v>25</v>
      </c>
      <c r="P16" s="23" t="str">
        <f t="shared" si="0"/>
        <v>81010021Principal</v>
      </c>
    </row>
    <row r="17" spans="1:16" ht="14.45" hidden="1">
      <c r="A17" s="26" t="s">
        <v>625</v>
      </c>
      <c r="B17" s="23" t="str">
        <f>IFERROR(VLOOKUP(A17,hoja!$A$2:$E$970,4,FALSE),0)</f>
        <v>CENTRO</v>
      </c>
      <c r="C17" s="23" t="str">
        <f>IFERROR(VLOOKUP(A17,hoja!$A$2:$E$1370,5,FALSE),0)</f>
        <v>BOGOTÁ</v>
      </c>
      <c r="D17" s="23" t="str">
        <f>IFERROR(VLOOKUP(A17,hoja!A:D,3,FALSE),0)</f>
        <v>8101</v>
      </c>
      <c r="E17" s="23" t="s">
        <v>636</v>
      </c>
      <c r="F17" s="23" t="str">
        <f>IFERROR(VLOOKUP(E17,hoja!$A$2:$E$970,4,FALSE),0)</f>
        <v>CENTRO</v>
      </c>
      <c r="G17" s="23" t="str">
        <f>IFERROR(VLOOKUP(E17,hoja!$A$2:$E$970,5,FALSE),0)</f>
        <v>DUITAMA</v>
      </c>
      <c r="H17" s="103" t="str">
        <f>IFERROR(VLOOKUP(E17,hoja!A:C,3,FALSE),0)</f>
        <v>0441</v>
      </c>
      <c r="I17" s="24" t="str">
        <f t="shared" si="1"/>
        <v>81010441</v>
      </c>
      <c r="J17" s="23">
        <v>11.15333333335002</v>
      </c>
      <c r="K17" s="23">
        <v>237.66550000000001</v>
      </c>
      <c r="L17" s="23" t="str">
        <f t="shared" si="6"/>
        <v>REGIONAL</v>
      </c>
      <c r="M17" s="23" t="s">
        <v>618</v>
      </c>
      <c r="N17" s="23" t="str" cm="1">
        <f t="array" ref="N17">IFERROR(IF(M17="Principal","LES_ACTIVE",LES_INACTIVE),0)</f>
        <v>LES_ACTIVE</v>
      </c>
      <c r="O17" s="23">
        <f t="shared" si="3"/>
        <v>25</v>
      </c>
      <c r="P17" s="23" t="str">
        <f t="shared" si="0"/>
        <v>81010441Principal</v>
      </c>
    </row>
    <row r="18" spans="1:16" ht="14.45" hidden="1">
      <c r="A18" s="26" t="s">
        <v>625</v>
      </c>
      <c r="B18" s="23" t="str">
        <f>IFERROR(VLOOKUP(A18,hoja!$A$2:$E$970,4,FALSE),0)</f>
        <v>CENTRO</v>
      </c>
      <c r="C18" s="23" t="str">
        <f>IFERROR(VLOOKUP(A18,hoja!$A$2:$E$1370,5,FALSE),0)</f>
        <v>BOGOTÁ</v>
      </c>
      <c r="D18" s="23" t="str">
        <f>IFERROR(VLOOKUP(A18,hoja!A:D,3,FALSE),0)</f>
        <v>8101</v>
      </c>
      <c r="E18" s="23" t="s">
        <v>637</v>
      </c>
      <c r="F18" s="23" t="str">
        <f>IFERROR(VLOOKUP(E18,hoja!$A$2:$E$970,4,FALSE),0)</f>
        <v>SANTANDER</v>
      </c>
      <c r="G18" s="23" t="str">
        <f>IFERROR(VLOOKUP(E18,hoja!$A$2:$E$970,5,FALSE),0)</f>
        <v>PIEDECUESTA</v>
      </c>
      <c r="H18" s="103" t="str">
        <f>IFERROR(VLOOKUP(E18,hoja!A:C,3,FALSE),0)</f>
        <v>0422</v>
      </c>
      <c r="I18" s="24" t="str">
        <f t="shared" si="1"/>
        <v>81010422</v>
      </c>
      <c r="J18" s="23">
        <v>23</v>
      </c>
      <c r="K18" s="23">
        <v>430.58800000000002</v>
      </c>
      <c r="L18" s="23" t="str">
        <f>IF(B18=F18,"REGIONAL","NACIONAL")</f>
        <v>NACIONAL</v>
      </c>
      <c r="M18" s="23" t="s">
        <v>618</v>
      </c>
      <c r="N18" s="23" t="str" cm="1">
        <f t="array" ref="N18">IFERROR(IF(M18="Principal","LES_ACTIVE",LES_INACTIVE),0)</f>
        <v>LES_ACTIVE</v>
      </c>
      <c r="O18" s="23">
        <f t="shared" si="3"/>
        <v>16</v>
      </c>
      <c r="P18" s="23" t="str">
        <f t="shared" si="0"/>
        <v>81010422Principal</v>
      </c>
    </row>
    <row r="19" spans="1:16" ht="14.45" hidden="1">
      <c r="A19" s="26" t="s">
        <v>625</v>
      </c>
      <c r="B19" s="23" t="str">
        <f>IFERROR(VLOOKUP(A19,hoja!$A$2:$E$970,4,FALSE),0)</f>
        <v>CENTRO</v>
      </c>
      <c r="C19" s="23" t="str">
        <f>IFERROR(VLOOKUP(A19,hoja!$A$2:$E$1370,5,FALSE),0)</f>
        <v>BOGOTÁ</v>
      </c>
      <c r="D19" s="23" t="str">
        <f>IFERROR(VLOOKUP(A19,hoja!A:D,3,FALSE),0)</f>
        <v>8101</v>
      </c>
      <c r="E19" s="23" t="s">
        <v>638</v>
      </c>
      <c r="F19" s="23" t="str">
        <f>IFERROR(VLOOKUP(E19,hoja!$A$2:$E$970,4,FALSE),0)</f>
        <v>CENTRO</v>
      </c>
      <c r="G19" s="23" t="str">
        <f>IFERROR(VLOOKUP(E19,hoja!$A$2:$E$970,5,FALSE),0)</f>
        <v>MARIQUITA</v>
      </c>
      <c r="H19" s="103" t="str">
        <f>IFERROR(VLOOKUP(E19,hoja!A:C,3,FALSE),0)</f>
        <v>50170</v>
      </c>
      <c r="I19" s="24" t="str">
        <f t="shared" si="1"/>
        <v>810150170</v>
      </c>
      <c r="K19" s="23">
        <v>292</v>
      </c>
      <c r="L19" s="23" t="str">
        <f t="shared" si="6"/>
        <v>REGIONAL</v>
      </c>
      <c r="M19" s="23" t="s">
        <v>623</v>
      </c>
      <c r="N19" s="23" t="s">
        <v>624</v>
      </c>
      <c r="O19" s="23">
        <f t="shared" si="3"/>
        <v>16</v>
      </c>
      <c r="P19" s="23" t="str">
        <f t="shared" si="0"/>
        <v>810150170Facatativa</v>
      </c>
    </row>
    <row r="20" spans="1:16" ht="14.45" hidden="1">
      <c r="A20" s="26" t="s">
        <v>625</v>
      </c>
      <c r="B20" s="23" t="str">
        <f>IFERROR(VLOOKUP(A20,hoja!$A$2:$E$970,4,FALSE),0)</f>
        <v>CENTRO</v>
      </c>
      <c r="C20" s="23" t="str">
        <f>IFERROR(VLOOKUP(A20,hoja!$A$2:$E$1370,5,FALSE),0)</f>
        <v>BOGOTÁ</v>
      </c>
      <c r="D20" s="23" t="str">
        <f>IFERROR(VLOOKUP(A20,hoja!A:D,3,FALSE),0)</f>
        <v>8101</v>
      </c>
      <c r="E20" s="23" t="s">
        <v>639</v>
      </c>
      <c r="F20" s="23" t="str">
        <f>IFERROR(VLOOKUP(E20,hoja!$A$2:$E$970,4,FALSE),0)</f>
        <v>CENTRO</v>
      </c>
      <c r="G20" s="23" t="str">
        <f>IFERROR(VLOOKUP(E20,hoja!$A$2:$E$970,5,FALSE),0)</f>
        <v>BOGOTÁ</v>
      </c>
      <c r="H20" s="103" t="str">
        <f>IFERROR(VLOOKUP(E20,hoja!A:C,3,FALSE),0)</f>
        <v>10229</v>
      </c>
      <c r="I20" s="24" t="str">
        <f t="shared" si="1"/>
        <v>810110229</v>
      </c>
      <c r="J20" s="23">
        <v>1.1942857142857142</v>
      </c>
      <c r="K20" s="23">
        <v>41.8</v>
      </c>
      <c r="L20" s="23" t="str">
        <f t="shared" si="6"/>
        <v>REGIONAL</v>
      </c>
      <c r="M20" s="23" t="s">
        <v>618</v>
      </c>
      <c r="N20" s="23" t="str" cm="1">
        <f t="array" ref="N20">IFERROR(IF(M20="Principal","LES_ACTIVE",LES_INACTIVE),0)</f>
        <v>LES_ACTIVE</v>
      </c>
      <c r="O20" s="23">
        <f t="shared" si="3"/>
        <v>25</v>
      </c>
      <c r="P20" s="23" t="str">
        <f t="shared" si="0"/>
        <v>810110229Principal</v>
      </c>
    </row>
    <row r="21" spans="1:16" ht="14.45" hidden="1">
      <c r="A21" s="26" t="s">
        <v>625</v>
      </c>
      <c r="B21" s="23" t="str">
        <f>IFERROR(VLOOKUP(A21,hoja!$A$2:$E$970,4,FALSE),0)</f>
        <v>CENTRO</v>
      </c>
      <c r="C21" s="23" t="str">
        <f>IFERROR(VLOOKUP(A21,hoja!$A$2:$E$1370,5,FALSE),0)</f>
        <v>BOGOTÁ</v>
      </c>
      <c r="D21" s="23" t="str">
        <f>IFERROR(VLOOKUP(A21,hoja!A:D,3,FALSE),0)</f>
        <v>8101</v>
      </c>
      <c r="E21" s="23" t="s">
        <v>617</v>
      </c>
      <c r="F21" s="23" t="str">
        <f>IFERROR(VLOOKUP(E21,hoja!$A$2:$E$970,4,FALSE),0)</f>
        <v>ANTIOQUIA</v>
      </c>
      <c r="G21" s="23" t="str">
        <f>IFERROR(VLOOKUP(E21,hoja!$A$2:$E$970,5,FALSE),0)</f>
        <v>MEDELLÍN</v>
      </c>
      <c r="H21" s="103">
        <f>IFERROR(VLOOKUP(E21,hoja!A:C,3,FALSE),0)</f>
        <v>50443</v>
      </c>
      <c r="I21" s="24" t="str">
        <f t="shared" si="1"/>
        <v>810150443</v>
      </c>
      <c r="J21" s="23">
        <v>20.342857142857142</v>
      </c>
      <c r="K21" s="23">
        <v>432</v>
      </c>
      <c r="L21" s="23" t="str">
        <f>IF(B21=F21,"REGIONAL","NACIONAL")</f>
        <v>NACIONAL</v>
      </c>
      <c r="M21" s="23" t="s">
        <v>618</v>
      </c>
      <c r="N21" s="23" t="str" cm="1">
        <f t="array" ref="N21">IFERROR(IF(M21="Principal","LES_ACTIVE",LES_INACTIVE),0)</f>
        <v>LES_ACTIVE</v>
      </c>
      <c r="O21" s="23">
        <f t="shared" si="3"/>
        <v>16</v>
      </c>
      <c r="P21" s="23" t="str">
        <f t="shared" si="0"/>
        <v>810150443Principal</v>
      </c>
    </row>
    <row r="22" spans="1:16" ht="14.45" hidden="1">
      <c r="A22" s="26" t="s">
        <v>625</v>
      </c>
      <c r="B22" s="23" t="str">
        <f>IFERROR(VLOOKUP(A22,hoja!$A$2:$E$970,4,FALSE),0)</f>
        <v>CENTRO</v>
      </c>
      <c r="C22" s="23" t="str">
        <f>IFERROR(VLOOKUP(A22,hoja!$A$2:$E$1370,5,FALSE),0)</f>
        <v>BOGOTÁ</v>
      </c>
      <c r="D22" s="23" t="str">
        <f>IFERROR(VLOOKUP(A22,hoja!A:D,3,FALSE),0)</f>
        <v>8101</v>
      </c>
      <c r="E22" s="23" t="s">
        <v>640</v>
      </c>
      <c r="F22" s="23" t="str">
        <f>IFERROR(VLOOKUP(E22,hoja!$A$2:$E$970,4,FALSE),0)</f>
        <v>ANTIOQUIA</v>
      </c>
      <c r="G22" s="23" t="str">
        <f>IFERROR(VLOOKUP(E22,hoja!$A$2:$E$970,5,FALSE),0)</f>
        <v>MEDELLÍN</v>
      </c>
      <c r="H22" s="103" t="str">
        <f>IFERROR(VLOOKUP(E22,hoja!A:C,3,FALSE),0)</f>
        <v>10227</v>
      </c>
      <c r="I22" s="24" t="str">
        <f t="shared" si="1"/>
        <v>810110227</v>
      </c>
      <c r="J22" s="23">
        <v>20.450571428571429</v>
      </c>
      <c r="K22" s="23">
        <v>435.77</v>
      </c>
      <c r="L22" s="23" t="str">
        <f t="shared" ref="L22:L28" si="7">IF(B22=F22,"REGIONAL","NACIONAL")</f>
        <v>NACIONAL</v>
      </c>
      <c r="M22" s="23" t="s">
        <v>618</v>
      </c>
      <c r="N22" s="23" t="str" cm="1">
        <f t="array" ref="N22">IFERROR(IF(M22="Principal","LES_ACTIVE",LES_INACTIVE),0)</f>
        <v>LES_ACTIVE</v>
      </c>
      <c r="O22" s="23">
        <f t="shared" si="3"/>
        <v>16</v>
      </c>
      <c r="P22" s="23" t="str">
        <f t="shared" si="0"/>
        <v>810110227Principal</v>
      </c>
    </row>
    <row r="23" spans="1:16" ht="14.45" hidden="1">
      <c r="A23" s="26" t="s">
        <v>625</v>
      </c>
      <c r="B23" s="23" t="str">
        <f>IFERROR(VLOOKUP(A23,hoja!$A$2:$E$970,4,FALSE),0)</f>
        <v>CENTRO</v>
      </c>
      <c r="C23" s="23" t="str">
        <f>IFERROR(VLOOKUP(A23,hoja!$A$2:$E$1370,5,FALSE),0)</f>
        <v>BOGOTÁ</v>
      </c>
      <c r="D23" s="23" t="str">
        <f>IFERROR(VLOOKUP(A23,hoja!A:D,3,FALSE),0)</f>
        <v>8101</v>
      </c>
      <c r="E23" s="23" t="s">
        <v>641</v>
      </c>
      <c r="F23" s="23" t="str">
        <f>IFERROR(VLOOKUP(E23,hoja!$A$2:$E$970,4,FALSE),0)</f>
        <v>ANTIOQUIA</v>
      </c>
      <c r="G23" s="23" t="str">
        <f>IFERROR(VLOOKUP(E23,hoja!$A$2:$E$970,5,FALSE),0)</f>
        <v>MEDELLÍN</v>
      </c>
      <c r="H23" s="103" t="str">
        <f>IFERROR(VLOOKUP(E23,hoja!A:C,3,FALSE),0)</f>
        <v>0079</v>
      </c>
      <c r="I23" s="24" t="str">
        <f t="shared" si="1"/>
        <v>81010079</v>
      </c>
      <c r="J23" s="23">
        <v>23.35</v>
      </c>
      <c r="K23" s="23">
        <v>569.35749999999996</v>
      </c>
      <c r="L23" s="23" t="str">
        <f t="shared" si="7"/>
        <v>NACIONAL</v>
      </c>
      <c r="M23" s="23" t="s">
        <v>618</v>
      </c>
      <c r="N23" s="23" t="str" cm="1">
        <f t="array" ref="N23">IFERROR(IF(M23="Principal","LES_ACTIVE",LES_INACTIVE),0)</f>
        <v>LES_ACTIVE</v>
      </c>
      <c r="O23" s="23">
        <f t="shared" si="3"/>
        <v>12</v>
      </c>
      <c r="P23" s="23" t="str">
        <f t="shared" si="0"/>
        <v>81010079Principal</v>
      </c>
    </row>
    <row r="24" spans="1:16" ht="14.45" hidden="1">
      <c r="A24" s="26" t="s">
        <v>625</v>
      </c>
      <c r="B24" s="23" t="str">
        <f>IFERROR(VLOOKUP(A24,hoja!$A$2:$E$970,4,FALSE),0)</f>
        <v>CENTRO</v>
      </c>
      <c r="C24" s="23" t="str">
        <f>IFERROR(VLOOKUP(A24,hoja!$A$2:$E$1370,5,FALSE),0)</f>
        <v>BOGOTÁ</v>
      </c>
      <c r="D24" s="23" t="str">
        <f>IFERROR(VLOOKUP(A24,hoja!A:D,3,FALSE),0)</f>
        <v>8101</v>
      </c>
      <c r="E24" s="23" t="s">
        <v>642</v>
      </c>
      <c r="F24" s="23" t="str">
        <f>IFERROR(VLOOKUP(E24,hoja!$A$2:$E$970,4,FALSE),0)</f>
        <v>COSTA</v>
      </c>
      <c r="G24" s="23" t="str">
        <f>IFERROR(VLOOKUP(E24,hoja!$A$2:$E$970,5,FALSE),0)</f>
        <v>BARRANQUILLA</v>
      </c>
      <c r="H24" s="103" t="str">
        <f>IFERROR(VLOOKUP(E24,hoja!A:C,3,FALSE),0)</f>
        <v>0111</v>
      </c>
      <c r="I24" s="24" t="str">
        <f t="shared" si="1"/>
        <v>81010111</v>
      </c>
      <c r="J24" s="23">
        <f>+K24/16.8</f>
        <v>56.19047619047619</v>
      </c>
      <c r="K24" s="23">
        <v>944</v>
      </c>
      <c r="L24" s="23" t="str">
        <f t="shared" si="7"/>
        <v>NACIONAL</v>
      </c>
      <c r="M24" s="23" t="s">
        <v>643</v>
      </c>
      <c r="N24" s="23" t="s">
        <v>622</v>
      </c>
      <c r="O24" s="23">
        <f t="shared" si="3"/>
        <v>8</v>
      </c>
      <c r="P24" s="23" t="str">
        <f t="shared" si="0"/>
        <v>81010111Piedecuesta</v>
      </c>
    </row>
    <row r="25" spans="1:16" ht="14.45" hidden="1">
      <c r="A25" s="26" t="s">
        <v>625</v>
      </c>
      <c r="B25" s="23" t="str">
        <f>IFERROR(VLOOKUP(A25,hoja!$A$2:$E$970,4,FALSE),0)</f>
        <v>CENTRO</v>
      </c>
      <c r="C25" s="23" t="str">
        <f>IFERROR(VLOOKUP(A25,hoja!$A$2:$E$1370,5,FALSE),0)</f>
        <v>BOGOTÁ</v>
      </c>
      <c r="D25" s="23" t="str">
        <f>IFERROR(VLOOKUP(A25,hoja!A:D,3,FALSE),0)</f>
        <v>8101</v>
      </c>
      <c r="E25" s="23" t="s">
        <v>642</v>
      </c>
      <c r="F25" s="23" t="str">
        <f>IFERROR(VLOOKUP(E25,hoja!$A$2:$E$970,4,FALSE),0)</f>
        <v>COSTA</v>
      </c>
      <c r="G25" s="23" t="str">
        <f>IFERROR(VLOOKUP(E25,hoja!$A$2:$E$970,5,FALSE),0)</f>
        <v>BARRANQUILLA</v>
      </c>
      <c r="H25" s="103" t="str">
        <f>IFERROR(VLOOKUP(E25,hoja!A:C,3,FALSE),0)</f>
        <v>0111</v>
      </c>
      <c r="I25" s="24" t="str">
        <f t="shared" si="1"/>
        <v>81010111</v>
      </c>
      <c r="J25" s="23">
        <f>+K25/16.8</f>
        <v>62.202380952380949</v>
      </c>
      <c r="K25" s="23">
        <v>1045</v>
      </c>
      <c r="L25" s="23" t="str">
        <f t="shared" si="7"/>
        <v>NACIONAL</v>
      </c>
      <c r="M25" s="23" t="s">
        <v>621</v>
      </c>
      <c r="N25" s="23" t="s">
        <v>622</v>
      </c>
      <c r="O25" s="23">
        <f t="shared" ref="O25" si="8">IF(K25&lt;=250,25,IF(K25&lt;=500,16,IF(K25&lt;=800,12,IF(K25&lt;=1100,8,IF(K25&lt;=1400,6,IF(K25&lt;=1700,5))))))</f>
        <v>8</v>
      </c>
      <c r="P25" s="23" t="str">
        <f t="shared" si="0"/>
        <v>81010111La vega</v>
      </c>
    </row>
    <row r="26" spans="1:16" ht="14.45" hidden="1">
      <c r="A26" s="26" t="s">
        <v>625</v>
      </c>
      <c r="B26" s="23" t="str">
        <f>IFERROR(VLOOKUP(A26,hoja!$A$2:$E$970,4,FALSE),0)</f>
        <v>CENTRO</v>
      </c>
      <c r="C26" s="23" t="str">
        <f>IFERROR(VLOOKUP(A26,hoja!$A$2:$E$1370,5,FALSE),0)</f>
        <v>BOGOTÁ</v>
      </c>
      <c r="D26" s="23" t="str">
        <f>IFERROR(VLOOKUP(A26,hoja!A:D,3,FALSE),0)</f>
        <v>8101</v>
      </c>
      <c r="E26" s="23" t="s">
        <v>642</v>
      </c>
      <c r="F26" s="23" t="str">
        <f>IFERROR(VLOOKUP(E26,hoja!$A$2:$E$970,4,FALSE),0)</f>
        <v>COSTA</v>
      </c>
      <c r="G26" s="23" t="str">
        <f>IFERROR(VLOOKUP(E26,hoja!$A$2:$E$970,5,FALSE),0)</f>
        <v>BARRANQUILLA</v>
      </c>
      <c r="H26" s="103" t="str">
        <f>IFERROR(VLOOKUP(E26,hoja!A:C,3,FALSE),0)</f>
        <v>0111</v>
      </c>
      <c r="I26" s="24" t="str">
        <f t="shared" si="1"/>
        <v>81010111</v>
      </c>
      <c r="J26" s="23">
        <f>+K26/16.8</f>
        <v>65.482500000000002</v>
      </c>
      <c r="K26" s="23">
        <v>1100.106</v>
      </c>
      <c r="L26" s="23" t="str">
        <f t="shared" si="7"/>
        <v>NACIONAL</v>
      </c>
      <c r="M26" s="23" t="s">
        <v>618</v>
      </c>
      <c r="N26" s="23" t="str" cm="1">
        <f t="array" ref="N26">IFERROR(IF(M26="Principal","LES_ACTIVE",LES_INACTIVE),0)</f>
        <v>LES_ACTIVE</v>
      </c>
      <c r="O26" s="23">
        <f t="shared" si="3"/>
        <v>6</v>
      </c>
      <c r="P26" s="23" t="str">
        <f t="shared" si="0"/>
        <v>81010111Principal</v>
      </c>
    </row>
    <row r="27" spans="1:16" ht="14.45" hidden="1">
      <c r="A27" s="26" t="s">
        <v>625</v>
      </c>
      <c r="B27" s="23" t="str">
        <f>IFERROR(VLOOKUP(A27,hoja!$A$2:$E$970,4,FALSE),0)</f>
        <v>CENTRO</v>
      </c>
      <c r="C27" s="23" t="str">
        <f>IFERROR(VLOOKUP(A27,hoja!$A$2:$E$1370,5,FALSE),0)</f>
        <v>BOGOTÁ</v>
      </c>
      <c r="D27" s="23" t="str">
        <f>IFERROR(VLOOKUP(A27,hoja!A:D,3,FALSE),0)</f>
        <v>8101</v>
      </c>
      <c r="E27" s="23" t="s">
        <v>644</v>
      </c>
      <c r="F27" s="23" t="str">
        <f>IFERROR(VLOOKUP(E27,hoja!$A$2:$E$970,4,FALSE),0)</f>
        <v>OCCIDENTE</v>
      </c>
      <c r="G27" s="23" t="str">
        <f>IFERROR(VLOOKUP(E27,hoja!$A$2:$E$970,5,FALSE),0)</f>
        <v>PEREIRA</v>
      </c>
      <c r="H27" s="103" t="str">
        <f>IFERROR(VLOOKUP(E27,hoja!A:C,3,FALSE),0)</f>
        <v>0198</v>
      </c>
      <c r="I27" s="24" t="str">
        <f t="shared" si="1"/>
        <v>81010198</v>
      </c>
      <c r="J27" s="23">
        <v>20.450571428571429</v>
      </c>
      <c r="K27" s="23">
        <v>355</v>
      </c>
      <c r="L27" s="23" t="str">
        <f t="shared" si="7"/>
        <v>NACIONAL</v>
      </c>
      <c r="M27" s="23" t="s">
        <v>618</v>
      </c>
      <c r="N27" s="23" t="str" cm="1">
        <f t="array" ref="N27">IFERROR(IF(M27="Principal","LES_ACTIVE",LES_INACTIVE),0)</f>
        <v>LES_ACTIVE</v>
      </c>
      <c r="O27" s="23">
        <f t="shared" si="3"/>
        <v>16</v>
      </c>
      <c r="P27" s="23" t="str">
        <f t="shared" si="0"/>
        <v>81010198Principal</v>
      </c>
    </row>
    <row r="28" spans="1:16" ht="14.45" hidden="1">
      <c r="A28" s="26" t="s">
        <v>625</v>
      </c>
      <c r="B28" s="23" t="str">
        <f>IFERROR(VLOOKUP(A28,hoja!$A$2:$E$970,4,FALSE),0)</f>
        <v>CENTRO</v>
      </c>
      <c r="C28" s="23" t="str">
        <f>IFERROR(VLOOKUP(A28,hoja!$A$2:$E$1370,5,FALSE),0)</f>
        <v>BOGOTÁ</v>
      </c>
      <c r="D28" s="23" t="str">
        <f>IFERROR(VLOOKUP(A28,hoja!A:D,3,FALSE),0)</f>
        <v>8101</v>
      </c>
      <c r="E28" s="23" t="s">
        <v>645</v>
      </c>
      <c r="F28" s="23" t="str">
        <f>IFERROR(VLOOKUP(E28,hoja!$A$2:$E$970,4,FALSE),0)</f>
        <v>OCCIDENTE</v>
      </c>
      <c r="G28" s="23" t="str">
        <f>IFERROR(VLOOKUP(E28,hoja!$A$2:$E$970,5,FALSE),0)</f>
        <v>CALI</v>
      </c>
      <c r="H28" s="103" t="str">
        <f>IFERROR(VLOOKUP(E28,hoja!A:C,3,FALSE),0)</f>
        <v>0410</v>
      </c>
      <c r="I28" s="24" t="str">
        <f t="shared" si="1"/>
        <v>81010410</v>
      </c>
      <c r="J28" s="23">
        <v>24</v>
      </c>
      <c r="K28" s="23">
        <v>485.77</v>
      </c>
      <c r="L28" s="23" t="str">
        <f t="shared" si="7"/>
        <v>NACIONAL</v>
      </c>
      <c r="M28" s="23" t="s">
        <v>618</v>
      </c>
      <c r="N28" s="23" t="str" cm="1">
        <f t="array" ref="N28">IFERROR(IF(M28="Principal","LES_ACTIVE",LES_INACTIVE),0)</f>
        <v>LES_ACTIVE</v>
      </c>
      <c r="O28" s="23">
        <f t="shared" si="3"/>
        <v>16</v>
      </c>
      <c r="P28" s="23" t="str">
        <f t="shared" si="0"/>
        <v>81010410Principal</v>
      </c>
    </row>
    <row r="29" spans="1:16" ht="14.45" hidden="1">
      <c r="A29" s="26" t="s">
        <v>625</v>
      </c>
      <c r="B29" s="23" t="str">
        <f>IFERROR(VLOOKUP(A29,hoja!$A$2:$E$970,4,FALSE),0)</f>
        <v>CENTRO</v>
      </c>
      <c r="C29" s="23" t="str">
        <f>IFERROR(VLOOKUP(A29,hoja!$A$2:$E$1370,5,FALSE),0)</f>
        <v>BOGOTÁ</v>
      </c>
      <c r="D29" s="23" t="str">
        <f>IFERROR(VLOOKUP(A29,hoja!A:D,3,FALSE),0)</f>
        <v>8101</v>
      </c>
      <c r="E29" s="23" t="s">
        <v>646</v>
      </c>
      <c r="F29" s="23" t="str">
        <f>IFERROR(VLOOKUP(E29,hoja!$A$2:$E$970,4,FALSE),0)</f>
        <v>CENTRO</v>
      </c>
      <c r="G29" s="23" t="str">
        <f>IFERROR(VLOOKUP(E29,hoja!$A$2:$E$970,5,FALSE),0)</f>
        <v>ZIPAQUIRÁ</v>
      </c>
      <c r="H29" s="103" t="str">
        <f>IFERROR(VLOOKUP(E29,hoja!A:C,3,FALSE),0)</f>
        <v>3039</v>
      </c>
      <c r="I29" s="24" t="str">
        <f t="shared" si="1"/>
        <v>81013039</v>
      </c>
      <c r="J29" s="23">
        <v>0.40857142857142859</v>
      </c>
      <c r="K29" s="23">
        <v>14.3</v>
      </c>
      <c r="L29" s="23" t="str">
        <f>IF(B29=F29,"REGIONAL","NACIONAL")</f>
        <v>REGIONAL</v>
      </c>
      <c r="M29" s="23" t="s">
        <v>618</v>
      </c>
      <c r="N29" s="23" t="str" cm="1">
        <f t="array" ref="N29">IFERROR(IF(M29="Principal","LES_ACTIVE",LES_INACTIVE),0)</f>
        <v>LES_ACTIVE</v>
      </c>
      <c r="O29" s="23">
        <f t="shared" si="3"/>
        <v>25</v>
      </c>
      <c r="P29" s="23" t="str">
        <f t="shared" si="0"/>
        <v>81013039Principal</v>
      </c>
    </row>
    <row r="30" spans="1:16" ht="14.45" hidden="1">
      <c r="A30" s="26" t="s">
        <v>625</v>
      </c>
      <c r="B30" s="23" t="str">
        <f>IFERROR(VLOOKUP(A30,hoja!$A$2:$E$970,4,FALSE),0)</f>
        <v>CENTRO</v>
      </c>
      <c r="C30" s="23" t="str">
        <f>IFERROR(VLOOKUP(A30,hoja!$A$2:$E$1370,5,FALSE),0)</f>
        <v>BOGOTÁ</v>
      </c>
      <c r="D30" s="23" t="str">
        <f>IFERROR(VLOOKUP(A30,hoja!A:D,3,FALSE),0)</f>
        <v>8101</v>
      </c>
      <c r="E30" s="23" t="s">
        <v>647</v>
      </c>
      <c r="F30" s="23" t="str">
        <f>IFERROR(VLOOKUP(E30,hoja!$A$2:$E$970,4,FALSE),0)</f>
        <v>CENTRO</v>
      </c>
      <c r="G30" s="23" t="str">
        <f>IFERROR(VLOOKUP(E30,hoja!$A$2:$E$970,5,FALSE),0)</f>
        <v>TOCANCIPÁ</v>
      </c>
      <c r="H30" s="103" t="str">
        <f>IFERROR(VLOOKUP(E30,hoja!A:C,3,FALSE),0)</f>
        <v>2058</v>
      </c>
      <c r="I30" s="24" t="str">
        <f t="shared" si="1"/>
        <v>81012058</v>
      </c>
      <c r="K30" s="23">
        <v>13.8</v>
      </c>
      <c r="L30" s="23" t="str">
        <f t="shared" ref="L30" si="9">IF(B30=F30,"REGIONAL","NACIONAL")</f>
        <v>REGIONAL</v>
      </c>
      <c r="M30" s="23" t="s">
        <v>618</v>
      </c>
      <c r="N30" s="23" t="str" cm="1">
        <f t="array" ref="N30">IFERROR(IF(M30="Principal","LES_ACTIVE",LES_INACTIVE),0)</f>
        <v>LES_ACTIVE</v>
      </c>
      <c r="O30" s="23">
        <f t="shared" si="3"/>
        <v>25</v>
      </c>
      <c r="P30" s="23" t="str">
        <f t="shared" si="0"/>
        <v>81012058Principal</v>
      </c>
    </row>
    <row r="31" spans="1:16" ht="14.45" hidden="1">
      <c r="A31" s="26" t="s">
        <v>625</v>
      </c>
      <c r="B31" s="23" t="str">
        <f>IFERROR(VLOOKUP(A31,hoja!$A$2:$E$970,4,FALSE),0)</f>
        <v>CENTRO</v>
      </c>
      <c r="C31" s="23" t="str">
        <f>IFERROR(VLOOKUP(A31,hoja!$A$2:$E$1370,5,FALSE),0)</f>
        <v>BOGOTÁ</v>
      </c>
      <c r="D31" s="23" t="str">
        <f>IFERROR(VLOOKUP(A31,hoja!A:D,3,FALSE),0)</f>
        <v>8101</v>
      </c>
      <c r="E31" s="23" t="s">
        <v>648</v>
      </c>
      <c r="F31" s="23" t="str">
        <f>IFERROR(VLOOKUP(E31,hoja!$A$2:$E$970,4,FALSE),0)</f>
        <v>CENTRO</v>
      </c>
      <c r="G31" s="23" t="str">
        <f>IFERROR(VLOOKUP(E31,hoja!$A$2:$E$970,5,FALSE),0)</f>
        <v>BOGOTÁ</v>
      </c>
      <c r="H31" s="103" t="str">
        <f>IFERROR(VLOOKUP(E31,hoja!A:C,3,FALSE),0)</f>
        <v>10228</v>
      </c>
      <c r="I31" s="24" t="str">
        <f t="shared" si="1"/>
        <v>810110228</v>
      </c>
      <c r="J31" s="23">
        <v>1.1942857142857142</v>
      </c>
      <c r="K31" s="23">
        <v>41.8</v>
      </c>
      <c r="L31" s="23" t="str">
        <f t="shared" ref="L31:L61" si="10">IF(B31=F31,"REGIONAL","NACIONAL")</f>
        <v>REGIONAL</v>
      </c>
      <c r="M31" s="23" t="s">
        <v>618</v>
      </c>
      <c r="N31" s="23" t="str" cm="1">
        <f t="array" ref="N31">IFERROR(IF(M31="Principal","LES_ACTIVE",LES_INACTIVE),0)</f>
        <v>LES_ACTIVE</v>
      </c>
      <c r="O31" s="23">
        <f t="shared" si="3"/>
        <v>25</v>
      </c>
      <c r="P31" s="23" t="str">
        <f t="shared" si="0"/>
        <v>810110228Principal</v>
      </c>
    </row>
    <row r="32" spans="1:16" ht="14.45" hidden="1">
      <c r="A32" s="26" t="s">
        <v>649</v>
      </c>
      <c r="B32" s="23" t="str">
        <f>IFERROR(VLOOKUP(A32,hoja!$A$2:$E$970,4,FALSE),0)</f>
        <v>ANTIOQUIA</v>
      </c>
      <c r="C32" s="23" t="str">
        <f>IFERROR(VLOOKUP(A32,hoja!$A$2:$E$1370,5,FALSE),0)</f>
        <v>MEDELLÍN</v>
      </c>
      <c r="D32" s="23" t="str">
        <f>IFERROR(VLOOKUP(A32,hoja!A:D,3,FALSE),0)</f>
        <v>60127</v>
      </c>
      <c r="E32" s="23" t="s">
        <v>650</v>
      </c>
      <c r="F32" s="23" t="str">
        <f>IFERROR(VLOOKUP(E32,hoja!$A$2:$E$970,4,FALSE),0)</f>
        <v>OCCIDENTE</v>
      </c>
      <c r="G32" s="23" t="str">
        <f>IFERROR(VLOOKUP(E32,hoja!$A$2:$E$970,5,FALSE),0)</f>
        <v>CALOTO</v>
      </c>
      <c r="H32" s="103" t="str">
        <f>IFERROR(VLOOKUP(E32,hoja!A:C,3,FALSE),0)</f>
        <v>0445</v>
      </c>
      <c r="I32" s="24" t="str">
        <f t="shared" si="1"/>
        <v>601270445</v>
      </c>
      <c r="J32" s="23">
        <v>21.142857142857142</v>
      </c>
      <c r="K32" s="23">
        <v>444</v>
      </c>
      <c r="L32" s="23" t="str">
        <f>IF(B32=F32,"REGIONAL","NACIONAL")</f>
        <v>NACIONAL</v>
      </c>
      <c r="M32" s="23" t="s">
        <v>618</v>
      </c>
      <c r="N32" s="23" t="str" cm="1">
        <f t="array" ref="N32">IFERROR(IF(M32="Principal","LES_ACTIVE",LES_INACTIVE),0)</f>
        <v>LES_ACTIVE</v>
      </c>
      <c r="O32" s="23">
        <f t="shared" si="3"/>
        <v>16</v>
      </c>
      <c r="P32" s="23" t="str">
        <f t="shared" si="0"/>
        <v>601270445Principal</v>
      </c>
    </row>
    <row r="33" spans="1:16" ht="14.45" hidden="1">
      <c r="A33" s="26" t="s">
        <v>649</v>
      </c>
      <c r="B33" s="23" t="str">
        <f>IFERROR(VLOOKUP(A33,hoja!$A$2:$E$970,4,FALSE),0)</f>
        <v>ANTIOQUIA</v>
      </c>
      <c r="C33" s="23" t="str">
        <f>IFERROR(VLOOKUP(A33,hoja!$A$2:$E$1370,5,FALSE),0)</f>
        <v>MEDELLÍN</v>
      </c>
      <c r="D33" s="23" t="str">
        <f>IFERROR(VLOOKUP(A33,hoja!A:D,3,FALSE),0)</f>
        <v>60127</v>
      </c>
      <c r="E33" s="23" t="s">
        <v>651</v>
      </c>
      <c r="F33" s="23" t="str">
        <f>IFERROR(VLOOKUP(E33,hoja!$A$2:$E$970,4,FALSE),0)</f>
        <v>OCCIDENTE</v>
      </c>
      <c r="G33" s="23" t="str">
        <f>IFERROR(VLOOKUP(E33,hoja!$A$2:$E$970,5,FALSE),0)</f>
        <v>LA VIRGINIA</v>
      </c>
      <c r="H33" s="103" t="str">
        <f>IFERROR(VLOOKUP(E33,hoja!A:C,3,FALSE),0)</f>
        <v>60057</v>
      </c>
      <c r="I33" s="24" t="str">
        <f t="shared" si="1"/>
        <v>6012760057</v>
      </c>
      <c r="J33" s="23">
        <v>5.6</v>
      </c>
      <c r="K33" s="23">
        <v>196</v>
      </c>
      <c r="L33" s="23" t="str">
        <f>IF(B33=F33,"REGIONAL","NACIONAL")</f>
        <v>NACIONAL</v>
      </c>
      <c r="M33" s="23" t="s">
        <v>618</v>
      </c>
      <c r="N33" s="23" t="str" cm="1">
        <f t="array" ref="N33">IFERROR(IF(M33="Principal","LES_ACTIVE",LES_INACTIVE),0)</f>
        <v>LES_ACTIVE</v>
      </c>
      <c r="O33" s="23">
        <f t="shared" si="3"/>
        <v>25</v>
      </c>
      <c r="P33" s="23" t="str">
        <f t="shared" si="0"/>
        <v>6012760057Principal</v>
      </c>
    </row>
    <row r="34" spans="1:16" ht="14.45" hidden="1">
      <c r="A34" s="26" t="s">
        <v>652</v>
      </c>
      <c r="B34" s="23" t="str">
        <f>IFERROR(VLOOKUP(A34,hoja!$A$2:$E$970,4,FALSE),0)</f>
        <v>OCCIDENTE</v>
      </c>
      <c r="C34" s="23" t="str">
        <f>IFERROR(VLOOKUP(A34,hoja!$A$2:$E$1370,5,FALSE),0)</f>
        <v>CALI</v>
      </c>
      <c r="D34" s="23" t="str">
        <f>IFERROR(VLOOKUP(A34,hoja!A:D,3,FALSE),0)</f>
        <v>60109</v>
      </c>
      <c r="E34" s="23" t="s">
        <v>95</v>
      </c>
      <c r="F34" s="23" t="str">
        <f>IFERROR(VLOOKUP(E34,hoja!$A$2:$E$970,4,FALSE),0)</f>
        <v>OCCIDENTE</v>
      </c>
      <c r="G34" s="23" t="str">
        <f>IFERROR(VLOOKUP(E34,hoja!$A$2:$E$970,5,FALSE),0)</f>
        <v>CALI</v>
      </c>
      <c r="H34" s="103" t="str">
        <f>IFERROR(VLOOKUP(E34,hoja!A:C,3,FALSE),0)</f>
        <v>3024</v>
      </c>
      <c r="I34" s="24" t="str">
        <f t="shared" si="1"/>
        <v>601093024</v>
      </c>
      <c r="K34" s="23">
        <v>8.1</v>
      </c>
      <c r="L34" s="23" t="str">
        <f t="shared" si="10"/>
        <v>REGIONAL</v>
      </c>
      <c r="M34" s="23" t="s">
        <v>618</v>
      </c>
      <c r="N34" s="23" t="str" cm="1">
        <f t="array" ref="N34">IFERROR(IF(M34="Principal","LES_ACTIVE",LES_INACTIVE),0)</f>
        <v>LES_ACTIVE</v>
      </c>
      <c r="O34" s="23">
        <f t="shared" si="3"/>
        <v>25</v>
      </c>
      <c r="P34" s="23" t="str">
        <f t="shared" si="0"/>
        <v>601093024Principal</v>
      </c>
    </row>
    <row r="35" spans="1:16" ht="14.45" hidden="1">
      <c r="A35" s="26" t="s">
        <v>652</v>
      </c>
      <c r="B35" s="23" t="str">
        <f>IFERROR(VLOOKUP(A35,hoja!$A$2:$E$970,4,FALSE),0)</f>
        <v>OCCIDENTE</v>
      </c>
      <c r="C35" s="23" t="str">
        <f>IFERROR(VLOOKUP(A35,hoja!$A$2:$E$1370,5,FALSE),0)</f>
        <v>CALI</v>
      </c>
      <c r="D35" s="23" t="str">
        <f>IFERROR(VLOOKUP(A35,hoja!A:D,3,FALSE),0)</f>
        <v>60109</v>
      </c>
      <c r="E35" s="23" t="s">
        <v>650</v>
      </c>
      <c r="F35" s="23" t="str">
        <f>IFERROR(VLOOKUP(E35,hoja!$A$2:$E$970,4,FALSE),0)</f>
        <v>OCCIDENTE</v>
      </c>
      <c r="G35" s="23" t="str">
        <f>IFERROR(VLOOKUP(E35,hoja!$A$2:$E$970,5,FALSE),0)</f>
        <v>CALOTO</v>
      </c>
      <c r="H35" s="103" t="str">
        <f>IFERROR(VLOOKUP(E35,hoja!A:C,3,FALSE),0)</f>
        <v>0445</v>
      </c>
      <c r="I35" s="24" t="str">
        <f t="shared" si="1"/>
        <v>601090445</v>
      </c>
      <c r="K35" s="23">
        <v>87.1</v>
      </c>
      <c r="L35" s="23" t="str">
        <f t="shared" si="10"/>
        <v>REGIONAL</v>
      </c>
      <c r="M35" s="23" t="s">
        <v>618</v>
      </c>
      <c r="N35" s="23" t="str" cm="1">
        <f t="array" ref="N35">IFERROR(IF(M35="Principal","LES_ACTIVE",LES_INACTIVE),0)</f>
        <v>LES_ACTIVE</v>
      </c>
      <c r="O35" s="23">
        <f t="shared" si="3"/>
        <v>25</v>
      </c>
      <c r="P35" s="23" t="str">
        <f t="shared" si="0"/>
        <v>601090445Principal</v>
      </c>
    </row>
    <row r="36" spans="1:16" ht="14.45" hidden="1">
      <c r="A36" s="26" t="s">
        <v>652</v>
      </c>
      <c r="B36" s="23" t="str">
        <f>IFERROR(VLOOKUP(A36,hoja!$A$2:$E$970,4,FALSE),0)</f>
        <v>OCCIDENTE</v>
      </c>
      <c r="C36" s="23" t="str">
        <f>IFERROR(VLOOKUP(A36,hoja!$A$2:$E$1370,5,FALSE),0)</f>
        <v>CALI</v>
      </c>
      <c r="D36" s="23" t="str">
        <f>IFERROR(VLOOKUP(A36,hoja!A:D,3,FALSE),0)</f>
        <v>60109</v>
      </c>
      <c r="E36" s="23" t="s">
        <v>653</v>
      </c>
      <c r="F36" s="23" t="str">
        <f>IFERROR(VLOOKUP(E36,hoja!$A$2:$E$970,4,FALSE),0)</f>
        <v>CENTRO</v>
      </c>
      <c r="G36" s="23" t="str">
        <f>IFERROR(VLOOKUP(E36,hoja!$A$2:$E$970,5,FALSE),0)</f>
        <v>MADRID</v>
      </c>
      <c r="H36" s="103" t="str">
        <f>IFERROR(VLOOKUP(E36,hoja!A:C,3,FALSE),0)</f>
        <v>2023</v>
      </c>
      <c r="I36" s="24" t="str">
        <f t="shared" si="1"/>
        <v>601092023</v>
      </c>
      <c r="K36" s="23">
        <v>440</v>
      </c>
      <c r="L36" s="23" t="str">
        <f>IF(B36=F36,"REGIONAL","NACIONAL")</f>
        <v>NACIONAL</v>
      </c>
      <c r="M36" s="23" t="s">
        <v>618</v>
      </c>
      <c r="N36" s="23" t="str" cm="1">
        <f t="array" ref="N36">IFERROR(IF(M36="Principal","LES_ACTIVE",LES_INACTIVE),0)</f>
        <v>LES_ACTIVE</v>
      </c>
      <c r="O36" s="23">
        <f t="shared" si="3"/>
        <v>16</v>
      </c>
      <c r="P36" s="23" t="str">
        <f t="shared" si="0"/>
        <v>601092023Principal</v>
      </c>
    </row>
    <row r="37" spans="1:16" ht="14.45" hidden="1">
      <c r="A37" s="26" t="s">
        <v>652</v>
      </c>
      <c r="B37" s="23" t="str">
        <f>IFERROR(VLOOKUP(A37,hoja!$A$2:$E$970,4,FALSE),0)</f>
        <v>OCCIDENTE</v>
      </c>
      <c r="C37" s="23" t="str">
        <f>IFERROR(VLOOKUP(A37,hoja!$A$2:$E$1370,5,FALSE),0)</f>
        <v>CALI</v>
      </c>
      <c r="D37" s="23" t="str">
        <f>IFERROR(VLOOKUP(A37,hoja!A:D,3,FALSE),0)</f>
        <v>60109</v>
      </c>
      <c r="E37" s="23" t="s">
        <v>641</v>
      </c>
      <c r="F37" s="23" t="str">
        <f>IFERROR(VLOOKUP(E37,hoja!$A$2:$E$970,4,FALSE),0)</f>
        <v>ANTIOQUIA</v>
      </c>
      <c r="G37" s="23" t="str">
        <f>IFERROR(VLOOKUP(E37,hoja!$A$2:$E$970,5,FALSE),0)</f>
        <v>MEDELLÍN</v>
      </c>
      <c r="H37" s="103" t="str">
        <f>IFERROR(VLOOKUP(E37,hoja!A:C,3,FALSE),0)</f>
        <v>0079</v>
      </c>
      <c r="I37" s="24" t="str">
        <f t="shared" si="1"/>
        <v>601090079</v>
      </c>
      <c r="K37" s="23">
        <v>412</v>
      </c>
      <c r="L37" s="23" t="str">
        <f t="shared" ref="L37:L38" si="11">IF(B37=F37,"REGIONAL","NACIONAL")</f>
        <v>NACIONAL</v>
      </c>
      <c r="M37" s="23" t="s">
        <v>618</v>
      </c>
      <c r="N37" s="23" t="str" cm="1">
        <f t="array" ref="N37">IFERROR(IF(M37="Principal","LES_ACTIVE",LES_INACTIVE),0)</f>
        <v>LES_ACTIVE</v>
      </c>
      <c r="O37" s="23">
        <f t="shared" si="3"/>
        <v>16</v>
      </c>
      <c r="P37" s="23" t="str">
        <f t="shared" si="0"/>
        <v>601090079Principal</v>
      </c>
    </row>
    <row r="38" spans="1:16" ht="14.45" hidden="1">
      <c r="A38" s="26" t="s">
        <v>652</v>
      </c>
      <c r="B38" s="23" t="str">
        <f>IFERROR(VLOOKUP(A38,hoja!$A$2:$E$970,4,FALSE),0)</f>
        <v>OCCIDENTE</v>
      </c>
      <c r="C38" s="23" t="str">
        <f>IFERROR(VLOOKUP(A38,hoja!$A$2:$E$1370,5,FALSE),0)</f>
        <v>CALI</v>
      </c>
      <c r="D38" s="23" t="str">
        <f>IFERROR(VLOOKUP(A38,hoja!A:D,3,FALSE),0)</f>
        <v>60109</v>
      </c>
      <c r="E38" s="23" t="s">
        <v>642</v>
      </c>
      <c r="F38" s="23" t="str">
        <f>IFERROR(VLOOKUP(E38,hoja!$A$2:$E$970,4,FALSE),0)</f>
        <v>COSTA</v>
      </c>
      <c r="G38" s="23" t="str">
        <f>IFERROR(VLOOKUP(E38,hoja!$A$2:$E$970,5,FALSE),0)</f>
        <v>BARRANQUILLA</v>
      </c>
      <c r="H38" s="103" t="str">
        <f>IFERROR(VLOOKUP(E38,hoja!A:C,3,FALSE),0)</f>
        <v>0111</v>
      </c>
      <c r="I38" s="24" t="str">
        <f t="shared" si="1"/>
        <v>601090111</v>
      </c>
      <c r="K38" s="23">
        <v>1086</v>
      </c>
      <c r="L38" s="23" t="str">
        <f t="shared" si="11"/>
        <v>NACIONAL</v>
      </c>
      <c r="M38" s="23" t="s">
        <v>618</v>
      </c>
      <c r="N38" s="23" t="str" cm="1">
        <f t="array" ref="N38">IFERROR(IF(M38="Principal","LES_ACTIVE",LES_INACTIVE),0)</f>
        <v>LES_ACTIVE</v>
      </c>
      <c r="O38" s="23">
        <f t="shared" si="3"/>
        <v>8</v>
      </c>
      <c r="P38" s="23" t="str">
        <f t="shared" si="0"/>
        <v>601090111Principal</v>
      </c>
    </row>
    <row r="39" spans="1:16" ht="14.45" hidden="1">
      <c r="A39" s="26" t="s">
        <v>652</v>
      </c>
      <c r="B39" s="23" t="str">
        <f>IFERROR(VLOOKUP(A39,hoja!$A$2:$E$970,4,FALSE),0)</f>
        <v>OCCIDENTE</v>
      </c>
      <c r="C39" s="23" t="str">
        <f>IFERROR(VLOOKUP(A39,hoja!$A$2:$E$1370,5,FALSE),0)</f>
        <v>CALI</v>
      </c>
      <c r="D39" s="23" t="str">
        <f>IFERROR(VLOOKUP(A39,hoja!A:D,3,FALSE),0)</f>
        <v>60109</v>
      </c>
      <c r="E39" s="23" t="s">
        <v>644</v>
      </c>
      <c r="F39" s="23" t="str">
        <f>IFERROR(VLOOKUP(E39,hoja!$A$2:$E$970,4,FALSE),0)</f>
        <v>OCCIDENTE</v>
      </c>
      <c r="G39" s="23" t="str">
        <f>IFERROR(VLOOKUP(E39,hoja!$A$2:$E$970,5,FALSE),0)</f>
        <v>PEREIRA</v>
      </c>
      <c r="H39" s="103" t="str">
        <f>IFERROR(VLOOKUP(E39,hoja!A:C,3,FALSE),0)</f>
        <v>0198</v>
      </c>
      <c r="I39" s="24" t="str">
        <f t="shared" si="1"/>
        <v>601090198</v>
      </c>
      <c r="K39" s="23">
        <v>203</v>
      </c>
      <c r="L39" s="23" t="str">
        <f t="shared" si="10"/>
        <v>REGIONAL</v>
      </c>
      <c r="M39" s="23" t="s">
        <v>618</v>
      </c>
      <c r="N39" s="23" t="str" cm="1">
        <f t="array" ref="N39">IFERROR(IF(M39="Principal","LES_ACTIVE",LES_INACTIVE),0)</f>
        <v>LES_ACTIVE</v>
      </c>
      <c r="O39" s="23">
        <f t="shared" si="3"/>
        <v>25</v>
      </c>
      <c r="P39" s="23" t="str">
        <f t="shared" si="0"/>
        <v>601090198Principal</v>
      </c>
    </row>
    <row r="40" spans="1:16" ht="14.45" hidden="1">
      <c r="A40" s="26" t="s">
        <v>652</v>
      </c>
      <c r="B40" s="23" t="str">
        <f>IFERROR(VLOOKUP(A40,hoja!$A$2:$E$970,4,FALSE),0)</f>
        <v>OCCIDENTE</v>
      </c>
      <c r="C40" s="23" t="str">
        <f>IFERROR(VLOOKUP(A40,hoja!$A$2:$E$1370,5,FALSE),0)</f>
        <v>CALI</v>
      </c>
      <c r="D40" s="23" t="str">
        <f>IFERROR(VLOOKUP(A40,hoja!A:D,3,FALSE),0)</f>
        <v>60109</v>
      </c>
      <c r="E40" s="23" t="s">
        <v>645</v>
      </c>
      <c r="F40" s="23" t="str">
        <f>IFERROR(VLOOKUP(E40,hoja!$A$2:$E$970,4,FALSE),0)</f>
        <v>OCCIDENTE</v>
      </c>
      <c r="G40" s="23" t="str">
        <f>IFERROR(VLOOKUP(E40,hoja!$A$2:$E$970,5,FALSE),0)</f>
        <v>CALI</v>
      </c>
      <c r="H40" s="103" t="str">
        <f>IFERROR(VLOOKUP(E40,hoja!A:C,3,FALSE),0)</f>
        <v>0410</v>
      </c>
      <c r="I40" s="24" t="str">
        <f t="shared" si="1"/>
        <v>601090410</v>
      </c>
      <c r="K40" s="23">
        <v>4.5</v>
      </c>
      <c r="L40" s="23" t="str">
        <f t="shared" si="10"/>
        <v>REGIONAL</v>
      </c>
      <c r="M40" s="23" t="s">
        <v>618</v>
      </c>
      <c r="N40" s="23" t="str" cm="1">
        <f t="array" ref="N40">IFERROR(IF(M40="Principal","LES_ACTIVE",LES_INACTIVE),0)</f>
        <v>LES_ACTIVE</v>
      </c>
      <c r="O40" s="23">
        <f t="shared" si="3"/>
        <v>25</v>
      </c>
      <c r="P40" s="23" t="str">
        <f t="shared" si="0"/>
        <v>601090410Principal</v>
      </c>
    </row>
    <row r="41" spans="1:16" ht="14.45" hidden="1">
      <c r="A41" s="26" t="s">
        <v>654</v>
      </c>
      <c r="B41" s="23" t="str">
        <f>IFERROR(VLOOKUP(A41,hoja!$A$2:$E$970,4,FALSE),0)</f>
        <v>ANTIOQUIA</v>
      </c>
      <c r="C41" s="23" t="str">
        <f>IFERROR(VLOOKUP(A41,hoja!$A$2:$E$1370,5,FALSE),0)</f>
        <v>CHIGORODÓ</v>
      </c>
      <c r="D41" s="23" t="str">
        <f>IFERROR(VLOOKUP(A41,hoja!A:D,3,FALSE),0)</f>
        <v>60005</v>
      </c>
      <c r="E41" s="23" t="s">
        <v>655</v>
      </c>
      <c r="F41" s="23" t="str">
        <f>IFERROR(VLOOKUP(E41,hoja!$A$2:$E$970,4,FALSE),0)</f>
        <v>ANTIOQUIA</v>
      </c>
      <c r="G41" s="23" t="str">
        <f>IFERROR(VLOOKUP(E41,hoja!$A$2:$E$970,5,FALSE),0)</f>
        <v>MEDELLÍN</v>
      </c>
      <c r="H41" s="103" t="str">
        <f>IFERROR(VLOOKUP(E41,hoja!A:C,3,FALSE),0)</f>
        <v>0292</v>
      </c>
      <c r="I41" s="24" t="str">
        <f t="shared" si="1"/>
        <v>600050292</v>
      </c>
      <c r="K41" s="23">
        <v>322</v>
      </c>
      <c r="L41" s="23" t="str">
        <f t="shared" si="10"/>
        <v>REGIONAL</v>
      </c>
      <c r="M41" s="23" t="s">
        <v>618</v>
      </c>
      <c r="N41" s="23" t="str" cm="1">
        <f t="array" ref="N41">IFERROR(IF(M41="Principal","LES_ACTIVE",LES_INACTIVE),0)</f>
        <v>LES_ACTIVE</v>
      </c>
      <c r="O41" s="23">
        <f t="shared" si="3"/>
        <v>16</v>
      </c>
      <c r="P41" s="23" t="str">
        <f t="shared" si="0"/>
        <v>600050292Principal</v>
      </c>
    </row>
    <row r="42" spans="1:16" ht="14.45" hidden="1">
      <c r="A42" s="26" t="s">
        <v>654</v>
      </c>
      <c r="B42" s="23" t="str">
        <f>IFERROR(VLOOKUP(A42,hoja!$A$2:$E$970,4,FALSE),0)</f>
        <v>ANTIOQUIA</v>
      </c>
      <c r="C42" s="23" t="str">
        <f>IFERROR(VLOOKUP(A42,hoja!$A$2:$E$1370,5,FALSE),0)</f>
        <v>CHIGORODÓ</v>
      </c>
      <c r="D42" s="23" t="str">
        <f>IFERROR(VLOOKUP(A42,hoja!A:D,3,FALSE),0)</f>
        <v>60005</v>
      </c>
      <c r="E42" s="23" t="s">
        <v>617</v>
      </c>
      <c r="F42" s="23" t="str">
        <f>IFERROR(VLOOKUP(E42,hoja!$A$2:$E$970,4,FALSE),0)</f>
        <v>ANTIOQUIA</v>
      </c>
      <c r="G42" s="23" t="str">
        <f>IFERROR(VLOOKUP(E42,hoja!$A$2:$E$970,5,FALSE),0)</f>
        <v>MEDELLÍN</v>
      </c>
      <c r="H42" s="103">
        <f>IFERROR(VLOOKUP(E42,hoja!A:C,3,FALSE),0)</f>
        <v>50443</v>
      </c>
      <c r="I42" s="24" t="str">
        <f t="shared" si="1"/>
        <v>6000550443</v>
      </c>
      <c r="K42" s="23">
        <v>324</v>
      </c>
      <c r="L42" s="23" t="str">
        <f t="shared" si="10"/>
        <v>REGIONAL</v>
      </c>
      <c r="M42" s="23" t="s">
        <v>618</v>
      </c>
      <c r="N42" s="23" t="str" cm="1">
        <f t="array" ref="N42">IFERROR(IF(M42="Principal","LES_ACTIVE",LES_INACTIVE),0)</f>
        <v>LES_ACTIVE</v>
      </c>
      <c r="O42" s="23">
        <f t="shared" si="3"/>
        <v>16</v>
      </c>
      <c r="P42" s="23" t="str">
        <f t="shared" si="0"/>
        <v>6000550443Principal</v>
      </c>
    </row>
    <row r="43" spans="1:16" ht="14.45" hidden="1">
      <c r="A43" s="26" t="s">
        <v>656</v>
      </c>
      <c r="B43" s="23" t="str">
        <f>IFERROR(VLOOKUP(A43,hoja!$A$2:$E$970,4,FALSE),0)</f>
        <v>SANTANDER</v>
      </c>
      <c r="C43" s="23" t="str">
        <f>IFERROR(VLOOKUP(A43,hoja!$A$2:$E$1370,5,FALSE),0)</f>
        <v>ARAUCA</v>
      </c>
      <c r="D43" s="23" t="str">
        <f>IFERROR(VLOOKUP(A43,hoja!A:D,3,FALSE),0)</f>
        <v>60006</v>
      </c>
      <c r="E43" s="23" t="s">
        <v>657</v>
      </c>
      <c r="F43" s="23" t="str">
        <f>IFERROR(VLOOKUP(E43,hoja!$A$2:$E$970,4,FALSE),0)</f>
        <v>ANTIOQUIA</v>
      </c>
      <c r="G43" s="23" t="str">
        <f>IFERROR(VLOOKUP(E43,hoja!$A$2:$E$970,5,FALSE),0)</f>
        <v>MEDELLÍN</v>
      </c>
      <c r="H43" s="103" t="str">
        <f>IFERROR(VLOOKUP(E43,hoja!A:C,3,FALSE),0)</f>
        <v>60022</v>
      </c>
      <c r="I43" s="24" t="str">
        <f t="shared" si="1"/>
        <v>6000660022</v>
      </c>
      <c r="K43" s="23">
        <v>818</v>
      </c>
      <c r="L43" s="23" t="str">
        <f>IF(B43=F43,"REGIONAL","NACIONAL")</f>
        <v>NACIONAL</v>
      </c>
      <c r="M43" s="23" t="s">
        <v>618</v>
      </c>
      <c r="N43" s="23" t="str" cm="1">
        <f t="array" ref="N43">IFERROR(IF(M43="Principal","LES_ACTIVE",LES_INACTIVE),0)</f>
        <v>LES_ACTIVE</v>
      </c>
      <c r="O43" s="23">
        <f t="shared" si="3"/>
        <v>8</v>
      </c>
      <c r="P43" s="23" t="str">
        <f t="shared" si="0"/>
        <v>6000660022Principal</v>
      </c>
    </row>
    <row r="44" spans="1:16" ht="14.45" hidden="1">
      <c r="A44" s="26" t="s">
        <v>656</v>
      </c>
      <c r="B44" s="23" t="str">
        <f>IFERROR(VLOOKUP(A44,hoja!$A$2:$E$970,4,FALSE),0)</f>
        <v>SANTANDER</v>
      </c>
      <c r="C44" s="23" t="str">
        <f>IFERROR(VLOOKUP(A44,hoja!$A$2:$E$1370,5,FALSE),0)</f>
        <v>ARAUCA</v>
      </c>
      <c r="D44" s="23" t="str">
        <f>IFERROR(VLOOKUP(A44,hoja!A:D,3,FALSE),0)</f>
        <v>60006</v>
      </c>
      <c r="E44" s="23" t="s">
        <v>617</v>
      </c>
      <c r="F44" s="23" t="str">
        <f>IFERROR(VLOOKUP(E44,hoja!$A$2:$E$970,4,FALSE),0)</f>
        <v>ANTIOQUIA</v>
      </c>
      <c r="G44" s="23" t="str">
        <f>IFERROR(VLOOKUP(E44,hoja!$A$2:$E$970,5,FALSE),0)</f>
        <v>MEDELLÍN</v>
      </c>
      <c r="H44" s="103">
        <f>IFERROR(VLOOKUP(E44,hoja!A:C,3,FALSE),0)</f>
        <v>50443</v>
      </c>
      <c r="I44" s="24" t="str">
        <f t="shared" si="1"/>
        <v>6000650443</v>
      </c>
      <c r="K44" s="23">
        <v>790</v>
      </c>
      <c r="L44" s="23" t="str">
        <f t="shared" ref="L44:L48" si="12">IF(B44=F44,"REGIONAL","NACIONAL")</f>
        <v>NACIONAL</v>
      </c>
      <c r="M44" s="23" t="s">
        <v>618</v>
      </c>
      <c r="N44" s="23" t="str" cm="1">
        <f t="array" ref="N44">IFERROR(IF(M44="Principal","LES_ACTIVE",LES_INACTIVE),0)</f>
        <v>LES_ACTIVE</v>
      </c>
      <c r="O44" s="23">
        <f t="shared" si="3"/>
        <v>12</v>
      </c>
      <c r="P44" s="23" t="str">
        <f t="shared" si="0"/>
        <v>6000650443Principal</v>
      </c>
    </row>
    <row r="45" spans="1:16" ht="14.45" hidden="1">
      <c r="A45" s="26" t="s">
        <v>658</v>
      </c>
      <c r="B45" s="23" t="str">
        <f>IFERROR(VLOOKUP(A45,hoja!$A$2:$E$970,4,FALSE),0)</f>
        <v>ANTIOQUIA</v>
      </c>
      <c r="C45" s="23" t="str">
        <f>IFERROR(VLOOKUP(A45,hoja!$A$2:$E$1370,5,FALSE),0)</f>
        <v>MEDELLÍN</v>
      </c>
      <c r="D45" s="23" t="str">
        <f>IFERROR(VLOOKUP(A45,hoja!A:D,3,FALSE),0)</f>
        <v>3051</v>
      </c>
      <c r="E45" s="23" t="s">
        <v>659</v>
      </c>
      <c r="F45" s="23" t="str">
        <f>IFERROR(VLOOKUP(E45,hoja!$A$2:$E$970,4,FALSE),0)</f>
        <v>OCCIDENTE</v>
      </c>
      <c r="G45" s="23" t="str">
        <f>IFERROR(VLOOKUP(E45,hoja!$A$2:$E$970,5,FALSE),0)</f>
        <v>ARMENIA</v>
      </c>
      <c r="H45" s="103" t="str">
        <f>IFERROR(VLOOKUP(E45,hoja!A:C,3,FALSE),0)</f>
        <v>0142</v>
      </c>
      <c r="I45" s="24" t="str">
        <f t="shared" si="1"/>
        <v>30510142</v>
      </c>
      <c r="K45" s="23">
        <v>254</v>
      </c>
      <c r="L45" s="23" t="str">
        <f t="shared" si="12"/>
        <v>NACIONAL</v>
      </c>
      <c r="M45" s="23" t="s">
        <v>618</v>
      </c>
      <c r="N45" s="23" t="str" cm="1">
        <f t="array" ref="N45">IFERROR(IF(M45="Principal","LES_ACTIVE",LES_INACTIVE),0)</f>
        <v>LES_ACTIVE</v>
      </c>
      <c r="O45" s="23">
        <f t="shared" si="3"/>
        <v>16</v>
      </c>
      <c r="P45" s="23" t="str">
        <f t="shared" si="0"/>
        <v>30510142Principal</v>
      </c>
    </row>
    <row r="46" spans="1:16" ht="14.45" hidden="1">
      <c r="A46" s="26" t="s">
        <v>658</v>
      </c>
      <c r="B46" s="23" t="str">
        <f>IFERROR(VLOOKUP(A46,hoja!$A$2:$E$970,4,FALSE),0)</f>
        <v>ANTIOQUIA</v>
      </c>
      <c r="C46" s="23" t="str">
        <f>IFERROR(VLOOKUP(A46,hoja!$A$2:$E$1370,5,FALSE),0)</f>
        <v>MEDELLÍN</v>
      </c>
      <c r="D46" s="23" t="str">
        <f>IFERROR(VLOOKUP(A46,hoja!A:D,3,FALSE),0)</f>
        <v>3051</v>
      </c>
      <c r="E46" s="23" t="s">
        <v>660</v>
      </c>
      <c r="F46" s="23" t="str">
        <f>IFERROR(VLOOKUP(E46,hoja!$A$2:$E$970,4,FALSE),0)</f>
        <v>CENTRO</v>
      </c>
      <c r="G46" s="23" t="str">
        <f>IFERROR(VLOOKUP(E46,hoja!$A$2:$E$970,5,FALSE),0)</f>
        <v>BOGOTÁ</v>
      </c>
      <c r="H46" s="103" t="str">
        <f>IFERROR(VLOOKUP(E46,hoja!A:C,3,FALSE),0)</f>
        <v>0035</v>
      </c>
      <c r="I46" s="24" t="str">
        <f t="shared" si="1"/>
        <v>30510035</v>
      </c>
      <c r="K46" s="23">
        <v>411</v>
      </c>
      <c r="L46" s="23" t="str">
        <f t="shared" si="12"/>
        <v>NACIONAL</v>
      </c>
      <c r="M46" s="23" t="s">
        <v>623</v>
      </c>
      <c r="N46" s="23" t="s">
        <v>624</v>
      </c>
      <c r="O46" s="23">
        <f t="shared" si="3"/>
        <v>16</v>
      </c>
      <c r="P46" s="23" t="str">
        <f t="shared" si="0"/>
        <v>30510035Facatativa</v>
      </c>
    </row>
    <row r="47" spans="1:16" ht="14.45" hidden="1">
      <c r="A47" s="26" t="s">
        <v>658</v>
      </c>
      <c r="B47" s="23" t="str">
        <f>IFERROR(VLOOKUP(A47,hoja!$A$2:$E$970,4,FALSE),0)</f>
        <v>ANTIOQUIA</v>
      </c>
      <c r="C47" s="23" t="str">
        <f>IFERROR(VLOOKUP(A47,hoja!$A$2:$E$1370,5,FALSE),0)</f>
        <v>MEDELLÍN</v>
      </c>
      <c r="D47" s="23" t="str">
        <f>IFERROR(VLOOKUP(A47,hoja!A:D,3,FALSE),0)</f>
        <v>3051</v>
      </c>
      <c r="E47" s="23" t="s">
        <v>661</v>
      </c>
      <c r="F47" s="23" t="str">
        <f>IFERROR(VLOOKUP(E47,hoja!$A$2:$E$970,4,FALSE),0)</f>
        <v>COSTA</v>
      </c>
      <c r="G47" s="23" t="str">
        <f>IFERROR(VLOOKUP(E47,hoja!$A$2:$E$970,5,FALSE),0)</f>
        <v>CARTAGENA</v>
      </c>
      <c r="H47" s="103" t="str">
        <f>IFERROR(VLOOKUP(E47,hoja!A:C,3,FALSE),0)</f>
        <v>0113</v>
      </c>
      <c r="I47" s="24" t="str">
        <f t="shared" si="1"/>
        <v>30510113</v>
      </c>
      <c r="K47" s="23">
        <v>672</v>
      </c>
      <c r="L47" s="23" t="str">
        <f t="shared" si="12"/>
        <v>NACIONAL</v>
      </c>
      <c r="M47" s="23" t="s">
        <v>618</v>
      </c>
      <c r="N47" s="23" t="str" cm="1">
        <f t="array" ref="N47">IFERROR(IF(M47="Principal","LES_ACTIVE",LES_INACTIVE),0)</f>
        <v>LES_ACTIVE</v>
      </c>
      <c r="O47" s="23">
        <f t="shared" si="3"/>
        <v>12</v>
      </c>
      <c r="P47" s="23" t="str">
        <f t="shared" si="0"/>
        <v>30510113Principal</v>
      </c>
    </row>
    <row r="48" spans="1:16" ht="14.45" hidden="1">
      <c r="A48" s="26" t="s">
        <v>658</v>
      </c>
      <c r="B48" s="23" t="str">
        <f>IFERROR(VLOOKUP(A48,hoja!$A$2:$E$970,4,FALSE),0)</f>
        <v>ANTIOQUIA</v>
      </c>
      <c r="C48" s="23" t="str">
        <f>IFERROR(VLOOKUP(A48,hoja!$A$2:$E$1370,5,FALSE),0)</f>
        <v>MEDELLÍN</v>
      </c>
      <c r="D48" s="23" t="str">
        <f>IFERROR(VLOOKUP(A48,hoja!A:D,3,FALSE),0)</f>
        <v>3051</v>
      </c>
      <c r="E48" s="23" t="s">
        <v>661</v>
      </c>
      <c r="F48" s="23" t="str">
        <f>IFERROR(VLOOKUP(E48,hoja!$A$2:$E$970,4,FALSE),0)</f>
        <v>COSTA</v>
      </c>
      <c r="G48" s="23" t="str">
        <f>IFERROR(VLOOKUP(E48,hoja!$A$2:$E$970,5,FALSE),0)</f>
        <v>CARTAGENA</v>
      </c>
      <c r="H48" s="103" t="str">
        <f>IFERROR(VLOOKUP(E48,hoja!A:C,3,FALSE),0)</f>
        <v>0113</v>
      </c>
      <c r="I48" s="24" t="str">
        <f t="shared" si="1"/>
        <v>30510113</v>
      </c>
      <c r="K48" s="23">
        <v>862</v>
      </c>
      <c r="L48" s="23" t="str">
        <f t="shared" si="12"/>
        <v>NACIONAL</v>
      </c>
      <c r="M48" s="23" t="s">
        <v>662</v>
      </c>
      <c r="N48" s="23" t="s">
        <v>622</v>
      </c>
      <c r="O48" s="23">
        <f t="shared" si="3"/>
        <v>8</v>
      </c>
      <c r="P48" s="23" t="str">
        <f t="shared" si="0"/>
        <v>30510113Uraba</v>
      </c>
    </row>
    <row r="49" spans="1:16" ht="14.45" hidden="1">
      <c r="A49" s="26" t="s">
        <v>658</v>
      </c>
      <c r="B49" s="23" t="str">
        <f>IFERROR(VLOOKUP(A49,hoja!$A$2:$E$970,4,FALSE),0)</f>
        <v>ANTIOQUIA</v>
      </c>
      <c r="C49" s="23" t="str">
        <f>IFERROR(VLOOKUP(A49,hoja!$A$2:$E$1370,5,FALSE),0)</f>
        <v>MEDELLÍN</v>
      </c>
      <c r="D49" s="23" t="str">
        <f>IFERROR(VLOOKUP(A49,hoja!A:D,3,FALSE),0)</f>
        <v>3051</v>
      </c>
      <c r="E49" s="23" t="s">
        <v>655</v>
      </c>
      <c r="F49" s="23" t="str">
        <f>IFERROR(VLOOKUP(E49,hoja!$A$2:$E$970,4,FALSE),0)</f>
        <v>ANTIOQUIA</v>
      </c>
      <c r="G49" s="23" t="str">
        <f>IFERROR(VLOOKUP(E49,hoja!$A$2:$E$970,5,FALSE),0)</f>
        <v>MEDELLÍN</v>
      </c>
      <c r="H49" s="103" t="str">
        <f>IFERROR(VLOOKUP(E49,hoja!A:C,3,FALSE),0)</f>
        <v>0292</v>
      </c>
      <c r="I49" s="24" t="str">
        <f t="shared" si="1"/>
        <v>30510292</v>
      </c>
      <c r="K49" s="23">
        <v>13</v>
      </c>
      <c r="L49" s="23" t="str">
        <f t="shared" si="10"/>
        <v>REGIONAL</v>
      </c>
      <c r="M49" s="23" t="s">
        <v>618</v>
      </c>
      <c r="N49" s="23" t="str" cm="1">
        <f t="array" ref="N49">IFERROR(IF(M49="Principal","LES_ACTIVE",LES_INACTIVE),0)</f>
        <v>LES_ACTIVE</v>
      </c>
      <c r="O49" s="23">
        <f t="shared" si="3"/>
        <v>25</v>
      </c>
      <c r="P49" s="23" t="str">
        <f t="shared" si="0"/>
        <v>30510292Principal</v>
      </c>
    </row>
    <row r="50" spans="1:16" ht="14.45" hidden="1">
      <c r="A50" s="26" t="s">
        <v>658</v>
      </c>
      <c r="B50" s="23" t="str">
        <f>IFERROR(VLOOKUP(A50,hoja!$A$2:$E$970,4,FALSE),0)</f>
        <v>ANTIOQUIA</v>
      </c>
      <c r="C50" s="23" t="str">
        <f>IFERROR(VLOOKUP(A50,hoja!$A$2:$E$1370,5,FALSE),0)</f>
        <v>MEDELLÍN</v>
      </c>
      <c r="D50" s="23" t="str">
        <f>IFERROR(VLOOKUP(A50,hoja!A:D,3,FALSE),0)</f>
        <v>3051</v>
      </c>
      <c r="E50" s="23" t="s">
        <v>663</v>
      </c>
      <c r="F50" s="23" t="str">
        <f>IFERROR(VLOOKUP(E50,hoja!$A$2:$E$970,4,FALSE),0)</f>
        <v>CENTRO</v>
      </c>
      <c r="G50" s="23" t="str">
        <f>IFERROR(VLOOKUP(E50,hoja!$A$2:$E$970,5,FALSE),0)</f>
        <v>MADRID</v>
      </c>
      <c r="H50" s="103" t="str">
        <f>IFERROR(VLOOKUP(E50,hoja!A:C,3,FALSE),0)</f>
        <v>0022</v>
      </c>
      <c r="I50" s="24" t="str">
        <f t="shared" si="1"/>
        <v>30510022</v>
      </c>
      <c r="K50" s="23">
        <v>489</v>
      </c>
      <c r="L50" s="23" t="str">
        <f>IF(B50=F50,"REGIONAL","NACIONAL")</f>
        <v>NACIONAL</v>
      </c>
      <c r="M50" s="23" t="s">
        <v>664</v>
      </c>
      <c r="N50" s="23" t="s">
        <v>622</v>
      </c>
      <c r="O50" s="23">
        <f t="shared" si="3"/>
        <v>16</v>
      </c>
      <c r="P50" s="23" t="str">
        <f t="shared" si="0"/>
        <v>30510022Puerto Berrío</v>
      </c>
    </row>
    <row r="51" spans="1:16" ht="14.45" hidden="1">
      <c r="A51" s="26" t="s">
        <v>658</v>
      </c>
      <c r="B51" s="23" t="str">
        <f>IFERROR(VLOOKUP(A51,hoja!$A$2:$E$970,4,FALSE),0)</f>
        <v>ANTIOQUIA</v>
      </c>
      <c r="C51" s="23" t="str">
        <f>IFERROR(VLOOKUP(A51,hoja!$A$2:$E$1370,5,FALSE),0)</f>
        <v>MEDELLÍN</v>
      </c>
      <c r="D51" s="23" t="str">
        <f>IFERROR(VLOOKUP(A51,hoja!A:D,3,FALSE),0)</f>
        <v>3051</v>
      </c>
      <c r="E51" s="23" t="s">
        <v>665</v>
      </c>
      <c r="F51" s="23" t="str">
        <f>IFERROR(VLOOKUP(E51,hoja!$A$2:$E$970,4,FALSE),0)</f>
        <v>OCCIDENTE</v>
      </c>
      <c r="G51" s="23" t="str">
        <f>IFERROR(VLOOKUP(E51,hoja!$A$2:$E$970,5,FALSE),0)</f>
        <v>MANIZALES</v>
      </c>
      <c r="H51" s="103" t="str">
        <f>IFERROR(VLOOKUP(E51,hoja!A:C,3,FALSE),0)</f>
        <v>0145</v>
      </c>
      <c r="I51" s="24" t="str">
        <f t="shared" si="1"/>
        <v>30510145</v>
      </c>
      <c r="K51" s="23">
        <v>193</v>
      </c>
      <c r="L51" s="23" t="str">
        <f t="shared" ref="L51:L56" si="13">IF(B51=F51,"REGIONAL","NACIONAL")</f>
        <v>NACIONAL</v>
      </c>
      <c r="M51" s="23" t="s">
        <v>618</v>
      </c>
      <c r="N51" s="23" t="str" cm="1">
        <f t="array" ref="N51">IFERROR(IF(M51="Principal","LES_ACTIVE",LES_INACTIVE),0)</f>
        <v>LES_ACTIVE</v>
      </c>
      <c r="O51" s="23">
        <f t="shared" si="3"/>
        <v>25</v>
      </c>
      <c r="P51" s="23" t="str">
        <f t="shared" si="0"/>
        <v>30510145Principal</v>
      </c>
    </row>
    <row r="52" spans="1:16" ht="14.45" hidden="1">
      <c r="A52" s="26" t="s">
        <v>658</v>
      </c>
      <c r="B52" s="23" t="str">
        <f>IFERROR(VLOOKUP(A52,hoja!$A$2:$E$970,4,FALSE),0)</f>
        <v>ANTIOQUIA</v>
      </c>
      <c r="C52" s="23" t="str">
        <f>IFERROR(VLOOKUP(A52,hoja!$A$2:$E$1370,5,FALSE),0)</f>
        <v>MEDELLÍN</v>
      </c>
      <c r="D52" s="23" t="str">
        <f>IFERROR(VLOOKUP(A52,hoja!A:D,3,FALSE),0)</f>
        <v>3051</v>
      </c>
      <c r="E52" s="23" t="s">
        <v>666</v>
      </c>
      <c r="F52" s="23" t="str">
        <f>IFERROR(VLOOKUP(E52,hoja!$A$2:$E$970,4,FALSE),0)</f>
        <v>COSTA</v>
      </c>
      <c r="G52" s="23" t="str">
        <f>IFERROR(VLOOKUP(E52,hoja!$A$2:$E$970,5,FALSE),0)</f>
        <v>SINCELEJO</v>
      </c>
      <c r="H52" s="103" t="str">
        <f>IFERROR(VLOOKUP(E52,hoja!A:C,3,FALSE),0)</f>
        <v>0382</v>
      </c>
      <c r="I52" s="24" t="str">
        <f t="shared" si="1"/>
        <v>30510382</v>
      </c>
      <c r="K52" s="23">
        <v>472</v>
      </c>
      <c r="L52" s="23" t="str">
        <f t="shared" si="13"/>
        <v>NACIONAL</v>
      </c>
      <c r="M52" s="23" t="s">
        <v>618</v>
      </c>
      <c r="N52" s="23" t="str" cm="1">
        <f t="array" ref="N52">IFERROR(IF(M52="Principal","LES_ACTIVE",LES_INACTIVE),0)</f>
        <v>LES_ACTIVE</v>
      </c>
      <c r="O52" s="23">
        <f t="shared" si="3"/>
        <v>16</v>
      </c>
      <c r="P52" s="23" t="str">
        <f t="shared" si="0"/>
        <v>30510382Principal</v>
      </c>
    </row>
    <row r="53" spans="1:16" ht="14.45" hidden="1">
      <c r="A53" s="26" t="s">
        <v>658</v>
      </c>
      <c r="B53" s="23" t="str">
        <f>IFERROR(VLOOKUP(A53,hoja!$A$2:$E$970,4,FALSE),0)</f>
        <v>ANTIOQUIA</v>
      </c>
      <c r="C53" s="23" t="str">
        <f>IFERROR(VLOOKUP(A53,hoja!$A$2:$E$1370,5,FALSE),0)</f>
        <v>MEDELLÍN</v>
      </c>
      <c r="D53" s="23" t="str">
        <f>IFERROR(VLOOKUP(A53,hoja!A:D,3,FALSE),0)</f>
        <v>3051</v>
      </c>
      <c r="E53" s="23" t="s">
        <v>633</v>
      </c>
      <c r="F53" s="23" t="str">
        <f>IFERROR(VLOOKUP(E53,hoja!$A$2:$E$970,4,FALSE),0)</f>
        <v>CENTRO</v>
      </c>
      <c r="G53" s="23" t="str">
        <f>IFERROR(VLOOKUP(E53,hoja!$A$2:$E$970,5,FALSE),0)</f>
        <v>BOGOTÁ</v>
      </c>
      <c r="H53" s="103" t="str">
        <f>IFERROR(VLOOKUP(E53,hoja!A:C,3,FALSE),0)</f>
        <v>0002</v>
      </c>
      <c r="I53" s="24" t="str">
        <f t="shared" si="1"/>
        <v>30510002</v>
      </c>
      <c r="K53" s="23">
        <v>428</v>
      </c>
      <c r="L53" s="23" t="str">
        <f t="shared" si="13"/>
        <v>NACIONAL</v>
      </c>
      <c r="M53" s="23" t="s">
        <v>618</v>
      </c>
      <c r="N53" s="23" t="str" cm="1">
        <f t="array" ref="N53">IFERROR(IF(M53="Principal","LES_ACTIVE",LES_INACTIVE),0)</f>
        <v>LES_ACTIVE</v>
      </c>
      <c r="O53" s="23">
        <f t="shared" si="3"/>
        <v>16</v>
      </c>
      <c r="P53" s="23" t="str">
        <f t="shared" si="0"/>
        <v>30510002Principal</v>
      </c>
    </row>
    <row r="54" spans="1:16" ht="14.45" hidden="1">
      <c r="A54" s="26" t="s">
        <v>658</v>
      </c>
      <c r="B54" s="23" t="str">
        <f>IFERROR(VLOOKUP(A54,hoja!$A$2:$E$970,4,FALSE),0)</f>
        <v>ANTIOQUIA</v>
      </c>
      <c r="C54" s="23" t="str">
        <f>IFERROR(VLOOKUP(A54,hoja!$A$2:$E$1370,5,FALSE),0)</f>
        <v>MEDELLÍN</v>
      </c>
      <c r="D54" s="23" t="str">
        <f>IFERROR(VLOOKUP(A54,hoja!A:D,3,FALSE),0)</f>
        <v>3051</v>
      </c>
      <c r="E54" s="23" t="s">
        <v>635</v>
      </c>
      <c r="F54" s="23" t="str">
        <f>IFERROR(VLOOKUP(E54,hoja!$A$2:$E$970,4,FALSE),0)</f>
        <v>CENTRO</v>
      </c>
      <c r="G54" s="23" t="str">
        <f>IFERROR(VLOOKUP(E54,hoja!$A$2:$E$970,5,FALSE),0)</f>
        <v>BOGOTÁ</v>
      </c>
      <c r="H54" s="103" t="str">
        <f>IFERROR(VLOOKUP(E54,hoja!A:C,3,FALSE),0)</f>
        <v>0021</v>
      </c>
      <c r="I54" s="24" t="str">
        <f t="shared" si="1"/>
        <v>30510021</v>
      </c>
      <c r="K54" s="23">
        <v>415</v>
      </c>
      <c r="L54" s="23" t="str">
        <f t="shared" si="13"/>
        <v>NACIONAL</v>
      </c>
      <c r="M54" s="23" t="s">
        <v>623</v>
      </c>
      <c r="N54" s="23" t="s">
        <v>624</v>
      </c>
      <c r="O54" s="23">
        <f t="shared" si="3"/>
        <v>16</v>
      </c>
      <c r="P54" s="23" t="str">
        <f t="shared" si="0"/>
        <v>30510021Facatativa</v>
      </c>
    </row>
    <row r="55" spans="1:16" ht="14.45" hidden="1">
      <c r="A55" s="26" t="s">
        <v>658</v>
      </c>
      <c r="B55" s="23" t="str">
        <f>IFERROR(VLOOKUP(A55,hoja!$A$2:$E$970,4,FALSE),0)</f>
        <v>ANTIOQUIA</v>
      </c>
      <c r="C55" s="23" t="str">
        <f>IFERROR(VLOOKUP(A55,hoja!$A$2:$E$1370,5,FALSE),0)</f>
        <v>MEDELLÍN</v>
      </c>
      <c r="D55" s="23" t="str">
        <f>IFERROR(VLOOKUP(A55,hoja!A:D,3,FALSE),0)</f>
        <v>3051</v>
      </c>
      <c r="E55" s="23" t="s">
        <v>667</v>
      </c>
      <c r="F55" s="23" t="str">
        <f>IFERROR(VLOOKUP(E55,hoja!$A$2:$E$970,4,FALSE),0)</f>
        <v>COSTA</v>
      </c>
      <c r="G55" s="23" t="str">
        <f>IFERROR(VLOOKUP(E55,hoja!$A$2:$E$970,5,FALSE),0)</f>
        <v>MONTERÍA</v>
      </c>
      <c r="H55" s="103" t="str">
        <f>IFERROR(VLOOKUP(E55,hoja!A:C,3,FALSE),0)</f>
        <v>0381</v>
      </c>
      <c r="I55" s="24" t="str">
        <f t="shared" si="1"/>
        <v>30510381</v>
      </c>
      <c r="K55" s="23">
        <v>406</v>
      </c>
      <c r="L55" s="23" t="str">
        <f t="shared" si="13"/>
        <v>NACIONAL</v>
      </c>
      <c r="M55" s="23" t="s">
        <v>618</v>
      </c>
      <c r="N55" s="23" t="str" cm="1">
        <f t="array" ref="N55">IFERROR(IF(M55="Principal","LES_ACTIVE",LES_INACTIVE),0)</f>
        <v>LES_ACTIVE</v>
      </c>
      <c r="O55" s="23">
        <f t="shared" si="3"/>
        <v>16</v>
      </c>
      <c r="P55" s="23" t="str">
        <f t="shared" si="0"/>
        <v>30510381Principal</v>
      </c>
    </row>
    <row r="56" spans="1:16" ht="14.45" hidden="1">
      <c r="A56" s="26" t="s">
        <v>658</v>
      </c>
      <c r="B56" s="23" t="str">
        <f>IFERROR(VLOOKUP(A56,hoja!$A$2:$E$970,4,FALSE),0)</f>
        <v>ANTIOQUIA</v>
      </c>
      <c r="C56" s="23" t="str">
        <f>IFERROR(VLOOKUP(A56,hoja!$A$2:$E$1370,5,FALSE),0)</f>
        <v>MEDELLÍN</v>
      </c>
      <c r="D56" s="23" t="str">
        <f>IFERROR(VLOOKUP(A56,hoja!A:D,3,FALSE),0)</f>
        <v>3051</v>
      </c>
      <c r="E56" s="23" t="s">
        <v>668</v>
      </c>
      <c r="F56" s="23" t="str">
        <f>IFERROR(VLOOKUP(E56,hoja!$A$2:$E$970,4,FALSE),0)</f>
        <v>COSTA</v>
      </c>
      <c r="G56" s="23" t="str">
        <f>IFERROR(VLOOKUP(E56,hoja!$A$2:$E$970,5,FALSE),0)</f>
        <v>VALLEDUPAR</v>
      </c>
      <c r="H56" s="103" t="str">
        <f>IFERROR(VLOOKUP(E56,hoja!A:C,3,FALSE),0)</f>
        <v>0447</v>
      </c>
      <c r="I56" s="24" t="str">
        <f t="shared" si="1"/>
        <v>30510447</v>
      </c>
      <c r="K56" s="23">
        <v>736</v>
      </c>
      <c r="L56" s="23" t="str">
        <f t="shared" si="13"/>
        <v>NACIONAL</v>
      </c>
      <c r="M56" s="23" t="s">
        <v>618</v>
      </c>
      <c r="N56" s="23" t="str" cm="1">
        <f t="array" ref="N56">IFERROR(IF(M56="Principal","LES_ACTIVE",LES_INACTIVE),0)</f>
        <v>LES_ACTIVE</v>
      </c>
      <c r="O56" s="23">
        <f t="shared" si="3"/>
        <v>12</v>
      </c>
      <c r="P56" s="23" t="str">
        <f t="shared" si="0"/>
        <v>30510447Principal</v>
      </c>
    </row>
    <row r="57" spans="1:16" ht="14.45" hidden="1">
      <c r="A57" s="26" t="s">
        <v>658</v>
      </c>
      <c r="B57" s="23" t="str">
        <f>IFERROR(VLOOKUP(A57,hoja!$A$2:$E$970,4,FALSE),0)</f>
        <v>ANTIOQUIA</v>
      </c>
      <c r="C57" s="23" t="str">
        <f>IFERROR(VLOOKUP(A57,hoja!$A$2:$E$1370,5,FALSE),0)</f>
        <v>MEDELLÍN</v>
      </c>
      <c r="D57" s="23" t="str">
        <f>IFERROR(VLOOKUP(A57,hoja!A:D,3,FALSE),0)</f>
        <v>3051</v>
      </c>
      <c r="E57" s="23" t="s">
        <v>669</v>
      </c>
      <c r="F57" s="23" t="str">
        <f>IFERROR(VLOOKUP(E57,hoja!$A$2:$E$970,4,FALSE),0)</f>
        <v>ANTIOQUIA</v>
      </c>
      <c r="G57" s="23" t="str">
        <f>IFERROR(VLOOKUP(E57,hoja!$A$2:$E$970,5,FALSE),0)</f>
        <v>RIONEGRO</v>
      </c>
      <c r="H57" s="103" t="str">
        <f>IFERROR(VLOOKUP(E57,hoja!A:C,3,FALSE),0)</f>
        <v>10211</v>
      </c>
      <c r="I57" s="24" t="str">
        <f t="shared" si="1"/>
        <v>305110211</v>
      </c>
      <c r="K57" s="23">
        <v>36</v>
      </c>
      <c r="L57" s="23" t="str">
        <f t="shared" si="10"/>
        <v>REGIONAL</v>
      </c>
      <c r="M57" s="23" t="s">
        <v>618</v>
      </c>
      <c r="N57" s="23" t="str" cm="1">
        <f t="array" ref="N57">IFERROR(IF(M57="Principal","LES_ACTIVE",LES_INACTIVE),0)</f>
        <v>LES_ACTIVE</v>
      </c>
      <c r="O57" s="23">
        <f t="shared" si="3"/>
        <v>25</v>
      </c>
      <c r="P57" s="23" t="str">
        <f t="shared" si="0"/>
        <v>305110211Principal</v>
      </c>
    </row>
    <row r="58" spans="1:16" ht="14.45" hidden="1">
      <c r="A58" s="26" t="s">
        <v>658</v>
      </c>
      <c r="B58" s="23" t="str">
        <f>IFERROR(VLOOKUP(A58,hoja!$A$2:$E$970,4,FALSE),0)</f>
        <v>ANTIOQUIA</v>
      </c>
      <c r="C58" s="23" t="str">
        <f>IFERROR(VLOOKUP(A58,hoja!$A$2:$E$1370,5,FALSE),0)</f>
        <v>MEDELLÍN</v>
      </c>
      <c r="D58" s="23" t="str">
        <f>IFERROR(VLOOKUP(A58,hoja!A:D,3,FALSE),0)</f>
        <v>3051</v>
      </c>
      <c r="E58" s="23" t="s">
        <v>641</v>
      </c>
      <c r="F58" s="23" t="str">
        <f>IFERROR(VLOOKUP(E58,hoja!$A$2:$E$970,4,FALSE),0)</f>
        <v>ANTIOQUIA</v>
      </c>
      <c r="G58" s="23" t="str">
        <f>IFERROR(VLOOKUP(E58,hoja!$A$2:$E$970,5,FALSE),0)</f>
        <v>MEDELLÍN</v>
      </c>
      <c r="H58" s="103" t="str">
        <f>IFERROR(VLOOKUP(E58,hoja!A:C,3,FALSE),0)</f>
        <v>0079</v>
      </c>
      <c r="I58" s="24" t="str">
        <f t="shared" si="1"/>
        <v>30510079</v>
      </c>
      <c r="J58" s="23">
        <v>24.700000000011642</v>
      </c>
      <c r="K58" s="23">
        <v>432.06</v>
      </c>
      <c r="L58" s="23" t="str">
        <f t="shared" si="10"/>
        <v>REGIONAL</v>
      </c>
      <c r="M58" s="23" t="s">
        <v>618</v>
      </c>
      <c r="N58" s="23" t="str" cm="1">
        <f t="array" ref="N58">IFERROR(IF(M58="Principal","LES_ACTIVE",LES_INACTIVE),0)</f>
        <v>LES_ACTIVE</v>
      </c>
      <c r="O58" s="23">
        <f t="shared" si="3"/>
        <v>16</v>
      </c>
      <c r="P58" s="23" t="str">
        <f t="shared" si="0"/>
        <v>30510079Principal</v>
      </c>
    </row>
    <row r="59" spans="1:16" ht="14.45" hidden="1">
      <c r="A59" s="26" t="s">
        <v>658</v>
      </c>
      <c r="B59" s="23" t="str">
        <f>IFERROR(VLOOKUP(A59,hoja!$A$2:$E$970,4,FALSE),0)</f>
        <v>ANTIOQUIA</v>
      </c>
      <c r="C59" s="23" t="str">
        <f>IFERROR(VLOOKUP(A59,hoja!$A$2:$E$1370,5,FALSE),0)</f>
        <v>MEDELLÍN</v>
      </c>
      <c r="D59" s="23" t="str">
        <f>IFERROR(VLOOKUP(A59,hoja!A:D,3,FALSE),0)</f>
        <v>3051</v>
      </c>
      <c r="E59" s="23" t="s">
        <v>670</v>
      </c>
      <c r="F59" s="23" t="str">
        <f>IFERROR(VLOOKUP(E59,hoja!$A$2:$E$970,4,FALSE),0)</f>
        <v>OCCIDENTE</v>
      </c>
      <c r="G59" s="23" t="str">
        <f>IFERROR(VLOOKUP(E59,hoja!$A$2:$E$970,5,FALSE),0)</f>
        <v>PEREIRA</v>
      </c>
      <c r="H59" s="103" t="str">
        <f>IFERROR(VLOOKUP(E59,hoja!A:C,3,FALSE),0)</f>
        <v>0134</v>
      </c>
      <c r="I59" s="24" t="str">
        <f t="shared" si="1"/>
        <v>30510134</v>
      </c>
      <c r="K59" s="23">
        <v>205</v>
      </c>
      <c r="L59" s="23" t="str">
        <f>IF(B59=F59,"REGIONAL","NACIONAL")</f>
        <v>NACIONAL</v>
      </c>
      <c r="M59" s="23" t="s">
        <v>671</v>
      </c>
      <c r="N59" s="23" cm="1">
        <f t="array" aca="1" ref="N59" ca="1">IFERROR(IF(M59="Principal","LES_ACTIVE",LES_INACTIVE),0)</f>
        <v>0</v>
      </c>
      <c r="O59" s="23">
        <f t="shared" si="3"/>
        <v>25</v>
      </c>
      <c r="P59" s="23" t="str">
        <f t="shared" si="0"/>
        <v>30510134Amaga</v>
      </c>
    </row>
    <row r="60" spans="1:16" ht="14.45" hidden="1">
      <c r="A60" s="26" t="s">
        <v>658</v>
      </c>
      <c r="B60" s="23" t="str">
        <f>IFERROR(VLOOKUP(A60,hoja!$A$2:$E$970,4,FALSE),0)</f>
        <v>ANTIOQUIA</v>
      </c>
      <c r="C60" s="23" t="str">
        <f>IFERROR(VLOOKUP(A60,hoja!$A$2:$E$1370,5,FALSE),0)</f>
        <v>MEDELLÍN</v>
      </c>
      <c r="D60" s="23" t="str">
        <f>IFERROR(VLOOKUP(A60,hoja!A:D,3,FALSE),0)</f>
        <v>3051</v>
      </c>
      <c r="E60" s="23" t="s">
        <v>642</v>
      </c>
      <c r="F60" s="23" t="str">
        <f>IFERROR(VLOOKUP(E60,hoja!$A$2:$E$970,4,FALSE),0)</f>
        <v>COSTA</v>
      </c>
      <c r="G60" s="23" t="str">
        <f>IFERROR(VLOOKUP(E60,hoja!$A$2:$E$970,5,FALSE),0)</f>
        <v>BARRANQUILLA</v>
      </c>
      <c r="H60" s="103" t="str">
        <f>IFERROR(VLOOKUP(E60,hoja!A:C,3,FALSE),0)</f>
        <v>0111</v>
      </c>
      <c r="I60" s="24" t="str">
        <f t="shared" si="1"/>
        <v>30510111</v>
      </c>
      <c r="K60" s="23">
        <v>688</v>
      </c>
      <c r="L60" s="23" t="str">
        <f>IF(B60=F60,"REGIONAL","NACIONAL")</f>
        <v>NACIONAL</v>
      </c>
      <c r="M60" s="23" t="s">
        <v>618</v>
      </c>
      <c r="N60" s="23" t="str" cm="1">
        <f t="array" ref="N60">IFERROR(IF(M60="Principal","LES_ACTIVE",LES_INACTIVE),0)</f>
        <v>LES_ACTIVE</v>
      </c>
      <c r="O60" s="23">
        <f t="shared" si="3"/>
        <v>12</v>
      </c>
      <c r="P60" s="23" t="str">
        <f t="shared" si="0"/>
        <v>30510111Principal</v>
      </c>
    </row>
    <row r="61" spans="1:16" ht="14.45" hidden="1">
      <c r="A61" s="26" t="s">
        <v>658</v>
      </c>
      <c r="B61" s="23" t="str">
        <f>IFERROR(VLOOKUP(A61,hoja!$A$2:$E$970,4,FALSE),0)</f>
        <v>ANTIOQUIA</v>
      </c>
      <c r="C61" s="23" t="str">
        <f>IFERROR(VLOOKUP(A61,hoja!$A$2:$E$1370,5,FALSE),0)</f>
        <v>MEDELLÍN</v>
      </c>
      <c r="D61" s="23" t="str">
        <f>IFERROR(VLOOKUP(A61,hoja!A:D,3,FALSE),0)</f>
        <v>3051</v>
      </c>
      <c r="E61" s="23" t="s">
        <v>672</v>
      </c>
      <c r="F61" s="23" t="str">
        <f>IFERROR(VLOOKUP(E61,hoja!$A$2:$E$970,4,FALSE),0)</f>
        <v>ANTIOQUIA</v>
      </c>
      <c r="G61" s="23" t="str">
        <f>IFERROR(VLOOKUP(E61,hoja!$A$2:$E$970,5,FALSE),0)</f>
        <v>MEDELLÍN</v>
      </c>
      <c r="H61" s="103" t="str">
        <f>IFERROR(VLOOKUP(E61,hoja!A:C,3,FALSE),0)</f>
        <v>0092</v>
      </c>
      <c r="I61" s="24" t="str">
        <f t="shared" si="1"/>
        <v>30510092</v>
      </c>
      <c r="K61" s="23">
        <v>10</v>
      </c>
      <c r="L61" s="23" t="str">
        <f t="shared" si="10"/>
        <v>REGIONAL</v>
      </c>
      <c r="M61" s="23" t="s">
        <v>618</v>
      </c>
      <c r="N61" s="23" t="str" cm="1">
        <f t="array" ref="N61">IFERROR(IF(M61="Principal","LES_ACTIVE",LES_INACTIVE),0)</f>
        <v>LES_ACTIVE</v>
      </c>
      <c r="O61" s="23">
        <f t="shared" si="3"/>
        <v>25</v>
      </c>
      <c r="P61" s="23" t="str">
        <f t="shared" si="0"/>
        <v>30510092Principal</v>
      </c>
    </row>
    <row r="62" spans="1:16" ht="14.45" hidden="1">
      <c r="A62" s="26" t="s">
        <v>658</v>
      </c>
      <c r="B62" s="23" t="str">
        <f>IFERROR(VLOOKUP(A62,hoja!$A$2:$E$970,4,FALSE),0)</f>
        <v>ANTIOQUIA</v>
      </c>
      <c r="C62" s="23" t="str">
        <f>IFERROR(VLOOKUP(A62,hoja!$A$2:$E$1370,5,FALSE),0)</f>
        <v>MEDELLÍN</v>
      </c>
      <c r="D62" s="23" t="str">
        <f>IFERROR(VLOOKUP(A62,hoja!A:D,3,FALSE),0)</f>
        <v>3051</v>
      </c>
      <c r="E62" s="23" t="s">
        <v>644</v>
      </c>
      <c r="F62" s="23" t="str">
        <f>IFERROR(VLOOKUP(E62,hoja!$A$2:$E$970,4,FALSE),0)</f>
        <v>OCCIDENTE</v>
      </c>
      <c r="G62" s="23" t="str">
        <f>IFERROR(VLOOKUP(E62,hoja!$A$2:$E$970,5,FALSE),0)</f>
        <v>PEREIRA</v>
      </c>
      <c r="H62" s="103" t="str">
        <f>IFERROR(VLOOKUP(E62,hoja!A:C,3,FALSE),0)</f>
        <v>0198</v>
      </c>
      <c r="I62" s="24" t="str">
        <f t="shared" si="1"/>
        <v>30510198</v>
      </c>
      <c r="K62" s="23">
        <v>210</v>
      </c>
      <c r="L62" s="23" t="str">
        <f>IF(B62=F62,"REGIONAL","NACIONAL")</f>
        <v>NACIONAL</v>
      </c>
      <c r="M62" s="23" t="s">
        <v>618</v>
      </c>
      <c r="N62" s="23" t="str" cm="1">
        <f t="array" ref="N62">IFERROR(IF(M62="Principal","LES_ACTIVE",LES_INACTIVE),0)</f>
        <v>LES_ACTIVE</v>
      </c>
      <c r="O62" s="23">
        <f t="shared" si="3"/>
        <v>25</v>
      </c>
      <c r="P62" s="23" t="str">
        <f t="shared" ref="P62:P121" si="14">D62&amp;H62&amp;M62</f>
        <v>30510198Principal</v>
      </c>
    </row>
    <row r="63" spans="1:16" ht="14.45" hidden="1">
      <c r="A63" s="26" t="s">
        <v>658</v>
      </c>
      <c r="B63" s="23" t="str">
        <f>IFERROR(VLOOKUP(A63,hoja!$A$2:$E$970,4,FALSE),0)</f>
        <v>ANTIOQUIA</v>
      </c>
      <c r="C63" s="23" t="str">
        <f>IFERROR(VLOOKUP(A63,hoja!$A$2:$E$1370,5,FALSE),0)</f>
        <v>MEDELLÍN</v>
      </c>
      <c r="D63" s="23" t="str">
        <f>IFERROR(VLOOKUP(A63,hoja!A:D,3,FALSE),0)</f>
        <v>3051</v>
      </c>
      <c r="E63" s="23" t="s">
        <v>645</v>
      </c>
      <c r="F63" s="23" t="str">
        <f>IFERROR(VLOOKUP(E63,hoja!$A$2:$E$970,4,FALSE),0)</f>
        <v>OCCIDENTE</v>
      </c>
      <c r="G63" s="23" t="str">
        <f>IFERROR(VLOOKUP(E63,hoja!$A$2:$E$970,5,FALSE),0)</f>
        <v>CALI</v>
      </c>
      <c r="H63" s="103" t="str">
        <f>IFERROR(VLOOKUP(E63,hoja!A:C,3,FALSE),0)</f>
        <v>0410</v>
      </c>
      <c r="I63" s="24" t="str">
        <f t="shared" ref="I63:I122" si="15">D63&amp;H63</f>
        <v>30510410</v>
      </c>
      <c r="K63" s="23">
        <v>430</v>
      </c>
      <c r="L63" s="23" t="str">
        <f>IF(B63=F63,"REGIONAL","NACIONAL")</f>
        <v>NACIONAL</v>
      </c>
      <c r="M63" s="23" t="s">
        <v>618</v>
      </c>
      <c r="N63" s="23" t="str" cm="1">
        <f t="array" ref="N63">IFERROR(IF(M63="Principal","LES_ACTIVE",LES_INACTIVE),0)</f>
        <v>LES_ACTIVE</v>
      </c>
      <c r="O63" s="23">
        <f t="shared" si="3"/>
        <v>16</v>
      </c>
      <c r="P63" s="23" t="str">
        <f t="shared" si="14"/>
        <v>30510410Principal</v>
      </c>
    </row>
    <row r="64" spans="1:16" ht="14.45" hidden="1">
      <c r="A64" s="26" t="s">
        <v>673</v>
      </c>
      <c r="B64" s="23" t="str">
        <f>IFERROR(VLOOKUP(A64,hoja!$A$2:$E$970,4,FALSE),0)</f>
        <v>CENTRO</v>
      </c>
      <c r="C64" s="23" t="str">
        <f>IFERROR(VLOOKUP(A64,hoja!$A$2:$E$1370,5,FALSE),0)</f>
        <v>BOGOTÁ</v>
      </c>
      <c r="D64" s="23" t="str">
        <f>IFERROR(VLOOKUP(A64,hoja!A:D,3,FALSE),0)</f>
        <v>3052</v>
      </c>
      <c r="E64" s="23" t="s">
        <v>630</v>
      </c>
      <c r="F64" s="23" t="str">
        <f>IFERROR(VLOOKUP(E64,hoja!$A$2:$E$970,4,FALSE),0)</f>
        <v>CENTRO</v>
      </c>
      <c r="G64" s="23" t="str">
        <f>IFERROR(VLOOKUP(E64,hoja!$A$2:$E$970,5,FALSE),0)</f>
        <v>SESQUILÉ</v>
      </c>
      <c r="H64" s="103" t="str">
        <f>IFERROR(VLOOKUP(E64,hoja!A:C,3,FALSE),0)</f>
        <v>1501</v>
      </c>
      <c r="I64" s="24" t="str">
        <f t="shared" si="15"/>
        <v>30521501</v>
      </c>
      <c r="J64" s="23">
        <v>1.8166666666511446</v>
      </c>
      <c r="K64" s="23">
        <v>62.719000000000001</v>
      </c>
      <c r="L64" s="23" t="str">
        <f t="shared" ref="L64:L77" si="16">IF(B64=F64,"REGIONAL","NACIONAL")</f>
        <v>REGIONAL</v>
      </c>
      <c r="M64" s="23" t="s">
        <v>618</v>
      </c>
      <c r="N64" s="23" t="str" cm="1">
        <f t="array" ref="N64">IFERROR(IF(M64="Principal","LES_ACTIVE",LES_INACTIVE),0)</f>
        <v>LES_ACTIVE</v>
      </c>
      <c r="O64" s="23">
        <f t="shared" si="3"/>
        <v>25</v>
      </c>
      <c r="P64" s="23" t="str">
        <f t="shared" si="14"/>
        <v>30521501Principal</v>
      </c>
    </row>
    <row r="65" spans="1:16" ht="14.45" hidden="1">
      <c r="A65" s="26" t="s">
        <v>673</v>
      </c>
      <c r="B65" s="23" t="str">
        <f>IFERROR(VLOOKUP(A65,hoja!$A$2:$E$970,4,FALSE),0)</f>
        <v>CENTRO</v>
      </c>
      <c r="C65" s="23" t="str">
        <f>IFERROR(VLOOKUP(A65,hoja!$A$2:$E$1370,5,FALSE),0)</f>
        <v>BOGOTÁ</v>
      </c>
      <c r="D65" s="23" t="str">
        <f>IFERROR(VLOOKUP(A65,hoja!A:D,3,FALSE),0)</f>
        <v>3052</v>
      </c>
      <c r="E65" s="23" t="s">
        <v>633</v>
      </c>
      <c r="F65" s="23" t="str">
        <f>IFERROR(VLOOKUP(E65,hoja!$A$2:$E$970,4,FALSE),0)</f>
        <v>CENTRO</v>
      </c>
      <c r="G65" s="23" t="str">
        <f>IFERROR(VLOOKUP(E65,hoja!$A$2:$E$970,5,FALSE),0)</f>
        <v>BOGOTÁ</v>
      </c>
      <c r="H65" s="103" t="str">
        <f>IFERROR(VLOOKUP(E65,hoja!A:C,3,FALSE),0)</f>
        <v>0002</v>
      </c>
      <c r="I65" s="24" t="str">
        <f t="shared" si="15"/>
        <v>30520002</v>
      </c>
      <c r="K65" s="23">
        <v>15</v>
      </c>
      <c r="L65" s="23" t="str">
        <f t="shared" si="16"/>
        <v>REGIONAL</v>
      </c>
      <c r="M65" s="23" t="s">
        <v>618</v>
      </c>
      <c r="N65" s="23" t="str" cm="1">
        <f t="array" ref="N65">IFERROR(IF(M65="Principal","LES_ACTIVE",LES_INACTIVE),0)</f>
        <v>LES_ACTIVE</v>
      </c>
      <c r="O65" s="23">
        <f t="shared" ref="O65:O124" si="17">IF(K65&lt;=250,25,IF(K65&lt;=500,16,IF(K65&lt;=800,12,IF(K65&lt;=1100,8,IF(K65&lt;=1400,6,IF(K65&lt;=1700,5))))))</f>
        <v>25</v>
      </c>
      <c r="P65" s="23" t="str">
        <f t="shared" si="14"/>
        <v>30520002Principal</v>
      </c>
    </row>
    <row r="66" spans="1:16" ht="14.45" hidden="1">
      <c r="A66" s="26" t="s">
        <v>673</v>
      </c>
      <c r="B66" s="23" t="str">
        <f>IFERROR(VLOOKUP(A66,hoja!$A$2:$E$970,4,FALSE),0)</f>
        <v>CENTRO</v>
      </c>
      <c r="C66" s="23" t="str">
        <f>IFERROR(VLOOKUP(A66,hoja!$A$2:$E$1370,5,FALSE),0)</f>
        <v>BOGOTÁ</v>
      </c>
      <c r="D66" s="23" t="str">
        <f>IFERROR(VLOOKUP(A66,hoja!A:D,3,FALSE),0)</f>
        <v>3052</v>
      </c>
      <c r="E66" s="23" t="s">
        <v>635</v>
      </c>
      <c r="F66" s="23" t="str">
        <f>IFERROR(VLOOKUP(E66,hoja!$A$2:$E$970,4,FALSE),0)</f>
        <v>CENTRO</v>
      </c>
      <c r="G66" s="23" t="str">
        <f>IFERROR(VLOOKUP(E66,hoja!$A$2:$E$970,5,FALSE),0)</f>
        <v>BOGOTÁ</v>
      </c>
      <c r="H66" s="103" t="str">
        <f>IFERROR(VLOOKUP(E66,hoja!A:C,3,FALSE),0)</f>
        <v>0021</v>
      </c>
      <c r="I66" s="24" t="str">
        <f t="shared" si="15"/>
        <v>30520021</v>
      </c>
      <c r="K66" s="23">
        <v>15</v>
      </c>
      <c r="L66" s="23" t="str">
        <f t="shared" si="16"/>
        <v>REGIONAL</v>
      </c>
      <c r="M66" s="23" t="s">
        <v>618</v>
      </c>
      <c r="N66" s="23" t="str" cm="1">
        <f t="array" ref="N66">IFERROR(IF(M66="Principal","LES_ACTIVE",LES_INACTIVE),0)</f>
        <v>LES_ACTIVE</v>
      </c>
      <c r="O66" s="23">
        <f t="shared" si="17"/>
        <v>25</v>
      </c>
      <c r="P66" s="23" t="str">
        <f t="shared" si="14"/>
        <v>30520021Principal</v>
      </c>
    </row>
    <row r="67" spans="1:16" ht="14.45" hidden="1">
      <c r="A67" s="26" t="s">
        <v>673</v>
      </c>
      <c r="B67" s="23" t="str">
        <f>IFERROR(VLOOKUP(A67,hoja!$A$2:$E$970,4,FALSE),0)</f>
        <v>CENTRO</v>
      </c>
      <c r="C67" s="23" t="str">
        <f>IFERROR(VLOOKUP(A67,hoja!$A$2:$E$1370,5,FALSE),0)</f>
        <v>BOGOTÁ</v>
      </c>
      <c r="D67" s="23" t="str">
        <f>IFERROR(VLOOKUP(A67,hoja!A:D,3,FALSE),0)</f>
        <v>3052</v>
      </c>
      <c r="E67" s="23" t="s">
        <v>669</v>
      </c>
      <c r="F67" s="23" t="str">
        <f>IFERROR(VLOOKUP(E67,hoja!$A$2:$E$970,4,FALSE),0)</f>
        <v>ANTIOQUIA</v>
      </c>
      <c r="G67" s="23" t="str">
        <f>IFERROR(VLOOKUP(E67,hoja!$A$2:$E$970,5,FALSE),0)</f>
        <v>RIONEGRO</v>
      </c>
      <c r="H67" s="103" t="str">
        <f>IFERROR(VLOOKUP(E67,hoja!A:C,3,FALSE),0)</f>
        <v>10211</v>
      </c>
      <c r="I67" s="24" t="str">
        <f t="shared" si="15"/>
        <v>305210211</v>
      </c>
      <c r="K67" s="23">
        <v>390</v>
      </c>
      <c r="L67" s="23" t="str">
        <f>IF(B67=F67,"REGIONAL","NACIONAL")</f>
        <v>NACIONAL</v>
      </c>
      <c r="M67" s="23" t="s">
        <v>618</v>
      </c>
      <c r="N67" s="23" t="str" cm="1">
        <f t="array" ref="N67">IFERROR(IF(M67="Principal","LES_ACTIVE",LES_INACTIVE),0)</f>
        <v>LES_ACTIVE</v>
      </c>
      <c r="O67" s="23">
        <f t="shared" si="17"/>
        <v>16</v>
      </c>
      <c r="P67" s="23" t="str">
        <f t="shared" si="14"/>
        <v>305210211Principal</v>
      </c>
    </row>
    <row r="68" spans="1:16" ht="14.45" hidden="1">
      <c r="A68" s="26" t="s">
        <v>61</v>
      </c>
      <c r="B68" s="23" t="str">
        <f>IFERROR(VLOOKUP(A68,hoja!$A$2:$E$970,4,FALSE),0)</f>
        <v>SANTANDER</v>
      </c>
      <c r="C68" s="23" t="str">
        <f>IFERROR(VLOOKUP(A68,hoja!$A$2:$E$1370,5,FALSE),0)</f>
        <v>BARRANCABERMEJA</v>
      </c>
      <c r="D68" s="23" t="str">
        <f>IFERROR(VLOOKUP(A68,hoja!A:D,3,FALSE),0)</f>
        <v>60144</v>
      </c>
      <c r="E68" s="23" t="s">
        <v>617</v>
      </c>
      <c r="F68" s="23" t="str">
        <f>IFERROR(VLOOKUP(E68,hoja!$A$2:$E$970,4,FALSE),0)</f>
        <v>ANTIOQUIA</v>
      </c>
      <c r="G68" s="23" t="str">
        <f>IFERROR(VLOOKUP(E68,hoja!$A$2:$E$970,5,FALSE),0)</f>
        <v>MEDELLÍN</v>
      </c>
      <c r="H68" s="103">
        <f>IFERROR(VLOOKUP(E68,hoja!A:C,3,FALSE),0)</f>
        <v>50443</v>
      </c>
      <c r="I68" s="24" t="str">
        <f t="shared" si="15"/>
        <v>6014450443</v>
      </c>
      <c r="K68" s="23">
        <v>332</v>
      </c>
      <c r="L68" s="23" t="str">
        <f t="shared" ref="L68:L72" si="18">IF(B68=F68,"REGIONAL","NACIONAL")</f>
        <v>NACIONAL</v>
      </c>
      <c r="M68" s="23" t="s">
        <v>618</v>
      </c>
      <c r="N68" s="23" t="str" cm="1">
        <f t="array" ref="N68">IFERROR(IF(M68="Principal","LES_ACTIVE",LES_INACTIVE),0)</f>
        <v>LES_ACTIVE</v>
      </c>
      <c r="O68" s="23">
        <f t="shared" si="17"/>
        <v>16</v>
      </c>
      <c r="P68" s="23" t="str">
        <f t="shared" si="14"/>
        <v>6014450443Principal</v>
      </c>
    </row>
    <row r="69" spans="1:16" ht="14.45" hidden="1">
      <c r="A69" s="26" t="s">
        <v>63</v>
      </c>
      <c r="B69" s="23" t="str">
        <f>IFERROR(VLOOKUP(A69,hoja!$A$2:$E$970,4,FALSE),0)</f>
        <v>COSTA</v>
      </c>
      <c r="C69" s="23" t="str">
        <f>IFERROR(VLOOKUP(A69,hoja!$A$2:$E$1370,5,FALSE),0)</f>
        <v>BARRANQUILLA</v>
      </c>
      <c r="D69" s="23" t="str">
        <f>IFERROR(VLOOKUP(A69,hoja!A:D,3,FALSE),0)</f>
        <v>60016</v>
      </c>
      <c r="E69" s="23" t="s">
        <v>654</v>
      </c>
      <c r="F69" s="23" t="str">
        <f>IFERROR(VLOOKUP(E69,hoja!$A$2:$E$970,4,FALSE),0)</f>
        <v>ANTIOQUIA</v>
      </c>
      <c r="G69" s="23" t="str">
        <f>IFERROR(VLOOKUP(E69,hoja!$A$2:$E$970,5,FALSE),0)</f>
        <v>CHIGORODÓ</v>
      </c>
      <c r="H69" s="103" t="str">
        <f>IFERROR(VLOOKUP(E69,hoja!A:C,3,FALSE),0)</f>
        <v>60005</v>
      </c>
      <c r="I69" s="24" t="str">
        <f t="shared" si="15"/>
        <v>6001660005</v>
      </c>
      <c r="K69" s="23">
        <v>569</v>
      </c>
      <c r="L69" s="23" t="str">
        <f t="shared" si="18"/>
        <v>NACIONAL</v>
      </c>
      <c r="M69" s="23" t="s">
        <v>618</v>
      </c>
      <c r="N69" s="23" t="str" cm="1">
        <f t="array" ref="N69">IFERROR(IF(M69="Principal","LES_ACTIVE",LES_INACTIVE),0)</f>
        <v>LES_ACTIVE</v>
      </c>
      <c r="O69" s="23">
        <f t="shared" si="17"/>
        <v>12</v>
      </c>
      <c r="P69" s="23" t="str">
        <f t="shared" si="14"/>
        <v>6001660005Principal</v>
      </c>
    </row>
    <row r="70" spans="1:16" ht="14.45" hidden="1">
      <c r="A70" s="26" t="s">
        <v>63</v>
      </c>
      <c r="B70" s="23" t="str">
        <f>IFERROR(VLOOKUP(A70,hoja!$A$2:$E$970,4,FALSE),0)</f>
        <v>COSTA</v>
      </c>
      <c r="C70" s="23" t="str">
        <f>IFERROR(VLOOKUP(A70,hoja!$A$2:$E$1370,5,FALSE),0)</f>
        <v>BARRANQUILLA</v>
      </c>
      <c r="D70" s="23" t="str">
        <f>IFERROR(VLOOKUP(A70,hoja!A:D,3,FALSE),0)</f>
        <v>60016</v>
      </c>
      <c r="E70" s="23" t="s">
        <v>634</v>
      </c>
      <c r="F70" s="23" t="str">
        <f>IFERROR(VLOOKUP(E70,hoja!$A$2:$E$970,4,FALSE),0)</f>
        <v>CENTRO</v>
      </c>
      <c r="G70" s="23" t="str">
        <f>IFERROR(VLOOKUP(E70,hoja!$A$2:$E$970,5,FALSE),0)</f>
        <v>BOGOTÁ</v>
      </c>
      <c r="H70" s="103" t="str">
        <f>IFERROR(VLOOKUP(E70,hoja!A:C,3,FALSE),0)</f>
        <v>0011</v>
      </c>
      <c r="I70" s="24" t="str">
        <f t="shared" si="15"/>
        <v>600160011</v>
      </c>
      <c r="K70" s="23">
        <v>1020</v>
      </c>
      <c r="L70" s="23" t="str">
        <f t="shared" si="18"/>
        <v>NACIONAL</v>
      </c>
      <c r="M70" s="23" t="s">
        <v>623</v>
      </c>
      <c r="N70" s="23" t="s">
        <v>624</v>
      </c>
      <c r="O70" s="23">
        <f t="shared" si="17"/>
        <v>8</v>
      </c>
      <c r="P70" s="23" t="str">
        <f t="shared" si="14"/>
        <v>600160011Facatativa</v>
      </c>
    </row>
    <row r="71" spans="1:16" ht="14.45" hidden="1">
      <c r="A71" s="26" t="s">
        <v>63</v>
      </c>
      <c r="B71" s="23" t="str">
        <f>IFERROR(VLOOKUP(A71,hoja!$A$2:$E$970,4,FALSE),0)</f>
        <v>COSTA</v>
      </c>
      <c r="C71" s="23" t="str">
        <f>IFERROR(VLOOKUP(A71,hoja!$A$2:$E$1370,5,FALSE),0)</f>
        <v>BARRANQUILLA</v>
      </c>
      <c r="D71" s="23" t="str">
        <f>IFERROR(VLOOKUP(A71,hoja!A:D,3,FALSE),0)</f>
        <v>60016</v>
      </c>
      <c r="E71" s="23" t="s">
        <v>635</v>
      </c>
      <c r="F71" s="23" t="str">
        <f>IFERROR(VLOOKUP(E71,hoja!$A$2:$E$970,4,FALSE),0)</f>
        <v>CENTRO</v>
      </c>
      <c r="G71" s="23" t="str">
        <f>IFERROR(VLOOKUP(E71,hoja!$A$2:$E$970,5,FALSE),0)</f>
        <v>BOGOTÁ</v>
      </c>
      <c r="H71" s="103" t="str">
        <f>IFERROR(VLOOKUP(E71,hoja!A:C,3,FALSE),0)</f>
        <v>0021</v>
      </c>
      <c r="I71" s="24" t="str">
        <f t="shared" si="15"/>
        <v>600160021</v>
      </c>
      <c r="J71" s="23">
        <v>48.083333333343035</v>
      </c>
      <c r="K71" s="23">
        <v>1023.0155</v>
      </c>
      <c r="L71" s="23" t="str">
        <f t="shared" si="18"/>
        <v>NACIONAL</v>
      </c>
      <c r="M71" s="23" t="s">
        <v>674</v>
      </c>
      <c r="N71" s="23" t="s">
        <v>624</v>
      </c>
      <c r="O71" s="23">
        <f t="shared" si="17"/>
        <v>8</v>
      </c>
      <c r="P71" s="23" t="str">
        <f t="shared" si="14"/>
        <v>600160021La Vega</v>
      </c>
    </row>
    <row r="72" spans="1:16" ht="14.45" hidden="1">
      <c r="A72" s="26" t="s">
        <v>63</v>
      </c>
      <c r="B72" s="23" t="str">
        <f>IFERROR(VLOOKUP(A72,hoja!$A$2:$E$970,4,FALSE),0)</f>
        <v>COSTA</v>
      </c>
      <c r="C72" s="23" t="str">
        <f>IFERROR(VLOOKUP(A72,hoja!$A$2:$E$1370,5,FALSE),0)</f>
        <v>BARRANQUILLA</v>
      </c>
      <c r="D72" s="23" t="str">
        <f>IFERROR(VLOOKUP(A72,hoja!A:D,3,FALSE),0)</f>
        <v>60016</v>
      </c>
      <c r="E72" s="23" t="s">
        <v>653</v>
      </c>
      <c r="F72" s="23" t="str">
        <f>IFERROR(VLOOKUP(E72,hoja!$A$2:$E$970,4,FALSE),0)</f>
        <v>CENTRO</v>
      </c>
      <c r="G72" s="23" t="str">
        <f>IFERROR(VLOOKUP(E72,hoja!$A$2:$E$970,5,FALSE),0)</f>
        <v>MADRID</v>
      </c>
      <c r="H72" s="103" t="str">
        <f>IFERROR(VLOOKUP(E72,hoja!A:C,3,FALSE),0)</f>
        <v>2023</v>
      </c>
      <c r="I72" s="24" t="str">
        <f t="shared" si="15"/>
        <v>600162023</v>
      </c>
      <c r="K72" s="23">
        <v>1015</v>
      </c>
      <c r="L72" s="23" t="str">
        <f t="shared" si="18"/>
        <v>NACIONAL</v>
      </c>
      <c r="M72" s="23" t="s">
        <v>618</v>
      </c>
      <c r="N72" s="23" t="str" cm="1">
        <f t="array" ref="N72">IFERROR(IF(M72="Principal","LES_ACTIVE",LES_INACTIVE),0)</f>
        <v>LES_ACTIVE</v>
      </c>
      <c r="O72" s="23">
        <f t="shared" si="17"/>
        <v>8</v>
      </c>
      <c r="P72" s="23" t="str">
        <f t="shared" si="14"/>
        <v>600162023Principal</v>
      </c>
    </row>
    <row r="73" spans="1:16" ht="14.45" hidden="1">
      <c r="A73" s="26" t="s">
        <v>63</v>
      </c>
      <c r="B73" s="23" t="str">
        <f>IFERROR(VLOOKUP(A73,hoja!$A$2:$E$970,4,FALSE),0)</f>
        <v>COSTA</v>
      </c>
      <c r="C73" s="23" t="str">
        <f>IFERROR(VLOOKUP(A73,hoja!$A$2:$E$1370,5,FALSE),0)</f>
        <v>BARRANQUILLA</v>
      </c>
      <c r="D73" s="23" t="str">
        <f>IFERROR(VLOOKUP(A73,hoja!A:D,3,FALSE),0)</f>
        <v>60016</v>
      </c>
      <c r="E73" s="23" t="s">
        <v>642</v>
      </c>
      <c r="F73" s="23" t="str">
        <f>IFERROR(VLOOKUP(E73,hoja!$A$2:$E$970,4,FALSE),0)</f>
        <v>COSTA</v>
      </c>
      <c r="G73" s="23" t="str">
        <f>IFERROR(VLOOKUP(E73,hoja!$A$2:$E$970,5,FALSE),0)</f>
        <v>BARRANQUILLA</v>
      </c>
      <c r="H73" s="103" t="str">
        <f>IFERROR(VLOOKUP(E73,hoja!A:C,3,FALSE),0)</f>
        <v>0111</v>
      </c>
      <c r="I73" s="24" t="str">
        <f t="shared" si="15"/>
        <v>600160111</v>
      </c>
      <c r="K73" s="23">
        <v>17</v>
      </c>
      <c r="L73" s="23" t="str">
        <f t="shared" si="16"/>
        <v>REGIONAL</v>
      </c>
      <c r="M73" s="23" t="s">
        <v>618</v>
      </c>
      <c r="N73" s="23" t="str" cm="1">
        <f t="array" ref="N73">IFERROR(IF(M73="Principal","LES_ACTIVE",LES_INACTIVE),0)</f>
        <v>LES_ACTIVE</v>
      </c>
      <c r="O73" s="23">
        <f t="shared" si="17"/>
        <v>25</v>
      </c>
      <c r="P73" s="23" t="str">
        <f t="shared" si="14"/>
        <v>600160111Principal</v>
      </c>
    </row>
    <row r="74" spans="1:16" ht="14.45" hidden="1">
      <c r="A74" s="26" t="s">
        <v>63</v>
      </c>
      <c r="B74" s="23" t="str">
        <f>IFERROR(VLOOKUP(A74,hoja!$A$2:$E$970,4,FALSE),0)</f>
        <v>COSTA</v>
      </c>
      <c r="C74" s="23" t="str">
        <f>IFERROR(VLOOKUP(A74,hoja!$A$2:$E$1370,5,FALSE),0)</f>
        <v>BARRANQUILLA</v>
      </c>
      <c r="D74" s="23" t="str">
        <f>IFERROR(VLOOKUP(A74,hoja!A:D,3,FALSE),0)</f>
        <v>60016</v>
      </c>
      <c r="E74" s="23" t="s">
        <v>672</v>
      </c>
      <c r="F74" s="23" t="str">
        <f>IFERROR(VLOOKUP(E74,hoja!$A$2:$E$970,4,FALSE),0)</f>
        <v>ANTIOQUIA</v>
      </c>
      <c r="G74" s="23" t="str">
        <f>IFERROR(VLOOKUP(E74,hoja!$A$2:$E$970,5,FALSE),0)</f>
        <v>MEDELLÍN</v>
      </c>
      <c r="H74" s="103" t="str">
        <f>IFERROR(VLOOKUP(E74,hoja!A:C,3,FALSE),0)</f>
        <v>0092</v>
      </c>
      <c r="I74" s="24" t="str">
        <f t="shared" si="15"/>
        <v>600160092</v>
      </c>
      <c r="J74" s="23">
        <v>39.833333333255723</v>
      </c>
      <c r="K74" s="23">
        <v>694.36300000000006</v>
      </c>
      <c r="L74" s="23" t="str">
        <f>IF(B74=F74,"REGIONAL","NACIONAL")</f>
        <v>NACIONAL</v>
      </c>
      <c r="M74" s="23" t="s">
        <v>618</v>
      </c>
      <c r="N74" s="23" t="str" cm="1">
        <f t="array" ref="N74">IFERROR(IF(M74="Principal","LES_ACTIVE",LES_INACTIVE),0)</f>
        <v>LES_ACTIVE</v>
      </c>
      <c r="O74" s="23">
        <f t="shared" si="17"/>
        <v>12</v>
      </c>
      <c r="P74" s="23" t="str">
        <f t="shared" si="14"/>
        <v>600160092Principal</v>
      </c>
    </row>
    <row r="75" spans="1:16" ht="14.45" hidden="1">
      <c r="A75" s="26" t="s">
        <v>63</v>
      </c>
      <c r="B75" s="23" t="str">
        <f>IFERROR(VLOOKUP(A75,hoja!$A$2:$E$970,4,FALSE),0)</f>
        <v>COSTA</v>
      </c>
      <c r="C75" s="23" t="str">
        <f>IFERROR(VLOOKUP(A75,hoja!$A$2:$E$1370,5,FALSE),0)</f>
        <v>BARRANQUILLA</v>
      </c>
      <c r="D75" s="23" t="str">
        <f>IFERROR(VLOOKUP(A75,hoja!A:D,3,FALSE),0)</f>
        <v>60016</v>
      </c>
      <c r="E75" s="23" t="s">
        <v>675</v>
      </c>
      <c r="F75" s="23" t="str">
        <f>IFERROR(VLOOKUP(E75,hoja!$A$2:$E$970,4,FALSE),0)</f>
        <v>COSTA</v>
      </c>
      <c r="G75" s="23" t="str">
        <f>IFERROR(VLOOKUP(E75,hoja!$A$2:$E$970,5,FALSE),0)</f>
        <v>CARTAGENA</v>
      </c>
      <c r="H75" s="103">
        <f>IFERROR(VLOOKUP(E75,hoja!A:C,3,FALSE),0)</f>
        <v>3002</v>
      </c>
      <c r="I75" s="24" t="str">
        <f t="shared" si="15"/>
        <v>600163002</v>
      </c>
      <c r="K75" s="23">
        <v>120</v>
      </c>
      <c r="L75" s="23" t="str">
        <f t="shared" si="16"/>
        <v>REGIONAL</v>
      </c>
      <c r="M75" s="23" t="s">
        <v>618</v>
      </c>
      <c r="N75" s="23" t="str" cm="1">
        <f t="array" ref="N75">IFERROR(IF(M75="Principal","LES_ACTIVE",LES_INACTIVE),0)</f>
        <v>LES_ACTIVE</v>
      </c>
      <c r="O75" s="23">
        <f t="shared" si="17"/>
        <v>25</v>
      </c>
      <c r="P75" s="23" t="str">
        <f t="shared" si="14"/>
        <v>600163002Principal</v>
      </c>
    </row>
    <row r="76" spans="1:16" ht="14.45" hidden="1">
      <c r="A76" s="26" t="s">
        <v>63</v>
      </c>
      <c r="B76" s="23" t="str">
        <f>IFERROR(VLOOKUP(A76,hoja!$A$2:$E$970,4,FALSE),0)</f>
        <v>COSTA</v>
      </c>
      <c r="C76" s="23" t="str">
        <f>IFERROR(VLOOKUP(A76,hoja!$A$2:$E$1370,5,FALSE),0)</f>
        <v>BARRANQUILLA</v>
      </c>
      <c r="D76" s="23" t="str">
        <f>IFERROR(VLOOKUP(A76,hoja!A:D,3,FALSE),0)</f>
        <v>60016</v>
      </c>
      <c r="E76" s="23" t="s">
        <v>676</v>
      </c>
      <c r="F76" s="23" t="str">
        <f>IFERROR(VLOOKUP(E76,hoja!$A$2:$E$970,4,FALSE),0)</f>
        <v>COSTA</v>
      </c>
      <c r="G76" s="23" t="str">
        <f>IFERROR(VLOOKUP(E76,hoja!$A$2:$E$970,5,FALSE),0)</f>
        <v>BARRANQUILLA</v>
      </c>
      <c r="H76" s="103" t="str">
        <f>IFERROR(VLOOKUP(E76,hoja!A:C,3,FALSE),0)</f>
        <v>3000</v>
      </c>
      <c r="I76" s="24" t="str">
        <f t="shared" si="15"/>
        <v>600163000</v>
      </c>
      <c r="K76" s="23">
        <v>15</v>
      </c>
      <c r="L76" s="23" t="str">
        <f t="shared" si="16"/>
        <v>REGIONAL</v>
      </c>
      <c r="M76" s="23" t="s">
        <v>618</v>
      </c>
      <c r="N76" s="23" t="str" cm="1">
        <f t="array" ref="N76">IFERROR(IF(M76="Principal","LES_ACTIVE",LES_INACTIVE),0)</f>
        <v>LES_ACTIVE</v>
      </c>
      <c r="O76" s="23">
        <f t="shared" si="17"/>
        <v>25</v>
      </c>
      <c r="P76" s="23" t="str">
        <f t="shared" si="14"/>
        <v>600163000Principal</v>
      </c>
    </row>
    <row r="77" spans="1:16" ht="14.45" hidden="1">
      <c r="A77" s="26" t="s">
        <v>71</v>
      </c>
      <c r="B77" s="23" t="str">
        <f>IFERROR(VLOOKUP(A77,hoja!$A$2:$E$970,4,FALSE),0)</f>
        <v>CENTRO</v>
      </c>
      <c r="C77" s="23" t="str">
        <f>IFERROR(VLOOKUP(A77,hoja!$A$2:$E$1370,5,FALSE),0)</f>
        <v>BOGOTÁ</v>
      </c>
      <c r="D77" s="23" t="str">
        <f>IFERROR(VLOOKUP(A77,hoja!A:D,3,FALSE),0)</f>
        <v>60015</v>
      </c>
      <c r="E77" s="23" t="s">
        <v>660</v>
      </c>
      <c r="F77" s="23" t="str">
        <f>IFERROR(VLOOKUP(E77,hoja!$A$2:$E$970,4,FALSE),0)</f>
        <v>CENTRO</v>
      </c>
      <c r="G77" s="23" t="str">
        <f>IFERROR(VLOOKUP(E77,hoja!$A$2:$E$970,5,FALSE),0)</f>
        <v>BOGOTÁ</v>
      </c>
      <c r="H77" s="103" t="str">
        <f>IFERROR(VLOOKUP(E77,hoja!A:C,3,FALSE),0)</f>
        <v>0035</v>
      </c>
      <c r="I77" s="24" t="str">
        <f t="shared" si="15"/>
        <v>600150035</v>
      </c>
      <c r="J77" s="23">
        <v>1.03333333338378</v>
      </c>
      <c r="K77" s="23">
        <v>23.09</v>
      </c>
      <c r="L77" s="23" t="str">
        <f t="shared" si="16"/>
        <v>REGIONAL</v>
      </c>
      <c r="M77" s="23" t="s">
        <v>618</v>
      </c>
      <c r="N77" s="23" t="str" cm="1">
        <f t="array" ref="N77">IFERROR(IF(M77="Principal","LES_ACTIVE",LES_INACTIVE),0)</f>
        <v>LES_ACTIVE</v>
      </c>
      <c r="O77" s="23">
        <f t="shared" si="17"/>
        <v>25</v>
      </c>
      <c r="P77" s="23" t="str">
        <f t="shared" si="14"/>
        <v>600150035Principal</v>
      </c>
    </row>
    <row r="78" spans="1:16" ht="14.45" hidden="1">
      <c r="A78" s="26" t="s">
        <v>71</v>
      </c>
      <c r="B78" s="23" t="str">
        <f>IFERROR(VLOOKUP(A78,hoja!$A$2:$E$970,4,FALSE),0)</f>
        <v>CENTRO</v>
      </c>
      <c r="C78" s="23" t="str">
        <f>IFERROR(VLOOKUP(A78,hoja!$A$2:$E$1370,5,FALSE),0)</f>
        <v>BOGOTÁ</v>
      </c>
      <c r="D78" s="23" t="str">
        <f>IFERROR(VLOOKUP(A78,hoja!A:D,3,FALSE),0)</f>
        <v>60015</v>
      </c>
      <c r="E78" s="23" t="s">
        <v>677</v>
      </c>
      <c r="F78" s="23" t="str">
        <f>IFERROR(VLOOKUP(E78,hoja!$A$2:$E$970,4,FALSE),0)</f>
        <v>CENTRO</v>
      </c>
      <c r="G78" s="23" t="str">
        <f>IFERROR(VLOOKUP(E78,hoja!$A$2:$E$970,5,FALSE),0)</f>
        <v>FUSA</v>
      </c>
      <c r="H78" s="103" t="str">
        <f>IFERROR(VLOOKUP(E78,hoja!A:C,3,FALSE),0)</f>
        <v>0013</v>
      </c>
      <c r="I78" s="24" t="str">
        <f t="shared" si="15"/>
        <v>600150013</v>
      </c>
      <c r="K78" s="23">
        <v>69.400000000000006</v>
      </c>
      <c r="L78" s="23" t="str">
        <f t="shared" ref="L78:L133" si="19">IF(B78=F78,"REGIONAL","NACIONAL")</f>
        <v>REGIONAL</v>
      </c>
      <c r="M78" s="23" t="s">
        <v>618</v>
      </c>
      <c r="N78" s="23" t="str" cm="1">
        <f t="array" ref="N78">IFERROR(IF(M78="Principal","LES_ACTIVE",LES_INACTIVE),0)</f>
        <v>LES_ACTIVE</v>
      </c>
      <c r="O78" s="23">
        <f t="shared" si="17"/>
        <v>25</v>
      </c>
      <c r="P78" s="23" t="str">
        <f t="shared" si="14"/>
        <v>600150013Principal</v>
      </c>
    </row>
    <row r="79" spans="1:16" ht="14.45" hidden="1">
      <c r="A79" s="26" t="s">
        <v>71</v>
      </c>
      <c r="B79" s="23" t="str">
        <f>IFERROR(VLOOKUP(A79,hoja!$A$2:$E$970,4,FALSE),0)</f>
        <v>CENTRO</v>
      </c>
      <c r="C79" s="23" t="str">
        <f>IFERROR(VLOOKUP(A79,hoja!$A$2:$E$1370,5,FALSE),0)</f>
        <v>BOGOTÁ</v>
      </c>
      <c r="D79" s="23" t="str">
        <f>IFERROR(VLOOKUP(A79,hoja!A:D,3,FALSE),0)</f>
        <v>60015</v>
      </c>
      <c r="E79" s="23" t="s">
        <v>194</v>
      </c>
      <c r="F79" s="23" t="str">
        <f>IFERROR(VLOOKUP(E79,hoja!$A$2:$E$970,4,FALSE),0)</f>
        <v>CENTRO</v>
      </c>
      <c r="G79" s="23" t="str">
        <f>IFERROR(VLOOKUP(E79,hoja!$A$2:$E$970,5,FALSE),0)</f>
        <v>BOGOTÁ</v>
      </c>
      <c r="H79" s="103" t="str">
        <f>IFERROR(VLOOKUP(E79,hoja!A:C,3,FALSE),0)</f>
        <v>2067</v>
      </c>
      <c r="I79" s="24" t="str">
        <f t="shared" si="15"/>
        <v>600152067</v>
      </c>
      <c r="K79" s="23">
        <v>21.7</v>
      </c>
      <c r="L79" s="23" t="str">
        <f t="shared" si="19"/>
        <v>REGIONAL</v>
      </c>
      <c r="M79" s="23" t="s">
        <v>618</v>
      </c>
      <c r="N79" s="23" t="str" cm="1">
        <f t="array" ref="N79">IFERROR(IF(M79="Principal","LES_ACTIVE",LES_INACTIVE),0)</f>
        <v>LES_ACTIVE</v>
      </c>
      <c r="O79" s="23">
        <f t="shared" si="17"/>
        <v>25</v>
      </c>
      <c r="P79" s="23" t="str">
        <f t="shared" si="14"/>
        <v>600152067Principal</v>
      </c>
    </row>
    <row r="80" spans="1:16" ht="14.45" hidden="1">
      <c r="A80" s="26" t="s">
        <v>71</v>
      </c>
      <c r="B80" s="23" t="str">
        <f>IFERROR(VLOOKUP(A80,hoja!$A$2:$E$970,4,FALSE),0)</f>
        <v>CENTRO</v>
      </c>
      <c r="C80" s="23" t="str">
        <f>IFERROR(VLOOKUP(A80,hoja!$A$2:$E$1370,5,FALSE),0)</f>
        <v>BOGOTÁ</v>
      </c>
      <c r="D80" s="23" t="str">
        <f>IFERROR(VLOOKUP(A80,hoja!A:D,3,FALSE),0)</f>
        <v>60015</v>
      </c>
      <c r="E80" s="23" t="s">
        <v>678</v>
      </c>
      <c r="F80" s="23" t="str">
        <f>IFERROR(VLOOKUP(E80,hoja!$A$2:$E$970,4,FALSE),0)</f>
        <v>CENTRO</v>
      </c>
      <c r="G80" s="23" t="str">
        <f>IFERROR(VLOOKUP(E80,hoja!$A$2:$E$970,5,FALSE),0)</f>
        <v>FUSA</v>
      </c>
      <c r="H80" s="103" t="str">
        <f>IFERROR(VLOOKUP(E80,hoja!A:C,3,FALSE),0)</f>
        <v>60145</v>
      </c>
      <c r="I80" s="24" t="str">
        <f t="shared" si="15"/>
        <v>6001560145</v>
      </c>
      <c r="K80" s="23">
        <v>69.400000000000006</v>
      </c>
      <c r="L80" s="23" t="str">
        <f t="shared" si="19"/>
        <v>REGIONAL</v>
      </c>
      <c r="M80" s="23" t="s">
        <v>618</v>
      </c>
      <c r="N80" s="23" t="str" cm="1">
        <f t="array" ref="N80">IFERROR(IF(M80="Principal","LES_ACTIVE",LES_INACTIVE),0)</f>
        <v>LES_ACTIVE</v>
      </c>
      <c r="O80" s="23">
        <f t="shared" si="17"/>
        <v>25</v>
      </c>
      <c r="P80" s="23" t="str">
        <f t="shared" si="14"/>
        <v>6001560145Principal</v>
      </c>
    </row>
    <row r="81" spans="1:16" ht="14.45" hidden="1">
      <c r="A81" s="26" t="s">
        <v>71</v>
      </c>
      <c r="B81" s="23" t="str">
        <f>IFERROR(VLOOKUP(A81,hoja!$A$2:$E$970,4,FALSE),0)</f>
        <v>CENTRO</v>
      </c>
      <c r="C81" s="23" t="str">
        <f>IFERROR(VLOOKUP(A81,hoja!$A$2:$E$1370,5,FALSE),0)</f>
        <v>BOGOTÁ</v>
      </c>
      <c r="D81" s="23" t="str">
        <f>IFERROR(VLOOKUP(A81,hoja!A:D,3,FALSE),0)</f>
        <v>60015</v>
      </c>
      <c r="E81" s="23" t="s">
        <v>635</v>
      </c>
      <c r="F81" s="23" t="str">
        <f>IFERROR(VLOOKUP(E81,hoja!$A$2:$E$970,4,FALSE),0)</f>
        <v>CENTRO</v>
      </c>
      <c r="G81" s="23" t="str">
        <f>IFERROR(VLOOKUP(E81,hoja!$A$2:$E$970,5,FALSE),0)</f>
        <v>BOGOTÁ</v>
      </c>
      <c r="H81" s="103" t="str">
        <f>IFERROR(VLOOKUP(E81,hoja!A:C,3,FALSE),0)</f>
        <v>0021</v>
      </c>
      <c r="I81" s="24" t="str">
        <f t="shared" si="15"/>
        <v>600150021</v>
      </c>
      <c r="K81" s="23">
        <v>15</v>
      </c>
      <c r="L81" s="23" t="str">
        <f t="shared" si="19"/>
        <v>REGIONAL</v>
      </c>
      <c r="M81" s="23" t="s">
        <v>618</v>
      </c>
      <c r="N81" s="23" t="str" cm="1">
        <f t="array" ref="N81">IFERROR(IF(M81="Principal","LES_ACTIVE",LES_INACTIVE),0)</f>
        <v>LES_ACTIVE</v>
      </c>
      <c r="O81" s="23">
        <f t="shared" si="17"/>
        <v>25</v>
      </c>
      <c r="P81" s="23" t="str">
        <f t="shared" si="14"/>
        <v>600150021Principal</v>
      </c>
    </row>
    <row r="82" spans="1:16" ht="14.45" hidden="1">
      <c r="A82" s="26" t="s">
        <v>71</v>
      </c>
      <c r="B82" s="23" t="str">
        <f>IFERROR(VLOOKUP(A82,hoja!$A$2:$E$970,4,FALSE),0)</f>
        <v>CENTRO</v>
      </c>
      <c r="C82" s="23" t="str">
        <f>IFERROR(VLOOKUP(A82,hoja!$A$2:$E$1370,5,FALSE),0)</f>
        <v>BOGOTÁ</v>
      </c>
      <c r="D82" s="23" t="str">
        <f>IFERROR(VLOOKUP(A82,hoja!A:D,3,FALSE),0)</f>
        <v>60015</v>
      </c>
      <c r="E82" s="23" t="s">
        <v>679</v>
      </c>
      <c r="F82" s="23" t="str">
        <f>IFERROR(VLOOKUP(E82,hoja!$A$2:$E$970,4,FALSE),0)</f>
        <v>CENTRO</v>
      </c>
      <c r="G82" s="23" t="str">
        <f>IFERROR(VLOOKUP(E82,hoja!$A$2:$E$970,5,FALSE),0)</f>
        <v>NEIVA</v>
      </c>
      <c r="H82" s="103" t="str">
        <f>IFERROR(VLOOKUP(E82,hoja!A:C,3,FALSE),0)</f>
        <v>0385</v>
      </c>
      <c r="I82" s="24" t="str">
        <f t="shared" si="15"/>
        <v>600150385</v>
      </c>
      <c r="J82" s="23">
        <v>11.133333333302289</v>
      </c>
      <c r="K82" s="23">
        <v>309.53300000000002</v>
      </c>
      <c r="L82" s="23" t="str">
        <f t="shared" si="19"/>
        <v>REGIONAL</v>
      </c>
      <c r="M82" s="23" t="s">
        <v>618</v>
      </c>
      <c r="N82" s="23" t="str" cm="1">
        <f t="array" ref="N82">IFERROR(IF(M82="Principal","LES_ACTIVE",LES_INACTIVE),0)</f>
        <v>LES_ACTIVE</v>
      </c>
      <c r="O82" s="23">
        <f t="shared" si="17"/>
        <v>16</v>
      </c>
      <c r="P82" s="23" t="str">
        <f t="shared" si="14"/>
        <v>600150385Principal</v>
      </c>
    </row>
    <row r="83" spans="1:16" ht="14.45" hidden="1">
      <c r="A83" s="26" t="s">
        <v>71</v>
      </c>
      <c r="B83" s="23" t="str">
        <f>IFERROR(VLOOKUP(A83,hoja!$A$2:$E$970,4,FALSE),0)</f>
        <v>CENTRO</v>
      </c>
      <c r="C83" s="23" t="str">
        <f>IFERROR(VLOOKUP(A83,hoja!$A$2:$E$1370,5,FALSE),0)</f>
        <v>BOGOTÁ</v>
      </c>
      <c r="D83" s="23" t="str">
        <f>IFERROR(VLOOKUP(A83,hoja!A:D,3,FALSE),0)</f>
        <v>60015</v>
      </c>
      <c r="E83" s="23" t="s">
        <v>340</v>
      </c>
      <c r="F83" s="23" t="str">
        <f>IFERROR(VLOOKUP(E83,hoja!$A$2:$E$970,4,FALSE),0)</f>
        <v>CENTRO</v>
      </c>
      <c r="G83" s="23" t="str">
        <f>IFERROR(VLOOKUP(E83,hoja!$A$2:$E$970,5,FALSE),0)</f>
        <v>NEIVA</v>
      </c>
      <c r="H83" s="103" t="str">
        <f>IFERROR(VLOOKUP(E83,hoja!A:C,3,FALSE),0)</f>
        <v>60025</v>
      </c>
      <c r="I83" s="24" t="str">
        <f t="shared" si="15"/>
        <v>6001560025</v>
      </c>
      <c r="K83" s="23">
        <v>310</v>
      </c>
      <c r="L83" s="23" t="str">
        <f t="shared" si="19"/>
        <v>REGIONAL</v>
      </c>
      <c r="M83" s="23" t="s">
        <v>618</v>
      </c>
      <c r="N83" s="23" t="str" cm="1">
        <f t="array" ref="N83">IFERROR(IF(M83="Principal","LES_ACTIVE",LES_INACTIVE),0)</f>
        <v>LES_ACTIVE</v>
      </c>
      <c r="O83" s="23">
        <f t="shared" si="17"/>
        <v>16</v>
      </c>
      <c r="P83" s="23" t="str">
        <f t="shared" si="14"/>
        <v>6001560025Principal</v>
      </c>
    </row>
    <row r="84" spans="1:16" ht="14.45" hidden="1">
      <c r="A84" s="26" t="s">
        <v>71</v>
      </c>
      <c r="B84" s="23" t="str">
        <f>IFERROR(VLOOKUP(A84,hoja!$A$2:$E$970,4,FALSE),0)</f>
        <v>CENTRO</v>
      </c>
      <c r="C84" s="23" t="str">
        <f>IFERROR(VLOOKUP(A84,hoja!$A$2:$E$1370,5,FALSE),0)</f>
        <v>BOGOTÁ</v>
      </c>
      <c r="D84" s="23" t="str">
        <f>IFERROR(VLOOKUP(A84,hoja!A:D,3,FALSE),0)</f>
        <v>60015</v>
      </c>
      <c r="E84" s="23" t="s">
        <v>617</v>
      </c>
      <c r="F84" s="23" t="str">
        <f>IFERROR(VLOOKUP(E84,hoja!$A$2:$E$970,4,FALSE),0)</f>
        <v>ANTIOQUIA</v>
      </c>
      <c r="G84" s="23" t="str">
        <f>IFERROR(VLOOKUP(E84,hoja!$A$2:$E$970,5,FALSE),0)</f>
        <v>MEDELLÍN</v>
      </c>
      <c r="H84" s="103">
        <f>IFERROR(VLOOKUP(E84,hoja!A:C,3,FALSE),0)</f>
        <v>50443</v>
      </c>
      <c r="I84" s="24" t="str">
        <f t="shared" si="15"/>
        <v>6001550443</v>
      </c>
      <c r="K84" s="23">
        <v>418</v>
      </c>
      <c r="L84" s="23" t="str">
        <f>IF(B84=F84,"REGIONAL","NACIONAL")</f>
        <v>NACIONAL</v>
      </c>
      <c r="M84" s="23" t="s">
        <v>618</v>
      </c>
      <c r="N84" s="23" t="str" cm="1">
        <f t="array" ref="N84">IFERROR(IF(M84="Principal","LES_ACTIVE",LES_INACTIVE),0)</f>
        <v>LES_ACTIVE</v>
      </c>
      <c r="O84" s="23">
        <f t="shared" si="17"/>
        <v>16</v>
      </c>
      <c r="P84" s="23" t="str">
        <f t="shared" si="14"/>
        <v>6001550443Principal</v>
      </c>
    </row>
    <row r="85" spans="1:16" ht="14.45" hidden="1">
      <c r="A85" s="26" t="s">
        <v>71</v>
      </c>
      <c r="B85" s="23" t="str">
        <f>IFERROR(VLOOKUP(A85,hoja!$A$2:$E$970,4,FALSE),0)</f>
        <v>CENTRO</v>
      </c>
      <c r="C85" s="23" t="str">
        <f>IFERROR(VLOOKUP(A85,hoja!$A$2:$E$1370,5,FALSE),0)</f>
        <v>BOGOTÁ</v>
      </c>
      <c r="D85" s="23" t="str">
        <f>IFERROR(VLOOKUP(A85,hoja!A:D,3,FALSE),0)</f>
        <v>60015</v>
      </c>
      <c r="E85" s="23" t="s">
        <v>680</v>
      </c>
      <c r="F85" s="23" t="str">
        <f>IFERROR(VLOOKUP(E85,hoja!$A$2:$E$970,4,FALSE),0)</f>
        <v>OCCIDENTE</v>
      </c>
      <c r="G85" s="23" t="str">
        <f>IFERROR(VLOOKUP(E85,hoja!$A$2:$E$970,5,FALSE),0)</f>
        <v>CALOTO</v>
      </c>
      <c r="H85" s="103" t="str">
        <f>IFERROR(VLOOKUP(E85,hoja!A:C,3,FALSE),0)</f>
        <v>60048</v>
      </c>
      <c r="I85" s="24" t="str">
        <f t="shared" si="15"/>
        <v>6001560048</v>
      </c>
      <c r="K85" s="23">
        <v>444</v>
      </c>
      <c r="L85" s="23" t="str">
        <f t="shared" ref="L85:L86" si="20">IF(B85=F85,"REGIONAL","NACIONAL")</f>
        <v>NACIONAL</v>
      </c>
      <c r="M85" s="23" t="s">
        <v>618</v>
      </c>
      <c r="N85" s="23" t="str" cm="1">
        <f t="array" ref="N85">IFERROR(IF(M85="Principal","LES_ACTIVE",LES_INACTIVE),0)</f>
        <v>LES_ACTIVE</v>
      </c>
      <c r="O85" s="23">
        <f t="shared" si="17"/>
        <v>16</v>
      </c>
      <c r="P85" s="23" t="str">
        <f t="shared" si="14"/>
        <v>6001560048Principal</v>
      </c>
    </row>
    <row r="86" spans="1:16" ht="14.45" hidden="1">
      <c r="A86" s="26" t="s">
        <v>71</v>
      </c>
      <c r="B86" s="23" t="str">
        <f>IFERROR(VLOOKUP(A86,hoja!$A$2:$E$970,4,FALSE),0)</f>
        <v>CENTRO</v>
      </c>
      <c r="C86" s="23" t="str">
        <f>IFERROR(VLOOKUP(A86,hoja!$A$2:$E$1370,5,FALSE),0)</f>
        <v>BOGOTÁ</v>
      </c>
      <c r="D86" s="23" t="str">
        <f>IFERROR(VLOOKUP(A86,hoja!A:D,3,FALSE),0)</f>
        <v>60015</v>
      </c>
      <c r="E86" s="23" t="s">
        <v>642</v>
      </c>
      <c r="F86" s="23" t="str">
        <f>IFERROR(VLOOKUP(E86,hoja!$A$2:$E$970,4,FALSE),0)</f>
        <v>COSTA</v>
      </c>
      <c r="G86" s="23" t="str">
        <f>IFERROR(VLOOKUP(E86,hoja!$A$2:$E$970,5,FALSE),0)</f>
        <v>BARRANQUILLA</v>
      </c>
      <c r="H86" s="103" t="str">
        <f>IFERROR(VLOOKUP(E86,hoja!A:C,3,FALSE),0)</f>
        <v>0111</v>
      </c>
      <c r="I86" s="24" t="str">
        <f t="shared" si="15"/>
        <v>600150111</v>
      </c>
      <c r="K86" s="23">
        <v>1004</v>
      </c>
      <c r="L86" s="23" t="str">
        <f t="shared" si="20"/>
        <v>NACIONAL</v>
      </c>
      <c r="M86" s="23" t="s">
        <v>618</v>
      </c>
      <c r="N86" s="23" t="str" cm="1">
        <f t="array" ref="N86">IFERROR(IF(M86="Principal","LES_ACTIVE",LES_INACTIVE),0)</f>
        <v>LES_ACTIVE</v>
      </c>
      <c r="O86" s="23">
        <f t="shared" si="17"/>
        <v>8</v>
      </c>
      <c r="P86" s="23" t="str">
        <f t="shared" si="14"/>
        <v>600150111Principal</v>
      </c>
    </row>
    <row r="87" spans="1:16" ht="14.45" hidden="1">
      <c r="A87" s="26" t="s">
        <v>71</v>
      </c>
      <c r="B87" s="23" t="str">
        <f>IFERROR(VLOOKUP(A87,hoja!$A$2:$E$970,4,FALSE),0)</f>
        <v>CENTRO</v>
      </c>
      <c r="C87" s="23" t="str">
        <f>IFERROR(VLOOKUP(A87,hoja!$A$2:$E$1370,5,FALSE),0)</f>
        <v>BOGOTÁ</v>
      </c>
      <c r="D87" s="23" t="str">
        <f>IFERROR(VLOOKUP(A87,hoja!A:D,3,FALSE),0)</f>
        <v>60015</v>
      </c>
      <c r="E87" s="23" t="s">
        <v>572</v>
      </c>
      <c r="F87" s="23" t="str">
        <f>IFERROR(VLOOKUP(E87,hoja!$A$2:$E$970,4,FALSE),0)</f>
        <v>CENTRO</v>
      </c>
      <c r="G87" s="23" t="str">
        <f>IFERROR(VLOOKUP(E87,hoja!$A$2:$E$970,5,FALSE),0)</f>
        <v>VILLAVICENCIO</v>
      </c>
      <c r="H87" s="103" t="str">
        <f>IFERROR(VLOOKUP(E87,hoja!A:C,3,FALSE),0)</f>
        <v>60029</v>
      </c>
      <c r="I87" s="24" t="str">
        <f t="shared" si="15"/>
        <v>6001560029</v>
      </c>
      <c r="K87" s="23">
        <v>112</v>
      </c>
      <c r="L87" s="23" t="str">
        <f t="shared" si="19"/>
        <v>REGIONAL</v>
      </c>
      <c r="M87" s="23" t="s">
        <v>618</v>
      </c>
      <c r="N87" s="23" t="str" cm="1">
        <f t="array" ref="N87">IFERROR(IF(M87="Principal","LES_ACTIVE",LES_INACTIVE),0)</f>
        <v>LES_ACTIVE</v>
      </c>
      <c r="O87" s="23">
        <f t="shared" si="17"/>
        <v>25</v>
      </c>
      <c r="P87" s="23" t="str">
        <f t="shared" si="14"/>
        <v>6001560029Principal</v>
      </c>
    </row>
    <row r="88" spans="1:16" ht="14.45" hidden="1">
      <c r="A88" s="26" t="s">
        <v>71</v>
      </c>
      <c r="B88" s="23" t="str">
        <f>IFERROR(VLOOKUP(A88,hoja!$A$2:$E$970,4,FALSE),0)</f>
        <v>CENTRO</v>
      </c>
      <c r="C88" s="23" t="str">
        <f>IFERROR(VLOOKUP(A88,hoja!$A$2:$E$1370,5,FALSE),0)</f>
        <v>BOGOTÁ</v>
      </c>
      <c r="D88" s="23" t="str">
        <f>IFERROR(VLOOKUP(A88,hoja!A:D,3,FALSE),0)</f>
        <v>60015</v>
      </c>
      <c r="E88" s="23" t="s">
        <v>578</v>
      </c>
      <c r="F88" s="23" t="str">
        <f>IFERROR(VLOOKUP(E88,hoja!$A$2:$E$970,4,FALSE),0)</f>
        <v>CENTRO</v>
      </c>
      <c r="G88" s="23" t="str">
        <f>IFERROR(VLOOKUP(E88,hoja!$A$2:$E$970,5,FALSE),0)</f>
        <v>YOPAL</v>
      </c>
      <c r="H88" s="103" t="str">
        <f>IFERROR(VLOOKUP(E88,hoja!A:C,3,FALSE),0)</f>
        <v>60152</v>
      </c>
      <c r="I88" s="24" t="str">
        <f t="shared" si="15"/>
        <v>6001560152</v>
      </c>
      <c r="K88" s="23">
        <v>374</v>
      </c>
      <c r="L88" s="23" t="str">
        <f t="shared" si="19"/>
        <v>REGIONAL</v>
      </c>
      <c r="M88" s="23" t="s">
        <v>618</v>
      </c>
      <c r="N88" s="23" t="str" cm="1">
        <f t="array" ref="N88">IFERROR(IF(M88="Principal","LES_ACTIVE",LES_INACTIVE),0)</f>
        <v>LES_ACTIVE</v>
      </c>
      <c r="O88" s="23">
        <f t="shared" si="17"/>
        <v>16</v>
      </c>
      <c r="P88" s="23" t="str">
        <f t="shared" si="14"/>
        <v>6001560152Principal</v>
      </c>
    </row>
    <row r="89" spans="1:16" ht="14.45" hidden="1">
      <c r="A89" s="26" t="s">
        <v>78</v>
      </c>
      <c r="B89" s="23" t="str">
        <f>IFERROR(VLOOKUP(A89,hoja!$A$2:$E$970,4,FALSE),0)</f>
        <v>SANTANDER</v>
      </c>
      <c r="C89" s="23" t="str">
        <f>IFERROR(VLOOKUP(A89,hoja!$A$2:$E$1370,5,FALSE),0)</f>
        <v>PIEDECUESTA</v>
      </c>
      <c r="D89" s="23" t="str">
        <f>IFERROR(VLOOKUP(A89,hoja!A:D,3,FALSE),0)</f>
        <v>60017</v>
      </c>
      <c r="E89" s="23" t="s">
        <v>655</v>
      </c>
      <c r="F89" s="23" t="str">
        <f>IFERROR(VLOOKUP(E89,hoja!$A$2:$E$970,4,FALSE),0)</f>
        <v>ANTIOQUIA</v>
      </c>
      <c r="G89" s="23" t="str">
        <f>IFERROR(VLOOKUP(E89,hoja!$A$2:$E$970,5,FALSE),0)</f>
        <v>MEDELLÍN</v>
      </c>
      <c r="H89" s="103" t="str">
        <f>IFERROR(VLOOKUP(E89,hoja!A:C,3,FALSE),0)</f>
        <v>0292</v>
      </c>
      <c r="I89" s="24" t="str">
        <f t="shared" si="15"/>
        <v>600170292</v>
      </c>
      <c r="K89" s="23">
        <v>401</v>
      </c>
      <c r="L89" s="23" t="str">
        <f>IF(B89=F89,"REGIONAL","NACIONAL")</f>
        <v>NACIONAL</v>
      </c>
      <c r="M89" s="23" t="s">
        <v>618</v>
      </c>
      <c r="N89" s="23" t="str" cm="1">
        <f t="array" ref="N89">IFERROR(IF(M89="Principal","LES_ACTIVE",LES_INACTIVE),0)</f>
        <v>LES_ACTIVE</v>
      </c>
      <c r="O89" s="23">
        <f>IF(K89&lt;=250,25,IF(K89&lt;=500,16,IF(K89&lt;=800,12,IF(K89&lt;=1100,8,IF(K89&lt;=1400,6,IF(K89&lt;=1700,5))))))</f>
        <v>16</v>
      </c>
      <c r="P89" s="23" t="str">
        <f t="shared" si="14"/>
        <v>600170292Principal</v>
      </c>
    </row>
    <row r="90" spans="1:16" ht="14.45" hidden="1">
      <c r="A90" s="26" t="s">
        <v>78</v>
      </c>
      <c r="B90" s="23" t="str">
        <f>IFERROR(VLOOKUP(A90,hoja!$A$2:$E$970,4,FALSE),0)</f>
        <v>SANTANDER</v>
      </c>
      <c r="C90" s="23" t="str">
        <f>IFERROR(VLOOKUP(A90,hoja!$A$2:$E$1370,5,FALSE),0)</f>
        <v>PIEDECUESTA</v>
      </c>
      <c r="D90" s="23" t="str">
        <f>IFERROR(VLOOKUP(A90,hoja!A:D,3,FALSE),0)</f>
        <v>60017</v>
      </c>
      <c r="E90" s="23" t="s">
        <v>665</v>
      </c>
      <c r="F90" s="23" t="str">
        <f>IFERROR(VLOOKUP(E90,hoja!$A$2:$E$970,4,FALSE),0)</f>
        <v>OCCIDENTE</v>
      </c>
      <c r="G90" s="23" t="str">
        <f>IFERROR(VLOOKUP(E90,hoja!$A$2:$E$970,5,FALSE),0)</f>
        <v>MANIZALES</v>
      </c>
      <c r="H90" s="103" t="str">
        <f>IFERROR(VLOOKUP(E90,hoja!A:C,3,FALSE),0)</f>
        <v>0145</v>
      </c>
      <c r="I90" s="24" t="str">
        <f t="shared" si="15"/>
        <v>600170145</v>
      </c>
      <c r="K90" s="23">
        <v>97.1</v>
      </c>
      <c r="L90" s="23" t="str">
        <f t="shared" ref="L90:L94" si="21">IF(B90=F90,"REGIONAL","NACIONAL")</f>
        <v>NACIONAL</v>
      </c>
      <c r="M90" s="23" t="s">
        <v>618</v>
      </c>
      <c r="N90" s="23" t="str" cm="1">
        <f t="array" ref="N90">IFERROR(IF(M90="Principal","LES_ACTIVE",LES_INACTIVE),0)</f>
        <v>LES_ACTIVE</v>
      </c>
      <c r="O90" s="23">
        <f t="shared" si="17"/>
        <v>25</v>
      </c>
      <c r="P90" s="23" t="str">
        <f t="shared" si="14"/>
        <v>600170145Principal</v>
      </c>
    </row>
    <row r="91" spans="1:16" ht="14.45" hidden="1">
      <c r="A91" s="26" t="s">
        <v>78</v>
      </c>
      <c r="B91" s="23" t="str">
        <f>IFERROR(VLOOKUP(A91,hoja!$A$2:$E$970,4,FALSE),0)</f>
        <v>SANTANDER</v>
      </c>
      <c r="C91" s="23" t="str">
        <f>IFERROR(VLOOKUP(A91,hoja!$A$2:$E$1370,5,FALSE),0)</f>
        <v>PIEDECUESTA</v>
      </c>
      <c r="D91" s="23" t="str">
        <f>IFERROR(VLOOKUP(A91,hoja!A:D,3,FALSE),0)</f>
        <v>60017</v>
      </c>
      <c r="E91" s="23" t="s">
        <v>635</v>
      </c>
      <c r="F91" s="23" t="str">
        <f>IFERROR(VLOOKUP(E91,hoja!$A$2:$E$970,4,FALSE),0)</f>
        <v>CENTRO</v>
      </c>
      <c r="G91" s="23" t="str">
        <f>IFERROR(VLOOKUP(E91,hoja!$A$2:$E$970,5,FALSE),0)</f>
        <v>BOGOTÁ</v>
      </c>
      <c r="H91" s="103" t="str">
        <f>IFERROR(VLOOKUP(E91,hoja!A:C,3,FALSE),0)</f>
        <v>0021</v>
      </c>
      <c r="I91" s="24" t="str">
        <f t="shared" si="15"/>
        <v>600170021</v>
      </c>
      <c r="K91" s="23">
        <v>397</v>
      </c>
      <c r="L91" s="23" t="str">
        <f t="shared" si="21"/>
        <v>NACIONAL</v>
      </c>
      <c r="M91" s="23" t="s">
        <v>618</v>
      </c>
      <c r="N91" s="23" t="str" cm="1">
        <f t="array" ref="N91">IFERROR(IF(M91="Principal","LES_ACTIVE",LES_INACTIVE),0)</f>
        <v>LES_ACTIVE</v>
      </c>
      <c r="O91" s="23">
        <f t="shared" si="17"/>
        <v>16</v>
      </c>
      <c r="P91" s="23" t="str">
        <f t="shared" si="14"/>
        <v>600170021Principal</v>
      </c>
    </row>
    <row r="92" spans="1:16" ht="14.45" hidden="1">
      <c r="A92" s="26" t="s">
        <v>78</v>
      </c>
      <c r="B92" s="23" t="str">
        <f>IFERROR(VLOOKUP(A92,hoja!$A$2:$E$970,4,FALSE),0)</f>
        <v>SANTANDER</v>
      </c>
      <c r="C92" s="23" t="str">
        <f>IFERROR(VLOOKUP(A92,hoja!$A$2:$E$1370,5,FALSE),0)</f>
        <v>PIEDECUESTA</v>
      </c>
      <c r="D92" s="23" t="str">
        <f>IFERROR(VLOOKUP(A92,hoja!A:D,3,FALSE),0)</f>
        <v>60017</v>
      </c>
      <c r="E92" s="23" t="s">
        <v>681</v>
      </c>
      <c r="F92" s="23" t="str">
        <f>IFERROR(VLOOKUP(E92,hoja!$A$2:$E$970,4,FALSE),0)</f>
        <v>CENTRO</v>
      </c>
      <c r="G92" s="23" t="str">
        <f>IFERROR(VLOOKUP(E92,hoja!$A$2:$E$970,5,FALSE),0)</f>
        <v>VILLAVICENCIO</v>
      </c>
      <c r="H92" s="103" t="str">
        <f>IFERROR(VLOOKUP(E92,hoja!A:C,3,FALSE),0)</f>
        <v>0393</v>
      </c>
      <c r="I92" s="24" t="str">
        <f t="shared" si="15"/>
        <v>600170393</v>
      </c>
      <c r="K92" s="23">
        <v>519</v>
      </c>
      <c r="L92" s="23" t="str">
        <f t="shared" si="21"/>
        <v>NACIONAL</v>
      </c>
      <c r="M92" s="23" t="s">
        <v>618</v>
      </c>
      <c r="N92" s="23" t="str" cm="1">
        <f t="array" ref="N92">IFERROR(IF(M92="Principal","LES_ACTIVE",LES_INACTIVE),0)</f>
        <v>LES_ACTIVE</v>
      </c>
      <c r="O92" s="23">
        <f t="shared" si="17"/>
        <v>12</v>
      </c>
      <c r="P92" s="23" t="str">
        <f t="shared" si="14"/>
        <v>600170393Principal</v>
      </c>
    </row>
    <row r="93" spans="1:16" ht="14.45" hidden="1">
      <c r="A93" s="26" t="s">
        <v>78</v>
      </c>
      <c r="B93" s="23" t="str">
        <f>IFERROR(VLOOKUP(A93,hoja!$A$2:$E$970,4,FALSE),0)</f>
        <v>SANTANDER</v>
      </c>
      <c r="C93" s="23" t="str">
        <f>IFERROR(VLOOKUP(A93,hoja!$A$2:$E$1370,5,FALSE),0)</f>
        <v>PIEDECUESTA</v>
      </c>
      <c r="D93" s="23" t="str">
        <f>IFERROR(VLOOKUP(A93,hoja!A:D,3,FALSE),0)</f>
        <v>60017</v>
      </c>
      <c r="E93" s="23" t="s">
        <v>672</v>
      </c>
      <c r="F93" s="23" t="str">
        <f>IFERROR(VLOOKUP(E93,hoja!$A$2:$E$970,4,FALSE),0)</f>
        <v>ANTIOQUIA</v>
      </c>
      <c r="G93" s="23" t="str">
        <f>IFERROR(VLOOKUP(E93,hoja!$A$2:$E$970,5,FALSE),0)</f>
        <v>MEDELLÍN</v>
      </c>
      <c r="H93" s="103" t="str">
        <f>IFERROR(VLOOKUP(E93,hoja!A:C,3,FALSE),0)</f>
        <v>0092</v>
      </c>
      <c r="I93" s="24" t="str">
        <f t="shared" si="15"/>
        <v>600170092</v>
      </c>
      <c r="K93" s="23">
        <v>389</v>
      </c>
      <c r="L93" s="23" t="str">
        <f t="shared" si="21"/>
        <v>NACIONAL</v>
      </c>
      <c r="M93" s="23" t="s">
        <v>618</v>
      </c>
      <c r="N93" s="23" t="str" cm="1">
        <f t="array" ref="N93">IFERROR(IF(M93="Principal","LES_ACTIVE",LES_INACTIVE),0)</f>
        <v>LES_ACTIVE</v>
      </c>
      <c r="O93" s="23">
        <f t="shared" si="17"/>
        <v>16</v>
      </c>
      <c r="P93" s="23" t="str">
        <f t="shared" si="14"/>
        <v>600170092Principal</v>
      </c>
    </row>
    <row r="94" spans="1:16" ht="14.45" hidden="1">
      <c r="A94" s="26" t="s">
        <v>78</v>
      </c>
      <c r="B94" s="23" t="str">
        <f>IFERROR(VLOOKUP(A94,hoja!$A$2:$E$970,4,FALSE),0)</f>
        <v>SANTANDER</v>
      </c>
      <c r="C94" s="23" t="str">
        <f>IFERROR(VLOOKUP(A94,hoja!$A$2:$E$1370,5,FALSE),0)</f>
        <v>PIEDECUESTA</v>
      </c>
      <c r="D94" s="23" t="str">
        <f>IFERROR(VLOOKUP(A94,hoja!A:D,3,FALSE),0)</f>
        <v>60017</v>
      </c>
      <c r="E94" s="23" t="s">
        <v>682</v>
      </c>
      <c r="F94" s="23" t="str">
        <f>IFERROR(VLOOKUP(E94,hoja!$A$2:$E$970,4,FALSE),0)</f>
        <v>OCCIDENTE</v>
      </c>
      <c r="G94" s="23" t="str">
        <f>IFERROR(VLOOKUP(E94,hoja!$A$2:$E$970,5,FALSE),0)</f>
        <v>Pereira-Eficiente destino Yumb</v>
      </c>
      <c r="H94" s="103" t="str">
        <f>IFERROR(VLOOKUP(E94,hoja!A:C,3,FALSE),0)</f>
        <v>60064</v>
      </c>
      <c r="I94" s="24" t="str">
        <f t="shared" si="15"/>
        <v>6001760064</v>
      </c>
      <c r="J94" s="23">
        <v>1.7333333333333301</v>
      </c>
      <c r="K94" s="23">
        <v>51.323999999999998</v>
      </c>
      <c r="L94" s="23" t="str">
        <f t="shared" si="21"/>
        <v>NACIONAL</v>
      </c>
      <c r="M94" s="23" t="s">
        <v>618</v>
      </c>
      <c r="N94" s="23" t="str" cm="1">
        <f t="array" ref="N94">IFERROR(IF(M94="Principal","LES_ACTIVE",LES_INACTIVE),0)</f>
        <v>LES_ACTIVE</v>
      </c>
      <c r="O94" s="23">
        <f t="shared" si="17"/>
        <v>25</v>
      </c>
      <c r="P94" s="23" t="str">
        <f t="shared" si="14"/>
        <v>6001760064Principal</v>
      </c>
    </row>
    <row r="95" spans="1:16" ht="14.45" hidden="1">
      <c r="A95" s="26" t="s">
        <v>80</v>
      </c>
      <c r="B95" s="23" t="str">
        <f>IFERROR(VLOOKUP(A95,hoja!$A$2:$E$970,4,FALSE),0)</f>
        <v>OCCIDENTE</v>
      </c>
      <c r="C95" s="23" t="str">
        <f>IFERROR(VLOOKUP(A95,hoja!$A$2:$E$1370,5,FALSE),0)</f>
        <v>BUENAVENTURA</v>
      </c>
      <c r="D95" s="23" t="str">
        <f>IFERROR(VLOOKUP(A95,hoja!A:D,3,FALSE),0)</f>
        <v>60054</v>
      </c>
      <c r="E95" s="23" t="s">
        <v>683</v>
      </c>
      <c r="F95" s="23" t="str">
        <f>IFERROR(VLOOKUP(E95,hoja!$A$2:$E$970,4,FALSE),0)</f>
        <v>OCCIDENTE</v>
      </c>
      <c r="G95" s="23" t="str">
        <f>IFERROR(VLOOKUP(E95,hoja!$A$2:$E$970,5,FALSE),0)</f>
        <v>BUGA</v>
      </c>
      <c r="H95" s="103" t="str">
        <f>IFERROR(VLOOKUP(E95,hoja!A:C,3,FALSE),0)</f>
        <v>0411</v>
      </c>
      <c r="I95" s="24" t="str">
        <f t="shared" si="15"/>
        <v>600540411</v>
      </c>
      <c r="J95" s="23">
        <v>3.2666666666627862</v>
      </c>
      <c r="K95" s="23">
        <v>126.123</v>
      </c>
      <c r="L95" s="23" t="str">
        <f t="shared" si="19"/>
        <v>REGIONAL</v>
      </c>
      <c r="M95" s="23" t="s">
        <v>618</v>
      </c>
      <c r="N95" s="23" t="str" cm="1">
        <f t="array" ref="N95">IFERROR(IF(M95="Principal","LES_ACTIVE",LES_INACTIVE),0)</f>
        <v>LES_ACTIVE</v>
      </c>
      <c r="O95" s="23">
        <f t="shared" si="17"/>
        <v>25</v>
      </c>
      <c r="P95" s="23" t="str">
        <f t="shared" si="14"/>
        <v>600540411Principal</v>
      </c>
    </row>
    <row r="96" spans="1:16" ht="14.45" hidden="1">
      <c r="A96" s="26" t="s">
        <v>80</v>
      </c>
      <c r="B96" s="23" t="str">
        <f>IFERROR(VLOOKUP(A96,hoja!$A$2:$E$970,4,FALSE),0)</f>
        <v>OCCIDENTE</v>
      </c>
      <c r="C96" s="23" t="str">
        <f>IFERROR(VLOOKUP(A96,hoja!$A$2:$E$1370,5,FALSE),0)</f>
        <v>BUENAVENTURA</v>
      </c>
      <c r="D96" s="23" t="str">
        <f>IFERROR(VLOOKUP(A96,hoja!A:D,3,FALSE),0)</f>
        <v>60054</v>
      </c>
      <c r="E96" s="23" t="s">
        <v>684</v>
      </c>
      <c r="F96" s="23" t="str">
        <f>IFERROR(VLOOKUP(E96,hoja!$A$2:$E$970,4,FALSE),0)</f>
        <v>ANTIOQUIA</v>
      </c>
      <c r="G96" s="23" t="str">
        <f>IFERROR(VLOOKUP(E96,hoja!$A$2:$E$970,5,FALSE),0)</f>
        <v>MEDELLÍN</v>
      </c>
      <c r="H96" s="103" t="str">
        <f>IFERROR(VLOOKUP(E96,hoja!A:C,3,FALSE),0)</f>
        <v>60046</v>
      </c>
      <c r="I96" s="24" t="str">
        <f t="shared" si="15"/>
        <v>6005460046</v>
      </c>
      <c r="K96" s="23">
        <v>440</v>
      </c>
      <c r="L96" s="23" t="str">
        <f>IF(B96=F96,"REGIONAL","NACIONAL")</f>
        <v>NACIONAL</v>
      </c>
      <c r="M96" s="23" t="s">
        <v>618</v>
      </c>
      <c r="N96" s="23" t="str" cm="1">
        <f t="array" ref="N96">IFERROR(IF(M96="Principal","LES_ACTIVE",LES_INACTIVE),0)</f>
        <v>LES_ACTIVE</v>
      </c>
      <c r="O96" s="23">
        <f t="shared" si="17"/>
        <v>16</v>
      </c>
      <c r="P96" s="23" t="str">
        <f t="shared" si="14"/>
        <v>6005460046Principal</v>
      </c>
    </row>
    <row r="97" spans="1:16" ht="14.45" hidden="1">
      <c r="A97" s="26" t="s">
        <v>80</v>
      </c>
      <c r="B97" s="23" t="str">
        <f>IFERROR(VLOOKUP(A97,hoja!$A$2:$E$970,4,FALSE),0)</f>
        <v>OCCIDENTE</v>
      </c>
      <c r="C97" s="23" t="str">
        <f>IFERROR(VLOOKUP(A97,hoja!$A$2:$E$1370,5,FALSE),0)</f>
        <v>BUENAVENTURA</v>
      </c>
      <c r="D97" s="23" t="str">
        <f>IFERROR(VLOOKUP(A97,hoja!A:D,3,FALSE),0)</f>
        <v>60054</v>
      </c>
      <c r="E97" s="23" t="s">
        <v>635</v>
      </c>
      <c r="F97" s="23" t="str">
        <f>IFERROR(VLOOKUP(E97,hoja!$A$2:$E$970,4,FALSE),0)</f>
        <v>CENTRO</v>
      </c>
      <c r="G97" s="23" t="str">
        <f>IFERROR(VLOOKUP(E97,hoja!$A$2:$E$970,5,FALSE),0)</f>
        <v>BOGOTÁ</v>
      </c>
      <c r="H97" s="103" t="str">
        <f>IFERROR(VLOOKUP(E97,hoja!A:C,3,FALSE),0)</f>
        <v>0021</v>
      </c>
      <c r="I97" s="24" t="str">
        <f t="shared" si="15"/>
        <v>600540021</v>
      </c>
      <c r="K97" s="23">
        <v>502</v>
      </c>
      <c r="L97" s="23" t="str">
        <f t="shared" ref="L97:L100" si="22">IF(B97=F97,"REGIONAL","NACIONAL")</f>
        <v>NACIONAL</v>
      </c>
      <c r="M97" s="23" t="s">
        <v>618</v>
      </c>
      <c r="N97" s="23" t="str" cm="1">
        <f t="array" ref="N97">IFERROR(IF(M97="Principal","LES_ACTIVE",LES_INACTIVE),0)</f>
        <v>LES_ACTIVE</v>
      </c>
      <c r="O97" s="23">
        <f t="shared" si="17"/>
        <v>12</v>
      </c>
      <c r="P97" s="23" t="str">
        <f t="shared" si="14"/>
        <v>600540021Principal</v>
      </c>
    </row>
    <row r="98" spans="1:16" ht="14.45" hidden="1">
      <c r="A98" s="26" t="s">
        <v>80</v>
      </c>
      <c r="B98" s="23" t="str">
        <f>IFERROR(VLOOKUP(A98,hoja!$A$2:$E$970,4,FALSE),0)</f>
        <v>OCCIDENTE</v>
      </c>
      <c r="C98" s="23" t="str">
        <f>IFERROR(VLOOKUP(A98,hoja!$A$2:$E$1370,5,FALSE),0)</f>
        <v>BUENAVENTURA</v>
      </c>
      <c r="D98" s="23" t="str">
        <f>IFERROR(VLOOKUP(A98,hoja!A:D,3,FALSE),0)</f>
        <v>60054</v>
      </c>
      <c r="E98" s="23" t="s">
        <v>617</v>
      </c>
      <c r="F98" s="23" t="str">
        <f>IFERROR(VLOOKUP(E98,hoja!$A$2:$E$970,4,FALSE),0)</f>
        <v>ANTIOQUIA</v>
      </c>
      <c r="G98" s="23" t="str">
        <f>IFERROR(VLOOKUP(E98,hoja!$A$2:$E$970,5,FALSE),0)</f>
        <v>MEDELLÍN</v>
      </c>
      <c r="H98" s="103">
        <f>IFERROR(VLOOKUP(E98,hoja!A:C,3,FALSE),0)</f>
        <v>50443</v>
      </c>
      <c r="I98" s="24" t="str">
        <f t="shared" si="15"/>
        <v>6005450443</v>
      </c>
      <c r="K98" s="23">
        <v>470</v>
      </c>
      <c r="L98" s="23" t="str">
        <f t="shared" si="22"/>
        <v>NACIONAL</v>
      </c>
      <c r="M98" s="23" t="s">
        <v>618</v>
      </c>
      <c r="N98" s="23" t="str" cm="1">
        <f t="array" ref="N98">IFERROR(IF(M98="Principal","LES_ACTIVE",LES_INACTIVE),0)</f>
        <v>LES_ACTIVE</v>
      </c>
      <c r="O98" s="23">
        <f t="shared" si="17"/>
        <v>16</v>
      </c>
      <c r="P98" s="23" t="str">
        <f t="shared" si="14"/>
        <v>6005450443Principal</v>
      </c>
    </row>
    <row r="99" spans="1:16" ht="14.45" hidden="1">
      <c r="A99" s="26" t="s">
        <v>80</v>
      </c>
      <c r="B99" s="23" t="str">
        <f>IFERROR(VLOOKUP(A99,hoja!$A$2:$E$970,4,FALSE),0)</f>
        <v>OCCIDENTE</v>
      </c>
      <c r="C99" s="23" t="str">
        <f>IFERROR(VLOOKUP(A99,hoja!$A$2:$E$1370,5,FALSE),0)</f>
        <v>BUENAVENTURA</v>
      </c>
      <c r="D99" s="23" t="str">
        <f>IFERROR(VLOOKUP(A99,hoja!A:D,3,FALSE),0)</f>
        <v>60054</v>
      </c>
      <c r="E99" s="23" t="s">
        <v>653</v>
      </c>
      <c r="F99" s="23" t="str">
        <f>IFERROR(VLOOKUP(E99,hoja!$A$2:$E$970,4,FALSE),0)</f>
        <v>CENTRO</v>
      </c>
      <c r="G99" s="23" t="str">
        <f>IFERROR(VLOOKUP(E99,hoja!$A$2:$E$970,5,FALSE),0)</f>
        <v>MADRID</v>
      </c>
      <c r="H99" s="103" t="str">
        <f>IFERROR(VLOOKUP(E99,hoja!A:C,3,FALSE),0)</f>
        <v>2023</v>
      </c>
      <c r="I99" s="24" t="str">
        <f t="shared" si="15"/>
        <v>600542023</v>
      </c>
      <c r="K99" s="23">
        <v>481</v>
      </c>
      <c r="L99" s="23" t="str">
        <f t="shared" si="22"/>
        <v>NACIONAL</v>
      </c>
      <c r="M99" s="23" t="s">
        <v>618</v>
      </c>
      <c r="N99" s="23" t="str" cm="1">
        <f t="array" ref="N99">IFERROR(IF(M99="Principal","LES_ACTIVE",LES_INACTIVE),0)</f>
        <v>LES_ACTIVE</v>
      </c>
      <c r="O99" s="23">
        <f t="shared" si="17"/>
        <v>16</v>
      </c>
      <c r="P99" s="23" t="str">
        <f t="shared" si="14"/>
        <v>600542023Principal</v>
      </c>
    </row>
    <row r="100" spans="1:16" ht="14.45" hidden="1">
      <c r="A100" s="26" t="s">
        <v>80</v>
      </c>
      <c r="B100" s="23" t="str">
        <f>IFERROR(VLOOKUP(A100,hoja!$A$2:$E$970,4,FALSE),0)</f>
        <v>OCCIDENTE</v>
      </c>
      <c r="C100" s="23" t="str">
        <f>IFERROR(VLOOKUP(A100,hoja!$A$2:$E$1370,5,FALSE),0)</f>
        <v>BUENAVENTURA</v>
      </c>
      <c r="D100" s="23" t="str">
        <f>IFERROR(VLOOKUP(A100,hoja!A:D,3,FALSE),0)</f>
        <v>60054</v>
      </c>
      <c r="E100" s="23" t="s">
        <v>642</v>
      </c>
      <c r="F100" s="23" t="str">
        <f>IFERROR(VLOOKUP(E100,hoja!$A$2:$E$970,4,FALSE),0)</f>
        <v>COSTA</v>
      </c>
      <c r="G100" s="23" t="str">
        <f>IFERROR(VLOOKUP(E100,hoja!$A$2:$E$970,5,FALSE),0)</f>
        <v>BARRANQUILLA</v>
      </c>
      <c r="H100" s="103" t="str">
        <f>IFERROR(VLOOKUP(E100,hoja!A:C,3,FALSE),0)</f>
        <v>0111</v>
      </c>
      <c r="I100" s="24" t="str">
        <f t="shared" si="15"/>
        <v>600540111</v>
      </c>
      <c r="K100" s="23">
        <v>1187</v>
      </c>
      <c r="L100" s="23" t="str">
        <f t="shared" si="22"/>
        <v>NACIONAL</v>
      </c>
      <c r="M100" s="23" t="s">
        <v>618</v>
      </c>
      <c r="N100" s="23" t="str" cm="1">
        <f t="array" ref="N100">IFERROR(IF(M100="Principal","LES_ACTIVE",LES_INACTIVE),0)</f>
        <v>LES_ACTIVE</v>
      </c>
      <c r="O100" s="23">
        <f t="shared" si="17"/>
        <v>6</v>
      </c>
      <c r="P100" s="23" t="str">
        <f t="shared" si="14"/>
        <v>600540111Principal</v>
      </c>
    </row>
    <row r="101" spans="1:16" ht="14.45" hidden="1">
      <c r="A101" s="26" t="s">
        <v>80</v>
      </c>
      <c r="B101" s="23" t="str">
        <f>IFERROR(VLOOKUP(A101,hoja!$A$2:$E$970,4,FALSE),0)</f>
        <v>OCCIDENTE</v>
      </c>
      <c r="C101" s="23" t="str">
        <f>IFERROR(VLOOKUP(A101,hoja!$A$2:$E$1370,5,FALSE),0)</f>
        <v>BUENAVENTURA</v>
      </c>
      <c r="D101" s="23" t="str">
        <f>IFERROR(VLOOKUP(A101,hoja!A:D,3,FALSE),0)</f>
        <v>60054</v>
      </c>
      <c r="E101" s="23" t="s">
        <v>645</v>
      </c>
      <c r="F101" s="23" t="str">
        <f>IFERROR(VLOOKUP(E101,hoja!$A$2:$E$970,4,FALSE),0)</f>
        <v>OCCIDENTE</v>
      </c>
      <c r="G101" s="23" t="str">
        <f>IFERROR(VLOOKUP(E101,hoja!$A$2:$E$970,5,FALSE),0)</f>
        <v>CALI</v>
      </c>
      <c r="H101" s="103" t="str">
        <f>IFERROR(VLOOKUP(E101,hoja!A:C,3,FALSE),0)</f>
        <v>0410</v>
      </c>
      <c r="I101" s="24" t="str">
        <f t="shared" si="15"/>
        <v>600540410</v>
      </c>
      <c r="K101" s="23">
        <v>128</v>
      </c>
      <c r="L101" s="23" t="str">
        <f t="shared" si="19"/>
        <v>REGIONAL</v>
      </c>
      <c r="M101" s="23" t="s">
        <v>618</v>
      </c>
      <c r="N101" s="23" t="str" cm="1">
        <f t="array" ref="N101">IFERROR(IF(M101="Principal","LES_ACTIVE",LES_INACTIVE),0)</f>
        <v>LES_ACTIVE</v>
      </c>
      <c r="O101" s="23">
        <f t="shared" si="17"/>
        <v>25</v>
      </c>
      <c r="P101" s="23" t="str">
        <f t="shared" si="14"/>
        <v>600540410Principal</v>
      </c>
    </row>
    <row r="102" spans="1:16" ht="14.45" hidden="1">
      <c r="A102" s="26" t="s">
        <v>83</v>
      </c>
      <c r="B102" s="23" t="str">
        <f>IFERROR(VLOOKUP(A102,hoja!$A$2:$E$970,4,FALSE),0)</f>
        <v>OCCIDENTE</v>
      </c>
      <c r="C102" s="23" t="str">
        <f>IFERROR(VLOOKUP(A102,hoja!$A$2:$E$1370,5,FALSE),0)</f>
        <v>BUGA</v>
      </c>
      <c r="D102" s="23" t="str">
        <f>IFERROR(VLOOKUP(A102,hoja!A:D,3,FALSE),0)</f>
        <v>60159</v>
      </c>
      <c r="E102" s="23" t="s">
        <v>653</v>
      </c>
      <c r="F102" s="23" t="str">
        <f>IFERROR(VLOOKUP(E102,hoja!$A$2:$E$970,4,FALSE),0)</f>
        <v>CENTRO</v>
      </c>
      <c r="G102" s="23" t="str">
        <f>IFERROR(VLOOKUP(E102,hoja!$A$2:$E$970,5,FALSE),0)</f>
        <v>MADRID</v>
      </c>
      <c r="H102" s="103" t="str">
        <f>IFERROR(VLOOKUP(E102,hoja!A:C,3,FALSE),0)</f>
        <v>2023</v>
      </c>
      <c r="I102" s="24" t="str">
        <f t="shared" si="15"/>
        <v>601592023</v>
      </c>
      <c r="K102" s="23">
        <v>374</v>
      </c>
      <c r="L102" s="23" t="str">
        <f>IF(B102=F102,"REGIONAL","NACIONAL")</f>
        <v>NACIONAL</v>
      </c>
      <c r="M102" s="23" t="s">
        <v>618</v>
      </c>
      <c r="N102" s="23" t="str" cm="1">
        <f t="array" ref="N102">IFERROR(IF(M102="Principal","LES_ACTIVE",LES_INACTIVE),0)</f>
        <v>LES_ACTIVE</v>
      </c>
      <c r="O102" s="23">
        <f t="shared" si="17"/>
        <v>16</v>
      </c>
      <c r="P102" s="23" t="str">
        <f t="shared" si="14"/>
        <v>601592023Principal</v>
      </c>
    </row>
    <row r="103" spans="1:16" ht="14.45" hidden="1">
      <c r="A103" s="26" t="s">
        <v>685</v>
      </c>
      <c r="B103" s="23" t="str">
        <f>IFERROR(VLOOKUP(A103,hoja!$A$2:$E$970,4,FALSE),0)</f>
        <v>ANTIOQUIA</v>
      </c>
      <c r="C103" s="23" t="str">
        <f>IFERROR(VLOOKUP(A103,hoja!$A$2:$E$1370,5,FALSE),0)</f>
        <v>MEDELLÍN</v>
      </c>
      <c r="D103" s="23" t="str">
        <f>IFERROR(VLOOKUP(A103,hoja!A:D,3,FALSE),0)</f>
        <v>60097</v>
      </c>
      <c r="E103" s="23" t="s">
        <v>685</v>
      </c>
      <c r="F103" s="23" t="str">
        <f>IFERROR(VLOOKUP(E103,hoja!$A$2:$E$970,4,FALSE),0)</f>
        <v>ANTIOQUIA</v>
      </c>
      <c r="G103" s="23" t="str">
        <f>IFERROR(VLOOKUP(E103,hoja!$A$2:$E$970,5,FALSE),0)</f>
        <v>MEDELLÍN</v>
      </c>
      <c r="H103" s="103" t="str">
        <f>IFERROR(VLOOKUP(E103,hoja!A:C,3,FALSE),0)</f>
        <v>60097</v>
      </c>
      <c r="I103" s="24" t="str">
        <f t="shared" si="15"/>
        <v>6009760097</v>
      </c>
      <c r="K103" s="23">
        <v>15</v>
      </c>
      <c r="L103" s="23" t="str">
        <f t="shared" si="19"/>
        <v>REGIONAL</v>
      </c>
      <c r="M103" s="23" t="s">
        <v>618</v>
      </c>
      <c r="N103" s="23" t="str" cm="1">
        <f t="array" ref="N103">IFERROR(IF(M103="Principal","LES_ACTIVE",LES_INACTIVE),0)</f>
        <v>LES_ACTIVE</v>
      </c>
      <c r="O103" s="23">
        <f t="shared" si="17"/>
        <v>25</v>
      </c>
      <c r="P103" s="23" t="str">
        <f t="shared" si="14"/>
        <v>6009760097Principal</v>
      </c>
    </row>
    <row r="104" spans="1:16" ht="14.45" hidden="1">
      <c r="A104" s="26" t="s">
        <v>685</v>
      </c>
      <c r="B104" s="23" t="str">
        <f>IFERROR(VLOOKUP(A104,hoja!$A$2:$E$970,4,FALSE),0)</f>
        <v>ANTIOQUIA</v>
      </c>
      <c r="C104" s="23" t="str">
        <f>IFERROR(VLOOKUP(A104,hoja!$A$2:$E$1370,5,FALSE),0)</f>
        <v>MEDELLÍN</v>
      </c>
      <c r="D104" s="23" t="str">
        <f>IFERROR(VLOOKUP(A104,hoja!A:D,3,FALSE),0)</f>
        <v>60097</v>
      </c>
      <c r="E104" s="23" t="s">
        <v>630</v>
      </c>
      <c r="F104" s="23" t="str">
        <f>IFERROR(VLOOKUP(E104,hoja!$A$2:$E$970,4,FALSE),0)</f>
        <v>CENTRO</v>
      </c>
      <c r="G104" s="23" t="str">
        <f>IFERROR(VLOOKUP(E104,hoja!$A$2:$E$970,5,FALSE),0)</f>
        <v>SESQUILÉ</v>
      </c>
      <c r="H104" s="103" t="str">
        <f>IFERROR(VLOOKUP(E104,hoja!A:C,3,FALSE),0)</f>
        <v>1501</v>
      </c>
      <c r="I104" s="24" t="str">
        <f t="shared" si="15"/>
        <v>600971501</v>
      </c>
      <c r="K104" s="23">
        <v>477</v>
      </c>
      <c r="L104" s="23" t="str">
        <f>IF(B104=F104,"REGIONAL","NACIONAL")</f>
        <v>NACIONAL</v>
      </c>
      <c r="M104" s="23" t="s">
        <v>618</v>
      </c>
      <c r="N104" s="23" t="str" cm="1">
        <f t="array" ref="N104">IFERROR(IF(M104="Principal","LES_ACTIVE",LES_INACTIVE),0)</f>
        <v>LES_ACTIVE</v>
      </c>
      <c r="O104" s="23">
        <f t="shared" si="17"/>
        <v>16</v>
      </c>
      <c r="P104" s="23" t="str">
        <f t="shared" si="14"/>
        <v>600971501Principal</v>
      </c>
    </row>
    <row r="105" spans="1:16" ht="14.45" hidden="1">
      <c r="A105" s="26" t="s">
        <v>685</v>
      </c>
      <c r="B105" s="23" t="str">
        <f>IFERROR(VLOOKUP(A105,hoja!$A$2:$E$970,4,FALSE),0)</f>
        <v>ANTIOQUIA</v>
      </c>
      <c r="C105" s="23" t="str">
        <f>IFERROR(VLOOKUP(A105,hoja!$A$2:$E$1370,5,FALSE),0)</f>
        <v>MEDELLÍN</v>
      </c>
      <c r="D105" s="23" t="str">
        <f>IFERROR(VLOOKUP(A105,hoja!A:D,3,FALSE),0)</f>
        <v>60097</v>
      </c>
      <c r="E105" s="23" t="s">
        <v>634</v>
      </c>
      <c r="F105" s="23" t="str">
        <f>IFERROR(VLOOKUP(E105,hoja!$A$2:$E$970,4,FALSE),0)</f>
        <v>CENTRO</v>
      </c>
      <c r="G105" s="23" t="str">
        <f>IFERROR(VLOOKUP(E105,hoja!$A$2:$E$970,5,FALSE),0)</f>
        <v>BOGOTÁ</v>
      </c>
      <c r="H105" s="103" t="str">
        <f>IFERROR(VLOOKUP(E105,hoja!A:C,3,FALSE),0)</f>
        <v>0011</v>
      </c>
      <c r="I105" s="24" t="str">
        <f t="shared" si="15"/>
        <v>600970011</v>
      </c>
      <c r="K105" s="23">
        <v>432</v>
      </c>
      <c r="L105" s="23" t="str">
        <f>IF(B105=F105,"REGIONAL","NACIONAL")</f>
        <v>NACIONAL</v>
      </c>
      <c r="M105" s="23" t="s">
        <v>623</v>
      </c>
      <c r="N105" s="23" t="s">
        <v>624</v>
      </c>
      <c r="O105" s="23">
        <f t="shared" si="17"/>
        <v>16</v>
      </c>
      <c r="P105" s="23" t="str">
        <f t="shared" si="14"/>
        <v>600970011Facatativa</v>
      </c>
    </row>
    <row r="106" spans="1:16" ht="14.45" hidden="1">
      <c r="A106" s="26" t="s">
        <v>685</v>
      </c>
      <c r="B106" s="23" t="str">
        <f>IFERROR(VLOOKUP(A106,hoja!$A$2:$E$970,4,FALSE),0)</f>
        <v>ANTIOQUIA</v>
      </c>
      <c r="C106" s="23" t="str">
        <f>IFERROR(VLOOKUP(A106,hoja!$A$2:$E$1370,5,FALSE),0)</f>
        <v>MEDELLÍN</v>
      </c>
      <c r="D106" s="23" t="str">
        <f>IFERROR(VLOOKUP(A106,hoja!A:D,3,FALSE),0)</f>
        <v>60097</v>
      </c>
      <c r="E106" s="23" t="s">
        <v>641</v>
      </c>
      <c r="F106" s="23" t="str">
        <f>IFERROR(VLOOKUP(E106,hoja!$A$2:$E$970,4,FALSE),0)</f>
        <v>ANTIOQUIA</v>
      </c>
      <c r="G106" s="23" t="str">
        <f>IFERROR(VLOOKUP(E106,hoja!$A$2:$E$970,5,FALSE),0)</f>
        <v>MEDELLÍN</v>
      </c>
      <c r="H106" s="103" t="str">
        <f>IFERROR(VLOOKUP(E106,hoja!A:C,3,FALSE),0)</f>
        <v>0079</v>
      </c>
      <c r="I106" s="24" t="str">
        <f t="shared" si="15"/>
        <v>600970079</v>
      </c>
      <c r="K106" s="23">
        <v>34.4</v>
      </c>
      <c r="L106" s="23" t="str">
        <f t="shared" si="19"/>
        <v>REGIONAL</v>
      </c>
      <c r="M106" s="23" t="s">
        <v>618</v>
      </c>
      <c r="N106" s="23" t="str" cm="1">
        <f t="array" ref="N106">IFERROR(IF(M106="Principal","LES_ACTIVE",LES_INACTIVE),0)</f>
        <v>LES_ACTIVE</v>
      </c>
      <c r="O106" s="23">
        <f t="shared" si="17"/>
        <v>25</v>
      </c>
      <c r="P106" s="23" t="str">
        <f t="shared" si="14"/>
        <v>600970079Principal</v>
      </c>
    </row>
    <row r="107" spans="1:16" ht="14.45" hidden="1">
      <c r="A107" s="26" t="s">
        <v>685</v>
      </c>
      <c r="B107" s="23" t="str">
        <f>IFERROR(VLOOKUP(A107,hoja!$A$2:$E$970,4,FALSE),0)</f>
        <v>ANTIOQUIA</v>
      </c>
      <c r="C107" s="23" t="str">
        <f>IFERROR(VLOOKUP(A107,hoja!$A$2:$E$1370,5,FALSE),0)</f>
        <v>MEDELLÍN</v>
      </c>
      <c r="D107" s="23" t="str">
        <f>IFERROR(VLOOKUP(A107,hoja!A:D,3,FALSE),0)</f>
        <v>60097</v>
      </c>
      <c r="E107" s="23" t="s">
        <v>642</v>
      </c>
      <c r="F107" s="23" t="str">
        <f>IFERROR(VLOOKUP(E107,hoja!$A$2:$E$970,4,FALSE),0)</f>
        <v>COSTA</v>
      </c>
      <c r="G107" s="23" t="str">
        <f>IFERROR(VLOOKUP(E107,hoja!$A$2:$E$970,5,FALSE),0)</f>
        <v>BARRANQUILLA</v>
      </c>
      <c r="H107" s="103" t="str">
        <f>IFERROR(VLOOKUP(E107,hoja!A:C,3,FALSE),0)</f>
        <v>0111</v>
      </c>
      <c r="I107" s="24" t="str">
        <f t="shared" si="15"/>
        <v>600970111</v>
      </c>
      <c r="K107" s="23">
        <v>709</v>
      </c>
      <c r="L107" s="23" t="str">
        <f>IF(B107=F107,"REGIONAL","NACIONAL")</f>
        <v>NACIONAL</v>
      </c>
      <c r="M107" s="23" t="s">
        <v>618</v>
      </c>
      <c r="N107" s="23" t="str" cm="1">
        <f t="array" ref="N107">IFERROR(IF(M107="Principal","LES_ACTIVE",LES_INACTIVE),0)</f>
        <v>LES_ACTIVE</v>
      </c>
      <c r="O107" s="23">
        <f t="shared" si="17"/>
        <v>12</v>
      </c>
      <c r="P107" s="23" t="str">
        <f t="shared" si="14"/>
        <v>600970111Principal</v>
      </c>
    </row>
    <row r="108" spans="1:16" ht="14.45" hidden="1">
      <c r="A108" s="26" t="s">
        <v>685</v>
      </c>
      <c r="B108" s="23" t="str">
        <f>IFERROR(VLOOKUP(A108,hoja!$A$2:$E$970,4,FALSE),0)</f>
        <v>ANTIOQUIA</v>
      </c>
      <c r="C108" s="23" t="str">
        <f>IFERROR(VLOOKUP(A108,hoja!$A$2:$E$1370,5,FALSE),0)</f>
        <v>MEDELLÍN</v>
      </c>
      <c r="D108" s="23" t="str">
        <f>IFERROR(VLOOKUP(A108,hoja!A:D,3,FALSE),0)</f>
        <v>60097</v>
      </c>
      <c r="E108" s="23" t="s">
        <v>672</v>
      </c>
      <c r="F108" s="23" t="str">
        <f>IFERROR(VLOOKUP(E108,hoja!$A$2:$E$970,4,FALSE),0)</f>
        <v>ANTIOQUIA</v>
      </c>
      <c r="G108" s="23" t="str">
        <f>IFERROR(VLOOKUP(E108,hoja!$A$2:$E$970,5,FALSE),0)</f>
        <v>MEDELLÍN</v>
      </c>
      <c r="H108" s="103" t="str">
        <f>IFERROR(VLOOKUP(E108,hoja!A:C,3,FALSE),0)</f>
        <v>0092</v>
      </c>
      <c r="I108" s="24" t="str">
        <f t="shared" si="15"/>
        <v>600970092</v>
      </c>
      <c r="K108" s="23">
        <v>24.9</v>
      </c>
      <c r="L108" s="23" t="str">
        <f t="shared" si="19"/>
        <v>REGIONAL</v>
      </c>
      <c r="M108" s="23" t="s">
        <v>618</v>
      </c>
      <c r="N108" s="23" t="str" cm="1">
        <f t="array" ref="N108">IFERROR(IF(M108="Principal","LES_ACTIVE",LES_INACTIVE),0)</f>
        <v>LES_ACTIVE</v>
      </c>
      <c r="O108" s="23">
        <f t="shared" si="17"/>
        <v>25</v>
      </c>
      <c r="P108" s="23" t="str">
        <f t="shared" si="14"/>
        <v>600970092Principal</v>
      </c>
    </row>
    <row r="109" spans="1:16" ht="14.45" hidden="1">
      <c r="A109" s="26" t="s">
        <v>685</v>
      </c>
      <c r="B109" s="23" t="str">
        <f>IFERROR(VLOOKUP(A109,hoja!$A$2:$E$970,4,FALSE),0)</f>
        <v>ANTIOQUIA</v>
      </c>
      <c r="C109" s="23" t="str">
        <f>IFERROR(VLOOKUP(A109,hoja!$A$2:$E$1370,5,FALSE),0)</f>
        <v>MEDELLÍN</v>
      </c>
      <c r="D109" s="23" t="str">
        <f>IFERROR(VLOOKUP(A109,hoja!A:D,3,FALSE),0)</f>
        <v>60097</v>
      </c>
      <c r="E109" s="23" t="s">
        <v>645</v>
      </c>
      <c r="F109" s="23" t="str">
        <f>IFERROR(VLOOKUP(E109,hoja!$A$2:$E$970,4,FALSE),0)</f>
        <v>OCCIDENTE</v>
      </c>
      <c r="G109" s="23" t="str">
        <f>IFERROR(VLOOKUP(E109,hoja!$A$2:$E$970,5,FALSE),0)</f>
        <v>CALI</v>
      </c>
      <c r="H109" s="103" t="str">
        <f>IFERROR(VLOOKUP(E109,hoja!A:C,3,FALSE),0)</f>
        <v>0410</v>
      </c>
      <c r="I109" s="24" t="str">
        <f t="shared" si="15"/>
        <v>600970410</v>
      </c>
      <c r="K109" s="23">
        <v>377</v>
      </c>
      <c r="L109" s="23" t="str">
        <f>IF(B109=F109,"REGIONAL","NACIONAL")</f>
        <v>NACIONAL</v>
      </c>
      <c r="M109" s="23" t="s">
        <v>618</v>
      </c>
      <c r="N109" s="23" t="str" cm="1">
        <f t="array" ref="N109">IFERROR(IF(M109="Principal","LES_ACTIVE",LES_INACTIVE),0)</f>
        <v>LES_ACTIVE</v>
      </c>
      <c r="O109" s="23">
        <f t="shared" si="17"/>
        <v>16</v>
      </c>
      <c r="P109" s="23" t="str">
        <f t="shared" si="14"/>
        <v>600970410Principal</v>
      </c>
    </row>
    <row r="110" spans="1:16" ht="14.45" hidden="1">
      <c r="A110" s="26" t="s">
        <v>95</v>
      </c>
      <c r="B110" s="23" t="str">
        <f>IFERROR(VLOOKUP(A110,hoja!$A$2:$E$970,4,FALSE),0)</f>
        <v>OCCIDENTE</v>
      </c>
      <c r="C110" s="23" t="str">
        <f>IFERROR(VLOOKUP(A110,hoja!$A$2:$E$1370,5,FALSE),0)</f>
        <v>CALI</v>
      </c>
      <c r="D110" s="23" t="str">
        <f>IFERROR(VLOOKUP(A110,hoja!A:D,3,FALSE),0)</f>
        <v>3024</v>
      </c>
      <c r="E110" s="23" t="s">
        <v>95</v>
      </c>
      <c r="F110" s="23" t="str">
        <f>IFERROR(VLOOKUP(E110,hoja!$A$2:$E$970,4,FALSE),0)</f>
        <v>OCCIDENTE</v>
      </c>
      <c r="G110" s="23" t="str">
        <f>IFERROR(VLOOKUP(E110,hoja!$A$2:$E$970,5,FALSE),0)</f>
        <v>CALI</v>
      </c>
      <c r="H110" s="103" t="str">
        <f>IFERROR(VLOOKUP(E110,hoja!A:C,3,FALSE),0)</f>
        <v>3024</v>
      </c>
      <c r="I110" s="24" t="str">
        <f t="shared" si="15"/>
        <v>30243024</v>
      </c>
      <c r="K110" s="23">
        <v>15</v>
      </c>
      <c r="L110" s="23" t="str">
        <f t="shared" si="19"/>
        <v>REGIONAL</v>
      </c>
      <c r="M110" s="23" t="s">
        <v>618</v>
      </c>
      <c r="N110" s="23" t="str" cm="1">
        <f t="array" ref="N110">IFERROR(IF(M110="Principal","LES_ACTIVE",LES_INACTIVE),0)</f>
        <v>LES_ACTIVE</v>
      </c>
      <c r="O110" s="23">
        <f t="shared" si="17"/>
        <v>25</v>
      </c>
      <c r="P110" s="23" t="str">
        <f t="shared" si="14"/>
        <v>30243024Principal</v>
      </c>
    </row>
    <row r="111" spans="1:16" ht="14.45" hidden="1">
      <c r="A111" s="26" t="s">
        <v>95</v>
      </c>
      <c r="B111" s="23" t="str">
        <f>IFERROR(VLOOKUP(A111,hoja!$A$2:$E$970,4,FALSE),0)</f>
        <v>OCCIDENTE</v>
      </c>
      <c r="C111" s="23" t="str">
        <f>IFERROR(VLOOKUP(A111,hoja!$A$2:$E$1370,5,FALSE),0)</f>
        <v>CALI</v>
      </c>
      <c r="D111" s="23" t="str">
        <f>IFERROR(VLOOKUP(A111,hoja!A:D,3,FALSE),0)</f>
        <v>3024</v>
      </c>
      <c r="E111" s="23" t="s">
        <v>650</v>
      </c>
      <c r="F111" s="23" t="str">
        <f>IFERROR(VLOOKUP(E111,hoja!$A$2:$E$970,4,FALSE),0)</f>
        <v>OCCIDENTE</v>
      </c>
      <c r="G111" s="23" t="str">
        <f>IFERROR(VLOOKUP(E111,hoja!$A$2:$E$970,5,FALSE),0)</f>
        <v>CALOTO</v>
      </c>
      <c r="H111" s="103" t="str">
        <f>IFERROR(VLOOKUP(E111,hoja!A:C,3,FALSE),0)</f>
        <v>0445</v>
      </c>
      <c r="I111" s="24" t="str">
        <f t="shared" si="15"/>
        <v>30240445</v>
      </c>
      <c r="K111" s="23">
        <v>84.3</v>
      </c>
      <c r="L111" s="23" t="str">
        <f t="shared" si="19"/>
        <v>REGIONAL</v>
      </c>
      <c r="M111" s="23" t="s">
        <v>618</v>
      </c>
      <c r="N111" s="23" t="str" cm="1">
        <f t="array" ref="N111">IFERROR(IF(M111="Principal","LES_ACTIVE",LES_INACTIVE),0)</f>
        <v>LES_ACTIVE</v>
      </c>
      <c r="O111" s="23">
        <f t="shared" si="17"/>
        <v>25</v>
      </c>
      <c r="P111" s="23" t="str">
        <f t="shared" si="14"/>
        <v>30240445Principal</v>
      </c>
    </row>
    <row r="112" spans="1:16" ht="14.45" hidden="1">
      <c r="A112" s="26" t="s">
        <v>95</v>
      </c>
      <c r="B112" s="23" t="str">
        <f>IFERROR(VLOOKUP(A112,hoja!$A$2:$E$970,4,FALSE),0)</f>
        <v>OCCIDENTE</v>
      </c>
      <c r="C112" s="23" t="str">
        <f>IFERROR(VLOOKUP(A112,hoja!$A$2:$E$1370,5,FALSE),0)</f>
        <v>CALI</v>
      </c>
      <c r="D112" s="23" t="str">
        <f>IFERROR(VLOOKUP(A112,hoja!A:D,3,FALSE),0)</f>
        <v>3024</v>
      </c>
      <c r="E112" s="23" t="s">
        <v>659</v>
      </c>
      <c r="F112" s="23" t="str">
        <f>IFERROR(VLOOKUP(E112,hoja!$A$2:$E$970,4,FALSE),0)</f>
        <v>OCCIDENTE</v>
      </c>
      <c r="G112" s="23" t="str">
        <f>IFERROR(VLOOKUP(E112,hoja!$A$2:$E$970,5,FALSE),0)</f>
        <v>ARMENIA</v>
      </c>
      <c r="H112" s="103" t="str">
        <f>IFERROR(VLOOKUP(E112,hoja!A:C,3,FALSE),0)</f>
        <v>0142</v>
      </c>
      <c r="I112" s="24" t="str">
        <f t="shared" si="15"/>
        <v>30240142</v>
      </c>
      <c r="K112" s="23">
        <v>179</v>
      </c>
      <c r="L112" s="23" t="str">
        <f t="shared" si="19"/>
        <v>REGIONAL</v>
      </c>
      <c r="M112" s="23" t="s">
        <v>618</v>
      </c>
      <c r="N112" s="23" t="str" cm="1">
        <f t="array" ref="N112">IFERROR(IF(M112="Principal","LES_ACTIVE",LES_INACTIVE),0)</f>
        <v>LES_ACTIVE</v>
      </c>
      <c r="O112" s="23">
        <f t="shared" si="17"/>
        <v>25</v>
      </c>
      <c r="P112" s="23" t="str">
        <f t="shared" si="14"/>
        <v>30240142Principal</v>
      </c>
    </row>
    <row r="113" spans="1:16" ht="14.45" hidden="1">
      <c r="A113" s="26" t="s">
        <v>95</v>
      </c>
      <c r="B113" s="23" t="str">
        <f>IFERROR(VLOOKUP(A113,hoja!$A$2:$E$970,4,FALSE),0)</f>
        <v>OCCIDENTE</v>
      </c>
      <c r="C113" s="23" t="str">
        <f>IFERROR(VLOOKUP(A113,hoja!$A$2:$E$1370,5,FALSE),0)</f>
        <v>CALI</v>
      </c>
      <c r="D113" s="23" t="str">
        <f>IFERROR(VLOOKUP(A113,hoja!A:D,3,FALSE),0)</f>
        <v>3024</v>
      </c>
      <c r="E113" s="23" t="s">
        <v>660</v>
      </c>
      <c r="F113" s="23" t="str">
        <f>IFERROR(VLOOKUP(E113,hoja!$A$2:$E$970,4,FALSE),0)</f>
        <v>CENTRO</v>
      </c>
      <c r="G113" s="23" t="str">
        <f>IFERROR(VLOOKUP(E113,hoja!$A$2:$E$970,5,FALSE),0)</f>
        <v>BOGOTÁ</v>
      </c>
      <c r="H113" s="103" t="str">
        <f>IFERROR(VLOOKUP(E113,hoja!A:C,3,FALSE),0)</f>
        <v>0035</v>
      </c>
      <c r="I113" s="24" t="str">
        <f t="shared" si="15"/>
        <v>30240035</v>
      </c>
      <c r="K113" s="23">
        <v>445</v>
      </c>
      <c r="L113" s="23" t="str">
        <f>IF(B113=F113,"REGIONAL","NACIONAL")</f>
        <v>NACIONAL</v>
      </c>
      <c r="M113" s="23" t="s">
        <v>618</v>
      </c>
      <c r="N113" s="23" t="str" cm="1">
        <f t="array" ref="N113">IFERROR(IF(M113="Principal","LES_ACTIVE",LES_INACTIVE),0)</f>
        <v>LES_ACTIVE</v>
      </c>
      <c r="O113" s="23">
        <f t="shared" si="17"/>
        <v>16</v>
      </c>
      <c r="P113" s="23" t="str">
        <f t="shared" si="14"/>
        <v>30240035Principal</v>
      </c>
    </row>
    <row r="114" spans="1:16" ht="14.45" hidden="1">
      <c r="A114" s="26" t="s">
        <v>95</v>
      </c>
      <c r="B114" s="23" t="str">
        <f>IFERROR(VLOOKUP(A114,hoja!$A$2:$E$970,4,FALSE),0)</f>
        <v>OCCIDENTE</v>
      </c>
      <c r="C114" s="23" t="str">
        <f>IFERROR(VLOOKUP(A114,hoja!$A$2:$E$1370,5,FALSE),0)</f>
        <v>CALI</v>
      </c>
      <c r="D114" s="23" t="str">
        <f>IFERROR(VLOOKUP(A114,hoja!A:D,3,FALSE),0)</f>
        <v>3024</v>
      </c>
      <c r="E114" s="23" t="s">
        <v>661</v>
      </c>
      <c r="F114" s="23" t="str">
        <f>IFERROR(VLOOKUP(E114,hoja!$A$2:$E$970,4,FALSE),0)</f>
        <v>COSTA</v>
      </c>
      <c r="G114" s="23" t="str">
        <f>IFERROR(VLOOKUP(E114,hoja!$A$2:$E$970,5,FALSE),0)</f>
        <v>CARTAGENA</v>
      </c>
      <c r="H114" s="103" t="str">
        <f>IFERROR(VLOOKUP(E114,hoja!A:C,3,FALSE),0)</f>
        <v>0113</v>
      </c>
      <c r="I114" s="24" t="str">
        <f t="shared" si="15"/>
        <v>30240113</v>
      </c>
      <c r="K114" s="23">
        <v>1079</v>
      </c>
      <c r="L114" s="23" t="str">
        <f t="shared" ref="L114:L118" si="23">IF(B114=F114,"REGIONAL","NACIONAL")</f>
        <v>NACIONAL</v>
      </c>
      <c r="M114" s="23" t="s">
        <v>618</v>
      </c>
      <c r="N114" s="23" t="str" cm="1">
        <f t="array" ref="N114">IFERROR(IF(M114="Principal","LES_ACTIVE",LES_INACTIVE),0)</f>
        <v>LES_ACTIVE</v>
      </c>
      <c r="O114" s="23">
        <f t="shared" si="17"/>
        <v>8</v>
      </c>
      <c r="P114" s="23" t="str">
        <f t="shared" si="14"/>
        <v>30240113Principal</v>
      </c>
    </row>
    <row r="115" spans="1:16" ht="14.45" hidden="1">
      <c r="A115" s="26" t="s">
        <v>95</v>
      </c>
      <c r="B115" s="23" t="str">
        <f>IFERROR(VLOOKUP(A115,hoja!$A$2:$E$970,4,FALSE),0)</f>
        <v>OCCIDENTE</v>
      </c>
      <c r="C115" s="23" t="str">
        <f>IFERROR(VLOOKUP(A115,hoja!$A$2:$E$1370,5,FALSE),0)</f>
        <v>CALI</v>
      </c>
      <c r="D115" s="23" t="str">
        <f>IFERROR(VLOOKUP(A115,hoja!A:D,3,FALSE),0)</f>
        <v>3024</v>
      </c>
      <c r="E115" s="23" t="s">
        <v>655</v>
      </c>
      <c r="F115" s="23" t="str">
        <f>IFERROR(VLOOKUP(E115,hoja!$A$2:$E$970,4,FALSE),0)</f>
        <v>ANTIOQUIA</v>
      </c>
      <c r="G115" s="23" t="str">
        <f>IFERROR(VLOOKUP(E115,hoja!$A$2:$E$970,5,FALSE),0)</f>
        <v>MEDELLÍN</v>
      </c>
      <c r="H115" s="103" t="str">
        <f>IFERROR(VLOOKUP(E115,hoja!A:C,3,FALSE),0)</f>
        <v>0292</v>
      </c>
      <c r="I115" s="24" t="str">
        <f t="shared" si="15"/>
        <v>30240292</v>
      </c>
      <c r="K115" s="23">
        <v>430</v>
      </c>
      <c r="L115" s="23" t="str">
        <f t="shared" si="23"/>
        <v>NACIONAL</v>
      </c>
      <c r="M115" s="23" t="s">
        <v>618</v>
      </c>
      <c r="N115" s="23" t="str" cm="1">
        <f t="array" ref="N115">IFERROR(IF(M115="Principal","LES_ACTIVE",LES_INACTIVE),0)</f>
        <v>LES_ACTIVE</v>
      </c>
      <c r="O115" s="23">
        <f t="shared" si="17"/>
        <v>16</v>
      </c>
      <c r="P115" s="23" t="str">
        <f t="shared" si="14"/>
        <v>30240292Principal</v>
      </c>
    </row>
    <row r="116" spans="1:16" ht="14.45" hidden="1">
      <c r="A116" s="26" t="s">
        <v>95</v>
      </c>
      <c r="B116" s="23" t="str">
        <f>IFERROR(VLOOKUP(A116,hoja!$A$2:$E$970,4,FALSE),0)</f>
        <v>OCCIDENTE</v>
      </c>
      <c r="C116" s="23" t="str">
        <f>IFERROR(VLOOKUP(A116,hoja!$A$2:$E$1370,5,FALSE),0)</f>
        <v>CALI</v>
      </c>
      <c r="D116" s="23" t="str">
        <f>IFERROR(VLOOKUP(A116,hoja!A:D,3,FALSE),0)</f>
        <v>3024</v>
      </c>
      <c r="E116" s="23" t="s">
        <v>686</v>
      </c>
      <c r="F116" s="23" t="str">
        <f>IFERROR(VLOOKUP(E116,hoja!$A$2:$E$970,4,FALSE),0)</f>
        <v>SANTANDER</v>
      </c>
      <c r="G116" s="23" t="str">
        <f>IFERROR(VLOOKUP(E116,hoja!$A$2:$E$970,5,FALSE),0)</f>
        <v>BARRANCABERMEJA</v>
      </c>
      <c r="H116" s="103" t="str">
        <f>IFERROR(VLOOKUP(E116,hoja!A:C,3,FALSE),0)</f>
        <v>0424</v>
      </c>
      <c r="I116" s="24" t="str">
        <f t="shared" si="15"/>
        <v>30240424</v>
      </c>
      <c r="K116" s="23">
        <v>726</v>
      </c>
      <c r="L116" s="23" t="str">
        <f t="shared" si="23"/>
        <v>NACIONAL</v>
      </c>
      <c r="M116" s="23" t="s">
        <v>618</v>
      </c>
      <c r="N116" s="23" t="str" cm="1">
        <f t="array" ref="N116">IFERROR(IF(M116="Principal","LES_ACTIVE",LES_INACTIVE),0)</f>
        <v>LES_ACTIVE</v>
      </c>
      <c r="O116" s="23">
        <f t="shared" si="17"/>
        <v>12</v>
      </c>
      <c r="P116" s="23" t="str">
        <f t="shared" si="14"/>
        <v>30240424Principal</v>
      </c>
    </row>
    <row r="117" spans="1:16" ht="14.45" hidden="1">
      <c r="A117" s="26" t="s">
        <v>95</v>
      </c>
      <c r="B117" s="23" t="str">
        <f>IFERROR(VLOOKUP(A117,hoja!$A$2:$E$970,4,FALSE),0)</f>
        <v>OCCIDENTE</v>
      </c>
      <c r="C117" s="23" t="str">
        <f>IFERROR(VLOOKUP(A117,hoja!$A$2:$E$1370,5,FALSE),0)</f>
        <v>CALI</v>
      </c>
      <c r="D117" s="23" t="str">
        <f>IFERROR(VLOOKUP(A117,hoja!A:D,3,FALSE),0)</f>
        <v>3024</v>
      </c>
      <c r="E117" s="23" t="s">
        <v>635</v>
      </c>
      <c r="F117" s="23" t="str">
        <f>IFERROR(VLOOKUP(E117,hoja!$A$2:$E$970,4,FALSE),0)</f>
        <v>CENTRO</v>
      </c>
      <c r="G117" s="23" t="str">
        <f>IFERROR(VLOOKUP(E117,hoja!$A$2:$E$970,5,FALSE),0)</f>
        <v>BOGOTÁ</v>
      </c>
      <c r="H117" s="103" t="str">
        <f>IFERROR(VLOOKUP(E117,hoja!A:C,3,FALSE),0)</f>
        <v>0021</v>
      </c>
      <c r="I117" s="24" t="str">
        <f t="shared" si="15"/>
        <v>30240021</v>
      </c>
      <c r="K117" s="23">
        <v>458</v>
      </c>
      <c r="L117" s="23" t="str">
        <f t="shared" si="23"/>
        <v>NACIONAL</v>
      </c>
      <c r="M117" s="23" t="s">
        <v>618</v>
      </c>
      <c r="N117" s="23" t="str" cm="1">
        <f t="array" ref="N117">IFERROR(IF(M117="Principal","LES_ACTIVE",LES_INACTIVE),0)</f>
        <v>LES_ACTIVE</v>
      </c>
      <c r="O117" s="23">
        <f t="shared" si="17"/>
        <v>16</v>
      </c>
      <c r="P117" s="23" t="str">
        <f t="shared" si="14"/>
        <v>30240021Principal</v>
      </c>
    </row>
    <row r="118" spans="1:16" ht="14.45" hidden="1">
      <c r="A118" s="26" t="s">
        <v>95</v>
      </c>
      <c r="B118" s="23" t="str">
        <f>IFERROR(VLOOKUP(A118,hoja!$A$2:$E$970,4,FALSE),0)</f>
        <v>OCCIDENTE</v>
      </c>
      <c r="C118" s="23" t="str">
        <f>IFERROR(VLOOKUP(A118,hoja!$A$2:$E$1370,5,FALSE),0)</f>
        <v>CALI</v>
      </c>
      <c r="D118" s="23" t="str">
        <f>IFERROR(VLOOKUP(A118,hoja!A:D,3,FALSE),0)</f>
        <v>3024</v>
      </c>
      <c r="E118" s="23" t="s">
        <v>617</v>
      </c>
      <c r="F118" s="23" t="str">
        <f>IFERROR(VLOOKUP(E118,hoja!$A$2:$E$970,4,FALSE),0)</f>
        <v>ANTIOQUIA</v>
      </c>
      <c r="G118" s="23" t="str">
        <f>IFERROR(VLOOKUP(E118,hoja!$A$2:$E$970,5,FALSE),0)</f>
        <v>MEDELLÍN</v>
      </c>
      <c r="H118" s="103">
        <f>IFERROR(VLOOKUP(E118,hoja!A:C,3,FALSE),0)</f>
        <v>50443</v>
      </c>
      <c r="I118" s="24" t="str">
        <f t="shared" si="15"/>
        <v>302450443</v>
      </c>
      <c r="K118" s="23">
        <v>457</v>
      </c>
      <c r="L118" s="23" t="str">
        <f t="shared" si="23"/>
        <v>NACIONAL</v>
      </c>
      <c r="M118" s="23" t="s">
        <v>618</v>
      </c>
      <c r="N118" s="23" t="str" cm="1">
        <f t="array" ref="N118">IFERROR(IF(M118="Principal","LES_ACTIVE",LES_INACTIVE),0)</f>
        <v>LES_ACTIVE</v>
      </c>
      <c r="O118" s="23">
        <f t="shared" si="17"/>
        <v>16</v>
      </c>
      <c r="P118" s="23" t="str">
        <f t="shared" si="14"/>
        <v>302450443Principal</v>
      </c>
    </row>
    <row r="119" spans="1:16" ht="14.45" hidden="1">
      <c r="A119" s="26" t="s">
        <v>95</v>
      </c>
      <c r="B119" s="23" t="str">
        <f>IFERROR(VLOOKUP(A119,hoja!$A$2:$E$970,4,FALSE),0)</f>
        <v>OCCIDENTE</v>
      </c>
      <c r="C119" s="23" t="str">
        <f>IFERROR(VLOOKUP(A119,hoja!$A$2:$E$1370,5,FALSE),0)</f>
        <v>CALI</v>
      </c>
      <c r="D119" s="23" t="str">
        <f>IFERROR(VLOOKUP(A119,hoja!A:D,3,FALSE),0)</f>
        <v>3024</v>
      </c>
      <c r="E119" s="23" t="s">
        <v>687</v>
      </c>
      <c r="F119" s="23" t="str">
        <f>IFERROR(VLOOKUP(E119,hoja!$A$2:$E$970,4,FALSE),0)</f>
        <v>OCCIDENTE</v>
      </c>
      <c r="G119" s="23" t="str">
        <f>IFERROR(VLOOKUP(E119,hoja!$A$2:$E$970,5,FALSE),0)</f>
        <v>TULUÁ</v>
      </c>
      <c r="H119" s="103" t="str">
        <f>IFERROR(VLOOKUP(E119,hoja!A:C,3,FALSE),0)</f>
        <v>2007</v>
      </c>
      <c r="I119" s="24" t="str">
        <f t="shared" si="15"/>
        <v>30242007</v>
      </c>
      <c r="K119" s="23">
        <v>95</v>
      </c>
      <c r="L119" s="23" t="str">
        <f t="shared" si="19"/>
        <v>REGIONAL</v>
      </c>
      <c r="M119" s="23" t="s">
        <v>618</v>
      </c>
      <c r="N119" s="23" t="str" cm="1">
        <f t="array" ref="N119">IFERROR(IF(M119="Principal","LES_ACTIVE",LES_INACTIVE),0)</f>
        <v>LES_ACTIVE</v>
      </c>
      <c r="O119" s="23">
        <f t="shared" si="17"/>
        <v>25</v>
      </c>
      <c r="P119" s="23" t="str">
        <f t="shared" si="14"/>
        <v>30242007Principal</v>
      </c>
    </row>
    <row r="120" spans="1:16" ht="14.45" hidden="1">
      <c r="A120" s="26" t="s">
        <v>95</v>
      </c>
      <c r="B120" s="23" t="str">
        <f>IFERROR(VLOOKUP(A120,hoja!$A$2:$E$970,4,FALSE),0)</f>
        <v>OCCIDENTE</v>
      </c>
      <c r="C120" s="23" t="str">
        <f>IFERROR(VLOOKUP(A120,hoja!$A$2:$E$1370,5,FALSE),0)</f>
        <v>CALI</v>
      </c>
      <c r="D120" s="23" t="str">
        <f>IFERROR(VLOOKUP(A120,hoja!A:D,3,FALSE),0)</f>
        <v>3024</v>
      </c>
      <c r="E120" s="23" t="s">
        <v>653</v>
      </c>
      <c r="F120" s="23" t="str">
        <f>IFERROR(VLOOKUP(E120,hoja!$A$2:$E$970,4,FALSE),0)</f>
        <v>CENTRO</v>
      </c>
      <c r="G120" s="23" t="str">
        <f>IFERROR(VLOOKUP(E120,hoja!$A$2:$E$970,5,FALSE),0)</f>
        <v>MADRID</v>
      </c>
      <c r="H120" s="103" t="str">
        <f>IFERROR(VLOOKUP(E120,hoja!A:C,3,FALSE),0)</f>
        <v>2023</v>
      </c>
      <c r="I120" s="24" t="str">
        <f t="shared" si="15"/>
        <v>30242023</v>
      </c>
      <c r="K120" s="23">
        <v>446</v>
      </c>
      <c r="L120" s="23" t="str">
        <f>IF(B120=F120,"REGIONAL","NACIONAL")</f>
        <v>NACIONAL</v>
      </c>
      <c r="M120" s="23" t="s">
        <v>618</v>
      </c>
      <c r="N120" s="23" t="str" cm="1">
        <f t="array" ref="N120">IFERROR(IF(M120="Principal","LES_ACTIVE",LES_INACTIVE),0)</f>
        <v>LES_ACTIVE</v>
      </c>
      <c r="O120" s="23">
        <f t="shared" si="17"/>
        <v>16</v>
      </c>
      <c r="P120" s="23" t="str">
        <f t="shared" si="14"/>
        <v>30242023Principal</v>
      </c>
    </row>
    <row r="121" spans="1:16" ht="14.45" hidden="1">
      <c r="A121" s="26" t="s">
        <v>95</v>
      </c>
      <c r="B121" s="23" t="str">
        <f>IFERROR(VLOOKUP(A121,hoja!$A$2:$E$970,4,FALSE),0)</f>
        <v>OCCIDENTE</v>
      </c>
      <c r="C121" s="23" t="str">
        <f>IFERROR(VLOOKUP(A121,hoja!$A$2:$E$1370,5,FALSE),0)</f>
        <v>CALI</v>
      </c>
      <c r="D121" s="23" t="str">
        <f>IFERROR(VLOOKUP(A121,hoja!A:D,3,FALSE),0)</f>
        <v>3024</v>
      </c>
      <c r="E121" s="23" t="s">
        <v>688</v>
      </c>
      <c r="F121" s="23">
        <f>IFERROR(VLOOKUP(E121,hoja!$A$2:$E$970,4,FALSE),0)</f>
        <v>0</v>
      </c>
      <c r="G121" s="23">
        <f>IFERROR(VLOOKUP(E121,hoja!$A$2:$E$970,5,FALSE),0)</f>
        <v>0</v>
      </c>
      <c r="H121" s="103">
        <f>IFERROR(VLOOKUP(E121,hoja!A:C,3,FALSE),0)</f>
        <v>0</v>
      </c>
      <c r="I121" s="24" t="str">
        <f t="shared" si="15"/>
        <v>30240</v>
      </c>
      <c r="K121" s="23">
        <v>488</v>
      </c>
      <c r="L121" s="23" t="str">
        <f t="shared" ref="L121:L123" si="24">IF(B121=F121,"REGIONAL","NACIONAL")</f>
        <v>NACIONAL</v>
      </c>
      <c r="M121" s="23" t="s">
        <v>618</v>
      </c>
      <c r="N121" s="23" t="str" cm="1">
        <f t="array" ref="N121">IFERROR(IF(M121="Principal","LES_ACTIVE",LES_INACTIVE),0)</f>
        <v>LES_ACTIVE</v>
      </c>
      <c r="O121" s="23">
        <f t="shared" si="17"/>
        <v>16</v>
      </c>
      <c r="P121" s="23" t="str">
        <f t="shared" si="14"/>
        <v>30240Principal</v>
      </c>
    </row>
    <row r="122" spans="1:16" ht="14.45" hidden="1">
      <c r="A122" s="26" t="s">
        <v>95</v>
      </c>
      <c r="B122" s="23" t="str">
        <f>IFERROR(VLOOKUP(A122,hoja!$A$2:$E$970,4,FALSE),0)</f>
        <v>OCCIDENTE</v>
      </c>
      <c r="C122" s="23" t="str">
        <f>IFERROR(VLOOKUP(A122,hoja!$A$2:$E$1370,5,FALSE),0)</f>
        <v>CALI</v>
      </c>
      <c r="D122" s="23" t="str">
        <f>IFERROR(VLOOKUP(A122,hoja!A:D,3,FALSE),0)</f>
        <v>3024</v>
      </c>
      <c r="E122" s="23" t="s">
        <v>641</v>
      </c>
      <c r="F122" s="23" t="str">
        <f>IFERROR(VLOOKUP(E122,hoja!$A$2:$E$970,4,FALSE),0)</f>
        <v>ANTIOQUIA</v>
      </c>
      <c r="G122" s="23" t="str">
        <f>IFERROR(VLOOKUP(E122,hoja!$A$2:$E$970,5,FALSE),0)</f>
        <v>MEDELLÍN</v>
      </c>
      <c r="H122" s="103" t="str">
        <f>IFERROR(VLOOKUP(E122,hoja!A:C,3,FALSE),0)</f>
        <v>0079</v>
      </c>
      <c r="I122" s="24" t="str">
        <f t="shared" si="15"/>
        <v>30240079</v>
      </c>
      <c r="K122" s="23">
        <v>451</v>
      </c>
      <c r="L122" s="23" t="str">
        <f t="shared" si="24"/>
        <v>NACIONAL</v>
      </c>
      <c r="M122" s="23" t="s">
        <v>618</v>
      </c>
      <c r="N122" s="23" t="str" cm="1">
        <f t="array" ref="N122">IFERROR(IF(M122="Principal","LES_ACTIVE",LES_INACTIVE),0)</f>
        <v>LES_ACTIVE</v>
      </c>
      <c r="O122" s="23">
        <f t="shared" si="17"/>
        <v>16</v>
      </c>
      <c r="P122" s="23" t="str">
        <f t="shared" ref="P122:P185" si="25">D122&amp;H122&amp;M122</f>
        <v>30240079Principal</v>
      </c>
    </row>
    <row r="123" spans="1:16" ht="14.45" hidden="1">
      <c r="A123" s="26" t="s">
        <v>95</v>
      </c>
      <c r="B123" s="23" t="str">
        <f>IFERROR(VLOOKUP(A123,hoja!$A$2:$E$970,4,FALSE),0)</f>
        <v>OCCIDENTE</v>
      </c>
      <c r="C123" s="23" t="str">
        <f>IFERROR(VLOOKUP(A123,hoja!$A$2:$E$1370,5,FALSE),0)</f>
        <v>CALI</v>
      </c>
      <c r="D123" s="23" t="str">
        <f>IFERROR(VLOOKUP(A123,hoja!A:D,3,FALSE),0)</f>
        <v>3024</v>
      </c>
      <c r="E123" s="23" t="s">
        <v>642</v>
      </c>
      <c r="F123" s="23" t="str">
        <f>IFERROR(VLOOKUP(E123,hoja!$A$2:$E$970,4,FALSE),0)</f>
        <v>COSTA</v>
      </c>
      <c r="G123" s="23" t="str">
        <f>IFERROR(VLOOKUP(E123,hoja!$A$2:$E$970,5,FALSE),0)</f>
        <v>BARRANQUILLA</v>
      </c>
      <c r="H123" s="103" t="str">
        <f>IFERROR(VLOOKUP(E123,hoja!A:C,3,FALSE),0)</f>
        <v>0111</v>
      </c>
      <c r="I123" s="24" t="str">
        <f t="shared" ref="I123:I186" si="26">D123&amp;H123</f>
        <v>30240111</v>
      </c>
      <c r="K123" s="23">
        <v>1125</v>
      </c>
      <c r="L123" s="23" t="str">
        <f t="shared" si="24"/>
        <v>NACIONAL</v>
      </c>
      <c r="M123" s="23" t="s">
        <v>618</v>
      </c>
      <c r="N123" s="23" t="str" cm="1">
        <f t="array" ref="N123">IFERROR(IF(M123="Principal","LES_ACTIVE",LES_INACTIVE),0)</f>
        <v>LES_ACTIVE</v>
      </c>
      <c r="O123" s="23">
        <f t="shared" si="17"/>
        <v>6</v>
      </c>
      <c r="P123" s="23" t="str">
        <f t="shared" si="25"/>
        <v>30240111Principal</v>
      </c>
    </row>
    <row r="124" spans="1:16" ht="14.45" hidden="1">
      <c r="A124" s="26" t="s">
        <v>95</v>
      </c>
      <c r="B124" s="23" t="str">
        <f>IFERROR(VLOOKUP(A124,hoja!$A$2:$E$970,4,FALSE),0)</f>
        <v>OCCIDENTE</v>
      </c>
      <c r="C124" s="23" t="str">
        <f>IFERROR(VLOOKUP(A124,hoja!$A$2:$E$1370,5,FALSE),0)</f>
        <v>CALI</v>
      </c>
      <c r="D124" s="23" t="str">
        <f>IFERROR(VLOOKUP(A124,hoja!A:D,3,FALSE),0)</f>
        <v>3024</v>
      </c>
      <c r="E124" s="23" t="s">
        <v>645</v>
      </c>
      <c r="F124" s="23" t="str">
        <f>IFERROR(VLOOKUP(E124,hoja!$A$2:$E$970,4,FALSE),0)</f>
        <v>OCCIDENTE</v>
      </c>
      <c r="G124" s="23" t="str">
        <f>IFERROR(VLOOKUP(E124,hoja!$A$2:$E$970,5,FALSE),0)</f>
        <v>CALI</v>
      </c>
      <c r="H124" s="103" t="str">
        <f>IFERROR(VLOOKUP(E124,hoja!A:C,3,FALSE),0)</f>
        <v>0410</v>
      </c>
      <c r="I124" s="24" t="str">
        <f t="shared" si="26"/>
        <v>30240410</v>
      </c>
      <c r="K124" s="23">
        <v>13</v>
      </c>
      <c r="L124" s="23" t="str">
        <f t="shared" si="19"/>
        <v>REGIONAL</v>
      </c>
      <c r="M124" s="23" t="s">
        <v>618</v>
      </c>
      <c r="N124" s="23" t="str" cm="1">
        <f t="array" ref="N124">IFERROR(IF(M124="Principal","LES_ACTIVE",LES_INACTIVE),0)</f>
        <v>LES_ACTIVE</v>
      </c>
      <c r="O124" s="23">
        <f t="shared" si="17"/>
        <v>25</v>
      </c>
      <c r="P124" s="23" t="str">
        <f t="shared" si="25"/>
        <v>30240410Principal</v>
      </c>
    </row>
    <row r="125" spans="1:16" ht="14.45" hidden="1">
      <c r="A125" s="26" t="s">
        <v>95</v>
      </c>
      <c r="B125" s="23" t="str">
        <f>IFERROR(VLOOKUP(A125,hoja!$A$2:$E$970,4,FALSE),0)</f>
        <v>OCCIDENTE</v>
      </c>
      <c r="C125" s="23" t="str">
        <f>IFERROR(VLOOKUP(A125,hoja!$A$2:$E$1370,5,FALSE),0)</f>
        <v>CALI</v>
      </c>
      <c r="D125" s="23" t="str">
        <f>IFERROR(VLOOKUP(A125,hoja!A:D,3,FALSE),0)</f>
        <v>3024</v>
      </c>
      <c r="E125" s="23" t="s">
        <v>581</v>
      </c>
      <c r="F125" s="23" t="str">
        <f>IFERROR(VLOOKUP(E125,hoja!$A$2:$E$970,4,FALSE),0)</f>
        <v>OCCIDENTE</v>
      </c>
      <c r="G125" s="23" t="str">
        <f>IFERROR(VLOOKUP(E125,hoja!$A$2:$E$970,5,FALSE),0)</f>
        <v>CALI</v>
      </c>
      <c r="H125" s="103" t="str">
        <f>IFERROR(VLOOKUP(E125,hoja!A:C,3,FALSE),0)</f>
        <v>60043</v>
      </c>
      <c r="I125" s="24" t="str">
        <f t="shared" si="26"/>
        <v>302460043</v>
      </c>
      <c r="K125" s="23">
        <v>20</v>
      </c>
      <c r="L125" s="23" t="str">
        <f t="shared" si="19"/>
        <v>REGIONAL</v>
      </c>
      <c r="M125" s="23" t="s">
        <v>618</v>
      </c>
      <c r="N125" s="23" t="str" cm="1">
        <f t="array" ref="N125">IFERROR(IF(M125="Principal","LES_ACTIVE",LES_INACTIVE),0)</f>
        <v>LES_ACTIVE</v>
      </c>
      <c r="O125" s="23">
        <f t="shared" ref="O125:O188" si="27">IF(K125&lt;=250,25,IF(K125&lt;=500,16,IF(K125&lt;=800,12,IF(K125&lt;=1100,8,IF(K125&lt;=1400,6,IF(K125&lt;=1700,5))))))</f>
        <v>25</v>
      </c>
      <c r="P125" s="23" t="str">
        <f t="shared" si="25"/>
        <v>302460043Principal</v>
      </c>
    </row>
    <row r="126" spans="1:16" ht="14.45" hidden="1">
      <c r="A126" s="26" t="s">
        <v>650</v>
      </c>
      <c r="B126" s="23" t="str">
        <f>IFERROR(VLOOKUP(A126,hoja!$A$2:$E$970,4,FALSE),0)</f>
        <v>OCCIDENTE</v>
      </c>
      <c r="C126" s="23" t="str">
        <f>IFERROR(VLOOKUP(A126,hoja!$A$2:$E$1370,5,FALSE),0)</f>
        <v>CALOTO</v>
      </c>
      <c r="D126" s="23" t="str">
        <f>IFERROR(VLOOKUP(A126,hoja!A:D,3,FALSE),0)</f>
        <v>0445</v>
      </c>
      <c r="E126" s="23" t="s">
        <v>689</v>
      </c>
      <c r="F126" s="23" t="str">
        <f>IFERROR(VLOOKUP(E126,hoja!$A$2:$E$970,4,FALSE),0)</f>
        <v>SANTANDER</v>
      </c>
      <c r="G126" s="23" t="str">
        <f>IFERROR(VLOOKUP(E126,hoja!$A$2:$E$970,5,FALSE),0)</f>
        <v>AGUACHICA</v>
      </c>
      <c r="H126" s="103" t="str">
        <f>IFERROR(VLOOKUP(E126,hoja!A:C,3,FALSE),0)</f>
        <v>0437</v>
      </c>
      <c r="I126" s="24" t="str">
        <f t="shared" si="26"/>
        <v>04450437</v>
      </c>
      <c r="J126" s="23">
        <v>40</v>
      </c>
      <c r="K126" s="23">
        <v>866</v>
      </c>
      <c r="L126" s="23" t="str">
        <f>IF(B126=F126,"REGIONAL","NACIONAL")</f>
        <v>NACIONAL</v>
      </c>
      <c r="M126" s="23" t="s">
        <v>618</v>
      </c>
      <c r="N126" s="23" t="str" cm="1">
        <f t="array" ref="N126">IFERROR(IF(M126="Principal","LES_ACTIVE",LES_INACTIVE),0)</f>
        <v>LES_ACTIVE</v>
      </c>
      <c r="O126" s="23">
        <f t="shared" si="27"/>
        <v>8</v>
      </c>
      <c r="P126" s="23" t="str">
        <f t="shared" si="25"/>
        <v>04450437Principal</v>
      </c>
    </row>
    <row r="127" spans="1:16" ht="14.45" hidden="1">
      <c r="A127" s="26" t="s">
        <v>650</v>
      </c>
      <c r="B127" s="23" t="str">
        <f>IFERROR(VLOOKUP(A127,hoja!$A$2:$E$970,4,FALSE),0)</f>
        <v>OCCIDENTE</v>
      </c>
      <c r="C127" s="23" t="str">
        <f>IFERROR(VLOOKUP(A127,hoja!$A$2:$E$1370,5,FALSE),0)</f>
        <v>CALOTO</v>
      </c>
      <c r="D127" s="23" t="str">
        <f>IFERROR(VLOOKUP(A127,hoja!A:D,3,FALSE),0)</f>
        <v>0445</v>
      </c>
      <c r="E127" s="23" t="s">
        <v>690</v>
      </c>
      <c r="F127" s="23" t="str">
        <f>IFERROR(VLOOKUP(E127,hoja!$A$2:$E$970,4,FALSE),0)</f>
        <v>OCCIDENTE</v>
      </c>
      <c r="G127" s="23" t="str">
        <f>IFERROR(VLOOKUP(E127,hoja!$A$2:$E$970,5,FALSE),0)</f>
        <v>ANSERMA</v>
      </c>
      <c r="H127" s="103" t="str">
        <f>IFERROR(VLOOKUP(E127,hoja!A:C,3,FALSE),0)</f>
        <v>0146</v>
      </c>
      <c r="I127" s="24" t="str">
        <f t="shared" si="26"/>
        <v>04450146</v>
      </c>
      <c r="K127" s="23">
        <v>277</v>
      </c>
      <c r="L127" s="23" t="str">
        <f t="shared" si="19"/>
        <v>REGIONAL</v>
      </c>
      <c r="M127" s="23" t="s">
        <v>618</v>
      </c>
      <c r="N127" s="23" t="str" cm="1">
        <f t="array" ref="N127">IFERROR(IF(M127="Principal","LES_ACTIVE",LES_INACTIVE),0)</f>
        <v>LES_ACTIVE</v>
      </c>
      <c r="O127" s="23">
        <f t="shared" si="27"/>
        <v>16</v>
      </c>
      <c r="P127" s="23" t="str">
        <f t="shared" si="25"/>
        <v>04450146Principal</v>
      </c>
    </row>
    <row r="128" spans="1:16" ht="14.45" hidden="1">
      <c r="A128" s="26" t="s">
        <v>650</v>
      </c>
      <c r="B128" s="23" t="str">
        <f>IFERROR(VLOOKUP(A128,hoja!$A$2:$E$970,4,FALSE),0)</f>
        <v>OCCIDENTE</v>
      </c>
      <c r="C128" s="23" t="str">
        <f>IFERROR(VLOOKUP(A128,hoja!$A$2:$E$1370,5,FALSE),0)</f>
        <v>CALOTO</v>
      </c>
      <c r="D128" s="23" t="str">
        <f>IFERROR(VLOOKUP(A128,hoja!A:D,3,FALSE),0)</f>
        <v>0445</v>
      </c>
      <c r="E128" s="23" t="s">
        <v>691</v>
      </c>
      <c r="F128" s="23" t="str">
        <f>IFERROR(VLOOKUP(E128,hoja!$A$2:$E$970,4,FALSE),0)</f>
        <v>COSTA</v>
      </c>
      <c r="G128" s="23" t="str">
        <f>IFERROR(VLOOKUP(E128,hoja!$A$2:$E$970,5,FALSE),0)</f>
        <v>ARACATACA</v>
      </c>
      <c r="H128" s="103" t="str">
        <f>IFERROR(VLOOKUP(E128,hoja!A:C,3,FALSE),0)</f>
        <v>0119</v>
      </c>
      <c r="I128" s="24" t="str">
        <f t="shared" si="26"/>
        <v>04450119</v>
      </c>
      <c r="K128" s="23">
        <v>1185</v>
      </c>
      <c r="L128" s="23" t="str">
        <f>IF(B128=F128,"REGIONAL","NACIONAL")</f>
        <v>NACIONAL</v>
      </c>
      <c r="M128" s="23" t="s">
        <v>618</v>
      </c>
      <c r="N128" s="23" t="str" cm="1">
        <f t="array" ref="N128">IFERROR(IF(M128="Principal","LES_ACTIVE",LES_INACTIVE),0)</f>
        <v>LES_ACTIVE</v>
      </c>
      <c r="O128" s="23">
        <f t="shared" si="27"/>
        <v>6</v>
      </c>
      <c r="P128" s="23" t="str">
        <f t="shared" si="25"/>
        <v>04450119Principal</v>
      </c>
    </row>
    <row r="129" spans="1:16" ht="14.45" hidden="1">
      <c r="A129" s="26" t="s">
        <v>650</v>
      </c>
      <c r="B129" s="23" t="str">
        <f>IFERROR(VLOOKUP(A129,hoja!$A$2:$E$970,4,FALSE),0)</f>
        <v>OCCIDENTE</v>
      </c>
      <c r="C129" s="23" t="str">
        <f>IFERROR(VLOOKUP(A129,hoja!$A$2:$E$1370,5,FALSE),0)</f>
        <v>CALOTO</v>
      </c>
      <c r="D129" s="23" t="str">
        <f>IFERROR(VLOOKUP(A129,hoja!A:D,3,FALSE),0)</f>
        <v>0445</v>
      </c>
      <c r="E129" s="23" t="s">
        <v>659</v>
      </c>
      <c r="F129" s="23" t="str">
        <f>IFERROR(VLOOKUP(E129,hoja!$A$2:$E$970,4,FALSE),0)</f>
        <v>OCCIDENTE</v>
      </c>
      <c r="G129" s="23" t="str">
        <f>IFERROR(VLOOKUP(E129,hoja!$A$2:$E$970,5,FALSE),0)</f>
        <v>ARMENIA</v>
      </c>
      <c r="H129" s="103" t="str">
        <f>IFERROR(VLOOKUP(E129,hoja!A:C,3,FALSE),0)</f>
        <v>0142</v>
      </c>
      <c r="I129" s="24" t="str">
        <f t="shared" si="26"/>
        <v>04450142</v>
      </c>
      <c r="J129" s="23">
        <v>18.233333333220799</v>
      </c>
      <c r="K129" s="23">
        <v>204</v>
      </c>
      <c r="L129" s="23" t="str">
        <f t="shared" si="19"/>
        <v>REGIONAL</v>
      </c>
      <c r="M129" s="23" t="s">
        <v>618</v>
      </c>
      <c r="N129" s="23" t="str" cm="1">
        <f t="array" ref="N129">IFERROR(IF(M129="Principal","LES_ACTIVE",LES_INACTIVE),0)</f>
        <v>LES_ACTIVE</v>
      </c>
      <c r="O129" s="23">
        <f t="shared" si="27"/>
        <v>25</v>
      </c>
      <c r="P129" s="23" t="str">
        <f t="shared" si="25"/>
        <v>04450142Principal</v>
      </c>
    </row>
    <row r="130" spans="1:16" ht="14.45" hidden="1">
      <c r="A130" s="26" t="s">
        <v>650</v>
      </c>
      <c r="B130" s="23" t="str">
        <f>IFERROR(VLOOKUP(A130,hoja!$A$2:$E$970,4,FALSE),0)</f>
        <v>OCCIDENTE</v>
      </c>
      <c r="C130" s="23" t="str">
        <f>IFERROR(VLOOKUP(A130,hoja!$A$2:$E$1370,5,FALSE),0)</f>
        <v>CALOTO</v>
      </c>
      <c r="D130" s="23" t="str">
        <f>IFERROR(VLOOKUP(A130,hoja!A:D,3,FALSE),0)</f>
        <v>0445</v>
      </c>
      <c r="E130" s="23" t="s">
        <v>692</v>
      </c>
      <c r="F130" s="23" t="str">
        <f>IFERROR(VLOOKUP(E130,hoja!$A$2:$E$970,4,FALSE),0)</f>
        <v>SANTANDER</v>
      </c>
      <c r="G130" s="23" t="str">
        <f>IFERROR(VLOOKUP(E130,hoja!$A$2:$E$970,5,FALSE),0)</f>
        <v>BARBOSA</v>
      </c>
      <c r="H130" s="103" t="str">
        <f>IFERROR(VLOOKUP(E130,hoja!A:C,3,FALSE),0)</f>
        <v>0446</v>
      </c>
      <c r="I130" s="24" t="str">
        <f t="shared" si="26"/>
        <v>04450446</v>
      </c>
      <c r="J130" s="23">
        <v>89.866666666755918</v>
      </c>
      <c r="K130" s="23">
        <v>649</v>
      </c>
      <c r="L130" s="23" t="str">
        <f>IF(B130=F130,"REGIONAL","NACIONAL")</f>
        <v>NACIONAL</v>
      </c>
      <c r="M130" s="23" t="s">
        <v>618</v>
      </c>
      <c r="N130" s="23" t="str" cm="1">
        <f t="array" ref="N130">IFERROR(IF(M130="Principal","LES_ACTIVE",LES_INACTIVE),0)</f>
        <v>LES_ACTIVE</v>
      </c>
      <c r="O130" s="23">
        <f t="shared" si="27"/>
        <v>12</v>
      </c>
      <c r="P130" s="23" t="str">
        <f t="shared" si="25"/>
        <v>04450446Principal</v>
      </c>
    </row>
    <row r="131" spans="1:16" ht="14.45" hidden="1">
      <c r="A131" s="26" t="s">
        <v>650</v>
      </c>
      <c r="B131" s="23" t="str">
        <f>IFERROR(VLOOKUP(A131,hoja!$A$2:$E$970,4,FALSE),0)</f>
        <v>OCCIDENTE</v>
      </c>
      <c r="C131" s="23" t="str">
        <f>IFERROR(VLOOKUP(A131,hoja!$A$2:$E$1370,5,FALSE),0)</f>
        <v>CALOTO</v>
      </c>
      <c r="D131" s="23" t="str">
        <f>IFERROR(VLOOKUP(A131,hoja!A:D,3,FALSE),0)</f>
        <v>0445</v>
      </c>
      <c r="E131" s="23" t="s">
        <v>693</v>
      </c>
      <c r="F131" s="23" t="str">
        <f>IFERROR(VLOOKUP(E131,hoja!$A$2:$E$970,4,FALSE),0)</f>
        <v>COSTA</v>
      </c>
      <c r="G131" s="23" t="str">
        <f>IFERROR(VLOOKUP(E131,hoja!$A$2:$E$970,5,FALSE),0)</f>
        <v>BOSCONIA</v>
      </c>
      <c r="H131" s="103" t="str">
        <f>IFERROR(VLOOKUP(E131,hoja!A:C,3,FALSE),0)</f>
        <v>0449</v>
      </c>
      <c r="I131" s="24" t="str">
        <f t="shared" si="26"/>
        <v>04450449</v>
      </c>
      <c r="J131" s="23">
        <v>78.950000000040745</v>
      </c>
      <c r="K131" s="23">
        <v>1092</v>
      </c>
      <c r="L131" s="23" t="str">
        <f>IF(B131=F131,"REGIONAL","NACIONAL")</f>
        <v>NACIONAL</v>
      </c>
      <c r="M131" s="23" t="s">
        <v>618</v>
      </c>
      <c r="N131" s="23" t="str" cm="1">
        <f t="array" ref="N131">IFERROR(IF(M131="Principal","LES_ACTIVE",LES_INACTIVE),0)</f>
        <v>LES_ACTIVE</v>
      </c>
      <c r="O131" s="23">
        <f t="shared" si="27"/>
        <v>8</v>
      </c>
      <c r="P131" s="23" t="str">
        <f t="shared" si="25"/>
        <v>04450449Principal</v>
      </c>
    </row>
    <row r="132" spans="1:16" ht="14.45" hidden="1">
      <c r="A132" s="26" t="s">
        <v>650</v>
      </c>
      <c r="B132" s="23" t="str">
        <f>IFERROR(VLOOKUP(A132,hoja!$A$2:$E$970,4,FALSE),0)</f>
        <v>OCCIDENTE</v>
      </c>
      <c r="C132" s="23" t="str">
        <f>IFERROR(VLOOKUP(A132,hoja!$A$2:$E$1370,5,FALSE),0)</f>
        <v>CALOTO</v>
      </c>
      <c r="D132" s="23" t="str">
        <f>IFERROR(VLOOKUP(A132,hoja!A:D,3,FALSE),0)</f>
        <v>0445</v>
      </c>
      <c r="E132" s="23" t="s">
        <v>694</v>
      </c>
      <c r="F132" s="23" t="str">
        <f>IFERROR(VLOOKUP(E132,hoja!$A$2:$E$970,4,FALSE),0)</f>
        <v>OCCIDENTE</v>
      </c>
      <c r="G132" s="23" t="str">
        <f>IFERROR(VLOOKUP(E132,hoja!$A$2:$E$970,5,FALSE),0)</f>
        <v>BUENAVENTURA</v>
      </c>
      <c r="H132" s="103" t="str">
        <f>IFERROR(VLOOKUP(E132,hoja!A:C,3,FALSE),0)</f>
        <v>0131</v>
      </c>
      <c r="I132" s="24" t="str">
        <f t="shared" si="26"/>
        <v>04450131</v>
      </c>
      <c r="J132" s="23">
        <v>14.397361111157807</v>
      </c>
      <c r="K132" s="23">
        <v>200</v>
      </c>
      <c r="L132" s="23" t="str">
        <f t="shared" si="19"/>
        <v>REGIONAL</v>
      </c>
      <c r="M132" s="23" t="s">
        <v>618</v>
      </c>
      <c r="N132" s="23" t="str" cm="1">
        <f t="array" ref="N132">IFERROR(IF(M132="Principal","LES_ACTIVE",LES_INACTIVE),0)</f>
        <v>LES_ACTIVE</v>
      </c>
      <c r="O132" s="23">
        <f t="shared" si="27"/>
        <v>25</v>
      </c>
      <c r="P132" s="23" t="str">
        <f t="shared" si="25"/>
        <v>04450131Principal</v>
      </c>
    </row>
    <row r="133" spans="1:16" ht="14.45" hidden="1">
      <c r="A133" s="26" t="s">
        <v>650</v>
      </c>
      <c r="B133" s="23" t="str">
        <f>IFERROR(VLOOKUP(A133,hoja!$A$2:$E$970,4,FALSE),0)</f>
        <v>OCCIDENTE</v>
      </c>
      <c r="C133" s="23" t="str">
        <f>IFERROR(VLOOKUP(A133,hoja!$A$2:$E$1370,5,FALSE),0)</f>
        <v>CALOTO</v>
      </c>
      <c r="D133" s="23" t="str">
        <f>IFERROR(VLOOKUP(A133,hoja!A:D,3,FALSE),0)</f>
        <v>0445</v>
      </c>
      <c r="E133" s="23" t="s">
        <v>683</v>
      </c>
      <c r="F133" s="23" t="str">
        <f>IFERROR(VLOOKUP(E133,hoja!$A$2:$E$970,4,FALSE),0)</f>
        <v>OCCIDENTE</v>
      </c>
      <c r="G133" s="23" t="str">
        <f>IFERROR(VLOOKUP(E133,hoja!$A$2:$E$970,5,FALSE),0)</f>
        <v>BUGA</v>
      </c>
      <c r="H133" s="103" t="str">
        <f>IFERROR(VLOOKUP(E133,hoja!A:C,3,FALSE),0)</f>
        <v>0411</v>
      </c>
      <c r="I133" s="24" t="str">
        <f t="shared" si="26"/>
        <v>04450411</v>
      </c>
      <c r="J133" s="23">
        <v>8.1748611110961065</v>
      </c>
      <c r="K133" s="23">
        <v>87.891999999999996</v>
      </c>
      <c r="L133" s="23" t="str">
        <f t="shared" si="19"/>
        <v>REGIONAL</v>
      </c>
      <c r="M133" s="23" t="s">
        <v>618</v>
      </c>
      <c r="N133" s="23" t="str" cm="1">
        <f t="array" ref="N133">IFERROR(IF(M133="Principal","LES_ACTIVE",LES_INACTIVE),0)</f>
        <v>LES_ACTIVE</v>
      </c>
      <c r="O133" s="23">
        <f t="shared" si="27"/>
        <v>25</v>
      </c>
      <c r="P133" s="23" t="str">
        <f t="shared" si="25"/>
        <v>04450411Principal</v>
      </c>
    </row>
    <row r="134" spans="1:16" ht="14.45" hidden="1">
      <c r="A134" s="26" t="s">
        <v>650</v>
      </c>
      <c r="B134" s="23" t="str">
        <f>IFERROR(VLOOKUP(A134,hoja!$A$2:$E$970,4,FALSE),0)</f>
        <v>OCCIDENTE</v>
      </c>
      <c r="C134" s="23" t="str">
        <f>IFERROR(VLOOKUP(A134,hoja!$A$2:$E$1370,5,FALSE),0)</f>
        <v>CALOTO</v>
      </c>
      <c r="D134" s="23" t="str">
        <f>IFERROR(VLOOKUP(A134,hoja!A:D,3,FALSE),0)</f>
        <v>0445</v>
      </c>
      <c r="E134" s="23" t="s">
        <v>660</v>
      </c>
      <c r="F134" s="23" t="str">
        <f>IFERROR(VLOOKUP(E134,hoja!$A$2:$E$970,4,FALSE),0)</f>
        <v>CENTRO</v>
      </c>
      <c r="G134" s="23" t="str">
        <f>IFERROR(VLOOKUP(E134,hoja!$A$2:$E$970,5,FALSE),0)</f>
        <v>BOGOTÁ</v>
      </c>
      <c r="H134" s="103" t="str">
        <f>IFERROR(VLOOKUP(E134,hoja!A:C,3,FALSE),0)</f>
        <v>0035</v>
      </c>
      <c r="I134" s="24" t="str">
        <f t="shared" si="26"/>
        <v>04450035</v>
      </c>
      <c r="J134" s="23">
        <v>26.033333333325572</v>
      </c>
      <c r="K134" s="23">
        <v>482</v>
      </c>
      <c r="L134" s="23" t="str">
        <f>IF(B134=F134,"REGIONAL","NACIONAL")</f>
        <v>NACIONAL</v>
      </c>
      <c r="M134" s="23" t="s">
        <v>618</v>
      </c>
      <c r="N134" s="23" t="str" cm="1">
        <f t="array" ref="N134">IFERROR(IF(M134="Principal","LES_ACTIVE",LES_INACTIVE),0)</f>
        <v>LES_ACTIVE</v>
      </c>
      <c r="O134" s="23">
        <f t="shared" si="27"/>
        <v>16</v>
      </c>
      <c r="P134" s="23" t="str">
        <f t="shared" si="25"/>
        <v>04450035Principal</v>
      </c>
    </row>
    <row r="135" spans="1:16" ht="14.45" hidden="1">
      <c r="A135" s="26" t="s">
        <v>650</v>
      </c>
      <c r="B135" s="23" t="str">
        <f>IFERROR(VLOOKUP(A135,hoja!$A$2:$E$970,4,FALSE),0)</f>
        <v>OCCIDENTE</v>
      </c>
      <c r="C135" s="23" t="str">
        <f>IFERROR(VLOOKUP(A135,hoja!$A$2:$E$1370,5,FALSE),0)</f>
        <v>CALOTO</v>
      </c>
      <c r="D135" s="23" t="str">
        <f>IFERROR(VLOOKUP(A135,hoja!A:D,3,FALSE),0)</f>
        <v>0445</v>
      </c>
      <c r="E135" s="23" t="s">
        <v>695</v>
      </c>
      <c r="F135" s="23" t="str">
        <f>IFERROR(VLOOKUP(E135,hoja!$A$2:$E$970,4,FALSE),0)</f>
        <v>CENTRO</v>
      </c>
      <c r="G135" s="23" t="str">
        <f>IFERROR(VLOOKUP(E135,hoja!$A$2:$E$970,5,FALSE),0)</f>
        <v>CAQUEZA</v>
      </c>
      <c r="H135" s="103" t="str">
        <f>IFERROR(VLOOKUP(E135,hoja!A:C,3,FALSE),0)</f>
        <v>0012</v>
      </c>
      <c r="I135" s="24" t="str">
        <f t="shared" si="26"/>
        <v>04450012</v>
      </c>
      <c r="K135" s="23">
        <v>492</v>
      </c>
      <c r="L135" s="23" t="str">
        <f t="shared" ref="L135:L151" si="28">IF(B135=F135,"REGIONAL","NACIONAL")</f>
        <v>NACIONAL</v>
      </c>
      <c r="M135" s="23" t="s">
        <v>618</v>
      </c>
      <c r="N135" s="23" t="str" cm="1">
        <f t="array" ref="N135">IFERROR(IF(M135="Principal","LES_ACTIVE",LES_INACTIVE),0)</f>
        <v>LES_ACTIVE</v>
      </c>
      <c r="O135" s="23">
        <f t="shared" si="27"/>
        <v>16</v>
      </c>
      <c r="P135" s="23" t="str">
        <f t="shared" si="25"/>
        <v>04450012Principal</v>
      </c>
    </row>
    <row r="136" spans="1:16" ht="14.45" hidden="1">
      <c r="A136" s="26" t="s">
        <v>650</v>
      </c>
      <c r="B136" s="23" t="str">
        <f>IFERROR(VLOOKUP(A136,hoja!$A$2:$E$970,4,FALSE),0)</f>
        <v>OCCIDENTE</v>
      </c>
      <c r="C136" s="23" t="str">
        <f>IFERROR(VLOOKUP(A136,hoja!$A$2:$E$1370,5,FALSE),0)</f>
        <v>CALOTO</v>
      </c>
      <c r="D136" s="23" t="str">
        <f>IFERROR(VLOOKUP(A136,hoja!A:D,3,FALSE),0)</f>
        <v>0445</v>
      </c>
      <c r="E136" s="23" t="s">
        <v>661</v>
      </c>
      <c r="F136" s="23" t="str">
        <f>IFERROR(VLOOKUP(E136,hoja!$A$2:$E$970,4,FALSE),0)</f>
        <v>COSTA</v>
      </c>
      <c r="G136" s="23" t="str">
        <f>IFERROR(VLOOKUP(E136,hoja!$A$2:$E$970,5,FALSE),0)</f>
        <v>CARTAGENA</v>
      </c>
      <c r="H136" s="103" t="str">
        <f>IFERROR(VLOOKUP(E136,hoja!A:C,3,FALSE),0)</f>
        <v>0113</v>
      </c>
      <c r="I136" s="24" t="str">
        <f t="shared" si="26"/>
        <v>04450113</v>
      </c>
      <c r="J136" s="23">
        <v>73.533333333441988</v>
      </c>
      <c r="K136" s="23">
        <v>1106</v>
      </c>
      <c r="L136" s="23" t="str">
        <f t="shared" si="28"/>
        <v>NACIONAL</v>
      </c>
      <c r="M136" s="23" t="s">
        <v>618</v>
      </c>
      <c r="N136" s="23" t="str" cm="1">
        <f t="array" ref="N136">IFERROR(IF(M136="Principal","LES_ACTIVE",LES_INACTIVE),0)</f>
        <v>LES_ACTIVE</v>
      </c>
      <c r="O136" s="23">
        <f t="shared" si="27"/>
        <v>6</v>
      </c>
      <c r="P136" s="23" t="str">
        <f t="shared" si="25"/>
        <v>04450113Principal</v>
      </c>
    </row>
    <row r="137" spans="1:16" ht="14.45" hidden="1">
      <c r="A137" s="26" t="s">
        <v>650</v>
      </c>
      <c r="B137" s="23" t="str">
        <f>IFERROR(VLOOKUP(A137,hoja!$A$2:$E$970,4,FALSE),0)</f>
        <v>OCCIDENTE</v>
      </c>
      <c r="C137" s="23" t="str">
        <f>IFERROR(VLOOKUP(A137,hoja!$A$2:$E$1370,5,FALSE),0)</f>
        <v>CALOTO</v>
      </c>
      <c r="D137" s="23" t="str">
        <f>IFERROR(VLOOKUP(A137,hoja!A:D,3,FALSE),0)</f>
        <v>0445</v>
      </c>
      <c r="E137" s="23" t="s">
        <v>661</v>
      </c>
      <c r="F137" s="23" t="str">
        <f>IFERROR(VLOOKUP(E137,hoja!$A$2:$E$970,4,FALSE),0)</f>
        <v>COSTA</v>
      </c>
      <c r="G137" s="23" t="str">
        <f>IFERROR(VLOOKUP(E137,hoja!$A$2:$E$970,5,FALSE),0)</f>
        <v>CARTAGENA</v>
      </c>
      <c r="H137" s="103" t="str">
        <f>IFERROR(VLOOKUP(E137,hoja!A:C,3,FALSE),0)</f>
        <v>0113</v>
      </c>
      <c r="I137" s="24" t="str">
        <f t="shared" si="26"/>
        <v>04450113</v>
      </c>
      <c r="J137" s="23">
        <v>23.6</v>
      </c>
      <c r="K137" s="23">
        <v>1316</v>
      </c>
      <c r="L137" s="23" t="str">
        <f t="shared" si="28"/>
        <v>NACIONAL</v>
      </c>
      <c r="M137" s="23" t="s">
        <v>696</v>
      </c>
      <c r="N137" s="23" t="s">
        <v>622</v>
      </c>
      <c r="O137" s="23">
        <f t="shared" si="27"/>
        <v>6</v>
      </c>
      <c r="P137" s="23" t="str">
        <f t="shared" si="25"/>
        <v>04450113Magdalena Medio</v>
      </c>
    </row>
    <row r="138" spans="1:16" ht="14.45" hidden="1">
      <c r="A138" s="26" t="s">
        <v>650</v>
      </c>
      <c r="B138" s="23" t="str">
        <f>IFERROR(VLOOKUP(A138,hoja!$A$2:$E$970,4,FALSE),0)</f>
        <v>OCCIDENTE</v>
      </c>
      <c r="C138" s="23" t="str">
        <f>IFERROR(VLOOKUP(A138,hoja!$A$2:$E$1370,5,FALSE),0)</f>
        <v>CALOTO</v>
      </c>
      <c r="D138" s="23" t="str">
        <f>IFERROR(VLOOKUP(A138,hoja!A:D,3,FALSE),0)</f>
        <v>0445</v>
      </c>
      <c r="E138" s="23" t="s">
        <v>661</v>
      </c>
      <c r="F138" s="23" t="str">
        <f>IFERROR(VLOOKUP(E138,hoja!$A$2:$E$970,4,FALSE),0)</f>
        <v>COSTA</v>
      </c>
      <c r="G138" s="23" t="str">
        <f>IFERROR(VLOOKUP(E138,hoja!$A$2:$E$970,5,FALSE),0)</f>
        <v>CARTAGENA</v>
      </c>
      <c r="H138" s="103" t="str">
        <f>IFERROR(VLOOKUP(E138,hoja!A:C,3,FALSE),0)</f>
        <v>0113</v>
      </c>
      <c r="I138" s="24" t="str">
        <f t="shared" si="26"/>
        <v>04450113</v>
      </c>
      <c r="K138" s="23">
        <v>1222</v>
      </c>
      <c r="L138" s="23" t="str">
        <f t="shared" si="28"/>
        <v>NACIONAL</v>
      </c>
      <c r="M138" s="23" t="s">
        <v>662</v>
      </c>
      <c r="N138" s="23" t="s">
        <v>622</v>
      </c>
      <c r="O138" s="23">
        <f t="shared" si="27"/>
        <v>6</v>
      </c>
      <c r="P138" s="23" t="str">
        <f t="shared" si="25"/>
        <v>04450113Uraba</v>
      </c>
    </row>
    <row r="139" spans="1:16" ht="14.45" hidden="1">
      <c r="A139" s="26" t="s">
        <v>650</v>
      </c>
      <c r="B139" s="23" t="str">
        <f>IFERROR(VLOOKUP(A139,hoja!$A$2:$E$970,4,FALSE),0)</f>
        <v>OCCIDENTE</v>
      </c>
      <c r="C139" s="23" t="str">
        <f>IFERROR(VLOOKUP(A139,hoja!$A$2:$E$1370,5,FALSE),0)</f>
        <v>CALOTO</v>
      </c>
      <c r="D139" s="23" t="str">
        <f>IFERROR(VLOOKUP(A139,hoja!A:D,3,FALSE),0)</f>
        <v>0445</v>
      </c>
      <c r="E139" s="23" t="s">
        <v>661</v>
      </c>
      <c r="F139" s="23" t="str">
        <f>IFERROR(VLOOKUP(E139,hoja!$A$2:$E$970,4,FALSE),0)</f>
        <v>COSTA</v>
      </c>
      <c r="G139" s="23" t="str">
        <f>IFERROR(VLOOKUP(E139,hoja!$A$2:$E$970,5,FALSE),0)</f>
        <v>CARTAGENA</v>
      </c>
      <c r="H139" s="103" t="str">
        <f>IFERROR(VLOOKUP(E139,hoja!A:C,3,FALSE),0)</f>
        <v>0113</v>
      </c>
      <c r="I139" s="24" t="str">
        <f t="shared" si="26"/>
        <v>04450113</v>
      </c>
      <c r="K139" s="23">
        <v>1119</v>
      </c>
      <c r="L139" s="23" t="str">
        <f t="shared" si="28"/>
        <v>NACIONAL</v>
      </c>
      <c r="M139" s="23" t="s">
        <v>697</v>
      </c>
      <c r="N139" s="23" t="s">
        <v>622</v>
      </c>
      <c r="O139" s="23">
        <f t="shared" si="27"/>
        <v>6</v>
      </c>
      <c r="P139" s="23" t="str">
        <f t="shared" si="25"/>
        <v>04450113Pereira</v>
      </c>
    </row>
    <row r="140" spans="1:16" ht="14.45" hidden="1">
      <c r="A140" s="26" t="s">
        <v>650</v>
      </c>
      <c r="B140" s="23" t="str">
        <f>IFERROR(VLOOKUP(A140,hoja!$A$2:$E$970,4,FALSE),0)</f>
        <v>OCCIDENTE</v>
      </c>
      <c r="C140" s="23" t="str">
        <f>IFERROR(VLOOKUP(A140,hoja!$A$2:$E$1370,5,FALSE),0)</f>
        <v>CALOTO</v>
      </c>
      <c r="D140" s="23" t="str">
        <f>IFERROR(VLOOKUP(A140,hoja!A:D,3,FALSE),0)</f>
        <v>0445</v>
      </c>
      <c r="E140" s="23" t="s">
        <v>698</v>
      </c>
      <c r="F140" s="23" t="str">
        <f>IFERROR(VLOOKUP(E140,hoja!$A$2:$E$970,4,FALSE),0)</f>
        <v>COSTA</v>
      </c>
      <c r="G140" s="23" t="str">
        <f>IFERROR(VLOOKUP(E140,hoja!$A$2:$E$970,5,FALSE),0)</f>
        <v>CAUCASIA</v>
      </c>
      <c r="H140" s="103" t="str">
        <f>IFERROR(VLOOKUP(E140,hoja!A:C,3,FALSE),0)</f>
        <v>0384</v>
      </c>
      <c r="I140" s="24" t="str">
        <f t="shared" si="26"/>
        <v>04450384</v>
      </c>
      <c r="J140" s="23">
        <v>28</v>
      </c>
      <c r="K140" s="23">
        <v>733</v>
      </c>
      <c r="L140" s="23" t="str">
        <f t="shared" si="28"/>
        <v>NACIONAL</v>
      </c>
      <c r="M140" s="23" t="s">
        <v>618</v>
      </c>
      <c r="N140" s="23" t="str" cm="1">
        <f t="array" ref="N140">IFERROR(IF(M140="Principal","LES_ACTIVE",LES_INACTIVE),0)</f>
        <v>LES_ACTIVE</v>
      </c>
      <c r="O140" s="23">
        <f t="shared" si="27"/>
        <v>12</v>
      </c>
      <c r="P140" s="23" t="str">
        <f t="shared" si="25"/>
        <v>04450384Principal</v>
      </c>
    </row>
    <row r="141" spans="1:16" ht="14.45" hidden="1">
      <c r="A141" s="26" t="s">
        <v>650</v>
      </c>
      <c r="B141" s="23" t="str">
        <f>IFERROR(VLOOKUP(A141,hoja!$A$2:$E$970,4,FALSE),0)</f>
        <v>OCCIDENTE</v>
      </c>
      <c r="C141" s="23" t="str">
        <f>IFERROR(VLOOKUP(A141,hoja!$A$2:$E$1370,5,FALSE),0)</f>
        <v>CALOTO</v>
      </c>
      <c r="D141" s="23" t="str">
        <f>IFERROR(VLOOKUP(A141,hoja!A:D,3,FALSE),0)</f>
        <v>0445</v>
      </c>
      <c r="E141" s="23" t="s">
        <v>699</v>
      </c>
      <c r="F141" s="23" t="str">
        <f>IFERROR(VLOOKUP(E141,hoja!$A$2:$E$970,4,FALSE),0)</f>
        <v>ANTIOQUIA</v>
      </c>
      <c r="G141" s="23" t="str">
        <f>IFERROR(VLOOKUP(E141,hoja!$A$2:$E$970,5,FALSE),0)</f>
        <v>CHIGORODÓ</v>
      </c>
      <c r="H141" s="103" t="str">
        <f>IFERROR(VLOOKUP(E141,hoja!A:C,3,FALSE),0)</f>
        <v>0074</v>
      </c>
      <c r="I141" s="24" t="str">
        <f t="shared" si="26"/>
        <v>04450074</v>
      </c>
      <c r="J141" s="23">
        <v>44.424999999959255</v>
      </c>
      <c r="K141" s="23">
        <v>701.71100000000001</v>
      </c>
      <c r="L141" s="23" t="str">
        <f t="shared" si="28"/>
        <v>NACIONAL</v>
      </c>
      <c r="M141" s="23" t="s">
        <v>618</v>
      </c>
      <c r="N141" s="23" t="str" cm="1">
        <f t="array" ref="N141">IFERROR(IF(M141="Principal","LES_ACTIVE",LES_INACTIVE),0)</f>
        <v>LES_ACTIVE</v>
      </c>
      <c r="O141" s="23">
        <f t="shared" si="27"/>
        <v>12</v>
      </c>
      <c r="P141" s="23" t="str">
        <f t="shared" si="25"/>
        <v>04450074Principal</v>
      </c>
    </row>
    <row r="142" spans="1:16" ht="14.45" hidden="1">
      <c r="A142" s="26" t="s">
        <v>650</v>
      </c>
      <c r="B142" s="23" t="str">
        <f>IFERROR(VLOOKUP(A142,hoja!$A$2:$E$970,4,FALSE),0)</f>
        <v>OCCIDENTE</v>
      </c>
      <c r="C142" s="23" t="str">
        <f>IFERROR(VLOOKUP(A142,hoja!$A$2:$E$1370,5,FALSE),0)</f>
        <v>CALOTO</v>
      </c>
      <c r="D142" s="23" t="str">
        <f>IFERROR(VLOOKUP(A142,hoja!A:D,3,FALSE),0)</f>
        <v>0445</v>
      </c>
      <c r="E142" s="23" t="s">
        <v>700</v>
      </c>
      <c r="F142" s="23" t="str">
        <f>IFERROR(VLOOKUP(E142,hoja!$A$2:$E$970,4,FALSE),0)</f>
        <v>SANTANDER</v>
      </c>
      <c r="G142" s="23" t="str">
        <f>IFERROR(VLOOKUP(E142,hoja!$A$2:$E$970,5,FALSE),0)</f>
        <v>CHIQUINQUIRÁ</v>
      </c>
      <c r="H142" s="103" t="str">
        <f>IFERROR(VLOOKUP(E142,hoja!A:C,3,FALSE),0)</f>
        <v>0444</v>
      </c>
      <c r="I142" s="24" t="str">
        <f t="shared" si="26"/>
        <v>04450444</v>
      </c>
      <c r="K142" s="23">
        <v>638</v>
      </c>
      <c r="L142" s="23" t="str">
        <f t="shared" si="28"/>
        <v>NACIONAL</v>
      </c>
      <c r="M142" s="23" t="s">
        <v>618</v>
      </c>
      <c r="N142" s="23" t="str" cm="1">
        <f t="array" ref="N142">IFERROR(IF(M142="Principal","LES_ACTIVE",LES_INACTIVE),0)</f>
        <v>LES_ACTIVE</v>
      </c>
      <c r="O142" s="23">
        <f t="shared" si="27"/>
        <v>12</v>
      </c>
      <c r="P142" s="23" t="str">
        <f t="shared" si="25"/>
        <v>04450444Principal</v>
      </c>
    </row>
    <row r="143" spans="1:16" ht="14.45" hidden="1">
      <c r="A143" s="26" t="s">
        <v>650</v>
      </c>
      <c r="B143" s="23" t="str">
        <f>IFERROR(VLOOKUP(A143,hoja!$A$2:$E$970,4,FALSE),0)</f>
        <v>OCCIDENTE</v>
      </c>
      <c r="C143" s="23" t="str">
        <f>IFERROR(VLOOKUP(A143,hoja!$A$2:$E$1370,5,FALSE),0)</f>
        <v>CALOTO</v>
      </c>
      <c r="D143" s="23" t="str">
        <f>IFERROR(VLOOKUP(A143,hoja!A:D,3,FALSE),0)</f>
        <v>0445</v>
      </c>
      <c r="E143" s="23" t="s">
        <v>701</v>
      </c>
      <c r="F143" s="23" t="str">
        <f>IFERROR(VLOOKUP(E143,hoja!$A$2:$E$970,4,FALSE),0)</f>
        <v>SANTANDER</v>
      </c>
      <c r="G143" s="23" t="str">
        <f>IFERROR(VLOOKUP(E143,hoja!$A$2:$E$970,5,FALSE),0)</f>
        <v>EL BANCO</v>
      </c>
      <c r="H143" s="103" t="str">
        <f>IFERROR(VLOOKUP(E143,hoja!A:C,3,FALSE),0)</f>
        <v>0436</v>
      </c>
      <c r="I143" s="24" t="str">
        <f t="shared" si="26"/>
        <v>04450436</v>
      </c>
      <c r="K143" s="23">
        <v>994</v>
      </c>
      <c r="L143" s="23" t="str">
        <f t="shared" si="28"/>
        <v>NACIONAL</v>
      </c>
      <c r="M143" s="23" t="s">
        <v>618</v>
      </c>
      <c r="N143" s="23" t="str" cm="1">
        <f t="array" ref="N143">IFERROR(IF(M143="Principal","LES_ACTIVE",LES_INACTIVE),0)</f>
        <v>LES_ACTIVE</v>
      </c>
      <c r="O143" s="23">
        <f t="shared" si="27"/>
        <v>8</v>
      </c>
      <c r="P143" s="23" t="str">
        <f t="shared" si="25"/>
        <v>04450436Principal</v>
      </c>
    </row>
    <row r="144" spans="1:16" ht="14.45" hidden="1">
      <c r="A144" s="26" t="s">
        <v>650</v>
      </c>
      <c r="B144" s="23" t="str">
        <f>IFERROR(VLOOKUP(A144,hoja!$A$2:$E$970,4,FALSE),0)</f>
        <v>OCCIDENTE</v>
      </c>
      <c r="C144" s="23" t="str">
        <f>IFERROR(VLOOKUP(A144,hoja!$A$2:$E$1370,5,FALSE),0)</f>
        <v>CALOTO</v>
      </c>
      <c r="D144" s="23" t="str">
        <f>IFERROR(VLOOKUP(A144,hoja!A:D,3,FALSE),0)</f>
        <v>0445</v>
      </c>
      <c r="E144" s="23" t="s">
        <v>702</v>
      </c>
      <c r="F144" s="23" t="str">
        <f>IFERROR(VLOOKUP(E144,hoja!$A$2:$E$970,4,FALSE),0)</f>
        <v>CENTRO</v>
      </c>
      <c r="G144" s="23" t="str">
        <f>IFERROR(VLOOKUP(E144,hoja!$A$2:$E$970,5,FALSE),0)</f>
        <v>FLORENCIA</v>
      </c>
      <c r="H144" s="103" t="str">
        <f>IFERROR(VLOOKUP(E144,hoja!A:C,3,FALSE),0)</f>
        <v>0388</v>
      </c>
      <c r="I144" s="24" t="str">
        <f t="shared" si="26"/>
        <v>04450388</v>
      </c>
      <c r="J144" s="23">
        <v>42.593333333381452</v>
      </c>
      <c r="K144" s="23">
        <v>731</v>
      </c>
      <c r="L144" s="23" t="str">
        <f t="shared" si="28"/>
        <v>NACIONAL</v>
      </c>
      <c r="M144" s="23" t="s">
        <v>618</v>
      </c>
      <c r="N144" s="23" t="str" cm="1">
        <f t="array" ref="N144">IFERROR(IF(M144="Principal","LES_ACTIVE",LES_INACTIVE),0)</f>
        <v>LES_ACTIVE</v>
      </c>
      <c r="O144" s="23">
        <f t="shared" si="27"/>
        <v>12</v>
      </c>
      <c r="P144" s="23" t="str">
        <f t="shared" si="25"/>
        <v>04450388Principal</v>
      </c>
    </row>
    <row r="145" spans="1:16" ht="14.45" hidden="1">
      <c r="A145" s="26" t="s">
        <v>650</v>
      </c>
      <c r="B145" s="23" t="str">
        <f>IFERROR(VLOOKUP(A145,hoja!$A$2:$E$970,4,FALSE),0)</f>
        <v>OCCIDENTE</v>
      </c>
      <c r="C145" s="23" t="str">
        <f>IFERROR(VLOOKUP(A145,hoja!$A$2:$E$1370,5,FALSE),0)</f>
        <v>CALOTO</v>
      </c>
      <c r="D145" s="23" t="str">
        <f>IFERROR(VLOOKUP(A145,hoja!A:D,3,FALSE),0)</f>
        <v>0445</v>
      </c>
      <c r="E145" s="23" t="s">
        <v>702</v>
      </c>
      <c r="F145" s="23" t="str">
        <f>IFERROR(VLOOKUP(E145,hoja!$A$2:$E$970,4,FALSE),0)</f>
        <v>CENTRO</v>
      </c>
      <c r="G145" s="23" t="str">
        <f>IFERROR(VLOOKUP(E145,hoja!$A$2:$E$970,5,FALSE),0)</f>
        <v>FLORENCIA</v>
      </c>
      <c r="H145" s="103" t="str">
        <f>IFERROR(VLOOKUP(E145,hoja!A:C,3,FALSE),0)</f>
        <v>0388</v>
      </c>
      <c r="I145" s="24" t="str">
        <f t="shared" si="26"/>
        <v>04450388</v>
      </c>
      <c r="K145" s="23">
        <v>816</v>
      </c>
      <c r="L145" s="23" t="str">
        <f t="shared" si="28"/>
        <v>NACIONAL</v>
      </c>
      <c r="M145" s="23" t="s">
        <v>697</v>
      </c>
      <c r="N145" s="23" t="s">
        <v>622</v>
      </c>
      <c r="O145" s="23">
        <f t="shared" si="27"/>
        <v>8</v>
      </c>
      <c r="P145" s="23" t="str">
        <f t="shared" si="25"/>
        <v>04450388Pereira</v>
      </c>
    </row>
    <row r="146" spans="1:16" ht="14.45" hidden="1">
      <c r="A146" s="26" t="s">
        <v>650</v>
      </c>
      <c r="B146" s="23" t="str">
        <f>IFERROR(VLOOKUP(A146,hoja!$A$2:$E$970,4,FALSE),0)</f>
        <v>OCCIDENTE</v>
      </c>
      <c r="C146" s="23" t="str">
        <f>IFERROR(VLOOKUP(A146,hoja!$A$2:$E$1370,5,FALSE),0)</f>
        <v>CALOTO</v>
      </c>
      <c r="D146" s="23" t="str">
        <f>IFERROR(VLOOKUP(A146,hoja!A:D,3,FALSE),0)</f>
        <v>0445</v>
      </c>
      <c r="E146" s="23" t="s">
        <v>703</v>
      </c>
      <c r="F146" s="23" t="str">
        <f>IFERROR(VLOOKUP(E146,hoja!$A$2:$E$970,4,FALSE),0)</f>
        <v>COSTA</v>
      </c>
      <c r="G146" s="23" t="str">
        <f>IFERROR(VLOOKUP(E146,hoja!$A$2:$E$970,5,FALSE),0)</f>
        <v>FONSECA</v>
      </c>
      <c r="H146" s="103" t="str">
        <f>IFERROR(VLOOKUP(E146,hoja!A:C,3,FALSE),0)</f>
        <v>0448</v>
      </c>
      <c r="I146" s="24" t="str">
        <f t="shared" si="26"/>
        <v>04450448</v>
      </c>
      <c r="K146" s="23">
        <v>1226</v>
      </c>
      <c r="L146" s="23" t="str">
        <f t="shared" si="28"/>
        <v>NACIONAL</v>
      </c>
      <c r="M146" s="23" t="s">
        <v>618</v>
      </c>
      <c r="N146" s="23" t="str" cm="1">
        <f t="array" ref="N146">IFERROR(IF(M146="Principal","LES_ACTIVE",LES_INACTIVE),0)</f>
        <v>LES_ACTIVE</v>
      </c>
      <c r="O146" s="23">
        <f t="shared" si="27"/>
        <v>6</v>
      </c>
      <c r="P146" s="23" t="str">
        <f t="shared" si="25"/>
        <v>04450448Principal</v>
      </c>
    </row>
    <row r="147" spans="1:16" ht="14.45" hidden="1">
      <c r="A147" s="26" t="s">
        <v>650</v>
      </c>
      <c r="B147" s="23" t="str">
        <f>IFERROR(VLOOKUP(A147,hoja!$A$2:$E$970,4,FALSE),0)</f>
        <v>OCCIDENTE</v>
      </c>
      <c r="C147" s="23" t="str">
        <f>IFERROR(VLOOKUP(A147,hoja!$A$2:$E$1370,5,FALSE),0)</f>
        <v>CALOTO</v>
      </c>
      <c r="D147" s="23" t="str">
        <f>IFERROR(VLOOKUP(A147,hoja!A:D,3,FALSE),0)</f>
        <v>0445</v>
      </c>
      <c r="E147" s="23" t="s">
        <v>677</v>
      </c>
      <c r="F147" s="23" t="str">
        <f>IFERROR(VLOOKUP(E147,hoja!$A$2:$E$970,4,FALSE),0)</f>
        <v>CENTRO</v>
      </c>
      <c r="G147" s="23" t="str">
        <f>IFERROR(VLOOKUP(E147,hoja!$A$2:$E$970,5,FALSE),0)</f>
        <v>FUSA</v>
      </c>
      <c r="H147" s="103" t="str">
        <f>IFERROR(VLOOKUP(E147,hoja!A:C,3,FALSE),0)</f>
        <v>0013</v>
      </c>
      <c r="I147" s="24" t="str">
        <f t="shared" si="26"/>
        <v>04450013</v>
      </c>
      <c r="J147" s="23">
        <v>17</v>
      </c>
      <c r="K147" s="23">
        <v>402</v>
      </c>
      <c r="L147" s="23" t="str">
        <f t="shared" si="28"/>
        <v>NACIONAL</v>
      </c>
      <c r="M147" s="23" t="s">
        <v>618</v>
      </c>
      <c r="N147" s="23" t="str" cm="1">
        <f t="array" ref="N147">IFERROR(IF(M147="Principal","LES_ACTIVE",LES_INACTIVE),0)</f>
        <v>LES_ACTIVE</v>
      </c>
      <c r="O147" s="23">
        <f t="shared" si="27"/>
        <v>16</v>
      </c>
      <c r="P147" s="23" t="str">
        <f t="shared" si="25"/>
        <v>04450013Principal</v>
      </c>
    </row>
    <row r="148" spans="1:16" ht="14.45" hidden="1">
      <c r="A148" s="26" t="s">
        <v>650</v>
      </c>
      <c r="B148" s="23" t="str">
        <f>IFERROR(VLOOKUP(A148,hoja!$A$2:$E$970,4,FALSE),0)</f>
        <v>OCCIDENTE</v>
      </c>
      <c r="C148" s="23" t="str">
        <f>IFERROR(VLOOKUP(A148,hoja!$A$2:$E$1370,5,FALSE),0)</f>
        <v>CALOTO</v>
      </c>
      <c r="D148" s="23" t="str">
        <f>IFERROR(VLOOKUP(A148,hoja!A:D,3,FALSE),0)</f>
        <v>0445</v>
      </c>
      <c r="E148" s="23" t="s">
        <v>704</v>
      </c>
      <c r="F148" s="23" t="str">
        <f>IFERROR(VLOOKUP(E148,hoja!$A$2:$E$970,4,FALSE),0)</f>
        <v>CENTRO</v>
      </c>
      <c r="G148" s="23" t="str">
        <f>IFERROR(VLOOKUP(E148,hoja!$A$2:$E$970,5,FALSE),0)</f>
        <v>GARZÓN</v>
      </c>
      <c r="H148" s="103" t="str">
        <f>IFERROR(VLOOKUP(E148,hoja!A:C,3,FALSE),0)</f>
        <v>0387</v>
      </c>
      <c r="I148" s="24" t="str">
        <f t="shared" si="26"/>
        <v>04450387</v>
      </c>
      <c r="J148" s="23">
        <v>38.616666666639503</v>
      </c>
      <c r="K148" s="23">
        <v>604</v>
      </c>
      <c r="L148" s="23" t="str">
        <f t="shared" si="28"/>
        <v>NACIONAL</v>
      </c>
      <c r="M148" s="23" t="s">
        <v>618</v>
      </c>
      <c r="N148" s="23" t="str" cm="1">
        <f t="array" ref="N148">IFERROR(IF(M148="Principal","LES_ACTIVE",LES_INACTIVE),0)</f>
        <v>LES_ACTIVE</v>
      </c>
      <c r="O148" s="23">
        <f t="shared" si="27"/>
        <v>12</v>
      </c>
      <c r="P148" s="23" t="str">
        <f t="shared" si="25"/>
        <v>04450387Principal</v>
      </c>
    </row>
    <row r="149" spans="1:16" ht="14.45" hidden="1">
      <c r="A149" s="26" t="s">
        <v>650</v>
      </c>
      <c r="B149" s="23" t="str">
        <f>IFERROR(VLOOKUP(A149,hoja!$A$2:$E$970,4,FALSE),0)</f>
        <v>OCCIDENTE</v>
      </c>
      <c r="C149" s="23" t="str">
        <f>IFERROR(VLOOKUP(A149,hoja!$A$2:$E$1370,5,FALSE),0)</f>
        <v>CALOTO</v>
      </c>
      <c r="D149" s="23" t="str">
        <f>IFERROR(VLOOKUP(A149,hoja!A:D,3,FALSE),0)</f>
        <v>0445</v>
      </c>
      <c r="E149" s="23" t="s">
        <v>704</v>
      </c>
      <c r="F149" s="23" t="str">
        <f>IFERROR(VLOOKUP(E149,hoja!$A$2:$E$970,4,FALSE),0)</f>
        <v>CENTRO</v>
      </c>
      <c r="G149" s="23" t="str">
        <f>IFERROR(VLOOKUP(E149,hoja!$A$2:$E$970,5,FALSE),0)</f>
        <v>GARZÓN</v>
      </c>
      <c r="H149" s="103" t="str">
        <f>IFERROR(VLOOKUP(E149,hoja!A:C,3,FALSE),0)</f>
        <v>0387</v>
      </c>
      <c r="I149" s="24" t="str">
        <f t="shared" si="26"/>
        <v>04450387</v>
      </c>
      <c r="K149" s="23">
        <v>707.28200000000004</v>
      </c>
      <c r="L149" s="23" t="str">
        <f t="shared" si="28"/>
        <v>NACIONAL</v>
      </c>
      <c r="M149" s="23" t="s">
        <v>697</v>
      </c>
      <c r="N149" s="23" t="s">
        <v>622</v>
      </c>
      <c r="O149" s="23">
        <f t="shared" si="27"/>
        <v>12</v>
      </c>
      <c r="P149" s="23" t="str">
        <f t="shared" si="25"/>
        <v>04450387Pereira</v>
      </c>
    </row>
    <row r="150" spans="1:16" ht="14.45" hidden="1">
      <c r="A150" s="26" t="s">
        <v>650</v>
      </c>
      <c r="B150" s="23" t="str">
        <f>IFERROR(VLOOKUP(A150,hoja!$A$2:$E$970,4,FALSE),0)</f>
        <v>OCCIDENTE</v>
      </c>
      <c r="C150" s="23" t="str">
        <f>IFERROR(VLOOKUP(A150,hoja!$A$2:$E$1370,5,FALSE),0)</f>
        <v>CALOTO</v>
      </c>
      <c r="D150" s="23" t="str">
        <f>IFERROR(VLOOKUP(A150,hoja!A:D,3,FALSE),0)</f>
        <v>0445</v>
      </c>
      <c r="E150" s="23" t="s">
        <v>705</v>
      </c>
      <c r="F150" s="23" t="str">
        <f>IFERROR(VLOOKUP(E150,hoja!$A$2:$E$970,4,FALSE),0)</f>
        <v>CENTRO</v>
      </c>
      <c r="G150" s="23" t="str">
        <f>IFERROR(VLOOKUP(E150,hoja!$A$2:$E$970,5,FALSE),0)</f>
        <v>GRANADA</v>
      </c>
      <c r="H150" s="103" t="str">
        <f>IFERROR(VLOOKUP(E150,hoja!A:C,3,FALSE),0)</f>
        <v>0394</v>
      </c>
      <c r="I150" s="24" t="str">
        <f t="shared" si="26"/>
        <v>04450394</v>
      </c>
      <c r="J150" s="23">
        <v>64.533333333441988</v>
      </c>
      <c r="K150" s="23">
        <v>652.971</v>
      </c>
      <c r="L150" s="23" t="str">
        <f t="shared" si="28"/>
        <v>NACIONAL</v>
      </c>
      <c r="M150" s="23" t="s">
        <v>618</v>
      </c>
      <c r="N150" s="23" t="str" cm="1">
        <f t="array" ref="N150">IFERROR(IF(M150="Principal","LES_ACTIVE",LES_INACTIVE),0)</f>
        <v>LES_ACTIVE</v>
      </c>
      <c r="O150" s="23">
        <f t="shared" si="27"/>
        <v>12</v>
      </c>
      <c r="P150" s="23" t="str">
        <f t="shared" si="25"/>
        <v>04450394Principal</v>
      </c>
    </row>
    <row r="151" spans="1:16" ht="14.45" hidden="1">
      <c r="A151" s="26" t="s">
        <v>650</v>
      </c>
      <c r="B151" s="23" t="str">
        <f>IFERROR(VLOOKUP(A151,hoja!$A$2:$E$970,4,FALSE),0)</f>
        <v>OCCIDENTE</v>
      </c>
      <c r="C151" s="23" t="str">
        <f>IFERROR(VLOOKUP(A151,hoja!$A$2:$E$1370,5,FALSE),0)</f>
        <v>CALOTO</v>
      </c>
      <c r="D151" s="23" t="str">
        <f>IFERROR(VLOOKUP(A151,hoja!A:D,3,FALSE),0)</f>
        <v>0445</v>
      </c>
      <c r="E151" s="23" t="s">
        <v>706</v>
      </c>
      <c r="F151" s="23" t="str">
        <f>IFERROR(VLOOKUP(E151,hoja!$A$2:$E$970,4,FALSE),0)</f>
        <v>CENTRO</v>
      </c>
      <c r="G151" s="23" t="str">
        <f>IFERROR(VLOOKUP(E151,hoja!$A$2:$E$970,5,FALSE),0)</f>
        <v>GUATEQUE</v>
      </c>
      <c r="H151" s="103" t="str">
        <f>IFERROR(VLOOKUP(E151,hoja!A:C,3,FALSE),0)</f>
        <v>0033</v>
      </c>
      <c r="I151" s="24" t="str">
        <f t="shared" si="26"/>
        <v>04450033</v>
      </c>
      <c r="K151" s="23">
        <v>609</v>
      </c>
      <c r="L151" s="23" t="str">
        <f t="shared" si="28"/>
        <v>NACIONAL</v>
      </c>
      <c r="M151" s="23" t="s">
        <v>618</v>
      </c>
      <c r="N151" s="23" t="str" cm="1">
        <f t="array" ref="N151">IFERROR(IF(M151="Principal","LES_ACTIVE",LES_INACTIVE),0)</f>
        <v>LES_ACTIVE</v>
      </c>
      <c r="O151" s="23">
        <f t="shared" si="27"/>
        <v>12</v>
      </c>
      <c r="P151" s="23" t="str">
        <f t="shared" si="25"/>
        <v>04450033Principal</v>
      </c>
    </row>
    <row r="152" spans="1:16" ht="14.45" hidden="1">
      <c r="A152" s="26" t="s">
        <v>650</v>
      </c>
      <c r="B152" s="23" t="str">
        <f>IFERROR(VLOOKUP(A152,hoja!$A$2:$E$970,4,FALSE),0)</f>
        <v>OCCIDENTE</v>
      </c>
      <c r="C152" s="23" t="str">
        <f>IFERROR(VLOOKUP(A152,hoja!$A$2:$E$1370,5,FALSE),0)</f>
        <v>CALOTO</v>
      </c>
      <c r="D152" s="23" t="str">
        <f>IFERROR(VLOOKUP(A152,hoja!A:D,3,FALSE),0)</f>
        <v>0445</v>
      </c>
      <c r="E152" s="23" t="s">
        <v>707</v>
      </c>
      <c r="F152" s="23" t="str">
        <f>IFERROR(VLOOKUP(E152,hoja!$A$2:$E$970,4,FALSE),0)</f>
        <v>OCCIDENTE</v>
      </c>
      <c r="G152" s="23" t="str">
        <f>IFERROR(VLOOKUP(E152,hoja!$A$2:$E$970,5,FALSE),0)</f>
        <v>IPIALES</v>
      </c>
      <c r="H152" s="103" t="str">
        <f>IFERROR(VLOOKUP(E152,hoja!A:C,3,FALSE),0)</f>
        <v>0397</v>
      </c>
      <c r="I152" s="24" t="str">
        <f t="shared" si="26"/>
        <v>04450397</v>
      </c>
      <c r="J152" s="23">
        <v>24.033333333441988</v>
      </c>
      <c r="K152" s="23">
        <v>447.899</v>
      </c>
      <c r="L152" s="23" t="str">
        <f t="shared" ref="L152:L202" si="29">IF(B152=F152,"REGIONAL","NACIONAL")</f>
        <v>REGIONAL</v>
      </c>
      <c r="M152" s="23" t="s">
        <v>618</v>
      </c>
      <c r="N152" s="23" t="str" cm="1">
        <f t="array" ref="N152">IFERROR(IF(M152="Principal","LES_ACTIVE",LES_INACTIVE),0)</f>
        <v>LES_ACTIVE</v>
      </c>
      <c r="O152" s="23">
        <f t="shared" si="27"/>
        <v>16</v>
      </c>
      <c r="P152" s="23" t="str">
        <f t="shared" si="25"/>
        <v>04450397Principal</v>
      </c>
    </row>
    <row r="153" spans="1:16" ht="14.45" hidden="1">
      <c r="A153" s="26" t="s">
        <v>650</v>
      </c>
      <c r="B153" s="23" t="str">
        <f>IFERROR(VLOOKUP(A153,hoja!$A$2:$E$970,4,FALSE),0)</f>
        <v>OCCIDENTE</v>
      </c>
      <c r="C153" s="23" t="str">
        <f>IFERROR(VLOOKUP(A153,hoja!$A$2:$E$1370,5,FALSE),0)</f>
        <v>CALOTO</v>
      </c>
      <c r="D153" s="23" t="str">
        <f>IFERROR(VLOOKUP(A153,hoja!A:D,3,FALSE),0)</f>
        <v>0445</v>
      </c>
      <c r="E153" s="23" t="s">
        <v>655</v>
      </c>
      <c r="F153" s="23" t="str">
        <f>IFERROR(VLOOKUP(E153,hoja!$A$2:$E$970,4,FALSE),0)</f>
        <v>ANTIOQUIA</v>
      </c>
      <c r="G153" s="23" t="str">
        <f>IFERROR(VLOOKUP(E153,hoja!$A$2:$E$970,5,FALSE),0)</f>
        <v>MEDELLÍN</v>
      </c>
      <c r="H153" s="103" t="str">
        <f>IFERROR(VLOOKUP(E153,hoja!A:C,3,FALSE),0)</f>
        <v>0292</v>
      </c>
      <c r="I153" s="24" t="str">
        <f t="shared" si="26"/>
        <v>04450292</v>
      </c>
      <c r="J153" s="23">
        <v>40.283333333325572</v>
      </c>
      <c r="K153" s="23">
        <v>427</v>
      </c>
      <c r="L153" s="23" t="str">
        <f>IF(B153=F153,"REGIONAL","NACIONAL")</f>
        <v>NACIONAL</v>
      </c>
      <c r="M153" s="23" t="s">
        <v>618</v>
      </c>
      <c r="N153" s="23" t="str" cm="1">
        <f t="array" ref="N153">IFERROR(IF(M153="Principal","LES_ACTIVE",LES_INACTIVE),0)</f>
        <v>LES_ACTIVE</v>
      </c>
      <c r="O153" s="23">
        <f t="shared" si="27"/>
        <v>16</v>
      </c>
      <c r="P153" s="23" t="str">
        <f t="shared" si="25"/>
        <v>04450292Principal</v>
      </c>
    </row>
    <row r="154" spans="1:16" ht="14.45" hidden="1">
      <c r="A154" s="26" t="s">
        <v>650</v>
      </c>
      <c r="B154" s="23" t="str">
        <f>IFERROR(VLOOKUP(A154,hoja!$A$2:$E$970,4,FALSE),0)</f>
        <v>OCCIDENTE</v>
      </c>
      <c r="C154" s="23" t="str">
        <f>IFERROR(VLOOKUP(A154,hoja!$A$2:$E$1370,5,FALSE),0)</f>
        <v>CALOTO</v>
      </c>
      <c r="D154" s="23" t="str">
        <f>IFERROR(VLOOKUP(A154,hoja!A:D,3,FALSE),0)</f>
        <v>0445</v>
      </c>
      <c r="E154" s="23" t="s">
        <v>708</v>
      </c>
      <c r="F154" s="23" t="str">
        <f>IFERROR(VLOOKUP(E154,hoja!$A$2:$E$970,4,FALSE),0)</f>
        <v>OCCIDENTE</v>
      </c>
      <c r="G154" s="23" t="str">
        <f>IFERROR(VLOOKUP(E154,hoja!$A$2:$E$970,5,FALSE),0)</f>
        <v>JAMUNDÍ</v>
      </c>
      <c r="H154" s="103" t="str">
        <f>IFERROR(VLOOKUP(E154,hoja!A:C,3,FALSE),0)</f>
        <v>0358</v>
      </c>
      <c r="I154" s="24" t="str">
        <f t="shared" si="26"/>
        <v>04450358</v>
      </c>
      <c r="J154" s="23">
        <v>0.6505555555340834</v>
      </c>
      <c r="K154" s="23">
        <v>23.768000000000001</v>
      </c>
      <c r="L154" s="23" t="str">
        <f t="shared" si="29"/>
        <v>REGIONAL</v>
      </c>
      <c r="M154" s="23" t="s">
        <v>618</v>
      </c>
      <c r="N154" s="23" t="str" cm="1">
        <f t="array" ref="N154">IFERROR(IF(M154="Principal","LES_ACTIVE",LES_INACTIVE),0)</f>
        <v>LES_ACTIVE</v>
      </c>
      <c r="O154" s="23">
        <f t="shared" si="27"/>
        <v>25</v>
      </c>
      <c r="P154" s="23" t="str">
        <f t="shared" si="25"/>
        <v>04450358Principal</v>
      </c>
    </row>
    <row r="155" spans="1:16" ht="14.45" hidden="1">
      <c r="A155" s="26" t="s">
        <v>650</v>
      </c>
      <c r="B155" s="23" t="str">
        <f>IFERROR(VLOOKUP(A155,hoja!$A$2:$E$970,4,FALSE),0)</f>
        <v>OCCIDENTE</v>
      </c>
      <c r="C155" s="23" t="str">
        <f>IFERROR(VLOOKUP(A155,hoja!$A$2:$E$1370,5,FALSE),0)</f>
        <v>CALOTO</v>
      </c>
      <c r="D155" s="23" t="str">
        <f>IFERROR(VLOOKUP(A155,hoja!A:D,3,FALSE),0)</f>
        <v>0445</v>
      </c>
      <c r="E155" s="23" t="s">
        <v>709</v>
      </c>
      <c r="F155" s="23" t="str">
        <f>IFERROR(VLOOKUP(E155,hoja!$A$2:$E$970,4,FALSE),0)</f>
        <v>CENTRO</v>
      </c>
      <c r="G155" s="23" t="str">
        <f>IFERROR(VLOOKUP(E155,hoja!$A$2:$E$970,5,FALSE),0)</f>
        <v>LA DORADA</v>
      </c>
      <c r="H155" s="103" t="str">
        <f>IFERROR(VLOOKUP(E155,hoja!A:C,3,FALSE),0)</f>
        <v>0391</v>
      </c>
      <c r="I155" s="24" t="str">
        <f t="shared" si="26"/>
        <v>04450391</v>
      </c>
      <c r="J155" s="23">
        <v>35.966666666645324</v>
      </c>
      <c r="K155" s="23">
        <v>468.63799999999998</v>
      </c>
      <c r="L155" s="23" t="str">
        <f>IF(B155=F155,"REGIONAL","NACIONAL")</f>
        <v>NACIONAL</v>
      </c>
      <c r="M155" s="23" t="s">
        <v>618</v>
      </c>
      <c r="N155" s="23" t="str" cm="1">
        <f t="array" ref="N155">IFERROR(IF(M155="Principal","LES_ACTIVE",LES_INACTIVE),0)</f>
        <v>LES_ACTIVE</v>
      </c>
      <c r="O155" s="23">
        <f t="shared" si="27"/>
        <v>16</v>
      </c>
      <c r="P155" s="23" t="str">
        <f t="shared" si="25"/>
        <v>04450391Principal</v>
      </c>
    </row>
    <row r="156" spans="1:16" ht="14.45" hidden="1">
      <c r="A156" s="26" t="s">
        <v>650</v>
      </c>
      <c r="B156" s="23" t="str">
        <f>IFERROR(VLOOKUP(A156,hoja!$A$2:$E$970,4,FALSE),0)</f>
        <v>OCCIDENTE</v>
      </c>
      <c r="C156" s="23" t="str">
        <f>IFERROR(VLOOKUP(A156,hoja!$A$2:$E$1370,5,FALSE),0)</f>
        <v>CALOTO</v>
      </c>
      <c r="D156" s="23" t="str">
        <f>IFERROR(VLOOKUP(A156,hoja!A:D,3,FALSE),0)</f>
        <v>0445</v>
      </c>
      <c r="E156" s="23" t="s">
        <v>710</v>
      </c>
      <c r="F156" s="23" t="str">
        <f>IFERROR(VLOOKUP(E156,hoja!$A$2:$E$970,4,FALSE),0)</f>
        <v>CENTRO</v>
      </c>
      <c r="G156" s="23" t="str">
        <f>IFERROR(VLOOKUP(E156,hoja!$A$2:$E$970,5,FALSE),0)</f>
        <v>LA MESA</v>
      </c>
      <c r="H156" s="103" t="str">
        <f>IFERROR(VLOOKUP(E156,hoja!A:C,3,FALSE),0)</f>
        <v>0024</v>
      </c>
      <c r="I156" s="24" t="str">
        <f t="shared" si="26"/>
        <v>04450024</v>
      </c>
      <c r="K156" s="23">
        <v>435</v>
      </c>
      <c r="L156" s="23" t="str">
        <f t="shared" ref="L156:L159" si="30">IF(B156=F156,"REGIONAL","NACIONAL")</f>
        <v>NACIONAL</v>
      </c>
      <c r="M156" s="23" t="s">
        <v>618</v>
      </c>
      <c r="N156" s="23" t="str" cm="1">
        <f t="array" ref="N156">IFERROR(IF(M156="Principal","LES_ACTIVE",LES_INACTIVE),0)</f>
        <v>LES_ACTIVE</v>
      </c>
      <c r="O156" s="23">
        <f t="shared" si="27"/>
        <v>16</v>
      </c>
      <c r="P156" s="23" t="str">
        <f t="shared" si="25"/>
        <v>04450024Principal</v>
      </c>
    </row>
    <row r="157" spans="1:16" ht="14.45" hidden="1">
      <c r="A157" s="26" t="s">
        <v>650</v>
      </c>
      <c r="B157" s="23" t="str">
        <f>IFERROR(VLOOKUP(A157,hoja!$A$2:$E$970,4,FALSE),0)</f>
        <v>OCCIDENTE</v>
      </c>
      <c r="C157" s="23" t="str">
        <f>IFERROR(VLOOKUP(A157,hoja!$A$2:$E$1370,5,FALSE),0)</f>
        <v>CALOTO</v>
      </c>
      <c r="D157" s="23" t="str">
        <f>IFERROR(VLOOKUP(A157,hoja!A:D,3,FALSE),0)</f>
        <v>0445</v>
      </c>
      <c r="E157" s="23" t="s">
        <v>663</v>
      </c>
      <c r="F157" s="23" t="str">
        <f>IFERROR(VLOOKUP(E157,hoja!$A$2:$E$970,4,FALSE),0)</f>
        <v>CENTRO</v>
      </c>
      <c r="G157" s="23" t="str">
        <f>IFERROR(VLOOKUP(E157,hoja!$A$2:$E$970,5,FALSE),0)</f>
        <v>MADRID</v>
      </c>
      <c r="H157" s="103" t="str">
        <f>IFERROR(VLOOKUP(E157,hoja!A:C,3,FALSE),0)</f>
        <v>0022</v>
      </c>
      <c r="I157" s="24" t="str">
        <f t="shared" si="26"/>
        <v>04450022</v>
      </c>
      <c r="J157" s="23">
        <v>30.756250000064028</v>
      </c>
      <c r="K157" s="23">
        <v>480.7475</v>
      </c>
      <c r="L157" s="23" t="str">
        <f t="shared" si="30"/>
        <v>NACIONAL</v>
      </c>
      <c r="M157" s="23" t="s">
        <v>618</v>
      </c>
      <c r="N157" s="23" t="str" cm="1">
        <f t="array" ref="N157">IFERROR(IF(M157="Principal","LES_ACTIVE",LES_INACTIVE),0)</f>
        <v>LES_ACTIVE</v>
      </c>
      <c r="O157" s="23">
        <f t="shared" si="27"/>
        <v>16</v>
      </c>
      <c r="P157" s="23" t="str">
        <f t="shared" si="25"/>
        <v>04450022Principal</v>
      </c>
    </row>
    <row r="158" spans="1:16" ht="14.45" hidden="1">
      <c r="A158" s="26" t="s">
        <v>650</v>
      </c>
      <c r="B158" s="23" t="str">
        <f>IFERROR(VLOOKUP(A158,hoja!$A$2:$E$970,4,FALSE),0)</f>
        <v>OCCIDENTE</v>
      </c>
      <c r="C158" s="23" t="str">
        <f>IFERROR(VLOOKUP(A158,hoja!$A$2:$E$1370,5,FALSE),0)</f>
        <v>CALOTO</v>
      </c>
      <c r="D158" s="23" t="str">
        <f>IFERROR(VLOOKUP(A158,hoja!A:D,3,FALSE),0)</f>
        <v>0445</v>
      </c>
      <c r="E158" s="23" t="s">
        <v>711</v>
      </c>
      <c r="F158" s="23" t="str">
        <f>IFERROR(VLOOKUP(E158,hoja!$A$2:$E$970,4,FALSE),0)</f>
        <v>COSTA</v>
      </c>
      <c r="G158" s="23" t="str">
        <f>IFERROR(VLOOKUP(E158,hoja!$A$2:$E$970,5,FALSE),0)</f>
        <v>MAGANGUÉ</v>
      </c>
      <c r="H158" s="103" t="str">
        <f>IFERROR(VLOOKUP(E158,hoja!A:C,3,FALSE),0)</f>
        <v>0383</v>
      </c>
      <c r="I158" s="24" t="str">
        <f t="shared" si="26"/>
        <v>04450383</v>
      </c>
      <c r="K158" s="23">
        <v>1042</v>
      </c>
      <c r="L158" s="23" t="str">
        <f t="shared" si="30"/>
        <v>NACIONAL</v>
      </c>
      <c r="M158" s="23" t="s">
        <v>618</v>
      </c>
      <c r="N158" s="23" t="str" cm="1">
        <f t="array" ref="N158">IFERROR(IF(M158="Principal","LES_ACTIVE",LES_INACTIVE),0)</f>
        <v>LES_ACTIVE</v>
      </c>
      <c r="O158" s="23">
        <f t="shared" si="27"/>
        <v>8</v>
      </c>
      <c r="P158" s="23" t="str">
        <f t="shared" si="25"/>
        <v>04450383Principal</v>
      </c>
    </row>
    <row r="159" spans="1:16" ht="14.45" hidden="1">
      <c r="A159" s="26" t="s">
        <v>650</v>
      </c>
      <c r="B159" s="23" t="str">
        <f>IFERROR(VLOOKUP(A159,hoja!$A$2:$E$970,4,FALSE),0)</f>
        <v>OCCIDENTE</v>
      </c>
      <c r="C159" s="23" t="str">
        <f>IFERROR(VLOOKUP(A159,hoja!$A$2:$E$1370,5,FALSE),0)</f>
        <v>CALOTO</v>
      </c>
      <c r="D159" s="23" t="str">
        <f>IFERROR(VLOOKUP(A159,hoja!A:D,3,FALSE),0)</f>
        <v>0445</v>
      </c>
      <c r="E159" s="23" t="s">
        <v>712</v>
      </c>
      <c r="F159" s="23" t="str">
        <f>IFERROR(VLOOKUP(E159,hoja!$A$2:$E$970,4,FALSE),0)</f>
        <v>COSTA</v>
      </c>
      <c r="G159" s="23" t="str">
        <f>IFERROR(VLOOKUP(E159,hoja!$A$2:$E$970,5,FALSE),0)</f>
        <v>MAICAO</v>
      </c>
      <c r="H159" s="103" t="str">
        <f>IFERROR(VLOOKUP(E159,hoja!A:C,3,FALSE),0)</f>
        <v>0230</v>
      </c>
      <c r="I159" s="24" t="str">
        <f t="shared" si="26"/>
        <v>04450230</v>
      </c>
      <c r="J159" s="23">
        <v>46.100000000093132</v>
      </c>
      <c r="K159" s="23">
        <v>1362.355</v>
      </c>
      <c r="L159" s="23" t="str">
        <f t="shared" si="30"/>
        <v>NACIONAL</v>
      </c>
      <c r="M159" s="23" t="s">
        <v>618</v>
      </c>
      <c r="N159" s="23" t="str" cm="1">
        <f t="array" ref="N159">IFERROR(IF(M159="Principal","LES_ACTIVE",LES_INACTIVE),0)</f>
        <v>LES_ACTIVE</v>
      </c>
      <c r="O159" s="23">
        <f t="shared" si="27"/>
        <v>6</v>
      </c>
      <c r="P159" s="23" t="str">
        <f t="shared" si="25"/>
        <v>04450230Principal</v>
      </c>
    </row>
    <row r="160" spans="1:16" ht="14.45" hidden="1">
      <c r="A160" s="26" t="s">
        <v>650</v>
      </c>
      <c r="B160" s="23" t="str">
        <f>IFERROR(VLOOKUP(A160,hoja!$A$2:$E$970,4,FALSE),0)</f>
        <v>OCCIDENTE</v>
      </c>
      <c r="C160" s="23" t="str">
        <f>IFERROR(VLOOKUP(A160,hoja!$A$2:$E$1370,5,FALSE),0)</f>
        <v>CALOTO</v>
      </c>
      <c r="D160" s="23" t="str">
        <f>IFERROR(VLOOKUP(A160,hoja!A:D,3,FALSE),0)</f>
        <v>0445</v>
      </c>
      <c r="E160" s="23" t="s">
        <v>665</v>
      </c>
      <c r="F160" s="23" t="str">
        <f>IFERROR(VLOOKUP(E160,hoja!$A$2:$E$970,4,FALSE),0)</f>
        <v>OCCIDENTE</v>
      </c>
      <c r="G160" s="23" t="str">
        <f>IFERROR(VLOOKUP(E160,hoja!$A$2:$E$970,5,FALSE),0)</f>
        <v>MANIZALES</v>
      </c>
      <c r="H160" s="103" t="str">
        <f>IFERROR(VLOOKUP(E160,hoja!A:C,3,FALSE),0)</f>
        <v>0145</v>
      </c>
      <c r="I160" s="24" t="str">
        <f t="shared" si="26"/>
        <v>04450145</v>
      </c>
      <c r="J160" s="23">
        <v>17.266666666720994</v>
      </c>
      <c r="K160" s="23">
        <v>294</v>
      </c>
      <c r="L160" s="23" t="str">
        <f t="shared" si="29"/>
        <v>REGIONAL</v>
      </c>
      <c r="M160" s="23" t="s">
        <v>618</v>
      </c>
      <c r="N160" s="23" t="str" cm="1">
        <f t="array" ref="N160">IFERROR(IF(M160="Principal","LES_ACTIVE",LES_INACTIVE),0)</f>
        <v>LES_ACTIVE</v>
      </c>
      <c r="O160" s="23">
        <f t="shared" si="27"/>
        <v>16</v>
      </c>
      <c r="P160" s="23" t="str">
        <f t="shared" si="25"/>
        <v>04450145Principal</v>
      </c>
    </row>
    <row r="161" spans="1:16" ht="14.45" hidden="1">
      <c r="A161" s="26" t="s">
        <v>650</v>
      </c>
      <c r="B161" s="23" t="str">
        <f>IFERROR(VLOOKUP(A161,hoja!$A$2:$E$970,4,FALSE),0)</f>
        <v>OCCIDENTE</v>
      </c>
      <c r="C161" s="23" t="str">
        <f>IFERROR(VLOOKUP(A161,hoja!$A$2:$E$1370,5,FALSE),0)</f>
        <v>CALOTO</v>
      </c>
      <c r="D161" s="23" t="str">
        <f>IFERROR(VLOOKUP(A161,hoja!A:D,3,FALSE),0)</f>
        <v>0445</v>
      </c>
      <c r="E161" s="23" t="s">
        <v>713</v>
      </c>
      <c r="F161" s="23" t="str">
        <f>IFERROR(VLOOKUP(E161,hoja!$A$2:$E$970,4,FALSE),0)</f>
        <v>ANTIOQUIA</v>
      </c>
      <c r="G161" s="23" t="str">
        <f>IFERROR(VLOOKUP(E161,hoja!$A$2:$E$970,5,FALSE),0)</f>
        <v>MARIQUITA</v>
      </c>
      <c r="H161" s="103" t="str">
        <f>IFERROR(VLOOKUP(E161,hoja!A:C,3,FALSE),0)</f>
        <v>0392</v>
      </c>
      <c r="I161" s="24" t="str">
        <f t="shared" si="26"/>
        <v>04450392</v>
      </c>
      <c r="J161" s="23">
        <v>21.558333333407063</v>
      </c>
      <c r="K161" s="23">
        <v>399</v>
      </c>
      <c r="L161" s="23" t="str">
        <f>IF(B161=F161,"REGIONAL","NACIONAL")</f>
        <v>NACIONAL</v>
      </c>
      <c r="M161" s="23" t="s">
        <v>618</v>
      </c>
      <c r="N161" s="23" t="str" cm="1">
        <f t="array" ref="N161">IFERROR(IF(M161="Principal","LES_ACTIVE",LES_INACTIVE),0)</f>
        <v>LES_ACTIVE</v>
      </c>
      <c r="O161" s="23">
        <f t="shared" si="27"/>
        <v>16</v>
      </c>
      <c r="P161" s="23" t="str">
        <f t="shared" si="25"/>
        <v>04450392Principal</v>
      </c>
    </row>
    <row r="162" spans="1:16" ht="14.45" hidden="1">
      <c r="A162" s="26" t="s">
        <v>650</v>
      </c>
      <c r="B162" s="23" t="str">
        <f>IFERROR(VLOOKUP(A162,hoja!$A$2:$E$970,4,FALSE),0)</f>
        <v>OCCIDENTE</v>
      </c>
      <c r="C162" s="23" t="str">
        <f>IFERROR(VLOOKUP(A162,hoja!$A$2:$E$1370,5,FALSE),0)</f>
        <v>CALOTO</v>
      </c>
      <c r="D162" s="23" t="str">
        <f>IFERROR(VLOOKUP(A162,hoja!A:D,3,FALSE),0)</f>
        <v>0445</v>
      </c>
      <c r="E162" s="23" t="s">
        <v>713</v>
      </c>
      <c r="F162" s="23" t="str">
        <f>IFERROR(VLOOKUP(E162,hoja!$A$2:$E$970,4,FALSE),0)</f>
        <v>ANTIOQUIA</v>
      </c>
      <c r="G162" s="23" t="str">
        <f>IFERROR(VLOOKUP(E162,hoja!$A$2:$E$970,5,FALSE),0)</f>
        <v>MARIQUITA</v>
      </c>
      <c r="H162" s="103" t="str">
        <f>IFERROR(VLOOKUP(E162,hoja!A:C,3,FALSE),0)</f>
        <v>0392</v>
      </c>
      <c r="I162" s="24" t="str">
        <f t="shared" si="26"/>
        <v>04450392</v>
      </c>
      <c r="K162" s="23">
        <v>458</v>
      </c>
      <c r="L162" s="23" t="str">
        <f t="shared" ref="L162:L165" si="31">IF(B162=F162,"REGIONAL","NACIONAL")</f>
        <v>NACIONAL</v>
      </c>
      <c r="M162" s="23" t="s">
        <v>697</v>
      </c>
      <c r="N162" s="23" t="s">
        <v>622</v>
      </c>
      <c r="O162" s="23">
        <f t="shared" si="27"/>
        <v>16</v>
      </c>
      <c r="P162" s="23" t="str">
        <f t="shared" si="25"/>
        <v>04450392Pereira</v>
      </c>
    </row>
    <row r="163" spans="1:16" ht="14.45" hidden="1">
      <c r="A163" s="26" t="s">
        <v>650</v>
      </c>
      <c r="B163" s="23" t="str">
        <f>IFERROR(VLOOKUP(A163,hoja!$A$2:$E$970,4,FALSE),0)</f>
        <v>OCCIDENTE</v>
      </c>
      <c r="C163" s="23" t="str">
        <f>IFERROR(VLOOKUP(A163,hoja!$A$2:$E$1370,5,FALSE),0)</f>
        <v>CALOTO</v>
      </c>
      <c r="D163" s="23" t="str">
        <f>IFERROR(VLOOKUP(A163,hoja!A:D,3,FALSE),0)</f>
        <v>0445</v>
      </c>
      <c r="E163" s="23" t="s">
        <v>714</v>
      </c>
      <c r="F163" s="23" t="str">
        <f>IFERROR(VLOOKUP(E163,hoja!$A$2:$E$970,4,FALSE),0)</f>
        <v>SANTANDER</v>
      </c>
      <c r="G163" s="23" t="str">
        <f>IFERROR(VLOOKUP(E163,hoja!$A$2:$E$970,5,FALSE),0)</f>
        <v>OCAÑA</v>
      </c>
      <c r="H163" s="103" t="str">
        <f>IFERROR(VLOOKUP(E163,hoja!A:C,3,FALSE),0)</f>
        <v>0434</v>
      </c>
      <c r="I163" s="24" t="str">
        <f t="shared" si="26"/>
        <v>04450434</v>
      </c>
      <c r="J163" s="23">
        <v>92.616666666639503</v>
      </c>
      <c r="K163" s="23">
        <v>935.70299999999997</v>
      </c>
      <c r="L163" s="23" t="str">
        <f t="shared" si="31"/>
        <v>NACIONAL</v>
      </c>
      <c r="M163" s="23" t="s">
        <v>618</v>
      </c>
      <c r="N163" s="23" t="str" cm="1">
        <f t="array" ref="N163">IFERROR(IF(M163="Principal","LES_ACTIVE",LES_INACTIVE),0)</f>
        <v>LES_ACTIVE</v>
      </c>
      <c r="O163" s="23">
        <f t="shared" si="27"/>
        <v>8</v>
      </c>
      <c r="P163" s="23" t="str">
        <f t="shared" si="25"/>
        <v>04450434Principal</v>
      </c>
    </row>
    <row r="164" spans="1:16" ht="14.45" hidden="1">
      <c r="A164" s="26" t="s">
        <v>650</v>
      </c>
      <c r="B164" s="23" t="str">
        <f>IFERROR(VLOOKUP(A164,hoja!$A$2:$E$970,4,FALSE),0)</f>
        <v>OCCIDENTE</v>
      </c>
      <c r="C164" s="23" t="str">
        <f>IFERROR(VLOOKUP(A164,hoja!$A$2:$E$1370,5,FALSE),0)</f>
        <v>CALOTO</v>
      </c>
      <c r="D164" s="23" t="str">
        <f>IFERROR(VLOOKUP(A164,hoja!A:D,3,FALSE),0)</f>
        <v>0445</v>
      </c>
      <c r="E164" s="23" t="s">
        <v>715</v>
      </c>
      <c r="F164" s="23" t="str">
        <f>IFERROR(VLOOKUP(E164,hoja!$A$2:$E$970,4,FALSE),0)</f>
        <v>SANTANDER</v>
      </c>
      <c r="G164" s="23" t="str">
        <f>IFERROR(VLOOKUP(E164,hoja!$A$2:$E$970,5,FALSE),0)</f>
        <v>PAMPLONA</v>
      </c>
      <c r="H164" s="103" t="str">
        <f>IFERROR(VLOOKUP(E164,hoja!A:C,3,FALSE),0)</f>
        <v>0439</v>
      </c>
      <c r="I164" s="24" t="str">
        <f t="shared" si="26"/>
        <v>04450439</v>
      </c>
      <c r="K164" s="23">
        <v>930</v>
      </c>
      <c r="L164" s="23" t="str">
        <f t="shared" si="31"/>
        <v>NACIONAL</v>
      </c>
      <c r="M164" s="23" t="s">
        <v>618</v>
      </c>
      <c r="N164" s="23" t="str" cm="1">
        <f t="array" ref="N164">IFERROR(IF(M164="Principal","LES_ACTIVE",LES_INACTIVE),0)</f>
        <v>LES_ACTIVE</v>
      </c>
      <c r="O164" s="23">
        <f t="shared" si="27"/>
        <v>8</v>
      </c>
      <c r="P164" s="23" t="str">
        <f t="shared" si="25"/>
        <v>04450439Principal</v>
      </c>
    </row>
    <row r="165" spans="1:16" ht="14.45" hidden="1">
      <c r="A165" s="26" t="s">
        <v>650</v>
      </c>
      <c r="B165" s="23" t="str">
        <f>IFERROR(VLOOKUP(A165,hoja!$A$2:$E$970,4,FALSE),0)</f>
        <v>OCCIDENTE</v>
      </c>
      <c r="C165" s="23" t="str">
        <f>IFERROR(VLOOKUP(A165,hoja!$A$2:$E$1370,5,FALSE),0)</f>
        <v>CALOTO</v>
      </c>
      <c r="D165" s="23" t="str">
        <f>IFERROR(VLOOKUP(A165,hoja!A:D,3,FALSE),0)</f>
        <v>0445</v>
      </c>
      <c r="E165" s="23" t="s">
        <v>716</v>
      </c>
      <c r="F165" s="23" t="str">
        <f>IFERROR(VLOOKUP(E165,hoja!$A$2:$E$970,4,FALSE),0)</f>
        <v>SANTANDER</v>
      </c>
      <c r="G165" s="23" t="str">
        <f>IFERROR(VLOOKUP(E165,hoja!$A$2:$E$970,5,FALSE),0)</f>
        <v>PINCHOTE</v>
      </c>
      <c r="H165" s="103" t="str">
        <f>IFERROR(VLOOKUP(E165,hoja!A:C,3,FALSE),0)</f>
        <v>0423</v>
      </c>
      <c r="I165" s="24" t="str">
        <f t="shared" si="26"/>
        <v>04450423</v>
      </c>
      <c r="K165" s="23">
        <v>778</v>
      </c>
      <c r="L165" s="23" t="str">
        <f t="shared" si="31"/>
        <v>NACIONAL</v>
      </c>
      <c r="M165" s="23" t="s">
        <v>618</v>
      </c>
      <c r="N165" s="23" t="str" cm="1">
        <f t="array" ref="N165">IFERROR(IF(M165="Principal","LES_ACTIVE",LES_INACTIVE),0)</f>
        <v>LES_ACTIVE</v>
      </c>
      <c r="O165" s="23">
        <f t="shared" si="27"/>
        <v>12</v>
      </c>
      <c r="P165" s="23" t="str">
        <f t="shared" si="25"/>
        <v>04450423Principal</v>
      </c>
    </row>
    <row r="166" spans="1:16" ht="14.45" hidden="1">
      <c r="A166" s="26" t="s">
        <v>650</v>
      </c>
      <c r="B166" s="23" t="str">
        <f>IFERROR(VLOOKUP(A166,hoja!$A$2:$E$970,4,FALSE),0)</f>
        <v>OCCIDENTE</v>
      </c>
      <c r="C166" s="23" t="str">
        <f>IFERROR(VLOOKUP(A166,hoja!$A$2:$E$1370,5,FALSE),0)</f>
        <v>CALOTO</v>
      </c>
      <c r="D166" s="23" t="str">
        <f>IFERROR(VLOOKUP(A166,hoja!A:D,3,FALSE),0)</f>
        <v>0445</v>
      </c>
      <c r="E166" s="23" t="s">
        <v>717</v>
      </c>
      <c r="F166" s="23" t="str">
        <f>IFERROR(VLOOKUP(E166,hoja!$A$2:$E$970,4,FALSE),0)</f>
        <v>OCCIDENTE</v>
      </c>
      <c r="G166" s="23" t="str">
        <f>IFERROR(VLOOKUP(E166,hoja!$A$2:$E$970,5,FALSE),0)</f>
        <v>POPAYÁN</v>
      </c>
      <c r="H166" s="103" t="str">
        <f>IFERROR(VLOOKUP(E166,hoja!A:C,3,FALSE),0)</f>
        <v>0126</v>
      </c>
      <c r="I166" s="24" t="str">
        <f t="shared" si="26"/>
        <v>04450126</v>
      </c>
      <c r="J166" s="23">
        <v>10.324999999866122</v>
      </c>
      <c r="K166" s="23">
        <v>103.32</v>
      </c>
      <c r="L166" s="23" t="str">
        <f t="shared" si="29"/>
        <v>REGIONAL</v>
      </c>
      <c r="M166" s="23" t="s">
        <v>618</v>
      </c>
      <c r="N166" s="23" t="str" cm="1">
        <f t="array" ref="N166">IFERROR(IF(M166="Principal","LES_ACTIVE",LES_INACTIVE),0)</f>
        <v>LES_ACTIVE</v>
      </c>
      <c r="O166" s="23">
        <f t="shared" si="27"/>
        <v>25</v>
      </c>
      <c r="P166" s="23" t="str">
        <f t="shared" si="25"/>
        <v>04450126Principal</v>
      </c>
    </row>
    <row r="167" spans="1:16" ht="14.45" hidden="1">
      <c r="A167" s="26" t="s">
        <v>650</v>
      </c>
      <c r="B167" s="23" t="str">
        <f>IFERROR(VLOOKUP(A167,hoja!$A$2:$E$970,4,FALSE),0)</f>
        <v>OCCIDENTE</v>
      </c>
      <c r="C167" s="23" t="str">
        <f>IFERROR(VLOOKUP(A167,hoja!$A$2:$E$1370,5,FALSE),0)</f>
        <v>CALOTO</v>
      </c>
      <c r="D167" s="23" t="str">
        <f>IFERROR(VLOOKUP(A167,hoja!A:D,3,FALSE),0)</f>
        <v>0445</v>
      </c>
      <c r="E167" s="23" t="s">
        <v>718</v>
      </c>
      <c r="F167" s="23" t="str">
        <f>IFERROR(VLOOKUP(E167,hoja!$A$2:$E$970,4,FALSE),0)</f>
        <v>SANTANDER</v>
      </c>
      <c r="G167" s="23" t="str">
        <f>IFERROR(VLOOKUP(E167,hoja!$A$2:$E$970,5,FALSE),0)</f>
        <v>PUERTO BERRIO</v>
      </c>
      <c r="H167" s="103" t="str">
        <f>IFERROR(VLOOKUP(E167,hoja!A:C,3,FALSE),0)</f>
        <v>0433</v>
      </c>
      <c r="I167" s="24" t="str">
        <f t="shared" si="26"/>
        <v>04450433</v>
      </c>
      <c r="K167" s="23">
        <v>632</v>
      </c>
      <c r="L167" s="23" t="str">
        <f>IF(B167=F167,"REGIONAL","NACIONAL")</f>
        <v>NACIONAL</v>
      </c>
      <c r="M167" s="23" t="s">
        <v>618</v>
      </c>
      <c r="N167" s="23" t="str" cm="1">
        <f t="array" ref="N167">IFERROR(IF(M167="Principal","LES_ACTIVE",LES_INACTIVE),0)</f>
        <v>LES_ACTIVE</v>
      </c>
      <c r="O167" s="23">
        <f t="shared" si="27"/>
        <v>12</v>
      </c>
      <c r="P167" s="23" t="str">
        <f t="shared" si="25"/>
        <v>04450433Principal</v>
      </c>
    </row>
    <row r="168" spans="1:16" ht="14.45" hidden="1">
      <c r="A168" s="26" t="s">
        <v>650</v>
      </c>
      <c r="B168" s="23" t="str">
        <f>IFERROR(VLOOKUP(A168,hoja!$A$2:$E$970,4,FALSE),0)</f>
        <v>OCCIDENTE</v>
      </c>
      <c r="C168" s="23" t="str">
        <f>IFERROR(VLOOKUP(A168,hoja!$A$2:$E$1370,5,FALSE),0)</f>
        <v>CALOTO</v>
      </c>
      <c r="D168" s="23" t="str">
        <f>IFERROR(VLOOKUP(A168,hoja!A:D,3,FALSE),0)</f>
        <v>0445</v>
      </c>
      <c r="E168" s="23" t="s">
        <v>719</v>
      </c>
      <c r="F168" s="23" t="str">
        <f>IFERROR(VLOOKUP(E168,hoja!$A$2:$E$970,4,FALSE),0)</f>
        <v>CENTRO</v>
      </c>
      <c r="G168" s="23" t="str">
        <f>IFERROR(VLOOKUP(E168,hoja!$A$2:$E$970,5,FALSE),0)</f>
        <v>RICAURTE</v>
      </c>
      <c r="H168" s="103" t="str">
        <f>IFERROR(VLOOKUP(E168,hoja!A:C,3,FALSE),0)</f>
        <v>0390</v>
      </c>
      <c r="I168" s="24" t="str">
        <f t="shared" si="26"/>
        <v>04450390</v>
      </c>
      <c r="J168" s="23">
        <v>26.508333333302289</v>
      </c>
      <c r="K168" s="23">
        <v>387.19200000000001</v>
      </c>
      <c r="L168" s="23" t="str">
        <f t="shared" ref="L168:L174" si="32">IF(B168=F168,"REGIONAL","NACIONAL")</f>
        <v>NACIONAL</v>
      </c>
      <c r="M168" s="23" t="s">
        <v>618</v>
      </c>
      <c r="N168" s="23" t="str" cm="1">
        <f t="array" ref="N168">IFERROR(IF(M168="Principal","LES_ACTIVE",LES_INACTIVE),0)</f>
        <v>LES_ACTIVE</v>
      </c>
      <c r="O168" s="23">
        <f t="shared" si="27"/>
        <v>16</v>
      </c>
      <c r="P168" s="23" t="str">
        <f t="shared" si="25"/>
        <v>04450390Principal</v>
      </c>
    </row>
    <row r="169" spans="1:16" ht="14.45" hidden="1">
      <c r="A169" s="26" t="s">
        <v>650</v>
      </c>
      <c r="B169" s="23" t="str">
        <f>IFERROR(VLOOKUP(A169,hoja!$A$2:$E$970,4,FALSE),0)</f>
        <v>OCCIDENTE</v>
      </c>
      <c r="C169" s="23" t="str">
        <f>IFERROR(VLOOKUP(A169,hoja!$A$2:$E$1370,5,FALSE),0)</f>
        <v>CALOTO</v>
      </c>
      <c r="D169" s="23" t="str">
        <f>IFERROR(VLOOKUP(A169,hoja!A:D,3,FALSE),0)</f>
        <v>0445</v>
      </c>
      <c r="E169" s="23" t="s">
        <v>720</v>
      </c>
      <c r="F169" s="23" t="str">
        <f>IFERROR(VLOOKUP(E169,hoja!$A$2:$E$970,4,FALSE),0)</f>
        <v>COSTA</v>
      </c>
      <c r="G169" s="23" t="str">
        <f>IFERROR(VLOOKUP(E169,hoja!$A$2:$E$970,5,FALSE),0)</f>
        <v>RIOHACHA</v>
      </c>
      <c r="H169" s="103" t="str">
        <f>IFERROR(VLOOKUP(E169,hoja!A:C,3,FALSE),0)</f>
        <v>0239</v>
      </c>
      <c r="I169" s="24" t="str">
        <f t="shared" si="26"/>
        <v>04450239</v>
      </c>
      <c r="K169" s="23">
        <v>1347</v>
      </c>
      <c r="L169" s="23" t="str">
        <f t="shared" si="32"/>
        <v>NACIONAL</v>
      </c>
      <c r="M169" s="23" t="s">
        <v>618</v>
      </c>
      <c r="N169" s="23" t="str" cm="1">
        <f t="array" ref="N169">IFERROR(IF(M169="Principal","LES_ACTIVE",LES_INACTIVE),0)</f>
        <v>LES_ACTIVE</v>
      </c>
      <c r="O169" s="23">
        <f t="shared" si="27"/>
        <v>6</v>
      </c>
      <c r="P169" s="23" t="str">
        <f t="shared" si="25"/>
        <v>04450239Principal</v>
      </c>
    </row>
    <row r="170" spans="1:16" ht="14.45" hidden="1">
      <c r="A170" s="26" t="s">
        <v>650</v>
      </c>
      <c r="B170" s="23" t="str">
        <f>IFERROR(VLOOKUP(A170,hoja!$A$2:$E$970,4,FALSE),0)</f>
        <v>OCCIDENTE</v>
      </c>
      <c r="C170" s="23" t="str">
        <f>IFERROR(VLOOKUP(A170,hoja!$A$2:$E$1370,5,FALSE),0)</f>
        <v>CALOTO</v>
      </c>
      <c r="D170" s="23" t="str">
        <f>IFERROR(VLOOKUP(A170,hoja!A:D,3,FALSE),0)</f>
        <v>0445</v>
      </c>
      <c r="E170" s="23" t="s">
        <v>721</v>
      </c>
      <c r="F170" s="23" t="str">
        <f>IFERROR(VLOOKUP(E170,hoja!$A$2:$E$970,4,FALSE),0)</f>
        <v>ANTIOQUIA</v>
      </c>
      <c r="G170" s="23" t="str">
        <f>IFERROR(VLOOKUP(E170,hoja!$A$2:$E$970,5,FALSE),0)</f>
        <v>RIONEGRO</v>
      </c>
      <c r="H170" s="103" t="str">
        <f>IFERROR(VLOOKUP(E170,hoja!A:C,3,FALSE),0)</f>
        <v>0090</v>
      </c>
      <c r="I170" s="24" t="str">
        <f t="shared" si="26"/>
        <v>04450090</v>
      </c>
      <c r="J170" s="23">
        <v>38.783055555482861</v>
      </c>
      <c r="K170" s="23">
        <v>500</v>
      </c>
      <c r="L170" s="23" t="str">
        <f t="shared" si="32"/>
        <v>NACIONAL</v>
      </c>
      <c r="M170" s="23" t="s">
        <v>618</v>
      </c>
      <c r="N170" s="23" t="str" cm="1">
        <f t="array" ref="N170">IFERROR(IF(M170="Principal","LES_ACTIVE",LES_INACTIVE),0)</f>
        <v>LES_ACTIVE</v>
      </c>
      <c r="O170" s="23">
        <f t="shared" si="27"/>
        <v>16</v>
      </c>
      <c r="P170" s="23" t="str">
        <f t="shared" si="25"/>
        <v>04450090Principal</v>
      </c>
    </row>
    <row r="171" spans="1:16" ht="14.45" hidden="1">
      <c r="A171" s="26" t="s">
        <v>650</v>
      </c>
      <c r="B171" s="23" t="str">
        <f>IFERROR(VLOOKUP(A171,hoja!$A$2:$E$970,4,FALSE),0)</f>
        <v>OCCIDENTE</v>
      </c>
      <c r="C171" s="23" t="str">
        <f>IFERROR(VLOOKUP(A171,hoja!$A$2:$E$1370,5,FALSE),0)</f>
        <v>CALOTO</v>
      </c>
      <c r="D171" s="23" t="str">
        <f>IFERROR(VLOOKUP(A171,hoja!A:D,3,FALSE),0)</f>
        <v>0445</v>
      </c>
      <c r="E171" s="23" t="s">
        <v>722</v>
      </c>
      <c r="F171" s="23" t="str">
        <f>IFERROR(VLOOKUP(E171,hoja!$A$2:$E$970,4,FALSE),0)</f>
        <v>ANTIOQUIA</v>
      </c>
      <c r="G171" s="23" t="str">
        <f>IFERROR(VLOOKUP(E171,hoja!$A$2:$E$970,5,FALSE),0)</f>
        <v>SALDAÑA</v>
      </c>
      <c r="H171" s="103" t="str">
        <f>IFERROR(VLOOKUP(E171,hoja!A:C,3,FALSE),0)</f>
        <v>0386</v>
      </c>
      <c r="I171" s="24" t="str">
        <f t="shared" si="26"/>
        <v>04450386</v>
      </c>
      <c r="K171" s="23">
        <v>357</v>
      </c>
      <c r="L171" s="23" t="str">
        <f t="shared" si="32"/>
        <v>NACIONAL</v>
      </c>
      <c r="M171" s="23" t="s">
        <v>618</v>
      </c>
      <c r="N171" s="23" t="str" cm="1">
        <f t="array" ref="N171">IFERROR(IF(M171="Principal","LES_ACTIVE",LES_INACTIVE),0)</f>
        <v>LES_ACTIVE</v>
      </c>
      <c r="O171" s="23">
        <f t="shared" si="27"/>
        <v>16</v>
      </c>
      <c r="P171" s="23" t="str">
        <f t="shared" si="25"/>
        <v>04450386Principal</v>
      </c>
    </row>
    <row r="172" spans="1:16" ht="14.45" hidden="1">
      <c r="A172" s="26" t="s">
        <v>650</v>
      </c>
      <c r="B172" s="23" t="str">
        <f>IFERROR(VLOOKUP(A172,hoja!$A$2:$E$970,4,FALSE),0)</f>
        <v>OCCIDENTE</v>
      </c>
      <c r="C172" s="23" t="str">
        <f>IFERROR(VLOOKUP(A172,hoja!$A$2:$E$1370,5,FALSE),0)</f>
        <v>CALOTO</v>
      </c>
      <c r="D172" s="23" t="str">
        <f>IFERROR(VLOOKUP(A172,hoja!A:D,3,FALSE),0)</f>
        <v>0445</v>
      </c>
      <c r="E172" s="23" t="s">
        <v>723</v>
      </c>
      <c r="F172" s="23" t="str">
        <f>IFERROR(VLOOKUP(E172,hoja!$A$2:$E$970,4,FALSE),0)</f>
        <v>COSTA</v>
      </c>
      <c r="G172" s="23" t="str">
        <f>IFERROR(VLOOKUP(E172,hoja!$A$2:$E$970,5,FALSE),0)</f>
        <v>SANTA MARTA</v>
      </c>
      <c r="H172" s="103" t="str">
        <f>IFERROR(VLOOKUP(E172,hoja!A:C,3,FALSE),0)</f>
        <v>0118</v>
      </c>
      <c r="I172" s="24" t="str">
        <f t="shared" si="26"/>
        <v>04450118</v>
      </c>
      <c r="J172" s="23">
        <v>66.833333333430346</v>
      </c>
      <c r="K172" s="23">
        <v>1282.9069999999999</v>
      </c>
      <c r="L172" s="23" t="str">
        <f t="shared" si="32"/>
        <v>NACIONAL</v>
      </c>
      <c r="M172" s="23" t="s">
        <v>618</v>
      </c>
      <c r="N172" s="23" t="str" cm="1">
        <f t="array" ref="N172">IFERROR(IF(M172="Principal","LES_ACTIVE",LES_INACTIVE),0)</f>
        <v>LES_ACTIVE</v>
      </c>
      <c r="O172" s="23">
        <f t="shared" si="27"/>
        <v>6</v>
      </c>
      <c r="P172" s="23" t="str">
        <f t="shared" si="25"/>
        <v>04450118Principal</v>
      </c>
    </row>
    <row r="173" spans="1:16" hidden="1">
      <c r="A173" s="26" t="s">
        <v>650</v>
      </c>
      <c r="B173" s="23" t="str">
        <f>IFERROR(VLOOKUP(A173,hoja!$A$2:$E$970,4,FALSE),0)</f>
        <v>OCCIDENTE</v>
      </c>
      <c r="C173" s="23" t="str">
        <f>IFERROR(VLOOKUP(A173,hoja!$A$2:$E$1370,5,FALSE),0)</f>
        <v>CALOTO</v>
      </c>
      <c r="D173" s="23" t="str">
        <f>IFERROR(VLOOKUP(A173,hoja!A:D,3,FALSE),0)</f>
        <v>0445</v>
      </c>
      <c r="E173" s="23" t="s">
        <v>628</v>
      </c>
      <c r="F173" s="23" t="s">
        <v>724</v>
      </c>
      <c r="G173" s="23" t="str">
        <f>IFERROR(VLOOKUP(E173,hoja!$A$2:$E$970,5,FALSE),0)</f>
        <v>SANTA FE DE ANTIOQUIA</v>
      </c>
      <c r="H173" s="103" t="s">
        <v>725</v>
      </c>
      <c r="I173" s="24" t="str">
        <f t="shared" si="26"/>
        <v>04450080</v>
      </c>
      <c r="K173" s="23">
        <v>475</v>
      </c>
      <c r="L173" s="23" t="str">
        <f t="shared" si="32"/>
        <v>NACIONAL</v>
      </c>
      <c r="M173" s="23" t="s">
        <v>618</v>
      </c>
      <c r="N173" s="23" t="str" cm="1">
        <f t="array" ref="N173">IFERROR(IF(M173="Principal","LES_ACTIVE",LES_INACTIVE),0)</f>
        <v>LES_ACTIVE</v>
      </c>
      <c r="O173" s="23">
        <f t="shared" si="27"/>
        <v>16</v>
      </c>
      <c r="P173" s="23" t="str">
        <f t="shared" si="25"/>
        <v>04450080Principal</v>
      </c>
    </row>
    <row r="174" spans="1:16" ht="14.45" hidden="1">
      <c r="A174" s="26" t="s">
        <v>650</v>
      </c>
      <c r="B174" s="23" t="str">
        <f>IFERROR(VLOOKUP(A174,hoja!$A$2:$E$970,4,FALSE),0)</f>
        <v>OCCIDENTE</v>
      </c>
      <c r="C174" s="23" t="str">
        <f>IFERROR(VLOOKUP(A174,hoja!$A$2:$E$1370,5,FALSE),0)</f>
        <v>CALOTO</v>
      </c>
      <c r="D174" s="23" t="str">
        <f>IFERROR(VLOOKUP(A174,hoja!A:D,3,FALSE),0)</f>
        <v>0445</v>
      </c>
      <c r="E174" s="23" t="s">
        <v>666</v>
      </c>
      <c r="F174" s="23" t="str">
        <f>IFERROR(VLOOKUP(E174,hoja!$A$2:$E$970,4,FALSE),0)</f>
        <v>COSTA</v>
      </c>
      <c r="G174" s="23" t="str">
        <f>IFERROR(VLOOKUP(E174,hoja!$A$2:$E$970,5,FALSE),0)</f>
        <v>SINCELEJO</v>
      </c>
      <c r="H174" s="103" t="str">
        <f>IFERROR(VLOOKUP(E174,hoja!A:C,3,FALSE),0)</f>
        <v>0382</v>
      </c>
      <c r="I174" s="24" t="str">
        <f t="shared" si="26"/>
        <v>04450382</v>
      </c>
      <c r="J174" s="23">
        <v>68.183333333290648</v>
      </c>
      <c r="K174" s="23">
        <v>953</v>
      </c>
      <c r="L174" s="23" t="str">
        <f t="shared" si="32"/>
        <v>NACIONAL</v>
      </c>
      <c r="M174" s="23" t="s">
        <v>618</v>
      </c>
      <c r="N174" s="23" t="str" cm="1">
        <f t="array" ref="N174">IFERROR(IF(M174="Principal","LES_ACTIVE",LES_INACTIVE),0)</f>
        <v>LES_ACTIVE</v>
      </c>
      <c r="O174" s="23">
        <f t="shared" si="27"/>
        <v>8</v>
      </c>
      <c r="P174" s="23" t="str">
        <f t="shared" si="25"/>
        <v>04450382Principal</v>
      </c>
    </row>
    <row r="175" spans="1:16" ht="14.45" hidden="1">
      <c r="A175" s="26" t="s">
        <v>650</v>
      </c>
      <c r="B175" s="23" t="str">
        <f>IFERROR(VLOOKUP(A175,hoja!$A$2:$E$970,4,FALSE),0)</f>
        <v>OCCIDENTE</v>
      </c>
      <c r="C175" s="23" t="str">
        <f>IFERROR(VLOOKUP(A175,hoja!$A$2:$E$1370,5,FALSE),0)</f>
        <v>CALOTO</v>
      </c>
      <c r="D175" s="23" t="str">
        <f>IFERROR(VLOOKUP(A175,hoja!A:D,3,FALSE),0)</f>
        <v>0445</v>
      </c>
      <c r="E175" s="23" t="s">
        <v>726</v>
      </c>
      <c r="F175" s="23" t="str">
        <f>IFERROR(VLOOKUP(E175,hoja!$A$2:$E$970,4,FALSE),0)</f>
        <v>OCCIDENTE</v>
      </c>
      <c r="G175" s="23" t="str">
        <f>IFERROR(VLOOKUP(E175,hoja!$A$2:$E$970,5,FALSE),0)</f>
        <v>TUMACO</v>
      </c>
      <c r="H175" s="103" t="str">
        <f>IFERROR(VLOOKUP(E175,hoja!A:C,3,FALSE),0)</f>
        <v>0396</v>
      </c>
      <c r="I175" s="24" t="str">
        <f t="shared" si="26"/>
        <v>04450396</v>
      </c>
      <c r="J175" s="23">
        <v>61.633333333244082</v>
      </c>
      <c r="K175" s="23">
        <v>649</v>
      </c>
      <c r="L175" s="23" t="str">
        <f t="shared" si="29"/>
        <v>REGIONAL</v>
      </c>
      <c r="M175" s="23" t="s">
        <v>618</v>
      </c>
      <c r="N175" s="23" t="str" cm="1">
        <f t="array" ref="N175">IFERROR(IF(M175="Principal","LES_ACTIVE",LES_INACTIVE),0)</f>
        <v>LES_ACTIVE</v>
      </c>
      <c r="O175" s="23">
        <f t="shared" si="27"/>
        <v>12</v>
      </c>
      <c r="P175" s="23" t="str">
        <f t="shared" si="25"/>
        <v>04450396Principal</v>
      </c>
    </row>
    <row r="176" spans="1:16" ht="14.45" hidden="1">
      <c r="A176" s="26" t="s">
        <v>650</v>
      </c>
      <c r="B176" s="23" t="str">
        <f>IFERROR(VLOOKUP(A176,hoja!$A$2:$E$970,4,FALSE),0)</f>
        <v>OCCIDENTE</v>
      </c>
      <c r="C176" s="23" t="str">
        <f>IFERROR(VLOOKUP(A176,hoja!$A$2:$E$1370,5,FALSE),0)</f>
        <v>CALOTO</v>
      </c>
      <c r="D176" s="23" t="str">
        <f>IFERROR(VLOOKUP(A176,hoja!A:D,3,FALSE),0)</f>
        <v>0445</v>
      </c>
      <c r="E176" s="23" t="s">
        <v>727</v>
      </c>
      <c r="F176" s="23" t="str">
        <f>IFERROR(VLOOKUP(E176,hoja!$A$2:$E$970,4,FALSE),0)</f>
        <v>CENTRO</v>
      </c>
      <c r="G176" s="23" t="str">
        <f>IFERROR(VLOOKUP(E176,hoja!$A$2:$E$970,5,FALSE),0)</f>
        <v>TUNJA</v>
      </c>
      <c r="H176" s="103" t="str">
        <f>IFERROR(VLOOKUP(E176,hoja!A:C,3,FALSE),0)</f>
        <v>0443</v>
      </c>
      <c r="I176" s="24" t="str">
        <f t="shared" si="26"/>
        <v>04450443</v>
      </c>
      <c r="J176" s="23">
        <v>43.016666666662786</v>
      </c>
      <c r="K176" s="23">
        <v>624.36249999999995</v>
      </c>
      <c r="L176" s="23" t="str">
        <f>IF(B176=F176,"REGIONAL","NACIONAL")</f>
        <v>NACIONAL</v>
      </c>
      <c r="M176" s="23" t="s">
        <v>618</v>
      </c>
      <c r="N176" s="23" t="str" cm="1">
        <f t="array" ref="N176">IFERROR(IF(M176="Principal","LES_ACTIVE",LES_INACTIVE),0)</f>
        <v>LES_ACTIVE</v>
      </c>
      <c r="O176" s="23">
        <f t="shared" si="27"/>
        <v>12</v>
      </c>
      <c r="P176" s="23" t="str">
        <f t="shared" si="25"/>
        <v>04450443Principal</v>
      </c>
    </row>
    <row r="177" spans="1:16" ht="14.45" hidden="1">
      <c r="A177" s="26" t="s">
        <v>650</v>
      </c>
      <c r="B177" s="23" t="str">
        <f>IFERROR(VLOOKUP(A177,hoja!$A$2:$E$970,4,FALSE),0)</f>
        <v>OCCIDENTE</v>
      </c>
      <c r="C177" s="23" t="str">
        <f>IFERROR(VLOOKUP(A177,hoja!$A$2:$E$1370,5,FALSE),0)</f>
        <v>CALOTO</v>
      </c>
      <c r="D177" s="23" t="str">
        <f>IFERROR(VLOOKUP(A177,hoja!A:D,3,FALSE),0)</f>
        <v>0445</v>
      </c>
      <c r="E177" s="23" t="s">
        <v>728</v>
      </c>
      <c r="F177" s="23" t="str">
        <f>IFERROR(VLOOKUP(E177,hoja!$A$2:$E$970,4,FALSE),0)</f>
        <v>CENTRO</v>
      </c>
      <c r="G177" s="23" t="str">
        <f>IFERROR(VLOOKUP(E177,hoja!$A$2:$E$970,5,FALSE),0)</f>
        <v>VILLETA</v>
      </c>
      <c r="H177" s="103" t="str">
        <f>IFERROR(VLOOKUP(E177,hoja!A:C,3,FALSE),0)</f>
        <v>0025</v>
      </c>
      <c r="I177" s="24" t="str">
        <f t="shared" si="26"/>
        <v>04450025</v>
      </c>
      <c r="K177" s="23">
        <v>517</v>
      </c>
      <c r="L177" s="23" t="str">
        <f t="shared" ref="L177:L178" si="33">IF(B177=F177,"REGIONAL","NACIONAL")</f>
        <v>NACIONAL</v>
      </c>
      <c r="M177" s="23" t="s">
        <v>618</v>
      </c>
      <c r="N177" s="23" t="str" cm="1">
        <f t="array" ref="N177">IFERROR(IF(M177="Principal","LES_ACTIVE",LES_INACTIVE),0)</f>
        <v>LES_ACTIVE</v>
      </c>
      <c r="O177" s="23">
        <f t="shared" si="27"/>
        <v>12</v>
      </c>
      <c r="P177" s="23" t="str">
        <f t="shared" si="25"/>
        <v>04450025Principal</v>
      </c>
    </row>
    <row r="178" spans="1:16" ht="14.45" hidden="1">
      <c r="A178" s="26" t="s">
        <v>650</v>
      </c>
      <c r="B178" s="23" t="str">
        <f>IFERROR(VLOOKUP(A178,hoja!$A$2:$E$970,4,FALSE),0)</f>
        <v>OCCIDENTE</v>
      </c>
      <c r="C178" s="23" t="str">
        <f>IFERROR(VLOOKUP(A178,hoja!$A$2:$E$1370,5,FALSE),0)</f>
        <v>CALOTO</v>
      </c>
      <c r="D178" s="23" t="str">
        <f>IFERROR(VLOOKUP(A178,hoja!A:D,3,FALSE),0)</f>
        <v>0445</v>
      </c>
      <c r="E178" s="23" t="s">
        <v>729</v>
      </c>
      <c r="F178" s="23" t="str">
        <f>IFERROR(VLOOKUP(E178,hoja!$A$2:$E$970,4,FALSE),0)</f>
        <v>SANTANDER</v>
      </c>
      <c r="G178" s="23" t="str">
        <f>IFERROR(VLOOKUP(E178,hoja!$A$2:$E$970,5,FALSE),0)</f>
        <v>YOPAL</v>
      </c>
      <c r="H178" s="103" t="str">
        <f>IFERROR(VLOOKUP(E178,hoja!A:C,3,FALSE),0)</f>
        <v>0442</v>
      </c>
      <c r="I178" s="24" t="str">
        <f t="shared" si="26"/>
        <v>04450442</v>
      </c>
      <c r="J178" s="23">
        <v>51.033333333267365</v>
      </c>
      <c r="K178" s="23">
        <v>832.93299999999999</v>
      </c>
      <c r="L178" s="23" t="str">
        <f t="shared" si="33"/>
        <v>NACIONAL</v>
      </c>
      <c r="M178" s="23" t="s">
        <v>618</v>
      </c>
      <c r="N178" s="23" t="str" cm="1">
        <f t="array" ref="N178">IFERROR(IF(M178="Principal","LES_ACTIVE",LES_INACTIVE),0)</f>
        <v>LES_ACTIVE</v>
      </c>
      <c r="O178" s="23">
        <f t="shared" si="27"/>
        <v>8</v>
      </c>
      <c r="P178" s="23" t="str">
        <f t="shared" si="25"/>
        <v>04450442Principal</v>
      </c>
    </row>
    <row r="179" spans="1:16" ht="14.45" hidden="1">
      <c r="A179" s="26" t="s">
        <v>650</v>
      </c>
      <c r="B179" s="23" t="str">
        <f>IFERROR(VLOOKUP(A179,hoja!$A$2:$E$970,4,FALSE),0)</f>
        <v>OCCIDENTE</v>
      </c>
      <c r="C179" s="23" t="str">
        <f>IFERROR(VLOOKUP(A179,hoja!$A$2:$E$1370,5,FALSE),0)</f>
        <v>CALOTO</v>
      </c>
      <c r="D179" s="23" t="str">
        <f>IFERROR(VLOOKUP(A179,hoja!A:D,3,FALSE),0)</f>
        <v>0445</v>
      </c>
      <c r="E179" s="23" t="s">
        <v>730</v>
      </c>
      <c r="F179" s="23" t="str">
        <f>IFERROR(VLOOKUP(E179,hoja!$A$2:$E$970,4,FALSE),0)</f>
        <v>OCCIDENTE</v>
      </c>
      <c r="G179" s="23" t="str">
        <f>IFERROR(VLOOKUP(E179,hoja!$A$2:$E$970,5,FALSE),0)</f>
        <v>ZARZAL</v>
      </c>
      <c r="H179" s="103" t="str">
        <f>IFERROR(VLOOKUP(E179,hoja!A:C,3,FALSE),0)</f>
        <v>0412</v>
      </c>
      <c r="I179" s="24" t="str">
        <f t="shared" si="26"/>
        <v>04450412</v>
      </c>
      <c r="K179" s="23">
        <v>158</v>
      </c>
      <c r="L179" s="23" t="str">
        <f t="shared" si="29"/>
        <v>REGIONAL</v>
      </c>
      <c r="M179" s="23" t="s">
        <v>618</v>
      </c>
      <c r="N179" s="23" t="s">
        <v>624</v>
      </c>
      <c r="O179" s="23">
        <f t="shared" si="27"/>
        <v>25</v>
      </c>
      <c r="P179" s="23" t="str">
        <f t="shared" si="25"/>
        <v>04450412Principal</v>
      </c>
    </row>
    <row r="180" spans="1:16" ht="14.45" hidden="1">
      <c r="A180" s="26" t="s">
        <v>650</v>
      </c>
      <c r="B180" s="23" t="str">
        <f>IFERROR(VLOOKUP(A180,hoja!$A$2:$E$970,4,FALSE),0)</f>
        <v>OCCIDENTE</v>
      </c>
      <c r="C180" s="23" t="str">
        <f>IFERROR(VLOOKUP(A180,hoja!$A$2:$E$1370,5,FALSE),0)</f>
        <v>CALOTO</v>
      </c>
      <c r="D180" s="23" t="str">
        <f>IFERROR(VLOOKUP(A180,hoja!A:D,3,FALSE),0)</f>
        <v>0445</v>
      </c>
      <c r="E180" s="23" t="s">
        <v>629</v>
      </c>
      <c r="F180" s="23" t="str">
        <f>IFERROR(VLOOKUP(E180,hoja!$A$2:$E$970,4,FALSE),0)</f>
        <v>CENTRO</v>
      </c>
      <c r="G180" s="23" t="str">
        <f>IFERROR(VLOOKUP(E180,hoja!$A$2:$E$970,5,FALSE),0)</f>
        <v>ZIPAQUIRÁ</v>
      </c>
      <c r="H180" s="103" t="str">
        <f>IFERROR(VLOOKUP(E180,hoja!A:C,3,FALSE),0)</f>
        <v>0032</v>
      </c>
      <c r="I180" s="24" t="str">
        <f t="shared" si="26"/>
        <v>04450032</v>
      </c>
      <c r="J180" s="23">
        <v>39.999999999941792</v>
      </c>
      <c r="K180" s="23">
        <v>577.76</v>
      </c>
      <c r="L180" s="23" t="str">
        <f>IF(B180=F180,"REGIONAL","NACIONAL")</f>
        <v>NACIONAL</v>
      </c>
      <c r="M180" s="23" t="s">
        <v>618</v>
      </c>
      <c r="N180" s="23" t="str" cm="1">
        <f t="array" ref="N180">IFERROR(IF(M180="Principal","LES_ACTIVE",LES_INACTIVE),0)</f>
        <v>LES_ACTIVE</v>
      </c>
      <c r="O180" s="23">
        <f t="shared" si="27"/>
        <v>12</v>
      </c>
      <c r="P180" s="23" t="str">
        <f t="shared" si="25"/>
        <v>04450032Principal</v>
      </c>
    </row>
    <row r="181" spans="1:16" ht="14.45" hidden="1">
      <c r="A181" s="26" t="s">
        <v>650</v>
      </c>
      <c r="B181" s="23" t="str">
        <f>IFERROR(VLOOKUP(A181,hoja!$A$2:$E$970,4,FALSE),0)</f>
        <v>OCCIDENTE</v>
      </c>
      <c r="C181" s="23" t="str">
        <f>IFERROR(VLOOKUP(A181,hoja!$A$2:$E$1370,5,FALSE),0)</f>
        <v>CALOTO</v>
      </c>
      <c r="D181" s="23" t="str">
        <f>IFERROR(VLOOKUP(A181,hoja!A:D,3,FALSE),0)</f>
        <v>0445</v>
      </c>
      <c r="E181" s="23" t="s">
        <v>633</v>
      </c>
      <c r="F181" s="23" t="str">
        <f>IFERROR(VLOOKUP(E181,hoja!$A$2:$E$970,4,FALSE),0)</f>
        <v>CENTRO</v>
      </c>
      <c r="G181" s="23" t="str">
        <f>IFERROR(VLOOKUP(E181,hoja!$A$2:$E$970,5,FALSE),0)</f>
        <v>BOGOTÁ</v>
      </c>
      <c r="H181" s="103" t="str">
        <f>IFERROR(VLOOKUP(E181,hoja!A:C,3,FALSE),0)</f>
        <v>0002</v>
      </c>
      <c r="I181" s="24" t="str">
        <f t="shared" si="26"/>
        <v>04450002</v>
      </c>
      <c r="J181" s="23">
        <v>26.592083333234768</v>
      </c>
      <c r="K181" s="23">
        <v>473.45800000000003</v>
      </c>
      <c r="L181" s="23" t="str">
        <f t="shared" ref="L181:L194" si="34">IF(B181=F181,"REGIONAL","NACIONAL")</f>
        <v>NACIONAL</v>
      </c>
      <c r="M181" s="23" t="s">
        <v>618</v>
      </c>
      <c r="N181" s="23" t="str" cm="1">
        <f t="array" ref="N181">IFERROR(IF(M181="Principal","LES_ACTIVE",LES_INACTIVE),0)</f>
        <v>LES_ACTIVE</v>
      </c>
      <c r="O181" s="23">
        <f t="shared" si="27"/>
        <v>16</v>
      </c>
      <c r="P181" s="23" t="str">
        <f t="shared" si="25"/>
        <v>04450002Principal</v>
      </c>
    </row>
    <row r="182" spans="1:16" ht="14.45" hidden="1">
      <c r="A182" s="26" t="s">
        <v>650</v>
      </c>
      <c r="B182" s="23" t="str">
        <f>IFERROR(VLOOKUP(A182,hoja!$A$2:$E$970,4,FALSE),0)</f>
        <v>OCCIDENTE</v>
      </c>
      <c r="C182" s="23" t="str">
        <f>IFERROR(VLOOKUP(A182,hoja!$A$2:$E$1370,5,FALSE),0)</f>
        <v>CALOTO</v>
      </c>
      <c r="D182" s="23" t="str">
        <f>IFERROR(VLOOKUP(A182,hoja!A:D,3,FALSE),0)</f>
        <v>0445</v>
      </c>
      <c r="E182" s="23" t="s">
        <v>633</v>
      </c>
      <c r="F182" s="23" t="str">
        <f>IFERROR(VLOOKUP(E182,hoja!$A$2:$E$970,4,FALSE),0)</f>
        <v>CENTRO</v>
      </c>
      <c r="G182" s="23" t="str">
        <f>IFERROR(VLOOKUP(E182,hoja!$A$2:$E$970,5,FALSE),0)</f>
        <v>BOGOTÁ</v>
      </c>
      <c r="H182" s="103" t="str">
        <f>IFERROR(VLOOKUP(E182,hoja!A:C,3,FALSE),0)</f>
        <v>0002</v>
      </c>
      <c r="I182" s="24" t="str">
        <f t="shared" si="26"/>
        <v>04450002</v>
      </c>
      <c r="J182" s="23">
        <v>33.299999999999997</v>
      </c>
      <c r="K182" s="23">
        <v>530</v>
      </c>
      <c r="L182" s="23" t="str">
        <f t="shared" si="34"/>
        <v>NACIONAL</v>
      </c>
      <c r="M182" s="23" t="s">
        <v>697</v>
      </c>
      <c r="N182" s="23" cm="1">
        <f t="array" aca="1" ref="N182" ca="1">IFERROR(IF(M182="Principal","LES_ACTIVE",LES_INACTIVE),0)</f>
        <v>0</v>
      </c>
      <c r="O182" s="23">
        <f t="shared" si="27"/>
        <v>12</v>
      </c>
      <c r="P182" s="23" t="str">
        <f t="shared" si="25"/>
        <v>04450002Pereira</v>
      </c>
    </row>
    <row r="183" spans="1:16" ht="14.45" hidden="1">
      <c r="A183" s="26" t="s">
        <v>650</v>
      </c>
      <c r="B183" s="23" t="str">
        <f>IFERROR(VLOOKUP(A183,hoja!$A$2:$E$970,4,FALSE),0)</f>
        <v>OCCIDENTE</v>
      </c>
      <c r="C183" s="23" t="str">
        <f>IFERROR(VLOOKUP(A183,hoja!$A$2:$E$1370,5,FALSE),0)</f>
        <v>CALOTO</v>
      </c>
      <c r="D183" s="23" t="str">
        <f>IFERROR(VLOOKUP(A183,hoja!A:D,3,FALSE),0)</f>
        <v>0445</v>
      </c>
      <c r="E183" s="23" t="s">
        <v>634</v>
      </c>
      <c r="F183" s="23" t="str">
        <f>IFERROR(VLOOKUP(E183,hoja!$A$2:$E$970,4,FALSE),0)</f>
        <v>CENTRO</v>
      </c>
      <c r="G183" s="23" t="str">
        <f>IFERROR(VLOOKUP(E183,hoja!$A$2:$E$970,5,FALSE),0)</f>
        <v>BOGOTÁ</v>
      </c>
      <c r="H183" s="103" t="str">
        <f>IFERROR(VLOOKUP(E183,hoja!A:C,3,FALSE),0)</f>
        <v>0011</v>
      </c>
      <c r="I183" s="24" t="str">
        <f t="shared" si="26"/>
        <v>04450011</v>
      </c>
      <c r="J183" s="23">
        <v>35.349999999976717</v>
      </c>
      <c r="K183" s="23">
        <v>464.262</v>
      </c>
      <c r="L183" s="23" t="str">
        <f t="shared" si="34"/>
        <v>NACIONAL</v>
      </c>
      <c r="M183" s="23" t="s">
        <v>618</v>
      </c>
      <c r="N183" s="23" t="str" cm="1">
        <f t="array" ref="N183">IFERROR(IF(M183="Principal","LES_ACTIVE",LES_INACTIVE),0)</f>
        <v>LES_ACTIVE</v>
      </c>
      <c r="O183" s="23">
        <f t="shared" si="27"/>
        <v>16</v>
      </c>
      <c r="P183" s="23" t="str">
        <f t="shared" si="25"/>
        <v>04450011Principal</v>
      </c>
    </row>
    <row r="184" spans="1:16" ht="14.45" hidden="1">
      <c r="A184" s="26" t="s">
        <v>650</v>
      </c>
      <c r="B184" s="23" t="str">
        <f>IFERROR(VLOOKUP(A184,hoja!$A$2:$E$970,4,FALSE),0)</f>
        <v>OCCIDENTE</v>
      </c>
      <c r="C184" s="23" t="str">
        <f>IFERROR(VLOOKUP(A184,hoja!$A$2:$E$1370,5,FALSE),0)</f>
        <v>CALOTO</v>
      </c>
      <c r="D184" s="23" t="str">
        <f>IFERROR(VLOOKUP(A184,hoja!A:D,3,FALSE),0)</f>
        <v>0445</v>
      </c>
      <c r="E184" s="23" t="s">
        <v>634</v>
      </c>
      <c r="F184" s="23" t="str">
        <f>IFERROR(VLOOKUP(E184,hoja!$A$2:$E$970,4,FALSE),0)</f>
        <v>CENTRO</v>
      </c>
      <c r="G184" s="23" t="str">
        <f>IFERROR(VLOOKUP(E184,hoja!$A$2:$E$970,5,FALSE),0)</f>
        <v>BOGOTÁ</v>
      </c>
      <c r="H184" s="103" t="str">
        <f>IFERROR(VLOOKUP(E184,hoja!A:C,3,FALSE),0)</f>
        <v>0011</v>
      </c>
      <c r="I184" s="24" t="str">
        <f t="shared" si="26"/>
        <v>04450011</v>
      </c>
      <c r="K184" s="23">
        <v>538</v>
      </c>
      <c r="L184" s="23" t="str">
        <f t="shared" si="34"/>
        <v>NACIONAL</v>
      </c>
      <c r="M184" s="23" t="s">
        <v>697</v>
      </c>
      <c r="N184" s="23" cm="1">
        <f t="array" aca="1" ref="N184" ca="1">IFERROR(IF(M184="Principal","LES_ACTIVE",LES_INACTIVE),0)</f>
        <v>0</v>
      </c>
      <c r="O184" s="23">
        <f t="shared" si="27"/>
        <v>12</v>
      </c>
      <c r="P184" s="23" t="str">
        <f t="shared" si="25"/>
        <v>04450011Pereira</v>
      </c>
    </row>
    <row r="185" spans="1:16" ht="14.45" hidden="1">
      <c r="A185" s="26" t="s">
        <v>650</v>
      </c>
      <c r="B185" s="23" t="str">
        <f>IFERROR(VLOOKUP(A185,hoja!$A$2:$E$970,4,FALSE),0)</f>
        <v>OCCIDENTE</v>
      </c>
      <c r="C185" s="23" t="str">
        <f>IFERROR(VLOOKUP(A185,hoja!$A$2:$E$1370,5,FALSE),0)</f>
        <v>CALOTO</v>
      </c>
      <c r="D185" s="23" t="str">
        <f>IFERROR(VLOOKUP(A185,hoja!A:D,3,FALSE),0)</f>
        <v>0445</v>
      </c>
      <c r="E185" s="23" t="s">
        <v>686</v>
      </c>
      <c r="F185" s="23" t="str">
        <f>IFERROR(VLOOKUP(E185,hoja!$A$2:$E$970,4,FALSE),0)</f>
        <v>SANTANDER</v>
      </c>
      <c r="G185" s="23" t="str">
        <f>IFERROR(VLOOKUP(E185,hoja!$A$2:$E$970,5,FALSE),0)</f>
        <v>BARRANCABERMEJA</v>
      </c>
      <c r="H185" s="103" t="str">
        <f>IFERROR(VLOOKUP(E185,hoja!A:C,3,FALSE),0)</f>
        <v>0424</v>
      </c>
      <c r="I185" s="24" t="str">
        <f t="shared" si="26"/>
        <v>04450424</v>
      </c>
      <c r="J185" s="23">
        <v>39.383333333360497</v>
      </c>
      <c r="K185" s="23">
        <v>746</v>
      </c>
      <c r="L185" s="23" t="str">
        <f t="shared" si="34"/>
        <v>NACIONAL</v>
      </c>
      <c r="M185" s="23" t="s">
        <v>618</v>
      </c>
      <c r="N185" s="23" t="str" cm="1">
        <f t="array" ref="N185">IFERROR(IF(M185="Principal","LES_ACTIVE",LES_INACTIVE),0)</f>
        <v>LES_ACTIVE</v>
      </c>
      <c r="O185" s="23">
        <f t="shared" si="27"/>
        <v>12</v>
      </c>
      <c r="P185" s="23" t="str">
        <f t="shared" si="25"/>
        <v>04450424Principal</v>
      </c>
    </row>
    <row r="186" spans="1:16" ht="14.45" hidden="1">
      <c r="A186" s="26" t="s">
        <v>650</v>
      </c>
      <c r="B186" s="23" t="str">
        <f>IFERROR(VLOOKUP(A186,hoja!$A$2:$E$970,4,FALSE),0)</f>
        <v>OCCIDENTE</v>
      </c>
      <c r="C186" s="23" t="str">
        <f>IFERROR(VLOOKUP(A186,hoja!$A$2:$E$1370,5,FALSE),0)</f>
        <v>CALOTO</v>
      </c>
      <c r="D186" s="23" t="str">
        <f>IFERROR(VLOOKUP(A186,hoja!A:D,3,FALSE),0)</f>
        <v>0445</v>
      </c>
      <c r="E186" s="23" t="s">
        <v>635</v>
      </c>
      <c r="F186" s="23" t="str">
        <f>IFERROR(VLOOKUP(E186,hoja!$A$2:$E$970,4,FALSE),0)</f>
        <v>CENTRO</v>
      </c>
      <c r="G186" s="23" t="str">
        <f>IFERROR(VLOOKUP(E186,hoja!$A$2:$E$970,5,FALSE),0)</f>
        <v>BOGOTÁ</v>
      </c>
      <c r="H186" s="103" t="str">
        <f>IFERROR(VLOOKUP(E186,hoja!A:C,3,FALSE),0)</f>
        <v>0021</v>
      </c>
      <c r="I186" s="24" t="str">
        <f t="shared" si="26"/>
        <v>04450021</v>
      </c>
      <c r="J186" s="23">
        <v>27.416666666715173</v>
      </c>
      <c r="K186" s="23">
        <v>471.48450000000003</v>
      </c>
      <c r="L186" s="23" t="str">
        <f t="shared" si="34"/>
        <v>NACIONAL</v>
      </c>
      <c r="M186" s="23" t="s">
        <v>618</v>
      </c>
      <c r="N186" s="23" t="str" cm="1">
        <f t="array" ref="N186">IFERROR(IF(M186="Principal","LES_ACTIVE",LES_INACTIVE),0)</f>
        <v>LES_ACTIVE</v>
      </c>
      <c r="O186" s="23">
        <f t="shared" si="27"/>
        <v>16</v>
      </c>
      <c r="P186" s="23" t="str">
        <f t="shared" ref="P186:P249" si="35">D186&amp;H186&amp;M186</f>
        <v>04450021Principal</v>
      </c>
    </row>
    <row r="187" spans="1:16" ht="14.45" hidden="1">
      <c r="A187" s="26" t="s">
        <v>650</v>
      </c>
      <c r="B187" s="23" t="str">
        <f>IFERROR(VLOOKUP(A187,hoja!$A$2:$E$970,4,FALSE),0)</f>
        <v>OCCIDENTE</v>
      </c>
      <c r="C187" s="23" t="str">
        <f>IFERROR(VLOOKUP(A187,hoja!$A$2:$E$1370,5,FALSE),0)</f>
        <v>CALOTO</v>
      </c>
      <c r="D187" s="23" t="str">
        <f>IFERROR(VLOOKUP(A187,hoja!A:D,3,FALSE),0)</f>
        <v>0445</v>
      </c>
      <c r="E187" s="23" t="s">
        <v>731</v>
      </c>
      <c r="F187" s="23" t="str">
        <f>IFERROR(VLOOKUP(E187,hoja!$A$2:$E$970,4,FALSE),0)</f>
        <v>SANTANDER</v>
      </c>
      <c r="G187" s="23" t="str">
        <f>IFERROR(VLOOKUP(E187,hoja!$A$2:$E$970,5,FALSE),0)</f>
        <v>CÚCUTA</v>
      </c>
      <c r="H187" s="103" t="str">
        <f>IFERROR(VLOOKUP(E187,hoja!A:C,3,FALSE),0)</f>
        <v>0438</v>
      </c>
      <c r="I187" s="24" t="str">
        <f t="shared" ref="I187:I250" si="36">D187&amp;H187</f>
        <v>04450438</v>
      </c>
      <c r="J187" s="23">
        <v>60.158333333325572</v>
      </c>
      <c r="K187" s="23">
        <v>1031</v>
      </c>
      <c r="L187" s="23" t="str">
        <f t="shared" si="34"/>
        <v>NACIONAL</v>
      </c>
      <c r="M187" s="23" t="s">
        <v>618</v>
      </c>
      <c r="N187" s="23" t="str" cm="1">
        <f t="array" ref="N187">IFERROR(IF(M187="Principal","LES_ACTIVE",LES_INACTIVE),0)</f>
        <v>LES_ACTIVE</v>
      </c>
      <c r="O187" s="23">
        <f t="shared" si="27"/>
        <v>8</v>
      </c>
      <c r="P187" s="23" t="str">
        <f t="shared" si="35"/>
        <v>04450438Principal</v>
      </c>
    </row>
    <row r="188" spans="1:16" ht="14.45" hidden="1">
      <c r="A188" s="26" t="s">
        <v>650</v>
      </c>
      <c r="B188" s="23" t="str">
        <f>IFERROR(VLOOKUP(A188,hoja!$A$2:$E$970,4,FALSE),0)</f>
        <v>OCCIDENTE</v>
      </c>
      <c r="C188" s="23" t="str">
        <f>IFERROR(VLOOKUP(A188,hoja!$A$2:$E$1370,5,FALSE),0)</f>
        <v>CALOTO</v>
      </c>
      <c r="D188" s="23" t="str">
        <f>IFERROR(VLOOKUP(A188,hoja!A:D,3,FALSE),0)</f>
        <v>0445</v>
      </c>
      <c r="E188" s="23" t="s">
        <v>636</v>
      </c>
      <c r="F188" s="23" t="str">
        <f>IFERROR(VLOOKUP(E188,hoja!$A$2:$E$970,4,FALSE),0)</f>
        <v>CENTRO</v>
      </c>
      <c r="G188" s="23" t="str">
        <f>IFERROR(VLOOKUP(E188,hoja!$A$2:$E$970,5,FALSE),0)</f>
        <v>DUITAMA</v>
      </c>
      <c r="H188" s="103" t="str">
        <f>IFERROR(VLOOKUP(E188,hoja!A:C,3,FALSE),0)</f>
        <v>0441</v>
      </c>
      <c r="I188" s="24" t="str">
        <f t="shared" si="36"/>
        <v>04450441</v>
      </c>
      <c r="J188" s="23">
        <v>44.567777777760057</v>
      </c>
      <c r="K188" s="23">
        <v>686.71799999999996</v>
      </c>
      <c r="L188" s="23" t="str">
        <f t="shared" si="34"/>
        <v>NACIONAL</v>
      </c>
      <c r="M188" s="23" t="s">
        <v>618</v>
      </c>
      <c r="N188" s="23" t="str" cm="1">
        <f t="array" ref="N188">IFERROR(IF(M188="Principal","LES_ACTIVE",LES_INACTIVE),0)</f>
        <v>LES_ACTIVE</v>
      </c>
      <c r="O188" s="23">
        <f t="shared" si="27"/>
        <v>12</v>
      </c>
      <c r="P188" s="23" t="str">
        <f t="shared" si="35"/>
        <v>04450441Principal</v>
      </c>
    </row>
    <row r="189" spans="1:16" ht="14.45" hidden="1">
      <c r="A189" s="26" t="s">
        <v>650</v>
      </c>
      <c r="B189" s="23" t="str">
        <f>IFERROR(VLOOKUP(A189,hoja!$A$2:$E$970,4,FALSE),0)</f>
        <v>OCCIDENTE</v>
      </c>
      <c r="C189" s="23" t="str">
        <f>IFERROR(VLOOKUP(A189,hoja!$A$2:$E$1370,5,FALSE),0)</f>
        <v>CALOTO</v>
      </c>
      <c r="D189" s="23" t="str">
        <f>IFERROR(VLOOKUP(A189,hoja!A:D,3,FALSE),0)</f>
        <v>0445</v>
      </c>
      <c r="E189" s="23" t="s">
        <v>636</v>
      </c>
      <c r="F189" s="23" t="str">
        <f>IFERROR(VLOOKUP(E189,hoja!$A$2:$E$970,4,FALSE),0)</f>
        <v>CENTRO</v>
      </c>
      <c r="G189" s="23" t="str">
        <f>IFERROR(VLOOKUP(E189,hoja!$A$2:$E$970,5,FALSE),0)</f>
        <v>DUITAMA</v>
      </c>
      <c r="H189" s="103" t="str">
        <f>IFERROR(VLOOKUP(E189,hoja!A:C,3,FALSE),0)</f>
        <v>0441</v>
      </c>
      <c r="I189" s="24" t="str">
        <f t="shared" si="36"/>
        <v>04450441</v>
      </c>
      <c r="K189" s="23">
        <v>760</v>
      </c>
      <c r="L189" s="23" t="str">
        <f t="shared" si="34"/>
        <v>NACIONAL</v>
      </c>
      <c r="M189" s="23" t="s">
        <v>697</v>
      </c>
      <c r="N189" s="23" t="s">
        <v>622</v>
      </c>
      <c r="O189" s="23">
        <f t="shared" ref="O189:O252" si="37">IF(K189&lt;=250,25,IF(K189&lt;=500,16,IF(K189&lt;=800,12,IF(K189&lt;=1100,8,IF(K189&lt;=1400,6,IF(K189&lt;=1700,5))))))</f>
        <v>12</v>
      </c>
      <c r="P189" s="23" t="str">
        <f t="shared" si="35"/>
        <v>04450441Pereira</v>
      </c>
    </row>
    <row r="190" spans="1:16" ht="14.45" hidden="1">
      <c r="A190" s="26" t="s">
        <v>650</v>
      </c>
      <c r="B190" s="23" t="str">
        <f>IFERROR(VLOOKUP(A190,hoja!$A$2:$E$970,4,FALSE),0)</f>
        <v>OCCIDENTE</v>
      </c>
      <c r="C190" s="23" t="str">
        <f>IFERROR(VLOOKUP(A190,hoja!$A$2:$E$1370,5,FALSE),0)</f>
        <v>CALOTO</v>
      </c>
      <c r="D190" s="23" t="str">
        <f>IFERROR(VLOOKUP(A190,hoja!A:D,3,FALSE),0)</f>
        <v>0445</v>
      </c>
      <c r="E190" s="23" t="s">
        <v>732</v>
      </c>
      <c r="F190" s="23" t="str">
        <f>IFERROR(VLOOKUP(E190,hoja!$A$2:$E$970,4,FALSE),0)</f>
        <v>CENTRO</v>
      </c>
      <c r="G190" s="23" t="str">
        <f>IFERROR(VLOOKUP(E190,hoja!$A$2:$E$970,5,FALSE),0)</f>
        <v>IBAGUÉ</v>
      </c>
      <c r="H190" s="103" t="str">
        <f>IFERROR(VLOOKUP(E190,hoja!A:C,3,FALSE),0)</f>
        <v>0389</v>
      </c>
      <c r="I190" s="24" t="str">
        <f t="shared" si="36"/>
        <v>04450389</v>
      </c>
      <c r="J190" s="23">
        <v>18.630972222250421</v>
      </c>
      <c r="K190" s="23">
        <v>295.15800000000002</v>
      </c>
      <c r="L190" s="23" t="str">
        <f t="shared" si="34"/>
        <v>NACIONAL</v>
      </c>
      <c r="M190" s="23" t="s">
        <v>618</v>
      </c>
      <c r="N190" s="23" t="str" cm="1">
        <f t="array" ref="N190">IFERROR(IF(M190="Principal","LES_ACTIVE",LES_INACTIVE),0)</f>
        <v>LES_ACTIVE</v>
      </c>
      <c r="O190" s="23">
        <f t="shared" si="37"/>
        <v>16</v>
      </c>
      <c r="P190" s="23" t="str">
        <f t="shared" si="35"/>
        <v>04450389Principal</v>
      </c>
    </row>
    <row r="191" spans="1:16" ht="14.45" hidden="1">
      <c r="A191" s="26" t="s">
        <v>650</v>
      </c>
      <c r="B191" s="23" t="str">
        <f>IFERROR(VLOOKUP(A191,hoja!$A$2:$E$970,4,FALSE),0)</f>
        <v>OCCIDENTE</v>
      </c>
      <c r="C191" s="23" t="str">
        <f>IFERROR(VLOOKUP(A191,hoja!$A$2:$E$1370,5,FALSE),0)</f>
        <v>CALOTO</v>
      </c>
      <c r="D191" s="23" t="str">
        <f>IFERROR(VLOOKUP(A191,hoja!A:D,3,FALSE),0)</f>
        <v>0445</v>
      </c>
      <c r="E191" s="23" t="s">
        <v>732</v>
      </c>
      <c r="F191" s="23" t="str">
        <f>IFERROR(VLOOKUP(E191,hoja!$A$2:$E$970,4,FALSE),0)</f>
        <v>CENTRO</v>
      </c>
      <c r="G191" s="23" t="str">
        <f>IFERROR(VLOOKUP(E191,hoja!$A$2:$E$970,5,FALSE),0)</f>
        <v>IBAGUÉ</v>
      </c>
      <c r="H191" s="103" t="str">
        <f>IFERROR(VLOOKUP(E191,hoja!A:C,3,FALSE),0)</f>
        <v>0389</v>
      </c>
      <c r="I191" s="24" t="str">
        <f t="shared" si="36"/>
        <v>04450389</v>
      </c>
      <c r="K191" s="23">
        <v>359</v>
      </c>
      <c r="L191" s="23" t="str">
        <f t="shared" si="34"/>
        <v>NACIONAL</v>
      </c>
      <c r="M191" s="23" t="s">
        <v>697</v>
      </c>
      <c r="N191" s="23" cm="1">
        <f t="array" aca="1" ref="N191" ca="1">IFERROR(IF(M191="Principal","LES_ACTIVE",LES_INACTIVE),0)</f>
        <v>0</v>
      </c>
      <c r="O191" s="23">
        <f t="shared" si="37"/>
        <v>16</v>
      </c>
      <c r="P191" s="23" t="str">
        <f t="shared" si="35"/>
        <v>04450389Pereira</v>
      </c>
    </row>
    <row r="192" spans="1:16" ht="14.45" hidden="1">
      <c r="A192" s="26" t="s">
        <v>650</v>
      </c>
      <c r="B192" s="23" t="str">
        <f>IFERROR(VLOOKUP(A192,hoja!$A$2:$E$970,4,FALSE),0)</f>
        <v>OCCIDENTE</v>
      </c>
      <c r="C192" s="23" t="str">
        <f>IFERROR(VLOOKUP(A192,hoja!$A$2:$E$1370,5,FALSE),0)</f>
        <v>CALOTO</v>
      </c>
      <c r="D192" s="23" t="str">
        <f>IFERROR(VLOOKUP(A192,hoja!A:D,3,FALSE),0)</f>
        <v>0445</v>
      </c>
      <c r="E192" s="23" t="s">
        <v>667</v>
      </c>
      <c r="F192" s="23" t="str">
        <f>IFERROR(VLOOKUP(E192,hoja!$A$2:$E$970,4,FALSE),0)</f>
        <v>COSTA</v>
      </c>
      <c r="G192" s="23" t="str">
        <f>IFERROR(VLOOKUP(E192,hoja!$A$2:$E$970,5,FALSE),0)</f>
        <v>MONTERÍA</v>
      </c>
      <c r="H192" s="103" t="str">
        <f>IFERROR(VLOOKUP(E192,hoja!A:C,3,FALSE),0)</f>
        <v>0381</v>
      </c>
      <c r="I192" s="24" t="str">
        <f t="shared" si="36"/>
        <v>04450381</v>
      </c>
      <c r="J192" s="23">
        <v>66.266666666662786</v>
      </c>
      <c r="K192" s="23">
        <v>890</v>
      </c>
      <c r="L192" s="23" t="str">
        <f t="shared" si="34"/>
        <v>NACIONAL</v>
      </c>
      <c r="M192" s="23" t="s">
        <v>618</v>
      </c>
      <c r="N192" s="23" t="str" cm="1">
        <f t="array" ref="N192">IFERROR(IF(M192="Principal","LES_ACTIVE",LES_INACTIVE),0)</f>
        <v>LES_ACTIVE</v>
      </c>
      <c r="O192" s="23">
        <f t="shared" si="37"/>
        <v>8</v>
      </c>
      <c r="P192" s="23" t="str">
        <f t="shared" si="35"/>
        <v>04450381Principal</v>
      </c>
    </row>
    <row r="193" spans="1:16" ht="14.45" hidden="1">
      <c r="A193" s="26" t="s">
        <v>650</v>
      </c>
      <c r="B193" s="23" t="str">
        <f>IFERROR(VLOOKUP(A193,hoja!$A$2:$E$970,4,FALSE),0)</f>
        <v>OCCIDENTE</v>
      </c>
      <c r="C193" s="23" t="str">
        <f>IFERROR(VLOOKUP(A193,hoja!$A$2:$E$1370,5,FALSE),0)</f>
        <v>CALOTO</v>
      </c>
      <c r="D193" s="23" t="str">
        <f>IFERROR(VLOOKUP(A193,hoja!A:D,3,FALSE),0)</f>
        <v>0445</v>
      </c>
      <c r="E193" s="23" t="s">
        <v>679</v>
      </c>
      <c r="F193" s="23" t="str">
        <f>IFERROR(VLOOKUP(E193,hoja!$A$2:$E$970,4,FALSE),0)</f>
        <v>CENTRO</v>
      </c>
      <c r="G193" s="23" t="str">
        <f>IFERROR(VLOOKUP(E193,hoja!$A$2:$E$970,5,FALSE),0)</f>
        <v>NEIVA</v>
      </c>
      <c r="H193" s="103" t="str">
        <f>IFERROR(VLOOKUP(E193,hoja!A:C,3,FALSE),0)</f>
        <v>0385</v>
      </c>
      <c r="I193" s="24" t="str">
        <f t="shared" si="36"/>
        <v>04450385</v>
      </c>
      <c r="J193" s="23">
        <v>35.316666666534729</v>
      </c>
      <c r="K193" s="23">
        <v>493</v>
      </c>
      <c r="L193" s="23" t="str">
        <f t="shared" si="34"/>
        <v>NACIONAL</v>
      </c>
      <c r="M193" s="23" t="s">
        <v>618</v>
      </c>
      <c r="N193" s="23" t="str" cm="1">
        <f t="array" ref="N193">IFERROR(IF(M193="Principal","LES_ACTIVE",LES_INACTIVE),0)</f>
        <v>LES_ACTIVE</v>
      </c>
      <c r="O193" s="23">
        <f t="shared" si="37"/>
        <v>16</v>
      </c>
      <c r="P193" s="23" t="str">
        <f t="shared" si="35"/>
        <v>04450385Principal</v>
      </c>
    </row>
    <row r="194" spans="1:16" ht="14.45" hidden="1">
      <c r="A194" s="26" t="s">
        <v>650</v>
      </c>
      <c r="B194" s="23" t="str">
        <f>IFERROR(VLOOKUP(A194,hoja!$A$2:$E$970,4,FALSE),0)</f>
        <v>OCCIDENTE</v>
      </c>
      <c r="C194" s="23" t="str">
        <f>IFERROR(VLOOKUP(A194,hoja!$A$2:$E$1370,5,FALSE),0)</f>
        <v>CALOTO</v>
      </c>
      <c r="D194" s="23" t="str">
        <f>IFERROR(VLOOKUP(A194,hoja!A:D,3,FALSE),0)</f>
        <v>0445</v>
      </c>
      <c r="E194" s="23" t="s">
        <v>679</v>
      </c>
      <c r="F194" s="23" t="str">
        <f>IFERROR(VLOOKUP(E194,hoja!$A$2:$E$970,4,FALSE),0)</f>
        <v>CENTRO</v>
      </c>
      <c r="G194" s="23" t="str">
        <f>IFERROR(VLOOKUP(E194,hoja!$A$2:$E$970,5,FALSE),0)</f>
        <v>NEIVA</v>
      </c>
      <c r="H194" s="103" t="str">
        <f>IFERROR(VLOOKUP(E194,hoja!A:C,3,FALSE),0)</f>
        <v>0385</v>
      </c>
      <c r="I194" s="24" t="str">
        <f t="shared" si="36"/>
        <v>04450385</v>
      </c>
      <c r="K194" s="23">
        <v>564</v>
      </c>
      <c r="L194" s="23" t="str">
        <f t="shared" si="34"/>
        <v>NACIONAL</v>
      </c>
      <c r="M194" s="23" t="s">
        <v>697</v>
      </c>
      <c r="N194" s="23" t="s">
        <v>622</v>
      </c>
      <c r="O194" s="23">
        <f t="shared" si="37"/>
        <v>12</v>
      </c>
      <c r="P194" s="23" t="str">
        <f t="shared" si="35"/>
        <v>04450385Pereira</v>
      </c>
    </row>
    <row r="195" spans="1:16" ht="14.45" hidden="1">
      <c r="A195" s="26" t="s">
        <v>650</v>
      </c>
      <c r="B195" s="23" t="str">
        <f>IFERROR(VLOOKUP(A195,hoja!$A$2:$E$970,4,FALSE),0)</f>
        <v>OCCIDENTE</v>
      </c>
      <c r="C195" s="23" t="str">
        <f>IFERROR(VLOOKUP(A195,hoja!$A$2:$E$1370,5,FALSE),0)</f>
        <v>CALOTO</v>
      </c>
      <c r="D195" s="23" t="str">
        <f>IFERROR(VLOOKUP(A195,hoja!A:D,3,FALSE),0)</f>
        <v>0445</v>
      </c>
      <c r="E195" s="23" t="s">
        <v>733</v>
      </c>
      <c r="F195" s="23" t="str">
        <f>IFERROR(VLOOKUP(E195,hoja!$A$2:$E$970,4,FALSE),0)</f>
        <v>OCCIDENTE</v>
      </c>
      <c r="G195" s="23" t="str">
        <f>IFERROR(VLOOKUP(E195,hoja!$A$2:$E$970,5,FALSE),0)</f>
        <v>PASTO</v>
      </c>
      <c r="H195" s="103" t="str">
        <f>IFERROR(VLOOKUP(E195,hoja!A:C,3,FALSE),0)</f>
        <v>0395</v>
      </c>
      <c r="I195" s="24" t="str">
        <f t="shared" si="36"/>
        <v>04450395</v>
      </c>
      <c r="J195" s="23">
        <v>20.833333333313931</v>
      </c>
      <c r="K195" s="23">
        <v>361.185</v>
      </c>
      <c r="L195" s="23" t="str">
        <f t="shared" si="29"/>
        <v>REGIONAL</v>
      </c>
      <c r="M195" s="23" t="s">
        <v>618</v>
      </c>
      <c r="N195" s="23" t="str" cm="1">
        <f t="array" ref="N195">IFERROR(IF(M195="Principal","LES_ACTIVE",LES_INACTIVE),0)</f>
        <v>LES_ACTIVE</v>
      </c>
      <c r="O195" s="23">
        <f t="shared" si="37"/>
        <v>16</v>
      </c>
      <c r="P195" s="23" t="str">
        <f t="shared" si="35"/>
        <v>04450395Principal</v>
      </c>
    </row>
    <row r="196" spans="1:16" ht="14.45" hidden="1">
      <c r="A196" s="26" t="s">
        <v>650</v>
      </c>
      <c r="B196" s="23" t="str">
        <f>IFERROR(VLOOKUP(A196,hoja!$A$2:$E$970,4,FALSE),0)</f>
        <v>OCCIDENTE</v>
      </c>
      <c r="C196" s="23" t="str">
        <f>IFERROR(VLOOKUP(A196,hoja!$A$2:$E$1370,5,FALSE),0)</f>
        <v>CALOTO</v>
      </c>
      <c r="D196" s="23" t="str">
        <f>IFERROR(VLOOKUP(A196,hoja!A:D,3,FALSE),0)</f>
        <v>0445</v>
      </c>
      <c r="E196" s="23" t="s">
        <v>637</v>
      </c>
      <c r="F196" s="23" t="str">
        <f>IFERROR(VLOOKUP(E196,hoja!$A$2:$E$970,4,FALSE),0)</f>
        <v>SANTANDER</v>
      </c>
      <c r="G196" s="23" t="str">
        <f>IFERROR(VLOOKUP(E196,hoja!$A$2:$E$970,5,FALSE),0)</f>
        <v>PIEDECUESTA</v>
      </c>
      <c r="H196" s="103" t="str">
        <f>IFERROR(VLOOKUP(E196,hoja!A:C,3,FALSE),0)</f>
        <v>0422</v>
      </c>
      <c r="I196" s="24" t="str">
        <f t="shared" si="36"/>
        <v>04450422</v>
      </c>
      <c r="J196" s="23">
        <v>43.73333333330811</v>
      </c>
      <c r="K196" s="23">
        <v>790</v>
      </c>
      <c r="L196" s="23" t="str">
        <f>IF(B196=F196,"REGIONAL","NACIONAL")</f>
        <v>NACIONAL</v>
      </c>
      <c r="M196" s="23" t="s">
        <v>618</v>
      </c>
      <c r="N196" s="23" t="str" cm="1">
        <f t="array" ref="N196">IFERROR(IF(M196="Principal","LES_ACTIVE",LES_INACTIVE),0)</f>
        <v>LES_ACTIVE</v>
      </c>
      <c r="O196" s="23">
        <f t="shared" si="37"/>
        <v>12</v>
      </c>
      <c r="P196" s="23" t="str">
        <f t="shared" si="35"/>
        <v>04450422Principal</v>
      </c>
    </row>
    <row r="197" spans="1:16" ht="14.45" hidden="1">
      <c r="A197" s="26" t="s">
        <v>650</v>
      </c>
      <c r="B197" s="23" t="str">
        <f>IFERROR(VLOOKUP(A197,hoja!$A$2:$E$970,4,FALSE),0)</f>
        <v>OCCIDENTE</v>
      </c>
      <c r="C197" s="23" t="str">
        <f>IFERROR(VLOOKUP(A197,hoja!$A$2:$E$1370,5,FALSE),0)</f>
        <v>CALOTO</v>
      </c>
      <c r="D197" s="23" t="str">
        <f>IFERROR(VLOOKUP(A197,hoja!A:D,3,FALSE),0)</f>
        <v>0445</v>
      </c>
      <c r="E197" s="23" t="s">
        <v>668</v>
      </c>
      <c r="F197" s="23" t="str">
        <f>IFERROR(VLOOKUP(E197,hoja!$A$2:$E$970,4,FALSE),0)</f>
        <v>COSTA</v>
      </c>
      <c r="G197" s="23" t="str">
        <f>IFERROR(VLOOKUP(E197,hoja!$A$2:$E$970,5,FALSE),0)</f>
        <v>VALLEDUPAR</v>
      </c>
      <c r="H197" s="103" t="str">
        <f>IFERROR(VLOOKUP(E197,hoja!A:C,3,FALSE),0)</f>
        <v>0447</v>
      </c>
      <c r="I197" s="24" t="str">
        <f t="shared" si="36"/>
        <v>04450447</v>
      </c>
      <c r="J197" s="23">
        <v>63.616666666581295</v>
      </c>
      <c r="K197" s="23">
        <v>1172.2380000000001</v>
      </c>
      <c r="L197" s="23" t="str">
        <f t="shared" ref="L197:L201" si="38">IF(B197=F197,"REGIONAL","NACIONAL")</f>
        <v>NACIONAL</v>
      </c>
      <c r="M197" s="23" t="s">
        <v>618</v>
      </c>
      <c r="N197" s="23" t="str" cm="1">
        <f t="array" ref="N197">IFERROR(IF(M197="Principal","LES_ACTIVE",LES_INACTIVE),0)</f>
        <v>LES_ACTIVE</v>
      </c>
      <c r="O197" s="23">
        <f t="shared" si="37"/>
        <v>6</v>
      </c>
      <c r="P197" s="23" t="str">
        <f t="shared" si="35"/>
        <v>04450447Principal</v>
      </c>
    </row>
    <row r="198" spans="1:16" ht="14.45" hidden="1">
      <c r="A198" s="26" t="s">
        <v>650</v>
      </c>
      <c r="B198" s="23" t="str">
        <f>IFERROR(VLOOKUP(A198,hoja!$A$2:$E$970,4,FALSE),0)</f>
        <v>OCCIDENTE</v>
      </c>
      <c r="C198" s="23" t="str">
        <f>IFERROR(VLOOKUP(A198,hoja!$A$2:$E$1370,5,FALSE),0)</f>
        <v>CALOTO</v>
      </c>
      <c r="D198" s="23" t="str">
        <f>IFERROR(VLOOKUP(A198,hoja!A:D,3,FALSE),0)</f>
        <v>0445</v>
      </c>
      <c r="E198" s="23" t="s">
        <v>681</v>
      </c>
      <c r="F198" s="23" t="str">
        <f>IFERROR(VLOOKUP(E198,hoja!$A$2:$E$970,4,FALSE),0)</f>
        <v>CENTRO</v>
      </c>
      <c r="G198" s="23" t="str">
        <f>IFERROR(VLOOKUP(E198,hoja!$A$2:$E$970,5,FALSE),0)</f>
        <v>VILLAVICENCIO</v>
      </c>
      <c r="H198" s="103" t="str">
        <f>IFERROR(VLOOKUP(E198,hoja!A:C,3,FALSE),0)</f>
        <v>0393</v>
      </c>
      <c r="I198" s="24" t="str">
        <f t="shared" si="36"/>
        <v>04450393</v>
      </c>
      <c r="J198" s="23">
        <v>39.249999999941792</v>
      </c>
      <c r="K198" s="23">
        <v>578.11300000000006</v>
      </c>
      <c r="L198" s="23" t="str">
        <f t="shared" si="38"/>
        <v>NACIONAL</v>
      </c>
      <c r="M198" s="23" t="s">
        <v>618</v>
      </c>
      <c r="N198" s="23" t="str" cm="1">
        <f t="array" ref="N198">IFERROR(IF(M198="Principal","LES_ACTIVE",LES_INACTIVE),0)</f>
        <v>LES_ACTIVE</v>
      </c>
      <c r="O198" s="23">
        <f t="shared" si="37"/>
        <v>12</v>
      </c>
      <c r="P198" s="23" t="str">
        <f t="shared" si="35"/>
        <v>04450393Principal</v>
      </c>
    </row>
    <row r="199" spans="1:16" ht="14.45" hidden="1">
      <c r="A199" s="26" t="s">
        <v>650</v>
      </c>
      <c r="B199" s="23" t="str">
        <f>IFERROR(VLOOKUP(A199,hoja!$A$2:$E$970,4,FALSE),0)</f>
        <v>OCCIDENTE</v>
      </c>
      <c r="C199" s="23" t="str">
        <f>IFERROR(VLOOKUP(A199,hoja!$A$2:$E$1370,5,FALSE),0)</f>
        <v>CALOTO</v>
      </c>
      <c r="D199" s="23" t="str">
        <f>IFERROR(VLOOKUP(A199,hoja!A:D,3,FALSE),0)</f>
        <v>0445</v>
      </c>
      <c r="E199" s="23" t="s">
        <v>653</v>
      </c>
      <c r="F199" s="23" t="str">
        <f>IFERROR(VLOOKUP(E199,hoja!$A$2:$E$970,4,FALSE),0)</f>
        <v>CENTRO</v>
      </c>
      <c r="G199" s="23" t="str">
        <f>IFERROR(VLOOKUP(E199,hoja!$A$2:$E$970,5,FALSE),0)</f>
        <v>MADRID</v>
      </c>
      <c r="H199" s="103" t="str">
        <f>IFERROR(VLOOKUP(E199,hoja!A:C,3,FALSE),0)</f>
        <v>2023</v>
      </c>
      <c r="I199" s="24" t="str">
        <f t="shared" si="36"/>
        <v>04452023</v>
      </c>
      <c r="K199" s="23">
        <v>504</v>
      </c>
      <c r="L199" s="23" t="str">
        <f t="shared" si="38"/>
        <v>NACIONAL</v>
      </c>
      <c r="M199" s="23" t="s">
        <v>618</v>
      </c>
      <c r="N199" s="23" t="str" cm="1">
        <f t="array" ref="N199">IFERROR(IF(M199="Principal","LES_ACTIVE",LES_INACTIVE),0)</f>
        <v>LES_ACTIVE</v>
      </c>
      <c r="O199" s="23">
        <f t="shared" si="37"/>
        <v>12</v>
      </c>
      <c r="P199" s="23" t="str">
        <f t="shared" si="35"/>
        <v>04452023Principal</v>
      </c>
    </row>
    <row r="200" spans="1:16" ht="14.45" hidden="1">
      <c r="A200" s="26" t="s">
        <v>650</v>
      </c>
      <c r="B200" s="23" t="str">
        <f>IFERROR(VLOOKUP(A200,hoja!$A$2:$E$970,4,FALSE),0)</f>
        <v>OCCIDENTE</v>
      </c>
      <c r="C200" s="23" t="str">
        <f>IFERROR(VLOOKUP(A200,hoja!$A$2:$E$1370,5,FALSE),0)</f>
        <v>CALOTO</v>
      </c>
      <c r="D200" s="23" t="str">
        <f>IFERROR(VLOOKUP(A200,hoja!A:D,3,FALSE),0)</f>
        <v>0445</v>
      </c>
      <c r="E200" s="23" t="s">
        <v>641</v>
      </c>
      <c r="F200" s="23" t="str">
        <f>IFERROR(VLOOKUP(E200,hoja!$A$2:$E$970,4,FALSE),0)</f>
        <v>ANTIOQUIA</v>
      </c>
      <c r="G200" s="23" t="str">
        <f>IFERROR(VLOOKUP(E200,hoja!$A$2:$E$970,5,FALSE),0)</f>
        <v>MEDELLÍN</v>
      </c>
      <c r="H200" s="103" t="str">
        <f>IFERROR(VLOOKUP(E200,hoja!A:C,3,FALSE),0)</f>
        <v>0079</v>
      </c>
      <c r="I200" s="24" t="str">
        <f t="shared" si="36"/>
        <v>04450079</v>
      </c>
      <c r="J200" s="23">
        <v>40.716666666674428</v>
      </c>
      <c r="K200" s="23">
        <v>460</v>
      </c>
      <c r="L200" s="23" t="str">
        <f t="shared" si="38"/>
        <v>NACIONAL</v>
      </c>
      <c r="M200" s="23" t="s">
        <v>618</v>
      </c>
      <c r="N200" s="23" t="str" cm="1">
        <f t="array" ref="N200">IFERROR(IF(M200="Principal","LES_ACTIVE",LES_INACTIVE),0)</f>
        <v>LES_ACTIVE</v>
      </c>
      <c r="O200" s="23">
        <f t="shared" si="37"/>
        <v>16</v>
      </c>
      <c r="P200" s="23" t="str">
        <f t="shared" si="35"/>
        <v>04450079Principal</v>
      </c>
    </row>
    <row r="201" spans="1:16" ht="14.45" hidden="1">
      <c r="A201" s="26" t="s">
        <v>650</v>
      </c>
      <c r="B201" s="23" t="str">
        <f>IFERROR(VLOOKUP(A201,hoja!$A$2:$E$970,4,FALSE),0)</f>
        <v>OCCIDENTE</v>
      </c>
      <c r="C201" s="23" t="str">
        <f>IFERROR(VLOOKUP(A201,hoja!$A$2:$E$1370,5,FALSE),0)</f>
        <v>CALOTO</v>
      </c>
      <c r="D201" s="23" t="str">
        <f>IFERROR(VLOOKUP(A201,hoja!A:D,3,FALSE),0)</f>
        <v>0445</v>
      </c>
      <c r="E201" s="23" t="s">
        <v>641</v>
      </c>
      <c r="F201" s="23" t="str">
        <f>IFERROR(VLOOKUP(E201,hoja!$A$2:$E$970,4,FALSE),0)</f>
        <v>ANTIOQUIA</v>
      </c>
      <c r="G201" s="23" t="str">
        <f>IFERROR(VLOOKUP(E201,hoja!$A$2:$E$970,5,FALSE),0)</f>
        <v>MEDELLÍN</v>
      </c>
      <c r="H201" s="103" t="str">
        <f>IFERROR(VLOOKUP(E201,hoja!A:C,3,FALSE),0)</f>
        <v>0079</v>
      </c>
      <c r="I201" s="24" t="str">
        <f t="shared" si="36"/>
        <v>04450079</v>
      </c>
      <c r="K201" s="23">
        <v>447</v>
      </c>
      <c r="L201" s="23" t="str">
        <f t="shared" si="38"/>
        <v>NACIONAL</v>
      </c>
      <c r="M201" s="23" t="s">
        <v>697</v>
      </c>
      <c r="N201" s="23" cm="1">
        <f t="array" aca="1" ref="N201" ca="1">IFERROR(IF(M201="Principal","LES_ACTIVE",LES_INACTIVE),0)</f>
        <v>0</v>
      </c>
      <c r="O201" s="23">
        <f t="shared" si="37"/>
        <v>16</v>
      </c>
      <c r="P201" s="23" t="str">
        <f t="shared" si="35"/>
        <v>04450079Pereira</v>
      </c>
    </row>
    <row r="202" spans="1:16" ht="14.45" hidden="1">
      <c r="A202" s="26" t="s">
        <v>650</v>
      </c>
      <c r="B202" s="23" t="str">
        <f>IFERROR(VLOOKUP(A202,hoja!$A$2:$E$970,4,FALSE),0)</f>
        <v>OCCIDENTE</v>
      </c>
      <c r="C202" s="23" t="str">
        <f>IFERROR(VLOOKUP(A202,hoja!$A$2:$E$1370,5,FALSE),0)</f>
        <v>CALOTO</v>
      </c>
      <c r="D202" s="23" t="str">
        <f>IFERROR(VLOOKUP(A202,hoja!A:D,3,FALSE),0)</f>
        <v>0445</v>
      </c>
      <c r="E202" s="23" t="s">
        <v>670</v>
      </c>
      <c r="F202" s="23" t="str">
        <f>IFERROR(VLOOKUP(E202,hoja!$A$2:$E$970,4,FALSE),0)</f>
        <v>OCCIDENTE</v>
      </c>
      <c r="G202" s="23" t="str">
        <f>IFERROR(VLOOKUP(E202,hoja!$A$2:$E$970,5,FALSE),0)</f>
        <v>PEREIRA</v>
      </c>
      <c r="H202" s="103" t="str">
        <f>IFERROR(VLOOKUP(E202,hoja!A:C,3,FALSE),0)</f>
        <v>0134</v>
      </c>
      <c r="I202" s="24" t="str">
        <f t="shared" si="36"/>
        <v>04450134</v>
      </c>
      <c r="J202" s="23">
        <v>15.433333333348855</v>
      </c>
      <c r="K202" s="23">
        <v>243</v>
      </c>
      <c r="L202" s="23" t="str">
        <f t="shared" si="29"/>
        <v>REGIONAL</v>
      </c>
      <c r="M202" s="23" t="s">
        <v>618</v>
      </c>
      <c r="N202" s="23" t="str" cm="1">
        <f t="array" ref="N202">IFERROR(IF(M202="Principal","LES_ACTIVE",LES_INACTIVE),0)</f>
        <v>LES_ACTIVE</v>
      </c>
      <c r="O202" s="23">
        <f t="shared" si="37"/>
        <v>25</v>
      </c>
      <c r="P202" s="23" t="str">
        <f t="shared" si="35"/>
        <v>04450134Principal</v>
      </c>
    </row>
    <row r="203" spans="1:16" ht="14.45" hidden="1">
      <c r="A203" s="26" t="s">
        <v>650</v>
      </c>
      <c r="B203" s="23" t="str">
        <f>IFERROR(VLOOKUP(A203,hoja!$A$2:$E$970,4,FALSE),0)</f>
        <v>OCCIDENTE</v>
      </c>
      <c r="C203" s="23" t="str">
        <f>IFERROR(VLOOKUP(A203,hoja!$A$2:$E$1370,5,FALSE),0)</f>
        <v>CALOTO</v>
      </c>
      <c r="D203" s="23" t="str">
        <f>IFERROR(VLOOKUP(A203,hoja!A:D,3,FALSE),0)</f>
        <v>0445</v>
      </c>
      <c r="E203" s="23" t="s">
        <v>642</v>
      </c>
      <c r="F203" s="23" t="str">
        <f>IFERROR(VLOOKUP(E203,hoja!$A$2:$E$970,4,FALSE),0)</f>
        <v>COSTA</v>
      </c>
      <c r="G203" s="23" t="str">
        <f>IFERROR(VLOOKUP(E203,hoja!$A$2:$E$970,5,FALSE),0)</f>
        <v>BARRANQUILLA</v>
      </c>
      <c r="H203" s="103" t="str">
        <f>IFERROR(VLOOKUP(E203,hoja!A:C,3,FALSE),0)</f>
        <v>0111</v>
      </c>
      <c r="I203" s="24" t="str">
        <f t="shared" si="36"/>
        <v>04450111</v>
      </c>
      <c r="J203" s="23">
        <v>65.441805555514293</v>
      </c>
      <c r="K203" s="23">
        <v>1127</v>
      </c>
      <c r="L203" s="23" t="str">
        <f>IF(B203=F203,"REGIONAL","NACIONAL")</f>
        <v>NACIONAL</v>
      </c>
      <c r="M203" s="23" t="s">
        <v>618</v>
      </c>
      <c r="N203" s="23" t="str" cm="1">
        <f t="array" ref="N203">IFERROR(IF(M203="Principal","LES_ACTIVE",LES_INACTIVE),0)</f>
        <v>LES_ACTIVE</v>
      </c>
      <c r="O203" s="23">
        <f t="shared" si="37"/>
        <v>6</v>
      </c>
      <c r="P203" s="23" t="str">
        <f t="shared" si="35"/>
        <v>04450111Principal</v>
      </c>
    </row>
    <row r="204" spans="1:16" ht="14.45" hidden="1">
      <c r="A204" s="26" t="s">
        <v>650</v>
      </c>
      <c r="B204" s="23" t="str">
        <f>IFERROR(VLOOKUP(A204,hoja!$A$2:$E$970,4,FALSE),0)</f>
        <v>OCCIDENTE</v>
      </c>
      <c r="C204" s="23" t="str">
        <f>IFERROR(VLOOKUP(A204,hoja!$A$2:$E$1370,5,FALSE),0)</f>
        <v>CALOTO</v>
      </c>
      <c r="D204" s="23" t="str">
        <f>IFERROR(VLOOKUP(A204,hoja!A:D,3,FALSE),0)</f>
        <v>0445</v>
      </c>
      <c r="E204" s="23" t="s">
        <v>642</v>
      </c>
      <c r="F204" s="23" t="str">
        <f>IFERROR(VLOOKUP(E204,hoja!$A$2:$E$970,4,FALSE),0)</f>
        <v>COSTA</v>
      </c>
      <c r="G204" s="23" t="str">
        <f>IFERROR(VLOOKUP(E204,hoja!$A$2:$E$970,5,FALSE),0)</f>
        <v>BARRANQUILLA</v>
      </c>
      <c r="H204" s="103" t="str">
        <f>IFERROR(VLOOKUP(E204,hoja!A:C,3,FALSE),0)</f>
        <v>0111</v>
      </c>
      <c r="I204" s="24" t="str">
        <f t="shared" si="36"/>
        <v>04450111</v>
      </c>
      <c r="K204" s="23">
        <v>1301</v>
      </c>
      <c r="L204" s="23" t="str">
        <f t="shared" ref="L204:L206" si="39">IF(B204=F204,"REGIONAL","NACIONAL")</f>
        <v>NACIONAL</v>
      </c>
      <c r="M204" s="23" t="s">
        <v>734</v>
      </c>
      <c r="N204" s="23" t="s">
        <v>622</v>
      </c>
      <c r="O204" s="23">
        <f t="shared" si="37"/>
        <v>6</v>
      </c>
      <c r="P204" s="23" t="str">
        <f t="shared" si="35"/>
        <v>04450111Pereira-Magdalena Medio</v>
      </c>
    </row>
    <row r="205" spans="1:16" ht="14.45" hidden="1">
      <c r="A205" s="26" t="s">
        <v>650</v>
      </c>
      <c r="B205" s="23" t="str">
        <f>IFERROR(VLOOKUP(A205,hoja!$A$2:$E$970,4,FALSE),0)</f>
        <v>OCCIDENTE</v>
      </c>
      <c r="C205" s="23" t="str">
        <f>IFERROR(VLOOKUP(A205,hoja!$A$2:$E$1370,5,FALSE),0)</f>
        <v>CALOTO</v>
      </c>
      <c r="D205" s="23" t="str">
        <f>IFERROR(VLOOKUP(A205,hoja!A:D,3,FALSE),0)</f>
        <v>0445</v>
      </c>
      <c r="E205" s="23" t="s">
        <v>642</v>
      </c>
      <c r="F205" s="23" t="str">
        <f>IFERROR(VLOOKUP(E205,hoja!$A$2:$E$970,4,FALSE),0)</f>
        <v>COSTA</v>
      </c>
      <c r="G205" s="23" t="str">
        <f>IFERROR(VLOOKUP(E205,hoja!$A$2:$E$970,5,FALSE),0)</f>
        <v>BARRANQUILLA</v>
      </c>
      <c r="H205" s="103" t="str">
        <f>IFERROR(VLOOKUP(E205,hoja!A:C,3,FALSE),0)</f>
        <v>0111</v>
      </c>
      <c r="I205" s="24" t="str">
        <f t="shared" si="36"/>
        <v>04450111</v>
      </c>
      <c r="K205" s="23">
        <v>1341</v>
      </c>
      <c r="L205" s="23" t="str">
        <f t="shared" si="39"/>
        <v>NACIONAL</v>
      </c>
      <c r="M205" s="23" t="s">
        <v>697</v>
      </c>
      <c r="N205" s="23" t="s">
        <v>622</v>
      </c>
      <c r="O205" s="23">
        <f t="shared" si="37"/>
        <v>6</v>
      </c>
      <c r="P205" s="23" t="str">
        <f t="shared" si="35"/>
        <v>04450111Pereira</v>
      </c>
    </row>
    <row r="206" spans="1:16" ht="14.45" hidden="1">
      <c r="A206" s="26" t="s">
        <v>650</v>
      </c>
      <c r="B206" s="23" t="str">
        <f>IFERROR(VLOOKUP(A206,hoja!$A$2:$E$970,4,FALSE),0)</f>
        <v>OCCIDENTE</v>
      </c>
      <c r="C206" s="23" t="str">
        <f>IFERROR(VLOOKUP(A206,hoja!$A$2:$E$1370,5,FALSE),0)</f>
        <v>CALOTO</v>
      </c>
      <c r="D206" s="23" t="str">
        <f>IFERROR(VLOOKUP(A206,hoja!A:D,3,FALSE),0)</f>
        <v>0445</v>
      </c>
      <c r="E206" s="23" t="s">
        <v>642</v>
      </c>
      <c r="F206" s="23" t="str">
        <f>IFERROR(VLOOKUP(E206,hoja!$A$2:$E$970,4,FALSE),0)</f>
        <v>COSTA</v>
      </c>
      <c r="G206" s="23" t="str">
        <f>IFERROR(VLOOKUP(E206,hoja!$A$2:$E$970,5,FALSE),0)</f>
        <v>BARRANQUILLA</v>
      </c>
      <c r="H206" s="103" t="str">
        <f>IFERROR(VLOOKUP(E206,hoja!A:C,3,FALSE),0)</f>
        <v>0111</v>
      </c>
      <c r="I206" s="24" t="str">
        <f t="shared" si="36"/>
        <v>04450111</v>
      </c>
      <c r="K206" s="23">
        <v>1344</v>
      </c>
      <c r="L206" s="23" t="str">
        <f t="shared" si="39"/>
        <v>NACIONAL</v>
      </c>
      <c r="M206" s="23" t="s">
        <v>696</v>
      </c>
      <c r="N206" s="23" t="s">
        <v>622</v>
      </c>
      <c r="O206" s="23">
        <f t="shared" si="37"/>
        <v>6</v>
      </c>
      <c r="P206" s="23" t="str">
        <f t="shared" si="35"/>
        <v>04450111Magdalena Medio</v>
      </c>
    </row>
    <row r="207" spans="1:16" ht="14.45" hidden="1">
      <c r="A207" s="26" t="s">
        <v>650</v>
      </c>
      <c r="B207" s="23" t="str">
        <f>IFERROR(VLOOKUP(A207,hoja!$A$2:$E$970,4,FALSE),0)</f>
        <v>OCCIDENTE</v>
      </c>
      <c r="C207" s="23" t="str">
        <f>IFERROR(VLOOKUP(A207,hoja!$A$2:$E$1370,5,FALSE),0)</f>
        <v>CALOTO</v>
      </c>
      <c r="D207" s="23" t="str">
        <f>IFERROR(VLOOKUP(A207,hoja!A:D,3,FALSE),0)</f>
        <v>0445</v>
      </c>
      <c r="E207" s="23" t="s">
        <v>644</v>
      </c>
      <c r="F207" s="23" t="str">
        <f>IFERROR(VLOOKUP(E207,hoja!$A$2:$E$970,4,FALSE),0)</f>
        <v>OCCIDENTE</v>
      </c>
      <c r="G207" s="23" t="str">
        <f>IFERROR(VLOOKUP(E207,hoja!$A$2:$E$970,5,FALSE),0)</f>
        <v>PEREIRA</v>
      </c>
      <c r="H207" s="103" t="str">
        <f>IFERROR(VLOOKUP(E207,hoja!A:C,3,FALSE),0)</f>
        <v>0198</v>
      </c>
      <c r="I207" s="24" t="str">
        <f t="shared" si="36"/>
        <v>04450198</v>
      </c>
      <c r="K207" s="23">
        <v>232</v>
      </c>
      <c r="L207" s="23" t="str">
        <f t="shared" ref="L207:L264" si="40">IF(B207=F207,"REGIONAL","NACIONAL")</f>
        <v>REGIONAL</v>
      </c>
      <c r="M207" s="23" t="s">
        <v>618</v>
      </c>
      <c r="N207" s="23" t="str" cm="1">
        <f t="array" ref="N207">IFERROR(IF(M207="Principal","LES_ACTIVE",LES_INACTIVE),0)</f>
        <v>LES_ACTIVE</v>
      </c>
      <c r="O207" s="23">
        <f t="shared" si="37"/>
        <v>25</v>
      </c>
      <c r="P207" s="23" t="str">
        <f t="shared" si="35"/>
        <v>04450198Principal</v>
      </c>
    </row>
    <row r="208" spans="1:16" ht="14.45" hidden="1">
      <c r="A208" s="26" t="s">
        <v>650</v>
      </c>
      <c r="B208" s="23" t="str">
        <f>IFERROR(VLOOKUP(A208,hoja!$A$2:$E$970,4,FALSE),0)</f>
        <v>OCCIDENTE</v>
      </c>
      <c r="C208" s="23" t="str">
        <f>IFERROR(VLOOKUP(A208,hoja!$A$2:$E$1370,5,FALSE),0)</f>
        <v>CALOTO</v>
      </c>
      <c r="D208" s="23" t="str">
        <f>IFERROR(VLOOKUP(A208,hoja!A:D,3,FALSE),0)</f>
        <v>0445</v>
      </c>
      <c r="E208" s="23" t="s">
        <v>645</v>
      </c>
      <c r="F208" s="23" t="str">
        <f>IFERROR(VLOOKUP(E208,hoja!$A$2:$E$970,4,FALSE),0)</f>
        <v>OCCIDENTE</v>
      </c>
      <c r="G208" s="23" t="str">
        <f>IFERROR(VLOOKUP(E208,hoja!$A$2:$E$970,5,FALSE),0)</f>
        <v>CALI</v>
      </c>
      <c r="H208" s="103" t="str">
        <f>IFERROR(VLOOKUP(E208,hoja!A:C,3,FALSE),0)</f>
        <v>0410</v>
      </c>
      <c r="I208" s="24" t="str">
        <f t="shared" si="36"/>
        <v>04450410</v>
      </c>
      <c r="J208" s="23">
        <v>1.3833333333022892</v>
      </c>
      <c r="K208" s="23">
        <v>66.912000000000006</v>
      </c>
      <c r="L208" s="23" t="str">
        <f t="shared" si="40"/>
        <v>REGIONAL</v>
      </c>
      <c r="M208" s="23" t="s">
        <v>618</v>
      </c>
      <c r="N208" s="23" t="str" cm="1">
        <f t="array" ref="N208">IFERROR(IF(M208="Principal","LES_ACTIVE",LES_INACTIVE),0)</f>
        <v>LES_ACTIVE</v>
      </c>
      <c r="O208" s="23">
        <f t="shared" si="37"/>
        <v>25</v>
      </c>
      <c r="P208" s="23" t="str">
        <f t="shared" si="35"/>
        <v>04450410Principal</v>
      </c>
    </row>
    <row r="209" spans="1:16" ht="14.45" hidden="1">
      <c r="A209" s="26" t="s">
        <v>650</v>
      </c>
      <c r="B209" s="23" t="str">
        <f>IFERROR(VLOOKUP(A209,hoja!$A$2:$E$970,4,FALSE),0)</f>
        <v>OCCIDENTE</v>
      </c>
      <c r="C209" s="23" t="str">
        <f>IFERROR(VLOOKUP(A209,hoja!$A$2:$E$1370,5,FALSE),0)</f>
        <v>CALOTO</v>
      </c>
      <c r="D209" s="23" t="str">
        <f>IFERROR(VLOOKUP(A209,hoja!A:D,3,FALSE),0)</f>
        <v>0445</v>
      </c>
      <c r="E209" s="23" t="s">
        <v>735</v>
      </c>
      <c r="F209" s="23" t="str">
        <f>IFERROR(VLOOKUP(E209,hoja!$A$2:$E$970,4,FALSE),0)</f>
        <v>CENTRO</v>
      </c>
      <c r="G209" s="23" t="str">
        <f>IFERROR(VLOOKUP(E209,hoja!$A$2:$E$970,5,FALSE),0)</f>
        <v>GUALANDAY</v>
      </c>
      <c r="H209" s="103" t="str">
        <f>IFERROR(VLOOKUP(E209,hoja!A:C,3,FALSE),0)</f>
        <v>3042</v>
      </c>
      <c r="I209" s="24" t="str">
        <f t="shared" si="36"/>
        <v>04453042</v>
      </c>
      <c r="J209" s="23">
        <v>23.166666666569654</v>
      </c>
      <c r="K209" s="23">
        <v>345.47500000000002</v>
      </c>
      <c r="L209" s="23" t="str">
        <f>IF(B209=F209,"REGIONAL","NACIONAL")</f>
        <v>NACIONAL</v>
      </c>
      <c r="M209" s="23" t="s">
        <v>736</v>
      </c>
      <c r="N209" s="23" t="s">
        <v>737</v>
      </c>
      <c r="O209" s="23">
        <f t="shared" si="37"/>
        <v>16</v>
      </c>
      <c r="P209" s="23" t="str">
        <f t="shared" si="35"/>
        <v>04453042Eficiente destino Bogota</v>
      </c>
    </row>
    <row r="210" spans="1:16" ht="14.45" hidden="1">
      <c r="A210" s="26" t="s">
        <v>650</v>
      </c>
      <c r="B210" s="23" t="str">
        <f>IFERROR(VLOOKUP(A210,hoja!$A$2:$E$970,4,FALSE),0)</f>
        <v>OCCIDENTE</v>
      </c>
      <c r="C210" s="23" t="str">
        <f>IFERROR(VLOOKUP(A210,hoja!$A$2:$E$1370,5,FALSE),0)</f>
        <v>CALOTO</v>
      </c>
      <c r="D210" s="23" t="str">
        <f>IFERROR(VLOOKUP(A210,hoja!A:D,3,FALSE),0)</f>
        <v>0445</v>
      </c>
      <c r="E210" s="23" t="s">
        <v>738</v>
      </c>
      <c r="F210" s="23" t="str">
        <f>IFERROR(VLOOKUP(E210,hoja!$A$2:$E$970,4,FALSE),0)</f>
        <v>CENTRO</v>
      </c>
      <c r="G210" s="23" t="str">
        <f>IFERROR(VLOOKUP(E210,hoja!$A$2:$E$970,5,FALSE),0)</f>
        <v>RIOSUCIO</v>
      </c>
      <c r="H210" s="103" t="str">
        <f>IFERROR(VLOOKUP(E210,hoja!A:C,3,FALSE),0)</f>
        <v>60081</v>
      </c>
      <c r="I210" s="24" t="str">
        <f t="shared" si="36"/>
        <v>044560081</v>
      </c>
      <c r="J210" s="23">
        <v>25.075000000011642</v>
      </c>
      <c r="K210" s="23">
        <v>274.8175</v>
      </c>
      <c r="L210" s="23" t="str">
        <f t="shared" ref="L210:L212" si="41">IF(B210=F210,"REGIONAL","NACIONAL")</f>
        <v>NACIONAL</v>
      </c>
      <c r="M210" s="23" t="s">
        <v>618</v>
      </c>
      <c r="N210" s="23" t="str" cm="1">
        <f t="array" ref="N210">IFERROR(IF(M210="Principal","LES_ACTIVE",LES_INACTIVE),0)</f>
        <v>LES_ACTIVE</v>
      </c>
      <c r="O210" s="23">
        <f t="shared" si="37"/>
        <v>16</v>
      </c>
      <c r="P210" s="23" t="str">
        <f t="shared" si="35"/>
        <v>044560081Principal</v>
      </c>
    </row>
    <row r="211" spans="1:16" ht="14.45" hidden="1">
      <c r="A211" s="26" t="s">
        <v>650</v>
      </c>
      <c r="B211" s="23" t="str">
        <f>IFERROR(VLOOKUP(A211,hoja!$A$2:$E$970,4,FALSE),0)</f>
        <v>OCCIDENTE</v>
      </c>
      <c r="C211" s="23" t="str">
        <f>IFERROR(VLOOKUP(A211,hoja!$A$2:$E$1370,5,FALSE),0)</f>
        <v>CALOTO</v>
      </c>
      <c r="D211" s="23" t="str">
        <f>IFERROR(VLOOKUP(A211,hoja!A:D,3,FALSE),0)</f>
        <v>0445</v>
      </c>
      <c r="E211" s="23" t="s">
        <v>739</v>
      </c>
      <c r="F211" s="23" t="str">
        <f>IFERROR(VLOOKUP(E211,hoja!$A$2:$E$970,4,FALSE),0)</f>
        <v>OCCIDENTE</v>
      </c>
      <c r="G211" s="23" t="str">
        <f>IFERROR(VLOOKUP(E211,hoja!$A$2:$E$970,5,FALSE),0)</f>
        <v>TULUÁ</v>
      </c>
      <c r="H211" s="103" t="str">
        <f>IFERROR(VLOOKUP(E211,hoja!A:C,3,FALSE),0)</f>
        <v>60085</v>
      </c>
      <c r="I211" s="24" t="str">
        <f t="shared" si="36"/>
        <v>044560085</v>
      </c>
      <c r="J211" s="23">
        <v>2.2666666667209938</v>
      </c>
      <c r="K211" s="23">
        <v>114.062</v>
      </c>
      <c r="L211" s="23" t="str">
        <f t="shared" si="41"/>
        <v>REGIONAL</v>
      </c>
      <c r="M211" s="23" t="s">
        <v>618</v>
      </c>
      <c r="N211" s="23" t="str" cm="1">
        <f t="array" ref="N211">IFERROR(IF(M211="Principal","LES_ACTIVE",LES_INACTIVE),0)</f>
        <v>LES_ACTIVE</v>
      </c>
      <c r="O211" s="23">
        <f t="shared" si="37"/>
        <v>25</v>
      </c>
      <c r="P211" s="23" t="str">
        <f t="shared" si="35"/>
        <v>044560085Principal</v>
      </c>
    </row>
    <row r="212" spans="1:16" ht="14.45" hidden="1">
      <c r="A212" s="26" t="s">
        <v>650</v>
      </c>
      <c r="B212" s="23" t="str">
        <f>IFERROR(VLOOKUP(A212,hoja!$A$2:$E$970,4,FALSE),0)</f>
        <v>OCCIDENTE</v>
      </c>
      <c r="C212" s="23" t="str">
        <f>IFERROR(VLOOKUP(A212,hoja!$A$2:$E$1370,5,FALSE),0)</f>
        <v>CALOTO</v>
      </c>
      <c r="D212" s="23" t="str">
        <f>IFERROR(VLOOKUP(A212,hoja!A:D,3,FALSE),0)</f>
        <v>0445</v>
      </c>
      <c r="E212" s="23" t="s">
        <v>740</v>
      </c>
      <c r="F212" s="23">
        <f>IFERROR(VLOOKUP(E212,hoja!$A$2:$E$970,4,FALSE),0)</f>
        <v>0</v>
      </c>
      <c r="G212" s="23">
        <f>IFERROR(VLOOKUP(E212,hoja!$A$2:$E$970,5,FALSE),0)</f>
        <v>0</v>
      </c>
      <c r="H212" s="103">
        <f>IFERROR(VLOOKUP(E212,hoja!A:C,3,FALSE),0)</f>
        <v>0</v>
      </c>
      <c r="I212" s="24" t="str">
        <f t="shared" si="36"/>
        <v>04450</v>
      </c>
      <c r="K212" s="23">
        <v>15</v>
      </c>
      <c r="L212" s="23" t="str">
        <f t="shared" si="41"/>
        <v>NACIONAL</v>
      </c>
      <c r="M212" s="23" t="s">
        <v>618</v>
      </c>
      <c r="N212" s="23" t="str" cm="1">
        <f t="array" ref="N212">IFERROR(IF(M212="Principal","LES_ACTIVE",LES_INACTIVE),0)</f>
        <v>LES_ACTIVE</v>
      </c>
      <c r="O212" s="23">
        <f t="shared" si="37"/>
        <v>25</v>
      </c>
      <c r="P212" s="23" t="str">
        <f t="shared" si="35"/>
        <v>04450Principal</v>
      </c>
    </row>
    <row r="213" spans="1:16" ht="14.45" hidden="1">
      <c r="A213" s="26" t="s">
        <v>741</v>
      </c>
      <c r="B213" s="23" t="str">
        <f>IFERROR(VLOOKUP(A213,hoja!$A$2:$E$970,4,FALSE),0)</f>
        <v>CENTRO</v>
      </c>
      <c r="C213" s="23" t="str">
        <f>IFERROR(VLOOKUP(A213,hoja!$A$2:$E$1370,5,FALSE),0)</f>
        <v>SESQUILÉ</v>
      </c>
      <c r="D213" s="23" t="str">
        <f>IFERROR(VLOOKUP(A213,hoja!A:D,3,FALSE),0)</f>
        <v>60123</v>
      </c>
      <c r="E213" s="23" t="s">
        <v>630</v>
      </c>
      <c r="F213" s="23" t="str">
        <f>IFERROR(VLOOKUP(E213,hoja!$A$2:$E$970,4,FALSE),0)</f>
        <v>CENTRO</v>
      </c>
      <c r="G213" s="23" t="str">
        <f>IFERROR(VLOOKUP(E213,hoja!$A$2:$E$970,5,FALSE),0)</f>
        <v>SESQUILÉ</v>
      </c>
      <c r="H213" s="103" t="str">
        <f>IFERROR(VLOOKUP(E213,hoja!A:C,3,FALSE),0)</f>
        <v>1501</v>
      </c>
      <c r="I213" s="24" t="str">
        <f t="shared" si="36"/>
        <v>601231501</v>
      </c>
      <c r="K213" s="23">
        <v>29</v>
      </c>
      <c r="L213" s="23" t="str">
        <f t="shared" si="40"/>
        <v>REGIONAL</v>
      </c>
      <c r="M213" s="23" t="s">
        <v>618</v>
      </c>
      <c r="N213" s="23" t="str" cm="1">
        <f t="array" ref="N213">IFERROR(IF(M213="Principal","LES_ACTIVE",LES_INACTIVE),0)</f>
        <v>LES_ACTIVE</v>
      </c>
      <c r="O213" s="23">
        <f t="shared" si="37"/>
        <v>25</v>
      </c>
      <c r="P213" s="23" t="str">
        <f t="shared" si="35"/>
        <v>601231501Principal</v>
      </c>
    </row>
    <row r="214" spans="1:16" ht="14.45" hidden="1">
      <c r="A214" s="26" t="s">
        <v>741</v>
      </c>
      <c r="B214" s="23" t="str">
        <f>IFERROR(VLOOKUP(A214,hoja!$A$2:$E$970,4,FALSE),0)</f>
        <v>CENTRO</v>
      </c>
      <c r="C214" s="23" t="str">
        <f>IFERROR(VLOOKUP(A214,hoja!$A$2:$E$1370,5,FALSE),0)</f>
        <v>SESQUILÉ</v>
      </c>
      <c r="D214" s="23" t="str">
        <f>IFERROR(VLOOKUP(A214,hoja!A:D,3,FALSE),0)</f>
        <v>60123</v>
      </c>
      <c r="E214" s="23" t="s">
        <v>634</v>
      </c>
      <c r="F214" s="23" t="str">
        <f>IFERROR(VLOOKUP(E214,hoja!$A$2:$E$970,4,FALSE),0)</f>
        <v>CENTRO</v>
      </c>
      <c r="G214" s="23" t="str">
        <f>IFERROR(VLOOKUP(E214,hoja!$A$2:$E$970,5,FALSE),0)</f>
        <v>BOGOTÁ</v>
      </c>
      <c r="H214" s="103" t="str">
        <f>IFERROR(VLOOKUP(E214,hoja!A:C,3,FALSE),0)</f>
        <v>0011</v>
      </c>
      <c r="I214" s="24" t="str">
        <f t="shared" si="36"/>
        <v>601230011</v>
      </c>
      <c r="K214" s="23">
        <v>52</v>
      </c>
      <c r="L214" s="23" t="str">
        <f t="shared" si="40"/>
        <v>REGIONAL</v>
      </c>
      <c r="M214" s="23" t="s">
        <v>618</v>
      </c>
      <c r="N214" s="23" t="str" cm="1">
        <f t="array" ref="N214">IFERROR(IF(M214="Principal","LES_ACTIVE",LES_INACTIVE),0)</f>
        <v>LES_ACTIVE</v>
      </c>
      <c r="O214" s="23">
        <f t="shared" si="37"/>
        <v>25</v>
      </c>
      <c r="P214" s="23" t="str">
        <f t="shared" si="35"/>
        <v>601230011Principal</v>
      </c>
    </row>
    <row r="215" spans="1:16" ht="14.45" hidden="1">
      <c r="A215" s="26" t="s">
        <v>107</v>
      </c>
      <c r="B215" s="23" t="str">
        <f>IFERROR(VLOOKUP(A215,hoja!$A$2:$E$970,4,FALSE),0)</f>
        <v>COSTA</v>
      </c>
      <c r="C215" s="23" t="str">
        <f>IFERROR(VLOOKUP(A215,hoja!$A$2:$E$1370,5,FALSE),0)</f>
        <v>CARTAGENA</v>
      </c>
      <c r="D215" s="23" t="str">
        <f>IFERROR(VLOOKUP(A215,hoja!A:D,3,FALSE),0)</f>
        <v>60018</v>
      </c>
      <c r="E215" s="23" t="s">
        <v>107</v>
      </c>
      <c r="F215" s="23" t="str">
        <f>IFERROR(VLOOKUP(E215,hoja!$A$2:$E$970,4,FALSE),0)</f>
        <v>COSTA</v>
      </c>
      <c r="G215" s="23" t="str">
        <f>IFERROR(VLOOKUP(E215,hoja!$A$2:$E$970,5,FALSE),0)</f>
        <v>CARTAGENA</v>
      </c>
      <c r="H215" s="103" t="str">
        <f>IFERROR(VLOOKUP(E215,hoja!A:C,3,FALSE),0)</f>
        <v>60018</v>
      </c>
      <c r="I215" s="24" t="str">
        <f t="shared" si="36"/>
        <v>6001860018</v>
      </c>
      <c r="K215" s="23">
        <v>15</v>
      </c>
      <c r="L215" s="23" t="str">
        <f t="shared" si="40"/>
        <v>REGIONAL</v>
      </c>
      <c r="M215" s="23" t="s">
        <v>618</v>
      </c>
      <c r="N215" s="23" t="str" cm="1">
        <f t="array" ref="N215">IFERROR(IF(M215="Principal","LES_ACTIVE",LES_INACTIVE),0)</f>
        <v>LES_ACTIVE</v>
      </c>
      <c r="O215" s="23">
        <f t="shared" si="37"/>
        <v>25</v>
      </c>
      <c r="P215" s="23" t="str">
        <f t="shared" si="35"/>
        <v>6001860018Principal</v>
      </c>
    </row>
    <row r="216" spans="1:16" ht="14.45" hidden="1">
      <c r="A216" s="26" t="s">
        <v>107</v>
      </c>
      <c r="B216" s="23" t="str">
        <f>IFERROR(VLOOKUP(A216,hoja!$A$2:$E$970,4,FALSE),0)</f>
        <v>COSTA</v>
      </c>
      <c r="C216" s="23" t="str">
        <f>IFERROR(VLOOKUP(A216,hoja!$A$2:$E$1370,5,FALSE),0)</f>
        <v>CARTAGENA</v>
      </c>
      <c r="D216" s="23" t="str">
        <f>IFERROR(VLOOKUP(A216,hoja!A:D,3,FALSE),0)</f>
        <v>60018</v>
      </c>
      <c r="E216" s="23" t="s">
        <v>705</v>
      </c>
      <c r="F216" s="23" t="str">
        <f>IFERROR(VLOOKUP(E216,hoja!$A$2:$E$970,4,FALSE),0)</f>
        <v>CENTRO</v>
      </c>
      <c r="G216" s="23" t="str">
        <f>IFERROR(VLOOKUP(E216,hoja!$A$2:$E$970,5,FALSE),0)</f>
        <v>GRANADA</v>
      </c>
      <c r="H216" s="103" t="str">
        <f>IFERROR(VLOOKUP(E216,hoja!A:C,3,FALSE),0)</f>
        <v>0394</v>
      </c>
      <c r="I216" s="24" t="str">
        <f t="shared" si="36"/>
        <v>600180394</v>
      </c>
      <c r="K216" s="23">
        <v>1270</v>
      </c>
      <c r="L216" s="23" t="str">
        <f>IF(B216=F216,"REGIONAL","NACIONAL")</f>
        <v>NACIONAL</v>
      </c>
      <c r="M216" s="23" t="s">
        <v>618</v>
      </c>
      <c r="N216" s="23" t="str" cm="1">
        <f t="array" ref="N216">IFERROR(IF(M216="Principal","LES_ACTIVE",LES_INACTIVE),0)</f>
        <v>LES_ACTIVE</v>
      </c>
      <c r="O216" s="23">
        <f t="shared" si="37"/>
        <v>6</v>
      </c>
      <c r="P216" s="23" t="str">
        <f t="shared" si="35"/>
        <v>600180394Principal</v>
      </c>
    </row>
    <row r="217" spans="1:16" ht="14.45" hidden="1">
      <c r="A217" s="26" t="s">
        <v>107</v>
      </c>
      <c r="B217" s="23" t="str">
        <f>IFERROR(VLOOKUP(A217,hoja!$A$2:$E$970,4,FALSE),0)</f>
        <v>COSTA</v>
      </c>
      <c r="C217" s="23" t="str">
        <f>IFERROR(VLOOKUP(A217,hoja!$A$2:$E$1370,5,FALSE),0)</f>
        <v>CARTAGENA</v>
      </c>
      <c r="D217" s="23" t="str">
        <f>IFERROR(VLOOKUP(A217,hoja!A:D,3,FALSE),0)</f>
        <v>60018</v>
      </c>
      <c r="E217" s="23" t="s">
        <v>715</v>
      </c>
      <c r="F217" s="23" t="str">
        <f>IFERROR(VLOOKUP(E217,hoja!$A$2:$E$970,4,FALSE),0)</f>
        <v>SANTANDER</v>
      </c>
      <c r="G217" s="23" t="str">
        <f>IFERROR(VLOOKUP(E217,hoja!$A$2:$E$970,5,FALSE),0)</f>
        <v>PAMPLONA</v>
      </c>
      <c r="H217" s="103" t="str">
        <f>IFERROR(VLOOKUP(E217,hoja!A:C,3,FALSE),0)</f>
        <v>0439</v>
      </c>
      <c r="I217" s="24" t="str">
        <f t="shared" si="36"/>
        <v>600180439</v>
      </c>
      <c r="K217" s="23">
        <v>786</v>
      </c>
      <c r="L217" s="23" t="str">
        <f t="shared" ref="L217:L221" si="42">IF(B217=F217,"REGIONAL","NACIONAL")</f>
        <v>NACIONAL</v>
      </c>
      <c r="M217" s="23" t="s">
        <v>618</v>
      </c>
      <c r="N217" s="23" t="str" cm="1">
        <f t="array" ref="N217">IFERROR(IF(M217="Principal","LES_ACTIVE",LES_INACTIVE),0)</f>
        <v>LES_ACTIVE</v>
      </c>
      <c r="O217" s="23">
        <f t="shared" si="37"/>
        <v>12</v>
      </c>
      <c r="P217" s="23" t="str">
        <f t="shared" si="35"/>
        <v>600180439Principal</v>
      </c>
    </row>
    <row r="218" spans="1:16" ht="14.45" hidden="1">
      <c r="A218" s="26" t="s">
        <v>107</v>
      </c>
      <c r="B218" s="23" t="str">
        <f>IFERROR(VLOOKUP(A218,hoja!$A$2:$E$970,4,FALSE),0)</f>
        <v>COSTA</v>
      </c>
      <c r="C218" s="23" t="str">
        <f>IFERROR(VLOOKUP(A218,hoja!$A$2:$E$1370,5,FALSE),0)</f>
        <v>CARTAGENA</v>
      </c>
      <c r="D218" s="23" t="str">
        <f>IFERROR(VLOOKUP(A218,hoja!A:D,3,FALSE),0)</f>
        <v>60018</v>
      </c>
      <c r="E218" s="23" t="s">
        <v>630</v>
      </c>
      <c r="F218" s="23" t="str">
        <f>IFERROR(VLOOKUP(E218,hoja!$A$2:$E$970,4,FALSE),0)</f>
        <v>CENTRO</v>
      </c>
      <c r="G218" s="23" t="str">
        <f>IFERROR(VLOOKUP(E218,hoja!$A$2:$E$970,5,FALSE),0)</f>
        <v>SESQUILÉ</v>
      </c>
      <c r="H218" s="103" t="str">
        <f>IFERROR(VLOOKUP(E218,hoja!A:C,3,FALSE),0)</f>
        <v>1501</v>
      </c>
      <c r="I218" s="24" t="str">
        <f t="shared" si="36"/>
        <v>600181501</v>
      </c>
      <c r="K218" s="23">
        <v>1065</v>
      </c>
      <c r="L218" s="23" t="str">
        <f t="shared" si="42"/>
        <v>NACIONAL</v>
      </c>
      <c r="M218" s="23" t="s">
        <v>618</v>
      </c>
      <c r="N218" s="23" t="str" cm="1">
        <f t="array" ref="N218">IFERROR(IF(M218="Principal","LES_ACTIVE",LES_INACTIVE),0)</f>
        <v>LES_ACTIVE</v>
      </c>
      <c r="O218" s="23">
        <f t="shared" si="37"/>
        <v>8</v>
      </c>
      <c r="P218" s="23" t="str">
        <f t="shared" si="35"/>
        <v>600181501Principal</v>
      </c>
    </row>
    <row r="219" spans="1:16" ht="14.45" hidden="1">
      <c r="A219" s="26" t="s">
        <v>107</v>
      </c>
      <c r="B219" s="23" t="str">
        <f>IFERROR(VLOOKUP(A219,hoja!$A$2:$E$970,4,FALSE),0)</f>
        <v>COSTA</v>
      </c>
      <c r="C219" s="23" t="str">
        <f>IFERROR(VLOOKUP(A219,hoja!$A$2:$E$1370,5,FALSE),0)</f>
        <v>CARTAGENA</v>
      </c>
      <c r="D219" s="23" t="str">
        <f>IFERROR(VLOOKUP(A219,hoja!A:D,3,FALSE),0)</f>
        <v>60018</v>
      </c>
      <c r="E219" s="23" t="s">
        <v>634</v>
      </c>
      <c r="F219" s="23" t="str">
        <f>IFERROR(VLOOKUP(E219,hoja!$A$2:$E$970,4,FALSE),0)</f>
        <v>CENTRO</v>
      </c>
      <c r="G219" s="23" t="str">
        <f>IFERROR(VLOOKUP(E219,hoja!$A$2:$E$970,5,FALSE),0)</f>
        <v>BOGOTÁ</v>
      </c>
      <c r="H219" s="103" t="str">
        <f>IFERROR(VLOOKUP(E219,hoja!A:C,3,FALSE),0)</f>
        <v>0011</v>
      </c>
      <c r="I219" s="24" t="str">
        <f t="shared" si="36"/>
        <v>600180011</v>
      </c>
      <c r="K219" s="23">
        <v>723</v>
      </c>
      <c r="L219" s="23" t="str">
        <f t="shared" si="42"/>
        <v>NACIONAL</v>
      </c>
      <c r="M219" s="23" t="s">
        <v>618</v>
      </c>
      <c r="N219" s="23" t="str" cm="1">
        <f t="array" ref="N219">IFERROR(IF(M219="Principal","LES_ACTIVE",LES_INACTIVE),0)</f>
        <v>LES_ACTIVE</v>
      </c>
      <c r="O219" s="23">
        <f t="shared" si="37"/>
        <v>12</v>
      </c>
      <c r="P219" s="23" t="str">
        <f t="shared" si="35"/>
        <v>600180011Principal</v>
      </c>
    </row>
    <row r="220" spans="1:16" ht="14.45" hidden="1">
      <c r="A220" s="26" t="s">
        <v>107</v>
      </c>
      <c r="B220" s="23" t="str">
        <f>IFERROR(VLOOKUP(A220,hoja!$A$2:$E$970,4,FALSE),0)</f>
        <v>COSTA</v>
      </c>
      <c r="C220" s="23" t="str">
        <f>IFERROR(VLOOKUP(A220,hoja!$A$2:$E$1370,5,FALSE),0)</f>
        <v>CARTAGENA</v>
      </c>
      <c r="D220" s="23" t="str">
        <f>IFERROR(VLOOKUP(A220,hoja!A:D,3,FALSE),0)</f>
        <v>60018</v>
      </c>
      <c r="E220" s="23" t="s">
        <v>635</v>
      </c>
      <c r="F220" s="23" t="str">
        <f>IFERROR(VLOOKUP(E220,hoja!$A$2:$E$970,4,FALSE),0)</f>
        <v>CENTRO</v>
      </c>
      <c r="G220" s="23" t="str">
        <f>IFERROR(VLOOKUP(E220,hoja!$A$2:$E$970,5,FALSE),0)</f>
        <v>BOGOTÁ</v>
      </c>
      <c r="H220" s="103" t="str">
        <f>IFERROR(VLOOKUP(E220,hoja!A:C,3,FALSE),0)</f>
        <v>0021</v>
      </c>
      <c r="I220" s="24" t="str">
        <f t="shared" si="36"/>
        <v>600180021</v>
      </c>
      <c r="K220" s="23">
        <v>1038</v>
      </c>
      <c r="L220" s="23" t="str">
        <f t="shared" si="42"/>
        <v>NACIONAL</v>
      </c>
      <c r="M220" s="23" t="s">
        <v>618</v>
      </c>
      <c r="N220" s="23" t="str" cm="1">
        <f t="array" ref="N220">IFERROR(IF(M220="Principal","LES_ACTIVE",LES_INACTIVE),0)</f>
        <v>LES_ACTIVE</v>
      </c>
      <c r="O220" s="23">
        <f t="shared" si="37"/>
        <v>8</v>
      </c>
      <c r="P220" s="23" t="str">
        <f t="shared" si="35"/>
        <v>600180021Principal</v>
      </c>
    </row>
    <row r="221" spans="1:16" ht="14.45" hidden="1">
      <c r="A221" s="26" t="s">
        <v>107</v>
      </c>
      <c r="B221" s="23" t="str">
        <f>IFERROR(VLOOKUP(A221,hoja!$A$2:$E$970,4,FALSE),0)</f>
        <v>COSTA</v>
      </c>
      <c r="C221" s="23" t="str">
        <f>IFERROR(VLOOKUP(A221,hoja!$A$2:$E$1370,5,FALSE),0)</f>
        <v>CARTAGENA</v>
      </c>
      <c r="D221" s="23" t="str">
        <f>IFERROR(VLOOKUP(A221,hoja!A:D,3,FALSE),0)</f>
        <v>60018</v>
      </c>
      <c r="E221" s="23" t="s">
        <v>731</v>
      </c>
      <c r="F221" s="23" t="str">
        <f>IFERROR(VLOOKUP(E221,hoja!$A$2:$E$970,4,FALSE),0)</f>
        <v>SANTANDER</v>
      </c>
      <c r="G221" s="23" t="str">
        <f>IFERROR(VLOOKUP(E221,hoja!$A$2:$E$970,5,FALSE),0)</f>
        <v>CÚCUTA</v>
      </c>
      <c r="H221" s="103" t="str">
        <f>IFERROR(VLOOKUP(E221,hoja!A:C,3,FALSE),0)</f>
        <v>0438</v>
      </c>
      <c r="I221" s="24" t="str">
        <f t="shared" si="36"/>
        <v>600180438</v>
      </c>
      <c r="K221" s="23">
        <v>713</v>
      </c>
      <c r="L221" s="23" t="str">
        <f t="shared" si="42"/>
        <v>NACIONAL</v>
      </c>
      <c r="M221" s="23" t="s">
        <v>618</v>
      </c>
      <c r="N221" s="23" t="str" cm="1">
        <f t="array" ref="N221">IFERROR(IF(M221="Principal","LES_ACTIVE",LES_INACTIVE),0)</f>
        <v>LES_ACTIVE</v>
      </c>
      <c r="O221" s="23">
        <f t="shared" si="37"/>
        <v>12</v>
      </c>
      <c r="P221" s="23" t="str">
        <f t="shared" si="35"/>
        <v>600180438Principal</v>
      </c>
    </row>
    <row r="222" spans="1:16" ht="14.45" hidden="1">
      <c r="A222" s="26" t="s">
        <v>107</v>
      </c>
      <c r="B222" s="23" t="str">
        <f>IFERROR(VLOOKUP(A222,hoja!$A$2:$E$970,4,FALSE),0)</f>
        <v>COSTA</v>
      </c>
      <c r="C222" s="23" t="str">
        <f>IFERROR(VLOOKUP(A222,hoja!$A$2:$E$1370,5,FALSE),0)</f>
        <v>CARTAGENA</v>
      </c>
      <c r="D222" s="23" t="str">
        <f>IFERROR(VLOOKUP(A222,hoja!A:D,3,FALSE),0)</f>
        <v>60018</v>
      </c>
      <c r="E222" s="23" t="s">
        <v>667</v>
      </c>
      <c r="F222" s="23" t="str">
        <f>IFERROR(VLOOKUP(E222,hoja!$A$2:$E$970,4,FALSE),0)</f>
        <v>COSTA</v>
      </c>
      <c r="G222" s="23" t="str">
        <f>IFERROR(VLOOKUP(E222,hoja!$A$2:$E$970,5,FALSE),0)</f>
        <v>MONTERÍA</v>
      </c>
      <c r="H222" s="103" t="str">
        <f>IFERROR(VLOOKUP(E222,hoja!A:C,3,FALSE),0)</f>
        <v>0381</v>
      </c>
      <c r="I222" s="24" t="str">
        <f t="shared" si="36"/>
        <v>600180381</v>
      </c>
      <c r="K222" s="23">
        <v>248</v>
      </c>
      <c r="L222" s="23" t="str">
        <f t="shared" si="40"/>
        <v>REGIONAL</v>
      </c>
      <c r="M222" s="23" t="s">
        <v>618</v>
      </c>
      <c r="N222" s="23" t="str" cm="1">
        <f t="array" ref="N222">IFERROR(IF(M222="Principal","LES_ACTIVE",LES_INACTIVE),0)</f>
        <v>LES_ACTIVE</v>
      </c>
      <c r="O222" s="23">
        <f t="shared" si="37"/>
        <v>25</v>
      </c>
      <c r="P222" s="23" t="str">
        <f t="shared" si="35"/>
        <v>600180381Principal</v>
      </c>
    </row>
    <row r="223" spans="1:16" ht="14.45" hidden="1">
      <c r="A223" s="26" t="s">
        <v>107</v>
      </c>
      <c r="B223" s="23" t="str">
        <f>IFERROR(VLOOKUP(A223,hoja!$A$2:$E$970,4,FALSE),0)</f>
        <v>COSTA</v>
      </c>
      <c r="C223" s="23" t="str">
        <f>IFERROR(VLOOKUP(A223,hoja!$A$2:$E$1370,5,FALSE),0)</f>
        <v>CARTAGENA</v>
      </c>
      <c r="D223" s="23" t="str">
        <f>IFERROR(VLOOKUP(A223,hoja!A:D,3,FALSE),0)</f>
        <v>60018</v>
      </c>
      <c r="E223" s="23" t="s">
        <v>637</v>
      </c>
      <c r="F223" s="23" t="str">
        <f>IFERROR(VLOOKUP(E223,hoja!$A$2:$E$970,4,FALSE),0)</f>
        <v>SANTANDER</v>
      </c>
      <c r="G223" s="23" t="str">
        <f>IFERROR(VLOOKUP(E223,hoja!$A$2:$E$970,5,FALSE),0)</f>
        <v>PIEDECUESTA</v>
      </c>
      <c r="H223" s="103" t="str">
        <f>IFERROR(VLOOKUP(E223,hoja!A:C,3,FALSE),0)</f>
        <v>0422</v>
      </c>
      <c r="I223" s="24" t="str">
        <f t="shared" si="36"/>
        <v>600180422</v>
      </c>
      <c r="K223" s="23">
        <v>657</v>
      </c>
      <c r="L223" s="23" t="str">
        <f>IF(B223=F223,"REGIONAL","NACIONAL")</f>
        <v>NACIONAL</v>
      </c>
      <c r="M223" s="23" t="s">
        <v>618</v>
      </c>
      <c r="N223" s="23" t="str" cm="1">
        <f t="array" ref="N223">IFERROR(IF(M223="Principal","LES_ACTIVE",LES_INACTIVE),0)</f>
        <v>LES_ACTIVE</v>
      </c>
      <c r="O223" s="23">
        <f t="shared" si="37"/>
        <v>12</v>
      </c>
      <c r="P223" s="23" t="str">
        <f t="shared" si="35"/>
        <v>600180422Principal</v>
      </c>
    </row>
    <row r="224" spans="1:16" ht="14.45" hidden="1">
      <c r="A224" s="26" t="s">
        <v>107</v>
      </c>
      <c r="B224" s="23" t="str">
        <f>IFERROR(VLOOKUP(A224,hoja!$A$2:$E$970,4,FALSE),0)</f>
        <v>COSTA</v>
      </c>
      <c r="C224" s="23" t="str">
        <f>IFERROR(VLOOKUP(A224,hoja!$A$2:$E$1370,5,FALSE),0)</f>
        <v>CARTAGENA</v>
      </c>
      <c r="D224" s="23" t="str">
        <f>IFERROR(VLOOKUP(A224,hoja!A:D,3,FALSE),0)</f>
        <v>60018</v>
      </c>
      <c r="E224" s="23" t="s">
        <v>668</v>
      </c>
      <c r="F224" s="23" t="str">
        <f>IFERROR(VLOOKUP(E224,hoja!$A$2:$E$970,4,FALSE),0)</f>
        <v>COSTA</v>
      </c>
      <c r="G224" s="23" t="str">
        <f>IFERROR(VLOOKUP(E224,hoja!$A$2:$E$970,5,FALSE),0)</f>
        <v>VALLEDUPAR</v>
      </c>
      <c r="H224" s="103" t="str">
        <f>IFERROR(VLOOKUP(E224,hoja!A:C,3,FALSE),0)</f>
        <v>0447</v>
      </c>
      <c r="I224" s="24" t="str">
        <f t="shared" si="36"/>
        <v>600180447</v>
      </c>
      <c r="K224" s="23">
        <v>493</v>
      </c>
      <c r="L224" s="23" t="str">
        <f t="shared" si="40"/>
        <v>REGIONAL</v>
      </c>
      <c r="M224" s="23" t="s">
        <v>618</v>
      </c>
      <c r="N224" s="23" t="str" cm="1">
        <f t="array" ref="N224">IFERROR(IF(M224="Principal","LES_ACTIVE",LES_INACTIVE),0)</f>
        <v>LES_ACTIVE</v>
      </c>
      <c r="O224" s="23">
        <f t="shared" si="37"/>
        <v>16</v>
      </c>
      <c r="P224" s="23" t="str">
        <f t="shared" si="35"/>
        <v>600180447Principal</v>
      </c>
    </row>
    <row r="225" spans="1:16" ht="14.45" hidden="1">
      <c r="A225" s="26" t="s">
        <v>107</v>
      </c>
      <c r="B225" s="23" t="str">
        <f>IFERROR(VLOOKUP(A225,hoja!$A$2:$E$970,4,FALSE),0)</f>
        <v>COSTA</v>
      </c>
      <c r="C225" s="23" t="str">
        <f>IFERROR(VLOOKUP(A225,hoja!$A$2:$E$1370,5,FALSE),0)</f>
        <v>CARTAGENA</v>
      </c>
      <c r="D225" s="23" t="str">
        <f>IFERROR(VLOOKUP(A225,hoja!A:D,3,FALSE),0)</f>
        <v>60018</v>
      </c>
      <c r="E225" s="23" t="s">
        <v>617</v>
      </c>
      <c r="F225" s="23" t="str">
        <f>IFERROR(VLOOKUP(E225,hoja!$A$2:$E$970,4,FALSE),0)</f>
        <v>ANTIOQUIA</v>
      </c>
      <c r="G225" s="23" t="str">
        <f>IFERROR(VLOOKUP(E225,hoja!$A$2:$E$970,5,FALSE),0)</f>
        <v>MEDELLÍN</v>
      </c>
      <c r="H225" s="103">
        <f>IFERROR(VLOOKUP(E225,hoja!A:C,3,FALSE),0)</f>
        <v>50443</v>
      </c>
      <c r="I225" s="24" t="str">
        <f t="shared" si="36"/>
        <v>6001850443</v>
      </c>
      <c r="K225" s="23">
        <v>615</v>
      </c>
      <c r="L225" s="23" t="str">
        <f>IF(B225=F225,"REGIONAL","NACIONAL")</f>
        <v>NACIONAL</v>
      </c>
      <c r="M225" s="23" t="s">
        <v>618</v>
      </c>
      <c r="N225" s="23" t="str" cm="1">
        <f t="array" ref="N225">IFERROR(IF(M225="Principal","LES_ACTIVE",LES_INACTIVE),0)</f>
        <v>LES_ACTIVE</v>
      </c>
      <c r="O225" s="23">
        <f t="shared" si="37"/>
        <v>12</v>
      </c>
      <c r="P225" s="23" t="str">
        <f t="shared" si="35"/>
        <v>6001850443Principal</v>
      </c>
    </row>
    <row r="226" spans="1:16" ht="14.45" hidden="1">
      <c r="A226" s="26" t="s">
        <v>107</v>
      </c>
      <c r="B226" s="23" t="str">
        <f>IFERROR(VLOOKUP(A226,hoja!$A$2:$E$970,4,FALSE),0)</f>
        <v>COSTA</v>
      </c>
      <c r="C226" s="23" t="str">
        <f>IFERROR(VLOOKUP(A226,hoja!$A$2:$E$1370,5,FALSE),0)</f>
        <v>CARTAGENA</v>
      </c>
      <c r="D226" s="23" t="str">
        <f>IFERROR(VLOOKUP(A226,hoja!A:D,3,FALSE),0)</f>
        <v>60018</v>
      </c>
      <c r="E226" s="23" t="s">
        <v>617</v>
      </c>
      <c r="F226" s="23" t="str">
        <f>IFERROR(VLOOKUP(E226,hoja!$A$2:$E$970,4,FALSE),0)</f>
        <v>ANTIOQUIA</v>
      </c>
      <c r="G226" s="23" t="str">
        <f>IFERROR(VLOOKUP(E226,hoja!$A$2:$E$970,5,FALSE),0)</f>
        <v>MEDELLÍN</v>
      </c>
      <c r="H226" s="103">
        <f>IFERROR(VLOOKUP(E226,hoja!A:C,3,FALSE),0)</f>
        <v>50443</v>
      </c>
      <c r="I226" s="24" t="str">
        <f t="shared" si="36"/>
        <v>6001850443</v>
      </c>
      <c r="K226" s="23">
        <v>836</v>
      </c>
      <c r="L226" s="23" t="str">
        <f t="shared" ref="L226:L229" si="43">IF(B226=F226,"REGIONAL","NACIONAL")</f>
        <v>NACIONAL</v>
      </c>
      <c r="M226" s="23" t="s">
        <v>662</v>
      </c>
      <c r="N226" s="23" t="s">
        <v>622</v>
      </c>
      <c r="O226" s="23">
        <f t="shared" si="37"/>
        <v>8</v>
      </c>
      <c r="P226" s="23" t="str">
        <f t="shared" si="35"/>
        <v>6001850443Uraba</v>
      </c>
    </row>
    <row r="227" spans="1:16" ht="14.45" hidden="1">
      <c r="A227" s="26" t="s">
        <v>107</v>
      </c>
      <c r="B227" s="23" t="str">
        <f>IFERROR(VLOOKUP(A227,hoja!$A$2:$E$970,4,FALSE),0)</f>
        <v>COSTA</v>
      </c>
      <c r="C227" s="23" t="str">
        <f>IFERROR(VLOOKUP(A227,hoja!$A$2:$E$1370,5,FALSE),0)</f>
        <v>CARTAGENA</v>
      </c>
      <c r="D227" s="23" t="str">
        <f>IFERROR(VLOOKUP(A227,hoja!A:D,3,FALSE),0)</f>
        <v>60018</v>
      </c>
      <c r="E227" s="23" t="s">
        <v>653</v>
      </c>
      <c r="F227" s="23" t="str">
        <f>IFERROR(VLOOKUP(E227,hoja!$A$2:$E$970,4,FALSE),0)</f>
        <v>CENTRO</v>
      </c>
      <c r="G227" s="23" t="str">
        <f>IFERROR(VLOOKUP(E227,hoja!$A$2:$E$970,5,FALSE),0)</f>
        <v>MADRID</v>
      </c>
      <c r="H227" s="103" t="str">
        <f>IFERROR(VLOOKUP(E227,hoja!A:C,3,FALSE),0)</f>
        <v>2023</v>
      </c>
      <c r="I227" s="24" t="str">
        <f t="shared" si="36"/>
        <v>600182023</v>
      </c>
      <c r="K227" s="23">
        <v>1131</v>
      </c>
      <c r="L227" s="23" t="str">
        <f t="shared" si="43"/>
        <v>NACIONAL</v>
      </c>
      <c r="M227" s="23" t="s">
        <v>618</v>
      </c>
      <c r="N227" s="23" t="str" cm="1">
        <f t="array" ref="N227">IFERROR(IF(M227="Principal","LES_ACTIVE",LES_INACTIVE),0)</f>
        <v>LES_ACTIVE</v>
      </c>
      <c r="O227" s="23">
        <f t="shared" si="37"/>
        <v>6</v>
      </c>
      <c r="P227" s="23" t="str">
        <f t="shared" si="35"/>
        <v>600182023Principal</v>
      </c>
    </row>
    <row r="228" spans="1:16" ht="14.45" hidden="1">
      <c r="A228" s="26" t="s">
        <v>107</v>
      </c>
      <c r="B228" s="23" t="str">
        <f>IFERROR(VLOOKUP(A228,hoja!$A$2:$E$970,4,FALSE),0)</f>
        <v>COSTA</v>
      </c>
      <c r="C228" s="23" t="str">
        <f>IFERROR(VLOOKUP(A228,hoja!$A$2:$E$1370,5,FALSE),0)</f>
        <v>CARTAGENA</v>
      </c>
      <c r="D228" s="23" t="str">
        <f>IFERROR(VLOOKUP(A228,hoja!A:D,3,FALSE),0)</f>
        <v>60018</v>
      </c>
      <c r="E228" s="23" t="s">
        <v>641</v>
      </c>
      <c r="F228" s="23" t="str">
        <f>IFERROR(VLOOKUP(E228,hoja!$A$2:$E$970,4,FALSE),0)</f>
        <v>ANTIOQUIA</v>
      </c>
      <c r="G228" s="23" t="str">
        <f>IFERROR(VLOOKUP(E228,hoja!$A$2:$E$970,5,FALSE),0)</f>
        <v>MEDELLÍN</v>
      </c>
      <c r="H228" s="103" t="str">
        <f>IFERROR(VLOOKUP(E228,hoja!A:C,3,FALSE),0)</f>
        <v>0079</v>
      </c>
      <c r="I228" s="24" t="str">
        <f t="shared" si="36"/>
        <v>600180079</v>
      </c>
      <c r="K228" s="23">
        <v>629</v>
      </c>
      <c r="L228" s="23" t="str">
        <f t="shared" si="43"/>
        <v>NACIONAL</v>
      </c>
      <c r="M228" s="23" t="s">
        <v>618</v>
      </c>
      <c r="N228" s="23" t="str" cm="1">
        <f t="array" ref="N228">IFERROR(IF(M228="Principal","LES_ACTIVE",LES_INACTIVE),0)</f>
        <v>LES_ACTIVE</v>
      </c>
      <c r="O228" s="23">
        <f t="shared" si="37"/>
        <v>12</v>
      </c>
      <c r="P228" s="23" t="str">
        <f t="shared" si="35"/>
        <v>600180079Principal</v>
      </c>
    </row>
    <row r="229" spans="1:16" ht="14.45" hidden="1">
      <c r="A229" s="26" t="s">
        <v>107</v>
      </c>
      <c r="B229" s="23" t="str">
        <f>IFERROR(VLOOKUP(A229,hoja!$A$2:$E$970,4,FALSE),0)</f>
        <v>COSTA</v>
      </c>
      <c r="C229" s="23" t="str">
        <f>IFERROR(VLOOKUP(A229,hoja!$A$2:$E$1370,5,FALSE),0)</f>
        <v>CARTAGENA</v>
      </c>
      <c r="D229" s="23" t="str">
        <f>IFERROR(VLOOKUP(A229,hoja!A:D,3,FALSE),0)</f>
        <v>60018</v>
      </c>
      <c r="E229" s="23" t="s">
        <v>641</v>
      </c>
      <c r="F229" s="23" t="str">
        <f>IFERROR(VLOOKUP(E229,hoja!$A$2:$E$970,4,FALSE),0)</f>
        <v>ANTIOQUIA</v>
      </c>
      <c r="G229" s="23" t="str">
        <f>IFERROR(VLOOKUP(E229,hoja!$A$2:$E$970,5,FALSE),0)</f>
        <v>MEDELLÍN</v>
      </c>
      <c r="H229" s="103" t="str">
        <f>IFERROR(VLOOKUP(E229,hoja!A:C,3,FALSE),0)</f>
        <v>0079</v>
      </c>
      <c r="I229" s="24" t="str">
        <f t="shared" si="36"/>
        <v>600180079</v>
      </c>
      <c r="K229" s="23">
        <v>854</v>
      </c>
      <c r="L229" s="23" t="str">
        <f t="shared" si="43"/>
        <v>NACIONAL</v>
      </c>
      <c r="M229" s="23" t="s">
        <v>662</v>
      </c>
      <c r="N229" s="23" t="s">
        <v>622</v>
      </c>
      <c r="O229" s="23">
        <f t="shared" si="37"/>
        <v>8</v>
      </c>
      <c r="P229" s="23" t="str">
        <f t="shared" si="35"/>
        <v>600180079Uraba</v>
      </c>
    </row>
    <row r="230" spans="1:16" ht="14.45" hidden="1">
      <c r="A230" s="26" t="s">
        <v>107</v>
      </c>
      <c r="B230" s="23" t="str">
        <f>IFERROR(VLOOKUP(A230,hoja!$A$2:$E$970,4,FALSE),0)</f>
        <v>COSTA</v>
      </c>
      <c r="C230" s="23" t="str">
        <f>IFERROR(VLOOKUP(A230,hoja!$A$2:$E$1370,5,FALSE),0)</f>
        <v>CARTAGENA</v>
      </c>
      <c r="D230" s="23" t="str">
        <f>IFERROR(VLOOKUP(A230,hoja!A:D,3,FALSE),0)</f>
        <v>60018</v>
      </c>
      <c r="E230" s="23" t="s">
        <v>642</v>
      </c>
      <c r="F230" s="23" t="str">
        <f>IFERROR(VLOOKUP(E230,hoja!$A$2:$E$970,4,FALSE),0)</f>
        <v>COSTA</v>
      </c>
      <c r="G230" s="23" t="str">
        <f>IFERROR(VLOOKUP(E230,hoja!$A$2:$E$970,5,FALSE),0)</f>
        <v>BARRANQUILLA</v>
      </c>
      <c r="H230" s="103" t="str">
        <f>IFERROR(VLOOKUP(E230,hoja!A:C,3,FALSE),0)</f>
        <v>0111</v>
      </c>
      <c r="I230" s="24" t="str">
        <f t="shared" si="36"/>
        <v>600180111</v>
      </c>
      <c r="K230" s="23">
        <v>121</v>
      </c>
      <c r="L230" s="23" t="str">
        <f t="shared" si="40"/>
        <v>REGIONAL</v>
      </c>
      <c r="M230" s="23" t="s">
        <v>618</v>
      </c>
      <c r="N230" s="23" t="str" cm="1">
        <f t="array" ref="N230">IFERROR(IF(M230="Principal","LES_ACTIVE",LES_INACTIVE),0)</f>
        <v>LES_ACTIVE</v>
      </c>
      <c r="O230" s="23">
        <f t="shared" si="37"/>
        <v>25</v>
      </c>
      <c r="P230" s="23" t="str">
        <f t="shared" si="35"/>
        <v>600180111Principal</v>
      </c>
    </row>
    <row r="231" spans="1:16" ht="14.45" hidden="1">
      <c r="A231" s="26" t="s">
        <v>107</v>
      </c>
      <c r="B231" s="23" t="str">
        <f>IFERROR(VLOOKUP(A231,hoja!$A$2:$E$970,4,FALSE),0)</f>
        <v>COSTA</v>
      </c>
      <c r="C231" s="23" t="str">
        <f>IFERROR(VLOOKUP(A231,hoja!$A$2:$E$1370,5,FALSE),0)</f>
        <v>CARTAGENA</v>
      </c>
      <c r="D231" s="23" t="str">
        <f>IFERROR(VLOOKUP(A231,hoja!A:D,3,FALSE),0)</f>
        <v>60018</v>
      </c>
      <c r="E231" s="23" t="s">
        <v>672</v>
      </c>
      <c r="F231" s="23" t="str">
        <f>IFERROR(VLOOKUP(E231,hoja!$A$2:$E$970,4,FALSE),0)</f>
        <v>ANTIOQUIA</v>
      </c>
      <c r="G231" s="23" t="str">
        <f>IFERROR(VLOOKUP(E231,hoja!$A$2:$E$970,5,FALSE),0)</f>
        <v>MEDELLÍN</v>
      </c>
      <c r="H231" s="103" t="str">
        <f>IFERROR(VLOOKUP(E231,hoja!A:C,3,FALSE),0)</f>
        <v>0092</v>
      </c>
      <c r="I231" s="24" t="str">
        <f t="shared" si="36"/>
        <v>600180092</v>
      </c>
      <c r="K231" s="23">
        <v>640</v>
      </c>
      <c r="L231" s="23" t="str">
        <f>IF(B231=F231,"REGIONAL","NACIONAL")</f>
        <v>NACIONAL</v>
      </c>
      <c r="M231" s="23" t="s">
        <v>618</v>
      </c>
      <c r="N231" s="23" t="str" cm="1">
        <f t="array" ref="N231">IFERROR(IF(M231="Principal","LES_ACTIVE",LES_INACTIVE),0)</f>
        <v>LES_ACTIVE</v>
      </c>
      <c r="O231" s="23">
        <f t="shared" si="37"/>
        <v>12</v>
      </c>
      <c r="P231" s="23" t="str">
        <f t="shared" si="35"/>
        <v>600180092Principal</v>
      </c>
    </row>
    <row r="232" spans="1:16" ht="14.45" hidden="1">
      <c r="A232" s="26" t="s">
        <v>107</v>
      </c>
      <c r="B232" s="23" t="str">
        <f>IFERROR(VLOOKUP(A232,hoja!$A$2:$E$970,4,FALSE),0)</f>
        <v>COSTA</v>
      </c>
      <c r="C232" s="23" t="str">
        <f>IFERROR(VLOOKUP(A232,hoja!$A$2:$E$1370,5,FALSE),0)</f>
        <v>CARTAGENA</v>
      </c>
      <c r="D232" s="23" t="str">
        <f>IFERROR(VLOOKUP(A232,hoja!A:D,3,FALSE),0)</f>
        <v>60018</v>
      </c>
      <c r="E232" s="23" t="s">
        <v>672</v>
      </c>
      <c r="F232" s="23" t="str">
        <f>IFERROR(VLOOKUP(E232,hoja!$A$2:$E$970,4,FALSE),0)</f>
        <v>ANTIOQUIA</v>
      </c>
      <c r="G232" s="23" t="str">
        <f>IFERROR(VLOOKUP(E232,hoja!$A$2:$E$970,5,FALSE),0)</f>
        <v>MEDELLÍN</v>
      </c>
      <c r="H232" s="103" t="str">
        <f>IFERROR(VLOOKUP(E232,hoja!A:C,3,FALSE),0)</f>
        <v>0092</v>
      </c>
      <c r="I232" s="24" t="str">
        <f t="shared" si="36"/>
        <v>600180092</v>
      </c>
      <c r="K232" s="23">
        <v>834</v>
      </c>
      <c r="L232" s="23" t="str">
        <f t="shared" ref="L232:L234" si="44">IF(B232=F232,"REGIONAL","NACIONAL")</f>
        <v>NACIONAL</v>
      </c>
      <c r="M232" s="23" t="s">
        <v>662</v>
      </c>
      <c r="N232" s="23" t="s">
        <v>622</v>
      </c>
      <c r="O232" s="23">
        <f t="shared" si="37"/>
        <v>8</v>
      </c>
      <c r="P232" s="23" t="str">
        <f t="shared" si="35"/>
        <v>600180092Uraba</v>
      </c>
    </row>
    <row r="233" spans="1:16" ht="14.45" hidden="1">
      <c r="A233" s="26" t="s">
        <v>107</v>
      </c>
      <c r="B233" s="23" t="str">
        <f>IFERROR(VLOOKUP(A233,hoja!$A$2:$E$970,4,FALSE),0)</f>
        <v>COSTA</v>
      </c>
      <c r="C233" s="23" t="str">
        <f>IFERROR(VLOOKUP(A233,hoja!$A$2:$E$1370,5,FALSE),0)</f>
        <v>CARTAGENA</v>
      </c>
      <c r="D233" s="23" t="str">
        <f>IFERROR(VLOOKUP(A233,hoja!A:D,3,FALSE),0)</f>
        <v>60018</v>
      </c>
      <c r="E233" s="23" t="s">
        <v>644</v>
      </c>
      <c r="F233" s="23" t="str">
        <f>IFERROR(VLOOKUP(E233,hoja!$A$2:$E$970,4,FALSE),0)</f>
        <v>OCCIDENTE</v>
      </c>
      <c r="G233" s="23" t="str">
        <f>IFERROR(VLOOKUP(E233,hoja!$A$2:$E$970,5,FALSE),0)</f>
        <v>PEREIRA</v>
      </c>
      <c r="H233" s="103" t="str">
        <f>IFERROR(VLOOKUP(E233,hoja!A:C,3,FALSE),0)</f>
        <v>0198</v>
      </c>
      <c r="I233" s="24" t="str">
        <f t="shared" si="36"/>
        <v>600180198</v>
      </c>
      <c r="K233" s="23">
        <v>850</v>
      </c>
      <c r="L233" s="23" t="str">
        <f t="shared" si="44"/>
        <v>NACIONAL</v>
      </c>
      <c r="M233" s="23" t="s">
        <v>618</v>
      </c>
      <c r="N233" s="23" t="str" cm="1">
        <f t="array" ref="N233">IFERROR(IF(M233="Principal","LES_ACTIVE",LES_INACTIVE),0)</f>
        <v>LES_ACTIVE</v>
      </c>
      <c r="O233" s="23">
        <f t="shared" si="37"/>
        <v>8</v>
      </c>
      <c r="P233" s="23" t="str">
        <f t="shared" si="35"/>
        <v>600180198Principal</v>
      </c>
    </row>
    <row r="234" spans="1:16" ht="14.45" hidden="1">
      <c r="A234" s="26" t="s">
        <v>107</v>
      </c>
      <c r="B234" s="23" t="str">
        <f>IFERROR(VLOOKUP(A234,hoja!$A$2:$E$970,4,FALSE),0)</f>
        <v>COSTA</v>
      </c>
      <c r="C234" s="23" t="str">
        <f>IFERROR(VLOOKUP(A234,hoja!$A$2:$E$1370,5,FALSE),0)</f>
        <v>CARTAGENA</v>
      </c>
      <c r="D234" s="23" t="str">
        <f>IFERROR(VLOOKUP(A234,hoja!A:D,3,FALSE),0)</f>
        <v>60018</v>
      </c>
      <c r="E234" s="23" t="s">
        <v>645</v>
      </c>
      <c r="F234" s="23" t="str">
        <f>IFERROR(VLOOKUP(E234,hoja!$A$2:$E$970,4,FALSE),0)</f>
        <v>OCCIDENTE</v>
      </c>
      <c r="G234" s="23" t="str">
        <f>IFERROR(VLOOKUP(E234,hoja!$A$2:$E$970,5,FALSE),0)</f>
        <v>CALI</v>
      </c>
      <c r="H234" s="103" t="str">
        <f>IFERROR(VLOOKUP(E234,hoja!A:C,3,FALSE),0)</f>
        <v>0410</v>
      </c>
      <c r="I234" s="24" t="str">
        <f t="shared" si="36"/>
        <v>600180410</v>
      </c>
      <c r="K234" s="23">
        <v>1067</v>
      </c>
      <c r="L234" s="23" t="str">
        <f t="shared" si="44"/>
        <v>NACIONAL</v>
      </c>
      <c r="M234" s="23" t="s">
        <v>618</v>
      </c>
      <c r="N234" s="23" t="str" cm="1">
        <f t="array" ref="N234">IFERROR(IF(M234="Principal","LES_ACTIVE",LES_INACTIVE),0)</f>
        <v>LES_ACTIVE</v>
      </c>
      <c r="O234" s="23">
        <f t="shared" si="37"/>
        <v>8</v>
      </c>
      <c r="P234" s="23" t="str">
        <f t="shared" si="35"/>
        <v>600180410Principal</v>
      </c>
    </row>
    <row r="235" spans="1:16" ht="14.45" hidden="1">
      <c r="A235" s="26" t="s">
        <v>107</v>
      </c>
      <c r="B235" s="23" t="str">
        <f>IFERROR(VLOOKUP(A235,hoja!$A$2:$E$970,4,FALSE),0)</f>
        <v>COSTA</v>
      </c>
      <c r="C235" s="23" t="str">
        <f>IFERROR(VLOOKUP(A235,hoja!$A$2:$E$1370,5,FALSE),0)</f>
        <v>CARTAGENA</v>
      </c>
      <c r="D235" s="23" t="str">
        <f>IFERROR(VLOOKUP(A235,hoja!A:D,3,FALSE),0)</f>
        <v>60018</v>
      </c>
      <c r="E235" s="26" t="s">
        <v>675</v>
      </c>
      <c r="F235" s="23" t="str">
        <f>IFERROR(VLOOKUP(E235,hoja!$A$2:$E$970,4,FALSE),0)</f>
        <v>COSTA</v>
      </c>
      <c r="G235" s="23" t="str">
        <f>IFERROR(VLOOKUP(E235,hoja!$A$2:$E$970,5,FALSE),0)</f>
        <v>CARTAGENA</v>
      </c>
      <c r="H235" s="103">
        <f>IFERROR(VLOOKUP(E235,hoja!A:C,3,FALSE),0)</f>
        <v>3002</v>
      </c>
      <c r="I235" s="24" t="str">
        <f t="shared" si="36"/>
        <v>600183002</v>
      </c>
      <c r="K235" s="23">
        <v>10</v>
      </c>
      <c r="L235" s="23" t="str">
        <f t="shared" si="40"/>
        <v>REGIONAL</v>
      </c>
      <c r="M235" s="23" t="s">
        <v>618</v>
      </c>
      <c r="N235" s="23" t="str" cm="1">
        <f t="array" ref="N235">IFERROR(IF(M235="Principal","LES_ACTIVE",LES_INACTIVE),0)</f>
        <v>LES_ACTIVE</v>
      </c>
      <c r="O235" s="23">
        <f t="shared" si="37"/>
        <v>25</v>
      </c>
      <c r="P235" s="23" t="str">
        <f t="shared" si="35"/>
        <v>600183002Principal</v>
      </c>
    </row>
    <row r="236" spans="1:16" ht="14.45" hidden="1">
      <c r="A236" s="26" t="s">
        <v>742</v>
      </c>
      <c r="B236" s="23" t="str">
        <f>IFERROR(VLOOKUP(A236,hoja!$A$2:$E$970,4,FALSE),0)</f>
        <v>COSTA</v>
      </c>
      <c r="C236" s="23" t="str">
        <f>IFERROR(VLOOKUP(A236,hoja!$A$2:$E$1370,5,FALSE),0)</f>
        <v>CAUCASIA</v>
      </c>
      <c r="D236" s="23" t="str">
        <f>IFERROR(VLOOKUP(A236,hoja!A:D,3,FALSE),0)</f>
        <v>60153</v>
      </c>
      <c r="E236" s="23" t="s">
        <v>617</v>
      </c>
      <c r="F236" s="23" t="str">
        <f>IFERROR(VLOOKUP(E236,hoja!$A$2:$E$970,4,FALSE),0)</f>
        <v>ANTIOQUIA</v>
      </c>
      <c r="G236" s="23" t="str">
        <f>IFERROR(VLOOKUP(E236,hoja!$A$2:$E$970,5,FALSE),0)</f>
        <v>MEDELLÍN</v>
      </c>
      <c r="H236" s="103">
        <f>IFERROR(VLOOKUP(E236,hoja!A:C,3,FALSE),0)</f>
        <v>50443</v>
      </c>
      <c r="I236" s="24" t="str">
        <f t="shared" si="36"/>
        <v>6015350443</v>
      </c>
      <c r="K236" s="23">
        <v>269</v>
      </c>
      <c r="L236" s="23" t="str">
        <f>IF(B236=F236,"REGIONAL","NACIONAL")</f>
        <v>NACIONAL</v>
      </c>
      <c r="M236" s="23" t="s">
        <v>618</v>
      </c>
      <c r="N236" s="23" t="str" cm="1">
        <f t="array" ref="N236">IFERROR(IF(M236="Principal","LES_ACTIVE",LES_INACTIVE),0)</f>
        <v>LES_ACTIVE</v>
      </c>
      <c r="O236" s="23">
        <f t="shared" si="37"/>
        <v>16</v>
      </c>
      <c r="P236" s="23" t="str">
        <f t="shared" si="35"/>
        <v>6015350443Principal</v>
      </c>
    </row>
    <row r="237" spans="1:16" ht="14.45" hidden="1">
      <c r="A237" s="26" t="s">
        <v>689</v>
      </c>
      <c r="B237" s="23" t="str">
        <f>IFERROR(VLOOKUP(A237,hoja!$A$2:$E$970,4,FALSE),0)</f>
        <v>SANTANDER</v>
      </c>
      <c r="C237" s="23" t="str">
        <f>IFERROR(VLOOKUP(A237,hoja!$A$2:$E$1370,5,FALSE),0)</f>
        <v>AGUACHICA</v>
      </c>
      <c r="D237" s="23" t="str">
        <f>IFERROR(VLOOKUP(A237,hoja!A:D,3,FALSE),0)</f>
        <v>0437</v>
      </c>
      <c r="E237" s="23" t="s">
        <v>693</v>
      </c>
      <c r="F237" s="23" t="str">
        <f>IFERROR(VLOOKUP(E237,hoja!$A$2:$E$970,4,FALSE),0)</f>
        <v>COSTA</v>
      </c>
      <c r="G237" s="23" t="str">
        <f>IFERROR(VLOOKUP(E237,hoja!$A$2:$E$970,5,FALSE),0)</f>
        <v>BOSCONIA</v>
      </c>
      <c r="H237" s="103" t="str">
        <f>IFERROR(VLOOKUP(E237,hoja!A:C,3,FALSE),0)</f>
        <v>0449</v>
      </c>
      <c r="I237" s="24" t="str">
        <f t="shared" si="36"/>
        <v>04370449</v>
      </c>
      <c r="J237" s="23">
        <v>3.5333333333255723</v>
      </c>
      <c r="K237" s="23">
        <v>215.107</v>
      </c>
      <c r="L237" s="23" t="str">
        <f t="shared" ref="L237:L246" si="45">IF(B237=F237,"REGIONAL","NACIONAL")</f>
        <v>NACIONAL</v>
      </c>
      <c r="M237" s="23" t="s">
        <v>618</v>
      </c>
      <c r="N237" s="23" t="str" cm="1">
        <f t="array" ref="N237">IFERROR(IF(M237="Principal","LES_ACTIVE",LES_INACTIVE),0)</f>
        <v>LES_ACTIVE</v>
      </c>
      <c r="O237" s="23">
        <f t="shared" si="37"/>
        <v>25</v>
      </c>
      <c r="P237" s="23" t="str">
        <f t="shared" si="35"/>
        <v>04370449Principal</v>
      </c>
    </row>
    <row r="238" spans="1:16" ht="14.45" hidden="1">
      <c r="A238" s="26" t="s">
        <v>689</v>
      </c>
      <c r="B238" s="23" t="str">
        <f>IFERROR(VLOOKUP(A238,hoja!$A$2:$E$970,4,FALSE),0)</f>
        <v>SANTANDER</v>
      </c>
      <c r="C238" s="23" t="str">
        <f>IFERROR(VLOOKUP(A238,hoja!$A$2:$E$1370,5,FALSE),0)</f>
        <v>AGUACHICA</v>
      </c>
      <c r="D238" s="23" t="str">
        <f>IFERROR(VLOOKUP(A238,hoja!A:D,3,FALSE),0)</f>
        <v>0437</v>
      </c>
      <c r="E238" s="23" t="s">
        <v>660</v>
      </c>
      <c r="F238" s="23" t="str">
        <f>IFERROR(VLOOKUP(E238,hoja!$A$2:$E$970,4,FALSE),0)</f>
        <v>CENTRO</v>
      </c>
      <c r="G238" s="23" t="str">
        <f>IFERROR(VLOOKUP(E238,hoja!$A$2:$E$970,5,FALSE),0)</f>
        <v>BOGOTÁ</v>
      </c>
      <c r="H238" s="103" t="str">
        <f>IFERROR(VLOOKUP(E238,hoja!A:C,3,FALSE),0)</f>
        <v>0035</v>
      </c>
      <c r="I238" s="24" t="str">
        <f t="shared" si="36"/>
        <v>04370035</v>
      </c>
      <c r="J238" s="23">
        <v>25.916666666627862</v>
      </c>
      <c r="K238" s="23">
        <v>581</v>
      </c>
      <c r="L238" s="23" t="str">
        <f t="shared" si="45"/>
        <v>NACIONAL</v>
      </c>
      <c r="M238" s="23" t="s">
        <v>643</v>
      </c>
      <c r="N238" s="23" t="s">
        <v>624</v>
      </c>
      <c r="O238" s="23">
        <f t="shared" si="37"/>
        <v>12</v>
      </c>
      <c r="P238" s="23" t="str">
        <f t="shared" si="35"/>
        <v>04370035Piedecuesta</v>
      </c>
    </row>
    <row r="239" spans="1:16" ht="14.45" hidden="1">
      <c r="A239" s="26" t="s">
        <v>689</v>
      </c>
      <c r="B239" s="23" t="str">
        <f>IFERROR(VLOOKUP(A239,hoja!$A$2:$E$970,4,FALSE),0)</f>
        <v>SANTANDER</v>
      </c>
      <c r="C239" s="23" t="str">
        <f>IFERROR(VLOOKUP(A239,hoja!$A$2:$E$1370,5,FALSE),0)</f>
        <v>AGUACHICA</v>
      </c>
      <c r="D239" s="23" t="str">
        <f>IFERROR(VLOOKUP(A239,hoja!A:D,3,FALSE),0)</f>
        <v>0437</v>
      </c>
      <c r="E239" s="23" t="s">
        <v>660</v>
      </c>
      <c r="F239" s="23" t="str">
        <f>IFERROR(VLOOKUP(E239,hoja!$A$2:$E$970,4,FALSE),0)</f>
        <v>CENTRO</v>
      </c>
      <c r="G239" s="23" t="str">
        <f>IFERROR(VLOOKUP(E239,hoja!$A$2:$E$970,5,FALSE),0)</f>
        <v>BOGOTÁ</v>
      </c>
      <c r="H239" s="103" t="str">
        <f>IFERROR(VLOOKUP(E239,hoja!A:C,3,FALSE),0)</f>
        <v>0035</v>
      </c>
      <c r="I239" s="24" t="str">
        <f t="shared" si="36"/>
        <v>04370035</v>
      </c>
      <c r="K239" s="23">
        <v>573</v>
      </c>
      <c r="L239" s="23" t="str">
        <f t="shared" si="45"/>
        <v>NACIONAL</v>
      </c>
      <c r="M239" s="23" t="s">
        <v>623</v>
      </c>
      <c r="N239" s="23" t="s">
        <v>622</v>
      </c>
      <c r="O239" s="23">
        <f t="shared" si="37"/>
        <v>12</v>
      </c>
      <c r="P239" s="23" t="str">
        <f t="shared" si="35"/>
        <v>04370035Facatativa</v>
      </c>
    </row>
    <row r="240" spans="1:16" ht="14.45" hidden="1">
      <c r="A240" s="26" t="s">
        <v>689</v>
      </c>
      <c r="B240" s="23" t="str">
        <f>IFERROR(VLOOKUP(A240,hoja!$A$2:$E$970,4,FALSE),0)</f>
        <v>SANTANDER</v>
      </c>
      <c r="C240" s="23" t="str">
        <f>IFERROR(VLOOKUP(A240,hoja!$A$2:$E$1370,5,FALSE),0)</f>
        <v>AGUACHICA</v>
      </c>
      <c r="D240" s="23" t="str">
        <f>IFERROR(VLOOKUP(A240,hoja!A:D,3,FALSE),0)</f>
        <v>0437</v>
      </c>
      <c r="E240" s="23" t="s">
        <v>660</v>
      </c>
      <c r="F240" s="23" t="str">
        <f>IFERROR(VLOOKUP(E240,hoja!$A$2:$E$970,4,FALSE),0)</f>
        <v>CENTRO</v>
      </c>
      <c r="G240" s="23" t="str">
        <f>IFERROR(VLOOKUP(E240,hoja!$A$2:$E$970,5,FALSE),0)</f>
        <v>BOGOTÁ</v>
      </c>
      <c r="H240" s="103" t="str">
        <f>IFERROR(VLOOKUP(E240,hoja!A:C,3,FALSE),0)</f>
        <v>0035</v>
      </c>
      <c r="I240" s="24" t="str">
        <f t="shared" si="36"/>
        <v>04370035</v>
      </c>
      <c r="K240" s="23">
        <v>581</v>
      </c>
      <c r="L240" s="23" t="str">
        <f t="shared" si="45"/>
        <v>NACIONAL</v>
      </c>
      <c r="M240" s="23" t="s">
        <v>621</v>
      </c>
      <c r="N240" s="23" t="s">
        <v>622</v>
      </c>
      <c r="O240" s="23">
        <f t="shared" si="37"/>
        <v>12</v>
      </c>
      <c r="P240" s="23" t="str">
        <f t="shared" si="35"/>
        <v>04370035La vega</v>
      </c>
    </row>
    <row r="241" spans="1:16" ht="14.45" hidden="1">
      <c r="A241" s="26" t="s">
        <v>689</v>
      </c>
      <c r="B241" s="23" t="str">
        <f>IFERROR(VLOOKUP(A241,hoja!$A$2:$E$970,4,FALSE),0)</f>
        <v>SANTANDER</v>
      </c>
      <c r="C241" s="23" t="str">
        <f>IFERROR(VLOOKUP(A241,hoja!$A$2:$E$1370,5,FALSE),0)</f>
        <v>AGUACHICA</v>
      </c>
      <c r="D241" s="23" t="str">
        <f>IFERROR(VLOOKUP(A241,hoja!A:D,3,FALSE),0)</f>
        <v>0437</v>
      </c>
      <c r="E241" s="23" t="s">
        <v>630</v>
      </c>
      <c r="F241" s="23" t="str">
        <f>IFERROR(VLOOKUP(E241,hoja!$A$2:$E$970,4,FALSE),0)</f>
        <v>CENTRO</v>
      </c>
      <c r="G241" s="23" t="str">
        <f>IFERROR(VLOOKUP(E241,hoja!$A$2:$E$970,5,FALSE),0)</f>
        <v>SESQUILÉ</v>
      </c>
      <c r="H241" s="103" t="str">
        <f>IFERROR(VLOOKUP(E241,hoja!A:C,3,FALSE),0)</f>
        <v>1501</v>
      </c>
      <c r="I241" s="24" t="str">
        <f t="shared" si="36"/>
        <v>04371501</v>
      </c>
      <c r="J241" s="23">
        <v>36.008333333273185</v>
      </c>
      <c r="K241" s="23">
        <v>639.48800000000006</v>
      </c>
      <c r="L241" s="23" t="str">
        <f t="shared" si="45"/>
        <v>NACIONAL</v>
      </c>
      <c r="M241" s="23" t="s">
        <v>623</v>
      </c>
      <c r="N241" s="23" t="s">
        <v>624</v>
      </c>
      <c r="O241" s="23">
        <f t="shared" si="37"/>
        <v>12</v>
      </c>
      <c r="P241" s="23" t="str">
        <f t="shared" si="35"/>
        <v>04371501Facatativa</v>
      </c>
    </row>
    <row r="242" spans="1:16" ht="14.45" hidden="1">
      <c r="A242" s="26" t="s">
        <v>689</v>
      </c>
      <c r="B242" s="23" t="str">
        <f>IFERROR(VLOOKUP(A242,hoja!$A$2:$E$970,4,FALSE),0)</f>
        <v>SANTANDER</v>
      </c>
      <c r="C242" s="23" t="str">
        <f>IFERROR(VLOOKUP(A242,hoja!$A$2:$E$1370,5,FALSE),0)</f>
        <v>AGUACHICA</v>
      </c>
      <c r="D242" s="23" t="str">
        <f>IFERROR(VLOOKUP(A242,hoja!A:D,3,FALSE),0)</f>
        <v>0437</v>
      </c>
      <c r="E242" s="23" t="s">
        <v>743</v>
      </c>
      <c r="F242" s="23" t="str">
        <f>IFERROR(VLOOKUP(E242,hoja!$A$2:$E$970,4,FALSE),0)</f>
        <v>CENTRO</v>
      </c>
      <c r="G242" s="23" t="str">
        <f>IFERROR(VLOOKUP(E242,hoja!$A$2:$E$970,5,FALSE),0)</f>
        <v>BOGOTÁ</v>
      </c>
      <c r="H242" s="103" t="str">
        <f>IFERROR(VLOOKUP(E242,hoja!A:C,3,FALSE),0)</f>
        <v>0461</v>
      </c>
      <c r="I242" s="24" t="str">
        <f t="shared" si="36"/>
        <v>04370461</v>
      </c>
      <c r="J242" s="23">
        <v>25.514861111092614</v>
      </c>
      <c r="K242" s="23">
        <v>590</v>
      </c>
      <c r="L242" s="23" t="str">
        <f t="shared" si="45"/>
        <v>NACIONAL</v>
      </c>
      <c r="M242" s="23" t="s">
        <v>643</v>
      </c>
      <c r="N242" s="23" t="s">
        <v>624</v>
      </c>
      <c r="O242" s="23">
        <f t="shared" si="37"/>
        <v>12</v>
      </c>
      <c r="P242" s="23" t="str">
        <f t="shared" si="35"/>
        <v>04370461Piedecuesta</v>
      </c>
    </row>
    <row r="243" spans="1:16" ht="14.45" hidden="1">
      <c r="A243" s="26" t="s">
        <v>689</v>
      </c>
      <c r="B243" s="23" t="str">
        <f>IFERROR(VLOOKUP(A243,hoja!$A$2:$E$970,4,FALSE),0)</f>
        <v>SANTANDER</v>
      </c>
      <c r="C243" s="23" t="str">
        <f>IFERROR(VLOOKUP(A243,hoja!$A$2:$E$1370,5,FALSE),0)</f>
        <v>AGUACHICA</v>
      </c>
      <c r="D243" s="23" t="str">
        <f>IFERROR(VLOOKUP(A243,hoja!A:D,3,FALSE),0)</f>
        <v>0437</v>
      </c>
      <c r="E243" s="23" t="s">
        <v>743</v>
      </c>
      <c r="F243" s="23" t="str">
        <f>IFERROR(VLOOKUP(E243,hoja!$A$2:$E$970,4,FALSE),0)</f>
        <v>CENTRO</v>
      </c>
      <c r="G243" s="23" t="str">
        <f>IFERROR(VLOOKUP(E243,hoja!$A$2:$E$970,5,FALSE),0)</f>
        <v>BOGOTÁ</v>
      </c>
      <c r="H243" s="103" t="str">
        <f>IFERROR(VLOOKUP(E243,hoja!A:C,3,FALSE),0)</f>
        <v>0461</v>
      </c>
      <c r="I243" s="24" t="str">
        <f t="shared" si="36"/>
        <v>04370461</v>
      </c>
      <c r="K243" s="23">
        <v>600</v>
      </c>
      <c r="L243" s="23" t="str">
        <f t="shared" si="45"/>
        <v>NACIONAL</v>
      </c>
      <c r="M243" s="23" t="s">
        <v>623</v>
      </c>
      <c r="N243" s="23" t="s">
        <v>622</v>
      </c>
      <c r="O243" s="23">
        <f t="shared" si="37"/>
        <v>12</v>
      </c>
      <c r="P243" s="23" t="str">
        <f t="shared" si="35"/>
        <v>04370461Facatativa</v>
      </c>
    </row>
    <row r="244" spans="1:16" ht="14.45" hidden="1">
      <c r="A244" s="26" t="s">
        <v>689</v>
      </c>
      <c r="B244" s="23" t="str">
        <f>IFERROR(VLOOKUP(A244,hoja!$A$2:$E$970,4,FALSE),0)</f>
        <v>SANTANDER</v>
      </c>
      <c r="C244" s="23" t="str">
        <f>IFERROR(VLOOKUP(A244,hoja!$A$2:$E$1370,5,FALSE),0)</f>
        <v>AGUACHICA</v>
      </c>
      <c r="D244" s="23" t="str">
        <f>IFERROR(VLOOKUP(A244,hoja!A:D,3,FALSE),0)</f>
        <v>0437</v>
      </c>
      <c r="E244" s="23" t="s">
        <v>743</v>
      </c>
      <c r="F244" s="23" t="str">
        <f>IFERROR(VLOOKUP(E244,hoja!$A$2:$E$970,4,FALSE),0)</f>
        <v>CENTRO</v>
      </c>
      <c r="G244" s="23" t="str">
        <f>IFERROR(VLOOKUP(E244,hoja!$A$2:$E$970,5,FALSE),0)</f>
        <v>BOGOTÁ</v>
      </c>
      <c r="H244" s="103" t="str">
        <f>IFERROR(VLOOKUP(E244,hoja!A:C,3,FALSE),0)</f>
        <v>0461</v>
      </c>
      <c r="I244" s="24" t="str">
        <f t="shared" si="36"/>
        <v>04370461</v>
      </c>
      <c r="K244" s="23">
        <v>603</v>
      </c>
      <c r="L244" s="23" t="str">
        <f t="shared" si="45"/>
        <v>NACIONAL</v>
      </c>
      <c r="M244" s="23" t="s">
        <v>621</v>
      </c>
      <c r="N244" s="23" t="s">
        <v>622</v>
      </c>
      <c r="O244" s="23">
        <f t="shared" si="37"/>
        <v>12</v>
      </c>
      <c r="P244" s="23" t="str">
        <f t="shared" si="35"/>
        <v>04370461La vega</v>
      </c>
    </row>
    <row r="245" spans="1:16" ht="14.45" hidden="1">
      <c r="A245" s="26" t="s">
        <v>689</v>
      </c>
      <c r="B245" s="23" t="str">
        <f>IFERROR(VLOOKUP(A245,hoja!$A$2:$E$970,4,FALSE),0)</f>
        <v>SANTANDER</v>
      </c>
      <c r="C245" s="23" t="str">
        <f>IFERROR(VLOOKUP(A245,hoja!$A$2:$E$1370,5,FALSE),0)</f>
        <v>AGUACHICA</v>
      </c>
      <c r="D245" s="23" t="str">
        <f>IFERROR(VLOOKUP(A245,hoja!A:D,3,FALSE),0)</f>
        <v>0437</v>
      </c>
      <c r="E245" s="23" t="s">
        <v>635</v>
      </c>
      <c r="F245" s="23" t="str">
        <f>IFERROR(VLOOKUP(E245,hoja!$A$2:$E$970,4,FALSE),0)</f>
        <v>CENTRO</v>
      </c>
      <c r="G245" s="23" t="str">
        <f>IFERROR(VLOOKUP(E245,hoja!$A$2:$E$970,5,FALSE),0)</f>
        <v>BOGOTÁ</v>
      </c>
      <c r="H245" s="103" t="str">
        <f>IFERROR(VLOOKUP(E245,hoja!A:C,3,FALSE),0)</f>
        <v>0021</v>
      </c>
      <c r="I245" s="24" t="str">
        <f t="shared" si="36"/>
        <v>04370021</v>
      </c>
      <c r="J245" s="23">
        <v>25.687777777668089</v>
      </c>
      <c r="K245" s="23">
        <v>601.30100000000004</v>
      </c>
      <c r="L245" s="23" t="str">
        <f t="shared" si="45"/>
        <v>NACIONAL</v>
      </c>
      <c r="M245" s="23" t="s">
        <v>621</v>
      </c>
      <c r="N245" s="23" t="s">
        <v>622</v>
      </c>
      <c r="O245" s="23">
        <f t="shared" si="37"/>
        <v>12</v>
      </c>
      <c r="P245" s="23" t="str">
        <f t="shared" si="35"/>
        <v>04370021La vega</v>
      </c>
    </row>
    <row r="246" spans="1:16" ht="14.45" hidden="1">
      <c r="A246" s="26" t="s">
        <v>689</v>
      </c>
      <c r="B246" s="23" t="str">
        <f>IFERROR(VLOOKUP(A246,hoja!$A$2:$E$970,4,FALSE),0)</f>
        <v>SANTANDER</v>
      </c>
      <c r="C246" s="23" t="str">
        <f>IFERROR(VLOOKUP(A246,hoja!$A$2:$E$1370,5,FALSE),0)</f>
        <v>AGUACHICA</v>
      </c>
      <c r="D246" s="23" t="str">
        <f>IFERROR(VLOOKUP(A246,hoja!A:D,3,FALSE),0)</f>
        <v>0437</v>
      </c>
      <c r="E246" s="23" t="s">
        <v>635</v>
      </c>
      <c r="F246" s="23" t="str">
        <f>IFERROR(VLOOKUP(E246,hoja!$A$2:$E$970,4,FALSE),0)</f>
        <v>CENTRO</v>
      </c>
      <c r="G246" s="23" t="str">
        <f>IFERROR(VLOOKUP(E246,hoja!$A$2:$E$970,5,FALSE),0)</f>
        <v>BOGOTÁ</v>
      </c>
      <c r="H246" s="103" t="str">
        <f>IFERROR(VLOOKUP(E246,hoja!A:C,3,FALSE),0)</f>
        <v>0021</v>
      </c>
      <c r="I246" s="24" t="str">
        <f t="shared" si="36"/>
        <v>04370021</v>
      </c>
      <c r="K246" s="23">
        <v>598</v>
      </c>
      <c r="L246" s="23" t="str">
        <f t="shared" si="45"/>
        <v>NACIONAL</v>
      </c>
      <c r="M246" s="23" t="s">
        <v>623</v>
      </c>
      <c r="N246" s="23" t="s">
        <v>622</v>
      </c>
      <c r="O246" s="23">
        <f t="shared" si="37"/>
        <v>12</v>
      </c>
      <c r="P246" s="23" t="str">
        <f t="shared" si="35"/>
        <v>04370021Facatativa</v>
      </c>
    </row>
    <row r="247" spans="1:16" ht="14.45" hidden="1">
      <c r="A247" s="26" t="s">
        <v>689</v>
      </c>
      <c r="B247" s="23" t="str">
        <f>IFERROR(VLOOKUP(A247,hoja!$A$2:$E$970,4,FALSE),0)</f>
        <v>SANTANDER</v>
      </c>
      <c r="C247" s="23" t="str">
        <f>IFERROR(VLOOKUP(A247,hoja!$A$2:$E$1370,5,FALSE),0)</f>
        <v>AGUACHICA</v>
      </c>
      <c r="D247" s="23" t="str">
        <f>IFERROR(VLOOKUP(A247,hoja!A:D,3,FALSE),0)</f>
        <v>0437</v>
      </c>
      <c r="E247" s="23" t="s">
        <v>637</v>
      </c>
      <c r="F247" s="23" t="str">
        <f>IFERROR(VLOOKUP(E247,hoja!$A$2:$E$970,4,FALSE),0)</f>
        <v>SANTANDER</v>
      </c>
      <c r="G247" s="23" t="str">
        <f>IFERROR(VLOOKUP(E247,hoja!$A$2:$E$970,5,FALSE),0)</f>
        <v>PIEDECUESTA</v>
      </c>
      <c r="H247" s="103" t="str">
        <f>IFERROR(VLOOKUP(E247,hoja!A:C,3,FALSE),0)</f>
        <v>0422</v>
      </c>
      <c r="I247" s="24" t="str">
        <f t="shared" si="36"/>
        <v>04370422</v>
      </c>
      <c r="J247" s="23">
        <v>4.7499999999417923</v>
      </c>
      <c r="K247" s="23">
        <v>194.01300000000001</v>
      </c>
      <c r="L247" s="23" t="str">
        <f t="shared" si="40"/>
        <v>REGIONAL</v>
      </c>
      <c r="M247" s="23" t="s">
        <v>618</v>
      </c>
      <c r="N247" s="23" t="str" cm="1">
        <f t="array" ref="N247">IFERROR(IF(M247="Principal","LES_ACTIVE",LES_INACTIVE),0)</f>
        <v>LES_ACTIVE</v>
      </c>
      <c r="O247" s="23">
        <f t="shared" si="37"/>
        <v>25</v>
      </c>
      <c r="P247" s="23" t="str">
        <f t="shared" si="35"/>
        <v>04370422Principal</v>
      </c>
    </row>
    <row r="248" spans="1:16" ht="14.45" hidden="1">
      <c r="A248" s="26" t="s">
        <v>689</v>
      </c>
      <c r="B248" s="23" t="str">
        <f>IFERROR(VLOOKUP(A248,hoja!$A$2:$E$970,4,FALSE),0)</f>
        <v>SANTANDER</v>
      </c>
      <c r="C248" s="23" t="str">
        <f>IFERROR(VLOOKUP(A248,hoja!$A$2:$E$1370,5,FALSE),0)</f>
        <v>AGUACHICA</v>
      </c>
      <c r="D248" s="23" t="str">
        <f>IFERROR(VLOOKUP(A248,hoja!A:D,3,FALSE),0)</f>
        <v>0437</v>
      </c>
      <c r="E248" s="23" t="s">
        <v>637</v>
      </c>
      <c r="F248" s="23" t="str">
        <f>IFERROR(VLOOKUP(E248,hoja!$A$2:$E$970,4,FALSE),0)</f>
        <v>SANTANDER</v>
      </c>
      <c r="G248" s="23" t="str">
        <f>IFERROR(VLOOKUP(E248,hoja!$A$2:$E$970,5,FALSE),0)</f>
        <v>PIEDECUESTA</v>
      </c>
      <c r="H248" s="103" t="str">
        <f>IFERROR(VLOOKUP(E248,hoja!A:C,3,FALSE),0)</f>
        <v>0422</v>
      </c>
      <c r="I248" s="24" t="str">
        <f t="shared" si="36"/>
        <v>04370422</v>
      </c>
      <c r="K248" s="23">
        <v>241</v>
      </c>
      <c r="L248" s="23" t="str">
        <f t="shared" si="40"/>
        <v>REGIONAL</v>
      </c>
      <c r="M248" s="23" t="s">
        <v>744</v>
      </c>
      <c r="N248" s="23" t="s">
        <v>622</v>
      </c>
      <c r="O248" s="23">
        <f t="shared" si="37"/>
        <v>25</v>
      </c>
      <c r="P248" s="23" t="str">
        <f t="shared" si="35"/>
        <v>04370422Lebrija</v>
      </c>
    </row>
    <row r="249" spans="1:16" ht="14.45" hidden="1">
      <c r="A249" s="26" t="s">
        <v>689</v>
      </c>
      <c r="B249" s="23" t="str">
        <f>IFERROR(VLOOKUP(A249,hoja!$A$2:$E$970,4,FALSE),0)</f>
        <v>SANTANDER</v>
      </c>
      <c r="C249" s="23" t="str">
        <f>IFERROR(VLOOKUP(A249,hoja!$A$2:$E$1370,5,FALSE),0)</f>
        <v>AGUACHICA</v>
      </c>
      <c r="D249" s="23" t="str">
        <f>IFERROR(VLOOKUP(A249,hoja!A:D,3,FALSE),0)</f>
        <v>0437</v>
      </c>
      <c r="E249" s="23" t="s">
        <v>668</v>
      </c>
      <c r="F249" s="23" t="str">
        <f>IFERROR(VLOOKUP(E249,hoja!$A$2:$E$970,4,FALSE),0)</f>
        <v>COSTA</v>
      </c>
      <c r="G249" s="23" t="str">
        <f>IFERROR(VLOOKUP(E249,hoja!$A$2:$E$970,5,FALSE),0)</f>
        <v>VALLEDUPAR</v>
      </c>
      <c r="H249" s="103" t="str">
        <f>IFERROR(VLOOKUP(E249,hoja!A:C,3,FALSE),0)</f>
        <v>0447</v>
      </c>
      <c r="I249" s="24" t="str">
        <f t="shared" si="36"/>
        <v>04370447</v>
      </c>
      <c r="K249" s="23">
        <v>279</v>
      </c>
      <c r="L249" s="23" t="str">
        <f>IF(B249=F249,"REGIONAL","NACIONAL")</f>
        <v>NACIONAL</v>
      </c>
      <c r="M249" s="23" t="s">
        <v>618</v>
      </c>
      <c r="N249" s="23" t="str" cm="1">
        <f t="array" ref="N249">IFERROR(IF(M249="Principal","LES_ACTIVE",LES_INACTIVE),0)</f>
        <v>LES_ACTIVE</v>
      </c>
      <c r="O249" s="23">
        <f t="shared" si="37"/>
        <v>16</v>
      </c>
      <c r="P249" s="23" t="str">
        <f t="shared" si="35"/>
        <v>04370447Principal</v>
      </c>
    </row>
    <row r="250" spans="1:16" ht="14.45" hidden="1">
      <c r="A250" s="26" t="s">
        <v>689</v>
      </c>
      <c r="B250" s="23" t="str">
        <f>IFERROR(VLOOKUP(A250,hoja!$A$2:$E$970,4,FALSE),0)</f>
        <v>SANTANDER</v>
      </c>
      <c r="C250" s="23" t="str">
        <f>IFERROR(VLOOKUP(A250,hoja!$A$2:$E$1370,5,FALSE),0)</f>
        <v>AGUACHICA</v>
      </c>
      <c r="D250" s="23" t="str">
        <f>IFERROR(VLOOKUP(A250,hoja!A:D,3,FALSE),0)</f>
        <v>0437</v>
      </c>
      <c r="E250" s="23" t="s">
        <v>642</v>
      </c>
      <c r="F250" s="23" t="str">
        <f>IFERROR(VLOOKUP(E250,hoja!$A$2:$E$970,4,FALSE),0)</f>
        <v>COSTA</v>
      </c>
      <c r="G250" s="23" t="str">
        <f>IFERROR(VLOOKUP(E250,hoja!$A$2:$E$970,5,FALSE),0)</f>
        <v>BARRANQUILLA</v>
      </c>
      <c r="H250" s="103" t="str">
        <f>IFERROR(VLOOKUP(E250,hoja!A:C,3,FALSE),0)</f>
        <v>0111</v>
      </c>
      <c r="I250" s="24" t="str">
        <f t="shared" si="36"/>
        <v>04370111</v>
      </c>
      <c r="K250" s="23">
        <v>425</v>
      </c>
      <c r="L250" s="23" t="str">
        <f>IF(B250=F250,"REGIONAL","NACIONAL")</f>
        <v>NACIONAL</v>
      </c>
      <c r="M250" s="23" t="s">
        <v>618</v>
      </c>
      <c r="N250" s="23" t="str" cm="1">
        <f t="array" ref="N250">IFERROR(IF(M250="Principal","LES_ACTIVE",LES_INACTIVE),0)</f>
        <v>LES_ACTIVE</v>
      </c>
      <c r="O250" s="23">
        <f t="shared" si="37"/>
        <v>16</v>
      </c>
      <c r="P250" s="23" t="str">
        <f t="shared" ref="P250:P313" si="46">D250&amp;H250&amp;M250</f>
        <v>04370111Principal</v>
      </c>
    </row>
    <row r="251" spans="1:16" ht="14.45" hidden="1">
      <c r="A251" s="26" t="s">
        <v>689</v>
      </c>
      <c r="B251" s="23" t="str">
        <f>IFERROR(VLOOKUP(A251,hoja!$A$2:$E$970,4,FALSE),0)</f>
        <v>SANTANDER</v>
      </c>
      <c r="C251" s="23" t="str">
        <f>IFERROR(VLOOKUP(A251,hoja!$A$2:$E$1370,5,FALSE),0)</f>
        <v>AGUACHICA</v>
      </c>
      <c r="D251" s="23" t="str">
        <f>IFERROR(VLOOKUP(A251,hoja!A:D,3,FALSE),0)</f>
        <v>0437</v>
      </c>
      <c r="E251" s="23" t="s">
        <v>745</v>
      </c>
      <c r="F251" s="23" t="str">
        <f>IFERROR(VLOOKUP(E251,hoja!$A$2:$E$970,4,FALSE),0)</f>
        <v>SANTANDER</v>
      </c>
      <c r="G251" s="23" t="str">
        <f>IFERROR(VLOOKUP(E251,hoja!$A$2:$E$970,5,FALSE),0)</f>
        <v>EL PLAYON</v>
      </c>
      <c r="H251" s="103" t="str">
        <f>IFERROR(VLOOKUP(E251,hoja!A:C,3,FALSE),0)</f>
        <v>60105</v>
      </c>
      <c r="I251" s="24" t="str">
        <f t="shared" ref="I251:I314" si="47">D251&amp;H251</f>
        <v>043760105</v>
      </c>
      <c r="K251" s="23">
        <v>121</v>
      </c>
      <c r="L251" s="23" t="str">
        <f t="shared" si="40"/>
        <v>REGIONAL</v>
      </c>
      <c r="M251" s="23" t="s">
        <v>746</v>
      </c>
      <c r="N251" s="23" t="s">
        <v>737</v>
      </c>
      <c r="O251" s="23">
        <f t="shared" si="37"/>
        <v>25</v>
      </c>
      <c r="P251" s="23" t="str">
        <f t="shared" si="46"/>
        <v>043760105Eficiente destino Piedecuesta</v>
      </c>
    </row>
    <row r="252" spans="1:16" ht="14.45" hidden="1">
      <c r="A252" s="26" t="s">
        <v>690</v>
      </c>
      <c r="B252" s="23" t="str">
        <f>IFERROR(VLOOKUP(A252,hoja!$A$2:$E$970,4,FALSE),0)</f>
        <v>OCCIDENTE</v>
      </c>
      <c r="C252" s="23" t="str">
        <f>IFERROR(VLOOKUP(A252,hoja!$A$2:$E$1370,5,FALSE),0)</f>
        <v>ANSERMA</v>
      </c>
      <c r="D252" s="23" t="str">
        <f>IFERROR(VLOOKUP(A252,hoja!A:D,3,FALSE),0)</f>
        <v>0146</v>
      </c>
      <c r="E252" s="23" t="s">
        <v>670</v>
      </c>
      <c r="F252" s="23" t="str">
        <f>IFERROR(VLOOKUP(E252,hoja!$A$2:$E$970,4,FALSE),0)</f>
        <v>OCCIDENTE</v>
      </c>
      <c r="G252" s="23" t="str">
        <f>IFERROR(VLOOKUP(E252,hoja!$A$2:$E$970,5,FALSE),0)</f>
        <v>PEREIRA</v>
      </c>
      <c r="H252" s="103" t="str">
        <f>IFERROR(VLOOKUP(E252,hoja!A:C,3,FALSE),0)</f>
        <v>0134</v>
      </c>
      <c r="I252" s="24" t="str">
        <f t="shared" si="47"/>
        <v>01460134</v>
      </c>
      <c r="J252" s="23">
        <v>2.1333333333022892</v>
      </c>
      <c r="K252" s="23">
        <v>86.486999999999995</v>
      </c>
      <c r="L252" s="23" t="str">
        <f t="shared" si="40"/>
        <v>REGIONAL</v>
      </c>
      <c r="M252" s="23" t="s">
        <v>618</v>
      </c>
      <c r="N252" s="23" t="str" cm="1">
        <f t="array" ref="N252">IFERROR(IF(M252="Principal","LES_ACTIVE",LES_INACTIVE),0)</f>
        <v>LES_ACTIVE</v>
      </c>
      <c r="O252" s="23">
        <f t="shared" si="37"/>
        <v>25</v>
      </c>
      <c r="P252" s="23" t="str">
        <f t="shared" si="46"/>
        <v>01460134Principal</v>
      </c>
    </row>
    <row r="253" spans="1:16" ht="14.45" hidden="1">
      <c r="A253" s="26" t="s">
        <v>690</v>
      </c>
      <c r="B253" s="23" t="str">
        <f>IFERROR(VLOOKUP(A253,hoja!$A$2:$E$970,4,FALSE),0)</f>
        <v>OCCIDENTE</v>
      </c>
      <c r="C253" s="23" t="str">
        <f>IFERROR(VLOOKUP(A253,hoja!$A$2:$E$1370,5,FALSE),0)</f>
        <v>ANSERMA</v>
      </c>
      <c r="D253" s="23" t="str">
        <f>IFERROR(VLOOKUP(A253,hoja!A:D,3,FALSE),0)</f>
        <v>0146</v>
      </c>
      <c r="E253" s="23" t="s">
        <v>644</v>
      </c>
      <c r="F253" s="23" t="str">
        <f>IFERROR(VLOOKUP(E253,hoja!$A$2:$E$970,4,FALSE),0)</f>
        <v>OCCIDENTE</v>
      </c>
      <c r="G253" s="23" t="str">
        <f>IFERROR(VLOOKUP(E253,hoja!$A$2:$E$970,5,FALSE),0)</f>
        <v>PEREIRA</v>
      </c>
      <c r="H253" s="103" t="str">
        <f>IFERROR(VLOOKUP(E253,hoja!A:C,3,FALSE),0)</f>
        <v>0198</v>
      </c>
      <c r="I253" s="24" t="str">
        <f t="shared" si="47"/>
        <v>01460198</v>
      </c>
      <c r="J253" s="23">
        <v>1.5333333332673647</v>
      </c>
      <c r="K253" s="23">
        <v>71.177000000000007</v>
      </c>
      <c r="L253" s="23" t="str">
        <f t="shared" si="40"/>
        <v>REGIONAL</v>
      </c>
      <c r="M253" s="23" t="s">
        <v>618</v>
      </c>
      <c r="N253" s="23" t="str" cm="1">
        <f t="array" ref="N253">IFERROR(IF(M253="Principal","LES_ACTIVE",LES_INACTIVE),0)</f>
        <v>LES_ACTIVE</v>
      </c>
      <c r="O253" s="23">
        <f t="shared" ref="O253:O316" si="48">IF(K253&lt;=250,25,IF(K253&lt;=500,16,IF(K253&lt;=800,12,IF(K253&lt;=1100,8,IF(K253&lt;=1400,6,IF(K253&lt;=1700,5))))))</f>
        <v>25</v>
      </c>
      <c r="P253" s="23" t="str">
        <f t="shared" si="46"/>
        <v>01460198Principal</v>
      </c>
    </row>
    <row r="254" spans="1:16" ht="14.45" hidden="1">
      <c r="A254" s="26" t="s">
        <v>690</v>
      </c>
      <c r="B254" s="23" t="str">
        <f>IFERROR(VLOOKUP(A254,hoja!$A$2:$E$970,4,FALSE),0)</f>
        <v>OCCIDENTE</v>
      </c>
      <c r="C254" s="23" t="str">
        <f>IFERROR(VLOOKUP(A254,hoja!$A$2:$E$1370,5,FALSE),0)</f>
        <v>ANSERMA</v>
      </c>
      <c r="D254" s="23" t="str">
        <f>IFERROR(VLOOKUP(A254,hoja!A:D,3,FALSE),0)</f>
        <v>0146</v>
      </c>
      <c r="E254" s="23" t="s">
        <v>645</v>
      </c>
      <c r="F254" s="23" t="str">
        <f>IFERROR(VLOOKUP(E254,hoja!$A$2:$E$970,4,FALSE),0)</f>
        <v>OCCIDENTE</v>
      </c>
      <c r="G254" s="23" t="str">
        <f>IFERROR(VLOOKUP(E254,hoja!$A$2:$E$970,5,FALSE),0)</f>
        <v>CALI</v>
      </c>
      <c r="H254" s="103" t="str">
        <f>IFERROR(VLOOKUP(E254,hoja!A:C,3,FALSE),0)</f>
        <v>0410</v>
      </c>
      <c r="I254" s="24" t="str">
        <f t="shared" si="47"/>
        <v>01460410</v>
      </c>
      <c r="J254" s="23">
        <v>5.6723611110937782</v>
      </c>
      <c r="K254" s="23">
        <v>247</v>
      </c>
      <c r="L254" s="23" t="str">
        <f t="shared" si="40"/>
        <v>REGIONAL</v>
      </c>
      <c r="M254" s="23" t="s">
        <v>618</v>
      </c>
      <c r="N254" s="23" t="str" cm="1">
        <f t="array" ref="N254">IFERROR(IF(M254="Principal","LES_ACTIVE",LES_INACTIVE),0)</f>
        <v>LES_ACTIVE</v>
      </c>
      <c r="O254" s="23">
        <f t="shared" si="48"/>
        <v>25</v>
      </c>
      <c r="P254" s="23" t="str">
        <f t="shared" si="46"/>
        <v>01460410Principal</v>
      </c>
    </row>
    <row r="255" spans="1:16" ht="14.45" hidden="1">
      <c r="A255" s="26" t="s">
        <v>690</v>
      </c>
      <c r="B255" s="23" t="str">
        <f>IFERROR(VLOOKUP(A255,hoja!$A$2:$E$970,4,FALSE),0)</f>
        <v>OCCIDENTE</v>
      </c>
      <c r="C255" s="23" t="str">
        <f>IFERROR(VLOOKUP(A255,hoja!$A$2:$E$1370,5,FALSE),0)</f>
        <v>ANSERMA</v>
      </c>
      <c r="D255" s="23" t="str">
        <f>IFERROR(VLOOKUP(A255,hoja!A:D,3,FALSE),0)</f>
        <v>0146</v>
      </c>
      <c r="E255" s="23" t="s">
        <v>747</v>
      </c>
      <c r="F255" s="23" t="str">
        <f>IFERROR(VLOOKUP(E255,hoja!$A$2:$E$970,4,FALSE),0)</f>
        <v>OCCIDENTE</v>
      </c>
      <c r="G255" s="23" t="str">
        <f>IFERROR(VLOOKUP(E255,hoja!$A$2:$E$970,5,FALSE),0)</f>
        <v>BUGA</v>
      </c>
      <c r="H255" s="103" t="str">
        <f>IFERROR(VLOOKUP(E255,hoja!A:C,3,FALSE),0)</f>
        <v>60062</v>
      </c>
      <c r="I255" s="24" t="str">
        <f t="shared" si="47"/>
        <v>014660062</v>
      </c>
      <c r="J255" s="23">
        <v>4.2011111111787613</v>
      </c>
      <c r="K255" s="23">
        <v>189.34100000000001</v>
      </c>
      <c r="L255" s="23" t="str">
        <f t="shared" si="40"/>
        <v>REGIONAL</v>
      </c>
      <c r="M255" s="23" t="s">
        <v>618</v>
      </c>
      <c r="N255" s="23" t="str" cm="1">
        <f t="array" ref="N255">IFERROR(IF(M255="Principal","LES_ACTIVE",LES_INACTIVE),0)</f>
        <v>LES_ACTIVE</v>
      </c>
      <c r="O255" s="23">
        <f t="shared" si="48"/>
        <v>25</v>
      </c>
      <c r="P255" s="23" t="str">
        <f t="shared" si="46"/>
        <v>014660062Principal</v>
      </c>
    </row>
    <row r="256" spans="1:16" ht="14.45" hidden="1">
      <c r="A256" s="26" t="s">
        <v>690</v>
      </c>
      <c r="B256" s="23" t="str">
        <f>IFERROR(VLOOKUP(A256,hoja!$A$2:$E$970,4,FALSE),0)</f>
        <v>OCCIDENTE</v>
      </c>
      <c r="C256" s="23" t="str">
        <f>IFERROR(VLOOKUP(A256,hoja!$A$2:$E$1370,5,FALSE),0)</f>
        <v>ANSERMA</v>
      </c>
      <c r="D256" s="23" t="str">
        <f>IFERROR(VLOOKUP(A256,hoja!A:D,3,FALSE),0)</f>
        <v>0146</v>
      </c>
      <c r="E256" s="23" t="s">
        <v>682</v>
      </c>
      <c r="F256" s="23" t="str">
        <f>IFERROR(VLOOKUP(E256,hoja!$A$2:$E$970,4,FALSE),0)</f>
        <v>OCCIDENTE</v>
      </c>
      <c r="G256" s="23" t="str">
        <f>IFERROR(VLOOKUP(E256,hoja!$A$2:$E$970,5,FALSE),0)</f>
        <v>Pereira-Eficiente destino Yumb</v>
      </c>
      <c r="H256" s="103" t="str">
        <f>IFERROR(VLOOKUP(E256,hoja!A:C,3,FALSE),0)</f>
        <v>60064</v>
      </c>
      <c r="I256" s="24" t="str">
        <f t="shared" si="47"/>
        <v>014660064</v>
      </c>
      <c r="J256" s="23">
        <v>1.6083333333372138</v>
      </c>
      <c r="K256" s="23">
        <v>73.044499999999999</v>
      </c>
      <c r="L256" s="23" t="str">
        <f t="shared" si="40"/>
        <v>REGIONAL</v>
      </c>
      <c r="M256" s="23" t="s">
        <v>748</v>
      </c>
      <c r="N256" s="23" t="s">
        <v>737</v>
      </c>
      <c r="O256" s="23">
        <f t="shared" si="48"/>
        <v>25</v>
      </c>
      <c r="P256" s="23" t="str">
        <f t="shared" si="46"/>
        <v>014660064Eficiente destino Yumbo</v>
      </c>
    </row>
    <row r="257" spans="1:16" ht="14.45" hidden="1">
      <c r="A257" s="26" t="s">
        <v>690</v>
      </c>
      <c r="B257" s="23" t="str">
        <f>IFERROR(VLOOKUP(A257,hoja!$A$2:$E$970,4,FALSE),0)</f>
        <v>OCCIDENTE</v>
      </c>
      <c r="C257" s="23" t="str">
        <f>IFERROR(VLOOKUP(A257,hoja!$A$2:$E$1370,5,FALSE),0)</f>
        <v>ANSERMA</v>
      </c>
      <c r="D257" s="23" t="str">
        <f>IFERROR(VLOOKUP(A257,hoja!A:D,3,FALSE),0)</f>
        <v>0146</v>
      </c>
      <c r="E257" s="23" t="s">
        <v>749</v>
      </c>
      <c r="F257" s="23" t="str">
        <f>IFERROR(VLOOKUP(E257,hoja!$A$2:$E$970,4,FALSE),0)</f>
        <v>OCCIDENTE</v>
      </c>
      <c r="G257" s="23" t="str">
        <f>IFERROR(VLOOKUP(E257,hoja!$A$2:$E$970,5,FALSE),0)</f>
        <v>PEREIRA</v>
      </c>
      <c r="H257" s="103" t="str">
        <f>IFERROR(VLOOKUP(E257,hoja!A:C,3,FALSE),0)</f>
        <v>60067</v>
      </c>
      <c r="I257" s="24" t="str">
        <f t="shared" si="47"/>
        <v>014660067</v>
      </c>
      <c r="J257" s="23">
        <v>2.0969444444635883</v>
      </c>
      <c r="K257" s="23">
        <v>86.254999999999995</v>
      </c>
      <c r="L257" s="23" t="str">
        <f t="shared" si="40"/>
        <v>REGIONAL</v>
      </c>
      <c r="M257" s="23" t="s">
        <v>618</v>
      </c>
      <c r="N257" s="23" t="str" cm="1">
        <f t="array" ref="N257">IFERROR(IF(M257="Principal","LES_ACTIVE",LES_INACTIVE),0)</f>
        <v>LES_ACTIVE</v>
      </c>
      <c r="O257" s="23">
        <f t="shared" si="48"/>
        <v>25</v>
      </c>
      <c r="P257" s="23" t="str">
        <f t="shared" si="46"/>
        <v>014660067Principal</v>
      </c>
    </row>
    <row r="258" spans="1:16" ht="14.45" hidden="1">
      <c r="A258" s="26" t="s">
        <v>690</v>
      </c>
      <c r="B258" s="23" t="str">
        <f>IFERROR(VLOOKUP(A258,hoja!$A$2:$E$970,4,FALSE),0)</f>
        <v>OCCIDENTE</v>
      </c>
      <c r="C258" s="23" t="str">
        <f>IFERROR(VLOOKUP(A258,hoja!$A$2:$E$1370,5,FALSE),0)</f>
        <v>ANSERMA</v>
      </c>
      <c r="D258" s="23" t="str">
        <f>IFERROR(VLOOKUP(A258,hoja!A:D,3,FALSE),0)</f>
        <v>0146</v>
      </c>
      <c r="E258" s="23" t="s">
        <v>750</v>
      </c>
      <c r="F258" s="23">
        <f>IFERROR(VLOOKUP(E258,hoja!$A$2:$E$970,4,FALSE),0)</f>
        <v>0</v>
      </c>
      <c r="G258" s="23">
        <f>IFERROR(VLOOKUP(E258,hoja!$A$2:$E$970,5,FALSE),0)</f>
        <v>0</v>
      </c>
      <c r="H258" s="103">
        <f>IFERROR(VLOOKUP(E258,hoja!A:C,3,FALSE),0)</f>
        <v>0</v>
      </c>
      <c r="I258" s="24" t="str">
        <f t="shared" si="47"/>
        <v>01460</v>
      </c>
      <c r="J258" s="23">
        <v>3.4730555556016043</v>
      </c>
      <c r="K258" s="23">
        <v>161.614</v>
      </c>
      <c r="L258" s="23" t="str">
        <f>IF(B258=F258,"REGIONAL","NACIONAL")</f>
        <v>NACIONAL</v>
      </c>
      <c r="M258" s="23" t="s">
        <v>748</v>
      </c>
      <c r="N258" s="23" t="s">
        <v>737</v>
      </c>
      <c r="O258" s="23">
        <f t="shared" si="48"/>
        <v>25</v>
      </c>
      <c r="P258" s="23" t="str">
        <f t="shared" si="46"/>
        <v>01460Eficiente destino Yumbo</v>
      </c>
    </row>
    <row r="259" spans="1:16" ht="14.45" hidden="1">
      <c r="A259" s="26" t="s">
        <v>691</v>
      </c>
      <c r="B259" s="23" t="str">
        <f>IFERROR(VLOOKUP(A259,hoja!$A$2:$E$970,4,FALSE),0)</f>
        <v>COSTA</v>
      </c>
      <c r="C259" s="23" t="str">
        <f>IFERROR(VLOOKUP(A259,hoja!$A$2:$E$1370,5,FALSE),0)</f>
        <v>ARACATACA</v>
      </c>
      <c r="D259" s="23" t="str">
        <f>IFERROR(VLOOKUP(A259,hoja!A:D,3,FALSE),0)</f>
        <v>0119</v>
      </c>
      <c r="E259" s="23" t="s">
        <v>635</v>
      </c>
      <c r="F259" s="23" t="str">
        <f>IFERROR(VLOOKUP(E259,hoja!$A$2:$E$970,4,FALSE),0)</f>
        <v>CENTRO</v>
      </c>
      <c r="G259" s="23" t="str">
        <f>IFERROR(VLOOKUP(E259,hoja!$A$2:$E$970,5,FALSE),0)</f>
        <v>BOGOTÁ</v>
      </c>
      <c r="H259" s="103" t="str">
        <f>IFERROR(VLOOKUP(E259,hoja!A:C,3,FALSE),0)</f>
        <v>0021</v>
      </c>
      <c r="I259" s="24" t="str">
        <f t="shared" si="47"/>
        <v>01190021</v>
      </c>
      <c r="J259" s="23">
        <v>45.288611110998318</v>
      </c>
      <c r="K259" s="23">
        <v>887.19600000000003</v>
      </c>
      <c r="L259" s="23" t="str">
        <f t="shared" ref="L259:L260" si="49">IF(B259=F259,"REGIONAL","NACIONAL")</f>
        <v>NACIONAL</v>
      </c>
      <c r="M259" s="23" t="s">
        <v>621</v>
      </c>
      <c r="N259" s="23" t="s">
        <v>624</v>
      </c>
      <c r="O259" s="23">
        <f t="shared" si="48"/>
        <v>8</v>
      </c>
      <c r="P259" s="23" t="str">
        <f t="shared" si="46"/>
        <v>01190021La vega</v>
      </c>
    </row>
    <row r="260" spans="1:16" ht="14.45" hidden="1">
      <c r="A260" s="26" t="s">
        <v>691</v>
      </c>
      <c r="B260" s="23" t="str">
        <f>IFERROR(VLOOKUP(A260,hoja!$A$2:$E$970,4,FALSE),0)</f>
        <v>COSTA</v>
      </c>
      <c r="C260" s="23" t="str">
        <f>IFERROR(VLOOKUP(A260,hoja!$A$2:$E$1370,5,FALSE),0)</f>
        <v>ARACATACA</v>
      </c>
      <c r="D260" s="23" t="str">
        <f>IFERROR(VLOOKUP(A260,hoja!A:D,3,FALSE),0)</f>
        <v>0119</v>
      </c>
      <c r="E260" s="23" t="s">
        <v>637</v>
      </c>
      <c r="F260" s="23" t="str">
        <f>IFERROR(VLOOKUP(E260,hoja!$A$2:$E$970,4,FALSE),0)</f>
        <v>SANTANDER</v>
      </c>
      <c r="G260" s="23" t="str">
        <f>IFERROR(VLOOKUP(E260,hoja!$A$2:$E$970,5,FALSE),0)</f>
        <v>PIEDECUESTA</v>
      </c>
      <c r="H260" s="103" t="str">
        <f>IFERROR(VLOOKUP(E260,hoja!A:C,3,FALSE),0)</f>
        <v>0422</v>
      </c>
      <c r="I260" s="24" t="str">
        <f t="shared" si="47"/>
        <v>01190422</v>
      </c>
      <c r="J260" s="23">
        <v>22.185277777723968</v>
      </c>
      <c r="K260" s="23">
        <v>483.56599999999997</v>
      </c>
      <c r="L260" s="23" t="str">
        <f t="shared" si="49"/>
        <v>NACIONAL</v>
      </c>
      <c r="M260" s="23" t="s">
        <v>618</v>
      </c>
      <c r="N260" s="23" t="str" cm="1">
        <f t="array" ref="N260">IFERROR(IF(M260="Principal","LES_ACTIVE",LES_INACTIVE),0)</f>
        <v>LES_ACTIVE</v>
      </c>
      <c r="O260" s="23">
        <f t="shared" si="48"/>
        <v>16</v>
      </c>
      <c r="P260" s="23" t="str">
        <f t="shared" si="46"/>
        <v>01190422Principal</v>
      </c>
    </row>
    <row r="261" spans="1:16" ht="14.45" hidden="1">
      <c r="A261" s="26" t="s">
        <v>691</v>
      </c>
      <c r="B261" s="23" t="str">
        <f>IFERROR(VLOOKUP(A261,hoja!$A$2:$E$970,4,FALSE),0)</f>
        <v>COSTA</v>
      </c>
      <c r="C261" s="23" t="str">
        <f>IFERROR(VLOOKUP(A261,hoja!$A$2:$E$1370,5,FALSE),0)</f>
        <v>ARACATACA</v>
      </c>
      <c r="D261" s="23" t="str">
        <f>IFERROR(VLOOKUP(A261,hoja!A:D,3,FALSE),0)</f>
        <v>0119</v>
      </c>
      <c r="E261" s="23" t="s">
        <v>642</v>
      </c>
      <c r="F261" s="23" t="str">
        <f>IFERROR(VLOOKUP(E261,hoja!$A$2:$E$970,4,FALSE),0)</f>
        <v>COSTA</v>
      </c>
      <c r="G261" s="23" t="str">
        <f>IFERROR(VLOOKUP(E261,hoja!$A$2:$E$970,5,FALSE),0)</f>
        <v>BARRANQUILLA</v>
      </c>
      <c r="H261" s="103" t="str">
        <f>IFERROR(VLOOKUP(E261,hoja!A:C,3,FALSE),0)</f>
        <v>0111</v>
      </c>
      <c r="I261" s="24" t="str">
        <f t="shared" si="47"/>
        <v>01190111</v>
      </c>
      <c r="J261" s="23">
        <v>3.6666666667442769</v>
      </c>
      <c r="K261" s="23">
        <v>136.96700000000001</v>
      </c>
      <c r="L261" s="23" t="str">
        <f t="shared" si="40"/>
        <v>REGIONAL</v>
      </c>
      <c r="M261" s="23" t="s">
        <v>618</v>
      </c>
      <c r="N261" s="23" t="str" cm="1">
        <f t="array" ref="N261">IFERROR(IF(M261="Principal","LES_ACTIVE",LES_INACTIVE),0)</f>
        <v>LES_ACTIVE</v>
      </c>
      <c r="O261" s="23">
        <f t="shared" si="48"/>
        <v>25</v>
      </c>
      <c r="P261" s="23" t="str">
        <f t="shared" si="46"/>
        <v>01190111Principal</v>
      </c>
    </row>
    <row r="262" spans="1:16" ht="14.45" hidden="1">
      <c r="A262" s="26" t="s">
        <v>659</v>
      </c>
      <c r="B262" s="23" t="str">
        <f>IFERROR(VLOOKUP(A262,hoja!$A$2:$E$970,4,FALSE),0)</f>
        <v>OCCIDENTE</v>
      </c>
      <c r="C262" s="23" t="str">
        <f>IFERROR(VLOOKUP(A262,hoja!$A$2:$E$1370,5,FALSE),0)</f>
        <v>ARMENIA</v>
      </c>
      <c r="D262" s="23" t="str">
        <f>IFERROR(VLOOKUP(A262,hoja!A:D,3,FALSE),0)</f>
        <v>0142</v>
      </c>
      <c r="E262" s="23" t="s">
        <v>95</v>
      </c>
      <c r="F262" s="23" t="str">
        <f>IFERROR(VLOOKUP(E262,hoja!$A$2:$E$970,4,FALSE),0)</f>
        <v>OCCIDENTE</v>
      </c>
      <c r="G262" s="23" t="str">
        <f>IFERROR(VLOOKUP(E262,hoja!$A$2:$E$970,5,FALSE),0)</f>
        <v>CALI</v>
      </c>
      <c r="H262" s="103" t="str">
        <f>IFERROR(VLOOKUP(E262,hoja!A:C,3,FALSE),0)</f>
        <v>3024</v>
      </c>
      <c r="I262" s="24" t="str">
        <f t="shared" si="47"/>
        <v>01423024</v>
      </c>
      <c r="K262" s="23">
        <v>179</v>
      </c>
      <c r="L262" s="23" t="str">
        <f t="shared" si="40"/>
        <v>REGIONAL</v>
      </c>
      <c r="M262" s="23" t="s">
        <v>618</v>
      </c>
      <c r="N262" s="23" t="str" cm="1">
        <f t="array" ref="N262">IFERROR(IF(M262="Principal","LES_ACTIVE",LES_INACTIVE),0)</f>
        <v>LES_ACTIVE</v>
      </c>
      <c r="O262" s="23">
        <f t="shared" si="48"/>
        <v>25</v>
      </c>
      <c r="P262" s="23" t="str">
        <f t="shared" si="46"/>
        <v>01423024Principal</v>
      </c>
    </row>
    <row r="263" spans="1:16" ht="14.45" hidden="1">
      <c r="A263" s="26" t="s">
        <v>659</v>
      </c>
      <c r="B263" s="23" t="str">
        <f>IFERROR(VLOOKUP(A263,hoja!$A$2:$E$970,4,FALSE),0)</f>
        <v>OCCIDENTE</v>
      </c>
      <c r="C263" s="23" t="str">
        <f>IFERROR(VLOOKUP(A263,hoja!$A$2:$E$1370,5,FALSE),0)</f>
        <v>ARMENIA</v>
      </c>
      <c r="D263" s="23" t="str">
        <f>IFERROR(VLOOKUP(A263,hoja!A:D,3,FALSE),0)</f>
        <v>0142</v>
      </c>
      <c r="E263" s="23" t="s">
        <v>650</v>
      </c>
      <c r="F263" s="23" t="str">
        <f>IFERROR(VLOOKUP(E263,hoja!$A$2:$E$970,4,FALSE),0)</f>
        <v>OCCIDENTE</v>
      </c>
      <c r="G263" s="23" t="str">
        <f>IFERROR(VLOOKUP(E263,hoja!$A$2:$E$970,5,FALSE),0)</f>
        <v>CALOTO</v>
      </c>
      <c r="H263" s="103" t="str">
        <f>IFERROR(VLOOKUP(E263,hoja!A:C,3,FALSE),0)</f>
        <v>0445</v>
      </c>
      <c r="I263" s="24" t="str">
        <f t="shared" si="47"/>
        <v>01420445</v>
      </c>
      <c r="J263" s="23">
        <v>18.75</v>
      </c>
      <c r="K263" s="23">
        <v>204</v>
      </c>
      <c r="L263" s="23" t="str">
        <f t="shared" si="40"/>
        <v>REGIONAL</v>
      </c>
      <c r="M263" s="23" t="s">
        <v>618</v>
      </c>
      <c r="N263" s="23" t="str" cm="1">
        <f t="array" ref="N263">IFERROR(IF(M263="Principal","LES_ACTIVE",LES_INACTIVE),0)</f>
        <v>LES_ACTIVE</v>
      </c>
      <c r="O263" s="23">
        <f t="shared" si="48"/>
        <v>25</v>
      </c>
      <c r="P263" s="23" t="str">
        <f t="shared" si="46"/>
        <v>01420445Principal</v>
      </c>
    </row>
    <row r="264" spans="1:16" ht="14.45" hidden="1">
      <c r="A264" s="26" t="s">
        <v>659</v>
      </c>
      <c r="B264" s="23" t="str">
        <f>IFERROR(VLOOKUP(A264,hoja!$A$2:$E$970,4,FALSE),0)</f>
        <v>OCCIDENTE</v>
      </c>
      <c r="C264" s="23" t="str">
        <f>IFERROR(VLOOKUP(A264,hoja!$A$2:$E$1370,5,FALSE),0)</f>
        <v>ARMENIA</v>
      </c>
      <c r="D264" s="23" t="str">
        <f>IFERROR(VLOOKUP(A264,hoja!A:D,3,FALSE),0)</f>
        <v>0142</v>
      </c>
      <c r="E264" s="23" t="s">
        <v>659</v>
      </c>
      <c r="F264" s="23" t="str">
        <f>IFERROR(VLOOKUP(E264,hoja!$A$2:$E$970,4,FALSE),0)</f>
        <v>OCCIDENTE</v>
      </c>
      <c r="G264" s="23" t="str">
        <f>IFERROR(VLOOKUP(E264,hoja!$A$2:$E$970,5,FALSE),0)</f>
        <v>ARMENIA</v>
      </c>
      <c r="H264" s="103" t="str">
        <f>IFERROR(VLOOKUP(E264,hoja!A:C,3,FALSE),0)</f>
        <v>0142</v>
      </c>
      <c r="I264" s="24" t="str">
        <f t="shared" si="47"/>
        <v>01420142</v>
      </c>
      <c r="K264" s="23">
        <v>15</v>
      </c>
      <c r="L264" s="23" t="str">
        <f t="shared" si="40"/>
        <v>REGIONAL</v>
      </c>
      <c r="M264" s="23" t="s">
        <v>618</v>
      </c>
      <c r="N264" s="23" t="str" cm="1">
        <f t="array" ref="N264">IFERROR(IF(M264="Principal","LES_ACTIVE",LES_INACTIVE),0)</f>
        <v>LES_ACTIVE</v>
      </c>
      <c r="O264" s="23">
        <f t="shared" si="48"/>
        <v>25</v>
      </c>
      <c r="P264" s="23" t="str">
        <f t="shared" si="46"/>
        <v>01420142Principal</v>
      </c>
    </row>
    <row r="265" spans="1:16" ht="14.45" hidden="1">
      <c r="A265" s="26" t="s">
        <v>659</v>
      </c>
      <c r="B265" s="23" t="str">
        <f>IFERROR(VLOOKUP(A265,hoja!$A$2:$E$970,4,FALSE),0)</f>
        <v>OCCIDENTE</v>
      </c>
      <c r="C265" s="23" t="str">
        <f>IFERROR(VLOOKUP(A265,hoja!$A$2:$E$1370,5,FALSE),0)</f>
        <v>ARMENIA</v>
      </c>
      <c r="D265" s="23" t="str">
        <f>IFERROR(VLOOKUP(A265,hoja!A:D,3,FALSE),0)</f>
        <v>0142</v>
      </c>
      <c r="E265" s="23" t="s">
        <v>683</v>
      </c>
      <c r="F265" s="23" t="str">
        <f>IFERROR(VLOOKUP(E265,hoja!$A$2:$E$970,4,FALSE),0)</f>
        <v>OCCIDENTE</v>
      </c>
      <c r="G265" s="23" t="str">
        <f>IFERROR(VLOOKUP(E265,hoja!$A$2:$E$970,5,FALSE),0)</f>
        <v>BUGA</v>
      </c>
      <c r="H265" s="103" t="str">
        <f>IFERROR(VLOOKUP(E265,hoja!A:C,3,FALSE),0)</f>
        <v>0411</v>
      </c>
      <c r="I265" s="24" t="str">
        <f t="shared" si="47"/>
        <v>01420411</v>
      </c>
      <c r="J265" s="23">
        <v>2.2166666665580124</v>
      </c>
      <c r="K265" s="23">
        <v>120.949</v>
      </c>
      <c r="L265" s="23" t="str">
        <f t="shared" ref="L265:L325" si="50">IF(B265=F265,"REGIONAL","NACIONAL")</f>
        <v>REGIONAL</v>
      </c>
      <c r="M265" s="23" t="s">
        <v>618</v>
      </c>
      <c r="N265" s="23" t="str" cm="1">
        <f t="array" ref="N265">IFERROR(IF(M265="Principal","LES_ACTIVE",LES_INACTIVE),0)</f>
        <v>LES_ACTIVE</v>
      </c>
      <c r="O265" s="23">
        <f t="shared" si="48"/>
        <v>25</v>
      </c>
      <c r="P265" s="23" t="str">
        <f t="shared" si="46"/>
        <v>01420411Principal</v>
      </c>
    </row>
    <row r="266" spans="1:16" ht="14.45" hidden="1">
      <c r="A266" s="26" t="s">
        <v>659</v>
      </c>
      <c r="B266" s="23" t="str">
        <f>IFERROR(VLOOKUP(A266,hoja!$A$2:$E$970,4,FALSE),0)</f>
        <v>OCCIDENTE</v>
      </c>
      <c r="C266" s="23" t="str">
        <f>IFERROR(VLOOKUP(A266,hoja!$A$2:$E$1370,5,FALSE),0)</f>
        <v>ARMENIA</v>
      </c>
      <c r="D266" s="23" t="str">
        <f>IFERROR(VLOOKUP(A266,hoja!A:D,3,FALSE),0)</f>
        <v>0142</v>
      </c>
      <c r="E266" s="23" t="s">
        <v>655</v>
      </c>
      <c r="F266" s="23" t="str">
        <f>IFERROR(VLOOKUP(E266,hoja!$A$2:$E$970,4,FALSE),0)</f>
        <v>ANTIOQUIA</v>
      </c>
      <c r="G266" s="23" t="str">
        <f>IFERROR(VLOOKUP(E266,hoja!$A$2:$E$970,5,FALSE),0)</f>
        <v>MEDELLÍN</v>
      </c>
      <c r="H266" s="103" t="str">
        <f>IFERROR(VLOOKUP(E266,hoja!A:C,3,FALSE),0)</f>
        <v>0292</v>
      </c>
      <c r="I266" s="24" t="str">
        <f t="shared" si="47"/>
        <v>01420292</v>
      </c>
      <c r="K266" s="23">
        <v>279</v>
      </c>
      <c r="L266" s="23" t="str">
        <f>IF(B266=F266,"REGIONAL","NACIONAL")</f>
        <v>NACIONAL</v>
      </c>
      <c r="M266" s="23" t="s">
        <v>618</v>
      </c>
      <c r="N266" s="23" t="str" cm="1">
        <f t="array" ref="N266">IFERROR(IF(M266="Principal","LES_ACTIVE",LES_INACTIVE),0)</f>
        <v>LES_ACTIVE</v>
      </c>
      <c r="O266" s="23">
        <f t="shared" si="48"/>
        <v>16</v>
      </c>
      <c r="P266" s="23" t="str">
        <f t="shared" si="46"/>
        <v>01420292Principal</v>
      </c>
    </row>
    <row r="267" spans="1:16" ht="14.45" hidden="1">
      <c r="A267" s="26" t="s">
        <v>659</v>
      </c>
      <c r="B267" s="23" t="str">
        <f>IFERROR(VLOOKUP(A267,hoja!$A$2:$E$970,4,FALSE),0)</f>
        <v>OCCIDENTE</v>
      </c>
      <c r="C267" s="23" t="str">
        <f>IFERROR(VLOOKUP(A267,hoja!$A$2:$E$1370,5,FALSE),0)</f>
        <v>ARMENIA</v>
      </c>
      <c r="D267" s="23" t="str">
        <f>IFERROR(VLOOKUP(A267,hoja!A:D,3,FALSE),0)</f>
        <v>0142</v>
      </c>
      <c r="E267" s="23" t="s">
        <v>665</v>
      </c>
      <c r="F267" s="23" t="str">
        <f>IFERROR(VLOOKUP(E267,hoja!$A$2:$E$970,4,FALSE),0)</f>
        <v>OCCIDENTE</v>
      </c>
      <c r="G267" s="23" t="str">
        <f>IFERROR(VLOOKUP(E267,hoja!$A$2:$E$970,5,FALSE),0)</f>
        <v>MANIZALES</v>
      </c>
      <c r="H267" s="103" t="str">
        <f>IFERROR(VLOOKUP(E267,hoja!A:C,3,FALSE),0)</f>
        <v>0145</v>
      </c>
      <c r="I267" s="24" t="str">
        <f t="shared" si="47"/>
        <v>01420145</v>
      </c>
      <c r="K267" s="23">
        <v>97.1</v>
      </c>
      <c r="L267" s="23" t="str">
        <f t="shared" si="50"/>
        <v>REGIONAL</v>
      </c>
      <c r="M267" s="23" t="s">
        <v>618</v>
      </c>
      <c r="N267" s="23" t="str" cm="1">
        <f t="array" ref="N267">IFERROR(IF(M267="Principal","LES_ACTIVE",LES_INACTIVE),0)</f>
        <v>LES_ACTIVE</v>
      </c>
      <c r="O267" s="23">
        <f t="shared" si="48"/>
        <v>25</v>
      </c>
      <c r="P267" s="23" t="str">
        <f t="shared" si="46"/>
        <v>01420145Principal</v>
      </c>
    </row>
    <row r="268" spans="1:16" ht="14.45" hidden="1">
      <c r="A268" s="26" t="s">
        <v>659</v>
      </c>
      <c r="B268" s="23" t="str">
        <f>IFERROR(VLOOKUP(A268,hoja!$A$2:$E$970,4,FALSE),0)</f>
        <v>OCCIDENTE</v>
      </c>
      <c r="C268" s="23" t="str">
        <f>IFERROR(VLOOKUP(A268,hoja!$A$2:$E$1370,5,FALSE),0)</f>
        <v>ARMENIA</v>
      </c>
      <c r="D268" s="23" t="str">
        <f>IFERROR(VLOOKUP(A268,hoja!A:D,3,FALSE),0)</f>
        <v>0142</v>
      </c>
      <c r="E268" s="23" t="s">
        <v>630</v>
      </c>
      <c r="F268" s="23" t="str">
        <f>IFERROR(VLOOKUP(E268,hoja!$A$2:$E$970,4,FALSE),0)</f>
        <v>CENTRO</v>
      </c>
      <c r="G268" s="23" t="str">
        <f>IFERROR(VLOOKUP(E268,hoja!$A$2:$E$970,5,FALSE),0)</f>
        <v>SESQUILÉ</v>
      </c>
      <c r="H268" s="103" t="str">
        <f>IFERROR(VLOOKUP(E268,hoja!A:C,3,FALSE),0)</f>
        <v>1501</v>
      </c>
      <c r="I268" s="24" t="str">
        <f t="shared" si="47"/>
        <v>01421501</v>
      </c>
      <c r="J268" s="23">
        <v>44.420694444532273</v>
      </c>
      <c r="K268" s="23">
        <v>330.072</v>
      </c>
      <c r="L268" s="23" t="str">
        <f>IF(B268=F268,"REGIONAL","NACIONAL")</f>
        <v>NACIONAL</v>
      </c>
      <c r="M268" s="23" t="s">
        <v>618</v>
      </c>
      <c r="N268" s="23" t="str" cm="1">
        <f t="array" ref="N268">IFERROR(IF(M268="Principal","LES_ACTIVE",LES_INACTIVE),0)</f>
        <v>LES_ACTIVE</v>
      </c>
      <c r="O268" s="23">
        <f t="shared" si="48"/>
        <v>16</v>
      </c>
      <c r="P268" s="23" t="str">
        <f t="shared" si="46"/>
        <v>01421501Principal</v>
      </c>
    </row>
    <row r="269" spans="1:16" ht="14.45" hidden="1">
      <c r="A269" s="26" t="s">
        <v>659</v>
      </c>
      <c r="B269" s="23" t="str">
        <f>IFERROR(VLOOKUP(A269,hoja!$A$2:$E$970,4,FALSE),0)</f>
        <v>OCCIDENTE</v>
      </c>
      <c r="C269" s="23" t="str">
        <f>IFERROR(VLOOKUP(A269,hoja!$A$2:$E$1370,5,FALSE),0)</f>
        <v>ARMENIA</v>
      </c>
      <c r="D269" s="23" t="str">
        <f>IFERROR(VLOOKUP(A269,hoja!A:D,3,FALSE),0)</f>
        <v>0142</v>
      </c>
      <c r="E269" s="23" t="s">
        <v>634</v>
      </c>
      <c r="F269" s="23" t="str">
        <f>IFERROR(VLOOKUP(E269,hoja!$A$2:$E$970,4,FALSE),0)</f>
        <v>CENTRO</v>
      </c>
      <c r="G269" s="23" t="str">
        <f>IFERROR(VLOOKUP(E269,hoja!$A$2:$E$970,5,FALSE),0)</f>
        <v>BOGOTÁ</v>
      </c>
      <c r="H269" s="103" t="str">
        <f>IFERROR(VLOOKUP(E269,hoja!A:C,3,FALSE),0)</f>
        <v>0011</v>
      </c>
      <c r="I269" s="24" t="str">
        <f t="shared" si="47"/>
        <v>01420011</v>
      </c>
      <c r="J269" s="23">
        <v>16.216666666790843</v>
      </c>
      <c r="K269" s="23">
        <v>261</v>
      </c>
      <c r="L269" s="23" t="str">
        <f t="shared" ref="L269:L273" si="51">IF(B269=F269,"REGIONAL","NACIONAL")</f>
        <v>NACIONAL</v>
      </c>
      <c r="M269" s="23" t="s">
        <v>618</v>
      </c>
      <c r="N269" s="23" t="str" cm="1">
        <f t="array" ref="N269">IFERROR(IF(M269="Principal","LES_ACTIVE",LES_INACTIVE),0)</f>
        <v>LES_ACTIVE</v>
      </c>
      <c r="O269" s="23">
        <f t="shared" si="48"/>
        <v>16</v>
      </c>
      <c r="P269" s="23" t="str">
        <f t="shared" si="46"/>
        <v>01420011Principal</v>
      </c>
    </row>
    <row r="270" spans="1:16" ht="14.45" hidden="1">
      <c r="A270" s="26" t="s">
        <v>659</v>
      </c>
      <c r="B270" s="23" t="str">
        <f>IFERROR(VLOOKUP(A270,hoja!$A$2:$E$970,4,FALSE),0)</f>
        <v>OCCIDENTE</v>
      </c>
      <c r="C270" s="23" t="str">
        <f>IFERROR(VLOOKUP(A270,hoja!$A$2:$E$1370,5,FALSE),0)</f>
        <v>ARMENIA</v>
      </c>
      <c r="D270" s="23" t="str">
        <f>IFERROR(VLOOKUP(A270,hoja!A:D,3,FALSE),0)</f>
        <v>0142</v>
      </c>
      <c r="E270" s="23" t="s">
        <v>635</v>
      </c>
      <c r="F270" s="23" t="str">
        <f>IFERROR(VLOOKUP(E270,hoja!$A$2:$E$970,4,FALSE),0)</f>
        <v>CENTRO</v>
      </c>
      <c r="G270" s="23" t="str">
        <f>IFERROR(VLOOKUP(E270,hoja!$A$2:$E$970,5,FALSE),0)</f>
        <v>BOGOTÁ</v>
      </c>
      <c r="H270" s="103" t="str">
        <f>IFERROR(VLOOKUP(E270,hoja!A:C,3,FALSE),0)</f>
        <v>0021</v>
      </c>
      <c r="I270" s="24" t="str">
        <f t="shared" si="47"/>
        <v>01420021</v>
      </c>
      <c r="J270" s="23">
        <v>18.249999999941792</v>
      </c>
      <c r="K270" s="23">
        <v>271.0985</v>
      </c>
      <c r="L270" s="23" t="str">
        <f t="shared" si="51"/>
        <v>NACIONAL</v>
      </c>
      <c r="M270" s="23" t="s">
        <v>618</v>
      </c>
      <c r="N270" s="23" t="str" cm="1">
        <f t="array" ref="N270">IFERROR(IF(M270="Principal","LES_ACTIVE",LES_INACTIVE),0)</f>
        <v>LES_ACTIVE</v>
      </c>
      <c r="O270" s="23">
        <f t="shared" si="48"/>
        <v>16</v>
      </c>
      <c r="P270" s="23" t="str">
        <f t="shared" si="46"/>
        <v>01420021Principal</v>
      </c>
    </row>
    <row r="271" spans="1:16" ht="14.45" hidden="1">
      <c r="A271" s="26" t="s">
        <v>659</v>
      </c>
      <c r="B271" s="23" t="str">
        <f>IFERROR(VLOOKUP(A271,hoja!$A$2:$E$970,4,FALSE),0)</f>
        <v>OCCIDENTE</v>
      </c>
      <c r="C271" s="23" t="str">
        <f>IFERROR(VLOOKUP(A271,hoja!$A$2:$E$1370,5,FALSE),0)</f>
        <v>ARMENIA</v>
      </c>
      <c r="D271" s="23" t="str">
        <f>IFERROR(VLOOKUP(A271,hoja!A:D,3,FALSE),0)</f>
        <v>0142</v>
      </c>
      <c r="E271" s="23" t="s">
        <v>636</v>
      </c>
      <c r="F271" s="23" t="str">
        <f>IFERROR(VLOOKUP(E271,hoja!$A$2:$E$970,4,FALSE),0)</f>
        <v>CENTRO</v>
      </c>
      <c r="G271" s="23" t="str">
        <f>IFERROR(VLOOKUP(E271,hoja!$A$2:$E$970,5,FALSE),0)</f>
        <v>DUITAMA</v>
      </c>
      <c r="H271" s="103" t="str">
        <f>IFERROR(VLOOKUP(E271,hoja!A:C,3,FALSE),0)</f>
        <v>0441</v>
      </c>
      <c r="I271" s="24" t="str">
        <f t="shared" si="47"/>
        <v>01420441</v>
      </c>
      <c r="K271" s="23">
        <v>461</v>
      </c>
      <c r="L271" s="23" t="str">
        <f t="shared" si="51"/>
        <v>NACIONAL</v>
      </c>
      <c r="M271" s="23" t="s">
        <v>618</v>
      </c>
      <c r="N271" s="23" t="str" cm="1">
        <f t="array" ref="N271">IFERROR(IF(M271="Principal","LES_ACTIVE",LES_INACTIVE),0)</f>
        <v>LES_ACTIVE</v>
      </c>
      <c r="O271" s="23">
        <f t="shared" si="48"/>
        <v>16</v>
      </c>
      <c r="P271" s="23" t="str">
        <f t="shared" si="46"/>
        <v>01420441Principal</v>
      </c>
    </row>
    <row r="272" spans="1:16" ht="14.45" hidden="1">
      <c r="A272" s="26" t="s">
        <v>659</v>
      </c>
      <c r="B272" s="23" t="str">
        <f>IFERROR(VLOOKUP(A272,hoja!$A$2:$E$970,4,FALSE),0)</f>
        <v>OCCIDENTE</v>
      </c>
      <c r="C272" s="23" t="str">
        <f>IFERROR(VLOOKUP(A272,hoja!$A$2:$E$1370,5,FALSE),0)</f>
        <v>ARMENIA</v>
      </c>
      <c r="D272" s="23" t="str">
        <f>IFERROR(VLOOKUP(A272,hoja!A:D,3,FALSE),0)</f>
        <v>0142</v>
      </c>
      <c r="E272" s="23" t="s">
        <v>679</v>
      </c>
      <c r="F272" s="23" t="str">
        <f>IFERROR(VLOOKUP(E272,hoja!$A$2:$E$970,4,FALSE),0)</f>
        <v>CENTRO</v>
      </c>
      <c r="G272" s="23" t="str">
        <f>IFERROR(VLOOKUP(E272,hoja!$A$2:$E$970,5,FALSE),0)</f>
        <v>NEIVA</v>
      </c>
      <c r="H272" s="103" t="str">
        <f>IFERROR(VLOOKUP(E272,hoja!A:C,3,FALSE),0)</f>
        <v>0385</v>
      </c>
      <c r="I272" s="24" t="str">
        <f t="shared" si="47"/>
        <v>01420385</v>
      </c>
      <c r="J272" s="23">
        <v>32.016666666779201</v>
      </c>
      <c r="K272" s="23">
        <v>292.53100000000001</v>
      </c>
      <c r="L272" s="23" t="str">
        <f t="shared" si="51"/>
        <v>NACIONAL</v>
      </c>
      <c r="M272" s="23" t="s">
        <v>618</v>
      </c>
      <c r="N272" s="23" t="str" cm="1">
        <f t="array" ref="N272">IFERROR(IF(M272="Principal","LES_ACTIVE",LES_INACTIVE),0)</f>
        <v>LES_ACTIVE</v>
      </c>
      <c r="O272" s="23">
        <f t="shared" si="48"/>
        <v>16</v>
      </c>
      <c r="P272" s="23" t="str">
        <f t="shared" si="46"/>
        <v>01420385Principal</v>
      </c>
    </row>
    <row r="273" spans="1:16" ht="14.45" hidden="1">
      <c r="A273" s="26" t="s">
        <v>659</v>
      </c>
      <c r="B273" s="23" t="str">
        <f>IFERROR(VLOOKUP(A273,hoja!$A$2:$E$970,4,FALSE),0)</f>
        <v>OCCIDENTE</v>
      </c>
      <c r="C273" s="23" t="str">
        <f>IFERROR(VLOOKUP(A273,hoja!$A$2:$E$1370,5,FALSE),0)</f>
        <v>ARMENIA</v>
      </c>
      <c r="D273" s="23" t="str">
        <f>IFERROR(VLOOKUP(A273,hoja!A:D,3,FALSE),0)</f>
        <v>0142</v>
      </c>
      <c r="E273" s="23" t="s">
        <v>617</v>
      </c>
      <c r="F273" s="23" t="str">
        <f>IFERROR(VLOOKUP(E273,hoja!$A$2:$E$970,4,FALSE),0)</f>
        <v>ANTIOQUIA</v>
      </c>
      <c r="G273" s="23" t="str">
        <f>IFERROR(VLOOKUP(E273,hoja!$A$2:$E$970,5,FALSE),0)</f>
        <v>MEDELLÍN</v>
      </c>
      <c r="H273" s="103">
        <f>IFERROR(VLOOKUP(E273,hoja!A:C,3,FALSE),0)</f>
        <v>50443</v>
      </c>
      <c r="I273" s="24" t="str">
        <f t="shared" si="47"/>
        <v>014250443</v>
      </c>
      <c r="K273" s="23">
        <v>305</v>
      </c>
      <c r="L273" s="23" t="str">
        <f t="shared" si="51"/>
        <v>NACIONAL</v>
      </c>
      <c r="M273" s="23" t="s">
        <v>618</v>
      </c>
      <c r="N273" s="23" t="str" cm="1">
        <f t="array" ref="N273">IFERROR(IF(M273="Principal","LES_ACTIVE",LES_INACTIVE),0)</f>
        <v>LES_ACTIVE</v>
      </c>
      <c r="O273" s="23">
        <f t="shared" si="48"/>
        <v>16</v>
      </c>
      <c r="P273" s="23" t="str">
        <f t="shared" si="46"/>
        <v>014250443Principal</v>
      </c>
    </row>
    <row r="274" spans="1:16" ht="14.45" hidden="1">
      <c r="A274" s="26" t="s">
        <v>659</v>
      </c>
      <c r="B274" s="23" t="str">
        <f>IFERROR(VLOOKUP(A274,hoja!$A$2:$E$970,4,FALSE),0)</f>
        <v>OCCIDENTE</v>
      </c>
      <c r="C274" s="23" t="str">
        <f>IFERROR(VLOOKUP(A274,hoja!$A$2:$E$1370,5,FALSE),0)</f>
        <v>ARMENIA</v>
      </c>
      <c r="D274" s="23" t="str">
        <f>IFERROR(VLOOKUP(A274,hoja!A:D,3,FALSE),0)</f>
        <v>0142</v>
      </c>
      <c r="E274" s="23" t="s">
        <v>687</v>
      </c>
      <c r="F274" s="23" t="str">
        <f>IFERROR(VLOOKUP(E274,hoja!$A$2:$E$970,4,FALSE),0)</f>
        <v>OCCIDENTE</v>
      </c>
      <c r="G274" s="23" t="str">
        <f>IFERROR(VLOOKUP(E274,hoja!$A$2:$E$970,5,FALSE),0)</f>
        <v>TULUÁ</v>
      </c>
      <c r="H274" s="103" t="str">
        <f>IFERROR(VLOOKUP(E274,hoja!A:C,3,FALSE),0)</f>
        <v>2007</v>
      </c>
      <c r="I274" s="24" t="str">
        <f t="shared" si="47"/>
        <v>01422007</v>
      </c>
      <c r="J274" s="23">
        <v>3.2000000001280569</v>
      </c>
      <c r="K274" s="23">
        <v>93</v>
      </c>
      <c r="L274" s="23" t="str">
        <f t="shared" si="50"/>
        <v>REGIONAL</v>
      </c>
      <c r="M274" s="23" t="s">
        <v>618</v>
      </c>
      <c r="N274" s="23" t="str" cm="1">
        <f t="array" ref="N274">IFERROR(IF(M274="Principal","LES_ACTIVE",LES_INACTIVE),0)</f>
        <v>LES_ACTIVE</v>
      </c>
      <c r="O274" s="23">
        <f t="shared" si="48"/>
        <v>25</v>
      </c>
      <c r="P274" s="23" t="str">
        <f t="shared" si="46"/>
        <v>01422007Principal</v>
      </c>
    </row>
    <row r="275" spans="1:16" ht="14.45" hidden="1">
      <c r="A275" s="26" t="s">
        <v>659</v>
      </c>
      <c r="B275" s="23" t="str">
        <f>IFERROR(VLOOKUP(A275,hoja!$A$2:$E$970,4,FALSE),0)</f>
        <v>OCCIDENTE</v>
      </c>
      <c r="C275" s="23" t="str">
        <f>IFERROR(VLOOKUP(A275,hoja!$A$2:$E$1370,5,FALSE),0)</f>
        <v>ARMENIA</v>
      </c>
      <c r="D275" s="23" t="str">
        <f>IFERROR(VLOOKUP(A275,hoja!A:D,3,FALSE),0)</f>
        <v>0142</v>
      </c>
      <c r="E275" s="23" t="s">
        <v>670</v>
      </c>
      <c r="F275" s="23" t="str">
        <f>IFERROR(VLOOKUP(E275,hoja!$A$2:$E$970,4,FALSE),0)</f>
        <v>OCCIDENTE</v>
      </c>
      <c r="G275" s="23" t="str">
        <f>IFERROR(VLOOKUP(E275,hoja!$A$2:$E$970,5,FALSE),0)</f>
        <v>PEREIRA</v>
      </c>
      <c r="H275" s="103" t="str">
        <f>IFERROR(VLOOKUP(E275,hoja!A:C,3,FALSE),0)</f>
        <v>0134</v>
      </c>
      <c r="I275" s="24" t="str">
        <f t="shared" si="47"/>
        <v>01420134</v>
      </c>
      <c r="J275" s="23">
        <v>1.5</v>
      </c>
      <c r="K275" s="23">
        <v>52.030500000000004</v>
      </c>
      <c r="L275" s="23" t="str">
        <f t="shared" si="50"/>
        <v>REGIONAL</v>
      </c>
      <c r="M275" s="23" t="s">
        <v>618</v>
      </c>
      <c r="N275" s="23" t="str" cm="1">
        <f t="array" ref="N275">IFERROR(IF(M275="Principal","LES_ACTIVE",LES_INACTIVE),0)</f>
        <v>LES_ACTIVE</v>
      </c>
      <c r="O275" s="23">
        <f t="shared" si="48"/>
        <v>25</v>
      </c>
      <c r="P275" s="23" t="str">
        <f t="shared" si="46"/>
        <v>01420134Principal</v>
      </c>
    </row>
    <row r="276" spans="1:16" ht="14.45" hidden="1">
      <c r="A276" s="26" t="s">
        <v>659</v>
      </c>
      <c r="B276" s="23" t="str">
        <f>IFERROR(VLOOKUP(A276,hoja!$A$2:$E$970,4,FALSE),0)</f>
        <v>OCCIDENTE</v>
      </c>
      <c r="C276" s="23" t="str">
        <f>IFERROR(VLOOKUP(A276,hoja!$A$2:$E$1370,5,FALSE),0)</f>
        <v>ARMENIA</v>
      </c>
      <c r="D276" s="23" t="str">
        <f>IFERROR(VLOOKUP(A276,hoja!A:D,3,FALSE),0)</f>
        <v>0142</v>
      </c>
      <c r="E276" s="23" t="s">
        <v>672</v>
      </c>
      <c r="F276" s="23" t="str">
        <f>IFERROR(VLOOKUP(E276,hoja!$A$2:$E$970,4,FALSE),0)</f>
        <v>ANTIOQUIA</v>
      </c>
      <c r="G276" s="23" t="str">
        <f>IFERROR(VLOOKUP(E276,hoja!$A$2:$E$970,5,FALSE),0)</f>
        <v>MEDELLÍN</v>
      </c>
      <c r="H276" s="103" t="str">
        <f>IFERROR(VLOOKUP(E276,hoja!A:C,3,FALSE),0)</f>
        <v>0092</v>
      </c>
      <c r="I276" s="24" t="str">
        <f t="shared" si="47"/>
        <v>01420092</v>
      </c>
      <c r="K276" s="23">
        <v>293</v>
      </c>
      <c r="L276" s="23" t="str">
        <f>IF(B276=F276,"REGIONAL","NACIONAL")</f>
        <v>NACIONAL</v>
      </c>
      <c r="M276" s="23" t="s">
        <v>618</v>
      </c>
      <c r="N276" s="23" t="str" cm="1">
        <f t="array" ref="N276">IFERROR(IF(M276="Principal","LES_ACTIVE",LES_INACTIVE),0)</f>
        <v>LES_ACTIVE</v>
      </c>
      <c r="O276" s="23">
        <f t="shared" si="48"/>
        <v>16</v>
      </c>
      <c r="P276" s="23" t="str">
        <f t="shared" si="46"/>
        <v>01420092Principal</v>
      </c>
    </row>
    <row r="277" spans="1:16" ht="14.45" hidden="1">
      <c r="A277" s="26" t="s">
        <v>659</v>
      </c>
      <c r="B277" s="23" t="str">
        <f>IFERROR(VLOOKUP(A277,hoja!$A$2:$E$970,4,FALSE),0)</f>
        <v>OCCIDENTE</v>
      </c>
      <c r="C277" s="23" t="str">
        <f>IFERROR(VLOOKUP(A277,hoja!$A$2:$E$1370,5,FALSE),0)</f>
        <v>ARMENIA</v>
      </c>
      <c r="D277" s="23" t="str">
        <f>IFERROR(VLOOKUP(A277,hoja!A:D,3,FALSE),0)</f>
        <v>0142</v>
      </c>
      <c r="E277" s="23" t="s">
        <v>644</v>
      </c>
      <c r="F277" s="23" t="str">
        <f>IFERROR(VLOOKUP(E277,hoja!$A$2:$E$970,4,FALSE),0)</f>
        <v>OCCIDENTE</v>
      </c>
      <c r="G277" s="23" t="str">
        <f>IFERROR(VLOOKUP(E277,hoja!$A$2:$E$970,5,FALSE),0)</f>
        <v>PEREIRA</v>
      </c>
      <c r="H277" s="103" t="str">
        <f>IFERROR(VLOOKUP(E277,hoja!A:C,3,FALSE),0)</f>
        <v>0198</v>
      </c>
      <c r="I277" s="24" t="str">
        <f t="shared" si="47"/>
        <v>01420198</v>
      </c>
      <c r="J277" s="23">
        <v>1.5666666667093523</v>
      </c>
      <c r="K277" s="23">
        <v>55.054499999999997</v>
      </c>
      <c r="L277" s="23" t="str">
        <f t="shared" si="50"/>
        <v>REGIONAL</v>
      </c>
      <c r="M277" s="23" t="s">
        <v>618</v>
      </c>
      <c r="N277" s="23" t="str" cm="1">
        <f t="array" ref="N277">IFERROR(IF(M277="Principal","LES_ACTIVE",LES_INACTIVE),0)</f>
        <v>LES_ACTIVE</v>
      </c>
      <c r="O277" s="23">
        <f t="shared" si="48"/>
        <v>25</v>
      </c>
      <c r="P277" s="23" t="str">
        <f t="shared" si="46"/>
        <v>01420198Principal</v>
      </c>
    </row>
    <row r="278" spans="1:16" ht="14.45" hidden="1">
      <c r="A278" s="26" t="s">
        <v>659</v>
      </c>
      <c r="B278" s="23" t="str">
        <f>IFERROR(VLOOKUP(A278,hoja!$A$2:$E$970,4,FALSE),0)</f>
        <v>OCCIDENTE</v>
      </c>
      <c r="C278" s="23" t="str">
        <f>IFERROR(VLOOKUP(A278,hoja!$A$2:$E$1370,5,FALSE),0)</f>
        <v>ARMENIA</v>
      </c>
      <c r="D278" s="23" t="str">
        <f>IFERROR(VLOOKUP(A278,hoja!A:D,3,FALSE),0)</f>
        <v>0142</v>
      </c>
      <c r="E278" s="23" t="s">
        <v>645</v>
      </c>
      <c r="F278" s="23" t="str">
        <f>IFERROR(VLOOKUP(E278,hoja!$A$2:$E$970,4,FALSE),0)</f>
        <v>OCCIDENTE</v>
      </c>
      <c r="G278" s="23" t="str">
        <f>IFERROR(VLOOKUP(E278,hoja!$A$2:$E$970,5,FALSE),0)</f>
        <v>CALI</v>
      </c>
      <c r="H278" s="103" t="str">
        <f>IFERROR(VLOOKUP(E278,hoja!A:C,3,FALSE),0)</f>
        <v>0410</v>
      </c>
      <c r="I278" s="24" t="str">
        <f t="shared" si="47"/>
        <v>01420410</v>
      </c>
      <c r="J278" s="23">
        <v>5.2195833332953043</v>
      </c>
      <c r="K278" s="23">
        <v>170.166</v>
      </c>
      <c r="L278" s="23" t="str">
        <f t="shared" si="50"/>
        <v>REGIONAL</v>
      </c>
      <c r="M278" s="23" t="s">
        <v>618</v>
      </c>
      <c r="N278" s="23" t="str" cm="1">
        <f t="array" ref="N278">IFERROR(IF(M278="Principal","LES_ACTIVE",LES_INACTIVE),0)</f>
        <v>LES_ACTIVE</v>
      </c>
      <c r="O278" s="23">
        <f t="shared" si="48"/>
        <v>25</v>
      </c>
      <c r="P278" s="23" t="str">
        <f t="shared" si="46"/>
        <v>01420410Principal</v>
      </c>
    </row>
    <row r="279" spans="1:16" ht="14.45" hidden="1">
      <c r="A279" s="26" t="s">
        <v>659</v>
      </c>
      <c r="B279" s="23" t="str">
        <f>IFERROR(VLOOKUP(A279,hoja!$A$2:$E$970,4,FALSE),0)</f>
        <v>OCCIDENTE</v>
      </c>
      <c r="C279" s="23" t="str">
        <f>IFERROR(VLOOKUP(A279,hoja!$A$2:$E$1370,5,FALSE),0)</f>
        <v>ARMENIA</v>
      </c>
      <c r="D279" s="23" t="str">
        <f>IFERROR(VLOOKUP(A279,hoja!A:D,3,FALSE),0)</f>
        <v>0142</v>
      </c>
      <c r="E279" s="23" t="s">
        <v>645</v>
      </c>
      <c r="F279" s="23" t="str">
        <f>IFERROR(VLOOKUP(E279,hoja!$A$2:$E$970,4,FALSE),0)</f>
        <v>OCCIDENTE</v>
      </c>
      <c r="G279" s="23" t="str">
        <f>IFERROR(VLOOKUP(E279,hoja!$A$2:$E$970,5,FALSE),0)</f>
        <v>CALI</v>
      </c>
      <c r="H279" s="103" t="str">
        <f>IFERROR(VLOOKUP(E279,hoja!A:C,3,FALSE),0)</f>
        <v>0410</v>
      </c>
      <c r="I279" s="24" t="str">
        <f t="shared" si="47"/>
        <v>01420410</v>
      </c>
      <c r="K279" s="23">
        <v>244</v>
      </c>
      <c r="L279" s="23" t="str">
        <f t="shared" si="50"/>
        <v>REGIONAL</v>
      </c>
      <c r="M279" s="23" t="s">
        <v>697</v>
      </c>
      <c r="N279" s="23" t="s">
        <v>622</v>
      </c>
      <c r="O279" s="23">
        <f t="shared" si="48"/>
        <v>25</v>
      </c>
      <c r="P279" s="23" t="str">
        <f t="shared" si="46"/>
        <v>01420410Pereira</v>
      </c>
    </row>
    <row r="280" spans="1:16" ht="14.45" hidden="1">
      <c r="A280" s="26" t="s">
        <v>659</v>
      </c>
      <c r="B280" s="23" t="str">
        <f>IFERROR(VLOOKUP(A280,hoja!$A$2:$E$970,4,FALSE),0)</f>
        <v>OCCIDENTE</v>
      </c>
      <c r="C280" s="23" t="str">
        <f>IFERROR(VLOOKUP(A280,hoja!$A$2:$E$1370,5,FALSE),0)</f>
        <v>ARMENIA</v>
      </c>
      <c r="D280" s="23" t="str">
        <f>IFERROR(VLOOKUP(A280,hoja!A:D,3,FALSE),0)</f>
        <v>0142</v>
      </c>
      <c r="E280" s="23" t="s">
        <v>747</v>
      </c>
      <c r="F280" s="23" t="str">
        <f>IFERROR(VLOOKUP(E280,hoja!$A$2:$E$970,4,FALSE),0)</f>
        <v>OCCIDENTE</v>
      </c>
      <c r="G280" s="23" t="str">
        <f>IFERROR(VLOOKUP(E280,hoja!$A$2:$E$970,5,FALSE),0)</f>
        <v>BUGA</v>
      </c>
      <c r="H280" s="103" t="str">
        <f>IFERROR(VLOOKUP(E280,hoja!A:C,3,FALSE),0)</f>
        <v>60062</v>
      </c>
      <c r="I280" s="24" t="str">
        <f t="shared" si="47"/>
        <v>014260062</v>
      </c>
      <c r="J280" s="23">
        <v>4.1822222222399432</v>
      </c>
      <c r="K280" s="23">
        <v>185.37549999999999</v>
      </c>
      <c r="L280" s="23" t="str">
        <f t="shared" si="50"/>
        <v>REGIONAL</v>
      </c>
      <c r="M280" s="23" t="s">
        <v>618</v>
      </c>
      <c r="N280" s="23" t="str" cm="1">
        <f t="array" ref="N280">IFERROR(IF(M280="Principal","LES_ACTIVE",LES_INACTIVE),0)</f>
        <v>LES_ACTIVE</v>
      </c>
      <c r="O280" s="23">
        <f t="shared" si="48"/>
        <v>25</v>
      </c>
      <c r="P280" s="23" t="str">
        <f t="shared" si="46"/>
        <v>014260062Principal</v>
      </c>
    </row>
    <row r="281" spans="1:16" ht="14.45" hidden="1">
      <c r="A281" s="26" t="s">
        <v>659</v>
      </c>
      <c r="B281" s="23" t="str">
        <f>IFERROR(VLOOKUP(A281,hoja!$A$2:$E$970,4,FALSE),0)</f>
        <v>OCCIDENTE</v>
      </c>
      <c r="C281" s="23" t="str">
        <f>IFERROR(VLOOKUP(A281,hoja!$A$2:$E$1370,5,FALSE),0)</f>
        <v>ARMENIA</v>
      </c>
      <c r="D281" s="23" t="str">
        <f>IFERROR(VLOOKUP(A281,hoja!A:D,3,FALSE),0)</f>
        <v>0142</v>
      </c>
      <c r="E281" s="23" t="s">
        <v>682</v>
      </c>
      <c r="F281" s="23" t="str">
        <f>IFERROR(VLOOKUP(E281,hoja!$A$2:$E$970,4,FALSE),0)</f>
        <v>OCCIDENTE</v>
      </c>
      <c r="G281" s="23" t="str">
        <f>IFERROR(VLOOKUP(E281,hoja!$A$2:$E$970,5,FALSE),0)</f>
        <v>Pereira-Eficiente destino Yumb</v>
      </c>
      <c r="H281" s="103" t="str">
        <f>IFERROR(VLOOKUP(E281,hoja!A:C,3,FALSE),0)</f>
        <v>60064</v>
      </c>
      <c r="I281" s="24" t="str">
        <f t="shared" si="47"/>
        <v>014260064</v>
      </c>
      <c r="J281" s="23">
        <v>1.6173611111298669</v>
      </c>
      <c r="K281" s="23">
        <v>51</v>
      </c>
      <c r="L281" s="23" t="str">
        <f t="shared" si="50"/>
        <v>REGIONAL</v>
      </c>
      <c r="M281" s="23" t="s">
        <v>618</v>
      </c>
      <c r="N281" s="23" t="str" cm="1">
        <f t="array" ref="N281">IFERROR(IF(M281="Principal","LES_ACTIVE",LES_INACTIVE),0)</f>
        <v>LES_ACTIVE</v>
      </c>
      <c r="O281" s="23">
        <f t="shared" si="48"/>
        <v>25</v>
      </c>
      <c r="P281" s="23" t="str">
        <f t="shared" si="46"/>
        <v>014260064Principal</v>
      </c>
    </row>
    <row r="282" spans="1:16" ht="14.45" hidden="1">
      <c r="A282" s="26" t="s">
        <v>659</v>
      </c>
      <c r="B282" s="23" t="str">
        <f>IFERROR(VLOOKUP(A282,hoja!$A$2:$E$970,4,FALSE),0)</f>
        <v>OCCIDENTE</v>
      </c>
      <c r="C282" s="23" t="str">
        <f>IFERROR(VLOOKUP(A282,hoja!$A$2:$E$1370,5,FALSE),0)</f>
        <v>ARMENIA</v>
      </c>
      <c r="D282" s="23" t="str">
        <f>IFERROR(VLOOKUP(A282,hoja!A:D,3,FALSE),0)</f>
        <v>0142</v>
      </c>
      <c r="E282" s="23" t="s">
        <v>749</v>
      </c>
      <c r="F282" s="23" t="str">
        <f>IFERROR(VLOOKUP(E282,hoja!$A$2:$E$970,4,FALSE),0)</f>
        <v>OCCIDENTE</v>
      </c>
      <c r="G282" s="23" t="str">
        <f>IFERROR(VLOOKUP(E282,hoja!$A$2:$E$970,5,FALSE),0)</f>
        <v>PEREIRA</v>
      </c>
      <c r="H282" s="103" t="str">
        <f>IFERROR(VLOOKUP(E282,hoja!A:C,3,FALSE),0)</f>
        <v>60067</v>
      </c>
      <c r="I282" s="24" t="str">
        <f t="shared" si="47"/>
        <v>014260067</v>
      </c>
      <c r="J282" s="23">
        <v>1.4280555555887986</v>
      </c>
      <c r="K282" s="23">
        <v>51.954500000000003</v>
      </c>
      <c r="L282" s="23" t="str">
        <f t="shared" si="50"/>
        <v>REGIONAL</v>
      </c>
      <c r="M282" s="23" t="s">
        <v>618</v>
      </c>
      <c r="N282" s="23" t="str" cm="1">
        <f t="array" ref="N282">IFERROR(IF(M282="Principal","LES_ACTIVE",LES_INACTIVE),0)</f>
        <v>LES_ACTIVE</v>
      </c>
      <c r="O282" s="23">
        <f t="shared" si="48"/>
        <v>25</v>
      </c>
      <c r="P282" s="23" t="str">
        <f t="shared" si="46"/>
        <v>014260067Principal</v>
      </c>
    </row>
    <row r="283" spans="1:16" ht="14.45" hidden="1">
      <c r="A283" s="26" t="s">
        <v>659</v>
      </c>
      <c r="B283" s="23" t="str">
        <f>IFERROR(VLOOKUP(A283,hoja!$A$2:$E$970,4,FALSE),0)</f>
        <v>OCCIDENTE</v>
      </c>
      <c r="C283" s="23" t="str">
        <f>IFERROR(VLOOKUP(A283,hoja!$A$2:$E$1370,5,FALSE),0)</f>
        <v>ARMENIA</v>
      </c>
      <c r="D283" s="23" t="str">
        <f>IFERROR(VLOOKUP(A283,hoja!A:D,3,FALSE),0)</f>
        <v>0142</v>
      </c>
      <c r="E283" s="23" t="s">
        <v>750</v>
      </c>
      <c r="F283" s="23">
        <f>IFERROR(VLOOKUP(E283,hoja!$A$2:$E$970,4,FALSE),0)</f>
        <v>0</v>
      </c>
      <c r="G283" s="23">
        <f>IFERROR(VLOOKUP(E283,hoja!$A$2:$E$970,5,FALSE),0)</f>
        <v>0</v>
      </c>
      <c r="H283" s="103">
        <f>IFERROR(VLOOKUP(E283,hoja!A:C,3,FALSE),0)</f>
        <v>0</v>
      </c>
      <c r="I283" s="24" t="str">
        <f t="shared" si="47"/>
        <v>01420</v>
      </c>
      <c r="J283" s="23">
        <v>2.0416666666860692</v>
      </c>
      <c r="K283" s="23">
        <v>88.343999999999994</v>
      </c>
      <c r="L283" s="23" t="str">
        <f>IF(B283=F283,"REGIONAL","NACIONAL")</f>
        <v>NACIONAL</v>
      </c>
      <c r="M283" s="23" t="s">
        <v>618</v>
      </c>
      <c r="N283" s="23" t="str" cm="1">
        <f t="array" ref="N283">IFERROR(IF(M283="Principal","LES_ACTIVE",LES_INACTIVE),0)</f>
        <v>LES_ACTIVE</v>
      </c>
      <c r="O283" s="23">
        <f t="shared" si="48"/>
        <v>25</v>
      </c>
      <c r="P283" s="23" t="str">
        <f t="shared" si="46"/>
        <v>01420Principal</v>
      </c>
    </row>
    <row r="284" spans="1:16" ht="14.45" hidden="1">
      <c r="A284" s="26" t="s">
        <v>692</v>
      </c>
      <c r="B284" s="23" t="str">
        <f>IFERROR(VLOOKUP(A284,hoja!$A$2:$E$970,4,FALSE),0)</f>
        <v>SANTANDER</v>
      </c>
      <c r="C284" s="23" t="str">
        <f>IFERROR(VLOOKUP(A284,hoja!$A$2:$E$1370,5,FALSE),0)</f>
        <v>BARBOSA</v>
      </c>
      <c r="D284" s="23" t="str">
        <f>IFERROR(VLOOKUP(A284,hoja!A:D,3,FALSE),0)</f>
        <v>0446</v>
      </c>
      <c r="E284" s="23" t="s">
        <v>660</v>
      </c>
      <c r="F284" s="23" t="str">
        <f>IFERROR(VLOOKUP(E284,hoja!$A$2:$E$970,4,FALSE),0)</f>
        <v>CENTRO</v>
      </c>
      <c r="G284" s="23" t="str">
        <f>IFERROR(VLOOKUP(E284,hoja!$A$2:$E$970,5,FALSE),0)</f>
        <v>BOGOTÁ</v>
      </c>
      <c r="H284" s="103" t="str">
        <f>IFERROR(VLOOKUP(E284,hoja!A:C,3,FALSE),0)</f>
        <v>0035</v>
      </c>
      <c r="I284" s="24" t="str">
        <f t="shared" si="47"/>
        <v>04460035</v>
      </c>
      <c r="J284" s="23">
        <v>4.9838888888480142</v>
      </c>
      <c r="K284" s="23">
        <v>188.31049999999999</v>
      </c>
      <c r="L284" s="23" t="str">
        <f t="shared" ref="L284:L290" si="52">IF(B284=F284,"REGIONAL","NACIONAL")</f>
        <v>NACIONAL</v>
      </c>
      <c r="M284" s="23" t="s">
        <v>618</v>
      </c>
      <c r="N284" s="23" t="str" cm="1">
        <f t="array" ref="N284">IFERROR(IF(M284="Principal","LES_ACTIVE",LES_INACTIVE),0)</f>
        <v>LES_ACTIVE</v>
      </c>
      <c r="O284" s="23">
        <f t="shared" si="48"/>
        <v>25</v>
      </c>
      <c r="P284" s="23" t="str">
        <f t="shared" si="46"/>
        <v>04460035Principal</v>
      </c>
    </row>
    <row r="285" spans="1:16" ht="14.45" hidden="1">
      <c r="A285" s="26" t="s">
        <v>692</v>
      </c>
      <c r="B285" s="23" t="str">
        <f>IFERROR(VLOOKUP(A285,hoja!$A$2:$E$970,4,FALSE),0)</f>
        <v>SANTANDER</v>
      </c>
      <c r="C285" s="23" t="str">
        <f>IFERROR(VLOOKUP(A285,hoja!$A$2:$E$1370,5,FALSE),0)</f>
        <v>BARBOSA</v>
      </c>
      <c r="D285" s="23" t="str">
        <f>IFERROR(VLOOKUP(A285,hoja!A:D,3,FALSE),0)</f>
        <v>0446</v>
      </c>
      <c r="E285" s="23" t="s">
        <v>727</v>
      </c>
      <c r="F285" s="23" t="str">
        <f>IFERROR(VLOOKUP(E285,hoja!$A$2:$E$970,4,FALSE),0)</f>
        <v>CENTRO</v>
      </c>
      <c r="G285" s="23" t="str">
        <f>IFERROR(VLOOKUP(E285,hoja!$A$2:$E$970,5,FALSE),0)</f>
        <v>TUNJA</v>
      </c>
      <c r="H285" s="103" t="str">
        <f>IFERROR(VLOOKUP(E285,hoja!A:C,3,FALSE),0)</f>
        <v>0443</v>
      </c>
      <c r="I285" s="24" t="str">
        <f t="shared" si="47"/>
        <v>04460443</v>
      </c>
      <c r="J285" s="23">
        <v>2.3999999999650754</v>
      </c>
      <c r="K285" s="23">
        <v>72.063999999999993</v>
      </c>
      <c r="L285" s="23" t="str">
        <f t="shared" si="52"/>
        <v>NACIONAL</v>
      </c>
      <c r="M285" s="23" t="s">
        <v>618</v>
      </c>
      <c r="N285" s="23" t="str" cm="1">
        <f t="array" ref="N285">IFERROR(IF(M285="Principal","LES_ACTIVE",LES_INACTIVE),0)</f>
        <v>LES_ACTIVE</v>
      </c>
      <c r="O285" s="23">
        <f t="shared" si="48"/>
        <v>25</v>
      </c>
      <c r="P285" s="23" t="str">
        <f t="shared" si="46"/>
        <v>04460443Principal</v>
      </c>
    </row>
    <row r="286" spans="1:16" ht="14.45" hidden="1">
      <c r="A286" s="26" t="s">
        <v>692</v>
      </c>
      <c r="B286" s="23" t="str">
        <f>IFERROR(VLOOKUP(A286,hoja!$A$2:$E$970,4,FALSE),0)</f>
        <v>SANTANDER</v>
      </c>
      <c r="C286" s="23" t="str">
        <f>IFERROR(VLOOKUP(A286,hoja!$A$2:$E$1370,5,FALSE),0)</f>
        <v>BARBOSA</v>
      </c>
      <c r="D286" s="23" t="str">
        <f>IFERROR(VLOOKUP(A286,hoja!A:D,3,FALSE),0)</f>
        <v>0446</v>
      </c>
      <c r="E286" s="23" t="s">
        <v>630</v>
      </c>
      <c r="F286" s="23" t="str">
        <f>IFERROR(VLOOKUP(E286,hoja!$A$2:$E$970,4,FALSE),0)</f>
        <v>CENTRO</v>
      </c>
      <c r="G286" s="23" t="str">
        <f>IFERROR(VLOOKUP(E286,hoja!$A$2:$E$970,5,FALSE),0)</f>
        <v>SESQUILÉ</v>
      </c>
      <c r="H286" s="103" t="str">
        <f>IFERROR(VLOOKUP(E286,hoja!A:C,3,FALSE),0)</f>
        <v>1501</v>
      </c>
      <c r="I286" s="24" t="str">
        <f t="shared" si="47"/>
        <v>04461501</v>
      </c>
      <c r="J286" s="23">
        <v>4.2833333333255723</v>
      </c>
      <c r="K286" s="23">
        <v>160.46199999999999</v>
      </c>
      <c r="L286" s="23" t="str">
        <f t="shared" si="52"/>
        <v>NACIONAL</v>
      </c>
      <c r="M286" s="23" t="s">
        <v>618</v>
      </c>
      <c r="N286" s="23" t="str" cm="1">
        <f t="array" ref="N286">IFERROR(IF(M286="Principal","LES_ACTIVE",LES_INACTIVE),0)</f>
        <v>LES_ACTIVE</v>
      </c>
      <c r="O286" s="23">
        <f t="shared" si="48"/>
        <v>25</v>
      </c>
      <c r="P286" s="23" t="str">
        <f t="shared" si="46"/>
        <v>04461501Principal</v>
      </c>
    </row>
    <row r="287" spans="1:16" ht="14.45" hidden="1">
      <c r="A287" s="26" t="s">
        <v>692</v>
      </c>
      <c r="B287" s="23" t="str">
        <f>IFERROR(VLOOKUP(A287,hoja!$A$2:$E$970,4,FALSE),0)</f>
        <v>SANTANDER</v>
      </c>
      <c r="C287" s="23" t="str">
        <f>IFERROR(VLOOKUP(A287,hoja!$A$2:$E$1370,5,FALSE),0)</f>
        <v>BARBOSA</v>
      </c>
      <c r="D287" s="23" t="str">
        <f>IFERROR(VLOOKUP(A287,hoja!A:D,3,FALSE),0)</f>
        <v>0446</v>
      </c>
      <c r="E287" s="23" t="s">
        <v>751</v>
      </c>
      <c r="F287" s="23" t="str">
        <f>IFERROR(VLOOKUP(E287,hoja!$A$2:$E$970,4,FALSE),0)</f>
        <v>CENTRO</v>
      </c>
      <c r="G287" s="23" t="str">
        <f>IFERROR(VLOOKUP(E287,hoja!$A$2:$E$970,5,FALSE),0)</f>
        <v>BOGOTÁ</v>
      </c>
      <c r="H287" s="103" t="str">
        <f>IFERROR(VLOOKUP(E287,hoja!A:C,3,FALSE),0)</f>
        <v>0002A</v>
      </c>
      <c r="I287" s="24" t="str">
        <f t="shared" si="47"/>
        <v>04460002A</v>
      </c>
      <c r="J287" s="23">
        <v>8.2333333332790062</v>
      </c>
      <c r="K287" s="23">
        <v>198.535</v>
      </c>
      <c r="L287" s="23" t="str">
        <f t="shared" si="52"/>
        <v>NACIONAL</v>
      </c>
      <c r="M287" s="23" t="s">
        <v>618</v>
      </c>
      <c r="N287" s="23" t="str" cm="1">
        <f t="array" ref="N287">IFERROR(IF(M287="Principal","LES_ACTIVE",LES_INACTIVE),0)</f>
        <v>LES_ACTIVE</v>
      </c>
      <c r="O287" s="23">
        <f t="shared" si="48"/>
        <v>25</v>
      </c>
      <c r="P287" s="23" t="str">
        <f t="shared" si="46"/>
        <v>04460002APrincipal</v>
      </c>
    </row>
    <row r="288" spans="1:16" ht="14.45" hidden="1">
      <c r="A288" s="26" t="s">
        <v>692</v>
      </c>
      <c r="B288" s="23" t="str">
        <f>IFERROR(VLOOKUP(A288,hoja!$A$2:$E$970,4,FALSE),0)</f>
        <v>SANTANDER</v>
      </c>
      <c r="C288" s="23" t="str">
        <f>IFERROR(VLOOKUP(A288,hoja!$A$2:$E$1370,5,FALSE),0)</f>
        <v>BARBOSA</v>
      </c>
      <c r="D288" s="23" t="str">
        <f>IFERROR(VLOOKUP(A288,hoja!A:D,3,FALSE),0)</f>
        <v>0446</v>
      </c>
      <c r="E288" s="23" t="s">
        <v>633</v>
      </c>
      <c r="F288" s="23" t="str">
        <f>IFERROR(VLOOKUP(E288,hoja!$A$2:$E$970,4,FALSE),0)</f>
        <v>CENTRO</v>
      </c>
      <c r="G288" s="23" t="str">
        <f>IFERROR(VLOOKUP(E288,hoja!$A$2:$E$970,5,FALSE),0)</f>
        <v>BOGOTÁ</v>
      </c>
      <c r="H288" s="103" t="str">
        <f>IFERROR(VLOOKUP(E288,hoja!A:C,3,FALSE),0)</f>
        <v>0002</v>
      </c>
      <c r="I288" s="24" t="str">
        <f t="shared" si="47"/>
        <v>04460002</v>
      </c>
      <c r="J288" s="23">
        <v>22.466666666732635</v>
      </c>
      <c r="K288" s="23">
        <v>201.53</v>
      </c>
      <c r="L288" s="23" t="str">
        <f t="shared" si="52"/>
        <v>NACIONAL</v>
      </c>
      <c r="M288" s="23" t="s">
        <v>618</v>
      </c>
      <c r="N288" s="23" t="str" cm="1">
        <f t="array" ref="N288">IFERROR(IF(M288="Principal","LES_ACTIVE",LES_INACTIVE),0)</f>
        <v>LES_ACTIVE</v>
      </c>
      <c r="O288" s="23">
        <f t="shared" si="48"/>
        <v>25</v>
      </c>
      <c r="P288" s="23" t="str">
        <f t="shared" si="46"/>
        <v>04460002Principal</v>
      </c>
    </row>
    <row r="289" spans="1:16" ht="14.45" hidden="1">
      <c r="A289" s="26" t="s">
        <v>692</v>
      </c>
      <c r="B289" s="23" t="str">
        <f>IFERROR(VLOOKUP(A289,hoja!$A$2:$E$970,4,FALSE),0)</f>
        <v>SANTANDER</v>
      </c>
      <c r="C289" s="23" t="str">
        <f>IFERROR(VLOOKUP(A289,hoja!$A$2:$E$1370,5,FALSE),0)</f>
        <v>BARBOSA</v>
      </c>
      <c r="D289" s="23" t="str">
        <f>IFERROR(VLOOKUP(A289,hoja!A:D,3,FALSE),0)</f>
        <v>0446</v>
      </c>
      <c r="E289" s="23" t="s">
        <v>634</v>
      </c>
      <c r="F289" s="23" t="str">
        <f>IFERROR(VLOOKUP(E289,hoja!$A$2:$E$970,4,FALSE),0)</f>
        <v>CENTRO</v>
      </c>
      <c r="G289" s="23" t="str">
        <f>IFERROR(VLOOKUP(E289,hoja!$A$2:$E$970,5,FALSE),0)</f>
        <v>BOGOTÁ</v>
      </c>
      <c r="H289" s="103" t="str">
        <f>IFERROR(VLOOKUP(E289,hoja!A:C,3,FALSE),0)</f>
        <v>0011</v>
      </c>
      <c r="I289" s="24" t="str">
        <f t="shared" si="47"/>
        <v>04460011</v>
      </c>
      <c r="J289" s="23">
        <v>6.3583333333663177</v>
      </c>
      <c r="K289" s="23">
        <v>203.98099999999999</v>
      </c>
      <c r="L289" s="23" t="str">
        <f t="shared" si="52"/>
        <v>NACIONAL</v>
      </c>
      <c r="M289" s="23" t="s">
        <v>618</v>
      </c>
      <c r="N289" s="23" t="str" cm="1">
        <f t="array" ref="N289">IFERROR(IF(M289="Principal","LES_ACTIVE",LES_INACTIVE),0)</f>
        <v>LES_ACTIVE</v>
      </c>
      <c r="O289" s="23">
        <f t="shared" si="48"/>
        <v>25</v>
      </c>
      <c r="P289" s="23" t="str">
        <f t="shared" si="46"/>
        <v>04460011Principal</v>
      </c>
    </row>
    <row r="290" spans="1:16" ht="14.45" hidden="1">
      <c r="A290" s="26" t="s">
        <v>692</v>
      </c>
      <c r="B290" s="23" t="str">
        <f>IFERROR(VLOOKUP(A290,hoja!$A$2:$E$970,4,FALSE),0)</f>
        <v>SANTANDER</v>
      </c>
      <c r="C290" s="23" t="str">
        <f>IFERROR(VLOOKUP(A290,hoja!$A$2:$E$1370,5,FALSE),0)</f>
        <v>BARBOSA</v>
      </c>
      <c r="D290" s="23" t="str">
        <f>IFERROR(VLOOKUP(A290,hoja!A:D,3,FALSE),0)</f>
        <v>0446</v>
      </c>
      <c r="E290" s="23" t="s">
        <v>635</v>
      </c>
      <c r="F290" s="23" t="str">
        <f>IFERROR(VLOOKUP(E290,hoja!$A$2:$E$970,4,FALSE),0)</f>
        <v>CENTRO</v>
      </c>
      <c r="G290" s="23" t="str">
        <f>IFERROR(VLOOKUP(E290,hoja!$A$2:$E$970,5,FALSE),0)</f>
        <v>BOGOTÁ</v>
      </c>
      <c r="H290" s="103" t="str">
        <f>IFERROR(VLOOKUP(E290,hoja!A:C,3,FALSE),0)</f>
        <v>0021</v>
      </c>
      <c r="I290" s="24" t="str">
        <f t="shared" si="47"/>
        <v>04460021</v>
      </c>
      <c r="J290" s="23">
        <v>6.7166666666453239</v>
      </c>
      <c r="K290" s="23">
        <v>200.73500000000001</v>
      </c>
      <c r="L290" s="23" t="str">
        <f t="shared" si="52"/>
        <v>NACIONAL</v>
      </c>
      <c r="M290" s="23" t="s">
        <v>618</v>
      </c>
      <c r="N290" s="23" t="str" cm="1">
        <f t="array" ref="N290">IFERROR(IF(M290="Principal","LES_ACTIVE",LES_INACTIVE),0)</f>
        <v>LES_ACTIVE</v>
      </c>
      <c r="O290" s="23">
        <f t="shared" si="48"/>
        <v>25</v>
      </c>
      <c r="P290" s="23" t="str">
        <f t="shared" si="46"/>
        <v>04460021Principal</v>
      </c>
    </row>
    <row r="291" spans="1:16" ht="14.45" hidden="1">
      <c r="A291" s="26" t="s">
        <v>692</v>
      </c>
      <c r="B291" s="23" t="str">
        <f>IFERROR(VLOOKUP(A291,hoja!$A$2:$E$970,4,FALSE),0)</f>
        <v>SANTANDER</v>
      </c>
      <c r="C291" s="23" t="str">
        <f>IFERROR(VLOOKUP(A291,hoja!$A$2:$E$1370,5,FALSE),0)</f>
        <v>BARBOSA</v>
      </c>
      <c r="D291" s="23" t="str">
        <f>IFERROR(VLOOKUP(A291,hoja!A:D,3,FALSE),0)</f>
        <v>0446</v>
      </c>
      <c r="E291" s="23" t="s">
        <v>731</v>
      </c>
      <c r="F291" s="23" t="str">
        <f>IFERROR(VLOOKUP(E291,hoja!$A$2:$E$970,4,FALSE),0)</f>
        <v>SANTANDER</v>
      </c>
      <c r="G291" s="23" t="str">
        <f>IFERROR(VLOOKUP(E291,hoja!$A$2:$E$970,5,FALSE),0)</f>
        <v>CÚCUTA</v>
      </c>
      <c r="H291" s="103" t="str">
        <f>IFERROR(VLOOKUP(E291,hoja!A:C,3,FALSE),0)</f>
        <v>0438</v>
      </c>
      <c r="I291" s="24" t="str">
        <f t="shared" si="47"/>
        <v>04460438</v>
      </c>
      <c r="J291" s="23">
        <v>22.966666666790843</v>
      </c>
      <c r="K291" s="23">
        <v>425.98</v>
      </c>
      <c r="L291" s="23" t="str">
        <f t="shared" si="50"/>
        <v>REGIONAL</v>
      </c>
      <c r="M291" s="23" t="s">
        <v>618</v>
      </c>
      <c r="N291" s="23" t="str" cm="1">
        <f t="array" ref="N291">IFERROR(IF(M291="Principal","LES_ACTIVE",LES_INACTIVE),0)</f>
        <v>LES_ACTIVE</v>
      </c>
      <c r="O291" s="23">
        <f t="shared" si="48"/>
        <v>16</v>
      </c>
      <c r="P291" s="23" t="str">
        <f t="shared" si="46"/>
        <v>04460438Principal</v>
      </c>
    </row>
    <row r="292" spans="1:16" ht="14.45" hidden="1">
      <c r="A292" s="26" t="s">
        <v>692</v>
      </c>
      <c r="B292" s="23" t="str">
        <f>IFERROR(VLOOKUP(A292,hoja!$A$2:$E$970,4,FALSE),0)</f>
        <v>SANTANDER</v>
      </c>
      <c r="C292" s="23" t="str">
        <f>IFERROR(VLOOKUP(A292,hoja!$A$2:$E$1370,5,FALSE),0)</f>
        <v>BARBOSA</v>
      </c>
      <c r="D292" s="23" t="str">
        <f>IFERROR(VLOOKUP(A292,hoja!A:D,3,FALSE),0)</f>
        <v>0446</v>
      </c>
      <c r="E292" s="23" t="s">
        <v>636</v>
      </c>
      <c r="F292" s="23" t="str">
        <f>IFERROR(VLOOKUP(E292,hoja!$A$2:$E$970,4,FALSE),0)</f>
        <v>CENTRO</v>
      </c>
      <c r="G292" s="23" t="str">
        <f>IFERROR(VLOOKUP(E292,hoja!$A$2:$E$970,5,FALSE),0)</f>
        <v>DUITAMA</v>
      </c>
      <c r="H292" s="103" t="str">
        <f>IFERROR(VLOOKUP(E292,hoja!A:C,3,FALSE),0)</f>
        <v>0441</v>
      </c>
      <c r="I292" s="24" t="str">
        <f t="shared" si="47"/>
        <v>04460441</v>
      </c>
      <c r="J292" s="23">
        <v>3.2249999999476131</v>
      </c>
      <c r="K292" s="23">
        <v>122</v>
      </c>
      <c r="L292" s="23" t="str">
        <f>IF(B292=F292,"REGIONAL","NACIONAL")</f>
        <v>NACIONAL</v>
      </c>
      <c r="M292" s="23" t="s">
        <v>618</v>
      </c>
      <c r="N292" s="23" t="str" cm="1">
        <f t="array" ref="N292">IFERROR(IF(M292="Principal","LES_ACTIVE",LES_INACTIVE),0)</f>
        <v>LES_ACTIVE</v>
      </c>
      <c r="O292" s="23">
        <f t="shared" si="48"/>
        <v>25</v>
      </c>
      <c r="P292" s="23" t="str">
        <f t="shared" si="46"/>
        <v>04460441Principal</v>
      </c>
    </row>
    <row r="293" spans="1:16" ht="14.45" hidden="1">
      <c r="A293" s="26" t="s">
        <v>692</v>
      </c>
      <c r="B293" s="23" t="str">
        <f>IFERROR(VLOOKUP(A293,hoja!$A$2:$E$970,4,FALSE),0)</f>
        <v>SANTANDER</v>
      </c>
      <c r="C293" s="23" t="str">
        <f>IFERROR(VLOOKUP(A293,hoja!$A$2:$E$1370,5,FALSE),0)</f>
        <v>BARBOSA</v>
      </c>
      <c r="D293" s="23" t="str">
        <f>IFERROR(VLOOKUP(A293,hoja!A:D,3,FALSE),0)</f>
        <v>0446</v>
      </c>
      <c r="E293" s="23" t="s">
        <v>637</v>
      </c>
      <c r="F293" s="23" t="str">
        <f>IFERROR(VLOOKUP(E293,hoja!$A$2:$E$970,4,FALSE),0)</f>
        <v>SANTANDER</v>
      </c>
      <c r="G293" s="23" t="str">
        <f>IFERROR(VLOOKUP(E293,hoja!$A$2:$E$970,5,FALSE),0)</f>
        <v>PIEDECUESTA</v>
      </c>
      <c r="H293" s="103" t="str">
        <f>IFERROR(VLOOKUP(E293,hoja!A:C,3,FALSE),0)</f>
        <v>0422</v>
      </c>
      <c r="I293" s="24" t="str">
        <f t="shared" si="47"/>
        <v>04460422</v>
      </c>
      <c r="J293" s="23">
        <v>12.816666666709352</v>
      </c>
      <c r="K293" s="23">
        <v>203.98150000000001</v>
      </c>
      <c r="L293" s="23" t="str">
        <f t="shared" si="50"/>
        <v>REGIONAL</v>
      </c>
      <c r="M293" s="23" t="s">
        <v>618</v>
      </c>
      <c r="N293" s="23" t="str" cm="1">
        <f t="array" ref="N293">IFERROR(IF(M293="Principal","LES_ACTIVE",LES_INACTIVE),0)</f>
        <v>LES_ACTIVE</v>
      </c>
      <c r="O293" s="23">
        <f t="shared" si="48"/>
        <v>25</v>
      </c>
      <c r="P293" s="23" t="str">
        <f t="shared" si="46"/>
        <v>04460422Principal</v>
      </c>
    </row>
    <row r="294" spans="1:16" ht="14.45" hidden="1">
      <c r="A294" s="26" t="s">
        <v>692</v>
      </c>
      <c r="B294" s="23" t="str">
        <f>IFERROR(VLOOKUP(A294,hoja!$A$2:$E$970,4,FALSE),0)</f>
        <v>SANTANDER</v>
      </c>
      <c r="C294" s="23" t="str">
        <f>IFERROR(VLOOKUP(A294,hoja!$A$2:$E$1370,5,FALSE),0)</f>
        <v>BARBOSA</v>
      </c>
      <c r="D294" s="23" t="str">
        <f>IFERROR(VLOOKUP(A294,hoja!A:D,3,FALSE),0)</f>
        <v>0446</v>
      </c>
      <c r="E294" s="23" t="s">
        <v>670</v>
      </c>
      <c r="F294" s="23" t="str">
        <f>IFERROR(VLOOKUP(E294,hoja!$A$2:$E$970,4,FALSE),0)</f>
        <v>OCCIDENTE</v>
      </c>
      <c r="G294" s="23" t="str">
        <f>IFERROR(VLOOKUP(E294,hoja!$A$2:$E$970,5,FALSE),0)</f>
        <v>PEREIRA</v>
      </c>
      <c r="H294" s="103" t="str">
        <f>IFERROR(VLOOKUP(E294,hoja!A:C,3,FALSE),0)</f>
        <v>0134</v>
      </c>
      <c r="I294" s="24" t="str">
        <f t="shared" si="47"/>
        <v>04460134</v>
      </c>
      <c r="J294" s="23">
        <v>40.266666666779201</v>
      </c>
      <c r="K294" s="23">
        <v>513.99</v>
      </c>
      <c r="L294" s="23" t="str">
        <f>IF(B294=F294,"REGIONAL","NACIONAL")</f>
        <v>NACIONAL</v>
      </c>
      <c r="M294" s="23" t="s">
        <v>618</v>
      </c>
      <c r="N294" s="23" t="str" cm="1">
        <f t="array" ref="N294">IFERROR(IF(M294="Principal","LES_ACTIVE",LES_INACTIVE),0)</f>
        <v>LES_ACTIVE</v>
      </c>
      <c r="O294" s="23">
        <f t="shared" si="48"/>
        <v>12</v>
      </c>
      <c r="P294" s="23" t="str">
        <f t="shared" si="46"/>
        <v>04460134Principal</v>
      </c>
    </row>
    <row r="295" spans="1:16" ht="14.45" hidden="1">
      <c r="A295" s="26" t="s">
        <v>692</v>
      </c>
      <c r="B295" s="23" t="str">
        <f>IFERROR(VLOOKUP(A295,hoja!$A$2:$E$970,4,FALSE),0)</f>
        <v>SANTANDER</v>
      </c>
      <c r="C295" s="23" t="str">
        <f>IFERROR(VLOOKUP(A295,hoja!$A$2:$E$1370,5,FALSE),0)</f>
        <v>BARBOSA</v>
      </c>
      <c r="D295" s="23" t="str">
        <f>IFERROR(VLOOKUP(A295,hoja!A:D,3,FALSE),0)</f>
        <v>0446</v>
      </c>
      <c r="E295" s="23" t="s">
        <v>642</v>
      </c>
      <c r="F295" s="23" t="str">
        <f>IFERROR(VLOOKUP(E295,hoja!$A$2:$E$970,4,FALSE),0)</f>
        <v>COSTA</v>
      </c>
      <c r="G295" s="23" t="str">
        <f>IFERROR(VLOOKUP(E295,hoja!$A$2:$E$970,5,FALSE),0)</f>
        <v>BARRANQUILLA</v>
      </c>
      <c r="H295" s="103" t="str">
        <f>IFERROR(VLOOKUP(E295,hoja!A:C,3,FALSE),0)</f>
        <v>0111</v>
      </c>
      <c r="I295" s="24" t="str">
        <f t="shared" si="47"/>
        <v>04460111</v>
      </c>
      <c r="K295" s="23">
        <v>801</v>
      </c>
      <c r="L295" s="23" t="str">
        <f t="shared" ref="L295:L296" si="53">IF(B295=F295,"REGIONAL","NACIONAL")</f>
        <v>NACIONAL</v>
      </c>
      <c r="M295" s="23" t="s">
        <v>618</v>
      </c>
      <c r="N295" s="23" t="str" cm="1">
        <f t="array" ref="N295">IFERROR(IF(M295="Principal","LES_ACTIVE",LES_INACTIVE),0)</f>
        <v>LES_ACTIVE</v>
      </c>
      <c r="O295" s="23">
        <f t="shared" si="48"/>
        <v>8</v>
      </c>
      <c r="P295" s="23" t="str">
        <f t="shared" si="46"/>
        <v>04460111Principal</v>
      </c>
    </row>
    <row r="296" spans="1:16" ht="14.45" hidden="1">
      <c r="A296" s="26" t="s">
        <v>692</v>
      </c>
      <c r="B296" s="23" t="str">
        <f>IFERROR(VLOOKUP(A296,hoja!$A$2:$E$970,4,FALSE),0)</f>
        <v>SANTANDER</v>
      </c>
      <c r="C296" s="23" t="str">
        <f>IFERROR(VLOOKUP(A296,hoja!$A$2:$E$1370,5,FALSE),0)</f>
        <v>BARBOSA</v>
      </c>
      <c r="D296" s="23" t="str">
        <f>IFERROR(VLOOKUP(A296,hoja!A:D,3,FALSE),0)</f>
        <v>0446</v>
      </c>
      <c r="E296" s="23" t="s">
        <v>644</v>
      </c>
      <c r="F296" s="23" t="str">
        <f>IFERROR(VLOOKUP(E296,hoja!$A$2:$E$970,4,FALSE),0)</f>
        <v>OCCIDENTE</v>
      </c>
      <c r="G296" s="23" t="str">
        <f>IFERROR(VLOOKUP(E296,hoja!$A$2:$E$970,5,FALSE),0)</f>
        <v>PEREIRA</v>
      </c>
      <c r="H296" s="103" t="str">
        <f>IFERROR(VLOOKUP(E296,hoja!A:C,3,FALSE),0)</f>
        <v>0198</v>
      </c>
      <c r="I296" s="24" t="str">
        <f t="shared" si="47"/>
        <v>04460198</v>
      </c>
      <c r="K296" s="23">
        <v>494</v>
      </c>
      <c r="L296" s="23" t="str">
        <f t="shared" si="53"/>
        <v>NACIONAL</v>
      </c>
      <c r="M296" s="23" t="s">
        <v>618</v>
      </c>
      <c r="N296" s="23" t="str" cm="1">
        <f t="array" ref="N296">IFERROR(IF(M296="Principal","LES_ACTIVE",LES_INACTIVE),0)</f>
        <v>LES_ACTIVE</v>
      </c>
      <c r="O296" s="23">
        <f t="shared" si="48"/>
        <v>16</v>
      </c>
      <c r="P296" s="23" t="str">
        <f t="shared" si="46"/>
        <v>04460198Principal</v>
      </c>
    </row>
    <row r="297" spans="1:16" ht="14.45" hidden="1">
      <c r="A297" s="26" t="s">
        <v>693</v>
      </c>
      <c r="B297" s="23" t="str">
        <f>IFERROR(VLOOKUP(A297,hoja!$A$2:$E$970,4,FALSE),0)</f>
        <v>COSTA</v>
      </c>
      <c r="C297" s="23" t="str">
        <f>IFERROR(VLOOKUP(A297,hoja!$A$2:$E$1370,5,FALSE),0)</f>
        <v>BOSCONIA</v>
      </c>
      <c r="D297" s="23" t="str">
        <f>IFERROR(VLOOKUP(A297,hoja!A:D,3,FALSE),0)</f>
        <v>0449</v>
      </c>
      <c r="E297" s="23" t="s">
        <v>661</v>
      </c>
      <c r="F297" s="23" t="str">
        <f>IFERROR(VLOOKUP(E297,hoja!$A$2:$E$970,4,FALSE),0)</f>
        <v>COSTA</v>
      </c>
      <c r="G297" s="23" t="str">
        <f>IFERROR(VLOOKUP(E297,hoja!$A$2:$E$970,5,FALSE),0)</f>
        <v>CARTAGENA</v>
      </c>
      <c r="H297" s="103" t="str">
        <f>IFERROR(VLOOKUP(E297,hoja!A:C,3,FALSE),0)</f>
        <v>0113</v>
      </c>
      <c r="I297" s="24" t="str">
        <f t="shared" si="47"/>
        <v>04490113</v>
      </c>
      <c r="J297" s="23">
        <v>26.399999999965075</v>
      </c>
      <c r="K297" s="23">
        <v>284.137</v>
      </c>
      <c r="L297" s="23" t="str">
        <f t="shared" si="50"/>
        <v>REGIONAL</v>
      </c>
      <c r="M297" s="23" t="s">
        <v>618</v>
      </c>
      <c r="N297" s="23" t="str" cm="1">
        <f t="array" ref="N297">IFERROR(IF(M297="Principal","LES_ACTIVE",LES_INACTIVE),0)</f>
        <v>LES_ACTIVE</v>
      </c>
      <c r="O297" s="23">
        <f t="shared" si="48"/>
        <v>16</v>
      </c>
      <c r="P297" s="23" t="str">
        <f t="shared" si="46"/>
        <v>04490113Principal</v>
      </c>
    </row>
    <row r="298" spans="1:16" ht="14.45" hidden="1">
      <c r="A298" s="26" t="s">
        <v>693</v>
      </c>
      <c r="B298" s="23" t="str">
        <f>IFERROR(VLOOKUP(A298,hoja!$A$2:$E$970,4,FALSE),0)</f>
        <v>COSTA</v>
      </c>
      <c r="C298" s="23" t="str">
        <f>IFERROR(VLOOKUP(A298,hoja!$A$2:$E$1370,5,FALSE),0)</f>
        <v>BOSCONIA</v>
      </c>
      <c r="D298" s="23" t="str">
        <f>IFERROR(VLOOKUP(A298,hoja!A:D,3,FALSE),0)</f>
        <v>0449</v>
      </c>
      <c r="E298" s="23" t="s">
        <v>703</v>
      </c>
      <c r="F298" s="23" t="str">
        <f>IFERROR(VLOOKUP(E298,hoja!$A$2:$E$970,4,FALSE),0)</f>
        <v>COSTA</v>
      </c>
      <c r="G298" s="23" t="str">
        <f>IFERROR(VLOOKUP(E298,hoja!$A$2:$E$970,5,FALSE),0)</f>
        <v>FONSECA</v>
      </c>
      <c r="H298" s="103" t="str">
        <f>IFERROR(VLOOKUP(E298,hoja!A:C,3,FALSE),0)</f>
        <v>0448</v>
      </c>
      <c r="I298" s="24" t="str">
        <f t="shared" si="47"/>
        <v>04490448</v>
      </c>
      <c r="J298" s="23">
        <v>4.3750000000291038</v>
      </c>
      <c r="K298" s="23">
        <v>193.452</v>
      </c>
      <c r="L298" s="23" t="str">
        <f t="shared" si="50"/>
        <v>REGIONAL</v>
      </c>
      <c r="M298" s="23" t="s">
        <v>618</v>
      </c>
      <c r="N298" s="23" t="str" cm="1">
        <f t="array" ref="N298">IFERROR(IF(M298="Principal","LES_ACTIVE",LES_INACTIVE),0)</f>
        <v>LES_ACTIVE</v>
      </c>
      <c r="O298" s="23">
        <f t="shared" si="48"/>
        <v>25</v>
      </c>
      <c r="P298" s="23" t="str">
        <f t="shared" si="46"/>
        <v>04490448Principal</v>
      </c>
    </row>
    <row r="299" spans="1:16" ht="14.45" hidden="1">
      <c r="A299" s="26" t="s">
        <v>693</v>
      </c>
      <c r="B299" s="23" t="str">
        <f>IFERROR(VLOOKUP(A299,hoja!$A$2:$E$970,4,FALSE),0)</f>
        <v>COSTA</v>
      </c>
      <c r="C299" s="23" t="str">
        <f>IFERROR(VLOOKUP(A299,hoja!$A$2:$E$1370,5,FALSE),0)</f>
        <v>BOSCONIA</v>
      </c>
      <c r="D299" s="23" t="str">
        <f>IFERROR(VLOOKUP(A299,hoja!A:D,3,FALSE),0)</f>
        <v>0449</v>
      </c>
      <c r="E299" s="23" t="s">
        <v>630</v>
      </c>
      <c r="F299" s="23" t="str">
        <f>IFERROR(VLOOKUP(E299,hoja!$A$2:$E$970,4,FALSE),0)</f>
        <v>CENTRO</v>
      </c>
      <c r="G299" s="23" t="str">
        <f>IFERROR(VLOOKUP(E299,hoja!$A$2:$E$970,5,FALSE),0)</f>
        <v>SESQUILÉ</v>
      </c>
      <c r="H299" s="103" t="str">
        <f>IFERROR(VLOOKUP(E299,hoja!A:C,3,FALSE),0)</f>
        <v>1501</v>
      </c>
      <c r="I299" s="24" t="str">
        <f t="shared" si="47"/>
        <v>04491501</v>
      </c>
      <c r="J299" s="23">
        <v>27.266666666662786</v>
      </c>
      <c r="K299" s="23">
        <v>753.42600000000004</v>
      </c>
      <c r="L299" s="23" t="str">
        <f>IF(B299=F299,"REGIONAL","NACIONAL")</f>
        <v>NACIONAL</v>
      </c>
      <c r="M299" s="23" t="s">
        <v>618</v>
      </c>
      <c r="N299" s="23" t="str" cm="1">
        <f t="array" ref="N299">IFERROR(IF(M299="Principal","LES_ACTIVE",LES_INACTIVE),0)</f>
        <v>LES_ACTIVE</v>
      </c>
      <c r="O299" s="23">
        <f t="shared" si="48"/>
        <v>12</v>
      </c>
      <c r="P299" s="23" t="str">
        <f t="shared" si="46"/>
        <v>04491501Principal</v>
      </c>
    </row>
    <row r="300" spans="1:16" ht="14.45" hidden="1">
      <c r="A300" s="26" t="s">
        <v>693</v>
      </c>
      <c r="B300" s="23" t="str">
        <f>IFERROR(VLOOKUP(A300,hoja!$A$2:$E$970,4,FALSE),0)</f>
        <v>COSTA</v>
      </c>
      <c r="C300" s="23" t="str">
        <f>IFERROR(VLOOKUP(A300,hoja!$A$2:$E$1370,5,FALSE),0)</f>
        <v>BOSCONIA</v>
      </c>
      <c r="D300" s="23" t="str">
        <f>IFERROR(VLOOKUP(A300,hoja!A:D,3,FALSE),0)</f>
        <v>0449</v>
      </c>
      <c r="E300" s="23" t="s">
        <v>634</v>
      </c>
      <c r="F300" s="23" t="str">
        <f>IFERROR(VLOOKUP(E300,hoja!$A$2:$E$970,4,FALSE),0)</f>
        <v>CENTRO</v>
      </c>
      <c r="G300" s="23" t="str">
        <f>IFERROR(VLOOKUP(E300,hoja!$A$2:$E$970,5,FALSE),0)</f>
        <v>BOGOTÁ</v>
      </c>
      <c r="H300" s="103" t="str">
        <f>IFERROR(VLOOKUP(E300,hoja!A:C,3,FALSE),0)</f>
        <v>0011</v>
      </c>
      <c r="I300" s="24" t="str">
        <f t="shared" si="47"/>
        <v>04490011</v>
      </c>
      <c r="J300" s="23">
        <v>46.357499999954598</v>
      </c>
      <c r="K300" s="23">
        <v>821.53700000000003</v>
      </c>
      <c r="L300" s="23" t="str">
        <f t="shared" ref="L300:L302" si="54">IF(B300=F300,"REGIONAL","NACIONAL")</f>
        <v>NACIONAL</v>
      </c>
      <c r="M300" s="23" t="s">
        <v>618</v>
      </c>
      <c r="N300" s="23" t="str" cm="1">
        <f t="array" ref="N300">IFERROR(IF(M300="Principal","LES_ACTIVE",LES_INACTIVE),0)</f>
        <v>LES_ACTIVE</v>
      </c>
      <c r="O300" s="23">
        <f t="shared" si="48"/>
        <v>8</v>
      </c>
      <c r="P300" s="23" t="str">
        <f t="shared" si="46"/>
        <v>04490011Principal</v>
      </c>
    </row>
    <row r="301" spans="1:16" ht="14.45" hidden="1">
      <c r="A301" s="26" t="s">
        <v>693</v>
      </c>
      <c r="B301" s="23" t="str">
        <f>IFERROR(VLOOKUP(A301,hoja!$A$2:$E$970,4,FALSE),0)</f>
        <v>COSTA</v>
      </c>
      <c r="C301" s="23" t="str">
        <f>IFERROR(VLOOKUP(A301,hoja!$A$2:$E$1370,5,FALSE),0)</f>
        <v>BOSCONIA</v>
      </c>
      <c r="D301" s="23" t="str">
        <f>IFERROR(VLOOKUP(A301,hoja!A:D,3,FALSE),0)</f>
        <v>0449</v>
      </c>
      <c r="E301" s="23" t="s">
        <v>635</v>
      </c>
      <c r="F301" s="23" t="str">
        <f>IFERROR(VLOOKUP(E301,hoja!$A$2:$E$970,4,FALSE),0)</f>
        <v>CENTRO</v>
      </c>
      <c r="G301" s="23" t="str">
        <f>IFERROR(VLOOKUP(E301,hoja!$A$2:$E$970,5,FALSE),0)</f>
        <v>BOGOTÁ</v>
      </c>
      <c r="H301" s="103" t="str">
        <f>IFERROR(VLOOKUP(E301,hoja!A:C,3,FALSE),0)</f>
        <v>0021</v>
      </c>
      <c r="I301" s="24" t="str">
        <f t="shared" si="47"/>
        <v>04490021</v>
      </c>
      <c r="J301" s="23">
        <v>33.866666666697711</v>
      </c>
      <c r="K301" s="23">
        <v>809.02</v>
      </c>
      <c r="L301" s="23" t="str">
        <f t="shared" si="54"/>
        <v>NACIONAL</v>
      </c>
      <c r="M301" s="23" t="s">
        <v>621</v>
      </c>
      <c r="N301" s="23" t="s">
        <v>624</v>
      </c>
      <c r="O301" s="23">
        <f t="shared" si="48"/>
        <v>8</v>
      </c>
      <c r="P301" s="23" t="str">
        <f t="shared" si="46"/>
        <v>04490021La vega</v>
      </c>
    </row>
    <row r="302" spans="1:16" ht="14.45" hidden="1">
      <c r="A302" s="26" t="s">
        <v>693</v>
      </c>
      <c r="B302" s="23" t="str">
        <f>IFERROR(VLOOKUP(A302,hoja!$A$2:$E$970,4,FALSE),0)</f>
        <v>COSTA</v>
      </c>
      <c r="C302" s="23" t="str">
        <f>IFERROR(VLOOKUP(A302,hoja!$A$2:$E$1370,5,FALSE),0)</f>
        <v>BOSCONIA</v>
      </c>
      <c r="D302" s="23" t="str">
        <f>IFERROR(VLOOKUP(A302,hoja!A:D,3,FALSE),0)</f>
        <v>0449</v>
      </c>
      <c r="E302" s="23" t="s">
        <v>637</v>
      </c>
      <c r="F302" s="23" t="str">
        <f>IFERROR(VLOOKUP(E302,hoja!$A$2:$E$970,4,FALSE),0)</f>
        <v>SANTANDER</v>
      </c>
      <c r="G302" s="23" t="str">
        <f>IFERROR(VLOOKUP(E302,hoja!$A$2:$E$970,5,FALSE),0)</f>
        <v>PIEDECUESTA</v>
      </c>
      <c r="H302" s="103" t="str">
        <f>IFERROR(VLOOKUP(E302,hoja!A:C,3,FALSE),0)</f>
        <v>0422</v>
      </c>
      <c r="I302" s="24" t="str">
        <f t="shared" si="47"/>
        <v>04490422</v>
      </c>
      <c r="J302" s="23">
        <v>15.231666666688398</v>
      </c>
      <c r="K302" s="23">
        <v>407.30349999999999</v>
      </c>
      <c r="L302" s="23" t="str">
        <f t="shared" si="54"/>
        <v>NACIONAL</v>
      </c>
      <c r="M302" s="23" t="s">
        <v>618</v>
      </c>
      <c r="N302" s="23" t="str" cm="1">
        <f t="array" ref="N302">IFERROR(IF(M302="Principal","LES_ACTIVE",LES_INACTIVE),0)</f>
        <v>LES_ACTIVE</v>
      </c>
      <c r="O302" s="23">
        <f t="shared" si="48"/>
        <v>16</v>
      </c>
      <c r="P302" s="23" t="str">
        <f t="shared" si="46"/>
        <v>04490422Principal</v>
      </c>
    </row>
    <row r="303" spans="1:16" ht="14.45" hidden="1">
      <c r="A303" s="26" t="s">
        <v>693</v>
      </c>
      <c r="B303" s="23" t="str">
        <f>IFERROR(VLOOKUP(A303,hoja!$A$2:$E$970,4,FALSE),0)</f>
        <v>COSTA</v>
      </c>
      <c r="C303" s="23" t="str">
        <f>IFERROR(VLOOKUP(A303,hoja!$A$2:$E$1370,5,FALSE),0)</f>
        <v>BOSCONIA</v>
      </c>
      <c r="D303" s="23" t="str">
        <f>IFERROR(VLOOKUP(A303,hoja!A:D,3,FALSE),0)</f>
        <v>0449</v>
      </c>
      <c r="E303" s="23" t="s">
        <v>668</v>
      </c>
      <c r="F303" s="23" t="str">
        <f>IFERROR(VLOOKUP(E303,hoja!$A$2:$E$970,4,FALSE),0)</f>
        <v>COSTA</v>
      </c>
      <c r="G303" s="23" t="str">
        <f>IFERROR(VLOOKUP(E303,hoja!$A$2:$E$970,5,FALSE),0)</f>
        <v>VALLEDUPAR</v>
      </c>
      <c r="H303" s="103" t="str">
        <f>IFERROR(VLOOKUP(E303,hoja!A:C,3,FALSE),0)</f>
        <v>0447</v>
      </c>
      <c r="I303" s="24" t="str">
        <f t="shared" si="47"/>
        <v>04490447</v>
      </c>
      <c r="J303" s="23">
        <v>1.6287499999743886</v>
      </c>
      <c r="K303" s="23">
        <v>93.289000000000001</v>
      </c>
      <c r="L303" s="23" t="str">
        <f t="shared" si="50"/>
        <v>REGIONAL</v>
      </c>
      <c r="M303" s="23" t="s">
        <v>618</v>
      </c>
      <c r="N303" s="23" t="str" cm="1">
        <f t="array" ref="N303">IFERROR(IF(M303="Principal","LES_ACTIVE",LES_INACTIVE),0)</f>
        <v>LES_ACTIVE</v>
      </c>
      <c r="O303" s="23">
        <f t="shared" si="48"/>
        <v>25</v>
      </c>
      <c r="P303" s="23" t="str">
        <f t="shared" si="46"/>
        <v>04490447Principal</v>
      </c>
    </row>
    <row r="304" spans="1:16" ht="14.45" hidden="1">
      <c r="A304" s="26" t="s">
        <v>693</v>
      </c>
      <c r="B304" s="23" t="str">
        <f>IFERROR(VLOOKUP(A304,hoja!$A$2:$E$970,4,FALSE),0)</f>
        <v>COSTA</v>
      </c>
      <c r="C304" s="23" t="str">
        <f>IFERROR(VLOOKUP(A304,hoja!$A$2:$E$1370,5,FALSE),0)</f>
        <v>BOSCONIA</v>
      </c>
      <c r="D304" s="23" t="str">
        <f>IFERROR(VLOOKUP(A304,hoja!A:D,3,FALSE),0)</f>
        <v>0449</v>
      </c>
      <c r="E304" s="23" t="s">
        <v>642</v>
      </c>
      <c r="F304" s="23" t="str">
        <f>IFERROR(VLOOKUP(E304,hoja!$A$2:$E$970,4,FALSE),0)</f>
        <v>COSTA</v>
      </c>
      <c r="G304" s="23" t="str">
        <f>IFERROR(VLOOKUP(E304,hoja!$A$2:$E$970,5,FALSE),0)</f>
        <v>BARRANQUILLA</v>
      </c>
      <c r="H304" s="103" t="str">
        <f>IFERROR(VLOOKUP(E304,hoja!A:C,3,FALSE),0)</f>
        <v>0111</v>
      </c>
      <c r="I304" s="24" t="str">
        <f t="shared" si="47"/>
        <v>04490111</v>
      </c>
      <c r="J304" s="23">
        <v>5.1362499999522697</v>
      </c>
      <c r="K304" s="23">
        <v>212.566</v>
      </c>
      <c r="L304" s="23" t="str">
        <f t="shared" si="50"/>
        <v>REGIONAL</v>
      </c>
      <c r="M304" s="23" t="s">
        <v>618</v>
      </c>
      <c r="N304" s="23" t="str" cm="1">
        <f t="array" ref="N304">IFERROR(IF(M304="Principal","LES_ACTIVE",LES_INACTIVE),0)</f>
        <v>LES_ACTIVE</v>
      </c>
      <c r="O304" s="23">
        <f t="shared" si="48"/>
        <v>25</v>
      </c>
      <c r="P304" s="23" t="str">
        <f t="shared" si="46"/>
        <v>04490111Principal</v>
      </c>
    </row>
    <row r="305" spans="1:16" ht="14.45" hidden="1">
      <c r="A305" s="26" t="s">
        <v>694</v>
      </c>
      <c r="B305" s="23" t="str">
        <f>IFERROR(VLOOKUP(A305,hoja!$A$2:$E$970,4,FALSE),0)</f>
        <v>OCCIDENTE</v>
      </c>
      <c r="C305" s="23" t="str">
        <f>IFERROR(VLOOKUP(A305,hoja!$A$2:$E$1370,5,FALSE),0)</f>
        <v>BUENAVENTURA</v>
      </c>
      <c r="D305" s="23" t="str">
        <f>IFERROR(VLOOKUP(A305,hoja!A:D,3,FALSE),0)</f>
        <v>0131</v>
      </c>
      <c r="E305" s="23" t="s">
        <v>95</v>
      </c>
      <c r="F305" s="23" t="str">
        <f>IFERROR(VLOOKUP(E305,hoja!$A$2:$E$970,4,FALSE),0)</f>
        <v>OCCIDENTE</v>
      </c>
      <c r="G305" s="23" t="str">
        <f>IFERROR(VLOOKUP(E305,hoja!$A$2:$E$970,5,FALSE),0)</f>
        <v>CALI</v>
      </c>
      <c r="H305" s="103" t="str">
        <f>IFERROR(VLOOKUP(E305,hoja!A:C,3,FALSE),0)</f>
        <v>3024</v>
      </c>
      <c r="I305" s="24" t="str">
        <f t="shared" si="47"/>
        <v>01313024</v>
      </c>
      <c r="K305" s="23">
        <v>116</v>
      </c>
      <c r="L305" s="23" t="str">
        <f t="shared" si="50"/>
        <v>REGIONAL</v>
      </c>
      <c r="M305" s="23" t="s">
        <v>618</v>
      </c>
      <c r="N305" s="23" t="str" cm="1">
        <f t="array" ref="N305">IFERROR(IF(M305="Principal","LES_ACTIVE",LES_INACTIVE),0)</f>
        <v>LES_ACTIVE</v>
      </c>
      <c r="O305" s="23">
        <f t="shared" si="48"/>
        <v>25</v>
      </c>
      <c r="P305" s="23" t="str">
        <f t="shared" si="46"/>
        <v>01313024Principal</v>
      </c>
    </row>
    <row r="306" spans="1:16" ht="14.45" hidden="1">
      <c r="A306" s="26" t="s">
        <v>694</v>
      </c>
      <c r="B306" s="23" t="str">
        <f>IFERROR(VLOOKUP(A306,hoja!$A$2:$E$970,4,FALSE),0)</f>
        <v>OCCIDENTE</v>
      </c>
      <c r="C306" s="23" t="str">
        <f>IFERROR(VLOOKUP(A306,hoja!$A$2:$E$1370,5,FALSE),0)</f>
        <v>BUENAVENTURA</v>
      </c>
      <c r="D306" s="23" t="str">
        <f>IFERROR(VLOOKUP(A306,hoja!A:D,3,FALSE),0)</f>
        <v>0131</v>
      </c>
      <c r="E306" s="23" t="s">
        <v>650</v>
      </c>
      <c r="F306" s="23" t="str">
        <f>IFERROR(VLOOKUP(E306,hoja!$A$2:$E$970,4,FALSE),0)</f>
        <v>OCCIDENTE</v>
      </c>
      <c r="G306" s="23" t="str">
        <f>IFERROR(VLOOKUP(E306,hoja!$A$2:$E$970,5,FALSE),0)</f>
        <v>CALOTO</v>
      </c>
      <c r="H306" s="103" t="str">
        <f>IFERROR(VLOOKUP(E306,hoja!A:C,3,FALSE),0)</f>
        <v>0445</v>
      </c>
      <c r="I306" s="24" t="str">
        <f t="shared" si="47"/>
        <v>01310445</v>
      </c>
      <c r="J306" s="23">
        <v>15.528333333291812</v>
      </c>
      <c r="K306" s="23">
        <v>196.82149999999999</v>
      </c>
      <c r="L306" s="23" t="str">
        <f t="shared" si="50"/>
        <v>REGIONAL</v>
      </c>
      <c r="M306" s="23" t="s">
        <v>618</v>
      </c>
      <c r="N306" s="23" t="str" cm="1">
        <f t="array" ref="N306">IFERROR(IF(M306="Principal","LES_ACTIVE",LES_INACTIVE),0)</f>
        <v>LES_ACTIVE</v>
      </c>
      <c r="O306" s="23">
        <f t="shared" si="48"/>
        <v>25</v>
      </c>
      <c r="P306" s="23" t="str">
        <f t="shared" si="46"/>
        <v>01310445Principal</v>
      </c>
    </row>
    <row r="307" spans="1:16" ht="14.45" hidden="1">
      <c r="A307" s="26" t="s">
        <v>694</v>
      </c>
      <c r="B307" s="23" t="str">
        <f>IFERROR(VLOOKUP(A307,hoja!$A$2:$E$970,4,FALSE),0)</f>
        <v>OCCIDENTE</v>
      </c>
      <c r="C307" s="23" t="str">
        <f>IFERROR(VLOOKUP(A307,hoja!$A$2:$E$1370,5,FALSE),0)</f>
        <v>BUENAVENTURA</v>
      </c>
      <c r="D307" s="23" t="str">
        <f>IFERROR(VLOOKUP(A307,hoja!A:D,3,FALSE),0)</f>
        <v>0131</v>
      </c>
      <c r="E307" s="23" t="s">
        <v>107</v>
      </c>
      <c r="F307" s="23" t="str">
        <f>IFERROR(VLOOKUP(E307,hoja!$A$2:$E$970,4,FALSE),0)</f>
        <v>COSTA</v>
      </c>
      <c r="G307" s="23" t="str">
        <f>IFERROR(VLOOKUP(E307,hoja!$A$2:$E$970,5,FALSE),0)</f>
        <v>CARTAGENA</v>
      </c>
      <c r="H307" s="103">
        <v>3002</v>
      </c>
      <c r="I307" s="24" t="str">
        <f t="shared" si="47"/>
        <v>01313002</v>
      </c>
      <c r="K307" s="23">
        <v>1111</v>
      </c>
      <c r="L307" s="23" t="str">
        <f>IF(B307=F307,"REGIONAL","NACIONAL")</f>
        <v>NACIONAL</v>
      </c>
      <c r="M307" s="23" t="s">
        <v>618</v>
      </c>
      <c r="N307" s="23" t="str" cm="1">
        <f t="array" ref="N307">IFERROR(IF(M307="Principal","LES_ACTIVE",LES_INACTIVE),0)</f>
        <v>LES_ACTIVE</v>
      </c>
      <c r="O307" s="23">
        <f t="shared" si="48"/>
        <v>6</v>
      </c>
      <c r="P307" s="23" t="str">
        <f t="shared" si="46"/>
        <v>01313002Principal</v>
      </c>
    </row>
    <row r="308" spans="1:16" ht="14.45" hidden="1">
      <c r="A308" s="26" t="s">
        <v>694</v>
      </c>
      <c r="B308" s="23" t="str">
        <f>IFERROR(VLOOKUP(A308,hoja!$A$2:$E$970,4,FALSE),0)</f>
        <v>OCCIDENTE</v>
      </c>
      <c r="C308" s="23" t="str">
        <f>IFERROR(VLOOKUP(A308,hoja!$A$2:$E$1370,5,FALSE),0)</f>
        <v>BUENAVENTURA</v>
      </c>
      <c r="D308" s="23" t="str">
        <f>IFERROR(VLOOKUP(A308,hoja!A:D,3,FALSE),0)</f>
        <v>0131</v>
      </c>
      <c r="E308" s="23" t="s">
        <v>694</v>
      </c>
      <c r="F308" s="23" t="str">
        <f>IFERROR(VLOOKUP(E308,hoja!$A$2:$E$970,4,FALSE),0)</f>
        <v>OCCIDENTE</v>
      </c>
      <c r="G308" s="23" t="str">
        <f>IFERROR(VLOOKUP(E308,hoja!$A$2:$E$970,5,FALSE),0)</f>
        <v>BUENAVENTURA</v>
      </c>
      <c r="H308" s="103" t="str">
        <f>IFERROR(VLOOKUP(E308,hoja!A:C,3,FALSE),0)</f>
        <v>0131</v>
      </c>
      <c r="I308" s="24" t="str">
        <f t="shared" si="47"/>
        <v>01310131</v>
      </c>
      <c r="K308" s="23">
        <v>15</v>
      </c>
      <c r="L308" s="23" t="str">
        <f t="shared" si="50"/>
        <v>REGIONAL</v>
      </c>
      <c r="M308" s="23" t="s">
        <v>618</v>
      </c>
      <c r="N308" s="23" t="str" cm="1">
        <f t="array" ref="N308">IFERROR(IF(M308="Principal","LES_ACTIVE",LES_INACTIVE),0)</f>
        <v>LES_ACTIVE</v>
      </c>
      <c r="O308" s="23">
        <f t="shared" si="48"/>
        <v>25</v>
      </c>
      <c r="P308" s="23" t="str">
        <f t="shared" si="46"/>
        <v>01310131Principal</v>
      </c>
    </row>
    <row r="309" spans="1:16" ht="14.45" hidden="1">
      <c r="A309" s="26" t="s">
        <v>694</v>
      </c>
      <c r="B309" s="23" t="str">
        <f>IFERROR(VLOOKUP(A309,hoja!$A$2:$E$970,4,FALSE),0)</f>
        <v>OCCIDENTE</v>
      </c>
      <c r="C309" s="23" t="str">
        <f>IFERROR(VLOOKUP(A309,hoja!$A$2:$E$1370,5,FALSE),0)</f>
        <v>BUENAVENTURA</v>
      </c>
      <c r="D309" s="23" t="str">
        <f>IFERROR(VLOOKUP(A309,hoja!A:D,3,FALSE),0)</f>
        <v>0131</v>
      </c>
      <c r="E309" s="23" t="s">
        <v>683</v>
      </c>
      <c r="F309" s="23" t="str">
        <f>IFERROR(VLOOKUP(E309,hoja!$A$2:$E$970,4,FALSE),0)</f>
        <v>OCCIDENTE</v>
      </c>
      <c r="G309" s="23" t="str">
        <f>IFERROR(VLOOKUP(E309,hoja!$A$2:$E$970,5,FALSE),0)</f>
        <v>BUGA</v>
      </c>
      <c r="H309" s="103" t="str">
        <f>IFERROR(VLOOKUP(E309,hoja!A:C,3,FALSE),0)</f>
        <v>0411</v>
      </c>
      <c r="I309" s="24" t="str">
        <f t="shared" si="47"/>
        <v>01310411</v>
      </c>
      <c r="J309" s="23">
        <v>3.2666666666627862</v>
      </c>
      <c r="K309" s="23">
        <v>126.123</v>
      </c>
      <c r="L309" s="23" t="str">
        <f t="shared" si="50"/>
        <v>REGIONAL</v>
      </c>
      <c r="M309" s="23" t="s">
        <v>618</v>
      </c>
      <c r="N309" s="23" t="str" cm="1">
        <f t="array" ref="N309">IFERROR(IF(M309="Principal","LES_ACTIVE",LES_INACTIVE),0)</f>
        <v>LES_ACTIVE</v>
      </c>
      <c r="O309" s="23">
        <f t="shared" si="48"/>
        <v>25</v>
      </c>
      <c r="P309" s="23" t="str">
        <f t="shared" si="46"/>
        <v>01310411Principal</v>
      </c>
    </row>
    <row r="310" spans="1:16" ht="14.45" hidden="1">
      <c r="A310" s="26" t="s">
        <v>694</v>
      </c>
      <c r="B310" s="23" t="str">
        <f>IFERROR(VLOOKUP(A310,hoja!$A$2:$E$970,4,FALSE),0)</f>
        <v>OCCIDENTE</v>
      </c>
      <c r="C310" s="23" t="str">
        <f>IFERROR(VLOOKUP(A310,hoja!$A$2:$E$1370,5,FALSE),0)</f>
        <v>BUENAVENTURA</v>
      </c>
      <c r="D310" s="23" t="str">
        <f>IFERROR(VLOOKUP(A310,hoja!A:D,3,FALSE),0)</f>
        <v>0131</v>
      </c>
      <c r="E310" s="23" t="s">
        <v>660</v>
      </c>
      <c r="F310" s="23" t="str">
        <f>IFERROR(VLOOKUP(E310,hoja!$A$2:$E$970,4,FALSE),0)</f>
        <v>CENTRO</v>
      </c>
      <c r="G310" s="23" t="str">
        <f>IFERROR(VLOOKUP(E310,hoja!$A$2:$E$970,5,FALSE),0)</f>
        <v>BOGOTÁ</v>
      </c>
      <c r="H310" s="103" t="str">
        <f>IFERROR(VLOOKUP(E310,hoja!A:C,3,FALSE),0)</f>
        <v>0035</v>
      </c>
      <c r="I310" s="24" t="str">
        <f t="shared" si="47"/>
        <v>01310035</v>
      </c>
      <c r="K310" s="23">
        <v>502</v>
      </c>
      <c r="L310" s="23" t="str">
        <f>IF(B310=F310,"REGIONAL","NACIONAL")</f>
        <v>NACIONAL</v>
      </c>
      <c r="M310" s="23" t="s">
        <v>618</v>
      </c>
      <c r="N310" s="23" t="str" cm="1">
        <f t="array" ref="N310">IFERROR(IF(M310="Principal","LES_ACTIVE",LES_INACTIVE),0)</f>
        <v>LES_ACTIVE</v>
      </c>
      <c r="O310" s="23">
        <f t="shared" si="48"/>
        <v>12</v>
      </c>
      <c r="P310" s="23" t="str">
        <f t="shared" si="46"/>
        <v>01310035Principal</v>
      </c>
    </row>
    <row r="311" spans="1:16" ht="14.45" hidden="1">
      <c r="A311" s="26" t="s">
        <v>694</v>
      </c>
      <c r="B311" s="23" t="str">
        <f>IFERROR(VLOOKUP(A311,hoja!$A$2:$E$970,4,FALSE),0)</f>
        <v>OCCIDENTE</v>
      </c>
      <c r="C311" s="23" t="str">
        <f>IFERROR(VLOOKUP(A311,hoja!$A$2:$E$1370,5,FALSE),0)</f>
        <v>BUENAVENTURA</v>
      </c>
      <c r="D311" s="23" t="str">
        <f>IFERROR(VLOOKUP(A311,hoja!A:D,3,FALSE),0)</f>
        <v>0131</v>
      </c>
      <c r="E311" s="23" t="s">
        <v>726</v>
      </c>
      <c r="F311" s="23" t="str">
        <f>IFERROR(VLOOKUP(E311,hoja!$A$2:$E$970,4,FALSE),0)</f>
        <v>OCCIDENTE</v>
      </c>
      <c r="G311" s="23" t="str">
        <f>IFERROR(VLOOKUP(E311,hoja!$A$2:$E$970,5,FALSE),0)</f>
        <v>TUMACO</v>
      </c>
      <c r="H311" s="103" t="str">
        <f>IFERROR(VLOOKUP(E311,hoja!A:C,3,FALSE),0)</f>
        <v>0396</v>
      </c>
      <c r="I311" s="24" t="str">
        <f t="shared" si="47"/>
        <v>01310396</v>
      </c>
      <c r="K311" s="23">
        <v>778</v>
      </c>
      <c r="L311" s="23" t="str">
        <f t="shared" si="50"/>
        <v>REGIONAL</v>
      </c>
      <c r="M311" s="23" t="s">
        <v>618</v>
      </c>
      <c r="N311" s="23" t="str" cm="1">
        <f t="array" ref="N311">IFERROR(IF(M311="Principal","LES_ACTIVE",LES_INACTIVE),0)</f>
        <v>LES_ACTIVE</v>
      </c>
      <c r="O311" s="23">
        <f t="shared" si="48"/>
        <v>12</v>
      </c>
      <c r="P311" s="23" t="str">
        <f t="shared" si="46"/>
        <v>01310396Principal</v>
      </c>
    </row>
    <row r="312" spans="1:16" ht="14.45" hidden="1">
      <c r="A312" s="26" t="s">
        <v>694</v>
      </c>
      <c r="B312" s="23" t="str">
        <f>IFERROR(VLOOKUP(A312,hoja!$A$2:$E$970,4,FALSE),0)</f>
        <v>OCCIDENTE</v>
      </c>
      <c r="C312" s="23" t="str">
        <f>IFERROR(VLOOKUP(A312,hoja!$A$2:$E$1370,5,FALSE),0)</f>
        <v>BUENAVENTURA</v>
      </c>
      <c r="D312" s="23" t="str">
        <f>IFERROR(VLOOKUP(A312,hoja!A:D,3,FALSE),0)</f>
        <v>0131</v>
      </c>
      <c r="E312" s="23" t="s">
        <v>630</v>
      </c>
      <c r="F312" s="23" t="str">
        <f>IFERROR(VLOOKUP(E312,hoja!$A$2:$E$970,4,FALSE),0)</f>
        <v>CENTRO</v>
      </c>
      <c r="G312" s="23" t="str">
        <f>IFERROR(VLOOKUP(E312,hoja!$A$2:$E$970,5,FALSE),0)</f>
        <v>SESQUILÉ</v>
      </c>
      <c r="H312" s="103" t="str">
        <f>IFERROR(VLOOKUP(E312,hoja!A:C,3,FALSE),0)</f>
        <v>1501</v>
      </c>
      <c r="I312" s="24" t="str">
        <f t="shared" si="47"/>
        <v>01311501</v>
      </c>
      <c r="J312" s="23">
        <v>18.416666666627862</v>
      </c>
      <c r="K312" s="23">
        <v>489.33300000000003</v>
      </c>
      <c r="L312" s="23" t="str">
        <f>IF(B312=F312,"REGIONAL","NACIONAL")</f>
        <v>NACIONAL</v>
      </c>
      <c r="M312" s="23" t="s">
        <v>618</v>
      </c>
      <c r="N312" s="23" t="str" cm="1">
        <f t="array" ref="N312">IFERROR(IF(M312="Principal","LES_ACTIVE",LES_INACTIVE),0)</f>
        <v>LES_ACTIVE</v>
      </c>
      <c r="O312" s="23">
        <f t="shared" si="48"/>
        <v>16</v>
      </c>
      <c r="P312" s="23" t="str">
        <f t="shared" si="46"/>
        <v>01311501Principal</v>
      </c>
    </row>
    <row r="313" spans="1:16" ht="14.45" hidden="1">
      <c r="A313" s="26" t="s">
        <v>694</v>
      </c>
      <c r="B313" s="23" t="str">
        <f>IFERROR(VLOOKUP(A313,hoja!$A$2:$E$970,4,FALSE),0)</f>
        <v>OCCIDENTE</v>
      </c>
      <c r="C313" s="23" t="str">
        <f>IFERROR(VLOOKUP(A313,hoja!$A$2:$E$1370,5,FALSE),0)</f>
        <v>BUENAVENTURA</v>
      </c>
      <c r="D313" s="23" t="str">
        <f>IFERROR(VLOOKUP(A313,hoja!A:D,3,FALSE),0)</f>
        <v>0131</v>
      </c>
      <c r="E313" s="23" t="s">
        <v>684</v>
      </c>
      <c r="F313" s="23" t="str">
        <f>IFERROR(VLOOKUP(E313,hoja!$A$2:$E$970,4,FALSE),0)</f>
        <v>ANTIOQUIA</v>
      </c>
      <c r="G313" s="23" t="str">
        <f>IFERROR(VLOOKUP(E313,hoja!$A$2:$E$970,5,FALSE),0)</f>
        <v>MEDELLÍN</v>
      </c>
      <c r="H313" s="103" t="str">
        <f>IFERROR(VLOOKUP(E313,hoja!A:C,3,FALSE),0)</f>
        <v>60046</v>
      </c>
      <c r="I313" s="24" t="str">
        <f t="shared" si="47"/>
        <v>013160046</v>
      </c>
      <c r="K313" s="23">
        <v>440</v>
      </c>
      <c r="L313" s="23" t="str">
        <f t="shared" ref="L313:L322" si="55">IF(B313=F313,"REGIONAL","NACIONAL")</f>
        <v>NACIONAL</v>
      </c>
      <c r="M313" s="23" t="s">
        <v>618</v>
      </c>
      <c r="N313" s="23" t="str" cm="1">
        <f t="array" ref="N313">IFERROR(IF(M313="Principal","LES_ACTIVE",LES_INACTIVE),0)</f>
        <v>LES_ACTIVE</v>
      </c>
      <c r="O313" s="23">
        <f t="shared" si="48"/>
        <v>16</v>
      </c>
      <c r="P313" s="23" t="str">
        <f t="shared" si="46"/>
        <v>013160046Principal</v>
      </c>
    </row>
    <row r="314" spans="1:16" ht="14.45" hidden="1">
      <c r="A314" s="26" t="s">
        <v>694</v>
      </c>
      <c r="B314" s="23" t="str">
        <f>IFERROR(VLOOKUP(A314,hoja!$A$2:$E$970,4,FALSE),0)</f>
        <v>OCCIDENTE</v>
      </c>
      <c r="C314" s="23" t="str">
        <f>IFERROR(VLOOKUP(A314,hoja!$A$2:$E$1370,5,FALSE),0)</f>
        <v>BUENAVENTURA</v>
      </c>
      <c r="D314" s="23" t="str">
        <f>IFERROR(VLOOKUP(A314,hoja!A:D,3,FALSE),0)</f>
        <v>0131</v>
      </c>
      <c r="E314" s="23" t="s">
        <v>633</v>
      </c>
      <c r="F314" s="23" t="str">
        <f>IFERROR(VLOOKUP(E314,hoja!$A$2:$E$970,4,FALSE),0)</f>
        <v>CENTRO</v>
      </c>
      <c r="G314" s="23" t="str">
        <f>IFERROR(VLOOKUP(E314,hoja!$A$2:$E$970,5,FALSE),0)</f>
        <v>BOGOTÁ</v>
      </c>
      <c r="H314" s="103" t="str">
        <f>IFERROR(VLOOKUP(E314,hoja!A:C,3,FALSE),0)</f>
        <v>0002</v>
      </c>
      <c r="I314" s="24" t="str">
        <f t="shared" si="47"/>
        <v>01310002</v>
      </c>
      <c r="K314" s="23">
        <v>502</v>
      </c>
      <c r="L314" s="23" t="str">
        <f t="shared" si="55"/>
        <v>NACIONAL</v>
      </c>
      <c r="M314" s="23" t="s">
        <v>618</v>
      </c>
      <c r="N314" s="23" t="str" cm="1">
        <f t="array" ref="N314">IFERROR(IF(M314="Principal","LES_ACTIVE",LES_INACTIVE),0)</f>
        <v>LES_ACTIVE</v>
      </c>
      <c r="O314" s="23">
        <f t="shared" si="48"/>
        <v>12</v>
      </c>
      <c r="P314" s="23" t="str">
        <f t="shared" ref="P314:P376" si="56">D314&amp;H314&amp;M314</f>
        <v>01310002Principal</v>
      </c>
    </row>
    <row r="315" spans="1:16" ht="14.45" hidden="1">
      <c r="A315" s="26" t="s">
        <v>694</v>
      </c>
      <c r="B315" s="23" t="str">
        <f>IFERROR(VLOOKUP(A315,hoja!$A$2:$E$970,4,FALSE),0)</f>
        <v>OCCIDENTE</v>
      </c>
      <c r="C315" s="23" t="str">
        <f>IFERROR(VLOOKUP(A315,hoja!$A$2:$E$1370,5,FALSE),0)</f>
        <v>BUENAVENTURA</v>
      </c>
      <c r="D315" s="23" t="str">
        <f>IFERROR(VLOOKUP(A315,hoja!A:D,3,FALSE),0)</f>
        <v>0131</v>
      </c>
      <c r="E315" s="23" t="s">
        <v>634</v>
      </c>
      <c r="F315" s="23" t="str">
        <f>IFERROR(VLOOKUP(E315,hoja!$A$2:$E$970,4,FALSE),0)</f>
        <v>CENTRO</v>
      </c>
      <c r="G315" s="23" t="str">
        <f>IFERROR(VLOOKUP(E315,hoja!$A$2:$E$970,5,FALSE),0)</f>
        <v>BOGOTÁ</v>
      </c>
      <c r="H315" s="103" t="str">
        <f>IFERROR(VLOOKUP(E315,hoja!A:C,3,FALSE),0)</f>
        <v>0011</v>
      </c>
      <c r="I315" s="24" t="str">
        <f t="shared" ref="I315:I377" si="57">D315&amp;H315</f>
        <v>01310011</v>
      </c>
      <c r="K315" s="23">
        <v>502</v>
      </c>
      <c r="L315" s="23" t="str">
        <f t="shared" si="55"/>
        <v>NACIONAL</v>
      </c>
      <c r="M315" s="23" t="s">
        <v>618</v>
      </c>
      <c r="N315" s="23" t="str" cm="1">
        <f t="array" ref="N315">IFERROR(IF(M315="Principal","LES_ACTIVE",LES_INACTIVE),0)</f>
        <v>LES_ACTIVE</v>
      </c>
      <c r="O315" s="23">
        <f t="shared" si="48"/>
        <v>12</v>
      </c>
      <c r="P315" s="23" t="str">
        <f t="shared" si="56"/>
        <v>01310011Principal</v>
      </c>
    </row>
    <row r="316" spans="1:16" ht="14.45" hidden="1">
      <c r="A316" s="26" t="s">
        <v>694</v>
      </c>
      <c r="B316" s="23" t="str">
        <f>IFERROR(VLOOKUP(A316,hoja!$A$2:$E$970,4,FALSE),0)</f>
        <v>OCCIDENTE</v>
      </c>
      <c r="C316" s="23" t="str">
        <f>IFERROR(VLOOKUP(A316,hoja!$A$2:$E$1370,5,FALSE),0)</f>
        <v>BUENAVENTURA</v>
      </c>
      <c r="D316" s="23" t="str">
        <f>IFERROR(VLOOKUP(A316,hoja!A:D,3,FALSE),0)</f>
        <v>0131</v>
      </c>
      <c r="E316" s="23" t="s">
        <v>635</v>
      </c>
      <c r="F316" s="23" t="str">
        <f>IFERROR(VLOOKUP(E316,hoja!$A$2:$E$970,4,FALSE),0)</f>
        <v>CENTRO</v>
      </c>
      <c r="G316" s="23" t="str">
        <f>IFERROR(VLOOKUP(E316,hoja!$A$2:$E$970,5,FALSE),0)</f>
        <v>BOGOTÁ</v>
      </c>
      <c r="H316" s="103" t="str">
        <f>IFERROR(VLOOKUP(E316,hoja!A:C,3,FALSE),0)</f>
        <v>0021</v>
      </c>
      <c r="I316" s="24" t="str">
        <f t="shared" si="57"/>
        <v>01310021</v>
      </c>
      <c r="K316" s="23">
        <v>502</v>
      </c>
      <c r="L316" s="23" t="str">
        <f t="shared" si="55"/>
        <v>NACIONAL</v>
      </c>
      <c r="M316" s="23" t="s">
        <v>618</v>
      </c>
      <c r="N316" s="23" t="str" cm="1">
        <f t="array" ref="N316">IFERROR(IF(M316="Principal","LES_ACTIVE",LES_INACTIVE),0)</f>
        <v>LES_ACTIVE</v>
      </c>
      <c r="O316" s="23">
        <f t="shared" si="48"/>
        <v>12</v>
      </c>
      <c r="P316" s="23" t="str">
        <f t="shared" si="56"/>
        <v>01310021Principal</v>
      </c>
    </row>
    <row r="317" spans="1:16" ht="14.45" hidden="1">
      <c r="A317" s="26" t="s">
        <v>694</v>
      </c>
      <c r="B317" s="23" t="str">
        <f>IFERROR(VLOOKUP(A317,hoja!$A$2:$E$970,4,FALSE),0)</f>
        <v>OCCIDENTE</v>
      </c>
      <c r="C317" s="23" t="str">
        <f>IFERROR(VLOOKUP(A317,hoja!$A$2:$E$1370,5,FALSE),0)</f>
        <v>BUENAVENTURA</v>
      </c>
      <c r="D317" s="23" t="str">
        <f>IFERROR(VLOOKUP(A317,hoja!A:D,3,FALSE),0)</f>
        <v>0131</v>
      </c>
      <c r="E317" s="23" t="s">
        <v>336</v>
      </c>
      <c r="F317" s="23" t="str">
        <f>IFERROR(VLOOKUP(E317,hoja!$A$2:$E$970,4,FALSE),0)</f>
        <v>CENTRO</v>
      </c>
      <c r="G317" s="23" t="str">
        <f>IFERROR(VLOOKUP(E317,hoja!$A$2:$E$970,5,FALSE),0)</f>
        <v>MOSQUERA</v>
      </c>
      <c r="H317" s="103" t="str">
        <f>IFERROR(VLOOKUP(E317,hoja!A:C,3,FALSE),0)</f>
        <v>10216</v>
      </c>
      <c r="I317" s="24" t="str">
        <f t="shared" si="57"/>
        <v>013110216</v>
      </c>
      <c r="K317" s="23">
        <v>478</v>
      </c>
      <c r="L317" s="23" t="str">
        <f t="shared" si="55"/>
        <v>NACIONAL</v>
      </c>
      <c r="M317" s="23" t="s">
        <v>618</v>
      </c>
      <c r="N317" s="23" t="str" cm="1">
        <f t="array" ref="N317">IFERROR(IF(M317="Principal","LES_ACTIVE",LES_INACTIVE),0)</f>
        <v>LES_ACTIVE</v>
      </c>
      <c r="O317" s="23">
        <f t="shared" ref="O317:O379" si="58">IF(K317&lt;=250,25,IF(K317&lt;=500,16,IF(K317&lt;=800,12,IF(K317&lt;=1100,8,IF(K317&lt;=1400,6,IF(K317&lt;=1700,5))))))</f>
        <v>16</v>
      </c>
      <c r="P317" s="23" t="str">
        <f t="shared" si="56"/>
        <v>013110216Principal</v>
      </c>
    </row>
    <row r="318" spans="1:16" ht="14.45" hidden="1">
      <c r="A318" s="26" t="s">
        <v>694</v>
      </c>
      <c r="B318" s="23" t="str">
        <f>IFERROR(VLOOKUP(A318,hoja!$A$2:$E$970,4,FALSE),0)</f>
        <v>OCCIDENTE</v>
      </c>
      <c r="C318" s="23" t="str">
        <f>IFERROR(VLOOKUP(A318,hoja!$A$2:$E$1370,5,FALSE),0)</f>
        <v>BUENAVENTURA</v>
      </c>
      <c r="D318" s="23" t="str">
        <f>IFERROR(VLOOKUP(A318,hoja!A:D,3,FALSE),0)</f>
        <v>0131</v>
      </c>
      <c r="E318" s="23" t="s">
        <v>617</v>
      </c>
      <c r="F318" s="23" t="str">
        <f>IFERROR(VLOOKUP(E318,hoja!$A$2:$E$970,4,FALSE),0)</f>
        <v>ANTIOQUIA</v>
      </c>
      <c r="G318" s="23" t="str">
        <f>IFERROR(VLOOKUP(E318,hoja!$A$2:$E$970,5,FALSE),0)</f>
        <v>MEDELLÍN</v>
      </c>
      <c r="H318" s="103">
        <f>IFERROR(VLOOKUP(E318,hoja!A:C,3,FALSE),0)</f>
        <v>50443</v>
      </c>
      <c r="I318" s="24" t="str">
        <f t="shared" si="57"/>
        <v>013150443</v>
      </c>
      <c r="K318" s="23">
        <v>470</v>
      </c>
      <c r="L318" s="23" t="str">
        <f t="shared" si="55"/>
        <v>NACIONAL</v>
      </c>
      <c r="M318" s="23" t="s">
        <v>618</v>
      </c>
      <c r="N318" s="23" t="str" cm="1">
        <f t="array" ref="N318">IFERROR(IF(M318="Principal","LES_ACTIVE",LES_INACTIVE),0)</f>
        <v>LES_ACTIVE</v>
      </c>
      <c r="O318" s="23">
        <f t="shared" si="58"/>
        <v>16</v>
      </c>
      <c r="P318" s="23" t="str">
        <f t="shared" si="56"/>
        <v>013150443Principal</v>
      </c>
    </row>
    <row r="319" spans="1:16" ht="14.45" hidden="1">
      <c r="A319" s="26" t="s">
        <v>694</v>
      </c>
      <c r="B319" s="23" t="str">
        <f>IFERROR(VLOOKUP(A319,hoja!$A$2:$E$970,4,FALSE),0)</f>
        <v>OCCIDENTE</v>
      </c>
      <c r="C319" s="23" t="str">
        <f>IFERROR(VLOOKUP(A319,hoja!$A$2:$E$1370,5,FALSE),0)</f>
        <v>BUENAVENTURA</v>
      </c>
      <c r="D319" s="23" t="str">
        <f>IFERROR(VLOOKUP(A319,hoja!A:D,3,FALSE),0)</f>
        <v>0131</v>
      </c>
      <c r="E319" s="23" t="s">
        <v>653</v>
      </c>
      <c r="F319" s="23" t="str">
        <f>IFERROR(VLOOKUP(E319,hoja!$A$2:$E$970,4,FALSE),0)</f>
        <v>CENTRO</v>
      </c>
      <c r="G319" s="23" t="str">
        <f>IFERROR(VLOOKUP(E319,hoja!$A$2:$E$970,5,FALSE),0)</f>
        <v>MADRID</v>
      </c>
      <c r="H319" s="103" t="str">
        <f>IFERROR(VLOOKUP(E319,hoja!A:C,3,FALSE),0)</f>
        <v>2023</v>
      </c>
      <c r="I319" s="24" t="str">
        <f t="shared" si="57"/>
        <v>01312023</v>
      </c>
      <c r="J319" s="23">
        <v>24.499999999970896</v>
      </c>
      <c r="K319" s="23">
        <v>479.85149999999999</v>
      </c>
      <c r="L319" s="23" t="str">
        <f t="shared" si="55"/>
        <v>NACIONAL</v>
      </c>
      <c r="M319" s="23" t="s">
        <v>618</v>
      </c>
      <c r="N319" s="23" t="str" cm="1">
        <f t="array" ref="N319">IFERROR(IF(M319="Principal","LES_ACTIVE",LES_INACTIVE),0)</f>
        <v>LES_ACTIVE</v>
      </c>
      <c r="O319" s="23">
        <f t="shared" si="58"/>
        <v>16</v>
      </c>
      <c r="P319" s="23" t="str">
        <f t="shared" si="56"/>
        <v>01312023Principal</v>
      </c>
    </row>
    <row r="320" spans="1:16" ht="14.45" hidden="1">
      <c r="A320" s="26" t="s">
        <v>694</v>
      </c>
      <c r="B320" s="23" t="str">
        <f>IFERROR(VLOOKUP(A320,hoja!$A$2:$E$970,4,FALSE),0)</f>
        <v>OCCIDENTE</v>
      </c>
      <c r="C320" s="23" t="str">
        <f>IFERROR(VLOOKUP(A320,hoja!$A$2:$E$1370,5,FALSE),0)</f>
        <v>BUENAVENTURA</v>
      </c>
      <c r="D320" s="23" t="str">
        <f>IFERROR(VLOOKUP(A320,hoja!A:D,3,FALSE),0)</f>
        <v>0131</v>
      </c>
      <c r="E320" s="23" t="s">
        <v>641</v>
      </c>
      <c r="F320" s="23" t="str">
        <f>IFERROR(VLOOKUP(E320,hoja!$A$2:$E$970,4,FALSE),0)</f>
        <v>ANTIOQUIA</v>
      </c>
      <c r="G320" s="23" t="str">
        <f>IFERROR(VLOOKUP(E320,hoja!$A$2:$E$970,5,FALSE),0)</f>
        <v>MEDELLÍN</v>
      </c>
      <c r="H320" s="103" t="str">
        <f>IFERROR(VLOOKUP(E320,hoja!A:C,3,FALSE),0)</f>
        <v>0079</v>
      </c>
      <c r="I320" s="24" t="str">
        <f t="shared" si="57"/>
        <v>01310079</v>
      </c>
      <c r="K320" s="23">
        <v>465</v>
      </c>
      <c r="L320" s="23" t="str">
        <f t="shared" si="55"/>
        <v>NACIONAL</v>
      </c>
      <c r="M320" s="23" t="s">
        <v>618</v>
      </c>
      <c r="N320" s="23" t="str" cm="1">
        <f t="array" ref="N320">IFERROR(IF(M320="Principal","LES_ACTIVE",LES_INACTIVE),0)</f>
        <v>LES_ACTIVE</v>
      </c>
      <c r="O320" s="23">
        <f t="shared" si="58"/>
        <v>16</v>
      </c>
      <c r="P320" s="23" t="str">
        <f t="shared" si="56"/>
        <v>01310079Principal</v>
      </c>
    </row>
    <row r="321" spans="1:16" ht="14.45" hidden="1">
      <c r="A321" s="26" t="s">
        <v>694</v>
      </c>
      <c r="B321" s="23" t="str">
        <f>IFERROR(VLOOKUP(A321,hoja!$A$2:$E$970,4,FALSE),0)</f>
        <v>OCCIDENTE</v>
      </c>
      <c r="C321" s="23" t="str">
        <f>IFERROR(VLOOKUP(A321,hoja!$A$2:$E$1370,5,FALSE),0)</f>
        <v>BUENAVENTURA</v>
      </c>
      <c r="D321" s="23" t="str">
        <f>IFERROR(VLOOKUP(A321,hoja!A:D,3,FALSE),0)</f>
        <v>0131</v>
      </c>
      <c r="E321" s="23" t="s">
        <v>642</v>
      </c>
      <c r="F321" s="23" t="str">
        <f>IFERROR(VLOOKUP(E321,hoja!$A$2:$E$970,4,FALSE),0)</f>
        <v>COSTA</v>
      </c>
      <c r="G321" s="23" t="str">
        <f>IFERROR(VLOOKUP(E321,hoja!$A$2:$E$970,5,FALSE),0)</f>
        <v>BARRANQUILLA</v>
      </c>
      <c r="H321" s="103" t="str">
        <f>IFERROR(VLOOKUP(E321,hoja!A:C,3,FALSE),0)</f>
        <v>0111</v>
      </c>
      <c r="I321" s="24" t="str">
        <f t="shared" si="57"/>
        <v>01310111</v>
      </c>
      <c r="K321" s="23">
        <v>1169</v>
      </c>
      <c r="L321" s="23" t="str">
        <f t="shared" si="55"/>
        <v>NACIONAL</v>
      </c>
      <c r="M321" s="23" t="s">
        <v>618</v>
      </c>
      <c r="N321" s="23" t="str" cm="1">
        <f t="array" ref="N321">IFERROR(IF(M321="Principal","LES_ACTIVE",LES_INACTIVE),0)</f>
        <v>LES_ACTIVE</v>
      </c>
      <c r="O321" s="23">
        <f t="shared" si="58"/>
        <v>6</v>
      </c>
      <c r="P321" s="23" t="str">
        <f t="shared" si="56"/>
        <v>01310111Principal</v>
      </c>
    </row>
    <row r="322" spans="1:16" ht="14.45" hidden="1">
      <c r="A322" s="26" t="s">
        <v>694</v>
      </c>
      <c r="B322" s="23" t="str">
        <f>IFERROR(VLOOKUP(A322,hoja!$A$2:$E$970,4,FALSE),0)</f>
        <v>OCCIDENTE</v>
      </c>
      <c r="C322" s="23" t="str">
        <f>IFERROR(VLOOKUP(A322,hoja!$A$2:$E$1370,5,FALSE),0)</f>
        <v>BUENAVENTURA</v>
      </c>
      <c r="D322" s="23" t="str">
        <f>IFERROR(VLOOKUP(A322,hoja!A:D,3,FALSE),0)</f>
        <v>0131</v>
      </c>
      <c r="E322" s="23" t="s">
        <v>672</v>
      </c>
      <c r="F322" s="23" t="str">
        <f>IFERROR(VLOOKUP(E322,hoja!$A$2:$E$970,4,FALSE),0)</f>
        <v>ANTIOQUIA</v>
      </c>
      <c r="G322" s="23" t="str">
        <f>IFERROR(VLOOKUP(E322,hoja!$A$2:$E$970,5,FALSE),0)</f>
        <v>MEDELLÍN</v>
      </c>
      <c r="H322" s="103" t="str">
        <f>IFERROR(VLOOKUP(E322,hoja!A:C,3,FALSE),0)</f>
        <v>0092</v>
      </c>
      <c r="I322" s="24" t="str">
        <f t="shared" si="57"/>
        <v>01310092</v>
      </c>
      <c r="K322" s="23">
        <v>454</v>
      </c>
      <c r="L322" s="23" t="str">
        <f t="shared" si="55"/>
        <v>NACIONAL</v>
      </c>
      <c r="M322" s="23" t="s">
        <v>618</v>
      </c>
      <c r="N322" s="23" t="str" cm="1">
        <f t="array" ref="N322">IFERROR(IF(M322="Principal","LES_ACTIVE",LES_INACTIVE),0)</f>
        <v>LES_ACTIVE</v>
      </c>
      <c r="O322" s="23">
        <f t="shared" si="58"/>
        <v>16</v>
      </c>
      <c r="P322" s="23" t="str">
        <f t="shared" si="56"/>
        <v>01310092Principal</v>
      </c>
    </row>
    <row r="323" spans="1:16" ht="14.45" hidden="1">
      <c r="A323" s="26" t="s">
        <v>694</v>
      </c>
      <c r="B323" s="23" t="str">
        <f>IFERROR(VLOOKUP(A323,hoja!$A$2:$E$970,4,FALSE),0)</f>
        <v>OCCIDENTE</v>
      </c>
      <c r="C323" s="23" t="str">
        <f>IFERROR(VLOOKUP(A323,hoja!$A$2:$E$1370,5,FALSE),0)</f>
        <v>BUENAVENTURA</v>
      </c>
      <c r="D323" s="23" t="str">
        <f>IFERROR(VLOOKUP(A323,hoja!A:D,3,FALSE),0)</f>
        <v>0131</v>
      </c>
      <c r="E323" s="23" t="s">
        <v>644</v>
      </c>
      <c r="F323" s="23" t="str">
        <f>IFERROR(VLOOKUP(E323,hoja!$A$2:$E$970,4,FALSE),0)</f>
        <v>OCCIDENTE</v>
      </c>
      <c r="G323" s="23" t="str">
        <f>IFERROR(VLOOKUP(E323,hoja!$A$2:$E$970,5,FALSE),0)</f>
        <v>PEREIRA</v>
      </c>
      <c r="H323" s="103" t="str">
        <f>IFERROR(VLOOKUP(E323,hoja!A:C,3,FALSE),0)</f>
        <v>0198</v>
      </c>
      <c r="I323" s="24" t="str">
        <f t="shared" si="57"/>
        <v>01310198</v>
      </c>
      <c r="J323" s="23">
        <v>5.3249999999825377</v>
      </c>
      <c r="K323" s="23">
        <v>242.62200000000001</v>
      </c>
      <c r="L323" s="23" t="str">
        <f t="shared" si="50"/>
        <v>REGIONAL</v>
      </c>
      <c r="M323" s="23" t="s">
        <v>618</v>
      </c>
      <c r="N323" s="23" t="str" cm="1">
        <f t="array" ref="N323">IFERROR(IF(M323="Principal","LES_ACTIVE",LES_INACTIVE),0)</f>
        <v>LES_ACTIVE</v>
      </c>
      <c r="O323" s="23">
        <f t="shared" si="58"/>
        <v>25</v>
      </c>
      <c r="P323" s="23" t="str">
        <f t="shared" si="56"/>
        <v>01310198Principal</v>
      </c>
    </row>
    <row r="324" spans="1:16" ht="14.45" hidden="1">
      <c r="A324" s="26" t="s">
        <v>694</v>
      </c>
      <c r="B324" s="23" t="str">
        <f>IFERROR(VLOOKUP(A324,hoja!$A$2:$E$970,4,FALSE),0)</f>
        <v>OCCIDENTE</v>
      </c>
      <c r="C324" s="23" t="str">
        <f>IFERROR(VLOOKUP(A324,hoja!$A$2:$E$1370,5,FALSE),0)</f>
        <v>BUENAVENTURA</v>
      </c>
      <c r="D324" s="23" t="str">
        <f>IFERROR(VLOOKUP(A324,hoja!A:D,3,FALSE),0)</f>
        <v>0131</v>
      </c>
      <c r="E324" s="23" t="s">
        <v>645</v>
      </c>
      <c r="F324" s="23" t="str">
        <f>IFERROR(VLOOKUP(E324,hoja!$A$2:$E$970,4,FALSE),0)</f>
        <v>OCCIDENTE</v>
      </c>
      <c r="G324" s="23" t="str">
        <f>IFERROR(VLOOKUP(E324,hoja!$A$2:$E$970,5,FALSE),0)</f>
        <v>CALI</v>
      </c>
      <c r="H324" s="103" t="str">
        <f>IFERROR(VLOOKUP(E324,hoja!A:C,3,FALSE),0)</f>
        <v>0410</v>
      </c>
      <c r="I324" s="24" t="str">
        <f t="shared" si="57"/>
        <v>01310410</v>
      </c>
      <c r="J324" s="23">
        <v>3.75</v>
      </c>
      <c r="K324" s="23">
        <v>148.21100000000001</v>
      </c>
      <c r="L324" s="23" t="str">
        <f t="shared" si="50"/>
        <v>REGIONAL</v>
      </c>
      <c r="M324" s="23" t="s">
        <v>618</v>
      </c>
      <c r="N324" s="23" t="str" cm="1">
        <f t="array" ref="N324">IFERROR(IF(M324="Principal","LES_ACTIVE",LES_INACTIVE),0)</f>
        <v>LES_ACTIVE</v>
      </c>
      <c r="O324" s="23">
        <f t="shared" si="58"/>
        <v>25</v>
      </c>
      <c r="P324" s="23" t="str">
        <f t="shared" si="56"/>
        <v>01310410Principal</v>
      </c>
    </row>
    <row r="325" spans="1:16" ht="14.45" hidden="1">
      <c r="A325" s="26" t="s">
        <v>694</v>
      </c>
      <c r="B325" s="23" t="str">
        <f>IFERROR(VLOOKUP(A325,hoja!$A$2:$E$970,4,FALSE),0)</f>
        <v>OCCIDENTE</v>
      </c>
      <c r="C325" s="23" t="str">
        <f>IFERROR(VLOOKUP(A325,hoja!$A$2:$E$1370,5,FALSE),0)</f>
        <v>BUENAVENTURA</v>
      </c>
      <c r="D325" s="23" t="str">
        <f>IFERROR(VLOOKUP(A325,hoja!A:D,3,FALSE),0)</f>
        <v>0131</v>
      </c>
      <c r="E325" s="23" t="s">
        <v>747</v>
      </c>
      <c r="F325" s="23" t="str">
        <f>IFERROR(VLOOKUP(E325,hoja!$A$2:$E$970,4,FALSE),0)</f>
        <v>OCCIDENTE</v>
      </c>
      <c r="G325" s="23" t="str">
        <f>IFERROR(VLOOKUP(E325,hoja!$A$2:$E$970,5,FALSE),0)</f>
        <v>BUGA</v>
      </c>
      <c r="H325" s="103" t="str">
        <f>IFERROR(VLOOKUP(E325,hoja!A:C,3,FALSE),0)</f>
        <v>60062</v>
      </c>
      <c r="I325" s="24" t="str">
        <f t="shared" si="57"/>
        <v>013160062</v>
      </c>
      <c r="J325" s="23">
        <v>3.3583333332790062</v>
      </c>
      <c r="K325" s="23">
        <v>110.49299999999999</v>
      </c>
      <c r="L325" s="23" t="str">
        <f t="shared" si="50"/>
        <v>REGIONAL</v>
      </c>
      <c r="M325" s="23" t="s">
        <v>618</v>
      </c>
      <c r="N325" s="23" t="str" cm="1">
        <f t="array" ref="N325">IFERROR(IF(M325="Principal","LES_ACTIVE",LES_INACTIVE),0)</f>
        <v>LES_ACTIVE</v>
      </c>
      <c r="O325" s="23">
        <f t="shared" si="58"/>
        <v>25</v>
      </c>
      <c r="P325" s="23" t="str">
        <f t="shared" si="56"/>
        <v>013160062Principal</v>
      </c>
    </row>
    <row r="326" spans="1:16" ht="14.45" hidden="1">
      <c r="A326" s="26" t="s">
        <v>694</v>
      </c>
      <c r="B326" s="23" t="str">
        <f>IFERROR(VLOOKUP(A326,hoja!$A$2:$E$970,4,FALSE),0)</f>
        <v>OCCIDENTE</v>
      </c>
      <c r="C326" s="23" t="str">
        <f>IFERROR(VLOOKUP(A326,hoja!$A$2:$E$1370,5,FALSE),0)</f>
        <v>BUENAVENTURA</v>
      </c>
      <c r="D326" s="23" t="str">
        <f>IFERROR(VLOOKUP(A326,hoja!A:D,3,FALSE),0)</f>
        <v>0131</v>
      </c>
      <c r="E326" s="23" t="s">
        <v>750</v>
      </c>
      <c r="F326" s="23">
        <f>IFERROR(VLOOKUP(E326,hoja!$A$2:$E$970,4,FALSE),0)</f>
        <v>0</v>
      </c>
      <c r="G326" s="23">
        <f>IFERROR(VLOOKUP(E326,hoja!$A$2:$E$970,5,FALSE),0)</f>
        <v>0</v>
      </c>
      <c r="H326" s="103">
        <f>IFERROR(VLOOKUP(E326,hoja!A:C,3,FALSE),0)</f>
        <v>0</v>
      </c>
      <c r="I326" s="24" t="str">
        <f t="shared" si="57"/>
        <v>01310</v>
      </c>
      <c r="J326" s="23">
        <v>2.653888888831716</v>
      </c>
      <c r="K326" s="23">
        <v>132.18199999999999</v>
      </c>
      <c r="L326" s="23" t="str">
        <f>IF(B326=F326,"REGIONAL","NACIONAL")</f>
        <v>NACIONAL</v>
      </c>
      <c r="M326" s="23" t="s">
        <v>618</v>
      </c>
      <c r="N326" s="23" t="str" cm="1">
        <f t="array" ref="N326">IFERROR(IF(M326="Principal","LES_ACTIVE",LES_INACTIVE),0)</f>
        <v>LES_ACTIVE</v>
      </c>
      <c r="O326" s="23">
        <f t="shared" si="58"/>
        <v>25</v>
      </c>
      <c r="P326" s="23" t="str">
        <f t="shared" si="56"/>
        <v>01310Principal</v>
      </c>
    </row>
    <row r="327" spans="1:16" ht="14.45" hidden="1">
      <c r="A327" s="26" t="s">
        <v>694</v>
      </c>
      <c r="B327" s="23" t="str">
        <f>IFERROR(VLOOKUP(A327,hoja!$A$2:$E$970,4,FALSE),0)</f>
        <v>OCCIDENTE</v>
      </c>
      <c r="C327" s="23" t="str">
        <f>IFERROR(VLOOKUP(A327,hoja!$A$2:$E$1370,5,FALSE),0)</f>
        <v>BUENAVENTURA</v>
      </c>
      <c r="D327" s="23" t="str">
        <f>IFERROR(VLOOKUP(A327,hoja!A:D,3,FALSE),0)</f>
        <v>0131</v>
      </c>
      <c r="E327" s="23" t="s">
        <v>647</v>
      </c>
      <c r="F327" s="23" t="str">
        <f>IFERROR(VLOOKUP(E327,hoja!$A$2:$E$970,4,FALSE),0)</f>
        <v>CENTRO</v>
      </c>
      <c r="G327" s="23" t="str">
        <f>IFERROR(VLOOKUP(E327,hoja!$A$2:$E$970,5,FALSE),0)</f>
        <v>TOCANCIPÁ</v>
      </c>
      <c r="H327" s="103" t="str">
        <f>IFERROR(VLOOKUP(E327,hoja!A:C,3,FALSE),0)</f>
        <v>2058</v>
      </c>
      <c r="I327" s="24" t="str">
        <f t="shared" si="57"/>
        <v>01312058</v>
      </c>
      <c r="K327" s="23">
        <v>530</v>
      </c>
      <c r="L327" s="23" t="str">
        <f>IF(B327=F327,"REGIONAL","NACIONAL")</f>
        <v>NACIONAL</v>
      </c>
      <c r="M327" s="23" t="s">
        <v>618</v>
      </c>
      <c r="N327" s="23" t="str" cm="1">
        <f t="array" ref="N327">IFERROR(IF(M327="Principal","LES_ACTIVE",LES_INACTIVE),0)</f>
        <v>LES_ACTIVE</v>
      </c>
      <c r="O327" s="23">
        <f t="shared" si="58"/>
        <v>12</v>
      </c>
      <c r="P327" s="23" t="str">
        <f t="shared" si="56"/>
        <v>01312058Principal</v>
      </c>
    </row>
    <row r="328" spans="1:16" ht="14.45" hidden="1">
      <c r="A328" s="26" t="s">
        <v>683</v>
      </c>
      <c r="B328" s="23" t="str">
        <f>IFERROR(VLOOKUP(A328,hoja!$A$2:$E$970,4,FALSE),0)</f>
        <v>OCCIDENTE</v>
      </c>
      <c r="C328" s="23" t="str">
        <f>IFERROR(VLOOKUP(A328,hoja!$A$2:$E$1370,5,FALSE),0)</f>
        <v>BUGA</v>
      </c>
      <c r="D328" s="23" t="str">
        <f>IFERROR(VLOOKUP(A328,hoja!A:D,3,FALSE),0)</f>
        <v>0411</v>
      </c>
      <c r="E328" s="23" t="s">
        <v>95</v>
      </c>
      <c r="F328" s="23" t="str">
        <f>IFERROR(VLOOKUP(E328,hoja!$A$2:$E$970,4,FALSE),0)</f>
        <v>OCCIDENTE</v>
      </c>
      <c r="G328" s="23" t="str">
        <f>IFERROR(VLOOKUP(E328,hoja!$A$2:$E$970,5,FALSE),0)</f>
        <v>CALI</v>
      </c>
      <c r="H328" s="103" t="str">
        <f>IFERROR(VLOOKUP(E328,hoja!A:C,3,FALSE),0)</f>
        <v>3024</v>
      </c>
      <c r="I328" s="24" t="str">
        <f t="shared" si="57"/>
        <v>04113024</v>
      </c>
      <c r="K328" s="23">
        <v>68</v>
      </c>
      <c r="L328" s="23" t="str">
        <f t="shared" ref="L328:L346" si="59">IF(B328=F328,"REGIONAL","NACIONAL")</f>
        <v>REGIONAL</v>
      </c>
      <c r="M328" s="23" t="s">
        <v>618</v>
      </c>
      <c r="N328" s="23" t="str" cm="1">
        <f t="array" ref="N328">IFERROR(IF(M328="Principal","LES_ACTIVE",LES_INACTIVE),0)</f>
        <v>LES_ACTIVE</v>
      </c>
      <c r="O328" s="23">
        <f t="shared" si="58"/>
        <v>25</v>
      </c>
      <c r="P328" s="23" t="str">
        <f t="shared" si="56"/>
        <v>04113024Principal</v>
      </c>
    </row>
    <row r="329" spans="1:16" ht="14.45" hidden="1">
      <c r="A329" s="26" t="s">
        <v>683</v>
      </c>
      <c r="B329" s="23" t="str">
        <f>IFERROR(VLOOKUP(A329,hoja!$A$2:$E$970,4,FALSE),0)</f>
        <v>OCCIDENTE</v>
      </c>
      <c r="C329" s="23" t="str">
        <f>IFERROR(VLOOKUP(A329,hoja!$A$2:$E$1370,5,FALSE),0)</f>
        <v>BUGA</v>
      </c>
      <c r="D329" s="23" t="str">
        <f>IFERROR(VLOOKUP(A329,hoja!A:D,3,FALSE),0)</f>
        <v>0411</v>
      </c>
      <c r="E329" s="23" t="s">
        <v>650</v>
      </c>
      <c r="F329" s="23" t="str">
        <f>IFERROR(VLOOKUP(E329,hoja!$A$2:$E$970,4,FALSE),0)</f>
        <v>OCCIDENTE</v>
      </c>
      <c r="G329" s="23" t="str">
        <f>IFERROR(VLOOKUP(E329,hoja!$A$2:$E$970,5,FALSE),0)</f>
        <v>CALOTO</v>
      </c>
      <c r="H329" s="103" t="str">
        <f>IFERROR(VLOOKUP(E329,hoja!A:C,3,FALSE),0)</f>
        <v>0445</v>
      </c>
      <c r="I329" s="24" t="str">
        <f t="shared" si="57"/>
        <v>04110445</v>
      </c>
      <c r="J329" s="23">
        <v>2.1833333332906477</v>
      </c>
      <c r="K329" s="23">
        <v>88.533500000000004</v>
      </c>
      <c r="L329" s="23" t="str">
        <f t="shared" si="59"/>
        <v>REGIONAL</v>
      </c>
      <c r="M329" s="23" t="s">
        <v>618</v>
      </c>
      <c r="N329" s="23" t="str" cm="1">
        <f t="array" ref="N329">IFERROR(IF(M329="Principal","LES_ACTIVE",LES_INACTIVE),0)</f>
        <v>LES_ACTIVE</v>
      </c>
      <c r="O329" s="23">
        <f t="shared" si="58"/>
        <v>25</v>
      </c>
      <c r="P329" s="23" t="str">
        <f t="shared" si="56"/>
        <v>04110445Principal</v>
      </c>
    </row>
    <row r="330" spans="1:16" ht="14.45" hidden="1">
      <c r="A330" s="26" t="s">
        <v>683</v>
      </c>
      <c r="B330" s="23" t="str">
        <f>IFERROR(VLOOKUP(A330,hoja!$A$2:$E$970,4,FALSE),0)</f>
        <v>OCCIDENTE</v>
      </c>
      <c r="C330" s="23" t="str">
        <f>IFERROR(VLOOKUP(A330,hoja!$A$2:$E$1370,5,FALSE),0)</f>
        <v>BUGA</v>
      </c>
      <c r="D330" s="23" t="str">
        <f>IFERROR(VLOOKUP(A330,hoja!A:D,3,FALSE),0)</f>
        <v>0411</v>
      </c>
      <c r="E330" s="23" t="s">
        <v>694</v>
      </c>
      <c r="F330" s="23" t="str">
        <f>IFERROR(VLOOKUP(E330,hoja!$A$2:$E$970,4,FALSE),0)</f>
        <v>OCCIDENTE</v>
      </c>
      <c r="G330" s="23" t="str">
        <f>IFERROR(VLOOKUP(E330,hoja!$A$2:$E$970,5,FALSE),0)</f>
        <v>BUENAVENTURA</v>
      </c>
      <c r="H330" s="103" t="str">
        <f>IFERROR(VLOOKUP(E330,hoja!A:C,3,FALSE),0)</f>
        <v>0131</v>
      </c>
      <c r="I330" s="24" t="str">
        <f t="shared" si="57"/>
        <v>04110131</v>
      </c>
      <c r="J330" s="23">
        <v>5.6330555556924082</v>
      </c>
      <c r="K330" s="23">
        <v>114.499</v>
      </c>
      <c r="L330" s="23" t="str">
        <f t="shared" si="59"/>
        <v>REGIONAL</v>
      </c>
      <c r="M330" s="23" t="s">
        <v>618</v>
      </c>
      <c r="N330" s="23" t="str" cm="1">
        <f t="array" ref="N330">IFERROR(IF(M330="Principal","LES_ACTIVE",LES_INACTIVE),0)</f>
        <v>LES_ACTIVE</v>
      </c>
      <c r="O330" s="23">
        <f t="shared" si="58"/>
        <v>25</v>
      </c>
      <c r="P330" s="23" t="str">
        <f t="shared" si="56"/>
        <v>04110131Principal</v>
      </c>
    </row>
    <row r="331" spans="1:16" ht="14.45" hidden="1">
      <c r="A331" s="26" t="s">
        <v>683</v>
      </c>
      <c r="B331" s="23" t="str">
        <f>IFERROR(VLOOKUP(A331,hoja!$A$2:$E$970,4,FALSE),0)</f>
        <v>OCCIDENTE</v>
      </c>
      <c r="C331" s="23" t="str">
        <f>IFERROR(VLOOKUP(A331,hoja!$A$2:$E$1370,5,FALSE),0)</f>
        <v>BUGA</v>
      </c>
      <c r="D331" s="23" t="str">
        <f>IFERROR(VLOOKUP(A331,hoja!A:D,3,FALSE),0)</f>
        <v>0411</v>
      </c>
      <c r="E331" s="23" t="s">
        <v>708</v>
      </c>
      <c r="F331" s="23" t="str">
        <f>IFERROR(VLOOKUP(E331,hoja!$A$2:$E$970,4,FALSE),0)</f>
        <v>OCCIDENTE</v>
      </c>
      <c r="G331" s="23" t="str">
        <f>IFERROR(VLOOKUP(E331,hoja!$A$2:$E$970,5,FALSE),0)</f>
        <v>JAMUNDÍ</v>
      </c>
      <c r="H331" s="103" t="str">
        <f>IFERROR(VLOOKUP(E331,hoja!A:C,3,FALSE),0)</f>
        <v>0358</v>
      </c>
      <c r="I331" s="24" t="str">
        <f t="shared" si="57"/>
        <v>04110358</v>
      </c>
      <c r="J331" s="23">
        <v>3.3666666666395031</v>
      </c>
      <c r="K331" s="23">
        <v>113.173</v>
      </c>
      <c r="L331" s="23" t="str">
        <f t="shared" si="59"/>
        <v>REGIONAL</v>
      </c>
      <c r="M331" s="23" t="s">
        <v>618</v>
      </c>
      <c r="N331" s="23" t="str" cm="1">
        <f t="array" ref="N331">IFERROR(IF(M331="Principal","LES_ACTIVE",LES_INACTIVE),0)</f>
        <v>LES_ACTIVE</v>
      </c>
      <c r="O331" s="23">
        <f t="shared" si="58"/>
        <v>25</v>
      </c>
      <c r="P331" s="23" t="str">
        <f t="shared" si="56"/>
        <v>04110358Principal</v>
      </c>
    </row>
    <row r="332" spans="1:16" ht="14.45" hidden="1">
      <c r="A332" s="26" t="s">
        <v>683</v>
      </c>
      <c r="B332" s="23" t="str">
        <f>IFERROR(VLOOKUP(A332,hoja!$A$2:$E$970,4,FALSE),0)</f>
        <v>OCCIDENTE</v>
      </c>
      <c r="C332" s="23" t="str">
        <f>IFERROR(VLOOKUP(A332,hoja!$A$2:$E$1370,5,FALSE),0)</f>
        <v>BUGA</v>
      </c>
      <c r="D332" s="23" t="str">
        <f>IFERROR(VLOOKUP(A332,hoja!A:D,3,FALSE),0)</f>
        <v>0411</v>
      </c>
      <c r="E332" s="23" t="s">
        <v>663</v>
      </c>
      <c r="F332" s="23" t="str">
        <f>IFERROR(VLOOKUP(E332,hoja!$A$2:$E$970,4,FALSE),0)</f>
        <v>CENTRO</v>
      </c>
      <c r="G332" s="23" t="str">
        <f>IFERROR(VLOOKUP(E332,hoja!$A$2:$E$970,5,FALSE),0)</f>
        <v>MADRID</v>
      </c>
      <c r="H332" s="103" t="str">
        <f>IFERROR(VLOOKUP(E332,hoja!A:C,3,FALSE),0)</f>
        <v>0022</v>
      </c>
      <c r="I332" s="24" t="str">
        <f t="shared" si="57"/>
        <v>04110022</v>
      </c>
      <c r="K332" s="23">
        <v>372</v>
      </c>
      <c r="L332" s="23" t="str">
        <f>IF(B332=F332,"REGIONAL","NACIONAL")</f>
        <v>NACIONAL</v>
      </c>
      <c r="M332" s="23" t="s">
        <v>618</v>
      </c>
      <c r="N332" s="23" t="str" cm="1">
        <f t="array" ref="N332">IFERROR(IF(M332="Principal","LES_ACTIVE",LES_INACTIVE),0)</f>
        <v>LES_ACTIVE</v>
      </c>
      <c r="O332" s="23">
        <f t="shared" si="58"/>
        <v>16</v>
      </c>
      <c r="P332" s="23" t="str">
        <f t="shared" si="56"/>
        <v>04110022Principal</v>
      </c>
    </row>
    <row r="333" spans="1:16" ht="14.45" hidden="1">
      <c r="A333" s="26" t="s">
        <v>683</v>
      </c>
      <c r="B333" s="23" t="str">
        <f>IFERROR(VLOOKUP(A333,hoja!$A$2:$E$970,4,FALSE),0)</f>
        <v>OCCIDENTE</v>
      </c>
      <c r="C333" s="23" t="str">
        <f>IFERROR(VLOOKUP(A333,hoja!$A$2:$E$1370,5,FALSE),0)</f>
        <v>BUGA</v>
      </c>
      <c r="D333" s="23" t="str">
        <f>IFERROR(VLOOKUP(A333,hoja!A:D,3,FALSE),0)</f>
        <v>0411</v>
      </c>
      <c r="E333" s="23" t="s">
        <v>630</v>
      </c>
      <c r="F333" s="23" t="str">
        <f>IFERROR(VLOOKUP(E333,hoja!$A$2:$E$970,4,FALSE),0)</f>
        <v>CENTRO</v>
      </c>
      <c r="G333" s="23" t="str">
        <f>IFERROR(VLOOKUP(E333,hoja!$A$2:$E$970,5,FALSE),0)</f>
        <v>SESQUILÉ</v>
      </c>
      <c r="H333" s="103" t="str">
        <f>IFERROR(VLOOKUP(E333,hoja!A:C,3,FALSE),0)</f>
        <v>1501</v>
      </c>
      <c r="I333" s="24" t="str">
        <f t="shared" si="57"/>
        <v>04111501</v>
      </c>
      <c r="J333" s="23">
        <v>25.249999999883585</v>
      </c>
      <c r="K333" s="23">
        <v>444.99</v>
      </c>
      <c r="L333" s="23" t="str">
        <f t="shared" ref="L333:L336" si="60">IF(B333=F333,"REGIONAL","NACIONAL")</f>
        <v>NACIONAL</v>
      </c>
      <c r="M333" s="23" t="s">
        <v>618</v>
      </c>
      <c r="N333" s="23" t="str" cm="1">
        <f t="array" ref="N333">IFERROR(IF(M333="Principal","LES_ACTIVE",LES_INACTIVE),0)</f>
        <v>LES_ACTIVE</v>
      </c>
      <c r="O333" s="23">
        <f t="shared" si="58"/>
        <v>16</v>
      </c>
      <c r="P333" s="23" t="str">
        <f t="shared" si="56"/>
        <v>04111501Principal</v>
      </c>
    </row>
    <row r="334" spans="1:16" ht="14.45" hidden="1">
      <c r="A334" s="26" t="s">
        <v>683</v>
      </c>
      <c r="B334" s="23" t="str">
        <f>IFERROR(VLOOKUP(A334,hoja!$A$2:$E$970,4,FALSE),0)</f>
        <v>OCCIDENTE</v>
      </c>
      <c r="C334" s="23" t="str">
        <f>IFERROR(VLOOKUP(A334,hoja!$A$2:$E$1370,5,FALSE),0)</f>
        <v>BUGA</v>
      </c>
      <c r="D334" s="23" t="str">
        <f>IFERROR(VLOOKUP(A334,hoja!A:D,3,FALSE),0)</f>
        <v>0411</v>
      </c>
      <c r="E334" s="23" t="s">
        <v>635</v>
      </c>
      <c r="F334" s="23" t="str">
        <f>IFERROR(VLOOKUP(E334,hoja!$A$2:$E$970,4,FALSE),0)</f>
        <v>CENTRO</v>
      </c>
      <c r="G334" s="23" t="str">
        <f>IFERROR(VLOOKUP(E334,hoja!$A$2:$E$970,5,FALSE),0)</f>
        <v>BOGOTÁ</v>
      </c>
      <c r="H334" s="103" t="str">
        <f>IFERROR(VLOOKUP(E334,hoja!A:C,3,FALSE),0)</f>
        <v>0021</v>
      </c>
      <c r="I334" s="24" t="str">
        <f t="shared" si="57"/>
        <v>04110021</v>
      </c>
      <c r="J334" s="23">
        <v>22.316666666680248</v>
      </c>
      <c r="K334" s="23">
        <v>390.10849999999999</v>
      </c>
      <c r="L334" s="23" t="str">
        <f t="shared" si="60"/>
        <v>NACIONAL</v>
      </c>
      <c r="M334" s="23" t="s">
        <v>618</v>
      </c>
      <c r="N334" s="23" t="str" cm="1">
        <f t="array" ref="N334">IFERROR(IF(M334="Principal","LES_ACTIVE",LES_INACTIVE),0)</f>
        <v>LES_ACTIVE</v>
      </c>
      <c r="O334" s="23">
        <f t="shared" si="58"/>
        <v>16</v>
      </c>
      <c r="P334" s="23" t="str">
        <f t="shared" si="56"/>
        <v>04110021Principal</v>
      </c>
    </row>
    <row r="335" spans="1:16" ht="14.45" hidden="1">
      <c r="A335" s="26" t="s">
        <v>683</v>
      </c>
      <c r="B335" s="23" t="str">
        <f>IFERROR(VLOOKUP(A335,hoja!$A$2:$E$970,4,FALSE),0)</f>
        <v>OCCIDENTE</v>
      </c>
      <c r="C335" s="23" t="str">
        <f>IFERROR(VLOOKUP(A335,hoja!$A$2:$E$1370,5,FALSE),0)</f>
        <v>BUGA</v>
      </c>
      <c r="D335" s="23" t="str">
        <f>IFERROR(VLOOKUP(A335,hoja!A:D,3,FALSE),0)</f>
        <v>0411</v>
      </c>
      <c r="E335" s="23" t="s">
        <v>679</v>
      </c>
      <c r="F335" s="23" t="str">
        <f>IFERROR(VLOOKUP(E335,hoja!$A$2:$E$970,4,FALSE),0)</f>
        <v>CENTRO</v>
      </c>
      <c r="G335" s="23" t="str">
        <f>IFERROR(VLOOKUP(E335,hoja!$A$2:$E$970,5,FALSE),0)</f>
        <v>NEIVA</v>
      </c>
      <c r="H335" s="103" t="str">
        <f>IFERROR(VLOOKUP(E335,hoja!A:C,3,FALSE),0)</f>
        <v>0385</v>
      </c>
      <c r="I335" s="24" t="str">
        <f t="shared" si="57"/>
        <v>04110385</v>
      </c>
      <c r="K335" s="23">
        <v>392</v>
      </c>
      <c r="L335" s="23" t="str">
        <f t="shared" si="60"/>
        <v>NACIONAL</v>
      </c>
      <c r="M335" s="23" t="s">
        <v>618</v>
      </c>
      <c r="N335" s="23" t="str" cm="1">
        <f t="array" ref="N335">IFERROR(IF(M335="Principal","LES_ACTIVE",LES_INACTIVE),0)</f>
        <v>LES_ACTIVE</v>
      </c>
      <c r="O335" s="23">
        <f t="shared" si="58"/>
        <v>16</v>
      </c>
      <c r="P335" s="23" t="str">
        <f t="shared" si="56"/>
        <v>04110385Principal</v>
      </c>
    </row>
    <row r="336" spans="1:16" ht="14.45" hidden="1">
      <c r="A336" s="26" t="s">
        <v>683</v>
      </c>
      <c r="B336" s="23" t="str">
        <f>IFERROR(VLOOKUP(A336,hoja!$A$2:$E$970,4,FALSE),0)</f>
        <v>OCCIDENTE</v>
      </c>
      <c r="C336" s="23" t="str">
        <f>IFERROR(VLOOKUP(A336,hoja!$A$2:$E$1370,5,FALSE),0)</f>
        <v>BUGA</v>
      </c>
      <c r="D336" s="23" t="str">
        <f>IFERROR(VLOOKUP(A336,hoja!A:D,3,FALSE),0)</f>
        <v>0411</v>
      </c>
      <c r="E336" s="23" t="s">
        <v>681</v>
      </c>
      <c r="F336" s="23" t="str">
        <f>IFERROR(VLOOKUP(E336,hoja!$A$2:$E$970,4,FALSE),0)</f>
        <v>CENTRO</v>
      </c>
      <c r="G336" s="23" t="str">
        <f>IFERROR(VLOOKUP(E336,hoja!$A$2:$E$970,5,FALSE),0)</f>
        <v>VILLAVICENCIO</v>
      </c>
      <c r="H336" s="103" t="str">
        <f>IFERROR(VLOOKUP(E336,hoja!A:C,3,FALSE),0)</f>
        <v>0393</v>
      </c>
      <c r="I336" s="24" t="str">
        <f t="shared" si="57"/>
        <v>04110393</v>
      </c>
      <c r="K336" s="23">
        <v>484</v>
      </c>
      <c r="L336" s="23" t="str">
        <f t="shared" si="60"/>
        <v>NACIONAL</v>
      </c>
      <c r="M336" s="23" t="s">
        <v>618</v>
      </c>
      <c r="N336" s="23" t="str" cm="1">
        <f t="array" ref="N336">IFERROR(IF(M336="Principal","LES_ACTIVE",LES_INACTIVE),0)</f>
        <v>LES_ACTIVE</v>
      </c>
      <c r="O336" s="23">
        <f t="shared" si="58"/>
        <v>16</v>
      </c>
      <c r="P336" s="23" t="str">
        <f t="shared" si="56"/>
        <v>04110393Principal</v>
      </c>
    </row>
    <row r="337" spans="1:16" ht="14.45" hidden="1">
      <c r="A337" s="26" t="s">
        <v>683</v>
      </c>
      <c r="B337" s="23" t="str">
        <f>IFERROR(VLOOKUP(A337,hoja!$A$2:$E$970,4,FALSE),0)</f>
        <v>OCCIDENTE</v>
      </c>
      <c r="C337" s="23" t="str">
        <f>IFERROR(VLOOKUP(A337,hoja!$A$2:$E$1370,5,FALSE),0)</f>
        <v>BUGA</v>
      </c>
      <c r="D337" s="23" t="str">
        <f>IFERROR(VLOOKUP(A337,hoja!A:D,3,FALSE),0)</f>
        <v>0411</v>
      </c>
      <c r="E337" s="23" t="s">
        <v>687</v>
      </c>
      <c r="F337" s="23" t="str">
        <f>IFERROR(VLOOKUP(E337,hoja!$A$2:$E$970,4,FALSE),0)</f>
        <v>OCCIDENTE</v>
      </c>
      <c r="G337" s="23" t="str">
        <f>IFERROR(VLOOKUP(E337,hoja!$A$2:$E$970,5,FALSE),0)</f>
        <v>TULUÁ</v>
      </c>
      <c r="H337" s="103" t="str">
        <f>IFERROR(VLOOKUP(E337,hoja!A:C,3,FALSE),0)</f>
        <v>2007</v>
      </c>
      <c r="I337" s="24" t="str">
        <f t="shared" si="57"/>
        <v>04112007</v>
      </c>
      <c r="K337" s="23">
        <v>33.9</v>
      </c>
      <c r="L337" s="23" t="str">
        <f t="shared" si="59"/>
        <v>REGIONAL</v>
      </c>
      <c r="M337" s="23" t="s">
        <v>618</v>
      </c>
      <c r="N337" s="23" t="str" cm="1">
        <f t="array" ref="N337">IFERROR(IF(M337="Principal","LES_ACTIVE",LES_INACTIVE),0)</f>
        <v>LES_ACTIVE</v>
      </c>
      <c r="O337" s="23">
        <f t="shared" si="58"/>
        <v>25</v>
      </c>
      <c r="P337" s="23" t="str">
        <f t="shared" si="56"/>
        <v>04112007Principal</v>
      </c>
    </row>
    <row r="338" spans="1:16" ht="14.45" hidden="1">
      <c r="A338" s="26" t="s">
        <v>683</v>
      </c>
      <c r="B338" s="23" t="str">
        <f>IFERROR(VLOOKUP(A338,hoja!$A$2:$E$970,4,FALSE),0)</f>
        <v>OCCIDENTE</v>
      </c>
      <c r="C338" s="23" t="str">
        <f>IFERROR(VLOOKUP(A338,hoja!$A$2:$E$1370,5,FALSE),0)</f>
        <v>BUGA</v>
      </c>
      <c r="D338" s="23" t="str">
        <f>IFERROR(VLOOKUP(A338,hoja!A:D,3,FALSE),0)</f>
        <v>0411</v>
      </c>
      <c r="E338" s="23" t="s">
        <v>680</v>
      </c>
      <c r="F338" s="23" t="str">
        <f>IFERROR(VLOOKUP(E338,hoja!$A$2:$E$970,4,FALSE),0)</f>
        <v>OCCIDENTE</v>
      </c>
      <c r="G338" s="23" t="str">
        <f>IFERROR(VLOOKUP(E338,hoja!$A$2:$E$970,5,FALSE),0)</f>
        <v>CALOTO</v>
      </c>
      <c r="H338" s="103" t="str">
        <f>IFERROR(VLOOKUP(E338,hoja!A:C,3,FALSE),0)</f>
        <v>60048</v>
      </c>
      <c r="I338" s="24" t="str">
        <f t="shared" si="57"/>
        <v>041160048</v>
      </c>
      <c r="K338" s="23">
        <v>54</v>
      </c>
      <c r="L338" s="23" t="str">
        <f t="shared" si="59"/>
        <v>REGIONAL</v>
      </c>
      <c r="M338" s="23" t="s">
        <v>618</v>
      </c>
      <c r="N338" s="23" t="str" cm="1">
        <f t="array" ref="N338">IFERROR(IF(M338="Principal","LES_ACTIVE",LES_INACTIVE),0)</f>
        <v>LES_ACTIVE</v>
      </c>
      <c r="O338" s="23">
        <f t="shared" si="58"/>
        <v>25</v>
      </c>
      <c r="P338" s="23" t="str">
        <f t="shared" si="56"/>
        <v>041160048Principal</v>
      </c>
    </row>
    <row r="339" spans="1:16" ht="14.45" hidden="1">
      <c r="A339" s="26" t="s">
        <v>683</v>
      </c>
      <c r="B339" s="23" t="str">
        <f>IFERROR(VLOOKUP(A339,hoja!$A$2:$E$970,4,FALSE),0)</f>
        <v>OCCIDENTE</v>
      </c>
      <c r="C339" s="23" t="str">
        <f>IFERROR(VLOOKUP(A339,hoja!$A$2:$E$1370,5,FALSE),0)</f>
        <v>BUGA</v>
      </c>
      <c r="D339" s="23" t="str">
        <f>IFERROR(VLOOKUP(A339,hoja!A:D,3,FALSE),0)</f>
        <v>0411</v>
      </c>
      <c r="E339" s="23" t="s">
        <v>653</v>
      </c>
      <c r="F339" s="23" t="str">
        <f>IFERROR(VLOOKUP(E339,hoja!$A$2:$E$970,4,FALSE),0)</f>
        <v>CENTRO</v>
      </c>
      <c r="G339" s="23" t="str">
        <f>IFERROR(VLOOKUP(E339,hoja!$A$2:$E$970,5,FALSE),0)</f>
        <v>MADRID</v>
      </c>
      <c r="H339" s="103" t="str">
        <f>IFERROR(VLOOKUP(E339,hoja!A:C,3,FALSE),0)</f>
        <v>2023</v>
      </c>
      <c r="I339" s="24" t="str">
        <f t="shared" si="57"/>
        <v>04112023</v>
      </c>
      <c r="J339" s="23">
        <v>14.699999999895226</v>
      </c>
      <c r="K339" s="23">
        <v>395.52749999999997</v>
      </c>
      <c r="L339" s="23" t="str">
        <f>IF(B339=F339,"REGIONAL","NACIONAL")</f>
        <v>NACIONAL</v>
      </c>
      <c r="M339" s="23" t="s">
        <v>618</v>
      </c>
      <c r="N339" s="23" t="str" cm="1">
        <f t="array" ref="N339">IFERROR(IF(M339="Principal","LES_ACTIVE",LES_INACTIVE),0)</f>
        <v>LES_ACTIVE</v>
      </c>
      <c r="O339" s="23">
        <f t="shared" si="58"/>
        <v>16</v>
      </c>
      <c r="P339" s="23" t="str">
        <f t="shared" si="56"/>
        <v>04112023Principal</v>
      </c>
    </row>
    <row r="340" spans="1:16" ht="14.45" hidden="1">
      <c r="A340" s="26" t="s">
        <v>683</v>
      </c>
      <c r="B340" s="23" t="str">
        <f>IFERROR(VLOOKUP(A340,hoja!$A$2:$E$970,4,FALSE),0)</f>
        <v>OCCIDENTE</v>
      </c>
      <c r="C340" s="23" t="str">
        <f>IFERROR(VLOOKUP(A340,hoja!$A$2:$E$1370,5,FALSE),0)</f>
        <v>BUGA</v>
      </c>
      <c r="D340" s="23" t="str">
        <f>IFERROR(VLOOKUP(A340,hoja!A:D,3,FALSE),0)</f>
        <v>0411</v>
      </c>
      <c r="E340" s="23" t="s">
        <v>670</v>
      </c>
      <c r="F340" s="23" t="str">
        <f>IFERROR(VLOOKUP(E340,hoja!$A$2:$E$970,4,FALSE),0)</f>
        <v>OCCIDENTE</v>
      </c>
      <c r="G340" s="23" t="str">
        <f>IFERROR(VLOOKUP(E340,hoja!$A$2:$E$970,5,FALSE),0)</f>
        <v>PEREIRA</v>
      </c>
      <c r="H340" s="103" t="str">
        <f>IFERROR(VLOOKUP(E340,hoja!A:C,3,FALSE),0)</f>
        <v>0134</v>
      </c>
      <c r="I340" s="24" t="str">
        <f t="shared" si="57"/>
        <v>04110134</v>
      </c>
      <c r="J340" s="23">
        <v>3.4999999999708962</v>
      </c>
      <c r="K340" s="23">
        <v>166.42750000000001</v>
      </c>
      <c r="L340" s="23" t="str">
        <f t="shared" si="59"/>
        <v>REGIONAL</v>
      </c>
      <c r="M340" s="23" t="s">
        <v>618</v>
      </c>
      <c r="N340" s="23" t="str" cm="1">
        <f t="array" ref="N340">IFERROR(IF(M340="Principal","LES_ACTIVE",LES_INACTIVE),0)</f>
        <v>LES_ACTIVE</v>
      </c>
      <c r="O340" s="23">
        <f t="shared" si="58"/>
        <v>25</v>
      </c>
      <c r="P340" s="23" t="str">
        <f t="shared" si="56"/>
        <v>04110134Principal</v>
      </c>
    </row>
    <row r="341" spans="1:16" ht="14.45" hidden="1">
      <c r="A341" s="26" t="s">
        <v>683</v>
      </c>
      <c r="B341" s="23" t="str">
        <f>IFERROR(VLOOKUP(A341,hoja!$A$2:$E$970,4,FALSE),0)</f>
        <v>OCCIDENTE</v>
      </c>
      <c r="C341" s="23" t="str">
        <f>IFERROR(VLOOKUP(A341,hoja!$A$2:$E$1370,5,FALSE),0)</f>
        <v>BUGA</v>
      </c>
      <c r="D341" s="23" t="str">
        <f>IFERROR(VLOOKUP(A341,hoja!A:D,3,FALSE),0)</f>
        <v>0411</v>
      </c>
      <c r="E341" s="23" t="s">
        <v>642</v>
      </c>
      <c r="F341" s="23" t="str">
        <f>IFERROR(VLOOKUP(E341,hoja!$A$2:$E$970,4,FALSE),0)</f>
        <v>COSTA</v>
      </c>
      <c r="G341" s="23" t="str">
        <f>IFERROR(VLOOKUP(E341,hoja!$A$2:$E$970,5,FALSE),0)</f>
        <v>BARRANQUILLA</v>
      </c>
      <c r="H341" s="103" t="str">
        <f>IFERROR(VLOOKUP(E341,hoja!A:C,3,FALSE),0)</f>
        <v>0111</v>
      </c>
      <c r="I341" s="24" t="str">
        <f t="shared" si="57"/>
        <v>04110111</v>
      </c>
      <c r="K341" s="23">
        <v>1027</v>
      </c>
      <c r="L341" s="23" t="str">
        <f>IF(B341=F341,"REGIONAL","NACIONAL")</f>
        <v>NACIONAL</v>
      </c>
      <c r="M341" s="23" t="s">
        <v>618</v>
      </c>
      <c r="N341" s="23" t="str" cm="1">
        <f t="array" ref="N341">IFERROR(IF(M341="Principal","LES_ACTIVE",LES_INACTIVE),0)</f>
        <v>LES_ACTIVE</v>
      </c>
      <c r="O341" s="23">
        <f t="shared" si="58"/>
        <v>8</v>
      </c>
      <c r="P341" s="23" t="str">
        <f t="shared" si="56"/>
        <v>04110111Principal</v>
      </c>
    </row>
    <row r="342" spans="1:16" ht="14.45" hidden="1">
      <c r="A342" s="26" t="s">
        <v>683</v>
      </c>
      <c r="B342" s="23" t="str">
        <f>IFERROR(VLOOKUP(A342,hoja!$A$2:$E$970,4,FALSE),0)</f>
        <v>OCCIDENTE</v>
      </c>
      <c r="C342" s="23" t="str">
        <f>IFERROR(VLOOKUP(A342,hoja!$A$2:$E$1370,5,FALSE),0)</f>
        <v>BUGA</v>
      </c>
      <c r="D342" s="23" t="str">
        <f>IFERROR(VLOOKUP(A342,hoja!A:D,3,FALSE),0)</f>
        <v>0411</v>
      </c>
      <c r="E342" s="23" t="s">
        <v>672</v>
      </c>
      <c r="F342" s="23" t="str">
        <f>IFERROR(VLOOKUP(E342,hoja!$A$2:$E$970,4,FALSE),0)</f>
        <v>ANTIOQUIA</v>
      </c>
      <c r="G342" s="23" t="str">
        <f>IFERROR(VLOOKUP(E342,hoja!$A$2:$E$970,5,FALSE),0)</f>
        <v>MEDELLÍN</v>
      </c>
      <c r="H342" s="103" t="str">
        <f>IFERROR(VLOOKUP(E342,hoja!A:C,3,FALSE),0)</f>
        <v>0092</v>
      </c>
      <c r="I342" s="24" t="str">
        <f t="shared" si="57"/>
        <v>04110092</v>
      </c>
      <c r="K342" s="23">
        <v>376</v>
      </c>
      <c r="L342" s="23" t="str">
        <f>IF(B342=F342,"REGIONAL","NACIONAL")</f>
        <v>NACIONAL</v>
      </c>
      <c r="M342" s="23" t="s">
        <v>618</v>
      </c>
      <c r="N342" s="23" t="str" cm="1">
        <f t="array" ref="N342">IFERROR(IF(M342="Principal","LES_ACTIVE",LES_INACTIVE),0)</f>
        <v>LES_ACTIVE</v>
      </c>
      <c r="O342" s="23">
        <f t="shared" si="58"/>
        <v>16</v>
      </c>
      <c r="P342" s="23" t="str">
        <f t="shared" si="56"/>
        <v>04110092Principal</v>
      </c>
    </row>
    <row r="343" spans="1:16" ht="14.45" hidden="1">
      <c r="A343" s="26" t="s">
        <v>683</v>
      </c>
      <c r="B343" s="23" t="str">
        <f>IFERROR(VLOOKUP(A343,hoja!$A$2:$E$970,4,FALSE),0)</f>
        <v>OCCIDENTE</v>
      </c>
      <c r="C343" s="23" t="str">
        <f>IFERROR(VLOOKUP(A343,hoja!$A$2:$E$1370,5,FALSE),0)</f>
        <v>BUGA</v>
      </c>
      <c r="D343" s="23" t="str">
        <f>IFERROR(VLOOKUP(A343,hoja!A:D,3,FALSE),0)</f>
        <v>0411</v>
      </c>
      <c r="E343" s="23" t="s">
        <v>644</v>
      </c>
      <c r="F343" s="23" t="str">
        <f>IFERROR(VLOOKUP(E343,hoja!$A$2:$E$970,4,FALSE),0)</f>
        <v>OCCIDENTE</v>
      </c>
      <c r="G343" s="23" t="str">
        <f>IFERROR(VLOOKUP(E343,hoja!$A$2:$E$970,5,FALSE),0)</f>
        <v>PEREIRA</v>
      </c>
      <c r="H343" s="103" t="str">
        <f>IFERROR(VLOOKUP(E343,hoja!A:C,3,FALSE),0)</f>
        <v>0198</v>
      </c>
      <c r="I343" s="24" t="str">
        <f t="shared" si="57"/>
        <v>04110198</v>
      </c>
      <c r="J343" s="23">
        <v>2.5774999998975545</v>
      </c>
      <c r="K343" s="23">
        <v>142.80099999999999</v>
      </c>
      <c r="L343" s="23" t="str">
        <f t="shared" si="59"/>
        <v>REGIONAL</v>
      </c>
      <c r="M343" s="23" t="s">
        <v>618</v>
      </c>
      <c r="N343" s="23" t="str" cm="1">
        <f t="array" ref="N343">IFERROR(IF(M343="Principal","LES_ACTIVE",LES_INACTIVE),0)</f>
        <v>LES_ACTIVE</v>
      </c>
      <c r="O343" s="23">
        <f t="shared" si="58"/>
        <v>25</v>
      </c>
      <c r="P343" s="23" t="str">
        <f t="shared" si="56"/>
        <v>04110198Principal</v>
      </c>
    </row>
    <row r="344" spans="1:16" ht="14.45" hidden="1">
      <c r="A344" s="26" t="s">
        <v>683</v>
      </c>
      <c r="B344" s="23" t="str">
        <f>IFERROR(VLOOKUP(A344,hoja!$A$2:$E$970,4,FALSE),0)</f>
        <v>OCCIDENTE</v>
      </c>
      <c r="C344" s="23" t="str">
        <f>IFERROR(VLOOKUP(A344,hoja!$A$2:$E$1370,5,FALSE),0)</f>
        <v>BUGA</v>
      </c>
      <c r="D344" s="23" t="str">
        <f>IFERROR(VLOOKUP(A344,hoja!A:D,3,FALSE),0)</f>
        <v>0411</v>
      </c>
      <c r="E344" s="23" t="s">
        <v>645</v>
      </c>
      <c r="F344" s="23" t="str">
        <f>IFERROR(VLOOKUP(E344,hoja!$A$2:$E$970,4,FALSE),0)</f>
        <v>OCCIDENTE</v>
      </c>
      <c r="G344" s="23" t="str">
        <f>IFERROR(VLOOKUP(E344,hoja!$A$2:$E$970,5,FALSE),0)</f>
        <v>CALI</v>
      </c>
      <c r="H344" s="103" t="str">
        <f>IFERROR(VLOOKUP(E344,hoja!A:C,3,FALSE),0)</f>
        <v>0410</v>
      </c>
      <c r="I344" s="24" t="str">
        <f t="shared" si="57"/>
        <v>04110410</v>
      </c>
      <c r="J344" s="23">
        <v>1.2666666667792015</v>
      </c>
      <c r="K344" s="23">
        <v>62.781999999999996</v>
      </c>
      <c r="L344" s="23" t="str">
        <f t="shared" si="59"/>
        <v>REGIONAL</v>
      </c>
      <c r="M344" s="23" t="s">
        <v>618</v>
      </c>
      <c r="N344" s="23" t="str" cm="1">
        <f t="array" ref="N344">IFERROR(IF(M344="Principal","LES_ACTIVE",LES_INACTIVE),0)</f>
        <v>LES_ACTIVE</v>
      </c>
      <c r="O344" s="23">
        <f t="shared" si="58"/>
        <v>25</v>
      </c>
      <c r="P344" s="23" t="str">
        <f t="shared" si="56"/>
        <v>04110410Principal</v>
      </c>
    </row>
    <row r="345" spans="1:16" ht="14.45" hidden="1">
      <c r="A345" s="26" t="s">
        <v>683</v>
      </c>
      <c r="B345" s="23" t="str">
        <f>IFERROR(VLOOKUP(A345,hoja!$A$2:$E$970,4,FALSE),0)</f>
        <v>OCCIDENTE</v>
      </c>
      <c r="C345" s="23" t="str">
        <f>IFERROR(VLOOKUP(A345,hoja!$A$2:$E$1370,5,FALSE),0)</f>
        <v>BUGA</v>
      </c>
      <c r="D345" s="23" t="str">
        <f>IFERROR(VLOOKUP(A345,hoja!A:D,3,FALSE),0)</f>
        <v>0411</v>
      </c>
      <c r="E345" s="23" t="s">
        <v>750</v>
      </c>
      <c r="F345" s="23">
        <f>IFERROR(VLOOKUP(E345,hoja!$A$2:$E$970,4,FALSE),0)</f>
        <v>0</v>
      </c>
      <c r="G345" s="23">
        <f>IFERROR(VLOOKUP(E345,hoja!$A$2:$E$970,5,FALSE),0)</f>
        <v>0</v>
      </c>
      <c r="H345" s="103">
        <f>IFERROR(VLOOKUP(E345,hoja!A:C,3,FALSE),0)</f>
        <v>0</v>
      </c>
      <c r="I345" s="24" t="str">
        <f t="shared" si="57"/>
        <v>04110</v>
      </c>
      <c r="J345" s="23">
        <v>0.68333333329064772</v>
      </c>
      <c r="K345" s="23">
        <v>32.832000000000001</v>
      </c>
      <c r="L345" s="23" t="str">
        <f>IF(B345=F345,"REGIONAL","NACIONAL")</f>
        <v>NACIONAL</v>
      </c>
      <c r="M345" s="23" t="s">
        <v>618</v>
      </c>
      <c r="N345" s="23" t="str" cm="1">
        <f t="array" ref="N345">IFERROR(IF(M345="Principal","LES_ACTIVE",LES_INACTIVE),0)</f>
        <v>LES_ACTIVE</v>
      </c>
      <c r="O345" s="23">
        <f t="shared" si="58"/>
        <v>25</v>
      </c>
      <c r="P345" s="23" t="str">
        <f t="shared" si="56"/>
        <v>04110Principal</v>
      </c>
    </row>
    <row r="346" spans="1:16" ht="14.45" hidden="1">
      <c r="A346" s="26" t="s">
        <v>660</v>
      </c>
      <c r="B346" s="23" t="str">
        <f>IFERROR(VLOOKUP(A346,hoja!$A$2:$E$970,4,FALSE),0)</f>
        <v>CENTRO</v>
      </c>
      <c r="C346" s="23" t="str">
        <f>IFERROR(VLOOKUP(A346,hoja!$A$2:$E$1370,5,FALSE),0)</f>
        <v>BOGOTÁ</v>
      </c>
      <c r="D346" s="23" t="str">
        <f>IFERROR(VLOOKUP(A346,hoja!A:D,3,FALSE),0)</f>
        <v>0035</v>
      </c>
      <c r="E346" s="23" t="s">
        <v>625</v>
      </c>
      <c r="F346" s="23" t="str">
        <f>IFERROR(VLOOKUP(E346,hoja!$A$2:$E$970,4,FALSE),0)</f>
        <v>CENTRO</v>
      </c>
      <c r="G346" s="23" t="str">
        <f>IFERROR(VLOOKUP(E346,hoja!$A$2:$E$970,5,FALSE),0)</f>
        <v>BOGOTÁ</v>
      </c>
      <c r="H346" s="103" t="str">
        <f>IFERROR(VLOOKUP(E346,hoja!A:C,3,FALSE),0)</f>
        <v>8101</v>
      </c>
      <c r="I346" s="24" t="str">
        <f t="shared" si="57"/>
        <v>00358101</v>
      </c>
      <c r="J346" s="23">
        <v>0.99999999994179234</v>
      </c>
      <c r="K346" s="23">
        <v>63.738999999999997</v>
      </c>
      <c r="L346" s="23" t="str">
        <f t="shared" si="59"/>
        <v>REGIONAL</v>
      </c>
      <c r="M346" s="23" t="s">
        <v>618</v>
      </c>
      <c r="N346" s="23" t="str" cm="1">
        <f t="array" ref="N346">IFERROR(IF(M346="Principal","LES_ACTIVE",LES_INACTIVE),0)</f>
        <v>LES_ACTIVE</v>
      </c>
      <c r="O346" s="23">
        <f t="shared" si="58"/>
        <v>25</v>
      </c>
      <c r="P346" s="23" t="str">
        <f t="shared" si="56"/>
        <v>00358101Principal</v>
      </c>
    </row>
    <row r="347" spans="1:16" ht="14.45" hidden="1">
      <c r="A347" s="26" t="s">
        <v>660</v>
      </c>
      <c r="B347" s="23" t="str">
        <f>IFERROR(VLOOKUP(A347,hoja!$A$2:$E$970,4,FALSE),0)</f>
        <v>CENTRO</v>
      </c>
      <c r="C347" s="23" t="str">
        <f>IFERROR(VLOOKUP(A347,hoja!$A$2:$E$1370,5,FALSE),0)</f>
        <v>BOGOTÁ</v>
      </c>
      <c r="D347" s="23" t="str">
        <f>IFERROR(VLOOKUP(A347,hoja!A:D,3,FALSE),0)</f>
        <v>0035</v>
      </c>
      <c r="E347" s="23" t="s">
        <v>71</v>
      </c>
      <c r="F347" s="23" t="str">
        <f>IFERROR(VLOOKUP(E347,hoja!$A$2:$E$970,4,FALSE),0)</f>
        <v>CENTRO</v>
      </c>
      <c r="G347" s="23" t="str">
        <f>IFERROR(VLOOKUP(E347,hoja!$A$2:$E$970,5,FALSE),0)</f>
        <v>BOGOTÁ</v>
      </c>
      <c r="H347" s="103" t="str">
        <f>IFERROR(VLOOKUP(E347,hoja!A:C,3,FALSE),0)</f>
        <v>60015</v>
      </c>
      <c r="I347" s="24" t="str">
        <f t="shared" si="57"/>
        <v>003560015</v>
      </c>
      <c r="J347" s="23">
        <v>1.0000000001164153</v>
      </c>
      <c r="K347" s="23">
        <v>25.866</v>
      </c>
      <c r="L347" s="23" t="s">
        <v>752</v>
      </c>
      <c r="M347" s="23" t="s">
        <v>618</v>
      </c>
      <c r="N347" s="23" t="str" cm="1">
        <f t="array" ref="N347">IFERROR(IF(M347="Principal","LES_ACTIVE",LES_INACTIVE),0)</f>
        <v>LES_ACTIVE</v>
      </c>
      <c r="O347" s="23">
        <f t="shared" si="58"/>
        <v>25</v>
      </c>
      <c r="P347" s="23" t="str">
        <f t="shared" si="56"/>
        <v>003560015Principal</v>
      </c>
    </row>
    <row r="348" spans="1:16" ht="14.45" hidden="1">
      <c r="A348" s="26" t="s">
        <v>660</v>
      </c>
      <c r="B348" s="23" t="str">
        <f>IFERROR(VLOOKUP(A348,hoja!$A$2:$E$970,4,FALSE),0)</f>
        <v>CENTRO</v>
      </c>
      <c r="C348" s="23" t="str">
        <f>IFERROR(VLOOKUP(A348,hoja!$A$2:$E$1370,5,FALSE),0)</f>
        <v>BOGOTÁ</v>
      </c>
      <c r="D348" s="23" t="str">
        <f>IFERROR(VLOOKUP(A348,hoja!A:D,3,FALSE),0)</f>
        <v>0035</v>
      </c>
      <c r="E348" s="23" t="s">
        <v>650</v>
      </c>
      <c r="F348" s="23" t="str">
        <f>IFERROR(VLOOKUP(E348,hoja!$A$2:$E$970,4,FALSE),0)</f>
        <v>OCCIDENTE</v>
      </c>
      <c r="G348" s="23" t="str">
        <f>IFERROR(VLOOKUP(E348,hoja!$A$2:$E$970,5,FALSE),0)</f>
        <v>CALOTO</v>
      </c>
      <c r="H348" s="103" t="str">
        <f>IFERROR(VLOOKUP(E348,hoja!A:C,3,FALSE),0)</f>
        <v>0445</v>
      </c>
      <c r="I348" s="24" t="str">
        <f t="shared" si="57"/>
        <v>00350445</v>
      </c>
      <c r="J348" s="23">
        <v>21.616666666755918</v>
      </c>
      <c r="K348" s="23">
        <v>480</v>
      </c>
      <c r="L348" s="23" t="str">
        <f>IF(B348=F348,"REGIONAL","NACIONAL")</f>
        <v>NACIONAL</v>
      </c>
      <c r="M348" s="23" t="s">
        <v>618</v>
      </c>
      <c r="N348" s="23" t="str" cm="1">
        <f t="array" ref="N348">IFERROR(IF(M348="Principal","LES_ACTIVE",LES_INACTIVE),0)</f>
        <v>LES_ACTIVE</v>
      </c>
      <c r="O348" s="23">
        <f t="shared" si="58"/>
        <v>16</v>
      </c>
      <c r="P348" s="23" t="str">
        <f t="shared" si="56"/>
        <v>00350445Principal</v>
      </c>
    </row>
    <row r="349" spans="1:16" ht="14.45" hidden="1">
      <c r="A349" s="26" t="s">
        <v>660</v>
      </c>
      <c r="B349" s="23" t="str">
        <f>IFERROR(VLOOKUP(A349,hoja!$A$2:$E$970,4,FALSE),0)</f>
        <v>CENTRO</v>
      </c>
      <c r="C349" s="23" t="str">
        <f>IFERROR(VLOOKUP(A349,hoja!$A$2:$E$1370,5,FALSE),0)</f>
        <v>BOGOTÁ</v>
      </c>
      <c r="D349" s="23" t="str">
        <f>IFERROR(VLOOKUP(A349,hoja!A:D,3,FALSE),0)</f>
        <v>0035</v>
      </c>
      <c r="E349" s="23" t="s">
        <v>689</v>
      </c>
      <c r="F349" s="23" t="str">
        <f>IFERROR(VLOOKUP(E349,hoja!$A$2:$E$970,4,FALSE),0)</f>
        <v>SANTANDER</v>
      </c>
      <c r="G349" s="23" t="str">
        <f>IFERROR(VLOOKUP(E349,hoja!$A$2:$E$970,5,FALSE),0)</f>
        <v>AGUACHICA</v>
      </c>
      <c r="H349" s="103" t="str">
        <f>IFERROR(VLOOKUP(E349,hoja!A:C,3,FALSE),0)</f>
        <v>0437</v>
      </c>
      <c r="I349" s="24" t="str">
        <f t="shared" si="57"/>
        <v>00350437</v>
      </c>
      <c r="J349" s="23">
        <v>10.453194444417022</v>
      </c>
      <c r="K349" s="23">
        <v>600</v>
      </c>
      <c r="L349" s="23" t="str">
        <f>IF(B349=F349,"REGIONAL","NACIONAL")</f>
        <v>NACIONAL</v>
      </c>
      <c r="M349" s="23" t="s">
        <v>674</v>
      </c>
      <c r="N349" s="23" cm="1">
        <f t="array" aca="1" ref="N349" ca="1">IFERROR(IF(M349="Principal","LES_ACTIVE",LES_INACTIVE),0)</f>
        <v>0</v>
      </c>
      <c r="O349" s="23">
        <f t="shared" si="58"/>
        <v>12</v>
      </c>
      <c r="P349" s="23" t="str">
        <f t="shared" si="56"/>
        <v>00350437La Vega</v>
      </c>
    </row>
    <row r="350" spans="1:16" ht="14.45" hidden="1">
      <c r="A350" s="26" t="s">
        <v>660</v>
      </c>
      <c r="B350" s="23" t="str">
        <f>IFERROR(VLOOKUP(A350,hoja!$A$2:$E$970,4,FALSE),0)</f>
        <v>CENTRO</v>
      </c>
      <c r="C350" s="23" t="str">
        <f>IFERROR(VLOOKUP(A350,hoja!$A$2:$E$1370,5,FALSE),0)</f>
        <v>BOGOTÁ</v>
      </c>
      <c r="D350" s="23" t="str">
        <f>IFERROR(VLOOKUP(A350,hoja!A:D,3,FALSE),0)</f>
        <v>0035</v>
      </c>
      <c r="E350" s="23" t="s">
        <v>660</v>
      </c>
      <c r="F350" s="23" t="str">
        <f>IFERROR(VLOOKUP(E350,hoja!$A$2:$E$970,4,FALSE),0)</f>
        <v>CENTRO</v>
      </c>
      <c r="G350" s="23" t="str">
        <f>IFERROR(VLOOKUP(E350,hoja!$A$2:$E$970,5,FALSE),0)</f>
        <v>BOGOTÁ</v>
      </c>
      <c r="H350" s="103" t="str">
        <f>IFERROR(VLOOKUP(E350,hoja!A:C,3,FALSE),0)</f>
        <v>0035</v>
      </c>
      <c r="I350" s="24" t="str">
        <f t="shared" si="57"/>
        <v>00350035</v>
      </c>
      <c r="J350" s="23">
        <v>0.90000000005238689</v>
      </c>
      <c r="K350" s="23">
        <v>1</v>
      </c>
      <c r="L350" s="23" t="s">
        <v>752</v>
      </c>
      <c r="M350" s="23" t="s">
        <v>618</v>
      </c>
      <c r="N350" s="23" t="str" cm="1">
        <f t="array" ref="N350">IFERROR(IF(M350="Principal","LES_ACTIVE",LES_INACTIVE),0)</f>
        <v>LES_ACTIVE</v>
      </c>
      <c r="O350" s="23">
        <f t="shared" si="58"/>
        <v>25</v>
      </c>
      <c r="P350" s="23" t="str">
        <f t="shared" si="56"/>
        <v>00350035Principal</v>
      </c>
    </row>
    <row r="351" spans="1:16" ht="14.45" hidden="1">
      <c r="A351" s="26" t="s">
        <v>660</v>
      </c>
      <c r="B351" s="23" t="str">
        <f>IFERROR(VLOOKUP(A351,hoja!$A$2:$E$970,4,FALSE),0)</f>
        <v>CENTRO</v>
      </c>
      <c r="C351" s="23" t="str">
        <f>IFERROR(VLOOKUP(A351,hoja!$A$2:$E$1370,5,FALSE),0)</f>
        <v>BOGOTÁ</v>
      </c>
      <c r="D351" s="23" t="str">
        <f>IFERROR(VLOOKUP(A351,hoja!A:D,3,FALSE),0)</f>
        <v>0035</v>
      </c>
      <c r="E351" s="23" t="s">
        <v>700</v>
      </c>
      <c r="F351" s="23" t="str">
        <f>IFERROR(VLOOKUP(E351,hoja!$A$2:$E$970,4,FALSE),0)</f>
        <v>SANTANDER</v>
      </c>
      <c r="G351" s="23" t="str">
        <f>IFERROR(VLOOKUP(E351,hoja!$A$2:$E$970,5,FALSE),0)</f>
        <v>CHIQUINQUIRÁ</v>
      </c>
      <c r="H351" s="103" t="str">
        <f>IFERROR(VLOOKUP(E351,hoja!A:C,3,FALSE),0)</f>
        <v>0444</v>
      </c>
      <c r="I351" s="24" t="str">
        <f t="shared" si="57"/>
        <v>00350444</v>
      </c>
      <c r="J351" s="23">
        <v>5.0166666666045785</v>
      </c>
      <c r="K351" s="23">
        <v>135</v>
      </c>
      <c r="L351" s="23" t="str">
        <f>IF(B351=F351,"REGIONAL","NACIONAL")</f>
        <v>NACIONAL</v>
      </c>
      <c r="M351" s="23" t="s">
        <v>618</v>
      </c>
      <c r="N351" s="23" t="str" cm="1">
        <f t="array" ref="N351">IFERROR(IF(M351="Principal","LES_ACTIVE",LES_INACTIVE),0)</f>
        <v>LES_ACTIVE</v>
      </c>
      <c r="O351" s="23">
        <f t="shared" si="58"/>
        <v>25</v>
      </c>
      <c r="P351" s="23" t="str">
        <f t="shared" si="56"/>
        <v>00350444Principal</v>
      </c>
    </row>
    <row r="352" spans="1:16" ht="14.45" hidden="1">
      <c r="A352" s="26" t="s">
        <v>660</v>
      </c>
      <c r="B352" s="23" t="str">
        <f>IFERROR(VLOOKUP(A352,hoja!$A$2:$E$970,4,FALSE),0)</f>
        <v>CENTRO</v>
      </c>
      <c r="C352" s="23" t="str">
        <f>IFERROR(VLOOKUP(A352,hoja!$A$2:$E$1370,5,FALSE),0)</f>
        <v>BOGOTÁ</v>
      </c>
      <c r="D352" s="23" t="str">
        <f>IFERROR(VLOOKUP(A352,hoja!A:D,3,FALSE),0)</f>
        <v>0035</v>
      </c>
      <c r="E352" s="23" t="s">
        <v>704</v>
      </c>
      <c r="F352" s="23" t="str">
        <f>IFERROR(VLOOKUP(E352,hoja!$A$2:$E$970,4,FALSE),0)</f>
        <v>CENTRO</v>
      </c>
      <c r="G352" s="23" t="str">
        <f>IFERROR(VLOOKUP(E352,hoja!$A$2:$E$970,5,FALSE),0)</f>
        <v>GARZÓN</v>
      </c>
      <c r="H352" s="103" t="str">
        <f>IFERROR(VLOOKUP(E352,hoja!A:C,3,FALSE),0)</f>
        <v>0387</v>
      </c>
      <c r="I352" s="24" t="str">
        <f t="shared" si="57"/>
        <v>00350387</v>
      </c>
      <c r="J352" s="23">
        <v>22.883333333360497</v>
      </c>
      <c r="K352" s="23">
        <v>438.19299999999998</v>
      </c>
      <c r="L352" s="23" t="str">
        <f t="shared" ref="L352:L354" si="61">IF(B352=F352,"REGIONAL","NACIONAL")</f>
        <v>REGIONAL</v>
      </c>
      <c r="M352" s="23" t="s">
        <v>618</v>
      </c>
      <c r="N352" s="23" t="str" cm="1">
        <f t="array" ref="N352">IFERROR(IF(M352="Principal","LES_ACTIVE",LES_INACTIVE),0)</f>
        <v>LES_ACTIVE</v>
      </c>
      <c r="O352" s="23">
        <f t="shared" si="58"/>
        <v>16</v>
      </c>
      <c r="P352" s="23" t="str">
        <f t="shared" si="56"/>
        <v>00350387Principal</v>
      </c>
    </row>
    <row r="353" spans="1:16" ht="14.45" hidden="1">
      <c r="A353" s="26" t="s">
        <v>660</v>
      </c>
      <c r="B353" s="23" t="str">
        <f>IFERROR(VLOOKUP(A353,hoja!$A$2:$E$970,4,FALSE),0)</f>
        <v>CENTRO</v>
      </c>
      <c r="C353" s="23" t="str">
        <f>IFERROR(VLOOKUP(A353,hoja!$A$2:$E$1370,5,FALSE),0)</f>
        <v>BOGOTÁ</v>
      </c>
      <c r="D353" s="23" t="str">
        <f>IFERROR(VLOOKUP(A353,hoja!A:D,3,FALSE),0)</f>
        <v>0035</v>
      </c>
      <c r="E353" s="23" t="s">
        <v>655</v>
      </c>
      <c r="F353" s="23" t="str">
        <f>IFERROR(VLOOKUP(E353,hoja!$A$2:$E$970,4,FALSE),0)</f>
        <v>ANTIOQUIA</v>
      </c>
      <c r="G353" s="23" t="str">
        <f>IFERROR(VLOOKUP(E353,hoja!$A$2:$E$970,5,FALSE),0)</f>
        <v>MEDELLÍN</v>
      </c>
      <c r="H353" s="103" t="str">
        <f>IFERROR(VLOOKUP(E353,hoja!A:C,3,FALSE),0)</f>
        <v>0292</v>
      </c>
      <c r="I353" s="24" t="str">
        <f t="shared" si="57"/>
        <v>00350292</v>
      </c>
      <c r="J353" s="23">
        <v>21.949999999953434</v>
      </c>
      <c r="K353" s="23">
        <v>421.25</v>
      </c>
      <c r="L353" s="23" t="str">
        <f>IF(B353=F353,"REGIONAL","NACIONAL")</f>
        <v>NACIONAL</v>
      </c>
      <c r="M353" s="23" t="s">
        <v>621</v>
      </c>
      <c r="N353" s="23" cm="1">
        <f t="array" aca="1" ref="N353" ca="1">IFERROR(IF(M353="Principal","LES_ACTIVE",LES_INACTIVE),0)</f>
        <v>0</v>
      </c>
      <c r="O353" s="23">
        <f t="shared" si="58"/>
        <v>16</v>
      </c>
      <c r="P353" s="23" t="str">
        <f t="shared" si="56"/>
        <v>00350292La vega</v>
      </c>
    </row>
    <row r="354" spans="1:16" ht="14.45" hidden="1">
      <c r="A354" s="26" t="s">
        <v>660</v>
      </c>
      <c r="B354" s="23" t="str">
        <f>IFERROR(VLOOKUP(A354,hoja!$A$2:$E$970,4,FALSE),0)</f>
        <v>CENTRO</v>
      </c>
      <c r="C354" s="23" t="str">
        <f>IFERROR(VLOOKUP(A354,hoja!$A$2:$E$1370,5,FALSE),0)</f>
        <v>BOGOTÁ</v>
      </c>
      <c r="D354" s="23" t="str">
        <f>IFERROR(VLOOKUP(A354,hoja!A:D,3,FALSE),0)</f>
        <v>0035</v>
      </c>
      <c r="E354" s="23" t="s">
        <v>709</v>
      </c>
      <c r="F354" s="23" t="str">
        <f>IFERROR(VLOOKUP(E354,hoja!$A$2:$E$970,4,FALSE),0)</f>
        <v>CENTRO</v>
      </c>
      <c r="G354" s="23" t="str">
        <f>IFERROR(VLOOKUP(E354,hoja!$A$2:$E$970,5,FALSE),0)</f>
        <v>LA DORADA</v>
      </c>
      <c r="H354" s="103" t="str">
        <f>IFERROR(VLOOKUP(E354,hoja!A:C,3,FALSE),0)</f>
        <v>0391</v>
      </c>
      <c r="I354" s="24" t="str">
        <f t="shared" si="57"/>
        <v>00350391</v>
      </c>
      <c r="J354" s="23">
        <v>5.4577777778031304</v>
      </c>
      <c r="K354" s="23">
        <v>177.20400000000001</v>
      </c>
      <c r="L354" s="23" t="str">
        <f t="shared" si="61"/>
        <v>REGIONAL</v>
      </c>
      <c r="M354" s="23" t="s">
        <v>623</v>
      </c>
      <c r="N354" s="23" t="s">
        <v>624</v>
      </c>
      <c r="O354" s="23">
        <f t="shared" si="58"/>
        <v>25</v>
      </c>
      <c r="P354" s="23" t="str">
        <f t="shared" si="56"/>
        <v>00350391Facatativa</v>
      </c>
    </row>
    <row r="355" spans="1:16" ht="14.45" hidden="1">
      <c r="A355" s="26" t="s">
        <v>660</v>
      </c>
      <c r="B355" s="23" t="str">
        <f>IFERROR(VLOOKUP(A355,hoja!$A$2:$E$970,4,FALSE),0)</f>
        <v>CENTRO</v>
      </c>
      <c r="C355" s="23" t="str">
        <f>IFERROR(VLOOKUP(A355,hoja!$A$2:$E$1370,5,FALSE),0)</f>
        <v>BOGOTÁ</v>
      </c>
      <c r="D355" s="23" t="str">
        <f>IFERROR(VLOOKUP(A355,hoja!A:D,3,FALSE),0)</f>
        <v>0035</v>
      </c>
      <c r="E355" s="23" t="s">
        <v>710</v>
      </c>
      <c r="F355" s="23" t="str">
        <f>IFERROR(VLOOKUP(E355,hoja!$A$2:$E$970,4,FALSE),0)</f>
        <v>CENTRO</v>
      </c>
      <c r="G355" s="23" t="str">
        <f>IFERROR(VLOOKUP(E355,hoja!$A$2:$E$970,5,FALSE),0)</f>
        <v>LA MESA</v>
      </c>
      <c r="H355" s="103" t="str">
        <f>IFERROR(VLOOKUP(E355,hoja!A:C,3,FALSE),0)</f>
        <v>0024</v>
      </c>
      <c r="I355" s="24" t="str">
        <f t="shared" si="57"/>
        <v>00350024</v>
      </c>
      <c r="J355" s="23">
        <v>1.216666666790843</v>
      </c>
      <c r="K355" s="23">
        <v>59.926000000000002</v>
      </c>
      <c r="L355" s="23" t="s">
        <v>752</v>
      </c>
      <c r="M355" s="23" t="s">
        <v>753</v>
      </c>
      <c r="N355" s="23" cm="1">
        <f t="array" aca="1" ref="N355" ca="1">IFERROR(IF(M355="Principal","LES_ACTIVE",LES_INACTIVE),0)</f>
        <v>0</v>
      </c>
      <c r="O355" s="23">
        <f t="shared" si="58"/>
        <v>25</v>
      </c>
      <c r="P355" s="23" t="str">
        <f t="shared" si="56"/>
        <v>00350024Tebaida</v>
      </c>
    </row>
    <row r="356" spans="1:16" ht="14.45" hidden="1">
      <c r="A356" s="26" t="s">
        <v>660</v>
      </c>
      <c r="B356" s="23" t="str">
        <f>IFERROR(VLOOKUP(A356,hoja!$A$2:$E$970,4,FALSE),0)</f>
        <v>CENTRO</v>
      </c>
      <c r="C356" s="23" t="str">
        <f>IFERROR(VLOOKUP(A356,hoja!$A$2:$E$1370,5,FALSE),0)</f>
        <v>BOGOTÁ</v>
      </c>
      <c r="D356" s="23" t="str">
        <f>IFERROR(VLOOKUP(A356,hoja!A:D,3,FALSE),0)</f>
        <v>0035</v>
      </c>
      <c r="E356" s="23" t="s">
        <v>663</v>
      </c>
      <c r="F356" s="23" t="str">
        <f>IFERROR(VLOOKUP(E356,hoja!$A$2:$E$970,4,FALSE),0)</f>
        <v>CENTRO</v>
      </c>
      <c r="G356" s="23" t="str">
        <f>IFERROR(VLOOKUP(E356,hoja!$A$2:$E$970,5,FALSE),0)</f>
        <v>MADRID</v>
      </c>
      <c r="H356" s="103" t="str">
        <f>IFERROR(VLOOKUP(E356,hoja!A:C,3,FALSE),0)</f>
        <v>0022</v>
      </c>
      <c r="I356" s="24" t="str">
        <f t="shared" si="57"/>
        <v>00350022</v>
      </c>
      <c r="J356" s="23">
        <v>0.90319444437045604</v>
      </c>
      <c r="K356" s="23">
        <v>15</v>
      </c>
      <c r="L356" s="23" t="s">
        <v>752</v>
      </c>
      <c r="M356" s="23" t="s">
        <v>753</v>
      </c>
      <c r="N356" s="23" cm="1">
        <f t="array" aca="1" ref="N356" ca="1">IFERROR(IF(M356="Principal","LES_ACTIVE",LES_INACTIVE),0)</f>
        <v>0</v>
      </c>
      <c r="O356" s="23">
        <f t="shared" si="58"/>
        <v>25</v>
      </c>
      <c r="P356" s="23" t="str">
        <f t="shared" si="56"/>
        <v>00350022Tebaida</v>
      </c>
    </row>
    <row r="357" spans="1:16" hidden="1">
      <c r="A357" s="26" t="s">
        <v>660</v>
      </c>
      <c r="B357" s="23" t="str">
        <f>IFERROR(VLOOKUP(A357,hoja!$A$2:$E$970,4,FALSE),0)</f>
        <v>CENTRO</v>
      </c>
      <c r="C357" s="23" t="str">
        <f>IFERROR(VLOOKUP(A357,hoja!$A$2:$E$1370,5,FALSE),0)</f>
        <v>BOGOTÁ</v>
      </c>
      <c r="D357" s="23" t="str">
        <f>IFERROR(VLOOKUP(A357,hoja!A:D,3,FALSE),0)</f>
        <v>0035</v>
      </c>
      <c r="E357" s="23" t="s">
        <v>665</v>
      </c>
      <c r="F357" s="23" t="str">
        <f>IFERROR(VLOOKUP(E357,hoja!$A$2:$E$970,4,FALSE),0)</f>
        <v>OCCIDENTE</v>
      </c>
      <c r="G357" s="23" t="str">
        <f>IFERROR(VLOOKUP(E357,hoja!$A$2:$E$970,5,FALSE),0)</f>
        <v>MANIZALES</v>
      </c>
      <c r="H357" s="103" t="str">
        <f>IFERROR(VLOOKUP(E357,hoja!A:C,3,FALSE),0)</f>
        <v>0145</v>
      </c>
      <c r="I357" s="24" t="str">
        <f t="shared" si="57"/>
        <v>00350145</v>
      </c>
      <c r="J357" s="23">
        <v>21.183333333407063</v>
      </c>
      <c r="K357" s="23">
        <v>275.94299999999998</v>
      </c>
      <c r="L357" s="23" t="str">
        <f>IF(B357=F357,"REGIONAL","NACIONAL")</f>
        <v>NACIONAL</v>
      </c>
      <c r="M357" s="23" t="s">
        <v>754</v>
      </c>
      <c r="N357" s="23" cm="1">
        <f t="array" aca="1" ref="N357" ca="1">IFERROR(IF(M357="Principal","LES_ACTIVE",LES_INACTIVE),0)</f>
        <v>0</v>
      </c>
      <c r="O357" s="23">
        <f t="shared" si="58"/>
        <v>16</v>
      </c>
      <c r="P357" s="23" t="str">
        <f t="shared" si="56"/>
        <v>00350145La Vega-Letras</v>
      </c>
    </row>
    <row r="358" spans="1:16" ht="14.45" hidden="1">
      <c r="A358" s="26" t="s">
        <v>660</v>
      </c>
      <c r="B358" s="23" t="str">
        <f>IFERROR(VLOOKUP(A358,hoja!$A$2:$E$970,4,FALSE),0)</f>
        <v>CENTRO</v>
      </c>
      <c r="C358" s="23" t="str">
        <f>IFERROR(VLOOKUP(A358,hoja!$A$2:$E$1370,5,FALSE),0)</f>
        <v>BOGOTÁ</v>
      </c>
      <c r="D358" s="23" t="str">
        <f>IFERROR(VLOOKUP(A358,hoja!A:D,3,FALSE),0)</f>
        <v>0035</v>
      </c>
      <c r="E358" s="23" t="s">
        <v>719</v>
      </c>
      <c r="F358" s="23" t="str">
        <f>IFERROR(VLOOKUP(E358,hoja!$A$2:$E$970,4,FALSE),0)</f>
        <v>CENTRO</v>
      </c>
      <c r="G358" s="23" t="str">
        <f>IFERROR(VLOOKUP(E358,hoja!$A$2:$E$970,5,FALSE),0)</f>
        <v>RICAURTE</v>
      </c>
      <c r="H358" s="103" t="str">
        <f>IFERROR(VLOOKUP(E358,hoja!A:C,3,FALSE),0)</f>
        <v>0390</v>
      </c>
      <c r="I358" s="24" t="str">
        <f t="shared" si="57"/>
        <v>00350390</v>
      </c>
      <c r="J358" s="23">
        <v>2.1255555556272157</v>
      </c>
      <c r="K358" s="23">
        <v>144</v>
      </c>
      <c r="L358" s="23" t="str">
        <f t="shared" ref="L358" si="62">IF(B358=F358,"REGIONAL","NACIONAL")</f>
        <v>REGIONAL</v>
      </c>
      <c r="M358" s="23" t="s">
        <v>618</v>
      </c>
      <c r="N358" s="23" t="str" cm="1">
        <f t="array" ref="N358">IFERROR(IF(M358="Principal","LES_ACTIVE",LES_INACTIVE),0)</f>
        <v>LES_ACTIVE</v>
      </c>
      <c r="O358" s="23">
        <f t="shared" si="58"/>
        <v>25</v>
      </c>
      <c r="P358" s="23" t="str">
        <f t="shared" si="56"/>
        <v>00350390Principal</v>
      </c>
    </row>
    <row r="359" spans="1:16" ht="14.45" hidden="1">
      <c r="A359" s="26" t="s">
        <v>660</v>
      </c>
      <c r="B359" s="23" t="str">
        <f>IFERROR(VLOOKUP(A359,hoja!$A$2:$E$970,4,FALSE),0)</f>
        <v>CENTRO</v>
      </c>
      <c r="C359" s="23" t="str">
        <f>IFERROR(VLOOKUP(A359,hoja!$A$2:$E$1370,5,FALSE),0)</f>
        <v>BOGOTÁ</v>
      </c>
      <c r="D359" s="23" t="str">
        <f>IFERROR(VLOOKUP(A359,hoja!A:D,3,FALSE),0)</f>
        <v>0035</v>
      </c>
      <c r="E359" s="23" t="s">
        <v>727</v>
      </c>
      <c r="F359" s="23" t="str">
        <f>IFERROR(VLOOKUP(E359,hoja!$A$2:$E$970,4,FALSE),0)</f>
        <v>CENTRO</v>
      </c>
      <c r="G359" s="23" t="str">
        <f>IFERROR(VLOOKUP(E359,hoja!$A$2:$E$970,5,FALSE),0)</f>
        <v>TUNJA</v>
      </c>
      <c r="H359" s="103" t="str">
        <f>IFERROR(VLOOKUP(E359,hoja!A:C,3,FALSE),0)</f>
        <v>0443</v>
      </c>
      <c r="I359" s="24" t="str">
        <f t="shared" si="57"/>
        <v>00350443</v>
      </c>
      <c r="J359" s="23">
        <v>4.21666666661622</v>
      </c>
      <c r="K359" s="23">
        <v>148</v>
      </c>
      <c r="L359" s="23" t="str">
        <f>IF(B359=F359,"REGIONAL","NACIONAL")</f>
        <v>REGIONAL</v>
      </c>
      <c r="M359" s="23" t="s">
        <v>618</v>
      </c>
      <c r="N359" s="23" t="str" cm="1">
        <f t="array" ref="N359">IFERROR(IF(M359="Principal","LES_ACTIVE",LES_INACTIVE),0)</f>
        <v>LES_ACTIVE</v>
      </c>
      <c r="O359" s="23">
        <f t="shared" si="58"/>
        <v>25</v>
      </c>
      <c r="P359" s="23" t="str">
        <f t="shared" si="56"/>
        <v>00350443Principal</v>
      </c>
    </row>
    <row r="360" spans="1:16" ht="14.45" hidden="1">
      <c r="A360" s="26" t="s">
        <v>660</v>
      </c>
      <c r="B360" s="23" t="str">
        <f>IFERROR(VLOOKUP(A360,hoja!$A$2:$E$970,4,FALSE),0)</f>
        <v>CENTRO</v>
      </c>
      <c r="C360" s="23" t="str">
        <f>IFERROR(VLOOKUP(A360,hoja!$A$2:$E$1370,5,FALSE),0)</f>
        <v>BOGOTÁ</v>
      </c>
      <c r="D360" s="23" t="str">
        <f>IFERROR(VLOOKUP(A360,hoja!A:D,3,FALSE),0)</f>
        <v>0035</v>
      </c>
      <c r="E360" s="23" t="s">
        <v>728</v>
      </c>
      <c r="F360" s="23" t="str">
        <f>IFERROR(VLOOKUP(E360,hoja!$A$2:$E$970,4,FALSE),0)</f>
        <v>CENTRO</v>
      </c>
      <c r="G360" s="23" t="str">
        <f>IFERROR(VLOOKUP(E360,hoja!$A$2:$E$970,5,FALSE),0)</f>
        <v>VILLETA</v>
      </c>
      <c r="H360" s="103" t="str">
        <f>IFERROR(VLOOKUP(E360,hoja!A:C,3,FALSE),0)</f>
        <v>0025</v>
      </c>
      <c r="I360" s="24" t="str">
        <f t="shared" si="57"/>
        <v>00350025</v>
      </c>
      <c r="J360" s="23">
        <v>2.9166666667442769</v>
      </c>
      <c r="K360" s="23">
        <v>79</v>
      </c>
      <c r="L360" s="23" t="s">
        <v>752</v>
      </c>
      <c r="M360" s="23" t="s">
        <v>621</v>
      </c>
      <c r="N360" s="23" cm="1">
        <f t="array" aca="1" ref="N360" ca="1">IFERROR(IF(M360="Principal","LES_ACTIVE",LES_INACTIVE),0)</f>
        <v>0</v>
      </c>
      <c r="O360" s="23">
        <f t="shared" si="58"/>
        <v>25</v>
      </c>
      <c r="P360" s="23" t="str">
        <f t="shared" si="56"/>
        <v>00350025La vega</v>
      </c>
    </row>
    <row r="361" spans="1:16" ht="14.45" hidden="1">
      <c r="A361" s="26" t="s">
        <v>660</v>
      </c>
      <c r="B361" s="23" t="str">
        <f>IFERROR(VLOOKUP(A361,hoja!$A$2:$E$970,4,FALSE),0)</f>
        <v>CENTRO</v>
      </c>
      <c r="C361" s="23" t="str">
        <f>IFERROR(VLOOKUP(A361,hoja!$A$2:$E$1370,5,FALSE),0)</f>
        <v>BOGOTÁ</v>
      </c>
      <c r="D361" s="23" t="str">
        <f>IFERROR(VLOOKUP(A361,hoja!A:D,3,FALSE),0)</f>
        <v>0035</v>
      </c>
      <c r="E361" s="23" t="s">
        <v>729</v>
      </c>
      <c r="F361" s="23" t="str">
        <f>IFERROR(VLOOKUP(E361,hoja!$A$2:$E$970,4,FALSE),0)</f>
        <v>SANTANDER</v>
      </c>
      <c r="G361" s="23" t="str">
        <f>IFERROR(VLOOKUP(E361,hoja!$A$2:$E$970,5,FALSE),0)</f>
        <v>YOPAL</v>
      </c>
      <c r="H361" s="103" t="str">
        <f>IFERROR(VLOOKUP(E361,hoja!A:C,3,FALSE),0)</f>
        <v>0442</v>
      </c>
      <c r="I361" s="24" t="str">
        <f t="shared" si="57"/>
        <v>00350442</v>
      </c>
      <c r="J361" s="23">
        <v>30.366666666639503</v>
      </c>
      <c r="K361" s="23">
        <v>399</v>
      </c>
      <c r="L361" s="23" t="str">
        <f>IF(B361=F361,"REGIONAL","NACIONAL")</f>
        <v>NACIONAL</v>
      </c>
      <c r="M361" s="23" t="s">
        <v>618</v>
      </c>
      <c r="N361" s="23" t="str" cm="1">
        <f t="array" ref="N361">IFERROR(IF(M361="Principal","LES_ACTIVE",LES_INACTIVE),0)</f>
        <v>LES_ACTIVE</v>
      </c>
      <c r="O361" s="23">
        <f t="shared" si="58"/>
        <v>16</v>
      </c>
      <c r="P361" s="23" t="str">
        <f t="shared" si="56"/>
        <v>00350442Principal</v>
      </c>
    </row>
    <row r="362" spans="1:16" ht="14.45" hidden="1">
      <c r="A362" s="26" t="s">
        <v>660</v>
      </c>
      <c r="B362" s="23" t="str">
        <f>IFERROR(VLOOKUP(A362,hoja!$A$2:$E$970,4,FALSE),0)</f>
        <v>CENTRO</v>
      </c>
      <c r="C362" s="23" t="str">
        <f>IFERROR(VLOOKUP(A362,hoja!$A$2:$E$1370,5,FALSE),0)</f>
        <v>BOGOTÁ</v>
      </c>
      <c r="D362" s="23" t="str">
        <f>IFERROR(VLOOKUP(A362,hoja!A:D,3,FALSE),0)</f>
        <v>0035</v>
      </c>
      <c r="E362" s="23" t="s">
        <v>629</v>
      </c>
      <c r="F362" s="23" t="str">
        <f>IFERROR(VLOOKUP(E362,hoja!$A$2:$E$970,4,FALSE),0)</f>
        <v>CENTRO</v>
      </c>
      <c r="G362" s="23" t="str">
        <f>IFERROR(VLOOKUP(E362,hoja!$A$2:$E$970,5,FALSE),0)</f>
        <v>ZIPAQUIRÁ</v>
      </c>
      <c r="H362" s="103" t="str">
        <f>IFERROR(VLOOKUP(E362,hoja!A:C,3,FALSE),0)</f>
        <v>0032</v>
      </c>
      <c r="I362" s="24" t="str">
        <f t="shared" si="57"/>
        <v>00350032</v>
      </c>
      <c r="J362" s="23">
        <v>1.5208333333139308</v>
      </c>
      <c r="K362" s="23">
        <v>52.5</v>
      </c>
      <c r="L362" s="23" t="s">
        <v>752</v>
      </c>
      <c r="M362" s="23" t="s">
        <v>618</v>
      </c>
      <c r="N362" s="23" t="str" cm="1">
        <f t="array" ref="N362">IFERROR(IF(M362="Principal","LES_ACTIVE",LES_INACTIVE),0)</f>
        <v>LES_ACTIVE</v>
      </c>
      <c r="O362" s="23">
        <f t="shared" si="58"/>
        <v>25</v>
      </c>
      <c r="P362" s="23" t="str">
        <f t="shared" si="56"/>
        <v>00350032Principal</v>
      </c>
    </row>
    <row r="363" spans="1:16" ht="14.45" hidden="1">
      <c r="A363" s="26" t="s">
        <v>660</v>
      </c>
      <c r="B363" s="23" t="str">
        <f>IFERROR(VLOOKUP(A363,hoja!$A$2:$E$970,4,FALSE),0)</f>
        <v>CENTRO</v>
      </c>
      <c r="C363" s="23" t="str">
        <f>IFERROR(VLOOKUP(A363,hoja!$A$2:$E$1370,5,FALSE),0)</f>
        <v>BOGOTÁ</v>
      </c>
      <c r="D363" s="23" t="str">
        <f>IFERROR(VLOOKUP(A363,hoja!A:D,3,FALSE),0)</f>
        <v>0035</v>
      </c>
      <c r="E363" s="23" t="s">
        <v>630</v>
      </c>
      <c r="F363" s="23" t="str">
        <f>IFERROR(VLOOKUP(E363,hoja!$A$2:$E$970,4,FALSE),0)</f>
        <v>CENTRO</v>
      </c>
      <c r="G363" s="23" t="str">
        <f>IFERROR(VLOOKUP(E363,hoja!$A$2:$E$970,5,FALSE),0)</f>
        <v>SESQUILÉ</v>
      </c>
      <c r="H363" s="103" t="str">
        <f>IFERROR(VLOOKUP(E363,hoja!A:C,3,FALSE),0)</f>
        <v>1501</v>
      </c>
      <c r="I363" s="24" t="str">
        <f t="shared" si="57"/>
        <v>00351501</v>
      </c>
      <c r="J363" s="23">
        <v>1.6333333332440816</v>
      </c>
      <c r="K363" s="23">
        <v>65</v>
      </c>
      <c r="L363" s="23" t="str">
        <f t="shared" ref="L363" si="63">IF(B363=F363,"REGIONAL","NACIONAL")</f>
        <v>REGIONAL</v>
      </c>
      <c r="M363" s="23" t="s">
        <v>755</v>
      </c>
      <c r="N363" s="23" t="s">
        <v>622</v>
      </c>
      <c r="O363" s="23">
        <f t="shared" si="58"/>
        <v>25</v>
      </c>
      <c r="P363" s="23" t="str">
        <f t="shared" si="56"/>
        <v>00351501Bogota</v>
      </c>
    </row>
    <row r="364" spans="1:16" ht="14.45" hidden="1">
      <c r="A364" s="26" t="s">
        <v>660</v>
      </c>
      <c r="B364" s="23" t="str">
        <f>IFERROR(VLOOKUP(A364,hoja!$A$2:$E$970,4,FALSE),0)</f>
        <v>CENTRO</v>
      </c>
      <c r="C364" s="23" t="str">
        <f>IFERROR(VLOOKUP(A364,hoja!$A$2:$E$1370,5,FALSE),0)</f>
        <v>BOGOTÁ</v>
      </c>
      <c r="D364" s="23" t="str">
        <f>IFERROR(VLOOKUP(A364,hoja!A:D,3,FALSE),0)</f>
        <v>0035</v>
      </c>
      <c r="E364" s="23" t="s">
        <v>751</v>
      </c>
      <c r="F364" s="23" t="str">
        <f>IFERROR(VLOOKUP(E364,hoja!$A$2:$E$970,4,FALSE),0)</f>
        <v>CENTRO</v>
      </c>
      <c r="G364" s="23" t="str">
        <f>IFERROR(VLOOKUP(E364,hoja!$A$2:$E$970,5,FALSE),0)</f>
        <v>BOGOTÁ</v>
      </c>
      <c r="H364" s="103" t="str">
        <f>IFERROR(VLOOKUP(E364,hoja!A:C,3,FALSE),0)</f>
        <v>0002A</v>
      </c>
      <c r="I364" s="24" t="str">
        <f t="shared" si="57"/>
        <v>00350002A</v>
      </c>
      <c r="J364" s="23">
        <v>0.95375000004423782</v>
      </c>
      <c r="K364" s="23">
        <v>25.88</v>
      </c>
      <c r="L364" s="23" t="s">
        <v>752</v>
      </c>
      <c r="M364" s="23" t="s">
        <v>618</v>
      </c>
      <c r="N364" s="23" t="str" cm="1">
        <f t="array" ref="N364">IFERROR(IF(M364="Principal","LES_ACTIVE",LES_INACTIVE),0)</f>
        <v>LES_ACTIVE</v>
      </c>
      <c r="O364" s="23">
        <f t="shared" si="58"/>
        <v>25</v>
      </c>
      <c r="P364" s="23" t="str">
        <f t="shared" si="56"/>
        <v>00350002APrincipal</v>
      </c>
    </row>
    <row r="365" spans="1:16" ht="14.45" hidden="1">
      <c r="A365" s="26" t="s">
        <v>660</v>
      </c>
      <c r="B365" s="23" t="str">
        <f>IFERROR(VLOOKUP(A365,hoja!$A$2:$E$970,4,FALSE),0)</f>
        <v>CENTRO</v>
      </c>
      <c r="C365" s="23" t="str">
        <f>IFERROR(VLOOKUP(A365,hoja!$A$2:$E$1370,5,FALSE),0)</f>
        <v>BOGOTÁ</v>
      </c>
      <c r="D365" s="23" t="str">
        <f>IFERROR(VLOOKUP(A365,hoja!A:D,3,FALSE),0)</f>
        <v>0035</v>
      </c>
      <c r="E365" s="23" t="s">
        <v>633</v>
      </c>
      <c r="F365" s="23" t="str">
        <f>IFERROR(VLOOKUP(E365,hoja!$A$2:$E$970,4,FALSE),0)</f>
        <v>CENTRO</v>
      </c>
      <c r="G365" s="23" t="str">
        <f>IFERROR(VLOOKUP(E365,hoja!$A$2:$E$970,5,FALSE),0)</f>
        <v>BOGOTÁ</v>
      </c>
      <c r="H365" s="103" t="str">
        <f>IFERROR(VLOOKUP(E365,hoja!A:C,3,FALSE),0)</f>
        <v>0002</v>
      </c>
      <c r="I365" s="24" t="str">
        <f t="shared" si="57"/>
        <v>00350002</v>
      </c>
      <c r="J365" s="23">
        <v>1.3916666666627862</v>
      </c>
      <c r="K365" s="23">
        <v>26.1495</v>
      </c>
      <c r="L365" s="23" t="s">
        <v>752</v>
      </c>
      <c r="M365" s="23" t="s">
        <v>618</v>
      </c>
      <c r="N365" s="23" t="str" cm="1">
        <f t="array" ref="N365">IFERROR(IF(M365="Principal","LES_ACTIVE",LES_INACTIVE),0)</f>
        <v>LES_ACTIVE</v>
      </c>
      <c r="O365" s="23">
        <f t="shared" si="58"/>
        <v>25</v>
      </c>
      <c r="P365" s="23" t="str">
        <f t="shared" si="56"/>
        <v>00350002Principal</v>
      </c>
    </row>
    <row r="366" spans="1:16" ht="14.45" hidden="1">
      <c r="A366" s="26" t="s">
        <v>660</v>
      </c>
      <c r="B366" s="23" t="str">
        <f>IFERROR(VLOOKUP(A366,hoja!$A$2:$E$970,4,FALSE),0)</f>
        <v>CENTRO</v>
      </c>
      <c r="C366" s="23" t="str">
        <f>IFERROR(VLOOKUP(A366,hoja!$A$2:$E$1370,5,FALSE),0)</f>
        <v>BOGOTÁ</v>
      </c>
      <c r="D366" s="23" t="str">
        <f>IFERROR(VLOOKUP(A366,hoja!A:D,3,FALSE),0)</f>
        <v>0035</v>
      </c>
      <c r="E366" s="23" t="s">
        <v>634</v>
      </c>
      <c r="F366" s="23" t="str">
        <f>IFERROR(VLOOKUP(E366,hoja!$A$2:$E$970,4,FALSE),0)</f>
        <v>CENTRO</v>
      </c>
      <c r="G366" s="23" t="str">
        <f>IFERROR(VLOOKUP(E366,hoja!$A$2:$E$970,5,FALSE),0)</f>
        <v>BOGOTÁ</v>
      </c>
      <c r="H366" s="103" t="str">
        <f>IFERROR(VLOOKUP(E366,hoja!A:C,3,FALSE),0)</f>
        <v>0011</v>
      </c>
      <c r="I366" s="24" t="str">
        <f t="shared" si="57"/>
        <v>00350011</v>
      </c>
      <c r="J366" s="23">
        <v>1.2822222221293487</v>
      </c>
      <c r="K366" s="23">
        <v>27.373000000000001</v>
      </c>
      <c r="L366" s="23" t="s">
        <v>752</v>
      </c>
      <c r="M366" s="23" t="s">
        <v>618</v>
      </c>
      <c r="N366" s="23" t="str" cm="1">
        <f t="array" ref="N366">IFERROR(IF(M366="Principal","LES_ACTIVE",LES_INACTIVE),0)</f>
        <v>LES_ACTIVE</v>
      </c>
      <c r="O366" s="23">
        <f t="shared" si="58"/>
        <v>25</v>
      </c>
      <c r="P366" s="23" t="str">
        <f t="shared" si="56"/>
        <v>00350011Principal</v>
      </c>
    </row>
    <row r="367" spans="1:16" ht="14.45" hidden="1">
      <c r="A367" s="26" t="s">
        <v>660</v>
      </c>
      <c r="B367" s="23" t="str">
        <f>IFERROR(VLOOKUP(A367,hoja!$A$2:$E$970,4,FALSE),0)</f>
        <v>CENTRO</v>
      </c>
      <c r="C367" s="23" t="str">
        <f>IFERROR(VLOOKUP(A367,hoja!$A$2:$E$1370,5,FALSE),0)</f>
        <v>BOGOTÁ</v>
      </c>
      <c r="D367" s="23" t="str">
        <f>IFERROR(VLOOKUP(A367,hoja!A:D,3,FALSE),0)</f>
        <v>0035</v>
      </c>
      <c r="E367" s="23" t="s">
        <v>686</v>
      </c>
      <c r="F367" s="23" t="str">
        <f>IFERROR(VLOOKUP(E367,hoja!$A$2:$E$970,4,FALSE),0)</f>
        <v>SANTANDER</v>
      </c>
      <c r="G367" s="23" t="str">
        <f>IFERROR(VLOOKUP(E367,hoja!$A$2:$E$970,5,FALSE),0)</f>
        <v>BARRANCABERMEJA</v>
      </c>
      <c r="H367" s="103" t="str">
        <f>IFERROR(VLOOKUP(E367,hoja!A:C,3,FALSE),0)</f>
        <v>0424</v>
      </c>
      <c r="I367" s="24" t="str">
        <f t="shared" si="57"/>
        <v>00350424</v>
      </c>
      <c r="J367" s="23">
        <v>0.8999999999650754</v>
      </c>
      <c r="K367" s="23">
        <v>462</v>
      </c>
      <c r="L367" s="23" t="str">
        <f>IF(B367=F367,"REGIONAL","NACIONAL")</f>
        <v>NACIONAL</v>
      </c>
      <c r="M367" s="23" t="s">
        <v>674</v>
      </c>
      <c r="N367" s="23" cm="1">
        <f t="array" aca="1" ref="N367" ca="1">IFERROR(IF(M367="Principal","LES_ACTIVE",LES_INACTIVE),0)</f>
        <v>0</v>
      </c>
      <c r="O367" s="23">
        <f t="shared" si="58"/>
        <v>16</v>
      </c>
      <c r="P367" s="23" t="str">
        <f t="shared" si="56"/>
        <v>00350424La Vega</v>
      </c>
    </row>
    <row r="368" spans="1:16" ht="14.45" hidden="1">
      <c r="A368" s="26" t="s">
        <v>660</v>
      </c>
      <c r="B368" s="23" t="str">
        <f>IFERROR(VLOOKUP(A368,hoja!$A$2:$E$970,4,FALSE),0)</f>
        <v>CENTRO</v>
      </c>
      <c r="C368" s="23" t="str">
        <f>IFERROR(VLOOKUP(A368,hoja!$A$2:$E$1370,5,FALSE),0)</f>
        <v>BOGOTÁ</v>
      </c>
      <c r="D368" s="23" t="str">
        <f>IFERROR(VLOOKUP(A368,hoja!A:D,3,FALSE),0)</f>
        <v>0035</v>
      </c>
      <c r="E368" s="23" t="s">
        <v>635</v>
      </c>
      <c r="F368" s="23" t="str">
        <f>IFERROR(VLOOKUP(E368,hoja!$A$2:$E$970,4,FALSE),0)</f>
        <v>CENTRO</v>
      </c>
      <c r="G368" s="23" t="str">
        <f>IFERROR(VLOOKUP(E368,hoja!$A$2:$E$970,5,FALSE),0)</f>
        <v>BOGOTÁ</v>
      </c>
      <c r="H368" s="103" t="str">
        <f>IFERROR(VLOOKUP(E368,hoja!A:C,3,FALSE),0)</f>
        <v>0021</v>
      </c>
      <c r="I368" s="24" t="str">
        <f t="shared" si="57"/>
        <v>00350021</v>
      </c>
      <c r="J368" s="23">
        <v>1.0000000001164153</v>
      </c>
      <c r="K368" s="23">
        <v>25.866</v>
      </c>
      <c r="L368" s="23" t="s">
        <v>752</v>
      </c>
      <c r="M368" s="23" t="s">
        <v>618</v>
      </c>
      <c r="N368" s="23" t="str" cm="1">
        <f t="array" ref="N368">IFERROR(IF(M368="Principal","LES_ACTIVE",LES_INACTIVE),0)</f>
        <v>LES_ACTIVE</v>
      </c>
      <c r="O368" s="23">
        <f t="shared" si="58"/>
        <v>25</v>
      </c>
      <c r="P368" s="23" t="str">
        <f t="shared" si="56"/>
        <v>00350021Principal</v>
      </c>
    </row>
    <row r="369" spans="1:16" ht="14.45" hidden="1">
      <c r="A369" s="26" t="s">
        <v>660</v>
      </c>
      <c r="B369" s="23" t="str">
        <f>IFERROR(VLOOKUP(A369,hoja!$A$2:$E$970,4,FALSE),0)</f>
        <v>CENTRO</v>
      </c>
      <c r="C369" s="23" t="str">
        <f>IFERROR(VLOOKUP(A369,hoja!$A$2:$E$1370,5,FALSE),0)</f>
        <v>BOGOTÁ</v>
      </c>
      <c r="D369" s="23" t="str">
        <f>IFERROR(VLOOKUP(A369,hoja!A:D,3,FALSE),0)</f>
        <v>0035</v>
      </c>
      <c r="E369" s="23" t="s">
        <v>731</v>
      </c>
      <c r="F369" s="23" t="str">
        <f>IFERROR(VLOOKUP(E369,hoja!$A$2:$E$970,4,FALSE),0)</f>
        <v>SANTANDER</v>
      </c>
      <c r="G369" s="23" t="str">
        <f>IFERROR(VLOOKUP(E369,hoja!$A$2:$E$970,5,FALSE),0)</f>
        <v>CÚCUTA</v>
      </c>
      <c r="H369" s="103" t="str">
        <f>IFERROR(VLOOKUP(E369,hoja!A:C,3,FALSE),0)</f>
        <v>0438</v>
      </c>
      <c r="I369" s="24" t="str">
        <f t="shared" si="57"/>
        <v>00350438</v>
      </c>
      <c r="J369" s="23">
        <f>+K369/35</f>
        <v>17.714285714285715</v>
      </c>
      <c r="K369" s="23">
        <v>620</v>
      </c>
      <c r="L369" s="23" t="str">
        <f>IF(B369=F369,"REGIONAL","NACIONAL")</f>
        <v>NACIONAL</v>
      </c>
      <c r="M369" s="23" t="s">
        <v>618</v>
      </c>
      <c r="N369" s="23" t="str" cm="1">
        <f t="array" ref="N369">IFERROR(IF(M369="Principal","LES_ACTIVE",LES_INACTIVE),0)</f>
        <v>LES_ACTIVE</v>
      </c>
      <c r="O369" s="23">
        <f t="shared" si="58"/>
        <v>12</v>
      </c>
      <c r="P369" s="23" t="str">
        <f t="shared" si="56"/>
        <v>00350438Principal</v>
      </c>
    </row>
    <row r="370" spans="1:16" ht="14.45" hidden="1">
      <c r="A370" s="26" t="s">
        <v>660</v>
      </c>
      <c r="B370" s="23" t="str">
        <f>IFERROR(VLOOKUP(A370,hoja!$A$2:$E$970,4,FALSE),0)</f>
        <v>CENTRO</v>
      </c>
      <c r="C370" s="23" t="str">
        <f>IFERROR(VLOOKUP(A370,hoja!$A$2:$E$1370,5,FALSE),0)</f>
        <v>BOGOTÁ</v>
      </c>
      <c r="D370" s="23" t="str">
        <f>IFERROR(VLOOKUP(A370,hoja!A:D,3,FALSE),0)</f>
        <v>0035</v>
      </c>
      <c r="E370" s="23" t="s">
        <v>636</v>
      </c>
      <c r="F370" s="23" t="str">
        <f>IFERROR(VLOOKUP(E370,hoja!$A$2:$E$970,4,FALSE),0)</f>
        <v>CENTRO</v>
      </c>
      <c r="G370" s="23" t="str">
        <f>IFERROR(VLOOKUP(E370,hoja!$A$2:$E$970,5,FALSE),0)</f>
        <v>DUITAMA</v>
      </c>
      <c r="H370" s="103" t="str">
        <f>IFERROR(VLOOKUP(E370,hoja!A:C,3,FALSE),0)</f>
        <v>0441</v>
      </c>
      <c r="I370" s="24" t="str">
        <f t="shared" si="57"/>
        <v>00350441</v>
      </c>
      <c r="J370" s="23">
        <v>4.8916666666336823</v>
      </c>
      <c r="K370" s="23">
        <v>199.27799999999999</v>
      </c>
      <c r="L370" s="23" t="str">
        <f t="shared" ref="L370:L379" si="64">IF(B370=F370,"REGIONAL","NACIONAL")</f>
        <v>REGIONAL</v>
      </c>
      <c r="M370" s="23" t="s">
        <v>618</v>
      </c>
      <c r="N370" s="23" t="str" cm="1">
        <f t="array" ref="N370">IFERROR(IF(M370="Principal","LES_ACTIVE",LES_INACTIVE),0)</f>
        <v>LES_ACTIVE</v>
      </c>
      <c r="O370" s="23">
        <f t="shared" si="58"/>
        <v>25</v>
      </c>
      <c r="P370" s="23" t="str">
        <f t="shared" si="56"/>
        <v>00350441Principal</v>
      </c>
    </row>
    <row r="371" spans="1:16" ht="14.45" hidden="1">
      <c r="A371" s="26" t="s">
        <v>660</v>
      </c>
      <c r="B371" s="23" t="str">
        <f>IFERROR(VLOOKUP(A371,hoja!$A$2:$E$970,4,FALSE),0)</f>
        <v>CENTRO</v>
      </c>
      <c r="C371" s="23" t="str">
        <f>IFERROR(VLOOKUP(A371,hoja!$A$2:$E$1370,5,FALSE),0)</f>
        <v>BOGOTÁ</v>
      </c>
      <c r="D371" s="23" t="str">
        <f>IFERROR(VLOOKUP(A371,hoja!A:D,3,FALSE),0)</f>
        <v>0035</v>
      </c>
      <c r="E371" s="23" t="s">
        <v>732</v>
      </c>
      <c r="F371" s="23" t="str">
        <f>IFERROR(VLOOKUP(E371,hoja!$A$2:$E$970,4,FALSE),0)</f>
        <v>CENTRO</v>
      </c>
      <c r="G371" s="23" t="str">
        <f>IFERROR(VLOOKUP(E371,hoja!$A$2:$E$970,5,FALSE),0)</f>
        <v>IBAGUÉ</v>
      </c>
      <c r="H371" s="103" t="str">
        <f>IFERROR(VLOOKUP(E371,hoja!A:C,3,FALSE),0)</f>
        <v>0389</v>
      </c>
      <c r="I371" s="24" t="str">
        <f t="shared" si="57"/>
        <v>00350389</v>
      </c>
      <c r="J371" s="23">
        <v>14.516666666662786</v>
      </c>
      <c r="K371" s="36">
        <v>193.85050000000001</v>
      </c>
      <c r="L371" s="23" t="str">
        <f t="shared" si="64"/>
        <v>REGIONAL</v>
      </c>
      <c r="M371" s="23" t="s">
        <v>618</v>
      </c>
      <c r="N371" s="23" t="str" cm="1">
        <f t="array" ref="N371">IFERROR(IF(M371="Principal","LES_ACTIVE",LES_INACTIVE),0)</f>
        <v>LES_ACTIVE</v>
      </c>
      <c r="O371" s="23">
        <f t="shared" si="58"/>
        <v>25</v>
      </c>
      <c r="P371" s="23" t="str">
        <f t="shared" si="56"/>
        <v>00350389Principal</v>
      </c>
    </row>
    <row r="372" spans="1:16" ht="14.45" hidden="1">
      <c r="A372" s="26" t="s">
        <v>660</v>
      </c>
      <c r="B372" s="23" t="str">
        <f>IFERROR(VLOOKUP(A372,hoja!$A$2:$E$970,4,FALSE),0)</f>
        <v>CENTRO</v>
      </c>
      <c r="C372" s="23" t="str">
        <f>IFERROR(VLOOKUP(A372,hoja!$A$2:$E$1370,5,FALSE),0)</f>
        <v>BOGOTÁ</v>
      </c>
      <c r="D372" s="23" t="str">
        <f>IFERROR(VLOOKUP(A372,hoja!A:D,3,FALSE),0)</f>
        <v>0035</v>
      </c>
      <c r="E372" s="23" t="s">
        <v>667</v>
      </c>
      <c r="F372" s="23" t="str">
        <f>IFERROR(VLOOKUP(E372,hoja!$A$2:$E$970,4,FALSE),0)</f>
        <v>COSTA</v>
      </c>
      <c r="G372" s="23" t="str">
        <f>IFERROR(VLOOKUP(E372,hoja!$A$2:$E$970,5,FALSE),0)</f>
        <v>MONTERÍA</v>
      </c>
      <c r="H372" s="103" t="str">
        <f>IFERROR(VLOOKUP(E372,hoja!A:C,3,FALSE),0)</f>
        <v>0381</v>
      </c>
      <c r="I372" s="24" t="str">
        <f t="shared" si="57"/>
        <v>00350381</v>
      </c>
      <c r="K372" s="23">
        <v>806</v>
      </c>
      <c r="L372" s="23" t="str">
        <f>IF(B372=F372,"REGIONAL","NACIONAL")</f>
        <v>NACIONAL</v>
      </c>
      <c r="M372" s="23" t="s">
        <v>674</v>
      </c>
      <c r="N372" s="23" t="s">
        <v>624</v>
      </c>
      <c r="O372" s="23">
        <f t="shared" si="58"/>
        <v>8</v>
      </c>
      <c r="P372" s="23" t="str">
        <f t="shared" si="56"/>
        <v>00350381La Vega</v>
      </c>
    </row>
    <row r="373" spans="1:16" ht="14.45" hidden="1">
      <c r="A373" s="26" t="s">
        <v>660</v>
      </c>
      <c r="B373" s="23" t="str">
        <f>IFERROR(VLOOKUP(A373,hoja!$A$2:$E$970,4,FALSE),0)</f>
        <v>CENTRO</v>
      </c>
      <c r="C373" s="23" t="str">
        <f>IFERROR(VLOOKUP(A373,hoja!$A$2:$E$1370,5,FALSE),0)</f>
        <v>BOGOTÁ</v>
      </c>
      <c r="D373" s="23" t="str">
        <f>IFERROR(VLOOKUP(A373,hoja!A:D,3,FALSE),0)</f>
        <v>0035</v>
      </c>
      <c r="E373" s="23" t="s">
        <v>679</v>
      </c>
      <c r="F373" s="23" t="str">
        <f>IFERROR(VLOOKUP(E373,hoja!$A$2:$E$970,4,FALSE),0)</f>
        <v>CENTRO</v>
      </c>
      <c r="G373" s="23" t="str">
        <f>IFERROR(VLOOKUP(E373,hoja!$A$2:$E$970,5,FALSE),0)</f>
        <v>NEIVA</v>
      </c>
      <c r="H373" s="103" t="str">
        <f>IFERROR(VLOOKUP(E373,hoja!A:C,3,FALSE),0)</f>
        <v>0385</v>
      </c>
      <c r="I373" s="24" t="str">
        <f t="shared" si="57"/>
        <v>00350385</v>
      </c>
      <c r="J373" s="23">
        <v>11.116666666668607</v>
      </c>
      <c r="K373" s="23">
        <v>322.8655</v>
      </c>
      <c r="L373" s="23" t="str">
        <f t="shared" si="64"/>
        <v>REGIONAL</v>
      </c>
      <c r="M373" s="23" t="s">
        <v>618</v>
      </c>
      <c r="N373" s="23" t="str" cm="1">
        <f t="array" ref="N373">IFERROR(IF(M373="Principal","LES_ACTIVE",LES_INACTIVE),0)</f>
        <v>LES_ACTIVE</v>
      </c>
      <c r="O373" s="23">
        <f t="shared" si="58"/>
        <v>16</v>
      </c>
      <c r="P373" s="23" t="str">
        <f t="shared" si="56"/>
        <v>00350385Principal</v>
      </c>
    </row>
    <row r="374" spans="1:16" ht="14.45" hidden="1">
      <c r="A374" s="26" t="s">
        <v>660</v>
      </c>
      <c r="B374" s="23" t="str">
        <f>IFERROR(VLOOKUP(A374,hoja!$A$2:$E$970,4,FALSE),0)</f>
        <v>CENTRO</v>
      </c>
      <c r="C374" s="23" t="str">
        <f>IFERROR(VLOOKUP(A374,hoja!$A$2:$E$1370,5,FALSE),0)</f>
        <v>BOGOTÁ</v>
      </c>
      <c r="D374" s="23" t="str">
        <f>IFERROR(VLOOKUP(A374,hoja!A:D,3,FALSE),0)</f>
        <v>0035</v>
      </c>
      <c r="E374" s="23" t="s">
        <v>733</v>
      </c>
      <c r="F374" s="23" t="str">
        <f>IFERROR(VLOOKUP(E374,hoja!$A$2:$E$970,4,FALSE),0)</f>
        <v>OCCIDENTE</v>
      </c>
      <c r="G374" s="23" t="str">
        <f>IFERROR(VLOOKUP(E374,hoja!$A$2:$E$970,5,FALSE),0)</f>
        <v>PASTO</v>
      </c>
      <c r="H374" s="103" t="str">
        <f>IFERROR(VLOOKUP(E374,hoja!A:C,3,FALSE),0)</f>
        <v>0395</v>
      </c>
      <c r="I374" s="24" t="str">
        <f t="shared" si="57"/>
        <v>00350395</v>
      </c>
      <c r="K374" s="23">
        <v>830</v>
      </c>
      <c r="L374" s="23" t="str">
        <f>IF(B374=F374,"REGIONAL","NACIONAL")</f>
        <v>NACIONAL</v>
      </c>
      <c r="M374" s="23" t="s">
        <v>618</v>
      </c>
      <c r="N374" s="23" t="str" cm="1">
        <f t="array" ref="N374">IFERROR(IF(M374="Principal","LES_ACTIVE",LES_INACTIVE),0)</f>
        <v>LES_ACTIVE</v>
      </c>
      <c r="O374" s="23">
        <f t="shared" si="58"/>
        <v>8</v>
      </c>
      <c r="P374" s="23" t="str">
        <f t="shared" si="56"/>
        <v>00350395Principal</v>
      </c>
    </row>
    <row r="375" spans="1:16" ht="14.45" hidden="1">
      <c r="A375" s="26" t="s">
        <v>660</v>
      </c>
      <c r="B375" s="23" t="str">
        <f>IFERROR(VLOOKUP(A375,hoja!$A$2:$E$970,4,FALSE),0)</f>
        <v>CENTRO</v>
      </c>
      <c r="C375" s="23" t="str">
        <f>IFERROR(VLOOKUP(A375,hoja!$A$2:$E$1370,5,FALSE),0)</f>
        <v>BOGOTÁ</v>
      </c>
      <c r="D375" s="23" t="str">
        <f>IFERROR(VLOOKUP(A375,hoja!A:D,3,FALSE),0)</f>
        <v>0035</v>
      </c>
      <c r="E375" s="23" t="s">
        <v>637</v>
      </c>
      <c r="F375" s="23" t="str">
        <f>IFERROR(VLOOKUP(E375,hoja!$A$2:$E$970,4,FALSE),0)</f>
        <v>SANTANDER</v>
      </c>
      <c r="G375" s="23" t="str">
        <f>IFERROR(VLOOKUP(E375,hoja!$A$2:$E$970,5,FALSE),0)</f>
        <v>PIEDECUESTA</v>
      </c>
      <c r="H375" s="103" t="str">
        <f>IFERROR(VLOOKUP(E375,hoja!A:C,3,FALSE),0)</f>
        <v>0422</v>
      </c>
      <c r="I375" s="24" t="str">
        <f t="shared" si="57"/>
        <v>00350422</v>
      </c>
      <c r="J375" s="23">
        <v>20.966666666732635</v>
      </c>
      <c r="K375" s="23">
        <v>395.8485</v>
      </c>
      <c r="L375" s="23" t="str">
        <f t="shared" ref="L375:L376" si="65">IF(B375=F375,"REGIONAL","NACIONAL")</f>
        <v>NACIONAL</v>
      </c>
      <c r="M375" s="23" t="s">
        <v>618</v>
      </c>
      <c r="N375" s="23" t="str" cm="1">
        <f t="array" ref="N375">IFERROR(IF(M375="Principal","LES_ACTIVE",LES_INACTIVE),0)</f>
        <v>LES_ACTIVE</v>
      </c>
      <c r="O375" s="23">
        <f t="shared" si="58"/>
        <v>16</v>
      </c>
      <c r="P375" s="23" t="str">
        <f t="shared" si="56"/>
        <v>00350422Principal</v>
      </c>
    </row>
    <row r="376" spans="1:16" ht="14.45" hidden="1">
      <c r="A376" s="26" t="s">
        <v>660</v>
      </c>
      <c r="B376" s="23" t="str">
        <f>IFERROR(VLOOKUP(A376,hoja!$A$2:$E$970,4,FALSE),0)</f>
        <v>CENTRO</v>
      </c>
      <c r="C376" s="23" t="str">
        <f>IFERROR(VLOOKUP(A376,hoja!$A$2:$E$1370,5,FALSE),0)</f>
        <v>BOGOTÁ</v>
      </c>
      <c r="D376" s="23" t="str">
        <f>IFERROR(VLOOKUP(A376,hoja!A:D,3,FALSE),0)</f>
        <v>0035</v>
      </c>
      <c r="E376" s="23" t="s">
        <v>668</v>
      </c>
      <c r="F376" s="23" t="str">
        <f>IFERROR(VLOOKUP(E376,hoja!$A$2:$E$970,4,FALSE),0)</f>
        <v>COSTA</v>
      </c>
      <c r="G376" s="23" t="str">
        <f>IFERROR(VLOOKUP(E376,hoja!$A$2:$E$970,5,FALSE),0)</f>
        <v>VALLEDUPAR</v>
      </c>
      <c r="H376" s="103" t="str">
        <f>IFERROR(VLOOKUP(E376,hoja!A:C,3,FALSE),0)</f>
        <v>0447</v>
      </c>
      <c r="I376" s="24" t="str">
        <f t="shared" si="57"/>
        <v>00350447</v>
      </c>
      <c r="J376" s="23">
        <v>30.049999999988358</v>
      </c>
      <c r="K376" s="23">
        <v>942.63</v>
      </c>
      <c r="L376" s="23" t="str">
        <f t="shared" si="65"/>
        <v>NACIONAL</v>
      </c>
      <c r="M376" s="23" t="s">
        <v>674</v>
      </c>
      <c r="N376" s="23" t="s">
        <v>624</v>
      </c>
      <c r="O376" s="23">
        <f t="shared" si="58"/>
        <v>8</v>
      </c>
      <c r="P376" s="23" t="str">
        <f t="shared" si="56"/>
        <v>00350447La Vega</v>
      </c>
    </row>
    <row r="377" spans="1:16" ht="14.45" hidden="1">
      <c r="A377" s="26" t="s">
        <v>660</v>
      </c>
      <c r="B377" s="23" t="str">
        <f>IFERROR(VLOOKUP(A377,hoja!$A$2:$E$970,4,FALSE),0)</f>
        <v>CENTRO</v>
      </c>
      <c r="C377" s="23" t="str">
        <f>IFERROR(VLOOKUP(A377,hoja!$A$2:$E$1370,5,FALSE),0)</f>
        <v>BOGOTÁ</v>
      </c>
      <c r="D377" s="23" t="str">
        <f>IFERROR(VLOOKUP(A377,hoja!A:D,3,FALSE),0)</f>
        <v>0035</v>
      </c>
      <c r="E377" s="23" t="s">
        <v>681</v>
      </c>
      <c r="F377" s="23" t="str">
        <f>IFERROR(VLOOKUP(E377,hoja!$A$2:$E$970,4,FALSE),0)</f>
        <v>CENTRO</v>
      </c>
      <c r="G377" s="23" t="str">
        <f>IFERROR(VLOOKUP(E377,hoja!$A$2:$E$970,5,FALSE),0)</f>
        <v>VILLAVICENCIO</v>
      </c>
      <c r="H377" s="103" t="str">
        <f>IFERROR(VLOOKUP(E377,hoja!A:C,3,FALSE),0)</f>
        <v>0393</v>
      </c>
      <c r="I377" s="24" t="str">
        <f t="shared" si="57"/>
        <v>00350393</v>
      </c>
      <c r="J377" s="23">
        <v>6.1916666667675599</v>
      </c>
      <c r="K377" s="23">
        <v>134.63800000000001</v>
      </c>
      <c r="L377" s="23" t="str">
        <f t="shared" si="64"/>
        <v>REGIONAL</v>
      </c>
      <c r="M377" s="23" t="s">
        <v>618</v>
      </c>
      <c r="N377" s="23" t="str" cm="1">
        <f t="array" ref="N377">IFERROR(IF(M377="Principal","LES_ACTIVE",LES_INACTIVE),0)</f>
        <v>LES_ACTIVE</v>
      </c>
      <c r="O377" s="23">
        <f t="shared" si="58"/>
        <v>25</v>
      </c>
      <c r="P377" s="23" t="str">
        <f t="shared" ref="P377:P440" si="66">D377&amp;H377&amp;M377</f>
        <v>00350393Principal</v>
      </c>
    </row>
    <row r="378" spans="1:16" ht="14.45" hidden="1">
      <c r="A378" s="26" t="s">
        <v>660</v>
      </c>
      <c r="B378" s="23" t="str">
        <f>IFERROR(VLOOKUP(A378,hoja!$A$2:$E$970,4,FALSE),0)</f>
        <v>CENTRO</v>
      </c>
      <c r="C378" s="23" t="str">
        <f>IFERROR(VLOOKUP(A378,hoja!$A$2:$E$1370,5,FALSE),0)</f>
        <v>BOGOTÁ</v>
      </c>
      <c r="D378" s="23" t="str">
        <f>IFERROR(VLOOKUP(A378,hoja!A:D,3,FALSE),0)</f>
        <v>0035</v>
      </c>
      <c r="E378" s="23" t="s">
        <v>336</v>
      </c>
      <c r="F378" s="23" t="str">
        <f>IFERROR(VLOOKUP(E378,hoja!$A$2:$E$970,4,FALSE),0)</f>
        <v>CENTRO</v>
      </c>
      <c r="G378" s="23" t="str">
        <f>IFERROR(VLOOKUP(E378,hoja!$A$2:$E$970,5,FALSE),0)</f>
        <v>MOSQUERA</v>
      </c>
      <c r="H378" s="103" t="str">
        <f>IFERROR(VLOOKUP(E378,hoja!A:C,3,FALSE),0)</f>
        <v>10216</v>
      </c>
      <c r="I378" s="24" t="str">
        <f t="shared" ref="I378:I441" si="67">D378&amp;H378</f>
        <v>003510216</v>
      </c>
      <c r="K378" s="23">
        <v>25</v>
      </c>
      <c r="L378" s="23" t="str">
        <f t="shared" si="64"/>
        <v>REGIONAL</v>
      </c>
      <c r="M378" s="23" t="s">
        <v>618</v>
      </c>
      <c r="N378" s="23" t="str" cm="1">
        <f t="array" ref="N378">IFERROR(IF(M378="Principal","LES_ACTIVE",LES_INACTIVE),0)</f>
        <v>LES_ACTIVE</v>
      </c>
      <c r="O378" s="23">
        <f t="shared" si="58"/>
        <v>25</v>
      </c>
      <c r="P378" s="23" t="str">
        <f t="shared" si="66"/>
        <v>003510216Principal</v>
      </c>
    </row>
    <row r="379" spans="1:16" ht="14.45" hidden="1">
      <c r="A379" s="26" t="s">
        <v>660</v>
      </c>
      <c r="B379" s="23" t="str">
        <f>IFERROR(VLOOKUP(A379,hoja!$A$2:$E$970,4,FALSE),0)</f>
        <v>CENTRO</v>
      </c>
      <c r="C379" s="23" t="str">
        <f>IFERROR(VLOOKUP(A379,hoja!$A$2:$E$1370,5,FALSE),0)</f>
        <v>BOGOTÁ</v>
      </c>
      <c r="D379" s="23" t="str">
        <f>IFERROR(VLOOKUP(A379,hoja!A:D,3,FALSE),0)</f>
        <v>0035</v>
      </c>
      <c r="E379" s="23" t="s">
        <v>653</v>
      </c>
      <c r="F379" s="23" t="str">
        <f>IFERROR(VLOOKUP(E379,hoja!$A$2:$E$970,4,FALSE),0)</f>
        <v>CENTRO</v>
      </c>
      <c r="G379" s="23" t="str">
        <f>IFERROR(VLOOKUP(E379,hoja!$A$2:$E$970,5,FALSE),0)</f>
        <v>MADRID</v>
      </c>
      <c r="H379" s="103" t="str">
        <f>IFERROR(VLOOKUP(E379,hoja!A:C,3,FALSE),0)</f>
        <v>2023</v>
      </c>
      <c r="I379" s="24" t="str">
        <f t="shared" si="67"/>
        <v>00352023</v>
      </c>
      <c r="J379" s="23">
        <v>0.64166666666278616</v>
      </c>
      <c r="K379" s="23">
        <v>21.085999999999999</v>
      </c>
      <c r="L379" s="23" t="str">
        <f t="shared" si="64"/>
        <v>REGIONAL</v>
      </c>
      <c r="M379" s="23" t="s">
        <v>618</v>
      </c>
      <c r="N379" s="23" t="str" cm="1">
        <f t="array" ref="N379">IFERROR(IF(M379="Principal","LES_ACTIVE",LES_INACTIVE),0)</f>
        <v>LES_ACTIVE</v>
      </c>
      <c r="O379" s="23">
        <f t="shared" si="58"/>
        <v>25</v>
      </c>
      <c r="P379" s="23" t="str">
        <f t="shared" si="66"/>
        <v>00352023Principal</v>
      </c>
    </row>
    <row r="380" spans="1:16" ht="14.45" hidden="1">
      <c r="A380" s="26" t="s">
        <v>660</v>
      </c>
      <c r="B380" s="23" t="str">
        <f>IFERROR(VLOOKUP(A380,hoja!$A$2:$E$970,4,FALSE),0)</f>
        <v>CENTRO</v>
      </c>
      <c r="C380" s="23" t="str">
        <f>IFERROR(VLOOKUP(A380,hoja!$A$2:$E$1370,5,FALSE),0)</f>
        <v>BOGOTÁ</v>
      </c>
      <c r="D380" s="23" t="str">
        <f>IFERROR(VLOOKUP(A380,hoja!A:D,3,FALSE),0)</f>
        <v>0035</v>
      </c>
      <c r="E380" s="23" t="s">
        <v>688</v>
      </c>
      <c r="F380" s="23">
        <f>IFERROR(VLOOKUP(E380,hoja!$A$2:$E$970,4,FALSE),0)</f>
        <v>0</v>
      </c>
      <c r="G380" s="23">
        <f>IFERROR(VLOOKUP(E380,hoja!$A$2:$E$970,5,FALSE),0)</f>
        <v>0</v>
      </c>
      <c r="H380" s="103">
        <f>IFERROR(VLOOKUP(E380,hoja!A:C,3,FALSE),0)</f>
        <v>0</v>
      </c>
      <c r="I380" s="24" t="str">
        <f t="shared" si="67"/>
        <v>00350</v>
      </c>
      <c r="J380" s="23">
        <v>3.4734722221037373</v>
      </c>
      <c r="K380" s="23">
        <v>52.214500000000001</v>
      </c>
      <c r="L380" s="23" t="str">
        <f t="shared" ref="L380:L393" si="68">IF(B380=F380,"REGIONAL","NACIONAL")</f>
        <v>NACIONAL</v>
      </c>
      <c r="M380" s="23" t="s">
        <v>618</v>
      </c>
      <c r="N380" s="23" t="str" cm="1">
        <f t="array" ref="N380">IFERROR(IF(M380="Principal","LES_ACTIVE",LES_INACTIVE),0)</f>
        <v>LES_ACTIVE</v>
      </c>
      <c r="O380" s="23">
        <f t="shared" ref="O380:O443" si="69">IF(K380&lt;=250,25,IF(K380&lt;=500,16,IF(K380&lt;=800,12,IF(K380&lt;=1100,8,IF(K380&lt;=1400,6,IF(K380&lt;=1700,5))))))</f>
        <v>25</v>
      </c>
      <c r="P380" s="23" t="str">
        <f t="shared" si="66"/>
        <v>00350Principal</v>
      </c>
    </row>
    <row r="381" spans="1:16" ht="14.45" hidden="1">
      <c r="A381" s="26" t="s">
        <v>660</v>
      </c>
      <c r="B381" s="23" t="str">
        <f>IFERROR(VLOOKUP(A381,hoja!$A$2:$E$970,4,FALSE),0)</f>
        <v>CENTRO</v>
      </c>
      <c r="C381" s="23" t="str">
        <f>IFERROR(VLOOKUP(A381,hoja!$A$2:$E$1370,5,FALSE),0)</f>
        <v>BOGOTÁ</v>
      </c>
      <c r="D381" s="23" t="str">
        <f>IFERROR(VLOOKUP(A381,hoja!A:D,3,FALSE),0)</f>
        <v>0035</v>
      </c>
      <c r="E381" s="23" t="s">
        <v>641</v>
      </c>
      <c r="F381" s="23" t="str">
        <f>IFERROR(VLOOKUP(E381,hoja!$A$2:$E$970,4,FALSE),0)</f>
        <v>ANTIOQUIA</v>
      </c>
      <c r="G381" s="23" t="str">
        <f>IFERROR(VLOOKUP(E381,hoja!$A$2:$E$970,5,FALSE),0)</f>
        <v>MEDELLÍN</v>
      </c>
      <c r="H381" s="103" t="str">
        <f>IFERROR(VLOOKUP(E381,hoja!A:C,3,FALSE),0)</f>
        <v>0079</v>
      </c>
      <c r="I381" s="24" t="str">
        <f t="shared" si="67"/>
        <v>00350079</v>
      </c>
      <c r="J381" s="23">
        <v>18.716666666732635</v>
      </c>
      <c r="K381" s="23">
        <v>403.24900000000002</v>
      </c>
      <c r="L381" s="23" t="str">
        <f>IF(B381=F381,"REGIONAL","NACIONAL")</f>
        <v>NACIONAL</v>
      </c>
      <c r="M381" s="23" t="s">
        <v>674</v>
      </c>
      <c r="N381" s="23" t="s">
        <v>624</v>
      </c>
      <c r="O381" s="23">
        <f t="shared" si="69"/>
        <v>16</v>
      </c>
      <c r="P381" s="23" t="str">
        <f t="shared" si="66"/>
        <v>00350079La Vega</v>
      </c>
    </row>
    <row r="382" spans="1:16" ht="14.45" hidden="1">
      <c r="A382" s="26" t="s">
        <v>660</v>
      </c>
      <c r="B382" s="23" t="str">
        <f>IFERROR(VLOOKUP(A382,hoja!$A$2:$E$970,4,FALSE),0)</f>
        <v>CENTRO</v>
      </c>
      <c r="C382" s="23" t="str">
        <f>IFERROR(VLOOKUP(A382,hoja!$A$2:$E$1370,5,FALSE),0)</f>
        <v>BOGOTÁ</v>
      </c>
      <c r="D382" s="23" t="str">
        <f>IFERROR(VLOOKUP(A382,hoja!A:D,3,FALSE),0)</f>
        <v>0035</v>
      </c>
      <c r="E382" s="23" t="s">
        <v>670</v>
      </c>
      <c r="F382" s="23" t="str">
        <f>IFERROR(VLOOKUP(E382,hoja!$A$2:$E$970,4,FALSE),0)</f>
        <v>OCCIDENTE</v>
      </c>
      <c r="G382" s="23" t="str">
        <f>IFERROR(VLOOKUP(E382,hoja!$A$2:$E$970,5,FALSE),0)</f>
        <v>PEREIRA</v>
      </c>
      <c r="H382" s="103" t="str">
        <f>IFERROR(VLOOKUP(E382,hoja!A:C,3,FALSE),0)</f>
        <v>0134</v>
      </c>
      <c r="I382" s="24" t="str">
        <f t="shared" si="67"/>
        <v>00350134</v>
      </c>
      <c r="K382" s="23">
        <v>341</v>
      </c>
      <c r="L382" s="23" t="str">
        <f t="shared" ref="L382:L386" si="70">IF(B382=F382,"REGIONAL","NACIONAL")</f>
        <v>NACIONAL</v>
      </c>
      <c r="M382" s="23" t="s">
        <v>618</v>
      </c>
      <c r="N382" s="23" t="str" cm="1">
        <f t="array" ref="N382">IFERROR(IF(M382="Principal","LES_ACTIVE",LES_INACTIVE),0)</f>
        <v>LES_ACTIVE</v>
      </c>
      <c r="O382" s="23">
        <f t="shared" si="69"/>
        <v>16</v>
      </c>
      <c r="P382" s="23" t="str">
        <f t="shared" si="66"/>
        <v>00350134Principal</v>
      </c>
    </row>
    <row r="383" spans="1:16" ht="14.45" hidden="1">
      <c r="A383" s="26" t="s">
        <v>660</v>
      </c>
      <c r="B383" s="23" t="str">
        <f>IFERROR(VLOOKUP(A383,hoja!$A$2:$E$970,4,FALSE),0)</f>
        <v>CENTRO</v>
      </c>
      <c r="C383" s="23" t="str">
        <f>IFERROR(VLOOKUP(A383,hoja!$A$2:$E$1370,5,FALSE),0)</f>
        <v>BOGOTÁ</v>
      </c>
      <c r="D383" s="23" t="str">
        <f>IFERROR(VLOOKUP(A383,hoja!A:D,3,FALSE),0)</f>
        <v>0035</v>
      </c>
      <c r="E383" s="23" t="s">
        <v>642</v>
      </c>
      <c r="F383" s="23" t="str">
        <f>IFERROR(VLOOKUP(E383,hoja!$A$2:$E$970,4,FALSE),0)</f>
        <v>COSTA</v>
      </c>
      <c r="G383" s="23" t="str">
        <f>IFERROR(VLOOKUP(E383,hoja!$A$2:$E$970,5,FALSE),0)</f>
        <v>BARRANQUILLA</v>
      </c>
      <c r="H383" s="103" t="str">
        <f>IFERROR(VLOOKUP(E383,hoja!A:C,3,FALSE),0)</f>
        <v>0111</v>
      </c>
      <c r="I383" s="24" t="str">
        <f t="shared" si="67"/>
        <v>00350111</v>
      </c>
      <c r="J383" s="23">
        <v>45.266666666662786</v>
      </c>
      <c r="K383" s="23">
        <v>1016</v>
      </c>
      <c r="L383" s="23" t="str">
        <f t="shared" si="70"/>
        <v>NACIONAL</v>
      </c>
      <c r="M383" s="23" t="s">
        <v>674</v>
      </c>
      <c r="N383" s="23" t="s">
        <v>624</v>
      </c>
      <c r="O383" s="23">
        <f t="shared" si="69"/>
        <v>8</v>
      </c>
      <c r="P383" s="23" t="str">
        <f t="shared" si="66"/>
        <v>00350111La Vega</v>
      </c>
    </row>
    <row r="384" spans="1:16" ht="14.45" hidden="1">
      <c r="A384" s="26" t="s">
        <v>660</v>
      </c>
      <c r="B384" s="23" t="str">
        <f>IFERROR(VLOOKUP(A384,hoja!$A$2:$E$970,4,FALSE),0)</f>
        <v>CENTRO</v>
      </c>
      <c r="C384" s="23" t="str">
        <f>IFERROR(VLOOKUP(A384,hoja!$A$2:$E$1370,5,FALSE),0)</f>
        <v>BOGOTÁ</v>
      </c>
      <c r="D384" s="23" t="str">
        <f>IFERROR(VLOOKUP(A384,hoja!A:D,3,FALSE),0)</f>
        <v>0035</v>
      </c>
      <c r="E384" s="23" t="s">
        <v>672</v>
      </c>
      <c r="F384" s="23" t="str">
        <f>IFERROR(VLOOKUP(E384,hoja!$A$2:$E$970,4,FALSE),0)</f>
        <v>ANTIOQUIA</v>
      </c>
      <c r="G384" s="23" t="str">
        <f>IFERROR(VLOOKUP(E384,hoja!$A$2:$E$970,5,FALSE),0)</f>
        <v>MEDELLÍN</v>
      </c>
      <c r="H384" s="103" t="str">
        <f>IFERROR(VLOOKUP(E384,hoja!A:C,3,FALSE),0)</f>
        <v>0092</v>
      </c>
      <c r="I384" s="24" t="str">
        <f t="shared" si="67"/>
        <v>00350092</v>
      </c>
      <c r="J384" s="23">
        <v>21.650000000023283</v>
      </c>
      <c r="K384" s="23">
        <v>414.69</v>
      </c>
      <c r="L384" s="23" t="str">
        <f t="shared" si="70"/>
        <v>NACIONAL</v>
      </c>
      <c r="M384" s="23" t="s">
        <v>674</v>
      </c>
      <c r="N384" s="23" cm="1">
        <f t="array" aca="1" ref="N384" ca="1">IFERROR(IF(M384="Principal","LES_ACTIVE",LES_INACTIVE),0)</f>
        <v>0</v>
      </c>
      <c r="O384" s="23">
        <f t="shared" si="69"/>
        <v>16</v>
      </c>
      <c r="P384" s="23" t="str">
        <f t="shared" si="66"/>
        <v>00350092La Vega</v>
      </c>
    </row>
    <row r="385" spans="1:16" ht="14.45" hidden="1">
      <c r="A385" s="26" t="s">
        <v>660</v>
      </c>
      <c r="B385" s="23" t="str">
        <f>IFERROR(VLOOKUP(A385,hoja!$A$2:$E$970,4,FALSE),0)</f>
        <v>CENTRO</v>
      </c>
      <c r="C385" s="23" t="str">
        <f>IFERROR(VLOOKUP(A385,hoja!$A$2:$E$1370,5,FALSE),0)</f>
        <v>BOGOTÁ</v>
      </c>
      <c r="D385" s="23" t="str">
        <f>IFERROR(VLOOKUP(A385,hoja!A:D,3,FALSE),0)</f>
        <v>0035</v>
      </c>
      <c r="E385" s="23" t="s">
        <v>644</v>
      </c>
      <c r="F385" s="23" t="str">
        <f>IFERROR(VLOOKUP(E385,hoja!$A$2:$E$970,4,FALSE),0)</f>
        <v>OCCIDENTE</v>
      </c>
      <c r="G385" s="23" t="str">
        <f>IFERROR(VLOOKUP(E385,hoja!$A$2:$E$970,5,FALSE),0)</f>
        <v>PEREIRA</v>
      </c>
      <c r="H385" s="103" t="str">
        <f>IFERROR(VLOOKUP(E385,hoja!A:C,3,FALSE),0)</f>
        <v>0198</v>
      </c>
      <c r="I385" s="24" t="str">
        <f t="shared" si="67"/>
        <v>00350198</v>
      </c>
      <c r="K385" s="23">
        <v>324</v>
      </c>
      <c r="L385" s="23" t="str">
        <f t="shared" si="70"/>
        <v>NACIONAL</v>
      </c>
      <c r="M385" s="23" t="s">
        <v>618</v>
      </c>
      <c r="N385" s="23" t="str" cm="1">
        <f t="array" ref="N385">IFERROR(IF(M385="Principal","LES_ACTIVE",LES_INACTIVE),0)</f>
        <v>LES_ACTIVE</v>
      </c>
      <c r="O385" s="23">
        <f t="shared" si="69"/>
        <v>16</v>
      </c>
      <c r="P385" s="23" t="str">
        <f t="shared" si="66"/>
        <v>00350198Principal</v>
      </c>
    </row>
    <row r="386" spans="1:16" ht="14.45" hidden="1">
      <c r="A386" s="26" t="s">
        <v>660</v>
      </c>
      <c r="B386" s="23" t="str">
        <f>IFERROR(VLOOKUP(A386,hoja!$A$2:$E$970,4,FALSE),0)</f>
        <v>CENTRO</v>
      </c>
      <c r="C386" s="23" t="str">
        <f>IFERROR(VLOOKUP(A386,hoja!$A$2:$E$1370,5,FALSE),0)</f>
        <v>BOGOTÁ</v>
      </c>
      <c r="D386" s="23" t="str">
        <f>IFERROR(VLOOKUP(A386,hoja!A:D,3,FALSE),0)</f>
        <v>0035</v>
      </c>
      <c r="E386" s="23" t="s">
        <v>645</v>
      </c>
      <c r="F386" s="23" t="str">
        <f>IFERROR(VLOOKUP(E386,hoja!$A$2:$E$970,4,FALSE),0)</f>
        <v>OCCIDENTE</v>
      </c>
      <c r="G386" s="23" t="str">
        <f>IFERROR(VLOOKUP(E386,hoja!$A$2:$E$970,5,FALSE),0)</f>
        <v>CALI</v>
      </c>
      <c r="H386" s="103" t="str">
        <f>IFERROR(VLOOKUP(E386,hoja!A:C,3,FALSE),0)</f>
        <v>0410</v>
      </c>
      <c r="I386" s="24" t="str">
        <f t="shared" si="67"/>
        <v>00350410</v>
      </c>
      <c r="J386" s="23">
        <v>22.983333333337214</v>
      </c>
      <c r="K386" s="23">
        <v>457.67</v>
      </c>
      <c r="L386" s="23" t="str">
        <f t="shared" si="70"/>
        <v>NACIONAL</v>
      </c>
      <c r="M386" s="23" t="s">
        <v>618</v>
      </c>
      <c r="N386" s="23" t="str" cm="1">
        <f t="array" ref="N386">IFERROR(IF(M386="Principal","LES_ACTIVE",LES_INACTIVE),0)</f>
        <v>LES_ACTIVE</v>
      </c>
      <c r="O386" s="23">
        <f t="shared" si="69"/>
        <v>16</v>
      </c>
      <c r="P386" s="23" t="str">
        <f t="shared" si="66"/>
        <v>00350410Principal</v>
      </c>
    </row>
    <row r="387" spans="1:16" ht="14.45" hidden="1">
      <c r="A387" s="26" t="s">
        <v>660</v>
      </c>
      <c r="B387" s="23" t="str">
        <f>IFERROR(VLOOKUP(A387,hoja!$A$2:$E$970,4,FALSE),0)</f>
        <v>CENTRO</v>
      </c>
      <c r="C387" s="23" t="str">
        <f>IFERROR(VLOOKUP(A387,hoja!$A$2:$E$1370,5,FALSE),0)</f>
        <v>BOGOTÁ</v>
      </c>
      <c r="D387" s="23" t="str">
        <f>IFERROR(VLOOKUP(A387,hoja!A:D,3,FALSE),0)</f>
        <v>0035</v>
      </c>
      <c r="E387" s="23" t="s">
        <v>735</v>
      </c>
      <c r="F387" s="23" t="str">
        <f>IFERROR(VLOOKUP(E387,hoja!$A$2:$E$970,4,FALSE),0)</f>
        <v>CENTRO</v>
      </c>
      <c r="G387" s="23" t="str">
        <f>IFERROR(VLOOKUP(E387,hoja!$A$2:$E$970,5,FALSE),0)</f>
        <v>GUALANDAY</v>
      </c>
      <c r="H387" s="103" t="str">
        <f>IFERROR(VLOOKUP(E387,hoja!A:C,3,FALSE),0)</f>
        <v>3042</v>
      </c>
      <c r="I387" s="24" t="str">
        <f t="shared" si="67"/>
        <v>00353042</v>
      </c>
      <c r="J387" s="23">
        <v>5.7833333334128838</v>
      </c>
      <c r="K387" s="23">
        <v>175.7835</v>
      </c>
      <c r="L387" s="23" t="str">
        <f t="shared" si="68"/>
        <v>REGIONAL</v>
      </c>
      <c r="M387" s="23" t="s">
        <v>748</v>
      </c>
      <c r="N387" s="23" t="s">
        <v>737</v>
      </c>
      <c r="O387" s="23">
        <f t="shared" si="69"/>
        <v>25</v>
      </c>
      <c r="P387" s="23" t="str">
        <f t="shared" si="66"/>
        <v>00353042Eficiente destino Yumbo</v>
      </c>
    </row>
    <row r="388" spans="1:16" ht="14.45" hidden="1">
      <c r="A388" s="26" t="s">
        <v>660</v>
      </c>
      <c r="B388" s="23" t="str">
        <f>IFERROR(VLOOKUP(A388,hoja!$A$2:$E$970,4,FALSE),0)</f>
        <v>CENTRO</v>
      </c>
      <c r="C388" s="23" t="str">
        <f>IFERROR(VLOOKUP(A388,hoja!$A$2:$E$1370,5,FALSE),0)</f>
        <v>BOGOTÁ</v>
      </c>
      <c r="D388" s="23" t="str">
        <f>IFERROR(VLOOKUP(A388,hoja!A:D,3,FALSE),0)</f>
        <v>0035</v>
      </c>
      <c r="E388" s="23" t="s">
        <v>756</v>
      </c>
      <c r="F388" s="23" t="str">
        <f>IFERROR(VLOOKUP(E388,hoja!$A$2:$E$970,4,FALSE),0)</f>
        <v>SANTANDER</v>
      </c>
      <c r="G388" s="23" t="str">
        <f>IFERROR(VLOOKUP(E388,hoja!$A$2:$E$970,5,FALSE),0)</f>
        <v>SANTANA</v>
      </c>
      <c r="H388" s="103" t="str">
        <f>IFERROR(VLOOKUP(E388,hoja!A:C,3,FALSE),0)</f>
        <v>60084</v>
      </c>
      <c r="I388" s="24" t="str">
        <f t="shared" si="67"/>
        <v>003560084</v>
      </c>
      <c r="J388" s="23">
        <v>6.0333333332673647</v>
      </c>
      <c r="K388" s="23">
        <v>227.97900000000001</v>
      </c>
      <c r="L388" s="23" t="str">
        <f>IF(B388=F388,"REGIONAL","NACIONAL")</f>
        <v>NACIONAL</v>
      </c>
      <c r="M388" s="23" t="s">
        <v>618</v>
      </c>
      <c r="N388" s="23" t="str" cm="1">
        <f t="array" ref="N388">IFERROR(IF(M388="Principal","LES_ACTIVE",LES_INACTIVE),0)</f>
        <v>LES_ACTIVE</v>
      </c>
      <c r="O388" s="23">
        <f t="shared" si="69"/>
        <v>25</v>
      </c>
      <c r="P388" s="23" t="str">
        <f t="shared" si="66"/>
        <v>003560084Principal</v>
      </c>
    </row>
    <row r="389" spans="1:16" ht="14.45" hidden="1">
      <c r="A389" s="26" t="s">
        <v>695</v>
      </c>
      <c r="B389" s="23" t="str">
        <f>IFERROR(VLOOKUP(A389,hoja!$A$2:$E$970,4,FALSE),0)</f>
        <v>CENTRO</v>
      </c>
      <c r="C389" s="23" t="str">
        <f>IFERROR(VLOOKUP(A389,hoja!$A$2:$E$1370,5,FALSE),0)</f>
        <v>CAQUEZA</v>
      </c>
      <c r="D389" s="23" t="str">
        <f>IFERROR(VLOOKUP(A389,hoja!A:D,3,FALSE),0)</f>
        <v>0012</v>
      </c>
      <c r="E389" s="23" t="s">
        <v>630</v>
      </c>
      <c r="F389" s="23" t="str">
        <f>IFERROR(VLOOKUP(E389,hoja!$A$2:$E$970,4,FALSE),0)</f>
        <v>CENTRO</v>
      </c>
      <c r="G389" s="23" t="str">
        <f>IFERROR(VLOOKUP(E389,hoja!$A$2:$E$970,5,FALSE),0)</f>
        <v>SESQUILÉ</v>
      </c>
      <c r="H389" s="103" t="str">
        <f>IFERROR(VLOOKUP(E389,hoja!A:C,3,FALSE),0)</f>
        <v>1501</v>
      </c>
      <c r="I389" s="24" t="str">
        <f t="shared" si="67"/>
        <v>00121501</v>
      </c>
      <c r="J389" s="23">
        <v>4.6740277776843868</v>
      </c>
      <c r="K389" s="23">
        <v>129.8725</v>
      </c>
      <c r="L389" s="23" t="str">
        <f t="shared" si="68"/>
        <v>REGIONAL</v>
      </c>
      <c r="M389" s="23" t="s">
        <v>618</v>
      </c>
      <c r="N389" s="23" t="str" cm="1">
        <f t="array" ref="N389">IFERROR(IF(M389="Principal","LES_ACTIVE",LES_INACTIVE),0)</f>
        <v>LES_ACTIVE</v>
      </c>
      <c r="O389" s="23">
        <f t="shared" si="69"/>
        <v>25</v>
      </c>
      <c r="P389" s="23" t="str">
        <f t="shared" si="66"/>
        <v>00121501Principal</v>
      </c>
    </row>
    <row r="390" spans="1:16" ht="14.45" hidden="1">
      <c r="A390" s="26" t="s">
        <v>695</v>
      </c>
      <c r="B390" s="23" t="str">
        <f>IFERROR(VLOOKUP(A390,hoja!$A$2:$E$970,4,FALSE),0)</f>
        <v>CENTRO</v>
      </c>
      <c r="C390" s="23" t="str">
        <f>IFERROR(VLOOKUP(A390,hoja!$A$2:$E$1370,5,FALSE),0)</f>
        <v>CAQUEZA</v>
      </c>
      <c r="D390" s="23" t="str">
        <f>IFERROR(VLOOKUP(A390,hoja!A:D,3,FALSE),0)</f>
        <v>0012</v>
      </c>
      <c r="E390" s="23" t="s">
        <v>751</v>
      </c>
      <c r="F390" s="23" t="str">
        <f>IFERROR(VLOOKUP(E390,hoja!$A$2:$E$970,4,FALSE),0)</f>
        <v>CENTRO</v>
      </c>
      <c r="G390" s="23" t="str">
        <f>IFERROR(VLOOKUP(E390,hoja!$A$2:$E$970,5,FALSE),0)</f>
        <v>BOGOTÁ</v>
      </c>
      <c r="H390" s="103" t="str">
        <f>IFERROR(VLOOKUP(E390,hoja!A:C,3,FALSE),0)</f>
        <v>0002A</v>
      </c>
      <c r="I390" s="24" t="str">
        <f t="shared" si="67"/>
        <v>00120002A</v>
      </c>
      <c r="J390" s="23">
        <v>2.4500000001280569</v>
      </c>
      <c r="K390" s="23">
        <v>68.980500000000006</v>
      </c>
      <c r="L390" s="23" t="str">
        <f t="shared" si="68"/>
        <v>REGIONAL</v>
      </c>
      <c r="M390" s="23" t="s">
        <v>618</v>
      </c>
      <c r="N390" s="23" t="str" cm="1">
        <f t="array" ref="N390">IFERROR(IF(M390="Principal","LES_ACTIVE",LES_INACTIVE),0)</f>
        <v>LES_ACTIVE</v>
      </c>
      <c r="O390" s="23">
        <f t="shared" si="69"/>
        <v>25</v>
      </c>
      <c r="P390" s="23" t="str">
        <f t="shared" si="66"/>
        <v>00120002APrincipal</v>
      </c>
    </row>
    <row r="391" spans="1:16" ht="14.45" hidden="1">
      <c r="A391" s="26" t="s">
        <v>695</v>
      </c>
      <c r="B391" s="23" t="str">
        <f>IFERROR(VLOOKUP(A391,hoja!$A$2:$E$970,4,FALSE),0)</f>
        <v>CENTRO</v>
      </c>
      <c r="C391" s="23" t="str">
        <f>IFERROR(VLOOKUP(A391,hoja!$A$2:$E$1370,5,FALSE),0)</f>
        <v>CAQUEZA</v>
      </c>
      <c r="D391" s="23" t="str">
        <f>IFERROR(VLOOKUP(A391,hoja!A:D,3,FALSE),0)</f>
        <v>0012</v>
      </c>
      <c r="E391" s="23" t="s">
        <v>633</v>
      </c>
      <c r="F391" s="23" t="str">
        <f>IFERROR(VLOOKUP(E391,hoja!$A$2:$E$970,4,FALSE),0)</f>
        <v>CENTRO</v>
      </c>
      <c r="G391" s="23" t="str">
        <f>IFERROR(VLOOKUP(E391,hoja!$A$2:$E$970,5,FALSE),0)</f>
        <v>BOGOTÁ</v>
      </c>
      <c r="H391" s="103" t="str">
        <f>IFERROR(VLOOKUP(E391,hoja!A:C,3,FALSE),0)</f>
        <v>0002</v>
      </c>
      <c r="I391" s="24" t="str">
        <f t="shared" si="67"/>
        <v>00120002</v>
      </c>
      <c r="J391" s="23">
        <v>2.6658333332743496</v>
      </c>
      <c r="K391" s="23">
        <v>69.77</v>
      </c>
      <c r="L391" s="23" t="str">
        <f t="shared" si="68"/>
        <v>REGIONAL</v>
      </c>
      <c r="M391" s="23" t="s">
        <v>618</v>
      </c>
      <c r="N391" s="23" t="str" cm="1">
        <f t="array" ref="N391">IFERROR(IF(M391="Principal","LES_ACTIVE",LES_INACTIVE),0)</f>
        <v>LES_ACTIVE</v>
      </c>
      <c r="O391" s="23">
        <f t="shared" si="69"/>
        <v>25</v>
      </c>
      <c r="P391" s="23" t="str">
        <f t="shared" si="66"/>
        <v>00120002Principal</v>
      </c>
    </row>
    <row r="392" spans="1:16" ht="14.45" hidden="1">
      <c r="A392" s="26" t="s">
        <v>695</v>
      </c>
      <c r="B392" s="23" t="str">
        <f>IFERROR(VLOOKUP(A392,hoja!$A$2:$E$970,4,FALSE),0)</f>
        <v>CENTRO</v>
      </c>
      <c r="C392" s="23" t="str">
        <f>IFERROR(VLOOKUP(A392,hoja!$A$2:$E$1370,5,FALSE),0)</f>
        <v>CAQUEZA</v>
      </c>
      <c r="D392" s="23" t="str">
        <f>IFERROR(VLOOKUP(A392,hoja!A:D,3,FALSE),0)</f>
        <v>0012</v>
      </c>
      <c r="E392" s="23" t="s">
        <v>634</v>
      </c>
      <c r="F392" s="23" t="str">
        <f>IFERROR(VLOOKUP(E392,hoja!$A$2:$E$970,4,FALSE),0)</f>
        <v>CENTRO</v>
      </c>
      <c r="G392" s="23" t="str">
        <f>IFERROR(VLOOKUP(E392,hoja!$A$2:$E$970,5,FALSE),0)</f>
        <v>BOGOTÁ</v>
      </c>
      <c r="H392" s="103" t="str">
        <f>IFERROR(VLOOKUP(E392,hoja!A:C,3,FALSE),0)</f>
        <v>0011</v>
      </c>
      <c r="I392" s="24" t="str">
        <f t="shared" si="67"/>
        <v>00120011</v>
      </c>
      <c r="J392" s="23">
        <v>2.1883333334117197</v>
      </c>
      <c r="K392" s="23">
        <v>62.517499999999998</v>
      </c>
      <c r="L392" s="23" t="str">
        <f t="shared" si="68"/>
        <v>REGIONAL</v>
      </c>
      <c r="M392" s="23" t="s">
        <v>618</v>
      </c>
      <c r="N392" s="23" t="str" cm="1">
        <f t="array" ref="N392">IFERROR(IF(M392="Principal","LES_ACTIVE",LES_INACTIVE),0)</f>
        <v>LES_ACTIVE</v>
      </c>
      <c r="O392" s="23">
        <f t="shared" si="69"/>
        <v>25</v>
      </c>
      <c r="P392" s="23" t="str">
        <f t="shared" si="66"/>
        <v>00120011Principal</v>
      </c>
    </row>
    <row r="393" spans="1:16" ht="14.45" hidden="1">
      <c r="A393" s="26" t="s">
        <v>695</v>
      </c>
      <c r="B393" s="23" t="str">
        <f>IFERROR(VLOOKUP(A393,hoja!$A$2:$E$970,4,FALSE),0)</f>
        <v>CENTRO</v>
      </c>
      <c r="C393" s="23" t="str">
        <f>IFERROR(VLOOKUP(A393,hoja!$A$2:$E$1370,5,FALSE),0)</f>
        <v>CAQUEZA</v>
      </c>
      <c r="D393" s="23" t="str">
        <f>IFERROR(VLOOKUP(A393,hoja!A:D,3,FALSE),0)</f>
        <v>0012</v>
      </c>
      <c r="E393" s="23" t="s">
        <v>635</v>
      </c>
      <c r="F393" s="23" t="str">
        <f>IFERROR(VLOOKUP(E393,hoja!$A$2:$E$970,4,FALSE),0)</f>
        <v>CENTRO</v>
      </c>
      <c r="G393" s="23" t="str">
        <f>IFERROR(VLOOKUP(E393,hoja!$A$2:$E$970,5,FALSE),0)</f>
        <v>BOGOTÁ</v>
      </c>
      <c r="H393" s="103" t="str">
        <f>IFERROR(VLOOKUP(E393,hoja!A:C,3,FALSE),0)</f>
        <v>0021</v>
      </c>
      <c r="I393" s="24" t="str">
        <f t="shared" si="67"/>
        <v>00120021</v>
      </c>
      <c r="J393" s="23">
        <v>2.3499999999767169</v>
      </c>
      <c r="K393" s="23">
        <v>67.069999999999993</v>
      </c>
      <c r="L393" s="23" t="str">
        <f t="shared" si="68"/>
        <v>REGIONAL</v>
      </c>
      <c r="M393" s="23" t="s">
        <v>618</v>
      </c>
      <c r="N393" s="23" t="str" cm="1">
        <f t="array" ref="N393">IFERROR(IF(M393="Principal","LES_ACTIVE",LES_INACTIVE),0)</f>
        <v>LES_ACTIVE</v>
      </c>
      <c r="O393" s="23">
        <f t="shared" si="69"/>
        <v>25</v>
      </c>
      <c r="P393" s="23" t="str">
        <f t="shared" si="66"/>
        <v>00120021Principal</v>
      </c>
    </row>
    <row r="394" spans="1:16" ht="14.45" hidden="1">
      <c r="A394" s="26" t="s">
        <v>661</v>
      </c>
      <c r="B394" s="23" t="str">
        <f>IFERROR(VLOOKUP(A394,hoja!$A$2:$E$970,4,FALSE),0)</f>
        <v>COSTA</v>
      </c>
      <c r="C394" s="23" t="str">
        <f>IFERROR(VLOOKUP(A394,hoja!$A$2:$E$1370,5,FALSE),0)</f>
        <v>CARTAGENA</v>
      </c>
      <c r="D394" s="23" t="str">
        <f>IFERROR(VLOOKUP(A394,hoja!A:D,3,FALSE),0)</f>
        <v>0113</v>
      </c>
      <c r="E394" s="23" t="s">
        <v>673</v>
      </c>
      <c r="F394" s="23" t="str">
        <f>IFERROR(VLOOKUP(E394,hoja!$A$2:$E$970,4,FALSE),0)</f>
        <v>CENTRO</v>
      </c>
      <c r="G394" s="23" t="str">
        <f>IFERROR(VLOOKUP(E394,hoja!$A$2:$E$970,5,FALSE),0)</f>
        <v>BOGOTÁ</v>
      </c>
      <c r="H394" s="103" t="str">
        <f>IFERROR(VLOOKUP(E394,hoja!A:C,3,FALSE),0)</f>
        <v>3052</v>
      </c>
      <c r="I394" s="24" t="str">
        <f t="shared" si="67"/>
        <v>01133052</v>
      </c>
      <c r="K394" s="23">
        <v>1038</v>
      </c>
      <c r="L394" s="23" t="str">
        <f>IF(B394=F394,"REGIONAL","NACIONAL")</f>
        <v>NACIONAL</v>
      </c>
      <c r="M394" s="23" t="s">
        <v>623</v>
      </c>
      <c r="N394" s="23" cm="1">
        <f t="array" aca="1" ref="N394" ca="1">IFERROR(IF(M394="Principal","LES_ACTIVE",LES_INACTIVE),0)</f>
        <v>0</v>
      </c>
      <c r="O394" s="23">
        <f t="shared" si="69"/>
        <v>8</v>
      </c>
      <c r="P394" s="23" t="str">
        <f t="shared" si="66"/>
        <v>01133052Facatativa</v>
      </c>
    </row>
    <row r="395" spans="1:16" ht="14.45" hidden="1">
      <c r="A395" s="26" t="s">
        <v>661</v>
      </c>
      <c r="B395" s="23" t="str">
        <f>IFERROR(VLOOKUP(A395,hoja!$A$2:$E$970,4,FALSE),0)</f>
        <v>COSTA</v>
      </c>
      <c r="C395" s="23" t="str">
        <f>IFERROR(VLOOKUP(A395,hoja!$A$2:$E$1370,5,FALSE),0)</f>
        <v>CARTAGENA</v>
      </c>
      <c r="D395" s="23" t="str">
        <f>IFERROR(VLOOKUP(A395,hoja!A:D,3,FALSE),0)</f>
        <v>0113</v>
      </c>
      <c r="E395" s="23" t="s">
        <v>650</v>
      </c>
      <c r="F395" s="23" t="str">
        <f>IFERROR(VLOOKUP(E395,hoja!$A$2:$E$970,4,FALSE),0)</f>
        <v>OCCIDENTE</v>
      </c>
      <c r="G395" s="23" t="str">
        <f>IFERROR(VLOOKUP(E395,hoja!$A$2:$E$970,5,FALSE),0)</f>
        <v>CALOTO</v>
      </c>
      <c r="H395" s="103" t="str">
        <f>IFERROR(VLOOKUP(E395,hoja!A:C,3,FALSE),0)</f>
        <v>0445</v>
      </c>
      <c r="I395" s="24" t="str">
        <f t="shared" si="67"/>
        <v>01130445</v>
      </c>
      <c r="J395" s="23">
        <v>78.076666666689562</v>
      </c>
      <c r="K395" s="23">
        <v>1110</v>
      </c>
      <c r="L395" s="23" t="str">
        <f t="shared" ref="L395:L396" si="71">IF(B395=F395,"REGIONAL","NACIONAL")</f>
        <v>NACIONAL</v>
      </c>
      <c r="M395" s="23" t="s">
        <v>618</v>
      </c>
      <c r="N395" s="23" t="str" cm="1">
        <f t="array" ref="N395">IFERROR(IF(M395="Principal","LES_ACTIVE",LES_INACTIVE),0)</f>
        <v>LES_ACTIVE</v>
      </c>
      <c r="O395" s="23">
        <f t="shared" si="69"/>
        <v>6</v>
      </c>
      <c r="P395" s="23" t="str">
        <f t="shared" si="66"/>
        <v>01130445Principal</v>
      </c>
    </row>
    <row r="396" spans="1:16" ht="14.45" hidden="1">
      <c r="A396" s="26" t="s">
        <v>661</v>
      </c>
      <c r="B396" s="23" t="str">
        <f>IFERROR(VLOOKUP(A396,hoja!$A$2:$E$970,4,FALSE),0)</f>
        <v>COSTA</v>
      </c>
      <c r="C396" s="23" t="str">
        <f>IFERROR(VLOOKUP(A396,hoja!$A$2:$E$1370,5,FALSE),0)</f>
        <v>CARTAGENA</v>
      </c>
      <c r="D396" s="23" t="str">
        <f>IFERROR(VLOOKUP(A396,hoja!A:D,3,FALSE),0)</f>
        <v>0113</v>
      </c>
      <c r="E396" s="23" t="s">
        <v>650</v>
      </c>
      <c r="F396" s="23" t="str">
        <f>IFERROR(VLOOKUP(E396,hoja!$A$2:$E$970,4,FALSE),0)</f>
        <v>OCCIDENTE</v>
      </c>
      <c r="G396" s="23" t="str">
        <f>IFERROR(VLOOKUP(E396,hoja!$A$2:$E$970,5,FALSE),0)</f>
        <v>CALOTO</v>
      </c>
      <c r="H396" s="103" t="str">
        <f>IFERROR(VLOOKUP(E396,hoja!A:C,3,FALSE),0)</f>
        <v>0445</v>
      </c>
      <c r="I396" s="24" t="str">
        <f t="shared" si="67"/>
        <v>01130445</v>
      </c>
      <c r="K396" s="23">
        <v>1349</v>
      </c>
      <c r="L396" s="23" t="str">
        <f t="shared" si="71"/>
        <v>NACIONAL</v>
      </c>
      <c r="M396" s="23" t="s">
        <v>696</v>
      </c>
      <c r="N396" s="23" t="s">
        <v>622</v>
      </c>
      <c r="O396" s="23">
        <f t="shared" si="69"/>
        <v>6</v>
      </c>
      <c r="P396" s="23" t="str">
        <f t="shared" si="66"/>
        <v>01130445Magdalena Medio</v>
      </c>
    </row>
    <row r="397" spans="1:16" ht="14.45" hidden="1">
      <c r="A397" s="26" t="s">
        <v>661</v>
      </c>
      <c r="B397" s="23" t="str">
        <f>IFERROR(VLOOKUP(A397,hoja!$A$2:$E$970,4,FALSE),0)</f>
        <v>COSTA</v>
      </c>
      <c r="C397" s="23" t="str">
        <f>IFERROR(VLOOKUP(A397,hoja!$A$2:$E$1370,5,FALSE),0)</f>
        <v>CARTAGENA</v>
      </c>
      <c r="D397" s="23" t="str">
        <f>IFERROR(VLOOKUP(A397,hoja!A:D,3,FALSE),0)</f>
        <v>0113</v>
      </c>
      <c r="E397" s="23" t="s">
        <v>107</v>
      </c>
      <c r="F397" s="23" t="str">
        <f>IFERROR(VLOOKUP(E397,hoja!$A$2:$E$970,4,FALSE),0)</f>
        <v>COSTA</v>
      </c>
      <c r="G397" s="23" t="str">
        <f>IFERROR(VLOOKUP(E397,hoja!$A$2:$E$970,5,FALSE),0)</f>
        <v>CARTAGENA</v>
      </c>
      <c r="H397" s="103" t="str">
        <f>IFERROR(VLOOKUP(E397,hoja!A:C,3,FALSE),0)</f>
        <v>60018</v>
      </c>
      <c r="I397" s="24" t="str">
        <f t="shared" si="67"/>
        <v>011360018</v>
      </c>
      <c r="K397" s="23">
        <v>15</v>
      </c>
      <c r="L397" s="23" t="str">
        <f t="shared" ref="L397:L441" si="72">IF(B397=F397,"REGIONAL","NACIONAL")</f>
        <v>REGIONAL</v>
      </c>
      <c r="M397" s="23" t="s">
        <v>618</v>
      </c>
      <c r="N397" s="23" t="str" cm="1">
        <f t="array" ref="N397">IFERROR(IF(M397="Principal","LES_ACTIVE",LES_INACTIVE),0)</f>
        <v>LES_ACTIVE</v>
      </c>
      <c r="O397" s="23">
        <f t="shared" si="69"/>
        <v>25</v>
      </c>
      <c r="P397" s="23" t="str">
        <f t="shared" si="66"/>
        <v>011360018Principal</v>
      </c>
    </row>
    <row r="398" spans="1:16" ht="14.45" hidden="1">
      <c r="A398" s="26" t="s">
        <v>661</v>
      </c>
      <c r="B398" s="23" t="str">
        <f>IFERROR(VLOOKUP(A398,hoja!$A$2:$E$970,4,FALSE),0)</f>
        <v>COSTA</v>
      </c>
      <c r="C398" s="23" t="str">
        <f>IFERROR(VLOOKUP(A398,hoja!$A$2:$E$1370,5,FALSE),0)</f>
        <v>CARTAGENA</v>
      </c>
      <c r="D398" s="23" t="str">
        <f>IFERROR(VLOOKUP(A398,hoja!A:D,3,FALSE),0)</f>
        <v>0113</v>
      </c>
      <c r="E398" s="23" t="s">
        <v>660</v>
      </c>
      <c r="F398" s="23" t="str">
        <f>IFERROR(VLOOKUP(E398,hoja!$A$2:$E$970,4,FALSE),0)</f>
        <v>CENTRO</v>
      </c>
      <c r="G398" s="23" t="str">
        <f>IFERROR(VLOOKUP(E398,hoja!$A$2:$E$970,5,FALSE),0)</f>
        <v>BOGOTÁ</v>
      </c>
      <c r="H398" s="103" t="str">
        <f>IFERROR(VLOOKUP(E398,hoja!A:C,3,FALSE),0)</f>
        <v>0035</v>
      </c>
      <c r="I398" s="24" t="str">
        <f t="shared" si="67"/>
        <v>01130035</v>
      </c>
      <c r="J398" s="23">
        <v>55.481388888729271</v>
      </c>
      <c r="K398" s="23">
        <v>1057.539</v>
      </c>
      <c r="L398" s="23" t="str">
        <f>IF(B398=F398,"REGIONAL","NACIONAL")</f>
        <v>NACIONAL</v>
      </c>
      <c r="M398" s="23" t="s">
        <v>757</v>
      </c>
      <c r="N398" s="23" t="s">
        <v>624</v>
      </c>
      <c r="O398" s="23">
        <f t="shared" si="69"/>
        <v>8</v>
      </c>
      <c r="P398" s="23" t="str">
        <f t="shared" si="66"/>
        <v>01130035Plato-La Vega</v>
      </c>
    </row>
    <row r="399" spans="1:16" ht="14.45" hidden="1">
      <c r="A399" s="26" t="s">
        <v>661</v>
      </c>
      <c r="B399" s="23" t="str">
        <f>IFERROR(VLOOKUP(A399,hoja!$A$2:$E$970,4,FALSE),0)</f>
        <v>COSTA</v>
      </c>
      <c r="C399" s="23" t="str">
        <f>IFERROR(VLOOKUP(A399,hoja!$A$2:$E$1370,5,FALSE),0)</f>
        <v>CARTAGENA</v>
      </c>
      <c r="D399" s="23" t="str">
        <f>IFERROR(VLOOKUP(A399,hoja!A:D,3,FALSE),0)</f>
        <v>0113</v>
      </c>
      <c r="E399" s="23" t="s">
        <v>661</v>
      </c>
      <c r="F399" s="23" t="str">
        <f>IFERROR(VLOOKUP(E399,hoja!$A$2:$E$970,4,FALSE),0)</f>
        <v>COSTA</v>
      </c>
      <c r="G399" s="23" t="str">
        <f>IFERROR(VLOOKUP(E399,hoja!$A$2:$E$970,5,FALSE),0)</f>
        <v>CARTAGENA</v>
      </c>
      <c r="H399" s="103" t="str">
        <f>IFERROR(VLOOKUP(E399,hoja!A:C,3,FALSE),0)</f>
        <v>0113</v>
      </c>
      <c r="I399" s="24" t="str">
        <f t="shared" si="67"/>
        <v>01130113</v>
      </c>
      <c r="K399" s="23">
        <v>15</v>
      </c>
      <c r="L399" s="23" t="str">
        <f t="shared" si="72"/>
        <v>REGIONAL</v>
      </c>
      <c r="M399" s="23" t="s">
        <v>618</v>
      </c>
      <c r="N399" s="23" t="str" cm="1">
        <f t="array" ref="N399">IFERROR(IF(M399="Principal","LES_ACTIVE",LES_INACTIVE),0)</f>
        <v>LES_ACTIVE</v>
      </c>
      <c r="O399" s="23">
        <f t="shared" si="69"/>
        <v>25</v>
      </c>
      <c r="P399" s="23" t="str">
        <f t="shared" si="66"/>
        <v>01130113Principal</v>
      </c>
    </row>
    <row r="400" spans="1:16" ht="14.45" hidden="1">
      <c r="A400" s="26" t="s">
        <v>661</v>
      </c>
      <c r="B400" s="23" t="str">
        <f>IFERROR(VLOOKUP(A400,hoja!$A$2:$E$970,4,FALSE),0)</f>
        <v>COSTA</v>
      </c>
      <c r="C400" s="23" t="str">
        <f>IFERROR(VLOOKUP(A400,hoja!$A$2:$E$1370,5,FALSE),0)</f>
        <v>CARTAGENA</v>
      </c>
      <c r="D400" s="23" t="str">
        <f>IFERROR(VLOOKUP(A400,hoja!A:D,3,FALSE),0)</f>
        <v>0113</v>
      </c>
      <c r="E400" s="23" t="s">
        <v>705</v>
      </c>
      <c r="F400" s="23" t="str">
        <f>IFERROR(VLOOKUP(E400,hoja!$A$2:$E$970,4,FALSE),0)</f>
        <v>CENTRO</v>
      </c>
      <c r="G400" s="23" t="str">
        <f>IFERROR(VLOOKUP(E400,hoja!$A$2:$E$970,5,FALSE),0)</f>
        <v>GRANADA</v>
      </c>
      <c r="H400" s="103" t="str">
        <f>IFERROR(VLOOKUP(E400,hoja!A:C,3,FALSE),0)</f>
        <v>0394</v>
      </c>
      <c r="I400" s="24" t="str">
        <f t="shared" si="67"/>
        <v>01130394</v>
      </c>
      <c r="K400" s="23">
        <v>1177</v>
      </c>
      <c r="L400" s="23" t="str">
        <f>IF(B400=F400,"REGIONAL","NACIONAL")</f>
        <v>NACIONAL</v>
      </c>
      <c r="M400" s="23" t="s">
        <v>618</v>
      </c>
      <c r="N400" s="23" t="str" cm="1">
        <f t="array" ref="N400">IFERROR(IF(M400="Principal","LES_ACTIVE",LES_INACTIVE),0)</f>
        <v>LES_ACTIVE</v>
      </c>
      <c r="O400" s="23">
        <f t="shared" si="69"/>
        <v>6</v>
      </c>
      <c r="P400" s="23" t="str">
        <f t="shared" si="66"/>
        <v>01130394Principal</v>
      </c>
    </row>
    <row r="401" spans="1:16" ht="14.45" hidden="1">
      <c r="A401" s="26" t="s">
        <v>661</v>
      </c>
      <c r="B401" s="23" t="str">
        <f>IFERROR(VLOOKUP(A401,hoja!$A$2:$E$970,4,FALSE),0)</f>
        <v>COSTA</v>
      </c>
      <c r="C401" s="23" t="str">
        <f>IFERROR(VLOOKUP(A401,hoja!$A$2:$E$1370,5,FALSE),0)</f>
        <v>CARTAGENA</v>
      </c>
      <c r="D401" s="23" t="str">
        <f>IFERROR(VLOOKUP(A401,hoja!A:D,3,FALSE),0)</f>
        <v>0113</v>
      </c>
      <c r="E401" s="23" t="s">
        <v>655</v>
      </c>
      <c r="F401" s="23" t="str">
        <f>IFERROR(VLOOKUP(E401,hoja!$A$2:$E$970,4,FALSE),0)</f>
        <v>ANTIOQUIA</v>
      </c>
      <c r="G401" s="23" t="str">
        <f>IFERROR(VLOOKUP(E401,hoja!$A$2:$E$970,5,FALSE),0)</f>
        <v>MEDELLÍN</v>
      </c>
      <c r="H401" s="103" t="str">
        <f>IFERROR(VLOOKUP(E401,hoja!A:C,3,FALSE),0)</f>
        <v>0292</v>
      </c>
      <c r="I401" s="24" t="str">
        <f t="shared" si="67"/>
        <v>01130292</v>
      </c>
      <c r="K401" s="23">
        <v>685</v>
      </c>
      <c r="L401" s="23" t="str">
        <f t="shared" ref="L401:L403" si="73">IF(B401=F401,"REGIONAL","NACIONAL")</f>
        <v>NACIONAL</v>
      </c>
      <c r="M401" s="23" t="s">
        <v>618</v>
      </c>
      <c r="N401" s="23" t="str" cm="1">
        <f t="array" ref="N401">IFERROR(IF(M401="Principal","LES_ACTIVE",LES_INACTIVE),0)</f>
        <v>LES_ACTIVE</v>
      </c>
      <c r="O401" s="23">
        <f t="shared" si="69"/>
        <v>12</v>
      </c>
      <c r="P401" s="23" t="str">
        <f t="shared" si="66"/>
        <v>01130292Principal</v>
      </c>
    </row>
    <row r="402" spans="1:16" ht="14.45" hidden="1">
      <c r="A402" s="26" t="s">
        <v>661</v>
      </c>
      <c r="B402" s="23" t="str">
        <f>IFERROR(VLOOKUP(A402,hoja!$A$2:$E$970,4,FALSE),0)</f>
        <v>COSTA</v>
      </c>
      <c r="C402" s="23" t="str">
        <f>IFERROR(VLOOKUP(A402,hoja!$A$2:$E$1370,5,FALSE),0)</f>
        <v>CARTAGENA</v>
      </c>
      <c r="D402" s="23" t="str">
        <f>IFERROR(VLOOKUP(A402,hoja!A:D,3,FALSE),0)</f>
        <v>0113</v>
      </c>
      <c r="E402" s="23" t="s">
        <v>655</v>
      </c>
      <c r="F402" s="23" t="str">
        <f>IFERROR(VLOOKUP(E402,hoja!$A$2:$E$970,4,FALSE),0)</f>
        <v>ANTIOQUIA</v>
      </c>
      <c r="G402" s="23" t="str">
        <f>IFERROR(VLOOKUP(E402,hoja!$A$2:$E$970,5,FALSE),0)</f>
        <v>MEDELLÍN</v>
      </c>
      <c r="H402" s="103" t="str">
        <f>IFERROR(VLOOKUP(E402,hoja!A:C,3,FALSE),0)</f>
        <v>0292</v>
      </c>
      <c r="I402" s="24" t="str">
        <f t="shared" si="67"/>
        <v>01130292</v>
      </c>
      <c r="K402" s="23">
        <v>848</v>
      </c>
      <c r="L402" s="23" t="str">
        <f t="shared" si="73"/>
        <v>NACIONAL</v>
      </c>
      <c r="M402" s="23" t="s">
        <v>662</v>
      </c>
      <c r="N402" s="23" t="s">
        <v>622</v>
      </c>
      <c r="O402" s="23">
        <f t="shared" si="69"/>
        <v>8</v>
      </c>
      <c r="P402" s="23" t="str">
        <f t="shared" si="66"/>
        <v>01130292Uraba</v>
      </c>
    </row>
    <row r="403" spans="1:16" ht="14.45" hidden="1">
      <c r="A403" s="26" t="s">
        <v>661</v>
      </c>
      <c r="B403" s="23" t="str">
        <f>IFERROR(VLOOKUP(A403,hoja!$A$2:$E$970,4,FALSE),0)</f>
        <v>COSTA</v>
      </c>
      <c r="C403" s="23" t="str">
        <f>IFERROR(VLOOKUP(A403,hoja!$A$2:$E$1370,5,FALSE),0)</f>
        <v>CARTAGENA</v>
      </c>
      <c r="D403" s="23" t="str">
        <f>IFERROR(VLOOKUP(A403,hoja!A:D,3,FALSE),0)</f>
        <v>0113</v>
      </c>
      <c r="E403" s="23" t="s">
        <v>663</v>
      </c>
      <c r="F403" s="23" t="str">
        <f>IFERROR(VLOOKUP(E403,hoja!$A$2:$E$970,4,FALSE),0)</f>
        <v>CENTRO</v>
      </c>
      <c r="G403" s="23" t="str">
        <f>IFERROR(VLOOKUP(E403,hoja!$A$2:$E$970,5,FALSE),0)</f>
        <v>MADRID</v>
      </c>
      <c r="H403" s="103" t="str">
        <f>IFERROR(VLOOKUP(E403,hoja!A:C,3,FALSE),0)</f>
        <v>0022</v>
      </c>
      <c r="I403" s="24" t="str">
        <f t="shared" si="67"/>
        <v>01130022</v>
      </c>
      <c r="J403" s="23">
        <v>54.19805555549101</v>
      </c>
      <c r="K403" s="23">
        <v>1029.134</v>
      </c>
      <c r="L403" s="23" t="str">
        <f t="shared" si="73"/>
        <v>NACIONAL</v>
      </c>
      <c r="M403" s="23" t="s">
        <v>618</v>
      </c>
      <c r="N403" s="23" t="str" cm="1">
        <f t="array" ref="N403">IFERROR(IF(M403="Principal","LES_ACTIVE",LES_INACTIVE),0)</f>
        <v>LES_ACTIVE</v>
      </c>
      <c r="O403" s="23">
        <f t="shared" si="69"/>
        <v>8</v>
      </c>
      <c r="P403" s="23" t="str">
        <f t="shared" si="66"/>
        <v>01130022Principal</v>
      </c>
    </row>
    <row r="404" spans="1:16" ht="14.45" hidden="1">
      <c r="A404" s="26" t="s">
        <v>661</v>
      </c>
      <c r="B404" s="23" t="str">
        <f>IFERROR(VLOOKUP(A404,hoja!$A$2:$E$970,4,FALSE),0)</f>
        <v>COSTA</v>
      </c>
      <c r="C404" s="23" t="str">
        <f>IFERROR(VLOOKUP(A404,hoja!$A$2:$E$1370,5,FALSE),0)</f>
        <v>CARTAGENA</v>
      </c>
      <c r="D404" s="23" t="str">
        <f>IFERROR(VLOOKUP(A404,hoja!A:D,3,FALSE),0)</f>
        <v>0113</v>
      </c>
      <c r="E404" s="23" t="s">
        <v>712</v>
      </c>
      <c r="F404" s="23" t="str">
        <f>IFERROR(VLOOKUP(E404,hoja!$A$2:$E$970,4,FALSE),0)</f>
        <v>COSTA</v>
      </c>
      <c r="G404" s="23" t="str">
        <f>IFERROR(VLOOKUP(E404,hoja!$A$2:$E$970,5,FALSE),0)</f>
        <v>MAICAO</v>
      </c>
      <c r="H404" s="103" t="str">
        <f>IFERROR(VLOOKUP(E404,hoja!A:C,3,FALSE),0)</f>
        <v>0230</v>
      </c>
      <c r="I404" s="24" t="str">
        <f t="shared" si="67"/>
        <v>01130230</v>
      </c>
      <c r="K404" s="23">
        <v>460</v>
      </c>
      <c r="L404" s="23" t="str">
        <f t="shared" si="72"/>
        <v>REGIONAL</v>
      </c>
      <c r="M404" s="23" t="s">
        <v>618</v>
      </c>
      <c r="N404" s="23" t="str" cm="1">
        <f t="array" ref="N404">IFERROR(IF(M404="Principal","LES_ACTIVE",LES_INACTIVE),0)</f>
        <v>LES_ACTIVE</v>
      </c>
      <c r="O404" s="23">
        <f t="shared" si="69"/>
        <v>16</v>
      </c>
      <c r="P404" s="23" t="str">
        <f t="shared" si="66"/>
        <v>01130230Principal</v>
      </c>
    </row>
    <row r="405" spans="1:16" ht="14.45" hidden="1">
      <c r="A405" s="26" t="s">
        <v>661</v>
      </c>
      <c r="B405" s="23" t="str">
        <f>IFERROR(VLOOKUP(A405,hoja!$A$2:$E$970,4,FALSE),0)</f>
        <v>COSTA</v>
      </c>
      <c r="C405" s="23" t="str">
        <f>IFERROR(VLOOKUP(A405,hoja!$A$2:$E$1370,5,FALSE),0)</f>
        <v>CARTAGENA</v>
      </c>
      <c r="D405" s="23" t="str">
        <f>IFERROR(VLOOKUP(A405,hoja!A:D,3,FALSE),0)</f>
        <v>0113</v>
      </c>
      <c r="E405" s="23" t="s">
        <v>715</v>
      </c>
      <c r="F405" s="23" t="str">
        <f>IFERROR(VLOOKUP(E405,hoja!$A$2:$E$970,4,FALSE),0)</f>
        <v>SANTANDER</v>
      </c>
      <c r="G405" s="23" t="str">
        <f>IFERROR(VLOOKUP(E405,hoja!$A$2:$E$970,5,FALSE),0)</f>
        <v>PAMPLONA</v>
      </c>
      <c r="H405" s="103" t="str">
        <f>IFERROR(VLOOKUP(E405,hoja!A:C,3,FALSE),0)</f>
        <v>0439</v>
      </c>
      <c r="I405" s="24" t="str">
        <f t="shared" si="67"/>
        <v>01130439</v>
      </c>
      <c r="K405" s="23">
        <v>813</v>
      </c>
      <c r="L405" s="23" t="str">
        <f>IF(B405=F405,"REGIONAL","NACIONAL")</f>
        <v>NACIONAL</v>
      </c>
      <c r="M405" s="23" t="s">
        <v>758</v>
      </c>
      <c r="N405" s="23" cm="1">
        <f t="array" aca="1" ref="N405" ca="1">IFERROR(IF(M405="Principal","LES_ACTIVE",LES_INACTIVE),0)</f>
        <v>0</v>
      </c>
      <c r="O405" s="23">
        <f t="shared" si="69"/>
        <v>8</v>
      </c>
      <c r="P405" s="23" t="str">
        <f t="shared" si="66"/>
        <v>01130439Ocaña</v>
      </c>
    </row>
    <row r="406" spans="1:16" ht="14.45" hidden="1">
      <c r="A406" s="26" t="s">
        <v>661</v>
      </c>
      <c r="B406" s="23" t="str">
        <f>IFERROR(VLOOKUP(A406,hoja!$A$2:$E$970,4,FALSE),0)</f>
        <v>COSTA</v>
      </c>
      <c r="C406" s="23" t="str">
        <f>IFERROR(VLOOKUP(A406,hoja!$A$2:$E$1370,5,FALSE),0)</f>
        <v>CARTAGENA</v>
      </c>
      <c r="D406" s="23" t="str">
        <f>IFERROR(VLOOKUP(A406,hoja!A:D,3,FALSE),0)</f>
        <v>0113</v>
      </c>
      <c r="E406" s="23" t="s">
        <v>629</v>
      </c>
      <c r="F406" s="23" t="str">
        <f>IFERROR(VLOOKUP(E406,hoja!$A$2:$E$970,4,FALSE),0)</f>
        <v>CENTRO</v>
      </c>
      <c r="G406" s="23" t="str">
        <f>IFERROR(VLOOKUP(E406,hoja!$A$2:$E$970,5,FALSE),0)</f>
        <v>ZIPAQUIRÁ</v>
      </c>
      <c r="H406" s="103" t="str">
        <f>IFERROR(VLOOKUP(E406,hoja!A:C,3,FALSE),0)</f>
        <v>0032</v>
      </c>
      <c r="I406" s="24" t="str">
        <f t="shared" si="67"/>
        <v>01130032</v>
      </c>
      <c r="K406" s="23">
        <v>1119</v>
      </c>
      <c r="L406" s="23" t="str">
        <f t="shared" ref="L406:L416" si="74">IF(B406=F406,"REGIONAL","NACIONAL")</f>
        <v>NACIONAL</v>
      </c>
      <c r="M406" s="23" t="s">
        <v>618</v>
      </c>
      <c r="N406" s="23" t="str" cm="1">
        <f t="array" ref="N406">IFERROR(IF(M406="Principal","LES_ACTIVE",LES_INACTIVE),0)</f>
        <v>LES_ACTIVE</v>
      </c>
      <c r="O406" s="23">
        <f t="shared" si="69"/>
        <v>6</v>
      </c>
      <c r="P406" s="23" t="str">
        <f t="shared" si="66"/>
        <v>01130032Principal</v>
      </c>
    </row>
    <row r="407" spans="1:16" ht="14.45" hidden="1">
      <c r="A407" s="26" t="s">
        <v>661</v>
      </c>
      <c r="B407" s="23" t="str">
        <f>IFERROR(VLOOKUP(A407,hoja!$A$2:$E$970,4,FALSE),0)</f>
        <v>COSTA</v>
      </c>
      <c r="C407" s="23" t="str">
        <f>IFERROR(VLOOKUP(A407,hoja!$A$2:$E$1370,5,FALSE),0)</f>
        <v>CARTAGENA</v>
      </c>
      <c r="D407" s="23" t="str">
        <f>IFERROR(VLOOKUP(A407,hoja!A:D,3,FALSE),0)</f>
        <v>0113</v>
      </c>
      <c r="E407" s="23" t="s">
        <v>630</v>
      </c>
      <c r="F407" s="23" t="str">
        <f>IFERROR(VLOOKUP(E407,hoja!$A$2:$E$970,4,FALSE),0)</f>
        <v>CENTRO</v>
      </c>
      <c r="G407" s="23" t="str">
        <f>IFERROR(VLOOKUP(E407,hoja!$A$2:$E$970,5,FALSE),0)</f>
        <v>SESQUILÉ</v>
      </c>
      <c r="H407" s="103" t="str">
        <f>IFERROR(VLOOKUP(E407,hoja!A:C,3,FALSE),0)</f>
        <v>1501</v>
      </c>
      <c r="I407" s="24" t="str">
        <f t="shared" si="67"/>
        <v>01131501</v>
      </c>
      <c r="J407" s="23">
        <v>57.550000000046566</v>
      </c>
      <c r="K407" s="23">
        <v>1056.655</v>
      </c>
      <c r="L407" s="23" t="str">
        <f t="shared" si="74"/>
        <v>NACIONAL</v>
      </c>
      <c r="M407" s="23" t="s">
        <v>618</v>
      </c>
      <c r="N407" s="23" t="str" cm="1">
        <f t="array" ref="N407">IFERROR(IF(M407="Principal","LES_ACTIVE",LES_INACTIVE),0)</f>
        <v>LES_ACTIVE</v>
      </c>
      <c r="O407" s="23">
        <f t="shared" si="69"/>
        <v>8</v>
      </c>
      <c r="P407" s="23" t="str">
        <f t="shared" si="66"/>
        <v>01131501Principal</v>
      </c>
    </row>
    <row r="408" spans="1:16" ht="14.45" hidden="1">
      <c r="A408" s="26" t="s">
        <v>661</v>
      </c>
      <c r="B408" s="23" t="str">
        <f>IFERROR(VLOOKUP(A408,hoja!$A$2:$E$970,4,FALSE),0)</f>
        <v>COSTA</v>
      </c>
      <c r="C408" s="23" t="str">
        <f>IFERROR(VLOOKUP(A408,hoja!$A$2:$E$1370,5,FALSE),0)</f>
        <v>CARTAGENA</v>
      </c>
      <c r="D408" s="23" t="str">
        <f>IFERROR(VLOOKUP(A408,hoja!A:D,3,FALSE),0)</f>
        <v>0113</v>
      </c>
      <c r="E408" s="23" t="s">
        <v>630</v>
      </c>
      <c r="F408" s="23" t="str">
        <f>IFERROR(VLOOKUP(E408,hoja!$A$2:$E$970,4,FALSE),0)</f>
        <v>CENTRO</v>
      </c>
      <c r="G408" s="23" t="str">
        <f>IFERROR(VLOOKUP(E408,hoja!$A$2:$E$970,5,FALSE),0)</f>
        <v>SESQUILÉ</v>
      </c>
      <c r="H408" s="103" t="str">
        <f>IFERROR(VLOOKUP(E408,hoja!A:C,3,FALSE),0)</f>
        <v>1501</v>
      </c>
      <c r="I408" s="24" t="str">
        <f t="shared" si="67"/>
        <v>01131501</v>
      </c>
      <c r="K408" s="23">
        <v>1114</v>
      </c>
      <c r="L408" s="23" t="str">
        <f t="shared" si="74"/>
        <v>NACIONAL</v>
      </c>
      <c r="M408" s="23" t="s">
        <v>755</v>
      </c>
      <c r="N408" s="23" t="s">
        <v>622</v>
      </c>
      <c r="O408" s="23">
        <f t="shared" si="69"/>
        <v>6</v>
      </c>
      <c r="P408" s="23" t="str">
        <f t="shared" si="66"/>
        <v>01131501Bogota</v>
      </c>
    </row>
    <row r="409" spans="1:16" ht="14.45" hidden="1">
      <c r="A409" s="26" t="s">
        <v>661</v>
      </c>
      <c r="B409" s="23" t="str">
        <f>IFERROR(VLOOKUP(A409,hoja!$A$2:$E$970,4,FALSE),0)</f>
        <v>COSTA</v>
      </c>
      <c r="C409" s="23" t="str">
        <f>IFERROR(VLOOKUP(A409,hoja!$A$2:$E$1370,5,FALSE),0)</f>
        <v>CARTAGENA</v>
      </c>
      <c r="D409" s="23" t="str">
        <f>IFERROR(VLOOKUP(A409,hoja!A:D,3,FALSE),0)</f>
        <v>0113</v>
      </c>
      <c r="E409" s="23" t="s">
        <v>759</v>
      </c>
      <c r="F409" s="23" t="str">
        <f>IFERROR(VLOOKUP(E409,hoja!$A$2:$E$970,4,FALSE),0)</f>
        <v>CENTRO</v>
      </c>
      <c r="G409" s="23" t="str">
        <f>IFERROR(VLOOKUP(E409,hoja!$A$2:$E$970,5,FALSE),0)</f>
        <v>BOGOTÁ</v>
      </c>
      <c r="H409" s="103" t="str">
        <f>IFERROR(VLOOKUP(E409,hoja!A:C,3,FALSE),0)</f>
        <v>60163</v>
      </c>
      <c r="I409" s="24" t="str">
        <f t="shared" si="67"/>
        <v>011360163</v>
      </c>
      <c r="J409" s="23">
        <v>44.649999999994179</v>
      </c>
      <c r="K409" s="23">
        <v>1021.8575</v>
      </c>
      <c r="L409" s="23" t="str">
        <f t="shared" si="74"/>
        <v>NACIONAL</v>
      </c>
      <c r="M409" s="23" t="s">
        <v>618</v>
      </c>
      <c r="N409" s="23" t="str" cm="1">
        <f t="array" ref="N409">IFERROR(IF(M409="Principal","LES_ACTIVE",LES_INACTIVE),0)</f>
        <v>LES_ACTIVE</v>
      </c>
      <c r="O409" s="23">
        <f t="shared" si="69"/>
        <v>8</v>
      </c>
      <c r="P409" s="23" t="str">
        <f t="shared" si="66"/>
        <v>011360163Principal</v>
      </c>
    </row>
    <row r="410" spans="1:16" ht="14.45" hidden="1">
      <c r="A410" s="26" t="s">
        <v>661</v>
      </c>
      <c r="B410" s="23" t="str">
        <f>IFERROR(VLOOKUP(A410,hoja!$A$2:$E$970,4,FALSE),0)</f>
        <v>COSTA</v>
      </c>
      <c r="C410" s="23" t="str">
        <f>IFERROR(VLOOKUP(A410,hoja!$A$2:$E$1370,5,FALSE),0)</f>
        <v>CARTAGENA</v>
      </c>
      <c r="D410" s="23" t="str">
        <f>IFERROR(VLOOKUP(A410,hoja!A:D,3,FALSE),0)</f>
        <v>0113</v>
      </c>
      <c r="E410" s="23" t="s">
        <v>634</v>
      </c>
      <c r="F410" s="23" t="str">
        <f>IFERROR(VLOOKUP(E410,hoja!$A$2:$E$970,4,FALSE),0)</f>
        <v>CENTRO</v>
      </c>
      <c r="G410" s="23" t="str">
        <f>IFERROR(VLOOKUP(E410,hoja!$A$2:$E$970,5,FALSE),0)</f>
        <v>BOGOTÁ</v>
      </c>
      <c r="H410" s="103" t="str">
        <f>IFERROR(VLOOKUP(E410,hoja!A:C,3,FALSE),0)</f>
        <v>0011</v>
      </c>
      <c r="I410" s="24" t="str">
        <f t="shared" si="67"/>
        <v>01130011</v>
      </c>
      <c r="J410" s="23">
        <v>52.649999999965097</v>
      </c>
      <c r="K410" s="23">
        <v>1119</v>
      </c>
      <c r="L410" s="23" t="str">
        <f t="shared" si="74"/>
        <v>NACIONAL</v>
      </c>
      <c r="M410" s="23" t="s">
        <v>757</v>
      </c>
      <c r="N410" s="23" t="s">
        <v>624</v>
      </c>
      <c r="O410" s="23">
        <f t="shared" si="69"/>
        <v>6</v>
      </c>
      <c r="P410" s="23" t="str">
        <f t="shared" si="66"/>
        <v>01130011Plato-La Vega</v>
      </c>
    </row>
    <row r="411" spans="1:16" ht="14.45" hidden="1">
      <c r="A411" s="26" t="s">
        <v>661</v>
      </c>
      <c r="B411" s="23" t="str">
        <f>IFERROR(VLOOKUP(A411,hoja!$A$2:$E$970,4,FALSE),0)</f>
        <v>COSTA</v>
      </c>
      <c r="C411" s="23" t="str">
        <f>IFERROR(VLOOKUP(A411,hoja!$A$2:$E$1370,5,FALSE),0)</f>
        <v>CARTAGENA</v>
      </c>
      <c r="D411" s="23" t="str">
        <f>IFERROR(VLOOKUP(A411,hoja!A:D,3,FALSE),0)</f>
        <v>0113</v>
      </c>
      <c r="E411" s="23" t="s">
        <v>634</v>
      </c>
      <c r="F411" s="23" t="str">
        <f>IFERROR(VLOOKUP(E411,hoja!$A$2:$E$970,4,FALSE),0)</f>
        <v>CENTRO</v>
      </c>
      <c r="G411" s="23" t="str">
        <f>IFERROR(VLOOKUP(E411,hoja!$A$2:$E$970,5,FALSE),0)</f>
        <v>BOGOTÁ</v>
      </c>
      <c r="H411" s="103" t="str">
        <f>IFERROR(VLOOKUP(E411,hoja!A:C,3,FALSE),0)</f>
        <v>0011</v>
      </c>
      <c r="I411" s="24" t="str">
        <f t="shared" si="67"/>
        <v>01130011</v>
      </c>
      <c r="K411" s="23">
        <v>1099</v>
      </c>
      <c r="L411" s="23" t="str">
        <f t="shared" si="74"/>
        <v>NACIONAL</v>
      </c>
      <c r="M411" s="23" t="s">
        <v>760</v>
      </c>
      <c r="N411" s="23" t="s">
        <v>624</v>
      </c>
      <c r="O411" s="23">
        <f t="shared" si="69"/>
        <v>8</v>
      </c>
      <c r="P411" s="23" t="str">
        <f t="shared" si="66"/>
        <v>01130011Plato-Facatativa</v>
      </c>
    </row>
    <row r="412" spans="1:16" ht="14.45" hidden="1">
      <c r="A412" s="26" t="s">
        <v>661</v>
      </c>
      <c r="B412" s="23" t="str">
        <f>IFERROR(VLOOKUP(A412,hoja!$A$2:$E$970,4,FALSE),0)</f>
        <v>COSTA</v>
      </c>
      <c r="C412" s="23" t="str">
        <f>IFERROR(VLOOKUP(A412,hoja!$A$2:$E$1370,5,FALSE),0)</f>
        <v>CARTAGENA</v>
      </c>
      <c r="D412" s="23" t="str">
        <f>IFERROR(VLOOKUP(A412,hoja!A:D,3,FALSE),0)</f>
        <v>0113</v>
      </c>
      <c r="E412" s="23" t="s">
        <v>634</v>
      </c>
      <c r="F412" s="23" t="str">
        <f>IFERROR(VLOOKUP(E412,hoja!$A$2:$E$970,4,FALSE),0)</f>
        <v>CENTRO</v>
      </c>
      <c r="G412" s="23" t="str">
        <f>IFERROR(VLOOKUP(E412,hoja!$A$2:$E$970,5,FALSE),0)</f>
        <v>BOGOTÁ</v>
      </c>
      <c r="H412" s="103" t="str">
        <f>IFERROR(VLOOKUP(E412,hoja!A:C,3,FALSE),0)</f>
        <v>0011</v>
      </c>
      <c r="I412" s="24" t="str">
        <f t="shared" si="67"/>
        <v>01130011</v>
      </c>
      <c r="K412" s="23">
        <v>1062</v>
      </c>
      <c r="L412" s="23" t="str">
        <f t="shared" si="74"/>
        <v>NACIONAL</v>
      </c>
      <c r="M412" s="23" t="s">
        <v>761</v>
      </c>
      <c r="N412" s="23" t="s">
        <v>622</v>
      </c>
      <c r="O412" s="23">
        <f t="shared" si="69"/>
        <v>8</v>
      </c>
      <c r="P412" s="23" t="str">
        <f t="shared" si="66"/>
        <v>01130011Medellin-la vega</v>
      </c>
    </row>
    <row r="413" spans="1:16" ht="14.45" hidden="1">
      <c r="A413" s="26" t="s">
        <v>661</v>
      </c>
      <c r="B413" s="23" t="str">
        <f>IFERROR(VLOOKUP(A413,hoja!$A$2:$E$970,4,FALSE),0)</f>
        <v>COSTA</v>
      </c>
      <c r="C413" s="23" t="str">
        <f>IFERROR(VLOOKUP(A413,hoja!$A$2:$E$1370,5,FALSE),0)</f>
        <v>CARTAGENA</v>
      </c>
      <c r="D413" s="23" t="str">
        <f>IFERROR(VLOOKUP(A413,hoja!A:D,3,FALSE),0)</f>
        <v>0113</v>
      </c>
      <c r="E413" s="23" t="s">
        <v>635</v>
      </c>
      <c r="F413" s="23" t="str">
        <f>IFERROR(VLOOKUP(E413,hoja!$A$2:$E$970,4,FALSE),0)</f>
        <v>CENTRO</v>
      </c>
      <c r="G413" s="23" t="str">
        <f>IFERROR(VLOOKUP(E413,hoja!$A$2:$E$970,5,FALSE),0)</f>
        <v>BOGOTÁ</v>
      </c>
      <c r="H413" s="103" t="str">
        <f>IFERROR(VLOOKUP(E413,hoja!A:C,3,FALSE),0)</f>
        <v>0021</v>
      </c>
      <c r="I413" s="24" t="str">
        <f t="shared" si="67"/>
        <v>01130021</v>
      </c>
      <c r="K413" s="23">
        <v>1109</v>
      </c>
      <c r="L413" s="23" t="str">
        <f t="shared" si="74"/>
        <v>NACIONAL</v>
      </c>
      <c r="M413" s="23" t="s">
        <v>757</v>
      </c>
      <c r="N413" s="23" t="s">
        <v>624</v>
      </c>
      <c r="O413" s="23">
        <f t="shared" si="69"/>
        <v>6</v>
      </c>
      <c r="P413" s="23" t="str">
        <f t="shared" si="66"/>
        <v>01130021Plato-La Vega</v>
      </c>
    </row>
    <row r="414" spans="1:16" ht="14.45" hidden="1">
      <c r="A414" s="26" t="s">
        <v>661</v>
      </c>
      <c r="B414" s="23" t="str">
        <f>IFERROR(VLOOKUP(A414,hoja!$A$2:$E$970,4,FALSE),0)</f>
        <v>COSTA</v>
      </c>
      <c r="C414" s="23" t="str">
        <f>IFERROR(VLOOKUP(A414,hoja!$A$2:$E$1370,5,FALSE),0)</f>
        <v>CARTAGENA</v>
      </c>
      <c r="D414" s="23" t="str">
        <f>IFERROR(VLOOKUP(A414,hoja!A:D,3,FALSE),0)</f>
        <v>0113</v>
      </c>
      <c r="E414" s="23" t="s">
        <v>635</v>
      </c>
      <c r="F414" s="23" t="str">
        <f>IFERROR(VLOOKUP(E414,hoja!$A$2:$E$970,4,FALSE),0)</f>
        <v>CENTRO</v>
      </c>
      <c r="G414" s="23" t="str">
        <f>IFERROR(VLOOKUP(E414,hoja!$A$2:$E$970,5,FALSE),0)</f>
        <v>BOGOTÁ</v>
      </c>
      <c r="H414" s="103" t="str">
        <f>IFERROR(VLOOKUP(E414,hoja!A:C,3,FALSE),0)</f>
        <v>0021</v>
      </c>
      <c r="I414" s="24" t="str">
        <f t="shared" si="67"/>
        <v>01130021</v>
      </c>
      <c r="K414" s="23">
        <v>1110</v>
      </c>
      <c r="L414" s="23" t="str">
        <f t="shared" si="74"/>
        <v>NACIONAL</v>
      </c>
      <c r="M414" s="23" t="s">
        <v>761</v>
      </c>
      <c r="N414" s="23" t="s">
        <v>622</v>
      </c>
      <c r="O414" s="23">
        <f t="shared" si="69"/>
        <v>6</v>
      </c>
      <c r="P414" s="23" t="str">
        <f t="shared" si="66"/>
        <v>01130021Medellin-la vega</v>
      </c>
    </row>
    <row r="415" spans="1:16" ht="14.45" hidden="1">
      <c r="A415" s="26" t="s">
        <v>661</v>
      </c>
      <c r="B415" s="23" t="str">
        <f>IFERROR(VLOOKUP(A415,hoja!$A$2:$E$970,4,FALSE),0)</f>
        <v>COSTA</v>
      </c>
      <c r="C415" s="23" t="str">
        <f>IFERROR(VLOOKUP(A415,hoja!$A$2:$E$1370,5,FALSE),0)</f>
        <v>CARTAGENA</v>
      </c>
      <c r="D415" s="23" t="str">
        <f>IFERROR(VLOOKUP(A415,hoja!A:D,3,FALSE),0)</f>
        <v>0113</v>
      </c>
      <c r="E415" s="23" t="s">
        <v>635</v>
      </c>
      <c r="F415" s="23" t="str">
        <f>IFERROR(VLOOKUP(E415,hoja!$A$2:$E$970,4,FALSE),0)</f>
        <v>CENTRO</v>
      </c>
      <c r="G415" s="23" t="str">
        <f>IFERROR(VLOOKUP(E415,hoja!$A$2:$E$970,5,FALSE),0)</f>
        <v>BOGOTÁ</v>
      </c>
      <c r="H415" s="103" t="str">
        <f>IFERROR(VLOOKUP(E415,hoja!A:C,3,FALSE),0)</f>
        <v>0021</v>
      </c>
      <c r="I415" s="24" t="str">
        <f t="shared" si="67"/>
        <v>01130021</v>
      </c>
      <c r="K415" s="23">
        <v>1089</v>
      </c>
      <c r="L415" s="23" t="str">
        <f t="shared" si="74"/>
        <v>NACIONAL</v>
      </c>
      <c r="M415" s="23" t="s">
        <v>760</v>
      </c>
      <c r="N415" s="23" t="s">
        <v>624</v>
      </c>
      <c r="O415" s="23">
        <f t="shared" si="69"/>
        <v>8</v>
      </c>
      <c r="P415" s="23" t="str">
        <f t="shared" si="66"/>
        <v>01130021Plato-Facatativa</v>
      </c>
    </row>
    <row r="416" spans="1:16" ht="14.45" hidden="1">
      <c r="A416" s="26" t="s">
        <v>661</v>
      </c>
      <c r="B416" s="23" t="str">
        <f>IFERROR(VLOOKUP(A416,hoja!$A$2:$E$970,4,FALSE),0)</f>
        <v>COSTA</v>
      </c>
      <c r="C416" s="23" t="str">
        <f>IFERROR(VLOOKUP(A416,hoja!$A$2:$E$1370,5,FALSE),0)</f>
        <v>CARTAGENA</v>
      </c>
      <c r="D416" s="23" t="str">
        <f>IFERROR(VLOOKUP(A416,hoja!A:D,3,FALSE),0)</f>
        <v>0113</v>
      </c>
      <c r="E416" s="23" t="s">
        <v>731</v>
      </c>
      <c r="F416" s="23" t="str">
        <f>IFERROR(VLOOKUP(E416,hoja!$A$2:$E$970,4,FALSE),0)</f>
        <v>SANTANDER</v>
      </c>
      <c r="G416" s="23" t="str">
        <f>IFERROR(VLOOKUP(E416,hoja!$A$2:$E$970,5,FALSE),0)</f>
        <v>CÚCUTA</v>
      </c>
      <c r="H416" s="103" t="str">
        <f>IFERROR(VLOOKUP(E416,hoja!A:C,3,FALSE),0)</f>
        <v>0438</v>
      </c>
      <c r="I416" s="24" t="str">
        <f t="shared" si="67"/>
        <v>01130438</v>
      </c>
      <c r="K416" s="23">
        <v>713</v>
      </c>
      <c r="L416" s="23" t="str">
        <f t="shared" si="74"/>
        <v>NACIONAL</v>
      </c>
      <c r="M416" s="23" t="s">
        <v>758</v>
      </c>
      <c r="N416" s="23" cm="1">
        <f t="array" aca="1" ref="N416" ca="1">IFERROR(IF(M416="Principal","LES_ACTIVE",LES_INACTIVE),0)</f>
        <v>0</v>
      </c>
      <c r="O416" s="23">
        <f t="shared" si="69"/>
        <v>12</v>
      </c>
      <c r="P416" s="23" t="str">
        <f t="shared" si="66"/>
        <v>01130438Ocaña</v>
      </c>
    </row>
    <row r="417" spans="1:16" ht="14.45" hidden="1">
      <c r="A417" s="26" t="s">
        <v>661</v>
      </c>
      <c r="B417" s="23" t="str">
        <f>IFERROR(VLOOKUP(A417,hoja!$A$2:$E$970,4,FALSE),0)</f>
        <v>COSTA</v>
      </c>
      <c r="C417" s="23" t="str">
        <f>IFERROR(VLOOKUP(A417,hoja!$A$2:$E$1370,5,FALSE),0)</f>
        <v>CARTAGENA</v>
      </c>
      <c r="D417" s="23" t="str">
        <f>IFERROR(VLOOKUP(A417,hoja!A:D,3,FALSE),0)</f>
        <v>0113</v>
      </c>
      <c r="E417" s="23" t="s">
        <v>667</v>
      </c>
      <c r="F417" s="23" t="str">
        <f>IFERROR(VLOOKUP(E417,hoja!$A$2:$E$970,4,FALSE),0)</f>
        <v>COSTA</v>
      </c>
      <c r="G417" s="23" t="str">
        <f>IFERROR(VLOOKUP(E417,hoja!$A$2:$E$970,5,FALSE),0)</f>
        <v>MONTERÍA</v>
      </c>
      <c r="H417" s="103" t="str">
        <f>IFERROR(VLOOKUP(E417,hoja!A:C,3,FALSE),0)</f>
        <v>0381</v>
      </c>
      <c r="I417" s="24" t="str">
        <f t="shared" si="67"/>
        <v>01130381</v>
      </c>
      <c r="J417" s="23">
        <v>8.5166666666627862</v>
      </c>
      <c r="K417" s="23">
        <v>301.12549999999999</v>
      </c>
      <c r="L417" s="23" t="str">
        <f t="shared" si="72"/>
        <v>REGIONAL</v>
      </c>
      <c r="M417" s="23" t="s">
        <v>618</v>
      </c>
      <c r="N417" s="23" t="str" cm="1">
        <f t="array" ref="N417">IFERROR(IF(M417="Principal","LES_ACTIVE",LES_INACTIVE),0)</f>
        <v>LES_ACTIVE</v>
      </c>
      <c r="O417" s="23">
        <f t="shared" si="69"/>
        <v>16</v>
      </c>
      <c r="P417" s="23" t="str">
        <f t="shared" si="66"/>
        <v>01130381Principal</v>
      </c>
    </row>
    <row r="418" spans="1:16" ht="14.45" hidden="1">
      <c r="A418" s="26" t="s">
        <v>661</v>
      </c>
      <c r="B418" s="23" t="str">
        <f>IFERROR(VLOOKUP(A418,hoja!$A$2:$E$970,4,FALSE),0)</f>
        <v>COSTA</v>
      </c>
      <c r="C418" s="23" t="str">
        <f>IFERROR(VLOOKUP(A418,hoja!$A$2:$E$1370,5,FALSE),0)</f>
        <v>CARTAGENA</v>
      </c>
      <c r="D418" s="23" t="str">
        <f>IFERROR(VLOOKUP(A418,hoja!A:D,3,FALSE),0)</f>
        <v>0113</v>
      </c>
      <c r="E418" s="23" t="s">
        <v>637</v>
      </c>
      <c r="F418" s="23" t="str">
        <f>IFERROR(VLOOKUP(E418,hoja!$A$2:$E$970,4,FALSE),0)</f>
        <v>SANTANDER</v>
      </c>
      <c r="G418" s="23" t="str">
        <f>IFERROR(VLOOKUP(E418,hoja!$A$2:$E$970,5,FALSE),0)</f>
        <v>PIEDECUESTA</v>
      </c>
      <c r="H418" s="103" t="str">
        <f>IFERROR(VLOOKUP(E418,hoja!A:C,3,FALSE),0)</f>
        <v>0422</v>
      </c>
      <c r="I418" s="24" t="str">
        <f t="shared" si="67"/>
        <v>01130422</v>
      </c>
      <c r="J418" s="23">
        <v>27.783333333441988</v>
      </c>
      <c r="K418" s="23">
        <v>696.66700000000003</v>
      </c>
      <c r="L418" s="23" t="str">
        <f>IF(B418=F418,"REGIONAL","NACIONAL")</f>
        <v>NACIONAL</v>
      </c>
      <c r="M418" s="23" t="s">
        <v>618</v>
      </c>
      <c r="N418" s="23" t="str" cm="1">
        <f t="array" ref="N418">IFERROR(IF(M418="Principal","LES_ACTIVE",LES_INACTIVE),0)</f>
        <v>LES_ACTIVE</v>
      </c>
      <c r="O418" s="23">
        <f t="shared" si="69"/>
        <v>12</v>
      </c>
      <c r="P418" s="23" t="str">
        <f t="shared" si="66"/>
        <v>01130422Principal</v>
      </c>
    </row>
    <row r="419" spans="1:16" ht="14.45" hidden="1">
      <c r="A419" s="26" t="s">
        <v>661</v>
      </c>
      <c r="B419" s="23" t="str">
        <f>IFERROR(VLOOKUP(A419,hoja!$A$2:$E$970,4,FALSE),0)</f>
        <v>COSTA</v>
      </c>
      <c r="C419" s="23" t="str">
        <f>IFERROR(VLOOKUP(A419,hoja!$A$2:$E$1370,5,FALSE),0)</f>
        <v>CARTAGENA</v>
      </c>
      <c r="D419" s="23" t="str">
        <f>IFERROR(VLOOKUP(A419,hoja!A:D,3,FALSE),0)</f>
        <v>0113</v>
      </c>
      <c r="E419" s="23" t="s">
        <v>668</v>
      </c>
      <c r="F419" s="23" t="str">
        <f>IFERROR(VLOOKUP(E419,hoja!$A$2:$E$970,4,FALSE),0)</f>
        <v>COSTA</v>
      </c>
      <c r="G419" s="23" t="str">
        <f>IFERROR(VLOOKUP(E419,hoja!$A$2:$E$970,5,FALSE),0)</f>
        <v>VALLEDUPAR</v>
      </c>
      <c r="H419" s="103" t="str">
        <f>IFERROR(VLOOKUP(E419,hoja!A:C,3,FALSE),0)</f>
        <v>0447</v>
      </c>
      <c r="I419" s="24" t="str">
        <f t="shared" si="67"/>
        <v>01130447</v>
      </c>
      <c r="K419" s="23">
        <v>380</v>
      </c>
      <c r="L419" s="23" t="str">
        <f t="shared" si="72"/>
        <v>REGIONAL</v>
      </c>
      <c r="M419" s="23" t="s">
        <v>618</v>
      </c>
      <c r="N419" s="23" t="str" cm="1">
        <f t="array" ref="N419">IFERROR(IF(M419="Principal","LES_ACTIVE",LES_INACTIVE),0)</f>
        <v>LES_ACTIVE</v>
      </c>
      <c r="O419" s="23">
        <f t="shared" si="69"/>
        <v>16</v>
      </c>
      <c r="P419" s="23" t="str">
        <f t="shared" si="66"/>
        <v>01130447Principal</v>
      </c>
    </row>
    <row r="420" spans="1:16" ht="14.45" hidden="1">
      <c r="A420" s="26" t="s">
        <v>661</v>
      </c>
      <c r="B420" s="23" t="str">
        <f>IFERROR(VLOOKUP(A420,hoja!$A$2:$E$970,4,FALSE),0)</f>
        <v>COSTA</v>
      </c>
      <c r="C420" s="23" t="str">
        <f>IFERROR(VLOOKUP(A420,hoja!$A$2:$E$1370,5,FALSE),0)</f>
        <v>CARTAGENA</v>
      </c>
      <c r="D420" s="23" t="str">
        <f>IFERROR(VLOOKUP(A420,hoja!A:D,3,FALSE),0)</f>
        <v>0113</v>
      </c>
      <c r="E420" s="23" t="s">
        <v>681</v>
      </c>
      <c r="F420" s="23" t="str">
        <f>IFERROR(VLOOKUP(E420,hoja!$A$2:$E$970,4,FALSE),0)</f>
        <v>CENTRO</v>
      </c>
      <c r="G420" s="23" t="str">
        <f>IFERROR(VLOOKUP(E420,hoja!$A$2:$E$970,5,FALSE),0)</f>
        <v>VILLAVICENCIO</v>
      </c>
      <c r="H420" s="103" t="str">
        <f>IFERROR(VLOOKUP(E420,hoja!A:C,3,FALSE),0)</f>
        <v>0393</v>
      </c>
      <c r="I420" s="24" t="str">
        <f t="shared" si="67"/>
        <v>01130393</v>
      </c>
      <c r="K420" s="23">
        <v>1194</v>
      </c>
      <c r="L420" s="23" t="str">
        <f>IF(B420=F420,"REGIONAL","NACIONAL")</f>
        <v>NACIONAL</v>
      </c>
      <c r="M420" s="23" t="s">
        <v>623</v>
      </c>
      <c r="N420" s="23" t="s">
        <v>624</v>
      </c>
      <c r="O420" s="23">
        <f t="shared" si="69"/>
        <v>6</v>
      </c>
      <c r="P420" s="23" t="str">
        <f t="shared" si="66"/>
        <v>01130393Facatativa</v>
      </c>
    </row>
    <row r="421" spans="1:16" ht="14.45" hidden="1">
      <c r="A421" s="26" t="s">
        <v>661</v>
      </c>
      <c r="B421" s="23" t="str">
        <f>IFERROR(VLOOKUP(A421,hoja!$A$2:$E$970,4,FALSE),0)</f>
        <v>COSTA</v>
      </c>
      <c r="C421" s="23" t="str">
        <f>IFERROR(VLOOKUP(A421,hoja!$A$2:$E$1370,5,FALSE),0)</f>
        <v>CARTAGENA</v>
      </c>
      <c r="D421" s="23" t="str">
        <f>IFERROR(VLOOKUP(A421,hoja!A:D,3,FALSE),0)</f>
        <v>0113</v>
      </c>
      <c r="E421" s="23" t="s">
        <v>669</v>
      </c>
      <c r="F421" s="23" t="str">
        <f>IFERROR(VLOOKUP(E421,hoja!$A$2:$E$970,4,FALSE),0)</f>
        <v>ANTIOQUIA</v>
      </c>
      <c r="G421" s="23" t="str">
        <f>IFERROR(VLOOKUP(E421,hoja!$A$2:$E$970,5,FALSE),0)</f>
        <v>RIONEGRO</v>
      </c>
      <c r="H421" s="103" t="str">
        <f>IFERROR(VLOOKUP(E421,hoja!A:C,3,FALSE),0)</f>
        <v>10211</v>
      </c>
      <c r="I421" s="24" t="str">
        <f t="shared" si="67"/>
        <v>011310211</v>
      </c>
      <c r="K421" s="23">
        <v>681</v>
      </c>
      <c r="L421" s="23" t="str">
        <f t="shared" ref="L421:L433" si="75">IF(B421=F421,"REGIONAL","NACIONAL")</f>
        <v>NACIONAL</v>
      </c>
      <c r="M421" s="23" t="s">
        <v>618</v>
      </c>
      <c r="N421" s="23" t="str" cm="1">
        <f t="array" ref="N421">IFERROR(IF(M421="Principal","LES_ACTIVE",LES_INACTIVE),0)</f>
        <v>LES_ACTIVE</v>
      </c>
      <c r="O421" s="23">
        <f t="shared" si="69"/>
        <v>12</v>
      </c>
      <c r="P421" s="23" t="str">
        <f t="shared" si="66"/>
        <v>011310211Principal</v>
      </c>
    </row>
    <row r="422" spans="1:16" ht="14.45" hidden="1">
      <c r="A422" s="26" t="s">
        <v>661</v>
      </c>
      <c r="B422" s="23" t="str">
        <f>IFERROR(VLOOKUP(A422,hoja!$A$2:$E$970,4,FALSE),0)</f>
        <v>COSTA</v>
      </c>
      <c r="C422" s="23" t="str">
        <f>IFERROR(VLOOKUP(A422,hoja!$A$2:$E$1370,5,FALSE),0)</f>
        <v>CARTAGENA</v>
      </c>
      <c r="D422" s="23" t="str">
        <f>IFERROR(VLOOKUP(A422,hoja!A:D,3,FALSE),0)</f>
        <v>0113</v>
      </c>
      <c r="E422" s="23" t="s">
        <v>669</v>
      </c>
      <c r="F422" s="23" t="str">
        <f>IFERROR(VLOOKUP(E422,hoja!$A$2:$E$970,4,FALSE),0)</f>
        <v>ANTIOQUIA</v>
      </c>
      <c r="G422" s="23" t="str">
        <f>IFERROR(VLOOKUP(E422,hoja!$A$2:$E$970,5,FALSE),0)</f>
        <v>RIONEGRO</v>
      </c>
      <c r="H422" s="103" t="str">
        <f>IFERROR(VLOOKUP(E422,hoja!A:C,3,FALSE),0)</f>
        <v>10211</v>
      </c>
      <c r="I422" s="24" t="str">
        <f t="shared" si="67"/>
        <v>011310211</v>
      </c>
      <c r="K422" s="23">
        <v>1002</v>
      </c>
      <c r="L422" s="23" t="str">
        <f t="shared" si="75"/>
        <v>NACIONAL</v>
      </c>
      <c r="M422" s="23" t="s">
        <v>696</v>
      </c>
      <c r="N422" s="23" t="s">
        <v>622</v>
      </c>
      <c r="O422" s="23">
        <f t="shared" si="69"/>
        <v>8</v>
      </c>
      <c r="P422" s="23" t="str">
        <f t="shared" si="66"/>
        <v>011310211Magdalena Medio</v>
      </c>
    </row>
    <row r="423" spans="1:16" ht="14.45" hidden="1">
      <c r="A423" s="26" t="s">
        <v>661</v>
      </c>
      <c r="B423" s="23" t="str">
        <f>IFERROR(VLOOKUP(A423,hoja!$A$2:$E$970,4,FALSE),0)</f>
        <v>COSTA</v>
      </c>
      <c r="C423" s="23" t="str">
        <f>IFERROR(VLOOKUP(A423,hoja!$A$2:$E$1370,5,FALSE),0)</f>
        <v>CARTAGENA</v>
      </c>
      <c r="D423" s="23" t="str">
        <f>IFERROR(VLOOKUP(A423,hoja!A:D,3,FALSE),0)</f>
        <v>0113</v>
      </c>
      <c r="E423" s="23" t="s">
        <v>762</v>
      </c>
      <c r="F423" s="23" t="str">
        <f>IFERROR(VLOOKUP(E423,hoja!$A$2:$E$970,4,FALSE),0)</f>
        <v>NA</v>
      </c>
      <c r="G423" s="23" t="str">
        <f>IFERROR(VLOOKUP(E423,hoja!$A$2:$E$970,5,FALSE),0)</f>
        <v>NA</v>
      </c>
      <c r="H423" s="103" t="str">
        <f>IFERROR(VLOOKUP(E423,hoja!A:C,3,FALSE),0)</f>
        <v>60088</v>
      </c>
      <c r="I423" s="24" t="str">
        <f t="shared" si="67"/>
        <v>011360088</v>
      </c>
      <c r="K423" s="23">
        <v>10</v>
      </c>
      <c r="L423" s="23" t="str">
        <f t="shared" si="75"/>
        <v>NACIONAL</v>
      </c>
      <c r="M423" s="23" t="s">
        <v>618</v>
      </c>
      <c r="N423" s="23" t="str" cm="1">
        <f t="array" ref="N423">IFERROR(IF(M423="Principal","LES_ACTIVE",LES_INACTIVE),0)</f>
        <v>LES_ACTIVE</v>
      </c>
      <c r="O423" s="23">
        <f t="shared" si="69"/>
        <v>25</v>
      </c>
      <c r="P423" s="23" t="str">
        <f t="shared" si="66"/>
        <v>011360088Principal</v>
      </c>
    </row>
    <row r="424" spans="1:16" ht="14.45" hidden="1">
      <c r="A424" s="26" t="s">
        <v>661</v>
      </c>
      <c r="B424" s="23" t="str">
        <f>IFERROR(VLOOKUP(A424,hoja!$A$2:$E$970,4,FALSE),0)</f>
        <v>COSTA</v>
      </c>
      <c r="C424" s="23" t="str">
        <f>IFERROR(VLOOKUP(A424,hoja!$A$2:$E$1370,5,FALSE),0)</f>
        <v>CARTAGENA</v>
      </c>
      <c r="D424" s="23" t="str">
        <f>IFERROR(VLOOKUP(A424,hoja!A:D,3,FALSE),0)</f>
        <v>0113</v>
      </c>
      <c r="E424" s="23" t="s">
        <v>763</v>
      </c>
      <c r="F424" s="23" t="str">
        <f>IFERROR(VLOOKUP(E424,hoja!$A$2:$E$970,4,FALSE),0)</f>
        <v>ANTIOQUIA</v>
      </c>
      <c r="G424" s="23" t="str">
        <f>IFERROR(VLOOKUP(E424,hoja!$A$2:$E$970,5,FALSE),0)</f>
        <v>MEDELLÍN</v>
      </c>
      <c r="H424" s="103" t="str">
        <f>IFERROR(VLOOKUP(E424,hoja!A:C,3,FALSE),0)</f>
        <v>60039</v>
      </c>
      <c r="I424" s="24" t="str">
        <f t="shared" si="67"/>
        <v>011360039</v>
      </c>
      <c r="K424" s="23">
        <v>640</v>
      </c>
      <c r="L424" s="23" t="str">
        <f t="shared" si="75"/>
        <v>NACIONAL</v>
      </c>
      <c r="M424" s="23" t="s">
        <v>618</v>
      </c>
      <c r="N424" s="23" t="str" cm="1">
        <f t="array" ref="N424">IFERROR(IF(M424="Principal","LES_ACTIVE",LES_INACTIVE),0)</f>
        <v>LES_ACTIVE</v>
      </c>
      <c r="O424" s="23">
        <f t="shared" si="69"/>
        <v>12</v>
      </c>
      <c r="P424" s="23" t="str">
        <f t="shared" si="66"/>
        <v>011360039Principal</v>
      </c>
    </row>
    <row r="425" spans="1:16" ht="14.45" hidden="1">
      <c r="A425" s="26" t="s">
        <v>661</v>
      </c>
      <c r="B425" s="23" t="str">
        <f>IFERROR(VLOOKUP(A425,hoja!$A$2:$E$970,4,FALSE),0)</f>
        <v>COSTA</v>
      </c>
      <c r="C425" s="23" t="str">
        <f>IFERROR(VLOOKUP(A425,hoja!$A$2:$E$1370,5,FALSE),0)</f>
        <v>CARTAGENA</v>
      </c>
      <c r="D425" s="23" t="str">
        <f>IFERROR(VLOOKUP(A425,hoja!A:D,3,FALSE),0)</f>
        <v>0113</v>
      </c>
      <c r="E425" s="23" t="s">
        <v>763</v>
      </c>
      <c r="F425" s="23" t="str">
        <f>IFERROR(VLOOKUP(E425,hoja!$A$2:$E$970,4,FALSE),0)</f>
        <v>ANTIOQUIA</v>
      </c>
      <c r="G425" s="23" t="str">
        <f>IFERROR(VLOOKUP(E425,hoja!$A$2:$E$970,5,FALSE),0)</f>
        <v>MEDELLÍN</v>
      </c>
      <c r="H425" s="103" t="str">
        <f>IFERROR(VLOOKUP(E425,hoja!A:C,3,FALSE),0)</f>
        <v>60039</v>
      </c>
      <c r="I425" s="24" t="str">
        <f t="shared" si="67"/>
        <v>011360039</v>
      </c>
      <c r="K425" s="23">
        <v>822</v>
      </c>
      <c r="L425" s="23" t="str">
        <f t="shared" si="75"/>
        <v>NACIONAL</v>
      </c>
      <c r="M425" s="23" t="s">
        <v>662</v>
      </c>
      <c r="N425" s="23" t="s">
        <v>622</v>
      </c>
      <c r="O425" s="23">
        <f t="shared" si="69"/>
        <v>8</v>
      </c>
      <c r="P425" s="23" t="str">
        <f t="shared" si="66"/>
        <v>011360039Uraba</v>
      </c>
    </row>
    <row r="426" spans="1:16" ht="14.45" hidden="1">
      <c r="A426" s="26" t="s">
        <v>661</v>
      </c>
      <c r="B426" s="23" t="str">
        <f>IFERROR(VLOOKUP(A426,hoja!$A$2:$E$970,4,FALSE),0)</f>
        <v>COSTA</v>
      </c>
      <c r="C426" s="23" t="str">
        <f>IFERROR(VLOOKUP(A426,hoja!$A$2:$E$1370,5,FALSE),0)</f>
        <v>CARTAGENA</v>
      </c>
      <c r="D426" s="23" t="str">
        <f>IFERROR(VLOOKUP(A426,hoja!A:D,3,FALSE),0)</f>
        <v>0113</v>
      </c>
      <c r="E426" s="23" t="s">
        <v>617</v>
      </c>
      <c r="F426" s="23" t="str">
        <f>IFERROR(VLOOKUP(E426,hoja!$A$2:$E$970,4,FALSE),0)</f>
        <v>ANTIOQUIA</v>
      </c>
      <c r="G426" s="23" t="str">
        <f>IFERROR(VLOOKUP(E426,hoja!$A$2:$E$970,5,FALSE),0)</f>
        <v>MEDELLÍN</v>
      </c>
      <c r="H426" s="103">
        <f>IFERROR(VLOOKUP(E426,hoja!A:C,3,FALSE),0)</f>
        <v>50443</v>
      </c>
      <c r="I426" s="24" t="str">
        <f t="shared" si="67"/>
        <v>011350443</v>
      </c>
      <c r="J426" s="23">
        <v>42.93333333323244</v>
      </c>
      <c r="K426" s="23">
        <v>661</v>
      </c>
      <c r="L426" s="23" t="str">
        <f t="shared" si="75"/>
        <v>NACIONAL</v>
      </c>
      <c r="M426" s="23" t="s">
        <v>618</v>
      </c>
      <c r="N426" s="23" t="str" cm="1">
        <f t="array" ref="N426">IFERROR(IF(M426="Principal","LES_ACTIVE",LES_INACTIVE),0)</f>
        <v>LES_ACTIVE</v>
      </c>
      <c r="O426" s="23">
        <f t="shared" si="69"/>
        <v>12</v>
      </c>
      <c r="P426" s="23" t="str">
        <f t="shared" si="66"/>
        <v>011350443Principal</v>
      </c>
    </row>
    <row r="427" spans="1:16" ht="14.45" hidden="1">
      <c r="A427" s="26" t="s">
        <v>661</v>
      </c>
      <c r="B427" s="23" t="str">
        <f>IFERROR(VLOOKUP(A427,hoja!$A$2:$E$970,4,FALSE),0)</f>
        <v>COSTA</v>
      </c>
      <c r="C427" s="23" t="str">
        <f>IFERROR(VLOOKUP(A427,hoja!$A$2:$E$1370,5,FALSE),0)</f>
        <v>CARTAGENA</v>
      </c>
      <c r="D427" s="23" t="str">
        <f>IFERROR(VLOOKUP(A427,hoja!A:D,3,FALSE),0)</f>
        <v>0113</v>
      </c>
      <c r="E427" s="23" t="s">
        <v>617</v>
      </c>
      <c r="F427" s="23" t="str">
        <f>IFERROR(VLOOKUP(E427,hoja!$A$2:$E$970,4,FALSE),0)</f>
        <v>ANTIOQUIA</v>
      </c>
      <c r="G427" s="23" t="str">
        <f>IFERROR(VLOOKUP(E427,hoja!$A$2:$E$970,5,FALSE),0)</f>
        <v>MEDELLÍN</v>
      </c>
      <c r="H427" s="103">
        <f>IFERROR(VLOOKUP(E427,hoja!A:C,3,FALSE),0)</f>
        <v>50443</v>
      </c>
      <c r="I427" s="24" t="str">
        <f t="shared" si="67"/>
        <v>011350443</v>
      </c>
      <c r="K427" s="23">
        <v>840</v>
      </c>
      <c r="L427" s="23" t="str">
        <f t="shared" si="75"/>
        <v>NACIONAL</v>
      </c>
      <c r="M427" s="23" t="s">
        <v>662</v>
      </c>
      <c r="N427" s="23" t="s">
        <v>622</v>
      </c>
      <c r="O427" s="23">
        <f t="shared" si="69"/>
        <v>8</v>
      </c>
      <c r="P427" s="23" t="str">
        <f t="shared" si="66"/>
        <v>011350443Uraba</v>
      </c>
    </row>
    <row r="428" spans="1:16" ht="14.45" hidden="1">
      <c r="A428" s="26" t="s">
        <v>661</v>
      </c>
      <c r="B428" s="23" t="str">
        <f>IFERROR(VLOOKUP(A428,hoja!$A$2:$E$970,4,FALSE),0)</f>
        <v>COSTA</v>
      </c>
      <c r="C428" s="23" t="str">
        <f>IFERROR(VLOOKUP(A428,hoja!$A$2:$E$1370,5,FALSE),0)</f>
        <v>CARTAGENA</v>
      </c>
      <c r="D428" s="23" t="str">
        <f>IFERROR(VLOOKUP(A428,hoja!A:D,3,FALSE),0)</f>
        <v>0113</v>
      </c>
      <c r="E428" s="23" t="s">
        <v>764</v>
      </c>
      <c r="F428" s="23" t="str">
        <f>IFERROR(VLOOKUP(E428,hoja!$A$2:$E$970,4,FALSE),0)</f>
        <v>CENTRO</v>
      </c>
      <c r="G428" s="23" t="str">
        <f>IFERROR(VLOOKUP(E428,hoja!$A$2:$E$970,5,FALSE),0)</f>
        <v>MADRID</v>
      </c>
      <c r="H428" s="103" t="str">
        <f>IFERROR(VLOOKUP(E428,hoja!A:C,3,FALSE),0)</f>
        <v>60108</v>
      </c>
      <c r="I428" s="24" t="str">
        <f t="shared" si="67"/>
        <v>011360108</v>
      </c>
      <c r="J428" s="23">
        <v>57.083333333255723</v>
      </c>
      <c r="K428" s="23">
        <v>1107.827</v>
      </c>
      <c r="L428" s="23" t="str">
        <f t="shared" si="75"/>
        <v>NACIONAL</v>
      </c>
      <c r="M428" s="23" t="s">
        <v>618</v>
      </c>
      <c r="N428" s="23" t="str" cm="1">
        <f t="array" ref="N428">IFERROR(IF(M428="Principal","LES_ACTIVE",LES_INACTIVE),0)</f>
        <v>LES_ACTIVE</v>
      </c>
      <c r="O428" s="23">
        <f t="shared" si="69"/>
        <v>6</v>
      </c>
      <c r="P428" s="23" t="str">
        <f t="shared" si="66"/>
        <v>011360108Principal</v>
      </c>
    </row>
    <row r="429" spans="1:16" ht="14.45" hidden="1">
      <c r="A429" s="26" t="s">
        <v>661</v>
      </c>
      <c r="B429" s="23" t="str">
        <f>IFERROR(VLOOKUP(A429,hoja!$A$2:$E$970,4,FALSE),0)</f>
        <v>COSTA</v>
      </c>
      <c r="C429" s="23" t="str">
        <f>IFERROR(VLOOKUP(A429,hoja!$A$2:$E$1370,5,FALSE),0)</f>
        <v>CARTAGENA</v>
      </c>
      <c r="D429" s="23" t="str">
        <f>IFERROR(VLOOKUP(A429,hoja!A:D,3,FALSE),0)</f>
        <v>0113</v>
      </c>
      <c r="E429" s="23" t="s">
        <v>653</v>
      </c>
      <c r="F429" s="23" t="str">
        <f>IFERROR(VLOOKUP(E429,hoja!$A$2:$E$970,4,FALSE),0)</f>
        <v>CENTRO</v>
      </c>
      <c r="G429" s="23" t="str">
        <f>IFERROR(VLOOKUP(E429,hoja!$A$2:$E$970,5,FALSE),0)</f>
        <v>MADRID</v>
      </c>
      <c r="H429" s="103" t="str">
        <f>IFERROR(VLOOKUP(E429,hoja!A:C,3,FALSE),0)</f>
        <v>2023</v>
      </c>
      <c r="I429" s="24" t="str">
        <f t="shared" si="67"/>
        <v>01132023</v>
      </c>
      <c r="J429" s="23">
        <v>49.924999999988358</v>
      </c>
      <c r="K429" s="23">
        <v>1048.652</v>
      </c>
      <c r="L429" s="23" t="str">
        <f t="shared" si="75"/>
        <v>NACIONAL</v>
      </c>
      <c r="M429" s="23" t="s">
        <v>618</v>
      </c>
      <c r="N429" s="23" t="str" cm="1">
        <f t="array" ref="N429">IFERROR(IF(M429="Principal","LES_ACTIVE",LES_INACTIVE),0)</f>
        <v>LES_ACTIVE</v>
      </c>
      <c r="O429" s="23">
        <f t="shared" si="69"/>
        <v>8</v>
      </c>
      <c r="P429" s="23" t="str">
        <f t="shared" si="66"/>
        <v>01132023Principal</v>
      </c>
    </row>
    <row r="430" spans="1:16" ht="14.45" hidden="1">
      <c r="A430" s="26" t="s">
        <v>661</v>
      </c>
      <c r="B430" s="23" t="str">
        <f>IFERROR(VLOOKUP(A430,hoja!$A$2:$E$970,4,FALSE),0)</f>
        <v>COSTA</v>
      </c>
      <c r="C430" s="23" t="str">
        <f>IFERROR(VLOOKUP(A430,hoja!$A$2:$E$1370,5,FALSE),0)</f>
        <v>CARTAGENA</v>
      </c>
      <c r="D430" s="23" t="str">
        <f>IFERROR(VLOOKUP(A430,hoja!A:D,3,FALSE),0)</f>
        <v>0113</v>
      </c>
      <c r="E430" s="23" t="s">
        <v>688</v>
      </c>
      <c r="F430" s="23">
        <f>IFERROR(VLOOKUP(E430,hoja!$A$2:$E$970,4,FALSE),0)</f>
        <v>0</v>
      </c>
      <c r="G430" s="23">
        <f>IFERROR(VLOOKUP(E430,hoja!$A$2:$E$970,5,FALSE),0)</f>
        <v>0</v>
      </c>
      <c r="H430" s="103">
        <f>IFERROR(VLOOKUP(E430,hoja!A:C,3,FALSE),0)</f>
        <v>0</v>
      </c>
      <c r="I430" s="24" t="str">
        <f t="shared" si="67"/>
        <v>01130</v>
      </c>
      <c r="K430" s="23">
        <v>995</v>
      </c>
      <c r="L430" s="23" t="str">
        <f t="shared" si="75"/>
        <v>NACIONAL</v>
      </c>
      <c r="M430" s="23" t="s">
        <v>618</v>
      </c>
      <c r="N430" s="23" t="str" cm="1">
        <f t="array" ref="N430">IFERROR(IF(M430="Principal","LES_ACTIVE",LES_INACTIVE),0)</f>
        <v>LES_ACTIVE</v>
      </c>
      <c r="O430" s="23">
        <f t="shared" si="69"/>
        <v>8</v>
      </c>
      <c r="P430" s="23" t="str">
        <f t="shared" si="66"/>
        <v>01130Principal</v>
      </c>
    </row>
    <row r="431" spans="1:16" ht="14.45" hidden="1">
      <c r="A431" s="26" t="s">
        <v>661</v>
      </c>
      <c r="B431" s="23" t="str">
        <f>IFERROR(VLOOKUP(A431,hoja!$A$2:$E$970,4,FALSE),0)</f>
        <v>COSTA</v>
      </c>
      <c r="C431" s="23" t="str">
        <f>IFERROR(VLOOKUP(A431,hoja!$A$2:$E$1370,5,FALSE),0)</f>
        <v>CARTAGENA</v>
      </c>
      <c r="D431" s="23" t="str">
        <f>IFERROR(VLOOKUP(A431,hoja!A:D,3,FALSE),0)</f>
        <v>0113</v>
      </c>
      <c r="E431" s="23" t="s">
        <v>641</v>
      </c>
      <c r="F431" s="23" t="str">
        <f>IFERROR(VLOOKUP(E431,hoja!$A$2:$E$970,4,FALSE),0)</f>
        <v>ANTIOQUIA</v>
      </c>
      <c r="G431" s="23" t="str">
        <f>IFERROR(VLOOKUP(E431,hoja!$A$2:$E$970,5,FALSE),0)</f>
        <v>MEDELLÍN</v>
      </c>
      <c r="H431" s="103" t="str">
        <f>IFERROR(VLOOKUP(E431,hoja!A:C,3,FALSE),0)</f>
        <v>0079</v>
      </c>
      <c r="I431" s="24" t="str">
        <f t="shared" si="67"/>
        <v>01130079</v>
      </c>
      <c r="K431" s="23">
        <v>660</v>
      </c>
      <c r="L431" s="23" t="str">
        <f t="shared" si="75"/>
        <v>NACIONAL</v>
      </c>
      <c r="M431" s="23" t="s">
        <v>618</v>
      </c>
      <c r="N431" s="23" t="str" cm="1">
        <f t="array" ref="N431">IFERROR(IF(M431="Principal","LES_ACTIVE",LES_INACTIVE),0)</f>
        <v>LES_ACTIVE</v>
      </c>
      <c r="O431" s="23">
        <f t="shared" si="69"/>
        <v>12</v>
      </c>
      <c r="P431" s="23" t="str">
        <f t="shared" si="66"/>
        <v>01130079Principal</v>
      </c>
    </row>
    <row r="432" spans="1:16" ht="14.45" hidden="1">
      <c r="A432" s="26" t="s">
        <v>661</v>
      </c>
      <c r="B432" s="23" t="str">
        <f>IFERROR(VLOOKUP(A432,hoja!$A$2:$E$970,4,FALSE),0)</f>
        <v>COSTA</v>
      </c>
      <c r="C432" s="23" t="str">
        <f>IFERROR(VLOOKUP(A432,hoja!$A$2:$E$1370,5,FALSE),0)</f>
        <v>CARTAGENA</v>
      </c>
      <c r="D432" s="23" t="str">
        <f>IFERROR(VLOOKUP(A432,hoja!A:D,3,FALSE),0)</f>
        <v>0113</v>
      </c>
      <c r="E432" s="23" t="s">
        <v>641</v>
      </c>
      <c r="F432" s="23" t="str">
        <f>IFERROR(VLOOKUP(E432,hoja!$A$2:$E$970,4,FALSE),0)</f>
        <v>ANTIOQUIA</v>
      </c>
      <c r="G432" s="23" t="str">
        <f>IFERROR(VLOOKUP(E432,hoja!$A$2:$E$970,5,FALSE),0)</f>
        <v>MEDELLÍN</v>
      </c>
      <c r="H432" s="103" t="str">
        <f>IFERROR(VLOOKUP(E432,hoja!A:C,3,FALSE),0)</f>
        <v>0079</v>
      </c>
      <c r="I432" s="24" t="str">
        <f t="shared" si="67"/>
        <v>01130079</v>
      </c>
      <c r="K432" s="23">
        <v>832</v>
      </c>
      <c r="L432" s="23" t="str">
        <f t="shared" si="75"/>
        <v>NACIONAL</v>
      </c>
      <c r="M432" s="23" t="s">
        <v>662</v>
      </c>
      <c r="N432" s="23" t="s">
        <v>622</v>
      </c>
      <c r="O432" s="23">
        <f t="shared" si="69"/>
        <v>8</v>
      </c>
      <c r="P432" s="23" t="str">
        <f t="shared" si="66"/>
        <v>01130079Uraba</v>
      </c>
    </row>
    <row r="433" spans="1:16" ht="14.45" hidden="1">
      <c r="A433" s="26" t="s">
        <v>661</v>
      </c>
      <c r="B433" s="23" t="str">
        <f>IFERROR(VLOOKUP(A433,hoja!$A$2:$E$970,4,FALSE),0)</f>
        <v>COSTA</v>
      </c>
      <c r="C433" s="23" t="str">
        <f>IFERROR(VLOOKUP(A433,hoja!$A$2:$E$1370,5,FALSE),0)</f>
        <v>CARTAGENA</v>
      </c>
      <c r="D433" s="23" t="str">
        <f>IFERROR(VLOOKUP(A433,hoja!A:D,3,FALSE),0)</f>
        <v>0113</v>
      </c>
      <c r="E433" s="23" t="s">
        <v>641</v>
      </c>
      <c r="F433" s="23" t="str">
        <f>IFERROR(VLOOKUP(E433,hoja!$A$2:$E$970,4,FALSE),0)</f>
        <v>ANTIOQUIA</v>
      </c>
      <c r="G433" s="23" t="str">
        <f>IFERROR(VLOOKUP(E433,hoja!$A$2:$E$970,5,FALSE),0)</f>
        <v>MEDELLÍN</v>
      </c>
      <c r="H433" s="103" t="str">
        <f>IFERROR(VLOOKUP(E433,hoja!A:C,3,FALSE),0)</f>
        <v>0079</v>
      </c>
      <c r="I433" s="24" t="str">
        <f t="shared" si="67"/>
        <v>01130079</v>
      </c>
      <c r="K433" s="23">
        <v>942</v>
      </c>
      <c r="L433" s="23" t="str">
        <f t="shared" si="75"/>
        <v>NACIONAL</v>
      </c>
      <c r="M433" s="23" t="s">
        <v>765</v>
      </c>
      <c r="N433" s="23" t="s">
        <v>622</v>
      </c>
      <c r="O433" s="23">
        <f t="shared" si="69"/>
        <v>8</v>
      </c>
      <c r="P433" s="23" t="str">
        <f t="shared" si="66"/>
        <v>01130079Magdalena medio</v>
      </c>
    </row>
    <row r="434" spans="1:16" ht="14.45" hidden="1">
      <c r="A434" s="26" t="s">
        <v>661</v>
      </c>
      <c r="B434" s="23" t="str">
        <f>IFERROR(VLOOKUP(A434,hoja!$A$2:$E$970,4,FALSE),0)</f>
        <v>COSTA</v>
      </c>
      <c r="C434" s="23" t="str">
        <f>IFERROR(VLOOKUP(A434,hoja!$A$2:$E$1370,5,FALSE),0)</f>
        <v>CARTAGENA</v>
      </c>
      <c r="D434" s="23" t="str">
        <f>IFERROR(VLOOKUP(A434,hoja!A:D,3,FALSE),0)</f>
        <v>0113</v>
      </c>
      <c r="E434" s="23" t="s">
        <v>642</v>
      </c>
      <c r="F434" s="23" t="str">
        <f>IFERROR(VLOOKUP(E434,hoja!$A$2:$E$970,4,FALSE),0)</f>
        <v>COSTA</v>
      </c>
      <c r="G434" s="23" t="str">
        <f>IFERROR(VLOOKUP(E434,hoja!$A$2:$E$970,5,FALSE),0)</f>
        <v>BARRANQUILLA</v>
      </c>
      <c r="H434" s="103" t="str">
        <f>IFERROR(VLOOKUP(E434,hoja!A:C,3,FALSE),0)</f>
        <v>0111</v>
      </c>
      <c r="I434" s="24" t="str">
        <f t="shared" si="67"/>
        <v>01130111</v>
      </c>
      <c r="J434" s="23">
        <v>3.0666666665347293</v>
      </c>
      <c r="K434" s="23">
        <v>135.28700000000001</v>
      </c>
      <c r="L434" s="23" t="str">
        <f t="shared" si="72"/>
        <v>REGIONAL</v>
      </c>
      <c r="M434" s="23" t="s">
        <v>618</v>
      </c>
      <c r="N434" s="23" t="str" cm="1">
        <f t="array" ref="N434">IFERROR(IF(M434="Principal","LES_ACTIVE",LES_INACTIVE),0)</f>
        <v>LES_ACTIVE</v>
      </c>
      <c r="O434" s="23">
        <f t="shared" si="69"/>
        <v>25</v>
      </c>
      <c r="P434" s="23" t="str">
        <f t="shared" si="66"/>
        <v>01130111Principal</v>
      </c>
    </row>
    <row r="435" spans="1:16" ht="14.45" hidden="1">
      <c r="A435" s="26" t="s">
        <v>661</v>
      </c>
      <c r="B435" s="23" t="str">
        <f>IFERROR(VLOOKUP(A435,hoja!$A$2:$E$970,4,FALSE),0)</f>
        <v>COSTA</v>
      </c>
      <c r="C435" s="23" t="str">
        <f>IFERROR(VLOOKUP(A435,hoja!$A$2:$E$1370,5,FALSE),0)</f>
        <v>CARTAGENA</v>
      </c>
      <c r="D435" s="23" t="str">
        <f>IFERROR(VLOOKUP(A435,hoja!A:D,3,FALSE),0)</f>
        <v>0113</v>
      </c>
      <c r="E435" s="23" t="s">
        <v>672</v>
      </c>
      <c r="F435" s="23" t="str">
        <f>IFERROR(VLOOKUP(E435,hoja!$A$2:$E$970,4,FALSE),0)</f>
        <v>ANTIOQUIA</v>
      </c>
      <c r="G435" s="23" t="str">
        <f>IFERROR(VLOOKUP(E435,hoja!$A$2:$E$970,5,FALSE),0)</f>
        <v>MEDELLÍN</v>
      </c>
      <c r="H435" s="103" t="str">
        <f>IFERROR(VLOOKUP(E435,hoja!A:C,3,FALSE),0)</f>
        <v>0092</v>
      </c>
      <c r="I435" s="24" t="str">
        <f t="shared" si="67"/>
        <v>01130092</v>
      </c>
      <c r="J435" s="23">
        <v>41.225000000093132</v>
      </c>
      <c r="K435" s="23">
        <v>664.63549999999998</v>
      </c>
      <c r="L435" s="23" t="str">
        <f>IF(B435=F435,"REGIONAL","NACIONAL")</f>
        <v>NACIONAL</v>
      </c>
      <c r="M435" s="23" t="s">
        <v>618</v>
      </c>
      <c r="N435" s="23" t="str" cm="1">
        <f t="array" ref="N435">IFERROR(IF(M435="Principal","LES_ACTIVE",LES_INACTIVE),0)</f>
        <v>LES_ACTIVE</v>
      </c>
      <c r="O435" s="23">
        <f t="shared" si="69"/>
        <v>12</v>
      </c>
      <c r="P435" s="23" t="str">
        <f t="shared" si="66"/>
        <v>01130092Principal</v>
      </c>
    </row>
    <row r="436" spans="1:16" ht="14.45" hidden="1">
      <c r="A436" s="26" t="s">
        <v>661</v>
      </c>
      <c r="B436" s="23" t="str">
        <f>IFERROR(VLOOKUP(A436,hoja!$A$2:$E$970,4,FALSE),0)</f>
        <v>COSTA</v>
      </c>
      <c r="C436" s="23" t="str">
        <f>IFERROR(VLOOKUP(A436,hoja!$A$2:$E$1370,5,FALSE),0)</f>
        <v>CARTAGENA</v>
      </c>
      <c r="D436" s="23" t="str">
        <f>IFERROR(VLOOKUP(A436,hoja!A:D,3,FALSE),0)</f>
        <v>0113</v>
      </c>
      <c r="E436" s="23" t="s">
        <v>672</v>
      </c>
      <c r="F436" s="23" t="str">
        <f>IFERROR(VLOOKUP(E436,hoja!$A$2:$E$970,4,FALSE),0)</f>
        <v>ANTIOQUIA</v>
      </c>
      <c r="G436" s="23" t="str">
        <f>IFERROR(VLOOKUP(E436,hoja!$A$2:$E$970,5,FALSE),0)</f>
        <v>MEDELLÍN</v>
      </c>
      <c r="H436" s="103" t="str">
        <f>IFERROR(VLOOKUP(E436,hoja!A:C,3,FALSE),0)</f>
        <v>0092</v>
      </c>
      <c r="I436" s="24" t="str">
        <f t="shared" si="67"/>
        <v>01130092</v>
      </c>
      <c r="K436" s="23">
        <v>834</v>
      </c>
      <c r="L436" s="23" t="str">
        <f t="shared" ref="L436:L440" si="76">IF(B436=F436,"REGIONAL","NACIONAL")</f>
        <v>NACIONAL</v>
      </c>
      <c r="M436" s="23" t="s">
        <v>662</v>
      </c>
      <c r="N436" s="23" t="s">
        <v>622</v>
      </c>
      <c r="O436" s="23">
        <f t="shared" si="69"/>
        <v>8</v>
      </c>
      <c r="P436" s="23" t="str">
        <f t="shared" si="66"/>
        <v>01130092Uraba</v>
      </c>
    </row>
    <row r="437" spans="1:16" ht="14.45" hidden="1">
      <c r="A437" s="26" t="s">
        <v>661</v>
      </c>
      <c r="B437" s="23" t="str">
        <f>IFERROR(VLOOKUP(A437,hoja!$A$2:$E$970,4,FALSE),0)</f>
        <v>COSTA</v>
      </c>
      <c r="C437" s="23" t="str">
        <f>IFERROR(VLOOKUP(A437,hoja!$A$2:$E$1370,5,FALSE),0)</f>
        <v>CARTAGENA</v>
      </c>
      <c r="D437" s="23" t="str">
        <f>IFERROR(VLOOKUP(A437,hoja!A:D,3,FALSE),0)</f>
        <v>0113</v>
      </c>
      <c r="E437" s="23" t="s">
        <v>644</v>
      </c>
      <c r="F437" s="23" t="str">
        <f>IFERROR(VLOOKUP(E437,hoja!$A$2:$E$970,4,FALSE),0)</f>
        <v>OCCIDENTE</v>
      </c>
      <c r="G437" s="23" t="str">
        <f>IFERROR(VLOOKUP(E437,hoja!$A$2:$E$970,5,FALSE),0)</f>
        <v>PEREIRA</v>
      </c>
      <c r="H437" s="103" t="str">
        <f>IFERROR(VLOOKUP(E437,hoja!A:C,3,FALSE),0)</f>
        <v>0198</v>
      </c>
      <c r="I437" s="24" t="str">
        <f t="shared" si="67"/>
        <v>01130198</v>
      </c>
      <c r="J437" s="23">
        <v>46.650000000139698</v>
      </c>
      <c r="K437" s="23">
        <v>885</v>
      </c>
      <c r="L437" s="23" t="str">
        <f t="shared" si="76"/>
        <v>NACIONAL</v>
      </c>
      <c r="M437" s="23" t="s">
        <v>618</v>
      </c>
      <c r="N437" s="23" t="str" cm="1">
        <f t="array" ref="N437">IFERROR(IF(M437="Principal","LES_ACTIVE",LES_INACTIVE),0)</f>
        <v>LES_ACTIVE</v>
      </c>
      <c r="O437" s="23">
        <f t="shared" si="69"/>
        <v>8</v>
      </c>
      <c r="P437" s="23" t="str">
        <f t="shared" si="66"/>
        <v>01130198Principal</v>
      </c>
    </row>
    <row r="438" spans="1:16" ht="14.45" hidden="1">
      <c r="A438" s="26" t="s">
        <v>661</v>
      </c>
      <c r="B438" s="23" t="str">
        <f>IFERROR(VLOOKUP(A438,hoja!$A$2:$E$970,4,FALSE),0)</f>
        <v>COSTA</v>
      </c>
      <c r="C438" s="23" t="str">
        <f>IFERROR(VLOOKUP(A438,hoja!$A$2:$E$1370,5,FALSE),0)</f>
        <v>CARTAGENA</v>
      </c>
      <c r="D438" s="23" t="str">
        <f>IFERROR(VLOOKUP(A438,hoja!A:D,3,FALSE),0)</f>
        <v>0113</v>
      </c>
      <c r="E438" s="23" t="s">
        <v>644</v>
      </c>
      <c r="F438" s="23" t="str">
        <f>IFERROR(VLOOKUP(E438,hoja!$A$2:$E$970,4,FALSE),0)</f>
        <v>OCCIDENTE</v>
      </c>
      <c r="G438" s="23" t="str">
        <f>IFERROR(VLOOKUP(E438,hoja!$A$2:$E$970,5,FALSE),0)</f>
        <v>PEREIRA</v>
      </c>
      <c r="H438" s="103" t="str">
        <f>IFERROR(VLOOKUP(E438,hoja!A:C,3,FALSE),0)</f>
        <v>0198</v>
      </c>
      <c r="I438" s="24" t="str">
        <f t="shared" si="67"/>
        <v>01130198</v>
      </c>
      <c r="K438" s="23">
        <v>1025</v>
      </c>
      <c r="L438" s="23" t="str">
        <f t="shared" si="76"/>
        <v>NACIONAL</v>
      </c>
      <c r="M438" s="23" t="s">
        <v>662</v>
      </c>
      <c r="N438" s="23" t="s">
        <v>622</v>
      </c>
      <c r="O438" s="23">
        <f t="shared" si="69"/>
        <v>8</v>
      </c>
      <c r="P438" s="23" t="str">
        <f t="shared" si="66"/>
        <v>01130198Uraba</v>
      </c>
    </row>
    <row r="439" spans="1:16" ht="14.45" hidden="1">
      <c r="A439" s="26" t="s">
        <v>661</v>
      </c>
      <c r="B439" s="23" t="str">
        <f>IFERROR(VLOOKUP(A439,hoja!$A$2:$E$970,4,FALSE),0)</f>
        <v>COSTA</v>
      </c>
      <c r="C439" s="23" t="str">
        <f>IFERROR(VLOOKUP(A439,hoja!$A$2:$E$1370,5,FALSE),0)</f>
        <v>CARTAGENA</v>
      </c>
      <c r="D439" s="23" t="str">
        <f>IFERROR(VLOOKUP(A439,hoja!A:D,3,FALSE),0)</f>
        <v>0113</v>
      </c>
      <c r="E439" s="23" t="s">
        <v>645</v>
      </c>
      <c r="F439" s="23" t="str">
        <f>IFERROR(VLOOKUP(E439,hoja!$A$2:$E$970,4,FALSE),0)</f>
        <v>OCCIDENTE</v>
      </c>
      <c r="G439" s="23" t="str">
        <f>IFERROR(VLOOKUP(E439,hoja!$A$2:$E$970,5,FALSE),0)</f>
        <v>CALI</v>
      </c>
      <c r="H439" s="103" t="str">
        <f>IFERROR(VLOOKUP(E439,hoja!A:C,3,FALSE),0)</f>
        <v>0410</v>
      </c>
      <c r="I439" s="24" t="str">
        <f t="shared" si="67"/>
        <v>01130410</v>
      </c>
      <c r="K439" s="23">
        <v>1082</v>
      </c>
      <c r="L439" s="23" t="str">
        <f t="shared" si="76"/>
        <v>NACIONAL</v>
      </c>
      <c r="M439" s="23" t="s">
        <v>618</v>
      </c>
      <c r="N439" s="23" t="str" cm="1">
        <f t="array" ref="N439">IFERROR(IF(M439="Principal","LES_ACTIVE",LES_INACTIVE),0)</f>
        <v>LES_ACTIVE</v>
      </c>
      <c r="O439" s="23">
        <f t="shared" si="69"/>
        <v>8</v>
      </c>
      <c r="P439" s="23" t="str">
        <f t="shared" si="66"/>
        <v>01130410Principal</v>
      </c>
    </row>
    <row r="440" spans="1:16" ht="14.45" hidden="1">
      <c r="A440" s="26" t="s">
        <v>661</v>
      </c>
      <c r="B440" s="23" t="str">
        <f>IFERROR(VLOOKUP(A440,hoja!$A$2:$E$970,4,FALSE),0)</f>
        <v>COSTA</v>
      </c>
      <c r="C440" s="23" t="str">
        <f>IFERROR(VLOOKUP(A440,hoja!$A$2:$E$1370,5,FALSE),0)</f>
        <v>CARTAGENA</v>
      </c>
      <c r="D440" s="23" t="str">
        <f>IFERROR(VLOOKUP(A440,hoja!A:D,3,FALSE),0)</f>
        <v>0113</v>
      </c>
      <c r="E440" s="23" t="s">
        <v>645</v>
      </c>
      <c r="F440" s="23" t="str">
        <f>IFERROR(VLOOKUP(E440,hoja!$A$2:$E$970,4,FALSE),0)</f>
        <v>OCCIDENTE</v>
      </c>
      <c r="G440" s="23" t="str">
        <f>IFERROR(VLOOKUP(E440,hoja!$A$2:$E$970,5,FALSE),0)</f>
        <v>CALI</v>
      </c>
      <c r="H440" s="103" t="str">
        <f>IFERROR(VLOOKUP(E440,hoja!A:C,3,FALSE),0)</f>
        <v>0410</v>
      </c>
      <c r="I440" s="24" t="str">
        <f t="shared" si="67"/>
        <v>01130410</v>
      </c>
      <c r="K440" s="23">
        <v>1070</v>
      </c>
      <c r="L440" s="23" t="str">
        <f t="shared" si="76"/>
        <v>NACIONAL</v>
      </c>
      <c r="M440" s="23" t="s">
        <v>697</v>
      </c>
      <c r="N440" s="23" t="s">
        <v>622</v>
      </c>
      <c r="O440" s="23">
        <f t="shared" si="69"/>
        <v>8</v>
      </c>
      <c r="P440" s="23" t="str">
        <f t="shared" si="66"/>
        <v>01130410Pereira</v>
      </c>
    </row>
    <row r="441" spans="1:16" ht="14.45" hidden="1">
      <c r="A441" s="26" t="s">
        <v>661</v>
      </c>
      <c r="B441" s="23" t="str">
        <f>IFERROR(VLOOKUP(A441,hoja!$A$2:$E$970,4,FALSE),0)</f>
        <v>COSTA</v>
      </c>
      <c r="C441" s="23" t="str">
        <f>IFERROR(VLOOKUP(A441,hoja!$A$2:$E$1370,5,FALSE),0)</f>
        <v>CARTAGENA</v>
      </c>
      <c r="D441" s="23" t="str">
        <f>IFERROR(VLOOKUP(A441,hoja!A:D,3,FALSE),0)</f>
        <v>0113</v>
      </c>
      <c r="E441" s="23" t="s">
        <v>675</v>
      </c>
      <c r="F441" s="23" t="str">
        <f>IFERROR(VLOOKUP(E441,hoja!$A$2:$E$970,4,FALSE),0)</f>
        <v>COSTA</v>
      </c>
      <c r="G441" s="23" t="str">
        <f>IFERROR(VLOOKUP(E441,hoja!$A$2:$E$970,5,FALSE),0)</f>
        <v>CARTAGENA</v>
      </c>
      <c r="H441" s="103">
        <f>IFERROR(VLOOKUP(E441,hoja!A:C,3,FALSE),0)</f>
        <v>3002</v>
      </c>
      <c r="I441" s="24" t="str">
        <f t="shared" si="67"/>
        <v>01133002</v>
      </c>
      <c r="J441" s="23">
        <v>8.3333333430346102E-2</v>
      </c>
      <c r="K441" s="23">
        <v>2.2999999999999998</v>
      </c>
      <c r="L441" s="23" t="str">
        <f t="shared" si="72"/>
        <v>REGIONAL</v>
      </c>
      <c r="M441" s="23" t="s">
        <v>618</v>
      </c>
      <c r="N441" s="23" t="str" cm="1">
        <f t="array" ref="N441">IFERROR(IF(M441="Principal","LES_ACTIVE",LES_INACTIVE),0)</f>
        <v>LES_ACTIVE</v>
      </c>
      <c r="O441" s="23">
        <f t="shared" si="69"/>
        <v>25</v>
      </c>
      <c r="P441" s="23" t="str">
        <f t="shared" ref="P441:P503" si="77">D441&amp;H441&amp;M441</f>
        <v>01133002Principal</v>
      </c>
    </row>
    <row r="442" spans="1:16" ht="14.45" hidden="1">
      <c r="A442" s="26" t="s">
        <v>661</v>
      </c>
      <c r="B442" s="23" t="str">
        <f>IFERROR(VLOOKUP(A442,hoja!$A$2:$E$970,4,FALSE),0)</f>
        <v>COSTA</v>
      </c>
      <c r="C442" s="23" t="str">
        <f>IFERROR(VLOOKUP(A442,hoja!$A$2:$E$1370,5,FALSE),0)</f>
        <v>CARTAGENA</v>
      </c>
      <c r="D442" s="23" t="str">
        <f>IFERROR(VLOOKUP(A442,hoja!A:D,3,FALSE),0)</f>
        <v>0113</v>
      </c>
      <c r="E442" s="23" t="s">
        <v>766</v>
      </c>
      <c r="F442" s="23">
        <f>IFERROR(VLOOKUP(E442,hoja!$A$2:$E$970,4,FALSE),0)</f>
        <v>0</v>
      </c>
      <c r="G442" s="23">
        <f>IFERROR(VLOOKUP(E442,hoja!$A$2:$E$970,5,FALSE),0)</f>
        <v>0</v>
      </c>
      <c r="H442" s="103">
        <f>IFERROR(VLOOKUP(E442,hoja!A:C,3,FALSE),0)</f>
        <v>0</v>
      </c>
      <c r="I442" s="24" t="str">
        <f t="shared" ref="I442:I503" si="78">D442&amp;H442</f>
        <v>01130</v>
      </c>
      <c r="J442" s="23">
        <v>31.620277777779847</v>
      </c>
      <c r="K442" s="23">
        <v>715.16549999999995</v>
      </c>
      <c r="L442" s="23" t="str">
        <f>IF(B442=F442,"REGIONAL","NACIONAL")</f>
        <v>NACIONAL</v>
      </c>
      <c r="M442" s="23" t="s">
        <v>618</v>
      </c>
      <c r="N442" s="23" t="str" cm="1">
        <f t="array" ref="N442">IFERROR(IF(M442="Principal","LES_ACTIVE",LES_INACTIVE),0)</f>
        <v>LES_ACTIVE</v>
      </c>
      <c r="O442" s="23">
        <f t="shared" si="69"/>
        <v>12</v>
      </c>
      <c r="P442" s="23" t="str">
        <f t="shared" si="77"/>
        <v>01130Principal</v>
      </c>
    </row>
    <row r="443" spans="1:16" ht="14.45" hidden="1">
      <c r="A443" s="26" t="s">
        <v>661</v>
      </c>
      <c r="B443" s="23" t="str">
        <f>IFERROR(VLOOKUP(A443,hoja!$A$2:$E$970,4,FALSE),0)</f>
        <v>COSTA</v>
      </c>
      <c r="C443" s="23" t="str">
        <f>IFERROR(VLOOKUP(A443,hoja!$A$2:$E$1370,5,FALSE),0)</f>
        <v>CARTAGENA</v>
      </c>
      <c r="D443" s="23" t="str">
        <f>IFERROR(VLOOKUP(A443,hoja!A:D,3,FALSE),0)</f>
        <v>0113</v>
      </c>
      <c r="E443" s="23" t="s">
        <v>767</v>
      </c>
      <c r="F443" s="23" t="str">
        <f>IFERROR(VLOOKUP(E443,hoja!$A$2:$E$970,4,FALSE),0)</f>
        <v>COSTA</v>
      </c>
      <c r="G443" s="23" t="str">
        <f>IFERROR(VLOOKUP(E443,hoja!$A$2:$E$970,5,FALSE),0)</f>
        <v>SAN ANDRES</v>
      </c>
      <c r="H443" s="103" t="str">
        <f>IFERROR(VLOOKUP(E443,hoja!A:C,3,FALSE),0)</f>
        <v>60033</v>
      </c>
      <c r="I443" s="24" t="str">
        <f t="shared" si="78"/>
        <v>011360033</v>
      </c>
      <c r="K443" s="23">
        <v>1</v>
      </c>
      <c r="L443" s="23" t="str">
        <f t="shared" ref="L443:L500" si="79">IF(B443=F443,"REGIONAL","NACIONAL")</f>
        <v>REGIONAL</v>
      </c>
      <c r="M443" s="23" t="s">
        <v>618</v>
      </c>
      <c r="N443" s="23" t="str" cm="1">
        <f t="array" ref="N443">IFERROR(IF(M443="Principal","LES_ACTIVE",LES_INACTIVE),0)</f>
        <v>LES_ACTIVE</v>
      </c>
      <c r="O443" s="23">
        <f t="shared" si="69"/>
        <v>25</v>
      </c>
      <c r="P443" s="23" t="str">
        <f t="shared" si="77"/>
        <v>011360033Principal</v>
      </c>
    </row>
    <row r="444" spans="1:16" ht="14.45" hidden="1">
      <c r="A444" s="26" t="s">
        <v>661</v>
      </c>
      <c r="B444" s="23" t="str">
        <f>IFERROR(VLOOKUP(A444,hoja!$A$2:$E$970,4,FALSE),0)</f>
        <v>COSTA</v>
      </c>
      <c r="C444" s="23" t="str">
        <f>IFERROR(VLOOKUP(A444,hoja!$A$2:$E$1370,5,FALSE),0)</f>
        <v>CARTAGENA</v>
      </c>
      <c r="D444" s="23" t="str">
        <f>IFERROR(VLOOKUP(A444,hoja!A:D,3,FALSE),0)</f>
        <v>0113</v>
      </c>
      <c r="E444" s="23" t="s">
        <v>768</v>
      </c>
      <c r="F444" s="23" t="str">
        <f>IFERROR(VLOOKUP(E444,hoja!$A$2:$E$970,4,FALSE),0)</f>
        <v>COSTA</v>
      </c>
      <c r="G444" s="23" t="str">
        <f>IFERROR(VLOOKUP(E444,hoja!$A$2:$E$970,5,FALSE),0)</f>
        <v>CARTAGENA</v>
      </c>
      <c r="H444" s="103" t="str">
        <f>IFERROR(VLOOKUP(E444,hoja!A:C,3,FALSE),0)</f>
        <v>50264</v>
      </c>
      <c r="I444" s="24" t="str">
        <f t="shared" si="78"/>
        <v>011350264</v>
      </c>
      <c r="K444" s="23">
        <v>10</v>
      </c>
      <c r="L444" s="23" t="str">
        <f t="shared" si="79"/>
        <v>REGIONAL</v>
      </c>
      <c r="M444" s="23" t="s">
        <v>618</v>
      </c>
      <c r="N444" s="23" t="str" cm="1">
        <f t="array" ref="N444">IFERROR(IF(M444="Principal","LES_ACTIVE",LES_INACTIVE),0)</f>
        <v>LES_ACTIVE</v>
      </c>
      <c r="O444" s="23">
        <f t="shared" ref="O444:O505" si="80">IF(K444&lt;=250,25,IF(K444&lt;=500,16,IF(K444&lt;=800,12,IF(K444&lt;=1100,8,IF(K444&lt;=1400,6,IF(K444&lt;=1700,5))))))</f>
        <v>25</v>
      </c>
      <c r="P444" s="23" t="str">
        <f t="shared" si="77"/>
        <v>011350264Principal</v>
      </c>
    </row>
    <row r="445" spans="1:16" ht="14.45" hidden="1">
      <c r="A445" s="26" t="s">
        <v>661</v>
      </c>
      <c r="B445" s="23" t="str">
        <f>IFERROR(VLOOKUP(A445,hoja!$A$2:$E$970,4,FALSE),0)</f>
        <v>COSTA</v>
      </c>
      <c r="C445" s="23" t="str">
        <f>IFERROR(VLOOKUP(A445,hoja!$A$2:$E$1370,5,FALSE),0)</f>
        <v>CARTAGENA</v>
      </c>
      <c r="D445" s="23" t="str">
        <f>IFERROR(VLOOKUP(A445,hoja!A:D,3,FALSE),0)</f>
        <v>0113</v>
      </c>
      <c r="E445" s="23" t="s">
        <v>769</v>
      </c>
      <c r="F445" s="23" t="str">
        <f>IFERROR(VLOOKUP(E445,hoja!$A$2:$E$970,4,FALSE),0)</f>
        <v>COSTA</v>
      </c>
      <c r="G445" s="23" t="str">
        <f>IFERROR(VLOOKUP(E445,hoja!$A$2:$E$970,5,FALSE),0)</f>
        <v>ZF BARRANQUILLA</v>
      </c>
      <c r="H445" s="103" t="str">
        <f>IFERROR(VLOOKUP(E445,hoja!A:C,3,FALSE),0)</f>
        <v>50294</v>
      </c>
      <c r="I445" s="24" t="str">
        <f t="shared" si="78"/>
        <v>011350294</v>
      </c>
      <c r="K445" s="23">
        <v>135</v>
      </c>
      <c r="L445" s="23" t="str">
        <f t="shared" si="79"/>
        <v>REGIONAL</v>
      </c>
      <c r="M445" s="23" t="s">
        <v>618</v>
      </c>
      <c r="N445" s="23" t="str" cm="1">
        <f t="array" ref="N445">IFERROR(IF(M445="Principal","LES_ACTIVE",LES_INACTIVE),0)</f>
        <v>LES_ACTIVE</v>
      </c>
      <c r="O445" s="23">
        <f t="shared" si="80"/>
        <v>25</v>
      </c>
      <c r="P445" s="23" t="str">
        <f t="shared" si="77"/>
        <v>011350294Principal</v>
      </c>
    </row>
    <row r="446" spans="1:16" ht="14.45" hidden="1">
      <c r="A446" s="26" t="s">
        <v>698</v>
      </c>
      <c r="B446" s="23" t="str">
        <f>IFERROR(VLOOKUP(A446,hoja!$A$2:$E$970,4,FALSE),0)</f>
        <v>COSTA</v>
      </c>
      <c r="C446" s="23" t="str">
        <f>IFERROR(VLOOKUP(A446,hoja!$A$2:$E$1370,5,FALSE),0)</f>
        <v>CAUCASIA</v>
      </c>
      <c r="D446" s="23" t="str">
        <f>IFERROR(VLOOKUP(A446,hoja!A:D,3,FALSE),0)</f>
        <v>0384</v>
      </c>
      <c r="E446" s="23" t="s">
        <v>63</v>
      </c>
      <c r="F446" s="23" t="str">
        <f>IFERROR(VLOOKUP(E446,hoja!$A$2:$E$970,4,FALSE),0)</f>
        <v>COSTA</v>
      </c>
      <c r="G446" s="23" t="str">
        <f>IFERROR(VLOOKUP(E446,hoja!$A$2:$E$970,5,FALSE),0)</f>
        <v>BARRANQUILLA</v>
      </c>
      <c r="H446" s="103" t="str">
        <f>IFERROR(VLOOKUP(E446,hoja!A:C,3,FALSE),0)</f>
        <v>60016</v>
      </c>
      <c r="I446" s="24" t="str">
        <f t="shared" si="78"/>
        <v>038460016</v>
      </c>
      <c r="K446" s="23">
        <v>421</v>
      </c>
      <c r="L446" s="23" t="str">
        <f t="shared" si="79"/>
        <v>REGIONAL</v>
      </c>
      <c r="M446" s="23" t="s">
        <v>618</v>
      </c>
      <c r="N446" s="23" t="str" cm="1">
        <f t="array" ref="N446">IFERROR(IF(M446="Principal","LES_ACTIVE",LES_INACTIVE),0)</f>
        <v>LES_ACTIVE</v>
      </c>
      <c r="O446" s="23">
        <f t="shared" si="80"/>
        <v>16</v>
      </c>
      <c r="P446" s="23" t="str">
        <f t="shared" si="77"/>
        <v>038460016Principal</v>
      </c>
    </row>
    <row r="447" spans="1:16" ht="14.45" hidden="1">
      <c r="A447" s="26" t="s">
        <v>698</v>
      </c>
      <c r="B447" s="23" t="str">
        <f>IFERROR(VLOOKUP(A447,hoja!$A$2:$E$970,4,FALSE),0)</f>
        <v>COSTA</v>
      </c>
      <c r="C447" s="23" t="str">
        <f>IFERROR(VLOOKUP(A447,hoja!$A$2:$E$1370,5,FALSE),0)</f>
        <v>CAUCASIA</v>
      </c>
      <c r="D447" s="23" t="str">
        <f>IFERROR(VLOOKUP(A447,hoja!A:D,3,FALSE),0)</f>
        <v>0384</v>
      </c>
      <c r="E447" s="23" t="s">
        <v>661</v>
      </c>
      <c r="F447" s="23" t="str">
        <f>IFERROR(VLOOKUP(E447,hoja!$A$2:$E$970,4,FALSE),0)</f>
        <v>COSTA</v>
      </c>
      <c r="G447" s="23" t="str">
        <f>IFERROR(VLOOKUP(E447,hoja!$A$2:$E$970,5,FALSE),0)</f>
        <v>CARTAGENA</v>
      </c>
      <c r="H447" s="103" t="str">
        <f>IFERROR(VLOOKUP(E447,hoja!A:C,3,FALSE),0)</f>
        <v>0113</v>
      </c>
      <c r="I447" s="24" t="str">
        <f t="shared" si="78"/>
        <v>03840113</v>
      </c>
      <c r="J447" s="23">
        <v>7.5499999999883585</v>
      </c>
      <c r="K447" s="23">
        <v>343.80799999999999</v>
      </c>
      <c r="L447" s="23" t="str">
        <f t="shared" si="79"/>
        <v>REGIONAL</v>
      </c>
      <c r="M447" s="23" t="s">
        <v>618</v>
      </c>
      <c r="N447" s="23" t="str" cm="1">
        <f t="array" ref="N447">IFERROR(IF(M447="Principal","LES_ACTIVE",LES_INACTIVE),0)</f>
        <v>LES_ACTIVE</v>
      </c>
      <c r="O447" s="23">
        <f t="shared" si="80"/>
        <v>16</v>
      </c>
      <c r="P447" s="23" t="str">
        <f t="shared" si="77"/>
        <v>03840113Principal</v>
      </c>
    </row>
    <row r="448" spans="1:16" ht="14.45" hidden="1">
      <c r="A448" s="26" t="s">
        <v>698</v>
      </c>
      <c r="B448" s="23" t="str">
        <f>IFERROR(VLOOKUP(A448,hoja!$A$2:$E$970,4,FALSE),0)</f>
        <v>COSTA</v>
      </c>
      <c r="C448" s="23" t="str">
        <f>IFERROR(VLOOKUP(A448,hoja!$A$2:$E$1370,5,FALSE),0)</f>
        <v>CAUCASIA</v>
      </c>
      <c r="D448" s="23" t="str">
        <f>IFERROR(VLOOKUP(A448,hoja!A:D,3,FALSE),0)</f>
        <v>0384</v>
      </c>
      <c r="E448" s="23" t="s">
        <v>655</v>
      </c>
      <c r="F448" s="23" t="str">
        <f>IFERROR(VLOOKUP(E448,hoja!$A$2:$E$970,4,FALSE),0)</f>
        <v>ANTIOQUIA</v>
      </c>
      <c r="G448" s="23" t="str">
        <f>IFERROR(VLOOKUP(E448,hoja!$A$2:$E$970,5,FALSE),0)</f>
        <v>MEDELLÍN</v>
      </c>
      <c r="H448" s="103" t="str">
        <f>IFERROR(VLOOKUP(E448,hoja!A:C,3,FALSE),0)</f>
        <v>0292</v>
      </c>
      <c r="I448" s="24" t="str">
        <f t="shared" si="78"/>
        <v>03840292</v>
      </c>
      <c r="K448" s="23">
        <v>296</v>
      </c>
      <c r="L448" s="23" t="str">
        <f>IF(B448=F448,"REGIONAL","NACIONAL")</f>
        <v>NACIONAL</v>
      </c>
      <c r="M448" s="23" t="s">
        <v>618</v>
      </c>
      <c r="N448" s="23" t="str" cm="1">
        <f t="array" ref="N448">IFERROR(IF(M448="Principal","LES_ACTIVE",LES_INACTIVE),0)</f>
        <v>LES_ACTIVE</v>
      </c>
      <c r="O448" s="23">
        <f t="shared" si="80"/>
        <v>16</v>
      </c>
      <c r="P448" s="23" t="str">
        <f t="shared" si="77"/>
        <v>03840292Principal</v>
      </c>
    </row>
    <row r="449" spans="1:16" ht="14.45" hidden="1">
      <c r="A449" s="26" t="s">
        <v>698</v>
      </c>
      <c r="B449" s="23" t="str">
        <f>IFERROR(VLOOKUP(A449,hoja!$A$2:$E$970,4,FALSE),0)</f>
        <v>COSTA</v>
      </c>
      <c r="C449" s="23" t="str">
        <f>IFERROR(VLOOKUP(A449,hoja!$A$2:$E$1370,5,FALSE),0)</f>
        <v>CAUCASIA</v>
      </c>
      <c r="D449" s="23" t="str">
        <f>IFERROR(VLOOKUP(A449,hoja!A:D,3,FALSE),0)</f>
        <v>0384</v>
      </c>
      <c r="E449" s="23" t="s">
        <v>721</v>
      </c>
      <c r="F449" s="23" t="str">
        <f>IFERROR(VLOOKUP(E449,hoja!$A$2:$E$970,4,FALSE),0)</f>
        <v>ANTIOQUIA</v>
      </c>
      <c r="G449" s="23" t="str">
        <f>IFERROR(VLOOKUP(E449,hoja!$A$2:$E$970,5,FALSE),0)</f>
        <v>RIONEGRO</v>
      </c>
      <c r="H449" s="103" t="str">
        <f>IFERROR(VLOOKUP(E449,hoja!A:C,3,FALSE),0)</f>
        <v>0090</v>
      </c>
      <c r="I449" s="24" t="str">
        <f t="shared" si="78"/>
        <v>03840090</v>
      </c>
      <c r="J449" s="23">
        <v>16.366666666581295</v>
      </c>
      <c r="K449" s="23">
        <v>309.16399999999999</v>
      </c>
      <c r="L449" s="23" t="str">
        <f>IF(B449=F449,"REGIONAL","NACIONAL")</f>
        <v>NACIONAL</v>
      </c>
      <c r="M449" s="23" t="s">
        <v>618</v>
      </c>
      <c r="N449" s="23" t="str" cm="1">
        <f t="array" ref="N449">IFERROR(IF(M449="Principal","LES_ACTIVE",LES_INACTIVE),0)</f>
        <v>LES_ACTIVE</v>
      </c>
      <c r="O449" s="23">
        <f t="shared" si="80"/>
        <v>16</v>
      </c>
      <c r="P449" s="23" t="str">
        <f t="shared" si="77"/>
        <v>03840090Principal</v>
      </c>
    </row>
    <row r="450" spans="1:16" ht="14.45" hidden="1">
      <c r="A450" s="26" t="s">
        <v>698</v>
      </c>
      <c r="B450" s="23" t="str">
        <f>IFERROR(VLOOKUP(A450,hoja!$A$2:$E$970,4,FALSE),0)</f>
        <v>COSTA</v>
      </c>
      <c r="C450" s="23" t="str">
        <f>IFERROR(VLOOKUP(A450,hoja!$A$2:$E$1370,5,FALSE),0)</f>
        <v>CAUCASIA</v>
      </c>
      <c r="D450" s="23" t="str">
        <f>IFERROR(VLOOKUP(A450,hoja!A:D,3,FALSE),0)</f>
        <v>0384</v>
      </c>
      <c r="E450" s="23" t="s">
        <v>666</v>
      </c>
      <c r="F450" s="23" t="str">
        <f>IFERROR(VLOOKUP(E450,hoja!$A$2:$E$970,4,FALSE),0)</f>
        <v>COSTA</v>
      </c>
      <c r="G450" s="23" t="str">
        <f>IFERROR(VLOOKUP(E450,hoja!$A$2:$E$970,5,FALSE),0)</f>
        <v>SINCELEJO</v>
      </c>
      <c r="H450" s="103" t="str">
        <f>IFERROR(VLOOKUP(E450,hoja!A:C,3,FALSE),0)</f>
        <v>0382</v>
      </c>
      <c r="I450" s="24" t="str">
        <f t="shared" si="78"/>
        <v>03840382</v>
      </c>
      <c r="J450" s="23">
        <v>4.8000000001047738</v>
      </c>
      <c r="K450" s="23">
        <v>196.489</v>
      </c>
      <c r="L450" s="23" t="str">
        <f t="shared" si="79"/>
        <v>REGIONAL</v>
      </c>
      <c r="M450" s="23" t="s">
        <v>618</v>
      </c>
      <c r="N450" s="23" t="str" cm="1">
        <f t="array" ref="N450">IFERROR(IF(M450="Principal","LES_ACTIVE",LES_INACTIVE),0)</f>
        <v>LES_ACTIVE</v>
      </c>
      <c r="O450" s="23">
        <f t="shared" si="80"/>
        <v>25</v>
      </c>
      <c r="P450" s="23" t="str">
        <f t="shared" si="77"/>
        <v>03840382Principal</v>
      </c>
    </row>
    <row r="451" spans="1:16" ht="14.45" hidden="1">
      <c r="A451" s="26" t="s">
        <v>698</v>
      </c>
      <c r="B451" s="23" t="str">
        <f>IFERROR(VLOOKUP(A451,hoja!$A$2:$E$970,4,FALSE),0)</f>
        <v>COSTA</v>
      </c>
      <c r="C451" s="23" t="str">
        <f>IFERROR(VLOOKUP(A451,hoja!$A$2:$E$1370,5,FALSE),0)</f>
        <v>CAUCASIA</v>
      </c>
      <c r="D451" s="23" t="str">
        <f>IFERROR(VLOOKUP(A451,hoja!A:D,3,FALSE),0)</f>
        <v>0384</v>
      </c>
      <c r="E451" s="23" t="s">
        <v>630</v>
      </c>
      <c r="F451" s="23" t="str">
        <f>IFERROR(VLOOKUP(E451,hoja!$A$2:$E$970,4,FALSE),0)</f>
        <v>CENTRO</v>
      </c>
      <c r="G451" s="23" t="str">
        <f>IFERROR(VLOOKUP(E451,hoja!$A$2:$E$970,5,FALSE),0)</f>
        <v>SESQUILÉ</v>
      </c>
      <c r="H451" s="103" t="str">
        <f>IFERROR(VLOOKUP(E451,hoja!A:C,3,FALSE),0)</f>
        <v>1501</v>
      </c>
      <c r="I451" s="24" t="str">
        <f t="shared" si="78"/>
        <v>03841501</v>
      </c>
      <c r="J451" s="23">
        <v>40.716666666761739</v>
      </c>
      <c r="K451" s="23">
        <v>752.21699999999998</v>
      </c>
      <c r="L451" s="23" t="str">
        <f>IF(B451=F451,"REGIONAL","NACIONAL")</f>
        <v>NACIONAL</v>
      </c>
      <c r="M451" s="23" t="s">
        <v>632</v>
      </c>
      <c r="N451" s="23" t="s">
        <v>622</v>
      </c>
      <c r="O451" s="23">
        <f t="shared" si="80"/>
        <v>12</v>
      </c>
      <c r="P451" s="23" t="str">
        <f t="shared" si="77"/>
        <v>03841501Chía</v>
      </c>
    </row>
    <row r="452" spans="1:16" ht="14.45" hidden="1">
      <c r="A452" s="26" t="s">
        <v>698</v>
      </c>
      <c r="B452" s="23" t="str">
        <f>IFERROR(VLOOKUP(A452,hoja!$A$2:$E$970,4,FALSE),0)</f>
        <v>COSTA</v>
      </c>
      <c r="C452" s="23" t="str">
        <f>IFERROR(VLOOKUP(A452,hoja!$A$2:$E$1370,5,FALSE),0)</f>
        <v>CAUCASIA</v>
      </c>
      <c r="D452" s="23" t="str">
        <f>IFERROR(VLOOKUP(A452,hoja!A:D,3,FALSE),0)</f>
        <v>0384</v>
      </c>
      <c r="E452" s="23" t="s">
        <v>634</v>
      </c>
      <c r="F452" s="23" t="str">
        <f>IFERROR(VLOOKUP(E452,hoja!$A$2:$E$970,4,FALSE),0)</f>
        <v>CENTRO</v>
      </c>
      <c r="G452" s="23" t="str">
        <f>IFERROR(VLOOKUP(E452,hoja!$A$2:$E$970,5,FALSE),0)</f>
        <v>BOGOTÁ</v>
      </c>
      <c r="H452" s="103" t="str">
        <f>IFERROR(VLOOKUP(E452,hoja!A:C,3,FALSE),0)</f>
        <v>0011</v>
      </c>
      <c r="I452" s="24" t="str">
        <f t="shared" si="78"/>
        <v>03840011</v>
      </c>
      <c r="J452" s="23">
        <v>30.502222222101409</v>
      </c>
      <c r="K452" s="23">
        <v>711.05100000000004</v>
      </c>
      <c r="L452" s="23" t="str">
        <f t="shared" ref="L452:L454" si="81">IF(B452=F452,"REGIONAL","NACIONAL")</f>
        <v>NACIONAL</v>
      </c>
      <c r="M452" s="23" t="s">
        <v>621</v>
      </c>
      <c r="N452" s="23" t="s">
        <v>624</v>
      </c>
      <c r="O452" s="23">
        <f t="shared" si="80"/>
        <v>12</v>
      </c>
      <c r="P452" s="23" t="str">
        <f t="shared" si="77"/>
        <v>03840011La vega</v>
      </c>
    </row>
    <row r="453" spans="1:16" ht="14.45" hidden="1">
      <c r="A453" s="26" t="s">
        <v>698</v>
      </c>
      <c r="B453" s="23" t="str">
        <f>IFERROR(VLOOKUP(A453,hoja!$A$2:$E$970,4,FALSE),0)</f>
        <v>COSTA</v>
      </c>
      <c r="C453" s="23" t="str">
        <f>IFERROR(VLOOKUP(A453,hoja!$A$2:$E$1370,5,FALSE),0)</f>
        <v>CAUCASIA</v>
      </c>
      <c r="D453" s="23" t="str">
        <f>IFERROR(VLOOKUP(A453,hoja!A:D,3,FALSE),0)</f>
        <v>0384</v>
      </c>
      <c r="E453" s="23" t="s">
        <v>634</v>
      </c>
      <c r="F453" s="23" t="str">
        <f>IFERROR(VLOOKUP(E453,hoja!$A$2:$E$970,4,FALSE),0)</f>
        <v>CENTRO</v>
      </c>
      <c r="G453" s="23" t="str">
        <f>IFERROR(VLOOKUP(E453,hoja!$A$2:$E$970,5,FALSE),0)</f>
        <v>BOGOTÁ</v>
      </c>
      <c r="H453" s="103" t="str">
        <f>IFERROR(VLOOKUP(E453,hoja!A:C,3,FALSE),0)</f>
        <v>0011</v>
      </c>
      <c r="I453" s="24" t="str">
        <f t="shared" si="78"/>
        <v>03840011</v>
      </c>
      <c r="K453" s="23">
        <v>721</v>
      </c>
      <c r="L453" s="23" t="str">
        <f t="shared" si="81"/>
        <v>NACIONAL</v>
      </c>
      <c r="M453" s="23" t="s">
        <v>623</v>
      </c>
      <c r="N453" s="23" t="s">
        <v>624</v>
      </c>
      <c r="O453" s="23">
        <f t="shared" si="80"/>
        <v>12</v>
      </c>
      <c r="P453" s="23" t="str">
        <f t="shared" si="77"/>
        <v>03840011Facatativa</v>
      </c>
    </row>
    <row r="454" spans="1:16" ht="14.45" hidden="1">
      <c r="A454" s="26" t="s">
        <v>698</v>
      </c>
      <c r="B454" s="23" t="str">
        <f>IFERROR(VLOOKUP(A454,hoja!$A$2:$E$970,4,FALSE),0)</f>
        <v>COSTA</v>
      </c>
      <c r="C454" s="23" t="str">
        <f>IFERROR(VLOOKUP(A454,hoja!$A$2:$E$1370,5,FALSE),0)</f>
        <v>CAUCASIA</v>
      </c>
      <c r="D454" s="23" t="str">
        <f>IFERROR(VLOOKUP(A454,hoja!A:D,3,FALSE),0)</f>
        <v>0384</v>
      </c>
      <c r="E454" s="23" t="s">
        <v>635</v>
      </c>
      <c r="F454" s="23" t="str">
        <f>IFERROR(VLOOKUP(E454,hoja!$A$2:$E$970,4,FALSE),0)</f>
        <v>CENTRO</v>
      </c>
      <c r="G454" s="23" t="str">
        <f>IFERROR(VLOOKUP(E454,hoja!$A$2:$E$970,5,FALSE),0)</f>
        <v>BOGOTÁ</v>
      </c>
      <c r="H454" s="103" t="str">
        <f>IFERROR(VLOOKUP(E454,hoja!A:C,3,FALSE),0)</f>
        <v>0021</v>
      </c>
      <c r="I454" s="24" t="str">
        <f t="shared" si="78"/>
        <v>03840021</v>
      </c>
      <c r="K454" s="23">
        <v>715</v>
      </c>
      <c r="L454" s="23" t="str">
        <f t="shared" si="81"/>
        <v>NACIONAL</v>
      </c>
      <c r="M454" s="23" t="s">
        <v>623</v>
      </c>
      <c r="N454" s="23" t="s">
        <v>624</v>
      </c>
      <c r="O454" s="23">
        <f t="shared" si="80"/>
        <v>12</v>
      </c>
      <c r="P454" s="23" t="str">
        <f t="shared" si="77"/>
        <v>03840021Facatativa</v>
      </c>
    </row>
    <row r="455" spans="1:16" ht="14.45" hidden="1">
      <c r="A455" s="26" t="s">
        <v>698</v>
      </c>
      <c r="B455" s="23" t="str">
        <f>IFERROR(VLOOKUP(A455,hoja!$A$2:$E$970,4,FALSE),0)</f>
        <v>COSTA</v>
      </c>
      <c r="C455" s="23" t="str">
        <f>IFERROR(VLOOKUP(A455,hoja!$A$2:$E$1370,5,FALSE),0)</f>
        <v>CAUCASIA</v>
      </c>
      <c r="D455" s="23" t="str">
        <f>IFERROR(VLOOKUP(A455,hoja!A:D,3,FALSE),0)</f>
        <v>0384</v>
      </c>
      <c r="E455" s="23" t="s">
        <v>667</v>
      </c>
      <c r="F455" s="23" t="str">
        <f>IFERROR(VLOOKUP(E455,hoja!$A$2:$E$970,4,FALSE),0)</f>
        <v>COSTA</v>
      </c>
      <c r="G455" s="23" t="str">
        <f>IFERROR(VLOOKUP(E455,hoja!$A$2:$E$970,5,FALSE),0)</f>
        <v>MONTERÍA</v>
      </c>
      <c r="H455" s="103" t="str">
        <f>IFERROR(VLOOKUP(E455,hoja!A:C,3,FALSE),0)</f>
        <v>0381</v>
      </c>
      <c r="I455" s="24" t="str">
        <f t="shared" si="78"/>
        <v>03840381</v>
      </c>
      <c r="J455" s="23">
        <v>2.4499999999534339</v>
      </c>
      <c r="K455" s="23">
        <v>127.3515</v>
      </c>
      <c r="L455" s="23" t="str">
        <f t="shared" si="79"/>
        <v>REGIONAL</v>
      </c>
      <c r="M455" s="23" t="s">
        <v>618</v>
      </c>
      <c r="N455" s="23" t="str" cm="1">
        <f t="array" ref="N455">IFERROR(IF(M455="Principal","LES_ACTIVE",LES_INACTIVE),0)</f>
        <v>LES_ACTIVE</v>
      </c>
      <c r="O455" s="23">
        <f t="shared" si="80"/>
        <v>25</v>
      </c>
      <c r="P455" s="23" t="str">
        <f t="shared" si="77"/>
        <v>03840381Principal</v>
      </c>
    </row>
    <row r="456" spans="1:16" ht="14.45" hidden="1">
      <c r="A456" s="26" t="s">
        <v>698</v>
      </c>
      <c r="B456" s="23" t="str">
        <f>IFERROR(VLOOKUP(A456,hoja!$A$2:$E$970,4,FALSE),0)</f>
        <v>COSTA</v>
      </c>
      <c r="C456" s="23" t="str">
        <f>IFERROR(VLOOKUP(A456,hoja!$A$2:$E$1370,5,FALSE),0)</f>
        <v>CAUCASIA</v>
      </c>
      <c r="D456" s="23" t="str">
        <f>IFERROR(VLOOKUP(A456,hoja!A:D,3,FALSE),0)</f>
        <v>0384</v>
      </c>
      <c r="E456" s="23" t="s">
        <v>637</v>
      </c>
      <c r="F456" s="23" t="str">
        <f>IFERROR(VLOOKUP(E456,hoja!$A$2:$E$970,4,FALSE),0)</f>
        <v>SANTANDER</v>
      </c>
      <c r="G456" s="23" t="str">
        <f>IFERROR(VLOOKUP(E456,hoja!$A$2:$E$970,5,FALSE),0)</f>
        <v>PIEDECUESTA</v>
      </c>
      <c r="H456" s="103" t="str">
        <f>IFERROR(VLOOKUP(E456,hoja!A:C,3,FALSE),0)</f>
        <v>0422</v>
      </c>
      <c r="I456" s="24" t="str">
        <f t="shared" si="78"/>
        <v>03840422</v>
      </c>
      <c r="J456" s="23">
        <v>45.915555555577157</v>
      </c>
      <c r="K456" s="23">
        <v>812.94449999999995</v>
      </c>
      <c r="L456" s="23" t="str">
        <f>IF(B456=F456,"REGIONAL","NACIONAL")</f>
        <v>NACIONAL</v>
      </c>
      <c r="M456" s="23" t="s">
        <v>696</v>
      </c>
      <c r="N456" s="23" t="s">
        <v>622</v>
      </c>
      <c r="O456" s="23">
        <f t="shared" si="80"/>
        <v>8</v>
      </c>
      <c r="P456" s="23" t="str">
        <f t="shared" si="77"/>
        <v>03840422Magdalena Medio</v>
      </c>
    </row>
    <row r="457" spans="1:16" ht="14.45" hidden="1">
      <c r="A457" s="26" t="s">
        <v>698</v>
      </c>
      <c r="B457" s="23" t="str">
        <f>IFERROR(VLOOKUP(A457,hoja!$A$2:$E$970,4,FALSE),0)</f>
        <v>COSTA</v>
      </c>
      <c r="C457" s="23" t="str">
        <f>IFERROR(VLOOKUP(A457,hoja!$A$2:$E$1370,5,FALSE),0)</f>
        <v>CAUCASIA</v>
      </c>
      <c r="D457" s="23" t="str">
        <f>IFERROR(VLOOKUP(A457,hoja!A:D,3,FALSE),0)</f>
        <v>0384</v>
      </c>
      <c r="E457" s="23" t="s">
        <v>770</v>
      </c>
      <c r="F457" s="23" t="str">
        <f>IFERROR(VLOOKUP(E457,hoja!$A$2:$E$970,4,FALSE),0)</f>
        <v>ANTIOQUIA</v>
      </c>
      <c r="G457" s="23" t="str">
        <f>IFERROR(VLOOKUP(E457,hoja!$A$2:$E$970,5,FALSE),0)</f>
        <v>RIONEGRO</v>
      </c>
      <c r="H457" s="103" t="str">
        <f>IFERROR(VLOOKUP(E457,hoja!A:C,3,FALSE),0)</f>
        <v>3041</v>
      </c>
      <c r="I457" s="24" t="str">
        <f t="shared" si="78"/>
        <v>03843041</v>
      </c>
      <c r="J457" s="23">
        <v>16.466666666732635</v>
      </c>
      <c r="K457" s="23">
        <v>314.74599999999998</v>
      </c>
      <c r="L457" s="23" t="str">
        <f t="shared" ref="L457:L459" si="82">IF(B457=F457,"REGIONAL","NACIONAL")</f>
        <v>NACIONAL</v>
      </c>
      <c r="M457" s="23" t="s">
        <v>618</v>
      </c>
      <c r="N457" s="23" t="str" cm="1">
        <f t="array" ref="N457">IFERROR(IF(M457="Principal","LES_ACTIVE",LES_INACTIVE),0)</f>
        <v>LES_ACTIVE</v>
      </c>
      <c r="O457" s="23">
        <f t="shared" si="80"/>
        <v>16</v>
      </c>
      <c r="P457" s="23" t="str">
        <f t="shared" si="77"/>
        <v>03843041Principal</v>
      </c>
    </row>
    <row r="458" spans="1:16" ht="14.45" hidden="1">
      <c r="A458" s="26" t="s">
        <v>698</v>
      </c>
      <c r="B458" s="23" t="str">
        <f>IFERROR(VLOOKUP(A458,hoja!$A$2:$E$970,4,FALSE),0)</f>
        <v>COSTA</v>
      </c>
      <c r="C458" s="23" t="str">
        <f>IFERROR(VLOOKUP(A458,hoja!$A$2:$E$1370,5,FALSE),0)</f>
        <v>CAUCASIA</v>
      </c>
      <c r="D458" s="23" t="str">
        <f>IFERROR(VLOOKUP(A458,hoja!A:D,3,FALSE),0)</f>
        <v>0384</v>
      </c>
      <c r="E458" s="23" t="s">
        <v>617</v>
      </c>
      <c r="F458" s="23" t="str">
        <f>IFERROR(VLOOKUP(E458,hoja!$A$2:$E$970,4,FALSE),0)</f>
        <v>ANTIOQUIA</v>
      </c>
      <c r="G458" s="23" t="str">
        <f>IFERROR(VLOOKUP(E458,hoja!$A$2:$E$970,5,FALSE),0)</f>
        <v>MEDELLÍN</v>
      </c>
      <c r="H458" s="103">
        <f>IFERROR(VLOOKUP(E458,hoja!A:C,3,FALSE),0)</f>
        <v>50443</v>
      </c>
      <c r="I458" s="24" t="str">
        <f t="shared" si="78"/>
        <v>038450443</v>
      </c>
      <c r="K458" s="23">
        <v>269</v>
      </c>
      <c r="L458" s="23" t="str">
        <f t="shared" si="82"/>
        <v>NACIONAL</v>
      </c>
      <c r="M458" s="23" t="s">
        <v>618</v>
      </c>
      <c r="N458" s="23" t="str" cm="1">
        <f t="array" ref="N458">IFERROR(IF(M458="Principal","LES_ACTIVE",LES_INACTIVE),0)</f>
        <v>LES_ACTIVE</v>
      </c>
      <c r="O458" s="23">
        <f t="shared" si="80"/>
        <v>16</v>
      </c>
      <c r="P458" s="23" t="str">
        <f t="shared" si="77"/>
        <v>038450443Principal</v>
      </c>
    </row>
    <row r="459" spans="1:16" ht="14.45" hidden="1">
      <c r="A459" s="26" t="s">
        <v>698</v>
      </c>
      <c r="B459" s="23" t="str">
        <f>IFERROR(VLOOKUP(A459,hoja!$A$2:$E$970,4,FALSE),0)</f>
        <v>COSTA</v>
      </c>
      <c r="C459" s="23" t="str">
        <f>IFERROR(VLOOKUP(A459,hoja!$A$2:$E$1370,5,FALSE),0)</f>
        <v>CAUCASIA</v>
      </c>
      <c r="D459" s="23" t="str">
        <f>IFERROR(VLOOKUP(A459,hoja!A:D,3,FALSE),0)</f>
        <v>0384</v>
      </c>
      <c r="E459" s="23" t="s">
        <v>641</v>
      </c>
      <c r="F459" s="23" t="str">
        <f>IFERROR(VLOOKUP(E459,hoja!$A$2:$E$970,4,FALSE),0)</f>
        <v>ANTIOQUIA</v>
      </c>
      <c r="G459" s="23" t="str">
        <f>IFERROR(VLOOKUP(E459,hoja!$A$2:$E$970,5,FALSE),0)</f>
        <v>MEDELLÍN</v>
      </c>
      <c r="H459" s="103" t="str">
        <f>IFERROR(VLOOKUP(E459,hoja!A:C,3,FALSE),0)</f>
        <v>0079</v>
      </c>
      <c r="I459" s="24" t="str">
        <f t="shared" si="78"/>
        <v>03840079</v>
      </c>
      <c r="J459" s="23">
        <v>21.033333333441988</v>
      </c>
      <c r="K459" s="23">
        <v>278</v>
      </c>
      <c r="L459" s="23" t="str">
        <f t="shared" si="82"/>
        <v>NACIONAL</v>
      </c>
      <c r="M459" s="23" t="s">
        <v>618</v>
      </c>
      <c r="N459" s="23" t="str" cm="1">
        <f t="array" ref="N459">IFERROR(IF(M459="Principal","LES_ACTIVE",LES_INACTIVE),0)</f>
        <v>LES_ACTIVE</v>
      </c>
      <c r="O459" s="23">
        <v>24</v>
      </c>
      <c r="P459" s="23" t="str">
        <f t="shared" si="77"/>
        <v>03840079Principal</v>
      </c>
    </row>
    <row r="460" spans="1:16" ht="14.45" hidden="1">
      <c r="A460" s="26" t="s">
        <v>698</v>
      </c>
      <c r="B460" s="23" t="str">
        <f>IFERROR(VLOOKUP(A460,hoja!$A$2:$E$970,4,FALSE),0)</f>
        <v>COSTA</v>
      </c>
      <c r="C460" s="23" t="str">
        <f>IFERROR(VLOOKUP(A460,hoja!$A$2:$E$1370,5,FALSE),0)</f>
        <v>CAUCASIA</v>
      </c>
      <c r="D460" s="23" t="str">
        <f>IFERROR(VLOOKUP(A460,hoja!A:D,3,FALSE),0)</f>
        <v>0384</v>
      </c>
      <c r="E460" s="23" t="s">
        <v>642</v>
      </c>
      <c r="F460" s="23" t="str">
        <f>IFERROR(VLOOKUP(E460,hoja!$A$2:$E$970,4,FALSE),0)</f>
        <v>COSTA</v>
      </c>
      <c r="G460" s="23" t="str">
        <f>IFERROR(VLOOKUP(E460,hoja!$A$2:$E$970,5,FALSE),0)</f>
        <v>BARRANQUILLA</v>
      </c>
      <c r="H460" s="103" t="str">
        <f>IFERROR(VLOOKUP(E460,hoja!A:C,3,FALSE),0)</f>
        <v>0111</v>
      </c>
      <c r="I460" s="24" t="str">
        <f t="shared" si="78"/>
        <v>03840111</v>
      </c>
      <c r="J460" s="23">
        <v>10.200000000069849</v>
      </c>
      <c r="K460" s="23">
        <v>402.65699999999998</v>
      </c>
      <c r="L460" s="23" t="str">
        <f t="shared" si="79"/>
        <v>REGIONAL</v>
      </c>
      <c r="M460" s="23" t="s">
        <v>618</v>
      </c>
      <c r="N460" s="23" t="str" cm="1">
        <f t="array" ref="N460">IFERROR(IF(M460="Principal","LES_ACTIVE",LES_INACTIVE),0)</f>
        <v>LES_ACTIVE</v>
      </c>
      <c r="O460" s="23">
        <f t="shared" si="80"/>
        <v>16</v>
      </c>
      <c r="P460" s="23" t="str">
        <f t="shared" si="77"/>
        <v>03840111Principal</v>
      </c>
    </row>
    <row r="461" spans="1:16" ht="14.45" hidden="1">
      <c r="A461" s="26" t="s">
        <v>698</v>
      </c>
      <c r="B461" s="23" t="str">
        <f>IFERROR(VLOOKUP(A461,hoja!$A$2:$E$970,4,FALSE),0)</f>
        <v>COSTA</v>
      </c>
      <c r="C461" s="23" t="str">
        <f>IFERROR(VLOOKUP(A461,hoja!$A$2:$E$1370,5,FALSE),0)</f>
        <v>CAUCASIA</v>
      </c>
      <c r="D461" s="23" t="str">
        <f>IFERROR(VLOOKUP(A461,hoja!A:D,3,FALSE),0)</f>
        <v>0384</v>
      </c>
      <c r="E461" s="23" t="s">
        <v>672</v>
      </c>
      <c r="F461" s="23" t="str">
        <f>IFERROR(VLOOKUP(E461,hoja!$A$2:$E$970,4,FALSE),0)</f>
        <v>ANTIOQUIA</v>
      </c>
      <c r="G461" s="23" t="str">
        <f>IFERROR(VLOOKUP(E461,hoja!$A$2:$E$970,5,FALSE),0)</f>
        <v>MEDELLÍN</v>
      </c>
      <c r="H461" s="103" t="str">
        <f>IFERROR(VLOOKUP(E461,hoja!A:C,3,FALSE),0)</f>
        <v>0092</v>
      </c>
      <c r="I461" s="24" t="str">
        <f t="shared" si="78"/>
        <v>03840092</v>
      </c>
      <c r="J461" s="23">
        <v>17.816666666592937</v>
      </c>
      <c r="K461" s="23">
        <v>289.27199999999999</v>
      </c>
      <c r="L461" s="23" t="str">
        <f>IF(B461=F461,"REGIONAL","NACIONAL")</f>
        <v>NACIONAL</v>
      </c>
      <c r="M461" s="23" t="s">
        <v>618</v>
      </c>
      <c r="N461" s="23" t="str" cm="1">
        <f t="array" ref="N461">IFERROR(IF(M461="Principal","LES_ACTIVE",LES_INACTIVE),0)</f>
        <v>LES_ACTIVE</v>
      </c>
      <c r="O461" s="23">
        <f t="shared" si="80"/>
        <v>16</v>
      </c>
      <c r="P461" s="23" t="str">
        <f t="shared" si="77"/>
        <v>03840092Principal</v>
      </c>
    </row>
    <row r="462" spans="1:16" ht="14.45" hidden="1">
      <c r="A462" s="26" t="s">
        <v>698</v>
      </c>
      <c r="B462" s="23" t="str">
        <f>IFERROR(VLOOKUP(A462,hoja!$A$2:$E$970,4,FALSE),0)</f>
        <v>COSTA</v>
      </c>
      <c r="C462" s="23" t="str">
        <f>IFERROR(VLOOKUP(A462,hoja!$A$2:$E$1370,5,FALSE),0)</f>
        <v>CAUCASIA</v>
      </c>
      <c r="D462" s="23" t="str">
        <f>IFERROR(VLOOKUP(A462,hoja!A:D,3,FALSE),0)</f>
        <v>0384</v>
      </c>
      <c r="E462" s="23" t="s">
        <v>645</v>
      </c>
      <c r="F462" s="23" t="str">
        <f>IFERROR(VLOOKUP(E462,hoja!$A$2:$E$970,4,FALSE),0)</f>
        <v>OCCIDENTE</v>
      </c>
      <c r="G462" s="23" t="str">
        <f>IFERROR(VLOOKUP(E462,hoja!$A$2:$E$970,5,FALSE),0)</f>
        <v>CALI</v>
      </c>
      <c r="H462" s="103" t="str">
        <f>IFERROR(VLOOKUP(E462,hoja!A:C,3,FALSE),0)</f>
        <v>0410</v>
      </c>
      <c r="I462" s="24" t="str">
        <f t="shared" si="78"/>
        <v>03840410</v>
      </c>
      <c r="K462" s="23">
        <v>687</v>
      </c>
      <c r="L462" s="23" t="str">
        <f>IF(B462=F462,"REGIONAL","NACIONAL")</f>
        <v>NACIONAL</v>
      </c>
      <c r="M462" s="23" t="s">
        <v>618</v>
      </c>
      <c r="N462" s="23" t="str" cm="1">
        <f t="array" ref="N462">IFERROR(IF(M462="Principal","LES_ACTIVE",LES_INACTIVE),0)</f>
        <v>LES_ACTIVE</v>
      </c>
      <c r="O462" s="23">
        <f t="shared" si="80"/>
        <v>12</v>
      </c>
      <c r="P462" s="23" t="str">
        <f t="shared" si="77"/>
        <v>03840410Principal</v>
      </c>
    </row>
    <row r="463" spans="1:16" ht="14.45" hidden="1">
      <c r="A463" s="26" t="s">
        <v>698</v>
      </c>
      <c r="B463" s="23" t="str">
        <f>IFERROR(VLOOKUP(A463,hoja!$A$2:$E$970,4,FALSE),0)</f>
        <v>COSTA</v>
      </c>
      <c r="C463" s="23" t="str">
        <f>IFERROR(VLOOKUP(A463,hoja!$A$2:$E$1370,5,FALSE),0)</f>
        <v>CAUCASIA</v>
      </c>
      <c r="D463" s="23" t="str">
        <f>IFERROR(VLOOKUP(A463,hoja!A:D,3,FALSE),0)</f>
        <v>0384</v>
      </c>
      <c r="E463" s="23" t="s">
        <v>771</v>
      </c>
      <c r="F463" s="23" t="str">
        <f>IFERROR(VLOOKUP(E463,hoja!$A$2:$E$970,4,FALSE),0)</f>
        <v>COSTA</v>
      </c>
      <c r="G463" s="23" t="str">
        <f>IFERROR(VLOOKUP(E463,hoja!$A$2:$E$970,5,FALSE),0)</f>
        <v>CARMEN DE BOLIVA</v>
      </c>
      <c r="H463" s="103" t="str">
        <f>IFERROR(VLOOKUP(E463,hoja!A:C,3,FALSE),0)</f>
        <v>60063</v>
      </c>
      <c r="I463" s="24" t="str">
        <f t="shared" si="78"/>
        <v>038460063</v>
      </c>
      <c r="J463" s="23">
        <v>4.2333333333372138</v>
      </c>
      <c r="K463" s="23">
        <v>160.22200000000001</v>
      </c>
      <c r="L463" s="23" t="str">
        <f t="shared" si="79"/>
        <v>REGIONAL</v>
      </c>
      <c r="M463" s="23" t="s">
        <v>618</v>
      </c>
      <c r="N463" s="23" t="str" cm="1">
        <f t="array" ref="N463">IFERROR(IF(M463="Principal","LES_ACTIVE",LES_INACTIVE),0)</f>
        <v>LES_ACTIVE</v>
      </c>
      <c r="O463" s="23">
        <f t="shared" si="80"/>
        <v>25</v>
      </c>
      <c r="P463" s="23" t="str">
        <f t="shared" si="77"/>
        <v>038460063Principal</v>
      </c>
    </row>
    <row r="464" spans="1:16" ht="14.45" hidden="1">
      <c r="A464" s="26" t="s">
        <v>698</v>
      </c>
      <c r="B464" s="23" t="str">
        <f>IFERROR(VLOOKUP(A464,hoja!$A$2:$E$970,4,FALSE),0)</f>
        <v>COSTA</v>
      </c>
      <c r="C464" s="23" t="str">
        <f>IFERROR(VLOOKUP(A464,hoja!$A$2:$E$1370,5,FALSE),0)</f>
        <v>CAUCASIA</v>
      </c>
      <c r="D464" s="23" t="str">
        <f>IFERROR(VLOOKUP(A464,hoja!A:D,3,FALSE),0)</f>
        <v>0384</v>
      </c>
      <c r="E464" s="23" t="s">
        <v>772</v>
      </c>
      <c r="F464" s="23" t="str">
        <f>IFERROR(VLOOKUP(E464,hoja!$A$2:$E$970,4,FALSE),0)</f>
        <v>OCCIDENTE</v>
      </c>
      <c r="G464" s="23" t="str">
        <f>IFERROR(VLOOKUP(E464,hoja!$A$2:$E$970,5,FALSE),0)</f>
        <v>CHINÚ</v>
      </c>
      <c r="H464" s="103" t="str">
        <f>IFERROR(VLOOKUP(E464,hoja!A:C,3,FALSE),0)</f>
        <v>60066</v>
      </c>
      <c r="I464" s="24" t="str">
        <f t="shared" si="78"/>
        <v>038460066</v>
      </c>
      <c r="J464" s="23">
        <v>3.8681944443960674</v>
      </c>
      <c r="K464" s="23">
        <v>160.66399999999999</v>
      </c>
      <c r="L464" s="23" t="str">
        <f>IF(B464=F464,"REGIONAL","NACIONAL")</f>
        <v>NACIONAL</v>
      </c>
      <c r="M464" s="23" t="s">
        <v>618</v>
      </c>
      <c r="N464" s="23" t="str" cm="1">
        <f t="array" ref="N464">IFERROR(IF(M464="Principal","LES_ACTIVE",LES_INACTIVE),0)</f>
        <v>LES_ACTIVE</v>
      </c>
      <c r="O464" s="23">
        <f t="shared" si="80"/>
        <v>25</v>
      </c>
      <c r="P464" s="23" t="str">
        <f t="shared" si="77"/>
        <v>038460066Principal</v>
      </c>
    </row>
    <row r="465" spans="1:16" ht="14.45" hidden="1">
      <c r="A465" s="26" t="s">
        <v>698</v>
      </c>
      <c r="B465" s="23" t="str">
        <f>IFERROR(VLOOKUP(A465,hoja!$A$2:$E$970,4,FALSE),0)</f>
        <v>COSTA</v>
      </c>
      <c r="C465" s="23" t="str">
        <f>IFERROR(VLOOKUP(A465,hoja!$A$2:$E$1370,5,FALSE),0)</f>
        <v>CAUCASIA</v>
      </c>
      <c r="D465" s="23" t="str">
        <f>IFERROR(VLOOKUP(A465,hoja!A:D,3,FALSE),0)</f>
        <v>0384</v>
      </c>
      <c r="E465" s="23" t="s">
        <v>773</v>
      </c>
      <c r="F465" s="23">
        <f>IFERROR(VLOOKUP(E465,hoja!$A$2:$E$970,4,FALSE),0)</f>
        <v>0</v>
      </c>
      <c r="G465" s="23">
        <f>IFERROR(VLOOKUP(E465,hoja!$A$2:$E$970,5,FALSE),0)</f>
        <v>0</v>
      </c>
      <c r="H465" s="103">
        <f>IFERROR(VLOOKUP(E465,hoja!A:C,3,FALSE),0)</f>
        <v>0</v>
      </c>
      <c r="I465" s="24" t="str">
        <f t="shared" si="78"/>
        <v>03840</v>
      </c>
      <c r="J465" s="23">
        <v>2.4170833333628252</v>
      </c>
      <c r="K465" s="23">
        <v>120.108</v>
      </c>
      <c r="L465" s="23" t="str">
        <f>IF(B465=F465,"REGIONAL","NACIONAL")</f>
        <v>NACIONAL</v>
      </c>
      <c r="M465" s="23" t="s">
        <v>618</v>
      </c>
      <c r="N465" s="23" t="str" cm="1">
        <f t="array" ref="N465">IFERROR(IF(M465="Principal","LES_ACTIVE",LES_INACTIVE),0)</f>
        <v>LES_ACTIVE</v>
      </c>
      <c r="O465" s="23">
        <f t="shared" si="80"/>
        <v>25</v>
      </c>
      <c r="P465" s="23" t="str">
        <f t="shared" si="77"/>
        <v>03840Principal</v>
      </c>
    </row>
    <row r="466" spans="1:16" ht="14.45" hidden="1">
      <c r="A466" s="26" t="s">
        <v>698</v>
      </c>
      <c r="B466" s="23" t="str">
        <f>IFERROR(VLOOKUP(A466,hoja!$A$2:$E$970,4,FALSE),0)</f>
        <v>COSTA</v>
      </c>
      <c r="C466" s="23" t="str">
        <f>IFERROR(VLOOKUP(A466,hoja!$A$2:$E$1370,5,FALSE),0)</f>
        <v>CAUCASIA</v>
      </c>
      <c r="D466" s="23" t="str">
        <f>IFERROR(VLOOKUP(A466,hoja!A:D,3,FALSE),0)</f>
        <v>0384</v>
      </c>
      <c r="E466" s="23" t="s">
        <v>774</v>
      </c>
      <c r="F466" s="23" t="str">
        <f>IFERROR(VLOOKUP(E466,hoja!$A$2:$E$970,4,FALSE),0)</f>
        <v>COSTA</v>
      </c>
      <c r="G466" s="23" t="str">
        <f>IFERROR(VLOOKUP(E466,hoja!$A$2:$E$970,5,FALSE),0)</f>
        <v>SAMPUES</v>
      </c>
      <c r="H466" s="103" t="str">
        <f>IFERROR(VLOOKUP(E466,hoja!A:C,3,FALSE),0)</f>
        <v>60082</v>
      </c>
      <c r="I466" s="24" t="str">
        <f t="shared" si="78"/>
        <v>038460082</v>
      </c>
      <c r="J466" s="23">
        <v>3.5333333333255723</v>
      </c>
      <c r="K466" s="23">
        <v>168.31399999999999</v>
      </c>
      <c r="L466" s="23" t="str">
        <f t="shared" si="79"/>
        <v>REGIONAL</v>
      </c>
      <c r="M466" s="23" t="s">
        <v>618</v>
      </c>
      <c r="N466" s="23" t="str" cm="1">
        <f t="array" ref="N466">IFERROR(IF(M466="Principal","LES_ACTIVE",LES_INACTIVE),0)</f>
        <v>LES_ACTIVE</v>
      </c>
      <c r="O466" s="23">
        <f t="shared" si="80"/>
        <v>25</v>
      </c>
      <c r="P466" s="23" t="str">
        <f t="shared" si="77"/>
        <v>038460082Principal</v>
      </c>
    </row>
    <row r="467" spans="1:16" ht="14.45" hidden="1">
      <c r="A467" s="26" t="s">
        <v>699</v>
      </c>
      <c r="B467" s="23" t="str">
        <f>IFERROR(VLOOKUP(A467,hoja!$A$2:$E$970,4,FALSE),0)</f>
        <v>ANTIOQUIA</v>
      </c>
      <c r="C467" s="23" t="str">
        <f>IFERROR(VLOOKUP(A467,hoja!$A$2:$E$1370,5,FALSE),0)</f>
        <v>CHIGORODÓ</v>
      </c>
      <c r="D467" s="23" t="str">
        <f>IFERROR(VLOOKUP(A467,hoja!A:D,3,FALSE),0)</f>
        <v>0074</v>
      </c>
      <c r="E467" s="23" t="s">
        <v>661</v>
      </c>
      <c r="F467" s="23" t="str">
        <f>IFERROR(VLOOKUP(E467,hoja!$A$2:$E$970,4,FALSE),0)</f>
        <v>COSTA</v>
      </c>
      <c r="G467" s="23" t="str">
        <f>IFERROR(VLOOKUP(E467,hoja!$A$2:$E$970,5,FALSE),0)</f>
        <v>CARTAGENA</v>
      </c>
      <c r="H467" s="103" t="str">
        <f>IFERROR(VLOOKUP(E467,hoja!A:C,3,FALSE),0)</f>
        <v>0113</v>
      </c>
      <c r="I467" s="24" t="str">
        <f t="shared" si="78"/>
        <v>00740113</v>
      </c>
      <c r="J467" s="23">
        <v>25.858333333366318</v>
      </c>
      <c r="K467" s="23">
        <v>560</v>
      </c>
      <c r="L467" s="23" t="str">
        <f>IF(B467=F467,"REGIONAL","NACIONAL")</f>
        <v>NACIONAL</v>
      </c>
      <c r="M467" s="23" t="s">
        <v>618</v>
      </c>
      <c r="N467" s="23" t="str" cm="1">
        <f t="array" ref="N467">IFERROR(IF(M467="Principal","LES_ACTIVE",LES_INACTIVE),0)</f>
        <v>LES_ACTIVE</v>
      </c>
      <c r="O467" s="23">
        <f t="shared" si="80"/>
        <v>12</v>
      </c>
      <c r="P467" s="23" t="str">
        <f t="shared" si="77"/>
        <v>00740113Principal</v>
      </c>
    </row>
    <row r="468" spans="1:16" ht="14.45" hidden="1">
      <c r="A468" s="26" t="s">
        <v>699</v>
      </c>
      <c r="B468" s="23" t="str">
        <f>IFERROR(VLOOKUP(A468,hoja!$A$2:$E$970,4,FALSE),0)</f>
        <v>ANTIOQUIA</v>
      </c>
      <c r="C468" s="23" t="str">
        <f>IFERROR(VLOOKUP(A468,hoja!$A$2:$E$1370,5,FALSE),0)</f>
        <v>CHIGORODÓ</v>
      </c>
      <c r="D468" s="23" t="str">
        <f>IFERROR(VLOOKUP(A468,hoja!A:D,3,FALSE),0)</f>
        <v>0074</v>
      </c>
      <c r="E468" s="23" t="s">
        <v>655</v>
      </c>
      <c r="F468" s="23" t="str">
        <f>IFERROR(VLOOKUP(E468,hoja!$A$2:$E$970,4,FALSE),0)</f>
        <v>ANTIOQUIA</v>
      </c>
      <c r="G468" s="23" t="str">
        <f>IFERROR(VLOOKUP(E468,hoja!$A$2:$E$970,5,FALSE),0)</f>
        <v>MEDELLÍN</v>
      </c>
      <c r="H468" s="103" t="str">
        <f>IFERROR(VLOOKUP(E468,hoja!A:C,3,FALSE),0)</f>
        <v>0292</v>
      </c>
      <c r="I468" s="24" t="str">
        <f t="shared" si="78"/>
        <v>00740292</v>
      </c>
      <c r="J468" s="23">
        <v>21.890694444417022</v>
      </c>
      <c r="K468" s="23">
        <v>297.29000000000002</v>
      </c>
      <c r="L468" s="23" t="str">
        <f t="shared" si="79"/>
        <v>REGIONAL</v>
      </c>
      <c r="M468" s="23" t="s">
        <v>618</v>
      </c>
      <c r="N468" s="23" t="str" cm="1">
        <f t="array" ref="N468">IFERROR(IF(M468="Principal","LES_ACTIVE",LES_INACTIVE),0)</f>
        <v>LES_ACTIVE</v>
      </c>
      <c r="O468" s="23">
        <f t="shared" si="80"/>
        <v>16</v>
      </c>
      <c r="P468" s="23" t="str">
        <f t="shared" si="77"/>
        <v>00740292Principal</v>
      </c>
    </row>
    <row r="469" spans="1:16" ht="14.45" hidden="1">
      <c r="A469" s="26" t="s">
        <v>699</v>
      </c>
      <c r="B469" s="23" t="str">
        <f>IFERROR(VLOOKUP(A469,hoja!$A$2:$E$970,4,FALSE),0)</f>
        <v>ANTIOQUIA</v>
      </c>
      <c r="C469" s="23" t="str">
        <f>IFERROR(VLOOKUP(A469,hoja!$A$2:$E$1370,5,FALSE),0)</f>
        <v>CHIGORODÓ</v>
      </c>
      <c r="D469" s="23" t="str">
        <f>IFERROR(VLOOKUP(A469,hoja!A:D,3,FALSE),0)</f>
        <v>0074</v>
      </c>
      <c r="E469" s="23" t="s">
        <v>655</v>
      </c>
      <c r="F469" s="23" t="str">
        <f>IFERROR(VLOOKUP(E469,hoja!$A$2:$E$970,4,FALSE),0)</f>
        <v>ANTIOQUIA</v>
      </c>
      <c r="G469" s="23" t="str">
        <f>IFERROR(VLOOKUP(E469,hoja!$A$2:$E$970,5,FALSE),0)</f>
        <v>MEDELLÍN</v>
      </c>
      <c r="H469" s="103" t="str">
        <f>IFERROR(VLOOKUP(E469,hoja!A:C,3,FALSE),0)</f>
        <v>0292</v>
      </c>
      <c r="I469" s="24" t="str">
        <f t="shared" si="78"/>
        <v>00740292</v>
      </c>
      <c r="K469" s="23">
        <v>611</v>
      </c>
      <c r="L469" s="23" t="str">
        <f t="shared" si="79"/>
        <v>REGIONAL</v>
      </c>
      <c r="M469" s="23" t="s">
        <v>775</v>
      </c>
      <c r="N469" s="23" t="s">
        <v>622</v>
      </c>
      <c r="O469" s="23">
        <f t="shared" si="80"/>
        <v>12</v>
      </c>
      <c r="P469" s="23" t="str">
        <f t="shared" si="77"/>
        <v>00740292Monteria</v>
      </c>
    </row>
    <row r="470" spans="1:16" ht="14.45" hidden="1">
      <c r="A470" s="26" t="s">
        <v>699</v>
      </c>
      <c r="B470" s="23" t="str">
        <f>IFERROR(VLOOKUP(A470,hoja!$A$2:$E$970,4,FALSE),0)</f>
        <v>ANTIOQUIA</v>
      </c>
      <c r="C470" s="23" t="str">
        <f>IFERROR(VLOOKUP(A470,hoja!$A$2:$E$1370,5,FALSE),0)</f>
        <v>CHIGORODÓ</v>
      </c>
      <c r="D470" s="23" t="str">
        <f>IFERROR(VLOOKUP(A470,hoja!A:D,3,FALSE),0)</f>
        <v>0074</v>
      </c>
      <c r="E470" s="23" t="s">
        <v>655</v>
      </c>
      <c r="F470" s="23" t="str">
        <f>IFERROR(VLOOKUP(E470,hoja!$A$2:$E$970,4,FALSE),0)</f>
        <v>ANTIOQUIA</v>
      </c>
      <c r="G470" s="23" t="str">
        <f>IFERROR(VLOOKUP(E470,hoja!$A$2:$E$970,5,FALSE),0)</f>
        <v>MEDELLÍN</v>
      </c>
      <c r="H470" s="103" t="str">
        <f>IFERROR(VLOOKUP(E470,hoja!A:C,3,FALSE),0)</f>
        <v>0292</v>
      </c>
      <c r="I470" s="24" t="str">
        <f t="shared" si="78"/>
        <v>00740292</v>
      </c>
      <c r="K470" s="23">
        <v>1280</v>
      </c>
      <c r="L470" s="23" t="str">
        <f t="shared" si="79"/>
        <v>REGIONAL</v>
      </c>
      <c r="M470" s="23" t="s">
        <v>696</v>
      </c>
      <c r="N470" s="23" t="s">
        <v>622</v>
      </c>
      <c r="O470" s="23">
        <f t="shared" si="80"/>
        <v>6</v>
      </c>
      <c r="P470" s="23" t="str">
        <f t="shared" si="77"/>
        <v>00740292Magdalena Medio</v>
      </c>
    </row>
    <row r="471" spans="1:16" ht="14.45" hidden="1">
      <c r="A471" s="26" t="s">
        <v>699</v>
      </c>
      <c r="B471" s="23" t="str">
        <f>IFERROR(VLOOKUP(A471,hoja!$A$2:$E$970,4,FALSE),0)</f>
        <v>ANTIOQUIA</v>
      </c>
      <c r="C471" s="23" t="str">
        <f>IFERROR(VLOOKUP(A471,hoja!$A$2:$E$1370,5,FALSE),0)</f>
        <v>CHIGORODÓ</v>
      </c>
      <c r="D471" s="23" t="str">
        <f>IFERROR(VLOOKUP(A471,hoja!A:D,3,FALSE),0)</f>
        <v>0074</v>
      </c>
      <c r="E471" s="23" t="s">
        <v>721</v>
      </c>
      <c r="F471" s="23" t="str">
        <f>IFERROR(VLOOKUP(E471,hoja!$A$2:$E$970,4,FALSE),0)</f>
        <v>ANTIOQUIA</v>
      </c>
      <c r="G471" s="23" t="str">
        <f>IFERROR(VLOOKUP(E471,hoja!$A$2:$E$970,5,FALSE),0)</f>
        <v>RIONEGRO</v>
      </c>
      <c r="H471" s="103" t="str">
        <f>IFERROR(VLOOKUP(E471,hoja!A:C,3,FALSE),0)</f>
        <v>0090</v>
      </c>
      <c r="I471" s="24" t="str">
        <f t="shared" si="78"/>
        <v>00740090</v>
      </c>
      <c r="J471" s="23">
        <v>20.033333333325572</v>
      </c>
      <c r="K471" s="23">
        <v>327.202</v>
      </c>
      <c r="L471" s="23" t="str">
        <f t="shared" si="79"/>
        <v>REGIONAL</v>
      </c>
      <c r="M471" s="23" t="s">
        <v>618</v>
      </c>
      <c r="N471" s="23" t="str" cm="1">
        <f t="array" ref="N471">IFERROR(IF(M471="Principal","LES_ACTIVE",LES_INACTIVE),0)</f>
        <v>LES_ACTIVE</v>
      </c>
      <c r="O471" s="23">
        <f t="shared" si="80"/>
        <v>16</v>
      </c>
      <c r="P471" s="23" t="str">
        <f t="shared" si="77"/>
        <v>00740090Principal</v>
      </c>
    </row>
    <row r="472" spans="1:16" ht="14.45" hidden="1">
      <c r="A472" s="26" t="s">
        <v>699</v>
      </c>
      <c r="B472" s="23" t="str">
        <f>IFERROR(VLOOKUP(A472,hoja!$A$2:$E$970,4,FALSE),0)</f>
        <v>ANTIOQUIA</v>
      </c>
      <c r="C472" s="23" t="str">
        <f>IFERROR(VLOOKUP(A472,hoja!$A$2:$E$1370,5,FALSE),0)</f>
        <v>CHIGORODÓ</v>
      </c>
      <c r="D472" s="23" t="str">
        <f>IFERROR(VLOOKUP(A472,hoja!A:D,3,FALSE),0)</f>
        <v>0074</v>
      </c>
      <c r="E472" s="23" t="s">
        <v>630</v>
      </c>
      <c r="F472" s="23" t="str">
        <f>IFERROR(VLOOKUP(E472,hoja!$A$2:$E$970,4,FALSE),0)</f>
        <v>CENTRO</v>
      </c>
      <c r="G472" s="23" t="str">
        <f>IFERROR(VLOOKUP(E472,hoja!$A$2:$E$970,5,FALSE),0)</f>
        <v>SESQUILÉ</v>
      </c>
      <c r="H472" s="103" t="str">
        <f>IFERROR(VLOOKUP(E472,hoja!A:C,3,FALSE),0)</f>
        <v>1501</v>
      </c>
      <c r="I472" s="24" t="str">
        <f t="shared" si="78"/>
        <v>00741501</v>
      </c>
      <c r="J472" s="23">
        <v>40.050000000104774</v>
      </c>
      <c r="K472" s="23">
        <v>749.22900000000004</v>
      </c>
      <c r="L472" s="23" t="str">
        <f>IF(B472=F472,"REGIONAL","NACIONAL")</f>
        <v>NACIONAL</v>
      </c>
      <c r="M472" s="23" t="s">
        <v>618</v>
      </c>
      <c r="N472" s="23" t="str" cm="1">
        <f t="array" ref="N472">IFERROR(IF(M472="Principal","LES_ACTIVE",LES_INACTIVE),0)</f>
        <v>LES_ACTIVE</v>
      </c>
      <c r="O472" s="23">
        <f t="shared" si="80"/>
        <v>12</v>
      </c>
      <c r="P472" s="23" t="str">
        <f t="shared" si="77"/>
        <v>00741501Principal</v>
      </c>
    </row>
    <row r="473" spans="1:16" ht="14.45" hidden="1">
      <c r="A473" s="26" t="s">
        <v>699</v>
      </c>
      <c r="B473" s="23" t="str">
        <f>IFERROR(VLOOKUP(A473,hoja!$A$2:$E$970,4,FALSE),0)</f>
        <v>ANTIOQUIA</v>
      </c>
      <c r="C473" s="23" t="str">
        <f>IFERROR(VLOOKUP(A473,hoja!$A$2:$E$1370,5,FALSE),0)</f>
        <v>CHIGORODÓ</v>
      </c>
      <c r="D473" s="23" t="str">
        <f>IFERROR(VLOOKUP(A473,hoja!A:D,3,FALSE),0)</f>
        <v>0074</v>
      </c>
      <c r="E473" s="23" t="s">
        <v>630</v>
      </c>
      <c r="F473" s="23" t="str">
        <f>IFERROR(VLOOKUP(E473,hoja!$A$2:$E$970,4,FALSE),0)</f>
        <v>CENTRO</v>
      </c>
      <c r="G473" s="23" t="str">
        <f>IFERROR(VLOOKUP(E473,hoja!$A$2:$E$970,5,FALSE),0)</f>
        <v>SESQUILÉ</v>
      </c>
      <c r="H473" s="103" t="str">
        <f>IFERROR(VLOOKUP(E473,hoja!A:C,3,FALSE),0)</f>
        <v>1501</v>
      </c>
      <c r="I473" s="24" t="str">
        <f t="shared" si="78"/>
        <v>00741501</v>
      </c>
      <c r="K473" s="23">
        <v>742</v>
      </c>
      <c r="L473" s="23" t="str">
        <f t="shared" ref="L473:L480" si="83">IF(B473=F473,"REGIONAL","NACIONAL")</f>
        <v>NACIONAL</v>
      </c>
      <c r="M473" s="23" t="s">
        <v>674</v>
      </c>
      <c r="N473" s="23" t="s">
        <v>622</v>
      </c>
      <c r="O473" s="23">
        <f t="shared" si="80"/>
        <v>12</v>
      </c>
      <c r="P473" s="23" t="str">
        <f t="shared" si="77"/>
        <v>00741501La Vega</v>
      </c>
    </row>
    <row r="474" spans="1:16" ht="14.45" hidden="1">
      <c r="A474" s="26" t="s">
        <v>699</v>
      </c>
      <c r="B474" s="23" t="str">
        <f>IFERROR(VLOOKUP(A474,hoja!$A$2:$E$970,4,FALSE),0)</f>
        <v>ANTIOQUIA</v>
      </c>
      <c r="C474" s="23" t="str">
        <f>IFERROR(VLOOKUP(A474,hoja!$A$2:$E$1370,5,FALSE),0)</f>
        <v>CHIGORODÓ</v>
      </c>
      <c r="D474" s="23" t="str">
        <f>IFERROR(VLOOKUP(A474,hoja!A:D,3,FALSE),0)</f>
        <v>0074</v>
      </c>
      <c r="E474" s="23" t="s">
        <v>630</v>
      </c>
      <c r="F474" s="23" t="str">
        <f>IFERROR(VLOOKUP(E474,hoja!$A$2:$E$970,4,FALSE),0)</f>
        <v>CENTRO</v>
      </c>
      <c r="G474" s="23" t="str">
        <f>IFERROR(VLOOKUP(E474,hoja!$A$2:$E$970,5,FALSE),0)</f>
        <v>SESQUILÉ</v>
      </c>
      <c r="H474" s="103" t="str">
        <f>IFERROR(VLOOKUP(E474,hoja!A:C,3,FALSE),0)</f>
        <v>1501</v>
      </c>
      <c r="I474" s="24" t="str">
        <f t="shared" si="78"/>
        <v>00741501</v>
      </c>
      <c r="K474" s="23">
        <v>735</v>
      </c>
      <c r="L474" s="23" t="str">
        <f t="shared" si="83"/>
        <v>NACIONAL</v>
      </c>
      <c r="M474" s="23" t="s">
        <v>623</v>
      </c>
      <c r="N474" s="23" t="s">
        <v>622</v>
      </c>
      <c r="O474" s="23">
        <f t="shared" si="80"/>
        <v>12</v>
      </c>
      <c r="P474" s="23" t="str">
        <f t="shared" si="77"/>
        <v>00741501Facatativa</v>
      </c>
    </row>
    <row r="475" spans="1:16" ht="14.45" hidden="1">
      <c r="A475" s="26" t="s">
        <v>699</v>
      </c>
      <c r="B475" s="23" t="str">
        <f>IFERROR(VLOOKUP(A475,hoja!$A$2:$E$970,4,FALSE),0)</f>
        <v>ANTIOQUIA</v>
      </c>
      <c r="C475" s="23" t="str">
        <f>IFERROR(VLOOKUP(A475,hoja!$A$2:$E$1370,5,FALSE),0)</f>
        <v>CHIGORODÓ</v>
      </c>
      <c r="D475" s="23" t="str">
        <f>IFERROR(VLOOKUP(A475,hoja!A:D,3,FALSE),0)</f>
        <v>0074</v>
      </c>
      <c r="E475" s="23" t="s">
        <v>634</v>
      </c>
      <c r="F475" s="23" t="str">
        <f>IFERROR(VLOOKUP(E475,hoja!$A$2:$E$970,4,FALSE),0)</f>
        <v>CENTRO</v>
      </c>
      <c r="G475" s="23" t="str">
        <f>IFERROR(VLOOKUP(E475,hoja!$A$2:$E$970,5,FALSE),0)</f>
        <v>BOGOTÁ</v>
      </c>
      <c r="H475" s="103" t="str">
        <f>IFERROR(VLOOKUP(E475,hoja!A:C,3,FALSE),0)</f>
        <v>0011</v>
      </c>
      <c r="I475" s="24" t="str">
        <f t="shared" si="78"/>
        <v>00740011</v>
      </c>
      <c r="J475" s="23">
        <v>45.733055555610918</v>
      </c>
      <c r="K475" s="23">
        <v>759.78099999999995</v>
      </c>
      <c r="L475" s="23" t="str">
        <f t="shared" si="83"/>
        <v>NACIONAL</v>
      </c>
      <c r="M475" s="23" t="s">
        <v>674</v>
      </c>
      <c r="N475" s="23" t="s">
        <v>622</v>
      </c>
      <c r="O475" s="23">
        <f t="shared" si="80"/>
        <v>12</v>
      </c>
      <c r="P475" s="23" t="str">
        <f t="shared" si="77"/>
        <v>00740011La Vega</v>
      </c>
    </row>
    <row r="476" spans="1:16" ht="14.45" hidden="1">
      <c r="A476" s="26" t="s">
        <v>699</v>
      </c>
      <c r="B476" s="23" t="str">
        <f>IFERROR(VLOOKUP(A476,hoja!$A$2:$E$970,4,FALSE),0)</f>
        <v>ANTIOQUIA</v>
      </c>
      <c r="C476" s="23" t="str">
        <f>IFERROR(VLOOKUP(A476,hoja!$A$2:$E$1370,5,FALSE),0)</f>
        <v>CHIGORODÓ</v>
      </c>
      <c r="D476" s="23" t="str">
        <f>IFERROR(VLOOKUP(A476,hoja!A:D,3,FALSE),0)</f>
        <v>0074</v>
      </c>
      <c r="E476" s="23" t="s">
        <v>634</v>
      </c>
      <c r="F476" s="23" t="str">
        <f>IFERROR(VLOOKUP(E476,hoja!$A$2:$E$970,4,FALSE),0)</f>
        <v>CENTRO</v>
      </c>
      <c r="G476" s="23" t="str">
        <f>IFERROR(VLOOKUP(E476,hoja!$A$2:$E$970,5,FALSE),0)</f>
        <v>BOGOTÁ</v>
      </c>
      <c r="H476" s="103" t="str">
        <f>IFERROR(VLOOKUP(E476,hoja!A:C,3,FALSE),0)</f>
        <v>0011</v>
      </c>
      <c r="I476" s="24" t="str">
        <f t="shared" si="78"/>
        <v>00740011</v>
      </c>
      <c r="K476" s="23">
        <v>695</v>
      </c>
      <c r="L476" s="23" t="str">
        <f t="shared" si="83"/>
        <v>NACIONAL</v>
      </c>
      <c r="M476" s="23" t="s">
        <v>623</v>
      </c>
      <c r="N476" s="23" t="s">
        <v>624</v>
      </c>
      <c r="O476" s="23">
        <f t="shared" si="80"/>
        <v>12</v>
      </c>
      <c r="P476" s="23" t="str">
        <f t="shared" si="77"/>
        <v>00740011Facatativa</v>
      </c>
    </row>
    <row r="477" spans="1:16" ht="14.45" hidden="1">
      <c r="A477" s="26" t="s">
        <v>699</v>
      </c>
      <c r="B477" s="23" t="str">
        <f>IFERROR(VLOOKUP(A477,hoja!$A$2:$E$970,4,FALSE),0)</f>
        <v>ANTIOQUIA</v>
      </c>
      <c r="C477" s="23" t="str">
        <f>IFERROR(VLOOKUP(A477,hoja!$A$2:$E$1370,5,FALSE),0)</f>
        <v>CHIGORODÓ</v>
      </c>
      <c r="D477" s="23" t="str">
        <f>IFERROR(VLOOKUP(A477,hoja!A:D,3,FALSE),0)</f>
        <v>0074</v>
      </c>
      <c r="E477" s="23" t="s">
        <v>635</v>
      </c>
      <c r="F477" s="23" t="str">
        <f>IFERROR(VLOOKUP(E477,hoja!$A$2:$E$970,4,FALSE),0)</f>
        <v>CENTRO</v>
      </c>
      <c r="G477" s="23" t="str">
        <f>IFERROR(VLOOKUP(E477,hoja!$A$2:$E$970,5,FALSE),0)</f>
        <v>BOGOTÁ</v>
      </c>
      <c r="H477" s="103" t="str">
        <f>IFERROR(VLOOKUP(E477,hoja!A:C,3,FALSE),0)</f>
        <v>0021</v>
      </c>
      <c r="I477" s="24" t="str">
        <f t="shared" si="78"/>
        <v>00740021</v>
      </c>
      <c r="J477" s="23">
        <v>30.28333333338378</v>
      </c>
      <c r="K477" s="23">
        <v>717.05499999999995</v>
      </c>
      <c r="L477" s="23" t="str">
        <f t="shared" si="83"/>
        <v>NACIONAL</v>
      </c>
      <c r="M477" s="23" t="s">
        <v>674</v>
      </c>
      <c r="N477" s="23" t="s">
        <v>624</v>
      </c>
      <c r="O477" s="23">
        <f t="shared" si="80"/>
        <v>12</v>
      </c>
      <c r="P477" s="23" t="str">
        <f t="shared" si="77"/>
        <v>00740021La Vega</v>
      </c>
    </row>
    <row r="478" spans="1:16" ht="14.45" hidden="1">
      <c r="A478" s="26" t="s">
        <v>699</v>
      </c>
      <c r="B478" s="23" t="str">
        <f>IFERROR(VLOOKUP(A478,hoja!$A$2:$E$970,4,FALSE),0)</f>
        <v>ANTIOQUIA</v>
      </c>
      <c r="C478" s="23" t="str">
        <f>IFERROR(VLOOKUP(A478,hoja!$A$2:$E$1370,5,FALSE),0)</f>
        <v>CHIGORODÓ</v>
      </c>
      <c r="D478" s="23" t="str">
        <f>IFERROR(VLOOKUP(A478,hoja!A:D,3,FALSE),0)</f>
        <v>0074</v>
      </c>
      <c r="E478" s="23" t="s">
        <v>635</v>
      </c>
      <c r="F478" s="23" t="str">
        <f>IFERROR(VLOOKUP(E478,hoja!$A$2:$E$970,4,FALSE),0)</f>
        <v>CENTRO</v>
      </c>
      <c r="G478" s="23" t="str">
        <f>IFERROR(VLOOKUP(E478,hoja!$A$2:$E$970,5,FALSE),0)</f>
        <v>BOGOTÁ</v>
      </c>
      <c r="H478" s="103" t="str">
        <f>IFERROR(VLOOKUP(E478,hoja!A:C,3,FALSE),0)</f>
        <v>0021</v>
      </c>
      <c r="I478" s="24" t="str">
        <f t="shared" si="78"/>
        <v>00740021</v>
      </c>
      <c r="K478" s="23">
        <v>687</v>
      </c>
      <c r="L478" s="23" t="str">
        <f t="shared" si="83"/>
        <v>NACIONAL</v>
      </c>
      <c r="M478" s="23" t="s">
        <v>623</v>
      </c>
      <c r="N478" s="23" t="s">
        <v>624</v>
      </c>
      <c r="O478" s="23">
        <f t="shared" si="80"/>
        <v>12</v>
      </c>
      <c r="P478" s="23" t="str">
        <f t="shared" si="77"/>
        <v>00740021Facatativa</v>
      </c>
    </row>
    <row r="479" spans="1:16" ht="14.45" hidden="1">
      <c r="A479" s="26" t="s">
        <v>699</v>
      </c>
      <c r="B479" s="23" t="str">
        <f>IFERROR(VLOOKUP(A479,hoja!$A$2:$E$970,4,FALSE),0)</f>
        <v>ANTIOQUIA</v>
      </c>
      <c r="C479" s="23" t="str">
        <f>IFERROR(VLOOKUP(A479,hoja!$A$2:$E$1370,5,FALSE),0)</f>
        <v>CHIGORODÓ</v>
      </c>
      <c r="D479" s="23" t="str">
        <f>IFERROR(VLOOKUP(A479,hoja!A:D,3,FALSE),0)</f>
        <v>0074</v>
      </c>
      <c r="E479" s="23" t="s">
        <v>667</v>
      </c>
      <c r="F479" s="23" t="str">
        <f>IFERROR(VLOOKUP(E479,hoja!$A$2:$E$970,4,FALSE),0)</f>
        <v>COSTA</v>
      </c>
      <c r="G479" s="23" t="str">
        <f>IFERROR(VLOOKUP(E479,hoja!$A$2:$E$970,5,FALSE),0)</f>
        <v>MONTERÍA</v>
      </c>
      <c r="H479" s="103" t="str">
        <f>IFERROR(VLOOKUP(E479,hoja!A:C,3,FALSE),0)</f>
        <v>0381</v>
      </c>
      <c r="I479" s="24" t="str">
        <f t="shared" si="78"/>
        <v>00740381</v>
      </c>
      <c r="J479" s="23">
        <v>15.949999999953434</v>
      </c>
      <c r="K479" s="23">
        <v>264.42599999999999</v>
      </c>
      <c r="L479" s="23" t="str">
        <f t="shared" si="83"/>
        <v>NACIONAL</v>
      </c>
      <c r="M479" s="23" t="s">
        <v>618</v>
      </c>
      <c r="N479" s="23" t="str" cm="1">
        <f t="array" ref="N479">IFERROR(IF(M479="Principal","LES_ACTIVE",LES_INACTIVE),0)</f>
        <v>LES_ACTIVE</v>
      </c>
      <c r="O479" s="23">
        <f t="shared" si="80"/>
        <v>16</v>
      </c>
      <c r="P479" s="23" t="str">
        <f t="shared" si="77"/>
        <v>00740381Principal</v>
      </c>
    </row>
    <row r="480" spans="1:16" ht="14.45" hidden="1">
      <c r="A480" s="26" t="s">
        <v>699</v>
      </c>
      <c r="B480" s="23" t="str">
        <f>IFERROR(VLOOKUP(A480,hoja!$A$2:$E$970,4,FALSE),0)</f>
        <v>ANTIOQUIA</v>
      </c>
      <c r="C480" s="23" t="str">
        <f>IFERROR(VLOOKUP(A480,hoja!$A$2:$E$1370,5,FALSE),0)</f>
        <v>CHIGORODÓ</v>
      </c>
      <c r="D480" s="23" t="str">
        <f>IFERROR(VLOOKUP(A480,hoja!A:D,3,FALSE),0)</f>
        <v>0074</v>
      </c>
      <c r="E480" s="23" t="s">
        <v>637</v>
      </c>
      <c r="F480" s="23" t="str">
        <f>IFERROR(VLOOKUP(E480,hoja!$A$2:$E$970,4,FALSE),0)</f>
        <v>SANTANDER</v>
      </c>
      <c r="G480" s="23" t="str">
        <f>IFERROR(VLOOKUP(E480,hoja!$A$2:$E$970,5,FALSE),0)</f>
        <v>PIEDECUESTA</v>
      </c>
      <c r="H480" s="103" t="str">
        <f>IFERROR(VLOOKUP(E480,hoja!A:C,3,FALSE),0)</f>
        <v>0422</v>
      </c>
      <c r="I480" s="24" t="str">
        <f t="shared" si="78"/>
        <v>00740422</v>
      </c>
      <c r="J480" s="23">
        <v>40.016666666750098</v>
      </c>
      <c r="K480" s="23">
        <v>678.35699999999997</v>
      </c>
      <c r="L480" s="23" t="str">
        <f t="shared" si="83"/>
        <v>NACIONAL</v>
      </c>
      <c r="M480" s="23" t="s">
        <v>618</v>
      </c>
      <c r="N480" s="23" t="str" cm="1">
        <f t="array" ref="N480">IFERROR(IF(M480="Principal","LES_ACTIVE",LES_INACTIVE),0)</f>
        <v>LES_ACTIVE</v>
      </c>
      <c r="O480" s="23">
        <f t="shared" si="80"/>
        <v>12</v>
      </c>
      <c r="P480" s="23" t="str">
        <f t="shared" si="77"/>
        <v>00740422Principal</v>
      </c>
    </row>
    <row r="481" spans="1:16" ht="14.45" hidden="1">
      <c r="A481" s="26" t="s">
        <v>699</v>
      </c>
      <c r="B481" s="23" t="str">
        <f>IFERROR(VLOOKUP(A481,hoja!$A$2:$E$970,4,FALSE),0)</f>
        <v>ANTIOQUIA</v>
      </c>
      <c r="C481" s="23" t="str">
        <f>IFERROR(VLOOKUP(A481,hoja!$A$2:$E$1370,5,FALSE),0)</f>
        <v>CHIGORODÓ</v>
      </c>
      <c r="D481" s="23" t="str">
        <f>IFERROR(VLOOKUP(A481,hoja!A:D,3,FALSE),0)</f>
        <v>0074</v>
      </c>
      <c r="E481" s="23" t="s">
        <v>770</v>
      </c>
      <c r="F481" s="23" t="str">
        <f>IFERROR(VLOOKUP(E481,hoja!$A$2:$E$970,4,FALSE),0)</f>
        <v>ANTIOQUIA</v>
      </c>
      <c r="G481" s="23" t="str">
        <f>IFERROR(VLOOKUP(E481,hoja!$A$2:$E$970,5,FALSE),0)</f>
        <v>RIONEGRO</v>
      </c>
      <c r="H481" s="103" t="str">
        <f>IFERROR(VLOOKUP(E481,hoja!A:C,3,FALSE),0)</f>
        <v>3041</v>
      </c>
      <c r="I481" s="24" t="str">
        <f t="shared" si="78"/>
        <v>00743041</v>
      </c>
      <c r="J481" s="23">
        <v>19.829722222290002</v>
      </c>
      <c r="K481" s="23">
        <v>325.99700000000001</v>
      </c>
      <c r="L481" s="23" t="str">
        <f t="shared" si="79"/>
        <v>REGIONAL</v>
      </c>
      <c r="M481" s="23" t="s">
        <v>618</v>
      </c>
      <c r="N481" s="23" t="str" cm="1">
        <f t="array" ref="N481">IFERROR(IF(M481="Principal","LES_ACTIVE",LES_INACTIVE),0)</f>
        <v>LES_ACTIVE</v>
      </c>
      <c r="O481" s="23">
        <f t="shared" si="80"/>
        <v>16</v>
      </c>
      <c r="P481" s="23" t="str">
        <f t="shared" si="77"/>
        <v>00743041Principal</v>
      </c>
    </row>
    <row r="482" spans="1:16" ht="14.45" hidden="1">
      <c r="A482" s="26" t="s">
        <v>699</v>
      </c>
      <c r="B482" s="23" t="str">
        <f>IFERROR(VLOOKUP(A482,hoja!$A$2:$E$970,4,FALSE),0)</f>
        <v>ANTIOQUIA</v>
      </c>
      <c r="C482" s="23" t="str">
        <f>IFERROR(VLOOKUP(A482,hoja!$A$2:$E$1370,5,FALSE),0)</f>
        <v>CHIGORODÓ</v>
      </c>
      <c r="D482" s="23" t="str">
        <f>IFERROR(VLOOKUP(A482,hoja!A:D,3,FALSE),0)</f>
        <v>0074</v>
      </c>
      <c r="E482" s="23" t="s">
        <v>617</v>
      </c>
      <c r="F482" s="23" t="str">
        <f>IFERROR(VLOOKUP(E482,hoja!$A$2:$E$970,4,FALSE),0)</f>
        <v>ANTIOQUIA</v>
      </c>
      <c r="G482" s="23" t="str">
        <f>IFERROR(VLOOKUP(E482,hoja!$A$2:$E$970,5,FALSE),0)</f>
        <v>MEDELLÍN</v>
      </c>
      <c r="H482" s="103">
        <f>IFERROR(VLOOKUP(E482,hoja!A:C,3,FALSE),0)</f>
        <v>50443</v>
      </c>
      <c r="I482" s="24" t="str">
        <f t="shared" si="78"/>
        <v>007450443</v>
      </c>
      <c r="K482" s="23">
        <v>583</v>
      </c>
      <c r="L482" s="23" t="str">
        <f t="shared" si="79"/>
        <v>REGIONAL</v>
      </c>
      <c r="M482" s="23" t="s">
        <v>775</v>
      </c>
      <c r="N482" s="23" t="s">
        <v>622</v>
      </c>
      <c r="O482" s="23">
        <f t="shared" si="80"/>
        <v>12</v>
      </c>
      <c r="P482" s="23" t="str">
        <f t="shared" si="77"/>
        <v>007450443Monteria</v>
      </c>
    </row>
    <row r="483" spans="1:16" ht="14.45" hidden="1">
      <c r="A483" s="26" t="s">
        <v>699</v>
      </c>
      <c r="B483" s="23" t="str">
        <f>IFERROR(VLOOKUP(A483,hoja!$A$2:$E$970,4,FALSE),0)</f>
        <v>ANTIOQUIA</v>
      </c>
      <c r="C483" s="23" t="str">
        <f>IFERROR(VLOOKUP(A483,hoja!$A$2:$E$1370,5,FALSE),0)</f>
        <v>CHIGORODÓ</v>
      </c>
      <c r="D483" s="23" t="str">
        <f>IFERROR(VLOOKUP(A483,hoja!A:D,3,FALSE),0)</f>
        <v>0074</v>
      </c>
      <c r="E483" s="23" t="s">
        <v>617</v>
      </c>
      <c r="F483" s="23" t="str">
        <f>IFERROR(VLOOKUP(E483,hoja!$A$2:$E$970,4,FALSE),0)</f>
        <v>ANTIOQUIA</v>
      </c>
      <c r="G483" s="23" t="str">
        <f>IFERROR(VLOOKUP(E483,hoja!$A$2:$E$970,5,FALSE),0)</f>
        <v>MEDELLÍN</v>
      </c>
      <c r="H483" s="103">
        <f>IFERROR(VLOOKUP(E483,hoja!A:C,3,FALSE),0)</f>
        <v>50443</v>
      </c>
      <c r="I483" s="24" t="str">
        <f t="shared" si="78"/>
        <v>007450443</v>
      </c>
      <c r="K483" s="23">
        <v>1260</v>
      </c>
      <c r="L483" s="23" t="str">
        <f t="shared" si="79"/>
        <v>REGIONAL</v>
      </c>
      <c r="M483" s="23" t="s">
        <v>696</v>
      </c>
      <c r="N483" s="23" t="s">
        <v>622</v>
      </c>
      <c r="O483" s="23">
        <f t="shared" si="80"/>
        <v>6</v>
      </c>
      <c r="P483" s="23" t="str">
        <f t="shared" si="77"/>
        <v>007450443Magdalena Medio</v>
      </c>
    </row>
    <row r="484" spans="1:16" ht="14.45" hidden="1">
      <c r="A484" s="26" t="s">
        <v>699</v>
      </c>
      <c r="B484" s="23" t="str">
        <f>IFERROR(VLOOKUP(A484,hoja!$A$2:$E$970,4,FALSE),0)</f>
        <v>ANTIOQUIA</v>
      </c>
      <c r="C484" s="23" t="str">
        <f>IFERROR(VLOOKUP(A484,hoja!$A$2:$E$1370,5,FALSE),0)</f>
        <v>CHIGORODÓ</v>
      </c>
      <c r="D484" s="23" t="str">
        <f>IFERROR(VLOOKUP(A484,hoja!A:D,3,FALSE),0)</f>
        <v>0074</v>
      </c>
      <c r="E484" s="23" t="s">
        <v>641</v>
      </c>
      <c r="F484" s="23" t="str">
        <f>IFERROR(VLOOKUP(E484,hoja!$A$2:$E$970,4,FALSE),0)</f>
        <v>ANTIOQUIA</v>
      </c>
      <c r="G484" s="23" t="str">
        <f>IFERROR(VLOOKUP(E484,hoja!$A$2:$E$970,5,FALSE),0)</f>
        <v>MEDELLÍN</v>
      </c>
      <c r="H484" s="103" t="str">
        <f>IFERROR(VLOOKUP(E484,hoja!A:C,3,FALSE),0)</f>
        <v>0079</v>
      </c>
      <c r="I484" s="24" t="str">
        <f t="shared" si="78"/>
        <v>00740079</v>
      </c>
      <c r="J484" s="23">
        <v>20.34583333338378</v>
      </c>
      <c r="K484" s="23">
        <v>292.77</v>
      </c>
      <c r="L484" s="23" t="str">
        <f t="shared" si="79"/>
        <v>REGIONAL</v>
      </c>
      <c r="M484" s="23" t="s">
        <v>618</v>
      </c>
      <c r="N484" s="23" t="str" cm="1">
        <f t="array" ref="N484">IFERROR(IF(M484="Principal","LES_ACTIVE",LES_INACTIVE),0)</f>
        <v>LES_ACTIVE</v>
      </c>
      <c r="O484" s="23">
        <f t="shared" si="80"/>
        <v>16</v>
      </c>
      <c r="P484" s="23" t="str">
        <f t="shared" si="77"/>
        <v>00740079Principal</v>
      </c>
    </row>
    <row r="485" spans="1:16" ht="14.45" hidden="1">
      <c r="A485" s="26" t="s">
        <v>699</v>
      </c>
      <c r="B485" s="23" t="str">
        <f>IFERROR(VLOOKUP(A485,hoja!$A$2:$E$970,4,FALSE),0)</f>
        <v>ANTIOQUIA</v>
      </c>
      <c r="C485" s="23" t="str">
        <f>IFERROR(VLOOKUP(A485,hoja!$A$2:$E$1370,5,FALSE),0)</f>
        <v>CHIGORODÓ</v>
      </c>
      <c r="D485" s="23" t="str">
        <f>IFERROR(VLOOKUP(A485,hoja!A:D,3,FALSE),0)</f>
        <v>0074</v>
      </c>
      <c r="E485" s="23" t="s">
        <v>641</v>
      </c>
      <c r="F485" s="23" t="str">
        <f>IFERROR(VLOOKUP(E485,hoja!$A$2:$E$970,4,FALSE),0)</f>
        <v>ANTIOQUIA</v>
      </c>
      <c r="G485" s="23" t="str">
        <f>IFERROR(VLOOKUP(E485,hoja!$A$2:$E$970,5,FALSE),0)</f>
        <v>MEDELLÍN</v>
      </c>
      <c r="H485" s="103" t="str">
        <f>IFERROR(VLOOKUP(E485,hoja!A:C,3,FALSE),0)</f>
        <v>0079</v>
      </c>
      <c r="I485" s="24" t="str">
        <f t="shared" si="78"/>
        <v>00740079</v>
      </c>
      <c r="K485" s="23">
        <v>588</v>
      </c>
      <c r="L485" s="23" t="str">
        <f t="shared" si="79"/>
        <v>REGIONAL</v>
      </c>
      <c r="M485" s="23" t="s">
        <v>775</v>
      </c>
      <c r="N485" s="23" t="s">
        <v>622</v>
      </c>
      <c r="O485" s="23">
        <f t="shared" si="80"/>
        <v>12</v>
      </c>
      <c r="P485" s="23" t="str">
        <f t="shared" si="77"/>
        <v>00740079Monteria</v>
      </c>
    </row>
    <row r="486" spans="1:16" ht="14.45" hidden="1">
      <c r="A486" s="26" t="s">
        <v>699</v>
      </c>
      <c r="B486" s="23" t="str">
        <f>IFERROR(VLOOKUP(A486,hoja!$A$2:$E$970,4,FALSE),0)</f>
        <v>ANTIOQUIA</v>
      </c>
      <c r="C486" s="23" t="str">
        <f>IFERROR(VLOOKUP(A486,hoja!$A$2:$E$1370,5,FALSE),0)</f>
        <v>CHIGORODÓ</v>
      </c>
      <c r="D486" s="23" t="str">
        <f>IFERROR(VLOOKUP(A486,hoja!A:D,3,FALSE),0)</f>
        <v>0074</v>
      </c>
      <c r="E486" s="23" t="s">
        <v>641</v>
      </c>
      <c r="F486" s="23" t="str">
        <f>IFERROR(VLOOKUP(E486,hoja!$A$2:$E$970,4,FALSE),0)</f>
        <v>ANTIOQUIA</v>
      </c>
      <c r="G486" s="23" t="str">
        <f>IFERROR(VLOOKUP(E486,hoja!$A$2:$E$970,5,FALSE),0)</f>
        <v>MEDELLÍN</v>
      </c>
      <c r="H486" s="103" t="str">
        <f>IFERROR(VLOOKUP(E486,hoja!A:C,3,FALSE),0)</f>
        <v>0079</v>
      </c>
      <c r="I486" s="24" t="str">
        <f t="shared" si="78"/>
        <v>00740079</v>
      </c>
      <c r="K486" s="23">
        <v>1260</v>
      </c>
      <c r="L486" s="23" t="str">
        <f t="shared" si="79"/>
        <v>REGIONAL</v>
      </c>
      <c r="M486" s="23" t="s">
        <v>696</v>
      </c>
      <c r="N486" s="23" t="s">
        <v>622</v>
      </c>
      <c r="O486" s="23">
        <f t="shared" si="80"/>
        <v>6</v>
      </c>
      <c r="P486" s="23" t="str">
        <f t="shared" si="77"/>
        <v>00740079Magdalena Medio</v>
      </c>
    </row>
    <row r="487" spans="1:16" ht="14.45" hidden="1">
      <c r="A487" s="26" t="s">
        <v>699</v>
      </c>
      <c r="B487" s="23" t="str">
        <f>IFERROR(VLOOKUP(A487,hoja!$A$2:$E$970,4,FALSE),0)</f>
        <v>ANTIOQUIA</v>
      </c>
      <c r="C487" s="23" t="str">
        <f>IFERROR(VLOOKUP(A487,hoja!$A$2:$E$1370,5,FALSE),0)</f>
        <v>CHIGORODÓ</v>
      </c>
      <c r="D487" s="23" t="str">
        <f>IFERROR(VLOOKUP(A487,hoja!A:D,3,FALSE),0)</f>
        <v>0074</v>
      </c>
      <c r="E487" s="23" t="s">
        <v>642</v>
      </c>
      <c r="F487" s="23" t="str">
        <f>IFERROR(VLOOKUP(E487,hoja!$A$2:$E$970,4,FALSE),0)</f>
        <v>COSTA</v>
      </c>
      <c r="G487" s="23" t="str">
        <f>IFERROR(VLOOKUP(E487,hoja!$A$2:$E$970,5,FALSE),0)</f>
        <v>BARRANQUILLA</v>
      </c>
      <c r="H487" s="103" t="str">
        <f>IFERROR(VLOOKUP(E487,hoja!A:C,3,FALSE),0)</f>
        <v>0111</v>
      </c>
      <c r="I487" s="24" t="str">
        <f t="shared" si="78"/>
        <v>00740111</v>
      </c>
      <c r="J487" s="23">
        <v>21.983333333220799</v>
      </c>
      <c r="K487" s="23">
        <v>582.95899999999995</v>
      </c>
      <c r="L487" s="23" t="str">
        <f>IF(B487=F487,"REGIONAL","NACIONAL")</f>
        <v>NACIONAL</v>
      </c>
      <c r="M487" s="23" t="s">
        <v>618</v>
      </c>
      <c r="N487" s="23" t="str" cm="1">
        <f t="array" ref="N487">IFERROR(IF(M487="Principal","LES_ACTIVE",LES_INACTIVE),0)</f>
        <v>LES_ACTIVE</v>
      </c>
      <c r="O487" s="23">
        <f t="shared" si="80"/>
        <v>12</v>
      </c>
      <c r="P487" s="23" t="str">
        <f t="shared" si="77"/>
        <v>00740111Principal</v>
      </c>
    </row>
    <row r="488" spans="1:16" ht="14.45" hidden="1">
      <c r="A488" s="26" t="s">
        <v>699</v>
      </c>
      <c r="B488" s="23" t="str">
        <f>IFERROR(VLOOKUP(A488,hoja!$A$2:$E$970,4,FALSE),0)</f>
        <v>ANTIOQUIA</v>
      </c>
      <c r="C488" s="23" t="str">
        <f>IFERROR(VLOOKUP(A488,hoja!$A$2:$E$1370,5,FALSE),0)</f>
        <v>CHIGORODÓ</v>
      </c>
      <c r="D488" s="23" t="str">
        <f>IFERROR(VLOOKUP(A488,hoja!A:D,3,FALSE),0)</f>
        <v>0074</v>
      </c>
      <c r="E488" s="23" t="s">
        <v>672</v>
      </c>
      <c r="F488" s="23" t="str">
        <f>IFERROR(VLOOKUP(E488,hoja!$A$2:$E$970,4,FALSE),0)</f>
        <v>ANTIOQUIA</v>
      </c>
      <c r="G488" s="23" t="str">
        <f>IFERROR(VLOOKUP(E488,hoja!$A$2:$E$970,5,FALSE),0)</f>
        <v>MEDELLÍN</v>
      </c>
      <c r="H488" s="103" t="str">
        <f>IFERROR(VLOOKUP(E488,hoja!A:C,3,FALSE),0)</f>
        <v>0092</v>
      </c>
      <c r="I488" s="24" t="str">
        <f t="shared" si="78"/>
        <v>00740092</v>
      </c>
      <c r="J488" s="23">
        <v>19.400000000023283</v>
      </c>
      <c r="K488" s="23">
        <v>287.75200000000001</v>
      </c>
      <c r="L488" s="23" t="str">
        <f t="shared" si="79"/>
        <v>REGIONAL</v>
      </c>
      <c r="M488" s="23" t="s">
        <v>618</v>
      </c>
      <c r="N488" s="23" t="str" cm="1">
        <f t="array" ref="N488">IFERROR(IF(M488="Principal","LES_ACTIVE",LES_INACTIVE),0)</f>
        <v>LES_ACTIVE</v>
      </c>
      <c r="O488" s="23">
        <f t="shared" si="80"/>
        <v>16</v>
      </c>
      <c r="P488" s="23" t="str">
        <f t="shared" si="77"/>
        <v>00740092Principal</v>
      </c>
    </row>
    <row r="489" spans="1:16" ht="14.45" hidden="1">
      <c r="A489" s="26" t="s">
        <v>699</v>
      </c>
      <c r="B489" s="23" t="str">
        <f>IFERROR(VLOOKUP(A489,hoja!$A$2:$E$970,4,FALSE),0)</f>
        <v>ANTIOQUIA</v>
      </c>
      <c r="C489" s="23" t="str">
        <f>IFERROR(VLOOKUP(A489,hoja!$A$2:$E$1370,5,FALSE),0)</f>
        <v>CHIGORODÓ</v>
      </c>
      <c r="D489" s="23" t="str">
        <f>IFERROR(VLOOKUP(A489,hoja!A:D,3,FALSE),0)</f>
        <v>0074</v>
      </c>
      <c r="E489" s="23" t="s">
        <v>672</v>
      </c>
      <c r="F489" s="23" t="str">
        <f>IFERROR(VLOOKUP(E489,hoja!$A$2:$E$970,4,FALSE),0)</f>
        <v>ANTIOQUIA</v>
      </c>
      <c r="G489" s="23" t="str">
        <f>IFERROR(VLOOKUP(E489,hoja!$A$2:$E$970,5,FALSE),0)</f>
        <v>MEDELLÍN</v>
      </c>
      <c r="H489" s="103" t="str">
        <f>IFERROR(VLOOKUP(E489,hoja!A:C,3,FALSE),0)</f>
        <v>0092</v>
      </c>
      <c r="I489" s="24" t="str">
        <f t="shared" si="78"/>
        <v>00740092</v>
      </c>
      <c r="K489" s="23">
        <v>670</v>
      </c>
      <c r="L489" s="23" t="str">
        <f t="shared" si="79"/>
        <v>REGIONAL</v>
      </c>
      <c r="M489" s="23" t="s">
        <v>775</v>
      </c>
      <c r="N489" s="23" t="s">
        <v>622</v>
      </c>
      <c r="O489" s="23">
        <f t="shared" si="80"/>
        <v>12</v>
      </c>
      <c r="P489" s="23" t="str">
        <f t="shared" si="77"/>
        <v>00740092Monteria</v>
      </c>
    </row>
    <row r="490" spans="1:16" ht="14.45" hidden="1">
      <c r="A490" s="26" t="s">
        <v>699</v>
      </c>
      <c r="B490" s="23" t="str">
        <f>IFERROR(VLOOKUP(A490,hoja!$A$2:$E$970,4,FALSE),0)</f>
        <v>ANTIOQUIA</v>
      </c>
      <c r="C490" s="23" t="str">
        <f>IFERROR(VLOOKUP(A490,hoja!$A$2:$E$1370,5,FALSE),0)</f>
        <v>CHIGORODÓ</v>
      </c>
      <c r="D490" s="23" t="str">
        <f>IFERROR(VLOOKUP(A490,hoja!A:D,3,FALSE),0)</f>
        <v>0074</v>
      </c>
      <c r="E490" s="23" t="s">
        <v>672</v>
      </c>
      <c r="F490" s="23" t="str">
        <f>IFERROR(VLOOKUP(E490,hoja!$A$2:$E$970,4,FALSE),0)</f>
        <v>ANTIOQUIA</v>
      </c>
      <c r="G490" s="23" t="str">
        <f>IFERROR(VLOOKUP(E490,hoja!$A$2:$E$970,5,FALSE),0)</f>
        <v>MEDELLÍN</v>
      </c>
      <c r="H490" s="103" t="str">
        <f>IFERROR(VLOOKUP(E490,hoja!A:C,3,FALSE),0)</f>
        <v>0092</v>
      </c>
      <c r="I490" s="24" t="str">
        <f t="shared" si="78"/>
        <v>00740092</v>
      </c>
      <c r="K490" s="23">
        <v>1264</v>
      </c>
      <c r="L490" s="23" t="str">
        <f t="shared" si="79"/>
        <v>REGIONAL</v>
      </c>
      <c r="M490" s="23" t="s">
        <v>696</v>
      </c>
      <c r="N490" s="23" t="s">
        <v>622</v>
      </c>
      <c r="O490" s="23">
        <f t="shared" si="80"/>
        <v>6</v>
      </c>
      <c r="P490" s="23" t="str">
        <f t="shared" si="77"/>
        <v>00740092Magdalena Medio</v>
      </c>
    </row>
    <row r="491" spans="1:16" ht="14.45" hidden="1">
      <c r="A491" s="26" t="s">
        <v>699</v>
      </c>
      <c r="B491" s="23" t="str">
        <f>IFERROR(VLOOKUP(A491,hoja!$A$2:$E$970,4,FALSE),0)</f>
        <v>ANTIOQUIA</v>
      </c>
      <c r="C491" s="23" t="str">
        <f>IFERROR(VLOOKUP(A491,hoja!$A$2:$E$1370,5,FALSE),0)</f>
        <v>CHIGORODÓ</v>
      </c>
      <c r="D491" s="23" t="str">
        <f>IFERROR(VLOOKUP(A491,hoja!A:D,3,FALSE),0)</f>
        <v>0074</v>
      </c>
      <c r="E491" s="23" t="s">
        <v>644</v>
      </c>
      <c r="F491" s="23" t="str">
        <f>IFERROR(VLOOKUP(E491,hoja!$A$2:$E$970,4,FALSE),0)</f>
        <v>OCCIDENTE</v>
      </c>
      <c r="G491" s="23" t="str">
        <f>IFERROR(VLOOKUP(E491,hoja!$A$2:$E$970,5,FALSE),0)</f>
        <v>PEREIRA</v>
      </c>
      <c r="H491" s="103" t="str">
        <f>IFERROR(VLOOKUP(E491,hoja!A:C,3,FALSE),0)</f>
        <v>0198</v>
      </c>
      <c r="I491" s="24" t="str">
        <f t="shared" si="78"/>
        <v>00740198</v>
      </c>
      <c r="J491" s="23">
        <v>25.000000000116415</v>
      </c>
      <c r="K491" s="23">
        <v>506.28500000000003</v>
      </c>
      <c r="L491" s="23" t="str">
        <f>IF(B491=F491,"REGIONAL","NACIONAL")</f>
        <v>NACIONAL</v>
      </c>
      <c r="M491" s="23" t="s">
        <v>618</v>
      </c>
      <c r="N491" s="23" t="str" cm="1">
        <f t="array" ref="N491">IFERROR(IF(M491="Principal","LES_ACTIVE",LES_INACTIVE),0)</f>
        <v>LES_ACTIVE</v>
      </c>
      <c r="O491" s="23">
        <f t="shared" si="80"/>
        <v>12</v>
      </c>
      <c r="P491" s="23" t="str">
        <f t="shared" si="77"/>
        <v>00740198Principal</v>
      </c>
    </row>
    <row r="492" spans="1:16" ht="14.45" hidden="1">
      <c r="A492" s="26" t="s">
        <v>700</v>
      </c>
      <c r="B492" s="23" t="str">
        <f>IFERROR(VLOOKUP(A492,hoja!$A$2:$E$970,4,FALSE),0)</f>
        <v>SANTANDER</v>
      </c>
      <c r="C492" s="23" t="str">
        <f>IFERROR(VLOOKUP(A492,hoja!$A$2:$E$1370,5,FALSE),0)</f>
        <v>CHIQUINQUIRÁ</v>
      </c>
      <c r="D492" s="23" t="str">
        <f>IFERROR(VLOOKUP(A492,hoja!A:D,3,FALSE),0)</f>
        <v>0444</v>
      </c>
      <c r="E492" s="23" t="s">
        <v>660</v>
      </c>
      <c r="F492" s="23" t="str">
        <f>IFERROR(VLOOKUP(E492,hoja!$A$2:$E$970,4,FALSE),0)</f>
        <v>CENTRO</v>
      </c>
      <c r="G492" s="23" t="str">
        <f>IFERROR(VLOOKUP(E492,hoja!$A$2:$E$970,5,FALSE),0)</f>
        <v>BOGOTÁ</v>
      </c>
      <c r="H492" s="103" t="str">
        <f>IFERROR(VLOOKUP(E492,hoja!A:C,3,FALSE),0)</f>
        <v>0035</v>
      </c>
      <c r="I492" s="24" t="str">
        <f t="shared" si="78"/>
        <v>04440035</v>
      </c>
      <c r="J492" s="23">
        <v>2.6958333333022892</v>
      </c>
      <c r="K492" s="23">
        <v>134.69999999999999</v>
      </c>
      <c r="L492" s="23" t="str">
        <f t="shared" ref="L492:L499" si="84">IF(B492=F492,"REGIONAL","NACIONAL")</f>
        <v>NACIONAL</v>
      </c>
      <c r="M492" s="23" t="s">
        <v>618</v>
      </c>
      <c r="N492" s="23" t="str" cm="1">
        <f t="array" ref="N492">IFERROR(IF(M492="Principal","LES_ACTIVE",LES_INACTIVE),0)</f>
        <v>LES_ACTIVE</v>
      </c>
      <c r="O492" s="23">
        <f t="shared" si="80"/>
        <v>25</v>
      </c>
      <c r="P492" s="23" t="str">
        <f t="shared" si="77"/>
        <v>04440035Principal</v>
      </c>
    </row>
    <row r="493" spans="1:16" ht="14.45" hidden="1">
      <c r="A493" s="26" t="s">
        <v>700</v>
      </c>
      <c r="B493" s="23" t="str">
        <f>IFERROR(VLOOKUP(A493,hoja!$A$2:$E$970,4,FALSE),0)</f>
        <v>SANTANDER</v>
      </c>
      <c r="C493" s="23" t="str">
        <f>IFERROR(VLOOKUP(A493,hoja!$A$2:$E$1370,5,FALSE),0)</f>
        <v>CHIQUINQUIRÁ</v>
      </c>
      <c r="D493" s="23" t="str">
        <f>IFERROR(VLOOKUP(A493,hoja!A:D,3,FALSE),0)</f>
        <v>0444</v>
      </c>
      <c r="E493" s="23" t="s">
        <v>727</v>
      </c>
      <c r="F493" s="23" t="str">
        <f>IFERROR(VLOOKUP(E493,hoja!$A$2:$E$970,4,FALSE),0)</f>
        <v>CENTRO</v>
      </c>
      <c r="G493" s="23" t="str">
        <f>IFERROR(VLOOKUP(E493,hoja!$A$2:$E$970,5,FALSE),0)</f>
        <v>TUNJA</v>
      </c>
      <c r="H493" s="103" t="str">
        <f>IFERROR(VLOOKUP(E493,hoja!A:C,3,FALSE),0)</f>
        <v>0443</v>
      </c>
      <c r="I493" s="24" t="str">
        <f t="shared" si="78"/>
        <v>04440443</v>
      </c>
      <c r="J493" s="23">
        <v>3.0833333334303461</v>
      </c>
      <c r="K493" s="23">
        <v>131.52600000000001</v>
      </c>
      <c r="L493" s="23" t="str">
        <f t="shared" si="84"/>
        <v>NACIONAL</v>
      </c>
      <c r="M493" s="23" t="s">
        <v>776</v>
      </c>
      <c r="N493" s="23" cm="1">
        <f t="array" aca="1" ref="N493" ca="1">IFERROR(IF(M493="Principal","LES_ACTIVE",LES_INACTIVE),0)</f>
        <v>0</v>
      </c>
      <c r="O493" s="23">
        <f t="shared" si="80"/>
        <v>25</v>
      </c>
      <c r="P493" s="23" t="str">
        <f t="shared" si="77"/>
        <v>04440443Arcabuco</v>
      </c>
    </row>
    <row r="494" spans="1:16" ht="14.45" hidden="1">
      <c r="A494" s="26" t="s">
        <v>700</v>
      </c>
      <c r="B494" s="23" t="str">
        <f>IFERROR(VLOOKUP(A494,hoja!$A$2:$E$970,4,FALSE),0)</f>
        <v>SANTANDER</v>
      </c>
      <c r="C494" s="23" t="str">
        <f>IFERROR(VLOOKUP(A494,hoja!$A$2:$E$1370,5,FALSE),0)</f>
        <v>CHIQUINQUIRÁ</v>
      </c>
      <c r="D494" s="23" t="str">
        <f>IFERROR(VLOOKUP(A494,hoja!A:D,3,FALSE),0)</f>
        <v>0444</v>
      </c>
      <c r="E494" s="23" t="s">
        <v>630</v>
      </c>
      <c r="F494" s="23" t="str">
        <f>IFERROR(VLOOKUP(E494,hoja!$A$2:$E$970,4,FALSE),0)</f>
        <v>CENTRO</v>
      </c>
      <c r="G494" s="23" t="str">
        <f>IFERROR(VLOOKUP(E494,hoja!$A$2:$E$970,5,FALSE),0)</f>
        <v>SESQUILÉ</v>
      </c>
      <c r="H494" s="103" t="str">
        <f>IFERROR(VLOOKUP(E494,hoja!A:C,3,FALSE),0)</f>
        <v>1501</v>
      </c>
      <c r="I494" s="24" t="str">
        <f t="shared" si="78"/>
        <v>04441501</v>
      </c>
      <c r="J494" s="23">
        <v>3.873472222185228</v>
      </c>
      <c r="K494" s="23">
        <v>122.1695</v>
      </c>
      <c r="L494" s="23" t="str">
        <f t="shared" si="84"/>
        <v>NACIONAL</v>
      </c>
      <c r="M494" s="23" t="s">
        <v>618</v>
      </c>
      <c r="N494" s="23" t="str" cm="1">
        <f t="array" ref="N494">IFERROR(IF(M494="Principal","LES_ACTIVE",LES_INACTIVE),0)</f>
        <v>LES_ACTIVE</v>
      </c>
      <c r="O494" s="23">
        <f t="shared" si="80"/>
        <v>25</v>
      </c>
      <c r="P494" s="23" t="str">
        <f t="shared" si="77"/>
        <v>04441501Principal</v>
      </c>
    </row>
    <row r="495" spans="1:16" ht="14.45" hidden="1">
      <c r="A495" s="26" t="s">
        <v>700</v>
      </c>
      <c r="B495" s="23" t="str">
        <f>IFERROR(VLOOKUP(A495,hoja!$A$2:$E$970,4,FALSE),0)</f>
        <v>SANTANDER</v>
      </c>
      <c r="C495" s="23" t="str">
        <f>IFERROR(VLOOKUP(A495,hoja!$A$2:$E$1370,5,FALSE),0)</f>
        <v>CHIQUINQUIRÁ</v>
      </c>
      <c r="D495" s="23" t="str">
        <f>IFERROR(VLOOKUP(A495,hoja!A:D,3,FALSE),0)</f>
        <v>0444</v>
      </c>
      <c r="E495" s="23" t="s">
        <v>751</v>
      </c>
      <c r="F495" s="23" t="str">
        <f>IFERROR(VLOOKUP(E495,hoja!$A$2:$E$970,4,FALSE),0)</f>
        <v>CENTRO</v>
      </c>
      <c r="G495" s="23" t="str">
        <f>IFERROR(VLOOKUP(E495,hoja!$A$2:$E$970,5,FALSE),0)</f>
        <v>BOGOTÁ</v>
      </c>
      <c r="H495" s="103" t="str">
        <f>IFERROR(VLOOKUP(E495,hoja!A:C,3,FALSE),0)</f>
        <v>0002A</v>
      </c>
      <c r="I495" s="24" t="str">
        <f t="shared" si="78"/>
        <v>04440002A</v>
      </c>
      <c r="J495" s="23">
        <v>3.7999999999883585</v>
      </c>
      <c r="K495" s="23">
        <v>145.68700000000001</v>
      </c>
      <c r="L495" s="23" t="str">
        <f t="shared" si="84"/>
        <v>NACIONAL</v>
      </c>
      <c r="M495" s="23" t="s">
        <v>618</v>
      </c>
      <c r="N495" s="23" t="str" cm="1">
        <f t="array" ref="N495">IFERROR(IF(M495="Principal","LES_ACTIVE",LES_INACTIVE),0)</f>
        <v>LES_ACTIVE</v>
      </c>
      <c r="O495" s="23">
        <f t="shared" si="80"/>
        <v>25</v>
      </c>
      <c r="P495" s="23" t="str">
        <f t="shared" si="77"/>
        <v>04440002APrincipal</v>
      </c>
    </row>
    <row r="496" spans="1:16" ht="14.45" hidden="1">
      <c r="A496" s="26" t="s">
        <v>700</v>
      </c>
      <c r="B496" s="23" t="str">
        <f>IFERROR(VLOOKUP(A496,hoja!$A$2:$E$970,4,FALSE),0)</f>
        <v>SANTANDER</v>
      </c>
      <c r="C496" s="23" t="str">
        <f>IFERROR(VLOOKUP(A496,hoja!$A$2:$E$1370,5,FALSE),0)</f>
        <v>CHIQUINQUIRÁ</v>
      </c>
      <c r="D496" s="23" t="str">
        <f>IFERROR(VLOOKUP(A496,hoja!A:D,3,FALSE),0)</f>
        <v>0444</v>
      </c>
      <c r="E496" s="23" t="s">
        <v>634</v>
      </c>
      <c r="F496" s="23" t="str">
        <f>IFERROR(VLOOKUP(E496,hoja!$A$2:$E$970,4,FALSE),0)</f>
        <v>CENTRO</v>
      </c>
      <c r="G496" s="23" t="str">
        <f>IFERROR(VLOOKUP(E496,hoja!$A$2:$E$970,5,FALSE),0)</f>
        <v>BOGOTÁ</v>
      </c>
      <c r="H496" s="103" t="str">
        <f>IFERROR(VLOOKUP(E496,hoja!A:C,3,FALSE),0)</f>
        <v>0011</v>
      </c>
      <c r="I496" s="24" t="str">
        <f t="shared" si="78"/>
        <v>04440011</v>
      </c>
      <c r="J496" s="23">
        <v>4.7166666666744277</v>
      </c>
      <c r="K496" s="23">
        <v>150.90100000000001</v>
      </c>
      <c r="L496" s="23" t="str">
        <f t="shared" si="84"/>
        <v>NACIONAL</v>
      </c>
      <c r="M496" s="23" t="s">
        <v>618</v>
      </c>
      <c r="N496" s="23" t="str" cm="1">
        <f t="array" ref="N496">IFERROR(IF(M496="Principal","LES_ACTIVE",LES_INACTIVE),0)</f>
        <v>LES_ACTIVE</v>
      </c>
      <c r="O496" s="23">
        <f t="shared" si="80"/>
        <v>25</v>
      </c>
      <c r="P496" s="23" t="str">
        <f t="shared" si="77"/>
        <v>04440011Principal</v>
      </c>
    </row>
    <row r="497" spans="1:16" ht="14.45" hidden="1">
      <c r="A497" s="26" t="s">
        <v>700</v>
      </c>
      <c r="B497" s="23" t="str">
        <f>IFERROR(VLOOKUP(A497,hoja!$A$2:$E$970,4,FALSE),0)</f>
        <v>SANTANDER</v>
      </c>
      <c r="C497" s="23" t="str">
        <f>IFERROR(VLOOKUP(A497,hoja!$A$2:$E$1370,5,FALSE),0)</f>
        <v>CHIQUINQUIRÁ</v>
      </c>
      <c r="D497" s="23" t="str">
        <f>IFERROR(VLOOKUP(A497,hoja!A:D,3,FALSE),0)</f>
        <v>0444</v>
      </c>
      <c r="E497" s="23" t="s">
        <v>635</v>
      </c>
      <c r="F497" s="23" t="str">
        <f>IFERROR(VLOOKUP(E497,hoja!$A$2:$E$970,4,FALSE),0)</f>
        <v>CENTRO</v>
      </c>
      <c r="G497" s="23" t="str">
        <f>IFERROR(VLOOKUP(E497,hoja!$A$2:$E$970,5,FALSE),0)</f>
        <v>BOGOTÁ</v>
      </c>
      <c r="H497" s="103" t="str">
        <f>IFERROR(VLOOKUP(E497,hoja!A:C,3,FALSE),0)</f>
        <v>0021</v>
      </c>
      <c r="I497" s="24" t="str">
        <f t="shared" si="78"/>
        <v>04440021</v>
      </c>
      <c r="J497" s="23">
        <v>4.6999999999534339</v>
      </c>
      <c r="K497" s="23">
        <v>148.33250000000001</v>
      </c>
      <c r="L497" s="23" t="str">
        <f t="shared" si="84"/>
        <v>NACIONAL</v>
      </c>
      <c r="M497" s="23" t="s">
        <v>618</v>
      </c>
      <c r="N497" s="23" t="str" cm="1">
        <f t="array" ref="N497">IFERROR(IF(M497="Principal","LES_ACTIVE",LES_INACTIVE),0)</f>
        <v>LES_ACTIVE</v>
      </c>
      <c r="O497" s="23">
        <f t="shared" si="80"/>
        <v>25</v>
      </c>
      <c r="P497" s="23" t="str">
        <f t="shared" si="77"/>
        <v>04440021Principal</v>
      </c>
    </row>
    <row r="498" spans="1:16" ht="14.45" hidden="1">
      <c r="A498" s="26" t="s">
        <v>700</v>
      </c>
      <c r="B498" s="23" t="str">
        <f>IFERROR(VLOOKUP(A498,hoja!$A$2:$E$970,4,FALSE),0)</f>
        <v>SANTANDER</v>
      </c>
      <c r="C498" s="23" t="str">
        <f>IFERROR(VLOOKUP(A498,hoja!$A$2:$E$1370,5,FALSE),0)</f>
        <v>CHIQUINQUIRÁ</v>
      </c>
      <c r="D498" s="23" t="str">
        <f>IFERROR(VLOOKUP(A498,hoja!A:D,3,FALSE),0)</f>
        <v>0444</v>
      </c>
      <c r="E498" s="23" t="s">
        <v>636</v>
      </c>
      <c r="F498" s="23" t="str">
        <f>IFERROR(VLOOKUP(E498,hoja!$A$2:$E$970,4,FALSE),0)</f>
        <v>CENTRO</v>
      </c>
      <c r="G498" s="23" t="str">
        <f>IFERROR(VLOOKUP(E498,hoja!$A$2:$E$970,5,FALSE),0)</f>
        <v>DUITAMA</v>
      </c>
      <c r="H498" s="103" t="str">
        <f>IFERROR(VLOOKUP(E498,hoja!A:C,3,FALSE),0)</f>
        <v>0441</v>
      </c>
      <c r="I498" s="24" t="str">
        <f t="shared" si="78"/>
        <v>04440441</v>
      </c>
      <c r="J498" s="23">
        <v>3.6833333332906477</v>
      </c>
      <c r="K498" s="23">
        <v>131.67500000000001</v>
      </c>
      <c r="L498" s="23" t="str">
        <f t="shared" si="84"/>
        <v>NACIONAL</v>
      </c>
      <c r="M498" s="23" t="s">
        <v>618</v>
      </c>
      <c r="N498" s="23" t="str" cm="1">
        <f t="array" ref="N498">IFERROR(IF(M498="Principal","LES_ACTIVE",LES_INACTIVE),0)</f>
        <v>LES_ACTIVE</v>
      </c>
      <c r="O498" s="23">
        <f t="shared" si="80"/>
        <v>25</v>
      </c>
      <c r="P498" s="23" t="str">
        <f t="shared" si="77"/>
        <v>04440441Principal</v>
      </c>
    </row>
    <row r="499" spans="1:16" ht="14.45" hidden="1">
      <c r="A499" s="26" t="s">
        <v>700</v>
      </c>
      <c r="B499" s="23" t="str">
        <f>IFERROR(VLOOKUP(A499,hoja!$A$2:$E$970,4,FALSE),0)</f>
        <v>SANTANDER</v>
      </c>
      <c r="C499" s="23" t="str">
        <f>IFERROR(VLOOKUP(A499,hoja!$A$2:$E$1370,5,FALSE),0)</f>
        <v>CHIQUINQUIRÁ</v>
      </c>
      <c r="D499" s="23" t="str">
        <f>IFERROR(VLOOKUP(A499,hoja!A:D,3,FALSE),0)</f>
        <v>0444</v>
      </c>
      <c r="E499" s="23" t="s">
        <v>636</v>
      </c>
      <c r="F499" s="23" t="str">
        <f>IFERROR(VLOOKUP(E499,hoja!$A$2:$E$970,4,FALSE),0)</f>
        <v>CENTRO</v>
      </c>
      <c r="G499" s="23" t="str">
        <f>IFERROR(VLOOKUP(E499,hoja!$A$2:$E$970,5,FALSE),0)</f>
        <v>DUITAMA</v>
      </c>
      <c r="H499" s="103" t="str">
        <f>IFERROR(VLOOKUP(E499,hoja!A:C,3,FALSE),0)</f>
        <v>0441</v>
      </c>
      <c r="I499" s="24" t="str">
        <f t="shared" si="78"/>
        <v>04440441</v>
      </c>
      <c r="K499" s="23">
        <v>131</v>
      </c>
      <c r="L499" s="23" t="str">
        <f t="shared" si="84"/>
        <v>NACIONAL</v>
      </c>
      <c r="M499" s="23" t="s">
        <v>776</v>
      </c>
      <c r="N499" s="23" t="s">
        <v>624</v>
      </c>
      <c r="O499" s="23">
        <f t="shared" si="80"/>
        <v>25</v>
      </c>
      <c r="P499" s="23" t="str">
        <f t="shared" si="77"/>
        <v>04440441Arcabuco</v>
      </c>
    </row>
    <row r="500" spans="1:16" ht="14.45" hidden="1">
      <c r="A500" s="26" t="s">
        <v>700</v>
      </c>
      <c r="B500" s="23" t="str">
        <f>IFERROR(VLOOKUP(A500,hoja!$A$2:$E$970,4,FALSE),0)</f>
        <v>SANTANDER</v>
      </c>
      <c r="C500" s="23" t="str">
        <f>IFERROR(VLOOKUP(A500,hoja!$A$2:$E$1370,5,FALSE),0)</f>
        <v>CHIQUINQUIRÁ</v>
      </c>
      <c r="D500" s="23" t="str">
        <f>IFERROR(VLOOKUP(A500,hoja!A:D,3,FALSE),0)</f>
        <v>0444</v>
      </c>
      <c r="E500" s="23" t="s">
        <v>637</v>
      </c>
      <c r="F500" s="23" t="str">
        <f>IFERROR(VLOOKUP(E500,hoja!$A$2:$E$970,4,FALSE),0)</f>
        <v>SANTANDER</v>
      </c>
      <c r="G500" s="23" t="str">
        <f>IFERROR(VLOOKUP(E500,hoja!$A$2:$E$970,5,FALSE),0)</f>
        <v>PIEDECUESTA</v>
      </c>
      <c r="H500" s="103" t="str">
        <f>IFERROR(VLOOKUP(E500,hoja!A:C,3,FALSE),0)</f>
        <v>0422</v>
      </c>
      <c r="I500" s="24" t="str">
        <f t="shared" si="78"/>
        <v>04440422</v>
      </c>
      <c r="J500" s="23">
        <v>11.334722222294658</v>
      </c>
      <c r="K500" s="23">
        <v>257</v>
      </c>
      <c r="L500" s="23" t="str">
        <f t="shared" si="79"/>
        <v>REGIONAL</v>
      </c>
      <c r="M500" s="23" t="s">
        <v>618</v>
      </c>
      <c r="N500" s="23" t="str" cm="1">
        <f t="array" ref="N500">IFERROR(IF(M500="Principal","LES_ACTIVE",LES_INACTIVE),0)</f>
        <v>LES_ACTIVE</v>
      </c>
      <c r="O500" s="23">
        <f t="shared" si="80"/>
        <v>16</v>
      </c>
      <c r="P500" s="23" t="str">
        <f t="shared" si="77"/>
        <v>04440422Principal</v>
      </c>
    </row>
    <row r="501" spans="1:16" ht="14.45" hidden="1">
      <c r="A501" s="26" t="s">
        <v>700</v>
      </c>
      <c r="B501" s="23" t="str">
        <f>IFERROR(VLOOKUP(A501,hoja!$A$2:$E$970,4,FALSE),0)</f>
        <v>SANTANDER</v>
      </c>
      <c r="C501" s="23" t="str">
        <f>IFERROR(VLOOKUP(A501,hoja!$A$2:$E$1370,5,FALSE),0)</f>
        <v>CHIQUINQUIRÁ</v>
      </c>
      <c r="D501" s="23" t="str">
        <f>IFERROR(VLOOKUP(A501,hoja!A:D,3,FALSE),0)</f>
        <v>0444</v>
      </c>
      <c r="E501" s="23" t="s">
        <v>670</v>
      </c>
      <c r="F501" s="23" t="str">
        <f>IFERROR(VLOOKUP(E501,hoja!$A$2:$E$970,4,FALSE),0)</f>
        <v>OCCIDENTE</v>
      </c>
      <c r="G501" s="23" t="str">
        <f>IFERROR(VLOOKUP(E501,hoja!$A$2:$E$970,5,FALSE),0)</f>
        <v>PEREIRA</v>
      </c>
      <c r="H501" s="103" t="str">
        <f>IFERROR(VLOOKUP(E501,hoja!A:C,3,FALSE),0)</f>
        <v>0134</v>
      </c>
      <c r="I501" s="24" t="str">
        <f t="shared" si="78"/>
        <v>04440134</v>
      </c>
      <c r="K501" s="23">
        <v>446</v>
      </c>
      <c r="L501" s="23" t="str">
        <f>IF(B501=F501,"REGIONAL","NACIONAL")</f>
        <v>NACIONAL</v>
      </c>
      <c r="M501" s="23" t="s">
        <v>618</v>
      </c>
      <c r="N501" s="23" t="str" cm="1">
        <f t="array" ref="N501">IFERROR(IF(M501="Principal","LES_ACTIVE",LES_INACTIVE),0)</f>
        <v>LES_ACTIVE</v>
      </c>
      <c r="O501" s="23">
        <f t="shared" si="80"/>
        <v>16</v>
      </c>
      <c r="P501" s="23" t="str">
        <f t="shared" si="77"/>
        <v>04440134Principal</v>
      </c>
    </row>
    <row r="502" spans="1:16" ht="14.45" hidden="1">
      <c r="A502" s="26" t="s">
        <v>700</v>
      </c>
      <c r="B502" s="23" t="str">
        <f>IFERROR(VLOOKUP(A502,hoja!$A$2:$E$970,4,FALSE),0)</f>
        <v>SANTANDER</v>
      </c>
      <c r="C502" s="23" t="str">
        <f>IFERROR(VLOOKUP(A502,hoja!$A$2:$E$1370,5,FALSE),0)</f>
        <v>CHIQUINQUIRÁ</v>
      </c>
      <c r="D502" s="23" t="str">
        <f>IFERROR(VLOOKUP(A502,hoja!A:D,3,FALSE),0)</f>
        <v>0444</v>
      </c>
      <c r="E502" s="23" t="s">
        <v>672</v>
      </c>
      <c r="F502" s="23" t="str">
        <f>IFERROR(VLOOKUP(E502,hoja!$A$2:$E$970,4,FALSE),0)</f>
        <v>ANTIOQUIA</v>
      </c>
      <c r="G502" s="23" t="str">
        <f>IFERROR(VLOOKUP(E502,hoja!$A$2:$E$970,5,FALSE),0)</f>
        <v>MEDELLÍN</v>
      </c>
      <c r="H502" s="103" t="str">
        <f>IFERROR(VLOOKUP(E502,hoja!A:C,3,FALSE),0)</f>
        <v>0092</v>
      </c>
      <c r="I502" s="24" t="str">
        <f t="shared" si="78"/>
        <v>04440092</v>
      </c>
      <c r="K502" s="23">
        <v>536</v>
      </c>
      <c r="L502" s="23" t="str">
        <f t="shared" ref="L502:L505" si="85">IF(B502=F502,"REGIONAL","NACIONAL")</f>
        <v>NACIONAL</v>
      </c>
      <c r="M502" s="23" t="s">
        <v>618</v>
      </c>
      <c r="N502" s="23" t="str" cm="1">
        <f t="array" ref="N502">IFERROR(IF(M502="Principal","LES_ACTIVE",LES_INACTIVE),0)</f>
        <v>LES_ACTIVE</v>
      </c>
      <c r="O502" s="23">
        <f t="shared" si="80"/>
        <v>12</v>
      </c>
      <c r="P502" s="23" t="str">
        <f t="shared" si="77"/>
        <v>04440092Principal</v>
      </c>
    </row>
    <row r="503" spans="1:16" ht="14.45" hidden="1">
      <c r="A503" s="26" t="s">
        <v>700</v>
      </c>
      <c r="B503" s="23" t="str">
        <f>IFERROR(VLOOKUP(A503,hoja!$A$2:$E$970,4,FALSE),0)</f>
        <v>SANTANDER</v>
      </c>
      <c r="C503" s="23" t="str">
        <f>IFERROR(VLOOKUP(A503,hoja!$A$2:$E$1370,5,FALSE),0)</f>
        <v>CHIQUINQUIRÁ</v>
      </c>
      <c r="D503" s="23" t="str">
        <f>IFERROR(VLOOKUP(A503,hoja!A:D,3,FALSE),0)</f>
        <v>0444</v>
      </c>
      <c r="E503" s="23" t="s">
        <v>644</v>
      </c>
      <c r="F503" s="23" t="str">
        <f>IFERROR(VLOOKUP(E503,hoja!$A$2:$E$970,4,FALSE),0)</f>
        <v>OCCIDENTE</v>
      </c>
      <c r="G503" s="23" t="str">
        <f>IFERROR(VLOOKUP(E503,hoja!$A$2:$E$970,5,FALSE),0)</f>
        <v>PEREIRA</v>
      </c>
      <c r="H503" s="103" t="str">
        <f>IFERROR(VLOOKUP(E503,hoja!A:C,3,FALSE),0)</f>
        <v>0198</v>
      </c>
      <c r="I503" s="24" t="str">
        <f t="shared" si="78"/>
        <v>04440198</v>
      </c>
      <c r="K503" s="23">
        <v>450</v>
      </c>
      <c r="L503" s="23" t="str">
        <f t="shared" si="85"/>
        <v>NACIONAL</v>
      </c>
      <c r="M503" s="23" t="s">
        <v>618</v>
      </c>
      <c r="N503" s="23" t="str" cm="1">
        <f t="array" ref="N503">IFERROR(IF(M503="Principal","LES_ACTIVE",LES_INACTIVE),0)</f>
        <v>LES_ACTIVE</v>
      </c>
      <c r="O503" s="23">
        <f t="shared" si="80"/>
        <v>16</v>
      </c>
      <c r="P503" s="23" t="str">
        <f t="shared" si="77"/>
        <v>04440198Principal</v>
      </c>
    </row>
    <row r="504" spans="1:16" ht="14.45" hidden="1">
      <c r="A504" s="26" t="s">
        <v>702</v>
      </c>
      <c r="B504" s="23" t="str">
        <f>IFERROR(VLOOKUP(A504,hoja!$A$2:$E$970,4,FALSE),0)</f>
        <v>CENTRO</v>
      </c>
      <c r="C504" s="23" t="str">
        <f>IFERROR(VLOOKUP(A504,hoja!$A$2:$E$1370,5,FALSE),0)</f>
        <v>FLORENCIA</v>
      </c>
      <c r="D504" s="23" t="str">
        <f>IFERROR(VLOOKUP(A504,hoja!A:D,3,FALSE),0)</f>
        <v>0388</v>
      </c>
      <c r="E504" s="23" t="s">
        <v>650</v>
      </c>
      <c r="F504" s="23" t="str">
        <f>IFERROR(VLOOKUP(E504,hoja!$A$2:$E$970,4,FALSE),0)</f>
        <v>OCCIDENTE</v>
      </c>
      <c r="G504" s="23" t="str">
        <f>IFERROR(VLOOKUP(E504,hoja!$A$2:$E$970,5,FALSE),0)</f>
        <v>CALOTO</v>
      </c>
      <c r="H504" s="103" t="str">
        <f>IFERROR(VLOOKUP(E504,hoja!A:C,3,FALSE),0)</f>
        <v>0445</v>
      </c>
      <c r="I504" s="24" t="str">
        <f t="shared" ref="I504:I566" si="86">D504&amp;H504</f>
        <v>03880445</v>
      </c>
      <c r="J504" s="23">
        <v>40.483333333279006</v>
      </c>
      <c r="K504" s="23">
        <v>739.40499999999997</v>
      </c>
      <c r="L504" s="23" t="str">
        <f t="shared" si="85"/>
        <v>NACIONAL</v>
      </c>
      <c r="M504" s="23" t="s">
        <v>618</v>
      </c>
      <c r="N504" s="23" t="str" cm="1">
        <f t="array" ref="N504">IFERROR(IF(M504="Principal","LES_ACTIVE",LES_INACTIVE),0)</f>
        <v>LES_ACTIVE</v>
      </c>
      <c r="O504" s="23">
        <f t="shared" si="80"/>
        <v>12</v>
      </c>
      <c r="P504" s="23" t="str">
        <f t="shared" ref="P504:P566" si="87">D504&amp;H504&amp;M504</f>
        <v>03880445Principal</v>
      </c>
    </row>
    <row r="505" spans="1:16" ht="14.45" hidden="1">
      <c r="A505" s="26" t="s">
        <v>702</v>
      </c>
      <c r="B505" s="23" t="str">
        <f>IFERROR(VLOOKUP(A505,hoja!$A$2:$E$970,4,FALSE),0)</f>
        <v>CENTRO</v>
      </c>
      <c r="C505" s="23" t="str">
        <f>IFERROR(VLOOKUP(A505,hoja!$A$2:$E$1370,5,FALSE),0)</f>
        <v>FLORENCIA</v>
      </c>
      <c r="D505" s="23" t="str">
        <f>IFERROR(VLOOKUP(A505,hoja!A:D,3,FALSE),0)</f>
        <v>0388</v>
      </c>
      <c r="E505" s="23" t="s">
        <v>650</v>
      </c>
      <c r="F505" s="23" t="str">
        <f>IFERROR(VLOOKUP(E505,hoja!$A$2:$E$970,4,FALSE),0)</f>
        <v>OCCIDENTE</v>
      </c>
      <c r="G505" s="23" t="str">
        <f>IFERROR(VLOOKUP(E505,hoja!$A$2:$E$970,5,FALSE),0)</f>
        <v>CALOTO</v>
      </c>
      <c r="H505" s="103" t="str">
        <f>IFERROR(VLOOKUP(E505,hoja!A:C,3,FALSE),0)</f>
        <v>0445</v>
      </c>
      <c r="I505" s="24" t="str">
        <f t="shared" si="86"/>
        <v>03880445</v>
      </c>
      <c r="K505" s="23">
        <v>773</v>
      </c>
      <c r="L505" s="23" t="str">
        <f t="shared" si="85"/>
        <v>NACIONAL</v>
      </c>
      <c r="M505" s="23" t="s">
        <v>697</v>
      </c>
      <c r="N505" s="23" t="s">
        <v>622</v>
      </c>
      <c r="O505" s="23">
        <f t="shared" si="80"/>
        <v>12</v>
      </c>
      <c r="P505" s="23" t="str">
        <f t="shared" si="87"/>
        <v>03880445Pereira</v>
      </c>
    </row>
    <row r="506" spans="1:16" ht="14.45" hidden="1">
      <c r="A506" s="26" t="s">
        <v>702</v>
      </c>
      <c r="B506" s="23" t="str">
        <f>IFERROR(VLOOKUP(A506,hoja!$A$2:$E$970,4,FALSE),0)</f>
        <v>CENTRO</v>
      </c>
      <c r="C506" s="23" t="str">
        <f>IFERROR(VLOOKUP(A506,hoja!$A$2:$E$1370,5,FALSE),0)</f>
        <v>FLORENCIA</v>
      </c>
      <c r="D506" s="23" t="str">
        <f>IFERROR(VLOOKUP(A506,hoja!A:D,3,FALSE),0)</f>
        <v>0388</v>
      </c>
      <c r="E506" s="23" t="s">
        <v>660</v>
      </c>
      <c r="F506" s="23" t="str">
        <f>IFERROR(VLOOKUP(E506,hoja!$A$2:$E$970,4,FALSE),0)</f>
        <v>CENTRO</v>
      </c>
      <c r="G506" s="23" t="str">
        <f>IFERROR(VLOOKUP(E506,hoja!$A$2:$E$970,5,FALSE),0)</f>
        <v>BOGOTÁ</v>
      </c>
      <c r="H506" s="103" t="str">
        <f>IFERROR(VLOOKUP(E506,hoja!A:C,3,FALSE),0)</f>
        <v>0035</v>
      </c>
      <c r="I506" s="24" t="str">
        <f t="shared" si="86"/>
        <v>03880035</v>
      </c>
      <c r="J506" s="23">
        <v>35.71666666661622</v>
      </c>
      <c r="K506" s="36">
        <v>553.55799999999999</v>
      </c>
      <c r="L506" s="23" t="str">
        <f t="shared" ref="L506:L521" si="88">IF(B506=F506,"REGIONAL","NACIONAL")</f>
        <v>REGIONAL</v>
      </c>
      <c r="M506" s="23" t="s">
        <v>618</v>
      </c>
      <c r="N506" s="23" t="str" cm="1">
        <f t="array" ref="N506">IFERROR(IF(M506="Principal","LES_ACTIVE",LES_INACTIVE),0)</f>
        <v>LES_ACTIVE</v>
      </c>
      <c r="O506" s="23">
        <f t="shared" ref="O506:O568" si="89">IF(K506&lt;=250,25,IF(K506&lt;=500,16,IF(K506&lt;=800,12,IF(K506&lt;=1100,8,IF(K506&lt;=1400,6,IF(K506&lt;=1700,5))))))</f>
        <v>12</v>
      </c>
      <c r="P506" s="23" t="str">
        <f t="shared" si="87"/>
        <v>03880035Principal</v>
      </c>
    </row>
    <row r="507" spans="1:16" ht="14.45" hidden="1">
      <c r="A507" s="26" t="s">
        <v>702</v>
      </c>
      <c r="B507" s="23" t="str">
        <f>IFERROR(VLOOKUP(A507,hoja!$A$2:$E$970,4,FALSE),0)</f>
        <v>CENTRO</v>
      </c>
      <c r="C507" s="23" t="str">
        <f>IFERROR(VLOOKUP(A507,hoja!$A$2:$E$1370,5,FALSE),0)</f>
        <v>FLORENCIA</v>
      </c>
      <c r="D507" s="23" t="str">
        <f>IFERROR(VLOOKUP(A507,hoja!A:D,3,FALSE),0)</f>
        <v>0388</v>
      </c>
      <c r="E507" s="23" t="s">
        <v>630</v>
      </c>
      <c r="F507" s="23" t="str">
        <f>IFERROR(VLOOKUP(E507,hoja!$A$2:$E$970,4,FALSE),0)</f>
        <v>CENTRO</v>
      </c>
      <c r="G507" s="23" t="str">
        <f>IFERROR(VLOOKUP(E507,hoja!$A$2:$E$970,5,FALSE),0)</f>
        <v>SESQUILÉ</v>
      </c>
      <c r="H507" s="103" t="str">
        <f>IFERROR(VLOOKUP(E507,hoja!A:C,3,FALSE),0)</f>
        <v>1501</v>
      </c>
      <c r="I507" s="24" t="str">
        <f t="shared" si="86"/>
        <v>03881501</v>
      </c>
      <c r="J507" s="23">
        <v>39.266666666662786</v>
      </c>
      <c r="K507" s="23">
        <v>615.625</v>
      </c>
      <c r="L507" s="23" t="str">
        <f t="shared" si="88"/>
        <v>REGIONAL</v>
      </c>
      <c r="M507" s="23" t="s">
        <v>618</v>
      </c>
      <c r="N507" s="23" t="str" cm="1">
        <f t="array" ref="N507">IFERROR(IF(M507="Principal","LES_ACTIVE",LES_INACTIVE),0)</f>
        <v>LES_ACTIVE</v>
      </c>
      <c r="O507" s="23">
        <f t="shared" si="89"/>
        <v>12</v>
      </c>
      <c r="P507" s="23" t="str">
        <f t="shared" si="87"/>
        <v>03881501Principal</v>
      </c>
    </row>
    <row r="508" spans="1:16" ht="14.45" hidden="1">
      <c r="A508" s="26" t="s">
        <v>702</v>
      </c>
      <c r="B508" s="23" t="str">
        <f>IFERROR(VLOOKUP(A508,hoja!$A$2:$E$970,4,FALSE),0)</f>
        <v>CENTRO</v>
      </c>
      <c r="C508" s="23" t="str">
        <f>IFERROR(VLOOKUP(A508,hoja!$A$2:$E$1370,5,FALSE),0)</f>
        <v>FLORENCIA</v>
      </c>
      <c r="D508" s="23" t="str">
        <f>IFERROR(VLOOKUP(A508,hoja!A:D,3,FALSE),0)</f>
        <v>0388</v>
      </c>
      <c r="E508" s="23" t="s">
        <v>751</v>
      </c>
      <c r="F508" s="23" t="str">
        <f>IFERROR(VLOOKUP(E508,hoja!$A$2:$E$970,4,FALSE),0)</f>
        <v>CENTRO</v>
      </c>
      <c r="G508" s="23" t="str">
        <f>IFERROR(VLOOKUP(E508,hoja!$A$2:$E$970,5,FALSE),0)</f>
        <v>BOGOTÁ</v>
      </c>
      <c r="H508" s="103" t="str">
        <f>IFERROR(VLOOKUP(E508,hoja!A:C,3,FALSE),0)</f>
        <v>0002A</v>
      </c>
      <c r="I508" s="24" t="str">
        <f t="shared" si="86"/>
        <v>03880002A</v>
      </c>
      <c r="J508" s="23">
        <v>33.091666666703532</v>
      </c>
      <c r="K508" s="36">
        <v>556.66499999999996</v>
      </c>
      <c r="L508" s="23" t="str">
        <f t="shared" si="88"/>
        <v>REGIONAL</v>
      </c>
      <c r="M508" s="23" t="s">
        <v>618</v>
      </c>
      <c r="N508" s="23" t="str" cm="1">
        <f t="array" ref="N508">IFERROR(IF(M508="Principal","LES_ACTIVE",LES_INACTIVE),0)</f>
        <v>LES_ACTIVE</v>
      </c>
      <c r="O508" s="23">
        <f t="shared" si="89"/>
        <v>12</v>
      </c>
      <c r="P508" s="23" t="str">
        <f t="shared" si="87"/>
        <v>03880002APrincipal</v>
      </c>
    </row>
    <row r="509" spans="1:16" ht="14.45" hidden="1">
      <c r="A509" s="26" t="s">
        <v>702</v>
      </c>
      <c r="B509" s="23" t="str">
        <f>IFERROR(VLOOKUP(A509,hoja!$A$2:$E$970,4,FALSE),0)</f>
        <v>CENTRO</v>
      </c>
      <c r="C509" s="23" t="str">
        <f>IFERROR(VLOOKUP(A509,hoja!$A$2:$E$1370,5,FALSE),0)</f>
        <v>FLORENCIA</v>
      </c>
      <c r="D509" s="23" t="str">
        <f>IFERROR(VLOOKUP(A509,hoja!A:D,3,FALSE),0)</f>
        <v>0388</v>
      </c>
      <c r="E509" s="23" t="s">
        <v>634</v>
      </c>
      <c r="F509" s="23" t="str">
        <f>IFERROR(VLOOKUP(E509,hoja!$A$2:$E$970,4,FALSE),0)</f>
        <v>CENTRO</v>
      </c>
      <c r="G509" s="23" t="str">
        <f>IFERROR(VLOOKUP(E509,hoja!$A$2:$E$970,5,FALSE),0)</f>
        <v>BOGOTÁ</v>
      </c>
      <c r="H509" s="103" t="str">
        <f>IFERROR(VLOOKUP(E509,hoja!A:C,3,FALSE),0)</f>
        <v>0011</v>
      </c>
      <c r="I509" s="24" t="str">
        <f t="shared" si="86"/>
        <v>03880011</v>
      </c>
      <c r="J509" s="23">
        <v>24.28333333338378</v>
      </c>
      <c r="K509" s="23">
        <v>537.69949999999994</v>
      </c>
      <c r="L509" s="23" t="str">
        <f t="shared" si="88"/>
        <v>REGIONAL</v>
      </c>
      <c r="M509" s="23" t="s">
        <v>618</v>
      </c>
      <c r="N509" s="23" t="str" cm="1">
        <f t="array" ref="N509">IFERROR(IF(M509="Principal","LES_ACTIVE",LES_INACTIVE),0)</f>
        <v>LES_ACTIVE</v>
      </c>
      <c r="O509" s="23">
        <f t="shared" si="89"/>
        <v>12</v>
      </c>
      <c r="P509" s="23" t="str">
        <f t="shared" si="87"/>
        <v>03880011Principal</v>
      </c>
    </row>
    <row r="510" spans="1:16" ht="14.45" hidden="1">
      <c r="A510" s="26" t="s">
        <v>702</v>
      </c>
      <c r="B510" s="23" t="str">
        <f>IFERROR(VLOOKUP(A510,hoja!$A$2:$E$970,4,FALSE),0)</f>
        <v>CENTRO</v>
      </c>
      <c r="C510" s="23" t="str">
        <f>IFERROR(VLOOKUP(A510,hoja!$A$2:$E$1370,5,FALSE),0)</f>
        <v>FLORENCIA</v>
      </c>
      <c r="D510" s="23" t="str">
        <f>IFERROR(VLOOKUP(A510,hoja!A:D,3,FALSE),0)</f>
        <v>0388</v>
      </c>
      <c r="E510" s="23" t="s">
        <v>635</v>
      </c>
      <c r="F510" s="23" t="str">
        <f>IFERROR(VLOOKUP(E510,hoja!$A$2:$E$970,4,FALSE),0)</f>
        <v>CENTRO</v>
      </c>
      <c r="G510" s="23" t="str">
        <f>IFERROR(VLOOKUP(E510,hoja!$A$2:$E$970,5,FALSE),0)</f>
        <v>BOGOTÁ</v>
      </c>
      <c r="H510" s="103" t="str">
        <f>IFERROR(VLOOKUP(E510,hoja!A:C,3,FALSE),0)</f>
        <v>0021</v>
      </c>
      <c r="I510" s="24" t="str">
        <f t="shared" si="86"/>
        <v>03880021</v>
      </c>
      <c r="J510" s="23">
        <v>25.599999999976717</v>
      </c>
      <c r="K510" s="23">
        <v>542.98149999999998</v>
      </c>
      <c r="L510" s="23" t="str">
        <f t="shared" si="88"/>
        <v>REGIONAL</v>
      </c>
      <c r="M510" s="23" t="s">
        <v>618</v>
      </c>
      <c r="N510" s="23" t="str" cm="1">
        <f t="array" ref="N510">IFERROR(IF(M510="Principal","LES_ACTIVE",LES_INACTIVE),0)</f>
        <v>LES_ACTIVE</v>
      </c>
      <c r="O510" s="23">
        <f t="shared" si="89"/>
        <v>12</v>
      </c>
      <c r="P510" s="23" t="str">
        <f t="shared" si="87"/>
        <v>03880021Principal</v>
      </c>
    </row>
    <row r="511" spans="1:16" ht="14.45" hidden="1">
      <c r="A511" s="26" t="s">
        <v>702</v>
      </c>
      <c r="B511" s="23" t="str">
        <f>IFERROR(VLOOKUP(A511,hoja!$A$2:$E$970,4,FALSE),0)</f>
        <v>CENTRO</v>
      </c>
      <c r="C511" s="23" t="str">
        <f>IFERROR(VLOOKUP(A511,hoja!$A$2:$E$1370,5,FALSE),0)</f>
        <v>FLORENCIA</v>
      </c>
      <c r="D511" s="23" t="str">
        <f>IFERROR(VLOOKUP(A511,hoja!A:D,3,FALSE),0)</f>
        <v>0388</v>
      </c>
      <c r="E511" s="23" t="s">
        <v>679</v>
      </c>
      <c r="F511" s="23" t="str">
        <f>IFERROR(VLOOKUP(E511,hoja!$A$2:$E$970,4,FALSE),0)</f>
        <v>CENTRO</v>
      </c>
      <c r="G511" s="23" t="str">
        <f>IFERROR(VLOOKUP(E511,hoja!$A$2:$E$970,5,FALSE),0)</f>
        <v>NEIVA</v>
      </c>
      <c r="H511" s="103" t="str">
        <f>IFERROR(VLOOKUP(E511,hoja!A:C,3,FALSE),0)</f>
        <v>0385</v>
      </c>
      <c r="I511" s="24" t="str">
        <f t="shared" si="86"/>
        <v>03880385</v>
      </c>
      <c r="J511" s="23">
        <v>6.6833333332906477</v>
      </c>
      <c r="K511" s="23">
        <v>234.97800000000001</v>
      </c>
      <c r="L511" s="23" t="str">
        <f t="shared" si="88"/>
        <v>REGIONAL</v>
      </c>
      <c r="M511" s="23" t="s">
        <v>618</v>
      </c>
      <c r="N511" s="23" t="str" cm="1">
        <f t="array" ref="N511">IFERROR(IF(M511="Principal","LES_ACTIVE",LES_INACTIVE),0)</f>
        <v>LES_ACTIVE</v>
      </c>
      <c r="O511" s="23">
        <f t="shared" si="89"/>
        <v>25</v>
      </c>
      <c r="P511" s="23" t="str">
        <f t="shared" si="87"/>
        <v>03880385Principal</v>
      </c>
    </row>
    <row r="512" spans="1:16" ht="14.45" hidden="1">
      <c r="A512" s="26" t="s">
        <v>702</v>
      </c>
      <c r="B512" s="23" t="str">
        <f>IFERROR(VLOOKUP(A512,hoja!$A$2:$E$970,4,FALSE),0)</f>
        <v>CENTRO</v>
      </c>
      <c r="C512" s="23" t="str">
        <f>IFERROR(VLOOKUP(A512,hoja!$A$2:$E$1370,5,FALSE),0)</f>
        <v>FLORENCIA</v>
      </c>
      <c r="D512" s="23" t="str">
        <f>IFERROR(VLOOKUP(A512,hoja!A:D,3,FALSE),0)</f>
        <v>0388</v>
      </c>
      <c r="E512" s="23" t="s">
        <v>637</v>
      </c>
      <c r="F512" s="23" t="str">
        <f>IFERROR(VLOOKUP(E512,hoja!$A$2:$E$970,4,FALSE),0)</f>
        <v>SANTANDER</v>
      </c>
      <c r="G512" s="23" t="str">
        <f>IFERROR(VLOOKUP(E512,hoja!$A$2:$E$970,5,FALSE),0)</f>
        <v>PIEDECUESTA</v>
      </c>
      <c r="H512" s="103" t="str">
        <f>IFERROR(VLOOKUP(E512,hoja!A:C,3,FALSE),0)</f>
        <v>0422</v>
      </c>
      <c r="I512" s="24" t="str">
        <f t="shared" si="86"/>
        <v>03880422</v>
      </c>
      <c r="J512" s="23">
        <v>37.700000000128057</v>
      </c>
      <c r="K512" s="23">
        <v>935</v>
      </c>
      <c r="L512" s="23" t="str">
        <f>IF(B512=F512,"REGIONAL","NACIONAL")</f>
        <v>NACIONAL</v>
      </c>
      <c r="M512" s="23" t="s">
        <v>618</v>
      </c>
      <c r="N512" s="23" t="str" cm="1">
        <f t="array" ref="N512">IFERROR(IF(M512="Principal","LES_ACTIVE",LES_INACTIVE),0)</f>
        <v>LES_ACTIVE</v>
      </c>
      <c r="O512" s="23">
        <f t="shared" si="89"/>
        <v>8</v>
      </c>
      <c r="P512" s="23" t="str">
        <f t="shared" si="87"/>
        <v>03880422Principal</v>
      </c>
    </row>
    <row r="513" spans="1:16" ht="14.45" hidden="1">
      <c r="A513" s="26" t="s">
        <v>702</v>
      </c>
      <c r="B513" s="23" t="str">
        <f>IFERROR(VLOOKUP(A513,hoja!$A$2:$E$970,4,FALSE),0)</f>
        <v>CENTRO</v>
      </c>
      <c r="C513" s="23" t="str">
        <f>IFERROR(VLOOKUP(A513,hoja!$A$2:$E$1370,5,FALSE),0)</f>
        <v>FLORENCIA</v>
      </c>
      <c r="D513" s="23" t="str">
        <f>IFERROR(VLOOKUP(A513,hoja!A:D,3,FALSE),0)</f>
        <v>0388</v>
      </c>
      <c r="E513" s="23" t="s">
        <v>617</v>
      </c>
      <c r="F513" s="23" t="str">
        <f>IFERROR(VLOOKUP(E513,hoja!$A$2:$E$970,4,FALSE),0)</f>
        <v>ANTIOQUIA</v>
      </c>
      <c r="G513" s="23" t="str">
        <f>IFERROR(VLOOKUP(E513,hoja!$A$2:$E$970,5,FALSE),0)</f>
        <v>MEDELLÍN</v>
      </c>
      <c r="H513" s="103">
        <f>IFERROR(VLOOKUP(E513,hoja!A:C,3,FALSE),0)</f>
        <v>50443</v>
      </c>
      <c r="I513" s="24" t="str">
        <f t="shared" si="86"/>
        <v>038850443</v>
      </c>
      <c r="K513" s="23">
        <v>806</v>
      </c>
      <c r="L513" s="23" t="str">
        <f t="shared" ref="L513:L514" si="90">IF(B513=F513,"REGIONAL","NACIONAL")</f>
        <v>NACIONAL</v>
      </c>
      <c r="M513" s="23" t="s">
        <v>618</v>
      </c>
      <c r="N513" s="23" t="str" cm="1">
        <f t="array" ref="N513">IFERROR(IF(M513="Principal","LES_ACTIVE",LES_INACTIVE),0)</f>
        <v>LES_ACTIVE</v>
      </c>
      <c r="O513" s="23">
        <f t="shared" si="89"/>
        <v>8</v>
      </c>
      <c r="P513" s="23" t="str">
        <f t="shared" si="87"/>
        <v>038850443Principal</v>
      </c>
    </row>
    <row r="514" spans="1:16" ht="14.45" hidden="1">
      <c r="A514" s="26" t="s">
        <v>702</v>
      </c>
      <c r="B514" s="23" t="str">
        <f>IFERROR(VLOOKUP(A514,hoja!$A$2:$E$970,4,FALSE),0)</f>
        <v>CENTRO</v>
      </c>
      <c r="C514" s="23" t="str">
        <f>IFERROR(VLOOKUP(A514,hoja!$A$2:$E$1370,5,FALSE),0)</f>
        <v>FLORENCIA</v>
      </c>
      <c r="D514" s="23" t="str">
        <f>IFERROR(VLOOKUP(A514,hoja!A:D,3,FALSE),0)</f>
        <v>0388</v>
      </c>
      <c r="E514" s="23" t="s">
        <v>687</v>
      </c>
      <c r="F514" s="23" t="str">
        <f>IFERROR(VLOOKUP(E514,hoja!$A$2:$E$970,4,FALSE),0)</f>
        <v>OCCIDENTE</v>
      </c>
      <c r="G514" s="23" t="str">
        <f>IFERROR(VLOOKUP(E514,hoja!$A$2:$E$970,5,FALSE),0)</f>
        <v>TULUÁ</v>
      </c>
      <c r="H514" s="103" t="str">
        <f>IFERROR(VLOOKUP(E514,hoja!A:C,3,FALSE),0)</f>
        <v>2007</v>
      </c>
      <c r="I514" s="24" t="str">
        <f t="shared" si="86"/>
        <v>03882007</v>
      </c>
      <c r="J514" s="23">
        <v>22.758333333302289</v>
      </c>
      <c r="K514" s="23">
        <v>609.33450000000005</v>
      </c>
      <c r="L514" s="23" t="str">
        <f t="shared" si="90"/>
        <v>NACIONAL</v>
      </c>
      <c r="M514" s="23" t="s">
        <v>618</v>
      </c>
      <c r="N514" s="23" t="str" cm="1">
        <f t="array" ref="N514">IFERROR(IF(M514="Principal","LES_ACTIVE",LES_INACTIVE),0)</f>
        <v>LES_ACTIVE</v>
      </c>
      <c r="O514" s="23">
        <f t="shared" si="89"/>
        <v>12</v>
      </c>
      <c r="P514" s="23" t="str">
        <f t="shared" si="87"/>
        <v>03882007Principal</v>
      </c>
    </row>
    <row r="515" spans="1:16" ht="14.45" hidden="1">
      <c r="A515" s="26" t="s">
        <v>702</v>
      </c>
      <c r="B515" s="23" t="s">
        <v>777</v>
      </c>
      <c r="C515" s="23" t="str">
        <f>IFERROR(VLOOKUP(A515,hoja!$A$2:$E$1370,5,FALSE),0)</f>
        <v>FLORENCIA</v>
      </c>
      <c r="D515" s="23" t="str">
        <f>IFERROR(VLOOKUP(A515,hoja!A:D,3,FALSE),0)</f>
        <v>0388</v>
      </c>
      <c r="E515" s="23" t="s">
        <v>778</v>
      </c>
      <c r="F515" s="23" t="s">
        <v>777</v>
      </c>
      <c r="G515" s="23" t="s">
        <v>779</v>
      </c>
      <c r="H515" s="103" t="str">
        <f>IFERROR(VLOOKUP(E515,hoja!A:C,3,FALSE),0)</f>
        <v>50686</v>
      </c>
      <c r="I515" s="24" t="str">
        <f t="shared" si="86"/>
        <v>038850686</v>
      </c>
      <c r="K515" s="23">
        <v>764</v>
      </c>
      <c r="L515" s="23" t="str">
        <f t="shared" si="88"/>
        <v>REGIONAL</v>
      </c>
      <c r="M515" s="23" t="s">
        <v>697</v>
      </c>
      <c r="N515" s="23" t="s">
        <v>622</v>
      </c>
      <c r="O515" s="23">
        <f t="shared" si="89"/>
        <v>12</v>
      </c>
      <c r="P515" s="23" t="str">
        <f t="shared" si="87"/>
        <v>038850686Pereira</v>
      </c>
    </row>
    <row r="516" spans="1:16" ht="14.45" hidden="1">
      <c r="A516" s="26" t="s">
        <v>702</v>
      </c>
      <c r="B516" s="23" t="str">
        <f>IFERROR(VLOOKUP(A516,hoja!$A$2:$E$970,4,FALSE),0)</f>
        <v>CENTRO</v>
      </c>
      <c r="C516" s="23" t="str">
        <f>IFERROR(VLOOKUP(A516,hoja!$A$2:$E$1370,5,FALSE),0)</f>
        <v>FLORENCIA</v>
      </c>
      <c r="D516" s="23" t="str">
        <f>IFERROR(VLOOKUP(A516,hoja!A:D,3,FALSE),0)</f>
        <v>0388</v>
      </c>
      <c r="E516" s="23" t="s">
        <v>780</v>
      </c>
      <c r="F516" s="23" t="str">
        <f>IFERROR(VLOOKUP(E516,hoja!$A$2:$E$970,4,FALSE),0)</f>
        <v>CENTRO</v>
      </c>
      <c r="G516" s="23" t="str">
        <f>IFERROR(VLOOKUP(E516,hoja!$A$2:$E$970,5,FALSE),0)</f>
        <v>ZIPAQUIRÁ</v>
      </c>
      <c r="H516" s="103" t="str">
        <f>IFERROR(VLOOKUP(E516,hoja!A:C,3,FALSE),0)</f>
        <v>2031</v>
      </c>
      <c r="I516" s="24" t="str">
        <f t="shared" si="86"/>
        <v>03882031</v>
      </c>
      <c r="K516" s="23">
        <v>587</v>
      </c>
      <c r="L516" s="23" t="str">
        <f t="shared" si="88"/>
        <v>REGIONAL</v>
      </c>
      <c r="M516" s="23" t="s">
        <v>618</v>
      </c>
      <c r="N516" s="23" t="str" cm="1">
        <f t="array" ref="N516">IFERROR(IF(M516="Principal","LES_ACTIVE",LES_INACTIVE),0)</f>
        <v>LES_ACTIVE</v>
      </c>
      <c r="O516" s="23">
        <f t="shared" si="89"/>
        <v>12</v>
      </c>
      <c r="P516" s="23" t="str">
        <f t="shared" si="87"/>
        <v>03882031Principal</v>
      </c>
    </row>
    <row r="517" spans="1:16" ht="14.45" hidden="1">
      <c r="A517" s="26" t="s">
        <v>702</v>
      </c>
      <c r="B517" s="23" t="str">
        <f>IFERROR(VLOOKUP(A517,hoja!$A$2:$E$970,4,FALSE),0)</f>
        <v>CENTRO</v>
      </c>
      <c r="C517" s="23" t="str">
        <f>IFERROR(VLOOKUP(A517,hoja!$A$2:$E$1370,5,FALSE),0)</f>
        <v>FLORENCIA</v>
      </c>
      <c r="D517" s="23" t="str">
        <f>IFERROR(VLOOKUP(A517,hoja!A:D,3,FALSE),0)</f>
        <v>0388</v>
      </c>
      <c r="E517" s="23" t="s">
        <v>644</v>
      </c>
      <c r="F517" s="23" t="str">
        <f>IFERROR(VLOOKUP(E517,hoja!$A$2:$E$970,4,FALSE),0)</f>
        <v>OCCIDENTE</v>
      </c>
      <c r="G517" s="23" t="str">
        <f>IFERROR(VLOOKUP(E517,hoja!$A$2:$E$970,5,FALSE),0)</f>
        <v>PEREIRA</v>
      </c>
      <c r="H517" s="103" t="str">
        <f>IFERROR(VLOOKUP(E517,hoja!A:C,3,FALSE),0)</f>
        <v>0198</v>
      </c>
      <c r="I517" s="24" t="str">
        <f t="shared" si="86"/>
        <v>03880198</v>
      </c>
      <c r="J517" s="23">
        <v>25.816666666651145</v>
      </c>
      <c r="K517" s="23">
        <v>576.85450000000003</v>
      </c>
      <c r="L517" s="23" t="str">
        <f>IF(B517=F517,"REGIONAL","NACIONAL")</f>
        <v>NACIONAL</v>
      </c>
      <c r="M517" s="23" t="s">
        <v>618</v>
      </c>
      <c r="N517" s="23" t="str" cm="1">
        <f t="array" ref="N517">IFERROR(IF(M517="Principal","LES_ACTIVE",LES_INACTIVE),0)</f>
        <v>LES_ACTIVE</v>
      </c>
      <c r="O517" s="23">
        <f t="shared" si="89"/>
        <v>12</v>
      </c>
      <c r="P517" s="23" t="str">
        <f t="shared" si="87"/>
        <v>03880198Principal</v>
      </c>
    </row>
    <row r="518" spans="1:16" ht="14.45" hidden="1">
      <c r="A518" s="26" t="s">
        <v>702</v>
      </c>
      <c r="B518" s="23" t="str">
        <f>IFERROR(VLOOKUP(A518,hoja!$A$2:$E$970,4,FALSE),0)</f>
        <v>CENTRO</v>
      </c>
      <c r="C518" s="23" t="str">
        <f>IFERROR(VLOOKUP(A518,hoja!$A$2:$E$1370,5,FALSE),0)</f>
        <v>FLORENCIA</v>
      </c>
      <c r="D518" s="23" t="str">
        <f>IFERROR(VLOOKUP(A518,hoja!A:D,3,FALSE),0)</f>
        <v>0388</v>
      </c>
      <c r="E518" s="23" t="s">
        <v>645</v>
      </c>
      <c r="F518" s="23" t="str">
        <f>IFERROR(VLOOKUP(E518,hoja!$A$2:$E$970,4,FALSE),0)</f>
        <v>OCCIDENTE</v>
      </c>
      <c r="G518" s="23" t="str">
        <f>IFERROR(VLOOKUP(E518,hoja!$A$2:$E$970,5,FALSE),0)</f>
        <v>CALI</v>
      </c>
      <c r="H518" s="103" t="str">
        <f>IFERROR(VLOOKUP(E518,hoja!A:C,3,FALSE),0)</f>
        <v>0410</v>
      </c>
      <c r="I518" s="24" t="str">
        <f t="shared" si="86"/>
        <v>03880410</v>
      </c>
      <c r="J518" s="23">
        <v>34.008333333302289</v>
      </c>
      <c r="K518" s="23">
        <v>705.48699999999997</v>
      </c>
      <c r="L518" s="23" t="str">
        <f t="shared" ref="L518:L519" si="91">IF(B518=F518,"REGIONAL","NACIONAL")</f>
        <v>NACIONAL</v>
      </c>
      <c r="M518" s="23" t="s">
        <v>618</v>
      </c>
      <c r="N518" s="23" t="str" cm="1">
        <f t="array" ref="N518">IFERROR(IF(M518="Principal","LES_ACTIVE",LES_INACTIVE),0)</f>
        <v>LES_ACTIVE</v>
      </c>
      <c r="O518" s="23">
        <f t="shared" si="89"/>
        <v>12</v>
      </c>
      <c r="P518" s="23" t="str">
        <f t="shared" si="87"/>
        <v>03880410Principal</v>
      </c>
    </row>
    <row r="519" spans="1:16" ht="14.45" hidden="1">
      <c r="A519" s="26" t="s">
        <v>702</v>
      </c>
      <c r="B519" s="23" t="str">
        <f>IFERROR(VLOOKUP(A519,hoja!$A$2:$E$970,4,FALSE),0)</f>
        <v>CENTRO</v>
      </c>
      <c r="C519" s="23" t="str">
        <f>IFERROR(VLOOKUP(A519,hoja!$A$2:$E$1370,5,FALSE),0)</f>
        <v>FLORENCIA</v>
      </c>
      <c r="D519" s="23" t="str">
        <f>IFERROR(VLOOKUP(A519,hoja!A:D,3,FALSE),0)</f>
        <v>0388</v>
      </c>
      <c r="E519" s="23" t="s">
        <v>645</v>
      </c>
      <c r="F519" s="23" t="str">
        <f>IFERROR(VLOOKUP(E519,hoja!$A$2:$E$970,4,FALSE),0)</f>
        <v>OCCIDENTE</v>
      </c>
      <c r="G519" s="23" t="str">
        <f>IFERROR(VLOOKUP(E519,hoja!$A$2:$E$970,5,FALSE),0)</f>
        <v>CALI</v>
      </c>
      <c r="H519" s="103" t="str">
        <f>IFERROR(VLOOKUP(E519,hoja!A:C,3,FALSE),0)</f>
        <v>0410</v>
      </c>
      <c r="I519" s="24" t="str">
        <f t="shared" si="86"/>
        <v>03880410</v>
      </c>
      <c r="K519" s="23">
        <v>764</v>
      </c>
      <c r="L519" s="23" t="str">
        <f t="shared" si="91"/>
        <v>NACIONAL</v>
      </c>
      <c r="M519" s="23" t="s">
        <v>697</v>
      </c>
      <c r="N519" s="23" t="s">
        <v>622</v>
      </c>
      <c r="O519" s="23">
        <f t="shared" si="89"/>
        <v>12</v>
      </c>
      <c r="P519" s="23" t="str">
        <f t="shared" si="87"/>
        <v>03880410Pereira</v>
      </c>
    </row>
    <row r="520" spans="1:16" ht="14.45" hidden="1">
      <c r="A520" s="26" t="s">
        <v>703</v>
      </c>
      <c r="B520" s="23" t="str">
        <f>IFERROR(VLOOKUP(A520,hoja!$A$2:$E$970,4,FALSE),0)</f>
        <v>COSTA</v>
      </c>
      <c r="C520" s="23" t="str">
        <f>IFERROR(VLOOKUP(A520,hoja!$A$2:$E$1370,5,FALSE),0)</f>
        <v>FONSECA</v>
      </c>
      <c r="D520" s="23" t="str">
        <f>IFERROR(VLOOKUP(A520,hoja!A:D,3,FALSE),0)</f>
        <v>0448</v>
      </c>
      <c r="E520" s="23" t="s">
        <v>723</v>
      </c>
      <c r="F520" s="23" t="str">
        <f>IFERROR(VLOOKUP(E520,hoja!$A$2:$E$970,4,FALSE),0)</f>
        <v>COSTA</v>
      </c>
      <c r="G520" s="23" t="str">
        <f>IFERROR(VLOOKUP(E520,hoja!$A$2:$E$970,5,FALSE),0)</f>
        <v>SANTA MARTA</v>
      </c>
      <c r="H520" s="103" t="str">
        <f>IFERROR(VLOOKUP(E520,hoja!A:C,3,FALSE),0)</f>
        <v>0118</v>
      </c>
      <c r="I520" s="24" t="str">
        <f t="shared" si="86"/>
        <v>04480118</v>
      </c>
      <c r="J520" s="23">
        <v>10.741666666755918</v>
      </c>
      <c r="K520" s="23">
        <v>249.77950000000001</v>
      </c>
      <c r="L520" s="23" t="str">
        <f t="shared" si="88"/>
        <v>REGIONAL</v>
      </c>
      <c r="M520" s="23" t="s">
        <v>618</v>
      </c>
      <c r="N520" s="23" t="str" cm="1">
        <f t="array" ref="N520">IFERROR(IF(M520="Principal","LES_ACTIVE",LES_INACTIVE),0)</f>
        <v>LES_ACTIVE</v>
      </c>
      <c r="O520" s="23">
        <f t="shared" si="89"/>
        <v>25</v>
      </c>
      <c r="P520" s="23" t="str">
        <f t="shared" si="87"/>
        <v>04480118Principal</v>
      </c>
    </row>
    <row r="521" spans="1:16" ht="14.45" hidden="1">
      <c r="A521" s="26" t="s">
        <v>703</v>
      </c>
      <c r="B521" s="23" t="str">
        <f>IFERROR(VLOOKUP(A521,hoja!$A$2:$E$970,4,FALSE),0)</f>
        <v>COSTA</v>
      </c>
      <c r="C521" s="23" t="str">
        <f>IFERROR(VLOOKUP(A521,hoja!$A$2:$E$1370,5,FALSE),0)</f>
        <v>FONSECA</v>
      </c>
      <c r="D521" s="23" t="str">
        <f>IFERROR(VLOOKUP(A521,hoja!A:D,3,FALSE),0)</f>
        <v>0448</v>
      </c>
      <c r="E521" s="23" t="s">
        <v>668</v>
      </c>
      <c r="F521" s="23" t="str">
        <f>IFERROR(VLOOKUP(E521,hoja!$A$2:$E$970,4,FALSE),0)</f>
        <v>COSTA</v>
      </c>
      <c r="G521" s="23" t="str">
        <f>IFERROR(VLOOKUP(E521,hoja!$A$2:$E$970,5,FALSE),0)</f>
        <v>VALLEDUPAR</v>
      </c>
      <c r="H521" s="103" t="str">
        <f>IFERROR(VLOOKUP(E521,hoja!A:C,3,FALSE),0)</f>
        <v>0447</v>
      </c>
      <c r="I521" s="24" t="str">
        <f t="shared" si="86"/>
        <v>04480447</v>
      </c>
      <c r="J521" s="23">
        <v>1.9833333333372138</v>
      </c>
      <c r="K521" s="23">
        <v>100.1635</v>
      </c>
      <c r="L521" s="23" t="str">
        <f t="shared" si="88"/>
        <v>REGIONAL</v>
      </c>
      <c r="M521" s="23" t="s">
        <v>618</v>
      </c>
      <c r="N521" s="23" t="str" cm="1">
        <f t="array" ref="N521">IFERROR(IF(M521="Principal","LES_ACTIVE",LES_INACTIVE),0)</f>
        <v>LES_ACTIVE</v>
      </c>
      <c r="O521" s="23">
        <f t="shared" si="89"/>
        <v>25</v>
      </c>
      <c r="P521" s="23" t="str">
        <f t="shared" si="87"/>
        <v>04480447Principal</v>
      </c>
    </row>
    <row r="522" spans="1:16" ht="14.45" hidden="1">
      <c r="A522" s="26" t="s">
        <v>703</v>
      </c>
      <c r="B522" s="23" t="str">
        <f>IFERROR(VLOOKUP(A522,hoja!$A$2:$E$970,4,FALSE),0)</f>
        <v>COSTA</v>
      </c>
      <c r="C522" s="23" t="str">
        <f>IFERROR(VLOOKUP(A522,hoja!$A$2:$E$1370,5,FALSE),0)</f>
        <v>FONSECA</v>
      </c>
      <c r="D522" s="23" t="str">
        <f>IFERROR(VLOOKUP(A522,hoja!A:D,3,FALSE),0)</f>
        <v>0448</v>
      </c>
      <c r="E522" s="23" t="s">
        <v>642</v>
      </c>
      <c r="F522" s="23" t="str">
        <f>IFERROR(VLOOKUP(E522,hoja!$A$2:$E$970,4,FALSE),0)</f>
        <v>COSTA</v>
      </c>
      <c r="G522" s="23" t="str">
        <f>IFERROR(VLOOKUP(E522,hoja!$A$2:$E$970,5,FALSE),0)</f>
        <v>BARRANQUILLA</v>
      </c>
      <c r="H522" s="103" t="str">
        <f>IFERROR(VLOOKUP(E522,hoja!A:C,3,FALSE),0)</f>
        <v>0111</v>
      </c>
      <c r="I522" s="24" t="str">
        <f t="shared" si="86"/>
        <v>04480111</v>
      </c>
      <c r="J522" s="23">
        <v>14.883333333302289</v>
      </c>
      <c r="K522" s="23">
        <v>345.64249999999998</v>
      </c>
      <c r="L522" s="23" t="str">
        <f t="shared" ref="L522:L524" si="92">IF(B522=F522,"REGIONAL","NACIONAL")</f>
        <v>REGIONAL</v>
      </c>
      <c r="M522" s="23" t="s">
        <v>618</v>
      </c>
      <c r="N522" s="23" t="str" cm="1">
        <f t="array" ref="N522">IFERROR(IF(M522="Principal","LES_ACTIVE",LES_INACTIVE),0)</f>
        <v>LES_ACTIVE</v>
      </c>
      <c r="O522" s="23">
        <f t="shared" si="89"/>
        <v>16</v>
      </c>
      <c r="P522" s="23" t="str">
        <f t="shared" si="87"/>
        <v>04480111Principal</v>
      </c>
    </row>
    <row r="523" spans="1:16" ht="14.45" hidden="1">
      <c r="A523" s="26" t="s">
        <v>703</v>
      </c>
      <c r="B523" s="23" t="str">
        <f>IFERROR(VLOOKUP(A523,hoja!$A$2:$E$970,4,FALSE),0)</f>
        <v>COSTA</v>
      </c>
      <c r="C523" s="23" t="str">
        <f>IFERROR(VLOOKUP(A523,hoja!$A$2:$E$1370,5,FALSE),0)</f>
        <v>FONSECA</v>
      </c>
      <c r="D523" s="23" t="str">
        <f>IFERROR(VLOOKUP(A523,hoja!A:D,3,FALSE),0)</f>
        <v>0448</v>
      </c>
      <c r="E523" s="23" t="s">
        <v>642</v>
      </c>
      <c r="F523" s="23" t="str">
        <f>IFERROR(VLOOKUP(E523,hoja!$A$2:$E$970,4,FALSE),0)</f>
        <v>COSTA</v>
      </c>
      <c r="G523" s="23" t="str">
        <f>IFERROR(VLOOKUP(E523,hoja!$A$2:$E$970,5,FALSE),0)</f>
        <v>BARRANQUILLA</v>
      </c>
      <c r="H523" s="103" t="str">
        <f>IFERROR(VLOOKUP(E523,hoja!A:C,3,FALSE),0)</f>
        <v>0111</v>
      </c>
      <c r="I523" s="24" t="str">
        <f t="shared" si="86"/>
        <v>04480111</v>
      </c>
      <c r="K523" s="23">
        <v>403</v>
      </c>
      <c r="L523" s="23" t="str">
        <f t="shared" si="92"/>
        <v>REGIONAL</v>
      </c>
      <c r="M523" s="23" t="s">
        <v>781</v>
      </c>
      <c r="N523" s="23" t="s">
        <v>622</v>
      </c>
      <c r="O523" s="23">
        <f t="shared" si="89"/>
        <v>16</v>
      </c>
      <c r="P523" s="23" t="str">
        <f t="shared" si="87"/>
        <v>04480111Valledupar</v>
      </c>
    </row>
    <row r="524" spans="1:16" ht="14.45" hidden="1">
      <c r="A524" s="26" t="s">
        <v>703</v>
      </c>
      <c r="B524" s="23" t="str">
        <f>IFERROR(VLOOKUP(A524,hoja!$A$2:$E$970,4,FALSE),0)</f>
        <v>COSTA</v>
      </c>
      <c r="C524" s="23" t="str">
        <f>IFERROR(VLOOKUP(A524,hoja!$A$2:$E$1370,5,FALSE),0)</f>
        <v>FONSECA</v>
      </c>
      <c r="D524" s="23" t="str">
        <f>IFERROR(VLOOKUP(A524,hoja!A:D,3,FALSE),0)</f>
        <v>0448</v>
      </c>
      <c r="E524" s="23" t="s">
        <v>782</v>
      </c>
      <c r="F524" s="23" t="str">
        <f>IFERROR(VLOOKUP(E524,hoja!$A$2:$E$970,4,FALSE),0)</f>
        <v>COSTA</v>
      </c>
      <c r="G524" s="23" t="str">
        <f>IFERROR(VLOOKUP(E524,hoja!$A$2:$E$970,5,FALSE),0)</f>
        <v>SANTA MARTA</v>
      </c>
      <c r="H524" s="103" t="str">
        <f>IFERROR(VLOOKUP(E524,hoja!A:C,3,FALSE),0)</f>
        <v>60083</v>
      </c>
      <c r="I524" s="24" t="str">
        <f t="shared" si="86"/>
        <v>044860083</v>
      </c>
      <c r="J524" s="23">
        <v>5.7220833333267365</v>
      </c>
      <c r="K524" s="23">
        <v>236.70699999999999</v>
      </c>
      <c r="L524" s="23" t="str">
        <f t="shared" si="92"/>
        <v>REGIONAL</v>
      </c>
      <c r="M524" s="23" t="s">
        <v>618</v>
      </c>
      <c r="N524" s="23" t="str" cm="1">
        <f t="array" ref="N524">IFERROR(IF(M524="Principal","LES_ACTIVE",LES_INACTIVE),0)</f>
        <v>LES_ACTIVE</v>
      </c>
      <c r="O524" s="23">
        <f t="shared" si="89"/>
        <v>25</v>
      </c>
      <c r="P524" s="23" t="str">
        <f t="shared" si="87"/>
        <v>044860083Principal</v>
      </c>
    </row>
    <row r="525" spans="1:16" ht="14.45" hidden="1">
      <c r="A525" s="26" t="s">
        <v>677</v>
      </c>
      <c r="B525" s="23" t="str">
        <f>IFERROR(VLOOKUP(A525,hoja!$A$2:$E$970,4,FALSE),0)</f>
        <v>CENTRO</v>
      </c>
      <c r="C525" s="23" t="str">
        <f>IFERROR(VLOOKUP(A525,hoja!$A$2:$E$1370,5,FALSE),0)</f>
        <v>FUSA</v>
      </c>
      <c r="D525" s="23" t="str">
        <f>IFERROR(VLOOKUP(A525,hoja!A:D,3,FALSE),0)</f>
        <v>0013</v>
      </c>
      <c r="E525" s="23" t="s">
        <v>660</v>
      </c>
      <c r="F525" s="23" t="str">
        <f>IFERROR(VLOOKUP(E525,hoja!$A$2:$E$970,4,FALSE),0)</f>
        <v>CENTRO</v>
      </c>
      <c r="G525" s="23" t="str">
        <f>IFERROR(VLOOKUP(E525,hoja!$A$2:$E$970,5,FALSE),0)</f>
        <v>BOGOTÁ</v>
      </c>
      <c r="H525" s="103" t="str">
        <f>IFERROR(VLOOKUP(E525,hoja!A:C,3,FALSE),0)</f>
        <v>0035</v>
      </c>
      <c r="I525" s="24" t="str">
        <f t="shared" si="86"/>
        <v>00130035</v>
      </c>
      <c r="J525" s="23">
        <v>2.5727777777938172</v>
      </c>
      <c r="K525" s="23">
        <v>85.387</v>
      </c>
      <c r="L525" s="23" t="s">
        <v>752</v>
      </c>
      <c r="M525" s="23" t="s">
        <v>618</v>
      </c>
      <c r="N525" s="23" t="str" cm="1">
        <f t="array" ref="N525">IFERROR(IF(M525="Principal","LES_ACTIVE",LES_INACTIVE),0)</f>
        <v>LES_ACTIVE</v>
      </c>
      <c r="O525" s="23">
        <f t="shared" si="89"/>
        <v>25</v>
      </c>
      <c r="P525" s="23" t="str">
        <f t="shared" si="87"/>
        <v>00130035Principal</v>
      </c>
    </row>
    <row r="526" spans="1:16" ht="14.45" hidden="1">
      <c r="A526" s="26" t="s">
        <v>677</v>
      </c>
      <c r="B526" s="23" t="str">
        <f>IFERROR(VLOOKUP(A526,hoja!$A$2:$E$970,4,FALSE),0)</f>
        <v>CENTRO</v>
      </c>
      <c r="C526" s="23" t="str">
        <f>IFERROR(VLOOKUP(A526,hoja!$A$2:$E$1370,5,FALSE),0)</f>
        <v>FUSA</v>
      </c>
      <c r="D526" s="23" t="str">
        <f>IFERROR(VLOOKUP(A526,hoja!A:D,3,FALSE),0)</f>
        <v>0013</v>
      </c>
      <c r="E526" s="23" t="s">
        <v>630</v>
      </c>
      <c r="F526" s="23" t="str">
        <f>IFERROR(VLOOKUP(E526,hoja!$A$2:$E$970,4,FALSE),0)</f>
        <v>CENTRO</v>
      </c>
      <c r="G526" s="23" t="str">
        <f>IFERROR(VLOOKUP(E526,hoja!$A$2:$E$970,5,FALSE),0)</f>
        <v>SESQUILÉ</v>
      </c>
      <c r="H526" s="103" t="str">
        <f>IFERROR(VLOOKUP(E526,hoja!A:C,3,FALSE),0)</f>
        <v>1501</v>
      </c>
      <c r="I526" s="24" t="str">
        <f t="shared" si="86"/>
        <v>00131501</v>
      </c>
      <c r="J526" s="23">
        <v>5.2376388888806105</v>
      </c>
      <c r="K526" s="23">
        <v>133.78399999999999</v>
      </c>
      <c r="L526" s="23" t="str">
        <f>IF(B526=F526,"REGIONAL","NACIONAL")</f>
        <v>REGIONAL</v>
      </c>
      <c r="M526" s="23" t="s">
        <v>618</v>
      </c>
      <c r="N526" s="23" t="str" cm="1">
        <f t="array" ref="N526">IFERROR(IF(M526="Principal","LES_ACTIVE",LES_INACTIVE),0)</f>
        <v>LES_ACTIVE</v>
      </c>
      <c r="O526" s="23">
        <f t="shared" si="89"/>
        <v>25</v>
      </c>
      <c r="P526" s="23" t="str">
        <f t="shared" si="87"/>
        <v>00131501Principal</v>
      </c>
    </row>
    <row r="527" spans="1:16" ht="14.45" hidden="1">
      <c r="A527" s="26" t="s">
        <v>677</v>
      </c>
      <c r="B527" s="23" t="str">
        <f>IFERROR(VLOOKUP(A527,hoja!$A$2:$E$970,4,FALSE),0)</f>
        <v>CENTRO</v>
      </c>
      <c r="C527" s="23" t="str">
        <f>IFERROR(VLOOKUP(A527,hoja!$A$2:$E$1370,5,FALSE),0)</f>
        <v>FUSA</v>
      </c>
      <c r="D527" s="23" t="str">
        <f>IFERROR(VLOOKUP(A527,hoja!A:D,3,FALSE),0)</f>
        <v>0013</v>
      </c>
      <c r="E527" s="23" t="s">
        <v>751</v>
      </c>
      <c r="F527" s="23" t="str">
        <f>IFERROR(VLOOKUP(E527,hoja!$A$2:$E$970,4,FALSE),0)</f>
        <v>CENTRO</v>
      </c>
      <c r="G527" s="23" t="str">
        <f>IFERROR(VLOOKUP(E527,hoja!$A$2:$E$970,5,FALSE),0)</f>
        <v>BOGOTÁ</v>
      </c>
      <c r="H527" s="103" t="str">
        <f>IFERROR(VLOOKUP(E527,hoja!A:C,3,FALSE),0)</f>
        <v>0002A</v>
      </c>
      <c r="I527" s="24" t="str">
        <f t="shared" si="86"/>
        <v>00130002A</v>
      </c>
      <c r="J527" s="23">
        <v>2.2409722222073469</v>
      </c>
      <c r="K527" s="23">
        <v>68.132999999999996</v>
      </c>
      <c r="L527" s="23" t="s">
        <v>752</v>
      </c>
      <c r="M527" s="23" t="s">
        <v>618</v>
      </c>
      <c r="N527" s="23" t="str" cm="1">
        <f t="array" ref="N527">IFERROR(IF(M527="Principal","LES_ACTIVE",LES_INACTIVE),0)</f>
        <v>LES_ACTIVE</v>
      </c>
      <c r="O527" s="23">
        <f t="shared" si="89"/>
        <v>25</v>
      </c>
      <c r="P527" s="23" t="str">
        <f t="shared" si="87"/>
        <v>00130002APrincipal</v>
      </c>
    </row>
    <row r="528" spans="1:16" ht="14.45" hidden="1">
      <c r="A528" s="26" t="s">
        <v>677</v>
      </c>
      <c r="B528" s="23" t="str">
        <f>IFERROR(VLOOKUP(A528,hoja!$A$2:$E$970,4,FALSE),0)</f>
        <v>CENTRO</v>
      </c>
      <c r="C528" s="23" t="str">
        <f>IFERROR(VLOOKUP(A528,hoja!$A$2:$E$1370,5,FALSE),0)</f>
        <v>FUSA</v>
      </c>
      <c r="D528" s="23" t="str">
        <f>IFERROR(VLOOKUP(A528,hoja!A:D,3,FALSE),0)</f>
        <v>0013</v>
      </c>
      <c r="E528" s="23" t="s">
        <v>634</v>
      </c>
      <c r="F528" s="23" t="str">
        <f>IFERROR(VLOOKUP(E528,hoja!$A$2:$E$970,4,FALSE),0)</f>
        <v>CENTRO</v>
      </c>
      <c r="G528" s="23" t="str">
        <f>IFERROR(VLOOKUP(E528,hoja!$A$2:$E$970,5,FALSE),0)</f>
        <v>BOGOTÁ</v>
      </c>
      <c r="H528" s="103" t="str">
        <f>IFERROR(VLOOKUP(E528,hoja!A:C,3,FALSE),0)</f>
        <v>0011</v>
      </c>
      <c r="I528" s="24" t="str">
        <f t="shared" si="86"/>
        <v>00130011</v>
      </c>
      <c r="J528" s="23">
        <v>2.2333333332790062</v>
      </c>
      <c r="K528" s="23">
        <v>61.731999999999999</v>
      </c>
      <c r="L528" s="23" t="s">
        <v>752</v>
      </c>
      <c r="M528" s="23" t="s">
        <v>618</v>
      </c>
      <c r="N528" s="23" t="str" cm="1">
        <f t="array" ref="N528">IFERROR(IF(M528="Principal","LES_ACTIVE",LES_INACTIVE),0)</f>
        <v>LES_ACTIVE</v>
      </c>
      <c r="O528" s="23">
        <f t="shared" si="89"/>
        <v>25</v>
      </c>
      <c r="P528" s="23" t="str">
        <f t="shared" si="87"/>
        <v>00130011Principal</v>
      </c>
    </row>
    <row r="529" spans="1:16" ht="14.45" hidden="1">
      <c r="A529" s="26" t="s">
        <v>677</v>
      </c>
      <c r="B529" s="23" t="str">
        <f>IFERROR(VLOOKUP(A529,hoja!$A$2:$E$970,4,FALSE),0)</f>
        <v>CENTRO</v>
      </c>
      <c r="C529" s="23" t="str">
        <f>IFERROR(VLOOKUP(A529,hoja!$A$2:$E$1370,5,FALSE),0)</f>
        <v>FUSA</v>
      </c>
      <c r="D529" s="23" t="str">
        <f>IFERROR(VLOOKUP(A529,hoja!A:D,3,FALSE),0)</f>
        <v>0013</v>
      </c>
      <c r="E529" s="23" t="s">
        <v>635</v>
      </c>
      <c r="F529" s="23" t="str">
        <f>IFERROR(VLOOKUP(E529,hoja!$A$2:$E$970,4,FALSE),0)</f>
        <v>CENTRO</v>
      </c>
      <c r="G529" s="23" t="str">
        <f>IFERROR(VLOOKUP(E529,hoja!$A$2:$E$970,5,FALSE),0)</f>
        <v>BOGOTÁ</v>
      </c>
      <c r="H529" s="103" t="str">
        <f>IFERROR(VLOOKUP(E529,hoja!A:C,3,FALSE),0)</f>
        <v>0021</v>
      </c>
      <c r="I529" s="24" t="str">
        <f t="shared" si="86"/>
        <v>00130021</v>
      </c>
      <c r="J529" s="23">
        <v>2.4166666666860692</v>
      </c>
      <c r="K529" s="23">
        <v>66.424999999999997</v>
      </c>
      <c r="L529" s="23" t="s">
        <v>752</v>
      </c>
      <c r="M529" s="23" t="s">
        <v>618</v>
      </c>
      <c r="N529" s="23" t="str" cm="1">
        <f t="array" ref="N529">IFERROR(IF(M529="Principal","LES_ACTIVE",LES_INACTIVE),0)</f>
        <v>LES_ACTIVE</v>
      </c>
      <c r="O529" s="23">
        <f t="shared" si="89"/>
        <v>25</v>
      </c>
      <c r="P529" s="23" t="str">
        <f t="shared" si="87"/>
        <v>00130021Principal</v>
      </c>
    </row>
    <row r="530" spans="1:16" ht="14.45" hidden="1">
      <c r="A530" s="26" t="s">
        <v>704</v>
      </c>
      <c r="B530" s="23" t="str">
        <f>IFERROR(VLOOKUP(A530,hoja!$A$2:$E$970,4,FALSE),0)</f>
        <v>CENTRO</v>
      </c>
      <c r="C530" s="23" t="str">
        <f>IFERROR(VLOOKUP(A530,hoja!$A$2:$E$1370,5,FALSE),0)</f>
        <v>GARZÓN</v>
      </c>
      <c r="D530" s="23" t="str">
        <f>IFERROR(VLOOKUP(A530,hoja!A:D,3,FALSE),0)</f>
        <v>0387</v>
      </c>
      <c r="E530" s="23" t="s">
        <v>650</v>
      </c>
      <c r="F530" s="23" t="str">
        <f>IFERROR(VLOOKUP(E530,hoja!$A$2:$E$970,4,FALSE),0)</f>
        <v>OCCIDENTE</v>
      </c>
      <c r="G530" s="23" t="str">
        <f>IFERROR(VLOOKUP(E530,hoja!$A$2:$E$970,5,FALSE),0)</f>
        <v>CALOTO</v>
      </c>
      <c r="H530" s="103" t="str">
        <f>IFERROR(VLOOKUP(E530,hoja!A:C,3,FALSE),0)</f>
        <v>0445</v>
      </c>
      <c r="I530" s="24" t="str">
        <f t="shared" si="86"/>
        <v>03870445</v>
      </c>
      <c r="J530" s="23">
        <v>38.097499999974389</v>
      </c>
      <c r="K530" s="23">
        <v>628.375</v>
      </c>
      <c r="L530" s="23" t="str">
        <f>IF(B530=F530,"REGIONAL","NACIONAL")</f>
        <v>NACIONAL</v>
      </c>
      <c r="M530" s="23" t="s">
        <v>618</v>
      </c>
      <c r="N530" s="23" t="str" cm="1">
        <f t="array" ref="N530">IFERROR(IF(M530="Principal","LES_ACTIVE",LES_INACTIVE),0)</f>
        <v>LES_ACTIVE</v>
      </c>
      <c r="O530" s="23">
        <f t="shared" si="89"/>
        <v>12</v>
      </c>
      <c r="P530" s="23" t="str">
        <f t="shared" si="87"/>
        <v>03870445Principal</v>
      </c>
    </row>
    <row r="531" spans="1:16" ht="14.45" hidden="1">
      <c r="A531" s="26" t="s">
        <v>704</v>
      </c>
      <c r="B531" s="23" t="str">
        <f>IFERROR(VLOOKUP(A531,hoja!$A$2:$E$970,4,FALSE),0)</f>
        <v>CENTRO</v>
      </c>
      <c r="C531" s="23" t="str">
        <f>IFERROR(VLOOKUP(A531,hoja!$A$2:$E$1370,5,FALSE),0)</f>
        <v>GARZÓN</v>
      </c>
      <c r="D531" s="23" t="str">
        <f>IFERROR(VLOOKUP(A531,hoja!A:D,3,FALSE),0)</f>
        <v>0387</v>
      </c>
      <c r="E531" s="23" t="s">
        <v>659</v>
      </c>
      <c r="F531" s="23" t="str">
        <f>IFERROR(VLOOKUP(E531,hoja!$A$2:$E$970,4,FALSE),0)</f>
        <v>OCCIDENTE</v>
      </c>
      <c r="G531" s="23" t="str">
        <f>IFERROR(VLOOKUP(E531,hoja!$A$2:$E$970,5,FALSE),0)</f>
        <v>ARMENIA</v>
      </c>
      <c r="H531" s="103" t="str">
        <f>IFERROR(VLOOKUP(E531,hoja!A:C,3,FALSE),0)</f>
        <v>0142</v>
      </c>
      <c r="I531" s="24" t="str">
        <f t="shared" si="86"/>
        <v>03870142</v>
      </c>
      <c r="J531" s="23">
        <v>17.599999999918509</v>
      </c>
      <c r="K531" s="23">
        <v>422.86099999999999</v>
      </c>
      <c r="L531" s="23" t="str">
        <f>IF(B531=F531,"REGIONAL","NACIONAL")</f>
        <v>NACIONAL</v>
      </c>
      <c r="M531" s="23" t="s">
        <v>618</v>
      </c>
      <c r="N531" s="23" t="str" cm="1">
        <f t="array" ref="N531">IFERROR(IF(M531="Principal","LES_ACTIVE",LES_INACTIVE),0)</f>
        <v>LES_ACTIVE</v>
      </c>
      <c r="O531" s="23">
        <f t="shared" si="89"/>
        <v>16</v>
      </c>
      <c r="P531" s="23" t="str">
        <f t="shared" si="87"/>
        <v>03870142Principal</v>
      </c>
    </row>
    <row r="532" spans="1:16" ht="14.45" hidden="1">
      <c r="A532" s="26" t="s">
        <v>704</v>
      </c>
      <c r="B532" s="23" t="str">
        <f>IFERROR(VLOOKUP(A532,hoja!$A$2:$E$970,4,FALSE),0)</f>
        <v>CENTRO</v>
      </c>
      <c r="C532" s="23" t="str">
        <f>IFERROR(VLOOKUP(A532,hoja!$A$2:$E$1370,5,FALSE),0)</f>
        <v>GARZÓN</v>
      </c>
      <c r="D532" s="23" t="str">
        <f>IFERROR(VLOOKUP(A532,hoja!A:D,3,FALSE),0)</f>
        <v>0387</v>
      </c>
      <c r="E532" s="23" t="s">
        <v>660</v>
      </c>
      <c r="F532" s="23" t="str">
        <f>IFERROR(VLOOKUP(E532,hoja!$A$2:$E$970,4,FALSE),0)</f>
        <v>CENTRO</v>
      </c>
      <c r="G532" s="23" t="str">
        <f>IFERROR(VLOOKUP(E532,hoja!$A$2:$E$970,5,FALSE),0)</f>
        <v>BOGOTÁ</v>
      </c>
      <c r="H532" s="103" t="str">
        <f>IFERROR(VLOOKUP(E532,hoja!A:C,3,FALSE),0)</f>
        <v>0035</v>
      </c>
      <c r="I532" s="24" t="str">
        <f t="shared" si="86"/>
        <v>03870035</v>
      </c>
      <c r="J532" s="23">
        <v>17.249999999912689</v>
      </c>
      <c r="K532" s="23">
        <v>435.31299999999999</v>
      </c>
      <c r="L532" s="23" t="str">
        <f t="shared" ref="L532:L551" si="93">IF(B532=F532,"REGIONAL","NACIONAL")</f>
        <v>REGIONAL</v>
      </c>
      <c r="M532" s="23" t="s">
        <v>618</v>
      </c>
      <c r="N532" s="23" t="str" cm="1">
        <f t="array" ref="N532">IFERROR(IF(M532="Principal","LES_ACTIVE",LES_INACTIVE),0)</f>
        <v>LES_ACTIVE</v>
      </c>
      <c r="O532" s="23">
        <f t="shared" si="89"/>
        <v>16</v>
      </c>
      <c r="P532" s="23" t="str">
        <f t="shared" si="87"/>
        <v>03870035Principal</v>
      </c>
    </row>
    <row r="533" spans="1:16" ht="14.45" hidden="1">
      <c r="A533" s="26" t="s">
        <v>704</v>
      </c>
      <c r="B533" s="23" t="str">
        <f>IFERROR(VLOOKUP(A533,hoja!$A$2:$E$970,4,FALSE),0)</f>
        <v>CENTRO</v>
      </c>
      <c r="C533" s="23" t="str">
        <f>IFERROR(VLOOKUP(A533,hoja!$A$2:$E$1370,5,FALSE),0)</f>
        <v>GARZÓN</v>
      </c>
      <c r="D533" s="23" t="str">
        <f>IFERROR(VLOOKUP(A533,hoja!A:D,3,FALSE),0)</f>
        <v>0387</v>
      </c>
      <c r="E533" s="23" t="s">
        <v>630</v>
      </c>
      <c r="F533" s="23" t="str">
        <f>IFERROR(VLOOKUP(E533,hoja!$A$2:$E$970,4,FALSE),0)</f>
        <v>CENTRO</v>
      </c>
      <c r="G533" s="23" t="str">
        <f>IFERROR(VLOOKUP(E533,hoja!$A$2:$E$970,5,FALSE),0)</f>
        <v>SESQUILÉ</v>
      </c>
      <c r="H533" s="103" t="str">
        <f>IFERROR(VLOOKUP(E533,hoja!A:C,3,FALSE),0)</f>
        <v>1501</v>
      </c>
      <c r="I533" s="24" t="str">
        <f t="shared" si="86"/>
        <v>03871501</v>
      </c>
      <c r="J533" s="23">
        <v>44.138472222257406</v>
      </c>
      <c r="K533" s="23">
        <v>486.53899999999999</v>
      </c>
      <c r="L533" s="23" t="str">
        <f t="shared" si="93"/>
        <v>REGIONAL</v>
      </c>
      <c r="M533" s="23" t="s">
        <v>618</v>
      </c>
      <c r="N533" s="23" t="str" cm="1">
        <f t="array" ref="N533">IFERROR(IF(M533="Principal","LES_ACTIVE",LES_INACTIVE),0)</f>
        <v>LES_ACTIVE</v>
      </c>
      <c r="O533" s="23">
        <f t="shared" si="89"/>
        <v>16</v>
      </c>
      <c r="P533" s="23" t="str">
        <f t="shared" si="87"/>
        <v>03871501Principal</v>
      </c>
    </row>
    <row r="534" spans="1:16" ht="14.45" hidden="1">
      <c r="A534" s="26" t="s">
        <v>704</v>
      </c>
      <c r="B534" s="23" t="str">
        <f>IFERROR(VLOOKUP(A534,hoja!$A$2:$E$970,4,FALSE),0)</f>
        <v>CENTRO</v>
      </c>
      <c r="C534" s="23" t="str">
        <f>IFERROR(VLOOKUP(A534,hoja!$A$2:$E$1370,5,FALSE),0)</f>
        <v>GARZÓN</v>
      </c>
      <c r="D534" s="23" t="str">
        <f>IFERROR(VLOOKUP(A534,hoja!A:D,3,FALSE),0)</f>
        <v>0387</v>
      </c>
      <c r="E534" s="23" t="s">
        <v>751</v>
      </c>
      <c r="F534" s="23" t="str">
        <f>IFERROR(VLOOKUP(E534,hoja!$A$2:$E$970,4,FALSE),0)</f>
        <v>CENTRO</v>
      </c>
      <c r="G534" s="23" t="str">
        <f>IFERROR(VLOOKUP(E534,hoja!$A$2:$E$970,5,FALSE),0)</f>
        <v>BOGOTÁ</v>
      </c>
      <c r="H534" s="103" t="str">
        <f>IFERROR(VLOOKUP(E534,hoja!A:C,3,FALSE),0)</f>
        <v>0002A</v>
      </c>
      <c r="I534" s="24" t="str">
        <f t="shared" si="86"/>
        <v>03870002A</v>
      </c>
      <c r="J534" s="23">
        <v>20.891666666662786</v>
      </c>
      <c r="K534" s="23">
        <v>425.4615</v>
      </c>
      <c r="L534" s="23" t="str">
        <f t="shared" si="93"/>
        <v>REGIONAL</v>
      </c>
      <c r="M534" s="23" t="s">
        <v>618</v>
      </c>
      <c r="N534" s="23" t="str" cm="1">
        <f t="array" ref="N534">IFERROR(IF(M534="Principal","LES_ACTIVE",LES_INACTIVE),0)</f>
        <v>LES_ACTIVE</v>
      </c>
      <c r="O534" s="23">
        <f t="shared" si="89"/>
        <v>16</v>
      </c>
      <c r="P534" s="23" t="str">
        <f t="shared" si="87"/>
        <v>03870002APrincipal</v>
      </c>
    </row>
    <row r="535" spans="1:16" ht="14.45" hidden="1">
      <c r="A535" s="26" t="s">
        <v>704</v>
      </c>
      <c r="B535" s="23" t="str">
        <f>IFERROR(VLOOKUP(A535,hoja!$A$2:$E$970,4,FALSE),0)</f>
        <v>CENTRO</v>
      </c>
      <c r="C535" s="23" t="str">
        <f>IFERROR(VLOOKUP(A535,hoja!$A$2:$E$1370,5,FALSE),0)</f>
        <v>GARZÓN</v>
      </c>
      <c r="D535" s="23" t="str">
        <f>IFERROR(VLOOKUP(A535,hoja!A:D,3,FALSE),0)</f>
        <v>0387</v>
      </c>
      <c r="E535" s="23" t="s">
        <v>633</v>
      </c>
      <c r="F535" s="23" t="str">
        <f>IFERROR(VLOOKUP(E535,hoja!$A$2:$E$970,4,FALSE),0)</f>
        <v>CENTRO</v>
      </c>
      <c r="G535" s="23" t="str">
        <f>IFERROR(VLOOKUP(E535,hoja!$A$2:$E$970,5,FALSE),0)</f>
        <v>BOGOTÁ</v>
      </c>
      <c r="H535" s="103" t="str">
        <f>IFERROR(VLOOKUP(E535,hoja!A:C,3,FALSE),0)</f>
        <v>0002</v>
      </c>
      <c r="I535" s="24" t="str">
        <f t="shared" si="86"/>
        <v>03870002</v>
      </c>
      <c r="J535" s="23">
        <v>36.099999999976717</v>
      </c>
      <c r="K535" s="23">
        <v>425</v>
      </c>
      <c r="L535" s="23" t="str">
        <f t="shared" si="93"/>
        <v>REGIONAL</v>
      </c>
      <c r="M535" s="23" t="s">
        <v>618</v>
      </c>
      <c r="N535" s="23" t="str" cm="1">
        <f t="array" ref="N535">IFERROR(IF(M535="Principal","LES_ACTIVE",LES_INACTIVE),0)</f>
        <v>LES_ACTIVE</v>
      </c>
      <c r="O535" s="23">
        <f t="shared" si="89"/>
        <v>16</v>
      </c>
      <c r="P535" s="23" t="str">
        <f t="shared" si="87"/>
        <v>03870002Principal</v>
      </c>
    </row>
    <row r="536" spans="1:16" ht="14.45" hidden="1">
      <c r="A536" s="26" t="s">
        <v>704</v>
      </c>
      <c r="B536" s="23" t="str">
        <f>IFERROR(VLOOKUP(A536,hoja!$A$2:$E$970,4,FALSE),0)</f>
        <v>CENTRO</v>
      </c>
      <c r="C536" s="23" t="str">
        <f>IFERROR(VLOOKUP(A536,hoja!$A$2:$E$1370,5,FALSE),0)</f>
        <v>GARZÓN</v>
      </c>
      <c r="D536" s="23" t="str">
        <f>IFERROR(VLOOKUP(A536,hoja!A:D,3,FALSE),0)</f>
        <v>0387</v>
      </c>
      <c r="E536" s="23" t="s">
        <v>634</v>
      </c>
      <c r="F536" s="23" t="str">
        <f>IFERROR(VLOOKUP(E536,hoja!$A$2:$E$970,4,FALSE),0)</f>
        <v>CENTRO</v>
      </c>
      <c r="G536" s="23" t="str">
        <f>IFERROR(VLOOKUP(E536,hoja!$A$2:$E$970,5,FALSE),0)</f>
        <v>BOGOTÁ</v>
      </c>
      <c r="H536" s="103" t="str">
        <f>IFERROR(VLOOKUP(E536,hoja!A:C,3,FALSE),0)</f>
        <v>0011</v>
      </c>
      <c r="I536" s="24" t="str">
        <f t="shared" si="86"/>
        <v>03870011</v>
      </c>
      <c r="J536" s="23">
        <v>21.233333333395422</v>
      </c>
      <c r="K536" s="23">
        <v>416.59949999999998</v>
      </c>
      <c r="L536" s="23" t="str">
        <f t="shared" si="93"/>
        <v>REGIONAL</v>
      </c>
      <c r="M536" s="23" t="s">
        <v>618</v>
      </c>
      <c r="N536" s="23" t="str" cm="1">
        <f t="array" ref="N536">IFERROR(IF(M536="Principal","LES_ACTIVE",LES_INACTIVE),0)</f>
        <v>LES_ACTIVE</v>
      </c>
      <c r="O536" s="23">
        <f t="shared" si="89"/>
        <v>16</v>
      </c>
      <c r="P536" s="23" t="str">
        <f t="shared" si="87"/>
        <v>03870011Principal</v>
      </c>
    </row>
    <row r="537" spans="1:16" ht="14.45" hidden="1">
      <c r="A537" s="26" t="s">
        <v>704</v>
      </c>
      <c r="B537" s="23" t="str">
        <f>IFERROR(VLOOKUP(A537,hoja!$A$2:$E$970,4,FALSE),0)</f>
        <v>CENTRO</v>
      </c>
      <c r="C537" s="23" t="str">
        <f>IFERROR(VLOOKUP(A537,hoja!$A$2:$E$1370,5,FALSE),0)</f>
        <v>GARZÓN</v>
      </c>
      <c r="D537" s="23" t="str">
        <f>IFERROR(VLOOKUP(A537,hoja!A:D,3,FALSE),0)</f>
        <v>0387</v>
      </c>
      <c r="E537" s="23" t="s">
        <v>635</v>
      </c>
      <c r="F537" s="23" t="str">
        <f>IFERROR(VLOOKUP(E537,hoja!$A$2:$E$970,4,FALSE),0)</f>
        <v>CENTRO</v>
      </c>
      <c r="G537" s="23" t="str">
        <f>IFERROR(VLOOKUP(E537,hoja!$A$2:$E$970,5,FALSE),0)</f>
        <v>BOGOTÁ</v>
      </c>
      <c r="H537" s="103" t="str">
        <f>IFERROR(VLOOKUP(E537,hoja!A:C,3,FALSE),0)</f>
        <v>0021</v>
      </c>
      <c r="I537" s="24" t="str">
        <f t="shared" si="86"/>
        <v>03870021</v>
      </c>
      <c r="J537" s="23">
        <v>19.861666666693054</v>
      </c>
      <c r="K537" s="23">
        <v>421.61799999999999</v>
      </c>
      <c r="L537" s="23" t="str">
        <f t="shared" si="93"/>
        <v>REGIONAL</v>
      </c>
      <c r="M537" s="23" t="s">
        <v>618</v>
      </c>
      <c r="N537" s="23" t="str" cm="1">
        <f t="array" ref="N537">IFERROR(IF(M537="Principal","LES_ACTIVE",LES_INACTIVE),0)</f>
        <v>LES_ACTIVE</v>
      </c>
      <c r="O537" s="23">
        <f t="shared" si="89"/>
        <v>16</v>
      </c>
      <c r="P537" s="23" t="str">
        <f t="shared" si="87"/>
        <v>03870021Principal</v>
      </c>
    </row>
    <row r="538" spans="1:16" ht="14.45" hidden="1">
      <c r="A538" s="26" t="s">
        <v>704</v>
      </c>
      <c r="B538" s="23" t="str">
        <f>IFERROR(VLOOKUP(A538,hoja!$A$2:$E$970,4,FALSE),0)</f>
        <v>CENTRO</v>
      </c>
      <c r="C538" s="23" t="str">
        <f>IFERROR(VLOOKUP(A538,hoja!$A$2:$E$1370,5,FALSE),0)</f>
        <v>GARZÓN</v>
      </c>
      <c r="D538" s="23" t="str">
        <f>IFERROR(VLOOKUP(A538,hoja!A:D,3,FALSE),0)</f>
        <v>0387</v>
      </c>
      <c r="E538" s="23" t="s">
        <v>679</v>
      </c>
      <c r="F538" s="23" t="str">
        <f>IFERROR(VLOOKUP(E538,hoja!$A$2:$E$970,4,FALSE),0)</f>
        <v>CENTRO</v>
      </c>
      <c r="G538" s="23" t="str">
        <f>IFERROR(VLOOKUP(E538,hoja!$A$2:$E$970,5,FALSE),0)</f>
        <v>NEIVA</v>
      </c>
      <c r="H538" s="103" t="str">
        <f>IFERROR(VLOOKUP(E538,hoja!A:C,3,FALSE),0)</f>
        <v>0385</v>
      </c>
      <c r="I538" s="24" t="str">
        <f t="shared" si="86"/>
        <v>03870385</v>
      </c>
      <c r="J538" s="23">
        <v>4.2737500001094304</v>
      </c>
      <c r="K538" s="23">
        <v>113.785</v>
      </c>
      <c r="L538" s="23" t="str">
        <f t="shared" si="93"/>
        <v>REGIONAL</v>
      </c>
      <c r="M538" s="23" t="s">
        <v>618</v>
      </c>
      <c r="N538" s="23" t="str" cm="1">
        <f t="array" ref="N538">IFERROR(IF(M538="Principal","LES_ACTIVE",LES_INACTIVE),0)</f>
        <v>LES_ACTIVE</v>
      </c>
      <c r="O538" s="23">
        <f t="shared" si="89"/>
        <v>25</v>
      </c>
      <c r="P538" s="23" t="str">
        <f t="shared" si="87"/>
        <v>03870385Principal</v>
      </c>
    </row>
    <row r="539" spans="1:16" ht="14.45" hidden="1">
      <c r="A539" s="26" t="s">
        <v>704</v>
      </c>
      <c r="B539" s="23" t="str">
        <f>IFERROR(VLOOKUP(A539,hoja!$A$2:$E$970,4,FALSE),0)</f>
        <v>CENTRO</v>
      </c>
      <c r="C539" s="23" t="str">
        <f>IFERROR(VLOOKUP(A539,hoja!$A$2:$E$1370,5,FALSE),0)</f>
        <v>GARZÓN</v>
      </c>
      <c r="D539" s="23" t="str">
        <f>IFERROR(VLOOKUP(A539,hoja!A:D,3,FALSE),0)</f>
        <v>0387</v>
      </c>
      <c r="E539" s="23" t="s">
        <v>637</v>
      </c>
      <c r="F539" s="23" t="str">
        <f>IFERROR(VLOOKUP(E539,hoja!$A$2:$E$970,4,FALSE),0)</f>
        <v>SANTANDER</v>
      </c>
      <c r="G539" s="23" t="str">
        <f>IFERROR(VLOOKUP(E539,hoja!$A$2:$E$970,5,FALSE),0)</f>
        <v>PIEDECUESTA</v>
      </c>
      <c r="H539" s="103" t="str">
        <f>IFERROR(VLOOKUP(E539,hoja!A:C,3,FALSE),0)</f>
        <v>0422</v>
      </c>
      <c r="I539" s="24" t="str">
        <f t="shared" si="86"/>
        <v>03870422</v>
      </c>
      <c r="J539" s="23">
        <v>18.066666666534729</v>
      </c>
      <c r="K539" s="23">
        <v>830.14400000000001</v>
      </c>
      <c r="L539" s="23" t="str">
        <f>IF(B539=F539,"REGIONAL","NACIONAL")</f>
        <v>NACIONAL</v>
      </c>
      <c r="M539" s="23" t="s">
        <v>618</v>
      </c>
      <c r="N539" s="23" t="str" cm="1">
        <f t="array" ref="N539">IFERROR(IF(M539="Principal","LES_ACTIVE",LES_INACTIVE),0)</f>
        <v>LES_ACTIVE</v>
      </c>
      <c r="O539" s="23">
        <f t="shared" si="89"/>
        <v>8</v>
      </c>
      <c r="P539" s="23" t="str">
        <f t="shared" si="87"/>
        <v>03870422Principal</v>
      </c>
    </row>
    <row r="540" spans="1:16" ht="14.45" hidden="1">
      <c r="A540" s="26" t="s">
        <v>704</v>
      </c>
      <c r="B540" s="23" t="str">
        <f>IFERROR(VLOOKUP(A540,hoja!$A$2:$E$970,4,FALSE),0)</f>
        <v>CENTRO</v>
      </c>
      <c r="C540" s="23" t="str">
        <f>IFERROR(VLOOKUP(A540,hoja!$A$2:$E$1370,5,FALSE),0)</f>
        <v>GARZÓN</v>
      </c>
      <c r="D540" s="23" t="str">
        <f>IFERROR(VLOOKUP(A540,hoja!A:D,3,FALSE),0)</f>
        <v>0387</v>
      </c>
      <c r="E540" s="23" t="s">
        <v>681</v>
      </c>
      <c r="F540" s="23" t="str">
        <f>IFERROR(VLOOKUP(E540,hoja!$A$2:$E$970,4,FALSE),0)</f>
        <v>CENTRO</v>
      </c>
      <c r="G540" s="23" t="str">
        <f>IFERROR(VLOOKUP(E540,hoja!$A$2:$E$970,5,FALSE),0)</f>
        <v>VILLAVICENCIO</v>
      </c>
      <c r="H540" s="103" t="str">
        <f>IFERROR(VLOOKUP(E540,hoja!A:C,3,FALSE),0)</f>
        <v>0393</v>
      </c>
      <c r="I540" s="24" t="str">
        <f t="shared" si="86"/>
        <v>03870393</v>
      </c>
      <c r="J540" s="23">
        <v>86.950000000011642</v>
      </c>
      <c r="K540" s="23">
        <v>405.01799999999997</v>
      </c>
      <c r="L540" s="23" t="str">
        <f t="shared" si="93"/>
        <v>REGIONAL</v>
      </c>
      <c r="M540" s="23" t="s">
        <v>618</v>
      </c>
      <c r="N540" s="23" t="str" cm="1">
        <f t="array" ref="N540">IFERROR(IF(M540="Principal","LES_ACTIVE",LES_INACTIVE),0)</f>
        <v>LES_ACTIVE</v>
      </c>
      <c r="O540" s="23">
        <f t="shared" si="89"/>
        <v>16</v>
      </c>
      <c r="P540" s="23" t="str">
        <f t="shared" si="87"/>
        <v>03870393Principal</v>
      </c>
    </row>
    <row r="541" spans="1:16" ht="14.45" hidden="1">
      <c r="A541" s="26" t="s">
        <v>704</v>
      </c>
      <c r="B541" s="23" t="str">
        <f>IFERROR(VLOOKUP(A541,hoja!$A$2:$E$970,4,FALSE),0)</f>
        <v>CENTRO</v>
      </c>
      <c r="C541" s="23" t="str">
        <f>IFERROR(VLOOKUP(A541,hoja!$A$2:$E$1370,5,FALSE),0)</f>
        <v>GARZÓN</v>
      </c>
      <c r="D541" s="23" t="str">
        <f>IFERROR(VLOOKUP(A541,hoja!A:D,3,FALSE),0)</f>
        <v>0387</v>
      </c>
      <c r="E541" s="23" t="s">
        <v>687</v>
      </c>
      <c r="F541" s="23" t="str">
        <f>IFERROR(VLOOKUP(E541,hoja!$A$2:$E$970,4,FALSE),0)</f>
        <v>OCCIDENTE</v>
      </c>
      <c r="G541" s="23" t="str">
        <f>IFERROR(VLOOKUP(E541,hoja!$A$2:$E$970,5,FALSE),0)</f>
        <v>TULUÁ</v>
      </c>
      <c r="H541" s="103" t="str">
        <f>IFERROR(VLOOKUP(E541,hoja!A:C,3,FALSE),0)</f>
        <v>2007</v>
      </c>
      <c r="I541" s="24" t="str">
        <f t="shared" si="86"/>
        <v>03872007</v>
      </c>
      <c r="J541" s="23">
        <v>23.291666666627862</v>
      </c>
      <c r="K541" s="23">
        <v>500.3605</v>
      </c>
      <c r="L541" s="23" t="str">
        <f>IF(B541=F541,"REGIONAL","NACIONAL")</f>
        <v>NACIONAL</v>
      </c>
      <c r="M541" s="23" t="s">
        <v>618</v>
      </c>
      <c r="N541" s="23" t="str" cm="1">
        <f t="array" ref="N541">IFERROR(IF(M541="Principal","LES_ACTIVE",LES_INACTIVE),0)</f>
        <v>LES_ACTIVE</v>
      </c>
      <c r="O541" s="23">
        <f t="shared" si="89"/>
        <v>12</v>
      </c>
      <c r="P541" s="23" t="str">
        <f t="shared" si="87"/>
        <v>03872007Principal</v>
      </c>
    </row>
    <row r="542" spans="1:16" ht="14.45" hidden="1">
      <c r="A542" s="26" t="s">
        <v>704</v>
      </c>
      <c r="B542" s="23" t="str">
        <f>IFERROR(VLOOKUP(A542,hoja!$A$2:$E$970,4,FALSE),0)</f>
        <v>CENTRO</v>
      </c>
      <c r="C542" s="23" t="str">
        <f>IFERROR(VLOOKUP(A542,hoja!$A$2:$E$1370,5,FALSE),0)</f>
        <v>GARZÓN</v>
      </c>
      <c r="D542" s="23" t="str">
        <f>IFERROR(VLOOKUP(A542,hoja!A:D,3,FALSE),0)</f>
        <v>0387</v>
      </c>
      <c r="E542" s="23" t="s">
        <v>653</v>
      </c>
      <c r="F542" s="23" t="str">
        <f>IFERROR(VLOOKUP(E542,hoja!$A$2:$E$970,4,FALSE),0)</f>
        <v>CENTRO</v>
      </c>
      <c r="G542" s="23" t="str">
        <f>IFERROR(VLOOKUP(E542,hoja!$A$2:$E$970,5,FALSE),0)</f>
        <v>MADRID</v>
      </c>
      <c r="H542" s="103" t="str">
        <f>IFERROR(VLOOKUP(E542,hoja!A:C,3,FALSE),0)</f>
        <v>2023</v>
      </c>
      <c r="I542" s="24" t="str">
        <f t="shared" si="86"/>
        <v>03872023</v>
      </c>
      <c r="J542" s="23">
        <v>21.949999999953434</v>
      </c>
      <c r="K542" s="23">
        <v>209.268</v>
      </c>
      <c r="L542" s="23" t="str">
        <f t="shared" si="93"/>
        <v>REGIONAL</v>
      </c>
      <c r="M542" s="23" t="s">
        <v>618</v>
      </c>
      <c r="N542" s="23" t="str" cm="1">
        <f t="array" ref="N542">IFERROR(IF(M542="Principal","LES_ACTIVE",LES_INACTIVE),0)</f>
        <v>LES_ACTIVE</v>
      </c>
      <c r="O542" s="23">
        <f t="shared" si="89"/>
        <v>25</v>
      </c>
      <c r="P542" s="23" t="str">
        <f t="shared" si="87"/>
        <v>03872023Principal</v>
      </c>
    </row>
    <row r="543" spans="1:16" ht="14.45" hidden="1">
      <c r="A543" s="26" t="s">
        <v>704</v>
      </c>
      <c r="B543" s="23" t="str">
        <f>IFERROR(VLOOKUP(A543,hoja!$A$2:$E$970,4,FALSE),0)</f>
        <v>CENTRO</v>
      </c>
      <c r="C543" s="23" t="str">
        <f>IFERROR(VLOOKUP(A543,hoja!$A$2:$E$1370,5,FALSE),0)</f>
        <v>GARZÓN</v>
      </c>
      <c r="D543" s="23" t="str">
        <f>IFERROR(VLOOKUP(A543,hoja!A:D,3,FALSE),0)</f>
        <v>0387</v>
      </c>
      <c r="E543" s="23" t="s">
        <v>644</v>
      </c>
      <c r="F543" s="23" t="str">
        <f>IFERROR(VLOOKUP(E543,hoja!$A$2:$E$970,4,FALSE),0)</f>
        <v>OCCIDENTE</v>
      </c>
      <c r="G543" s="23" t="str">
        <f>IFERROR(VLOOKUP(E543,hoja!$A$2:$E$970,5,FALSE),0)</f>
        <v>PEREIRA</v>
      </c>
      <c r="H543" s="103" t="str">
        <f>IFERROR(VLOOKUP(E543,hoja!A:C,3,FALSE),0)</f>
        <v>0198</v>
      </c>
      <c r="I543" s="24" t="str">
        <f t="shared" si="86"/>
        <v>03870198</v>
      </c>
      <c r="J543" s="23">
        <v>22.191666666622041</v>
      </c>
      <c r="K543" s="23">
        <v>453.14800000000002</v>
      </c>
      <c r="L543" s="23" t="str">
        <f>IF(B543=F543,"REGIONAL","NACIONAL")</f>
        <v>NACIONAL</v>
      </c>
      <c r="M543" s="23" t="s">
        <v>618</v>
      </c>
      <c r="N543" s="23" t="str" cm="1">
        <f t="array" ref="N543">IFERROR(IF(M543="Principal","LES_ACTIVE",LES_INACTIVE),0)</f>
        <v>LES_ACTIVE</v>
      </c>
      <c r="O543" s="23">
        <f t="shared" si="89"/>
        <v>16</v>
      </c>
      <c r="P543" s="23" t="str">
        <f t="shared" si="87"/>
        <v>03870198Principal</v>
      </c>
    </row>
    <row r="544" spans="1:16" ht="14.45" hidden="1">
      <c r="A544" s="26" t="s">
        <v>704</v>
      </c>
      <c r="B544" s="23" t="str">
        <f>IFERROR(VLOOKUP(A544,hoja!$A$2:$E$970,4,FALSE),0)</f>
        <v>CENTRO</v>
      </c>
      <c r="C544" s="23" t="str">
        <f>IFERROR(VLOOKUP(A544,hoja!$A$2:$E$1370,5,FALSE),0)</f>
        <v>GARZÓN</v>
      </c>
      <c r="D544" s="23" t="str">
        <f>IFERROR(VLOOKUP(A544,hoja!A:D,3,FALSE),0)</f>
        <v>0387</v>
      </c>
      <c r="E544" s="23" t="s">
        <v>645</v>
      </c>
      <c r="F544" s="23" t="str">
        <f>IFERROR(VLOOKUP(E544,hoja!$A$2:$E$970,4,FALSE),0)</f>
        <v>OCCIDENTE</v>
      </c>
      <c r="G544" s="23" t="str">
        <f>IFERROR(VLOOKUP(E544,hoja!$A$2:$E$970,5,FALSE),0)</f>
        <v>CALI</v>
      </c>
      <c r="H544" s="103" t="str">
        <f>IFERROR(VLOOKUP(E544,hoja!A:C,3,FALSE),0)</f>
        <v>0410</v>
      </c>
      <c r="I544" s="24" t="str">
        <f t="shared" si="86"/>
        <v>03870410</v>
      </c>
      <c r="J544" s="23">
        <v>27.083333333430346</v>
      </c>
      <c r="K544" s="23">
        <v>580.03700000000003</v>
      </c>
      <c r="L544" s="23" t="str">
        <f>IF(B544=F544,"REGIONAL","NACIONAL")</f>
        <v>NACIONAL</v>
      </c>
      <c r="M544" s="23" t="s">
        <v>618</v>
      </c>
      <c r="N544" s="23" t="str" cm="1">
        <f t="array" ref="N544">IFERROR(IF(M544="Principal","LES_ACTIVE",LES_INACTIVE),0)</f>
        <v>LES_ACTIVE</v>
      </c>
      <c r="O544" s="23">
        <f t="shared" si="89"/>
        <v>12</v>
      </c>
      <c r="P544" s="23" t="str">
        <f t="shared" si="87"/>
        <v>03870410Principal</v>
      </c>
    </row>
    <row r="545" spans="1:16" ht="14.45" hidden="1">
      <c r="A545" s="26" t="s">
        <v>705</v>
      </c>
      <c r="B545" s="23" t="str">
        <f>IFERROR(VLOOKUP(A545,hoja!$A$2:$E$970,4,FALSE),0)</f>
        <v>CENTRO</v>
      </c>
      <c r="C545" s="23" t="str">
        <f>IFERROR(VLOOKUP(A545,hoja!$A$2:$E$1370,5,FALSE),0)</f>
        <v>GRANADA</v>
      </c>
      <c r="D545" s="23" t="str">
        <f>IFERROR(VLOOKUP(A545,hoja!A:D,3,FALSE),0)</f>
        <v>0394</v>
      </c>
      <c r="E545" s="23" t="s">
        <v>660</v>
      </c>
      <c r="F545" s="23" t="str">
        <f>IFERROR(VLOOKUP(E545,hoja!$A$2:$E$970,4,FALSE),0)</f>
        <v>CENTRO</v>
      </c>
      <c r="G545" s="23" t="str">
        <f>IFERROR(VLOOKUP(E545,hoja!$A$2:$E$970,5,FALSE),0)</f>
        <v>BOGOTÁ</v>
      </c>
      <c r="H545" s="103" t="str">
        <f>IFERROR(VLOOKUP(E545,hoja!A:C,3,FALSE),0)</f>
        <v>0035</v>
      </c>
      <c r="I545" s="24" t="str">
        <f t="shared" si="86"/>
        <v>03940035</v>
      </c>
      <c r="J545" s="23">
        <v>18.849999999976717</v>
      </c>
      <c r="K545" s="23">
        <v>211</v>
      </c>
      <c r="L545" s="23" t="str">
        <f t="shared" si="93"/>
        <v>REGIONAL</v>
      </c>
      <c r="M545" s="23" t="s">
        <v>618</v>
      </c>
      <c r="N545" s="23" t="str" cm="1">
        <f t="array" ref="N545">IFERROR(IF(M545="Principal","LES_ACTIVE",LES_INACTIVE),0)</f>
        <v>LES_ACTIVE</v>
      </c>
      <c r="O545" s="23">
        <f t="shared" si="89"/>
        <v>25</v>
      </c>
      <c r="P545" s="23" t="str">
        <f t="shared" si="87"/>
        <v>03940035Principal</v>
      </c>
    </row>
    <row r="546" spans="1:16" ht="14.45" hidden="1">
      <c r="A546" s="26" t="s">
        <v>705</v>
      </c>
      <c r="B546" s="23" t="str">
        <f>IFERROR(VLOOKUP(A546,hoja!$A$2:$E$970,4,FALSE),0)</f>
        <v>CENTRO</v>
      </c>
      <c r="C546" s="23" t="str">
        <f>IFERROR(VLOOKUP(A546,hoja!$A$2:$E$1370,5,FALSE),0)</f>
        <v>GRANADA</v>
      </c>
      <c r="D546" s="23" t="str">
        <f>IFERROR(VLOOKUP(A546,hoja!A:D,3,FALSE),0)</f>
        <v>0394</v>
      </c>
      <c r="E546" s="23" t="s">
        <v>630</v>
      </c>
      <c r="F546" s="23" t="str">
        <f>IFERROR(VLOOKUP(E546,hoja!$A$2:$E$970,4,FALSE),0)</f>
        <v>CENTRO</v>
      </c>
      <c r="G546" s="23" t="str">
        <f>IFERROR(VLOOKUP(E546,hoja!$A$2:$E$970,5,FALSE),0)</f>
        <v>SESQUILÉ</v>
      </c>
      <c r="H546" s="103" t="str">
        <f>IFERROR(VLOOKUP(E546,hoja!A:C,3,FALSE),0)</f>
        <v>1501</v>
      </c>
      <c r="I546" s="24" t="str">
        <f t="shared" si="86"/>
        <v>03941501</v>
      </c>
      <c r="J546" s="23">
        <v>7.4666666665580124</v>
      </c>
      <c r="K546" s="23">
        <v>244.71799999999999</v>
      </c>
      <c r="L546" s="23" t="str">
        <f t="shared" si="93"/>
        <v>REGIONAL</v>
      </c>
      <c r="M546" s="23" t="s">
        <v>618</v>
      </c>
      <c r="N546" s="23" t="str" cm="1">
        <f t="array" ref="N546">IFERROR(IF(M546="Principal","LES_ACTIVE",LES_INACTIVE),0)</f>
        <v>LES_ACTIVE</v>
      </c>
      <c r="O546" s="23">
        <f t="shared" si="89"/>
        <v>25</v>
      </c>
      <c r="P546" s="23" t="str">
        <f t="shared" si="87"/>
        <v>03941501Principal</v>
      </c>
    </row>
    <row r="547" spans="1:16" ht="14.45" hidden="1">
      <c r="A547" s="26" t="s">
        <v>705</v>
      </c>
      <c r="B547" s="23" t="str">
        <f>IFERROR(VLOOKUP(A547,hoja!$A$2:$E$970,4,FALSE),0)</f>
        <v>CENTRO</v>
      </c>
      <c r="C547" s="23" t="str">
        <f>IFERROR(VLOOKUP(A547,hoja!$A$2:$E$1370,5,FALSE),0)</f>
        <v>GRANADA</v>
      </c>
      <c r="D547" s="23" t="str">
        <f>IFERROR(VLOOKUP(A547,hoja!A:D,3,FALSE),0)</f>
        <v>0394</v>
      </c>
      <c r="E547" s="23" t="s">
        <v>751</v>
      </c>
      <c r="F547" s="23" t="str">
        <f>IFERROR(VLOOKUP(E547,hoja!$A$2:$E$970,4,FALSE),0)</f>
        <v>CENTRO</v>
      </c>
      <c r="G547" s="23" t="str">
        <f>IFERROR(VLOOKUP(E547,hoja!$A$2:$E$970,5,FALSE),0)</f>
        <v>BOGOTÁ</v>
      </c>
      <c r="H547" s="103" t="str">
        <f>IFERROR(VLOOKUP(E547,hoja!A:C,3,FALSE),0)</f>
        <v>0002A</v>
      </c>
      <c r="I547" s="24" t="str">
        <f t="shared" si="86"/>
        <v>03940002A</v>
      </c>
      <c r="J547" s="23">
        <v>6.0166666665463708</v>
      </c>
      <c r="K547" s="23">
        <v>192</v>
      </c>
      <c r="L547" s="23" t="str">
        <f t="shared" si="93"/>
        <v>REGIONAL</v>
      </c>
      <c r="M547" s="23" t="s">
        <v>618</v>
      </c>
      <c r="N547" s="23" t="str" cm="1">
        <f t="array" ref="N547">IFERROR(IF(M547="Principal","LES_ACTIVE",LES_INACTIVE),0)</f>
        <v>LES_ACTIVE</v>
      </c>
      <c r="O547" s="23">
        <f t="shared" si="89"/>
        <v>25</v>
      </c>
      <c r="P547" s="23" t="str">
        <f t="shared" si="87"/>
        <v>03940002APrincipal</v>
      </c>
    </row>
    <row r="548" spans="1:16" ht="14.45" hidden="1">
      <c r="A548" s="26" t="s">
        <v>705</v>
      </c>
      <c r="B548" s="23" t="str">
        <f>IFERROR(VLOOKUP(A548,hoja!$A$2:$E$970,4,FALSE),0)</f>
        <v>CENTRO</v>
      </c>
      <c r="C548" s="23" t="str">
        <f>IFERROR(VLOOKUP(A548,hoja!$A$2:$E$1370,5,FALSE),0)</f>
        <v>GRANADA</v>
      </c>
      <c r="D548" s="23" t="str">
        <f>IFERROR(VLOOKUP(A548,hoja!A:D,3,FALSE),0)</f>
        <v>0394</v>
      </c>
      <c r="E548" s="23" t="s">
        <v>634</v>
      </c>
      <c r="F548" s="23" t="str">
        <f>IFERROR(VLOOKUP(E548,hoja!$A$2:$E$970,4,FALSE),0)</f>
        <v>CENTRO</v>
      </c>
      <c r="G548" s="23" t="str">
        <f>IFERROR(VLOOKUP(E548,hoja!$A$2:$E$970,5,FALSE),0)</f>
        <v>BOGOTÁ</v>
      </c>
      <c r="H548" s="103" t="str">
        <f>IFERROR(VLOOKUP(E548,hoja!A:C,3,FALSE),0)</f>
        <v>0011</v>
      </c>
      <c r="I548" s="24" t="str">
        <f t="shared" si="86"/>
        <v>03940011</v>
      </c>
      <c r="J548" s="23">
        <v>12.516666666604578</v>
      </c>
      <c r="K548" s="23">
        <v>185.46899999999999</v>
      </c>
      <c r="L548" s="23" t="str">
        <f t="shared" si="93"/>
        <v>REGIONAL</v>
      </c>
      <c r="M548" s="23" t="s">
        <v>618</v>
      </c>
      <c r="N548" s="23" t="str" cm="1">
        <f t="array" ref="N548">IFERROR(IF(M548="Principal","LES_ACTIVE",LES_INACTIVE),0)</f>
        <v>LES_ACTIVE</v>
      </c>
      <c r="O548" s="23">
        <f t="shared" si="89"/>
        <v>25</v>
      </c>
      <c r="P548" s="23" t="str">
        <f t="shared" si="87"/>
        <v>03940011Principal</v>
      </c>
    </row>
    <row r="549" spans="1:16" ht="14.45" hidden="1">
      <c r="A549" s="26" t="s">
        <v>705</v>
      </c>
      <c r="B549" s="23" t="str">
        <f>IFERROR(VLOOKUP(A549,hoja!$A$2:$E$970,4,FALSE),0)</f>
        <v>CENTRO</v>
      </c>
      <c r="C549" s="23" t="str">
        <f>IFERROR(VLOOKUP(A549,hoja!$A$2:$E$1370,5,FALSE),0)</f>
        <v>GRANADA</v>
      </c>
      <c r="D549" s="23" t="str">
        <f>IFERROR(VLOOKUP(A549,hoja!A:D,3,FALSE),0)</f>
        <v>0394</v>
      </c>
      <c r="E549" s="23" t="s">
        <v>635</v>
      </c>
      <c r="F549" s="23" t="str">
        <f>IFERROR(VLOOKUP(E549,hoja!$A$2:$E$970,4,FALSE),0)</f>
        <v>CENTRO</v>
      </c>
      <c r="G549" s="23" t="str">
        <f>IFERROR(VLOOKUP(E549,hoja!$A$2:$E$970,5,FALSE),0)</f>
        <v>BOGOTÁ</v>
      </c>
      <c r="H549" s="103" t="str">
        <f>IFERROR(VLOOKUP(E549,hoja!A:C,3,FALSE),0)</f>
        <v>0021</v>
      </c>
      <c r="I549" s="24" t="str">
        <f t="shared" si="86"/>
        <v>03940021</v>
      </c>
      <c r="J549" s="23">
        <v>12.266666666662786</v>
      </c>
      <c r="K549" s="23">
        <v>193</v>
      </c>
      <c r="L549" s="23" t="str">
        <f t="shared" si="93"/>
        <v>REGIONAL</v>
      </c>
      <c r="M549" s="23" t="s">
        <v>618</v>
      </c>
      <c r="N549" s="23" t="str" cm="1">
        <f t="array" ref="N549">IFERROR(IF(M549="Principal","LES_ACTIVE",LES_INACTIVE),0)</f>
        <v>LES_ACTIVE</v>
      </c>
      <c r="O549" s="23">
        <f t="shared" si="89"/>
        <v>25</v>
      </c>
      <c r="P549" s="23" t="str">
        <f t="shared" si="87"/>
        <v>03940021Principal</v>
      </c>
    </row>
    <row r="550" spans="1:16" ht="14.45" hidden="1">
      <c r="A550" s="26" t="s">
        <v>705</v>
      </c>
      <c r="B550" s="23" t="str">
        <f>IFERROR(VLOOKUP(A550,hoja!$A$2:$E$970,4,FALSE),0)</f>
        <v>CENTRO</v>
      </c>
      <c r="C550" s="23" t="str">
        <f>IFERROR(VLOOKUP(A550,hoja!$A$2:$E$1370,5,FALSE),0)</f>
        <v>GRANADA</v>
      </c>
      <c r="D550" s="23" t="str">
        <f>IFERROR(VLOOKUP(A550,hoja!A:D,3,FALSE),0)</f>
        <v>0394</v>
      </c>
      <c r="E550" s="23" t="s">
        <v>637</v>
      </c>
      <c r="F550" s="23" t="str">
        <f>IFERROR(VLOOKUP(E550,hoja!$A$2:$E$970,4,FALSE),0)</f>
        <v>SANTANDER</v>
      </c>
      <c r="G550" s="23" t="str">
        <f>IFERROR(VLOOKUP(E550,hoja!$A$2:$E$970,5,FALSE),0)</f>
        <v>PIEDECUESTA</v>
      </c>
      <c r="H550" s="103" t="str">
        <f>IFERROR(VLOOKUP(E550,hoja!A:C,3,FALSE),0)</f>
        <v>0422</v>
      </c>
      <c r="I550" s="24" t="str">
        <f t="shared" si="86"/>
        <v>03940422</v>
      </c>
      <c r="J550" s="23">
        <v>41.866666666581295</v>
      </c>
      <c r="K550" s="23">
        <v>613.21500000000003</v>
      </c>
      <c r="L550" s="23" t="str">
        <f>IF(B550=F550,"REGIONAL","NACIONAL")</f>
        <v>NACIONAL</v>
      </c>
      <c r="M550" s="23" t="s">
        <v>618</v>
      </c>
      <c r="N550" s="23" t="str" cm="1">
        <f t="array" ref="N550">IFERROR(IF(M550="Principal","LES_ACTIVE",LES_INACTIVE),0)</f>
        <v>LES_ACTIVE</v>
      </c>
      <c r="O550" s="23">
        <f t="shared" si="89"/>
        <v>12</v>
      </c>
      <c r="P550" s="23" t="str">
        <f t="shared" si="87"/>
        <v>03940422Principal</v>
      </c>
    </row>
    <row r="551" spans="1:16" ht="14.45" hidden="1">
      <c r="A551" s="26" t="s">
        <v>705</v>
      </c>
      <c r="B551" s="23" t="str">
        <f>IFERROR(VLOOKUP(A551,hoja!$A$2:$E$970,4,FALSE),0)</f>
        <v>CENTRO</v>
      </c>
      <c r="C551" s="23" t="str">
        <f>IFERROR(VLOOKUP(A551,hoja!$A$2:$E$1370,5,FALSE),0)</f>
        <v>GRANADA</v>
      </c>
      <c r="D551" s="23" t="str">
        <f>IFERROR(VLOOKUP(A551,hoja!A:D,3,FALSE),0)</f>
        <v>0394</v>
      </c>
      <c r="E551" s="23" t="s">
        <v>681</v>
      </c>
      <c r="F551" s="23" t="str">
        <f>IFERROR(VLOOKUP(E551,hoja!$A$2:$E$970,4,FALSE),0)</f>
        <v>CENTRO</v>
      </c>
      <c r="G551" s="23" t="str">
        <f>IFERROR(VLOOKUP(E551,hoja!$A$2:$E$970,5,FALSE),0)</f>
        <v>VILLAVICENCIO</v>
      </c>
      <c r="H551" s="103" t="str">
        <f>IFERROR(VLOOKUP(E551,hoja!A:C,3,FALSE),0)</f>
        <v>0393</v>
      </c>
      <c r="I551" s="24" t="str">
        <f t="shared" si="86"/>
        <v>03940393</v>
      </c>
      <c r="J551" s="23">
        <v>2.533333333209157</v>
      </c>
      <c r="K551" s="23">
        <v>83.316500000000005</v>
      </c>
      <c r="L551" s="23" t="str">
        <f t="shared" si="93"/>
        <v>REGIONAL</v>
      </c>
      <c r="M551" s="23" t="s">
        <v>618</v>
      </c>
      <c r="N551" s="23" t="str" cm="1">
        <f t="array" ref="N551">IFERROR(IF(M551="Principal","LES_ACTIVE",LES_INACTIVE),0)</f>
        <v>LES_ACTIVE</v>
      </c>
      <c r="O551" s="23">
        <f t="shared" si="89"/>
        <v>25</v>
      </c>
      <c r="P551" s="23" t="str">
        <f t="shared" si="87"/>
        <v>03940393Principal</v>
      </c>
    </row>
    <row r="552" spans="1:16" ht="14.45" hidden="1">
      <c r="A552" s="26" t="s">
        <v>705</v>
      </c>
      <c r="B552" s="23" t="str">
        <f>IFERROR(VLOOKUP(A552,hoja!$A$2:$E$970,4,FALSE),0)</f>
        <v>CENTRO</v>
      </c>
      <c r="C552" s="23" t="str">
        <f>IFERROR(VLOOKUP(A552,hoja!$A$2:$E$1370,5,FALSE),0)</f>
        <v>GRANADA</v>
      </c>
      <c r="D552" s="23" t="str">
        <f>IFERROR(VLOOKUP(A552,hoja!A:D,3,FALSE),0)</f>
        <v>0394</v>
      </c>
      <c r="E552" s="23" t="s">
        <v>653</v>
      </c>
      <c r="F552" s="23" t="str">
        <f>IFERROR(VLOOKUP(E552,hoja!$A$2:$E$970,4,FALSE),0)</f>
        <v>CENTRO</v>
      </c>
      <c r="G552" s="23" t="str">
        <f>IFERROR(VLOOKUP(E552,hoja!$A$2:$E$970,5,FALSE),0)</f>
        <v>MADRID</v>
      </c>
      <c r="H552" s="103" t="str">
        <f>IFERROR(VLOOKUP(E552,hoja!A:C,3,FALSE),0)</f>
        <v>2023</v>
      </c>
      <c r="I552" s="24" t="str">
        <f t="shared" si="86"/>
        <v>03942023</v>
      </c>
      <c r="K552" s="23">
        <v>209</v>
      </c>
      <c r="L552" s="23" t="str">
        <f t="shared" ref="L552:L556" si="94">IF(B552=F552,"REGIONAL","NACIONAL")</f>
        <v>REGIONAL</v>
      </c>
      <c r="M552" s="23" t="s">
        <v>618</v>
      </c>
      <c r="N552" s="23" t="str" cm="1">
        <f t="array" ref="N552">IFERROR(IF(M552="Principal","LES_ACTIVE",LES_INACTIVE),0)</f>
        <v>LES_ACTIVE</v>
      </c>
      <c r="O552" s="23">
        <f t="shared" si="89"/>
        <v>25</v>
      </c>
      <c r="P552" s="23" t="str">
        <f t="shared" si="87"/>
        <v>03942023Principal</v>
      </c>
    </row>
    <row r="553" spans="1:16" ht="14.45" hidden="1">
      <c r="A553" s="26" t="s">
        <v>707</v>
      </c>
      <c r="B553" s="23" t="str">
        <f>IFERROR(VLOOKUP(A553,hoja!$A$2:$E$970,4,FALSE),0)</f>
        <v>OCCIDENTE</v>
      </c>
      <c r="C553" s="23" t="str">
        <f>IFERROR(VLOOKUP(A553,hoja!$A$2:$E$1370,5,FALSE),0)</f>
        <v>IPIALES</v>
      </c>
      <c r="D553" s="23" t="str">
        <f>IFERROR(VLOOKUP(A553,hoja!A:D,3,FALSE),0)</f>
        <v>0397</v>
      </c>
      <c r="E553" s="23" t="s">
        <v>650</v>
      </c>
      <c r="F553" s="23" t="str">
        <f>IFERROR(VLOOKUP(E553,hoja!$A$2:$E$970,4,FALSE),0)</f>
        <v>OCCIDENTE</v>
      </c>
      <c r="G553" s="23" t="str">
        <f>IFERROR(VLOOKUP(E553,hoja!$A$2:$E$970,5,FALSE),0)</f>
        <v>CALOTO</v>
      </c>
      <c r="H553" s="103" t="str">
        <f>IFERROR(VLOOKUP(E553,hoja!A:C,3,FALSE),0)</f>
        <v>0445</v>
      </c>
      <c r="I553" s="24" t="str">
        <f t="shared" si="86"/>
        <v>03970445</v>
      </c>
      <c r="J553" s="23">
        <v>23.283333333267365</v>
      </c>
      <c r="K553" s="23">
        <v>446.79399999999998</v>
      </c>
      <c r="L553" s="23" t="str">
        <f t="shared" si="94"/>
        <v>REGIONAL</v>
      </c>
      <c r="M553" s="23" t="s">
        <v>618</v>
      </c>
      <c r="N553" s="23" t="str" cm="1">
        <f t="array" ref="N553">IFERROR(IF(M553="Principal","LES_ACTIVE",LES_INACTIVE),0)</f>
        <v>LES_ACTIVE</v>
      </c>
      <c r="O553" s="23">
        <f t="shared" si="89"/>
        <v>16</v>
      </c>
      <c r="P553" s="23" t="str">
        <f t="shared" si="87"/>
        <v>03970445Principal</v>
      </c>
    </row>
    <row r="554" spans="1:16" ht="14.45" hidden="1">
      <c r="A554" s="26" t="s">
        <v>707</v>
      </c>
      <c r="B554" s="23" t="str">
        <f>IFERROR(VLOOKUP(A554,hoja!$A$2:$E$970,4,FALSE),0)</f>
        <v>OCCIDENTE</v>
      </c>
      <c r="C554" s="23" t="str">
        <f>IFERROR(VLOOKUP(A554,hoja!$A$2:$E$1370,5,FALSE),0)</f>
        <v>IPIALES</v>
      </c>
      <c r="D554" s="23" t="str">
        <f>IFERROR(VLOOKUP(A554,hoja!A:D,3,FALSE),0)</f>
        <v>0397</v>
      </c>
      <c r="E554" s="23" t="s">
        <v>655</v>
      </c>
      <c r="F554" s="23" t="str">
        <f>IFERROR(VLOOKUP(E554,hoja!$A$2:$E$970,4,FALSE),0)</f>
        <v>ANTIOQUIA</v>
      </c>
      <c r="G554" s="23" t="str">
        <f>IFERROR(VLOOKUP(E554,hoja!$A$2:$E$970,5,FALSE),0)</f>
        <v>MEDELLÍN</v>
      </c>
      <c r="H554" s="103" t="str">
        <f>IFERROR(VLOOKUP(E554,hoja!A:C,3,FALSE),0)</f>
        <v>0292</v>
      </c>
      <c r="I554" s="24" t="str">
        <f t="shared" si="86"/>
        <v>03970292</v>
      </c>
      <c r="K554" s="23">
        <v>890</v>
      </c>
      <c r="L554" s="23" t="str">
        <f>IF(B554=F554,"REGIONAL","NACIONAL")</f>
        <v>NACIONAL</v>
      </c>
      <c r="M554" s="23" t="s">
        <v>618</v>
      </c>
      <c r="N554" s="23" t="str" cm="1">
        <f t="array" ref="N554">IFERROR(IF(M554="Principal","LES_ACTIVE",LES_INACTIVE),0)</f>
        <v>LES_ACTIVE</v>
      </c>
      <c r="O554" s="23">
        <f t="shared" si="89"/>
        <v>8</v>
      </c>
      <c r="P554" s="23" t="str">
        <f t="shared" si="87"/>
        <v>03970292Principal</v>
      </c>
    </row>
    <row r="555" spans="1:16" ht="14.45" hidden="1">
      <c r="A555" s="26" t="s">
        <v>707</v>
      </c>
      <c r="B555" s="23" t="str">
        <f>IFERROR(VLOOKUP(A555,hoja!$A$2:$E$970,4,FALSE),0)</f>
        <v>OCCIDENTE</v>
      </c>
      <c r="C555" s="23" t="str">
        <f>IFERROR(VLOOKUP(A555,hoja!$A$2:$E$1370,5,FALSE),0)</f>
        <v>IPIALES</v>
      </c>
      <c r="D555" s="23" t="str">
        <f>IFERROR(VLOOKUP(A555,hoja!A:D,3,FALSE),0)</f>
        <v>0397</v>
      </c>
      <c r="E555" s="23" t="s">
        <v>726</v>
      </c>
      <c r="F555" s="23" t="str">
        <f>IFERROR(VLOOKUP(E555,hoja!$A$2:$E$970,4,FALSE),0)</f>
        <v>OCCIDENTE</v>
      </c>
      <c r="G555" s="23" t="str">
        <f>IFERROR(VLOOKUP(E555,hoja!$A$2:$E$970,5,FALSE),0)</f>
        <v>TUMACO</v>
      </c>
      <c r="H555" s="103" t="str">
        <f>IFERROR(VLOOKUP(E555,hoja!A:C,3,FALSE),0)</f>
        <v>0396</v>
      </c>
      <c r="I555" s="24" t="str">
        <f t="shared" si="86"/>
        <v>03970396</v>
      </c>
      <c r="J555" s="23">
        <v>19.733333333395422</v>
      </c>
      <c r="K555" s="23">
        <v>278.87700000000001</v>
      </c>
      <c r="L555" s="23" t="str">
        <f t="shared" si="94"/>
        <v>REGIONAL</v>
      </c>
      <c r="M555" s="23" t="s">
        <v>618</v>
      </c>
      <c r="N555" s="23" t="str" cm="1">
        <f t="array" ref="N555">IFERROR(IF(M555="Principal","LES_ACTIVE",LES_INACTIVE),0)</f>
        <v>LES_ACTIVE</v>
      </c>
      <c r="O555" s="23">
        <f t="shared" si="89"/>
        <v>16</v>
      </c>
      <c r="P555" s="23" t="str">
        <f t="shared" si="87"/>
        <v>03970396Principal</v>
      </c>
    </row>
    <row r="556" spans="1:16" ht="14.45" hidden="1">
      <c r="A556" s="26" t="s">
        <v>707</v>
      </c>
      <c r="B556" s="23" t="str">
        <f>IFERROR(VLOOKUP(A556,hoja!$A$2:$E$970,4,FALSE),0)</f>
        <v>OCCIDENTE</v>
      </c>
      <c r="C556" s="23" t="str">
        <f>IFERROR(VLOOKUP(A556,hoja!$A$2:$E$1370,5,FALSE),0)</f>
        <v>IPIALES</v>
      </c>
      <c r="D556" s="23" t="str">
        <f>IFERROR(VLOOKUP(A556,hoja!A:D,3,FALSE),0)</f>
        <v>0397</v>
      </c>
      <c r="E556" s="23" t="s">
        <v>733</v>
      </c>
      <c r="F556" s="23" t="str">
        <f>IFERROR(VLOOKUP(E556,hoja!$A$2:$E$970,4,FALSE),0)</f>
        <v>OCCIDENTE</v>
      </c>
      <c r="G556" s="23" t="str">
        <f>IFERROR(VLOOKUP(E556,hoja!$A$2:$E$970,5,FALSE),0)</f>
        <v>PASTO</v>
      </c>
      <c r="H556" s="103" t="str">
        <f>IFERROR(VLOOKUP(E556,hoja!A:C,3,FALSE),0)</f>
        <v>0395</v>
      </c>
      <c r="I556" s="24" t="str">
        <f t="shared" si="86"/>
        <v>03970395</v>
      </c>
      <c r="J556" s="23">
        <v>3.1750000000465661</v>
      </c>
      <c r="K556" s="23">
        <v>83.826999999999998</v>
      </c>
      <c r="L556" s="23" t="str">
        <f t="shared" si="94"/>
        <v>REGIONAL</v>
      </c>
      <c r="M556" s="23" t="s">
        <v>618</v>
      </c>
      <c r="N556" s="23" t="str" cm="1">
        <f t="array" ref="N556">IFERROR(IF(M556="Principal","LES_ACTIVE",LES_INACTIVE),0)</f>
        <v>LES_ACTIVE</v>
      </c>
      <c r="O556" s="23">
        <f t="shared" si="89"/>
        <v>25</v>
      </c>
      <c r="P556" s="23" t="str">
        <f t="shared" si="87"/>
        <v>03970395Principal</v>
      </c>
    </row>
    <row r="557" spans="1:16" ht="14.45" hidden="1">
      <c r="A557" s="26" t="s">
        <v>707</v>
      </c>
      <c r="B557" s="23" t="str">
        <f>IFERROR(VLOOKUP(A557,hoja!$A$2:$E$970,4,FALSE),0)</f>
        <v>OCCIDENTE</v>
      </c>
      <c r="C557" s="23" t="str">
        <f>IFERROR(VLOOKUP(A557,hoja!$A$2:$E$1370,5,FALSE),0)</f>
        <v>IPIALES</v>
      </c>
      <c r="D557" s="23" t="str">
        <f>IFERROR(VLOOKUP(A557,hoja!A:D,3,FALSE),0)</f>
        <v>0397</v>
      </c>
      <c r="E557" s="23" t="s">
        <v>645</v>
      </c>
      <c r="F557" s="23" t="str">
        <f>IFERROR(VLOOKUP(E557,hoja!$A$2:$E$970,4,FALSE),0)</f>
        <v>OCCIDENTE</v>
      </c>
      <c r="G557" s="23" t="str">
        <f>IFERROR(VLOOKUP(E557,hoja!$A$2:$E$970,5,FALSE),0)</f>
        <v>CALI</v>
      </c>
      <c r="H557" s="103" t="str">
        <f>IFERROR(VLOOKUP(E557,hoja!A:C,3,FALSE),0)</f>
        <v>0410</v>
      </c>
      <c r="I557" s="24" t="str">
        <f t="shared" si="86"/>
        <v>03970410</v>
      </c>
      <c r="J557" s="23">
        <v>25.353055555431638</v>
      </c>
      <c r="K557" s="23">
        <v>507.88350000000003</v>
      </c>
      <c r="L557" s="23" t="str">
        <f t="shared" ref="L557:L574" si="95">IF(B557=F557,"REGIONAL","NACIONAL")</f>
        <v>REGIONAL</v>
      </c>
      <c r="M557" s="23" t="s">
        <v>618</v>
      </c>
      <c r="N557" s="23" t="str" cm="1">
        <f t="array" ref="N557">IFERROR(IF(M557="Principal","LES_ACTIVE",LES_INACTIVE),0)</f>
        <v>LES_ACTIVE</v>
      </c>
      <c r="O557" s="23">
        <f t="shared" si="89"/>
        <v>12</v>
      </c>
      <c r="P557" s="23" t="str">
        <f t="shared" si="87"/>
        <v>03970410Principal</v>
      </c>
    </row>
    <row r="558" spans="1:16" ht="14.45" hidden="1">
      <c r="A558" s="26" t="s">
        <v>655</v>
      </c>
      <c r="B558" s="23" t="str">
        <f>IFERROR(VLOOKUP(A558,hoja!$A$2:$E$970,4,FALSE),0)</f>
        <v>ANTIOQUIA</v>
      </c>
      <c r="C558" s="23" t="str">
        <f>IFERROR(VLOOKUP(A558,hoja!$A$2:$E$1370,5,FALSE),0)</f>
        <v>MEDELLÍN</v>
      </c>
      <c r="D558" s="23" t="str">
        <f>IFERROR(VLOOKUP(A558,hoja!A:D,3,FALSE),0)</f>
        <v>0292</v>
      </c>
      <c r="E558" s="23" t="s">
        <v>654</v>
      </c>
      <c r="F558" s="23" t="str">
        <f>IFERROR(VLOOKUP(E558,hoja!$A$2:$E$970,4,FALSE),0)</f>
        <v>ANTIOQUIA</v>
      </c>
      <c r="G558" s="23" t="str">
        <f>IFERROR(VLOOKUP(E558,hoja!$A$2:$E$970,5,FALSE),0)</f>
        <v>CHIGORODÓ</v>
      </c>
      <c r="H558" s="103" t="str">
        <f>IFERROR(VLOOKUP(E558,hoja!A:C,3,FALSE),0)</f>
        <v>60005</v>
      </c>
      <c r="I558" s="24" t="str">
        <f t="shared" si="86"/>
        <v>029260005</v>
      </c>
      <c r="K558" s="23">
        <v>332</v>
      </c>
      <c r="L558" s="23" t="str">
        <f t="shared" si="95"/>
        <v>REGIONAL</v>
      </c>
      <c r="M558" s="23" t="s">
        <v>618</v>
      </c>
      <c r="N558" s="23" t="str" cm="1">
        <f t="array" ref="N558">IFERROR(IF(M558="Principal","LES_ACTIVE",LES_INACTIVE),0)</f>
        <v>LES_ACTIVE</v>
      </c>
      <c r="O558" s="23">
        <f t="shared" si="89"/>
        <v>16</v>
      </c>
      <c r="P558" s="23" t="str">
        <f t="shared" si="87"/>
        <v>029260005Principal</v>
      </c>
    </row>
    <row r="559" spans="1:16" ht="14.45" hidden="1">
      <c r="A559" s="26" t="s">
        <v>655</v>
      </c>
      <c r="B559" s="23" t="str">
        <f>IFERROR(VLOOKUP(A559,hoja!$A$2:$E$970,4,FALSE),0)</f>
        <v>ANTIOQUIA</v>
      </c>
      <c r="C559" s="23" t="str">
        <f>IFERROR(VLOOKUP(A559,hoja!$A$2:$E$1370,5,FALSE),0)</f>
        <v>MEDELLÍN</v>
      </c>
      <c r="D559" s="23" t="str">
        <f>IFERROR(VLOOKUP(A559,hoja!A:D,3,FALSE),0)</f>
        <v>0292</v>
      </c>
      <c r="E559" s="23" t="s">
        <v>656</v>
      </c>
      <c r="F559" s="23" t="str">
        <f>IFERROR(VLOOKUP(E559,hoja!$A$2:$E$970,4,FALSE),0)</f>
        <v>SANTANDER</v>
      </c>
      <c r="G559" s="23" t="str">
        <f>IFERROR(VLOOKUP(E559,hoja!$A$2:$E$970,5,FALSE),0)</f>
        <v>ARAUCA</v>
      </c>
      <c r="H559" s="103" t="str">
        <f>IFERROR(VLOOKUP(E559,hoja!A:C,3,FALSE),0)</f>
        <v>60006</v>
      </c>
      <c r="I559" s="24" t="str">
        <f t="shared" si="86"/>
        <v>029260006</v>
      </c>
      <c r="K559" s="23">
        <v>910</v>
      </c>
      <c r="L559" s="23" t="str">
        <f>IF(B559=F559,"REGIONAL","NACIONAL")</f>
        <v>NACIONAL</v>
      </c>
      <c r="M559" s="23" t="s">
        <v>618</v>
      </c>
      <c r="N559" s="23" t="str" cm="1">
        <f t="array" ref="N559">IFERROR(IF(M559="Principal","LES_ACTIVE",LES_INACTIVE),0)</f>
        <v>LES_ACTIVE</v>
      </c>
      <c r="O559" s="23">
        <f t="shared" si="89"/>
        <v>8</v>
      </c>
      <c r="P559" s="23" t="str">
        <f t="shared" si="87"/>
        <v>029260006Principal</v>
      </c>
    </row>
    <row r="560" spans="1:16" ht="14.45" hidden="1">
      <c r="A560" s="26" t="s">
        <v>655</v>
      </c>
      <c r="B560" s="23" t="str">
        <f>IFERROR(VLOOKUP(A560,hoja!$A$2:$E$970,4,FALSE),0)</f>
        <v>ANTIOQUIA</v>
      </c>
      <c r="C560" s="23" t="str">
        <f>IFERROR(VLOOKUP(A560,hoja!$A$2:$E$1370,5,FALSE),0)</f>
        <v>MEDELLÍN</v>
      </c>
      <c r="D560" s="23" t="str">
        <f>IFERROR(VLOOKUP(A560,hoja!A:D,3,FALSE),0)</f>
        <v>0292</v>
      </c>
      <c r="E560" s="23" t="s">
        <v>95</v>
      </c>
      <c r="F560" s="23" t="str">
        <f>IFERROR(VLOOKUP(E560,hoja!$A$2:$E$970,4,FALSE),0)</f>
        <v>OCCIDENTE</v>
      </c>
      <c r="G560" s="23" t="str">
        <f>IFERROR(VLOOKUP(E560,hoja!$A$2:$E$970,5,FALSE),0)</f>
        <v>CALI</v>
      </c>
      <c r="H560" s="103" t="str">
        <f>IFERROR(VLOOKUP(E560,hoja!A:C,3,FALSE),0)</f>
        <v>3024</v>
      </c>
      <c r="I560" s="24" t="str">
        <f t="shared" si="86"/>
        <v>02923024</v>
      </c>
      <c r="K560" s="23">
        <v>429</v>
      </c>
      <c r="L560" s="23" t="str">
        <f t="shared" ref="L560:L567" si="96">IF(B560=F560,"REGIONAL","NACIONAL")</f>
        <v>NACIONAL</v>
      </c>
      <c r="M560" s="23" t="s">
        <v>618</v>
      </c>
      <c r="N560" s="23" t="str" cm="1">
        <f t="array" ref="N560">IFERROR(IF(M560="Principal","LES_ACTIVE",LES_INACTIVE),0)</f>
        <v>LES_ACTIVE</v>
      </c>
      <c r="O560" s="23">
        <f t="shared" si="89"/>
        <v>16</v>
      </c>
      <c r="P560" s="23" t="str">
        <f t="shared" si="87"/>
        <v>02923024Principal</v>
      </c>
    </row>
    <row r="561" spans="1:16" ht="14.45" hidden="1">
      <c r="A561" s="26" t="s">
        <v>655</v>
      </c>
      <c r="B561" s="23" t="str">
        <f>IFERROR(VLOOKUP(A561,hoja!$A$2:$E$970,4,FALSE),0)</f>
        <v>ANTIOQUIA</v>
      </c>
      <c r="C561" s="23" t="str">
        <f>IFERROR(VLOOKUP(A561,hoja!$A$2:$E$1370,5,FALSE),0)</f>
        <v>MEDELLÍN</v>
      </c>
      <c r="D561" s="23" t="str">
        <f>IFERROR(VLOOKUP(A561,hoja!A:D,3,FALSE),0)</f>
        <v>0292</v>
      </c>
      <c r="E561" s="23" t="s">
        <v>650</v>
      </c>
      <c r="F561" s="23" t="str">
        <f>IFERROR(VLOOKUP(E561,hoja!$A$2:$E$970,4,FALSE),0)</f>
        <v>OCCIDENTE</v>
      </c>
      <c r="G561" s="23" t="str">
        <f>IFERROR(VLOOKUP(E561,hoja!$A$2:$E$970,5,FALSE),0)</f>
        <v>CALOTO</v>
      </c>
      <c r="H561" s="103" t="str">
        <f>IFERROR(VLOOKUP(E561,hoja!A:C,3,FALSE),0)</f>
        <v>0445</v>
      </c>
      <c r="I561" s="24" t="str">
        <f t="shared" si="86"/>
        <v>02920445</v>
      </c>
      <c r="J561" s="23">
        <v>22.616666666697711</v>
      </c>
      <c r="K561" s="23">
        <v>428.58499999999998</v>
      </c>
      <c r="L561" s="23" t="str">
        <f t="shared" si="96"/>
        <v>NACIONAL</v>
      </c>
      <c r="M561" s="23" t="s">
        <v>618</v>
      </c>
      <c r="N561" s="23" t="str" cm="1">
        <f t="array" ref="N561">IFERROR(IF(M561="Principal","LES_ACTIVE",LES_INACTIVE),0)</f>
        <v>LES_ACTIVE</v>
      </c>
      <c r="O561" s="23">
        <f t="shared" si="89"/>
        <v>16</v>
      </c>
      <c r="P561" s="23" t="str">
        <f t="shared" si="87"/>
        <v>02920445Principal</v>
      </c>
    </row>
    <row r="562" spans="1:16" ht="14.45" hidden="1">
      <c r="A562" s="26" t="s">
        <v>655</v>
      </c>
      <c r="B562" s="23" t="str">
        <f>IFERROR(VLOOKUP(A562,hoja!$A$2:$E$970,4,FALSE),0)</f>
        <v>ANTIOQUIA</v>
      </c>
      <c r="C562" s="23" t="str">
        <f>IFERROR(VLOOKUP(A562,hoja!$A$2:$E$1370,5,FALSE),0)</f>
        <v>MEDELLÍN</v>
      </c>
      <c r="D562" s="23" t="str">
        <f>IFERROR(VLOOKUP(A562,hoja!A:D,3,FALSE),0)</f>
        <v>0292</v>
      </c>
      <c r="E562" s="23" t="s">
        <v>659</v>
      </c>
      <c r="F562" s="23" t="str">
        <f>IFERROR(VLOOKUP(E562,hoja!$A$2:$E$970,4,FALSE),0)</f>
        <v>OCCIDENTE</v>
      </c>
      <c r="G562" s="23" t="str">
        <f>IFERROR(VLOOKUP(E562,hoja!$A$2:$E$970,5,FALSE),0)</f>
        <v>ARMENIA</v>
      </c>
      <c r="H562" s="103" t="str">
        <f>IFERROR(VLOOKUP(E562,hoja!A:C,3,FALSE),0)</f>
        <v>0142</v>
      </c>
      <c r="I562" s="24" t="str">
        <f t="shared" si="86"/>
        <v>02920142</v>
      </c>
      <c r="K562" s="23">
        <v>276</v>
      </c>
      <c r="L562" s="23" t="str">
        <f t="shared" si="96"/>
        <v>NACIONAL</v>
      </c>
      <c r="M562" s="23" t="s">
        <v>618</v>
      </c>
      <c r="N562" s="23" t="str" cm="1">
        <f t="array" ref="N562">IFERROR(IF(M562="Principal","LES_ACTIVE",LES_INACTIVE),0)</f>
        <v>LES_ACTIVE</v>
      </c>
      <c r="O562" s="23">
        <f t="shared" si="89"/>
        <v>16</v>
      </c>
      <c r="P562" s="23" t="str">
        <f t="shared" si="87"/>
        <v>02920142Principal</v>
      </c>
    </row>
    <row r="563" spans="1:16" ht="14.45" hidden="1">
      <c r="A563" s="26" t="s">
        <v>655</v>
      </c>
      <c r="B563" s="23" t="str">
        <f>IFERROR(VLOOKUP(A563,hoja!$A$2:$E$970,4,FALSE),0)</f>
        <v>ANTIOQUIA</v>
      </c>
      <c r="C563" s="23" t="str">
        <f>IFERROR(VLOOKUP(A563,hoja!$A$2:$E$1370,5,FALSE),0)</f>
        <v>MEDELLÍN</v>
      </c>
      <c r="D563" s="23" t="str">
        <f>IFERROR(VLOOKUP(A563,hoja!A:D,3,FALSE),0)</f>
        <v>0292</v>
      </c>
      <c r="E563" s="23" t="s">
        <v>683</v>
      </c>
      <c r="F563" s="23" t="str">
        <f>IFERROR(VLOOKUP(E563,hoja!$A$2:$E$970,4,FALSE),0)</f>
        <v>OCCIDENTE</v>
      </c>
      <c r="G563" s="23" t="str">
        <f>IFERROR(VLOOKUP(E563,hoja!$A$2:$E$970,5,FALSE),0)</f>
        <v>BUGA</v>
      </c>
      <c r="H563" s="103" t="str">
        <f>IFERROR(VLOOKUP(E563,hoja!A:C,3,FALSE),0)</f>
        <v>0411</v>
      </c>
      <c r="I563" s="24" t="str">
        <f t="shared" si="86"/>
        <v>02920411</v>
      </c>
      <c r="J563" s="23">
        <v>43.383333333302289</v>
      </c>
      <c r="K563" s="23">
        <v>372.33100000000002</v>
      </c>
      <c r="L563" s="23" t="str">
        <f t="shared" si="96"/>
        <v>NACIONAL</v>
      </c>
      <c r="M563" s="23" t="s">
        <v>697</v>
      </c>
      <c r="N563" s="23" t="s">
        <v>624</v>
      </c>
      <c r="O563" s="23">
        <f t="shared" si="89"/>
        <v>16</v>
      </c>
      <c r="P563" s="23" t="str">
        <f t="shared" si="87"/>
        <v>02920411Pereira</v>
      </c>
    </row>
    <row r="564" spans="1:16" ht="14.45" hidden="1">
      <c r="A564" s="26" t="s">
        <v>655</v>
      </c>
      <c r="B564" s="23" t="str">
        <f>IFERROR(VLOOKUP(A564,hoja!$A$2:$E$970,4,FALSE),0)</f>
        <v>ANTIOQUIA</v>
      </c>
      <c r="C564" s="23" t="str">
        <f>IFERROR(VLOOKUP(A564,hoja!$A$2:$E$1370,5,FALSE),0)</f>
        <v>MEDELLÍN</v>
      </c>
      <c r="D564" s="23" t="str">
        <f>IFERROR(VLOOKUP(A564,hoja!A:D,3,FALSE),0)</f>
        <v>0292</v>
      </c>
      <c r="E564" s="23" t="s">
        <v>660</v>
      </c>
      <c r="F564" s="23" t="str">
        <f>IFERROR(VLOOKUP(E564,hoja!$A$2:$E$970,4,FALSE),0)</f>
        <v>CENTRO</v>
      </c>
      <c r="G564" s="23" t="str">
        <f>IFERROR(VLOOKUP(E564,hoja!$A$2:$E$970,5,FALSE),0)</f>
        <v>BOGOTÁ</v>
      </c>
      <c r="H564" s="103" t="str">
        <f>IFERROR(VLOOKUP(E564,hoja!A:C,3,FALSE),0)</f>
        <v>0035</v>
      </c>
      <c r="I564" s="24" t="str">
        <f t="shared" si="86"/>
        <v>02920035</v>
      </c>
      <c r="J564" s="23">
        <v>20.041666666686069</v>
      </c>
      <c r="K564" s="23">
        <v>419.22500000000002</v>
      </c>
      <c r="L564" s="23" t="str">
        <f t="shared" si="96"/>
        <v>NACIONAL</v>
      </c>
      <c r="M564" s="23" t="s">
        <v>623</v>
      </c>
      <c r="N564" s="23" t="s">
        <v>624</v>
      </c>
      <c r="O564" s="23">
        <f t="shared" si="89"/>
        <v>16</v>
      </c>
      <c r="P564" s="23" t="str">
        <f t="shared" si="87"/>
        <v>02920035Facatativa</v>
      </c>
    </row>
    <row r="565" spans="1:16" ht="14.45" hidden="1">
      <c r="A565" s="26" t="s">
        <v>655</v>
      </c>
      <c r="B565" s="23" t="str">
        <f>IFERROR(VLOOKUP(A565,hoja!$A$2:$E$970,4,FALSE),0)</f>
        <v>ANTIOQUIA</v>
      </c>
      <c r="C565" s="23" t="str">
        <f>IFERROR(VLOOKUP(A565,hoja!$A$2:$E$1370,5,FALSE),0)</f>
        <v>MEDELLÍN</v>
      </c>
      <c r="D565" s="23" t="str">
        <f>IFERROR(VLOOKUP(A565,hoja!A:D,3,FALSE),0)</f>
        <v>0292</v>
      </c>
      <c r="E565" s="23" t="s">
        <v>698</v>
      </c>
      <c r="F565" s="23" t="str">
        <f>IFERROR(VLOOKUP(E565,hoja!$A$2:$E$970,4,FALSE),0)</f>
        <v>COSTA</v>
      </c>
      <c r="G565" s="23" t="str">
        <f>IFERROR(VLOOKUP(E565,hoja!$A$2:$E$970,5,FALSE),0)</f>
        <v>CAUCASIA</v>
      </c>
      <c r="H565" s="103" t="str">
        <f>IFERROR(VLOOKUP(E565,hoja!A:C,3,FALSE),0)</f>
        <v>0384</v>
      </c>
      <c r="I565" s="24" t="str">
        <f t="shared" si="86"/>
        <v>02920384</v>
      </c>
      <c r="K565" s="23">
        <v>296</v>
      </c>
      <c r="L565" s="23" t="str">
        <f t="shared" si="96"/>
        <v>NACIONAL</v>
      </c>
      <c r="M565" s="23" t="s">
        <v>618</v>
      </c>
      <c r="N565" s="23" t="str" cm="1">
        <f t="array" ref="N565">IFERROR(IF(M565="Principal","LES_ACTIVE",LES_INACTIVE),0)</f>
        <v>LES_ACTIVE</v>
      </c>
      <c r="O565" s="23">
        <f t="shared" si="89"/>
        <v>16</v>
      </c>
      <c r="P565" s="23" t="str">
        <f t="shared" si="87"/>
        <v>02920384Principal</v>
      </c>
    </row>
    <row r="566" spans="1:16" ht="14.45" hidden="1">
      <c r="A566" s="26" t="s">
        <v>655</v>
      </c>
      <c r="B566" s="23" t="str">
        <f>IFERROR(VLOOKUP(A566,hoja!$A$2:$E$970,4,FALSE),0)</f>
        <v>ANTIOQUIA</v>
      </c>
      <c r="C566" s="23" t="str">
        <f>IFERROR(VLOOKUP(A566,hoja!$A$2:$E$1370,5,FALSE),0)</f>
        <v>MEDELLÍN</v>
      </c>
      <c r="D566" s="23" t="str">
        <f>IFERROR(VLOOKUP(A566,hoja!A:D,3,FALSE),0)</f>
        <v>0292</v>
      </c>
      <c r="E566" s="23" t="s">
        <v>702</v>
      </c>
      <c r="F566" s="23" t="str">
        <f>IFERROR(VLOOKUP(E566,hoja!$A$2:$E$970,4,FALSE),0)</f>
        <v>CENTRO</v>
      </c>
      <c r="G566" s="23" t="str">
        <f>IFERROR(VLOOKUP(E566,hoja!$A$2:$E$970,5,FALSE),0)</f>
        <v>FLORENCIA</v>
      </c>
      <c r="H566" s="103" t="str">
        <f>IFERROR(VLOOKUP(E566,hoja!A:C,3,FALSE),0)</f>
        <v>0388</v>
      </c>
      <c r="I566" s="24" t="str">
        <f t="shared" si="86"/>
        <v>02920388</v>
      </c>
      <c r="K566" s="23">
        <v>812</v>
      </c>
      <c r="L566" s="23" t="str">
        <f t="shared" si="96"/>
        <v>NACIONAL</v>
      </c>
      <c r="M566" s="23" t="s">
        <v>618</v>
      </c>
      <c r="N566" s="23" t="str" cm="1">
        <f t="array" ref="N566">IFERROR(IF(M566="Principal","LES_ACTIVE",LES_INACTIVE),0)</f>
        <v>LES_ACTIVE</v>
      </c>
      <c r="O566" s="23">
        <f t="shared" si="89"/>
        <v>8</v>
      </c>
      <c r="P566" s="23" t="str">
        <f t="shared" si="87"/>
        <v>02920388Principal</v>
      </c>
    </row>
    <row r="567" spans="1:16" ht="14.45" hidden="1">
      <c r="A567" s="26" t="s">
        <v>655</v>
      </c>
      <c r="B567" s="23" t="str">
        <f>IFERROR(VLOOKUP(A567,hoja!$A$2:$E$970,4,FALSE),0)</f>
        <v>ANTIOQUIA</v>
      </c>
      <c r="C567" s="23" t="str">
        <f>IFERROR(VLOOKUP(A567,hoja!$A$2:$E$1370,5,FALSE),0)</f>
        <v>MEDELLÍN</v>
      </c>
      <c r="D567" s="23" t="str">
        <f>IFERROR(VLOOKUP(A567,hoja!A:D,3,FALSE),0)</f>
        <v>0292</v>
      </c>
      <c r="E567" s="23" t="s">
        <v>707</v>
      </c>
      <c r="F567" s="23" t="str">
        <f>IFERROR(VLOOKUP(E567,hoja!$A$2:$E$970,4,FALSE),0)</f>
        <v>OCCIDENTE</v>
      </c>
      <c r="G567" s="23" t="str">
        <f>IFERROR(VLOOKUP(E567,hoja!$A$2:$E$970,5,FALSE),0)</f>
        <v>IPIALES</v>
      </c>
      <c r="H567" s="103" t="str">
        <f>IFERROR(VLOOKUP(E567,hoja!A:C,3,FALSE),0)</f>
        <v>0397</v>
      </c>
      <c r="I567" s="24" t="str">
        <f t="shared" ref="I567:I630" si="97">D567&amp;H567</f>
        <v>02920397</v>
      </c>
      <c r="K567" s="23">
        <v>868</v>
      </c>
      <c r="L567" s="23" t="str">
        <f t="shared" si="96"/>
        <v>NACIONAL</v>
      </c>
      <c r="M567" s="23" t="s">
        <v>618</v>
      </c>
      <c r="N567" s="23" t="str" cm="1">
        <f t="array" ref="N567">IFERROR(IF(M567="Principal","LES_ACTIVE",LES_INACTIVE),0)</f>
        <v>LES_ACTIVE</v>
      </c>
      <c r="O567" s="23">
        <f t="shared" si="89"/>
        <v>8</v>
      </c>
      <c r="P567" s="23" t="str">
        <f t="shared" ref="P567:P630" si="98">D567&amp;H567&amp;M567</f>
        <v>02920397Principal</v>
      </c>
    </row>
    <row r="568" spans="1:16" ht="14.45" hidden="1">
      <c r="A568" s="26" t="s">
        <v>655</v>
      </c>
      <c r="B568" s="23" t="str">
        <f>IFERROR(VLOOKUP(A568,hoja!$A$2:$E$970,4,FALSE),0)</f>
        <v>ANTIOQUIA</v>
      </c>
      <c r="C568" s="23" t="str">
        <f>IFERROR(VLOOKUP(A568,hoja!$A$2:$E$1370,5,FALSE),0)</f>
        <v>MEDELLÍN</v>
      </c>
      <c r="D568" s="23" t="str">
        <f>IFERROR(VLOOKUP(A568,hoja!A:D,3,FALSE),0)</f>
        <v>0292</v>
      </c>
      <c r="E568" s="23" t="s">
        <v>655</v>
      </c>
      <c r="F568" s="23" t="str">
        <f>IFERROR(VLOOKUP(E568,hoja!$A$2:$E$970,4,FALSE),0)</f>
        <v>ANTIOQUIA</v>
      </c>
      <c r="G568" s="23" t="str">
        <f>IFERROR(VLOOKUP(E568,hoja!$A$2:$E$970,5,FALSE),0)</f>
        <v>MEDELLÍN</v>
      </c>
      <c r="H568" s="103" t="str">
        <f>IFERROR(VLOOKUP(E568,hoja!A:C,3,FALSE),0)</f>
        <v>0292</v>
      </c>
      <c r="I568" s="24" t="str">
        <f t="shared" si="97"/>
        <v>02920292</v>
      </c>
      <c r="K568" s="23">
        <v>14</v>
      </c>
      <c r="L568" s="23" t="str">
        <f t="shared" si="95"/>
        <v>REGIONAL</v>
      </c>
      <c r="M568" s="23" t="s">
        <v>618</v>
      </c>
      <c r="N568" s="23" t="str" cm="1">
        <f t="array" ref="N568">IFERROR(IF(M568="Principal","LES_ACTIVE",LES_INACTIVE),0)</f>
        <v>LES_ACTIVE</v>
      </c>
      <c r="O568" s="23">
        <f t="shared" si="89"/>
        <v>25</v>
      </c>
      <c r="P568" s="23" t="str">
        <f t="shared" si="98"/>
        <v>02920292Principal</v>
      </c>
    </row>
    <row r="569" spans="1:16" ht="14.45" hidden="1">
      <c r="A569" s="26" t="s">
        <v>655</v>
      </c>
      <c r="B569" s="23" t="str">
        <f>IFERROR(VLOOKUP(A569,hoja!$A$2:$E$970,4,FALSE),0)</f>
        <v>ANTIOQUIA</v>
      </c>
      <c r="C569" s="23" t="str">
        <f>IFERROR(VLOOKUP(A569,hoja!$A$2:$E$1370,5,FALSE),0)</f>
        <v>MEDELLÍN</v>
      </c>
      <c r="D569" s="23" t="str">
        <f>IFERROR(VLOOKUP(A569,hoja!A:D,3,FALSE),0)</f>
        <v>0292</v>
      </c>
      <c r="E569" s="23" t="s">
        <v>663</v>
      </c>
      <c r="F569" s="23" t="str">
        <f>IFERROR(VLOOKUP(E569,hoja!$A$2:$E$970,4,FALSE),0)</f>
        <v>CENTRO</v>
      </c>
      <c r="G569" s="23" t="str">
        <f>IFERROR(VLOOKUP(E569,hoja!$A$2:$E$970,5,FALSE),0)</f>
        <v>MADRID</v>
      </c>
      <c r="H569" s="103" t="str">
        <f>IFERROR(VLOOKUP(E569,hoja!A:C,3,FALSE),0)</f>
        <v>0022</v>
      </c>
      <c r="I569" s="24" t="str">
        <f t="shared" si="97"/>
        <v>02920022</v>
      </c>
      <c r="J569" s="23">
        <v>28.96666666661622</v>
      </c>
      <c r="K569" s="23">
        <v>462.74099999999999</v>
      </c>
      <c r="L569" s="23" t="str">
        <f>IF(B569=F569,"REGIONAL","NACIONAL")</f>
        <v>NACIONAL</v>
      </c>
      <c r="M569" s="23" t="s">
        <v>618</v>
      </c>
      <c r="N569" s="23" t="str" cm="1">
        <f t="array" ref="N569">IFERROR(IF(M569="Principal","LES_ACTIVE",LES_INACTIVE),0)</f>
        <v>LES_ACTIVE</v>
      </c>
      <c r="O569" s="23">
        <f t="shared" ref="O569:O632" si="99">IF(K569&lt;=250,25,IF(K569&lt;=500,16,IF(K569&lt;=800,12,IF(K569&lt;=1100,8,IF(K569&lt;=1400,6,IF(K569&lt;=1700,5))))))</f>
        <v>16</v>
      </c>
      <c r="P569" s="23" t="str">
        <f t="shared" si="98"/>
        <v>02920022Principal</v>
      </c>
    </row>
    <row r="570" spans="1:16" ht="14.45" hidden="1">
      <c r="A570" s="26" t="s">
        <v>655</v>
      </c>
      <c r="B570" s="23" t="str">
        <f>IFERROR(VLOOKUP(A570,hoja!$A$2:$E$970,4,FALSE),0)</f>
        <v>ANTIOQUIA</v>
      </c>
      <c r="C570" s="23" t="str">
        <f>IFERROR(VLOOKUP(A570,hoja!$A$2:$E$1370,5,FALSE),0)</f>
        <v>MEDELLÍN</v>
      </c>
      <c r="D570" s="23" t="str">
        <f>IFERROR(VLOOKUP(A570,hoja!A:D,3,FALSE),0)</f>
        <v>0292</v>
      </c>
      <c r="E570" s="23" t="s">
        <v>711</v>
      </c>
      <c r="F570" s="23" t="str">
        <f>IFERROR(VLOOKUP(E570,hoja!$A$2:$E$970,4,FALSE),0)</f>
        <v>COSTA</v>
      </c>
      <c r="G570" s="23" t="str">
        <f>IFERROR(VLOOKUP(E570,hoja!$A$2:$E$970,5,FALSE),0)</f>
        <v>MAGANGUÉ</v>
      </c>
      <c r="H570" s="103" t="str">
        <f>IFERROR(VLOOKUP(E570,hoja!A:C,3,FALSE),0)</f>
        <v>0383</v>
      </c>
      <c r="I570" s="24" t="str">
        <f t="shared" si="97"/>
        <v>02920383</v>
      </c>
      <c r="K570" s="23">
        <v>559</v>
      </c>
      <c r="L570" s="23" t="str">
        <f t="shared" ref="L570:L573" si="100">IF(B570=F570,"REGIONAL","NACIONAL")</f>
        <v>NACIONAL</v>
      </c>
      <c r="M570" s="23" t="s">
        <v>618</v>
      </c>
      <c r="N570" s="23" t="str" cm="1">
        <f t="array" ref="N570">IFERROR(IF(M570="Principal","LES_ACTIVE",LES_INACTIVE),0)</f>
        <v>LES_ACTIVE</v>
      </c>
      <c r="O570" s="23">
        <f t="shared" si="99"/>
        <v>12</v>
      </c>
      <c r="P570" s="23" t="str">
        <f t="shared" si="98"/>
        <v>02920383Principal</v>
      </c>
    </row>
    <row r="571" spans="1:16" ht="14.45" hidden="1">
      <c r="A571" s="26" t="s">
        <v>655</v>
      </c>
      <c r="B571" s="23" t="str">
        <f>IFERROR(VLOOKUP(A571,hoja!$A$2:$E$970,4,FALSE),0)</f>
        <v>ANTIOQUIA</v>
      </c>
      <c r="C571" s="23" t="str">
        <f>IFERROR(VLOOKUP(A571,hoja!$A$2:$E$1370,5,FALSE),0)</f>
        <v>MEDELLÍN</v>
      </c>
      <c r="D571" s="23" t="str">
        <f>IFERROR(VLOOKUP(A571,hoja!A:D,3,FALSE),0)</f>
        <v>0292</v>
      </c>
      <c r="E571" s="23" t="s">
        <v>665</v>
      </c>
      <c r="F571" s="23" t="str">
        <f>IFERROR(VLOOKUP(E571,hoja!$A$2:$E$970,4,FALSE),0)</f>
        <v>OCCIDENTE</v>
      </c>
      <c r="G571" s="23" t="str">
        <f>IFERROR(VLOOKUP(E571,hoja!$A$2:$E$970,5,FALSE),0)</f>
        <v>MANIZALES</v>
      </c>
      <c r="H571" s="103" t="str">
        <f>IFERROR(VLOOKUP(E571,hoja!A:C,3,FALSE),0)</f>
        <v>0145</v>
      </c>
      <c r="I571" s="24" t="str">
        <f t="shared" si="97"/>
        <v>02920145</v>
      </c>
      <c r="K571" s="23">
        <v>195</v>
      </c>
      <c r="L571" s="23" t="str">
        <f t="shared" si="100"/>
        <v>NACIONAL</v>
      </c>
      <c r="M571" s="23" t="s">
        <v>618</v>
      </c>
      <c r="N571" s="23" t="str" cm="1">
        <f t="array" ref="N571">IFERROR(IF(M571="Principal","LES_ACTIVE",LES_INACTIVE),0)</f>
        <v>LES_ACTIVE</v>
      </c>
      <c r="O571" s="23">
        <f t="shared" si="99"/>
        <v>25</v>
      </c>
      <c r="P571" s="23" t="str">
        <f t="shared" si="98"/>
        <v>02920145Principal</v>
      </c>
    </row>
    <row r="572" spans="1:16" ht="14.45" hidden="1">
      <c r="A572" s="26" t="s">
        <v>655</v>
      </c>
      <c r="B572" s="23" t="str">
        <f>IFERROR(VLOOKUP(A572,hoja!$A$2:$E$970,4,FALSE),0)</f>
        <v>ANTIOQUIA</v>
      </c>
      <c r="C572" s="23" t="str">
        <f>IFERROR(VLOOKUP(A572,hoja!$A$2:$E$1370,5,FALSE),0)</f>
        <v>MEDELLÍN</v>
      </c>
      <c r="D572" s="23" t="str">
        <f>IFERROR(VLOOKUP(A572,hoja!A:D,3,FALSE),0)</f>
        <v>0292</v>
      </c>
      <c r="E572" s="23" t="s">
        <v>714</v>
      </c>
      <c r="F572" s="23" t="str">
        <f>IFERROR(VLOOKUP(E572,hoja!$A$2:$E$970,4,FALSE),0)</f>
        <v>SANTANDER</v>
      </c>
      <c r="G572" s="23" t="str">
        <f>IFERROR(VLOOKUP(E572,hoja!$A$2:$E$970,5,FALSE),0)</f>
        <v>OCAÑA</v>
      </c>
      <c r="H572" s="103" t="str">
        <f>IFERROR(VLOOKUP(E572,hoja!A:C,3,FALSE),0)</f>
        <v>0434</v>
      </c>
      <c r="I572" s="24" t="str">
        <f t="shared" si="97"/>
        <v>02920434</v>
      </c>
      <c r="K572" s="23">
        <v>504</v>
      </c>
      <c r="L572" s="23" t="str">
        <f t="shared" si="100"/>
        <v>NACIONAL</v>
      </c>
      <c r="M572" s="23" t="s">
        <v>618</v>
      </c>
      <c r="N572" s="23" t="str" cm="1">
        <f t="array" ref="N572">IFERROR(IF(M572="Principal","LES_ACTIVE",LES_INACTIVE),0)</f>
        <v>LES_ACTIVE</v>
      </c>
      <c r="O572" s="23">
        <f t="shared" si="99"/>
        <v>12</v>
      </c>
      <c r="P572" s="23" t="str">
        <f t="shared" si="98"/>
        <v>02920434Principal</v>
      </c>
    </row>
    <row r="573" spans="1:16" ht="14.45" hidden="1">
      <c r="A573" s="26" t="s">
        <v>655</v>
      </c>
      <c r="B573" s="23" t="str">
        <f>IFERROR(VLOOKUP(A573,hoja!$A$2:$E$970,4,FALSE),0)</f>
        <v>ANTIOQUIA</v>
      </c>
      <c r="C573" s="23" t="str">
        <f>IFERROR(VLOOKUP(A573,hoja!$A$2:$E$1370,5,FALSE),0)</f>
        <v>MEDELLÍN</v>
      </c>
      <c r="D573" s="23" t="str">
        <f>IFERROR(VLOOKUP(A573,hoja!A:D,3,FALSE),0)</f>
        <v>0292</v>
      </c>
      <c r="E573" s="23" t="s">
        <v>720</v>
      </c>
      <c r="F573" s="23" t="str">
        <f>IFERROR(VLOOKUP(E573,hoja!$A$2:$E$970,4,FALSE),0)</f>
        <v>COSTA</v>
      </c>
      <c r="G573" s="23" t="str">
        <f>IFERROR(VLOOKUP(E573,hoja!$A$2:$E$970,5,FALSE),0)</f>
        <v>RIOHACHA</v>
      </c>
      <c r="H573" s="103" t="str">
        <f>IFERROR(VLOOKUP(E573,hoja!A:C,3,FALSE),0)</f>
        <v>0239</v>
      </c>
      <c r="I573" s="24" t="str">
        <f t="shared" si="97"/>
        <v>02920239</v>
      </c>
      <c r="K573" s="23">
        <v>917</v>
      </c>
      <c r="L573" s="23" t="str">
        <f t="shared" si="100"/>
        <v>NACIONAL</v>
      </c>
      <c r="M573" s="23" t="s">
        <v>618</v>
      </c>
      <c r="N573" s="23" t="str" cm="1">
        <f t="array" ref="N573">IFERROR(IF(M573="Principal","LES_ACTIVE",LES_INACTIVE),0)</f>
        <v>LES_ACTIVE</v>
      </c>
      <c r="O573" s="23">
        <f t="shared" si="99"/>
        <v>8</v>
      </c>
      <c r="P573" s="23" t="str">
        <f t="shared" si="98"/>
        <v>02920239Principal</v>
      </c>
    </row>
    <row r="574" spans="1:16" ht="14.45" hidden="1">
      <c r="A574" s="26" t="s">
        <v>655</v>
      </c>
      <c r="B574" s="23" t="str">
        <f>IFERROR(VLOOKUP(A574,hoja!$A$2:$E$970,4,FALSE),0)</f>
        <v>ANTIOQUIA</v>
      </c>
      <c r="C574" s="23" t="str">
        <f>IFERROR(VLOOKUP(A574,hoja!$A$2:$E$1370,5,FALSE),0)</f>
        <v>MEDELLÍN</v>
      </c>
      <c r="D574" s="23" t="str">
        <f>IFERROR(VLOOKUP(A574,hoja!A:D,3,FALSE),0)</f>
        <v>0292</v>
      </c>
      <c r="E574" s="23" t="s">
        <v>721</v>
      </c>
      <c r="F574" s="23" t="str">
        <f>IFERROR(VLOOKUP(E574,hoja!$A$2:$E$970,4,FALSE),0)</f>
        <v>ANTIOQUIA</v>
      </c>
      <c r="G574" s="23" t="str">
        <f>IFERROR(VLOOKUP(E574,hoja!$A$2:$E$970,5,FALSE),0)</f>
        <v>RIONEGRO</v>
      </c>
      <c r="H574" s="103" t="str">
        <f>IFERROR(VLOOKUP(E574,hoja!A:C,3,FALSE),0)</f>
        <v>0090</v>
      </c>
      <c r="I574" s="24" t="str">
        <f t="shared" si="97"/>
        <v>02920090</v>
      </c>
      <c r="J574" s="23">
        <v>10.866666666814126</v>
      </c>
      <c r="K574" s="23">
        <v>54.088999999999999</v>
      </c>
      <c r="L574" s="23" t="str">
        <f t="shared" si="95"/>
        <v>REGIONAL</v>
      </c>
      <c r="M574" s="23" t="s">
        <v>618</v>
      </c>
      <c r="N574" s="23" t="str" cm="1">
        <f t="array" ref="N574">IFERROR(IF(M574="Principal","LES_ACTIVE",LES_INACTIVE),0)</f>
        <v>LES_ACTIVE</v>
      </c>
      <c r="O574" s="23">
        <f t="shared" si="99"/>
        <v>25</v>
      </c>
      <c r="P574" s="23" t="str">
        <f t="shared" si="98"/>
        <v>02920090Principal</v>
      </c>
    </row>
    <row r="575" spans="1:16" ht="14.45" hidden="1">
      <c r="A575" s="26" t="s">
        <v>655</v>
      </c>
      <c r="B575" s="23" t="str">
        <f>IFERROR(VLOOKUP(A575,hoja!$A$2:$E$970,4,FALSE),0)</f>
        <v>ANTIOQUIA</v>
      </c>
      <c r="C575" s="23" t="str">
        <f>IFERROR(VLOOKUP(A575,hoja!$A$2:$E$1370,5,FALSE),0)</f>
        <v>MEDELLÍN</v>
      </c>
      <c r="D575" s="23" t="str">
        <f>IFERROR(VLOOKUP(A575,hoja!A:D,3,FALSE),0)</f>
        <v>0292</v>
      </c>
      <c r="E575" s="23" t="s">
        <v>666</v>
      </c>
      <c r="F575" s="23" t="str">
        <f>IFERROR(VLOOKUP(E575,hoja!$A$2:$E$970,4,FALSE),0)</f>
        <v>COSTA</v>
      </c>
      <c r="G575" s="23" t="str">
        <f>IFERROR(VLOOKUP(E575,hoja!$A$2:$E$970,5,FALSE),0)</f>
        <v>SINCELEJO</v>
      </c>
      <c r="H575" s="103" t="str">
        <f>IFERROR(VLOOKUP(E575,hoja!A:C,3,FALSE),0)</f>
        <v>0382</v>
      </c>
      <c r="I575" s="24" t="str">
        <f t="shared" si="97"/>
        <v>02920382</v>
      </c>
      <c r="K575" s="23">
        <v>470</v>
      </c>
      <c r="L575" s="23" t="str">
        <f>IF(B575=F575,"REGIONAL","NACIONAL")</f>
        <v>NACIONAL</v>
      </c>
      <c r="M575" s="23" t="s">
        <v>618</v>
      </c>
      <c r="N575" s="23" t="str" cm="1">
        <f t="array" ref="N575">IFERROR(IF(M575="Principal","LES_ACTIVE",LES_INACTIVE),0)</f>
        <v>LES_ACTIVE</v>
      </c>
      <c r="O575" s="23">
        <f t="shared" si="99"/>
        <v>16</v>
      </c>
      <c r="P575" s="23" t="str">
        <f t="shared" si="98"/>
        <v>02920382Principal</v>
      </c>
    </row>
    <row r="576" spans="1:16" ht="14.45" hidden="1">
      <c r="A576" s="26" t="s">
        <v>655</v>
      </c>
      <c r="B576" s="23" t="str">
        <f>IFERROR(VLOOKUP(A576,hoja!$A$2:$E$970,4,FALSE),0)</f>
        <v>ANTIOQUIA</v>
      </c>
      <c r="C576" s="23" t="str">
        <f>IFERROR(VLOOKUP(A576,hoja!$A$2:$E$1370,5,FALSE),0)</f>
        <v>MEDELLÍN</v>
      </c>
      <c r="D576" s="23" t="str">
        <f>IFERROR(VLOOKUP(A576,hoja!A:D,3,FALSE),0)</f>
        <v>0292</v>
      </c>
      <c r="E576" s="23" t="s">
        <v>729</v>
      </c>
      <c r="F576" s="23" t="str">
        <f>IFERROR(VLOOKUP(E576,hoja!$A$2:$E$970,4,FALSE),0)</f>
        <v>SANTANDER</v>
      </c>
      <c r="G576" s="23" t="str">
        <f>IFERROR(VLOOKUP(E576,hoja!$A$2:$E$970,5,FALSE),0)</f>
        <v>YOPAL</v>
      </c>
      <c r="H576" s="103" t="str">
        <f>IFERROR(VLOOKUP(E576,hoja!A:C,3,FALSE),0)</f>
        <v>0442</v>
      </c>
      <c r="I576" s="24" t="str">
        <f t="shared" si="97"/>
        <v>02920442</v>
      </c>
      <c r="K576" s="23">
        <v>745</v>
      </c>
      <c r="L576" s="23" t="str">
        <f t="shared" ref="L576:L593" si="101">IF(B576=F576,"REGIONAL","NACIONAL")</f>
        <v>NACIONAL</v>
      </c>
      <c r="M576" s="23" t="s">
        <v>618</v>
      </c>
      <c r="N576" s="23" t="str" cm="1">
        <f t="array" ref="N576">IFERROR(IF(M576="Principal","LES_ACTIVE",LES_INACTIVE),0)</f>
        <v>LES_ACTIVE</v>
      </c>
      <c r="O576" s="23">
        <f t="shared" si="99"/>
        <v>12</v>
      </c>
      <c r="P576" s="23" t="str">
        <f t="shared" si="98"/>
        <v>02920442Principal</v>
      </c>
    </row>
    <row r="577" spans="1:16" ht="14.45" hidden="1">
      <c r="A577" s="26" t="s">
        <v>655</v>
      </c>
      <c r="B577" s="23" t="str">
        <f>IFERROR(VLOOKUP(A577,hoja!$A$2:$E$970,4,FALSE),0)</f>
        <v>ANTIOQUIA</v>
      </c>
      <c r="C577" s="23" t="str">
        <f>IFERROR(VLOOKUP(A577,hoja!$A$2:$E$1370,5,FALSE),0)</f>
        <v>MEDELLÍN</v>
      </c>
      <c r="D577" s="23" t="str">
        <f>IFERROR(VLOOKUP(A577,hoja!A:D,3,FALSE),0)</f>
        <v>0292</v>
      </c>
      <c r="E577" s="23" t="s">
        <v>630</v>
      </c>
      <c r="F577" s="23" t="str">
        <f>IFERROR(VLOOKUP(E577,hoja!$A$2:$E$970,4,FALSE),0)</f>
        <v>CENTRO</v>
      </c>
      <c r="G577" s="23" t="str">
        <f>IFERROR(VLOOKUP(E577,hoja!$A$2:$E$970,5,FALSE),0)</f>
        <v>SESQUILÉ</v>
      </c>
      <c r="H577" s="103" t="str">
        <f>IFERROR(VLOOKUP(E577,hoja!A:C,3,FALSE),0)</f>
        <v>1501</v>
      </c>
      <c r="I577" s="24" t="str">
        <f t="shared" si="97"/>
        <v>02921501</v>
      </c>
      <c r="J577" s="23">
        <v>32.160833333269693</v>
      </c>
      <c r="K577" s="23">
        <v>482</v>
      </c>
      <c r="L577" s="23" t="str">
        <f t="shared" si="101"/>
        <v>NACIONAL</v>
      </c>
      <c r="M577" s="23" t="s">
        <v>623</v>
      </c>
      <c r="N577" s="23" cm="1">
        <f t="array" aca="1" ref="N577" ca="1">IFERROR(IF(M577="Principal","LES_ACTIVE",LES_INACTIVE),0)</f>
        <v>0</v>
      </c>
      <c r="O577" s="23">
        <f t="shared" si="99"/>
        <v>16</v>
      </c>
      <c r="P577" s="23" t="str">
        <f t="shared" si="98"/>
        <v>02921501Facatativa</v>
      </c>
    </row>
    <row r="578" spans="1:16" ht="14.45" hidden="1">
      <c r="A578" s="26" t="s">
        <v>655</v>
      </c>
      <c r="B578" s="23" t="str">
        <f>IFERROR(VLOOKUP(A578,hoja!$A$2:$E$970,4,FALSE),0)</f>
        <v>ANTIOQUIA</v>
      </c>
      <c r="C578" s="23" t="str">
        <f>IFERROR(VLOOKUP(A578,hoja!$A$2:$E$1370,5,FALSE),0)</f>
        <v>MEDELLÍN</v>
      </c>
      <c r="D578" s="23" t="str">
        <f>IFERROR(VLOOKUP(A578,hoja!A:D,3,FALSE),0)</f>
        <v>0292</v>
      </c>
      <c r="E578" s="23" t="s">
        <v>783</v>
      </c>
      <c r="F578" s="23" t="str">
        <f>IFERROR(VLOOKUP(E578,hoja!$A$2:$E$970,4,FALSE),0)</f>
        <v>COSTA</v>
      </c>
      <c r="G578" s="23" t="str">
        <f>IFERROR(VLOOKUP(E578,hoja!$A$2:$E$970,5,FALSE),0)</f>
        <v>MONTERÍA</v>
      </c>
      <c r="H578" s="103" t="str">
        <f>IFERROR(VLOOKUP(E578,hoja!A:C,3,FALSE),0)</f>
        <v>60007</v>
      </c>
      <c r="I578" s="24" t="str">
        <f t="shared" si="97"/>
        <v>029260007</v>
      </c>
      <c r="K578" s="23">
        <v>434</v>
      </c>
      <c r="L578" s="23" t="str">
        <f t="shared" si="101"/>
        <v>NACIONAL</v>
      </c>
      <c r="M578" s="23" t="s">
        <v>618</v>
      </c>
      <c r="N578" s="23" t="str" cm="1">
        <f t="array" ref="N578">IFERROR(IF(M578="Principal","LES_ACTIVE",LES_INACTIVE),0)</f>
        <v>LES_ACTIVE</v>
      </c>
      <c r="O578" s="23">
        <f t="shared" si="99"/>
        <v>16</v>
      </c>
      <c r="P578" s="23" t="str">
        <f t="shared" si="98"/>
        <v>029260007Principal</v>
      </c>
    </row>
    <row r="579" spans="1:16" ht="14.45" hidden="1">
      <c r="A579" s="26" t="s">
        <v>655</v>
      </c>
      <c r="B579" s="23" t="str">
        <f>IFERROR(VLOOKUP(A579,hoja!$A$2:$E$970,4,FALSE),0)</f>
        <v>ANTIOQUIA</v>
      </c>
      <c r="C579" s="23" t="str">
        <f>IFERROR(VLOOKUP(A579,hoja!$A$2:$E$1370,5,FALSE),0)</f>
        <v>MEDELLÍN</v>
      </c>
      <c r="D579" s="23" t="str">
        <f>IFERROR(VLOOKUP(A579,hoja!A:D,3,FALSE),0)</f>
        <v>0292</v>
      </c>
      <c r="E579" s="23" t="s">
        <v>194</v>
      </c>
      <c r="F579" s="23" t="str">
        <f>IFERROR(VLOOKUP(E579,hoja!$A$2:$E$970,4,FALSE),0)</f>
        <v>CENTRO</v>
      </c>
      <c r="G579" s="23" t="str">
        <f>IFERROR(VLOOKUP(E579,hoja!$A$2:$E$970,5,FALSE),0)</f>
        <v>BOGOTÁ</v>
      </c>
      <c r="H579" s="103" t="str">
        <f>IFERROR(VLOOKUP(E579,hoja!A:C,3,FALSE),0)</f>
        <v>2067</v>
      </c>
      <c r="I579" s="24" t="str">
        <f t="shared" si="97"/>
        <v>02922067</v>
      </c>
      <c r="K579" s="23">
        <v>405</v>
      </c>
      <c r="L579" s="23" t="str">
        <f t="shared" si="101"/>
        <v>NACIONAL</v>
      </c>
      <c r="M579" s="23" t="s">
        <v>618</v>
      </c>
      <c r="N579" s="23" t="str" cm="1">
        <f t="array" ref="N579">IFERROR(IF(M579="Principal","LES_ACTIVE",LES_INACTIVE),0)</f>
        <v>LES_ACTIVE</v>
      </c>
      <c r="O579" s="23">
        <f t="shared" si="99"/>
        <v>16</v>
      </c>
      <c r="P579" s="23" t="str">
        <f t="shared" si="98"/>
        <v>02922067Principal</v>
      </c>
    </row>
    <row r="580" spans="1:16" ht="14.45" hidden="1">
      <c r="A580" s="26" t="s">
        <v>655</v>
      </c>
      <c r="B580" s="23" t="str">
        <f>IFERROR(VLOOKUP(A580,hoja!$A$2:$E$970,4,FALSE),0)</f>
        <v>ANTIOQUIA</v>
      </c>
      <c r="C580" s="23" t="str">
        <f>IFERROR(VLOOKUP(A580,hoja!$A$2:$E$1370,5,FALSE),0)</f>
        <v>MEDELLÍN</v>
      </c>
      <c r="D580" s="23" t="str">
        <f>IFERROR(VLOOKUP(A580,hoja!A:D,3,FALSE),0)</f>
        <v>0292</v>
      </c>
      <c r="E580" s="23" t="s">
        <v>784</v>
      </c>
      <c r="F580" s="23" t="str">
        <f>IFERROR(VLOOKUP(E580,hoja!$A$2:$E$970,4,FALSE),0)</f>
        <v>CENTRO</v>
      </c>
      <c r="G580" s="23" t="str">
        <f>IFERROR(VLOOKUP(E580,hoja!$A$2:$E$970,5,FALSE),0)</f>
        <v>GACHANCIPA</v>
      </c>
      <c r="H580" s="103" t="str">
        <f>IFERROR(VLOOKUP(E580,hoja!A:C,3,FALSE),0)</f>
        <v>60010</v>
      </c>
      <c r="I580" s="24" t="str">
        <f t="shared" si="97"/>
        <v>029260010</v>
      </c>
      <c r="K580" s="23">
        <v>448</v>
      </c>
      <c r="L580" s="23" t="str">
        <f t="shared" si="101"/>
        <v>NACIONAL</v>
      </c>
      <c r="M580" s="23" t="s">
        <v>618</v>
      </c>
      <c r="N580" s="23" t="str" cm="1">
        <f t="array" ref="N580">IFERROR(IF(M580="Principal","LES_ACTIVE",LES_INACTIVE),0)</f>
        <v>LES_ACTIVE</v>
      </c>
      <c r="O580" s="23">
        <f t="shared" si="99"/>
        <v>16</v>
      </c>
      <c r="P580" s="23" t="str">
        <f t="shared" si="98"/>
        <v>029260010Principal</v>
      </c>
    </row>
    <row r="581" spans="1:16" ht="14.45" hidden="1">
      <c r="A581" s="26" t="s">
        <v>655</v>
      </c>
      <c r="B581" s="23" t="str">
        <f>IFERROR(VLOOKUP(A581,hoja!$A$2:$E$970,4,FALSE),0)</f>
        <v>ANTIOQUIA</v>
      </c>
      <c r="C581" s="23" t="str">
        <f>IFERROR(VLOOKUP(A581,hoja!$A$2:$E$1370,5,FALSE),0)</f>
        <v>MEDELLÍN</v>
      </c>
      <c r="D581" s="23" t="str">
        <f>IFERROR(VLOOKUP(A581,hoja!A:D,3,FALSE),0)</f>
        <v>0292</v>
      </c>
      <c r="E581" s="23" t="s">
        <v>633</v>
      </c>
      <c r="F581" s="23" t="str">
        <f>IFERROR(VLOOKUP(E581,hoja!$A$2:$E$970,4,FALSE),0)</f>
        <v>CENTRO</v>
      </c>
      <c r="G581" s="23" t="str">
        <f>IFERROR(VLOOKUP(E581,hoja!$A$2:$E$970,5,FALSE),0)</f>
        <v>BOGOTÁ</v>
      </c>
      <c r="H581" s="103" t="str">
        <f>IFERROR(VLOOKUP(E581,hoja!A:C,3,FALSE),0)</f>
        <v>0002</v>
      </c>
      <c r="I581" s="24" t="str">
        <f t="shared" si="97"/>
        <v>02920002</v>
      </c>
      <c r="K581" s="23">
        <v>429</v>
      </c>
      <c r="L581" s="23" t="str">
        <f t="shared" si="101"/>
        <v>NACIONAL</v>
      </c>
      <c r="M581" s="23" t="s">
        <v>623</v>
      </c>
      <c r="N581" s="23" t="s">
        <v>624</v>
      </c>
      <c r="O581" s="23">
        <f t="shared" si="99"/>
        <v>16</v>
      </c>
      <c r="P581" s="23" t="str">
        <f t="shared" si="98"/>
        <v>02920002Facatativa</v>
      </c>
    </row>
    <row r="582" spans="1:16" ht="14.45" hidden="1">
      <c r="A582" s="26" t="s">
        <v>655</v>
      </c>
      <c r="B582" s="23" t="str">
        <f>IFERROR(VLOOKUP(A582,hoja!$A$2:$E$970,4,FALSE),0)</f>
        <v>ANTIOQUIA</v>
      </c>
      <c r="C582" s="23" t="str">
        <f>IFERROR(VLOOKUP(A582,hoja!$A$2:$E$1370,5,FALSE),0)</f>
        <v>MEDELLÍN</v>
      </c>
      <c r="D582" s="23" t="str">
        <f>IFERROR(VLOOKUP(A582,hoja!A:D,3,FALSE),0)</f>
        <v>0292</v>
      </c>
      <c r="E582" s="23" t="s">
        <v>634</v>
      </c>
      <c r="F582" s="23" t="str">
        <f>IFERROR(VLOOKUP(E582,hoja!$A$2:$E$970,4,FALSE),0)</f>
        <v>CENTRO</v>
      </c>
      <c r="G582" s="23" t="str">
        <f>IFERROR(VLOOKUP(E582,hoja!$A$2:$E$970,5,FALSE),0)</f>
        <v>BOGOTÁ</v>
      </c>
      <c r="H582" s="103" t="str">
        <f>IFERROR(VLOOKUP(E582,hoja!A:C,3,FALSE),0)</f>
        <v>0011</v>
      </c>
      <c r="I582" s="24" t="str">
        <f t="shared" si="97"/>
        <v>02920011</v>
      </c>
      <c r="J582" s="23">
        <v>30.537222222163109</v>
      </c>
      <c r="K582" s="23">
        <v>447.88600000000002</v>
      </c>
      <c r="L582" s="23" t="str">
        <f t="shared" si="101"/>
        <v>NACIONAL</v>
      </c>
      <c r="M582" s="23" t="s">
        <v>623</v>
      </c>
      <c r="N582" s="23" t="s">
        <v>624</v>
      </c>
      <c r="O582" s="23">
        <f t="shared" si="99"/>
        <v>16</v>
      </c>
      <c r="P582" s="23" t="str">
        <f t="shared" si="98"/>
        <v>02920011Facatativa</v>
      </c>
    </row>
    <row r="583" spans="1:16" ht="14.45" hidden="1">
      <c r="A583" s="26" t="s">
        <v>655</v>
      </c>
      <c r="B583" s="23" t="str">
        <f>IFERROR(VLOOKUP(A583,hoja!$A$2:$E$970,4,FALSE),0)</f>
        <v>ANTIOQUIA</v>
      </c>
      <c r="C583" s="23" t="str">
        <f>IFERROR(VLOOKUP(A583,hoja!$A$2:$E$1370,5,FALSE),0)</f>
        <v>MEDELLÍN</v>
      </c>
      <c r="D583" s="23" t="str">
        <f>IFERROR(VLOOKUP(A583,hoja!A:D,3,FALSE),0)</f>
        <v>0292</v>
      </c>
      <c r="E583" s="23" t="s">
        <v>686</v>
      </c>
      <c r="F583" s="23" t="str">
        <f>IFERROR(VLOOKUP(E583,hoja!$A$2:$E$970,4,FALSE),0)</f>
        <v>SANTANDER</v>
      </c>
      <c r="G583" s="23" t="str">
        <f>IFERROR(VLOOKUP(E583,hoja!$A$2:$E$970,5,FALSE),0)</f>
        <v>BARRANCABERMEJA</v>
      </c>
      <c r="H583" s="103" t="str">
        <f>IFERROR(VLOOKUP(E583,hoja!A:C,3,FALSE),0)</f>
        <v>0424</v>
      </c>
      <c r="I583" s="24" t="str">
        <f t="shared" si="97"/>
        <v>02920424</v>
      </c>
      <c r="K583" s="23">
        <v>313</v>
      </c>
      <c r="L583" s="23" t="str">
        <f t="shared" si="101"/>
        <v>NACIONAL</v>
      </c>
      <c r="M583" s="23" t="s">
        <v>618</v>
      </c>
      <c r="N583" s="23" t="str" cm="1">
        <f t="array" ref="N583">IFERROR(IF(M583="Principal","LES_ACTIVE",LES_INACTIVE),0)</f>
        <v>LES_ACTIVE</v>
      </c>
      <c r="O583" s="23">
        <f t="shared" si="99"/>
        <v>16</v>
      </c>
      <c r="P583" s="23" t="str">
        <f t="shared" si="98"/>
        <v>02920424Principal</v>
      </c>
    </row>
    <row r="584" spans="1:16" ht="14.45" hidden="1">
      <c r="A584" s="26" t="s">
        <v>655</v>
      </c>
      <c r="B584" s="23" t="str">
        <f>IFERROR(VLOOKUP(A584,hoja!$A$2:$E$970,4,FALSE),0)</f>
        <v>ANTIOQUIA</v>
      </c>
      <c r="C584" s="23" t="str">
        <f>IFERROR(VLOOKUP(A584,hoja!$A$2:$E$1370,5,FALSE),0)</f>
        <v>MEDELLÍN</v>
      </c>
      <c r="D584" s="23" t="str">
        <f>IFERROR(VLOOKUP(A584,hoja!A:D,3,FALSE),0)</f>
        <v>0292</v>
      </c>
      <c r="E584" s="23" t="s">
        <v>635</v>
      </c>
      <c r="F584" s="23" t="str">
        <f>IFERROR(VLOOKUP(E584,hoja!$A$2:$E$970,4,FALSE),0)</f>
        <v>CENTRO</v>
      </c>
      <c r="G584" s="23" t="str">
        <f>IFERROR(VLOOKUP(E584,hoja!$A$2:$E$970,5,FALSE),0)</f>
        <v>BOGOTÁ</v>
      </c>
      <c r="H584" s="103" t="str">
        <f>IFERROR(VLOOKUP(E584,hoja!A:C,3,FALSE),0)</f>
        <v>0021</v>
      </c>
      <c r="I584" s="24" t="str">
        <f t="shared" si="97"/>
        <v>02920021</v>
      </c>
      <c r="J584" s="23">
        <v>24.199999999953434</v>
      </c>
      <c r="K584" s="23">
        <v>445.40350000000001</v>
      </c>
      <c r="L584" s="23" t="str">
        <f t="shared" si="101"/>
        <v>NACIONAL</v>
      </c>
      <c r="M584" s="23" t="s">
        <v>623</v>
      </c>
      <c r="N584" s="23" t="s">
        <v>624</v>
      </c>
      <c r="O584" s="23">
        <f t="shared" si="99"/>
        <v>16</v>
      </c>
      <c r="P584" s="23" t="str">
        <f t="shared" si="98"/>
        <v>02920021Facatativa</v>
      </c>
    </row>
    <row r="585" spans="1:16" ht="14.45" hidden="1">
      <c r="A585" s="26" t="s">
        <v>655</v>
      </c>
      <c r="B585" s="23" t="str">
        <f>IFERROR(VLOOKUP(A585,hoja!$A$2:$E$970,4,FALSE),0)</f>
        <v>ANTIOQUIA</v>
      </c>
      <c r="C585" s="23" t="str">
        <f>IFERROR(VLOOKUP(A585,hoja!$A$2:$E$1370,5,FALSE),0)</f>
        <v>MEDELLÍN</v>
      </c>
      <c r="D585" s="23" t="str">
        <f>IFERROR(VLOOKUP(A585,hoja!A:D,3,FALSE),0)</f>
        <v>0292</v>
      </c>
      <c r="E585" s="23" t="s">
        <v>731</v>
      </c>
      <c r="F585" s="23" t="str">
        <f>IFERROR(VLOOKUP(E585,hoja!$A$2:$E$970,4,FALSE),0)</f>
        <v>SANTANDER</v>
      </c>
      <c r="G585" s="23" t="str">
        <f>IFERROR(VLOOKUP(E585,hoja!$A$2:$E$970,5,FALSE),0)</f>
        <v>CÚCUTA</v>
      </c>
      <c r="H585" s="103" t="str">
        <f>IFERROR(VLOOKUP(E585,hoja!A:C,3,FALSE),0)</f>
        <v>0438</v>
      </c>
      <c r="I585" s="24" t="str">
        <f t="shared" si="97"/>
        <v>02920438</v>
      </c>
      <c r="K585" s="23">
        <v>594</v>
      </c>
      <c r="L585" s="23" t="str">
        <f t="shared" si="101"/>
        <v>NACIONAL</v>
      </c>
      <c r="M585" s="23" t="s">
        <v>618</v>
      </c>
      <c r="N585" s="23" t="str" cm="1">
        <f t="array" ref="N585">IFERROR(IF(M585="Principal","LES_ACTIVE",LES_INACTIVE),0)</f>
        <v>LES_ACTIVE</v>
      </c>
      <c r="O585" s="23">
        <f t="shared" si="99"/>
        <v>12</v>
      </c>
      <c r="P585" s="23" t="str">
        <f t="shared" si="98"/>
        <v>02920438Principal</v>
      </c>
    </row>
    <row r="586" spans="1:16" ht="14.45" hidden="1">
      <c r="A586" s="26" t="s">
        <v>655</v>
      </c>
      <c r="B586" s="23" t="str">
        <f>IFERROR(VLOOKUP(A586,hoja!$A$2:$E$970,4,FALSE),0)</f>
        <v>ANTIOQUIA</v>
      </c>
      <c r="C586" s="23" t="str">
        <f>IFERROR(VLOOKUP(A586,hoja!$A$2:$E$1370,5,FALSE),0)</f>
        <v>MEDELLÍN</v>
      </c>
      <c r="D586" s="23" t="str">
        <f>IFERROR(VLOOKUP(A586,hoja!A:D,3,FALSE),0)</f>
        <v>0292</v>
      </c>
      <c r="E586" s="23" t="s">
        <v>636</v>
      </c>
      <c r="F586" s="23" t="str">
        <f>IFERROR(VLOOKUP(E586,hoja!$A$2:$E$970,4,FALSE),0)</f>
        <v>CENTRO</v>
      </c>
      <c r="G586" s="23" t="str">
        <f>IFERROR(VLOOKUP(E586,hoja!$A$2:$E$970,5,FALSE),0)</f>
        <v>DUITAMA</v>
      </c>
      <c r="H586" s="103" t="str">
        <f>IFERROR(VLOOKUP(E586,hoja!A:C,3,FALSE),0)</f>
        <v>0441</v>
      </c>
      <c r="I586" s="24" t="str">
        <f t="shared" si="97"/>
        <v>02920441</v>
      </c>
      <c r="K586" s="23">
        <v>466</v>
      </c>
      <c r="L586" s="23" t="str">
        <f t="shared" si="101"/>
        <v>NACIONAL</v>
      </c>
      <c r="M586" s="23" t="s">
        <v>618</v>
      </c>
      <c r="N586" s="23" t="str" cm="1">
        <f t="array" ref="N586">IFERROR(IF(M586="Principal","LES_ACTIVE",LES_INACTIVE),0)</f>
        <v>LES_ACTIVE</v>
      </c>
      <c r="O586" s="23">
        <f t="shared" si="99"/>
        <v>16</v>
      </c>
      <c r="P586" s="23" t="str">
        <f t="shared" si="98"/>
        <v>02920441Principal</v>
      </c>
    </row>
    <row r="587" spans="1:16" ht="14.45" hidden="1">
      <c r="A587" s="26" t="s">
        <v>655</v>
      </c>
      <c r="B587" s="23" t="str">
        <f>IFERROR(VLOOKUP(A587,hoja!$A$2:$E$970,4,FALSE),0)</f>
        <v>ANTIOQUIA</v>
      </c>
      <c r="C587" s="23" t="str">
        <f>IFERROR(VLOOKUP(A587,hoja!$A$2:$E$1370,5,FALSE),0)</f>
        <v>MEDELLÍN</v>
      </c>
      <c r="D587" s="23" t="str">
        <f>IFERROR(VLOOKUP(A587,hoja!A:D,3,FALSE),0)</f>
        <v>0292</v>
      </c>
      <c r="E587" s="23" t="s">
        <v>732</v>
      </c>
      <c r="F587" s="23" t="str">
        <f>IFERROR(VLOOKUP(E587,hoja!$A$2:$E$970,4,FALSE),0)</f>
        <v>CENTRO</v>
      </c>
      <c r="G587" s="23" t="str">
        <f>IFERROR(VLOOKUP(E587,hoja!$A$2:$E$970,5,FALSE),0)</f>
        <v>IBAGUÉ</v>
      </c>
      <c r="H587" s="103" t="str">
        <f>IFERROR(VLOOKUP(E587,hoja!A:C,3,FALSE),0)</f>
        <v>0389</v>
      </c>
      <c r="I587" s="24" t="str">
        <f t="shared" si="97"/>
        <v>02920389</v>
      </c>
      <c r="K587" s="23">
        <v>422</v>
      </c>
      <c r="L587" s="23" t="str">
        <f t="shared" si="101"/>
        <v>NACIONAL</v>
      </c>
      <c r="M587" s="23" t="s">
        <v>618</v>
      </c>
      <c r="N587" s="23" t="str" cm="1">
        <f t="array" ref="N587">IFERROR(IF(M587="Principal","LES_ACTIVE",LES_INACTIVE),0)</f>
        <v>LES_ACTIVE</v>
      </c>
      <c r="O587" s="23">
        <f t="shared" si="99"/>
        <v>16</v>
      </c>
      <c r="P587" s="23" t="str">
        <f t="shared" si="98"/>
        <v>02920389Principal</v>
      </c>
    </row>
    <row r="588" spans="1:16" ht="14.45" hidden="1">
      <c r="A588" s="26" t="s">
        <v>655</v>
      </c>
      <c r="B588" s="23" t="str">
        <f>IFERROR(VLOOKUP(A588,hoja!$A$2:$E$970,4,FALSE),0)</f>
        <v>ANTIOQUIA</v>
      </c>
      <c r="C588" s="23" t="str">
        <f>IFERROR(VLOOKUP(A588,hoja!$A$2:$E$1370,5,FALSE),0)</f>
        <v>MEDELLÍN</v>
      </c>
      <c r="D588" s="23" t="str">
        <f>IFERROR(VLOOKUP(A588,hoja!A:D,3,FALSE),0)</f>
        <v>0292</v>
      </c>
      <c r="E588" s="23" t="s">
        <v>667</v>
      </c>
      <c r="F588" s="23" t="str">
        <f>IFERROR(VLOOKUP(E588,hoja!$A$2:$E$970,4,FALSE),0)</f>
        <v>COSTA</v>
      </c>
      <c r="G588" s="23" t="str">
        <f>IFERROR(VLOOKUP(E588,hoja!$A$2:$E$970,5,FALSE),0)</f>
        <v>MONTERÍA</v>
      </c>
      <c r="H588" s="103" t="str">
        <f>IFERROR(VLOOKUP(E588,hoja!A:C,3,FALSE),0)</f>
        <v>0381</v>
      </c>
      <c r="I588" s="24" t="str">
        <f t="shared" si="97"/>
        <v>02920381</v>
      </c>
      <c r="K588" s="23">
        <v>404</v>
      </c>
      <c r="L588" s="23" t="str">
        <f t="shared" si="101"/>
        <v>NACIONAL</v>
      </c>
      <c r="M588" s="23" t="s">
        <v>618</v>
      </c>
      <c r="N588" s="23" t="str" cm="1">
        <f t="array" ref="N588">IFERROR(IF(M588="Principal","LES_ACTIVE",LES_INACTIVE),0)</f>
        <v>LES_ACTIVE</v>
      </c>
      <c r="O588" s="23">
        <f t="shared" si="99"/>
        <v>16</v>
      </c>
      <c r="P588" s="23" t="str">
        <f t="shared" si="98"/>
        <v>02920381Principal</v>
      </c>
    </row>
    <row r="589" spans="1:16" ht="14.45" hidden="1">
      <c r="A589" s="26" t="s">
        <v>655</v>
      </c>
      <c r="B589" s="23" t="str">
        <f>IFERROR(VLOOKUP(A589,hoja!$A$2:$E$970,4,FALSE),0)</f>
        <v>ANTIOQUIA</v>
      </c>
      <c r="C589" s="23" t="str">
        <f>IFERROR(VLOOKUP(A589,hoja!$A$2:$E$1370,5,FALSE),0)</f>
        <v>MEDELLÍN</v>
      </c>
      <c r="D589" s="23" t="str">
        <f>IFERROR(VLOOKUP(A589,hoja!A:D,3,FALSE),0)</f>
        <v>0292</v>
      </c>
      <c r="E589" s="23" t="s">
        <v>679</v>
      </c>
      <c r="F589" s="23" t="str">
        <f>IFERROR(VLOOKUP(E589,hoja!$A$2:$E$970,4,FALSE),0)</f>
        <v>CENTRO</v>
      </c>
      <c r="G589" s="23" t="str">
        <f>IFERROR(VLOOKUP(E589,hoja!$A$2:$E$970,5,FALSE),0)</f>
        <v>NEIVA</v>
      </c>
      <c r="H589" s="103" t="str">
        <f>IFERROR(VLOOKUP(E589,hoja!A:C,3,FALSE),0)</f>
        <v>0385</v>
      </c>
      <c r="I589" s="24" t="str">
        <f t="shared" si="97"/>
        <v>02920385</v>
      </c>
      <c r="K589" s="23">
        <v>578</v>
      </c>
      <c r="L589" s="23" t="str">
        <f t="shared" si="101"/>
        <v>NACIONAL</v>
      </c>
      <c r="M589" s="23" t="s">
        <v>618</v>
      </c>
      <c r="N589" s="23" t="str" cm="1">
        <f t="array" ref="N589">IFERROR(IF(M589="Principal","LES_ACTIVE",LES_INACTIVE),0)</f>
        <v>LES_ACTIVE</v>
      </c>
      <c r="O589" s="23">
        <f t="shared" si="99"/>
        <v>12</v>
      </c>
      <c r="P589" s="23" t="str">
        <f t="shared" si="98"/>
        <v>02920385Principal</v>
      </c>
    </row>
    <row r="590" spans="1:16" ht="14.45" hidden="1">
      <c r="A590" s="26" t="s">
        <v>655</v>
      </c>
      <c r="B590" s="23" t="str">
        <f>IFERROR(VLOOKUP(A590,hoja!$A$2:$E$970,4,FALSE),0)</f>
        <v>ANTIOQUIA</v>
      </c>
      <c r="C590" s="23" t="str">
        <f>IFERROR(VLOOKUP(A590,hoja!$A$2:$E$1370,5,FALSE),0)</f>
        <v>MEDELLÍN</v>
      </c>
      <c r="D590" s="23" t="str">
        <f>IFERROR(VLOOKUP(A590,hoja!A:D,3,FALSE),0)</f>
        <v>0292</v>
      </c>
      <c r="E590" s="23" t="s">
        <v>733</v>
      </c>
      <c r="F590" s="23" t="str">
        <f>IFERROR(VLOOKUP(E590,hoja!$A$2:$E$970,4,FALSE),0)</f>
        <v>OCCIDENTE</v>
      </c>
      <c r="G590" s="23" t="str">
        <f>IFERROR(VLOOKUP(E590,hoja!$A$2:$E$970,5,FALSE),0)</f>
        <v>PASTO</v>
      </c>
      <c r="H590" s="103" t="str">
        <f>IFERROR(VLOOKUP(E590,hoja!A:C,3,FALSE),0)</f>
        <v>0395</v>
      </c>
      <c r="I590" s="24" t="str">
        <f t="shared" si="97"/>
        <v>02920395</v>
      </c>
      <c r="K590" s="23">
        <v>781</v>
      </c>
      <c r="L590" s="23" t="str">
        <f t="shared" si="101"/>
        <v>NACIONAL</v>
      </c>
      <c r="M590" s="23" t="s">
        <v>618</v>
      </c>
      <c r="N590" s="23" t="str" cm="1">
        <f t="array" ref="N590">IFERROR(IF(M590="Principal","LES_ACTIVE",LES_INACTIVE),0)</f>
        <v>LES_ACTIVE</v>
      </c>
      <c r="O590" s="23">
        <f t="shared" si="99"/>
        <v>12</v>
      </c>
      <c r="P590" s="23" t="str">
        <f t="shared" si="98"/>
        <v>02920395Principal</v>
      </c>
    </row>
    <row r="591" spans="1:16" ht="14.45" hidden="1">
      <c r="A591" s="26" t="s">
        <v>655</v>
      </c>
      <c r="B591" s="23" t="str">
        <f>IFERROR(VLOOKUP(A591,hoja!$A$2:$E$970,4,FALSE),0)</f>
        <v>ANTIOQUIA</v>
      </c>
      <c r="C591" s="23" t="str">
        <f>IFERROR(VLOOKUP(A591,hoja!$A$2:$E$1370,5,FALSE),0)</f>
        <v>MEDELLÍN</v>
      </c>
      <c r="D591" s="23" t="str">
        <f>IFERROR(VLOOKUP(A591,hoja!A:D,3,FALSE),0)</f>
        <v>0292</v>
      </c>
      <c r="E591" s="23" t="s">
        <v>637</v>
      </c>
      <c r="F591" s="23" t="str">
        <f>IFERROR(VLOOKUP(E591,hoja!$A$2:$E$970,4,FALSE),0)</f>
        <v>SANTANDER</v>
      </c>
      <c r="G591" s="23" t="str">
        <f>IFERROR(VLOOKUP(E591,hoja!$A$2:$E$970,5,FALSE),0)</f>
        <v>PIEDECUESTA</v>
      </c>
      <c r="H591" s="103" t="str">
        <f>IFERROR(VLOOKUP(E591,hoja!A:C,3,FALSE),0)</f>
        <v>0422</v>
      </c>
      <c r="I591" s="24" t="str">
        <f t="shared" si="97"/>
        <v>02920422</v>
      </c>
      <c r="J591" s="23">
        <v>22.902222222124692</v>
      </c>
      <c r="K591" s="23">
        <v>409.43700000000001</v>
      </c>
      <c r="L591" s="23" t="str">
        <f t="shared" si="101"/>
        <v>NACIONAL</v>
      </c>
      <c r="M591" s="23" t="s">
        <v>618</v>
      </c>
      <c r="N591" s="23" t="str" cm="1">
        <f t="array" ref="N591">IFERROR(IF(M591="Principal","LES_ACTIVE",LES_INACTIVE),0)</f>
        <v>LES_ACTIVE</v>
      </c>
      <c r="O591" s="23">
        <f t="shared" si="99"/>
        <v>16</v>
      </c>
      <c r="P591" s="23" t="str">
        <f t="shared" si="98"/>
        <v>02920422Principal</v>
      </c>
    </row>
    <row r="592" spans="1:16" ht="14.45" hidden="1">
      <c r="A592" s="26" t="s">
        <v>655</v>
      </c>
      <c r="B592" s="23" t="str">
        <f>IFERROR(VLOOKUP(A592,hoja!$A$2:$E$970,4,FALSE),0)</f>
        <v>ANTIOQUIA</v>
      </c>
      <c r="C592" s="23" t="str">
        <f>IFERROR(VLOOKUP(A592,hoja!$A$2:$E$1370,5,FALSE),0)</f>
        <v>MEDELLÍN</v>
      </c>
      <c r="D592" s="23" t="str">
        <f>IFERROR(VLOOKUP(A592,hoja!A:D,3,FALSE),0)</f>
        <v>0292</v>
      </c>
      <c r="E592" s="23" t="s">
        <v>668</v>
      </c>
      <c r="F592" s="23" t="str">
        <f>IFERROR(VLOOKUP(E592,hoja!$A$2:$E$970,4,FALSE),0)</f>
        <v>COSTA</v>
      </c>
      <c r="G592" s="23" t="str">
        <f>IFERROR(VLOOKUP(E592,hoja!$A$2:$E$970,5,FALSE),0)</f>
        <v>VALLEDUPAR</v>
      </c>
      <c r="H592" s="103" t="str">
        <f>IFERROR(VLOOKUP(E592,hoja!A:C,3,FALSE),0)</f>
        <v>0447</v>
      </c>
      <c r="I592" s="24" t="str">
        <f t="shared" si="97"/>
        <v>02920447</v>
      </c>
      <c r="K592" s="23">
        <v>745</v>
      </c>
      <c r="L592" s="23" t="str">
        <f t="shared" si="101"/>
        <v>NACIONAL</v>
      </c>
      <c r="M592" s="23" t="s">
        <v>618</v>
      </c>
      <c r="N592" s="23" t="str" cm="1">
        <f t="array" ref="N592">IFERROR(IF(M592="Principal","LES_ACTIVE",LES_INACTIVE),0)</f>
        <v>LES_ACTIVE</v>
      </c>
      <c r="O592" s="23">
        <f t="shared" si="99"/>
        <v>12</v>
      </c>
      <c r="P592" s="23" t="str">
        <f t="shared" si="98"/>
        <v>02920447Principal</v>
      </c>
    </row>
    <row r="593" spans="1:16" ht="14.45" hidden="1">
      <c r="A593" s="26" t="s">
        <v>655</v>
      </c>
      <c r="B593" s="23" t="str">
        <f>IFERROR(VLOOKUP(A593,hoja!$A$2:$E$970,4,FALSE),0)</f>
        <v>ANTIOQUIA</v>
      </c>
      <c r="C593" s="23" t="str">
        <f>IFERROR(VLOOKUP(A593,hoja!$A$2:$E$1370,5,FALSE),0)</f>
        <v>MEDELLÍN</v>
      </c>
      <c r="D593" s="23" t="str">
        <f>IFERROR(VLOOKUP(A593,hoja!A:D,3,FALSE),0)</f>
        <v>0292</v>
      </c>
      <c r="E593" s="23" t="s">
        <v>681</v>
      </c>
      <c r="F593" s="23" t="str">
        <f>IFERROR(VLOOKUP(E593,hoja!$A$2:$E$970,4,FALSE),0)</f>
        <v>CENTRO</v>
      </c>
      <c r="G593" s="23" t="str">
        <f>IFERROR(VLOOKUP(E593,hoja!$A$2:$E$970,5,FALSE),0)</f>
        <v>VILLAVICENCIO</v>
      </c>
      <c r="H593" s="103" t="str">
        <f>IFERROR(VLOOKUP(E593,hoja!A:C,3,FALSE),0)</f>
        <v>0393</v>
      </c>
      <c r="I593" s="24" t="str">
        <f t="shared" si="97"/>
        <v>02920393</v>
      </c>
      <c r="K593" s="23">
        <v>540</v>
      </c>
      <c r="L593" s="23" t="str">
        <f t="shared" si="101"/>
        <v>NACIONAL</v>
      </c>
      <c r="M593" s="23" t="s">
        <v>618</v>
      </c>
      <c r="N593" s="23" t="str" cm="1">
        <f t="array" ref="N593">IFERROR(IF(M593="Principal","LES_ACTIVE",LES_INACTIVE),0)</f>
        <v>LES_ACTIVE</v>
      </c>
      <c r="O593" s="23">
        <f t="shared" si="99"/>
        <v>12</v>
      </c>
      <c r="P593" s="23" t="str">
        <f t="shared" si="98"/>
        <v>02920393Principal</v>
      </c>
    </row>
    <row r="594" spans="1:16" ht="14.45" hidden="1">
      <c r="A594" s="26" t="s">
        <v>655</v>
      </c>
      <c r="B594" s="23" t="str">
        <f>IFERROR(VLOOKUP(A594,hoja!$A$2:$E$970,4,FALSE),0)</f>
        <v>ANTIOQUIA</v>
      </c>
      <c r="C594" s="23" t="str">
        <f>IFERROR(VLOOKUP(A594,hoja!$A$2:$E$1370,5,FALSE),0)</f>
        <v>MEDELLÍN</v>
      </c>
      <c r="D594" s="23" t="str">
        <f>IFERROR(VLOOKUP(A594,hoja!A:D,3,FALSE),0)</f>
        <v>0292</v>
      </c>
      <c r="E594" s="23" t="s">
        <v>785</v>
      </c>
      <c r="F594" s="23" t="str">
        <f>IFERROR(VLOOKUP(E594,hoja!$A$2:$E$970,4,FALSE),0)</f>
        <v>ANTIOQUIA</v>
      </c>
      <c r="G594" s="23" t="str">
        <f>IFERROR(VLOOKUP(E594,hoja!$A$2:$E$970,5,FALSE),0)</f>
        <v>MEDELLÍN</v>
      </c>
      <c r="H594" s="103" t="str">
        <f>IFERROR(VLOOKUP(E594,hoja!A:C,3,FALSE),0)</f>
        <v>60011</v>
      </c>
      <c r="I594" s="24" t="str">
        <f t="shared" si="97"/>
        <v>029260011</v>
      </c>
      <c r="K594" s="23">
        <v>26</v>
      </c>
      <c r="L594" s="23" t="str">
        <f t="shared" ref="L594:L595" si="102">IF(B594=F594,"REGIONAL","NACIONAL")</f>
        <v>REGIONAL</v>
      </c>
      <c r="M594" s="23" t="s">
        <v>618</v>
      </c>
      <c r="N594" s="23" t="str" cm="1">
        <f t="array" ref="N594">IFERROR(IF(M594="Principal","LES_ACTIVE",LES_INACTIVE),0)</f>
        <v>LES_ACTIVE</v>
      </c>
      <c r="O594" s="23">
        <f t="shared" si="99"/>
        <v>25</v>
      </c>
      <c r="P594" s="23" t="str">
        <f t="shared" si="98"/>
        <v>029260011Principal</v>
      </c>
    </row>
    <row r="595" spans="1:16" ht="14.45" hidden="1">
      <c r="A595" s="26" t="s">
        <v>655</v>
      </c>
      <c r="B595" s="23" t="str">
        <f>IFERROR(VLOOKUP(A595,hoja!$A$2:$E$970,4,FALSE),0)</f>
        <v>ANTIOQUIA</v>
      </c>
      <c r="C595" s="23" t="str">
        <f>IFERROR(VLOOKUP(A595,hoja!$A$2:$E$1370,5,FALSE),0)</f>
        <v>MEDELLÍN</v>
      </c>
      <c r="D595" s="23" t="str">
        <f>IFERROR(VLOOKUP(A595,hoja!A:D,3,FALSE),0)</f>
        <v>0292</v>
      </c>
      <c r="E595" s="23" t="s">
        <v>770</v>
      </c>
      <c r="F595" s="23" t="str">
        <f>IFERROR(VLOOKUP(E595,hoja!$A$2:$E$970,4,FALSE),0)</f>
        <v>ANTIOQUIA</v>
      </c>
      <c r="G595" s="23" t="str">
        <f>IFERROR(VLOOKUP(E595,hoja!$A$2:$E$970,5,FALSE),0)</f>
        <v>RIONEGRO</v>
      </c>
      <c r="H595" s="103" t="str">
        <f>IFERROR(VLOOKUP(E595,hoja!A:C,3,FALSE),0)</f>
        <v>3041</v>
      </c>
      <c r="I595" s="24" t="str">
        <f t="shared" si="97"/>
        <v>02923041</v>
      </c>
      <c r="J595" s="23">
        <v>7.1999999999825377</v>
      </c>
      <c r="K595" s="23">
        <v>53.255000000000003</v>
      </c>
      <c r="L595" s="23" t="str">
        <f t="shared" si="102"/>
        <v>REGIONAL</v>
      </c>
      <c r="M595" s="23" t="s">
        <v>618</v>
      </c>
      <c r="N595" s="23" t="str" cm="1">
        <f t="array" ref="N595">IFERROR(IF(M595="Principal","LES_ACTIVE",LES_INACTIVE),0)</f>
        <v>LES_ACTIVE</v>
      </c>
      <c r="O595" s="23">
        <f t="shared" si="99"/>
        <v>25</v>
      </c>
      <c r="P595" s="23" t="str">
        <f t="shared" si="98"/>
        <v>02923041Principal</v>
      </c>
    </row>
    <row r="596" spans="1:16" ht="14.45" hidden="1">
      <c r="A596" s="26" t="s">
        <v>655</v>
      </c>
      <c r="B596" s="23" t="str">
        <f>IFERROR(VLOOKUP(A596,hoja!$A$2:$E$970,4,FALSE),0)</f>
        <v>ANTIOQUIA</v>
      </c>
      <c r="C596" s="23" t="str">
        <f>IFERROR(VLOOKUP(A596,hoja!$A$2:$E$1370,5,FALSE),0)</f>
        <v>MEDELLÍN</v>
      </c>
      <c r="D596" s="23" t="str">
        <f>IFERROR(VLOOKUP(A596,hoja!A:D,3,FALSE),0)</f>
        <v>0292</v>
      </c>
      <c r="E596" s="23" t="s">
        <v>617</v>
      </c>
      <c r="F596" s="23" t="str">
        <f>IFERROR(VLOOKUP(E596,hoja!$A$2:$E$970,4,FALSE),0)</f>
        <v>ANTIOQUIA</v>
      </c>
      <c r="G596" s="23" t="str">
        <f>IFERROR(VLOOKUP(E596,hoja!$A$2:$E$970,5,FALSE),0)</f>
        <v>MEDELLÍN</v>
      </c>
      <c r="H596" s="103">
        <f>IFERROR(VLOOKUP(E596,hoja!A:C,3,FALSE),0)</f>
        <v>50443</v>
      </c>
      <c r="I596" s="24" t="str">
        <f t="shared" si="97"/>
        <v>029250443</v>
      </c>
      <c r="J596" s="23">
        <v>9.9999999976716936E-2</v>
      </c>
      <c r="K596" s="23">
        <v>31</v>
      </c>
      <c r="L596" s="23" t="s">
        <v>752</v>
      </c>
      <c r="M596" s="23" t="s">
        <v>618</v>
      </c>
      <c r="N596" s="23" t="str" cm="1">
        <f t="array" ref="N596">IFERROR(IF(M596="Principal","LES_ACTIVE",LES_INACTIVE),0)</f>
        <v>LES_ACTIVE</v>
      </c>
      <c r="O596" s="23">
        <f t="shared" si="99"/>
        <v>25</v>
      </c>
      <c r="P596" s="23" t="str">
        <f t="shared" si="98"/>
        <v>029250443Principal</v>
      </c>
    </row>
    <row r="597" spans="1:16" ht="14.45" hidden="1">
      <c r="A597" s="26" t="s">
        <v>655</v>
      </c>
      <c r="B597" s="23" t="str">
        <f>IFERROR(VLOOKUP(A597,hoja!$A$2:$E$970,4,FALSE),0)</f>
        <v>ANTIOQUIA</v>
      </c>
      <c r="C597" s="23" t="str">
        <f>IFERROR(VLOOKUP(A597,hoja!$A$2:$E$1370,5,FALSE),0)</f>
        <v>MEDELLÍN</v>
      </c>
      <c r="D597" s="23" t="str">
        <f>IFERROR(VLOOKUP(A597,hoja!A:D,3,FALSE),0)</f>
        <v>0292</v>
      </c>
      <c r="E597" s="23" t="s">
        <v>641</v>
      </c>
      <c r="F597" s="23" t="str">
        <f>IFERROR(VLOOKUP(E597,hoja!$A$2:$E$970,4,FALSE),0)</f>
        <v>ANTIOQUIA</v>
      </c>
      <c r="G597" s="23" t="str">
        <f>IFERROR(VLOOKUP(E597,hoja!$A$2:$E$970,5,FALSE),0)</f>
        <v>MEDELLÍN</v>
      </c>
      <c r="H597" s="103" t="str">
        <f>IFERROR(VLOOKUP(E597,hoja!A:C,3,FALSE),0)</f>
        <v>0079</v>
      </c>
      <c r="I597" s="24" t="str">
        <f t="shared" si="97"/>
        <v>02920079</v>
      </c>
      <c r="J597" s="23">
        <v>0.53416666659177281</v>
      </c>
      <c r="K597" s="23">
        <v>19.748999999999999</v>
      </c>
      <c r="L597" s="23" t="s">
        <v>752</v>
      </c>
      <c r="M597" s="23" t="s">
        <v>618</v>
      </c>
      <c r="N597" s="23" t="str" cm="1">
        <f t="array" ref="N597">IFERROR(IF(M597="Principal","LES_ACTIVE",LES_INACTIVE),0)</f>
        <v>LES_ACTIVE</v>
      </c>
      <c r="O597" s="23">
        <f t="shared" si="99"/>
        <v>25</v>
      </c>
      <c r="P597" s="23" t="str">
        <f t="shared" si="98"/>
        <v>02920079Principal</v>
      </c>
    </row>
    <row r="598" spans="1:16" ht="14.45" hidden="1">
      <c r="A598" s="26" t="s">
        <v>655</v>
      </c>
      <c r="B598" s="23" t="str">
        <f>IFERROR(VLOOKUP(A598,hoja!$A$2:$E$970,4,FALSE),0)</f>
        <v>ANTIOQUIA</v>
      </c>
      <c r="C598" s="23" t="str">
        <f>IFERROR(VLOOKUP(A598,hoja!$A$2:$E$1370,5,FALSE),0)</f>
        <v>MEDELLÍN</v>
      </c>
      <c r="D598" s="23" t="str">
        <f>IFERROR(VLOOKUP(A598,hoja!A:D,3,FALSE),0)</f>
        <v>0292</v>
      </c>
      <c r="E598" s="23" t="s">
        <v>670</v>
      </c>
      <c r="F598" s="23" t="str">
        <f>IFERROR(VLOOKUP(E598,hoja!$A$2:$E$970,4,FALSE),0)</f>
        <v>OCCIDENTE</v>
      </c>
      <c r="G598" s="23" t="str">
        <f>IFERROR(VLOOKUP(E598,hoja!$A$2:$E$970,5,FALSE),0)</f>
        <v>PEREIRA</v>
      </c>
      <c r="H598" s="103" t="str">
        <f>IFERROR(VLOOKUP(E598,hoja!A:C,3,FALSE),0)</f>
        <v>0134</v>
      </c>
      <c r="I598" s="24" t="str">
        <f t="shared" si="97"/>
        <v>02920134</v>
      </c>
      <c r="J598" s="23">
        <v>12.75</v>
      </c>
      <c r="K598" s="23">
        <v>231.69399999999999</v>
      </c>
      <c r="L598" s="23" t="str">
        <f>IF(B598=F598,"REGIONAL","NACIONAL")</f>
        <v>NACIONAL</v>
      </c>
      <c r="M598" s="23" t="s">
        <v>671</v>
      </c>
      <c r="N598" s="23" cm="1">
        <f t="array" aca="1" ref="N598" ca="1">IFERROR(IF(M598="Principal","LES_ACTIVE",LES_INACTIVE),0)</f>
        <v>0</v>
      </c>
      <c r="O598" s="23">
        <f t="shared" si="99"/>
        <v>25</v>
      </c>
      <c r="P598" s="23" t="str">
        <f t="shared" si="98"/>
        <v>02920134Amaga</v>
      </c>
    </row>
    <row r="599" spans="1:16" ht="14.45" hidden="1">
      <c r="A599" s="26" t="s">
        <v>655</v>
      </c>
      <c r="B599" s="23" t="str">
        <f>IFERROR(VLOOKUP(A599,hoja!$A$2:$E$970,4,FALSE),0)</f>
        <v>ANTIOQUIA</v>
      </c>
      <c r="C599" s="23" t="str">
        <f>IFERROR(VLOOKUP(A599,hoja!$A$2:$E$1370,5,FALSE),0)</f>
        <v>MEDELLÍN</v>
      </c>
      <c r="D599" s="23" t="str">
        <f>IFERROR(VLOOKUP(A599,hoja!A:D,3,FALSE),0)</f>
        <v>0292</v>
      </c>
      <c r="E599" s="23" t="s">
        <v>642</v>
      </c>
      <c r="F599" s="23" t="str">
        <f>IFERROR(VLOOKUP(E599,hoja!$A$2:$E$970,4,FALSE),0)</f>
        <v>COSTA</v>
      </c>
      <c r="G599" s="23" t="str">
        <f>IFERROR(VLOOKUP(E599,hoja!$A$2:$E$970,5,FALSE),0)</f>
        <v>BARRANQUILLA</v>
      </c>
      <c r="H599" s="103" t="str">
        <f>IFERROR(VLOOKUP(E599,hoja!A:C,3,FALSE),0)</f>
        <v>0111</v>
      </c>
      <c r="I599" s="24" t="str">
        <f t="shared" si="97"/>
        <v>02920111</v>
      </c>
      <c r="J599" s="23">
        <v>8.5081944445555564</v>
      </c>
      <c r="K599" s="23">
        <v>348.63600000000002</v>
      </c>
      <c r="L599" s="23" t="str">
        <f>IF(B599=F599,"REGIONAL","NACIONAL")</f>
        <v>NACIONAL</v>
      </c>
      <c r="M599" s="23" t="s">
        <v>618</v>
      </c>
      <c r="N599" s="23" t="str" cm="1">
        <f t="array" ref="N599">IFERROR(IF(M599="Principal","LES_ACTIVE",LES_INACTIVE),0)</f>
        <v>LES_ACTIVE</v>
      </c>
      <c r="O599" s="23">
        <f t="shared" si="99"/>
        <v>16</v>
      </c>
      <c r="P599" s="23" t="str">
        <f t="shared" si="98"/>
        <v>02920111Principal</v>
      </c>
    </row>
    <row r="600" spans="1:16" ht="14.45" hidden="1">
      <c r="A600" s="26" t="s">
        <v>655</v>
      </c>
      <c r="B600" s="23" t="str">
        <f>IFERROR(VLOOKUP(A600,hoja!$A$2:$E$970,4,FALSE),0)</f>
        <v>ANTIOQUIA</v>
      </c>
      <c r="C600" s="23" t="str">
        <f>IFERROR(VLOOKUP(A600,hoja!$A$2:$E$1370,5,FALSE),0)</f>
        <v>MEDELLÍN</v>
      </c>
      <c r="D600" s="23" t="str">
        <f>IFERROR(VLOOKUP(A600,hoja!A:D,3,FALSE),0)</f>
        <v>0292</v>
      </c>
      <c r="E600" s="23" t="s">
        <v>672</v>
      </c>
      <c r="F600" s="23" t="str">
        <f>IFERROR(VLOOKUP(E600,hoja!$A$2:$E$970,4,FALSE),0)</f>
        <v>ANTIOQUIA</v>
      </c>
      <c r="G600" s="23" t="str">
        <f>IFERROR(VLOOKUP(E600,hoja!$A$2:$E$970,5,FALSE),0)</f>
        <v>MEDELLÍN</v>
      </c>
      <c r="H600" s="103" t="str">
        <f>IFERROR(VLOOKUP(E600,hoja!A:C,3,FALSE),0)</f>
        <v>0092</v>
      </c>
      <c r="I600" s="24" t="str">
        <f t="shared" si="97"/>
        <v>02920092</v>
      </c>
      <c r="J600" s="23">
        <v>0.24999999994179234</v>
      </c>
      <c r="K600" s="23">
        <v>9.0090000000000003</v>
      </c>
      <c r="L600" s="23" t="s">
        <v>752</v>
      </c>
      <c r="M600" s="23" t="s">
        <v>618</v>
      </c>
      <c r="N600" s="23" t="str" cm="1">
        <f t="array" ref="N600">IFERROR(IF(M600="Principal","LES_ACTIVE",LES_INACTIVE),0)</f>
        <v>LES_ACTIVE</v>
      </c>
      <c r="O600" s="23">
        <f t="shared" si="99"/>
        <v>25</v>
      </c>
      <c r="P600" s="23" t="str">
        <f t="shared" si="98"/>
        <v>02920092Principal</v>
      </c>
    </row>
    <row r="601" spans="1:16" ht="14.45" hidden="1">
      <c r="A601" s="26" t="s">
        <v>655</v>
      </c>
      <c r="B601" s="23" t="str">
        <f>IFERROR(VLOOKUP(A601,hoja!$A$2:$E$970,4,FALSE),0)</f>
        <v>ANTIOQUIA</v>
      </c>
      <c r="C601" s="23" t="str">
        <f>IFERROR(VLOOKUP(A601,hoja!$A$2:$E$1370,5,FALSE),0)</f>
        <v>MEDELLÍN</v>
      </c>
      <c r="D601" s="23" t="str">
        <f>IFERROR(VLOOKUP(A601,hoja!A:D,3,FALSE),0)</f>
        <v>0292</v>
      </c>
      <c r="E601" s="23" t="s">
        <v>644</v>
      </c>
      <c r="F601" s="23" t="str">
        <f>IFERROR(VLOOKUP(E601,hoja!$A$2:$E$970,4,FALSE),0)</f>
        <v>OCCIDENTE</v>
      </c>
      <c r="G601" s="23" t="str">
        <f>IFERROR(VLOOKUP(E601,hoja!$A$2:$E$970,5,FALSE),0)</f>
        <v>PEREIRA</v>
      </c>
      <c r="H601" s="103" t="str">
        <f>IFERROR(VLOOKUP(E601,hoja!A:C,3,FALSE),0)</f>
        <v>0198</v>
      </c>
      <c r="I601" s="24" t="str">
        <f t="shared" si="97"/>
        <v>02920198</v>
      </c>
      <c r="J601" s="23">
        <v>17.399999999965075</v>
      </c>
      <c r="K601" s="23">
        <v>243.0985</v>
      </c>
      <c r="L601" s="23" t="str">
        <f>IF(B601=F601,"REGIONAL","NACIONAL")</f>
        <v>NACIONAL</v>
      </c>
      <c r="M601" s="23" t="s">
        <v>618</v>
      </c>
      <c r="N601" s="23" t="str" cm="1">
        <f t="array" ref="N601">IFERROR(IF(M601="Principal","LES_ACTIVE",LES_INACTIVE),0)</f>
        <v>LES_ACTIVE</v>
      </c>
      <c r="O601" s="23">
        <f t="shared" si="99"/>
        <v>25</v>
      </c>
      <c r="P601" s="23" t="str">
        <f t="shared" si="98"/>
        <v>02920198Principal</v>
      </c>
    </row>
    <row r="602" spans="1:16" ht="14.45" hidden="1">
      <c r="A602" s="26" t="s">
        <v>655</v>
      </c>
      <c r="B602" s="23" t="str">
        <f>IFERROR(VLOOKUP(A602,hoja!$A$2:$E$970,4,FALSE),0)</f>
        <v>ANTIOQUIA</v>
      </c>
      <c r="C602" s="23" t="str">
        <f>IFERROR(VLOOKUP(A602,hoja!$A$2:$E$1370,5,FALSE),0)</f>
        <v>MEDELLÍN</v>
      </c>
      <c r="D602" s="23" t="str">
        <f>IFERROR(VLOOKUP(A602,hoja!A:D,3,FALSE),0)</f>
        <v>0292</v>
      </c>
      <c r="E602" s="23" t="s">
        <v>723</v>
      </c>
      <c r="F602" s="23" t="str">
        <f>IFERROR(VLOOKUP(E602,hoja!$A$2:$E$970,4,FALSE),0)</f>
        <v>COSTA</v>
      </c>
      <c r="G602" s="23" t="str">
        <f>IFERROR(VLOOKUP(E602,hoja!$A$2:$E$970,5,FALSE),0)</f>
        <v>SANTA MARTA</v>
      </c>
      <c r="H602" s="103" t="str">
        <f>IFERROR(VLOOKUP(E602,hoja!A:C,3,FALSE),0)</f>
        <v>0118</v>
      </c>
      <c r="I602" s="24" t="str">
        <f t="shared" si="97"/>
        <v>02920118</v>
      </c>
      <c r="K602" s="23">
        <v>866</v>
      </c>
      <c r="L602" s="23" t="str">
        <f t="shared" ref="L602:L604" si="103">IF(B602=F602,"REGIONAL","NACIONAL")</f>
        <v>NACIONAL</v>
      </c>
      <c r="M602" s="23" t="s">
        <v>618</v>
      </c>
      <c r="N602" s="23" t="str" cm="1">
        <f t="array" ref="N602">IFERROR(IF(M602="Principal","LES_ACTIVE",LES_INACTIVE),0)</f>
        <v>LES_ACTIVE</v>
      </c>
      <c r="O602" s="23">
        <f t="shared" si="99"/>
        <v>8</v>
      </c>
      <c r="P602" s="23" t="str">
        <f t="shared" si="98"/>
        <v>02920118Principal</v>
      </c>
    </row>
    <row r="603" spans="1:16" ht="14.45" hidden="1">
      <c r="A603" s="26" t="s">
        <v>655</v>
      </c>
      <c r="B603" s="23" t="str">
        <f>IFERROR(VLOOKUP(A603,hoja!$A$2:$E$970,4,FALSE),0)</f>
        <v>ANTIOQUIA</v>
      </c>
      <c r="C603" s="23" t="str">
        <f>IFERROR(VLOOKUP(A603,hoja!$A$2:$E$1370,5,FALSE),0)</f>
        <v>MEDELLÍN</v>
      </c>
      <c r="D603" s="23" t="str">
        <f>IFERROR(VLOOKUP(A603,hoja!A:D,3,FALSE),0)</f>
        <v>0292</v>
      </c>
      <c r="E603" s="23" t="s">
        <v>645</v>
      </c>
      <c r="F603" s="23" t="str">
        <f>IFERROR(VLOOKUP(E603,hoja!$A$2:$E$970,4,FALSE),0)</f>
        <v>OCCIDENTE</v>
      </c>
      <c r="G603" s="23" t="str">
        <f>IFERROR(VLOOKUP(E603,hoja!$A$2:$E$970,5,FALSE),0)</f>
        <v>CALI</v>
      </c>
      <c r="H603" s="103" t="str">
        <f>IFERROR(VLOOKUP(E603,hoja!A:C,3,FALSE),0)</f>
        <v>0410</v>
      </c>
      <c r="I603" s="24" t="str">
        <f t="shared" si="97"/>
        <v>02920410</v>
      </c>
      <c r="J603" s="23">
        <v>22.678425925900228</v>
      </c>
      <c r="K603" s="23">
        <v>397.71</v>
      </c>
      <c r="L603" s="23" t="str">
        <f t="shared" si="103"/>
        <v>NACIONAL</v>
      </c>
      <c r="M603" s="23" t="s">
        <v>618</v>
      </c>
      <c r="N603" s="23" t="str" cm="1">
        <f t="array" ref="N603">IFERROR(IF(M603="Principal","LES_ACTIVE",LES_INACTIVE),0)</f>
        <v>LES_ACTIVE</v>
      </c>
      <c r="O603" s="23">
        <f t="shared" si="99"/>
        <v>16</v>
      </c>
      <c r="P603" s="23" t="str">
        <f t="shared" si="98"/>
        <v>02920410Principal</v>
      </c>
    </row>
    <row r="604" spans="1:16" ht="14.45" hidden="1">
      <c r="A604" s="26" t="s">
        <v>655</v>
      </c>
      <c r="B604" s="23" t="str">
        <f>IFERROR(VLOOKUP(A604,hoja!$A$2:$E$970,4,FALSE),0)</f>
        <v>ANTIOQUIA</v>
      </c>
      <c r="C604" s="23" t="str">
        <f>IFERROR(VLOOKUP(A604,hoja!$A$2:$E$1370,5,FALSE),0)</f>
        <v>MEDELLÍN</v>
      </c>
      <c r="D604" s="23" t="str">
        <f>IFERROR(VLOOKUP(A604,hoja!A:D,3,FALSE),0)</f>
        <v>0292</v>
      </c>
      <c r="E604" s="23" t="s">
        <v>786</v>
      </c>
      <c r="F604" s="23" t="str">
        <f>IFERROR(VLOOKUP(E604,hoja!$A$2:$E$970,4,FALSE),0)</f>
        <v>OCCIDENTE</v>
      </c>
      <c r="G604" s="23" t="str">
        <f>IFERROR(VLOOKUP(E604,hoja!$A$2:$E$970,5,FALSE),0)</f>
        <v>LA FELISA</v>
      </c>
      <c r="H604" s="103" t="str">
        <f>IFERROR(VLOOKUP(E604,hoja!A:C,3,FALSE),0)</f>
        <v>60071</v>
      </c>
      <c r="I604" s="24" t="str">
        <f t="shared" si="97"/>
        <v>029260071</v>
      </c>
      <c r="J604" s="23">
        <v>19.747638888889924</v>
      </c>
      <c r="K604" s="23">
        <v>140.166</v>
      </c>
      <c r="L604" s="23" t="str">
        <f t="shared" si="103"/>
        <v>NACIONAL</v>
      </c>
      <c r="M604" s="23" t="s">
        <v>618</v>
      </c>
      <c r="N604" s="23" t="str" cm="1">
        <f t="array" ref="N604">IFERROR(IF(M604="Principal","LES_ACTIVE",LES_INACTIVE),0)</f>
        <v>LES_ACTIVE</v>
      </c>
      <c r="O604" s="23">
        <f t="shared" si="99"/>
        <v>25</v>
      </c>
      <c r="P604" s="23" t="str">
        <f t="shared" si="98"/>
        <v>029260071Principal</v>
      </c>
    </row>
    <row r="605" spans="1:16" ht="14.45" hidden="1">
      <c r="A605" s="26" t="s">
        <v>655</v>
      </c>
      <c r="B605" s="23" t="str">
        <f>IFERROR(VLOOKUP(A605,hoja!$A$2:$E$970,4,FALSE),0)</f>
        <v>ANTIOQUIA</v>
      </c>
      <c r="C605" s="23" t="str">
        <f>IFERROR(VLOOKUP(A605,hoja!$A$2:$E$1370,5,FALSE),0)</f>
        <v>MEDELLÍN</v>
      </c>
      <c r="D605" s="23" t="str">
        <f>IFERROR(VLOOKUP(A605,hoja!A:D,3,FALSE),0)</f>
        <v>0292</v>
      </c>
      <c r="E605" s="23" t="s">
        <v>787</v>
      </c>
      <c r="F605" s="23" t="str">
        <f>IFERROR(VLOOKUP(E605,hoja!$A$2:$E$970,4,FALSE),0)</f>
        <v>ANTIOQUIA</v>
      </c>
      <c r="G605" s="23" t="str">
        <f>IFERROR(VLOOKUP(E605,hoja!$A$2:$E$970,5,FALSE),0)</f>
        <v>PUERTO LIBRE</v>
      </c>
      <c r="H605" s="103" t="str">
        <f>IFERROR(VLOOKUP(E605,hoja!A:C,3,FALSE),0)</f>
        <v>10214</v>
      </c>
      <c r="I605" s="24" t="str">
        <f t="shared" si="97"/>
        <v>029210214</v>
      </c>
      <c r="J605" s="23">
        <v>5.8416666666744277</v>
      </c>
      <c r="K605" s="23">
        <v>219.90350000000001</v>
      </c>
      <c r="L605" s="23" t="str">
        <f t="shared" ref="L605:L611" si="104">IF(B605=F605,"REGIONAL","NACIONAL")</f>
        <v>REGIONAL</v>
      </c>
      <c r="M605" s="23" t="s">
        <v>618</v>
      </c>
      <c r="N605" s="23" t="str" cm="1">
        <f t="array" ref="N605">IFERROR(IF(M605="Principal","LES_ACTIVE",LES_INACTIVE),0)</f>
        <v>LES_ACTIVE</v>
      </c>
      <c r="O605" s="23">
        <f t="shared" si="99"/>
        <v>25</v>
      </c>
      <c r="P605" s="23" t="str">
        <f t="shared" si="98"/>
        <v>029210214Principal</v>
      </c>
    </row>
    <row r="606" spans="1:16" ht="14.45" hidden="1">
      <c r="A606" s="26" t="s">
        <v>655</v>
      </c>
      <c r="B606" s="23" t="str">
        <f>IFERROR(VLOOKUP(A606,hoja!$A$2:$E$970,4,FALSE),0)</f>
        <v>ANTIOQUIA</v>
      </c>
      <c r="C606" s="23" t="str">
        <f>IFERROR(VLOOKUP(A606,hoja!$A$2:$E$1370,5,FALSE),0)</f>
        <v>MEDELLÍN</v>
      </c>
      <c r="D606" s="23" t="str">
        <f>IFERROR(VLOOKUP(A606,hoja!A:D,3,FALSE),0)</f>
        <v>0292</v>
      </c>
      <c r="E606" s="23" t="s">
        <v>738</v>
      </c>
      <c r="F606" s="23" t="str">
        <f>IFERROR(VLOOKUP(E606,hoja!$A$2:$E$970,4,FALSE),0)</f>
        <v>CENTRO</v>
      </c>
      <c r="G606" s="23" t="str">
        <f>IFERROR(VLOOKUP(E606,hoja!$A$2:$E$970,5,FALSE),0)</f>
        <v>RIOSUCIO</v>
      </c>
      <c r="H606" s="103" t="str">
        <f>IFERROR(VLOOKUP(E606,hoja!A:C,3,FALSE),0)</f>
        <v>60081</v>
      </c>
      <c r="I606" s="24" t="str">
        <f t="shared" si="97"/>
        <v>029260081</v>
      </c>
      <c r="J606" s="23">
        <v>7.316666666592937</v>
      </c>
      <c r="K606" s="23">
        <v>174.31950000000001</v>
      </c>
      <c r="L606" s="23" t="str">
        <f>IF(B606=F606,"REGIONAL","NACIONAL")</f>
        <v>NACIONAL</v>
      </c>
      <c r="M606" s="23" t="s">
        <v>618</v>
      </c>
      <c r="N606" s="23" t="str" cm="1">
        <f t="array" ref="N606">IFERROR(IF(M606="Principal","LES_ACTIVE",LES_INACTIVE),0)</f>
        <v>LES_ACTIVE</v>
      </c>
      <c r="O606" s="23">
        <f t="shared" si="99"/>
        <v>25</v>
      </c>
      <c r="P606" s="23" t="str">
        <f t="shared" si="98"/>
        <v>029260081Principal</v>
      </c>
    </row>
    <row r="607" spans="1:16" ht="14.45" hidden="1">
      <c r="A607" s="26" t="s">
        <v>655</v>
      </c>
      <c r="B607" s="23" t="str">
        <f>IFERROR(VLOOKUP(A607,hoja!$A$2:$E$970,4,FALSE),0)</f>
        <v>ANTIOQUIA</v>
      </c>
      <c r="C607" s="23" t="str">
        <f>IFERROR(VLOOKUP(A607,hoja!$A$2:$E$1370,5,FALSE),0)</f>
        <v>MEDELLÍN</v>
      </c>
      <c r="D607" s="23" t="str">
        <f>IFERROR(VLOOKUP(A607,hoja!A:D,3,FALSE),0)</f>
        <v>0292</v>
      </c>
      <c r="E607" s="23" t="s">
        <v>422</v>
      </c>
      <c r="F607" s="23" t="str">
        <f>IFERROR(VLOOKUP(E607,hoja!$A$2:$E$970,4,FALSE),0)</f>
        <v>COSTA</v>
      </c>
      <c r="G607" s="23" t="str">
        <f>IFERROR(VLOOKUP(E607,hoja!$A$2:$E$970,5,FALSE),0)</f>
        <v>RIOHACHA</v>
      </c>
      <c r="H607" s="103" t="str">
        <f>IFERROR(VLOOKUP(E607,hoja!A:C,3,FALSE),0)</f>
        <v>60032</v>
      </c>
      <c r="I607" s="24" t="str">
        <f t="shared" si="97"/>
        <v>029260032</v>
      </c>
      <c r="K607" s="23">
        <v>917</v>
      </c>
      <c r="L607" s="23" t="str">
        <f>IF(B607=F607,"REGIONAL","NACIONAL")</f>
        <v>NACIONAL</v>
      </c>
      <c r="M607" s="23" t="s">
        <v>618</v>
      </c>
      <c r="N607" s="23" t="str" cm="1">
        <f t="array" ref="N607">IFERROR(IF(M607="Principal","LES_ACTIVE",LES_INACTIVE),0)</f>
        <v>LES_ACTIVE</v>
      </c>
      <c r="O607" s="23">
        <f t="shared" si="99"/>
        <v>8</v>
      </c>
      <c r="P607" s="23" t="str">
        <f t="shared" si="98"/>
        <v>029260032Principal</v>
      </c>
    </row>
    <row r="608" spans="1:16" ht="14.45" hidden="1">
      <c r="A608" s="26" t="s">
        <v>655</v>
      </c>
      <c r="B608" s="23" t="str">
        <f>IFERROR(VLOOKUP(A608,hoja!$A$2:$E$970,4,FALSE),0)</f>
        <v>ANTIOQUIA</v>
      </c>
      <c r="C608" s="23" t="str">
        <f>IFERROR(VLOOKUP(A608,hoja!$A$2:$E$1370,5,FALSE),0)</f>
        <v>MEDELLÍN</v>
      </c>
      <c r="D608" s="23" t="str">
        <f>IFERROR(VLOOKUP(A608,hoja!A:D,3,FALSE),0)</f>
        <v>0292</v>
      </c>
      <c r="E608" s="23" t="s">
        <v>788</v>
      </c>
      <c r="F608" s="23" t="str">
        <f>IFERROR(VLOOKUP(E608,hoja!$A$2:$E$970,4,FALSE),0)</f>
        <v>ANTIOQUIA</v>
      </c>
      <c r="G608" s="23" t="str">
        <f>IFERROR(VLOOKUP(E608,hoja!$A$2:$E$970,5,FALSE),0)</f>
        <v>RIONEGRO</v>
      </c>
      <c r="H608" s="103" t="str">
        <f>IFERROR(VLOOKUP(E608,hoja!A:C,3,FALSE),0)</f>
        <v>60027</v>
      </c>
      <c r="I608" s="24" t="str">
        <f t="shared" si="97"/>
        <v>029260027</v>
      </c>
      <c r="K608" s="23">
        <v>63.1</v>
      </c>
      <c r="L608" s="23" t="str">
        <f t="shared" si="104"/>
        <v>REGIONAL</v>
      </c>
      <c r="M608" s="23" t="s">
        <v>618</v>
      </c>
      <c r="N608" s="23" t="str" cm="1">
        <f t="array" ref="N608">IFERROR(IF(M608="Principal","LES_ACTIVE",LES_INACTIVE),0)</f>
        <v>LES_ACTIVE</v>
      </c>
      <c r="O608" s="23">
        <f t="shared" si="99"/>
        <v>25</v>
      </c>
      <c r="P608" s="23" t="str">
        <f t="shared" si="98"/>
        <v>029260027Principal</v>
      </c>
    </row>
    <row r="609" spans="1:16" ht="14.45" hidden="1">
      <c r="A609" s="26" t="s">
        <v>655</v>
      </c>
      <c r="B609" s="23" t="str">
        <f>IFERROR(VLOOKUP(A609,hoja!$A$2:$E$970,4,FALSE),0)</f>
        <v>ANTIOQUIA</v>
      </c>
      <c r="C609" s="23" t="str">
        <f>IFERROR(VLOOKUP(A609,hoja!$A$2:$E$1370,5,FALSE),0)</f>
        <v>MEDELLÍN</v>
      </c>
      <c r="D609" s="23" t="str">
        <f>IFERROR(VLOOKUP(A609,hoja!A:D,3,FALSE),0)</f>
        <v>0292</v>
      </c>
      <c r="E609" s="23" t="s">
        <v>789</v>
      </c>
      <c r="F609" s="23" t="str">
        <f>IFERROR(VLOOKUP(E609,hoja!$A$2:$E$970,4,FALSE),0)</f>
        <v>SANTANDER</v>
      </c>
      <c r="G609" s="23" t="str">
        <f>IFERROR(VLOOKUP(E609,hoja!$A$2:$E$970,5,FALSE),0)</f>
        <v>SAN GIL</v>
      </c>
      <c r="H609" s="103" t="str">
        <f>IFERROR(VLOOKUP(E609,hoja!A:C,3,FALSE),0)</f>
        <v>60034</v>
      </c>
      <c r="I609" s="24" t="str">
        <f t="shared" si="97"/>
        <v>029260034</v>
      </c>
      <c r="K609" s="23">
        <v>473</v>
      </c>
      <c r="L609" s="23" t="str">
        <f>IF(B609=F609,"REGIONAL","NACIONAL")</f>
        <v>NACIONAL</v>
      </c>
      <c r="M609" s="23" t="s">
        <v>618</v>
      </c>
      <c r="N609" s="23" t="str" cm="1">
        <f t="array" ref="N609">IFERROR(IF(M609="Principal","LES_ACTIVE",LES_INACTIVE),0)</f>
        <v>LES_ACTIVE</v>
      </c>
      <c r="O609" s="23">
        <f t="shared" si="99"/>
        <v>16</v>
      </c>
      <c r="P609" s="23" t="str">
        <f t="shared" si="98"/>
        <v>029260034Principal</v>
      </c>
    </row>
    <row r="610" spans="1:16" ht="14.45" hidden="1">
      <c r="A610" s="26" t="s">
        <v>655</v>
      </c>
      <c r="B610" s="23" t="str">
        <f>IFERROR(VLOOKUP(A610,hoja!$A$2:$E$970,4,FALSE),0)</f>
        <v>ANTIOQUIA</v>
      </c>
      <c r="C610" s="23" t="str">
        <f>IFERROR(VLOOKUP(A610,hoja!$A$2:$E$1370,5,FALSE),0)</f>
        <v>MEDELLÍN</v>
      </c>
      <c r="D610" s="23" t="str">
        <f>IFERROR(VLOOKUP(A610,hoja!A:D,3,FALSE),0)</f>
        <v>0292</v>
      </c>
      <c r="E610" s="23" t="s">
        <v>790</v>
      </c>
      <c r="F610" s="23" t="str">
        <f>IFERROR(VLOOKUP(E610,hoja!$A$2:$E$970,4,FALSE),0)</f>
        <v>SANTANDER</v>
      </c>
      <c r="G610" s="23" t="str">
        <f>IFERROR(VLOOKUP(E610,hoja!$A$2:$E$970,5,FALSE),0)</f>
        <v>SARAVENA</v>
      </c>
      <c r="H610" s="103" t="str">
        <f>IFERROR(VLOOKUP(E610,hoja!A:C,3,FALSE),0)</f>
        <v>10222</v>
      </c>
      <c r="I610" s="24" t="str">
        <f t="shared" si="97"/>
        <v>029210222</v>
      </c>
      <c r="K610" s="23">
        <v>667</v>
      </c>
      <c r="L610" s="23" t="str">
        <f>IF(B610=F610,"REGIONAL","NACIONAL")</f>
        <v>NACIONAL</v>
      </c>
      <c r="M610" s="23" t="s">
        <v>618</v>
      </c>
      <c r="N610" s="23" t="str" cm="1">
        <f t="array" ref="N610">IFERROR(IF(M610="Principal","LES_ACTIVE",LES_INACTIVE),0)</f>
        <v>LES_ACTIVE</v>
      </c>
      <c r="O610" s="23">
        <f t="shared" si="99"/>
        <v>12</v>
      </c>
      <c r="P610" s="23" t="str">
        <f t="shared" si="98"/>
        <v>029210222Principal</v>
      </c>
    </row>
    <row r="611" spans="1:16" ht="14.45" hidden="1">
      <c r="A611" s="26" t="s">
        <v>708</v>
      </c>
      <c r="B611" s="23" t="str">
        <f>IFERROR(VLOOKUP(A611,hoja!$A$2:$E$970,4,FALSE),0)</f>
        <v>OCCIDENTE</v>
      </c>
      <c r="C611" s="23" t="str">
        <f>IFERROR(VLOOKUP(A611,hoja!$A$2:$E$1370,5,FALSE),0)</f>
        <v>JAMUNDÍ</v>
      </c>
      <c r="D611" s="23" t="str">
        <f>IFERROR(VLOOKUP(A611,hoja!A:D,3,FALSE),0)</f>
        <v>0358</v>
      </c>
      <c r="E611" s="23" t="s">
        <v>650</v>
      </c>
      <c r="F611" s="23" t="str">
        <f>IFERROR(VLOOKUP(E611,hoja!$A$2:$E$970,4,FALSE),0)</f>
        <v>OCCIDENTE</v>
      </c>
      <c r="G611" s="23" t="str">
        <f>IFERROR(VLOOKUP(E611,hoja!$A$2:$E$970,5,FALSE),0)</f>
        <v>CALOTO</v>
      </c>
      <c r="H611" s="103" t="str">
        <f>IFERROR(VLOOKUP(E611,hoja!A:C,3,FALSE),0)</f>
        <v>0445</v>
      </c>
      <c r="I611" s="24" t="str">
        <f t="shared" si="97"/>
        <v>03580445</v>
      </c>
      <c r="J611" s="23">
        <v>0.98333333322079852</v>
      </c>
      <c r="K611" s="23">
        <v>24.600999999999999</v>
      </c>
      <c r="L611" s="23" t="str">
        <f t="shared" si="104"/>
        <v>REGIONAL</v>
      </c>
      <c r="M611" s="23" t="s">
        <v>618</v>
      </c>
      <c r="N611" s="23" t="str" cm="1">
        <f t="array" ref="N611">IFERROR(IF(M611="Principal","LES_ACTIVE",LES_INACTIVE),0)</f>
        <v>LES_ACTIVE</v>
      </c>
      <c r="O611" s="23">
        <f t="shared" si="99"/>
        <v>25</v>
      </c>
      <c r="P611" s="23" t="str">
        <f t="shared" si="98"/>
        <v>03580445Principal</v>
      </c>
    </row>
    <row r="612" spans="1:16" ht="14.45" hidden="1">
      <c r="A612" s="26" t="s">
        <v>708</v>
      </c>
      <c r="B612" s="23" t="str">
        <f>IFERROR(VLOOKUP(A612,hoja!$A$2:$E$970,4,FALSE),0)</f>
        <v>OCCIDENTE</v>
      </c>
      <c r="C612" s="23" t="str">
        <f>IFERROR(VLOOKUP(A612,hoja!$A$2:$E$1370,5,FALSE),0)</f>
        <v>JAMUNDÍ</v>
      </c>
      <c r="D612" s="23" t="str">
        <f>IFERROR(VLOOKUP(A612,hoja!A:D,3,FALSE),0)</f>
        <v>0358</v>
      </c>
      <c r="E612" s="23" t="s">
        <v>717</v>
      </c>
      <c r="F612" s="23" t="str">
        <f>IFERROR(VLOOKUP(E612,hoja!$A$2:$E$970,4,FALSE),0)</f>
        <v>OCCIDENTE</v>
      </c>
      <c r="G612" s="23" t="str">
        <f>IFERROR(VLOOKUP(E612,hoja!$A$2:$E$970,5,FALSE),0)</f>
        <v>POPAYÁN</v>
      </c>
      <c r="H612" s="103" t="str">
        <f>IFERROR(VLOOKUP(E612,hoja!A:C,3,FALSE),0)</f>
        <v>0126</v>
      </c>
      <c r="I612" s="24" t="str">
        <f t="shared" si="97"/>
        <v>03580126</v>
      </c>
      <c r="J612" s="23">
        <v>11.050000000046566</v>
      </c>
      <c r="K612" s="23">
        <v>108.045</v>
      </c>
      <c r="L612" s="23" t="str">
        <f t="shared" ref="L612:L617" si="105">IF(B612=F612,"REGIONAL","NACIONAL")</f>
        <v>REGIONAL</v>
      </c>
      <c r="M612" s="23" t="s">
        <v>618</v>
      </c>
      <c r="N612" s="23" t="str" cm="1">
        <f t="array" ref="N612">IFERROR(IF(M612="Principal","LES_ACTIVE",LES_INACTIVE),0)</f>
        <v>LES_ACTIVE</v>
      </c>
      <c r="O612" s="23">
        <f t="shared" si="99"/>
        <v>25</v>
      </c>
      <c r="P612" s="23" t="str">
        <f t="shared" si="98"/>
        <v>03580126Principal</v>
      </c>
    </row>
    <row r="613" spans="1:16" ht="14.45" hidden="1">
      <c r="A613" s="26" t="s">
        <v>708</v>
      </c>
      <c r="B613" s="23" t="str">
        <f>IFERROR(VLOOKUP(A613,hoja!$A$2:$E$970,4,FALSE),0)</f>
        <v>OCCIDENTE</v>
      </c>
      <c r="C613" s="23" t="str">
        <f>IFERROR(VLOOKUP(A613,hoja!$A$2:$E$1370,5,FALSE),0)</f>
        <v>JAMUNDÍ</v>
      </c>
      <c r="D613" s="23" t="str">
        <f>IFERROR(VLOOKUP(A613,hoja!A:D,3,FALSE),0)</f>
        <v>0358</v>
      </c>
      <c r="E613" s="23" t="s">
        <v>630</v>
      </c>
      <c r="F613" s="23" t="str">
        <f>IFERROR(VLOOKUP(E613,hoja!$A$2:$E$970,4,FALSE),0)</f>
        <v>CENTRO</v>
      </c>
      <c r="G613" s="23" t="str">
        <f>IFERROR(VLOOKUP(E613,hoja!$A$2:$E$970,5,FALSE),0)</f>
        <v>SESQUILÉ</v>
      </c>
      <c r="H613" s="103" t="str">
        <f>IFERROR(VLOOKUP(E613,hoja!A:C,3,FALSE),0)</f>
        <v>1501</v>
      </c>
      <c r="I613" s="24" t="str">
        <f t="shared" si="97"/>
        <v>03581501</v>
      </c>
      <c r="J613" s="23">
        <v>28.122222222271375</v>
      </c>
      <c r="K613" s="23">
        <v>613.69899999999996</v>
      </c>
      <c r="L613" s="23" t="str">
        <f>IF(B613=F613,"REGIONAL","NACIONAL")</f>
        <v>NACIONAL</v>
      </c>
      <c r="M613" s="23" t="s">
        <v>618</v>
      </c>
      <c r="N613" s="23" t="str" cm="1">
        <f t="array" ref="N613">IFERROR(IF(M613="Principal","LES_ACTIVE",LES_INACTIVE),0)</f>
        <v>LES_ACTIVE</v>
      </c>
      <c r="O613" s="23">
        <f t="shared" si="99"/>
        <v>12</v>
      </c>
      <c r="P613" s="23" t="str">
        <f t="shared" si="98"/>
        <v>03581501Principal</v>
      </c>
    </row>
    <row r="614" spans="1:16" ht="14.45" hidden="1">
      <c r="A614" s="26" t="s">
        <v>708</v>
      </c>
      <c r="B614" s="23" t="str">
        <f>IFERROR(VLOOKUP(A614,hoja!$A$2:$E$970,4,FALSE),0)</f>
        <v>OCCIDENTE</v>
      </c>
      <c r="C614" s="23" t="str">
        <f>IFERROR(VLOOKUP(A614,hoja!$A$2:$E$1370,5,FALSE),0)</f>
        <v>JAMUNDÍ</v>
      </c>
      <c r="D614" s="23" t="str">
        <f>IFERROR(VLOOKUP(A614,hoja!A:D,3,FALSE),0)</f>
        <v>0358</v>
      </c>
      <c r="E614" s="23" t="s">
        <v>635</v>
      </c>
      <c r="F614" s="23" t="str">
        <f>IFERROR(VLOOKUP(E614,hoja!$A$2:$E$970,4,FALSE),0)</f>
        <v>CENTRO</v>
      </c>
      <c r="G614" s="23" t="str">
        <f>IFERROR(VLOOKUP(E614,hoja!$A$2:$E$970,5,FALSE),0)</f>
        <v>BOGOTÁ</v>
      </c>
      <c r="H614" s="103" t="str">
        <f>IFERROR(VLOOKUP(E614,hoja!A:C,3,FALSE),0)</f>
        <v>0021</v>
      </c>
      <c r="I614" s="24" t="str">
        <f t="shared" si="97"/>
        <v>03580021</v>
      </c>
      <c r="J614" s="23">
        <v>20.399999999965075</v>
      </c>
      <c r="K614" s="23">
        <v>484.05599999999998</v>
      </c>
      <c r="L614" s="23" t="str">
        <f>IF(B614=F614,"REGIONAL","NACIONAL")</f>
        <v>NACIONAL</v>
      </c>
      <c r="M614" s="23" t="s">
        <v>618</v>
      </c>
      <c r="N614" s="23" t="str" cm="1">
        <f t="array" ref="N614">IFERROR(IF(M614="Principal","LES_ACTIVE",LES_INACTIVE),0)</f>
        <v>LES_ACTIVE</v>
      </c>
      <c r="O614" s="23">
        <f t="shared" si="99"/>
        <v>16</v>
      </c>
      <c r="P614" s="23" t="str">
        <f t="shared" si="98"/>
        <v>03580021Principal</v>
      </c>
    </row>
    <row r="615" spans="1:16" ht="14.45" hidden="1">
      <c r="A615" s="26" t="s">
        <v>708</v>
      </c>
      <c r="B615" s="23" t="str">
        <f>IFERROR(VLOOKUP(A615,hoja!$A$2:$E$970,4,FALSE),0)</f>
        <v>OCCIDENTE</v>
      </c>
      <c r="C615" s="23" t="str">
        <f>IFERROR(VLOOKUP(A615,hoja!$A$2:$E$1370,5,FALSE),0)</f>
        <v>JAMUNDÍ</v>
      </c>
      <c r="D615" s="23" t="str">
        <f>IFERROR(VLOOKUP(A615,hoja!A:D,3,FALSE),0)</f>
        <v>0358</v>
      </c>
      <c r="E615" s="23" t="s">
        <v>670</v>
      </c>
      <c r="F615" s="23" t="str">
        <f>IFERROR(VLOOKUP(E615,hoja!$A$2:$E$970,4,FALSE),0)</f>
        <v>OCCIDENTE</v>
      </c>
      <c r="G615" s="23" t="str">
        <f>IFERROR(VLOOKUP(E615,hoja!$A$2:$E$970,5,FALSE),0)</f>
        <v>PEREIRA</v>
      </c>
      <c r="H615" s="103" t="str">
        <f>IFERROR(VLOOKUP(E615,hoja!A:C,3,FALSE),0)</f>
        <v>0134</v>
      </c>
      <c r="I615" s="24" t="str">
        <f t="shared" si="97"/>
        <v>03580134</v>
      </c>
      <c r="J615" s="23">
        <v>4.9166666667151731</v>
      </c>
      <c r="K615" s="23">
        <v>260.0025</v>
      </c>
      <c r="L615" s="23" t="str">
        <f t="shared" si="105"/>
        <v>REGIONAL</v>
      </c>
      <c r="M615" s="23" t="s">
        <v>618</v>
      </c>
      <c r="N615" s="23" t="str" cm="1">
        <f t="array" ref="N615">IFERROR(IF(M615="Principal","LES_ACTIVE",LES_INACTIVE),0)</f>
        <v>LES_ACTIVE</v>
      </c>
      <c r="O615" s="23">
        <f t="shared" si="99"/>
        <v>16</v>
      </c>
      <c r="P615" s="23" t="str">
        <f t="shared" si="98"/>
        <v>03580134Principal</v>
      </c>
    </row>
    <row r="616" spans="1:16" ht="14.45" hidden="1">
      <c r="A616" s="26" t="s">
        <v>708</v>
      </c>
      <c r="B616" s="23" t="str">
        <f>IFERROR(VLOOKUP(A616,hoja!$A$2:$E$970,4,FALSE),0)</f>
        <v>OCCIDENTE</v>
      </c>
      <c r="C616" s="23" t="str">
        <f>IFERROR(VLOOKUP(A616,hoja!$A$2:$E$1370,5,FALSE),0)</f>
        <v>JAMUNDÍ</v>
      </c>
      <c r="D616" s="23" t="str">
        <f>IFERROR(VLOOKUP(A616,hoja!A:D,3,FALSE),0)</f>
        <v>0358</v>
      </c>
      <c r="E616" s="23" t="s">
        <v>644</v>
      </c>
      <c r="F616" s="23" t="str">
        <f>IFERROR(VLOOKUP(E616,hoja!$A$2:$E$970,4,FALSE),0)</f>
        <v>OCCIDENTE</v>
      </c>
      <c r="G616" s="23" t="str">
        <f>IFERROR(VLOOKUP(E616,hoja!$A$2:$E$970,5,FALSE),0)</f>
        <v>PEREIRA</v>
      </c>
      <c r="H616" s="103" t="str">
        <f>IFERROR(VLOOKUP(E616,hoja!A:C,3,FALSE),0)</f>
        <v>0198</v>
      </c>
      <c r="I616" s="24" t="str">
        <f t="shared" si="97"/>
        <v>03580198</v>
      </c>
      <c r="J616" s="23">
        <v>4.3333333333139308</v>
      </c>
      <c r="K616" s="23">
        <v>244.67699999999999</v>
      </c>
      <c r="L616" s="23" t="str">
        <f t="shared" si="105"/>
        <v>REGIONAL</v>
      </c>
      <c r="M616" s="23" t="s">
        <v>618</v>
      </c>
      <c r="N616" s="23" t="str" cm="1">
        <f t="array" ref="N616">IFERROR(IF(M616="Principal","LES_ACTIVE",LES_INACTIVE),0)</f>
        <v>LES_ACTIVE</v>
      </c>
      <c r="O616" s="23">
        <f t="shared" si="99"/>
        <v>25</v>
      </c>
      <c r="P616" s="23" t="str">
        <f t="shared" si="98"/>
        <v>03580198Principal</v>
      </c>
    </row>
    <row r="617" spans="1:16" ht="14.45" hidden="1">
      <c r="A617" s="26" t="s">
        <v>708</v>
      </c>
      <c r="B617" s="23" t="str">
        <f>IFERROR(VLOOKUP(A617,hoja!$A$2:$E$970,4,FALSE),0)</f>
        <v>OCCIDENTE</v>
      </c>
      <c r="C617" s="23" t="str">
        <f>IFERROR(VLOOKUP(A617,hoja!$A$2:$E$1370,5,FALSE),0)</f>
        <v>JAMUNDÍ</v>
      </c>
      <c r="D617" s="23" t="str">
        <f>IFERROR(VLOOKUP(A617,hoja!A:D,3,FALSE),0)</f>
        <v>0358</v>
      </c>
      <c r="E617" s="23" t="s">
        <v>645</v>
      </c>
      <c r="F617" s="23" t="str">
        <f>IFERROR(VLOOKUP(E617,hoja!$A$2:$E$970,4,FALSE),0)</f>
        <v>OCCIDENTE</v>
      </c>
      <c r="G617" s="23" t="str">
        <f>IFERROR(VLOOKUP(E617,hoja!$A$2:$E$970,5,FALSE),0)</f>
        <v>CALI</v>
      </c>
      <c r="H617" s="103" t="str">
        <f>IFERROR(VLOOKUP(E617,hoja!A:C,3,FALSE),0)</f>
        <v>0410</v>
      </c>
      <c r="I617" s="24" t="str">
        <f t="shared" si="97"/>
        <v>03580410</v>
      </c>
      <c r="J617" s="23">
        <v>1.5188888889388181</v>
      </c>
      <c r="K617" s="23">
        <v>87.198499999999996</v>
      </c>
      <c r="L617" s="23" t="str">
        <f t="shared" si="105"/>
        <v>REGIONAL</v>
      </c>
      <c r="M617" s="23" t="s">
        <v>618</v>
      </c>
      <c r="N617" s="23" t="str" cm="1">
        <f t="array" ref="N617">IFERROR(IF(M617="Principal","LES_ACTIVE",LES_INACTIVE),0)</f>
        <v>LES_ACTIVE</v>
      </c>
      <c r="O617" s="23">
        <f t="shared" si="99"/>
        <v>25</v>
      </c>
      <c r="P617" s="23" t="str">
        <f t="shared" si="98"/>
        <v>03580410Principal</v>
      </c>
    </row>
    <row r="618" spans="1:16" ht="14.45" hidden="1">
      <c r="A618" s="26" t="s">
        <v>708</v>
      </c>
      <c r="B618" s="23" t="str">
        <f>IFERROR(VLOOKUP(A618,hoja!$A$2:$E$970,4,FALSE),0)</f>
        <v>OCCIDENTE</v>
      </c>
      <c r="C618" s="23" t="str">
        <f>IFERROR(VLOOKUP(A618,hoja!$A$2:$E$1370,5,FALSE),0)</f>
        <v>JAMUNDÍ</v>
      </c>
      <c r="D618" s="23" t="str">
        <f>IFERROR(VLOOKUP(A618,hoja!A:D,3,FALSE),0)</f>
        <v>0358</v>
      </c>
      <c r="E618" s="23" t="s">
        <v>750</v>
      </c>
      <c r="F618" s="23">
        <f>IFERROR(VLOOKUP(E618,hoja!$A$2:$E$970,4,FALSE),0)</f>
        <v>0</v>
      </c>
      <c r="G618" s="23">
        <f>IFERROR(VLOOKUP(E618,hoja!$A$2:$E$970,5,FALSE),0)</f>
        <v>0</v>
      </c>
      <c r="H618" s="103">
        <f>IFERROR(VLOOKUP(E618,hoja!A:C,3,FALSE),0)</f>
        <v>0</v>
      </c>
      <c r="I618" s="24" t="str">
        <f t="shared" si="97"/>
        <v>03580</v>
      </c>
      <c r="J618" s="23">
        <v>2.6166666666395031</v>
      </c>
      <c r="K618" s="23">
        <v>134.57400000000001</v>
      </c>
      <c r="L618" s="23" t="str">
        <f>IF(B618=F618,"REGIONAL","NACIONAL")</f>
        <v>NACIONAL</v>
      </c>
      <c r="M618" s="23" t="s">
        <v>618</v>
      </c>
      <c r="N618" s="23" t="str" cm="1">
        <f t="array" ref="N618">IFERROR(IF(M618="Principal","LES_ACTIVE",LES_INACTIVE),0)</f>
        <v>LES_ACTIVE</v>
      </c>
      <c r="O618" s="23">
        <f t="shared" si="99"/>
        <v>25</v>
      </c>
      <c r="P618" s="23" t="str">
        <f t="shared" si="98"/>
        <v>03580Principal</v>
      </c>
    </row>
    <row r="619" spans="1:16" ht="14.45" hidden="1">
      <c r="A619" s="26" t="s">
        <v>709</v>
      </c>
      <c r="B619" s="23" t="str">
        <f>IFERROR(VLOOKUP(A619,hoja!$A$2:$E$970,4,FALSE),0)</f>
        <v>CENTRO</v>
      </c>
      <c r="C619" s="23" t="str">
        <f>IFERROR(VLOOKUP(A619,hoja!$A$2:$E$1370,5,FALSE),0)</f>
        <v>LA DORADA</v>
      </c>
      <c r="D619" s="23" t="str">
        <f>IFERROR(VLOOKUP(A619,hoja!A:D,3,FALSE),0)</f>
        <v>0391</v>
      </c>
      <c r="E619" s="23" t="s">
        <v>660</v>
      </c>
      <c r="F619" s="23" t="str">
        <f>IFERROR(VLOOKUP(E619,hoja!$A$2:$E$970,4,FALSE),0)</f>
        <v>CENTRO</v>
      </c>
      <c r="G619" s="23" t="str">
        <f>IFERROR(VLOOKUP(E619,hoja!$A$2:$E$970,5,FALSE),0)</f>
        <v>BOGOTÁ</v>
      </c>
      <c r="H619" s="103" t="str">
        <f>IFERROR(VLOOKUP(E619,hoja!A:C,3,FALSE),0)</f>
        <v>0035</v>
      </c>
      <c r="I619" s="24" t="str">
        <f t="shared" si="97"/>
        <v>03910035</v>
      </c>
      <c r="J619" s="23">
        <v>11.699999999982538</v>
      </c>
      <c r="K619" s="23">
        <v>175.91149999999999</v>
      </c>
      <c r="L619" s="23" t="str">
        <f t="shared" ref="L619:L636" si="106">IF(B619=F619,"REGIONAL","NACIONAL")</f>
        <v>REGIONAL</v>
      </c>
      <c r="M619" s="23" t="s">
        <v>623</v>
      </c>
      <c r="N619" s="23" t="s">
        <v>624</v>
      </c>
      <c r="O619" s="23">
        <f t="shared" si="99"/>
        <v>25</v>
      </c>
      <c r="P619" s="23" t="str">
        <f t="shared" si="98"/>
        <v>03910035Facatativa</v>
      </c>
    </row>
    <row r="620" spans="1:16" ht="14.45" hidden="1">
      <c r="A620" s="26" t="s">
        <v>709</v>
      </c>
      <c r="B620" s="23" t="str">
        <f>IFERROR(VLOOKUP(A620,hoja!$A$2:$E$970,4,FALSE),0)</f>
        <v>CENTRO</v>
      </c>
      <c r="C620" s="23" t="str">
        <f>IFERROR(VLOOKUP(A620,hoja!$A$2:$E$1370,5,FALSE),0)</f>
        <v>LA DORADA</v>
      </c>
      <c r="D620" s="23" t="str">
        <f>IFERROR(VLOOKUP(A620,hoja!A:D,3,FALSE),0)</f>
        <v>0391</v>
      </c>
      <c r="E620" s="23" t="s">
        <v>660</v>
      </c>
      <c r="F620" s="23" t="str">
        <f>IFERROR(VLOOKUP(E620,hoja!$A$2:$E$970,4,FALSE),0)</f>
        <v>CENTRO</v>
      </c>
      <c r="G620" s="23" t="str">
        <f>IFERROR(VLOOKUP(E620,hoja!$A$2:$E$970,5,FALSE),0)</f>
        <v>BOGOTÁ</v>
      </c>
      <c r="H620" s="103" t="str">
        <f>IFERROR(VLOOKUP(E620,hoja!A:C,3,FALSE),0)</f>
        <v>0035</v>
      </c>
      <c r="I620" s="24" t="str">
        <f t="shared" si="97"/>
        <v>03910035</v>
      </c>
      <c r="K620" s="23">
        <v>183</v>
      </c>
      <c r="L620" s="23" t="str">
        <f t="shared" si="106"/>
        <v>REGIONAL</v>
      </c>
      <c r="M620" s="23" t="s">
        <v>621</v>
      </c>
      <c r="N620" s="23" t="s">
        <v>624</v>
      </c>
      <c r="O620" s="23">
        <f t="shared" si="99"/>
        <v>25</v>
      </c>
      <c r="P620" s="23" t="str">
        <f t="shared" si="98"/>
        <v>03910035La vega</v>
      </c>
    </row>
    <row r="621" spans="1:16" ht="14.45" hidden="1">
      <c r="A621" s="26" t="s">
        <v>709</v>
      </c>
      <c r="B621" s="23" t="str">
        <f>IFERROR(VLOOKUP(A621,hoja!$A$2:$E$970,4,FALSE),0)</f>
        <v>CENTRO</v>
      </c>
      <c r="C621" s="23" t="str">
        <f>IFERROR(VLOOKUP(A621,hoja!$A$2:$E$1370,5,FALSE),0)</f>
        <v>LA DORADA</v>
      </c>
      <c r="D621" s="23" t="str">
        <f>IFERROR(VLOOKUP(A621,hoja!A:D,3,FALSE),0)</f>
        <v>0391</v>
      </c>
      <c r="E621" s="23" t="s">
        <v>708</v>
      </c>
      <c r="F621" s="23" t="str">
        <f>IFERROR(VLOOKUP(E621,hoja!$A$2:$E$970,4,FALSE),0)</f>
        <v>OCCIDENTE</v>
      </c>
      <c r="G621" s="23" t="str">
        <f>IFERROR(VLOOKUP(E621,hoja!$A$2:$E$970,5,FALSE),0)</f>
        <v>JAMUNDÍ</v>
      </c>
      <c r="H621" s="103" t="str">
        <f>IFERROR(VLOOKUP(E621,hoja!A:C,3,FALSE),0)</f>
        <v>0358</v>
      </c>
      <c r="I621" s="24" t="str">
        <f t="shared" si="97"/>
        <v>03910358</v>
      </c>
      <c r="K621" s="23">
        <v>587</v>
      </c>
      <c r="L621" s="23" t="str">
        <f>IF(B621=F621,"REGIONAL","NACIONAL")</f>
        <v>NACIONAL</v>
      </c>
      <c r="M621" s="23" t="s">
        <v>621</v>
      </c>
      <c r="N621" s="23" t="s">
        <v>624</v>
      </c>
      <c r="O621" s="23">
        <f t="shared" si="99"/>
        <v>12</v>
      </c>
      <c r="P621" s="23" t="str">
        <f t="shared" si="98"/>
        <v>03910358La vega</v>
      </c>
    </row>
    <row r="622" spans="1:16" ht="14.45" hidden="1">
      <c r="A622" s="26" t="s">
        <v>709</v>
      </c>
      <c r="B622" s="23" t="str">
        <f>IFERROR(VLOOKUP(A622,hoja!$A$2:$E$970,4,FALSE),0)</f>
        <v>CENTRO</v>
      </c>
      <c r="C622" s="23" t="str">
        <f>IFERROR(VLOOKUP(A622,hoja!$A$2:$E$1370,5,FALSE),0)</f>
        <v>LA DORADA</v>
      </c>
      <c r="D622" s="23" t="str">
        <f>IFERROR(VLOOKUP(A622,hoja!A:D,3,FALSE),0)</f>
        <v>0391</v>
      </c>
      <c r="E622" s="23" t="s">
        <v>630</v>
      </c>
      <c r="F622" s="23" t="str">
        <f>IFERROR(VLOOKUP(E622,hoja!$A$2:$E$970,4,FALSE),0)</f>
        <v>CENTRO</v>
      </c>
      <c r="G622" s="23" t="str">
        <f>IFERROR(VLOOKUP(E622,hoja!$A$2:$E$970,5,FALSE),0)</f>
        <v>SESQUILÉ</v>
      </c>
      <c r="H622" s="103" t="str">
        <f>IFERROR(VLOOKUP(E622,hoja!A:C,3,FALSE),0)</f>
        <v>1501</v>
      </c>
      <c r="I622" s="24" t="str">
        <f t="shared" si="97"/>
        <v>03911501</v>
      </c>
      <c r="J622" s="23">
        <v>10.166666666802485</v>
      </c>
      <c r="K622" s="23">
        <v>231.762</v>
      </c>
      <c r="L622" s="23" t="str">
        <f t="shared" si="106"/>
        <v>REGIONAL</v>
      </c>
      <c r="M622" s="23" t="s">
        <v>618</v>
      </c>
      <c r="N622" s="23" t="str" cm="1">
        <f t="array" ref="N622">IFERROR(IF(M622="Principal","LES_ACTIVE",LES_INACTIVE),0)</f>
        <v>LES_ACTIVE</v>
      </c>
      <c r="O622" s="23">
        <f t="shared" si="99"/>
        <v>25</v>
      </c>
      <c r="P622" s="23" t="str">
        <f t="shared" si="98"/>
        <v>03911501Principal</v>
      </c>
    </row>
    <row r="623" spans="1:16" ht="14.45" hidden="1">
      <c r="A623" s="26" t="s">
        <v>709</v>
      </c>
      <c r="B623" s="23" t="str">
        <f>IFERROR(VLOOKUP(A623,hoja!$A$2:$E$970,4,FALSE),0)</f>
        <v>CENTRO</v>
      </c>
      <c r="C623" s="23" t="str">
        <f>IFERROR(VLOOKUP(A623,hoja!$A$2:$E$1370,5,FALSE),0)</f>
        <v>LA DORADA</v>
      </c>
      <c r="D623" s="23" t="str">
        <f>IFERROR(VLOOKUP(A623,hoja!A:D,3,FALSE),0)</f>
        <v>0391</v>
      </c>
      <c r="E623" s="23" t="s">
        <v>751</v>
      </c>
      <c r="F623" s="23" t="str">
        <f>IFERROR(VLOOKUP(E623,hoja!$A$2:$E$970,4,FALSE),0)</f>
        <v>CENTRO</v>
      </c>
      <c r="G623" s="23" t="str">
        <f>IFERROR(VLOOKUP(E623,hoja!$A$2:$E$970,5,FALSE),0)</f>
        <v>BOGOTÁ</v>
      </c>
      <c r="H623" s="103" t="str">
        <f>IFERROR(VLOOKUP(E623,hoja!A:C,3,FALSE),0)</f>
        <v>0002A</v>
      </c>
      <c r="I623" s="24" t="str">
        <f t="shared" si="97"/>
        <v>03910002A</v>
      </c>
      <c r="J623" s="23">
        <v>15.049999999988358</v>
      </c>
      <c r="K623" s="23">
        <v>197.92</v>
      </c>
      <c r="L623" s="23" t="str">
        <f t="shared" si="106"/>
        <v>REGIONAL</v>
      </c>
      <c r="M623" s="23" t="s">
        <v>623</v>
      </c>
      <c r="N623" s="23" t="s">
        <v>624</v>
      </c>
      <c r="O623" s="23">
        <f t="shared" si="99"/>
        <v>25</v>
      </c>
      <c r="P623" s="23" t="str">
        <f t="shared" si="98"/>
        <v>03910002AFacatativa</v>
      </c>
    </row>
    <row r="624" spans="1:16" ht="14.45" hidden="1">
      <c r="A624" s="26" t="s">
        <v>709</v>
      </c>
      <c r="B624" s="23" t="str">
        <f>IFERROR(VLOOKUP(A624,hoja!$A$2:$E$970,4,FALSE),0)</f>
        <v>CENTRO</v>
      </c>
      <c r="C624" s="23" t="str">
        <f>IFERROR(VLOOKUP(A624,hoja!$A$2:$E$1370,5,FALSE),0)</f>
        <v>LA DORADA</v>
      </c>
      <c r="D624" s="23" t="str">
        <f>IFERROR(VLOOKUP(A624,hoja!A:D,3,FALSE),0)</f>
        <v>0391</v>
      </c>
      <c r="E624" s="23" t="s">
        <v>751</v>
      </c>
      <c r="F624" s="23" t="str">
        <f>IFERROR(VLOOKUP(E624,hoja!$A$2:$E$970,4,FALSE),0)</f>
        <v>CENTRO</v>
      </c>
      <c r="G624" s="23" t="str">
        <f>IFERROR(VLOOKUP(E624,hoja!$A$2:$E$970,5,FALSE),0)</f>
        <v>BOGOTÁ</v>
      </c>
      <c r="H624" s="103" t="str">
        <f>IFERROR(VLOOKUP(E624,hoja!A:C,3,FALSE),0)</f>
        <v>0002A</v>
      </c>
      <c r="I624" s="24" t="str">
        <f t="shared" si="97"/>
        <v>03910002A</v>
      </c>
      <c r="K624" s="23">
        <v>187</v>
      </c>
      <c r="L624" s="23" t="str">
        <f t="shared" si="106"/>
        <v>REGIONAL</v>
      </c>
      <c r="M624" s="23" t="s">
        <v>621</v>
      </c>
      <c r="N624" s="23" t="s">
        <v>624</v>
      </c>
      <c r="O624" s="23">
        <f t="shared" si="99"/>
        <v>25</v>
      </c>
      <c r="P624" s="23" t="str">
        <f t="shared" si="98"/>
        <v>03910002ALa vega</v>
      </c>
    </row>
    <row r="625" spans="1:16" ht="14.45" hidden="1">
      <c r="A625" s="26" t="s">
        <v>709</v>
      </c>
      <c r="B625" s="23" t="str">
        <f>IFERROR(VLOOKUP(A625,hoja!$A$2:$E$970,4,FALSE),0)</f>
        <v>CENTRO</v>
      </c>
      <c r="C625" s="23" t="str">
        <f>IFERROR(VLOOKUP(A625,hoja!$A$2:$E$1370,5,FALSE),0)</f>
        <v>LA DORADA</v>
      </c>
      <c r="D625" s="23" t="str">
        <f>IFERROR(VLOOKUP(A625,hoja!A:D,3,FALSE),0)</f>
        <v>0391</v>
      </c>
      <c r="E625" s="23" t="s">
        <v>633</v>
      </c>
      <c r="F625" s="23" t="str">
        <f>IFERROR(VLOOKUP(E625,hoja!$A$2:$E$970,4,FALSE),0)</f>
        <v>CENTRO</v>
      </c>
      <c r="G625" s="23" t="str">
        <f>IFERROR(VLOOKUP(E625,hoja!$A$2:$E$970,5,FALSE),0)</f>
        <v>BOGOTÁ</v>
      </c>
      <c r="H625" s="103" t="str">
        <f>IFERROR(VLOOKUP(E625,hoja!A:C,3,FALSE),0)</f>
        <v>0002</v>
      </c>
      <c r="I625" s="24" t="str">
        <f t="shared" si="97"/>
        <v>03910002</v>
      </c>
      <c r="J625" s="23">
        <v>17.083333333313931</v>
      </c>
      <c r="K625" s="23">
        <v>195.48699999999999</v>
      </c>
      <c r="L625" s="23" t="str">
        <f t="shared" si="106"/>
        <v>REGIONAL</v>
      </c>
      <c r="M625" s="23" t="s">
        <v>623</v>
      </c>
      <c r="N625" s="23" t="s">
        <v>624</v>
      </c>
      <c r="O625" s="23">
        <f t="shared" si="99"/>
        <v>25</v>
      </c>
      <c r="P625" s="23" t="str">
        <f t="shared" si="98"/>
        <v>03910002Facatativa</v>
      </c>
    </row>
    <row r="626" spans="1:16" ht="14.45" hidden="1">
      <c r="A626" s="26" t="s">
        <v>709</v>
      </c>
      <c r="B626" s="23" t="str">
        <f>IFERROR(VLOOKUP(A626,hoja!$A$2:$E$970,4,FALSE),0)</f>
        <v>CENTRO</v>
      </c>
      <c r="C626" s="23" t="str">
        <f>IFERROR(VLOOKUP(A626,hoja!$A$2:$E$1370,5,FALSE),0)</f>
        <v>LA DORADA</v>
      </c>
      <c r="D626" s="23" t="str">
        <f>IFERROR(VLOOKUP(A626,hoja!A:D,3,FALSE),0)</f>
        <v>0391</v>
      </c>
      <c r="E626" s="23" t="s">
        <v>633</v>
      </c>
      <c r="F626" s="23" t="str">
        <f>IFERROR(VLOOKUP(E626,hoja!$A$2:$E$970,4,FALSE),0)</f>
        <v>CENTRO</v>
      </c>
      <c r="G626" s="23" t="str">
        <f>IFERROR(VLOOKUP(E626,hoja!$A$2:$E$970,5,FALSE),0)</f>
        <v>BOGOTÁ</v>
      </c>
      <c r="H626" s="103" t="str">
        <f>IFERROR(VLOOKUP(E626,hoja!A:C,3,FALSE),0)</f>
        <v>0002</v>
      </c>
      <c r="I626" s="24" t="str">
        <f t="shared" si="97"/>
        <v>03910002</v>
      </c>
      <c r="K626" s="23">
        <v>203</v>
      </c>
      <c r="L626" s="23" t="str">
        <f t="shared" si="106"/>
        <v>REGIONAL</v>
      </c>
      <c r="M626" s="23" t="s">
        <v>621</v>
      </c>
      <c r="N626" s="23" t="s">
        <v>624</v>
      </c>
      <c r="O626" s="23">
        <f t="shared" si="99"/>
        <v>25</v>
      </c>
      <c r="P626" s="23" t="str">
        <f t="shared" si="98"/>
        <v>03910002La vega</v>
      </c>
    </row>
    <row r="627" spans="1:16" ht="14.45" hidden="1">
      <c r="A627" s="26" t="s">
        <v>709</v>
      </c>
      <c r="B627" s="23" t="str">
        <f>IFERROR(VLOOKUP(A627,hoja!$A$2:$E$970,4,FALSE),0)</f>
        <v>CENTRO</v>
      </c>
      <c r="C627" s="23" t="str">
        <f>IFERROR(VLOOKUP(A627,hoja!$A$2:$E$1370,5,FALSE),0)</f>
        <v>LA DORADA</v>
      </c>
      <c r="D627" s="23" t="str">
        <f>IFERROR(VLOOKUP(A627,hoja!A:D,3,FALSE),0)</f>
        <v>0391</v>
      </c>
      <c r="E627" s="23" t="s">
        <v>634</v>
      </c>
      <c r="F627" s="23" t="str">
        <f>IFERROR(VLOOKUP(E627,hoja!$A$2:$E$970,4,FALSE),0)</f>
        <v>CENTRO</v>
      </c>
      <c r="G627" s="23" t="str">
        <f>IFERROR(VLOOKUP(E627,hoja!$A$2:$E$970,5,FALSE),0)</f>
        <v>BOGOTÁ</v>
      </c>
      <c r="H627" s="103" t="str">
        <f>IFERROR(VLOOKUP(E627,hoja!A:C,3,FALSE),0)</f>
        <v>0011</v>
      </c>
      <c r="I627" s="24" t="str">
        <f t="shared" si="97"/>
        <v>03910011</v>
      </c>
      <c r="J627" s="23">
        <v>10.075000000011642</v>
      </c>
      <c r="K627" s="23">
        <v>197.79849999999999</v>
      </c>
      <c r="L627" s="23" t="str">
        <f t="shared" si="106"/>
        <v>REGIONAL</v>
      </c>
      <c r="M627" s="23" t="s">
        <v>623</v>
      </c>
      <c r="N627" s="23" t="s">
        <v>624</v>
      </c>
      <c r="O627" s="23">
        <f t="shared" si="99"/>
        <v>25</v>
      </c>
      <c r="P627" s="23" t="str">
        <f t="shared" si="98"/>
        <v>03910011Facatativa</v>
      </c>
    </row>
    <row r="628" spans="1:16" ht="14.45" hidden="1">
      <c r="A628" s="26" t="s">
        <v>709</v>
      </c>
      <c r="B628" s="23" t="str">
        <f>IFERROR(VLOOKUP(A628,hoja!$A$2:$E$970,4,FALSE),0)</f>
        <v>CENTRO</v>
      </c>
      <c r="C628" s="23" t="str">
        <f>IFERROR(VLOOKUP(A628,hoja!$A$2:$E$1370,5,FALSE),0)</f>
        <v>LA DORADA</v>
      </c>
      <c r="D628" s="23" t="str">
        <f>IFERROR(VLOOKUP(A628,hoja!A:D,3,FALSE),0)</f>
        <v>0391</v>
      </c>
      <c r="E628" s="23" t="s">
        <v>634</v>
      </c>
      <c r="F628" s="23" t="str">
        <f>IFERROR(VLOOKUP(E628,hoja!$A$2:$E$970,4,FALSE),0)</f>
        <v>CENTRO</v>
      </c>
      <c r="G628" s="23" t="str">
        <f>IFERROR(VLOOKUP(E628,hoja!$A$2:$E$970,5,FALSE),0)</f>
        <v>BOGOTÁ</v>
      </c>
      <c r="H628" s="103" t="str">
        <f>IFERROR(VLOOKUP(E628,hoja!A:C,3,FALSE),0)</f>
        <v>0011</v>
      </c>
      <c r="I628" s="24" t="str">
        <f t="shared" si="97"/>
        <v>03910011</v>
      </c>
      <c r="K628" s="23">
        <v>210</v>
      </c>
      <c r="L628" s="23" t="str">
        <f t="shared" si="106"/>
        <v>REGIONAL</v>
      </c>
      <c r="M628" s="23" t="s">
        <v>621</v>
      </c>
      <c r="N628" s="23" t="s">
        <v>624</v>
      </c>
      <c r="O628" s="23">
        <f t="shared" si="99"/>
        <v>25</v>
      </c>
      <c r="P628" s="23" t="str">
        <f t="shared" si="98"/>
        <v>03910011La vega</v>
      </c>
    </row>
    <row r="629" spans="1:16" ht="14.45" hidden="1">
      <c r="A629" s="26" t="s">
        <v>709</v>
      </c>
      <c r="B629" s="23" t="str">
        <f>IFERROR(VLOOKUP(A629,hoja!$A$2:$E$970,4,FALSE),0)</f>
        <v>CENTRO</v>
      </c>
      <c r="C629" s="23" t="str">
        <f>IFERROR(VLOOKUP(A629,hoja!$A$2:$E$1370,5,FALSE),0)</f>
        <v>LA DORADA</v>
      </c>
      <c r="D629" s="23" t="str">
        <f>IFERROR(VLOOKUP(A629,hoja!A:D,3,FALSE),0)</f>
        <v>0391</v>
      </c>
      <c r="E629" s="23" t="s">
        <v>635</v>
      </c>
      <c r="F629" s="23" t="str">
        <f>IFERROR(VLOOKUP(E629,hoja!$A$2:$E$970,4,FALSE),0)</f>
        <v>CENTRO</v>
      </c>
      <c r="G629" s="23" t="str">
        <f>IFERROR(VLOOKUP(E629,hoja!$A$2:$E$970,5,FALSE),0)</f>
        <v>BOGOTÁ</v>
      </c>
      <c r="H629" s="103" t="str">
        <f>IFERROR(VLOOKUP(E629,hoja!A:C,3,FALSE),0)</f>
        <v>0021</v>
      </c>
      <c r="I629" s="24" t="str">
        <f t="shared" si="97"/>
        <v>03910021</v>
      </c>
      <c r="J629" s="23">
        <v>14.424999999871943</v>
      </c>
      <c r="K629" s="23">
        <v>196.19399999999999</v>
      </c>
      <c r="L629" s="23" t="str">
        <f t="shared" si="106"/>
        <v>REGIONAL</v>
      </c>
      <c r="M629" s="23" t="s">
        <v>623</v>
      </c>
      <c r="N629" s="23" t="s">
        <v>624</v>
      </c>
      <c r="O629" s="23">
        <f t="shared" si="99"/>
        <v>25</v>
      </c>
      <c r="P629" s="23" t="str">
        <f t="shared" si="98"/>
        <v>03910021Facatativa</v>
      </c>
    </row>
    <row r="630" spans="1:16" ht="14.45" hidden="1">
      <c r="A630" s="26" t="s">
        <v>709</v>
      </c>
      <c r="B630" s="23" t="str">
        <f>IFERROR(VLOOKUP(A630,hoja!$A$2:$E$970,4,FALSE),0)</f>
        <v>CENTRO</v>
      </c>
      <c r="C630" s="23" t="str">
        <f>IFERROR(VLOOKUP(A630,hoja!$A$2:$E$1370,5,FALSE),0)</f>
        <v>LA DORADA</v>
      </c>
      <c r="D630" s="23" t="str">
        <f>IFERROR(VLOOKUP(A630,hoja!A:D,3,FALSE),0)</f>
        <v>0391</v>
      </c>
      <c r="E630" s="23" t="s">
        <v>635</v>
      </c>
      <c r="F630" s="23" t="str">
        <f>IFERROR(VLOOKUP(E630,hoja!$A$2:$E$970,4,FALSE),0)</f>
        <v>CENTRO</v>
      </c>
      <c r="G630" s="23" t="str">
        <f>IFERROR(VLOOKUP(E630,hoja!$A$2:$E$970,5,FALSE),0)</f>
        <v>BOGOTÁ</v>
      </c>
      <c r="H630" s="103" t="str">
        <f>IFERROR(VLOOKUP(E630,hoja!A:C,3,FALSE),0)</f>
        <v>0021</v>
      </c>
      <c r="I630" s="24" t="str">
        <f t="shared" si="97"/>
        <v>03910021</v>
      </c>
      <c r="K630" s="23">
        <v>200</v>
      </c>
      <c r="L630" s="23" t="str">
        <f t="shared" si="106"/>
        <v>REGIONAL</v>
      </c>
      <c r="M630" s="23" t="s">
        <v>621</v>
      </c>
      <c r="N630" s="23" t="s">
        <v>624</v>
      </c>
      <c r="O630" s="23">
        <f t="shared" si="99"/>
        <v>25</v>
      </c>
      <c r="P630" s="23" t="str">
        <f t="shared" si="98"/>
        <v>03910021La vega</v>
      </c>
    </row>
    <row r="631" spans="1:16" ht="14.45" hidden="1">
      <c r="A631" s="26" t="s">
        <v>709</v>
      </c>
      <c r="B631" s="23" t="str">
        <f>IFERROR(VLOOKUP(A631,hoja!$A$2:$E$970,4,FALSE),0)</f>
        <v>CENTRO</v>
      </c>
      <c r="C631" s="23" t="str">
        <f>IFERROR(VLOOKUP(A631,hoja!$A$2:$E$1370,5,FALSE),0)</f>
        <v>LA DORADA</v>
      </c>
      <c r="D631" s="23" t="str">
        <f>IFERROR(VLOOKUP(A631,hoja!A:D,3,FALSE),0)</f>
        <v>0391</v>
      </c>
      <c r="E631" s="23" t="s">
        <v>679</v>
      </c>
      <c r="F631" s="23" t="str">
        <f>IFERROR(VLOOKUP(E631,hoja!$A$2:$E$970,4,FALSE),0)</f>
        <v>CENTRO</v>
      </c>
      <c r="G631" s="23" t="str">
        <f>IFERROR(VLOOKUP(E631,hoja!$A$2:$E$970,5,FALSE),0)</f>
        <v>NEIVA</v>
      </c>
      <c r="H631" s="103" t="str">
        <f>IFERROR(VLOOKUP(E631,hoja!A:C,3,FALSE),0)</f>
        <v>0385</v>
      </c>
      <c r="I631" s="24" t="str">
        <f t="shared" ref="I631:I694" si="107">D631&amp;H631</f>
        <v>03910385</v>
      </c>
      <c r="J631" s="23">
        <v>17.244722222210839</v>
      </c>
      <c r="K631" s="23">
        <v>347.08100000000002</v>
      </c>
      <c r="L631" s="23" t="str">
        <f t="shared" si="106"/>
        <v>REGIONAL</v>
      </c>
      <c r="M631" s="23" t="s">
        <v>618</v>
      </c>
      <c r="N631" s="23" t="str" cm="1">
        <f t="array" ref="N631">IFERROR(IF(M631="Principal","LES_ACTIVE",LES_INACTIVE),0)</f>
        <v>LES_ACTIVE</v>
      </c>
      <c r="O631" s="23">
        <f t="shared" si="99"/>
        <v>16</v>
      </c>
      <c r="P631" s="23" t="str">
        <f t="shared" ref="P631:P694" si="108">D631&amp;H631&amp;M631</f>
        <v>03910385Principal</v>
      </c>
    </row>
    <row r="632" spans="1:16" ht="14.45" hidden="1">
      <c r="A632" s="26" t="s">
        <v>709</v>
      </c>
      <c r="B632" s="23" t="str">
        <f>IFERROR(VLOOKUP(A632,hoja!$A$2:$E$970,4,FALSE),0)</f>
        <v>CENTRO</v>
      </c>
      <c r="C632" s="23" t="str">
        <f>IFERROR(VLOOKUP(A632,hoja!$A$2:$E$1370,5,FALSE),0)</f>
        <v>LA DORADA</v>
      </c>
      <c r="D632" s="23" t="str">
        <f>IFERROR(VLOOKUP(A632,hoja!A:D,3,FALSE),0)</f>
        <v>0391</v>
      </c>
      <c r="E632" s="23" t="s">
        <v>687</v>
      </c>
      <c r="F632" s="23" t="str">
        <f>IFERROR(VLOOKUP(E632,hoja!$A$2:$E$970,4,FALSE),0)</f>
        <v>OCCIDENTE</v>
      </c>
      <c r="G632" s="23" t="str">
        <f>IFERROR(VLOOKUP(E632,hoja!$A$2:$E$970,5,FALSE),0)</f>
        <v>TULUÁ</v>
      </c>
      <c r="H632" s="103" t="str">
        <f>IFERROR(VLOOKUP(E632,hoja!A:C,3,FALSE),0)</f>
        <v>2007</v>
      </c>
      <c r="I632" s="24" t="str">
        <f t="shared" si="107"/>
        <v>03912007</v>
      </c>
      <c r="J632" s="23">
        <v>18.600000000034925</v>
      </c>
      <c r="K632" s="23">
        <v>310.56700000000001</v>
      </c>
      <c r="L632" s="23" t="str">
        <f>IF(B632=F632,"REGIONAL","NACIONAL")</f>
        <v>NACIONAL</v>
      </c>
      <c r="M632" s="23" t="s">
        <v>618</v>
      </c>
      <c r="N632" s="23" t="str" cm="1">
        <f t="array" ref="N632">IFERROR(IF(M632="Principal","LES_ACTIVE",LES_INACTIVE),0)</f>
        <v>LES_ACTIVE</v>
      </c>
      <c r="O632" s="23">
        <f t="shared" si="99"/>
        <v>16</v>
      </c>
      <c r="P632" s="23" t="str">
        <f t="shared" si="108"/>
        <v>03912007Principal</v>
      </c>
    </row>
    <row r="633" spans="1:16" ht="14.45" hidden="1">
      <c r="A633" s="26" t="s">
        <v>709</v>
      </c>
      <c r="B633" s="23" t="str">
        <f>IFERROR(VLOOKUP(A633,hoja!$A$2:$E$970,4,FALSE),0)</f>
        <v>CENTRO</v>
      </c>
      <c r="C633" s="23" t="str">
        <f>IFERROR(VLOOKUP(A633,hoja!$A$2:$E$1370,5,FALSE),0)</f>
        <v>LA DORADA</v>
      </c>
      <c r="D633" s="23" t="str">
        <f>IFERROR(VLOOKUP(A633,hoja!A:D,3,FALSE),0)</f>
        <v>0391</v>
      </c>
      <c r="E633" s="23" t="s">
        <v>641</v>
      </c>
      <c r="F633" s="23" t="str">
        <f>IFERROR(VLOOKUP(E633,hoja!$A$2:$E$970,4,FALSE),0)</f>
        <v>ANTIOQUIA</v>
      </c>
      <c r="G633" s="23" t="str">
        <f>IFERROR(VLOOKUP(E633,hoja!$A$2:$E$970,5,FALSE),0)</f>
        <v>MEDELLÍN</v>
      </c>
      <c r="H633" s="103" t="str">
        <f>IFERROR(VLOOKUP(E633,hoja!A:C,3,FALSE),0)</f>
        <v>0079</v>
      </c>
      <c r="I633" s="24" t="str">
        <f t="shared" si="107"/>
        <v>03910079</v>
      </c>
      <c r="J633" s="23">
        <v>23.349999999976717</v>
      </c>
      <c r="K633" s="23">
        <v>246.61500000000001</v>
      </c>
      <c r="L633" s="23" t="str">
        <f t="shared" ref="L633:L635" si="109">IF(B633=F633,"REGIONAL","NACIONAL")</f>
        <v>NACIONAL</v>
      </c>
      <c r="M633" s="23" t="s">
        <v>618</v>
      </c>
      <c r="N633" s="23" t="str" cm="1">
        <f t="array" ref="N633">IFERROR(IF(M633="Principal","LES_ACTIVE",LES_INACTIVE),0)</f>
        <v>LES_ACTIVE</v>
      </c>
      <c r="O633" s="23">
        <f t="shared" ref="O633:O696" si="110">IF(K633&lt;=250,25,IF(K633&lt;=500,16,IF(K633&lt;=800,12,IF(K633&lt;=1100,8,IF(K633&lt;=1400,6,IF(K633&lt;=1700,5))))))</f>
        <v>25</v>
      </c>
      <c r="P633" s="23" t="str">
        <f t="shared" si="108"/>
        <v>03910079Principal</v>
      </c>
    </row>
    <row r="634" spans="1:16" ht="14.45" hidden="1">
      <c r="A634" s="26" t="s">
        <v>709</v>
      </c>
      <c r="B634" s="23" t="str">
        <f>IFERROR(VLOOKUP(A634,hoja!$A$2:$E$970,4,FALSE),0)</f>
        <v>CENTRO</v>
      </c>
      <c r="C634" s="23" t="str">
        <f>IFERROR(VLOOKUP(A634,hoja!$A$2:$E$1370,5,FALSE),0)</f>
        <v>LA DORADA</v>
      </c>
      <c r="D634" s="23" t="str">
        <f>IFERROR(VLOOKUP(A634,hoja!A:D,3,FALSE),0)</f>
        <v>0391</v>
      </c>
      <c r="E634" s="23" t="s">
        <v>672</v>
      </c>
      <c r="F634" s="23" t="str">
        <f>IFERROR(VLOOKUP(E634,hoja!$A$2:$E$970,4,FALSE),0)</f>
        <v>ANTIOQUIA</v>
      </c>
      <c r="G634" s="23" t="str">
        <f>IFERROR(VLOOKUP(E634,hoja!$A$2:$E$970,5,FALSE),0)</f>
        <v>MEDELLÍN</v>
      </c>
      <c r="H634" s="103" t="str">
        <f>IFERROR(VLOOKUP(E634,hoja!A:C,3,FALSE),0)</f>
        <v>0092</v>
      </c>
      <c r="I634" s="24" t="str">
        <f t="shared" si="107"/>
        <v>03910092</v>
      </c>
      <c r="J634" s="23">
        <v>29.586666666611563</v>
      </c>
      <c r="K634" s="23">
        <v>244.273</v>
      </c>
      <c r="L634" s="23" t="str">
        <f t="shared" si="109"/>
        <v>NACIONAL</v>
      </c>
      <c r="M634" s="23" t="s">
        <v>618</v>
      </c>
      <c r="N634" s="23" t="str" cm="1">
        <f t="array" ref="N634">IFERROR(IF(M634="Principal","LES_ACTIVE",LES_INACTIVE),0)</f>
        <v>LES_ACTIVE</v>
      </c>
      <c r="O634" s="23">
        <f t="shared" si="110"/>
        <v>25</v>
      </c>
      <c r="P634" s="23" t="str">
        <f t="shared" si="108"/>
        <v>03910092Principal</v>
      </c>
    </row>
    <row r="635" spans="1:16" ht="14.45" hidden="1">
      <c r="A635" s="26" t="s">
        <v>709</v>
      </c>
      <c r="B635" s="23" t="str">
        <f>IFERROR(VLOOKUP(A635,hoja!$A$2:$E$970,4,FALSE),0)</f>
        <v>CENTRO</v>
      </c>
      <c r="C635" s="23" t="str">
        <f>IFERROR(VLOOKUP(A635,hoja!$A$2:$E$1370,5,FALSE),0)</f>
        <v>LA DORADA</v>
      </c>
      <c r="D635" s="23" t="str">
        <f>IFERROR(VLOOKUP(A635,hoja!A:D,3,FALSE),0)</f>
        <v>0391</v>
      </c>
      <c r="E635" s="23" t="s">
        <v>644</v>
      </c>
      <c r="F635" s="23" t="str">
        <f>IFERROR(VLOOKUP(E635,hoja!$A$2:$E$970,4,FALSE),0)</f>
        <v>OCCIDENTE</v>
      </c>
      <c r="G635" s="23" t="str">
        <f>IFERROR(VLOOKUP(E635,hoja!$A$2:$E$970,5,FALSE),0)</f>
        <v>PEREIRA</v>
      </c>
      <c r="H635" s="103" t="str">
        <f>IFERROR(VLOOKUP(E635,hoja!A:C,3,FALSE),0)</f>
        <v>0198</v>
      </c>
      <c r="I635" s="24" t="str">
        <f t="shared" si="107"/>
        <v>03910198</v>
      </c>
      <c r="J635" s="23">
        <v>6.7916666667151731</v>
      </c>
      <c r="K635" s="23">
        <v>230.06299999999999</v>
      </c>
      <c r="L635" s="23" t="str">
        <f t="shared" si="109"/>
        <v>NACIONAL</v>
      </c>
      <c r="M635" s="23" t="s">
        <v>618</v>
      </c>
      <c r="N635" s="23" t="str" cm="1">
        <f t="array" ref="N635">IFERROR(IF(M635="Principal","LES_ACTIVE",LES_INACTIVE),0)</f>
        <v>LES_ACTIVE</v>
      </c>
      <c r="O635" s="23">
        <f t="shared" si="110"/>
        <v>25</v>
      </c>
      <c r="P635" s="23" t="str">
        <f t="shared" si="108"/>
        <v>03910198Principal</v>
      </c>
    </row>
    <row r="636" spans="1:16" ht="14.45" hidden="1">
      <c r="A636" s="26" t="s">
        <v>710</v>
      </c>
      <c r="B636" s="23" t="str">
        <f>IFERROR(VLOOKUP(A636,hoja!$A$2:$E$970,4,FALSE),0)</f>
        <v>CENTRO</v>
      </c>
      <c r="C636" s="23" t="str">
        <f>IFERROR(VLOOKUP(A636,hoja!$A$2:$E$1370,5,FALSE),0)</f>
        <v>LA MESA</v>
      </c>
      <c r="D636" s="23" t="str">
        <f>IFERROR(VLOOKUP(A636,hoja!A:D,3,FALSE),0)</f>
        <v>0024</v>
      </c>
      <c r="E636" s="23" t="s">
        <v>630</v>
      </c>
      <c r="F636" s="23" t="str">
        <f>IFERROR(VLOOKUP(E636,hoja!$A$2:$E$970,4,FALSE),0)</f>
        <v>CENTRO</v>
      </c>
      <c r="G636" s="23" t="str">
        <f>IFERROR(VLOOKUP(E636,hoja!$A$2:$E$970,5,FALSE),0)</f>
        <v>SESQUILÉ</v>
      </c>
      <c r="H636" s="103" t="str">
        <f>IFERROR(VLOOKUP(E636,hoja!A:C,3,FALSE),0)</f>
        <v>1501</v>
      </c>
      <c r="I636" s="24" t="str">
        <f t="shared" si="107"/>
        <v>00241501</v>
      </c>
      <c r="J636" s="23">
        <v>4.2868055554863531</v>
      </c>
      <c r="K636" s="23">
        <v>122.58199999999999</v>
      </c>
      <c r="L636" s="23" t="str">
        <f t="shared" si="106"/>
        <v>REGIONAL</v>
      </c>
      <c r="M636" s="23" t="s">
        <v>618</v>
      </c>
      <c r="N636" s="23" t="str" cm="1">
        <f t="array" ref="N636">IFERROR(IF(M636="Principal","LES_ACTIVE",LES_INACTIVE),0)</f>
        <v>LES_ACTIVE</v>
      </c>
      <c r="O636" s="23">
        <f t="shared" si="110"/>
        <v>25</v>
      </c>
      <c r="P636" s="23" t="str">
        <f t="shared" si="108"/>
        <v>00241501Principal</v>
      </c>
    </row>
    <row r="637" spans="1:16" ht="14.45" hidden="1">
      <c r="A637" s="26" t="s">
        <v>710</v>
      </c>
      <c r="B637" s="23" t="str">
        <f>IFERROR(VLOOKUP(A637,hoja!$A$2:$E$970,4,FALSE),0)</f>
        <v>CENTRO</v>
      </c>
      <c r="C637" s="23" t="str">
        <f>IFERROR(VLOOKUP(A637,hoja!$A$2:$E$1370,5,FALSE),0)</f>
        <v>LA MESA</v>
      </c>
      <c r="D637" s="23" t="str">
        <f>IFERROR(VLOOKUP(A637,hoja!A:D,3,FALSE),0)</f>
        <v>0024</v>
      </c>
      <c r="E637" s="23" t="s">
        <v>751</v>
      </c>
      <c r="F637" s="23" t="str">
        <f>IFERROR(VLOOKUP(E637,hoja!$A$2:$E$970,4,FALSE),0)</f>
        <v>CENTRO</v>
      </c>
      <c r="G637" s="23" t="str">
        <f>IFERROR(VLOOKUP(E637,hoja!$A$2:$E$970,5,FALSE),0)</f>
        <v>BOGOTÁ</v>
      </c>
      <c r="H637" s="103" t="str">
        <f>IFERROR(VLOOKUP(E637,hoja!A:C,3,FALSE),0)</f>
        <v>0002A</v>
      </c>
      <c r="I637" s="24" t="str">
        <f t="shared" si="107"/>
        <v>00240002A</v>
      </c>
      <c r="J637" s="23">
        <v>2.2999999999883585</v>
      </c>
      <c r="K637" s="23">
        <v>69.831999999999994</v>
      </c>
      <c r="L637" s="23" t="s">
        <v>752</v>
      </c>
      <c r="M637" s="23" t="s">
        <v>618</v>
      </c>
      <c r="N637" s="23" t="str" cm="1">
        <f t="array" ref="N637">IFERROR(IF(M637="Principal","LES_ACTIVE",LES_INACTIVE),0)</f>
        <v>LES_ACTIVE</v>
      </c>
      <c r="O637" s="23">
        <f t="shared" si="110"/>
        <v>25</v>
      </c>
      <c r="P637" s="23" t="str">
        <f t="shared" si="108"/>
        <v>00240002APrincipal</v>
      </c>
    </row>
    <row r="638" spans="1:16" ht="14.45" hidden="1">
      <c r="A638" s="26" t="s">
        <v>710</v>
      </c>
      <c r="B638" s="23" t="str">
        <f>IFERROR(VLOOKUP(A638,hoja!$A$2:$E$970,4,FALSE),0)</f>
        <v>CENTRO</v>
      </c>
      <c r="C638" s="23" t="str">
        <f>IFERROR(VLOOKUP(A638,hoja!$A$2:$E$1370,5,FALSE),0)</f>
        <v>LA MESA</v>
      </c>
      <c r="D638" s="23" t="str">
        <f>IFERROR(VLOOKUP(A638,hoja!A:D,3,FALSE),0)</f>
        <v>0024</v>
      </c>
      <c r="E638" s="23" t="s">
        <v>633</v>
      </c>
      <c r="F638" s="23" t="str">
        <f>IFERROR(VLOOKUP(E638,hoja!$A$2:$E$970,4,FALSE),0)</f>
        <v>CENTRO</v>
      </c>
      <c r="G638" s="23" t="str">
        <f>IFERROR(VLOOKUP(E638,hoja!$A$2:$E$970,5,FALSE),0)</f>
        <v>BOGOTÁ</v>
      </c>
      <c r="H638" s="103" t="str">
        <f>IFERROR(VLOOKUP(E638,hoja!A:C,3,FALSE),0)</f>
        <v>0002</v>
      </c>
      <c r="I638" s="24" t="str">
        <f t="shared" si="107"/>
        <v>00240002</v>
      </c>
      <c r="K638" s="23">
        <v>70</v>
      </c>
      <c r="L638" s="23" t="s">
        <v>752</v>
      </c>
      <c r="M638" s="23" t="s">
        <v>618</v>
      </c>
      <c r="N638" s="23" t="str" cm="1">
        <f t="array" ref="N638">IFERROR(IF(M638="Principal","LES_ACTIVE",LES_INACTIVE),0)</f>
        <v>LES_ACTIVE</v>
      </c>
      <c r="O638" s="23">
        <f t="shared" si="110"/>
        <v>25</v>
      </c>
      <c r="P638" s="23" t="str">
        <f t="shared" si="108"/>
        <v>00240002Principal</v>
      </c>
    </row>
    <row r="639" spans="1:16" ht="14.45" hidden="1">
      <c r="A639" s="26" t="s">
        <v>710</v>
      </c>
      <c r="B639" s="23" t="str">
        <f>IFERROR(VLOOKUP(A639,hoja!$A$2:$E$970,4,FALSE),0)</f>
        <v>CENTRO</v>
      </c>
      <c r="C639" s="23" t="str">
        <f>IFERROR(VLOOKUP(A639,hoja!$A$2:$E$1370,5,FALSE),0)</f>
        <v>LA MESA</v>
      </c>
      <c r="D639" s="23" t="str">
        <f>IFERROR(VLOOKUP(A639,hoja!A:D,3,FALSE),0)</f>
        <v>0024</v>
      </c>
      <c r="E639" s="23" t="s">
        <v>634</v>
      </c>
      <c r="F639" s="23" t="str">
        <f>IFERROR(VLOOKUP(E639,hoja!$A$2:$E$970,4,FALSE),0)</f>
        <v>CENTRO</v>
      </c>
      <c r="G639" s="23" t="str">
        <f>IFERROR(VLOOKUP(E639,hoja!$A$2:$E$970,5,FALSE),0)</f>
        <v>BOGOTÁ</v>
      </c>
      <c r="H639" s="103" t="str">
        <f>IFERROR(VLOOKUP(E639,hoja!A:C,3,FALSE),0)</f>
        <v>0011</v>
      </c>
      <c r="I639" s="24" t="str">
        <f t="shared" si="107"/>
        <v>00240011</v>
      </c>
      <c r="J639" s="23">
        <v>2.1416666666627862</v>
      </c>
      <c r="K639" s="23">
        <v>67.168499999999995</v>
      </c>
      <c r="L639" s="23" t="s">
        <v>752</v>
      </c>
      <c r="M639" s="23" t="s">
        <v>618</v>
      </c>
      <c r="N639" s="23" t="str" cm="1">
        <f t="array" ref="N639">IFERROR(IF(M639="Principal","LES_ACTIVE",LES_INACTIVE),0)</f>
        <v>LES_ACTIVE</v>
      </c>
      <c r="O639" s="23">
        <f t="shared" si="110"/>
        <v>25</v>
      </c>
      <c r="P639" s="23" t="str">
        <f t="shared" si="108"/>
        <v>00240011Principal</v>
      </c>
    </row>
    <row r="640" spans="1:16" ht="14.45" hidden="1">
      <c r="A640" s="26" t="s">
        <v>710</v>
      </c>
      <c r="B640" s="23" t="str">
        <f>IFERROR(VLOOKUP(A640,hoja!$A$2:$E$970,4,FALSE),0)</f>
        <v>CENTRO</v>
      </c>
      <c r="C640" s="23" t="str">
        <f>IFERROR(VLOOKUP(A640,hoja!$A$2:$E$1370,5,FALSE),0)</f>
        <v>LA MESA</v>
      </c>
      <c r="D640" s="23" t="str">
        <f>IFERROR(VLOOKUP(A640,hoja!A:D,3,FALSE),0)</f>
        <v>0024</v>
      </c>
      <c r="E640" s="23" t="s">
        <v>635</v>
      </c>
      <c r="F640" s="23" t="str">
        <f>IFERROR(VLOOKUP(E640,hoja!$A$2:$E$970,4,FALSE),0)</f>
        <v>CENTRO</v>
      </c>
      <c r="G640" s="23" t="str">
        <f>IFERROR(VLOOKUP(E640,hoja!$A$2:$E$970,5,FALSE),0)</f>
        <v>BOGOTÁ</v>
      </c>
      <c r="H640" s="103" t="str">
        <f>IFERROR(VLOOKUP(E640,hoja!A:C,3,FALSE),0)</f>
        <v>0021</v>
      </c>
      <c r="I640" s="24" t="str">
        <f t="shared" si="107"/>
        <v>00240021</v>
      </c>
      <c r="J640" s="23">
        <v>2.2666666666336823</v>
      </c>
      <c r="K640" s="23">
        <v>69.738</v>
      </c>
      <c r="L640" s="23" t="s">
        <v>752</v>
      </c>
      <c r="M640" s="23" t="s">
        <v>618</v>
      </c>
      <c r="N640" s="23" t="str" cm="1">
        <f t="array" ref="N640">IFERROR(IF(M640="Principal","LES_ACTIVE",LES_INACTIVE),0)</f>
        <v>LES_ACTIVE</v>
      </c>
      <c r="O640" s="23">
        <f t="shared" si="110"/>
        <v>25</v>
      </c>
      <c r="P640" s="23" t="str">
        <f t="shared" si="108"/>
        <v>00240021Principal</v>
      </c>
    </row>
    <row r="641" spans="1:16" ht="14.45" hidden="1">
      <c r="A641" s="26" t="s">
        <v>663</v>
      </c>
      <c r="B641" s="23" t="str">
        <f>IFERROR(VLOOKUP(A641,hoja!$A$2:$E$970,4,FALSE),0)</f>
        <v>CENTRO</v>
      </c>
      <c r="C641" s="23" t="str">
        <f>IFERROR(VLOOKUP(A641,hoja!$A$2:$E$1370,5,FALSE),0)</f>
        <v>MADRID</v>
      </c>
      <c r="D641" s="23" t="str">
        <f>IFERROR(VLOOKUP(A641,hoja!A:D,3,FALSE),0)</f>
        <v>0022</v>
      </c>
      <c r="E641" s="23" t="s">
        <v>71</v>
      </c>
      <c r="F641" s="23" t="str">
        <f>IFERROR(VLOOKUP(E641,hoja!$A$2:$E$970,4,FALSE),0)</f>
        <v>CENTRO</v>
      </c>
      <c r="G641" s="23" t="str">
        <f>IFERROR(VLOOKUP(E641,hoja!$A$2:$E$970,5,FALSE),0)</f>
        <v>BOGOTÁ</v>
      </c>
      <c r="H641" s="103" t="str">
        <f>IFERROR(VLOOKUP(E641,hoja!A:C,3,FALSE),0)</f>
        <v>60015</v>
      </c>
      <c r="I641" s="24" t="str">
        <f t="shared" si="107"/>
        <v>002260015</v>
      </c>
      <c r="K641" s="23">
        <v>30</v>
      </c>
      <c r="L641" s="23" t="str">
        <f t="shared" ref="L641" si="111">IF(B641=F641,"REGIONAL","NACIONAL")</f>
        <v>REGIONAL</v>
      </c>
      <c r="M641" s="23" t="s">
        <v>618</v>
      </c>
      <c r="N641" s="23" t="str" cm="1">
        <f t="array" ref="N641">IFERROR(IF(M641="Principal","LES_ACTIVE",LES_INACTIVE),0)</f>
        <v>LES_ACTIVE</v>
      </c>
      <c r="O641" s="23">
        <f t="shared" si="110"/>
        <v>25</v>
      </c>
      <c r="P641" s="23" t="str">
        <f t="shared" si="108"/>
        <v>002260015Principal</v>
      </c>
    </row>
    <row r="642" spans="1:16" ht="14.45" hidden="1">
      <c r="A642" s="26" t="s">
        <v>663</v>
      </c>
      <c r="B642" s="23" t="str">
        <f>IFERROR(VLOOKUP(A642,hoja!$A$2:$E$970,4,FALSE),0)</f>
        <v>CENTRO</v>
      </c>
      <c r="C642" s="23" t="str">
        <f>IFERROR(VLOOKUP(A642,hoja!$A$2:$E$1370,5,FALSE),0)</f>
        <v>MADRID</v>
      </c>
      <c r="D642" s="23" t="str">
        <f>IFERROR(VLOOKUP(A642,hoja!A:D,3,FALSE),0)</f>
        <v>0022</v>
      </c>
      <c r="E642" s="23" t="s">
        <v>650</v>
      </c>
      <c r="F642" s="23" t="str">
        <f>IFERROR(VLOOKUP(E642,hoja!$A$2:$E$970,4,FALSE),0)</f>
        <v>OCCIDENTE</v>
      </c>
      <c r="G642" s="23" t="str">
        <f>IFERROR(VLOOKUP(E642,hoja!$A$2:$E$970,5,FALSE),0)</f>
        <v>CALOTO</v>
      </c>
      <c r="H642" s="103" t="str">
        <f>IFERROR(VLOOKUP(E642,hoja!A:C,3,FALSE),0)</f>
        <v>0445</v>
      </c>
      <c r="I642" s="24" t="str">
        <f t="shared" si="107"/>
        <v>00220445</v>
      </c>
      <c r="J642" s="23">
        <v>40.158333333354676</v>
      </c>
      <c r="K642" s="23">
        <v>488.82299999999998</v>
      </c>
      <c r="L642" s="23" t="str">
        <f>IF(B642=F642,"REGIONAL","NACIONAL")</f>
        <v>NACIONAL</v>
      </c>
      <c r="M642" s="23" t="s">
        <v>618</v>
      </c>
      <c r="N642" s="23" t="str" cm="1">
        <f t="array" ref="N642">IFERROR(IF(M642="Principal","LES_ACTIVE",LES_INACTIVE),0)</f>
        <v>LES_ACTIVE</v>
      </c>
      <c r="O642" s="23">
        <f t="shared" si="110"/>
        <v>16</v>
      </c>
      <c r="P642" s="23" t="str">
        <f t="shared" si="108"/>
        <v>00220445Principal</v>
      </c>
    </row>
    <row r="643" spans="1:16" ht="14.45" hidden="1">
      <c r="A643" s="26" t="s">
        <v>663</v>
      </c>
      <c r="B643" s="23" t="str">
        <f>IFERROR(VLOOKUP(A643,hoja!$A$2:$E$970,4,FALSE),0)</f>
        <v>CENTRO</v>
      </c>
      <c r="C643" s="23" t="str">
        <f>IFERROR(VLOOKUP(A643,hoja!$A$2:$E$1370,5,FALSE),0)</f>
        <v>MADRID</v>
      </c>
      <c r="D643" s="23" t="str">
        <f>IFERROR(VLOOKUP(A643,hoja!A:D,3,FALSE),0)</f>
        <v>0022</v>
      </c>
      <c r="E643" s="23" t="s">
        <v>692</v>
      </c>
      <c r="F643" s="23" t="str">
        <f>IFERROR(VLOOKUP(E643,hoja!$A$2:$E$970,4,FALSE),0)</f>
        <v>SANTANDER</v>
      </c>
      <c r="G643" s="23" t="str">
        <f>IFERROR(VLOOKUP(E643,hoja!$A$2:$E$970,5,FALSE),0)</f>
        <v>BARBOSA</v>
      </c>
      <c r="H643" s="103" t="str">
        <f>IFERROR(VLOOKUP(E643,hoja!A:C,3,FALSE),0)</f>
        <v>0446</v>
      </c>
      <c r="I643" s="24" t="str">
        <f t="shared" si="107"/>
        <v>00220446</v>
      </c>
      <c r="J643" s="23">
        <v>18.500000000058208</v>
      </c>
      <c r="K643" s="23">
        <v>212.708</v>
      </c>
      <c r="L643" s="23" t="str">
        <f>IF(B643=F643,"REGIONAL","NACIONAL")</f>
        <v>NACIONAL</v>
      </c>
      <c r="M643" s="23" t="s">
        <v>618</v>
      </c>
      <c r="N643" s="23" t="str" cm="1">
        <f t="array" ref="N643">IFERROR(IF(M643="Principal","LES_ACTIVE",LES_INACTIVE),0)</f>
        <v>LES_ACTIVE</v>
      </c>
      <c r="O643" s="23">
        <f t="shared" si="110"/>
        <v>25</v>
      </c>
      <c r="P643" s="23" t="str">
        <f t="shared" si="108"/>
        <v>00220446Principal</v>
      </c>
    </row>
    <row r="644" spans="1:16" ht="14.45" hidden="1">
      <c r="A644" s="26" t="s">
        <v>663</v>
      </c>
      <c r="B644" s="23" t="str">
        <f>IFERROR(VLOOKUP(A644,hoja!$A$2:$E$970,4,FALSE),0)</f>
        <v>CENTRO</v>
      </c>
      <c r="C644" s="23" t="str">
        <f>IFERROR(VLOOKUP(A644,hoja!$A$2:$E$1370,5,FALSE),0)</f>
        <v>MADRID</v>
      </c>
      <c r="D644" s="23" t="str">
        <f>IFERROR(VLOOKUP(A644,hoja!A:D,3,FALSE),0)</f>
        <v>0022</v>
      </c>
      <c r="E644" s="23" t="s">
        <v>660</v>
      </c>
      <c r="F644" s="23" t="str">
        <f>IFERROR(VLOOKUP(E644,hoja!$A$2:$E$970,4,FALSE),0)</f>
        <v>CENTRO</v>
      </c>
      <c r="G644" s="23" t="str">
        <f>IFERROR(VLOOKUP(E644,hoja!$A$2:$E$970,5,FALSE),0)</f>
        <v>BOGOTÁ</v>
      </c>
      <c r="H644" s="103" t="str">
        <f>IFERROR(VLOOKUP(E644,hoja!A:C,3,FALSE),0)</f>
        <v>0035</v>
      </c>
      <c r="I644" s="24" t="str">
        <f t="shared" si="107"/>
        <v>00220035</v>
      </c>
      <c r="J644" s="23">
        <v>0.77499999999417923</v>
      </c>
      <c r="K644" s="23">
        <v>17.724</v>
      </c>
      <c r="L644" s="23" t="s">
        <v>752</v>
      </c>
      <c r="M644" s="23" t="s">
        <v>753</v>
      </c>
      <c r="N644" s="23" cm="1">
        <f t="array" aca="1" ref="N644" ca="1">IFERROR(IF(M644="Principal","LES_ACTIVE",LES_INACTIVE),0)</f>
        <v>0</v>
      </c>
      <c r="O644" s="23">
        <f t="shared" si="110"/>
        <v>25</v>
      </c>
      <c r="P644" s="23" t="str">
        <f t="shared" si="108"/>
        <v>00220035Tebaida</v>
      </c>
    </row>
    <row r="645" spans="1:16" ht="14.45" hidden="1">
      <c r="A645" s="26" t="s">
        <v>663</v>
      </c>
      <c r="B645" s="23" t="str">
        <f>IFERROR(VLOOKUP(A645,hoja!$A$2:$E$970,4,FALSE),0)</f>
        <v>CENTRO</v>
      </c>
      <c r="C645" s="23" t="str">
        <f>IFERROR(VLOOKUP(A645,hoja!$A$2:$E$1370,5,FALSE),0)</f>
        <v>MADRID</v>
      </c>
      <c r="D645" s="23" t="str">
        <f>IFERROR(VLOOKUP(A645,hoja!A:D,3,FALSE),0)</f>
        <v>0022</v>
      </c>
      <c r="E645" s="23" t="s">
        <v>710</v>
      </c>
      <c r="F645" s="23" t="str">
        <f>IFERROR(VLOOKUP(E645,hoja!$A$2:$E$970,4,FALSE),0)</f>
        <v>CENTRO</v>
      </c>
      <c r="G645" s="23" t="str">
        <f>IFERROR(VLOOKUP(E645,hoja!$A$2:$E$970,5,FALSE),0)</f>
        <v>LA MESA</v>
      </c>
      <c r="H645" s="103" t="str">
        <f>IFERROR(VLOOKUP(E645,hoja!A:C,3,FALSE),0)</f>
        <v>0024</v>
      </c>
      <c r="I645" s="24" t="str">
        <f t="shared" si="107"/>
        <v>00220024</v>
      </c>
      <c r="J645" s="23">
        <v>2.0833333333139308</v>
      </c>
      <c r="K645" s="23">
        <v>55.18</v>
      </c>
      <c r="L645" s="23" t="s">
        <v>752</v>
      </c>
      <c r="M645" s="23" t="s">
        <v>618</v>
      </c>
      <c r="N645" s="23" t="str" cm="1">
        <f t="array" ref="N645">IFERROR(IF(M645="Principal","LES_ACTIVE",LES_INACTIVE),0)</f>
        <v>LES_ACTIVE</v>
      </c>
      <c r="O645" s="23">
        <f t="shared" si="110"/>
        <v>25</v>
      </c>
      <c r="P645" s="23" t="str">
        <f t="shared" si="108"/>
        <v>00220024Principal</v>
      </c>
    </row>
    <row r="646" spans="1:16" ht="14.45" hidden="1">
      <c r="A646" s="26" t="s">
        <v>663</v>
      </c>
      <c r="B646" s="23" t="str">
        <f>IFERROR(VLOOKUP(A646,hoja!$A$2:$E$970,4,FALSE),0)</f>
        <v>CENTRO</v>
      </c>
      <c r="C646" s="23" t="str">
        <f>IFERROR(VLOOKUP(A646,hoja!$A$2:$E$1370,5,FALSE),0)</f>
        <v>MADRID</v>
      </c>
      <c r="D646" s="23" t="str">
        <f>IFERROR(VLOOKUP(A646,hoja!A:D,3,FALSE),0)</f>
        <v>0022</v>
      </c>
      <c r="E646" s="23" t="s">
        <v>663</v>
      </c>
      <c r="F646" s="23" t="str">
        <f>IFERROR(VLOOKUP(E646,hoja!$A$2:$E$970,4,FALSE),0)</f>
        <v>CENTRO</v>
      </c>
      <c r="G646" s="23" t="str">
        <f>IFERROR(VLOOKUP(E646,hoja!$A$2:$E$970,5,FALSE),0)</f>
        <v>MADRID</v>
      </c>
      <c r="H646" s="103" t="str">
        <f>IFERROR(VLOOKUP(E646,hoja!A:C,3,FALSE),0)</f>
        <v>0022</v>
      </c>
      <c r="I646" s="24" t="str">
        <f t="shared" si="107"/>
        <v>00220022</v>
      </c>
      <c r="K646" s="23">
        <v>10</v>
      </c>
      <c r="L646" s="23" t="s">
        <v>752</v>
      </c>
      <c r="M646" s="23" t="s">
        <v>618</v>
      </c>
      <c r="N646" s="23" t="str" cm="1">
        <f t="array" ref="N646">IFERROR(IF(M646="Principal","LES_ACTIVE",LES_INACTIVE),0)</f>
        <v>LES_ACTIVE</v>
      </c>
      <c r="O646" s="23">
        <f t="shared" si="110"/>
        <v>25</v>
      </c>
      <c r="P646" s="23" t="str">
        <f t="shared" si="108"/>
        <v>00220022Principal</v>
      </c>
    </row>
    <row r="647" spans="1:16" ht="14.45" hidden="1">
      <c r="A647" s="26" t="s">
        <v>663</v>
      </c>
      <c r="B647" s="23" t="str">
        <f>IFERROR(VLOOKUP(A647,hoja!$A$2:$E$970,4,FALSE),0)</f>
        <v>CENTRO</v>
      </c>
      <c r="C647" s="23" t="str">
        <f>IFERROR(VLOOKUP(A647,hoja!$A$2:$E$1370,5,FALSE),0)</f>
        <v>MADRID</v>
      </c>
      <c r="D647" s="23" t="str">
        <f>IFERROR(VLOOKUP(A647,hoja!A:D,3,FALSE),0)</f>
        <v>0022</v>
      </c>
      <c r="E647" s="23" t="s">
        <v>721</v>
      </c>
      <c r="F647" s="23" t="str">
        <f>IFERROR(VLOOKUP(E647,hoja!$A$2:$E$970,4,FALSE),0)</f>
        <v>ANTIOQUIA</v>
      </c>
      <c r="G647" s="23" t="str">
        <f>IFERROR(VLOOKUP(E647,hoja!$A$2:$E$970,5,FALSE),0)</f>
        <v>RIONEGRO</v>
      </c>
      <c r="H647" s="103" t="str">
        <f>IFERROR(VLOOKUP(E647,hoja!A:C,3,FALSE),0)</f>
        <v>0090</v>
      </c>
      <c r="I647" s="24" t="str">
        <f t="shared" si="107"/>
        <v>00220090</v>
      </c>
      <c r="K647" s="23">
        <v>348</v>
      </c>
      <c r="L647" s="23" t="str">
        <f>IF(B647=F647,"REGIONAL","NACIONAL")</f>
        <v>NACIONAL</v>
      </c>
      <c r="M647" s="23" t="s">
        <v>618</v>
      </c>
      <c r="N647" s="23" t="str" cm="1">
        <f t="array" ref="N647">IFERROR(IF(M647="Principal","LES_ACTIVE",LES_INACTIVE),0)</f>
        <v>LES_ACTIVE</v>
      </c>
      <c r="O647" s="23">
        <f t="shared" si="110"/>
        <v>16</v>
      </c>
      <c r="P647" s="23" t="str">
        <f t="shared" si="108"/>
        <v>00220090Principal</v>
      </c>
    </row>
    <row r="648" spans="1:16" ht="14.45" hidden="1">
      <c r="A648" s="26" t="s">
        <v>663</v>
      </c>
      <c r="B648" s="23" t="str">
        <f>IFERROR(VLOOKUP(A648,hoja!$A$2:$E$970,4,FALSE),0)</f>
        <v>CENTRO</v>
      </c>
      <c r="C648" s="23" t="str">
        <f>IFERROR(VLOOKUP(A648,hoja!$A$2:$E$1370,5,FALSE),0)</f>
        <v>MADRID</v>
      </c>
      <c r="D648" s="23" t="str">
        <f>IFERROR(VLOOKUP(A648,hoja!A:D,3,FALSE),0)</f>
        <v>0022</v>
      </c>
      <c r="E648" s="23" t="s">
        <v>723</v>
      </c>
      <c r="F648" s="23" t="str">
        <f>IFERROR(VLOOKUP(E648,hoja!$A$2:$E$970,4,FALSE),0)</f>
        <v>COSTA</v>
      </c>
      <c r="G648" s="23" t="str">
        <f>IFERROR(VLOOKUP(E648,hoja!$A$2:$E$970,5,FALSE),0)</f>
        <v>SANTA MARTA</v>
      </c>
      <c r="H648" s="103" t="str">
        <f>IFERROR(VLOOKUP(E648,hoja!A:C,3,FALSE),0)</f>
        <v>0118</v>
      </c>
      <c r="I648" s="24" t="str">
        <f t="shared" si="107"/>
        <v>00220118</v>
      </c>
      <c r="K648" s="23">
        <v>926</v>
      </c>
      <c r="L648" s="23" t="str">
        <f>IF(B648=F648,"REGIONAL","NACIONAL")</f>
        <v>NACIONAL</v>
      </c>
      <c r="M648" s="23" t="s">
        <v>618</v>
      </c>
      <c r="N648" s="23" t="str" cm="1">
        <f t="array" ref="N648">IFERROR(IF(M648="Principal","LES_ACTIVE",LES_INACTIVE),0)</f>
        <v>LES_ACTIVE</v>
      </c>
      <c r="O648" s="23">
        <f t="shared" si="110"/>
        <v>8</v>
      </c>
      <c r="P648" s="23" t="str">
        <f t="shared" si="108"/>
        <v>00220118Principal</v>
      </c>
    </row>
    <row r="649" spans="1:16" ht="14.45" hidden="1">
      <c r="A649" s="26" t="s">
        <v>663</v>
      </c>
      <c r="B649" s="23" t="str">
        <f>IFERROR(VLOOKUP(A649,hoja!$A$2:$E$970,4,FALSE),0)</f>
        <v>CENTRO</v>
      </c>
      <c r="C649" s="23" t="str">
        <f>IFERROR(VLOOKUP(A649,hoja!$A$2:$E$1370,5,FALSE),0)</f>
        <v>MADRID</v>
      </c>
      <c r="D649" s="23" t="str">
        <f>IFERROR(VLOOKUP(A649,hoja!A:D,3,FALSE),0)</f>
        <v>0022</v>
      </c>
      <c r="E649" s="23" t="s">
        <v>728</v>
      </c>
      <c r="F649" s="23" t="str">
        <f>IFERROR(VLOOKUP(E649,hoja!$A$2:$E$970,4,FALSE),0)</f>
        <v>CENTRO</v>
      </c>
      <c r="G649" s="23" t="str">
        <f>IFERROR(VLOOKUP(E649,hoja!$A$2:$E$970,5,FALSE),0)</f>
        <v>VILLETA</v>
      </c>
      <c r="H649" s="103" t="str">
        <f>IFERROR(VLOOKUP(E649,hoja!A:C,3,FALSE),0)</f>
        <v>0025</v>
      </c>
      <c r="I649" s="24" t="str">
        <f t="shared" si="107"/>
        <v>00220025</v>
      </c>
      <c r="K649" s="23">
        <v>62.2</v>
      </c>
      <c r="L649" s="23" t="str">
        <f t="shared" ref="L649:L650" si="112">IF(B649=F649,"REGIONAL","NACIONAL")</f>
        <v>REGIONAL</v>
      </c>
      <c r="M649" s="23" t="s">
        <v>618</v>
      </c>
      <c r="N649" s="23" t="str" cm="1">
        <f t="array" ref="N649">IFERROR(IF(M649="Principal","LES_ACTIVE",LES_INACTIVE),0)</f>
        <v>LES_ACTIVE</v>
      </c>
      <c r="O649" s="23">
        <f t="shared" si="110"/>
        <v>25</v>
      </c>
      <c r="P649" s="23" t="str">
        <f t="shared" si="108"/>
        <v>00220025Principal</v>
      </c>
    </row>
    <row r="650" spans="1:16" ht="14.45" hidden="1">
      <c r="A650" s="26" t="s">
        <v>663</v>
      </c>
      <c r="B650" s="23" t="str">
        <f>IFERROR(VLOOKUP(A650,hoja!$A$2:$E$970,4,FALSE),0)</f>
        <v>CENTRO</v>
      </c>
      <c r="C650" s="23" t="str">
        <f>IFERROR(VLOOKUP(A650,hoja!$A$2:$E$1370,5,FALSE),0)</f>
        <v>MADRID</v>
      </c>
      <c r="D650" s="23" t="str">
        <f>IFERROR(VLOOKUP(A650,hoja!A:D,3,FALSE),0)</f>
        <v>0022</v>
      </c>
      <c r="E650" s="23" t="s">
        <v>630</v>
      </c>
      <c r="F650" s="23" t="str">
        <f>IFERROR(VLOOKUP(E650,hoja!$A$2:$E$970,4,FALSE),0)</f>
        <v>CENTRO</v>
      </c>
      <c r="G650" s="23" t="str">
        <f>IFERROR(VLOOKUP(E650,hoja!$A$2:$E$970,5,FALSE),0)</f>
        <v>SESQUILÉ</v>
      </c>
      <c r="H650" s="103" t="str">
        <f>IFERROR(VLOOKUP(E650,hoja!A:C,3,FALSE),0)</f>
        <v>1501</v>
      </c>
      <c r="I650" s="24" t="str">
        <f t="shared" si="107"/>
        <v>00221501</v>
      </c>
      <c r="J650" s="23">
        <v>2.6166666666395031</v>
      </c>
      <c r="K650" s="23">
        <v>71.08</v>
      </c>
      <c r="L650" s="23" t="str">
        <f t="shared" si="112"/>
        <v>REGIONAL</v>
      </c>
      <c r="M650" s="23" t="s">
        <v>618</v>
      </c>
      <c r="N650" s="23" t="str" cm="1">
        <f t="array" ref="N650">IFERROR(IF(M650="Principal","LES_ACTIVE",LES_INACTIVE),0)</f>
        <v>LES_ACTIVE</v>
      </c>
      <c r="O650" s="23">
        <f t="shared" si="110"/>
        <v>25</v>
      </c>
      <c r="P650" s="23" t="str">
        <f t="shared" si="108"/>
        <v>00221501Principal</v>
      </c>
    </row>
    <row r="651" spans="1:16" ht="14.45" hidden="1">
      <c r="A651" s="26" t="s">
        <v>663</v>
      </c>
      <c r="B651" s="23" t="str">
        <f>IFERROR(VLOOKUP(A651,hoja!$A$2:$E$970,4,FALSE),0)</f>
        <v>CENTRO</v>
      </c>
      <c r="C651" s="23" t="str">
        <f>IFERROR(VLOOKUP(A651,hoja!$A$2:$E$1370,5,FALSE),0)</f>
        <v>MADRID</v>
      </c>
      <c r="D651" s="23" t="str">
        <f>IFERROR(VLOOKUP(A651,hoja!A:D,3,FALSE),0)</f>
        <v>0022</v>
      </c>
      <c r="E651" s="23" t="s">
        <v>194</v>
      </c>
      <c r="F651" s="23" t="str">
        <f>IFERROR(VLOOKUP(E651,hoja!$A$2:$E$970,4,FALSE),0)</f>
        <v>CENTRO</v>
      </c>
      <c r="G651" s="23" t="str">
        <f>IFERROR(VLOOKUP(E651,hoja!$A$2:$E$970,5,FALSE),0)</f>
        <v>BOGOTÁ</v>
      </c>
      <c r="H651" s="103" t="str">
        <f>IFERROR(VLOOKUP(E651,hoja!A:C,3,FALSE),0)</f>
        <v>2067</v>
      </c>
      <c r="I651" s="24" t="str">
        <f t="shared" si="107"/>
        <v>00222067</v>
      </c>
      <c r="K651" s="23">
        <v>8.9</v>
      </c>
      <c r="L651" s="23" t="str">
        <f>IF(B651=F651,"REGIONAL","NACIONAL")</f>
        <v>REGIONAL</v>
      </c>
      <c r="M651" s="23" t="s">
        <v>618</v>
      </c>
      <c r="N651" s="23" t="str" cm="1">
        <f t="array" ref="N651">IFERROR(IF(M651="Principal","LES_ACTIVE",LES_INACTIVE),0)</f>
        <v>LES_ACTIVE</v>
      </c>
      <c r="O651" s="23">
        <f t="shared" si="110"/>
        <v>25</v>
      </c>
      <c r="P651" s="23" t="str">
        <f t="shared" si="108"/>
        <v>00222067Principal</v>
      </c>
    </row>
    <row r="652" spans="1:16" ht="14.45" hidden="1">
      <c r="A652" s="26" t="s">
        <v>663</v>
      </c>
      <c r="B652" s="23" t="str">
        <f>IFERROR(VLOOKUP(A652,hoja!$A$2:$E$970,4,FALSE),0)</f>
        <v>CENTRO</v>
      </c>
      <c r="C652" s="23" t="str">
        <f>IFERROR(VLOOKUP(A652,hoja!$A$2:$E$1370,5,FALSE),0)</f>
        <v>MADRID</v>
      </c>
      <c r="D652" s="23" t="str">
        <f>IFERROR(VLOOKUP(A652,hoja!A:D,3,FALSE),0)</f>
        <v>0022</v>
      </c>
      <c r="E652" s="23" t="s">
        <v>751</v>
      </c>
      <c r="F652" s="23" t="str">
        <f>IFERROR(VLOOKUP(E652,hoja!$A$2:$E$970,4,FALSE),0)</f>
        <v>CENTRO</v>
      </c>
      <c r="G652" s="23" t="str">
        <f>IFERROR(VLOOKUP(E652,hoja!$A$2:$E$970,5,FALSE),0)</f>
        <v>BOGOTÁ</v>
      </c>
      <c r="H652" s="103" t="str">
        <f>IFERROR(VLOOKUP(E652,hoja!A:C,3,FALSE),0)</f>
        <v>0002A</v>
      </c>
      <c r="I652" s="24" t="str">
        <f t="shared" si="107"/>
        <v>00220002A</v>
      </c>
      <c r="J652" s="23">
        <v>1.0166666666627862</v>
      </c>
      <c r="K652" s="23">
        <v>25.550999999999998</v>
      </c>
      <c r="L652" s="23" t="s">
        <v>752</v>
      </c>
      <c r="M652" s="23" t="s">
        <v>618</v>
      </c>
      <c r="N652" s="23" t="str" cm="1">
        <f t="array" ref="N652">IFERROR(IF(M652="Principal","LES_ACTIVE",LES_INACTIVE),0)</f>
        <v>LES_ACTIVE</v>
      </c>
      <c r="O652" s="23">
        <f t="shared" si="110"/>
        <v>25</v>
      </c>
      <c r="P652" s="23" t="str">
        <f t="shared" si="108"/>
        <v>00220002APrincipal</v>
      </c>
    </row>
    <row r="653" spans="1:16" ht="14.45" hidden="1">
      <c r="A653" s="26" t="s">
        <v>663</v>
      </c>
      <c r="B653" s="23" t="str">
        <f>IFERROR(VLOOKUP(A653,hoja!$A$2:$E$970,4,FALSE),0)</f>
        <v>CENTRO</v>
      </c>
      <c r="C653" s="23" t="str">
        <f>IFERROR(VLOOKUP(A653,hoja!$A$2:$E$1370,5,FALSE),0)</f>
        <v>MADRID</v>
      </c>
      <c r="D653" s="23" t="str">
        <f>IFERROR(VLOOKUP(A653,hoja!A:D,3,FALSE),0)</f>
        <v>0022</v>
      </c>
      <c r="E653" s="23" t="s">
        <v>633</v>
      </c>
      <c r="F653" s="23" t="str">
        <f>IFERROR(VLOOKUP(E653,hoja!$A$2:$E$970,4,FALSE),0)</f>
        <v>CENTRO</v>
      </c>
      <c r="G653" s="23" t="str">
        <f>IFERROR(VLOOKUP(E653,hoja!$A$2:$E$970,5,FALSE),0)</f>
        <v>BOGOTÁ</v>
      </c>
      <c r="H653" s="103" t="str">
        <f>IFERROR(VLOOKUP(E653,hoja!A:C,3,FALSE),0)</f>
        <v>0002</v>
      </c>
      <c r="I653" s="24" t="str">
        <f t="shared" si="107"/>
        <v>00220002</v>
      </c>
      <c r="J653" s="23">
        <v>1.9108333333279006</v>
      </c>
      <c r="K653" s="23">
        <v>24.588000000000001</v>
      </c>
      <c r="L653" s="23" t="s">
        <v>752</v>
      </c>
      <c r="M653" s="23" t="s">
        <v>618</v>
      </c>
      <c r="N653" s="23" t="str" cm="1">
        <f t="array" ref="N653">IFERROR(IF(M653="Principal","LES_ACTIVE",LES_INACTIVE),0)</f>
        <v>LES_ACTIVE</v>
      </c>
      <c r="O653" s="23">
        <f t="shared" si="110"/>
        <v>25</v>
      </c>
      <c r="P653" s="23" t="str">
        <f t="shared" si="108"/>
        <v>00220002Principal</v>
      </c>
    </row>
    <row r="654" spans="1:16" ht="14.45" hidden="1">
      <c r="A654" s="26" t="s">
        <v>663</v>
      </c>
      <c r="B654" s="23" t="str">
        <f>IFERROR(VLOOKUP(A654,hoja!$A$2:$E$970,4,FALSE),0)</f>
        <v>CENTRO</v>
      </c>
      <c r="C654" s="23" t="str">
        <f>IFERROR(VLOOKUP(A654,hoja!$A$2:$E$1370,5,FALSE),0)</f>
        <v>MADRID</v>
      </c>
      <c r="D654" s="23" t="str">
        <f>IFERROR(VLOOKUP(A654,hoja!A:D,3,FALSE),0)</f>
        <v>0022</v>
      </c>
      <c r="E654" s="23" t="s">
        <v>634</v>
      </c>
      <c r="F654" s="23" t="str">
        <f>IFERROR(VLOOKUP(E654,hoja!$A$2:$E$970,4,FALSE),0)</f>
        <v>CENTRO</v>
      </c>
      <c r="G654" s="23" t="str">
        <f>IFERROR(VLOOKUP(E654,hoja!$A$2:$E$970,5,FALSE),0)</f>
        <v>BOGOTÁ</v>
      </c>
      <c r="H654" s="103" t="str">
        <f>IFERROR(VLOOKUP(E654,hoja!A:C,3,FALSE),0)</f>
        <v>0011</v>
      </c>
      <c r="I654" s="24" t="str">
        <f t="shared" si="107"/>
        <v>00220011</v>
      </c>
      <c r="J654" s="23">
        <v>1.21666666661622</v>
      </c>
      <c r="K654" s="23">
        <v>26.809000000000001</v>
      </c>
      <c r="L654" s="23" t="s">
        <v>752</v>
      </c>
      <c r="M654" s="23" t="s">
        <v>618</v>
      </c>
      <c r="N654" s="23" t="str" cm="1">
        <f t="array" ref="N654">IFERROR(IF(M654="Principal","LES_ACTIVE",LES_INACTIVE),0)</f>
        <v>LES_ACTIVE</v>
      </c>
      <c r="O654" s="23">
        <f t="shared" si="110"/>
        <v>25</v>
      </c>
      <c r="P654" s="23" t="str">
        <f t="shared" si="108"/>
        <v>00220011Principal</v>
      </c>
    </row>
    <row r="655" spans="1:16" ht="14.45" hidden="1">
      <c r="A655" s="26" t="s">
        <v>663</v>
      </c>
      <c r="B655" s="23" t="str">
        <f>IFERROR(VLOOKUP(A655,hoja!$A$2:$E$970,4,FALSE),0)</f>
        <v>CENTRO</v>
      </c>
      <c r="C655" s="23" t="str">
        <f>IFERROR(VLOOKUP(A655,hoja!$A$2:$E$1370,5,FALSE),0)</f>
        <v>MADRID</v>
      </c>
      <c r="D655" s="23" t="str">
        <f>IFERROR(VLOOKUP(A655,hoja!A:D,3,FALSE),0)</f>
        <v>0022</v>
      </c>
      <c r="E655" s="23" t="s">
        <v>635</v>
      </c>
      <c r="F655" s="23" t="str">
        <f>IFERROR(VLOOKUP(E655,hoja!$A$2:$E$970,4,FALSE),0)</f>
        <v>CENTRO</v>
      </c>
      <c r="G655" s="23" t="str">
        <f>IFERROR(VLOOKUP(E655,hoja!$A$2:$E$970,5,FALSE),0)</f>
        <v>BOGOTÁ</v>
      </c>
      <c r="H655" s="103" t="str">
        <f>IFERROR(VLOOKUP(E655,hoja!A:C,3,FALSE),0)</f>
        <v>0021</v>
      </c>
      <c r="I655" s="24" t="str">
        <f t="shared" si="107"/>
        <v>00220021</v>
      </c>
      <c r="J655" s="23">
        <v>1.0809722221456468</v>
      </c>
      <c r="K655" s="23">
        <v>25.318000000000001</v>
      </c>
      <c r="L655" s="23" t="s">
        <v>752</v>
      </c>
      <c r="M655" s="23" t="s">
        <v>618</v>
      </c>
      <c r="N655" s="23" t="str" cm="1">
        <f t="array" ref="N655">IFERROR(IF(M655="Principal","LES_ACTIVE",LES_INACTIVE),0)</f>
        <v>LES_ACTIVE</v>
      </c>
      <c r="O655" s="23">
        <f t="shared" si="110"/>
        <v>25</v>
      </c>
      <c r="P655" s="23" t="str">
        <f t="shared" si="108"/>
        <v>00220021Principal</v>
      </c>
    </row>
    <row r="656" spans="1:16" ht="14.45" hidden="1">
      <c r="A656" s="26" t="s">
        <v>663</v>
      </c>
      <c r="B656" s="23" t="str">
        <f>IFERROR(VLOOKUP(A656,hoja!$A$2:$E$970,4,FALSE),0)</f>
        <v>CENTRO</v>
      </c>
      <c r="C656" s="23" t="str">
        <f>IFERROR(VLOOKUP(A656,hoja!$A$2:$E$1370,5,FALSE),0)</f>
        <v>MADRID</v>
      </c>
      <c r="D656" s="23" t="str">
        <f>IFERROR(VLOOKUP(A656,hoja!A:D,3,FALSE),0)</f>
        <v>0022</v>
      </c>
      <c r="E656" s="23" t="s">
        <v>731</v>
      </c>
      <c r="F656" s="23" t="str">
        <f>IFERROR(VLOOKUP(E656,hoja!$A$2:$E$970,4,FALSE),0)</f>
        <v>SANTANDER</v>
      </c>
      <c r="G656" s="23" t="str">
        <f>IFERROR(VLOOKUP(E656,hoja!$A$2:$E$970,5,FALSE),0)</f>
        <v>CÚCUTA</v>
      </c>
      <c r="H656" s="103" t="str">
        <f>IFERROR(VLOOKUP(E656,hoja!A:C,3,FALSE),0)</f>
        <v>0438</v>
      </c>
      <c r="I656" s="24" t="str">
        <f t="shared" si="107"/>
        <v>00220438</v>
      </c>
      <c r="J656" s="23">
        <v>0.97805555543163791</v>
      </c>
      <c r="K656" s="23">
        <v>25.134</v>
      </c>
      <c r="L656" s="23" t="str">
        <f>IF(B656=F656,"REGIONAL","NACIONAL")</f>
        <v>NACIONAL</v>
      </c>
      <c r="M656" s="23" t="s">
        <v>618</v>
      </c>
      <c r="N656" s="23" t="str" cm="1">
        <f t="array" ref="N656">IFERROR(IF(M656="Principal","LES_ACTIVE",LES_INACTIVE),0)</f>
        <v>LES_ACTIVE</v>
      </c>
      <c r="O656" s="23">
        <f t="shared" si="110"/>
        <v>25</v>
      </c>
      <c r="P656" s="23" t="str">
        <f t="shared" si="108"/>
        <v>00220438Principal</v>
      </c>
    </row>
    <row r="657" spans="1:16" ht="14.45" hidden="1">
      <c r="A657" s="26" t="s">
        <v>663</v>
      </c>
      <c r="B657" s="23" t="str">
        <f>IFERROR(VLOOKUP(A657,hoja!$A$2:$E$970,4,FALSE),0)</f>
        <v>CENTRO</v>
      </c>
      <c r="C657" s="23" t="str">
        <f>IFERROR(VLOOKUP(A657,hoja!$A$2:$E$1370,5,FALSE),0)</f>
        <v>MADRID</v>
      </c>
      <c r="D657" s="23" t="str">
        <f>IFERROR(VLOOKUP(A657,hoja!A:D,3,FALSE),0)</f>
        <v>0022</v>
      </c>
      <c r="E657" s="23" t="s">
        <v>636</v>
      </c>
      <c r="F657" s="23" t="str">
        <f>IFERROR(VLOOKUP(E657,hoja!$A$2:$E$970,4,FALSE),0)</f>
        <v>CENTRO</v>
      </c>
      <c r="G657" s="23" t="str">
        <f>IFERROR(VLOOKUP(E657,hoja!$A$2:$E$970,5,FALSE),0)</f>
        <v>DUITAMA</v>
      </c>
      <c r="H657" s="103" t="str">
        <f>IFERROR(VLOOKUP(E657,hoja!A:C,3,FALSE),0)</f>
        <v>0441</v>
      </c>
      <c r="I657" s="24" t="str">
        <f t="shared" si="107"/>
        <v>00220441</v>
      </c>
      <c r="K657" s="23">
        <v>214</v>
      </c>
      <c r="L657" s="23" t="str">
        <f t="shared" ref="L657:L662" si="113">IF(B657=F657,"REGIONAL","NACIONAL")</f>
        <v>REGIONAL</v>
      </c>
      <c r="M657" s="23" t="s">
        <v>618</v>
      </c>
      <c r="N657" s="23" t="str" cm="1">
        <f t="array" ref="N657">IFERROR(IF(M657="Principal","LES_ACTIVE",LES_INACTIVE),0)</f>
        <v>LES_ACTIVE</v>
      </c>
      <c r="O657" s="23">
        <f t="shared" si="110"/>
        <v>25</v>
      </c>
      <c r="P657" s="23" t="str">
        <f t="shared" si="108"/>
        <v>00220441Principal</v>
      </c>
    </row>
    <row r="658" spans="1:16" ht="14.45" hidden="1">
      <c r="A658" s="26" t="s">
        <v>663</v>
      </c>
      <c r="B658" s="23" t="str">
        <f>IFERROR(VLOOKUP(A658,hoja!$A$2:$E$970,4,FALSE),0)</f>
        <v>CENTRO</v>
      </c>
      <c r="C658" s="23" t="str">
        <f>IFERROR(VLOOKUP(A658,hoja!$A$2:$E$1370,5,FALSE),0)</f>
        <v>MADRID</v>
      </c>
      <c r="D658" s="23" t="str">
        <f>IFERROR(VLOOKUP(A658,hoja!A:D,3,FALSE),0)</f>
        <v>0022</v>
      </c>
      <c r="E658" s="23" t="s">
        <v>667</v>
      </c>
      <c r="F658" s="23" t="str">
        <f>IFERROR(VLOOKUP(E658,hoja!$A$2:$E$970,4,FALSE),0)</f>
        <v>COSTA</v>
      </c>
      <c r="G658" s="23" t="str">
        <f>IFERROR(VLOOKUP(E658,hoja!$A$2:$E$970,5,FALSE),0)</f>
        <v>MONTERÍA</v>
      </c>
      <c r="H658" s="103" t="str">
        <f>IFERROR(VLOOKUP(E658,hoja!A:C,3,FALSE),0)</f>
        <v>0381</v>
      </c>
      <c r="I658" s="24" t="str">
        <f t="shared" si="107"/>
        <v>00220381</v>
      </c>
      <c r="J658" s="23">
        <v>46</v>
      </c>
      <c r="K658" s="23">
        <v>805.58900000000006</v>
      </c>
      <c r="L658" s="23" t="str">
        <f>IF(B658=F658,"REGIONAL","NACIONAL")</f>
        <v>NACIONAL</v>
      </c>
      <c r="M658" s="23" t="s">
        <v>618</v>
      </c>
      <c r="N658" s="23" t="str" cm="1">
        <f t="array" ref="N658">IFERROR(IF(M658="Principal","LES_ACTIVE",LES_INACTIVE),0)</f>
        <v>LES_ACTIVE</v>
      </c>
      <c r="O658" s="23">
        <f t="shared" si="110"/>
        <v>8</v>
      </c>
      <c r="P658" s="23" t="str">
        <f t="shared" si="108"/>
        <v>00220381Principal</v>
      </c>
    </row>
    <row r="659" spans="1:16" ht="14.45" hidden="1">
      <c r="A659" s="26" t="s">
        <v>663</v>
      </c>
      <c r="B659" s="23" t="str">
        <f>IFERROR(VLOOKUP(A659,hoja!$A$2:$E$970,4,FALSE),0)</f>
        <v>CENTRO</v>
      </c>
      <c r="C659" s="23" t="str">
        <f>IFERROR(VLOOKUP(A659,hoja!$A$2:$E$1370,5,FALSE),0)</f>
        <v>MADRID</v>
      </c>
      <c r="D659" s="23" t="str">
        <f>IFERROR(VLOOKUP(A659,hoja!A:D,3,FALSE),0)</f>
        <v>0022</v>
      </c>
      <c r="E659" s="23" t="s">
        <v>637</v>
      </c>
      <c r="F659" s="23" t="str">
        <f>IFERROR(VLOOKUP(E659,hoja!$A$2:$E$970,4,FALSE),0)</f>
        <v>SANTANDER</v>
      </c>
      <c r="G659" s="23" t="str">
        <f>IFERROR(VLOOKUP(E659,hoja!$A$2:$E$970,5,FALSE),0)</f>
        <v>PIEDECUESTA</v>
      </c>
      <c r="H659" s="103" t="str">
        <f>IFERROR(VLOOKUP(E659,hoja!A:C,3,FALSE),0)</f>
        <v>0422</v>
      </c>
      <c r="I659" s="24" t="str">
        <f t="shared" si="107"/>
        <v>00220422</v>
      </c>
      <c r="J659" s="23">
        <v>22.31666666676756</v>
      </c>
      <c r="K659" s="23">
        <v>410.81349999999998</v>
      </c>
      <c r="L659" s="23" t="str">
        <f t="shared" ref="L659:L660" si="114">IF(B659=F659,"REGIONAL","NACIONAL")</f>
        <v>NACIONAL</v>
      </c>
      <c r="M659" s="23" t="s">
        <v>618</v>
      </c>
      <c r="N659" s="23" t="str" cm="1">
        <f t="array" ref="N659">IFERROR(IF(M659="Principal","LES_ACTIVE",LES_INACTIVE),0)</f>
        <v>LES_ACTIVE</v>
      </c>
      <c r="O659" s="23">
        <f t="shared" si="110"/>
        <v>16</v>
      </c>
      <c r="P659" s="23" t="str">
        <f t="shared" si="108"/>
        <v>00220422Principal</v>
      </c>
    </row>
    <row r="660" spans="1:16" ht="14.45" hidden="1">
      <c r="A660" s="26" t="s">
        <v>663</v>
      </c>
      <c r="B660" s="23" t="str">
        <f>IFERROR(VLOOKUP(A660,hoja!$A$2:$E$970,4,FALSE),0)</f>
        <v>CENTRO</v>
      </c>
      <c r="C660" s="23" t="str">
        <f>IFERROR(VLOOKUP(A660,hoja!$A$2:$E$1370,5,FALSE),0)</f>
        <v>MADRID</v>
      </c>
      <c r="D660" s="23" t="str">
        <f>IFERROR(VLOOKUP(A660,hoja!A:D,3,FALSE),0)</f>
        <v>0022</v>
      </c>
      <c r="E660" s="23" t="s">
        <v>762</v>
      </c>
      <c r="F660" s="23" t="str">
        <f>IFERROR(VLOOKUP(E660,hoja!$A$2:$E$970,4,FALSE),0)</f>
        <v>NA</v>
      </c>
      <c r="G660" s="23" t="str">
        <f>IFERROR(VLOOKUP(E660,hoja!$A$2:$E$970,5,FALSE),0)</f>
        <v>NA</v>
      </c>
      <c r="H660" s="103" t="str">
        <f>IFERROR(VLOOKUP(E660,hoja!A:C,3,FALSE),0)</f>
        <v>60088</v>
      </c>
      <c r="I660" s="24" t="str">
        <f t="shared" si="107"/>
        <v>002260088</v>
      </c>
      <c r="K660" s="23">
        <v>10</v>
      </c>
      <c r="L660" s="23" t="str">
        <f t="shared" si="114"/>
        <v>NACIONAL</v>
      </c>
      <c r="M660" s="23" t="s">
        <v>618</v>
      </c>
      <c r="N660" s="23" t="str" cm="1">
        <f t="array" ref="N660">IFERROR(IF(M660="Principal","LES_ACTIVE",LES_INACTIVE),0)</f>
        <v>LES_ACTIVE</v>
      </c>
      <c r="O660" s="23">
        <f t="shared" si="110"/>
        <v>25</v>
      </c>
      <c r="P660" s="23" t="str">
        <f t="shared" si="108"/>
        <v>002260088Principal</v>
      </c>
    </row>
    <row r="661" spans="1:16" ht="14.45" hidden="1">
      <c r="A661" s="26" t="s">
        <v>663</v>
      </c>
      <c r="B661" s="23" t="str">
        <f>IFERROR(VLOOKUP(A661,hoja!$A$2:$E$970,4,FALSE),0)</f>
        <v>CENTRO</v>
      </c>
      <c r="C661" s="23" t="str">
        <f>IFERROR(VLOOKUP(A661,hoja!$A$2:$E$1370,5,FALSE),0)</f>
        <v>MADRID</v>
      </c>
      <c r="D661" s="23" t="str">
        <f>IFERROR(VLOOKUP(A661,hoja!A:D,3,FALSE),0)</f>
        <v>0022</v>
      </c>
      <c r="E661" s="23" t="s">
        <v>791</v>
      </c>
      <c r="F661" s="23" t="str">
        <f>IFERROR(VLOOKUP(E661,hoja!$A$2:$E$970,4,FALSE),0)</f>
        <v>CENTRO</v>
      </c>
      <c r="G661" s="23" t="str">
        <f>IFERROR(VLOOKUP(E661,hoja!$A$2:$E$970,5,FALSE),0)</f>
        <v>MADRID</v>
      </c>
      <c r="H661" s="103" t="str">
        <f>IFERROR(VLOOKUP(E661,hoja!A:C,3,FALSE),0)</f>
        <v>60147</v>
      </c>
      <c r="I661" s="24" t="str">
        <f t="shared" si="107"/>
        <v>002260147</v>
      </c>
      <c r="K661" s="23">
        <v>10</v>
      </c>
      <c r="L661" s="23" t="str">
        <f t="shared" si="113"/>
        <v>REGIONAL</v>
      </c>
      <c r="M661" s="23" t="s">
        <v>618</v>
      </c>
      <c r="N661" s="23" t="str" cm="1">
        <f t="array" ref="N661">IFERROR(IF(M661="Principal","LES_ACTIVE",LES_INACTIVE),0)</f>
        <v>LES_ACTIVE</v>
      </c>
      <c r="O661" s="23">
        <f t="shared" si="110"/>
        <v>25</v>
      </c>
      <c r="P661" s="23" t="str">
        <f t="shared" si="108"/>
        <v>002260147Principal</v>
      </c>
    </row>
    <row r="662" spans="1:16" ht="14.45" hidden="1">
      <c r="A662" s="26" t="s">
        <v>663</v>
      </c>
      <c r="B662" s="23" t="str">
        <f>IFERROR(VLOOKUP(A662,hoja!$A$2:$E$970,4,FALSE),0)</f>
        <v>CENTRO</v>
      </c>
      <c r="C662" s="23" t="str">
        <f>IFERROR(VLOOKUP(A662,hoja!$A$2:$E$1370,5,FALSE),0)</f>
        <v>MADRID</v>
      </c>
      <c r="D662" s="23" t="str">
        <f>IFERROR(VLOOKUP(A662,hoja!A:D,3,FALSE),0)</f>
        <v>0022</v>
      </c>
      <c r="E662" s="23" t="s">
        <v>653</v>
      </c>
      <c r="F662" s="23" t="str">
        <f>IFERROR(VLOOKUP(E662,hoja!$A$2:$E$970,4,FALSE),0)</f>
        <v>CENTRO</v>
      </c>
      <c r="G662" s="23" t="str">
        <f>IFERROR(VLOOKUP(E662,hoja!$A$2:$E$970,5,FALSE),0)</f>
        <v>MADRID</v>
      </c>
      <c r="H662" s="103" t="str">
        <f>IFERROR(VLOOKUP(E662,hoja!A:C,3,FALSE),0)</f>
        <v>2023</v>
      </c>
      <c r="I662" s="24" t="str">
        <f t="shared" si="107"/>
        <v>00222023</v>
      </c>
      <c r="J662" s="23">
        <v>0.18333333340706304</v>
      </c>
      <c r="K662" s="23">
        <v>5.7949999999999999</v>
      </c>
      <c r="L662" s="23" t="str">
        <f t="shared" si="113"/>
        <v>REGIONAL</v>
      </c>
      <c r="M662" s="23" t="s">
        <v>618</v>
      </c>
      <c r="N662" s="23" t="str" cm="1">
        <f t="array" ref="N662">IFERROR(IF(M662="Principal","LES_ACTIVE",LES_INACTIVE),0)</f>
        <v>LES_ACTIVE</v>
      </c>
      <c r="O662" s="23">
        <f t="shared" si="110"/>
        <v>25</v>
      </c>
      <c r="P662" s="23" t="str">
        <f t="shared" si="108"/>
        <v>00222023Principal</v>
      </c>
    </row>
    <row r="663" spans="1:16" ht="14.45" hidden="1">
      <c r="A663" s="26" t="s">
        <v>663</v>
      </c>
      <c r="B663" s="23" t="str">
        <f>IFERROR(VLOOKUP(A663,hoja!$A$2:$E$970,4,FALSE),0)</f>
        <v>CENTRO</v>
      </c>
      <c r="C663" s="23" t="str">
        <f>IFERROR(VLOOKUP(A663,hoja!$A$2:$E$1370,5,FALSE),0)</f>
        <v>MADRID</v>
      </c>
      <c r="D663" s="23" t="str">
        <f>IFERROR(VLOOKUP(A663,hoja!A:D,3,FALSE),0)</f>
        <v>0022</v>
      </c>
      <c r="E663" s="23" t="s">
        <v>641</v>
      </c>
      <c r="F663" s="23" t="str">
        <f>IFERROR(VLOOKUP(E663,hoja!$A$2:$E$970,4,FALSE),0)</f>
        <v>ANTIOQUIA</v>
      </c>
      <c r="G663" s="23" t="str">
        <f>IFERROR(VLOOKUP(E663,hoja!$A$2:$E$970,5,FALSE),0)</f>
        <v>MEDELLÍN</v>
      </c>
      <c r="H663" s="103" t="str">
        <f>IFERROR(VLOOKUP(E663,hoja!A:C,3,FALSE),0)</f>
        <v>0079</v>
      </c>
      <c r="I663" s="24" t="str">
        <f t="shared" si="107"/>
        <v>00220079</v>
      </c>
      <c r="K663" s="23">
        <v>400</v>
      </c>
      <c r="L663" s="23" t="str">
        <f>IF(B663=F663,"REGIONAL","NACIONAL")</f>
        <v>NACIONAL</v>
      </c>
      <c r="M663" s="23" t="s">
        <v>618</v>
      </c>
      <c r="N663" s="23" t="str" cm="1">
        <f t="array" ref="N663">IFERROR(IF(M663="Principal","LES_ACTIVE",LES_INACTIVE),0)</f>
        <v>LES_ACTIVE</v>
      </c>
      <c r="O663" s="23">
        <f t="shared" si="110"/>
        <v>16</v>
      </c>
      <c r="P663" s="23" t="str">
        <f t="shared" si="108"/>
        <v>00220079Principal</v>
      </c>
    </row>
    <row r="664" spans="1:16" ht="14.45" hidden="1">
      <c r="A664" s="26" t="s">
        <v>663</v>
      </c>
      <c r="B664" s="23" t="str">
        <f>IFERROR(VLOOKUP(A664,hoja!$A$2:$E$970,4,FALSE),0)</f>
        <v>CENTRO</v>
      </c>
      <c r="C664" s="23" t="str">
        <f>IFERROR(VLOOKUP(A664,hoja!$A$2:$E$1370,5,FALSE),0)</f>
        <v>MADRID</v>
      </c>
      <c r="D664" s="23" t="str">
        <f>IFERROR(VLOOKUP(A664,hoja!A:D,3,FALSE),0)</f>
        <v>0022</v>
      </c>
      <c r="E664" s="23" t="s">
        <v>661</v>
      </c>
      <c r="F664" s="23" t="str">
        <f>IFERROR(VLOOKUP(E664,hoja!$A$2:$E$970,4,FALSE),0)</f>
        <v>COSTA</v>
      </c>
      <c r="G664" s="23" t="str">
        <f>IFERROR(VLOOKUP(E664,hoja!$A$2:$E$970,5,FALSE),0)</f>
        <v>CARTAGENA</v>
      </c>
      <c r="H664" s="103" t="str">
        <f>IFERROR(VLOOKUP(E664,hoja!A:C,3,FALSE),0)</f>
        <v>0113</v>
      </c>
      <c r="I664" s="24" t="str">
        <f t="shared" si="107"/>
        <v>00220113</v>
      </c>
      <c r="K664" s="23">
        <v>1062</v>
      </c>
      <c r="L664" s="23" t="str">
        <f t="shared" ref="L664:L666" si="115">IF(B664=F664,"REGIONAL","NACIONAL")</f>
        <v>NACIONAL</v>
      </c>
      <c r="M664" s="23" t="s">
        <v>623</v>
      </c>
      <c r="N664" s="23" cm="1">
        <f t="array" aca="1" ref="N664" ca="1">IFERROR(IF(M664="Principal","LES_ACTIVE",LES_INACTIVE),0)</f>
        <v>0</v>
      </c>
      <c r="O664" s="23">
        <f t="shared" si="110"/>
        <v>8</v>
      </c>
      <c r="P664" s="23" t="str">
        <f t="shared" si="108"/>
        <v>00220113Facatativa</v>
      </c>
    </row>
    <row r="665" spans="1:16" ht="14.45" hidden="1">
      <c r="A665" s="26" t="s">
        <v>663</v>
      </c>
      <c r="B665" s="23" t="str">
        <f>IFERROR(VLOOKUP(A665,hoja!$A$2:$E$970,4,FALSE),0)</f>
        <v>CENTRO</v>
      </c>
      <c r="C665" s="23" t="str">
        <f>IFERROR(VLOOKUP(A665,hoja!$A$2:$E$1370,5,FALSE),0)</f>
        <v>MADRID</v>
      </c>
      <c r="D665" s="23" t="str">
        <f>IFERROR(VLOOKUP(A665,hoja!A:D,3,FALSE),0)</f>
        <v>0022</v>
      </c>
      <c r="E665" s="23" t="s">
        <v>642</v>
      </c>
      <c r="F665" s="23" t="str">
        <f>IFERROR(VLOOKUP(E665,hoja!$A$2:$E$970,4,FALSE),0)</f>
        <v>COSTA</v>
      </c>
      <c r="G665" s="23" t="str">
        <f>IFERROR(VLOOKUP(E665,hoja!$A$2:$E$970,5,FALSE),0)</f>
        <v>BARRANQUILLA</v>
      </c>
      <c r="H665" s="103" t="str">
        <f>IFERROR(VLOOKUP(E665,hoja!A:C,3,FALSE),0)</f>
        <v>0111</v>
      </c>
      <c r="I665" s="24" t="str">
        <f t="shared" si="107"/>
        <v>00220111</v>
      </c>
      <c r="J665" s="23">
        <v>32.449999999953434</v>
      </c>
      <c r="K665" s="23">
        <v>953.26800000000003</v>
      </c>
      <c r="L665" s="23" t="str">
        <f t="shared" si="115"/>
        <v>NACIONAL</v>
      </c>
      <c r="M665" s="23" t="s">
        <v>618</v>
      </c>
      <c r="N665" s="23" t="str" cm="1">
        <f t="array" ref="N665">IFERROR(IF(M665="Principal","LES_ACTIVE",LES_INACTIVE),0)</f>
        <v>LES_ACTIVE</v>
      </c>
      <c r="O665" s="23">
        <f t="shared" si="110"/>
        <v>8</v>
      </c>
      <c r="P665" s="23" t="str">
        <f t="shared" si="108"/>
        <v>00220111Principal</v>
      </c>
    </row>
    <row r="666" spans="1:16" ht="14.45" hidden="1">
      <c r="A666" s="26" t="s">
        <v>663</v>
      </c>
      <c r="B666" s="23" t="str">
        <f>IFERROR(VLOOKUP(A666,hoja!$A$2:$E$970,4,FALSE),0)</f>
        <v>CENTRO</v>
      </c>
      <c r="C666" s="23" t="str">
        <f>IFERROR(VLOOKUP(A666,hoja!$A$2:$E$1370,5,FALSE),0)</f>
        <v>MADRID</v>
      </c>
      <c r="D666" s="23" t="str">
        <f>IFERROR(VLOOKUP(A666,hoja!A:D,3,FALSE),0)</f>
        <v>0022</v>
      </c>
      <c r="E666" s="23" t="s">
        <v>645</v>
      </c>
      <c r="F666" s="23" t="str">
        <f>IFERROR(VLOOKUP(E666,hoja!$A$2:$E$970,4,FALSE),0)</f>
        <v>OCCIDENTE</v>
      </c>
      <c r="G666" s="23" t="str">
        <f>IFERROR(VLOOKUP(E666,hoja!$A$2:$E$970,5,FALSE),0)</f>
        <v>CALI</v>
      </c>
      <c r="H666" s="103" t="str">
        <f>IFERROR(VLOOKUP(E666,hoja!A:C,3,FALSE),0)</f>
        <v>0410</v>
      </c>
      <c r="I666" s="24" t="str">
        <f t="shared" si="107"/>
        <v>00220410</v>
      </c>
      <c r="J666" s="23">
        <v>25.016666666662786</v>
      </c>
      <c r="K666" s="23">
        <v>401.524</v>
      </c>
      <c r="L666" s="23" t="str">
        <f t="shared" si="115"/>
        <v>NACIONAL</v>
      </c>
      <c r="M666" s="23" t="s">
        <v>618</v>
      </c>
      <c r="N666" s="23" t="str" cm="1">
        <f t="array" ref="N666">IFERROR(IF(M666="Principal","LES_ACTIVE",LES_INACTIVE),0)</f>
        <v>LES_ACTIVE</v>
      </c>
      <c r="O666" s="23">
        <f t="shared" si="110"/>
        <v>16</v>
      </c>
      <c r="P666" s="23" t="str">
        <f t="shared" si="108"/>
        <v>00220410Principal</v>
      </c>
    </row>
    <row r="667" spans="1:16" ht="14.45" hidden="1">
      <c r="A667" s="26" t="s">
        <v>663</v>
      </c>
      <c r="B667" s="23" t="str">
        <f>IFERROR(VLOOKUP(A667,hoja!$A$2:$E$970,4,FALSE),0)</f>
        <v>CENTRO</v>
      </c>
      <c r="C667" s="23" t="str">
        <f>IFERROR(VLOOKUP(A667,hoja!$A$2:$E$1370,5,FALSE),0)</f>
        <v>MADRID</v>
      </c>
      <c r="D667" s="23" t="str">
        <f>IFERROR(VLOOKUP(A667,hoja!A:D,3,FALSE),0)</f>
        <v>0022</v>
      </c>
      <c r="E667" s="23" t="s">
        <v>792</v>
      </c>
      <c r="F667" s="23" t="str">
        <f>IFERROR(VLOOKUP(E667,hoja!$A$2:$E$970,4,FALSE),0)</f>
        <v>CENTRO</v>
      </c>
      <c r="G667" s="23" t="str">
        <f>IFERROR(VLOOKUP(E667,hoja!$A$2:$E$970,5,FALSE),0)</f>
        <v>BOGOTÁ</v>
      </c>
      <c r="H667" s="103" t="str">
        <f>IFERROR(VLOOKUP(E667,hoja!A:C,3,FALSE),0)</f>
        <v>60042</v>
      </c>
      <c r="I667" s="24" t="str">
        <f t="shared" si="107"/>
        <v>002260042</v>
      </c>
      <c r="K667" s="23">
        <v>15.6</v>
      </c>
      <c r="L667" s="23" t="str">
        <f t="shared" ref="L667:L668" si="116">IF(B667=F667,"REGIONAL","NACIONAL")</f>
        <v>REGIONAL</v>
      </c>
      <c r="M667" s="23" t="s">
        <v>618</v>
      </c>
      <c r="N667" s="23" t="str" cm="1">
        <f t="array" ref="N667">IFERROR(IF(M667="Principal","LES_ACTIVE",LES_INACTIVE),0)</f>
        <v>LES_ACTIVE</v>
      </c>
      <c r="O667" s="23">
        <f t="shared" si="110"/>
        <v>25</v>
      </c>
      <c r="P667" s="23" t="str">
        <f t="shared" si="108"/>
        <v>002260042Principal</v>
      </c>
    </row>
    <row r="668" spans="1:16" ht="14.45" hidden="1">
      <c r="A668" s="26" t="s">
        <v>711</v>
      </c>
      <c r="B668" s="23" t="str">
        <f>IFERROR(VLOOKUP(A668,hoja!$A$2:$E$970,4,FALSE),0)</f>
        <v>COSTA</v>
      </c>
      <c r="C668" s="23" t="str">
        <f>IFERROR(VLOOKUP(A668,hoja!$A$2:$E$1370,5,FALSE),0)</f>
        <v>MAGANGUÉ</v>
      </c>
      <c r="D668" s="23" t="str">
        <f>IFERROR(VLOOKUP(A668,hoja!A:D,3,FALSE),0)</f>
        <v>0383</v>
      </c>
      <c r="E668" s="23" t="s">
        <v>666</v>
      </c>
      <c r="F668" s="23" t="str">
        <f>IFERROR(VLOOKUP(E668,hoja!$A$2:$E$970,4,FALSE),0)</f>
        <v>COSTA</v>
      </c>
      <c r="G668" s="23" t="str">
        <f>IFERROR(VLOOKUP(E668,hoja!$A$2:$E$970,5,FALSE),0)</f>
        <v>SINCELEJO</v>
      </c>
      <c r="H668" s="103" t="str">
        <f>IFERROR(VLOOKUP(E668,hoja!A:C,3,FALSE),0)</f>
        <v>0382</v>
      </c>
      <c r="I668" s="24" t="str">
        <f t="shared" si="107"/>
        <v>03830382</v>
      </c>
      <c r="J668" s="23">
        <v>1.7995833333407063</v>
      </c>
      <c r="K668" s="23">
        <v>89.248000000000005</v>
      </c>
      <c r="L668" s="23" t="str">
        <f t="shared" si="116"/>
        <v>REGIONAL</v>
      </c>
      <c r="M668" s="23" t="s">
        <v>618</v>
      </c>
      <c r="N668" s="23" t="str" cm="1">
        <f t="array" ref="N668">IFERROR(IF(M668="Principal","LES_ACTIVE",LES_INACTIVE),0)</f>
        <v>LES_ACTIVE</v>
      </c>
      <c r="O668" s="23">
        <f t="shared" si="110"/>
        <v>25</v>
      </c>
      <c r="P668" s="23" t="str">
        <f t="shared" si="108"/>
        <v>03830382Principal</v>
      </c>
    </row>
    <row r="669" spans="1:16" ht="14.45" hidden="1">
      <c r="A669" s="26" t="s">
        <v>711</v>
      </c>
      <c r="B669" s="23" t="str">
        <f>IFERROR(VLOOKUP(A669,hoja!$A$2:$E$970,4,FALSE),0)</f>
        <v>COSTA</v>
      </c>
      <c r="C669" s="23" t="str">
        <f>IFERROR(VLOOKUP(A669,hoja!$A$2:$E$1370,5,FALSE),0)</f>
        <v>MAGANGUÉ</v>
      </c>
      <c r="D669" s="23" t="str">
        <f>IFERROR(VLOOKUP(A669,hoja!A:D,3,FALSE),0)</f>
        <v>0383</v>
      </c>
      <c r="E669" s="23" t="s">
        <v>635</v>
      </c>
      <c r="F669" s="23" t="str">
        <f>IFERROR(VLOOKUP(E669,hoja!$A$2:$E$970,4,FALSE),0)</f>
        <v>CENTRO</v>
      </c>
      <c r="G669" s="23" t="str">
        <f>IFERROR(VLOOKUP(E669,hoja!$A$2:$E$970,5,FALSE),0)</f>
        <v>BOGOTÁ</v>
      </c>
      <c r="H669" s="103" t="str">
        <f>IFERROR(VLOOKUP(E669,hoja!A:C,3,FALSE),0)</f>
        <v>0021</v>
      </c>
      <c r="I669" s="24" t="str">
        <f t="shared" si="107"/>
        <v>03830021</v>
      </c>
      <c r="K669" s="23">
        <v>1023</v>
      </c>
      <c r="L669" s="23" t="str">
        <f>IF(B669=F669,"REGIONAL","NACIONAL")</f>
        <v>NACIONAL</v>
      </c>
      <c r="M669" s="23" t="s">
        <v>674</v>
      </c>
      <c r="N669" s="23" t="s">
        <v>624</v>
      </c>
      <c r="O669" s="23">
        <f t="shared" si="110"/>
        <v>8</v>
      </c>
      <c r="P669" s="23" t="str">
        <f t="shared" si="108"/>
        <v>03830021La Vega</v>
      </c>
    </row>
    <row r="670" spans="1:16" ht="14.45" hidden="1">
      <c r="A670" s="26" t="s">
        <v>711</v>
      </c>
      <c r="B670" s="23" t="str">
        <f>IFERROR(VLOOKUP(A670,hoja!$A$2:$E$970,4,FALSE),0)</f>
        <v>COSTA</v>
      </c>
      <c r="C670" s="23" t="str">
        <f>IFERROR(VLOOKUP(A670,hoja!$A$2:$E$1370,5,FALSE),0)</f>
        <v>MAGANGUÉ</v>
      </c>
      <c r="D670" s="23" t="str">
        <f>IFERROR(VLOOKUP(A670,hoja!A:D,3,FALSE),0)</f>
        <v>0383</v>
      </c>
      <c r="E670" s="23" t="s">
        <v>635</v>
      </c>
      <c r="F670" s="23" t="str">
        <f>IFERROR(VLOOKUP(E670,hoja!$A$2:$E$970,4,FALSE),0)</f>
        <v>CENTRO</v>
      </c>
      <c r="G670" s="23" t="str">
        <f>IFERROR(VLOOKUP(E670,hoja!$A$2:$E$970,5,FALSE),0)</f>
        <v>BOGOTÁ</v>
      </c>
      <c r="H670" s="103" t="str">
        <f>IFERROR(VLOOKUP(E670,hoja!A:C,3,FALSE),0)</f>
        <v>0021</v>
      </c>
      <c r="I670" s="24" t="str">
        <f t="shared" si="107"/>
        <v>03830021</v>
      </c>
      <c r="K670" s="23">
        <v>1012</v>
      </c>
      <c r="L670" s="23" t="str">
        <f>IF(B670=F670,"REGIONAL","NACIONAL")</f>
        <v>NACIONAL</v>
      </c>
      <c r="M670" s="23" t="s">
        <v>623</v>
      </c>
      <c r="N670" s="23" t="s">
        <v>624</v>
      </c>
      <c r="O670" s="23">
        <f t="shared" si="110"/>
        <v>8</v>
      </c>
      <c r="P670" s="23" t="str">
        <f t="shared" si="108"/>
        <v>03830021Facatativa</v>
      </c>
    </row>
    <row r="671" spans="1:16" ht="14.45" hidden="1">
      <c r="A671" s="26" t="s">
        <v>711</v>
      </c>
      <c r="B671" s="23" t="str">
        <f>IFERROR(VLOOKUP(A671,hoja!$A$2:$E$970,4,FALSE),0)</f>
        <v>COSTA</v>
      </c>
      <c r="C671" s="23" t="str">
        <f>IFERROR(VLOOKUP(A671,hoja!$A$2:$E$1370,5,FALSE),0)</f>
        <v>MAGANGUÉ</v>
      </c>
      <c r="D671" s="23" t="str">
        <f>IFERROR(VLOOKUP(A671,hoja!A:D,3,FALSE),0)</f>
        <v>0383</v>
      </c>
      <c r="E671" s="23" t="s">
        <v>667</v>
      </c>
      <c r="F671" s="23" t="str">
        <f>IFERROR(VLOOKUP(E671,hoja!$A$2:$E$970,4,FALSE),0)</f>
        <v>COSTA</v>
      </c>
      <c r="G671" s="23" t="str">
        <f>IFERROR(VLOOKUP(E671,hoja!$A$2:$E$970,5,FALSE),0)</f>
        <v>MONTERÍA</v>
      </c>
      <c r="H671" s="103" t="str">
        <f>IFERROR(VLOOKUP(E671,hoja!A:C,3,FALSE),0)</f>
        <v>0381</v>
      </c>
      <c r="I671" s="24" t="str">
        <f t="shared" si="107"/>
        <v>03830381</v>
      </c>
      <c r="K671" s="23">
        <v>200</v>
      </c>
      <c r="L671" s="23" t="str">
        <f t="shared" ref="L671:L677" si="117">IF(B671=F671,"REGIONAL","NACIONAL")</f>
        <v>REGIONAL</v>
      </c>
      <c r="M671" s="23" t="s">
        <v>618</v>
      </c>
      <c r="N671" s="23" t="str" cm="1">
        <f t="array" ref="N671">IFERROR(IF(M671="Principal","LES_ACTIVE",LES_INACTIVE),0)</f>
        <v>LES_ACTIVE</v>
      </c>
      <c r="O671" s="23">
        <f t="shared" si="110"/>
        <v>25</v>
      </c>
      <c r="P671" s="23" t="str">
        <f t="shared" si="108"/>
        <v>03830381Principal</v>
      </c>
    </row>
    <row r="672" spans="1:16" ht="14.45" hidden="1">
      <c r="A672" s="26" t="s">
        <v>711</v>
      </c>
      <c r="B672" s="23" t="str">
        <f>IFERROR(VLOOKUP(A672,hoja!$A$2:$E$970,4,FALSE),0)</f>
        <v>COSTA</v>
      </c>
      <c r="C672" s="23" t="str">
        <f>IFERROR(VLOOKUP(A672,hoja!$A$2:$E$1370,5,FALSE),0)</f>
        <v>MAGANGUÉ</v>
      </c>
      <c r="D672" s="23" t="str">
        <f>IFERROR(VLOOKUP(A672,hoja!A:D,3,FALSE),0)</f>
        <v>0383</v>
      </c>
      <c r="E672" s="23" t="s">
        <v>637</v>
      </c>
      <c r="F672" s="23" t="str">
        <f>IFERROR(VLOOKUP(E672,hoja!$A$2:$E$970,4,FALSE),0)</f>
        <v>SANTANDER</v>
      </c>
      <c r="G672" s="23" t="str">
        <f>IFERROR(VLOOKUP(E672,hoja!$A$2:$E$970,5,FALSE),0)</f>
        <v>PIEDECUESTA</v>
      </c>
      <c r="H672" s="103" t="str">
        <f>IFERROR(VLOOKUP(E672,hoja!A:C,3,FALSE),0)</f>
        <v>0422</v>
      </c>
      <c r="I672" s="24" t="str">
        <f t="shared" si="107"/>
        <v>03830422</v>
      </c>
      <c r="J672" s="23">
        <v>25.160416666738456</v>
      </c>
      <c r="K672" s="23">
        <v>668</v>
      </c>
      <c r="L672" s="23" t="str">
        <f>IF(B672=F672,"REGIONAL","NACIONAL")</f>
        <v>NACIONAL</v>
      </c>
      <c r="M672" s="23" t="s">
        <v>618</v>
      </c>
      <c r="N672" s="23" t="str" cm="1">
        <f t="array" ref="N672">IFERROR(IF(M672="Principal","LES_ACTIVE",LES_INACTIVE),0)</f>
        <v>LES_ACTIVE</v>
      </c>
      <c r="O672" s="23">
        <f t="shared" si="110"/>
        <v>12</v>
      </c>
      <c r="P672" s="23" t="str">
        <f t="shared" si="108"/>
        <v>03830422Principal</v>
      </c>
    </row>
    <row r="673" spans="1:16" ht="14.45" hidden="1">
      <c r="A673" s="26" t="s">
        <v>711</v>
      </c>
      <c r="B673" s="23" t="str">
        <f>IFERROR(VLOOKUP(A673,hoja!$A$2:$E$970,4,FALSE),0)</f>
        <v>COSTA</v>
      </c>
      <c r="C673" s="23" t="str">
        <f>IFERROR(VLOOKUP(A673,hoja!$A$2:$E$1370,5,FALSE),0)</f>
        <v>MAGANGUÉ</v>
      </c>
      <c r="D673" s="23" t="str">
        <f>IFERROR(VLOOKUP(A673,hoja!A:D,3,FALSE),0)</f>
        <v>0383</v>
      </c>
      <c r="E673" s="23" t="s">
        <v>637</v>
      </c>
      <c r="F673" s="23" t="str">
        <f>IFERROR(VLOOKUP(E673,hoja!$A$2:$E$970,4,FALSE),0)</f>
        <v>SANTANDER</v>
      </c>
      <c r="G673" s="23" t="str">
        <f>IFERROR(VLOOKUP(E673,hoja!$A$2:$E$970,5,FALSE),0)</f>
        <v>PIEDECUESTA</v>
      </c>
      <c r="H673" s="103" t="str">
        <f>IFERROR(VLOOKUP(E673,hoja!A:C,3,FALSE),0)</f>
        <v>0422</v>
      </c>
      <c r="I673" s="24" t="str">
        <f t="shared" si="107"/>
        <v>03830422</v>
      </c>
      <c r="K673" s="23">
        <v>425</v>
      </c>
      <c r="L673" s="23" t="str">
        <f t="shared" ref="L673:L674" si="118">IF(B673=F673,"REGIONAL","NACIONAL")</f>
        <v>NACIONAL</v>
      </c>
      <c r="M673" s="23" t="s">
        <v>674</v>
      </c>
      <c r="N673" s="23" t="s">
        <v>624</v>
      </c>
      <c r="O673" s="23">
        <f t="shared" si="110"/>
        <v>16</v>
      </c>
      <c r="P673" s="23" t="str">
        <f t="shared" si="108"/>
        <v>03830422La Vega</v>
      </c>
    </row>
    <row r="674" spans="1:16" ht="14.45" hidden="1">
      <c r="A674" s="26" t="s">
        <v>711</v>
      </c>
      <c r="B674" s="23" t="str">
        <f>IFERROR(VLOOKUP(A674,hoja!$A$2:$E$970,4,FALSE),0)</f>
        <v>COSTA</v>
      </c>
      <c r="C674" s="23" t="str">
        <f>IFERROR(VLOOKUP(A674,hoja!$A$2:$E$1370,5,FALSE),0)</f>
        <v>MAGANGUÉ</v>
      </c>
      <c r="D674" s="23" t="str">
        <f>IFERROR(VLOOKUP(A674,hoja!A:D,3,FALSE),0)</f>
        <v>0383</v>
      </c>
      <c r="E674" s="23" t="s">
        <v>617</v>
      </c>
      <c r="F674" s="23" t="str">
        <f>IFERROR(VLOOKUP(E674,hoja!$A$2:$E$970,4,FALSE),0)</f>
        <v>ANTIOQUIA</v>
      </c>
      <c r="G674" s="23" t="str">
        <f>IFERROR(VLOOKUP(E674,hoja!$A$2:$E$970,5,FALSE),0)</f>
        <v>MEDELLÍN</v>
      </c>
      <c r="H674" s="103">
        <f>IFERROR(VLOOKUP(E674,hoja!A:C,3,FALSE),0)</f>
        <v>50443</v>
      </c>
      <c r="I674" s="24" t="str">
        <f t="shared" si="107"/>
        <v>038350443</v>
      </c>
      <c r="K674" s="23">
        <v>544</v>
      </c>
      <c r="L674" s="23" t="str">
        <f t="shared" si="118"/>
        <v>NACIONAL</v>
      </c>
      <c r="M674" s="23" t="s">
        <v>618</v>
      </c>
      <c r="N674" s="23" t="str" cm="1">
        <f t="array" ref="N674">IFERROR(IF(M674="Principal","LES_ACTIVE",LES_INACTIVE),0)</f>
        <v>LES_ACTIVE</v>
      </c>
      <c r="O674" s="23">
        <f t="shared" si="110"/>
        <v>12</v>
      </c>
      <c r="P674" s="23" t="str">
        <f t="shared" si="108"/>
        <v>038350443Principal</v>
      </c>
    </row>
    <row r="675" spans="1:16" ht="14.45" hidden="1">
      <c r="A675" s="26" t="s">
        <v>711</v>
      </c>
      <c r="B675" s="23" t="str">
        <f>IFERROR(VLOOKUP(A675,hoja!$A$2:$E$970,4,FALSE),0)</f>
        <v>COSTA</v>
      </c>
      <c r="C675" s="23" t="str">
        <f>IFERROR(VLOOKUP(A675,hoja!$A$2:$E$1370,5,FALSE),0)</f>
        <v>MAGANGUÉ</v>
      </c>
      <c r="D675" s="23" t="str">
        <f>IFERROR(VLOOKUP(A675,hoja!A:D,3,FALSE),0)</f>
        <v>0383</v>
      </c>
      <c r="E675" s="23" t="s">
        <v>642</v>
      </c>
      <c r="F675" s="23" t="str">
        <f>IFERROR(VLOOKUP(E675,hoja!$A$2:$E$970,4,FALSE),0)</f>
        <v>COSTA</v>
      </c>
      <c r="G675" s="23" t="str">
        <f>IFERROR(VLOOKUP(E675,hoja!$A$2:$E$970,5,FALSE),0)</f>
        <v>BARRANQUILLA</v>
      </c>
      <c r="H675" s="103" t="str">
        <f>IFERROR(VLOOKUP(E675,hoja!A:C,3,FALSE),0)</f>
        <v>0111</v>
      </c>
      <c r="I675" s="24" t="str">
        <f t="shared" si="107"/>
        <v>03830111</v>
      </c>
      <c r="K675" s="23">
        <v>249</v>
      </c>
      <c r="L675" s="23" t="str">
        <f t="shared" si="117"/>
        <v>REGIONAL</v>
      </c>
      <c r="M675" s="23" t="s">
        <v>618</v>
      </c>
      <c r="N675" s="23" t="str" cm="1">
        <f t="array" ref="N675">IFERROR(IF(M675="Principal","LES_ACTIVE",LES_INACTIVE),0)</f>
        <v>LES_ACTIVE</v>
      </c>
      <c r="O675" s="23">
        <f t="shared" si="110"/>
        <v>25</v>
      </c>
      <c r="P675" s="23" t="str">
        <f t="shared" si="108"/>
        <v>03830111Principal</v>
      </c>
    </row>
    <row r="676" spans="1:16" ht="14.45" hidden="1">
      <c r="A676" s="26" t="s">
        <v>711</v>
      </c>
      <c r="B676" s="23" t="str">
        <f>IFERROR(VLOOKUP(A676,hoja!$A$2:$E$970,4,FALSE),0)</f>
        <v>COSTA</v>
      </c>
      <c r="C676" s="23" t="str">
        <f>IFERROR(VLOOKUP(A676,hoja!$A$2:$E$1370,5,FALSE),0)</f>
        <v>MAGANGUÉ</v>
      </c>
      <c r="D676" s="23" t="str">
        <f>IFERROR(VLOOKUP(A676,hoja!A:D,3,FALSE),0)</f>
        <v>0383</v>
      </c>
      <c r="E676" s="23" t="s">
        <v>772</v>
      </c>
      <c r="F676" s="23" t="str">
        <f>IFERROR(VLOOKUP(E676,hoja!$A$2:$E$970,4,FALSE),0)</f>
        <v>OCCIDENTE</v>
      </c>
      <c r="G676" s="23" t="str">
        <f>IFERROR(VLOOKUP(E676,hoja!$A$2:$E$970,5,FALSE),0)</f>
        <v>CHINÚ</v>
      </c>
      <c r="H676" s="103" t="str">
        <f>IFERROR(VLOOKUP(E676,hoja!A:C,3,FALSE),0)</f>
        <v>60066</v>
      </c>
      <c r="I676" s="24" t="str">
        <f t="shared" si="107"/>
        <v>038360066</v>
      </c>
      <c r="J676" s="23">
        <v>20.835277777689043</v>
      </c>
      <c r="K676" s="23">
        <v>739.63099999999997</v>
      </c>
      <c r="L676" s="23" t="str">
        <f>IF(B676=F676,"REGIONAL","NACIONAL")</f>
        <v>NACIONAL</v>
      </c>
      <c r="M676" s="23" t="s">
        <v>618</v>
      </c>
      <c r="N676" s="23" t="str" cm="1">
        <f t="array" ref="N676">IFERROR(IF(M676="Principal","LES_ACTIVE",LES_INACTIVE),0)</f>
        <v>LES_ACTIVE</v>
      </c>
      <c r="O676" s="23">
        <f t="shared" si="110"/>
        <v>12</v>
      </c>
      <c r="P676" s="23" t="str">
        <f t="shared" si="108"/>
        <v>038360066Principal</v>
      </c>
    </row>
    <row r="677" spans="1:16" ht="14.45" hidden="1">
      <c r="A677" s="26" t="s">
        <v>712</v>
      </c>
      <c r="B677" s="23" t="str">
        <f>IFERROR(VLOOKUP(A677,hoja!$A$2:$E$970,4,FALSE),0)</f>
        <v>COSTA</v>
      </c>
      <c r="C677" s="23" t="str">
        <f>IFERROR(VLOOKUP(A677,hoja!$A$2:$E$1370,5,FALSE),0)</f>
        <v>MAICAO</v>
      </c>
      <c r="D677" s="23" t="str">
        <f>IFERROR(VLOOKUP(A677,hoja!A:D,3,FALSE),0)</f>
        <v>0230</v>
      </c>
      <c r="E677" s="23" t="s">
        <v>720</v>
      </c>
      <c r="F677" s="23" t="str">
        <f>IFERROR(VLOOKUP(E677,hoja!$A$2:$E$970,4,FALSE),0)</f>
        <v>COSTA</v>
      </c>
      <c r="G677" s="23" t="str">
        <f>IFERROR(VLOOKUP(E677,hoja!$A$2:$E$970,5,FALSE),0)</f>
        <v>RIOHACHA</v>
      </c>
      <c r="H677" s="103" t="str">
        <f>IFERROR(VLOOKUP(E677,hoja!A:C,3,FALSE),0)</f>
        <v>0239</v>
      </c>
      <c r="I677" s="24" t="str">
        <f t="shared" si="107"/>
        <v>02300239</v>
      </c>
      <c r="J677" s="23">
        <v>1.4833333332790062</v>
      </c>
      <c r="K677" s="23">
        <v>83.498000000000005</v>
      </c>
      <c r="L677" s="23" t="str">
        <f t="shared" si="117"/>
        <v>REGIONAL</v>
      </c>
      <c r="M677" s="23" t="s">
        <v>618</v>
      </c>
      <c r="N677" s="23" t="str" cm="1">
        <f t="array" ref="N677">IFERROR(IF(M677="Principal","LES_ACTIVE",LES_INACTIVE),0)</f>
        <v>LES_ACTIVE</v>
      </c>
      <c r="O677" s="23">
        <f t="shared" si="110"/>
        <v>25</v>
      </c>
      <c r="P677" s="23" t="str">
        <f t="shared" si="108"/>
        <v>02300239Principal</v>
      </c>
    </row>
    <row r="678" spans="1:16" ht="14.45" hidden="1">
      <c r="A678" s="26" t="s">
        <v>712</v>
      </c>
      <c r="B678" s="23" t="str">
        <f>IFERROR(VLOOKUP(A678,hoja!$A$2:$E$970,4,FALSE),0)</f>
        <v>COSTA</v>
      </c>
      <c r="C678" s="23" t="str">
        <f>IFERROR(VLOOKUP(A678,hoja!$A$2:$E$1370,5,FALSE),0)</f>
        <v>MAICAO</v>
      </c>
      <c r="D678" s="23" t="str">
        <f>IFERROR(VLOOKUP(A678,hoja!A:D,3,FALSE),0)</f>
        <v>0230</v>
      </c>
      <c r="E678" s="23" t="s">
        <v>723</v>
      </c>
      <c r="F678" s="23" t="str">
        <f>IFERROR(VLOOKUP(E678,hoja!$A$2:$E$970,4,FALSE),0)</f>
        <v>COSTA</v>
      </c>
      <c r="G678" s="23" t="str">
        <f>IFERROR(VLOOKUP(E678,hoja!$A$2:$E$970,5,FALSE),0)</f>
        <v>SANTA MARTA</v>
      </c>
      <c r="H678" s="103" t="str">
        <f>IFERROR(VLOOKUP(E678,hoja!A:C,3,FALSE),0)</f>
        <v>0118</v>
      </c>
      <c r="I678" s="24" t="str">
        <f t="shared" si="107"/>
        <v>02300118</v>
      </c>
      <c r="J678" s="23">
        <v>4.9833333333372138</v>
      </c>
      <c r="K678" s="23">
        <v>254.83949999999999</v>
      </c>
      <c r="L678" s="23" t="str">
        <f t="shared" ref="L678:L694" si="119">IF(B678=F678,"REGIONAL","NACIONAL")</f>
        <v>REGIONAL</v>
      </c>
      <c r="M678" s="23" t="s">
        <v>618</v>
      </c>
      <c r="N678" s="23" t="str" cm="1">
        <f t="array" ref="N678">IFERROR(IF(M678="Principal","LES_ACTIVE",LES_INACTIVE),0)</f>
        <v>LES_ACTIVE</v>
      </c>
      <c r="O678" s="23">
        <f t="shared" si="110"/>
        <v>16</v>
      </c>
      <c r="P678" s="23" t="str">
        <f t="shared" si="108"/>
        <v>02300118Principal</v>
      </c>
    </row>
    <row r="679" spans="1:16" ht="14.45" hidden="1">
      <c r="A679" s="26" t="s">
        <v>712</v>
      </c>
      <c r="B679" s="23" t="str">
        <f>IFERROR(VLOOKUP(A679,hoja!$A$2:$E$970,4,FALSE),0)</f>
        <v>COSTA</v>
      </c>
      <c r="C679" s="23" t="str">
        <f>IFERROR(VLOOKUP(A679,hoja!$A$2:$E$1370,5,FALSE),0)</f>
        <v>MAICAO</v>
      </c>
      <c r="D679" s="23" t="str">
        <f>IFERROR(VLOOKUP(A679,hoja!A:D,3,FALSE),0)</f>
        <v>0230</v>
      </c>
      <c r="E679" s="23" t="s">
        <v>637</v>
      </c>
      <c r="F679" s="23" t="str">
        <f>IFERROR(VLOOKUP(E679,hoja!$A$2:$E$970,4,FALSE),0)</f>
        <v>SANTANDER</v>
      </c>
      <c r="G679" s="23" t="str">
        <f>IFERROR(VLOOKUP(E679,hoja!$A$2:$E$970,5,FALSE),0)</f>
        <v>PIEDECUESTA</v>
      </c>
      <c r="H679" s="103" t="str">
        <f>IFERROR(VLOOKUP(E679,hoja!A:C,3,FALSE),0)</f>
        <v>0422</v>
      </c>
      <c r="I679" s="24" t="str">
        <f t="shared" si="107"/>
        <v>02300422</v>
      </c>
      <c r="J679" s="23">
        <v>29.349999999976717</v>
      </c>
      <c r="K679" s="23">
        <v>664.92</v>
      </c>
      <c r="L679" s="23" t="str">
        <f>IF(B679=F679,"REGIONAL","NACIONAL")</f>
        <v>NACIONAL</v>
      </c>
      <c r="M679" s="23" t="s">
        <v>618</v>
      </c>
      <c r="N679" s="23" t="str" cm="1">
        <f t="array" ref="N679">IFERROR(IF(M679="Principal","LES_ACTIVE",LES_INACTIVE),0)</f>
        <v>LES_ACTIVE</v>
      </c>
      <c r="O679" s="23">
        <f t="shared" si="110"/>
        <v>12</v>
      </c>
      <c r="P679" s="23" t="str">
        <f t="shared" si="108"/>
        <v>02300422Principal</v>
      </c>
    </row>
    <row r="680" spans="1:16" ht="14.45" hidden="1">
      <c r="A680" s="26" t="s">
        <v>712</v>
      </c>
      <c r="B680" s="23" t="str">
        <f>IFERROR(VLOOKUP(A680,hoja!$A$2:$E$970,4,FALSE),0)</f>
        <v>COSTA</v>
      </c>
      <c r="C680" s="23" t="str">
        <f>IFERROR(VLOOKUP(A680,hoja!$A$2:$E$1370,5,FALSE),0)</f>
        <v>MAICAO</v>
      </c>
      <c r="D680" s="23" t="str">
        <f>IFERROR(VLOOKUP(A680,hoja!A:D,3,FALSE),0)</f>
        <v>0230</v>
      </c>
      <c r="E680" s="23" t="s">
        <v>642</v>
      </c>
      <c r="F680" s="23" t="str">
        <f>IFERROR(VLOOKUP(E680,hoja!$A$2:$E$970,4,FALSE),0)</f>
        <v>COSTA</v>
      </c>
      <c r="G680" s="23" t="str">
        <f>IFERROR(VLOOKUP(E680,hoja!$A$2:$E$970,5,FALSE),0)</f>
        <v>BARRANQUILLA</v>
      </c>
      <c r="H680" s="103" t="str">
        <f>IFERROR(VLOOKUP(E680,hoja!A:C,3,FALSE),0)</f>
        <v>0111</v>
      </c>
      <c r="I680" s="24" t="str">
        <f t="shared" si="107"/>
        <v>02300111</v>
      </c>
      <c r="J680" s="23">
        <v>14.416388888930669</v>
      </c>
      <c r="K680" s="23">
        <v>353.05200000000002</v>
      </c>
      <c r="L680" s="23" t="str">
        <f t="shared" si="119"/>
        <v>REGIONAL</v>
      </c>
      <c r="M680" s="23" t="s">
        <v>618</v>
      </c>
      <c r="N680" s="23" t="str" cm="1">
        <f t="array" ref="N680">IFERROR(IF(M680="Principal","LES_ACTIVE",LES_INACTIVE),0)</f>
        <v>LES_ACTIVE</v>
      </c>
      <c r="O680" s="23">
        <f t="shared" si="110"/>
        <v>16</v>
      </c>
      <c r="P680" s="23" t="str">
        <f t="shared" si="108"/>
        <v>02300111Principal</v>
      </c>
    </row>
    <row r="681" spans="1:16" ht="14.45" hidden="1">
      <c r="A681" s="26" t="s">
        <v>712</v>
      </c>
      <c r="B681" s="23" t="str">
        <f>IFERROR(VLOOKUP(A681,hoja!$A$2:$E$970,4,FALSE),0)</f>
        <v>COSTA</v>
      </c>
      <c r="C681" s="23" t="str">
        <f>IFERROR(VLOOKUP(A681,hoja!$A$2:$E$1370,5,FALSE),0)</f>
        <v>MAICAO</v>
      </c>
      <c r="D681" s="23" t="str">
        <f>IFERROR(VLOOKUP(A681,hoja!A:D,3,FALSE),0)</f>
        <v>0230</v>
      </c>
      <c r="E681" s="23" t="s">
        <v>782</v>
      </c>
      <c r="F681" s="23" t="str">
        <f>IFERROR(VLOOKUP(E681,hoja!$A$2:$E$970,4,FALSE),0)</f>
        <v>COSTA</v>
      </c>
      <c r="G681" s="23" t="str">
        <f>IFERROR(VLOOKUP(E681,hoja!$A$2:$E$970,5,FALSE),0)</f>
        <v>SANTA MARTA</v>
      </c>
      <c r="H681" s="103" t="str">
        <f>IFERROR(VLOOKUP(E681,hoja!A:C,3,FALSE),0)</f>
        <v>60083</v>
      </c>
      <c r="I681" s="24" t="str">
        <f t="shared" si="107"/>
        <v>023060083</v>
      </c>
      <c r="J681" s="23">
        <v>8.1679166665999219</v>
      </c>
      <c r="K681" s="23">
        <v>245.28399999999999</v>
      </c>
      <c r="L681" s="23" t="str">
        <f t="shared" si="119"/>
        <v>REGIONAL</v>
      </c>
      <c r="M681" s="23" t="s">
        <v>618</v>
      </c>
      <c r="N681" s="23" t="str" cm="1">
        <f t="array" ref="N681">IFERROR(IF(M681="Principal","LES_ACTIVE",LES_INACTIVE),0)</f>
        <v>LES_ACTIVE</v>
      </c>
      <c r="O681" s="23">
        <f t="shared" si="110"/>
        <v>25</v>
      </c>
      <c r="P681" s="23" t="str">
        <f t="shared" si="108"/>
        <v>023060083Principal</v>
      </c>
    </row>
    <row r="682" spans="1:16" ht="14.45" hidden="1">
      <c r="A682" s="26" t="s">
        <v>665</v>
      </c>
      <c r="B682" s="23" t="str">
        <f>IFERROR(VLOOKUP(A682,hoja!$A$2:$E$970,4,FALSE),0)</f>
        <v>OCCIDENTE</v>
      </c>
      <c r="C682" s="23" t="str">
        <f>IFERROR(VLOOKUP(A682,hoja!$A$2:$E$1370,5,FALSE),0)</f>
        <v>MANIZALES</v>
      </c>
      <c r="D682" s="23" t="str">
        <f>IFERROR(VLOOKUP(A682,hoja!A:D,3,FALSE),0)</f>
        <v>0145</v>
      </c>
      <c r="E682" s="23" t="s">
        <v>650</v>
      </c>
      <c r="F682" s="23" t="str">
        <f>IFERROR(VLOOKUP(E682,hoja!$A$2:$E$970,4,FALSE),0)</f>
        <v>OCCIDENTE</v>
      </c>
      <c r="G682" s="23" t="str">
        <f>IFERROR(VLOOKUP(E682,hoja!$A$2:$E$970,5,FALSE),0)</f>
        <v>CALOTO</v>
      </c>
      <c r="H682" s="103" t="str">
        <f>IFERROR(VLOOKUP(E682,hoja!A:C,3,FALSE),0)</f>
        <v>0445</v>
      </c>
      <c r="I682" s="24" t="str">
        <f t="shared" si="107"/>
        <v>01450445</v>
      </c>
      <c r="J682" s="23">
        <v>19.43625000002794</v>
      </c>
      <c r="K682" s="23">
        <v>293.20150000000001</v>
      </c>
      <c r="L682" s="23" t="str">
        <f t="shared" si="119"/>
        <v>REGIONAL</v>
      </c>
      <c r="M682" s="23" t="s">
        <v>618</v>
      </c>
      <c r="N682" s="23" t="str" cm="1">
        <f t="array" ref="N682">IFERROR(IF(M682="Principal","LES_ACTIVE",LES_INACTIVE),0)</f>
        <v>LES_ACTIVE</v>
      </c>
      <c r="O682" s="23">
        <f t="shared" si="110"/>
        <v>16</v>
      </c>
      <c r="P682" s="23" t="str">
        <f t="shared" si="108"/>
        <v>01450445Principal</v>
      </c>
    </row>
    <row r="683" spans="1:16" ht="14.45" hidden="1">
      <c r="A683" s="26" t="s">
        <v>665</v>
      </c>
      <c r="B683" s="23" t="str">
        <f>IFERROR(VLOOKUP(A683,hoja!$A$2:$E$970,4,FALSE),0)</f>
        <v>OCCIDENTE</v>
      </c>
      <c r="C683" s="23" t="str">
        <f>IFERROR(VLOOKUP(A683,hoja!$A$2:$E$1370,5,FALSE),0)</f>
        <v>MANIZALES</v>
      </c>
      <c r="D683" s="23" t="str">
        <f>IFERROR(VLOOKUP(A683,hoja!A:D,3,FALSE),0)</f>
        <v>0145</v>
      </c>
      <c r="E683" s="23" t="s">
        <v>683</v>
      </c>
      <c r="F683" s="23" t="str">
        <f>IFERROR(VLOOKUP(E683,hoja!$A$2:$E$970,4,FALSE),0)</f>
        <v>OCCIDENTE</v>
      </c>
      <c r="G683" s="23" t="str">
        <f>IFERROR(VLOOKUP(E683,hoja!$A$2:$E$970,5,FALSE),0)</f>
        <v>BUGA</v>
      </c>
      <c r="H683" s="103" t="str">
        <f>IFERROR(VLOOKUP(E683,hoja!A:C,3,FALSE),0)</f>
        <v>0411</v>
      </c>
      <c r="I683" s="24" t="str">
        <f t="shared" si="107"/>
        <v>01450411</v>
      </c>
      <c r="J683" s="23">
        <v>5.1797222222085111</v>
      </c>
      <c r="K683" s="23">
        <v>199.2</v>
      </c>
      <c r="L683" s="23" t="str">
        <f t="shared" si="119"/>
        <v>REGIONAL</v>
      </c>
      <c r="M683" s="23" t="s">
        <v>618</v>
      </c>
      <c r="N683" s="23" t="str" cm="1">
        <f t="array" ref="N683">IFERROR(IF(M683="Principal","LES_ACTIVE",LES_INACTIVE),0)</f>
        <v>LES_ACTIVE</v>
      </c>
      <c r="O683" s="23">
        <f t="shared" si="110"/>
        <v>25</v>
      </c>
      <c r="P683" s="23" t="str">
        <f t="shared" si="108"/>
        <v>01450411Principal</v>
      </c>
    </row>
    <row r="684" spans="1:16" ht="14.45" hidden="1">
      <c r="A684" s="26" t="s">
        <v>665</v>
      </c>
      <c r="B684" s="23" t="str">
        <f>IFERROR(VLOOKUP(A684,hoja!$A$2:$E$970,4,FALSE),0)</f>
        <v>OCCIDENTE</v>
      </c>
      <c r="C684" s="23" t="str">
        <f>IFERROR(VLOOKUP(A684,hoja!$A$2:$E$1370,5,FALSE),0)</f>
        <v>MANIZALES</v>
      </c>
      <c r="D684" s="23" t="str">
        <f>IFERROR(VLOOKUP(A684,hoja!A:D,3,FALSE),0)</f>
        <v>0145</v>
      </c>
      <c r="E684" s="23" t="s">
        <v>660</v>
      </c>
      <c r="F684" s="23" t="str">
        <f>IFERROR(VLOOKUP(E684,hoja!$A$2:$E$970,4,FALSE),0)</f>
        <v>CENTRO</v>
      </c>
      <c r="G684" s="23" t="str">
        <f>IFERROR(VLOOKUP(E684,hoja!$A$2:$E$970,5,FALSE),0)</f>
        <v>BOGOTÁ</v>
      </c>
      <c r="H684" s="103" t="str">
        <f>IFERROR(VLOOKUP(E684,hoja!A:C,3,FALSE),0)</f>
        <v>0035</v>
      </c>
      <c r="I684" s="24" t="str">
        <f t="shared" si="107"/>
        <v>01450035</v>
      </c>
      <c r="K684" s="23">
        <v>305</v>
      </c>
      <c r="L684" s="23" t="str">
        <f>IF(B684=F684,"REGIONAL","NACIONAL")</f>
        <v>NACIONAL</v>
      </c>
      <c r="M684" s="23" t="s">
        <v>618</v>
      </c>
      <c r="N684" s="23" t="str" cm="1">
        <f t="array" ref="N684">IFERROR(IF(M684="Principal","LES_ACTIVE",LES_INACTIVE),0)</f>
        <v>LES_ACTIVE</v>
      </c>
      <c r="O684" s="23">
        <f t="shared" si="110"/>
        <v>16</v>
      </c>
      <c r="P684" s="23" t="str">
        <f t="shared" si="108"/>
        <v>01450035Principal</v>
      </c>
    </row>
    <row r="685" spans="1:16" ht="14.45" hidden="1">
      <c r="A685" s="26" t="s">
        <v>665</v>
      </c>
      <c r="B685" s="23" t="str">
        <f>IFERROR(VLOOKUP(A685,hoja!$A$2:$E$970,4,FALSE),0)</f>
        <v>OCCIDENTE</v>
      </c>
      <c r="C685" s="23" t="str">
        <f>IFERROR(VLOOKUP(A685,hoja!$A$2:$E$1370,5,FALSE),0)</f>
        <v>MANIZALES</v>
      </c>
      <c r="D685" s="23" t="str">
        <f>IFERROR(VLOOKUP(A685,hoja!A:D,3,FALSE),0)</f>
        <v>0145</v>
      </c>
      <c r="E685" s="23" t="s">
        <v>661</v>
      </c>
      <c r="F685" s="23" t="str">
        <f>IFERROR(VLOOKUP(E685,hoja!$A$2:$E$970,4,FALSE),0)</f>
        <v>COSTA</v>
      </c>
      <c r="G685" s="23" t="str">
        <f>IFERROR(VLOOKUP(E685,hoja!$A$2:$E$970,5,FALSE),0)</f>
        <v>CARTAGENA</v>
      </c>
      <c r="H685" s="103" t="str">
        <f>IFERROR(VLOOKUP(E685,hoja!A:C,3,FALSE),0)</f>
        <v>0113</v>
      </c>
      <c r="I685" s="24" t="str">
        <f t="shared" si="107"/>
        <v>01450113</v>
      </c>
      <c r="K685" s="23">
        <v>865</v>
      </c>
      <c r="L685" s="23" t="str">
        <f>IF(B685=F685,"REGIONAL","NACIONAL")</f>
        <v>NACIONAL</v>
      </c>
      <c r="M685" s="23" t="s">
        <v>618</v>
      </c>
      <c r="N685" s="23" t="str" cm="1">
        <f t="array" ref="N685">IFERROR(IF(M685="Principal","LES_ACTIVE",LES_INACTIVE),0)</f>
        <v>LES_ACTIVE</v>
      </c>
      <c r="O685" s="23">
        <f t="shared" si="110"/>
        <v>8</v>
      </c>
      <c r="P685" s="23" t="str">
        <f t="shared" si="108"/>
        <v>01450113Principal</v>
      </c>
    </row>
    <row r="686" spans="1:16" ht="14.45" hidden="1">
      <c r="A686" s="26" t="s">
        <v>665</v>
      </c>
      <c r="B686" s="23" t="str">
        <f>IFERROR(VLOOKUP(A686,hoja!$A$2:$E$970,4,FALSE),0)</f>
        <v>OCCIDENTE</v>
      </c>
      <c r="C686" s="23" t="str">
        <f>IFERROR(VLOOKUP(A686,hoja!$A$2:$E$1370,5,FALSE),0)</f>
        <v>MANIZALES</v>
      </c>
      <c r="D686" s="23" t="str">
        <f>IFERROR(VLOOKUP(A686,hoja!A:D,3,FALSE),0)</f>
        <v>0145</v>
      </c>
      <c r="E686" s="23" t="s">
        <v>665</v>
      </c>
      <c r="F686" s="23" t="str">
        <f>IFERROR(VLOOKUP(E686,hoja!$A$2:$E$970,4,FALSE),0)</f>
        <v>OCCIDENTE</v>
      </c>
      <c r="G686" s="23" t="str">
        <f>IFERROR(VLOOKUP(E686,hoja!$A$2:$E$970,5,FALSE),0)</f>
        <v>MANIZALES</v>
      </c>
      <c r="H686" s="103" t="str">
        <f>IFERROR(VLOOKUP(E686,hoja!A:C,3,FALSE),0)</f>
        <v>0145</v>
      </c>
      <c r="I686" s="24" t="str">
        <f t="shared" si="107"/>
        <v>01450145</v>
      </c>
      <c r="K686" s="23">
        <v>15</v>
      </c>
      <c r="L686" s="23" t="str">
        <f t="shared" si="119"/>
        <v>REGIONAL</v>
      </c>
      <c r="M686" s="23" t="s">
        <v>618</v>
      </c>
      <c r="N686" s="23" t="str" cm="1">
        <f t="array" ref="N686">IFERROR(IF(M686="Principal","LES_ACTIVE",LES_INACTIVE),0)</f>
        <v>LES_ACTIVE</v>
      </c>
      <c r="O686" s="23">
        <f t="shared" si="110"/>
        <v>25</v>
      </c>
      <c r="P686" s="23" t="str">
        <f t="shared" si="108"/>
        <v>01450145Principal</v>
      </c>
    </row>
    <row r="687" spans="1:16" ht="14.45" hidden="1">
      <c r="A687" s="26" t="s">
        <v>665</v>
      </c>
      <c r="B687" s="23" t="str">
        <f>IFERROR(VLOOKUP(A687,hoja!$A$2:$E$970,4,FALSE),0)</f>
        <v>OCCIDENTE</v>
      </c>
      <c r="C687" s="23" t="str">
        <f>IFERROR(VLOOKUP(A687,hoja!$A$2:$E$1370,5,FALSE),0)</f>
        <v>MANIZALES</v>
      </c>
      <c r="D687" s="23" t="str">
        <f>IFERROR(VLOOKUP(A687,hoja!A:D,3,FALSE),0)</f>
        <v>0145</v>
      </c>
      <c r="E687" s="23" t="s">
        <v>630</v>
      </c>
      <c r="F687" s="23" t="str">
        <f>IFERROR(VLOOKUP(E687,hoja!$A$2:$E$970,4,FALSE),0)</f>
        <v>CENTRO</v>
      </c>
      <c r="G687" s="23" t="str">
        <f>IFERROR(VLOOKUP(E687,hoja!$A$2:$E$970,5,FALSE),0)</f>
        <v>SESQUILÉ</v>
      </c>
      <c r="H687" s="103" t="str">
        <f>IFERROR(VLOOKUP(E687,hoja!A:C,3,FALSE),0)</f>
        <v>1501</v>
      </c>
      <c r="I687" s="24" t="str">
        <f t="shared" si="107"/>
        <v>01451501</v>
      </c>
      <c r="J687" s="23">
        <v>25.116666666639503</v>
      </c>
      <c r="K687" s="23">
        <v>331.44600000000003</v>
      </c>
      <c r="L687" s="23" t="str">
        <f>IF(B687=F687,"REGIONAL","NACIONAL")</f>
        <v>NACIONAL</v>
      </c>
      <c r="M687" s="23" t="s">
        <v>618</v>
      </c>
      <c r="N687" s="23" t="str" cm="1">
        <f t="array" ref="N687">IFERROR(IF(M687="Principal","LES_ACTIVE",LES_INACTIVE),0)</f>
        <v>LES_ACTIVE</v>
      </c>
      <c r="O687" s="23">
        <f t="shared" si="110"/>
        <v>16</v>
      </c>
      <c r="P687" s="23" t="str">
        <f t="shared" si="108"/>
        <v>01451501Principal</v>
      </c>
    </row>
    <row r="688" spans="1:16" ht="14.45" hidden="1">
      <c r="A688" s="26" t="s">
        <v>665</v>
      </c>
      <c r="B688" s="23" t="str">
        <f>IFERROR(VLOOKUP(A688,hoja!$A$2:$E$970,4,FALSE),0)</f>
        <v>OCCIDENTE</v>
      </c>
      <c r="C688" s="23" t="str">
        <f>IFERROR(VLOOKUP(A688,hoja!$A$2:$E$1370,5,FALSE),0)</f>
        <v>MANIZALES</v>
      </c>
      <c r="D688" s="23" t="str">
        <f>IFERROR(VLOOKUP(A688,hoja!A:D,3,FALSE),0)</f>
        <v>0145</v>
      </c>
      <c r="E688" s="23" t="s">
        <v>634</v>
      </c>
      <c r="F688" s="23" t="str">
        <f>IFERROR(VLOOKUP(E688,hoja!$A$2:$E$970,4,FALSE),0)</f>
        <v>CENTRO</v>
      </c>
      <c r="G688" s="23" t="str">
        <f>IFERROR(VLOOKUP(E688,hoja!$A$2:$E$970,5,FALSE),0)</f>
        <v>BOGOTÁ</v>
      </c>
      <c r="H688" s="103" t="str">
        <f>IFERROR(VLOOKUP(E688,hoja!A:C,3,FALSE),0)</f>
        <v>0011</v>
      </c>
      <c r="I688" s="24" t="str">
        <f t="shared" si="107"/>
        <v>01450011</v>
      </c>
      <c r="K688" s="23">
        <v>304</v>
      </c>
      <c r="L688" s="23" t="str">
        <f t="shared" ref="L688:L691" si="120">IF(B688=F688,"REGIONAL","NACIONAL")</f>
        <v>NACIONAL</v>
      </c>
      <c r="M688" s="23" t="s">
        <v>618</v>
      </c>
      <c r="N688" s="23" t="str" cm="1">
        <f t="array" ref="N688">IFERROR(IF(M688="Principal","LES_ACTIVE",LES_INACTIVE),0)</f>
        <v>LES_ACTIVE</v>
      </c>
      <c r="O688" s="23">
        <f t="shared" si="110"/>
        <v>16</v>
      </c>
      <c r="P688" s="23" t="str">
        <f t="shared" si="108"/>
        <v>01450011Principal</v>
      </c>
    </row>
    <row r="689" spans="1:16" ht="14.45" hidden="1">
      <c r="A689" s="26" t="s">
        <v>665</v>
      </c>
      <c r="B689" s="23" t="str">
        <f>IFERROR(VLOOKUP(A689,hoja!$A$2:$E$970,4,FALSE),0)</f>
        <v>OCCIDENTE</v>
      </c>
      <c r="C689" s="23" t="str">
        <f>IFERROR(VLOOKUP(A689,hoja!$A$2:$E$1370,5,FALSE),0)</f>
        <v>MANIZALES</v>
      </c>
      <c r="D689" s="23" t="str">
        <f>IFERROR(VLOOKUP(A689,hoja!A:D,3,FALSE),0)</f>
        <v>0145</v>
      </c>
      <c r="E689" s="23" t="s">
        <v>635</v>
      </c>
      <c r="F689" s="23" t="str">
        <f>IFERROR(VLOOKUP(E689,hoja!$A$2:$E$970,4,FALSE),0)</f>
        <v>CENTRO</v>
      </c>
      <c r="G689" s="23" t="str">
        <f>IFERROR(VLOOKUP(E689,hoja!$A$2:$E$970,5,FALSE),0)</f>
        <v>BOGOTÁ</v>
      </c>
      <c r="H689" s="103" t="str">
        <f>IFERROR(VLOOKUP(E689,hoja!A:C,3,FALSE),0)</f>
        <v>0021</v>
      </c>
      <c r="I689" s="24" t="str">
        <f t="shared" si="107"/>
        <v>01450021</v>
      </c>
      <c r="J689" s="23">
        <v>17.950000000011642</v>
      </c>
      <c r="K689" s="23">
        <v>347</v>
      </c>
      <c r="L689" s="23" t="str">
        <f t="shared" si="120"/>
        <v>NACIONAL</v>
      </c>
      <c r="M689" s="23" t="s">
        <v>793</v>
      </c>
      <c r="N689" s="23" cm="1">
        <f t="array" aca="1" ref="N689" ca="1">IFERROR(IF(M689="Principal","LES_ACTIVE",LES_INACTIVE),0)</f>
        <v>0</v>
      </c>
      <c r="O689" s="23">
        <f t="shared" si="110"/>
        <v>16</v>
      </c>
      <c r="P689" s="23" t="str">
        <f t="shared" si="108"/>
        <v>01450021La linea</v>
      </c>
    </row>
    <row r="690" spans="1:16" ht="14.45" hidden="1">
      <c r="A690" s="26" t="s">
        <v>665</v>
      </c>
      <c r="B690" s="23" t="str">
        <f>IFERROR(VLOOKUP(A690,hoja!$A$2:$E$970,4,FALSE),0)</f>
        <v>OCCIDENTE</v>
      </c>
      <c r="C690" s="23" t="str">
        <f>IFERROR(VLOOKUP(A690,hoja!$A$2:$E$1370,5,FALSE),0)</f>
        <v>MANIZALES</v>
      </c>
      <c r="D690" s="23" t="str">
        <f>IFERROR(VLOOKUP(A690,hoja!A:D,3,FALSE),0)</f>
        <v>0145</v>
      </c>
      <c r="E690" s="23" t="s">
        <v>637</v>
      </c>
      <c r="F690" s="23" t="str">
        <f>IFERROR(VLOOKUP(E690,hoja!$A$2:$E$970,4,FALSE),0)</f>
        <v>SANTANDER</v>
      </c>
      <c r="G690" s="23" t="str">
        <f>IFERROR(VLOOKUP(E690,hoja!$A$2:$E$970,5,FALSE),0)</f>
        <v>PIEDECUESTA</v>
      </c>
      <c r="H690" s="103" t="str">
        <f>IFERROR(VLOOKUP(E690,hoja!A:C,3,FALSE),0)</f>
        <v>0422</v>
      </c>
      <c r="I690" s="24" t="str">
        <f t="shared" si="107"/>
        <v>01450422</v>
      </c>
      <c r="K690" s="23">
        <v>510</v>
      </c>
      <c r="L690" s="23" t="str">
        <f t="shared" si="120"/>
        <v>NACIONAL</v>
      </c>
      <c r="M690" s="23" t="s">
        <v>794</v>
      </c>
      <c r="N690" s="23" cm="1">
        <f t="array" aca="1" ref="N690" ca="1">IFERROR(IF(M690="Principal","LES_ACTIVE",LES_INACTIVE),0)</f>
        <v>0</v>
      </c>
      <c r="O690" s="23">
        <f t="shared" si="110"/>
        <v>12</v>
      </c>
      <c r="P690" s="23" t="str">
        <f t="shared" si="108"/>
        <v>01450422Letras</v>
      </c>
    </row>
    <row r="691" spans="1:16" ht="14.45" hidden="1">
      <c r="A691" s="26" t="s">
        <v>665</v>
      </c>
      <c r="B691" s="23" t="str">
        <f>IFERROR(VLOOKUP(A691,hoja!$A$2:$E$970,4,FALSE),0)</f>
        <v>OCCIDENTE</v>
      </c>
      <c r="C691" s="23" t="str">
        <f>IFERROR(VLOOKUP(A691,hoja!$A$2:$E$1370,5,FALSE),0)</f>
        <v>MANIZALES</v>
      </c>
      <c r="D691" s="23" t="str">
        <f>IFERROR(VLOOKUP(A691,hoja!A:D,3,FALSE),0)</f>
        <v>0145</v>
      </c>
      <c r="E691" s="23" t="s">
        <v>617</v>
      </c>
      <c r="F691" s="23" t="str">
        <f>IFERROR(VLOOKUP(E691,hoja!$A$2:$E$970,4,FALSE),0)</f>
        <v>ANTIOQUIA</v>
      </c>
      <c r="G691" s="23" t="str">
        <f>IFERROR(VLOOKUP(E691,hoja!$A$2:$E$970,5,FALSE),0)</f>
        <v>MEDELLÍN</v>
      </c>
      <c r="H691" s="103">
        <f>IFERROR(VLOOKUP(E691,hoja!A:C,3,FALSE),0)</f>
        <v>50443</v>
      </c>
      <c r="I691" s="24" t="str">
        <f t="shared" si="107"/>
        <v>014550443</v>
      </c>
      <c r="K691" s="23">
        <v>244</v>
      </c>
      <c r="L691" s="23" t="str">
        <f t="shared" si="120"/>
        <v>NACIONAL</v>
      </c>
      <c r="M691" s="23" t="s">
        <v>618</v>
      </c>
      <c r="N691" s="23" t="str" cm="1">
        <f t="array" ref="N691">IFERROR(IF(M691="Principal","LES_ACTIVE",LES_INACTIVE),0)</f>
        <v>LES_ACTIVE</v>
      </c>
      <c r="O691" s="23">
        <f t="shared" si="110"/>
        <v>25</v>
      </c>
      <c r="P691" s="23" t="str">
        <f t="shared" si="108"/>
        <v>014550443Principal</v>
      </c>
    </row>
    <row r="692" spans="1:16" ht="14.45" hidden="1">
      <c r="A692" s="26" t="s">
        <v>665</v>
      </c>
      <c r="B692" s="23" t="str">
        <f>IFERROR(VLOOKUP(A692,hoja!$A$2:$E$970,4,FALSE),0)</f>
        <v>OCCIDENTE</v>
      </c>
      <c r="C692" s="23" t="str">
        <f>IFERROR(VLOOKUP(A692,hoja!$A$2:$E$1370,5,FALSE),0)</f>
        <v>MANIZALES</v>
      </c>
      <c r="D692" s="23" t="str">
        <f>IFERROR(VLOOKUP(A692,hoja!A:D,3,FALSE),0)</f>
        <v>0145</v>
      </c>
      <c r="E692" s="23" t="s">
        <v>687</v>
      </c>
      <c r="F692" s="23" t="str">
        <f>IFERROR(VLOOKUP(E692,hoja!$A$2:$E$970,4,FALSE),0)</f>
        <v>OCCIDENTE</v>
      </c>
      <c r="G692" s="23" t="str">
        <f>IFERROR(VLOOKUP(E692,hoja!$A$2:$E$970,5,FALSE),0)</f>
        <v>TULUÁ</v>
      </c>
      <c r="H692" s="103" t="str">
        <f>IFERROR(VLOOKUP(E692,hoja!A:C,3,FALSE),0)</f>
        <v>2007</v>
      </c>
      <c r="I692" s="24" t="str">
        <f t="shared" si="107"/>
        <v>01452007</v>
      </c>
      <c r="J692" s="23">
        <v>4.03333333338378</v>
      </c>
      <c r="K692" s="23">
        <v>181.43899999999999</v>
      </c>
      <c r="L692" s="23" t="str">
        <f t="shared" si="119"/>
        <v>REGIONAL</v>
      </c>
      <c r="M692" s="23" t="s">
        <v>618</v>
      </c>
      <c r="N692" s="23" t="str" cm="1">
        <f t="array" ref="N692">IFERROR(IF(M692="Principal","LES_ACTIVE",LES_INACTIVE),0)</f>
        <v>LES_ACTIVE</v>
      </c>
      <c r="O692" s="23">
        <f t="shared" si="110"/>
        <v>25</v>
      </c>
      <c r="P692" s="23" t="str">
        <f t="shared" si="108"/>
        <v>01452007Principal</v>
      </c>
    </row>
    <row r="693" spans="1:16" ht="14.45" hidden="1">
      <c r="A693" s="26" t="s">
        <v>665</v>
      </c>
      <c r="B693" s="23" t="str">
        <f>IFERROR(VLOOKUP(A693,hoja!$A$2:$E$970,4,FALSE),0)</f>
        <v>OCCIDENTE</v>
      </c>
      <c r="C693" s="23" t="str">
        <f>IFERROR(VLOOKUP(A693,hoja!$A$2:$E$1370,5,FALSE),0)</f>
        <v>MANIZALES</v>
      </c>
      <c r="D693" s="23" t="str">
        <f>IFERROR(VLOOKUP(A693,hoja!A:D,3,FALSE),0)</f>
        <v>0145</v>
      </c>
      <c r="E693" s="23" t="s">
        <v>641</v>
      </c>
      <c r="F693" s="23" t="str">
        <f>IFERROR(VLOOKUP(E693,hoja!$A$2:$E$970,4,FALSE),0)</f>
        <v>ANTIOQUIA</v>
      </c>
      <c r="G693" s="23" t="str">
        <f>IFERROR(VLOOKUP(E693,hoja!$A$2:$E$970,5,FALSE),0)</f>
        <v>MEDELLÍN</v>
      </c>
      <c r="H693" s="103" t="str">
        <f>IFERROR(VLOOKUP(E693,hoja!A:C,3,FALSE),0)</f>
        <v>0079</v>
      </c>
      <c r="I693" s="24" t="str">
        <f t="shared" si="107"/>
        <v>01450079</v>
      </c>
      <c r="K693" s="23">
        <v>238</v>
      </c>
      <c r="L693" s="23" t="str">
        <f>IF(B693=F693,"REGIONAL","NACIONAL")</f>
        <v>NACIONAL</v>
      </c>
      <c r="M693" s="23" t="s">
        <v>618</v>
      </c>
      <c r="N693" s="23" t="str" cm="1">
        <f t="array" ref="N693">IFERROR(IF(M693="Principal","LES_ACTIVE",LES_INACTIVE),0)</f>
        <v>LES_ACTIVE</v>
      </c>
      <c r="O693" s="23">
        <f t="shared" si="110"/>
        <v>25</v>
      </c>
      <c r="P693" s="23" t="str">
        <f t="shared" si="108"/>
        <v>01450079Principal</v>
      </c>
    </row>
    <row r="694" spans="1:16" ht="14.45" hidden="1">
      <c r="A694" s="26" t="s">
        <v>665</v>
      </c>
      <c r="B694" s="23" t="str">
        <f>IFERROR(VLOOKUP(A694,hoja!$A$2:$E$970,4,FALSE),0)</f>
        <v>OCCIDENTE</v>
      </c>
      <c r="C694" s="23" t="str">
        <f>IFERROR(VLOOKUP(A694,hoja!$A$2:$E$1370,5,FALSE),0)</f>
        <v>MANIZALES</v>
      </c>
      <c r="D694" s="23" t="str">
        <f>IFERROR(VLOOKUP(A694,hoja!A:D,3,FALSE),0)</f>
        <v>0145</v>
      </c>
      <c r="E694" s="23" t="s">
        <v>670</v>
      </c>
      <c r="F694" s="23" t="str">
        <f>IFERROR(VLOOKUP(E694,hoja!$A$2:$E$970,4,FALSE),0)</f>
        <v>OCCIDENTE</v>
      </c>
      <c r="G694" s="23" t="str">
        <f>IFERROR(VLOOKUP(E694,hoja!$A$2:$E$970,5,FALSE),0)</f>
        <v>PEREIRA</v>
      </c>
      <c r="H694" s="103" t="str">
        <f>IFERROR(VLOOKUP(E694,hoja!A:C,3,FALSE),0)</f>
        <v>0134</v>
      </c>
      <c r="I694" s="24" t="str">
        <f t="shared" si="107"/>
        <v>01450134</v>
      </c>
      <c r="J694" s="23">
        <v>1.2999999998719431</v>
      </c>
      <c r="K694" s="23">
        <v>54.503999999999998</v>
      </c>
      <c r="L694" s="23" t="str">
        <f t="shared" si="119"/>
        <v>REGIONAL</v>
      </c>
      <c r="M694" s="23" t="s">
        <v>618</v>
      </c>
      <c r="N694" s="23" t="str" cm="1">
        <f t="array" ref="N694">IFERROR(IF(M694="Principal","LES_ACTIVE",LES_INACTIVE),0)</f>
        <v>LES_ACTIVE</v>
      </c>
      <c r="O694" s="23">
        <f t="shared" si="110"/>
        <v>25</v>
      </c>
      <c r="P694" s="23" t="str">
        <f t="shared" si="108"/>
        <v>01450134Principal</v>
      </c>
    </row>
    <row r="695" spans="1:16" ht="14.45" hidden="1">
      <c r="A695" s="26" t="s">
        <v>665</v>
      </c>
      <c r="B695" s="23" t="str">
        <f>IFERROR(VLOOKUP(A695,hoja!$A$2:$E$970,4,FALSE),0)</f>
        <v>OCCIDENTE</v>
      </c>
      <c r="C695" s="23" t="str">
        <f>IFERROR(VLOOKUP(A695,hoja!$A$2:$E$1370,5,FALSE),0)</f>
        <v>MANIZALES</v>
      </c>
      <c r="D695" s="23" t="str">
        <f>IFERROR(VLOOKUP(A695,hoja!A:D,3,FALSE),0)</f>
        <v>0145</v>
      </c>
      <c r="E695" s="23" t="s">
        <v>642</v>
      </c>
      <c r="F695" s="23" t="str">
        <f>IFERROR(VLOOKUP(E695,hoja!$A$2:$E$970,4,FALSE),0)</f>
        <v>COSTA</v>
      </c>
      <c r="G695" s="23" t="str">
        <f>IFERROR(VLOOKUP(E695,hoja!$A$2:$E$970,5,FALSE),0)</f>
        <v>BARRANQUILLA</v>
      </c>
      <c r="H695" s="103" t="str">
        <f>IFERROR(VLOOKUP(E695,hoja!A:C,3,FALSE),0)</f>
        <v>0111</v>
      </c>
      <c r="I695" s="24" t="str">
        <f t="shared" ref="I695:I756" si="121">D695&amp;H695</f>
        <v>01450111</v>
      </c>
      <c r="K695" s="23">
        <v>920</v>
      </c>
      <c r="L695" s="23" t="str">
        <f>IF(B695=F695,"REGIONAL","NACIONAL")</f>
        <v>NACIONAL</v>
      </c>
      <c r="M695" s="23" t="s">
        <v>618</v>
      </c>
      <c r="N695" s="23" t="str" cm="1">
        <f t="array" ref="N695">IFERROR(IF(M695="Principal","LES_ACTIVE",LES_INACTIVE),0)</f>
        <v>LES_ACTIVE</v>
      </c>
      <c r="O695" s="23">
        <f t="shared" si="110"/>
        <v>8</v>
      </c>
      <c r="P695" s="23" t="str">
        <f t="shared" ref="P695:P757" si="122">D695&amp;H695&amp;M695</f>
        <v>01450111Principal</v>
      </c>
    </row>
    <row r="696" spans="1:16" ht="14.45" hidden="1">
      <c r="A696" s="26" t="s">
        <v>665</v>
      </c>
      <c r="B696" s="23" t="str">
        <f>IFERROR(VLOOKUP(A696,hoja!$A$2:$E$970,4,FALSE),0)</f>
        <v>OCCIDENTE</v>
      </c>
      <c r="C696" s="23" t="str">
        <f>IFERROR(VLOOKUP(A696,hoja!$A$2:$E$1370,5,FALSE),0)</f>
        <v>MANIZALES</v>
      </c>
      <c r="D696" s="23" t="str">
        <f>IFERROR(VLOOKUP(A696,hoja!A:D,3,FALSE),0)</f>
        <v>0145</v>
      </c>
      <c r="E696" s="23" t="s">
        <v>672</v>
      </c>
      <c r="F696" s="23" t="str">
        <f>IFERROR(VLOOKUP(E696,hoja!$A$2:$E$970,4,FALSE),0)</f>
        <v>ANTIOQUIA</v>
      </c>
      <c r="G696" s="23" t="str">
        <f>IFERROR(VLOOKUP(E696,hoja!$A$2:$E$970,5,FALSE),0)</f>
        <v>MEDELLÍN</v>
      </c>
      <c r="H696" s="103" t="str">
        <f>IFERROR(VLOOKUP(E696,hoja!A:C,3,FALSE),0)</f>
        <v>0092</v>
      </c>
      <c r="I696" s="24" t="str">
        <f t="shared" si="121"/>
        <v>01450092</v>
      </c>
      <c r="K696" s="23">
        <v>228</v>
      </c>
      <c r="L696" s="23" t="str">
        <f>IF(B696=F696,"REGIONAL","NACIONAL")</f>
        <v>NACIONAL</v>
      </c>
      <c r="M696" s="23" t="s">
        <v>618</v>
      </c>
      <c r="N696" s="23" t="str" cm="1">
        <f t="array" ref="N696">IFERROR(IF(M696="Principal","LES_ACTIVE",LES_INACTIVE),0)</f>
        <v>LES_ACTIVE</v>
      </c>
      <c r="O696" s="23">
        <f t="shared" si="110"/>
        <v>25</v>
      </c>
      <c r="P696" s="23" t="str">
        <f t="shared" si="122"/>
        <v>01450092Principal</v>
      </c>
    </row>
    <row r="697" spans="1:16" ht="14.45" hidden="1">
      <c r="A697" s="26" t="s">
        <v>665</v>
      </c>
      <c r="B697" s="23" t="str">
        <f>IFERROR(VLOOKUP(A697,hoja!$A$2:$E$970,4,FALSE),0)</f>
        <v>OCCIDENTE</v>
      </c>
      <c r="C697" s="23" t="str">
        <f>IFERROR(VLOOKUP(A697,hoja!$A$2:$E$1370,5,FALSE),0)</f>
        <v>MANIZALES</v>
      </c>
      <c r="D697" s="23" t="str">
        <f>IFERROR(VLOOKUP(A697,hoja!A:D,3,FALSE),0)</f>
        <v>0145</v>
      </c>
      <c r="E697" s="23" t="s">
        <v>644</v>
      </c>
      <c r="F697" s="23" t="str">
        <f>IFERROR(VLOOKUP(E697,hoja!$A$2:$E$970,4,FALSE),0)</f>
        <v>OCCIDENTE</v>
      </c>
      <c r="G697" s="23" t="str">
        <f>IFERROR(VLOOKUP(E697,hoja!$A$2:$E$970,5,FALSE),0)</f>
        <v>PEREIRA</v>
      </c>
      <c r="H697" s="103" t="str">
        <f>IFERROR(VLOOKUP(E697,hoja!A:C,3,FALSE),0)</f>
        <v>0198</v>
      </c>
      <c r="I697" s="24" t="str">
        <f t="shared" si="121"/>
        <v>01450198</v>
      </c>
      <c r="J697" s="23">
        <v>1.9316666666418314</v>
      </c>
      <c r="K697" s="23">
        <v>66.528999999999996</v>
      </c>
      <c r="L697" s="23" t="str">
        <f t="shared" ref="L697" si="123">IF(B697=F697,"REGIONAL","NACIONAL")</f>
        <v>REGIONAL</v>
      </c>
      <c r="M697" s="23" t="s">
        <v>618</v>
      </c>
      <c r="N697" s="23" t="str" cm="1">
        <f t="array" ref="N697">IFERROR(IF(M697="Principal","LES_ACTIVE",LES_INACTIVE),0)</f>
        <v>LES_ACTIVE</v>
      </c>
      <c r="O697" s="23">
        <f t="shared" ref="O697:O758" si="124">IF(K697&lt;=250,25,IF(K697&lt;=500,16,IF(K697&lt;=800,12,IF(K697&lt;=1100,8,IF(K697&lt;=1400,6,IF(K697&lt;=1700,5))))))</f>
        <v>25</v>
      </c>
      <c r="P697" s="23" t="str">
        <f t="shared" si="122"/>
        <v>01450198Principal</v>
      </c>
    </row>
    <row r="698" spans="1:16" ht="14.45" hidden="1">
      <c r="A698" s="26" t="s">
        <v>665</v>
      </c>
      <c r="B698" s="23" t="str">
        <f>IFERROR(VLOOKUP(A698,hoja!$A$2:$E$970,4,FALSE),0)</f>
        <v>OCCIDENTE</v>
      </c>
      <c r="C698" s="23" t="str">
        <f>IFERROR(VLOOKUP(A698,hoja!$A$2:$E$1370,5,FALSE),0)</f>
        <v>MANIZALES</v>
      </c>
      <c r="D698" s="23" t="str">
        <f>IFERROR(VLOOKUP(A698,hoja!A:D,3,FALSE),0)</f>
        <v>0145</v>
      </c>
      <c r="E698" s="23" t="s">
        <v>645</v>
      </c>
      <c r="F698" s="23" t="str">
        <f>IFERROR(VLOOKUP(E698,hoja!$A$2:$E$970,4,FALSE),0)</f>
        <v>OCCIDENTE</v>
      </c>
      <c r="G698" s="23" t="str">
        <f>IFERROR(VLOOKUP(E698,hoja!$A$2:$E$970,5,FALSE),0)</f>
        <v>CALI</v>
      </c>
      <c r="H698" s="103" t="str">
        <f>IFERROR(VLOOKUP(E698,hoja!A:C,3,FALSE),0)</f>
        <v>0410</v>
      </c>
      <c r="I698" s="24" t="str">
        <f t="shared" si="121"/>
        <v>01450410</v>
      </c>
      <c r="J698" s="23">
        <v>6.6794444445404224</v>
      </c>
      <c r="K698" s="23">
        <v>255.81800000000001</v>
      </c>
      <c r="L698" s="23" t="str">
        <f t="shared" ref="L698:L718" si="125">IF(B698=F698,"REGIONAL","NACIONAL")</f>
        <v>REGIONAL</v>
      </c>
      <c r="M698" s="23" t="s">
        <v>618</v>
      </c>
      <c r="N698" s="23" t="str" cm="1">
        <f t="array" ref="N698">IFERROR(IF(M698="Principal","LES_ACTIVE",LES_INACTIVE),0)</f>
        <v>LES_ACTIVE</v>
      </c>
      <c r="O698" s="23">
        <v>25</v>
      </c>
      <c r="P698" s="23" t="str">
        <f t="shared" si="122"/>
        <v>01450410Principal</v>
      </c>
    </row>
    <row r="699" spans="1:16" ht="14.45" hidden="1">
      <c r="A699" s="26" t="s">
        <v>665</v>
      </c>
      <c r="B699" s="23" t="str">
        <f>IFERROR(VLOOKUP(A699,hoja!$A$2:$E$970,4,FALSE),0)</f>
        <v>OCCIDENTE</v>
      </c>
      <c r="C699" s="23" t="str">
        <f>IFERROR(VLOOKUP(A699,hoja!$A$2:$E$1370,5,FALSE),0)</f>
        <v>MANIZALES</v>
      </c>
      <c r="D699" s="23" t="str">
        <f>IFERROR(VLOOKUP(A699,hoja!A:D,3,FALSE),0)</f>
        <v>0145</v>
      </c>
      <c r="E699" s="23" t="s">
        <v>675</v>
      </c>
      <c r="F699" s="23" t="str">
        <f>IFERROR(VLOOKUP(E699,hoja!$A$2:$E$970,4,FALSE),0)</f>
        <v>COSTA</v>
      </c>
      <c r="G699" s="23" t="str">
        <f>IFERROR(VLOOKUP(E699,hoja!$A$2:$E$970,5,FALSE),0)</f>
        <v>CARTAGENA</v>
      </c>
      <c r="H699" s="103">
        <f>IFERROR(VLOOKUP(E699,hoja!A:C,3,FALSE),0)</f>
        <v>3002</v>
      </c>
      <c r="I699" s="24" t="str">
        <f t="shared" si="121"/>
        <v>01453002</v>
      </c>
      <c r="K699" s="23">
        <v>865</v>
      </c>
      <c r="L699" s="23" t="str">
        <f>IF(B699=F699,"REGIONAL","NACIONAL")</f>
        <v>NACIONAL</v>
      </c>
      <c r="M699" s="23" t="s">
        <v>618</v>
      </c>
      <c r="N699" s="23" t="str" cm="1">
        <f t="array" ref="N699">IFERROR(IF(M699="Principal","LES_ACTIVE",LES_INACTIVE),0)</f>
        <v>LES_ACTIVE</v>
      </c>
      <c r="O699" s="23">
        <f t="shared" si="124"/>
        <v>8</v>
      </c>
      <c r="P699" s="23" t="str">
        <f t="shared" si="122"/>
        <v>01453002Principal</v>
      </c>
    </row>
    <row r="700" spans="1:16" ht="14.45" hidden="1">
      <c r="A700" s="26" t="s">
        <v>665</v>
      </c>
      <c r="B700" s="23" t="str">
        <f>IFERROR(VLOOKUP(A700,hoja!$A$2:$E$970,4,FALSE),0)</f>
        <v>OCCIDENTE</v>
      </c>
      <c r="C700" s="23" t="str">
        <f>IFERROR(VLOOKUP(A700,hoja!$A$2:$E$1370,5,FALSE),0)</f>
        <v>MANIZALES</v>
      </c>
      <c r="D700" s="23" t="str">
        <f>IFERROR(VLOOKUP(A700,hoja!A:D,3,FALSE),0)</f>
        <v>0145</v>
      </c>
      <c r="E700" s="23" t="s">
        <v>747</v>
      </c>
      <c r="F700" s="23" t="str">
        <f>IFERROR(VLOOKUP(E700,hoja!$A$2:$E$970,4,FALSE),0)</f>
        <v>OCCIDENTE</v>
      </c>
      <c r="G700" s="23" t="str">
        <f>IFERROR(VLOOKUP(E700,hoja!$A$2:$E$970,5,FALSE),0)</f>
        <v>BUGA</v>
      </c>
      <c r="H700" s="103" t="str">
        <f>IFERROR(VLOOKUP(E700,hoja!A:C,3,FALSE),0)</f>
        <v>60062</v>
      </c>
      <c r="I700" s="24" t="str">
        <f t="shared" si="121"/>
        <v>014560062</v>
      </c>
      <c r="J700" s="23">
        <v>4.6581944444042165</v>
      </c>
      <c r="K700" s="23">
        <v>197.61349999999999</v>
      </c>
      <c r="L700" s="23" t="str">
        <f t="shared" si="125"/>
        <v>REGIONAL</v>
      </c>
      <c r="M700" s="23" t="s">
        <v>748</v>
      </c>
      <c r="N700" s="23" t="s">
        <v>737</v>
      </c>
      <c r="O700" s="23">
        <f t="shared" si="124"/>
        <v>25</v>
      </c>
      <c r="P700" s="23" t="str">
        <f t="shared" si="122"/>
        <v>014560062Eficiente destino Yumbo</v>
      </c>
    </row>
    <row r="701" spans="1:16" ht="14.45" hidden="1">
      <c r="A701" s="26" t="s">
        <v>665</v>
      </c>
      <c r="B701" s="23" t="str">
        <f>IFERROR(VLOOKUP(A701,hoja!$A$2:$E$970,4,FALSE),0)</f>
        <v>OCCIDENTE</v>
      </c>
      <c r="C701" s="23" t="str">
        <f>IFERROR(VLOOKUP(A701,hoja!$A$2:$E$1370,5,FALSE),0)</f>
        <v>MANIZALES</v>
      </c>
      <c r="D701" s="23" t="str">
        <f>IFERROR(VLOOKUP(A701,hoja!A:D,3,FALSE),0)</f>
        <v>0145</v>
      </c>
      <c r="E701" s="23" t="s">
        <v>682</v>
      </c>
      <c r="F701" s="23" t="str">
        <f>IFERROR(VLOOKUP(E701,hoja!$A$2:$E$970,4,FALSE),0)</f>
        <v>OCCIDENTE</v>
      </c>
      <c r="G701" s="23" t="str">
        <f>IFERROR(VLOOKUP(E701,hoja!$A$2:$E$970,5,FALSE),0)</f>
        <v>Pereira-Eficiente destino Yumb</v>
      </c>
      <c r="H701" s="103" t="str">
        <f>IFERROR(VLOOKUP(E701,hoja!A:C,3,FALSE),0)</f>
        <v>60064</v>
      </c>
      <c r="I701" s="24" t="str">
        <f t="shared" si="121"/>
        <v>014560064</v>
      </c>
      <c r="J701" s="23">
        <v>2.1150000000488944</v>
      </c>
      <c r="K701" s="23">
        <v>86.36</v>
      </c>
      <c r="L701" s="23" t="str">
        <f t="shared" si="125"/>
        <v>REGIONAL</v>
      </c>
      <c r="M701" s="23" t="s">
        <v>618</v>
      </c>
      <c r="N701" s="23" t="str" cm="1">
        <f t="array" ref="N701">IFERROR(IF(M701="Principal","LES_ACTIVE",LES_INACTIVE),0)</f>
        <v>LES_ACTIVE</v>
      </c>
      <c r="O701" s="23">
        <f t="shared" si="124"/>
        <v>25</v>
      </c>
      <c r="P701" s="23" t="str">
        <f t="shared" si="122"/>
        <v>014560064Principal</v>
      </c>
    </row>
    <row r="702" spans="1:16" ht="14.45" hidden="1">
      <c r="A702" s="26" t="s">
        <v>665</v>
      </c>
      <c r="B702" s="23" t="str">
        <f>IFERROR(VLOOKUP(A702,hoja!$A$2:$E$970,4,FALSE),0)</f>
        <v>OCCIDENTE</v>
      </c>
      <c r="C702" s="23" t="str">
        <f>IFERROR(VLOOKUP(A702,hoja!$A$2:$E$1370,5,FALSE),0)</f>
        <v>MANIZALES</v>
      </c>
      <c r="D702" s="23" t="str">
        <f>IFERROR(VLOOKUP(A702,hoja!A:D,3,FALSE),0)</f>
        <v>0145</v>
      </c>
      <c r="E702" s="23" t="s">
        <v>749</v>
      </c>
      <c r="F702" s="23" t="str">
        <f>IFERROR(VLOOKUP(E702,hoja!$A$2:$E$970,4,FALSE),0)</f>
        <v>OCCIDENTE</v>
      </c>
      <c r="G702" s="23" t="str">
        <f>IFERROR(VLOOKUP(E702,hoja!$A$2:$E$970,5,FALSE),0)</f>
        <v>PEREIRA</v>
      </c>
      <c r="H702" s="103" t="str">
        <f>IFERROR(VLOOKUP(E702,hoja!A:C,3,FALSE),0)</f>
        <v>60067</v>
      </c>
      <c r="I702" s="24" t="str">
        <f t="shared" si="121"/>
        <v>014560067</v>
      </c>
      <c r="J702" s="23">
        <v>1.3347222222655546</v>
      </c>
      <c r="K702" s="23">
        <v>54.47</v>
      </c>
      <c r="L702" s="23" t="str">
        <f t="shared" si="125"/>
        <v>REGIONAL</v>
      </c>
      <c r="M702" s="23" t="s">
        <v>618</v>
      </c>
      <c r="N702" s="23" t="str" cm="1">
        <f t="array" ref="N702">IFERROR(IF(M702="Principal","LES_ACTIVE",LES_INACTIVE),0)</f>
        <v>LES_ACTIVE</v>
      </c>
      <c r="O702" s="23">
        <f t="shared" si="124"/>
        <v>25</v>
      </c>
      <c r="P702" s="23" t="str">
        <f t="shared" si="122"/>
        <v>014560067Principal</v>
      </c>
    </row>
    <row r="703" spans="1:16" ht="14.45" hidden="1">
      <c r="A703" s="26" t="s">
        <v>713</v>
      </c>
      <c r="B703" s="23" t="str">
        <f>IFERROR(VLOOKUP(A703,hoja!$A$2:$E$970,4,FALSE),0)</f>
        <v>ANTIOQUIA</v>
      </c>
      <c r="C703" s="23" t="str">
        <f>IFERROR(VLOOKUP(A703,hoja!$A$2:$E$1370,5,FALSE),0)</f>
        <v>MARIQUITA</v>
      </c>
      <c r="D703" s="23" t="str">
        <f>IFERROR(VLOOKUP(A703,hoja!A:D,3,FALSE),0)</f>
        <v>0392</v>
      </c>
      <c r="E703" s="23" t="s">
        <v>650</v>
      </c>
      <c r="F703" s="23" t="str">
        <f>IFERROR(VLOOKUP(E703,hoja!$A$2:$E$970,4,FALSE),0)</f>
        <v>OCCIDENTE</v>
      </c>
      <c r="G703" s="23" t="str">
        <f>IFERROR(VLOOKUP(E703,hoja!$A$2:$E$970,5,FALSE),0)</f>
        <v>CALOTO</v>
      </c>
      <c r="H703" s="103" t="str">
        <f>IFERROR(VLOOKUP(E703,hoja!A:C,3,FALSE),0)</f>
        <v>0445</v>
      </c>
      <c r="I703" s="24" t="str">
        <f t="shared" si="121"/>
        <v>03920445</v>
      </c>
      <c r="J703" s="23">
        <v>20.53333333338378</v>
      </c>
      <c r="K703" s="23">
        <v>423.50200000000001</v>
      </c>
      <c r="L703" s="23" t="str">
        <f t="shared" ref="L703:L717" si="126">IF(B703=F703,"REGIONAL","NACIONAL")</f>
        <v>NACIONAL</v>
      </c>
      <c r="M703" s="23" t="s">
        <v>794</v>
      </c>
      <c r="N703" s="23" t="s">
        <v>622</v>
      </c>
      <c r="O703" s="23">
        <f t="shared" si="124"/>
        <v>16</v>
      </c>
      <c r="P703" s="23" t="str">
        <f t="shared" si="122"/>
        <v>03920445Letras</v>
      </c>
    </row>
    <row r="704" spans="1:16" ht="14.45" hidden="1">
      <c r="A704" s="26" t="s">
        <v>713</v>
      </c>
      <c r="B704" s="23" t="str">
        <f>IFERROR(VLOOKUP(A704,hoja!$A$2:$E$970,4,FALSE),0)</f>
        <v>ANTIOQUIA</v>
      </c>
      <c r="C704" s="23" t="str">
        <f>IFERROR(VLOOKUP(A704,hoja!$A$2:$E$1370,5,FALSE),0)</f>
        <v>MARIQUITA</v>
      </c>
      <c r="D704" s="23" t="str">
        <f>IFERROR(VLOOKUP(A704,hoja!A:D,3,FALSE),0)</f>
        <v>0392</v>
      </c>
      <c r="E704" s="23" t="s">
        <v>660</v>
      </c>
      <c r="F704" s="23" t="str">
        <f>IFERROR(VLOOKUP(E704,hoja!$A$2:$E$970,4,FALSE),0)</f>
        <v>CENTRO</v>
      </c>
      <c r="G704" s="23" t="str">
        <f>IFERROR(VLOOKUP(E704,hoja!$A$2:$E$970,5,FALSE),0)</f>
        <v>BOGOTÁ</v>
      </c>
      <c r="H704" s="103" t="str">
        <f>IFERROR(VLOOKUP(E704,hoja!A:C,3,FALSE),0)</f>
        <v>0035</v>
      </c>
      <c r="I704" s="24" t="str">
        <f t="shared" si="121"/>
        <v>03920035</v>
      </c>
      <c r="J704" s="23">
        <v>6.3333333333721384</v>
      </c>
      <c r="K704" s="23">
        <v>164.34800000000001</v>
      </c>
      <c r="L704" s="23" t="str">
        <f t="shared" si="126"/>
        <v>NACIONAL</v>
      </c>
      <c r="M704" s="23" t="s">
        <v>623</v>
      </c>
      <c r="N704" s="23" t="s">
        <v>624</v>
      </c>
      <c r="O704" s="23">
        <f t="shared" si="124"/>
        <v>25</v>
      </c>
      <c r="P704" s="23" t="str">
        <f t="shared" si="122"/>
        <v>03920035Facatativa</v>
      </c>
    </row>
    <row r="705" spans="1:16" ht="14.45" hidden="1">
      <c r="A705" s="26" t="s">
        <v>713</v>
      </c>
      <c r="B705" s="23" t="str">
        <f>IFERROR(VLOOKUP(A705,hoja!$A$2:$E$970,4,FALSE),0)</f>
        <v>ANTIOQUIA</v>
      </c>
      <c r="C705" s="23" t="str">
        <f>IFERROR(VLOOKUP(A705,hoja!$A$2:$E$1370,5,FALSE),0)</f>
        <v>MARIQUITA</v>
      </c>
      <c r="D705" s="23" t="str">
        <f>IFERROR(VLOOKUP(A705,hoja!A:D,3,FALSE),0)</f>
        <v>0392</v>
      </c>
      <c r="E705" s="23" t="s">
        <v>660</v>
      </c>
      <c r="F705" s="23" t="str">
        <f>IFERROR(VLOOKUP(E705,hoja!$A$2:$E$970,4,FALSE),0)</f>
        <v>CENTRO</v>
      </c>
      <c r="G705" s="23" t="str">
        <f>IFERROR(VLOOKUP(E705,hoja!$A$2:$E$970,5,FALSE),0)</f>
        <v>BOGOTÁ</v>
      </c>
      <c r="H705" s="103" t="str">
        <f>IFERROR(VLOOKUP(E705,hoja!A:C,3,FALSE),0)</f>
        <v>0035</v>
      </c>
      <c r="I705" s="24" t="str">
        <f t="shared" si="121"/>
        <v>03920035</v>
      </c>
      <c r="K705" s="23">
        <v>165.2355</v>
      </c>
      <c r="L705" s="23" t="str">
        <f t="shared" si="126"/>
        <v>NACIONAL</v>
      </c>
      <c r="M705" s="23" t="s">
        <v>621</v>
      </c>
      <c r="N705" s="23" t="s">
        <v>624</v>
      </c>
      <c r="O705" s="23">
        <f t="shared" si="124"/>
        <v>25</v>
      </c>
      <c r="P705" s="23" t="str">
        <f t="shared" si="122"/>
        <v>03920035La vega</v>
      </c>
    </row>
    <row r="706" spans="1:16" ht="14.45" hidden="1">
      <c r="A706" s="26" t="s">
        <v>713</v>
      </c>
      <c r="B706" s="23" t="str">
        <f>IFERROR(VLOOKUP(A706,hoja!$A$2:$E$970,4,FALSE),0)</f>
        <v>ANTIOQUIA</v>
      </c>
      <c r="C706" s="23" t="str">
        <f>IFERROR(VLOOKUP(A706,hoja!$A$2:$E$1370,5,FALSE),0)</f>
        <v>MARIQUITA</v>
      </c>
      <c r="D706" s="23" t="str">
        <f>IFERROR(VLOOKUP(A706,hoja!A:D,3,FALSE),0)</f>
        <v>0392</v>
      </c>
      <c r="E706" s="23" t="s">
        <v>630</v>
      </c>
      <c r="F706" s="23" t="str">
        <f>IFERROR(VLOOKUP(E706,hoja!$A$2:$E$970,4,FALSE),0)</f>
        <v>CENTRO</v>
      </c>
      <c r="G706" s="23" t="str">
        <f>IFERROR(VLOOKUP(E706,hoja!$A$2:$E$970,5,FALSE),0)</f>
        <v>SESQUILÉ</v>
      </c>
      <c r="H706" s="103" t="str">
        <f>IFERROR(VLOOKUP(E706,hoja!A:C,3,FALSE),0)</f>
        <v>1501</v>
      </c>
      <c r="I706" s="24" t="str">
        <f t="shared" si="121"/>
        <v>03921501</v>
      </c>
      <c r="J706" s="23">
        <v>15.474999999976717</v>
      </c>
      <c r="K706" s="23">
        <v>222.286</v>
      </c>
      <c r="L706" s="23" t="str">
        <f t="shared" si="126"/>
        <v>NACIONAL</v>
      </c>
      <c r="M706" s="23" t="s">
        <v>618</v>
      </c>
      <c r="N706" s="23" t="str" cm="1">
        <f t="array" ref="N706">IFERROR(IF(M706="Principal","LES_ACTIVE",LES_INACTIVE),0)</f>
        <v>LES_ACTIVE</v>
      </c>
      <c r="O706" s="23">
        <f t="shared" si="124"/>
        <v>25</v>
      </c>
      <c r="P706" s="23" t="str">
        <f t="shared" si="122"/>
        <v>03921501Principal</v>
      </c>
    </row>
    <row r="707" spans="1:16" ht="14.45" hidden="1">
      <c r="A707" s="26" t="s">
        <v>713</v>
      </c>
      <c r="B707" s="23" t="str">
        <f>IFERROR(VLOOKUP(A707,hoja!$A$2:$E$970,4,FALSE),0)</f>
        <v>ANTIOQUIA</v>
      </c>
      <c r="C707" s="23" t="str">
        <f>IFERROR(VLOOKUP(A707,hoja!$A$2:$E$1370,5,FALSE),0)</f>
        <v>MARIQUITA</v>
      </c>
      <c r="D707" s="23" t="str">
        <f>IFERROR(VLOOKUP(A707,hoja!A:D,3,FALSE),0)</f>
        <v>0392</v>
      </c>
      <c r="E707" s="23" t="s">
        <v>751</v>
      </c>
      <c r="F707" s="23" t="str">
        <f>IFERROR(VLOOKUP(E707,hoja!$A$2:$E$970,4,FALSE),0)</f>
        <v>CENTRO</v>
      </c>
      <c r="G707" s="23" t="str">
        <f>IFERROR(VLOOKUP(E707,hoja!$A$2:$E$970,5,FALSE),0)</f>
        <v>BOGOTÁ</v>
      </c>
      <c r="H707" s="103" t="str">
        <f>IFERROR(VLOOKUP(E707,hoja!A:C,3,FALSE),0)</f>
        <v>0002A</v>
      </c>
      <c r="I707" s="24" t="str">
        <f t="shared" si="121"/>
        <v>03920002A</v>
      </c>
      <c r="J707" s="23">
        <v>11.708611111185746</v>
      </c>
      <c r="K707" s="23">
        <v>176.17750000000001</v>
      </c>
      <c r="L707" s="23" t="str">
        <f t="shared" si="126"/>
        <v>NACIONAL</v>
      </c>
      <c r="M707" s="23" t="s">
        <v>623</v>
      </c>
      <c r="N707" s="23" t="s">
        <v>624</v>
      </c>
      <c r="O707" s="23">
        <f t="shared" si="124"/>
        <v>25</v>
      </c>
      <c r="P707" s="23" t="str">
        <f t="shared" si="122"/>
        <v>03920002AFacatativa</v>
      </c>
    </row>
    <row r="708" spans="1:16" ht="14.45" hidden="1">
      <c r="A708" s="26" t="s">
        <v>713</v>
      </c>
      <c r="B708" s="23" t="str">
        <f>IFERROR(VLOOKUP(A708,hoja!$A$2:$E$970,4,FALSE),0)</f>
        <v>ANTIOQUIA</v>
      </c>
      <c r="C708" s="23" t="str">
        <f>IFERROR(VLOOKUP(A708,hoja!$A$2:$E$1370,5,FALSE),0)</f>
        <v>MARIQUITA</v>
      </c>
      <c r="D708" s="23" t="str">
        <f>IFERROR(VLOOKUP(A708,hoja!A:D,3,FALSE),0)</f>
        <v>0392</v>
      </c>
      <c r="E708" s="23" t="s">
        <v>751</v>
      </c>
      <c r="F708" s="23" t="str">
        <f>IFERROR(VLOOKUP(E708,hoja!$A$2:$E$970,4,FALSE),0)</f>
        <v>CENTRO</v>
      </c>
      <c r="G708" s="23" t="str">
        <f>IFERROR(VLOOKUP(E708,hoja!$A$2:$E$970,5,FALSE),0)</f>
        <v>BOGOTÁ</v>
      </c>
      <c r="H708" s="103" t="str">
        <f>IFERROR(VLOOKUP(E708,hoja!A:C,3,FALSE),0)</f>
        <v>0002A</v>
      </c>
      <c r="I708" s="24" t="str">
        <f t="shared" si="121"/>
        <v>03920002A</v>
      </c>
      <c r="K708" s="23">
        <v>182</v>
      </c>
      <c r="L708" s="23" t="str">
        <f t="shared" si="126"/>
        <v>NACIONAL</v>
      </c>
      <c r="M708" s="23" t="s">
        <v>621</v>
      </c>
      <c r="N708" s="23" t="s">
        <v>624</v>
      </c>
      <c r="O708" s="23">
        <f t="shared" si="124"/>
        <v>25</v>
      </c>
      <c r="P708" s="23" t="str">
        <f t="shared" si="122"/>
        <v>03920002ALa vega</v>
      </c>
    </row>
    <row r="709" spans="1:16" ht="14.45" hidden="1">
      <c r="A709" s="26" t="s">
        <v>713</v>
      </c>
      <c r="B709" s="23" t="str">
        <f>IFERROR(VLOOKUP(A709,hoja!$A$2:$E$970,4,FALSE),0)</f>
        <v>ANTIOQUIA</v>
      </c>
      <c r="C709" s="23" t="str">
        <f>IFERROR(VLOOKUP(A709,hoja!$A$2:$E$1370,5,FALSE),0)</f>
        <v>MARIQUITA</v>
      </c>
      <c r="D709" s="23" t="str">
        <f>IFERROR(VLOOKUP(A709,hoja!A:D,3,FALSE),0)</f>
        <v>0392</v>
      </c>
      <c r="E709" s="23" t="s">
        <v>634</v>
      </c>
      <c r="F709" s="23" t="str">
        <f>IFERROR(VLOOKUP(E709,hoja!$A$2:$E$970,4,FALSE),0)</f>
        <v>CENTRO</v>
      </c>
      <c r="G709" s="23" t="str">
        <f>IFERROR(VLOOKUP(E709,hoja!$A$2:$E$970,5,FALSE),0)</f>
        <v>BOGOTÁ</v>
      </c>
      <c r="H709" s="103" t="str">
        <f>IFERROR(VLOOKUP(E709,hoja!A:C,3,FALSE),0)</f>
        <v>0011</v>
      </c>
      <c r="I709" s="24" t="str">
        <f t="shared" si="121"/>
        <v>03920011</v>
      </c>
      <c r="J709" s="23">
        <v>15.658333333296468</v>
      </c>
      <c r="K709" s="23">
        <v>187.36500000000001</v>
      </c>
      <c r="L709" s="23" t="str">
        <f t="shared" si="126"/>
        <v>NACIONAL</v>
      </c>
      <c r="M709" s="23" t="s">
        <v>623</v>
      </c>
      <c r="N709" s="23" t="s">
        <v>624</v>
      </c>
      <c r="O709" s="23">
        <f t="shared" si="124"/>
        <v>25</v>
      </c>
      <c r="P709" s="23" t="str">
        <f t="shared" si="122"/>
        <v>03920011Facatativa</v>
      </c>
    </row>
    <row r="710" spans="1:16" ht="14.45" hidden="1">
      <c r="A710" s="26" t="s">
        <v>713</v>
      </c>
      <c r="B710" s="23" t="str">
        <f>IFERROR(VLOOKUP(A710,hoja!$A$2:$E$970,4,FALSE),0)</f>
        <v>ANTIOQUIA</v>
      </c>
      <c r="C710" s="23" t="str">
        <f>IFERROR(VLOOKUP(A710,hoja!$A$2:$E$1370,5,FALSE),0)</f>
        <v>MARIQUITA</v>
      </c>
      <c r="D710" s="23" t="str">
        <f>IFERROR(VLOOKUP(A710,hoja!A:D,3,FALSE),0)</f>
        <v>0392</v>
      </c>
      <c r="E710" s="23" t="s">
        <v>634</v>
      </c>
      <c r="F710" s="23" t="str">
        <f>IFERROR(VLOOKUP(E710,hoja!$A$2:$E$970,4,FALSE),0)</f>
        <v>CENTRO</v>
      </c>
      <c r="G710" s="23" t="str">
        <f>IFERROR(VLOOKUP(E710,hoja!$A$2:$E$970,5,FALSE),0)</f>
        <v>BOGOTÁ</v>
      </c>
      <c r="H710" s="103" t="str">
        <f>IFERROR(VLOOKUP(E710,hoja!A:C,3,FALSE),0)</f>
        <v>0011</v>
      </c>
      <c r="I710" s="24" t="str">
        <f t="shared" si="121"/>
        <v>03920011</v>
      </c>
      <c r="K710" s="23">
        <v>188.56100000000001</v>
      </c>
      <c r="L710" s="23" t="str">
        <f t="shared" si="126"/>
        <v>NACIONAL</v>
      </c>
      <c r="M710" s="23" t="s">
        <v>621</v>
      </c>
      <c r="N710" s="23" t="s">
        <v>624</v>
      </c>
      <c r="O710" s="23">
        <f t="shared" si="124"/>
        <v>25</v>
      </c>
      <c r="P710" s="23" t="str">
        <f t="shared" si="122"/>
        <v>03920011La vega</v>
      </c>
    </row>
    <row r="711" spans="1:16" ht="14.45" hidden="1">
      <c r="A711" s="26" t="s">
        <v>713</v>
      </c>
      <c r="B711" s="23" t="str">
        <f>IFERROR(VLOOKUP(A711,hoja!$A$2:$E$970,4,FALSE),0)</f>
        <v>ANTIOQUIA</v>
      </c>
      <c r="C711" s="23" t="str">
        <f>IFERROR(VLOOKUP(A711,hoja!$A$2:$E$1370,5,FALSE),0)</f>
        <v>MARIQUITA</v>
      </c>
      <c r="D711" s="23" t="str">
        <f>IFERROR(VLOOKUP(A711,hoja!A:D,3,FALSE),0)</f>
        <v>0392</v>
      </c>
      <c r="E711" s="23" t="s">
        <v>635</v>
      </c>
      <c r="F711" s="23" t="str">
        <f>IFERROR(VLOOKUP(E711,hoja!$A$2:$E$970,4,FALSE),0)</f>
        <v>CENTRO</v>
      </c>
      <c r="G711" s="23" t="str">
        <f>IFERROR(VLOOKUP(E711,hoja!$A$2:$E$970,5,FALSE),0)</f>
        <v>BOGOTÁ</v>
      </c>
      <c r="H711" s="103" t="str">
        <f>IFERROR(VLOOKUP(E711,hoja!A:C,3,FALSE),0)</f>
        <v>0021</v>
      </c>
      <c r="I711" s="24" t="str">
        <f t="shared" si="121"/>
        <v>03920021</v>
      </c>
      <c r="J711" s="23">
        <v>10.179722222266719</v>
      </c>
      <c r="K711" s="23">
        <v>186</v>
      </c>
      <c r="L711" s="23" t="str">
        <f t="shared" si="126"/>
        <v>NACIONAL</v>
      </c>
      <c r="M711" s="23" t="s">
        <v>623</v>
      </c>
      <c r="N711" s="23" t="s">
        <v>624</v>
      </c>
      <c r="O711" s="23">
        <f t="shared" si="124"/>
        <v>25</v>
      </c>
      <c r="P711" s="23" t="str">
        <f t="shared" si="122"/>
        <v>03920021Facatativa</v>
      </c>
    </row>
    <row r="712" spans="1:16" ht="14.45" hidden="1">
      <c r="A712" s="26" t="s">
        <v>713</v>
      </c>
      <c r="B712" s="23" t="str">
        <f>IFERROR(VLOOKUP(A712,hoja!$A$2:$E$970,4,FALSE),0)</f>
        <v>ANTIOQUIA</v>
      </c>
      <c r="C712" s="23" t="str">
        <f>IFERROR(VLOOKUP(A712,hoja!$A$2:$E$1370,5,FALSE),0)</f>
        <v>MARIQUITA</v>
      </c>
      <c r="D712" s="23" t="str">
        <f>IFERROR(VLOOKUP(A712,hoja!A:D,3,FALSE),0)</f>
        <v>0392</v>
      </c>
      <c r="E712" s="23" t="s">
        <v>635</v>
      </c>
      <c r="F712" s="23" t="str">
        <f>IFERROR(VLOOKUP(E712,hoja!$A$2:$E$970,4,FALSE),0)</f>
        <v>CENTRO</v>
      </c>
      <c r="G712" s="23" t="str">
        <f>IFERROR(VLOOKUP(E712,hoja!$A$2:$E$970,5,FALSE),0)</f>
        <v>BOGOTÁ</v>
      </c>
      <c r="H712" s="103" t="str">
        <f>IFERROR(VLOOKUP(E712,hoja!A:C,3,FALSE),0)</f>
        <v>0021</v>
      </c>
      <c r="I712" s="24" t="str">
        <f t="shared" si="121"/>
        <v>03920021</v>
      </c>
      <c r="K712" s="36">
        <v>187.358</v>
      </c>
      <c r="L712" s="23" t="str">
        <f t="shared" si="126"/>
        <v>NACIONAL</v>
      </c>
      <c r="M712" s="23" t="s">
        <v>621</v>
      </c>
      <c r="N712" s="23" t="s">
        <v>624</v>
      </c>
      <c r="O712" s="23">
        <f t="shared" si="124"/>
        <v>25</v>
      </c>
      <c r="P712" s="23" t="str">
        <f t="shared" si="122"/>
        <v>03920021La vega</v>
      </c>
    </row>
    <row r="713" spans="1:16" ht="14.45" hidden="1">
      <c r="A713" s="26" t="s">
        <v>713</v>
      </c>
      <c r="B713" s="23" t="str">
        <f>IFERROR(VLOOKUP(A713,hoja!$A$2:$E$970,4,FALSE),0)</f>
        <v>ANTIOQUIA</v>
      </c>
      <c r="C713" s="23" t="str">
        <f>IFERROR(VLOOKUP(A713,hoja!$A$2:$E$1370,5,FALSE),0)</f>
        <v>MARIQUITA</v>
      </c>
      <c r="D713" s="23" t="str">
        <f>IFERROR(VLOOKUP(A713,hoja!A:D,3,FALSE),0)</f>
        <v>0392</v>
      </c>
      <c r="E713" s="23" t="s">
        <v>679</v>
      </c>
      <c r="F713" s="23" t="str">
        <f>IFERROR(VLOOKUP(E713,hoja!$A$2:$E$970,4,FALSE),0)</f>
        <v>CENTRO</v>
      </c>
      <c r="G713" s="23" t="str">
        <f>IFERROR(VLOOKUP(E713,hoja!$A$2:$E$970,5,FALSE),0)</f>
        <v>NEIVA</v>
      </c>
      <c r="H713" s="103" t="str">
        <f>IFERROR(VLOOKUP(E713,hoja!A:C,3,FALSE),0)</f>
        <v>0385</v>
      </c>
      <c r="I713" s="24" t="str">
        <f t="shared" si="121"/>
        <v>03920385</v>
      </c>
      <c r="J713" s="23">
        <v>6.8999999999650754</v>
      </c>
      <c r="K713" s="23">
        <v>309.93700000000001</v>
      </c>
      <c r="L713" s="23" t="str">
        <f t="shared" si="126"/>
        <v>NACIONAL</v>
      </c>
      <c r="M713" s="23" t="s">
        <v>618</v>
      </c>
      <c r="N713" s="23" t="str" cm="1">
        <f t="array" ref="N713">IFERROR(IF(M713="Principal","LES_ACTIVE",LES_INACTIVE),0)</f>
        <v>LES_ACTIVE</v>
      </c>
      <c r="O713" s="23">
        <f t="shared" si="124"/>
        <v>16</v>
      </c>
      <c r="P713" s="23" t="str">
        <f t="shared" si="122"/>
        <v>03920385Principal</v>
      </c>
    </row>
    <row r="714" spans="1:16" ht="14.45" hidden="1">
      <c r="A714" s="26" t="s">
        <v>713</v>
      </c>
      <c r="B714" s="23" t="str">
        <f>IFERROR(VLOOKUP(A714,hoja!$A$2:$E$970,4,FALSE),0)</f>
        <v>ANTIOQUIA</v>
      </c>
      <c r="C714" s="23" t="str">
        <f>IFERROR(VLOOKUP(A714,hoja!$A$2:$E$1370,5,FALSE),0)</f>
        <v>MARIQUITA</v>
      </c>
      <c r="D714" s="23" t="str">
        <f>IFERROR(VLOOKUP(A714,hoja!A:D,3,FALSE),0)</f>
        <v>0392</v>
      </c>
      <c r="E714" s="23" t="s">
        <v>687</v>
      </c>
      <c r="F714" s="23" t="str">
        <f>IFERROR(VLOOKUP(E714,hoja!$A$2:$E$970,4,FALSE),0)</f>
        <v>OCCIDENTE</v>
      </c>
      <c r="G714" s="23" t="str">
        <f>IFERROR(VLOOKUP(E714,hoja!$A$2:$E$970,5,FALSE),0)</f>
        <v>TULUÁ</v>
      </c>
      <c r="H714" s="103" t="str">
        <f>IFERROR(VLOOKUP(E714,hoja!A:C,3,FALSE),0)</f>
        <v>2007</v>
      </c>
      <c r="I714" s="24" t="str">
        <f t="shared" si="121"/>
        <v>03922007</v>
      </c>
      <c r="J714" s="23">
        <v>19.830277777800802</v>
      </c>
      <c r="K714" s="23">
        <v>368.202</v>
      </c>
      <c r="L714" s="23" t="str">
        <f t="shared" si="126"/>
        <v>NACIONAL</v>
      </c>
      <c r="M714" s="23" t="s">
        <v>618</v>
      </c>
      <c r="N714" s="23" t="str" cm="1">
        <f t="array" ref="N714">IFERROR(IF(M714="Principal","LES_ACTIVE",LES_INACTIVE),0)</f>
        <v>LES_ACTIVE</v>
      </c>
      <c r="O714" s="23">
        <f t="shared" si="124"/>
        <v>16</v>
      </c>
      <c r="P714" s="23" t="str">
        <f t="shared" si="122"/>
        <v>03922007Principal</v>
      </c>
    </row>
    <row r="715" spans="1:16" ht="14.45" hidden="1">
      <c r="A715" s="26" t="s">
        <v>713</v>
      </c>
      <c r="B715" s="23" t="str">
        <f>IFERROR(VLOOKUP(A715,hoja!$A$2:$E$970,4,FALSE),0)</f>
        <v>ANTIOQUIA</v>
      </c>
      <c r="C715" s="23" t="str">
        <f>IFERROR(VLOOKUP(A715,hoja!$A$2:$E$1370,5,FALSE),0)</f>
        <v>MARIQUITA</v>
      </c>
      <c r="D715" s="23" t="str">
        <f>IFERROR(VLOOKUP(A715,hoja!A:D,3,FALSE),0)</f>
        <v>0392</v>
      </c>
      <c r="E715" s="23" t="s">
        <v>644</v>
      </c>
      <c r="F715" s="23" t="str">
        <f>IFERROR(VLOOKUP(E715,hoja!$A$2:$E$970,4,FALSE),0)</f>
        <v>OCCIDENTE</v>
      </c>
      <c r="G715" s="23" t="str">
        <f>IFERROR(VLOOKUP(E715,hoja!$A$2:$E$970,5,FALSE),0)</f>
        <v>PEREIRA</v>
      </c>
      <c r="H715" s="103" t="str">
        <f>IFERROR(VLOOKUP(E715,hoja!A:C,3,FALSE),0)</f>
        <v>0198</v>
      </c>
      <c r="I715" s="24" t="str">
        <f t="shared" si="121"/>
        <v>03920198</v>
      </c>
      <c r="J715" s="23">
        <v>7.0833333333721384</v>
      </c>
      <c r="K715" s="23">
        <v>176.76949999999999</v>
      </c>
      <c r="L715" s="23" t="str">
        <f t="shared" si="126"/>
        <v>NACIONAL</v>
      </c>
      <c r="M715" s="23" t="s">
        <v>618</v>
      </c>
      <c r="N715" s="23" t="str" cm="1">
        <f t="array" ref="N715">IFERROR(IF(M715="Principal","LES_ACTIVE",LES_INACTIVE),0)</f>
        <v>LES_ACTIVE</v>
      </c>
      <c r="O715" s="23">
        <f t="shared" si="124"/>
        <v>25</v>
      </c>
      <c r="P715" s="23" t="str">
        <f t="shared" si="122"/>
        <v>03920198Principal</v>
      </c>
    </row>
    <row r="716" spans="1:16" ht="14.45" hidden="1">
      <c r="A716" s="26" t="s">
        <v>713</v>
      </c>
      <c r="B716" s="23" t="str">
        <f>IFERROR(VLOOKUP(A716,hoja!$A$2:$E$970,4,FALSE),0)</f>
        <v>ANTIOQUIA</v>
      </c>
      <c r="C716" s="23" t="str">
        <f>IFERROR(VLOOKUP(A716,hoja!$A$2:$E$1370,5,FALSE),0)</f>
        <v>MARIQUITA</v>
      </c>
      <c r="D716" s="23" t="str">
        <f>IFERROR(VLOOKUP(A716,hoja!A:D,3,FALSE),0)</f>
        <v>0392</v>
      </c>
      <c r="E716" s="23" t="s">
        <v>645</v>
      </c>
      <c r="F716" s="23" t="str">
        <f>IFERROR(VLOOKUP(E716,hoja!$A$2:$E$970,4,FALSE),0)</f>
        <v>OCCIDENTE</v>
      </c>
      <c r="G716" s="23" t="str">
        <f>IFERROR(VLOOKUP(E716,hoja!$A$2:$E$970,5,FALSE),0)</f>
        <v>CALI</v>
      </c>
      <c r="H716" s="103" t="str">
        <f>IFERROR(VLOOKUP(E716,hoja!A:C,3,FALSE),0)</f>
        <v>0410</v>
      </c>
      <c r="I716" s="24" t="str">
        <f t="shared" si="121"/>
        <v>03920410</v>
      </c>
      <c r="J716" s="23">
        <v>18.566666666592937</v>
      </c>
      <c r="K716" s="23">
        <v>380.565</v>
      </c>
      <c r="L716" s="23" t="str">
        <f t="shared" si="126"/>
        <v>NACIONAL</v>
      </c>
      <c r="M716" s="23" t="s">
        <v>618</v>
      </c>
      <c r="N716" s="23" t="str" cm="1">
        <f t="array" ref="N716">IFERROR(IF(M716="Principal","LES_ACTIVE",LES_INACTIVE),0)</f>
        <v>LES_ACTIVE</v>
      </c>
      <c r="O716" s="23">
        <f t="shared" si="124"/>
        <v>16</v>
      </c>
      <c r="P716" s="23" t="str">
        <f t="shared" si="122"/>
        <v>03920410Principal</v>
      </c>
    </row>
    <row r="717" spans="1:16" ht="14.45" hidden="1">
      <c r="A717" s="26" t="s">
        <v>713</v>
      </c>
      <c r="B717" s="23" t="str">
        <f>IFERROR(VLOOKUP(A717,hoja!$A$2:$E$970,4,FALSE),0)</f>
        <v>ANTIOQUIA</v>
      </c>
      <c r="C717" s="23" t="str">
        <f>IFERROR(VLOOKUP(A717,hoja!$A$2:$E$1370,5,FALSE),0)</f>
        <v>MARIQUITA</v>
      </c>
      <c r="D717" s="23" t="str">
        <f>IFERROR(VLOOKUP(A717,hoja!A:D,3,FALSE),0)</f>
        <v>0392</v>
      </c>
      <c r="E717" s="23" t="s">
        <v>645</v>
      </c>
      <c r="F717" s="23" t="str">
        <f>IFERROR(VLOOKUP(E717,hoja!$A$2:$E$970,4,FALSE),0)</f>
        <v>OCCIDENTE</v>
      </c>
      <c r="G717" s="23" t="str">
        <f>IFERROR(VLOOKUP(E717,hoja!$A$2:$E$970,5,FALSE),0)</f>
        <v>CALI</v>
      </c>
      <c r="H717" s="103" t="str">
        <f>IFERROR(VLOOKUP(E717,hoja!A:C,3,FALSE),0)</f>
        <v>0410</v>
      </c>
      <c r="I717" s="24" t="str">
        <f t="shared" si="121"/>
        <v>03920410</v>
      </c>
      <c r="K717" s="23">
        <v>375</v>
      </c>
      <c r="L717" s="23" t="str">
        <f t="shared" si="126"/>
        <v>NACIONAL</v>
      </c>
      <c r="M717" s="23" t="s">
        <v>697</v>
      </c>
      <c r="N717" s="23" t="s">
        <v>622</v>
      </c>
      <c r="O717" s="23">
        <f t="shared" si="124"/>
        <v>16</v>
      </c>
      <c r="P717" s="23" t="str">
        <f t="shared" si="122"/>
        <v>03920410Pereira</v>
      </c>
    </row>
    <row r="718" spans="1:16" ht="14.45" hidden="1">
      <c r="A718" s="26" t="s">
        <v>795</v>
      </c>
      <c r="B718" s="23" t="str">
        <f>IFERROR(VLOOKUP(A718,hoja!$A$2:$E$970,4,FALSE),0)</f>
        <v>CENTRO</v>
      </c>
      <c r="C718" s="23" t="str">
        <f>IFERROR(VLOOKUP(A718,hoja!$A$2:$E$1370,5,FALSE),0)</f>
        <v>BOGOTÁ</v>
      </c>
      <c r="D718" s="23" t="str">
        <f>IFERROR(VLOOKUP(A718,hoja!A:D,3,FALSE),0)</f>
        <v>0011M</v>
      </c>
      <c r="E718" s="23" t="s">
        <v>634</v>
      </c>
      <c r="F718" s="23" t="str">
        <f>IFERROR(VLOOKUP(E718,hoja!$A$2:$E$970,4,FALSE),0)</f>
        <v>CENTRO</v>
      </c>
      <c r="G718" s="23" t="str">
        <f>IFERROR(VLOOKUP(E718,hoja!$A$2:$E$970,5,FALSE),0)</f>
        <v>BOGOTÁ</v>
      </c>
      <c r="H718" s="103" t="str">
        <f>IFERROR(VLOOKUP(E718,hoja!A:C,3,FALSE),0)</f>
        <v>0011</v>
      </c>
      <c r="I718" s="24" t="str">
        <f t="shared" si="121"/>
        <v>0011M0011</v>
      </c>
      <c r="J718" s="23">
        <v>9</v>
      </c>
      <c r="K718" s="23">
        <v>142.16399999999999</v>
      </c>
      <c r="L718" s="23" t="str">
        <f t="shared" si="125"/>
        <v>REGIONAL</v>
      </c>
      <c r="M718" s="23" t="s">
        <v>618</v>
      </c>
      <c r="N718" s="23" t="str" cm="1">
        <f t="array" ref="N718">IFERROR(IF(M718="Principal","LES_ACTIVE",LES_INACTIVE),0)</f>
        <v>LES_ACTIVE</v>
      </c>
      <c r="O718" s="23">
        <f t="shared" si="124"/>
        <v>25</v>
      </c>
      <c r="P718" s="23" t="str">
        <f t="shared" si="122"/>
        <v>0011M0011Principal</v>
      </c>
    </row>
    <row r="719" spans="1:16" ht="14.45" hidden="1">
      <c r="A719" s="26" t="s">
        <v>714</v>
      </c>
      <c r="B719" s="23" t="str">
        <f>IFERROR(VLOOKUP(A719,hoja!$A$2:$E$970,4,FALSE),0)</f>
        <v>SANTANDER</v>
      </c>
      <c r="C719" s="23" t="str">
        <f>IFERROR(VLOOKUP(A719,hoja!$A$2:$E$1370,5,FALSE),0)</f>
        <v>OCAÑA</v>
      </c>
      <c r="D719" s="23" t="str">
        <f>IFERROR(VLOOKUP(A719,hoja!A:D,3,FALSE),0)</f>
        <v>0434</v>
      </c>
      <c r="E719" s="23" t="s">
        <v>660</v>
      </c>
      <c r="F719" s="23" t="str">
        <f>IFERROR(VLOOKUP(E719,hoja!$A$2:$E$970,4,FALSE),0)</f>
        <v>CENTRO</v>
      </c>
      <c r="G719" s="23" t="str">
        <f>IFERROR(VLOOKUP(E719,hoja!$A$2:$E$970,5,FALSE),0)</f>
        <v>BOGOTÁ</v>
      </c>
      <c r="H719" s="103" t="str">
        <f>IFERROR(VLOOKUP(E719,hoja!A:C,3,FALSE),0)</f>
        <v>0035</v>
      </c>
      <c r="I719" s="24" t="str">
        <f t="shared" si="121"/>
        <v>04340035</v>
      </c>
      <c r="J719" s="23">
        <v>29.933333333377959</v>
      </c>
      <c r="K719" s="36">
        <v>640.31799999999998</v>
      </c>
      <c r="L719" s="23" t="str">
        <f>IF(B719=F719,"REGIONAL","NACIONAL")</f>
        <v>NACIONAL</v>
      </c>
      <c r="M719" s="23" t="s">
        <v>674</v>
      </c>
      <c r="N719" s="23" t="s">
        <v>624</v>
      </c>
      <c r="O719" s="23">
        <f t="shared" si="124"/>
        <v>12</v>
      </c>
      <c r="P719" s="23" t="str">
        <f t="shared" si="122"/>
        <v>04340035La Vega</v>
      </c>
    </row>
    <row r="720" spans="1:16" ht="14.45" hidden="1">
      <c r="A720" s="26" t="s">
        <v>714</v>
      </c>
      <c r="B720" s="23" t="str">
        <f>IFERROR(VLOOKUP(A720,hoja!$A$2:$E$970,4,FALSE),0)</f>
        <v>SANTANDER</v>
      </c>
      <c r="C720" s="23" t="str">
        <f>IFERROR(VLOOKUP(A720,hoja!$A$2:$E$1370,5,FALSE),0)</f>
        <v>OCAÑA</v>
      </c>
      <c r="D720" s="23" t="str">
        <f>IFERROR(VLOOKUP(A720,hoja!A:D,3,FALSE),0)</f>
        <v>0434</v>
      </c>
      <c r="E720" s="23" t="s">
        <v>660</v>
      </c>
      <c r="F720" s="23" t="str">
        <f>IFERROR(VLOOKUP(E720,hoja!$A$2:$E$970,4,FALSE),0)</f>
        <v>CENTRO</v>
      </c>
      <c r="G720" s="23" t="str">
        <f>IFERROR(VLOOKUP(E720,hoja!$A$2:$E$970,5,FALSE),0)</f>
        <v>BOGOTÁ</v>
      </c>
      <c r="H720" s="103" t="str">
        <f>IFERROR(VLOOKUP(E720,hoja!A:C,3,FALSE),0)</f>
        <v>0035</v>
      </c>
      <c r="I720" s="24" t="str">
        <f t="shared" si="121"/>
        <v>04340035</v>
      </c>
      <c r="K720" s="23">
        <v>645</v>
      </c>
      <c r="L720" s="23" t="str">
        <f t="shared" ref="L720:L725" si="127">IF(B720=F720,"REGIONAL","NACIONAL")</f>
        <v>NACIONAL</v>
      </c>
      <c r="M720" s="23" t="s">
        <v>623</v>
      </c>
      <c r="N720" s="23" t="s">
        <v>624</v>
      </c>
      <c r="O720" s="23">
        <f t="shared" si="124"/>
        <v>12</v>
      </c>
      <c r="P720" s="23" t="str">
        <f t="shared" si="122"/>
        <v>04340035Facatativa</v>
      </c>
    </row>
    <row r="721" spans="1:16" ht="14.45" hidden="1">
      <c r="A721" s="26" t="s">
        <v>714</v>
      </c>
      <c r="B721" s="23" t="str">
        <f>IFERROR(VLOOKUP(A721,hoja!$A$2:$E$970,4,FALSE),0)</f>
        <v>SANTANDER</v>
      </c>
      <c r="C721" s="23" t="str">
        <f>IFERROR(VLOOKUP(A721,hoja!$A$2:$E$1370,5,FALSE),0)</f>
        <v>OCAÑA</v>
      </c>
      <c r="D721" s="23" t="str">
        <f>IFERROR(VLOOKUP(A721,hoja!A:D,3,FALSE),0)</f>
        <v>0434</v>
      </c>
      <c r="E721" s="23" t="s">
        <v>630</v>
      </c>
      <c r="F721" s="23" t="str">
        <f>IFERROR(VLOOKUP(E721,hoja!$A$2:$E$970,4,FALSE),0)</f>
        <v>CENTRO</v>
      </c>
      <c r="G721" s="23" t="str">
        <f>IFERROR(VLOOKUP(E721,hoja!$A$2:$E$970,5,FALSE),0)</f>
        <v>SESQUILÉ</v>
      </c>
      <c r="H721" s="103" t="str">
        <f>IFERROR(VLOOKUP(E721,hoja!A:C,3,FALSE),0)</f>
        <v>1501</v>
      </c>
      <c r="I721" s="24" t="str">
        <f t="shared" si="121"/>
        <v>04341501</v>
      </c>
      <c r="J721" s="23">
        <v>36.75</v>
      </c>
      <c r="K721" s="23">
        <v>596.23199999999997</v>
      </c>
      <c r="L721" s="23" t="str">
        <f t="shared" si="127"/>
        <v>NACIONAL</v>
      </c>
      <c r="M721" s="23" t="s">
        <v>618</v>
      </c>
      <c r="N721" s="23" t="str" cm="1">
        <f t="array" ref="N721">IFERROR(IF(M721="Principal","LES_ACTIVE",LES_INACTIVE),0)</f>
        <v>LES_ACTIVE</v>
      </c>
      <c r="O721" s="23">
        <f t="shared" si="124"/>
        <v>12</v>
      </c>
      <c r="P721" s="23" t="str">
        <f t="shared" si="122"/>
        <v>04341501Principal</v>
      </c>
    </row>
    <row r="722" spans="1:16" ht="14.45" hidden="1">
      <c r="A722" s="26" t="s">
        <v>714</v>
      </c>
      <c r="B722" s="23" t="str">
        <f>IFERROR(VLOOKUP(A722,hoja!$A$2:$E$970,4,FALSE),0)</f>
        <v>SANTANDER</v>
      </c>
      <c r="C722" s="23" t="str">
        <f>IFERROR(VLOOKUP(A722,hoja!$A$2:$E$1370,5,FALSE),0)</f>
        <v>OCAÑA</v>
      </c>
      <c r="D722" s="23" t="str">
        <f>IFERROR(VLOOKUP(A722,hoja!A:D,3,FALSE),0)</f>
        <v>0434</v>
      </c>
      <c r="E722" s="23" t="s">
        <v>634</v>
      </c>
      <c r="F722" s="23" t="str">
        <f>IFERROR(VLOOKUP(E722,hoja!$A$2:$E$970,4,FALSE),0)</f>
        <v>CENTRO</v>
      </c>
      <c r="G722" s="23" t="str">
        <f>IFERROR(VLOOKUP(E722,hoja!$A$2:$E$970,5,FALSE),0)</f>
        <v>BOGOTÁ</v>
      </c>
      <c r="H722" s="103" t="str">
        <f>IFERROR(VLOOKUP(E722,hoja!A:C,3,FALSE),0)</f>
        <v>0011</v>
      </c>
      <c r="I722" s="24" t="str">
        <f t="shared" si="121"/>
        <v>04340011</v>
      </c>
      <c r="J722" s="23">
        <v>28.401388888887595</v>
      </c>
      <c r="K722" s="23">
        <v>650.726</v>
      </c>
      <c r="L722" s="23" t="str">
        <f t="shared" si="127"/>
        <v>NACIONAL</v>
      </c>
      <c r="M722" s="23" t="s">
        <v>674</v>
      </c>
      <c r="N722" s="23" t="s">
        <v>624</v>
      </c>
      <c r="O722" s="23">
        <f t="shared" si="124"/>
        <v>12</v>
      </c>
      <c r="P722" s="23" t="str">
        <f t="shared" si="122"/>
        <v>04340011La Vega</v>
      </c>
    </row>
    <row r="723" spans="1:16" ht="14.45" hidden="1">
      <c r="A723" s="26" t="s">
        <v>714</v>
      </c>
      <c r="B723" s="23" t="str">
        <f>IFERROR(VLOOKUP(A723,hoja!$A$2:$E$970,4,FALSE),0)</f>
        <v>SANTANDER</v>
      </c>
      <c r="C723" s="23" t="str">
        <f>IFERROR(VLOOKUP(A723,hoja!$A$2:$E$1370,5,FALSE),0)</f>
        <v>OCAÑA</v>
      </c>
      <c r="D723" s="23" t="str">
        <f>IFERROR(VLOOKUP(A723,hoja!A:D,3,FALSE),0)</f>
        <v>0434</v>
      </c>
      <c r="E723" s="23" t="s">
        <v>634</v>
      </c>
      <c r="F723" s="23" t="str">
        <f>IFERROR(VLOOKUP(E723,hoja!$A$2:$E$970,4,FALSE),0)</f>
        <v>CENTRO</v>
      </c>
      <c r="G723" s="23" t="str">
        <f>IFERROR(VLOOKUP(E723,hoja!$A$2:$E$970,5,FALSE),0)</f>
        <v>BOGOTÁ</v>
      </c>
      <c r="H723" s="103" t="str">
        <f>IFERROR(VLOOKUP(E723,hoja!A:C,3,FALSE),0)</f>
        <v>0011</v>
      </c>
      <c r="I723" s="24" t="str">
        <f t="shared" si="121"/>
        <v>04340011</v>
      </c>
      <c r="K723" s="23">
        <v>641</v>
      </c>
      <c r="L723" s="23" t="str">
        <f t="shared" si="127"/>
        <v>NACIONAL</v>
      </c>
      <c r="M723" s="23" t="s">
        <v>623</v>
      </c>
      <c r="N723" s="23" t="s">
        <v>624</v>
      </c>
      <c r="O723" s="23">
        <f t="shared" si="124"/>
        <v>12</v>
      </c>
      <c r="P723" s="23" t="str">
        <f t="shared" si="122"/>
        <v>04340011Facatativa</v>
      </c>
    </row>
    <row r="724" spans="1:16" ht="14.45" hidden="1">
      <c r="A724" s="26" t="s">
        <v>714</v>
      </c>
      <c r="B724" s="23" t="str">
        <f>IFERROR(VLOOKUP(A724,hoja!$A$2:$E$970,4,FALSE),0)</f>
        <v>SANTANDER</v>
      </c>
      <c r="C724" s="23" t="str">
        <f>IFERROR(VLOOKUP(A724,hoja!$A$2:$E$1370,5,FALSE),0)</f>
        <v>OCAÑA</v>
      </c>
      <c r="D724" s="23" t="str">
        <f>IFERROR(VLOOKUP(A724,hoja!A:D,3,FALSE),0)</f>
        <v>0434</v>
      </c>
      <c r="E724" s="23" t="s">
        <v>635</v>
      </c>
      <c r="F724" s="23" t="str">
        <f>IFERROR(VLOOKUP(E724,hoja!$A$2:$E$970,4,FALSE),0)</f>
        <v>CENTRO</v>
      </c>
      <c r="G724" s="23" t="str">
        <f>IFERROR(VLOOKUP(E724,hoja!$A$2:$E$970,5,FALSE),0)</f>
        <v>BOGOTÁ</v>
      </c>
      <c r="H724" s="103" t="str">
        <f>IFERROR(VLOOKUP(E724,hoja!A:C,3,FALSE),0)</f>
        <v>0021</v>
      </c>
      <c r="I724" s="24" t="str">
        <f t="shared" si="121"/>
        <v>04340021</v>
      </c>
      <c r="J724" s="23">
        <v>30.033333333267365</v>
      </c>
      <c r="K724" s="23">
        <v>645.89200000000005</v>
      </c>
      <c r="L724" s="23" t="str">
        <f t="shared" si="127"/>
        <v>NACIONAL</v>
      </c>
      <c r="M724" s="23" t="s">
        <v>674</v>
      </c>
      <c r="N724" s="23" t="s">
        <v>624</v>
      </c>
      <c r="O724" s="23">
        <f t="shared" si="124"/>
        <v>12</v>
      </c>
      <c r="P724" s="23" t="str">
        <f t="shared" si="122"/>
        <v>04340021La Vega</v>
      </c>
    </row>
    <row r="725" spans="1:16" ht="14.45" hidden="1">
      <c r="A725" s="26" t="s">
        <v>714</v>
      </c>
      <c r="B725" s="23" t="str">
        <f>IFERROR(VLOOKUP(A725,hoja!$A$2:$E$970,4,FALSE),0)</f>
        <v>SANTANDER</v>
      </c>
      <c r="C725" s="23" t="str">
        <f>IFERROR(VLOOKUP(A725,hoja!$A$2:$E$1370,5,FALSE),0)</f>
        <v>OCAÑA</v>
      </c>
      <c r="D725" s="23" t="str">
        <f>IFERROR(VLOOKUP(A725,hoja!A:D,3,FALSE),0)</f>
        <v>0434</v>
      </c>
      <c r="E725" s="23" t="s">
        <v>635</v>
      </c>
      <c r="F725" s="23" t="str">
        <f>IFERROR(VLOOKUP(E725,hoja!$A$2:$E$970,4,FALSE),0)</f>
        <v>CENTRO</v>
      </c>
      <c r="G725" s="23" t="str">
        <f>IFERROR(VLOOKUP(E725,hoja!$A$2:$E$970,5,FALSE),0)</f>
        <v>BOGOTÁ</v>
      </c>
      <c r="H725" s="103" t="str">
        <f>IFERROR(VLOOKUP(E725,hoja!A:C,3,FALSE),0)</f>
        <v>0021</v>
      </c>
      <c r="I725" s="24" t="str">
        <f t="shared" si="121"/>
        <v>04340021</v>
      </c>
      <c r="K725" s="23">
        <v>644</v>
      </c>
      <c r="L725" s="23" t="str">
        <f t="shared" si="127"/>
        <v>NACIONAL</v>
      </c>
      <c r="M725" s="23" t="s">
        <v>623</v>
      </c>
      <c r="N725" s="23" t="s">
        <v>624</v>
      </c>
      <c r="O725" s="23">
        <f t="shared" si="124"/>
        <v>12</v>
      </c>
      <c r="P725" s="23" t="str">
        <f t="shared" si="122"/>
        <v>04340021Facatativa</v>
      </c>
    </row>
    <row r="726" spans="1:16" ht="14.45" hidden="1">
      <c r="A726" s="26" t="s">
        <v>714</v>
      </c>
      <c r="B726" s="23" t="str">
        <f>IFERROR(VLOOKUP(A726,hoja!$A$2:$E$970,4,FALSE),0)</f>
        <v>SANTANDER</v>
      </c>
      <c r="C726" s="23" t="str">
        <f>IFERROR(VLOOKUP(A726,hoja!$A$2:$E$1370,5,FALSE),0)</f>
        <v>OCAÑA</v>
      </c>
      <c r="D726" s="23" t="str">
        <f>IFERROR(VLOOKUP(A726,hoja!A:D,3,FALSE),0)</f>
        <v>0434</v>
      </c>
      <c r="E726" s="23" t="s">
        <v>731</v>
      </c>
      <c r="F726" s="23" t="str">
        <f>IFERROR(VLOOKUP(E726,hoja!$A$2:$E$970,4,FALSE),0)</f>
        <v>SANTANDER</v>
      </c>
      <c r="G726" s="23" t="str">
        <f>IFERROR(VLOOKUP(E726,hoja!$A$2:$E$970,5,FALSE),0)</f>
        <v>CÚCUTA</v>
      </c>
      <c r="H726" s="103" t="str">
        <f>IFERROR(VLOOKUP(E726,hoja!A:C,3,FALSE),0)</f>
        <v>0438</v>
      </c>
      <c r="I726" s="24" t="str">
        <f t="shared" si="121"/>
        <v>04340438</v>
      </c>
      <c r="J726" s="23">
        <v>14.233333333453629</v>
      </c>
      <c r="K726" s="23">
        <v>228.23599999999999</v>
      </c>
      <c r="L726" s="23" t="str">
        <f t="shared" ref="L726:L738" si="128">IF(B726=F726,"REGIONAL","NACIONAL")</f>
        <v>REGIONAL</v>
      </c>
      <c r="M726" s="23" t="s">
        <v>618</v>
      </c>
      <c r="N726" s="23" t="str" cm="1">
        <f t="array" ref="N726">IFERROR(IF(M726="Principal","LES_ACTIVE",LES_INACTIVE),0)</f>
        <v>LES_ACTIVE</v>
      </c>
      <c r="O726" s="23">
        <f t="shared" si="124"/>
        <v>25</v>
      </c>
      <c r="P726" s="23" t="str">
        <f t="shared" si="122"/>
        <v>04340438Principal</v>
      </c>
    </row>
    <row r="727" spans="1:16" ht="14.45" hidden="1">
      <c r="A727" s="26" t="s">
        <v>714</v>
      </c>
      <c r="B727" s="23" t="str">
        <f>IFERROR(VLOOKUP(A727,hoja!$A$2:$E$970,4,FALSE),0)</f>
        <v>SANTANDER</v>
      </c>
      <c r="C727" s="23" t="str">
        <f>IFERROR(VLOOKUP(A727,hoja!$A$2:$E$1370,5,FALSE),0)</f>
        <v>OCAÑA</v>
      </c>
      <c r="D727" s="23" t="str">
        <f>IFERROR(VLOOKUP(A727,hoja!A:D,3,FALSE),0)</f>
        <v>0434</v>
      </c>
      <c r="E727" s="23" t="s">
        <v>636</v>
      </c>
      <c r="F727" s="23" t="str">
        <f>IFERROR(VLOOKUP(E727,hoja!$A$2:$E$970,4,FALSE),0)</f>
        <v>CENTRO</v>
      </c>
      <c r="G727" s="23" t="str">
        <f>IFERROR(VLOOKUP(E727,hoja!$A$2:$E$970,5,FALSE),0)</f>
        <v>DUITAMA</v>
      </c>
      <c r="H727" s="103" t="str">
        <f>IFERROR(VLOOKUP(E727,hoja!A:C,3,FALSE),0)</f>
        <v>0441</v>
      </c>
      <c r="I727" s="24" t="str">
        <f t="shared" si="121"/>
        <v>04340441</v>
      </c>
      <c r="K727" s="23">
        <v>796</v>
      </c>
      <c r="L727" s="23" t="str">
        <f>IF(B727=F727,"REGIONAL","NACIONAL")</f>
        <v>NACIONAL</v>
      </c>
      <c r="M727" s="23" t="s">
        <v>618</v>
      </c>
      <c r="N727" s="23" t="str" cm="1">
        <f t="array" ref="N727">IFERROR(IF(M727="Principal","LES_ACTIVE",LES_INACTIVE),0)</f>
        <v>LES_ACTIVE</v>
      </c>
      <c r="O727" s="23">
        <f t="shared" si="124"/>
        <v>12</v>
      </c>
      <c r="P727" s="23" t="str">
        <f t="shared" si="122"/>
        <v>04340441Principal</v>
      </c>
    </row>
    <row r="728" spans="1:16" ht="14.45" hidden="1">
      <c r="A728" s="26" t="s">
        <v>714</v>
      </c>
      <c r="B728" s="23" t="str">
        <f>IFERROR(VLOOKUP(A728,hoja!$A$2:$E$970,4,FALSE),0)</f>
        <v>SANTANDER</v>
      </c>
      <c r="C728" s="23" t="str">
        <f>IFERROR(VLOOKUP(A728,hoja!$A$2:$E$1370,5,FALSE),0)</f>
        <v>OCAÑA</v>
      </c>
      <c r="D728" s="23" t="str">
        <f>IFERROR(VLOOKUP(A728,hoja!A:D,3,FALSE),0)</f>
        <v>0434</v>
      </c>
      <c r="E728" s="23" t="s">
        <v>637</v>
      </c>
      <c r="F728" s="23" t="str">
        <f>IFERROR(VLOOKUP(E728,hoja!$A$2:$E$970,4,FALSE),0)</f>
        <v>SANTANDER</v>
      </c>
      <c r="G728" s="23" t="str">
        <f>IFERROR(VLOOKUP(E728,hoja!$A$2:$E$970,5,FALSE),0)</f>
        <v>PIEDECUESTA</v>
      </c>
      <c r="H728" s="103" t="str">
        <f>IFERROR(VLOOKUP(E728,hoja!A:C,3,FALSE),0)</f>
        <v>0422</v>
      </c>
      <c r="I728" s="24" t="str">
        <f t="shared" si="121"/>
        <v>04340422</v>
      </c>
      <c r="J728" s="23">
        <v>14.300972222175915</v>
      </c>
      <c r="K728" s="23">
        <v>240.46</v>
      </c>
      <c r="L728" s="23" t="str">
        <f t="shared" si="128"/>
        <v>REGIONAL</v>
      </c>
      <c r="M728" s="23" t="s">
        <v>618</v>
      </c>
      <c r="N728" s="23" t="str" cm="1">
        <f t="array" ref="N728">IFERROR(IF(M728="Principal","LES_ACTIVE",LES_INACTIVE),0)</f>
        <v>LES_ACTIVE</v>
      </c>
      <c r="O728" s="23">
        <f t="shared" si="124"/>
        <v>25</v>
      </c>
      <c r="P728" s="23" t="str">
        <f t="shared" si="122"/>
        <v>04340422Principal</v>
      </c>
    </row>
    <row r="729" spans="1:16" ht="14.45" hidden="1">
      <c r="A729" s="26" t="s">
        <v>714</v>
      </c>
      <c r="B729" s="23" t="str">
        <f>IFERROR(VLOOKUP(A729,hoja!$A$2:$E$970,4,FALSE),0)</f>
        <v>SANTANDER</v>
      </c>
      <c r="C729" s="23" t="str">
        <f>IFERROR(VLOOKUP(A729,hoja!$A$2:$E$1370,5,FALSE),0)</f>
        <v>OCAÑA</v>
      </c>
      <c r="D729" s="23" t="str">
        <f>IFERROR(VLOOKUP(A729,hoja!A:D,3,FALSE),0)</f>
        <v>0434</v>
      </c>
      <c r="E729" s="23" t="s">
        <v>637</v>
      </c>
      <c r="F729" s="23" t="str">
        <f>IFERROR(VLOOKUP(E729,hoja!$A$2:$E$970,4,FALSE),0)</f>
        <v>SANTANDER</v>
      </c>
      <c r="G729" s="23" t="str">
        <f>IFERROR(VLOOKUP(E729,hoja!$A$2:$E$970,5,FALSE),0)</f>
        <v>PIEDECUESTA</v>
      </c>
      <c r="H729" s="103" t="str">
        <f>IFERROR(VLOOKUP(E729,hoja!A:C,3,FALSE),0)</f>
        <v>0422</v>
      </c>
      <c r="I729" s="24" t="str">
        <f t="shared" si="121"/>
        <v>04340422</v>
      </c>
      <c r="K729" s="23">
        <v>286</v>
      </c>
      <c r="L729" s="23" t="str">
        <f t="shared" si="128"/>
        <v>REGIONAL</v>
      </c>
      <c r="M729" s="23" t="s">
        <v>744</v>
      </c>
      <c r="N729" s="23" t="s">
        <v>622</v>
      </c>
      <c r="O729" s="23">
        <f t="shared" si="124"/>
        <v>16</v>
      </c>
      <c r="P729" s="23" t="str">
        <f t="shared" si="122"/>
        <v>04340422Lebrija</v>
      </c>
    </row>
    <row r="730" spans="1:16" ht="14.45" hidden="1">
      <c r="A730" s="26" t="s">
        <v>714</v>
      </c>
      <c r="B730" s="23" t="str">
        <f>IFERROR(VLOOKUP(A730,hoja!$A$2:$E$970,4,FALSE),0)</f>
        <v>SANTANDER</v>
      </c>
      <c r="C730" s="23" t="str">
        <f>IFERROR(VLOOKUP(A730,hoja!$A$2:$E$1370,5,FALSE),0)</f>
        <v>OCAÑA</v>
      </c>
      <c r="D730" s="23" t="str">
        <f>IFERROR(VLOOKUP(A730,hoja!A:D,3,FALSE),0)</f>
        <v>0434</v>
      </c>
      <c r="E730" s="23" t="s">
        <v>642</v>
      </c>
      <c r="F730" s="23" t="str">
        <f>IFERROR(VLOOKUP(E730,hoja!$A$2:$E$970,4,FALSE),0)</f>
        <v>COSTA</v>
      </c>
      <c r="G730" s="23" t="str">
        <f>IFERROR(VLOOKUP(E730,hoja!$A$2:$E$970,5,FALSE),0)</f>
        <v>BARRANQUILLA</v>
      </c>
      <c r="H730" s="103" t="str">
        <f>IFERROR(VLOOKUP(E730,hoja!A:C,3,FALSE),0)</f>
        <v>0111</v>
      </c>
      <c r="I730" s="24" t="str">
        <f t="shared" si="121"/>
        <v>04340111</v>
      </c>
      <c r="J730" s="23">
        <v>23.416666666686069</v>
      </c>
      <c r="K730" s="23">
        <v>481.02</v>
      </c>
      <c r="L730" s="23" t="str">
        <f>IF(B730=F730,"REGIONAL","NACIONAL")</f>
        <v>NACIONAL</v>
      </c>
      <c r="M730" s="23" t="s">
        <v>618</v>
      </c>
      <c r="N730" s="23" t="str" cm="1">
        <f t="array" ref="N730">IFERROR(IF(M730="Principal","LES_ACTIVE",LES_INACTIVE),0)</f>
        <v>LES_ACTIVE</v>
      </c>
      <c r="O730" s="23">
        <f t="shared" si="124"/>
        <v>16</v>
      </c>
      <c r="P730" s="23" t="str">
        <f t="shared" si="122"/>
        <v>04340111Principal</v>
      </c>
    </row>
    <row r="731" spans="1:16" ht="14.45" hidden="1">
      <c r="A731" s="26" t="s">
        <v>715</v>
      </c>
      <c r="B731" s="23" t="str">
        <f>IFERROR(VLOOKUP(A731,hoja!$A$2:$E$970,4,FALSE),0)</f>
        <v>SANTANDER</v>
      </c>
      <c r="C731" s="23" t="str">
        <f>IFERROR(VLOOKUP(A731,hoja!$A$2:$E$1370,5,FALSE),0)</f>
        <v>PAMPLONA</v>
      </c>
      <c r="D731" s="23" t="str">
        <f>IFERROR(VLOOKUP(A731,hoja!A:D,3,FALSE),0)</f>
        <v>0439</v>
      </c>
      <c r="E731" s="23" t="s">
        <v>796</v>
      </c>
      <c r="F731" s="23" t="str">
        <f>IFERROR(VLOOKUP(E731,hoja!$A$2:$E$970,4,FALSE),0)</f>
        <v>SANTANDER</v>
      </c>
      <c r="G731" s="23" t="str">
        <f>IFERROR(VLOOKUP(E731,hoja!$A$2:$E$970,5,FALSE),0)</f>
        <v>PIEDECUESTA</v>
      </c>
      <c r="H731" s="103" t="str">
        <f>IFERROR(VLOOKUP(E731,hoja!A:C,3,FALSE),0)</f>
        <v>60077</v>
      </c>
      <c r="I731" s="24" t="str">
        <f t="shared" si="121"/>
        <v>043960077</v>
      </c>
      <c r="J731" s="23">
        <v>5.7338888888480142</v>
      </c>
      <c r="K731" s="23">
        <v>172.19900000000001</v>
      </c>
      <c r="L731" s="23" t="str">
        <f t="shared" si="128"/>
        <v>REGIONAL</v>
      </c>
      <c r="M731" s="23" t="s">
        <v>618</v>
      </c>
      <c r="N731" s="23" t="str" cm="1">
        <f t="array" ref="N731">IFERROR(IF(M731="Principal","LES_ACTIVE",LES_INACTIVE),0)</f>
        <v>LES_ACTIVE</v>
      </c>
      <c r="O731" s="23">
        <f t="shared" si="124"/>
        <v>25</v>
      </c>
      <c r="P731" s="23" t="str">
        <f t="shared" si="122"/>
        <v>043960077Principal</v>
      </c>
    </row>
    <row r="732" spans="1:16" ht="14.45" hidden="1">
      <c r="A732" s="26" t="s">
        <v>716</v>
      </c>
      <c r="B732" s="23" t="str">
        <f>IFERROR(VLOOKUP(A732,hoja!$A$2:$E$970,4,FALSE),0)</f>
        <v>SANTANDER</v>
      </c>
      <c r="C732" s="23" t="str">
        <f>IFERROR(VLOOKUP(A732,hoja!$A$2:$E$1370,5,FALSE),0)</f>
        <v>PINCHOTE</v>
      </c>
      <c r="D732" s="23" t="str">
        <f>IFERROR(VLOOKUP(A732,hoja!A:D,3,FALSE),0)</f>
        <v>0423</v>
      </c>
      <c r="E732" s="23" t="s">
        <v>660</v>
      </c>
      <c r="F732" s="23" t="str">
        <f>IFERROR(VLOOKUP(E732,hoja!$A$2:$E$970,4,FALSE),0)</f>
        <v>CENTRO</v>
      </c>
      <c r="G732" s="23" t="str">
        <f>IFERROR(VLOOKUP(E732,hoja!$A$2:$E$970,5,FALSE),0)</f>
        <v>BOGOTÁ</v>
      </c>
      <c r="H732" s="103" t="str">
        <f>IFERROR(VLOOKUP(E732,hoja!A:C,3,FALSE),0)</f>
        <v>0035</v>
      </c>
      <c r="I732" s="24" t="str">
        <f t="shared" si="121"/>
        <v>04230035</v>
      </c>
      <c r="J732" s="23">
        <v>9.2333333332207985</v>
      </c>
      <c r="K732" s="23">
        <v>293.82400000000001</v>
      </c>
      <c r="L732" s="23" t="str">
        <f>IF(B732=F732,"REGIONAL","NACIONAL")</f>
        <v>NACIONAL</v>
      </c>
      <c r="M732" s="23" t="s">
        <v>618</v>
      </c>
      <c r="N732" s="23" t="str" cm="1">
        <f t="array" ref="N732">IFERROR(IF(M732="Principal","LES_ACTIVE",LES_INACTIVE),0)</f>
        <v>LES_ACTIVE</v>
      </c>
      <c r="O732" s="23">
        <f t="shared" si="124"/>
        <v>16</v>
      </c>
      <c r="P732" s="23" t="str">
        <f t="shared" si="122"/>
        <v>04230035Principal</v>
      </c>
    </row>
    <row r="733" spans="1:16" ht="14.45" hidden="1">
      <c r="A733" s="26" t="s">
        <v>716</v>
      </c>
      <c r="B733" s="23" t="str">
        <f>IFERROR(VLOOKUP(A733,hoja!$A$2:$E$970,4,FALSE),0)</f>
        <v>SANTANDER</v>
      </c>
      <c r="C733" s="23" t="str">
        <f>IFERROR(VLOOKUP(A733,hoja!$A$2:$E$1370,5,FALSE),0)</f>
        <v>PINCHOTE</v>
      </c>
      <c r="D733" s="23" t="str">
        <f>IFERROR(VLOOKUP(A733,hoja!A:D,3,FALSE),0)</f>
        <v>0423</v>
      </c>
      <c r="E733" s="23" t="s">
        <v>630</v>
      </c>
      <c r="F733" s="23" t="str">
        <f>IFERROR(VLOOKUP(E733,hoja!$A$2:$E$970,4,FALSE),0)</f>
        <v>CENTRO</v>
      </c>
      <c r="G733" s="23" t="str">
        <f>IFERROR(VLOOKUP(E733,hoja!$A$2:$E$970,5,FALSE),0)</f>
        <v>SESQUILÉ</v>
      </c>
      <c r="H733" s="103" t="str">
        <f>IFERROR(VLOOKUP(E733,hoja!A:C,3,FALSE),0)</f>
        <v>1501</v>
      </c>
      <c r="I733" s="24" t="str">
        <f t="shared" si="121"/>
        <v>04231501</v>
      </c>
      <c r="J733" s="23">
        <v>15.439444444316905</v>
      </c>
      <c r="K733" s="23">
        <v>268.94499999999999</v>
      </c>
      <c r="L733" s="23" t="str">
        <f t="shared" ref="L733:L737" si="129">IF(B733=F733,"REGIONAL","NACIONAL")</f>
        <v>NACIONAL</v>
      </c>
      <c r="M733" s="23" t="s">
        <v>618</v>
      </c>
      <c r="N733" s="23" t="str" cm="1">
        <f t="array" ref="N733">IFERROR(IF(M733="Principal","LES_ACTIVE",LES_INACTIVE),0)</f>
        <v>LES_ACTIVE</v>
      </c>
      <c r="O733" s="23">
        <f t="shared" si="124"/>
        <v>16</v>
      </c>
      <c r="P733" s="23" t="str">
        <f t="shared" si="122"/>
        <v>04231501Principal</v>
      </c>
    </row>
    <row r="734" spans="1:16" ht="14.45" hidden="1">
      <c r="A734" s="26" t="s">
        <v>716</v>
      </c>
      <c r="B734" s="23" t="str">
        <f>IFERROR(VLOOKUP(A734,hoja!$A$2:$E$970,4,FALSE),0)</f>
        <v>SANTANDER</v>
      </c>
      <c r="C734" s="23" t="str">
        <f>IFERROR(VLOOKUP(A734,hoja!$A$2:$E$1370,5,FALSE),0)</f>
        <v>PINCHOTE</v>
      </c>
      <c r="D734" s="23" t="str">
        <f>IFERROR(VLOOKUP(A734,hoja!A:D,3,FALSE),0)</f>
        <v>0423</v>
      </c>
      <c r="E734" s="23" t="s">
        <v>751</v>
      </c>
      <c r="F734" s="23" t="str">
        <f>IFERROR(VLOOKUP(E734,hoja!$A$2:$E$970,4,FALSE),0)</f>
        <v>CENTRO</v>
      </c>
      <c r="G734" s="23" t="str">
        <f>IFERROR(VLOOKUP(E734,hoja!$A$2:$E$970,5,FALSE),0)</f>
        <v>BOGOTÁ</v>
      </c>
      <c r="H734" s="103" t="str">
        <f>IFERROR(VLOOKUP(E734,hoja!A:C,3,FALSE),0)</f>
        <v>0002A</v>
      </c>
      <c r="I734" s="24" t="str">
        <f t="shared" si="121"/>
        <v>04230002A</v>
      </c>
      <c r="J734" s="23">
        <v>19.526111111103091</v>
      </c>
      <c r="K734" s="23">
        <v>323.62950000000001</v>
      </c>
      <c r="L734" s="23" t="str">
        <f t="shared" si="129"/>
        <v>NACIONAL</v>
      </c>
      <c r="M734" s="23" t="s">
        <v>618</v>
      </c>
      <c r="N734" s="23" t="str" cm="1">
        <f t="array" ref="N734">IFERROR(IF(M734="Principal","LES_ACTIVE",LES_INACTIVE),0)</f>
        <v>LES_ACTIVE</v>
      </c>
      <c r="O734" s="23">
        <f t="shared" si="124"/>
        <v>16</v>
      </c>
      <c r="P734" s="23" t="str">
        <f t="shared" si="122"/>
        <v>04230002APrincipal</v>
      </c>
    </row>
    <row r="735" spans="1:16" ht="14.45" hidden="1">
      <c r="A735" s="26" t="s">
        <v>716</v>
      </c>
      <c r="B735" s="23" t="str">
        <f>IFERROR(VLOOKUP(A735,hoja!$A$2:$E$970,4,FALSE),0)</f>
        <v>SANTANDER</v>
      </c>
      <c r="C735" s="23" t="str">
        <f>IFERROR(VLOOKUP(A735,hoja!$A$2:$E$1370,5,FALSE),0)</f>
        <v>PINCHOTE</v>
      </c>
      <c r="D735" s="23" t="str">
        <f>IFERROR(VLOOKUP(A735,hoja!A:D,3,FALSE),0)</f>
        <v>0423</v>
      </c>
      <c r="E735" s="23" t="s">
        <v>633</v>
      </c>
      <c r="F735" s="23" t="str">
        <f>IFERROR(VLOOKUP(E735,hoja!$A$2:$E$970,4,FALSE),0)</f>
        <v>CENTRO</v>
      </c>
      <c r="G735" s="23" t="str">
        <f>IFERROR(VLOOKUP(E735,hoja!$A$2:$E$970,5,FALSE),0)</f>
        <v>BOGOTÁ</v>
      </c>
      <c r="H735" s="103" t="str">
        <f>IFERROR(VLOOKUP(E735,hoja!A:C,3,FALSE),0)</f>
        <v>0002</v>
      </c>
      <c r="I735" s="24" t="str">
        <f t="shared" si="121"/>
        <v>04230002</v>
      </c>
      <c r="J735" s="23">
        <v>10.350000000034925</v>
      </c>
      <c r="K735" s="23">
        <v>305.41399999999999</v>
      </c>
      <c r="L735" s="23" t="str">
        <f t="shared" si="129"/>
        <v>NACIONAL</v>
      </c>
      <c r="M735" s="23" t="s">
        <v>618</v>
      </c>
      <c r="N735" s="23" t="str" cm="1">
        <f t="array" ref="N735">IFERROR(IF(M735="Principal","LES_ACTIVE",LES_INACTIVE),0)</f>
        <v>LES_ACTIVE</v>
      </c>
      <c r="O735" s="23">
        <f t="shared" si="124"/>
        <v>16</v>
      </c>
      <c r="P735" s="23" t="str">
        <f t="shared" si="122"/>
        <v>04230002Principal</v>
      </c>
    </row>
    <row r="736" spans="1:16" ht="14.45" hidden="1">
      <c r="A736" s="26" t="s">
        <v>716</v>
      </c>
      <c r="B736" s="23" t="str">
        <f>IFERROR(VLOOKUP(A736,hoja!$A$2:$E$970,4,FALSE),0)</f>
        <v>SANTANDER</v>
      </c>
      <c r="C736" s="23" t="str">
        <f>IFERROR(VLOOKUP(A736,hoja!$A$2:$E$1370,5,FALSE),0)</f>
        <v>PINCHOTE</v>
      </c>
      <c r="D736" s="23" t="str">
        <f>IFERROR(VLOOKUP(A736,hoja!A:D,3,FALSE),0)</f>
        <v>0423</v>
      </c>
      <c r="E736" s="23" t="s">
        <v>634</v>
      </c>
      <c r="F736" s="23" t="str">
        <f>IFERROR(VLOOKUP(E736,hoja!$A$2:$E$970,4,FALSE),0)</f>
        <v>CENTRO</v>
      </c>
      <c r="G736" s="23" t="str">
        <f>IFERROR(VLOOKUP(E736,hoja!$A$2:$E$970,5,FALSE),0)</f>
        <v>BOGOTÁ</v>
      </c>
      <c r="H736" s="103" t="str">
        <f>IFERROR(VLOOKUP(E736,hoja!A:C,3,FALSE),0)</f>
        <v>0011</v>
      </c>
      <c r="I736" s="24" t="str">
        <f t="shared" si="121"/>
        <v>04230011</v>
      </c>
      <c r="J736" s="23">
        <v>18.233333333220799</v>
      </c>
      <c r="K736" s="23">
        <v>314.291</v>
      </c>
      <c r="L736" s="23" t="str">
        <f t="shared" si="129"/>
        <v>NACIONAL</v>
      </c>
      <c r="M736" s="23" t="s">
        <v>618</v>
      </c>
      <c r="N736" s="23" t="str" cm="1">
        <f t="array" ref="N736">IFERROR(IF(M736="Principal","LES_ACTIVE",LES_INACTIVE),0)</f>
        <v>LES_ACTIVE</v>
      </c>
      <c r="O736" s="23">
        <f t="shared" si="124"/>
        <v>16</v>
      </c>
      <c r="P736" s="23" t="str">
        <f t="shared" si="122"/>
        <v>04230011Principal</v>
      </c>
    </row>
    <row r="737" spans="1:16" ht="14.45" hidden="1">
      <c r="A737" s="26" t="s">
        <v>716</v>
      </c>
      <c r="B737" s="23" t="str">
        <f>IFERROR(VLOOKUP(A737,hoja!$A$2:$E$970,4,FALSE),0)</f>
        <v>SANTANDER</v>
      </c>
      <c r="C737" s="23" t="str">
        <f>IFERROR(VLOOKUP(A737,hoja!$A$2:$E$1370,5,FALSE),0)</f>
        <v>PINCHOTE</v>
      </c>
      <c r="D737" s="23" t="str">
        <f>IFERROR(VLOOKUP(A737,hoja!A:D,3,FALSE),0)</f>
        <v>0423</v>
      </c>
      <c r="E737" s="23" t="s">
        <v>636</v>
      </c>
      <c r="F737" s="23" t="str">
        <f>IFERROR(VLOOKUP(E737,hoja!$A$2:$E$970,4,FALSE),0)</f>
        <v>CENTRO</v>
      </c>
      <c r="G737" s="23" t="str">
        <f>IFERROR(VLOOKUP(E737,hoja!$A$2:$E$970,5,FALSE),0)</f>
        <v>DUITAMA</v>
      </c>
      <c r="H737" s="103" t="str">
        <f>IFERROR(VLOOKUP(E737,hoja!A:C,3,FALSE),0)</f>
        <v>0441</v>
      </c>
      <c r="I737" s="24" t="str">
        <f t="shared" si="121"/>
        <v>04230441</v>
      </c>
      <c r="J737" s="23">
        <v>16.023888888827059</v>
      </c>
      <c r="K737" s="23">
        <v>232.01400000000001</v>
      </c>
      <c r="L737" s="23" t="str">
        <f t="shared" si="129"/>
        <v>NACIONAL</v>
      </c>
      <c r="M737" s="23" t="s">
        <v>618</v>
      </c>
      <c r="N737" s="23" t="str" cm="1">
        <f t="array" ref="N737">IFERROR(IF(M737="Principal","LES_ACTIVE",LES_INACTIVE),0)</f>
        <v>LES_ACTIVE</v>
      </c>
      <c r="O737" s="23">
        <f t="shared" si="124"/>
        <v>25</v>
      </c>
      <c r="P737" s="23" t="str">
        <f t="shared" si="122"/>
        <v>04230441Principal</v>
      </c>
    </row>
    <row r="738" spans="1:16" ht="14.45" hidden="1">
      <c r="A738" s="26" t="s">
        <v>716</v>
      </c>
      <c r="B738" s="23" t="str">
        <f>IFERROR(VLOOKUP(A738,hoja!$A$2:$E$970,4,FALSE),0)</f>
        <v>SANTANDER</v>
      </c>
      <c r="C738" s="23" t="str">
        <f>IFERROR(VLOOKUP(A738,hoja!$A$2:$E$1370,5,FALSE),0)</f>
        <v>PINCHOTE</v>
      </c>
      <c r="D738" s="23" t="str">
        <f>IFERROR(VLOOKUP(A738,hoja!A:D,3,FALSE),0)</f>
        <v>0423</v>
      </c>
      <c r="E738" s="23" t="s">
        <v>637</v>
      </c>
      <c r="F738" s="23" t="str">
        <f>IFERROR(VLOOKUP(E738,hoja!$A$2:$E$970,4,FALSE),0)</f>
        <v>SANTANDER</v>
      </c>
      <c r="G738" s="23" t="str">
        <f>IFERROR(VLOOKUP(E738,hoja!$A$2:$E$970,5,FALSE),0)</f>
        <v>PIEDECUESTA</v>
      </c>
      <c r="H738" s="103" t="str">
        <f>IFERROR(VLOOKUP(E738,hoja!A:C,3,FALSE),0)</f>
        <v>0422</v>
      </c>
      <c r="I738" s="24" t="str">
        <f t="shared" si="121"/>
        <v>04230422</v>
      </c>
      <c r="J738" s="23">
        <v>3.183333333407063</v>
      </c>
      <c r="K738" s="23">
        <v>92.78</v>
      </c>
      <c r="L738" s="23" t="str">
        <f t="shared" si="128"/>
        <v>REGIONAL</v>
      </c>
      <c r="M738" s="23" t="s">
        <v>618</v>
      </c>
      <c r="N738" s="23" t="str" cm="1">
        <f t="array" ref="N738">IFERROR(IF(M738="Principal","LES_ACTIVE",LES_INACTIVE),0)</f>
        <v>LES_ACTIVE</v>
      </c>
      <c r="O738" s="23">
        <f t="shared" si="124"/>
        <v>25</v>
      </c>
      <c r="P738" s="23" t="str">
        <f t="shared" si="122"/>
        <v>04230422Principal</v>
      </c>
    </row>
    <row r="739" spans="1:16" ht="14.45" hidden="1">
      <c r="A739" s="26" t="s">
        <v>716</v>
      </c>
      <c r="B739" s="23" t="str">
        <f>IFERROR(VLOOKUP(A739,hoja!$A$2:$E$970,4,FALSE),0)</f>
        <v>SANTANDER</v>
      </c>
      <c r="C739" s="23" t="str">
        <f>IFERROR(VLOOKUP(A739,hoja!$A$2:$E$1370,5,FALSE),0)</f>
        <v>PINCHOTE</v>
      </c>
      <c r="D739" s="23" t="str">
        <f>IFERROR(VLOOKUP(A739,hoja!A:D,3,FALSE),0)</f>
        <v>0423</v>
      </c>
      <c r="E739" s="23" t="s">
        <v>635</v>
      </c>
      <c r="F739" s="23" t="str">
        <f>IFERROR(VLOOKUP(E739,hoja!$A$2:$E$970,4,FALSE),0)</f>
        <v>CENTRO</v>
      </c>
      <c r="G739" s="23" t="str">
        <f>IFERROR(VLOOKUP(E739,hoja!$A$2:$E$970,5,FALSE),0)</f>
        <v>BOGOTÁ</v>
      </c>
      <c r="H739" s="103" t="str">
        <f>IFERROR(VLOOKUP(E739,hoja!A:C,3,FALSE),0)</f>
        <v>0021</v>
      </c>
      <c r="I739" s="24" t="str">
        <f t="shared" si="121"/>
        <v>04230021</v>
      </c>
      <c r="K739" s="23">
        <v>321</v>
      </c>
      <c r="L739" s="23" t="str">
        <f>IF(B739=F739,"REGIONAL","NACIONAL")</f>
        <v>NACIONAL</v>
      </c>
      <c r="M739" s="23" t="s">
        <v>618</v>
      </c>
      <c r="N739" s="23" t="str" cm="1">
        <f t="array" ref="N739">IFERROR(IF(M739="Principal","LES_ACTIVE",LES_INACTIVE),0)</f>
        <v>LES_ACTIVE</v>
      </c>
      <c r="O739" s="23">
        <f t="shared" si="124"/>
        <v>16</v>
      </c>
      <c r="P739" s="23" t="str">
        <f t="shared" si="122"/>
        <v>04230021Principal</v>
      </c>
    </row>
    <row r="740" spans="1:16" ht="14.45" hidden="1">
      <c r="A740" s="26" t="s">
        <v>716</v>
      </c>
      <c r="B740" s="23" t="str">
        <f>IFERROR(VLOOKUP(A740,hoja!$A$2:$E$970,4,FALSE),0)</f>
        <v>SANTANDER</v>
      </c>
      <c r="C740" s="23" t="str">
        <f>IFERROR(VLOOKUP(A740,hoja!$A$2:$E$1370,5,FALSE),0)</f>
        <v>PINCHOTE</v>
      </c>
      <c r="D740" s="23" t="str">
        <f>IFERROR(VLOOKUP(A740,hoja!A:D,3,FALSE),0)</f>
        <v>0423</v>
      </c>
      <c r="E740" s="23" t="s">
        <v>642</v>
      </c>
      <c r="F740" s="23" t="str">
        <f>IFERROR(VLOOKUP(E740,hoja!$A$2:$E$970,4,FALSE),0)</f>
        <v>COSTA</v>
      </c>
      <c r="G740" s="23" t="str">
        <f>IFERROR(VLOOKUP(E740,hoja!$A$2:$E$970,5,FALSE),0)</f>
        <v>BARRANQUILLA</v>
      </c>
      <c r="H740" s="103" t="str">
        <f>IFERROR(VLOOKUP(E740,hoja!A:C,3,FALSE),0)</f>
        <v>0111</v>
      </c>
      <c r="I740" s="24" t="str">
        <f t="shared" si="121"/>
        <v>04230111</v>
      </c>
      <c r="J740" s="23">
        <v>36.74791666661622</v>
      </c>
      <c r="K740" s="23">
        <v>703.18299999999999</v>
      </c>
      <c r="L740" s="23" t="str">
        <f t="shared" ref="L740:L741" si="130">IF(B740=F740,"REGIONAL","NACIONAL")</f>
        <v>NACIONAL</v>
      </c>
      <c r="M740" s="23" t="s">
        <v>618</v>
      </c>
      <c r="N740" s="23" t="str" cm="1">
        <f t="array" ref="N740">IFERROR(IF(M740="Principal","LES_ACTIVE",LES_INACTIVE),0)</f>
        <v>LES_ACTIVE</v>
      </c>
      <c r="O740" s="23">
        <f t="shared" si="124"/>
        <v>12</v>
      </c>
      <c r="P740" s="23" t="str">
        <f t="shared" si="122"/>
        <v>04230111Principal</v>
      </c>
    </row>
    <row r="741" spans="1:16" ht="14.45" hidden="1">
      <c r="A741" s="26" t="s">
        <v>716</v>
      </c>
      <c r="B741" s="23" t="str">
        <f>IFERROR(VLOOKUP(A741,hoja!$A$2:$E$970,4,FALSE),0)</f>
        <v>SANTANDER</v>
      </c>
      <c r="C741" s="23" t="str">
        <f>IFERROR(VLOOKUP(A741,hoja!$A$2:$E$1370,5,FALSE),0)</f>
        <v>PINCHOTE</v>
      </c>
      <c r="D741" s="23" t="str">
        <f>IFERROR(VLOOKUP(A741,hoja!A:D,3,FALSE),0)</f>
        <v>0423</v>
      </c>
      <c r="E741" s="23" t="s">
        <v>644</v>
      </c>
      <c r="F741" s="23" t="str">
        <f>IFERROR(VLOOKUP(E741,hoja!$A$2:$E$970,4,FALSE),0)</f>
        <v>OCCIDENTE</v>
      </c>
      <c r="G741" s="23" t="str">
        <f>IFERROR(VLOOKUP(E741,hoja!$A$2:$E$970,5,FALSE),0)</f>
        <v>PEREIRA</v>
      </c>
      <c r="H741" s="103" t="str">
        <f>IFERROR(VLOOKUP(E741,hoja!A:C,3,FALSE),0)</f>
        <v>0198</v>
      </c>
      <c r="I741" s="24" t="str">
        <f t="shared" si="121"/>
        <v>04230198</v>
      </c>
      <c r="J741" s="23">
        <v>38.433333333319752</v>
      </c>
      <c r="K741" s="23">
        <v>635.14599999999996</v>
      </c>
      <c r="L741" s="23" t="str">
        <f t="shared" si="130"/>
        <v>NACIONAL</v>
      </c>
      <c r="M741" s="23" t="s">
        <v>618</v>
      </c>
      <c r="N741" s="23" t="str" cm="1">
        <f t="array" ref="N741">IFERROR(IF(M741="Principal","LES_ACTIVE",LES_INACTIVE),0)</f>
        <v>LES_ACTIVE</v>
      </c>
      <c r="O741" s="23">
        <f t="shared" si="124"/>
        <v>12</v>
      </c>
      <c r="P741" s="23" t="str">
        <f t="shared" si="122"/>
        <v>04230198Principal</v>
      </c>
    </row>
    <row r="742" spans="1:16" ht="14.45" hidden="1">
      <c r="A742" s="26" t="s">
        <v>716</v>
      </c>
      <c r="B742" s="23" t="str">
        <f>IFERROR(VLOOKUP(A742,hoja!$A$2:$E$970,4,FALSE),0)</f>
        <v>SANTANDER</v>
      </c>
      <c r="C742" s="23" t="str">
        <f>IFERROR(VLOOKUP(A742,hoja!$A$2:$E$1370,5,FALSE),0)</f>
        <v>PINCHOTE</v>
      </c>
      <c r="D742" s="23" t="str">
        <f>IFERROR(VLOOKUP(A742,hoja!A:D,3,FALSE),0)</f>
        <v>0423</v>
      </c>
      <c r="E742" s="23" t="s">
        <v>756</v>
      </c>
      <c r="F742" s="23" t="str">
        <f>IFERROR(VLOOKUP(E742,hoja!$A$2:$E$970,4,FALSE),0)</f>
        <v>SANTANDER</v>
      </c>
      <c r="G742" s="23" t="str">
        <f>IFERROR(VLOOKUP(E742,hoja!$A$2:$E$970,5,FALSE),0)</f>
        <v>SANTANA</v>
      </c>
      <c r="H742" s="103" t="str">
        <f>IFERROR(VLOOKUP(E742,hoja!A:C,3,FALSE),0)</f>
        <v>60084</v>
      </c>
      <c r="I742" s="24" t="str">
        <f t="shared" si="121"/>
        <v>042360084</v>
      </c>
      <c r="J742" s="23">
        <v>2.0363888888095971</v>
      </c>
      <c r="K742" s="23">
        <v>84.917000000000002</v>
      </c>
      <c r="L742" s="23" t="str">
        <f t="shared" ref="L742:L759" si="131">IF(B742=F742,"REGIONAL","NACIONAL")</f>
        <v>REGIONAL</v>
      </c>
      <c r="M742" s="23" t="s">
        <v>618</v>
      </c>
      <c r="N742" s="23" t="str" cm="1">
        <f t="array" ref="N742">IFERROR(IF(M742="Principal","LES_ACTIVE",LES_INACTIVE),0)</f>
        <v>LES_ACTIVE</v>
      </c>
      <c r="O742" s="23">
        <f t="shared" si="124"/>
        <v>25</v>
      </c>
      <c r="P742" s="23" t="str">
        <f t="shared" si="122"/>
        <v>042360084Principal</v>
      </c>
    </row>
    <row r="743" spans="1:16" ht="14.45" hidden="1">
      <c r="A743" s="26" t="s">
        <v>717</v>
      </c>
      <c r="B743" s="23" t="str">
        <f>IFERROR(VLOOKUP(A743,hoja!$A$2:$E$970,4,FALSE),0)</f>
        <v>OCCIDENTE</v>
      </c>
      <c r="C743" s="23" t="str">
        <f>IFERROR(VLOOKUP(A743,hoja!$A$2:$E$1370,5,FALSE),0)</f>
        <v>POPAYÁN</v>
      </c>
      <c r="D743" s="23" t="str">
        <f>IFERROR(VLOOKUP(A743,hoja!A:D,3,FALSE),0)</f>
        <v>0126</v>
      </c>
      <c r="E743" s="23" t="s">
        <v>650</v>
      </c>
      <c r="F743" s="23" t="str">
        <f>IFERROR(VLOOKUP(E743,hoja!$A$2:$E$970,4,FALSE),0)</f>
        <v>OCCIDENTE</v>
      </c>
      <c r="G743" s="23" t="str">
        <f>IFERROR(VLOOKUP(E743,hoja!$A$2:$E$970,5,FALSE),0)</f>
        <v>CALOTO</v>
      </c>
      <c r="H743" s="103" t="str">
        <f>IFERROR(VLOOKUP(E743,hoja!A:C,3,FALSE),0)</f>
        <v>0445</v>
      </c>
      <c r="I743" s="24" t="str">
        <f t="shared" si="121"/>
        <v>01260445</v>
      </c>
      <c r="J743" s="23">
        <v>8.4954166666720994</v>
      </c>
      <c r="K743" s="23">
        <v>105.4395</v>
      </c>
      <c r="L743" s="23" t="str">
        <f t="shared" si="131"/>
        <v>REGIONAL</v>
      </c>
      <c r="M743" s="23" t="s">
        <v>618</v>
      </c>
      <c r="N743" s="23" t="str" cm="1">
        <f t="array" ref="N743">IFERROR(IF(M743="Principal","LES_ACTIVE",LES_INACTIVE),0)</f>
        <v>LES_ACTIVE</v>
      </c>
      <c r="O743" s="23">
        <f t="shared" si="124"/>
        <v>25</v>
      </c>
      <c r="P743" s="23" t="str">
        <f t="shared" si="122"/>
        <v>01260445Principal</v>
      </c>
    </row>
    <row r="744" spans="1:16" ht="14.45" hidden="1">
      <c r="A744" s="26" t="s">
        <v>717</v>
      </c>
      <c r="B744" s="23" t="str">
        <f>IFERROR(VLOOKUP(A744,hoja!$A$2:$E$970,4,FALSE),0)</f>
        <v>OCCIDENTE</v>
      </c>
      <c r="C744" s="23" t="str">
        <f>IFERROR(VLOOKUP(A744,hoja!$A$2:$E$1370,5,FALSE),0)</f>
        <v>POPAYÁN</v>
      </c>
      <c r="D744" s="23" t="str">
        <f>IFERROR(VLOOKUP(A744,hoja!A:D,3,FALSE),0)</f>
        <v>0126</v>
      </c>
      <c r="E744" s="23" t="s">
        <v>683</v>
      </c>
      <c r="F744" s="23" t="str">
        <f>IFERROR(VLOOKUP(E744,hoja!$A$2:$E$970,4,FALSE),0)</f>
        <v>OCCIDENTE</v>
      </c>
      <c r="G744" s="23" t="str">
        <f>IFERROR(VLOOKUP(E744,hoja!$A$2:$E$970,5,FALSE),0)</f>
        <v>BUGA</v>
      </c>
      <c r="H744" s="103" t="str">
        <f>IFERROR(VLOOKUP(E744,hoja!A:C,3,FALSE),0)</f>
        <v>0411</v>
      </c>
      <c r="I744" s="24" t="str">
        <f t="shared" si="121"/>
        <v>01260411</v>
      </c>
      <c r="J744" s="23">
        <v>3.9166666666860692</v>
      </c>
      <c r="K744" s="23">
        <v>173.80699999999999</v>
      </c>
      <c r="L744" s="23" t="str">
        <f t="shared" si="131"/>
        <v>REGIONAL</v>
      </c>
      <c r="M744" s="23" t="s">
        <v>618</v>
      </c>
      <c r="N744" s="23" t="str" cm="1">
        <f t="array" ref="N744">IFERROR(IF(M744="Principal","LES_ACTIVE",LES_INACTIVE),0)</f>
        <v>LES_ACTIVE</v>
      </c>
      <c r="O744" s="23">
        <f t="shared" si="124"/>
        <v>25</v>
      </c>
      <c r="P744" s="23" t="str">
        <f t="shared" si="122"/>
        <v>01260411Principal</v>
      </c>
    </row>
    <row r="745" spans="1:16" ht="14.45" hidden="1">
      <c r="A745" s="26" t="s">
        <v>717</v>
      </c>
      <c r="B745" s="23" t="str">
        <f>IFERROR(VLOOKUP(A745,hoja!$A$2:$E$970,4,FALSE),0)</f>
        <v>OCCIDENTE</v>
      </c>
      <c r="C745" s="23" t="str">
        <f>IFERROR(VLOOKUP(A745,hoja!$A$2:$E$1370,5,FALSE),0)</f>
        <v>POPAYÁN</v>
      </c>
      <c r="D745" s="23" t="str">
        <f>IFERROR(VLOOKUP(A745,hoja!A:D,3,FALSE),0)</f>
        <v>0126</v>
      </c>
      <c r="E745" s="23" t="s">
        <v>630</v>
      </c>
      <c r="F745" s="23" t="str">
        <f>IFERROR(VLOOKUP(E745,hoja!$A$2:$E$970,4,FALSE),0)</f>
        <v>CENTRO</v>
      </c>
      <c r="G745" s="23" t="str">
        <f>IFERROR(VLOOKUP(E745,hoja!$A$2:$E$970,5,FALSE),0)</f>
        <v>SESQUILÉ</v>
      </c>
      <c r="H745" s="103" t="str">
        <f>IFERROR(VLOOKUP(E745,hoja!A:C,3,FALSE),0)</f>
        <v>1501</v>
      </c>
      <c r="I745" s="24" t="str">
        <f t="shared" si="121"/>
        <v>01261501</v>
      </c>
      <c r="J745" s="23">
        <v>30.138333333365154</v>
      </c>
      <c r="K745" s="23">
        <v>634</v>
      </c>
      <c r="L745" s="23" t="str">
        <f>IF(B745=F745,"REGIONAL","NACIONAL")</f>
        <v>NACIONAL</v>
      </c>
      <c r="M745" s="23" t="s">
        <v>618</v>
      </c>
      <c r="N745" s="23" t="str" cm="1">
        <f t="array" ref="N745">IFERROR(IF(M745="Principal","LES_ACTIVE",LES_INACTIVE),0)</f>
        <v>LES_ACTIVE</v>
      </c>
      <c r="O745" s="23">
        <f t="shared" si="124"/>
        <v>12</v>
      </c>
      <c r="P745" s="23" t="str">
        <f t="shared" si="122"/>
        <v>01261501Principal</v>
      </c>
    </row>
    <row r="746" spans="1:16" ht="14.45" hidden="1">
      <c r="A746" s="26" t="s">
        <v>717</v>
      </c>
      <c r="B746" s="23" t="str">
        <f>IFERROR(VLOOKUP(A746,hoja!$A$2:$E$970,4,FALSE),0)</f>
        <v>OCCIDENTE</v>
      </c>
      <c r="C746" s="23" t="str">
        <f>IFERROR(VLOOKUP(A746,hoja!$A$2:$E$1370,5,FALSE),0)</f>
        <v>POPAYÁN</v>
      </c>
      <c r="D746" s="23" t="str">
        <f>IFERROR(VLOOKUP(A746,hoja!A:D,3,FALSE),0)</f>
        <v>0126</v>
      </c>
      <c r="E746" s="23" t="s">
        <v>644</v>
      </c>
      <c r="F746" s="23" t="str">
        <f>IFERROR(VLOOKUP(E746,hoja!$A$2:$E$970,4,FALSE),0)</f>
        <v>OCCIDENTE</v>
      </c>
      <c r="G746" s="23" t="str">
        <f>IFERROR(VLOOKUP(E746,hoja!$A$2:$E$970,5,FALSE),0)</f>
        <v>PEREIRA</v>
      </c>
      <c r="H746" s="103" t="str">
        <f>IFERROR(VLOOKUP(E746,hoja!A:C,3,FALSE),0)</f>
        <v>0198</v>
      </c>
      <c r="I746" s="24" t="str">
        <f t="shared" si="121"/>
        <v>01260198</v>
      </c>
      <c r="J746" s="23">
        <v>13.149999999994179</v>
      </c>
      <c r="K746" s="23">
        <v>325.04149999999998</v>
      </c>
      <c r="L746" s="23" t="str">
        <f t="shared" si="131"/>
        <v>REGIONAL</v>
      </c>
      <c r="M746" s="23" t="s">
        <v>618</v>
      </c>
      <c r="N746" s="23" t="str" cm="1">
        <f t="array" ref="N746">IFERROR(IF(M746="Principal","LES_ACTIVE",LES_INACTIVE),0)</f>
        <v>LES_ACTIVE</v>
      </c>
      <c r="O746" s="23">
        <f t="shared" si="124"/>
        <v>16</v>
      </c>
      <c r="P746" s="23" t="str">
        <f t="shared" si="122"/>
        <v>01260198Principal</v>
      </c>
    </row>
    <row r="747" spans="1:16" ht="14.45" hidden="1">
      <c r="A747" s="26" t="s">
        <v>717</v>
      </c>
      <c r="B747" s="23" t="str">
        <f>IFERROR(VLOOKUP(A747,hoja!$A$2:$E$970,4,FALSE),0)</f>
        <v>OCCIDENTE</v>
      </c>
      <c r="C747" s="23" t="str">
        <f>IFERROR(VLOOKUP(A747,hoja!$A$2:$E$1370,5,FALSE),0)</f>
        <v>POPAYÁN</v>
      </c>
      <c r="D747" s="23" t="str">
        <f>IFERROR(VLOOKUP(A747,hoja!A:D,3,FALSE),0)</f>
        <v>0126</v>
      </c>
      <c r="E747" s="23" t="s">
        <v>645</v>
      </c>
      <c r="F747" s="23" t="str">
        <f>IFERROR(VLOOKUP(E747,hoja!$A$2:$E$970,4,FALSE),0)</f>
        <v>OCCIDENTE</v>
      </c>
      <c r="G747" s="23" t="str">
        <f>IFERROR(VLOOKUP(E747,hoja!$A$2:$E$970,5,FALSE),0)</f>
        <v>CALI</v>
      </c>
      <c r="H747" s="103" t="str">
        <f>IFERROR(VLOOKUP(E747,hoja!A:C,3,FALSE),0)</f>
        <v>0410</v>
      </c>
      <c r="I747" s="24" t="str">
        <f t="shared" si="121"/>
        <v>01260410</v>
      </c>
      <c r="J747" s="23">
        <v>3.75</v>
      </c>
      <c r="K747" s="23">
        <v>169</v>
      </c>
      <c r="L747" s="23" t="str">
        <f t="shared" si="131"/>
        <v>REGIONAL</v>
      </c>
      <c r="M747" s="23" t="s">
        <v>618</v>
      </c>
      <c r="N747" s="23" t="str" cm="1">
        <f t="array" ref="N747">IFERROR(IF(M747="Principal","LES_ACTIVE",LES_INACTIVE),0)</f>
        <v>LES_ACTIVE</v>
      </c>
      <c r="O747" s="23">
        <f t="shared" si="124"/>
        <v>25</v>
      </c>
      <c r="P747" s="23" t="str">
        <f t="shared" si="122"/>
        <v>01260410Principal</v>
      </c>
    </row>
    <row r="748" spans="1:16" ht="14.45" hidden="1">
      <c r="A748" s="26" t="s">
        <v>718</v>
      </c>
      <c r="B748" s="23" t="str">
        <f>IFERROR(VLOOKUP(A748,hoja!$A$2:$E$970,4,FALSE),0)</f>
        <v>SANTANDER</v>
      </c>
      <c r="C748" s="23" t="str">
        <f>IFERROR(VLOOKUP(A748,hoja!$A$2:$E$1370,5,FALSE),0)</f>
        <v>PUERTO BERRIO</v>
      </c>
      <c r="D748" s="23" t="str">
        <f>IFERROR(VLOOKUP(A748,hoja!A:D,3,FALSE),0)</f>
        <v>0433</v>
      </c>
      <c r="E748" s="23" t="s">
        <v>637</v>
      </c>
      <c r="F748" s="23" t="str">
        <f>IFERROR(VLOOKUP(E748,hoja!$A$2:$E$970,4,FALSE),0)</f>
        <v>SANTANDER</v>
      </c>
      <c r="G748" s="23" t="str">
        <f>IFERROR(VLOOKUP(E748,hoja!$A$2:$E$970,5,FALSE),0)</f>
        <v>PIEDECUESTA</v>
      </c>
      <c r="H748" s="103" t="str">
        <f>IFERROR(VLOOKUP(E748,hoja!A:C,3,FALSE),0)</f>
        <v>0422</v>
      </c>
      <c r="I748" s="24" t="str">
        <f t="shared" si="121"/>
        <v>04330422</v>
      </c>
      <c r="J748" s="23">
        <v>5.3372222221805714</v>
      </c>
      <c r="K748" s="23">
        <v>224.71199999999999</v>
      </c>
      <c r="L748" s="23" t="str">
        <f t="shared" si="131"/>
        <v>REGIONAL</v>
      </c>
      <c r="M748" s="23" t="s">
        <v>744</v>
      </c>
      <c r="N748" s="23" t="s">
        <v>624</v>
      </c>
      <c r="O748" s="23">
        <f t="shared" si="124"/>
        <v>25</v>
      </c>
      <c r="P748" s="23" t="str">
        <f t="shared" si="122"/>
        <v>04330422Lebrija</v>
      </c>
    </row>
    <row r="749" spans="1:16" ht="14.45" hidden="1">
      <c r="A749" s="26" t="s">
        <v>718</v>
      </c>
      <c r="B749" s="23" t="str">
        <f>IFERROR(VLOOKUP(A749,hoja!$A$2:$E$970,4,FALSE),0)</f>
        <v>SANTANDER</v>
      </c>
      <c r="C749" s="23" t="str">
        <f>IFERROR(VLOOKUP(A749,hoja!$A$2:$E$1370,5,FALSE),0)</f>
        <v>PUERTO BERRIO</v>
      </c>
      <c r="D749" s="23" t="str">
        <f>IFERROR(VLOOKUP(A749,hoja!A:D,3,FALSE),0)</f>
        <v>0433</v>
      </c>
      <c r="E749" s="23" t="s">
        <v>637</v>
      </c>
      <c r="F749" s="23" t="str">
        <f>IFERROR(VLOOKUP(E749,hoja!$A$2:$E$970,4,FALSE),0)</f>
        <v>SANTANDER</v>
      </c>
      <c r="G749" s="23" t="str">
        <f>IFERROR(VLOOKUP(E749,hoja!$A$2:$E$970,5,FALSE),0)</f>
        <v>PIEDECUESTA</v>
      </c>
      <c r="H749" s="103" t="str">
        <f>IFERROR(VLOOKUP(E749,hoja!A:C,3,FALSE),0)</f>
        <v>0422</v>
      </c>
      <c r="I749" s="24" t="str">
        <f t="shared" si="121"/>
        <v>04330422</v>
      </c>
      <c r="K749" s="23">
        <v>346</v>
      </c>
      <c r="L749" s="23" t="str">
        <f t="shared" si="131"/>
        <v>REGIONAL</v>
      </c>
      <c r="M749" s="23" t="s">
        <v>797</v>
      </c>
      <c r="N749" s="23" t="s">
        <v>622</v>
      </c>
      <c r="O749" s="23">
        <f t="shared" si="124"/>
        <v>16</v>
      </c>
      <c r="P749" s="23" t="str">
        <f t="shared" si="122"/>
        <v>04330422Alterna San Alberto</v>
      </c>
    </row>
    <row r="750" spans="1:16" ht="14.45" hidden="1">
      <c r="A750" s="26" t="s">
        <v>718</v>
      </c>
      <c r="B750" s="23" t="str">
        <f>IFERROR(VLOOKUP(A750,hoja!$A$2:$E$970,4,FALSE),0)</f>
        <v>SANTANDER</v>
      </c>
      <c r="C750" s="23" t="str">
        <f>IFERROR(VLOOKUP(A750,hoja!$A$2:$E$1370,5,FALSE),0)</f>
        <v>PUERTO BERRIO</v>
      </c>
      <c r="D750" s="23" t="str">
        <f>IFERROR(VLOOKUP(A750,hoja!A:D,3,FALSE),0)</f>
        <v>0433</v>
      </c>
      <c r="E750" s="23" t="s">
        <v>641</v>
      </c>
      <c r="F750" s="23" t="str">
        <f>IFERROR(VLOOKUP(E750,hoja!$A$2:$E$970,4,FALSE),0)</f>
        <v>ANTIOQUIA</v>
      </c>
      <c r="G750" s="23" t="str">
        <f>IFERROR(VLOOKUP(E750,hoja!$A$2:$E$970,5,FALSE),0)</f>
        <v>MEDELLÍN</v>
      </c>
      <c r="H750" s="103" t="str">
        <f>IFERROR(VLOOKUP(E750,hoja!A:C,3,FALSE),0)</f>
        <v>0079</v>
      </c>
      <c r="I750" s="24" t="str">
        <f t="shared" si="121"/>
        <v>04330079</v>
      </c>
      <c r="J750" s="23">
        <v>16.099999999918509</v>
      </c>
      <c r="K750" s="23">
        <v>160</v>
      </c>
      <c r="L750" s="23" t="str">
        <f>IF(B750=F750,"REGIONAL","NACIONAL")</f>
        <v>NACIONAL</v>
      </c>
      <c r="M750" s="23" t="s">
        <v>618</v>
      </c>
      <c r="N750" s="23" t="str" cm="1">
        <f t="array" ref="N750">IFERROR(IF(M750="Principal","LES_ACTIVE",LES_INACTIVE),0)</f>
        <v>LES_ACTIVE</v>
      </c>
      <c r="O750" s="23">
        <f t="shared" si="124"/>
        <v>25</v>
      </c>
      <c r="P750" s="23" t="str">
        <f t="shared" si="122"/>
        <v>04330079Principal</v>
      </c>
    </row>
    <row r="751" spans="1:16" ht="14.45" hidden="1">
      <c r="A751" s="26" t="s">
        <v>718</v>
      </c>
      <c r="B751" s="23" t="str">
        <f>IFERROR(VLOOKUP(A751,hoja!$A$2:$E$970,4,FALSE),0)</f>
        <v>SANTANDER</v>
      </c>
      <c r="C751" s="23" t="str">
        <f>IFERROR(VLOOKUP(A751,hoja!$A$2:$E$1370,5,FALSE),0)</f>
        <v>PUERTO BERRIO</v>
      </c>
      <c r="D751" s="23" t="str">
        <f>IFERROR(VLOOKUP(A751,hoja!A:D,3,FALSE),0)</f>
        <v>0433</v>
      </c>
      <c r="E751" s="23" t="s">
        <v>642</v>
      </c>
      <c r="F751" s="23" t="str">
        <f>IFERROR(VLOOKUP(E751,hoja!$A$2:$E$970,4,FALSE),0)</f>
        <v>COSTA</v>
      </c>
      <c r="G751" s="23" t="str">
        <f>IFERROR(VLOOKUP(E751,hoja!$A$2:$E$970,5,FALSE),0)</f>
        <v>BARRANQUILLA</v>
      </c>
      <c r="H751" s="103" t="str">
        <f>IFERROR(VLOOKUP(E751,hoja!A:C,3,FALSE),0)</f>
        <v>0111</v>
      </c>
      <c r="I751" s="24" t="str">
        <f t="shared" si="121"/>
        <v>04330111</v>
      </c>
      <c r="J751" s="23">
        <v>27.700000000011642</v>
      </c>
      <c r="K751" s="23">
        <v>709.48099999999999</v>
      </c>
      <c r="L751" s="23" t="str">
        <f>IF(B751=F751,"REGIONAL","NACIONAL")</f>
        <v>NACIONAL</v>
      </c>
      <c r="M751" s="23" t="s">
        <v>618</v>
      </c>
      <c r="N751" s="23" t="str" cm="1">
        <f t="array" ref="N751">IFERROR(IF(M751="Principal","LES_ACTIVE",LES_INACTIVE),0)</f>
        <v>LES_ACTIVE</v>
      </c>
      <c r="O751" s="23">
        <f t="shared" si="124"/>
        <v>12</v>
      </c>
      <c r="P751" s="23" t="str">
        <f t="shared" si="122"/>
        <v>04330111Principal</v>
      </c>
    </row>
    <row r="752" spans="1:16" ht="14.45" hidden="1">
      <c r="A752" s="26" t="s">
        <v>719</v>
      </c>
      <c r="B752" s="23" t="str">
        <f>IFERROR(VLOOKUP(A752,hoja!$A$2:$E$970,4,FALSE),0)</f>
        <v>CENTRO</v>
      </c>
      <c r="C752" s="23" t="str">
        <f>IFERROR(VLOOKUP(A752,hoja!$A$2:$E$1370,5,FALSE),0)</f>
        <v>RICAURTE</v>
      </c>
      <c r="D752" s="23" t="str">
        <f>IFERROR(VLOOKUP(A752,hoja!A:D,3,FALSE),0)</f>
        <v>0390</v>
      </c>
      <c r="E752" s="23" t="s">
        <v>660</v>
      </c>
      <c r="F752" s="23" t="str">
        <f>IFERROR(VLOOKUP(E752,hoja!$A$2:$E$970,4,FALSE),0)</f>
        <v>CENTRO</v>
      </c>
      <c r="G752" s="23" t="str">
        <f>IFERROR(VLOOKUP(E752,hoja!$A$2:$E$970,5,FALSE),0)</f>
        <v>BOGOTÁ</v>
      </c>
      <c r="H752" s="103" t="str">
        <f>IFERROR(VLOOKUP(E752,hoja!A:C,3,FALSE),0)</f>
        <v>0035</v>
      </c>
      <c r="I752" s="24" t="str">
        <f t="shared" si="121"/>
        <v>03900035</v>
      </c>
      <c r="J752" s="23">
        <v>5.8333333333139308</v>
      </c>
      <c r="K752" s="23">
        <v>145.81299999999999</v>
      </c>
      <c r="L752" s="23" t="str">
        <f t="shared" si="131"/>
        <v>REGIONAL</v>
      </c>
      <c r="M752" s="23" t="s">
        <v>618</v>
      </c>
      <c r="N752" s="23" t="str" cm="1">
        <f t="array" ref="N752">IFERROR(IF(M752="Principal","LES_ACTIVE",LES_INACTIVE),0)</f>
        <v>LES_ACTIVE</v>
      </c>
      <c r="O752" s="23">
        <f t="shared" si="124"/>
        <v>25</v>
      </c>
      <c r="P752" s="23" t="str">
        <f t="shared" si="122"/>
        <v>03900035Principal</v>
      </c>
    </row>
    <row r="753" spans="1:16" ht="14.45" hidden="1">
      <c r="A753" s="26" t="s">
        <v>719</v>
      </c>
      <c r="B753" s="23" t="str">
        <f>IFERROR(VLOOKUP(A753,hoja!$A$2:$E$970,4,FALSE),0)</f>
        <v>CENTRO</v>
      </c>
      <c r="C753" s="23" t="str">
        <f>IFERROR(VLOOKUP(A753,hoja!$A$2:$E$1370,5,FALSE),0)</f>
        <v>RICAURTE</v>
      </c>
      <c r="D753" s="23" t="str">
        <f>IFERROR(VLOOKUP(A753,hoja!A:D,3,FALSE),0)</f>
        <v>0390</v>
      </c>
      <c r="E753" s="23" t="s">
        <v>630</v>
      </c>
      <c r="F753" s="23" t="str">
        <f>IFERROR(VLOOKUP(E753,hoja!$A$2:$E$970,4,FALSE),0)</f>
        <v>CENTRO</v>
      </c>
      <c r="G753" s="23" t="str">
        <f>IFERROR(VLOOKUP(E753,hoja!$A$2:$E$970,5,FALSE),0)</f>
        <v>SESQUILÉ</v>
      </c>
      <c r="H753" s="103" t="str">
        <f>IFERROR(VLOOKUP(E753,hoja!A:C,3,FALSE),0)</f>
        <v>1501</v>
      </c>
      <c r="I753" s="24" t="str">
        <f t="shared" si="121"/>
        <v>03901501</v>
      </c>
      <c r="J753" s="23">
        <v>6.8750000000582077</v>
      </c>
      <c r="K753" s="23">
        <v>189.4385</v>
      </c>
      <c r="L753" s="23" t="str">
        <f t="shared" si="131"/>
        <v>REGIONAL</v>
      </c>
      <c r="M753" s="23" t="s">
        <v>618</v>
      </c>
      <c r="N753" s="23" t="str" cm="1">
        <f t="array" ref="N753">IFERROR(IF(M753="Principal","LES_ACTIVE",LES_INACTIVE),0)</f>
        <v>LES_ACTIVE</v>
      </c>
      <c r="O753" s="23">
        <f t="shared" si="124"/>
        <v>25</v>
      </c>
      <c r="P753" s="23" t="str">
        <f t="shared" si="122"/>
        <v>03901501Principal</v>
      </c>
    </row>
    <row r="754" spans="1:16" ht="14.45" hidden="1">
      <c r="A754" s="26" t="s">
        <v>719</v>
      </c>
      <c r="B754" s="23" t="str">
        <f>IFERROR(VLOOKUP(A754,hoja!$A$2:$E$970,4,FALSE),0)</f>
        <v>CENTRO</v>
      </c>
      <c r="C754" s="23" t="str">
        <f>IFERROR(VLOOKUP(A754,hoja!$A$2:$E$1370,5,FALSE),0)</f>
        <v>RICAURTE</v>
      </c>
      <c r="D754" s="23" t="str">
        <f>IFERROR(VLOOKUP(A754,hoja!A:D,3,FALSE),0)</f>
        <v>0390</v>
      </c>
      <c r="E754" s="23" t="s">
        <v>751</v>
      </c>
      <c r="F754" s="23" t="str">
        <f>IFERROR(VLOOKUP(E754,hoja!$A$2:$E$970,4,FALSE),0)</f>
        <v>CENTRO</v>
      </c>
      <c r="G754" s="23" t="str">
        <f>IFERROR(VLOOKUP(E754,hoja!$A$2:$E$970,5,FALSE),0)</f>
        <v>BOGOTÁ</v>
      </c>
      <c r="H754" s="103" t="str">
        <f>IFERROR(VLOOKUP(E754,hoja!A:C,3,FALSE),0)</f>
        <v>0002A</v>
      </c>
      <c r="I754" s="24" t="str">
        <f t="shared" si="121"/>
        <v>03900002A</v>
      </c>
      <c r="J754" s="23">
        <v>4.2249999999767169</v>
      </c>
      <c r="K754" s="23">
        <v>130.089</v>
      </c>
      <c r="L754" s="23" t="str">
        <f t="shared" si="131"/>
        <v>REGIONAL</v>
      </c>
      <c r="M754" s="23" t="s">
        <v>618</v>
      </c>
      <c r="N754" s="23" t="str" cm="1">
        <f t="array" ref="N754">IFERROR(IF(M754="Principal","LES_ACTIVE",LES_INACTIVE),0)</f>
        <v>LES_ACTIVE</v>
      </c>
      <c r="O754" s="23">
        <f t="shared" si="124"/>
        <v>25</v>
      </c>
      <c r="P754" s="23" t="str">
        <f t="shared" si="122"/>
        <v>03900002APrincipal</v>
      </c>
    </row>
    <row r="755" spans="1:16" ht="14.45" hidden="1">
      <c r="A755" s="26" t="s">
        <v>719</v>
      </c>
      <c r="B755" s="23" t="str">
        <f>IFERROR(VLOOKUP(A755,hoja!$A$2:$E$970,4,FALSE),0)</f>
        <v>CENTRO</v>
      </c>
      <c r="C755" s="23" t="str">
        <f>IFERROR(VLOOKUP(A755,hoja!$A$2:$E$1370,5,FALSE),0)</f>
        <v>RICAURTE</v>
      </c>
      <c r="D755" s="23" t="str">
        <f>IFERROR(VLOOKUP(A755,hoja!A:D,3,FALSE),0)</f>
        <v>0390</v>
      </c>
      <c r="E755" s="23" t="s">
        <v>633</v>
      </c>
      <c r="F755" s="23" t="str">
        <f>IFERROR(VLOOKUP(E755,hoja!$A$2:$E$970,4,FALSE),0)</f>
        <v>CENTRO</v>
      </c>
      <c r="G755" s="23" t="str">
        <f>IFERROR(VLOOKUP(E755,hoja!$A$2:$E$970,5,FALSE),0)</f>
        <v>BOGOTÁ</v>
      </c>
      <c r="H755" s="103" t="str">
        <f>IFERROR(VLOOKUP(E755,hoja!A:C,3,FALSE),0)</f>
        <v>0002</v>
      </c>
      <c r="I755" s="24" t="str">
        <f t="shared" si="121"/>
        <v>03900002</v>
      </c>
      <c r="J755" s="23">
        <v>26.583333333372138</v>
      </c>
      <c r="K755" s="23">
        <v>143.59200000000001</v>
      </c>
      <c r="L755" s="23" t="str">
        <f t="shared" si="131"/>
        <v>REGIONAL</v>
      </c>
      <c r="M755" s="23" t="s">
        <v>618</v>
      </c>
      <c r="N755" s="23" t="str" cm="1">
        <f t="array" ref="N755">IFERROR(IF(M755="Principal","LES_ACTIVE",LES_INACTIVE),0)</f>
        <v>LES_ACTIVE</v>
      </c>
      <c r="O755" s="23">
        <f t="shared" si="124"/>
        <v>25</v>
      </c>
      <c r="P755" s="23" t="str">
        <f t="shared" si="122"/>
        <v>03900002Principal</v>
      </c>
    </row>
    <row r="756" spans="1:16" ht="14.45" hidden="1">
      <c r="A756" s="26" t="s">
        <v>719</v>
      </c>
      <c r="B756" s="23" t="str">
        <f>IFERROR(VLOOKUP(A756,hoja!$A$2:$E$970,4,FALSE),0)</f>
        <v>CENTRO</v>
      </c>
      <c r="C756" s="23" t="str">
        <f>IFERROR(VLOOKUP(A756,hoja!$A$2:$E$1370,5,FALSE),0)</f>
        <v>RICAURTE</v>
      </c>
      <c r="D756" s="23" t="str">
        <f>IFERROR(VLOOKUP(A756,hoja!A:D,3,FALSE),0)</f>
        <v>0390</v>
      </c>
      <c r="E756" s="23" t="s">
        <v>634</v>
      </c>
      <c r="F756" s="23" t="str">
        <f>IFERROR(VLOOKUP(E756,hoja!$A$2:$E$970,4,FALSE),0)</f>
        <v>CENTRO</v>
      </c>
      <c r="G756" s="23" t="str">
        <f>IFERROR(VLOOKUP(E756,hoja!$A$2:$E$970,5,FALSE),0)</f>
        <v>BOGOTÁ</v>
      </c>
      <c r="H756" s="103" t="str">
        <f>IFERROR(VLOOKUP(E756,hoja!A:C,3,FALSE),0)</f>
        <v>0011</v>
      </c>
      <c r="I756" s="24" t="str">
        <f t="shared" si="121"/>
        <v>03900011</v>
      </c>
      <c r="J756" s="23">
        <v>4.0250000000232831</v>
      </c>
      <c r="K756" s="23">
        <v>120.9435</v>
      </c>
      <c r="L756" s="23" t="str">
        <f t="shared" si="131"/>
        <v>REGIONAL</v>
      </c>
      <c r="M756" s="23" t="s">
        <v>618</v>
      </c>
      <c r="N756" s="23" t="str" cm="1">
        <f t="array" ref="N756">IFERROR(IF(M756="Principal","LES_ACTIVE",LES_INACTIVE),0)</f>
        <v>LES_ACTIVE</v>
      </c>
      <c r="O756" s="23">
        <f t="shared" si="124"/>
        <v>25</v>
      </c>
      <c r="P756" s="23" t="str">
        <f t="shared" si="122"/>
        <v>03900011Principal</v>
      </c>
    </row>
    <row r="757" spans="1:16" ht="14.45" hidden="1">
      <c r="A757" s="26" t="s">
        <v>719</v>
      </c>
      <c r="B757" s="23" t="str">
        <f>IFERROR(VLOOKUP(A757,hoja!$A$2:$E$970,4,FALSE),0)</f>
        <v>CENTRO</v>
      </c>
      <c r="C757" s="23" t="str">
        <f>IFERROR(VLOOKUP(A757,hoja!$A$2:$E$1370,5,FALSE),0)</f>
        <v>RICAURTE</v>
      </c>
      <c r="D757" s="23" t="str">
        <f>IFERROR(VLOOKUP(A757,hoja!A:D,3,FALSE),0)</f>
        <v>0390</v>
      </c>
      <c r="E757" s="23" t="s">
        <v>635</v>
      </c>
      <c r="F757" s="23" t="str">
        <f>IFERROR(VLOOKUP(E757,hoja!$A$2:$E$970,4,FALSE),0)</f>
        <v>CENTRO</v>
      </c>
      <c r="G757" s="23" t="str">
        <f>IFERROR(VLOOKUP(E757,hoja!$A$2:$E$970,5,FALSE),0)</f>
        <v>BOGOTÁ</v>
      </c>
      <c r="H757" s="103" t="str">
        <f>IFERROR(VLOOKUP(E757,hoja!A:C,3,FALSE),0)</f>
        <v>0021</v>
      </c>
      <c r="I757" s="24" t="str">
        <f t="shared" ref="I757:I819" si="132">D757&amp;H757</f>
        <v>03900021</v>
      </c>
      <c r="J757" s="23">
        <v>4.2499999998835847</v>
      </c>
      <c r="K757" s="23">
        <v>127.05500000000001</v>
      </c>
      <c r="L757" s="23" t="str">
        <f t="shared" si="131"/>
        <v>REGIONAL</v>
      </c>
      <c r="M757" s="23" t="s">
        <v>618</v>
      </c>
      <c r="N757" s="23" t="str" cm="1">
        <f t="array" ref="N757">IFERROR(IF(M757="Principal","LES_ACTIVE",LES_INACTIVE),0)</f>
        <v>LES_ACTIVE</v>
      </c>
      <c r="O757" s="23">
        <f t="shared" si="124"/>
        <v>25</v>
      </c>
      <c r="P757" s="23" t="str">
        <f t="shared" si="122"/>
        <v>03900021Principal</v>
      </c>
    </row>
    <row r="758" spans="1:16" ht="14.45" hidden="1">
      <c r="A758" s="26" t="s">
        <v>719</v>
      </c>
      <c r="B758" s="23" t="str">
        <f>IFERROR(VLOOKUP(A758,hoja!$A$2:$E$970,4,FALSE),0)</f>
        <v>CENTRO</v>
      </c>
      <c r="C758" s="23" t="str">
        <f>IFERROR(VLOOKUP(A758,hoja!$A$2:$E$1370,5,FALSE),0)</f>
        <v>RICAURTE</v>
      </c>
      <c r="D758" s="23" t="str">
        <f>IFERROR(VLOOKUP(A758,hoja!A:D,3,FALSE),0)</f>
        <v>0390</v>
      </c>
      <c r="E758" s="23" t="s">
        <v>731</v>
      </c>
      <c r="F758" s="23" t="str">
        <f>IFERROR(VLOOKUP(E758,hoja!$A$2:$E$970,4,FALSE),0)</f>
        <v>SANTANDER</v>
      </c>
      <c r="G758" s="23" t="str">
        <f>IFERROR(VLOOKUP(E758,hoja!$A$2:$E$970,5,FALSE),0)</f>
        <v>CÚCUTA</v>
      </c>
      <c r="H758" s="103" t="str">
        <f>IFERROR(VLOOKUP(E758,hoja!A:C,3,FALSE),0)</f>
        <v>0438</v>
      </c>
      <c r="I758" s="24" t="str">
        <f t="shared" si="132"/>
        <v>03900438</v>
      </c>
      <c r="J758" s="23">
        <v>5.7999999998719431</v>
      </c>
      <c r="K758" s="23">
        <v>141.15299999999999</v>
      </c>
      <c r="L758" s="23" t="str">
        <f>IF(B758=F758,"REGIONAL","NACIONAL")</f>
        <v>NACIONAL</v>
      </c>
      <c r="M758" s="23" t="s">
        <v>618</v>
      </c>
      <c r="N758" s="23" t="str" cm="1">
        <f t="array" ref="N758">IFERROR(IF(M758="Principal","LES_ACTIVE",LES_INACTIVE),0)</f>
        <v>LES_ACTIVE</v>
      </c>
      <c r="O758" s="23">
        <f t="shared" si="124"/>
        <v>25</v>
      </c>
      <c r="P758" s="23" t="str">
        <f t="shared" ref="P758:P820" si="133">D758&amp;H758&amp;M758</f>
        <v>03900438Principal</v>
      </c>
    </row>
    <row r="759" spans="1:16" ht="14.45" hidden="1">
      <c r="A759" s="26" t="s">
        <v>719</v>
      </c>
      <c r="B759" s="23" t="str">
        <f>IFERROR(VLOOKUP(A759,hoja!$A$2:$E$970,4,FALSE),0)</f>
        <v>CENTRO</v>
      </c>
      <c r="C759" s="23" t="str">
        <f>IFERROR(VLOOKUP(A759,hoja!$A$2:$E$1370,5,FALSE),0)</f>
        <v>RICAURTE</v>
      </c>
      <c r="D759" s="23" t="str">
        <f>IFERROR(VLOOKUP(A759,hoja!A:D,3,FALSE),0)</f>
        <v>0390</v>
      </c>
      <c r="E759" s="23" t="s">
        <v>732</v>
      </c>
      <c r="F759" s="23" t="str">
        <f>IFERROR(VLOOKUP(E759,hoja!$A$2:$E$970,4,FALSE),0)</f>
        <v>CENTRO</v>
      </c>
      <c r="G759" s="23" t="str">
        <f>IFERROR(VLOOKUP(E759,hoja!$A$2:$E$970,5,FALSE),0)</f>
        <v>IBAGUÉ</v>
      </c>
      <c r="H759" s="103" t="str">
        <f>IFERROR(VLOOKUP(E759,hoja!A:C,3,FALSE),0)</f>
        <v>0389</v>
      </c>
      <c r="I759" s="24" t="str">
        <f t="shared" si="132"/>
        <v>03900389</v>
      </c>
      <c r="J759" s="23">
        <v>1.2000000000698492</v>
      </c>
      <c r="K759" s="23">
        <v>63.106999999999999</v>
      </c>
      <c r="L759" s="23" t="str">
        <f t="shared" si="131"/>
        <v>REGIONAL</v>
      </c>
      <c r="M759" s="23" t="s">
        <v>618</v>
      </c>
      <c r="N759" s="23" t="str" cm="1">
        <f t="array" ref="N759">IFERROR(IF(M759="Principal","LES_ACTIVE",LES_INACTIVE),0)</f>
        <v>LES_ACTIVE</v>
      </c>
      <c r="O759" s="23">
        <f t="shared" ref="O759:O821" si="134">IF(K759&lt;=250,25,IF(K759&lt;=500,16,IF(K759&lt;=800,12,IF(K759&lt;=1100,8,IF(K759&lt;=1400,6,IF(K759&lt;=1700,5))))))</f>
        <v>25</v>
      </c>
      <c r="P759" s="23" t="str">
        <f t="shared" si="133"/>
        <v>03900389Principal</v>
      </c>
    </row>
    <row r="760" spans="1:16" ht="14.45" hidden="1">
      <c r="A760" s="26" t="s">
        <v>719</v>
      </c>
      <c r="B760" s="23" t="str">
        <f>IFERROR(VLOOKUP(A760,hoja!$A$2:$E$970,4,FALSE),0)</f>
        <v>CENTRO</v>
      </c>
      <c r="C760" s="23" t="str">
        <f>IFERROR(VLOOKUP(A760,hoja!$A$2:$E$1370,5,FALSE),0)</f>
        <v>RICAURTE</v>
      </c>
      <c r="D760" s="23" t="str">
        <f>IFERROR(VLOOKUP(A760,hoja!A:D,3,FALSE),0)</f>
        <v>0390</v>
      </c>
      <c r="E760" s="23" t="s">
        <v>679</v>
      </c>
      <c r="F760" s="23" t="str">
        <f>IFERROR(VLOOKUP(E760,hoja!$A$2:$E$970,4,FALSE),0)</f>
        <v>CENTRO</v>
      </c>
      <c r="G760" s="23" t="str">
        <f>IFERROR(VLOOKUP(E760,hoja!$A$2:$E$970,5,FALSE),0)</f>
        <v>NEIVA</v>
      </c>
      <c r="H760" s="103" t="str">
        <f>IFERROR(VLOOKUP(E760,hoja!A:C,3,FALSE),0)</f>
        <v>0385</v>
      </c>
      <c r="I760" s="24" t="str">
        <f t="shared" si="132"/>
        <v>03900385</v>
      </c>
      <c r="J760" s="23">
        <v>4.8518055555468891</v>
      </c>
      <c r="K760" s="23">
        <v>197.21549999999999</v>
      </c>
      <c r="L760" s="23" t="str">
        <f t="shared" ref="L760:L766" si="135">IF(B760=F760,"REGIONAL","NACIONAL")</f>
        <v>REGIONAL</v>
      </c>
      <c r="M760" s="23" t="s">
        <v>618</v>
      </c>
      <c r="N760" s="23" t="str" cm="1">
        <f t="array" ref="N760">IFERROR(IF(M760="Principal","LES_ACTIVE",LES_INACTIVE),0)</f>
        <v>LES_ACTIVE</v>
      </c>
      <c r="O760" s="23">
        <f t="shared" si="134"/>
        <v>25</v>
      </c>
      <c r="P760" s="23" t="str">
        <f t="shared" si="133"/>
        <v>03900385Principal</v>
      </c>
    </row>
    <row r="761" spans="1:16" ht="14.45" hidden="1">
      <c r="A761" s="26" t="s">
        <v>719</v>
      </c>
      <c r="B761" s="23" t="str">
        <f>IFERROR(VLOOKUP(A761,hoja!$A$2:$E$970,4,FALSE),0)</f>
        <v>CENTRO</v>
      </c>
      <c r="C761" s="23" t="str">
        <f>IFERROR(VLOOKUP(A761,hoja!$A$2:$E$1370,5,FALSE),0)</f>
        <v>RICAURTE</v>
      </c>
      <c r="D761" s="23" t="str">
        <f>IFERROR(VLOOKUP(A761,hoja!A:D,3,FALSE),0)</f>
        <v>0390</v>
      </c>
      <c r="E761" s="23" t="s">
        <v>637</v>
      </c>
      <c r="F761" s="23" t="str">
        <f>IFERROR(VLOOKUP(E761,hoja!$A$2:$E$970,4,FALSE),0)</f>
        <v>SANTANDER</v>
      </c>
      <c r="G761" s="23" t="str">
        <f>IFERROR(VLOOKUP(E761,hoja!$A$2:$E$970,5,FALSE),0)</f>
        <v>PIEDECUESTA</v>
      </c>
      <c r="H761" s="103" t="str">
        <f>IFERROR(VLOOKUP(E761,hoja!A:C,3,FALSE),0)</f>
        <v>0422</v>
      </c>
      <c r="I761" s="24" t="str">
        <f t="shared" si="132"/>
        <v>03900422</v>
      </c>
      <c r="J761" s="23">
        <v>23.207500000018626</v>
      </c>
      <c r="K761" s="23">
        <v>545.17100000000005</v>
      </c>
      <c r="L761" s="23" t="str">
        <f>IF(B761=F761,"REGIONAL","NACIONAL")</f>
        <v>NACIONAL</v>
      </c>
      <c r="M761" s="23" t="s">
        <v>618</v>
      </c>
      <c r="N761" s="23" t="str" cm="1">
        <f t="array" ref="N761">IFERROR(IF(M761="Principal","LES_ACTIVE",LES_INACTIVE),0)</f>
        <v>LES_ACTIVE</v>
      </c>
      <c r="O761" s="23">
        <f t="shared" si="134"/>
        <v>12</v>
      </c>
      <c r="P761" s="23" t="str">
        <f t="shared" si="133"/>
        <v>03900422Principal</v>
      </c>
    </row>
    <row r="762" spans="1:16" ht="14.45" hidden="1">
      <c r="A762" s="26" t="s">
        <v>719</v>
      </c>
      <c r="B762" s="23" t="str">
        <f>IFERROR(VLOOKUP(A762,hoja!$A$2:$E$970,4,FALSE),0)</f>
        <v>CENTRO</v>
      </c>
      <c r="C762" s="23" t="str">
        <f>IFERROR(VLOOKUP(A762,hoja!$A$2:$E$1370,5,FALSE),0)</f>
        <v>RICAURTE</v>
      </c>
      <c r="D762" s="23" t="str">
        <f>IFERROR(VLOOKUP(A762,hoja!A:D,3,FALSE),0)</f>
        <v>0390</v>
      </c>
      <c r="E762" s="23" t="s">
        <v>653</v>
      </c>
      <c r="F762" s="23" t="str">
        <f>IFERROR(VLOOKUP(E762,hoja!$A$2:$E$970,4,FALSE),0)</f>
        <v>CENTRO</v>
      </c>
      <c r="G762" s="23" t="str">
        <f>IFERROR(VLOOKUP(E762,hoja!$A$2:$E$970,5,FALSE),0)</f>
        <v>MADRID</v>
      </c>
      <c r="H762" s="103" t="str">
        <f>IFERROR(VLOOKUP(E762,hoja!A:C,3,FALSE),0)</f>
        <v>2023</v>
      </c>
      <c r="I762" s="24" t="str">
        <f t="shared" si="132"/>
        <v>03902023</v>
      </c>
      <c r="J762" s="23">
        <v>4.5833333333430346</v>
      </c>
      <c r="K762" s="23">
        <v>136.68799999999999</v>
      </c>
      <c r="L762" s="23" t="str">
        <f t="shared" si="135"/>
        <v>REGIONAL</v>
      </c>
      <c r="M762" s="23" t="s">
        <v>618</v>
      </c>
      <c r="N762" s="23" t="str" cm="1">
        <f t="array" ref="N762">IFERROR(IF(M762="Principal","LES_ACTIVE",LES_INACTIVE),0)</f>
        <v>LES_ACTIVE</v>
      </c>
      <c r="O762" s="23">
        <f t="shared" si="134"/>
        <v>25</v>
      </c>
      <c r="P762" s="23" t="str">
        <f t="shared" si="133"/>
        <v>03902023Principal</v>
      </c>
    </row>
    <row r="763" spans="1:16" ht="14.45" hidden="1">
      <c r="A763" s="26" t="s">
        <v>719</v>
      </c>
      <c r="B763" s="23" t="str">
        <f>IFERROR(VLOOKUP(A763,hoja!$A$2:$E$970,4,FALSE),0)</f>
        <v>CENTRO</v>
      </c>
      <c r="C763" s="23" t="str">
        <f>IFERROR(VLOOKUP(A763,hoja!$A$2:$E$1370,5,FALSE),0)</f>
        <v>RICAURTE</v>
      </c>
      <c r="D763" s="23" t="str">
        <f>IFERROR(VLOOKUP(A763,hoja!A:D,3,FALSE),0)</f>
        <v>0390</v>
      </c>
      <c r="E763" s="23" t="s">
        <v>644</v>
      </c>
      <c r="F763" s="23" t="str">
        <f>IFERROR(VLOOKUP(E763,hoja!$A$2:$E$970,4,FALSE),0)</f>
        <v>OCCIDENTE</v>
      </c>
      <c r="G763" s="23" t="str">
        <f>IFERROR(VLOOKUP(E763,hoja!$A$2:$E$970,5,FALSE),0)</f>
        <v>PEREIRA</v>
      </c>
      <c r="H763" s="103" t="str">
        <f>IFERROR(VLOOKUP(E763,hoja!A:C,3,FALSE),0)</f>
        <v>0198</v>
      </c>
      <c r="I763" s="24" t="str">
        <f t="shared" si="132"/>
        <v>03900198</v>
      </c>
      <c r="J763" s="23">
        <v>16.566666666534729</v>
      </c>
      <c r="K763" s="23">
        <v>186.39500000000001</v>
      </c>
      <c r="L763" s="23" t="str">
        <f>IF(B763=F763,"REGIONAL","NACIONAL")</f>
        <v>NACIONAL</v>
      </c>
      <c r="M763" s="23" t="s">
        <v>618</v>
      </c>
      <c r="N763" s="23" t="str" cm="1">
        <f t="array" ref="N763">IFERROR(IF(M763="Principal","LES_ACTIVE",LES_INACTIVE),0)</f>
        <v>LES_ACTIVE</v>
      </c>
      <c r="O763" s="23">
        <f t="shared" si="134"/>
        <v>25</v>
      </c>
      <c r="P763" s="23" t="str">
        <f t="shared" si="133"/>
        <v>03900198Principal</v>
      </c>
    </row>
    <row r="764" spans="1:16" ht="14.45" hidden="1">
      <c r="A764" s="26" t="s">
        <v>719</v>
      </c>
      <c r="B764" s="23" t="str">
        <f>IFERROR(VLOOKUP(A764,hoja!$A$2:$E$970,4,FALSE),0)</f>
        <v>CENTRO</v>
      </c>
      <c r="C764" s="23" t="str">
        <f>IFERROR(VLOOKUP(A764,hoja!$A$2:$E$1370,5,FALSE),0)</f>
        <v>RICAURTE</v>
      </c>
      <c r="D764" s="23" t="str">
        <f>IFERROR(VLOOKUP(A764,hoja!A:D,3,FALSE),0)</f>
        <v>0390</v>
      </c>
      <c r="E764" s="23" t="s">
        <v>645</v>
      </c>
      <c r="F764" s="23" t="str">
        <f>IFERROR(VLOOKUP(E764,hoja!$A$2:$E$970,4,FALSE),0)</f>
        <v>OCCIDENTE</v>
      </c>
      <c r="G764" s="23" t="str">
        <f>IFERROR(VLOOKUP(E764,hoja!$A$2:$E$970,5,FALSE),0)</f>
        <v>CALI</v>
      </c>
      <c r="H764" s="103" t="str">
        <f>IFERROR(VLOOKUP(E764,hoja!A:C,3,FALSE),0)</f>
        <v>0410</v>
      </c>
      <c r="I764" s="24" t="str">
        <f t="shared" si="132"/>
        <v>03900410</v>
      </c>
      <c r="J764" s="23">
        <v>20.283333333441988</v>
      </c>
      <c r="K764" s="23">
        <v>334.28500000000003</v>
      </c>
      <c r="L764" s="23" t="str">
        <f t="shared" ref="L764:L765" si="136">IF(B764=F764,"REGIONAL","NACIONAL")</f>
        <v>NACIONAL</v>
      </c>
      <c r="M764" s="23" t="s">
        <v>618</v>
      </c>
      <c r="N764" s="23" t="str" cm="1">
        <f t="array" ref="N764">IFERROR(IF(M764="Principal","LES_ACTIVE",LES_INACTIVE),0)</f>
        <v>LES_ACTIVE</v>
      </c>
      <c r="O764" s="23">
        <f t="shared" si="134"/>
        <v>16</v>
      </c>
      <c r="P764" s="23" t="str">
        <f t="shared" si="133"/>
        <v>03900410Principal</v>
      </c>
    </row>
    <row r="765" spans="1:16" ht="14.45" hidden="1">
      <c r="A765" s="26" t="s">
        <v>720</v>
      </c>
      <c r="B765" s="23" t="str">
        <f>IFERROR(VLOOKUP(A765,hoja!$A$2:$E$970,4,FALSE),0)</f>
        <v>COSTA</v>
      </c>
      <c r="C765" s="23" t="str">
        <f>IFERROR(VLOOKUP(A765,hoja!$A$2:$E$1370,5,FALSE),0)</f>
        <v>RIOHACHA</v>
      </c>
      <c r="D765" s="23" t="str">
        <f>IFERROR(VLOOKUP(A765,hoja!A:D,3,FALSE),0)</f>
        <v>0239</v>
      </c>
      <c r="E765" s="23" t="s">
        <v>655</v>
      </c>
      <c r="F765" s="23" t="str">
        <f>IFERROR(VLOOKUP(E765,hoja!$A$2:$E$970,4,FALSE),0)</f>
        <v>ANTIOQUIA</v>
      </c>
      <c r="G765" s="23" t="str">
        <f>IFERROR(VLOOKUP(E765,hoja!$A$2:$E$970,5,FALSE),0)</f>
        <v>MEDELLÍN</v>
      </c>
      <c r="H765" s="103" t="str">
        <f>IFERROR(VLOOKUP(E765,hoja!A:C,3,FALSE),0)</f>
        <v>0292</v>
      </c>
      <c r="I765" s="24" t="str">
        <f t="shared" si="132"/>
        <v>02390292</v>
      </c>
      <c r="K765" s="23">
        <v>929</v>
      </c>
      <c r="L765" s="23" t="str">
        <f t="shared" si="136"/>
        <v>NACIONAL</v>
      </c>
      <c r="M765" s="23" t="s">
        <v>618</v>
      </c>
      <c r="N765" s="23" t="str" cm="1">
        <f t="array" ref="N765">IFERROR(IF(M765="Principal","LES_ACTIVE",LES_INACTIVE),0)</f>
        <v>LES_ACTIVE</v>
      </c>
      <c r="O765" s="23">
        <f t="shared" si="134"/>
        <v>8</v>
      </c>
      <c r="P765" s="23" t="str">
        <f t="shared" si="133"/>
        <v>02390292Principal</v>
      </c>
    </row>
    <row r="766" spans="1:16" ht="14.45" hidden="1">
      <c r="A766" s="26" t="s">
        <v>720</v>
      </c>
      <c r="B766" s="23" t="str">
        <f>IFERROR(VLOOKUP(A766,hoja!$A$2:$E$970,4,FALSE),0)</f>
        <v>COSTA</v>
      </c>
      <c r="C766" s="23" t="str">
        <f>IFERROR(VLOOKUP(A766,hoja!$A$2:$E$1370,5,FALSE),0)</f>
        <v>RIOHACHA</v>
      </c>
      <c r="D766" s="23" t="str">
        <f>IFERROR(VLOOKUP(A766,hoja!A:D,3,FALSE),0)</f>
        <v>0239</v>
      </c>
      <c r="E766" s="23" t="s">
        <v>712</v>
      </c>
      <c r="F766" s="23" t="str">
        <f>IFERROR(VLOOKUP(E766,hoja!$A$2:$E$970,4,FALSE),0)</f>
        <v>COSTA</v>
      </c>
      <c r="G766" s="23" t="str">
        <f>IFERROR(VLOOKUP(E766,hoja!$A$2:$E$970,5,FALSE),0)</f>
        <v>MAICAO</v>
      </c>
      <c r="H766" s="103" t="str">
        <f>IFERROR(VLOOKUP(E766,hoja!A:C,3,FALSE),0)</f>
        <v>0230</v>
      </c>
      <c r="I766" s="24" t="str">
        <f t="shared" si="132"/>
        <v>02390230</v>
      </c>
      <c r="J766" s="23">
        <v>1.7166666666744277</v>
      </c>
      <c r="K766" s="23">
        <v>81.819999999999993</v>
      </c>
      <c r="L766" s="23" t="str">
        <f t="shared" si="135"/>
        <v>REGIONAL</v>
      </c>
      <c r="M766" s="23" t="s">
        <v>618</v>
      </c>
      <c r="N766" s="23" t="str" cm="1">
        <f t="array" ref="N766">IFERROR(IF(M766="Principal","LES_ACTIVE",LES_INACTIVE),0)</f>
        <v>LES_ACTIVE</v>
      </c>
      <c r="O766" s="23">
        <f t="shared" si="134"/>
        <v>25</v>
      </c>
      <c r="P766" s="23" t="str">
        <f t="shared" si="133"/>
        <v>02390230Principal</v>
      </c>
    </row>
    <row r="767" spans="1:16" ht="14.45" hidden="1">
      <c r="A767" s="26" t="s">
        <v>720</v>
      </c>
      <c r="B767" s="23" t="str">
        <f>IFERROR(VLOOKUP(A767,hoja!$A$2:$E$970,4,FALSE),0)</f>
        <v>COSTA</v>
      </c>
      <c r="C767" s="23" t="str">
        <f>IFERROR(VLOOKUP(A767,hoja!$A$2:$E$1370,5,FALSE),0)</f>
        <v>RIOHACHA</v>
      </c>
      <c r="D767" s="23" t="str">
        <f>IFERROR(VLOOKUP(A767,hoja!A:D,3,FALSE),0)</f>
        <v>0239</v>
      </c>
      <c r="E767" s="23" t="s">
        <v>720</v>
      </c>
      <c r="F767" s="23" t="str">
        <f>IFERROR(VLOOKUP(E767,hoja!$A$2:$E$970,4,FALSE),0)</f>
        <v>COSTA</v>
      </c>
      <c r="G767" s="23" t="str">
        <f>IFERROR(VLOOKUP(E767,hoja!$A$2:$E$970,5,FALSE),0)</f>
        <v>RIOHACHA</v>
      </c>
      <c r="H767" s="103" t="str">
        <f>IFERROR(VLOOKUP(E767,hoja!A:C,3,FALSE),0)</f>
        <v>0239</v>
      </c>
      <c r="I767" s="24" t="str">
        <f t="shared" si="132"/>
        <v>02390239</v>
      </c>
      <c r="K767" s="23">
        <v>15</v>
      </c>
      <c r="L767" s="23" t="str">
        <f t="shared" ref="L767:L772" si="137">IF(B767=F767,"REGIONAL","NACIONAL")</f>
        <v>REGIONAL</v>
      </c>
      <c r="M767" s="23" t="s">
        <v>618</v>
      </c>
      <c r="N767" s="23" t="str" cm="1">
        <f t="array" ref="N767">IFERROR(IF(M767="Principal","LES_ACTIVE",LES_INACTIVE),0)</f>
        <v>LES_ACTIVE</v>
      </c>
      <c r="O767" s="23">
        <f t="shared" si="134"/>
        <v>25</v>
      </c>
      <c r="P767" s="23" t="str">
        <f t="shared" si="133"/>
        <v>02390239Principal</v>
      </c>
    </row>
    <row r="768" spans="1:16" ht="14.45" hidden="1">
      <c r="A768" s="26" t="s">
        <v>720</v>
      </c>
      <c r="B768" s="23" t="str">
        <f>IFERROR(VLOOKUP(A768,hoja!$A$2:$E$970,4,FALSE),0)</f>
        <v>COSTA</v>
      </c>
      <c r="C768" s="23" t="str">
        <f>IFERROR(VLOOKUP(A768,hoja!$A$2:$E$1370,5,FALSE),0)</f>
        <v>RIOHACHA</v>
      </c>
      <c r="D768" s="23" t="str">
        <f>IFERROR(VLOOKUP(A768,hoja!A:D,3,FALSE),0)</f>
        <v>0239</v>
      </c>
      <c r="E768" s="23" t="s">
        <v>723</v>
      </c>
      <c r="F768" s="23" t="str">
        <f>IFERROR(VLOOKUP(E768,hoja!$A$2:$E$970,4,FALSE),0)</f>
        <v>COSTA</v>
      </c>
      <c r="G768" s="23" t="str">
        <f>IFERROR(VLOOKUP(E768,hoja!$A$2:$E$970,5,FALSE),0)</f>
        <v>SANTA MARTA</v>
      </c>
      <c r="H768" s="103" t="str">
        <f>IFERROR(VLOOKUP(E768,hoja!A:C,3,FALSE),0)</f>
        <v>0118</v>
      </c>
      <c r="I768" s="24" t="str">
        <f t="shared" si="132"/>
        <v>02390118</v>
      </c>
      <c r="J768" s="23">
        <v>6.8033333333150949</v>
      </c>
      <c r="K768" s="23">
        <v>166.785</v>
      </c>
      <c r="L768" s="23" t="str">
        <f t="shared" si="137"/>
        <v>REGIONAL</v>
      </c>
      <c r="M768" s="23" t="s">
        <v>618</v>
      </c>
      <c r="N768" s="23" t="str" cm="1">
        <f t="array" ref="N768">IFERROR(IF(M768="Principal","LES_ACTIVE",LES_INACTIVE),0)</f>
        <v>LES_ACTIVE</v>
      </c>
      <c r="O768" s="23">
        <f t="shared" si="134"/>
        <v>25</v>
      </c>
      <c r="P768" s="23" t="str">
        <f t="shared" si="133"/>
        <v>02390118Principal</v>
      </c>
    </row>
    <row r="769" spans="1:16" ht="14.45" hidden="1">
      <c r="A769" s="26" t="s">
        <v>720</v>
      </c>
      <c r="B769" s="23" t="str">
        <f>IFERROR(VLOOKUP(A769,hoja!$A$2:$E$970,4,FALSE),0)</f>
        <v>COSTA</v>
      </c>
      <c r="C769" s="23" t="str">
        <f>IFERROR(VLOOKUP(A769,hoja!$A$2:$E$1370,5,FALSE),0)</f>
        <v>RIOHACHA</v>
      </c>
      <c r="D769" s="23" t="str">
        <f>IFERROR(VLOOKUP(A769,hoja!A:D,3,FALSE),0)</f>
        <v>0239</v>
      </c>
      <c r="E769" s="23" t="s">
        <v>617</v>
      </c>
      <c r="F769" s="23" t="str">
        <f>IFERROR(VLOOKUP(E769,hoja!$A$2:$E$970,4,FALSE),0)</f>
        <v>ANTIOQUIA</v>
      </c>
      <c r="G769" s="23" t="str">
        <f>IFERROR(VLOOKUP(E769,hoja!$A$2:$E$970,5,FALSE),0)</f>
        <v>MEDELLÍN</v>
      </c>
      <c r="H769" s="103">
        <f>IFERROR(VLOOKUP(E769,hoja!A:C,3,FALSE),0)</f>
        <v>50443</v>
      </c>
      <c r="I769" s="24" t="str">
        <f t="shared" si="132"/>
        <v>023950443</v>
      </c>
      <c r="K769" s="23">
        <v>901</v>
      </c>
      <c r="L769" s="23" t="str">
        <f>IF(B769=F769,"REGIONAL","NACIONAL")</f>
        <v>NACIONAL</v>
      </c>
      <c r="M769" s="23" t="s">
        <v>618</v>
      </c>
      <c r="N769" s="23" t="str" cm="1">
        <f t="array" ref="N769">IFERROR(IF(M769="Principal","LES_ACTIVE",LES_INACTIVE),0)</f>
        <v>LES_ACTIVE</v>
      </c>
      <c r="O769" s="23">
        <f t="shared" si="134"/>
        <v>8</v>
      </c>
      <c r="P769" s="23" t="str">
        <f t="shared" si="133"/>
        <v>023950443Principal</v>
      </c>
    </row>
    <row r="770" spans="1:16" ht="14.45" hidden="1">
      <c r="A770" s="26" t="s">
        <v>720</v>
      </c>
      <c r="B770" s="23" t="str">
        <f>IFERROR(VLOOKUP(A770,hoja!$A$2:$E$970,4,FALSE),0)</f>
        <v>COSTA</v>
      </c>
      <c r="C770" s="23" t="str">
        <f>IFERROR(VLOOKUP(A770,hoja!$A$2:$E$1370,5,FALSE),0)</f>
        <v>RIOHACHA</v>
      </c>
      <c r="D770" s="23" t="str">
        <f>IFERROR(VLOOKUP(A770,hoja!A:D,3,FALSE),0)</f>
        <v>0239</v>
      </c>
      <c r="E770" s="23" t="s">
        <v>642</v>
      </c>
      <c r="F770" s="23" t="str">
        <f>IFERROR(VLOOKUP(E770,hoja!$A$2:$E$970,4,FALSE),0)</f>
        <v>COSTA</v>
      </c>
      <c r="G770" s="23" t="str">
        <f>IFERROR(VLOOKUP(E770,hoja!$A$2:$E$970,5,FALSE),0)</f>
        <v>BARRANQUILLA</v>
      </c>
      <c r="H770" s="103" t="str">
        <f>IFERROR(VLOOKUP(E770,hoja!A:C,3,FALSE),0)</f>
        <v>0111</v>
      </c>
      <c r="I770" s="24" t="str">
        <f t="shared" si="132"/>
        <v>02390111</v>
      </c>
      <c r="J770" s="23">
        <v>6.4847222222015262</v>
      </c>
      <c r="K770" s="23">
        <v>272.90199999999999</v>
      </c>
      <c r="L770" s="23" t="str">
        <f t="shared" si="137"/>
        <v>REGIONAL</v>
      </c>
      <c r="M770" s="23" t="s">
        <v>618</v>
      </c>
      <c r="N770" s="23" t="str" cm="1">
        <f t="array" ref="N770">IFERROR(IF(M770="Principal","LES_ACTIVE",LES_INACTIVE),0)</f>
        <v>LES_ACTIVE</v>
      </c>
      <c r="O770" s="23">
        <f t="shared" si="134"/>
        <v>16</v>
      </c>
      <c r="P770" s="23" t="str">
        <f t="shared" si="133"/>
        <v>02390111Principal</v>
      </c>
    </row>
    <row r="771" spans="1:16" ht="14.45" hidden="1">
      <c r="A771" s="26" t="s">
        <v>720</v>
      </c>
      <c r="B771" s="23" t="str">
        <f>IFERROR(VLOOKUP(A771,hoja!$A$2:$E$970,4,FALSE),0)</f>
        <v>COSTA</v>
      </c>
      <c r="C771" s="23" t="str">
        <f>IFERROR(VLOOKUP(A771,hoja!$A$2:$E$1370,5,FALSE),0)</f>
        <v>RIOHACHA</v>
      </c>
      <c r="D771" s="23" t="str">
        <f>IFERROR(VLOOKUP(A771,hoja!A:D,3,FALSE),0)</f>
        <v>0239</v>
      </c>
      <c r="E771" s="23" t="s">
        <v>782</v>
      </c>
      <c r="F771" s="23" t="str">
        <f>IFERROR(VLOOKUP(E771,hoja!$A$2:$E$970,4,FALSE),0)</f>
        <v>COSTA</v>
      </c>
      <c r="G771" s="23" t="str">
        <f>IFERROR(VLOOKUP(E771,hoja!$A$2:$E$970,5,FALSE),0)</f>
        <v>SANTA MARTA</v>
      </c>
      <c r="H771" s="103" t="str">
        <f>IFERROR(VLOOKUP(E771,hoja!A:C,3,FALSE),0)</f>
        <v>60083</v>
      </c>
      <c r="I771" s="24" t="str">
        <f t="shared" si="132"/>
        <v>023960083</v>
      </c>
      <c r="J771" s="23">
        <v>3.5359722221328411</v>
      </c>
      <c r="K771" s="23">
        <v>162.98050000000001</v>
      </c>
      <c r="L771" s="23" t="str">
        <f t="shared" si="137"/>
        <v>REGIONAL</v>
      </c>
      <c r="M771" s="23" t="s">
        <v>618</v>
      </c>
      <c r="N771" s="23" t="str" cm="1">
        <f t="array" ref="N771">IFERROR(IF(M771="Principal","LES_ACTIVE",LES_INACTIVE),0)</f>
        <v>LES_ACTIVE</v>
      </c>
      <c r="O771" s="23">
        <f t="shared" si="134"/>
        <v>25</v>
      </c>
      <c r="P771" s="23" t="str">
        <f t="shared" si="133"/>
        <v>023960083Principal</v>
      </c>
    </row>
    <row r="772" spans="1:16" ht="14.45" hidden="1">
      <c r="A772" s="26" t="s">
        <v>720</v>
      </c>
      <c r="B772" s="23" t="str">
        <f>IFERROR(VLOOKUP(A772,hoja!$A$2:$E$970,4,FALSE),0)</f>
        <v>COSTA</v>
      </c>
      <c r="C772" s="23" t="str">
        <f>IFERROR(VLOOKUP(A772,hoja!$A$2:$E$1370,5,FALSE),0)</f>
        <v>RIOHACHA</v>
      </c>
      <c r="D772" s="23" t="str">
        <f>IFERROR(VLOOKUP(A772,hoja!A:D,3,FALSE),0)</f>
        <v>0239</v>
      </c>
      <c r="E772" s="23" t="s">
        <v>422</v>
      </c>
      <c r="F772" s="23" t="str">
        <f>IFERROR(VLOOKUP(E772,hoja!$A$2:$E$970,4,FALSE),0)</f>
        <v>COSTA</v>
      </c>
      <c r="G772" s="23" t="str">
        <f>IFERROR(VLOOKUP(E772,hoja!$A$2:$E$970,5,FALSE),0)</f>
        <v>RIOHACHA</v>
      </c>
      <c r="H772" s="103" t="str">
        <f>IFERROR(VLOOKUP(E772,hoja!A:C,3,FALSE),0)</f>
        <v>60032</v>
      </c>
      <c r="I772" s="24" t="str">
        <f t="shared" si="132"/>
        <v>023960032</v>
      </c>
      <c r="K772" s="23">
        <v>15</v>
      </c>
      <c r="L772" s="23" t="str">
        <f t="shared" si="137"/>
        <v>REGIONAL</v>
      </c>
      <c r="M772" s="23" t="s">
        <v>618</v>
      </c>
      <c r="N772" s="23" t="str" cm="1">
        <f t="array" ref="N772">IFERROR(IF(M772="Principal","LES_ACTIVE",LES_INACTIVE),0)</f>
        <v>LES_ACTIVE</v>
      </c>
      <c r="O772" s="23">
        <f t="shared" si="134"/>
        <v>25</v>
      </c>
      <c r="P772" s="23" t="str">
        <f t="shared" si="133"/>
        <v>023960032Principal</v>
      </c>
    </row>
    <row r="773" spans="1:16" ht="14.45" hidden="1">
      <c r="A773" s="26" t="s">
        <v>721</v>
      </c>
      <c r="B773" s="23" t="str">
        <f>IFERROR(VLOOKUP(A773,hoja!$A$2:$E$970,4,FALSE),0)</f>
        <v>ANTIOQUIA</v>
      </c>
      <c r="C773" s="23" t="str">
        <f>IFERROR(VLOOKUP(A773,hoja!$A$2:$E$1370,5,FALSE),0)</f>
        <v>RIONEGRO</v>
      </c>
      <c r="D773" s="23" t="str">
        <f>IFERROR(VLOOKUP(A773,hoja!A:D,3,FALSE),0)</f>
        <v>0090</v>
      </c>
      <c r="E773" s="23" t="s">
        <v>660</v>
      </c>
      <c r="F773" s="23" t="str">
        <f>IFERROR(VLOOKUP(E773,hoja!$A$2:$E$970,4,FALSE),0)</f>
        <v>CENTRO</v>
      </c>
      <c r="G773" s="23" t="str">
        <f>IFERROR(VLOOKUP(E773,hoja!$A$2:$E$970,5,FALSE),0)</f>
        <v>BOGOTÁ</v>
      </c>
      <c r="H773" s="103" t="str">
        <f>IFERROR(VLOOKUP(E773,hoja!A:C,3,FALSE),0)</f>
        <v>0035</v>
      </c>
      <c r="I773" s="24" t="str">
        <f t="shared" si="132"/>
        <v>00900035</v>
      </c>
      <c r="J773" s="23">
        <v>31.933333333348855</v>
      </c>
      <c r="K773" s="36">
        <v>364.83699999999999</v>
      </c>
      <c r="L773" s="23" t="str">
        <f>IF(B773=F773,"REGIONAL","NACIONAL")</f>
        <v>NACIONAL</v>
      </c>
      <c r="M773" s="23" t="s">
        <v>621</v>
      </c>
      <c r="N773" s="23" t="s">
        <v>624</v>
      </c>
      <c r="O773" s="23">
        <f t="shared" si="134"/>
        <v>16</v>
      </c>
      <c r="P773" s="23" t="str">
        <f t="shared" si="133"/>
        <v>00900035La vega</v>
      </c>
    </row>
    <row r="774" spans="1:16" ht="14.45" hidden="1">
      <c r="A774" s="26" t="s">
        <v>721</v>
      </c>
      <c r="B774" s="23" t="s">
        <v>724</v>
      </c>
      <c r="C774" s="23" t="str">
        <f>IFERROR(VLOOKUP(A774,hoja!$A$2:$E$1370,5,FALSE),0)</f>
        <v>RIONEGRO</v>
      </c>
      <c r="D774" s="23" t="str">
        <f>IFERROR(VLOOKUP(A774,hoja!A:D,3,FALSE),0)</f>
        <v>0090</v>
      </c>
      <c r="E774" s="23" t="s">
        <v>660</v>
      </c>
      <c r="F774" s="23" t="s">
        <v>777</v>
      </c>
      <c r="G774" s="23" t="s">
        <v>798</v>
      </c>
      <c r="H774" s="103" t="s">
        <v>799</v>
      </c>
      <c r="I774" s="24" t="str">
        <f t="shared" si="132"/>
        <v>00900035</v>
      </c>
      <c r="K774" s="36">
        <v>372.38600000000002</v>
      </c>
      <c r="L774" s="23" t="str">
        <f>IF(B774=F774,"REGIONAL","NACIONAL")</f>
        <v>NACIONAL</v>
      </c>
      <c r="M774" s="23" t="s">
        <v>800</v>
      </c>
      <c r="N774" s="23" cm="1">
        <f t="array" aca="1" ref="N774" ca="1">IFERROR(IF(M774="Principal","LES_ACTIVE",LES_INACTIVE),0)</f>
        <v>0</v>
      </c>
      <c r="O774" s="23">
        <f t="shared" si="134"/>
        <v>16</v>
      </c>
      <c r="P774" s="23" t="str">
        <f t="shared" si="133"/>
        <v>00900035La Tebaida</v>
      </c>
    </row>
    <row r="775" spans="1:16" ht="14.45" hidden="1">
      <c r="A775" s="26" t="s">
        <v>721</v>
      </c>
      <c r="B775" s="23" t="str">
        <f>IFERROR(VLOOKUP(A775,hoja!$A$2:$E$970,4,FALSE),0)</f>
        <v>ANTIOQUIA</v>
      </c>
      <c r="C775" s="23" t="str">
        <f>IFERROR(VLOOKUP(A775,hoja!$A$2:$E$1370,5,FALSE),0)</f>
        <v>RIONEGRO</v>
      </c>
      <c r="D775" s="23" t="str">
        <f>IFERROR(VLOOKUP(A775,hoja!A:D,3,FALSE),0)</f>
        <v>0090</v>
      </c>
      <c r="E775" s="23" t="s">
        <v>655</v>
      </c>
      <c r="F775" s="23" t="str">
        <f>IFERROR(VLOOKUP(E775,hoja!$A$2:$E$970,4,FALSE),0)</f>
        <v>ANTIOQUIA</v>
      </c>
      <c r="G775" s="23" t="str">
        <f>IFERROR(VLOOKUP(E775,hoja!$A$2:$E$970,5,FALSE),0)</f>
        <v>MEDELLÍN</v>
      </c>
      <c r="H775" s="103" t="str">
        <f>IFERROR(VLOOKUP(E775,hoja!A:C,3,FALSE),0)</f>
        <v>0292</v>
      </c>
      <c r="I775" s="24" t="str">
        <f t="shared" si="132"/>
        <v>00900292</v>
      </c>
      <c r="J775" s="23">
        <v>2.3638888887944631</v>
      </c>
      <c r="K775" s="23">
        <v>61.731000000000002</v>
      </c>
      <c r="L775" s="23" t="s">
        <v>752</v>
      </c>
      <c r="M775" s="23" t="s">
        <v>618</v>
      </c>
      <c r="N775" s="23" t="str" cm="1">
        <f t="array" ref="N775">IFERROR(IF(M775="Principal","LES_ACTIVE",LES_INACTIVE),0)</f>
        <v>LES_ACTIVE</v>
      </c>
      <c r="O775" s="23">
        <f t="shared" si="134"/>
        <v>25</v>
      </c>
      <c r="P775" s="23" t="str">
        <f t="shared" si="133"/>
        <v>00900292Principal</v>
      </c>
    </row>
    <row r="776" spans="1:16" ht="14.45" hidden="1">
      <c r="A776" s="26" t="s">
        <v>721</v>
      </c>
      <c r="B776" s="23" t="str">
        <f>IFERROR(VLOOKUP(A776,hoja!$A$2:$E$970,4,FALSE),0)</f>
        <v>ANTIOQUIA</v>
      </c>
      <c r="C776" s="23" t="str">
        <f>IFERROR(VLOOKUP(A776,hoja!$A$2:$E$1370,5,FALSE),0)</f>
        <v>RIONEGRO</v>
      </c>
      <c r="D776" s="23" t="str">
        <f>IFERROR(VLOOKUP(A776,hoja!A:D,3,FALSE),0)</f>
        <v>0090</v>
      </c>
      <c r="E776" s="23" t="s">
        <v>663</v>
      </c>
      <c r="F776" s="23" t="str">
        <f>IFERROR(VLOOKUP(E776,hoja!$A$2:$E$970,4,FALSE),0)</f>
        <v>CENTRO</v>
      </c>
      <c r="G776" s="23" t="str">
        <f>IFERROR(VLOOKUP(E776,hoja!$A$2:$E$970,5,FALSE),0)</f>
        <v>MADRID</v>
      </c>
      <c r="H776" s="103" t="str">
        <f>IFERROR(VLOOKUP(E776,hoja!A:C,3,FALSE),0)</f>
        <v>0022</v>
      </c>
      <c r="I776" s="24" t="str">
        <f t="shared" si="132"/>
        <v>00900022</v>
      </c>
      <c r="K776" s="23">
        <v>349</v>
      </c>
      <c r="L776" s="23" t="str">
        <f>IF(B776=F776,"REGIONAL","NACIONAL")</f>
        <v>NACIONAL</v>
      </c>
      <c r="M776" s="23" t="s">
        <v>618</v>
      </c>
      <c r="N776" s="23" t="str" cm="1">
        <f t="array" ref="N776">IFERROR(IF(M776="Principal","LES_ACTIVE",LES_INACTIVE),0)</f>
        <v>LES_ACTIVE</v>
      </c>
      <c r="O776" s="23">
        <f t="shared" si="134"/>
        <v>16</v>
      </c>
      <c r="P776" s="23" t="str">
        <f t="shared" si="133"/>
        <v>00900022Principal</v>
      </c>
    </row>
    <row r="777" spans="1:16" ht="14.45" hidden="1">
      <c r="A777" s="26" t="s">
        <v>721</v>
      </c>
      <c r="B777" s="23" t="str">
        <f>IFERROR(VLOOKUP(A777,hoja!$A$2:$E$970,4,FALSE),0)</f>
        <v>ANTIOQUIA</v>
      </c>
      <c r="C777" s="23" t="str">
        <f>IFERROR(VLOOKUP(A777,hoja!$A$2:$E$1370,5,FALSE),0)</f>
        <v>RIONEGRO</v>
      </c>
      <c r="D777" s="23" t="str">
        <f>IFERROR(VLOOKUP(A777,hoja!A:D,3,FALSE),0)</f>
        <v>0090</v>
      </c>
      <c r="E777" s="23" t="s">
        <v>712</v>
      </c>
      <c r="F777" s="23" t="str">
        <f>IFERROR(VLOOKUP(E777,hoja!$A$2:$E$970,4,FALSE),0)</f>
        <v>COSTA</v>
      </c>
      <c r="G777" s="23" t="str">
        <f>IFERROR(VLOOKUP(E777,hoja!$A$2:$E$970,5,FALSE),0)</f>
        <v>MAICAO</v>
      </c>
      <c r="H777" s="103" t="str">
        <f>IFERROR(VLOOKUP(E777,hoja!A:C,3,FALSE),0)</f>
        <v>0230</v>
      </c>
      <c r="I777" s="24" t="str">
        <f t="shared" si="132"/>
        <v>00900230</v>
      </c>
      <c r="K777" s="23">
        <v>983</v>
      </c>
      <c r="L777" s="23" t="str">
        <f>IF(B777=F777,"REGIONAL","NACIONAL")</f>
        <v>NACIONAL</v>
      </c>
      <c r="M777" s="23" t="s">
        <v>618</v>
      </c>
      <c r="N777" s="23" t="str" cm="1">
        <f t="array" ref="N777">IFERROR(IF(M777="Principal","LES_ACTIVE",LES_INACTIVE),0)</f>
        <v>LES_ACTIVE</v>
      </c>
      <c r="O777" s="23">
        <f t="shared" si="134"/>
        <v>8</v>
      </c>
      <c r="P777" s="23" t="str">
        <f t="shared" si="133"/>
        <v>00900230Principal</v>
      </c>
    </row>
    <row r="778" spans="1:16" ht="14.45" hidden="1">
      <c r="A778" s="26" t="s">
        <v>721</v>
      </c>
      <c r="B778" s="23" t="str">
        <f>IFERROR(VLOOKUP(A778,hoja!$A$2:$E$970,4,FALSE),0)</f>
        <v>ANTIOQUIA</v>
      </c>
      <c r="C778" s="23" t="str">
        <f>IFERROR(VLOOKUP(A778,hoja!$A$2:$E$1370,5,FALSE),0)</f>
        <v>RIONEGRO</v>
      </c>
      <c r="D778" s="23" t="str">
        <f>IFERROR(VLOOKUP(A778,hoja!A:D,3,FALSE),0)</f>
        <v>0090</v>
      </c>
      <c r="E778" s="23" t="s">
        <v>721</v>
      </c>
      <c r="F778" s="23" t="str">
        <f>IFERROR(VLOOKUP(E778,hoja!$A$2:$E$970,4,FALSE),0)</f>
        <v>ANTIOQUIA</v>
      </c>
      <c r="G778" s="23" t="str">
        <f>IFERROR(VLOOKUP(E778,hoja!$A$2:$E$970,5,FALSE),0)</f>
        <v>RIONEGRO</v>
      </c>
      <c r="H778" s="103" t="str">
        <f>IFERROR(VLOOKUP(E778,hoja!A:C,3,FALSE),0)</f>
        <v>0090</v>
      </c>
      <c r="I778" s="24" t="str">
        <f t="shared" si="132"/>
        <v>00900090</v>
      </c>
      <c r="K778" s="23">
        <v>15</v>
      </c>
      <c r="L778" s="23" t="str">
        <f t="shared" ref="L778:L790" si="138">IF(B778=F778,"REGIONAL","NACIONAL")</f>
        <v>REGIONAL</v>
      </c>
      <c r="M778" s="23" t="s">
        <v>618</v>
      </c>
      <c r="N778" s="23" t="str" cm="1">
        <f t="array" ref="N778">IFERROR(IF(M778="Principal","LES_ACTIVE",LES_INACTIVE),0)</f>
        <v>LES_ACTIVE</v>
      </c>
      <c r="O778" s="23">
        <f t="shared" si="134"/>
        <v>25</v>
      </c>
      <c r="P778" s="23" t="str">
        <f t="shared" si="133"/>
        <v>00900090Principal</v>
      </c>
    </row>
    <row r="779" spans="1:16" ht="14.45" hidden="1">
      <c r="A779" s="26" t="s">
        <v>721</v>
      </c>
      <c r="B779" s="23" t="str">
        <f>IFERROR(VLOOKUP(A779,hoja!$A$2:$E$970,4,FALSE),0)</f>
        <v>ANTIOQUIA</v>
      </c>
      <c r="C779" s="23" t="str">
        <f>IFERROR(VLOOKUP(A779,hoja!$A$2:$E$1370,5,FALSE),0)</f>
        <v>RIONEGRO</v>
      </c>
      <c r="D779" s="23" t="str">
        <f>IFERROR(VLOOKUP(A779,hoja!A:D,3,FALSE),0)</f>
        <v>0090</v>
      </c>
      <c r="E779" s="23" t="s">
        <v>629</v>
      </c>
      <c r="F779" s="23" t="str">
        <f>IFERROR(VLOOKUP(E779,hoja!$A$2:$E$970,4,FALSE),0)</f>
        <v>CENTRO</v>
      </c>
      <c r="G779" s="23" t="str">
        <f>IFERROR(VLOOKUP(E779,hoja!$A$2:$E$970,5,FALSE),0)</f>
        <v>ZIPAQUIRÁ</v>
      </c>
      <c r="H779" s="103" t="str">
        <f>IFERROR(VLOOKUP(E779,hoja!A:C,3,FALSE),0)</f>
        <v>0032</v>
      </c>
      <c r="I779" s="24" t="str">
        <f t="shared" si="132"/>
        <v>00900032</v>
      </c>
      <c r="K779" s="23">
        <v>407</v>
      </c>
      <c r="L779" s="23" t="str">
        <f>IF(B779=F779,"REGIONAL","NACIONAL")</f>
        <v>NACIONAL</v>
      </c>
      <c r="M779" s="23" t="s">
        <v>618</v>
      </c>
      <c r="N779" s="23" t="str" cm="1">
        <f t="array" ref="N779">IFERROR(IF(M779="Principal","LES_ACTIVE",LES_INACTIVE),0)</f>
        <v>LES_ACTIVE</v>
      </c>
      <c r="O779" s="23">
        <f t="shared" si="134"/>
        <v>16</v>
      </c>
      <c r="P779" s="23" t="str">
        <f t="shared" si="133"/>
        <v>00900032Principal</v>
      </c>
    </row>
    <row r="780" spans="1:16" ht="14.45" hidden="1">
      <c r="A780" s="26" t="s">
        <v>721</v>
      </c>
      <c r="B780" s="23" t="str">
        <f>IFERROR(VLOOKUP(A780,hoja!$A$2:$E$970,4,FALSE),0)</f>
        <v>ANTIOQUIA</v>
      </c>
      <c r="C780" s="23" t="str">
        <f>IFERROR(VLOOKUP(A780,hoja!$A$2:$E$1370,5,FALSE),0)</f>
        <v>RIONEGRO</v>
      </c>
      <c r="D780" s="23" t="str">
        <f>IFERROR(VLOOKUP(A780,hoja!A:D,3,FALSE),0)</f>
        <v>0090</v>
      </c>
      <c r="E780" s="23" t="s">
        <v>630</v>
      </c>
      <c r="F780" s="23" t="str">
        <f>IFERROR(VLOOKUP(E780,hoja!$A$2:$E$970,4,FALSE),0)</f>
        <v>CENTRO</v>
      </c>
      <c r="G780" s="23" t="str">
        <f>IFERROR(VLOOKUP(E780,hoja!$A$2:$E$970,5,FALSE),0)</f>
        <v>SESQUILÉ</v>
      </c>
      <c r="H780" s="103" t="str">
        <f>IFERROR(VLOOKUP(E780,hoja!A:C,3,FALSE),0)</f>
        <v>1501</v>
      </c>
      <c r="I780" s="24" t="str">
        <f t="shared" si="132"/>
        <v>00901501</v>
      </c>
      <c r="J780" s="23">
        <v>23.483333333395422</v>
      </c>
      <c r="K780" s="23">
        <v>427.14</v>
      </c>
      <c r="L780" s="23" t="str">
        <f t="shared" ref="L780:L781" si="139">IF(B780=F780,"REGIONAL","NACIONAL")</f>
        <v>NACIONAL</v>
      </c>
      <c r="M780" s="23" t="s">
        <v>618</v>
      </c>
      <c r="N780" s="23" t="str" cm="1">
        <f t="array" ref="N780">IFERROR(IF(M780="Principal","LES_ACTIVE",LES_INACTIVE),0)</f>
        <v>LES_ACTIVE</v>
      </c>
      <c r="O780" s="23">
        <f t="shared" si="134"/>
        <v>16</v>
      </c>
      <c r="P780" s="23" t="str">
        <f t="shared" si="133"/>
        <v>00901501Principal</v>
      </c>
    </row>
    <row r="781" spans="1:16" ht="14.45" hidden="1">
      <c r="A781" s="26" t="s">
        <v>721</v>
      </c>
      <c r="B781" s="23" t="str">
        <f>IFERROR(VLOOKUP(A781,hoja!$A$2:$E$970,4,FALSE),0)</f>
        <v>ANTIOQUIA</v>
      </c>
      <c r="C781" s="23" t="str">
        <f>IFERROR(VLOOKUP(A781,hoja!$A$2:$E$1370,5,FALSE),0)</f>
        <v>RIONEGRO</v>
      </c>
      <c r="D781" s="23" t="str">
        <f>IFERROR(VLOOKUP(A781,hoja!A:D,3,FALSE),0)</f>
        <v>0090</v>
      </c>
      <c r="E781" s="23" t="s">
        <v>801</v>
      </c>
      <c r="F781" s="23" t="str">
        <f>IFERROR(VLOOKUP(E781,hoja!$A$2:$E$970,4,FALSE),0)</f>
        <v>CENTRO</v>
      </c>
      <c r="G781" s="23" t="str">
        <f>IFERROR(VLOOKUP(E781,hoja!$A$2:$E$970,5,FALSE),0)</f>
        <v>SESQUILÉ</v>
      </c>
      <c r="H781" s="103" t="str">
        <f>IFERROR(VLOOKUP(E781,hoja!A:C,3,FALSE),0)</f>
        <v>6034</v>
      </c>
      <c r="I781" s="24" t="str">
        <f t="shared" si="132"/>
        <v>00906034</v>
      </c>
      <c r="K781" s="23">
        <v>404</v>
      </c>
      <c r="L781" s="23" t="str">
        <f t="shared" si="139"/>
        <v>NACIONAL</v>
      </c>
      <c r="M781" s="23" t="s">
        <v>621</v>
      </c>
      <c r="N781" s="23" t="s">
        <v>624</v>
      </c>
      <c r="O781" s="23">
        <f t="shared" si="134"/>
        <v>16</v>
      </c>
      <c r="P781" s="23" t="str">
        <f t="shared" si="133"/>
        <v>00906034La vega</v>
      </c>
    </row>
    <row r="782" spans="1:16" ht="14.45" hidden="1">
      <c r="A782" s="26" t="s">
        <v>721</v>
      </c>
      <c r="B782" s="23" t="str">
        <f>IFERROR(VLOOKUP(A782,hoja!$A$2:$E$970,4,FALSE),0)</f>
        <v>ANTIOQUIA</v>
      </c>
      <c r="C782" s="23" t="str">
        <f>IFERROR(VLOOKUP(A782,hoja!$A$2:$E$1370,5,FALSE),0)</f>
        <v>RIONEGRO</v>
      </c>
      <c r="D782" s="23" t="str">
        <f>IFERROR(VLOOKUP(A782,hoja!A:D,3,FALSE),0)</f>
        <v>0090</v>
      </c>
      <c r="E782" s="23" t="s">
        <v>802</v>
      </c>
      <c r="F782" s="23" t="str">
        <f>IFERROR(VLOOKUP(E782,hoja!$A$2:$E$970,4,FALSE),0)</f>
        <v>ANTIOQUIA</v>
      </c>
      <c r="G782" s="23" t="str">
        <f>IFERROR(VLOOKUP(E782,hoja!$A$2:$E$970,5,FALSE),0)</f>
        <v>MEDELLÍN</v>
      </c>
      <c r="H782" s="103" t="str">
        <f>IFERROR(VLOOKUP(E782,hoja!A:C,3,FALSE),0)</f>
        <v>60047</v>
      </c>
      <c r="I782" s="24" t="str">
        <f t="shared" si="132"/>
        <v>009060047</v>
      </c>
      <c r="K782" s="23">
        <v>41</v>
      </c>
      <c r="L782" s="23" t="str">
        <f t="shared" si="138"/>
        <v>REGIONAL</v>
      </c>
      <c r="M782" s="23" t="s">
        <v>618</v>
      </c>
      <c r="N782" s="23" t="str" cm="1">
        <f t="array" ref="N782">IFERROR(IF(M782="Principal","LES_ACTIVE",LES_INACTIVE),0)</f>
        <v>LES_ACTIVE</v>
      </c>
      <c r="O782" s="23">
        <f t="shared" si="134"/>
        <v>25</v>
      </c>
      <c r="P782" s="23" t="str">
        <f t="shared" si="133"/>
        <v>009060047Principal</v>
      </c>
    </row>
    <row r="783" spans="1:16" ht="14.45" hidden="1">
      <c r="A783" s="26" t="s">
        <v>721</v>
      </c>
      <c r="B783" s="23" t="str">
        <f>IFERROR(VLOOKUP(A783,hoja!$A$2:$E$970,4,FALSE),0)</f>
        <v>ANTIOQUIA</v>
      </c>
      <c r="C783" s="23" t="str">
        <f>IFERROR(VLOOKUP(A783,hoja!$A$2:$E$1370,5,FALSE),0)</f>
        <v>RIONEGRO</v>
      </c>
      <c r="D783" s="23" t="str">
        <f>IFERROR(VLOOKUP(A783,hoja!A:D,3,FALSE),0)</f>
        <v>0090</v>
      </c>
      <c r="E783" s="23" t="s">
        <v>634</v>
      </c>
      <c r="F783" s="23" t="str">
        <f>IFERROR(VLOOKUP(E783,hoja!$A$2:$E$970,4,FALSE),0)</f>
        <v>CENTRO</v>
      </c>
      <c r="G783" s="23" t="str">
        <f>IFERROR(VLOOKUP(E783,hoja!$A$2:$E$970,5,FALSE),0)</f>
        <v>BOGOTÁ</v>
      </c>
      <c r="H783" s="103" t="str">
        <f>IFERROR(VLOOKUP(E783,hoja!A:C,3,FALSE),0)</f>
        <v>0011</v>
      </c>
      <c r="I783" s="24" t="str">
        <f t="shared" si="132"/>
        <v>00900011</v>
      </c>
      <c r="J783" s="23">
        <v>19.408333333296468</v>
      </c>
      <c r="K783" s="23">
        <v>392.06650000000002</v>
      </c>
      <c r="L783" s="23" t="str">
        <f>IF(B783=F783,"REGIONAL","NACIONAL")</f>
        <v>NACIONAL</v>
      </c>
      <c r="M783" s="23" t="s">
        <v>621</v>
      </c>
      <c r="N783" s="23" t="s">
        <v>624</v>
      </c>
      <c r="O783" s="23">
        <f t="shared" si="134"/>
        <v>16</v>
      </c>
      <c r="P783" s="23" t="str">
        <f t="shared" si="133"/>
        <v>00900011La vega</v>
      </c>
    </row>
    <row r="784" spans="1:16" ht="14.45" hidden="1">
      <c r="A784" s="26" t="s">
        <v>721</v>
      </c>
      <c r="B784" s="23" t="str">
        <f>IFERROR(VLOOKUP(A784,hoja!$A$2:$E$970,4,FALSE),0)</f>
        <v>ANTIOQUIA</v>
      </c>
      <c r="C784" s="23" t="str">
        <f>IFERROR(VLOOKUP(A784,hoja!$A$2:$E$1370,5,FALSE),0)</f>
        <v>RIONEGRO</v>
      </c>
      <c r="D784" s="23" t="str">
        <f>IFERROR(VLOOKUP(A784,hoja!A:D,3,FALSE),0)</f>
        <v>0090</v>
      </c>
      <c r="E784" s="23" t="s">
        <v>635</v>
      </c>
      <c r="F784" s="23" t="str">
        <f>IFERROR(VLOOKUP(E784,hoja!$A$2:$E$970,4,FALSE),0)</f>
        <v>CENTRO</v>
      </c>
      <c r="G784" s="23" t="str">
        <f>IFERROR(VLOOKUP(E784,hoja!$A$2:$E$970,5,FALSE),0)</f>
        <v>BOGOTÁ</v>
      </c>
      <c r="H784" s="103" t="str">
        <f>IFERROR(VLOOKUP(E784,hoja!A:C,3,FALSE),0)</f>
        <v>0021</v>
      </c>
      <c r="I784" s="24" t="str">
        <f t="shared" si="132"/>
        <v>00900021</v>
      </c>
      <c r="J784" s="23">
        <v>23.332222222234122</v>
      </c>
      <c r="K784" s="23">
        <v>389.75099999999998</v>
      </c>
      <c r="L784" s="23" t="str">
        <f t="shared" ref="L784:L789" si="140">IF(B784=F784,"REGIONAL","NACIONAL")</f>
        <v>NACIONAL</v>
      </c>
      <c r="M784" s="23" t="s">
        <v>621</v>
      </c>
      <c r="N784" s="23" t="s">
        <v>624</v>
      </c>
      <c r="O784" s="23">
        <f t="shared" si="134"/>
        <v>16</v>
      </c>
      <c r="P784" s="23" t="str">
        <f t="shared" si="133"/>
        <v>00900021La vega</v>
      </c>
    </row>
    <row r="785" spans="1:16" ht="14.45" hidden="1">
      <c r="A785" s="26" t="s">
        <v>721</v>
      </c>
      <c r="B785" s="23" t="s">
        <v>724</v>
      </c>
      <c r="C785" s="23" t="str">
        <f>IFERROR(VLOOKUP(A785,hoja!$A$2:$E$1370,5,FALSE),0)</f>
        <v>RIONEGRO</v>
      </c>
      <c r="D785" s="23" t="str">
        <f>IFERROR(VLOOKUP(A785,hoja!A:D,3,FALSE),0)</f>
        <v>0090</v>
      </c>
      <c r="E785" s="23" t="s">
        <v>635</v>
      </c>
      <c r="F785" s="23" t="s">
        <v>777</v>
      </c>
      <c r="G785" s="23" t="s">
        <v>798</v>
      </c>
      <c r="H785" s="103" t="s">
        <v>803</v>
      </c>
      <c r="I785" s="24" t="str">
        <f t="shared" si="132"/>
        <v>00900021</v>
      </c>
      <c r="K785" s="36">
        <v>387.90600000000001</v>
      </c>
      <c r="L785" s="23" t="str">
        <f t="shared" si="140"/>
        <v>NACIONAL</v>
      </c>
      <c r="M785" s="23" t="s">
        <v>623</v>
      </c>
      <c r="N785" s="23" cm="1">
        <f t="array" aca="1" ref="N785" ca="1">IFERROR(IF(M785="Principal","LES_ACTIVE",LES_INACTIVE),0)</f>
        <v>0</v>
      </c>
      <c r="O785" s="23">
        <f t="shared" si="134"/>
        <v>16</v>
      </c>
      <c r="P785" s="23" t="str">
        <f t="shared" si="133"/>
        <v>00900021Facatativa</v>
      </c>
    </row>
    <row r="786" spans="1:16" ht="14.45" hidden="1">
      <c r="A786" s="26" t="s">
        <v>721</v>
      </c>
      <c r="B786" s="23" t="str">
        <f>IFERROR(VLOOKUP(A786,hoja!$A$2:$E$970,4,FALSE),0)</f>
        <v>ANTIOQUIA</v>
      </c>
      <c r="C786" s="23" t="str">
        <f>IFERROR(VLOOKUP(A786,hoja!$A$2:$E$1370,5,FALSE),0)</f>
        <v>RIONEGRO</v>
      </c>
      <c r="D786" s="23" t="str">
        <f>IFERROR(VLOOKUP(A786,hoja!A:D,3,FALSE),0)</f>
        <v>0090</v>
      </c>
      <c r="E786" s="23" t="s">
        <v>731</v>
      </c>
      <c r="F786" s="23" t="str">
        <f>IFERROR(VLOOKUP(E786,hoja!$A$2:$E$970,4,FALSE),0)</f>
        <v>SANTANDER</v>
      </c>
      <c r="G786" s="23" t="str">
        <f>IFERROR(VLOOKUP(E786,hoja!$A$2:$E$970,5,FALSE),0)</f>
        <v>CÚCUTA</v>
      </c>
      <c r="H786" s="103" t="str">
        <f>IFERROR(VLOOKUP(E786,hoja!A:C,3,FALSE),0)</f>
        <v>0438</v>
      </c>
      <c r="I786" s="24" t="str">
        <f t="shared" si="132"/>
        <v>00900438</v>
      </c>
      <c r="K786" s="23">
        <v>600</v>
      </c>
      <c r="L786" s="23" t="str">
        <f t="shared" si="140"/>
        <v>NACIONAL</v>
      </c>
      <c r="M786" s="23" t="s">
        <v>618</v>
      </c>
      <c r="N786" s="23" t="str" cm="1">
        <f t="array" ref="N786">IFERROR(IF(M786="Principal","LES_ACTIVE",LES_INACTIVE),0)</f>
        <v>LES_ACTIVE</v>
      </c>
      <c r="O786" s="23">
        <f t="shared" si="134"/>
        <v>12</v>
      </c>
      <c r="P786" s="23" t="str">
        <f t="shared" si="133"/>
        <v>00900438Principal</v>
      </c>
    </row>
    <row r="787" spans="1:16" ht="14.45" hidden="1">
      <c r="A787" s="26" t="s">
        <v>721</v>
      </c>
      <c r="B787" s="23" t="str">
        <f>IFERROR(VLOOKUP(A787,hoja!$A$2:$E$970,4,FALSE),0)</f>
        <v>ANTIOQUIA</v>
      </c>
      <c r="C787" s="23" t="str">
        <f>IFERROR(VLOOKUP(A787,hoja!$A$2:$E$1370,5,FALSE),0)</f>
        <v>RIONEGRO</v>
      </c>
      <c r="D787" s="23" t="str">
        <f>IFERROR(VLOOKUP(A787,hoja!A:D,3,FALSE),0)</f>
        <v>0090</v>
      </c>
      <c r="E787" s="23" t="s">
        <v>679</v>
      </c>
      <c r="F787" s="23" t="str">
        <f>IFERROR(VLOOKUP(E787,hoja!$A$2:$E$970,4,FALSE),0)</f>
        <v>CENTRO</v>
      </c>
      <c r="G787" s="23" t="str">
        <f>IFERROR(VLOOKUP(E787,hoja!$A$2:$E$970,5,FALSE),0)</f>
        <v>NEIVA</v>
      </c>
      <c r="H787" s="103" t="str">
        <f>IFERROR(VLOOKUP(E787,hoja!A:C,3,FALSE),0)</f>
        <v>0385</v>
      </c>
      <c r="I787" s="24" t="str">
        <f t="shared" si="132"/>
        <v>00900385</v>
      </c>
      <c r="K787" s="23">
        <v>538</v>
      </c>
      <c r="L787" s="23" t="str">
        <f t="shared" si="140"/>
        <v>NACIONAL</v>
      </c>
      <c r="M787" s="23" t="s">
        <v>618</v>
      </c>
      <c r="N787" s="23" t="str" cm="1">
        <f t="array" ref="N787">IFERROR(IF(M787="Principal","LES_ACTIVE",LES_INACTIVE),0)</f>
        <v>LES_ACTIVE</v>
      </c>
      <c r="O787" s="23">
        <f t="shared" si="134"/>
        <v>12</v>
      </c>
      <c r="P787" s="23" t="str">
        <f t="shared" si="133"/>
        <v>00900385Principal</v>
      </c>
    </row>
    <row r="788" spans="1:16" ht="14.45" hidden="1">
      <c r="A788" s="26" t="s">
        <v>721</v>
      </c>
      <c r="B788" s="23" t="str">
        <f>IFERROR(VLOOKUP(A788,hoja!$A$2:$E$970,4,FALSE),0)</f>
        <v>ANTIOQUIA</v>
      </c>
      <c r="C788" s="23" t="str">
        <f>IFERROR(VLOOKUP(A788,hoja!$A$2:$E$1370,5,FALSE),0)</f>
        <v>RIONEGRO</v>
      </c>
      <c r="D788" s="23" t="str">
        <f>IFERROR(VLOOKUP(A788,hoja!A:D,3,FALSE),0)</f>
        <v>0090</v>
      </c>
      <c r="E788" s="23" t="s">
        <v>637</v>
      </c>
      <c r="F788" s="23" t="str">
        <f>IFERROR(VLOOKUP(E788,hoja!$A$2:$E$970,4,FALSE),0)</f>
        <v>SANTANDER</v>
      </c>
      <c r="G788" s="23" t="str">
        <f>IFERROR(VLOOKUP(E788,hoja!$A$2:$E$970,5,FALSE),0)</f>
        <v>PIEDECUESTA</v>
      </c>
      <c r="H788" s="103" t="str">
        <f>IFERROR(VLOOKUP(E788,hoja!A:C,3,FALSE),0)</f>
        <v>0422</v>
      </c>
      <c r="I788" s="24" t="str">
        <f t="shared" si="132"/>
        <v>00900422</v>
      </c>
      <c r="K788" s="23">
        <v>427</v>
      </c>
      <c r="L788" s="23" t="str">
        <f t="shared" si="140"/>
        <v>NACIONAL</v>
      </c>
      <c r="M788" s="23" t="s">
        <v>618</v>
      </c>
      <c r="N788" s="23" t="str" cm="1">
        <f t="array" ref="N788">IFERROR(IF(M788="Principal","LES_ACTIVE",LES_INACTIVE),0)</f>
        <v>LES_ACTIVE</v>
      </c>
      <c r="O788" s="23">
        <f t="shared" si="134"/>
        <v>16</v>
      </c>
      <c r="P788" s="23" t="str">
        <f t="shared" si="133"/>
        <v>00900422Principal</v>
      </c>
    </row>
    <row r="789" spans="1:16" ht="14.45" hidden="1">
      <c r="A789" s="26" t="s">
        <v>721</v>
      </c>
      <c r="B789" s="23" t="str">
        <f>IFERROR(VLOOKUP(A789,hoja!$A$2:$E$970,4,FALSE),0)</f>
        <v>ANTIOQUIA</v>
      </c>
      <c r="C789" s="23" t="str">
        <f>IFERROR(VLOOKUP(A789,hoja!$A$2:$E$1370,5,FALSE),0)</f>
        <v>RIONEGRO</v>
      </c>
      <c r="D789" s="23" t="str">
        <f>IFERROR(VLOOKUP(A789,hoja!A:D,3,FALSE),0)</f>
        <v>0090</v>
      </c>
      <c r="E789" s="23" t="s">
        <v>681</v>
      </c>
      <c r="F789" s="23" t="str">
        <f>IFERROR(VLOOKUP(E789,hoja!$A$2:$E$970,4,FALSE),0)</f>
        <v>CENTRO</v>
      </c>
      <c r="G789" s="23" t="str">
        <f>IFERROR(VLOOKUP(E789,hoja!$A$2:$E$970,5,FALSE),0)</f>
        <v>VILLAVICENCIO</v>
      </c>
      <c r="H789" s="103" t="str">
        <f>IFERROR(VLOOKUP(E789,hoja!A:C,3,FALSE),0)</f>
        <v>0393</v>
      </c>
      <c r="I789" s="24" t="str">
        <f t="shared" si="132"/>
        <v>00900393</v>
      </c>
      <c r="K789" s="23">
        <v>492</v>
      </c>
      <c r="L789" s="23" t="str">
        <f t="shared" si="140"/>
        <v>NACIONAL</v>
      </c>
      <c r="M789" s="23" t="s">
        <v>618</v>
      </c>
      <c r="N789" s="23" t="str" cm="1">
        <f t="array" ref="N789">IFERROR(IF(M789="Principal","LES_ACTIVE",LES_INACTIVE),0)</f>
        <v>LES_ACTIVE</v>
      </c>
      <c r="O789" s="23">
        <f t="shared" si="134"/>
        <v>16</v>
      </c>
      <c r="P789" s="23" t="str">
        <f t="shared" si="133"/>
        <v>00900393Principal</v>
      </c>
    </row>
    <row r="790" spans="1:16" ht="14.45" hidden="1">
      <c r="A790" s="26" t="s">
        <v>721</v>
      </c>
      <c r="B790" s="23" t="str">
        <f>IFERROR(VLOOKUP(A790,hoja!$A$2:$E$970,4,FALSE),0)</f>
        <v>ANTIOQUIA</v>
      </c>
      <c r="C790" s="23" t="str">
        <f>IFERROR(VLOOKUP(A790,hoja!$A$2:$E$1370,5,FALSE),0)</f>
        <v>RIONEGRO</v>
      </c>
      <c r="D790" s="23" t="str">
        <f>IFERROR(VLOOKUP(A790,hoja!A:D,3,FALSE),0)</f>
        <v>0090</v>
      </c>
      <c r="E790" s="23" t="s">
        <v>770</v>
      </c>
      <c r="F790" s="23" t="str">
        <f>IFERROR(VLOOKUP(E790,hoja!$A$2:$E$970,4,FALSE),0)</f>
        <v>ANTIOQUIA</v>
      </c>
      <c r="G790" s="23" t="str">
        <f>IFERROR(VLOOKUP(E790,hoja!$A$2:$E$970,5,FALSE),0)</f>
        <v>RIONEGRO</v>
      </c>
      <c r="H790" s="103" t="str">
        <f>IFERROR(VLOOKUP(E790,hoja!A:C,3,FALSE),0)</f>
        <v>3041</v>
      </c>
      <c r="I790" s="24" t="str">
        <f t="shared" si="132"/>
        <v>00903041</v>
      </c>
      <c r="J790" s="23">
        <v>0.50083333323709667</v>
      </c>
      <c r="K790" s="23">
        <v>23.974</v>
      </c>
      <c r="L790" s="23" t="str">
        <f t="shared" si="138"/>
        <v>REGIONAL</v>
      </c>
      <c r="M790" s="23" t="s">
        <v>618</v>
      </c>
      <c r="N790" s="23" t="str" cm="1">
        <f t="array" ref="N790">IFERROR(IF(M790="Principal","LES_ACTIVE",LES_INACTIVE),0)</f>
        <v>LES_ACTIVE</v>
      </c>
      <c r="O790" s="23">
        <f t="shared" si="134"/>
        <v>25</v>
      </c>
      <c r="P790" s="23" t="str">
        <f t="shared" si="133"/>
        <v>00903041Principal</v>
      </c>
    </row>
    <row r="791" spans="1:16" ht="14.45" hidden="1">
      <c r="A791" s="26" t="s">
        <v>721</v>
      </c>
      <c r="B791" s="23" t="str">
        <f>IFERROR(VLOOKUP(A791,hoja!$A$2:$E$970,4,FALSE),0)</f>
        <v>ANTIOQUIA</v>
      </c>
      <c r="C791" s="23" t="str">
        <f>IFERROR(VLOOKUP(A791,hoja!$A$2:$E$1370,5,FALSE),0)</f>
        <v>RIONEGRO</v>
      </c>
      <c r="D791" s="23" t="str">
        <f>IFERROR(VLOOKUP(A791,hoja!A:D,3,FALSE),0)</f>
        <v>0090</v>
      </c>
      <c r="E791" s="23" t="s">
        <v>804</v>
      </c>
      <c r="F791" s="23">
        <f>IFERROR(VLOOKUP(E791,hoja!$A$2:$E$970,4,FALSE),0)</f>
        <v>0</v>
      </c>
      <c r="G791" s="23">
        <f>IFERROR(VLOOKUP(E791,hoja!$A$2:$E$970,5,FALSE),0)</f>
        <v>0</v>
      </c>
      <c r="H791" s="103">
        <f>IFERROR(VLOOKUP(E791,hoja!A:C,3,FALSE),0)</f>
        <v>0</v>
      </c>
      <c r="I791" s="24" t="str">
        <f t="shared" si="132"/>
        <v>00900</v>
      </c>
      <c r="J791" s="23">
        <v>13.400000000023283</v>
      </c>
      <c r="K791" s="23">
        <v>36.021999999999998</v>
      </c>
      <c r="L791" s="23" t="str">
        <f>IF(B791=F791,"REGIONAL","NACIONAL")</f>
        <v>NACIONAL</v>
      </c>
      <c r="M791" s="23" t="s">
        <v>618</v>
      </c>
      <c r="N791" s="23" t="str" cm="1">
        <f t="array" ref="N791">IFERROR(IF(M791="Principal","LES_ACTIVE",LES_INACTIVE),0)</f>
        <v>LES_ACTIVE</v>
      </c>
      <c r="O791" s="23">
        <f t="shared" si="134"/>
        <v>25</v>
      </c>
      <c r="P791" s="23" t="str">
        <f t="shared" si="133"/>
        <v>00900Principal</v>
      </c>
    </row>
    <row r="792" spans="1:16" ht="14.45" hidden="1">
      <c r="A792" s="26" t="s">
        <v>721</v>
      </c>
      <c r="B792" s="23" t="str">
        <f>IFERROR(VLOOKUP(A792,hoja!$A$2:$E$970,4,FALSE),0)</f>
        <v>ANTIOQUIA</v>
      </c>
      <c r="C792" s="23" t="str">
        <f>IFERROR(VLOOKUP(A792,hoja!$A$2:$E$1370,5,FALSE),0)</f>
        <v>RIONEGRO</v>
      </c>
      <c r="D792" s="23" t="str">
        <f>IFERROR(VLOOKUP(A792,hoja!A:D,3,FALSE),0)</f>
        <v>0090</v>
      </c>
      <c r="E792" s="23" t="s">
        <v>617</v>
      </c>
      <c r="F792" s="23" t="str">
        <f>IFERROR(VLOOKUP(E792,hoja!$A$2:$E$970,4,FALSE),0)</f>
        <v>ANTIOQUIA</v>
      </c>
      <c r="G792" s="23" t="str">
        <f>IFERROR(VLOOKUP(E792,hoja!$A$2:$E$970,5,FALSE),0)</f>
        <v>MEDELLÍN</v>
      </c>
      <c r="H792" s="103">
        <f>IFERROR(VLOOKUP(E792,hoja!A:C,3,FALSE),0)</f>
        <v>50443</v>
      </c>
      <c r="I792" s="24" t="str">
        <f t="shared" si="132"/>
        <v>009050443</v>
      </c>
      <c r="J792" s="23">
        <v>1.2500000000582077</v>
      </c>
      <c r="K792" s="23">
        <v>51.802999999999997</v>
      </c>
      <c r="L792" s="23" t="s">
        <v>752</v>
      </c>
      <c r="M792" s="23" t="s">
        <v>618</v>
      </c>
      <c r="N792" s="23" t="str" cm="1">
        <f t="array" ref="N792">IFERROR(IF(M792="Principal","LES_ACTIVE",LES_INACTIVE),0)</f>
        <v>LES_ACTIVE</v>
      </c>
      <c r="O792" s="23">
        <f t="shared" si="134"/>
        <v>25</v>
      </c>
      <c r="P792" s="23" t="str">
        <f t="shared" si="133"/>
        <v>009050443Principal</v>
      </c>
    </row>
    <row r="793" spans="1:16" ht="14.45" hidden="1">
      <c r="A793" s="26" t="s">
        <v>721</v>
      </c>
      <c r="B793" s="23" t="str">
        <f>IFERROR(VLOOKUP(A793,hoja!$A$2:$E$970,4,FALSE),0)</f>
        <v>ANTIOQUIA</v>
      </c>
      <c r="C793" s="23" t="str">
        <f>IFERROR(VLOOKUP(A793,hoja!$A$2:$E$1370,5,FALSE),0)</f>
        <v>RIONEGRO</v>
      </c>
      <c r="D793" s="23" t="str">
        <f>IFERROR(VLOOKUP(A793,hoja!A:D,3,FALSE),0)</f>
        <v>0090</v>
      </c>
      <c r="E793" s="23" t="s">
        <v>653</v>
      </c>
      <c r="F793" s="23" t="str">
        <f>IFERROR(VLOOKUP(E793,hoja!$A$2:$E$970,4,FALSE),0)</f>
        <v>CENTRO</v>
      </c>
      <c r="G793" s="23" t="str">
        <f>IFERROR(VLOOKUP(E793,hoja!$A$2:$E$970,5,FALSE),0)</f>
        <v>MADRID</v>
      </c>
      <c r="H793" s="103" t="str">
        <f>IFERROR(VLOOKUP(E793,hoja!A:C,3,FALSE),0)</f>
        <v>2023</v>
      </c>
      <c r="I793" s="24" t="str">
        <f t="shared" si="132"/>
        <v>00902023</v>
      </c>
      <c r="K793" s="23">
        <v>350</v>
      </c>
      <c r="L793" s="23" t="str">
        <f>IF(B793=F793,"REGIONAL","NACIONAL")</f>
        <v>NACIONAL</v>
      </c>
      <c r="M793" s="23" t="s">
        <v>618</v>
      </c>
      <c r="N793" s="23" t="str" cm="1">
        <f t="array" ref="N793">IFERROR(IF(M793="Principal","LES_ACTIVE",LES_INACTIVE),0)</f>
        <v>LES_ACTIVE</v>
      </c>
      <c r="O793" s="23">
        <f t="shared" si="134"/>
        <v>16</v>
      </c>
      <c r="P793" s="23" t="str">
        <f t="shared" si="133"/>
        <v>00902023Principal</v>
      </c>
    </row>
    <row r="794" spans="1:16" ht="14.45" hidden="1">
      <c r="A794" s="26" t="s">
        <v>721</v>
      </c>
      <c r="B794" s="23" t="str">
        <f>IFERROR(VLOOKUP(A794,hoja!$A$2:$E$970,4,FALSE),0)</f>
        <v>ANTIOQUIA</v>
      </c>
      <c r="C794" s="23" t="str">
        <f>IFERROR(VLOOKUP(A794,hoja!$A$2:$E$1370,5,FALSE),0)</f>
        <v>RIONEGRO</v>
      </c>
      <c r="D794" s="23" t="str">
        <f>IFERROR(VLOOKUP(A794,hoja!A:D,3,FALSE),0)</f>
        <v>0090</v>
      </c>
      <c r="E794" s="23" t="s">
        <v>641</v>
      </c>
      <c r="F794" s="23" t="str">
        <f>IFERROR(VLOOKUP(E794,hoja!$A$2:$E$970,4,FALSE),0)</f>
        <v>ANTIOQUIA</v>
      </c>
      <c r="G794" s="23" t="str">
        <f>IFERROR(VLOOKUP(E794,hoja!$A$2:$E$970,5,FALSE),0)</f>
        <v>MEDELLÍN</v>
      </c>
      <c r="H794" s="103" t="str">
        <f>IFERROR(VLOOKUP(E794,hoja!A:C,3,FALSE),0)</f>
        <v>0079</v>
      </c>
      <c r="I794" s="24" t="str">
        <f t="shared" si="132"/>
        <v>00900079</v>
      </c>
      <c r="J794" s="23">
        <v>0.88333333341870457</v>
      </c>
      <c r="K794" s="23">
        <v>42.253</v>
      </c>
      <c r="L794" s="23" t="s">
        <v>752</v>
      </c>
      <c r="M794" s="23" t="s">
        <v>618</v>
      </c>
      <c r="N794" s="23" t="str" cm="1">
        <f t="array" ref="N794">IFERROR(IF(M794="Principal","LES_ACTIVE",LES_INACTIVE),0)</f>
        <v>LES_ACTIVE</v>
      </c>
      <c r="O794" s="23">
        <f t="shared" si="134"/>
        <v>25</v>
      </c>
      <c r="P794" s="23" t="str">
        <f t="shared" si="133"/>
        <v>00900079Principal</v>
      </c>
    </row>
    <row r="795" spans="1:16" ht="14.45" hidden="1">
      <c r="A795" s="26" t="s">
        <v>721</v>
      </c>
      <c r="B795" s="23" t="str">
        <f>IFERROR(VLOOKUP(A795,hoja!$A$2:$E$970,4,FALSE),0)</f>
        <v>ANTIOQUIA</v>
      </c>
      <c r="C795" s="23" t="str">
        <f>IFERROR(VLOOKUP(A795,hoja!$A$2:$E$1370,5,FALSE),0)</f>
        <v>RIONEGRO</v>
      </c>
      <c r="D795" s="23" t="str">
        <f>IFERROR(VLOOKUP(A795,hoja!A:D,3,FALSE),0)</f>
        <v>0090</v>
      </c>
      <c r="E795" s="23" t="s">
        <v>642</v>
      </c>
      <c r="F795" s="23" t="str">
        <f>IFERROR(VLOOKUP(E795,hoja!$A$2:$E$970,4,FALSE),0)</f>
        <v>COSTA</v>
      </c>
      <c r="G795" s="23" t="str">
        <f>IFERROR(VLOOKUP(E795,hoja!$A$2:$E$970,5,FALSE),0)</f>
        <v>BARRANQUILLA</v>
      </c>
      <c r="H795" s="103" t="str">
        <f>IFERROR(VLOOKUP(E795,hoja!A:C,3,FALSE),0)</f>
        <v>0111</v>
      </c>
      <c r="I795" s="24" t="str">
        <f t="shared" si="132"/>
        <v>00900111</v>
      </c>
      <c r="K795" s="23">
        <v>723</v>
      </c>
      <c r="L795" s="23" t="str">
        <f>IF(B795=F795,"REGIONAL","NACIONAL")</f>
        <v>NACIONAL</v>
      </c>
      <c r="M795" s="23" t="s">
        <v>618</v>
      </c>
      <c r="N795" s="23" t="str" cm="1">
        <f t="array" ref="N795">IFERROR(IF(M795="Principal","LES_ACTIVE",LES_INACTIVE),0)</f>
        <v>LES_ACTIVE</v>
      </c>
      <c r="O795" s="23">
        <f t="shared" si="134"/>
        <v>12</v>
      </c>
      <c r="P795" s="23" t="str">
        <f t="shared" si="133"/>
        <v>00900111Principal</v>
      </c>
    </row>
    <row r="796" spans="1:16" ht="14.45" hidden="1">
      <c r="A796" s="26" t="s">
        <v>721</v>
      </c>
      <c r="B796" s="23" t="str">
        <f>IFERROR(VLOOKUP(A796,hoja!$A$2:$E$970,4,FALSE),0)</f>
        <v>ANTIOQUIA</v>
      </c>
      <c r="C796" s="23" t="str">
        <f>IFERROR(VLOOKUP(A796,hoja!$A$2:$E$1370,5,FALSE),0)</f>
        <v>RIONEGRO</v>
      </c>
      <c r="D796" s="23" t="str">
        <f>IFERROR(VLOOKUP(A796,hoja!A:D,3,FALSE),0)</f>
        <v>0090</v>
      </c>
      <c r="E796" s="23" t="s">
        <v>672</v>
      </c>
      <c r="F796" s="23" t="str">
        <f>IFERROR(VLOOKUP(E796,hoja!$A$2:$E$970,4,FALSE),0)</f>
        <v>ANTIOQUIA</v>
      </c>
      <c r="G796" s="23" t="str">
        <f>IFERROR(VLOOKUP(E796,hoja!$A$2:$E$970,5,FALSE),0)</f>
        <v>MEDELLÍN</v>
      </c>
      <c r="H796" s="103" t="str">
        <f>IFERROR(VLOOKUP(E796,hoja!A:C,3,FALSE),0)</f>
        <v>0092</v>
      </c>
      <c r="I796" s="24" t="str">
        <f t="shared" si="132"/>
        <v>00900092</v>
      </c>
      <c r="J796" s="23">
        <v>1.1500000000814907</v>
      </c>
      <c r="K796" s="23">
        <v>50.634</v>
      </c>
      <c r="L796" s="23" t="s">
        <v>752</v>
      </c>
      <c r="M796" s="23" t="s">
        <v>618</v>
      </c>
      <c r="N796" s="23" t="str" cm="1">
        <f t="array" ref="N796">IFERROR(IF(M796="Principal","LES_ACTIVE",LES_INACTIVE),0)</f>
        <v>LES_ACTIVE</v>
      </c>
      <c r="O796" s="23">
        <f t="shared" si="134"/>
        <v>25</v>
      </c>
      <c r="P796" s="23" t="str">
        <f t="shared" si="133"/>
        <v>00900092Principal</v>
      </c>
    </row>
    <row r="797" spans="1:16" ht="14.45" hidden="1">
      <c r="A797" s="26" t="s">
        <v>721</v>
      </c>
      <c r="B797" s="23" t="str">
        <f>IFERROR(VLOOKUP(A797,hoja!$A$2:$E$970,4,FALSE),0)</f>
        <v>ANTIOQUIA</v>
      </c>
      <c r="C797" s="23" t="str">
        <f>IFERROR(VLOOKUP(A797,hoja!$A$2:$E$1370,5,FALSE),0)</f>
        <v>RIONEGRO</v>
      </c>
      <c r="D797" s="23" t="str">
        <f>IFERROR(VLOOKUP(A797,hoja!A:D,3,FALSE),0)</f>
        <v>0090</v>
      </c>
      <c r="E797" s="23" t="s">
        <v>644</v>
      </c>
      <c r="F797" s="23" t="str">
        <f>IFERROR(VLOOKUP(E797,hoja!$A$2:$E$970,4,FALSE),0)</f>
        <v>OCCIDENTE</v>
      </c>
      <c r="G797" s="23" t="str">
        <f>IFERROR(VLOOKUP(E797,hoja!$A$2:$E$970,5,FALSE),0)</f>
        <v>PEREIRA</v>
      </c>
      <c r="H797" s="103" t="str">
        <f>IFERROR(VLOOKUP(E797,hoja!A:C,3,FALSE),0)</f>
        <v>0198</v>
      </c>
      <c r="I797" s="24" t="str">
        <f t="shared" si="132"/>
        <v>00900198</v>
      </c>
      <c r="J797" s="23">
        <v>20.916666666744277</v>
      </c>
      <c r="K797" s="23">
        <v>287</v>
      </c>
      <c r="L797" s="23" t="str">
        <f>IF(B797=F797,"REGIONAL","NACIONAL")</f>
        <v>NACIONAL</v>
      </c>
      <c r="M797" s="23" t="s">
        <v>618</v>
      </c>
      <c r="N797" s="23" t="str" cm="1">
        <f t="array" ref="N797">IFERROR(IF(M797="Principal","LES_ACTIVE",LES_INACTIVE),0)</f>
        <v>LES_ACTIVE</v>
      </c>
      <c r="O797" s="23">
        <f t="shared" si="134"/>
        <v>16</v>
      </c>
      <c r="P797" s="23" t="str">
        <f t="shared" si="133"/>
        <v>00900198Principal</v>
      </c>
    </row>
    <row r="798" spans="1:16" ht="14.45" hidden="1">
      <c r="A798" s="26" t="s">
        <v>721</v>
      </c>
      <c r="B798" s="23" t="str">
        <f>IFERROR(VLOOKUP(A798,hoja!$A$2:$E$970,4,FALSE),0)</f>
        <v>ANTIOQUIA</v>
      </c>
      <c r="C798" s="23" t="str">
        <f>IFERROR(VLOOKUP(A798,hoja!$A$2:$E$1370,5,FALSE),0)</f>
        <v>RIONEGRO</v>
      </c>
      <c r="D798" s="23" t="str">
        <f>IFERROR(VLOOKUP(A798,hoja!A:D,3,FALSE),0)</f>
        <v>0090</v>
      </c>
      <c r="E798" s="23" t="s">
        <v>645</v>
      </c>
      <c r="F798" s="23" t="str">
        <f>IFERROR(VLOOKUP(E798,hoja!$A$2:$E$970,4,FALSE),0)</f>
        <v>OCCIDENTE</v>
      </c>
      <c r="G798" s="23" t="str">
        <f>IFERROR(VLOOKUP(E798,hoja!$A$2:$E$970,5,FALSE),0)</f>
        <v>CALI</v>
      </c>
      <c r="H798" s="103" t="str">
        <f>IFERROR(VLOOKUP(E798,hoja!A:C,3,FALSE),0)</f>
        <v>0410</v>
      </c>
      <c r="I798" s="24" t="str">
        <f t="shared" si="132"/>
        <v>00900410</v>
      </c>
      <c r="K798" s="23">
        <v>452.85899999999998</v>
      </c>
      <c r="L798" s="23" t="str">
        <f>IF(B798=F798,"REGIONAL","NACIONAL")</f>
        <v>NACIONAL</v>
      </c>
      <c r="M798" s="23" t="s">
        <v>618</v>
      </c>
      <c r="N798" s="23" t="str" cm="1">
        <f t="array" ref="N798">IFERROR(IF(M798="Principal","LES_ACTIVE",LES_INACTIVE),0)</f>
        <v>LES_ACTIVE</v>
      </c>
      <c r="O798" s="23">
        <f t="shared" si="134"/>
        <v>16</v>
      </c>
      <c r="P798" s="23" t="str">
        <f t="shared" si="133"/>
        <v>00900410Principal</v>
      </c>
    </row>
    <row r="799" spans="1:16" ht="14.45" hidden="1">
      <c r="A799" s="26" t="s">
        <v>721</v>
      </c>
      <c r="B799" s="23" t="str">
        <f>IFERROR(VLOOKUP(A799,hoja!$A$2:$E$970,4,FALSE),0)</f>
        <v>ANTIOQUIA</v>
      </c>
      <c r="C799" s="23" t="str">
        <f>IFERROR(VLOOKUP(A799,hoja!$A$2:$E$1370,5,FALSE),0)</f>
        <v>RIONEGRO</v>
      </c>
      <c r="D799" s="23" t="str">
        <f>IFERROR(VLOOKUP(A799,hoja!A:D,3,FALSE),0)</f>
        <v>0090</v>
      </c>
      <c r="E799" s="23" t="s">
        <v>787</v>
      </c>
      <c r="F799" s="23" t="str">
        <f>IFERROR(VLOOKUP(E799,hoja!$A$2:$E$970,4,FALSE),0)</f>
        <v>ANTIOQUIA</v>
      </c>
      <c r="G799" s="23" t="str">
        <f>IFERROR(VLOOKUP(E799,hoja!$A$2:$E$970,5,FALSE),0)</f>
        <v>PUERTO LIBRE</v>
      </c>
      <c r="H799" s="103" t="str">
        <f>IFERROR(VLOOKUP(E799,hoja!A:C,3,FALSE),0)</f>
        <v>10214</v>
      </c>
      <c r="I799" s="24" t="str">
        <f t="shared" si="132"/>
        <v>009010214</v>
      </c>
      <c r="J799" s="23">
        <v>4.2916666666860692</v>
      </c>
      <c r="K799" s="23">
        <v>168.917</v>
      </c>
      <c r="L799" s="23" t="str">
        <f t="shared" ref="L799:L814" si="141">IF(B799=F799,"REGIONAL","NACIONAL")</f>
        <v>REGIONAL</v>
      </c>
      <c r="M799" s="23" t="s">
        <v>618</v>
      </c>
      <c r="N799" s="23" t="str" cm="1">
        <f t="array" ref="N799">IFERROR(IF(M799="Principal","LES_ACTIVE",LES_INACTIVE),0)</f>
        <v>LES_ACTIVE</v>
      </c>
      <c r="O799" s="23">
        <f t="shared" si="134"/>
        <v>25</v>
      </c>
      <c r="P799" s="23" t="str">
        <f t="shared" si="133"/>
        <v>009010214Principal</v>
      </c>
    </row>
    <row r="800" spans="1:16" ht="14.45" hidden="1">
      <c r="A800" s="26" t="s">
        <v>721</v>
      </c>
      <c r="B800" s="23" t="str">
        <f>IFERROR(VLOOKUP(A800,hoja!$A$2:$E$970,4,FALSE),0)</f>
        <v>ANTIOQUIA</v>
      </c>
      <c r="C800" s="23" t="str">
        <f>IFERROR(VLOOKUP(A800,hoja!$A$2:$E$1370,5,FALSE),0)</f>
        <v>RIONEGRO</v>
      </c>
      <c r="D800" s="23" t="str">
        <f>IFERROR(VLOOKUP(A800,hoja!A:D,3,FALSE),0)</f>
        <v>0090</v>
      </c>
      <c r="E800" s="23" t="s">
        <v>788</v>
      </c>
      <c r="F800" s="23" t="str">
        <f>IFERROR(VLOOKUP(E800,hoja!$A$2:$E$970,4,FALSE),0)</f>
        <v>ANTIOQUIA</v>
      </c>
      <c r="G800" s="23" t="str">
        <f>IFERROR(VLOOKUP(E800,hoja!$A$2:$E$970,5,FALSE),0)</f>
        <v>RIONEGRO</v>
      </c>
      <c r="H800" s="103" t="str">
        <f>IFERROR(VLOOKUP(E800,hoja!A:C,3,FALSE),0)</f>
        <v>60027</v>
      </c>
      <c r="I800" s="24" t="str">
        <f t="shared" si="132"/>
        <v>009060027</v>
      </c>
      <c r="K800" s="23">
        <v>10</v>
      </c>
      <c r="L800" s="23" t="str">
        <f t="shared" si="141"/>
        <v>REGIONAL</v>
      </c>
      <c r="M800" s="23" t="s">
        <v>618</v>
      </c>
      <c r="N800" s="23" t="str" cm="1">
        <f t="array" ref="N800">IFERROR(IF(M800="Principal","LES_ACTIVE",LES_INACTIVE),0)</f>
        <v>LES_ACTIVE</v>
      </c>
      <c r="O800" s="23">
        <f t="shared" si="134"/>
        <v>25</v>
      </c>
      <c r="P800" s="23" t="str">
        <f t="shared" si="133"/>
        <v>009060027Principal</v>
      </c>
    </row>
    <row r="801" spans="1:16" ht="14.45" hidden="1">
      <c r="A801" s="26" t="s">
        <v>722</v>
      </c>
      <c r="B801" s="23" t="str">
        <f>IFERROR(VLOOKUP(A801,hoja!$A$2:$E$970,4,FALSE),0)</f>
        <v>ANTIOQUIA</v>
      </c>
      <c r="C801" s="23" t="str">
        <f>IFERROR(VLOOKUP(A801,hoja!$A$2:$E$1370,5,FALSE),0)</f>
        <v>SALDAÑA</v>
      </c>
      <c r="D801" s="23" t="str">
        <f>IFERROR(VLOOKUP(A801,hoja!A:D,3,FALSE),0)</f>
        <v>0386</v>
      </c>
      <c r="E801" s="23" t="s">
        <v>650</v>
      </c>
      <c r="F801" s="23" t="str">
        <f>IFERROR(VLOOKUP(E801,hoja!$A$2:$E$970,4,FALSE),0)</f>
        <v>OCCIDENTE</v>
      </c>
      <c r="G801" s="23" t="str">
        <f>IFERROR(VLOOKUP(E801,hoja!$A$2:$E$970,5,FALSE),0)</f>
        <v>CALOTO</v>
      </c>
      <c r="H801" s="103" t="str">
        <f>IFERROR(VLOOKUP(E801,hoja!A:C,3,FALSE),0)</f>
        <v>0445</v>
      </c>
      <c r="I801" s="24" t="str">
        <f t="shared" si="132"/>
        <v>03860445</v>
      </c>
      <c r="J801" s="23">
        <v>24.10000000015134</v>
      </c>
      <c r="K801" s="23">
        <v>360</v>
      </c>
      <c r="L801" s="23" t="str">
        <f>IF(B801=F801,"REGIONAL","NACIONAL")</f>
        <v>NACIONAL</v>
      </c>
      <c r="M801" s="23" t="s">
        <v>618</v>
      </c>
      <c r="N801" s="23" t="str" cm="1">
        <f t="array" ref="N801">IFERROR(IF(M801="Principal","LES_ACTIVE",LES_INACTIVE),0)</f>
        <v>LES_ACTIVE</v>
      </c>
      <c r="O801" s="23">
        <f t="shared" si="134"/>
        <v>16</v>
      </c>
      <c r="P801" s="23" t="str">
        <f t="shared" si="133"/>
        <v>03860445Principal</v>
      </c>
    </row>
    <row r="802" spans="1:16" ht="14.45" hidden="1">
      <c r="A802" s="26" t="s">
        <v>722</v>
      </c>
      <c r="B802" s="23" t="str">
        <f>IFERROR(VLOOKUP(A802,hoja!$A$2:$E$970,4,FALSE),0)</f>
        <v>ANTIOQUIA</v>
      </c>
      <c r="C802" s="23" t="str">
        <f>IFERROR(VLOOKUP(A802,hoja!$A$2:$E$1370,5,FALSE),0)</f>
        <v>SALDAÑA</v>
      </c>
      <c r="D802" s="23" t="str">
        <f>IFERROR(VLOOKUP(A802,hoja!A:D,3,FALSE),0)</f>
        <v>0386</v>
      </c>
      <c r="E802" s="23" t="s">
        <v>660</v>
      </c>
      <c r="F802" s="23" t="str">
        <f>IFERROR(VLOOKUP(E802,hoja!$A$2:$E$970,4,FALSE),0)</f>
        <v>CENTRO</v>
      </c>
      <c r="G802" s="23" t="str">
        <f>IFERROR(VLOOKUP(E802,hoja!$A$2:$E$970,5,FALSE),0)</f>
        <v>BOGOTÁ</v>
      </c>
      <c r="H802" s="103" t="str">
        <f>IFERROR(VLOOKUP(E802,hoja!A:C,3,FALSE),0)</f>
        <v>0035</v>
      </c>
      <c r="I802" s="24" t="str">
        <f t="shared" si="132"/>
        <v>03860035</v>
      </c>
      <c r="J802" s="23">
        <v>14.138333333248738</v>
      </c>
      <c r="K802" s="23">
        <v>197.55099999999999</v>
      </c>
      <c r="L802" s="23" t="str">
        <f t="shared" ref="L802:L811" si="142">IF(B802=F802,"REGIONAL","NACIONAL")</f>
        <v>NACIONAL</v>
      </c>
      <c r="M802" s="23" t="s">
        <v>618</v>
      </c>
      <c r="N802" s="23" t="str" cm="1">
        <f t="array" ref="N802">IFERROR(IF(M802="Principal","LES_ACTIVE",LES_INACTIVE),0)</f>
        <v>LES_ACTIVE</v>
      </c>
      <c r="O802" s="23">
        <f t="shared" si="134"/>
        <v>25</v>
      </c>
      <c r="P802" s="23" t="str">
        <f t="shared" si="133"/>
        <v>03860035Principal</v>
      </c>
    </row>
    <row r="803" spans="1:16" ht="14.45" hidden="1">
      <c r="A803" s="26" t="s">
        <v>722</v>
      </c>
      <c r="B803" s="23" t="str">
        <f>IFERROR(VLOOKUP(A803,hoja!$A$2:$E$970,4,FALSE),0)</f>
        <v>ANTIOQUIA</v>
      </c>
      <c r="C803" s="23" t="str">
        <f>IFERROR(VLOOKUP(A803,hoja!$A$2:$E$1370,5,FALSE),0)</f>
        <v>SALDAÑA</v>
      </c>
      <c r="D803" s="23" t="str">
        <f>IFERROR(VLOOKUP(A803,hoja!A:D,3,FALSE),0)</f>
        <v>0386</v>
      </c>
      <c r="E803" s="23" t="s">
        <v>710</v>
      </c>
      <c r="F803" s="23" t="str">
        <f>IFERROR(VLOOKUP(E803,hoja!$A$2:$E$970,4,FALSE),0)</f>
        <v>CENTRO</v>
      </c>
      <c r="G803" s="23" t="str">
        <f>IFERROR(VLOOKUP(E803,hoja!$A$2:$E$970,5,FALSE),0)</f>
        <v>LA MESA</v>
      </c>
      <c r="H803" s="103" t="str">
        <f>IFERROR(VLOOKUP(E803,hoja!A:C,3,FALSE),0)</f>
        <v>0024</v>
      </c>
      <c r="I803" s="24" t="str">
        <f t="shared" si="132"/>
        <v>03860024</v>
      </c>
      <c r="J803" s="23">
        <v>2.5499999999301508</v>
      </c>
      <c r="K803" s="23">
        <v>142.30099999999999</v>
      </c>
      <c r="L803" s="23" t="str">
        <f t="shared" si="142"/>
        <v>NACIONAL</v>
      </c>
      <c r="M803" s="23" t="s">
        <v>618</v>
      </c>
      <c r="N803" s="23" t="str" cm="1">
        <f t="array" ref="N803">IFERROR(IF(M803="Principal","LES_ACTIVE",LES_INACTIVE),0)</f>
        <v>LES_ACTIVE</v>
      </c>
      <c r="O803" s="23">
        <f t="shared" si="134"/>
        <v>25</v>
      </c>
      <c r="P803" s="23" t="str">
        <f t="shared" si="133"/>
        <v>03860024Principal</v>
      </c>
    </row>
    <row r="804" spans="1:16" ht="14.45" hidden="1">
      <c r="A804" s="26" t="s">
        <v>722</v>
      </c>
      <c r="B804" s="23" t="str">
        <f>IFERROR(VLOOKUP(A804,hoja!$A$2:$E$970,4,FALSE),0)</f>
        <v>ANTIOQUIA</v>
      </c>
      <c r="C804" s="23" t="str">
        <f>IFERROR(VLOOKUP(A804,hoja!$A$2:$E$1370,5,FALSE),0)</f>
        <v>SALDAÑA</v>
      </c>
      <c r="D804" s="23" t="str">
        <f>IFERROR(VLOOKUP(A804,hoja!A:D,3,FALSE),0)</f>
        <v>0386</v>
      </c>
      <c r="E804" s="23" t="s">
        <v>630</v>
      </c>
      <c r="F804" s="23" t="str">
        <f>IFERROR(VLOOKUP(E804,hoja!$A$2:$E$970,4,FALSE),0)</f>
        <v>CENTRO</v>
      </c>
      <c r="G804" s="23" t="str">
        <f>IFERROR(VLOOKUP(E804,hoja!$A$2:$E$970,5,FALSE),0)</f>
        <v>SESQUILÉ</v>
      </c>
      <c r="H804" s="103" t="str">
        <f>IFERROR(VLOOKUP(E804,hoja!A:C,3,FALSE),0)</f>
        <v>1501</v>
      </c>
      <c r="I804" s="24" t="str">
        <f t="shared" si="132"/>
        <v>03861501</v>
      </c>
      <c r="J804" s="23">
        <v>12.816666666534729</v>
      </c>
      <c r="K804" s="23">
        <v>247.03700000000001</v>
      </c>
      <c r="L804" s="23" t="str">
        <f t="shared" si="142"/>
        <v>NACIONAL</v>
      </c>
      <c r="M804" s="23" t="s">
        <v>618</v>
      </c>
      <c r="N804" s="23" t="str" cm="1">
        <f t="array" ref="N804">IFERROR(IF(M804="Principal","LES_ACTIVE",LES_INACTIVE),0)</f>
        <v>LES_ACTIVE</v>
      </c>
      <c r="O804" s="23">
        <f t="shared" si="134"/>
        <v>25</v>
      </c>
      <c r="P804" s="23" t="str">
        <f t="shared" si="133"/>
        <v>03861501Principal</v>
      </c>
    </row>
    <row r="805" spans="1:16" ht="14.45" hidden="1">
      <c r="A805" s="26" t="s">
        <v>722</v>
      </c>
      <c r="B805" s="23" t="str">
        <f>IFERROR(VLOOKUP(A805,hoja!$A$2:$E$970,4,FALSE),0)</f>
        <v>ANTIOQUIA</v>
      </c>
      <c r="C805" s="23" t="str">
        <f>IFERROR(VLOOKUP(A805,hoja!$A$2:$E$1370,5,FALSE),0)</f>
        <v>SALDAÑA</v>
      </c>
      <c r="D805" s="23" t="str">
        <f>IFERROR(VLOOKUP(A805,hoja!A:D,3,FALSE),0)</f>
        <v>0386</v>
      </c>
      <c r="E805" s="23" t="s">
        <v>634</v>
      </c>
      <c r="F805" s="23" t="str">
        <f>IFERROR(VLOOKUP(E805,hoja!$A$2:$E$970,4,FALSE),0)</f>
        <v>CENTRO</v>
      </c>
      <c r="G805" s="23" t="str">
        <f>IFERROR(VLOOKUP(E805,hoja!$A$2:$E$970,5,FALSE),0)</f>
        <v>BOGOTÁ</v>
      </c>
      <c r="H805" s="103" t="str">
        <f>IFERROR(VLOOKUP(E805,hoja!A:C,3,FALSE),0)</f>
        <v>0011</v>
      </c>
      <c r="I805" s="24" t="str">
        <f t="shared" si="132"/>
        <v>03860011</v>
      </c>
      <c r="J805" s="23">
        <v>5.3833333334187046</v>
      </c>
      <c r="K805" s="23">
        <v>173.37299999999999</v>
      </c>
      <c r="L805" s="23" t="str">
        <f t="shared" si="142"/>
        <v>NACIONAL</v>
      </c>
      <c r="M805" s="23" t="s">
        <v>618</v>
      </c>
      <c r="N805" s="23" t="str" cm="1">
        <f t="array" ref="N805">IFERROR(IF(M805="Principal","LES_ACTIVE",LES_INACTIVE),0)</f>
        <v>LES_ACTIVE</v>
      </c>
      <c r="O805" s="23">
        <f t="shared" si="134"/>
        <v>25</v>
      </c>
      <c r="P805" s="23" t="str">
        <f t="shared" si="133"/>
        <v>03860011Principal</v>
      </c>
    </row>
    <row r="806" spans="1:16" ht="14.45" hidden="1">
      <c r="A806" s="26" t="s">
        <v>722</v>
      </c>
      <c r="B806" s="23" t="str">
        <f>IFERROR(VLOOKUP(A806,hoja!$A$2:$E$970,4,FALSE),0)</f>
        <v>ANTIOQUIA</v>
      </c>
      <c r="C806" s="23" t="str">
        <f>IFERROR(VLOOKUP(A806,hoja!$A$2:$E$1370,5,FALSE),0)</f>
        <v>SALDAÑA</v>
      </c>
      <c r="D806" s="23" t="str">
        <f>IFERROR(VLOOKUP(A806,hoja!A:D,3,FALSE),0)</f>
        <v>0386</v>
      </c>
      <c r="E806" s="23" t="s">
        <v>635</v>
      </c>
      <c r="F806" s="23" t="str">
        <f>IFERROR(VLOOKUP(E806,hoja!$A$2:$E$970,4,FALSE),0)</f>
        <v>CENTRO</v>
      </c>
      <c r="G806" s="23" t="str">
        <f>IFERROR(VLOOKUP(E806,hoja!$A$2:$E$970,5,FALSE),0)</f>
        <v>BOGOTÁ</v>
      </c>
      <c r="H806" s="103" t="str">
        <f>IFERROR(VLOOKUP(E806,hoja!A:C,3,FALSE),0)</f>
        <v>0021</v>
      </c>
      <c r="I806" s="24" t="str">
        <f t="shared" si="132"/>
        <v>03860021</v>
      </c>
      <c r="J806" s="23">
        <v>5.2166666665580124</v>
      </c>
      <c r="K806" s="23">
        <v>180.322</v>
      </c>
      <c r="L806" s="23" t="str">
        <f t="shared" si="142"/>
        <v>NACIONAL</v>
      </c>
      <c r="M806" s="23" t="s">
        <v>618</v>
      </c>
      <c r="N806" s="23" t="str" cm="1">
        <f t="array" ref="N806">IFERROR(IF(M806="Principal","LES_ACTIVE",LES_INACTIVE),0)</f>
        <v>LES_ACTIVE</v>
      </c>
      <c r="O806" s="23">
        <f t="shared" si="134"/>
        <v>25</v>
      </c>
      <c r="P806" s="23" t="str">
        <f t="shared" si="133"/>
        <v>03860021Principal</v>
      </c>
    </row>
    <row r="807" spans="1:16" ht="14.45" hidden="1">
      <c r="A807" s="26" t="s">
        <v>722</v>
      </c>
      <c r="B807" s="23" t="str">
        <f>IFERROR(VLOOKUP(A807,hoja!$A$2:$E$970,4,FALSE),0)</f>
        <v>ANTIOQUIA</v>
      </c>
      <c r="C807" s="23" t="str">
        <f>IFERROR(VLOOKUP(A807,hoja!$A$2:$E$1370,5,FALSE),0)</f>
        <v>SALDAÑA</v>
      </c>
      <c r="D807" s="23" t="str">
        <f>IFERROR(VLOOKUP(A807,hoja!A:D,3,FALSE),0)</f>
        <v>0386</v>
      </c>
      <c r="E807" s="23" t="s">
        <v>679</v>
      </c>
      <c r="F807" s="23" t="str">
        <f>IFERROR(VLOOKUP(E807,hoja!$A$2:$E$970,4,FALSE),0)</f>
        <v>CENTRO</v>
      </c>
      <c r="G807" s="23" t="str">
        <f>IFERROR(VLOOKUP(E807,hoja!$A$2:$E$970,5,FALSE),0)</f>
        <v>NEIVA</v>
      </c>
      <c r="H807" s="103" t="str">
        <f>IFERROR(VLOOKUP(E807,hoja!A:C,3,FALSE),0)</f>
        <v>0385</v>
      </c>
      <c r="I807" s="24" t="str">
        <f t="shared" si="132"/>
        <v>03860385</v>
      </c>
      <c r="J807" s="23">
        <v>3</v>
      </c>
      <c r="K807" s="23">
        <v>127.53100000000001</v>
      </c>
      <c r="L807" s="23" t="str">
        <f t="shared" si="142"/>
        <v>NACIONAL</v>
      </c>
      <c r="M807" s="23" t="s">
        <v>618</v>
      </c>
      <c r="N807" s="23" t="str" cm="1">
        <f t="array" ref="N807">IFERROR(IF(M807="Principal","LES_ACTIVE",LES_INACTIVE),0)</f>
        <v>LES_ACTIVE</v>
      </c>
      <c r="O807" s="23">
        <f t="shared" si="134"/>
        <v>25</v>
      </c>
      <c r="P807" s="23" t="str">
        <f t="shared" si="133"/>
        <v>03860385Principal</v>
      </c>
    </row>
    <row r="808" spans="1:16" ht="14.45" hidden="1">
      <c r="A808" s="26" t="s">
        <v>722</v>
      </c>
      <c r="B808" s="23" t="str">
        <f>IFERROR(VLOOKUP(A808,hoja!$A$2:$E$970,4,FALSE),0)</f>
        <v>ANTIOQUIA</v>
      </c>
      <c r="C808" s="23" t="str">
        <f>IFERROR(VLOOKUP(A808,hoja!$A$2:$E$1370,5,FALSE),0)</f>
        <v>SALDAÑA</v>
      </c>
      <c r="D808" s="23" t="str">
        <f>IFERROR(VLOOKUP(A808,hoja!A:D,3,FALSE),0)</f>
        <v>0386</v>
      </c>
      <c r="E808" s="23" t="s">
        <v>644</v>
      </c>
      <c r="F808" s="23" t="str">
        <f>IFERROR(VLOOKUP(E808,hoja!$A$2:$E$970,4,FALSE),0)</f>
        <v>OCCIDENTE</v>
      </c>
      <c r="G808" s="23" t="str">
        <f>IFERROR(VLOOKUP(E808,hoja!$A$2:$E$970,5,FALSE),0)</f>
        <v>PEREIRA</v>
      </c>
      <c r="H808" s="103" t="str">
        <f>IFERROR(VLOOKUP(E808,hoja!A:C,3,FALSE),0)</f>
        <v>0198</v>
      </c>
      <c r="I808" s="24" t="str">
        <f t="shared" si="132"/>
        <v>03860198</v>
      </c>
      <c r="J808" s="23">
        <v>15.499999999883585</v>
      </c>
      <c r="K808" s="23">
        <v>209</v>
      </c>
      <c r="L808" s="23" t="str">
        <f t="shared" si="142"/>
        <v>NACIONAL</v>
      </c>
      <c r="M808" s="23" t="s">
        <v>618</v>
      </c>
      <c r="N808" s="23" t="str" cm="1">
        <f t="array" ref="N808">IFERROR(IF(M808="Principal","LES_ACTIVE",LES_INACTIVE),0)</f>
        <v>LES_ACTIVE</v>
      </c>
      <c r="O808" s="23">
        <f t="shared" si="134"/>
        <v>25</v>
      </c>
      <c r="P808" s="23" t="str">
        <f t="shared" si="133"/>
        <v>03860198Principal</v>
      </c>
    </row>
    <row r="809" spans="1:16" ht="14.45" hidden="1">
      <c r="A809" s="26" t="s">
        <v>722</v>
      </c>
      <c r="B809" s="23" t="str">
        <f>IFERROR(VLOOKUP(A809,hoja!$A$2:$E$970,4,FALSE),0)</f>
        <v>ANTIOQUIA</v>
      </c>
      <c r="C809" s="23" t="str">
        <f>IFERROR(VLOOKUP(A809,hoja!$A$2:$E$1370,5,FALSE),0)</f>
        <v>SALDAÑA</v>
      </c>
      <c r="D809" s="23" t="str">
        <f>IFERROR(VLOOKUP(A809,hoja!A:D,3,FALSE),0)</f>
        <v>0386</v>
      </c>
      <c r="E809" s="23" t="s">
        <v>645</v>
      </c>
      <c r="F809" s="23" t="str">
        <f>IFERROR(VLOOKUP(E809,hoja!$A$2:$E$970,4,FALSE),0)</f>
        <v>OCCIDENTE</v>
      </c>
      <c r="G809" s="23" t="str">
        <f>IFERROR(VLOOKUP(E809,hoja!$A$2:$E$970,5,FALSE),0)</f>
        <v>CALI</v>
      </c>
      <c r="H809" s="103" t="str">
        <f>IFERROR(VLOOKUP(E809,hoja!A:C,3,FALSE),0)</f>
        <v>0410</v>
      </c>
      <c r="I809" s="24" t="str">
        <f t="shared" si="132"/>
        <v>03860410</v>
      </c>
      <c r="J809" s="23">
        <v>19.5</v>
      </c>
      <c r="K809" s="23">
        <v>341.04300000000001</v>
      </c>
      <c r="L809" s="23" t="str">
        <f t="shared" si="142"/>
        <v>NACIONAL</v>
      </c>
      <c r="M809" s="23" t="s">
        <v>618</v>
      </c>
      <c r="N809" s="23" t="str" cm="1">
        <f t="array" ref="N809">IFERROR(IF(M809="Principal","LES_ACTIVE",LES_INACTIVE),0)</f>
        <v>LES_ACTIVE</v>
      </c>
      <c r="O809" s="23">
        <f t="shared" si="134"/>
        <v>16</v>
      </c>
      <c r="P809" s="23" t="str">
        <f t="shared" si="133"/>
        <v>03860410Principal</v>
      </c>
    </row>
    <row r="810" spans="1:16" hidden="1">
      <c r="A810" s="23" t="s">
        <v>628</v>
      </c>
      <c r="B810" s="23" t="str">
        <f>IFERROR(VLOOKUP(A810,hoja!$A$2:$E$970,4,FALSE),0)</f>
        <v>ANTIOQUIA</v>
      </c>
      <c r="C810" s="23" t="str">
        <f>IFERROR(VLOOKUP(A810,hoja!$A$2:$E$1370,5,FALSE),0)</f>
        <v>SANTA FE DE ANTIOQUIA</v>
      </c>
      <c r="D810" s="23" t="str">
        <f>IFERROR(VLOOKUP(A810,hoja!A:D,3,FALSE),0)</f>
        <v>0080</v>
      </c>
      <c r="E810" s="23" t="s">
        <v>635</v>
      </c>
      <c r="F810" s="23" t="str">
        <f>IFERROR(VLOOKUP(E810,hoja!$A$2:$E$970,4,FALSE),0)</f>
        <v>CENTRO</v>
      </c>
      <c r="G810" s="23" t="str">
        <f>IFERROR(VLOOKUP(E810,hoja!$A$2:$E$970,5,FALSE),0)</f>
        <v>BOGOTÁ</v>
      </c>
      <c r="H810" s="103" t="str">
        <f>IFERROR(VLOOKUP(E810,hoja!A:C,3,FALSE),0)</f>
        <v>0021</v>
      </c>
      <c r="I810" s="24" t="str">
        <f t="shared" si="132"/>
        <v>00800021</v>
      </c>
      <c r="J810" s="23">
        <v>25.149999999994179</v>
      </c>
      <c r="K810" s="23">
        <v>478.86900000000003</v>
      </c>
      <c r="L810" s="23" t="str">
        <f t="shared" si="142"/>
        <v>NACIONAL</v>
      </c>
      <c r="M810" s="23" t="s">
        <v>805</v>
      </c>
      <c r="N810" s="23" t="s">
        <v>622</v>
      </c>
      <c r="O810" s="23">
        <f t="shared" si="134"/>
        <v>16</v>
      </c>
      <c r="P810" s="23" t="str">
        <f t="shared" si="133"/>
        <v>00800021Principal-Facatativa</v>
      </c>
    </row>
    <row r="811" spans="1:16" hidden="1">
      <c r="A811" s="23" t="s">
        <v>628</v>
      </c>
      <c r="B811" s="23" t="str">
        <f>IFERROR(VLOOKUP(A811,hoja!$A$2:$E$970,4,FALSE),0)</f>
        <v>ANTIOQUIA</v>
      </c>
      <c r="C811" s="23" t="str">
        <f>IFERROR(VLOOKUP(A811,hoja!$A$2:$E$1370,5,FALSE),0)</f>
        <v>SANTA FE DE ANTIOQUIA</v>
      </c>
      <c r="D811" s="23" t="str">
        <f>IFERROR(VLOOKUP(A811,hoja!A:D,3,FALSE),0)</f>
        <v>0080</v>
      </c>
      <c r="E811" s="23" t="s">
        <v>667</v>
      </c>
      <c r="F811" s="23" t="str">
        <f>IFERROR(VLOOKUP(E811,hoja!$A$2:$E$970,4,FALSE),0)</f>
        <v>COSTA</v>
      </c>
      <c r="G811" s="23" t="str">
        <f>IFERROR(VLOOKUP(E811,hoja!$A$2:$E$970,5,FALSE),0)</f>
        <v>MONTERÍA</v>
      </c>
      <c r="H811" s="103" t="str">
        <f>IFERROR(VLOOKUP(E811,hoja!A:C,3,FALSE),0)</f>
        <v>0381</v>
      </c>
      <c r="I811" s="24" t="str">
        <f t="shared" si="132"/>
        <v>00800381</v>
      </c>
      <c r="K811" s="23">
        <v>468</v>
      </c>
      <c r="L811" s="23" t="str">
        <f t="shared" si="142"/>
        <v>NACIONAL</v>
      </c>
      <c r="M811" s="23" t="s">
        <v>662</v>
      </c>
      <c r="N811" s="23" t="s">
        <v>622</v>
      </c>
      <c r="O811" s="23">
        <f t="shared" si="134"/>
        <v>16</v>
      </c>
      <c r="P811" s="23" t="str">
        <f t="shared" si="133"/>
        <v>00800381Uraba</v>
      </c>
    </row>
    <row r="812" spans="1:16" hidden="1">
      <c r="A812" s="23" t="s">
        <v>628</v>
      </c>
      <c r="B812" s="23" t="str">
        <f>IFERROR(VLOOKUP(A812,hoja!$A$2:$E$970,4,FALSE),0)</f>
        <v>ANTIOQUIA</v>
      </c>
      <c r="C812" s="23" t="str">
        <f>IFERROR(VLOOKUP(A812,hoja!$A$2:$E$1370,5,FALSE),0)</f>
        <v>SANTA FE DE ANTIOQUIA</v>
      </c>
      <c r="D812" s="23" t="str">
        <f>IFERROR(VLOOKUP(A812,hoja!A:D,3,FALSE),0)</f>
        <v>0080</v>
      </c>
      <c r="E812" s="23" t="s">
        <v>641</v>
      </c>
      <c r="F812" s="23" t="str">
        <f>IFERROR(VLOOKUP(E812,hoja!$A$2:$E$970,4,FALSE),0)</f>
        <v>ANTIOQUIA</v>
      </c>
      <c r="G812" s="23" t="str">
        <f>IFERROR(VLOOKUP(E812,hoja!$A$2:$E$970,5,FALSE),0)</f>
        <v>MEDELLÍN</v>
      </c>
      <c r="H812" s="103" t="str">
        <f>IFERROR(VLOOKUP(E812,hoja!A:C,3,FALSE),0)</f>
        <v>0079</v>
      </c>
      <c r="I812" s="24" t="str">
        <f t="shared" si="132"/>
        <v>00800079</v>
      </c>
      <c r="J812" s="23">
        <v>1.6602777777879965</v>
      </c>
      <c r="K812" s="23">
        <v>62.274999999999999</v>
      </c>
      <c r="L812" s="23" t="str">
        <f t="shared" si="141"/>
        <v>REGIONAL</v>
      </c>
      <c r="M812" s="23" t="s">
        <v>618</v>
      </c>
      <c r="N812" s="23" t="str" cm="1">
        <f t="array" ref="N812">IFERROR(IF(M812="Principal","LES_ACTIVE",LES_INACTIVE),0)</f>
        <v>LES_ACTIVE</v>
      </c>
      <c r="O812" s="23">
        <f t="shared" si="134"/>
        <v>25</v>
      </c>
      <c r="P812" s="23" t="str">
        <f t="shared" si="133"/>
        <v>00800079Principal</v>
      </c>
    </row>
    <row r="813" spans="1:16" hidden="1">
      <c r="A813" s="23" t="s">
        <v>628</v>
      </c>
      <c r="B813" s="23" t="str">
        <f>IFERROR(VLOOKUP(A813,hoja!$A$2:$E$970,4,FALSE),0)</f>
        <v>ANTIOQUIA</v>
      </c>
      <c r="C813" s="23" t="str">
        <f>IFERROR(VLOOKUP(A813,hoja!$A$2:$E$1370,5,FALSE),0)</f>
        <v>SANTA FE DE ANTIOQUIA</v>
      </c>
      <c r="D813" s="23" t="str">
        <f>IFERROR(VLOOKUP(A813,hoja!A:D,3,FALSE),0)</f>
        <v>0080</v>
      </c>
      <c r="E813" s="23" t="s">
        <v>642</v>
      </c>
      <c r="F813" s="23" t="str">
        <f>IFERROR(VLOOKUP(E813,hoja!$A$2:$E$970,4,FALSE),0)</f>
        <v>COSTA</v>
      </c>
      <c r="G813" s="23" t="str">
        <f>IFERROR(VLOOKUP(E813,hoja!$A$2:$E$970,5,FALSE),0)</f>
        <v>BARRANQUILLA</v>
      </c>
      <c r="H813" s="103" t="str">
        <f>IFERROR(VLOOKUP(E813,hoja!A:C,3,FALSE),0)</f>
        <v>0111</v>
      </c>
      <c r="I813" s="24" t="str">
        <f t="shared" si="132"/>
        <v>00800111</v>
      </c>
      <c r="K813" s="23">
        <v>788</v>
      </c>
      <c r="L813" s="23" t="str">
        <f>IF(B813=F813,"REGIONAL","NACIONAL")</f>
        <v>NACIONAL</v>
      </c>
      <c r="M813" s="23" t="s">
        <v>662</v>
      </c>
      <c r="N813" s="23" t="s">
        <v>622</v>
      </c>
      <c r="O813" s="23">
        <f t="shared" si="134"/>
        <v>12</v>
      </c>
      <c r="P813" s="23" t="str">
        <f t="shared" si="133"/>
        <v>00800111Uraba</v>
      </c>
    </row>
    <row r="814" spans="1:16" hidden="1">
      <c r="A814" s="23" t="s">
        <v>628</v>
      </c>
      <c r="B814" s="23" t="str">
        <f>IFERROR(VLOOKUP(A814,hoja!$A$2:$E$970,4,FALSE),0)</f>
        <v>ANTIOQUIA</v>
      </c>
      <c r="C814" s="23" t="str">
        <f>IFERROR(VLOOKUP(A814,hoja!$A$2:$E$1370,5,FALSE),0)</f>
        <v>SANTA FE DE ANTIOQUIA</v>
      </c>
      <c r="D814" s="23" t="str">
        <f>IFERROR(VLOOKUP(A814,hoja!A:D,3,FALSE),0)</f>
        <v>0080</v>
      </c>
      <c r="E814" s="23" t="s">
        <v>672</v>
      </c>
      <c r="F814" s="23" t="str">
        <f>IFERROR(VLOOKUP(E814,hoja!$A$2:$E$970,4,FALSE),0)</f>
        <v>ANTIOQUIA</v>
      </c>
      <c r="G814" s="23" t="str">
        <f>IFERROR(VLOOKUP(E814,hoja!$A$2:$E$970,5,FALSE),0)</f>
        <v>MEDELLÍN</v>
      </c>
      <c r="H814" s="103" t="str">
        <f>IFERROR(VLOOKUP(E814,hoja!A:C,3,FALSE),0)</f>
        <v>0092</v>
      </c>
      <c r="I814" s="24" t="str">
        <f t="shared" si="132"/>
        <v>00800092</v>
      </c>
      <c r="J814" s="23">
        <v>1.4000000000232831</v>
      </c>
      <c r="K814" s="23">
        <v>57.981999999999999</v>
      </c>
      <c r="L814" s="23" t="str">
        <f t="shared" si="141"/>
        <v>REGIONAL</v>
      </c>
      <c r="M814" s="23" t="s">
        <v>618</v>
      </c>
      <c r="N814" s="23" t="str" cm="1">
        <f t="array" ref="N814">IFERROR(IF(M814="Principal","LES_ACTIVE",LES_INACTIVE),0)</f>
        <v>LES_ACTIVE</v>
      </c>
      <c r="O814" s="23">
        <f t="shared" si="134"/>
        <v>25</v>
      </c>
      <c r="P814" s="23" t="str">
        <f t="shared" si="133"/>
        <v>00800092Principal</v>
      </c>
    </row>
    <row r="815" spans="1:16" ht="14.45" hidden="1">
      <c r="A815" s="26" t="s">
        <v>723</v>
      </c>
      <c r="B815" s="23" t="str">
        <f>IFERROR(VLOOKUP(A815,hoja!$A$2:$E$970,4,FALSE),0)</f>
        <v>COSTA</v>
      </c>
      <c r="C815" s="23" t="str">
        <f>IFERROR(VLOOKUP(A815,hoja!$A$2:$E$1370,5,FALSE),0)</f>
        <v>SANTA MARTA</v>
      </c>
      <c r="D815" s="23" t="str">
        <f>IFERROR(VLOOKUP(A815,hoja!A:D,3,FALSE),0)</f>
        <v>0118</v>
      </c>
      <c r="E815" s="23" t="s">
        <v>683</v>
      </c>
      <c r="F815" s="23" t="str">
        <f>IFERROR(VLOOKUP(E815,hoja!$A$2:$E$970,4,FALSE),0)</f>
        <v>OCCIDENTE</v>
      </c>
      <c r="G815" s="23" t="str">
        <f>IFERROR(VLOOKUP(E815,hoja!$A$2:$E$970,5,FALSE),0)</f>
        <v>BUGA</v>
      </c>
      <c r="H815" s="103" t="str">
        <f>IFERROR(VLOOKUP(E815,hoja!A:C,3,FALSE),0)</f>
        <v>0411</v>
      </c>
      <c r="I815" s="24" t="str">
        <f t="shared" si="132"/>
        <v>01180411</v>
      </c>
      <c r="K815" s="23">
        <v>1142</v>
      </c>
      <c r="L815" s="23" t="str">
        <f>IF(B815=F815,"REGIONAL","NACIONAL")</f>
        <v>NACIONAL</v>
      </c>
      <c r="M815" s="23" t="s">
        <v>618</v>
      </c>
      <c r="N815" s="23" t="str" cm="1">
        <f t="array" ref="N815">IFERROR(IF(M815="Principal","LES_ACTIVE",LES_INACTIVE),0)</f>
        <v>LES_ACTIVE</v>
      </c>
      <c r="O815" s="23">
        <f t="shared" si="134"/>
        <v>6</v>
      </c>
      <c r="P815" s="23" t="str">
        <f t="shared" si="133"/>
        <v>01180411Principal</v>
      </c>
    </row>
    <row r="816" spans="1:16" ht="14.45" hidden="1">
      <c r="A816" s="26" t="s">
        <v>723</v>
      </c>
      <c r="B816" s="23" t="str">
        <f>IFERROR(VLOOKUP(A816,hoja!$A$2:$E$970,4,FALSE),0)</f>
        <v>COSTA</v>
      </c>
      <c r="C816" s="23" t="str">
        <f>IFERROR(VLOOKUP(A816,hoja!$A$2:$E$1370,5,FALSE),0)</f>
        <v>SANTA MARTA</v>
      </c>
      <c r="D816" s="23" t="str">
        <f>IFERROR(VLOOKUP(A816,hoja!A:D,3,FALSE),0)</f>
        <v>0118</v>
      </c>
      <c r="E816" s="23" t="s">
        <v>660</v>
      </c>
      <c r="F816" s="23" t="str">
        <f>IFERROR(VLOOKUP(E816,hoja!$A$2:$E$970,4,FALSE),0)</f>
        <v>CENTRO</v>
      </c>
      <c r="G816" s="23" t="str">
        <f>IFERROR(VLOOKUP(E816,hoja!$A$2:$E$970,5,FALSE),0)</f>
        <v>BOGOTÁ</v>
      </c>
      <c r="H816" s="103" t="str">
        <f>IFERROR(VLOOKUP(E816,hoja!A:C,3,FALSE),0)</f>
        <v>0035</v>
      </c>
      <c r="I816" s="24" t="str">
        <f t="shared" si="132"/>
        <v>01180035</v>
      </c>
      <c r="J816" s="23">
        <v>71.050277777714655</v>
      </c>
      <c r="K816" s="23">
        <v>947.44799999999998</v>
      </c>
      <c r="L816" s="23" t="str">
        <f t="shared" ref="L816:L817" si="143">IF(B816=F816,"REGIONAL","NACIONAL")</f>
        <v>NACIONAL</v>
      </c>
      <c r="M816" s="23" t="s">
        <v>674</v>
      </c>
      <c r="N816" s="23" t="s">
        <v>624</v>
      </c>
      <c r="O816" s="23">
        <f t="shared" si="134"/>
        <v>8</v>
      </c>
      <c r="P816" s="23" t="str">
        <f t="shared" si="133"/>
        <v>01180035La Vega</v>
      </c>
    </row>
    <row r="817" spans="1:16" ht="14.45" hidden="1">
      <c r="A817" s="26" t="s">
        <v>723</v>
      </c>
      <c r="B817" s="23" t="str">
        <f>IFERROR(VLOOKUP(A817,hoja!$A$2:$E$970,4,FALSE),0)</f>
        <v>COSTA</v>
      </c>
      <c r="C817" s="23" t="str">
        <f>IFERROR(VLOOKUP(A817,hoja!$A$2:$E$1370,5,FALSE),0)</f>
        <v>SANTA MARTA</v>
      </c>
      <c r="D817" s="23" t="str">
        <f>IFERROR(VLOOKUP(A817,hoja!A:D,3,FALSE),0)</f>
        <v>0118</v>
      </c>
      <c r="E817" s="23" t="s">
        <v>660</v>
      </c>
      <c r="F817" s="23" t="str">
        <f>IFERROR(VLOOKUP(E817,hoja!$A$2:$E$970,4,FALSE),0)</f>
        <v>CENTRO</v>
      </c>
      <c r="G817" s="23" t="str">
        <f>IFERROR(VLOOKUP(E817,hoja!$A$2:$E$970,5,FALSE),0)</f>
        <v>BOGOTÁ</v>
      </c>
      <c r="H817" s="103" t="str">
        <f>IFERROR(VLOOKUP(E817,hoja!A:C,3,FALSE),0)</f>
        <v>0035</v>
      </c>
      <c r="I817" s="24" t="str">
        <f t="shared" si="132"/>
        <v>01180035</v>
      </c>
      <c r="K817" s="23">
        <v>947</v>
      </c>
      <c r="L817" s="23" t="str">
        <f t="shared" si="143"/>
        <v>NACIONAL</v>
      </c>
      <c r="M817" s="23" t="s">
        <v>623</v>
      </c>
      <c r="N817" s="23" t="s">
        <v>624</v>
      </c>
      <c r="O817" s="23">
        <f t="shared" si="134"/>
        <v>8</v>
      </c>
      <c r="P817" s="23" t="str">
        <f t="shared" si="133"/>
        <v>01180035Facatativa</v>
      </c>
    </row>
    <row r="818" spans="1:16" ht="14.45" hidden="1">
      <c r="A818" s="26" t="s">
        <v>723</v>
      </c>
      <c r="B818" s="23" t="str">
        <f>IFERROR(VLOOKUP(A818,hoja!$A$2:$E$970,4,FALSE),0)</f>
        <v>COSTA</v>
      </c>
      <c r="C818" s="23" t="str">
        <f>IFERROR(VLOOKUP(A818,hoja!$A$2:$E$1370,5,FALSE),0)</f>
        <v>SANTA MARTA</v>
      </c>
      <c r="D818" s="23" t="str">
        <f>IFERROR(VLOOKUP(A818,hoja!A:D,3,FALSE),0)</f>
        <v>0118</v>
      </c>
      <c r="E818" s="23" t="s">
        <v>661</v>
      </c>
      <c r="F818" s="23" t="str">
        <f>IFERROR(VLOOKUP(E818,hoja!$A$2:$E$970,4,FALSE),0)</f>
        <v>COSTA</v>
      </c>
      <c r="G818" s="23" t="str">
        <f>IFERROR(VLOOKUP(E818,hoja!$A$2:$E$970,5,FALSE),0)</f>
        <v>CARTAGENA</v>
      </c>
      <c r="H818" s="103" t="str">
        <f>IFERROR(VLOOKUP(E818,hoja!A:C,3,FALSE),0)</f>
        <v>0113</v>
      </c>
      <c r="I818" s="24" t="str">
        <f t="shared" si="132"/>
        <v>01180113</v>
      </c>
      <c r="J818" s="23">
        <v>13.950000000069849</v>
      </c>
      <c r="K818" s="23">
        <v>251</v>
      </c>
      <c r="L818" s="23" t="str">
        <f t="shared" ref="L818:L823" si="144">IF(B818=F818,"REGIONAL","NACIONAL")</f>
        <v>REGIONAL</v>
      </c>
      <c r="M818" s="23" t="s">
        <v>618</v>
      </c>
      <c r="N818" s="23" t="str" cm="1">
        <f t="array" ref="N818">IFERROR(IF(M818="Principal","LES_ACTIVE",LES_INACTIVE),0)</f>
        <v>LES_ACTIVE</v>
      </c>
      <c r="O818" s="23">
        <f t="shared" si="134"/>
        <v>16</v>
      </c>
      <c r="P818" s="23" t="str">
        <f t="shared" si="133"/>
        <v>01180113Principal</v>
      </c>
    </row>
    <row r="819" spans="1:16" ht="14.45" hidden="1">
      <c r="A819" s="26" t="s">
        <v>723</v>
      </c>
      <c r="B819" s="23" t="str">
        <f>IFERROR(VLOOKUP(A819,hoja!$A$2:$E$970,4,FALSE),0)</f>
        <v>COSTA</v>
      </c>
      <c r="C819" s="23" t="str">
        <f>IFERROR(VLOOKUP(A819,hoja!$A$2:$E$1370,5,FALSE),0)</f>
        <v>SANTA MARTA</v>
      </c>
      <c r="D819" s="23" t="str">
        <f>IFERROR(VLOOKUP(A819,hoja!A:D,3,FALSE),0)</f>
        <v>0118</v>
      </c>
      <c r="E819" s="23" t="s">
        <v>655</v>
      </c>
      <c r="F819" s="23" t="str">
        <f>IFERROR(VLOOKUP(E819,hoja!$A$2:$E$970,4,FALSE),0)</f>
        <v>ANTIOQUIA</v>
      </c>
      <c r="G819" s="23" t="str">
        <f>IFERROR(VLOOKUP(E819,hoja!$A$2:$E$970,5,FALSE),0)</f>
        <v>MEDELLÍN</v>
      </c>
      <c r="H819" s="103" t="str">
        <f>IFERROR(VLOOKUP(E819,hoja!A:C,3,FALSE),0)</f>
        <v>0292</v>
      </c>
      <c r="I819" s="24" t="str">
        <f t="shared" si="132"/>
        <v>01180292</v>
      </c>
      <c r="K819" s="23">
        <v>847</v>
      </c>
      <c r="L819" s="23" t="str">
        <f>IF(B819=F819,"REGIONAL","NACIONAL")</f>
        <v>NACIONAL</v>
      </c>
      <c r="M819" s="23" t="s">
        <v>618</v>
      </c>
      <c r="N819" s="23" t="str" cm="1">
        <f t="array" ref="N819">IFERROR(IF(M819="Principal","LES_ACTIVE",LES_INACTIVE),0)</f>
        <v>LES_ACTIVE</v>
      </c>
      <c r="O819" s="23">
        <f t="shared" si="134"/>
        <v>8</v>
      </c>
      <c r="P819" s="23" t="str">
        <f t="shared" si="133"/>
        <v>01180292Principal</v>
      </c>
    </row>
    <row r="820" spans="1:16" ht="14.45" hidden="1">
      <c r="A820" s="26" t="s">
        <v>723</v>
      </c>
      <c r="B820" s="23" t="str">
        <f>IFERROR(VLOOKUP(A820,hoja!$A$2:$E$970,4,FALSE),0)</f>
        <v>COSTA</v>
      </c>
      <c r="C820" s="23" t="str">
        <f>IFERROR(VLOOKUP(A820,hoja!$A$2:$E$1370,5,FALSE),0)</f>
        <v>SANTA MARTA</v>
      </c>
      <c r="D820" s="23" t="str">
        <f>IFERROR(VLOOKUP(A820,hoja!A:D,3,FALSE),0)</f>
        <v>0118</v>
      </c>
      <c r="E820" s="23" t="s">
        <v>712</v>
      </c>
      <c r="F820" s="23" t="str">
        <f>IFERROR(VLOOKUP(E820,hoja!$A$2:$E$970,4,FALSE),0)</f>
        <v>COSTA</v>
      </c>
      <c r="G820" s="23" t="str">
        <f>IFERROR(VLOOKUP(E820,hoja!$A$2:$E$970,5,FALSE),0)</f>
        <v>MAICAO</v>
      </c>
      <c r="H820" s="103" t="str">
        <f>IFERROR(VLOOKUP(E820,hoja!A:C,3,FALSE),0)</f>
        <v>0230</v>
      </c>
      <c r="I820" s="24" t="str">
        <f t="shared" ref="I820:I883" si="145">D820&amp;H820</f>
        <v>01180230</v>
      </c>
      <c r="J820" s="23">
        <v>5.6806944444542751</v>
      </c>
      <c r="K820" s="23">
        <v>246.08449999999999</v>
      </c>
      <c r="L820" s="23" t="str">
        <f t="shared" si="144"/>
        <v>REGIONAL</v>
      </c>
      <c r="M820" s="23" t="s">
        <v>618</v>
      </c>
      <c r="N820" s="23" t="str" cm="1">
        <f t="array" ref="N820">IFERROR(IF(M820="Principal","LES_ACTIVE",LES_INACTIVE),0)</f>
        <v>LES_ACTIVE</v>
      </c>
      <c r="O820" s="23">
        <f t="shared" si="134"/>
        <v>25</v>
      </c>
      <c r="P820" s="23" t="str">
        <f t="shared" si="133"/>
        <v>01180230Principal</v>
      </c>
    </row>
    <row r="821" spans="1:16" ht="14.45" hidden="1">
      <c r="A821" s="26" t="s">
        <v>723</v>
      </c>
      <c r="B821" s="23" t="str">
        <f>IFERROR(VLOOKUP(A821,hoja!$A$2:$E$970,4,FALSE),0)</f>
        <v>COSTA</v>
      </c>
      <c r="C821" s="23" t="str">
        <f>IFERROR(VLOOKUP(A821,hoja!$A$2:$E$1370,5,FALSE),0)</f>
        <v>SANTA MARTA</v>
      </c>
      <c r="D821" s="23" t="str">
        <f>IFERROR(VLOOKUP(A821,hoja!A:D,3,FALSE),0)</f>
        <v>0118</v>
      </c>
      <c r="E821" s="23" t="s">
        <v>716</v>
      </c>
      <c r="F821" s="23" t="str">
        <f>IFERROR(VLOOKUP(E821,hoja!$A$2:$E$970,4,FALSE),0)</f>
        <v>SANTANDER</v>
      </c>
      <c r="G821" s="23" t="str">
        <f>IFERROR(VLOOKUP(E821,hoja!$A$2:$E$970,5,FALSE),0)</f>
        <v>PINCHOTE</v>
      </c>
      <c r="H821" s="103" t="str">
        <f>IFERROR(VLOOKUP(E821,hoja!A:C,3,FALSE),0)</f>
        <v>0423</v>
      </c>
      <c r="I821" s="24" t="str">
        <f t="shared" si="145"/>
        <v>01180423</v>
      </c>
      <c r="K821" s="23">
        <v>648</v>
      </c>
      <c r="L821" s="23" t="str">
        <f>IF(B821=F821,"REGIONAL","NACIONAL")</f>
        <v>NACIONAL</v>
      </c>
      <c r="M821" s="23" t="s">
        <v>618</v>
      </c>
      <c r="N821" s="23" t="str" cm="1">
        <f t="array" ref="N821">IFERROR(IF(M821="Principal","LES_ACTIVE",LES_INACTIVE),0)</f>
        <v>LES_ACTIVE</v>
      </c>
      <c r="O821" s="23">
        <f t="shared" si="134"/>
        <v>12</v>
      </c>
      <c r="P821" s="23" t="str">
        <f t="shared" ref="P821:P884" si="146">D821&amp;H821&amp;M821</f>
        <v>01180423Principal</v>
      </c>
    </row>
    <row r="822" spans="1:16" ht="14.45" hidden="1">
      <c r="A822" s="26" t="s">
        <v>723</v>
      </c>
      <c r="B822" s="23" t="str">
        <f>IFERROR(VLOOKUP(A822,hoja!$A$2:$E$970,4,FALSE),0)</f>
        <v>COSTA</v>
      </c>
      <c r="C822" s="23" t="str">
        <f>IFERROR(VLOOKUP(A822,hoja!$A$2:$E$1370,5,FALSE),0)</f>
        <v>SANTA MARTA</v>
      </c>
      <c r="D822" s="23" t="str">
        <f>IFERROR(VLOOKUP(A822,hoja!A:D,3,FALSE),0)</f>
        <v>0118</v>
      </c>
      <c r="E822" s="23" t="s">
        <v>720</v>
      </c>
      <c r="F822" s="23" t="str">
        <f>IFERROR(VLOOKUP(E822,hoja!$A$2:$E$970,4,FALSE),0)</f>
        <v>COSTA</v>
      </c>
      <c r="G822" s="23" t="str">
        <f>IFERROR(VLOOKUP(E822,hoja!$A$2:$E$970,5,FALSE),0)</f>
        <v>RIOHACHA</v>
      </c>
      <c r="H822" s="103" t="str">
        <f>IFERROR(VLOOKUP(E822,hoja!A:C,3,FALSE),0)</f>
        <v>0239</v>
      </c>
      <c r="I822" s="24" t="str">
        <f t="shared" si="145"/>
        <v>01180239</v>
      </c>
      <c r="J822" s="23">
        <v>3.5500000000465661</v>
      </c>
      <c r="K822" s="23">
        <v>169.047</v>
      </c>
      <c r="L822" s="23" t="str">
        <f t="shared" si="144"/>
        <v>REGIONAL</v>
      </c>
      <c r="M822" s="23" t="s">
        <v>618</v>
      </c>
      <c r="N822" s="23" t="str" cm="1">
        <f t="array" ref="N822">IFERROR(IF(M822="Principal","LES_ACTIVE",LES_INACTIVE),0)</f>
        <v>LES_ACTIVE</v>
      </c>
      <c r="O822" s="23">
        <f t="shared" ref="O822:O885" si="147">IF(K822&lt;=250,25,IF(K822&lt;=500,16,IF(K822&lt;=800,12,IF(K822&lt;=1100,8,IF(K822&lt;=1400,6,IF(K822&lt;=1700,5))))))</f>
        <v>25</v>
      </c>
      <c r="P822" s="23" t="str">
        <f t="shared" si="146"/>
        <v>01180239Principal</v>
      </c>
    </row>
    <row r="823" spans="1:16" ht="14.45" hidden="1">
      <c r="A823" s="26" t="s">
        <v>723</v>
      </c>
      <c r="B823" s="23" t="str">
        <f>IFERROR(VLOOKUP(A823,hoja!$A$2:$E$970,4,FALSE),0)</f>
        <v>COSTA</v>
      </c>
      <c r="C823" s="23" t="str">
        <f>IFERROR(VLOOKUP(A823,hoja!$A$2:$E$1370,5,FALSE),0)</f>
        <v>SANTA MARTA</v>
      </c>
      <c r="D823" s="23" t="str">
        <f>IFERROR(VLOOKUP(A823,hoja!A:D,3,FALSE),0)</f>
        <v>0118</v>
      </c>
      <c r="E823" s="23" t="s">
        <v>723</v>
      </c>
      <c r="F823" s="23" t="str">
        <f>IFERROR(VLOOKUP(E823,hoja!$A$2:$E$970,4,FALSE),0)</f>
        <v>COSTA</v>
      </c>
      <c r="G823" s="23" t="str">
        <f>IFERROR(VLOOKUP(E823,hoja!$A$2:$E$970,5,FALSE),0)</f>
        <v>SANTA MARTA</v>
      </c>
      <c r="H823" s="103" t="str">
        <f>IFERROR(VLOOKUP(E823,hoja!A:C,3,FALSE),0)</f>
        <v>0118</v>
      </c>
      <c r="I823" s="24" t="str">
        <f t="shared" si="145"/>
        <v>01180118</v>
      </c>
      <c r="K823" s="23">
        <v>15</v>
      </c>
      <c r="L823" s="23" t="str">
        <f t="shared" si="144"/>
        <v>REGIONAL</v>
      </c>
      <c r="M823" s="23" t="s">
        <v>618</v>
      </c>
      <c r="N823" s="23" t="str" cm="1">
        <f t="array" ref="N823">IFERROR(IF(M823="Principal","LES_ACTIVE",LES_INACTIVE),0)</f>
        <v>LES_ACTIVE</v>
      </c>
      <c r="O823" s="23">
        <f t="shared" si="147"/>
        <v>25</v>
      </c>
      <c r="P823" s="23" t="str">
        <f t="shared" si="146"/>
        <v>01180118Principal</v>
      </c>
    </row>
    <row r="824" spans="1:16" ht="14.45" hidden="1">
      <c r="A824" s="26" t="s">
        <v>723</v>
      </c>
      <c r="B824" s="23" t="str">
        <f>IFERROR(VLOOKUP(A824,hoja!$A$2:$E$970,4,FALSE),0)</f>
        <v>COSTA</v>
      </c>
      <c r="C824" s="23" t="str">
        <f>IFERROR(VLOOKUP(A824,hoja!$A$2:$E$1370,5,FALSE),0)</f>
        <v>SANTA MARTA</v>
      </c>
      <c r="D824" s="23" t="str">
        <f>IFERROR(VLOOKUP(A824,hoja!A:D,3,FALSE),0)</f>
        <v>0118</v>
      </c>
      <c r="E824" s="23" t="s">
        <v>629</v>
      </c>
      <c r="F824" s="23" t="str">
        <f>IFERROR(VLOOKUP(E824,hoja!$A$2:$E$970,4,FALSE),0)</f>
        <v>CENTRO</v>
      </c>
      <c r="G824" s="23" t="str">
        <f>IFERROR(VLOOKUP(E824,hoja!$A$2:$E$970,5,FALSE),0)</f>
        <v>ZIPAQUIRÁ</v>
      </c>
      <c r="H824" s="103" t="str">
        <f>IFERROR(VLOOKUP(E824,hoja!A:C,3,FALSE),0)</f>
        <v>0032</v>
      </c>
      <c r="I824" s="24" t="str">
        <f t="shared" si="145"/>
        <v>01180032</v>
      </c>
      <c r="K824" s="23">
        <v>903</v>
      </c>
      <c r="L824" s="23" t="str">
        <f>IF(B824=F824,"REGIONAL","NACIONAL")</f>
        <v>NACIONAL</v>
      </c>
      <c r="M824" s="23" t="s">
        <v>618</v>
      </c>
      <c r="N824" s="23" t="str" cm="1">
        <f t="array" ref="N824">IFERROR(IF(M824="Principal","LES_ACTIVE",LES_INACTIVE),0)</f>
        <v>LES_ACTIVE</v>
      </c>
      <c r="O824" s="23">
        <f t="shared" si="147"/>
        <v>8</v>
      </c>
      <c r="P824" s="23" t="str">
        <f t="shared" si="146"/>
        <v>01180032Principal</v>
      </c>
    </row>
    <row r="825" spans="1:16" ht="14.45" hidden="1">
      <c r="A825" s="26" t="s">
        <v>723</v>
      </c>
      <c r="B825" s="23" t="str">
        <f>IFERROR(VLOOKUP(A825,hoja!$A$2:$E$970,4,FALSE),0)</f>
        <v>COSTA</v>
      </c>
      <c r="C825" s="23" t="str">
        <f>IFERROR(VLOOKUP(A825,hoja!$A$2:$E$1370,5,FALSE),0)</f>
        <v>SANTA MARTA</v>
      </c>
      <c r="D825" s="23" t="str">
        <f>IFERROR(VLOOKUP(A825,hoja!A:D,3,FALSE),0)</f>
        <v>0118</v>
      </c>
      <c r="E825" s="23" t="s">
        <v>630</v>
      </c>
      <c r="F825" s="23" t="str">
        <f>IFERROR(VLOOKUP(E825,hoja!$A$2:$E$970,4,FALSE),0)</f>
        <v>CENTRO</v>
      </c>
      <c r="G825" s="23" t="str">
        <f>IFERROR(VLOOKUP(E825,hoja!$A$2:$E$970,5,FALSE),0)</f>
        <v>SESQUILÉ</v>
      </c>
      <c r="H825" s="103" t="str">
        <f>IFERROR(VLOOKUP(E825,hoja!A:C,3,FALSE),0)</f>
        <v>1501</v>
      </c>
      <c r="I825" s="24" t="str">
        <f t="shared" si="145"/>
        <v>01181501</v>
      </c>
      <c r="J825" s="23">
        <v>47.924166666576639</v>
      </c>
      <c r="K825" s="23">
        <v>943.01499999999999</v>
      </c>
      <c r="L825" s="23" t="str">
        <f t="shared" ref="L825:L832" si="148">IF(B825=F825,"REGIONAL","NACIONAL")</f>
        <v>NACIONAL</v>
      </c>
      <c r="M825" s="23" t="s">
        <v>618</v>
      </c>
      <c r="N825" s="23" t="str" cm="1">
        <f t="array" ref="N825">IFERROR(IF(M825="Principal","LES_ACTIVE",LES_INACTIVE),0)</f>
        <v>LES_ACTIVE</v>
      </c>
      <c r="O825" s="23">
        <f t="shared" si="147"/>
        <v>8</v>
      </c>
      <c r="P825" s="23" t="str">
        <f t="shared" si="146"/>
        <v>01181501Principal</v>
      </c>
    </row>
    <row r="826" spans="1:16" ht="14.45" hidden="1">
      <c r="A826" s="26" t="s">
        <v>723</v>
      </c>
      <c r="B826" s="23" t="str">
        <f>IFERROR(VLOOKUP(A826,hoja!$A$2:$E$970,4,FALSE),0)</f>
        <v>COSTA</v>
      </c>
      <c r="C826" s="23" t="str">
        <f>IFERROR(VLOOKUP(A826,hoja!$A$2:$E$1370,5,FALSE),0)</f>
        <v>SANTA MARTA</v>
      </c>
      <c r="D826" s="23" t="str">
        <f>IFERROR(VLOOKUP(A826,hoja!A:D,3,FALSE),0)</f>
        <v>0118</v>
      </c>
      <c r="E826" s="23" t="s">
        <v>634</v>
      </c>
      <c r="F826" s="23" t="str">
        <f>IFERROR(VLOOKUP(E826,hoja!$A$2:$E$970,4,FALSE),0)</f>
        <v>CENTRO</v>
      </c>
      <c r="G826" s="23" t="str">
        <f>IFERROR(VLOOKUP(E826,hoja!$A$2:$E$970,5,FALSE),0)</f>
        <v>BOGOTÁ</v>
      </c>
      <c r="H826" s="103" t="str">
        <f>IFERROR(VLOOKUP(E826,hoja!A:C,3,FALSE),0)</f>
        <v>0011</v>
      </c>
      <c r="I826" s="24" t="str">
        <f t="shared" si="145"/>
        <v>01180011</v>
      </c>
      <c r="J826" s="23">
        <v>43.416666666656965</v>
      </c>
      <c r="K826" s="23">
        <v>973.21</v>
      </c>
      <c r="L826" s="23" t="str">
        <f t="shared" si="148"/>
        <v>NACIONAL</v>
      </c>
      <c r="M826" s="23" t="s">
        <v>674</v>
      </c>
      <c r="N826" s="23" t="s">
        <v>624</v>
      </c>
      <c r="O826" s="23">
        <f t="shared" si="147"/>
        <v>8</v>
      </c>
      <c r="P826" s="23" t="str">
        <f t="shared" si="146"/>
        <v>01180011La Vega</v>
      </c>
    </row>
    <row r="827" spans="1:16" ht="14.45" hidden="1">
      <c r="A827" s="26" t="s">
        <v>723</v>
      </c>
      <c r="B827" s="23" t="str">
        <f>IFERROR(VLOOKUP(A827,hoja!$A$2:$E$970,4,FALSE),0)</f>
        <v>COSTA</v>
      </c>
      <c r="C827" s="23" t="str">
        <f>IFERROR(VLOOKUP(A827,hoja!$A$2:$E$1370,5,FALSE),0)</f>
        <v>SANTA MARTA</v>
      </c>
      <c r="D827" s="23" t="str">
        <f>IFERROR(VLOOKUP(A827,hoja!A:D,3,FALSE),0)</f>
        <v>0118</v>
      </c>
      <c r="E827" s="23" t="s">
        <v>634</v>
      </c>
      <c r="F827" s="23" t="str">
        <f>IFERROR(VLOOKUP(E827,hoja!$A$2:$E$970,4,FALSE),0)</f>
        <v>CENTRO</v>
      </c>
      <c r="G827" s="23" t="str">
        <f>IFERROR(VLOOKUP(E827,hoja!$A$2:$E$970,5,FALSE),0)</f>
        <v>BOGOTÁ</v>
      </c>
      <c r="H827" s="103" t="str">
        <f>IFERROR(VLOOKUP(E827,hoja!A:C,3,FALSE),0)</f>
        <v>0011</v>
      </c>
      <c r="I827" s="24" t="str">
        <f t="shared" si="145"/>
        <v>01180011</v>
      </c>
      <c r="K827" s="23">
        <v>981</v>
      </c>
      <c r="L827" s="23" t="str">
        <f t="shared" si="148"/>
        <v>NACIONAL</v>
      </c>
      <c r="M827" s="23" t="s">
        <v>623</v>
      </c>
      <c r="N827" s="23" t="s">
        <v>624</v>
      </c>
      <c r="O827" s="23">
        <f t="shared" si="147"/>
        <v>8</v>
      </c>
      <c r="P827" s="23" t="str">
        <f t="shared" si="146"/>
        <v>01180011Facatativa</v>
      </c>
    </row>
    <row r="828" spans="1:16" ht="14.45" hidden="1">
      <c r="A828" s="26" t="s">
        <v>723</v>
      </c>
      <c r="B828" s="23" t="str">
        <f>IFERROR(VLOOKUP(A828,hoja!$A$2:$E$970,4,FALSE),0)</f>
        <v>COSTA</v>
      </c>
      <c r="C828" s="23" t="str">
        <f>IFERROR(VLOOKUP(A828,hoja!$A$2:$E$1370,5,FALSE),0)</f>
        <v>SANTA MARTA</v>
      </c>
      <c r="D828" s="23" t="str">
        <f>IFERROR(VLOOKUP(A828,hoja!A:D,3,FALSE),0)</f>
        <v>0118</v>
      </c>
      <c r="E828" s="23" t="s">
        <v>686</v>
      </c>
      <c r="F828" s="23" t="str">
        <f>IFERROR(VLOOKUP(E828,hoja!$A$2:$E$970,4,FALSE),0)</f>
        <v>SANTANDER</v>
      </c>
      <c r="G828" s="23" t="str">
        <f>IFERROR(VLOOKUP(E828,hoja!$A$2:$E$970,5,FALSE),0)</f>
        <v>BARRANCABERMEJA</v>
      </c>
      <c r="H828" s="103" t="str">
        <f>IFERROR(VLOOKUP(E828,hoja!A:C,3,FALSE),0)</f>
        <v>0424</v>
      </c>
      <c r="I828" s="24" t="str">
        <f t="shared" si="145"/>
        <v>01180424</v>
      </c>
      <c r="K828" s="23">
        <v>559</v>
      </c>
      <c r="L828" s="23" t="str">
        <f t="shared" si="148"/>
        <v>NACIONAL</v>
      </c>
      <c r="M828" s="23" t="s">
        <v>618</v>
      </c>
      <c r="N828" s="23" t="str" cm="1">
        <f t="array" ref="N828">IFERROR(IF(M828="Principal","LES_ACTIVE",LES_INACTIVE),0)</f>
        <v>LES_ACTIVE</v>
      </c>
      <c r="O828" s="23">
        <f t="shared" si="147"/>
        <v>12</v>
      </c>
      <c r="P828" s="23" t="str">
        <f t="shared" si="146"/>
        <v>01180424Principal</v>
      </c>
    </row>
    <row r="829" spans="1:16" ht="14.45" hidden="1">
      <c r="A829" s="26" t="s">
        <v>723</v>
      </c>
      <c r="B829" s="23" t="str">
        <f>IFERROR(VLOOKUP(A829,hoja!$A$2:$E$970,4,FALSE),0)</f>
        <v>COSTA</v>
      </c>
      <c r="C829" s="23" t="str">
        <f>IFERROR(VLOOKUP(A829,hoja!$A$2:$E$1370,5,FALSE),0)</f>
        <v>SANTA MARTA</v>
      </c>
      <c r="D829" s="23" t="str">
        <f>IFERROR(VLOOKUP(A829,hoja!A:D,3,FALSE),0)</f>
        <v>0118</v>
      </c>
      <c r="E829" s="23" t="s">
        <v>635</v>
      </c>
      <c r="F829" s="23" t="str">
        <f>IFERROR(VLOOKUP(E829,hoja!$A$2:$E$970,4,FALSE),0)</f>
        <v>CENTRO</v>
      </c>
      <c r="G829" s="23" t="str">
        <f>IFERROR(VLOOKUP(E829,hoja!$A$2:$E$970,5,FALSE),0)</f>
        <v>BOGOTÁ</v>
      </c>
      <c r="H829" s="103" t="str">
        <f>IFERROR(VLOOKUP(E829,hoja!A:C,3,FALSE),0)</f>
        <v>0021</v>
      </c>
      <c r="I829" s="24" t="str">
        <f t="shared" si="145"/>
        <v>01180021</v>
      </c>
      <c r="J829" s="23">
        <v>47.233333333279006</v>
      </c>
      <c r="K829" s="23">
        <v>980.05600000000004</v>
      </c>
      <c r="L829" s="23" t="str">
        <f t="shared" si="148"/>
        <v>NACIONAL</v>
      </c>
      <c r="M829" s="23" t="s">
        <v>674</v>
      </c>
      <c r="N829" s="23" t="s">
        <v>624</v>
      </c>
      <c r="O829" s="23">
        <f t="shared" si="147"/>
        <v>8</v>
      </c>
      <c r="P829" s="23" t="str">
        <f t="shared" si="146"/>
        <v>01180021La Vega</v>
      </c>
    </row>
    <row r="830" spans="1:16" ht="14.45" hidden="1">
      <c r="A830" s="26" t="s">
        <v>723</v>
      </c>
      <c r="B830" s="23" t="str">
        <f>IFERROR(VLOOKUP(A830,hoja!$A$2:$E$970,4,FALSE),0)</f>
        <v>COSTA</v>
      </c>
      <c r="C830" s="23" t="str">
        <f>IFERROR(VLOOKUP(A830,hoja!$A$2:$E$1370,5,FALSE),0)</f>
        <v>SANTA MARTA</v>
      </c>
      <c r="D830" s="23" t="str">
        <f>IFERROR(VLOOKUP(A830,hoja!A:D,3,FALSE),0)</f>
        <v>0118</v>
      </c>
      <c r="E830" s="23" t="s">
        <v>635</v>
      </c>
      <c r="F830" s="23" t="str">
        <f>IFERROR(VLOOKUP(E830,hoja!$A$2:$E$970,4,FALSE),0)</f>
        <v>CENTRO</v>
      </c>
      <c r="G830" s="23" t="str">
        <f>IFERROR(VLOOKUP(E830,hoja!$A$2:$E$970,5,FALSE),0)</f>
        <v>BOGOTÁ</v>
      </c>
      <c r="H830" s="103" t="str">
        <f>IFERROR(VLOOKUP(E830,hoja!A:C,3,FALSE),0)</f>
        <v>0021</v>
      </c>
      <c r="I830" s="24" t="str">
        <f t="shared" si="145"/>
        <v>01180021</v>
      </c>
      <c r="K830" s="23">
        <v>978</v>
      </c>
      <c r="L830" s="23" t="str">
        <f t="shared" si="148"/>
        <v>NACIONAL</v>
      </c>
      <c r="M830" s="23" t="s">
        <v>623</v>
      </c>
      <c r="N830" s="23" t="s">
        <v>624</v>
      </c>
      <c r="O830" s="23">
        <f t="shared" si="147"/>
        <v>8</v>
      </c>
      <c r="P830" s="23" t="str">
        <f t="shared" si="146"/>
        <v>01180021Facatativa</v>
      </c>
    </row>
    <row r="831" spans="1:16" ht="14.45" hidden="1">
      <c r="A831" s="26" t="s">
        <v>723</v>
      </c>
      <c r="B831" s="23" t="str">
        <f>IFERROR(VLOOKUP(A831,hoja!$A$2:$E$970,4,FALSE),0)</f>
        <v>COSTA</v>
      </c>
      <c r="C831" s="23" t="str">
        <f>IFERROR(VLOOKUP(A831,hoja!$A$2:$E$1370,5,FALSE),0)</f>
        <v>SANTA MARTA</v>
      </c>
      <c r="D831" s="23" t="str">
        <f>IFERROR(VLOOKUP(A831,hoja!A:D,3,FALSE),0)</f>
        <v>0118</v>
      </c>
      <c r="E831" s="23" t="s">
        <v>731</v>
      </c>
      <c r="F831" s="23" t="str">
        <f>IFERROR(VLOOKUP(E831,hoja!$A$2:$E$970,4,FALSE),0)</f>
        <v>SANTANDER</v>
      </c>
      <c r="G831" s="23" t="str">
        <f>IFERROR(VLOOKUP(E831,hoja!$A$2:$E$970,5,FALSE),0)</f>
        <v>CÚCUTA</v>
      </c>
      <c r="H831" s="103" t="str">
        <f>IFERROR(VLOOKUP(E831,hoja!A:C,3,FALSE),0)</f>
        <v>0438</v>
      </c>
      <c r="I831" s="24" t="str">
        <f t="shared" si="145"/>
        <v>01180438</v>
      </c>
      <c r="K831" s="23">
        <v>637</v>
      </c>
      <c r="L831" s="23" t="str">
        <f t="shared" si="148"/>
        <v>NACIONAL</v>
      </c>
      <c r="M831" s="23" t="s">
        <v>618</v>
      </c>
      <c r="N831" s="23" t="str" cm="1">
        <f t="array" ref="N831">IFERROR(IF(M831="Principal","LES_ACTIVE",LES_INACTIVE),0)</f>
        <v>LES_ACTIVE</v>
      </c>
      <c r="O831" s="23">
        <f t="shared" si="147"/>
        <v>12</v>
      </c>
      <c r="P831" s="23" t="str">
        <f t="shared" si="146"/>
        <v>01180438Principal</v>
      </c>
    </row>
    <row r="832" spans="1:16" ht="14.45" hidden="1">
      <c r="A832" s="26" t="s">
        <v>723</v>
      </c>
      <c r="B832" s="23" t="str">
        <f>IFERROR(VLOOKUP(A832,hoja!$A$2:$E$970,4,FALSE),0)</f>
        <v>COSTA</v>
      </c>
      <c r="C832" s="23" t="str">
        <f>IFERROR(VLOOKUP(A832,hoja!$A$2:$E$1370,5,FALSE),0)</f>
        <v>SANTA MARTA</v>
      </c>
      <c r="D832" s="23" t="str">
        <f>IFERROR(VLOOKUP(A832,hoja!A:D,3,FALSE),0)</f>
        <v>0118</v>
      </c>
      <c r="E832" s="23" t="s">
        <v>637</v>
      </c>
      <c r="F832" s="23" t="str">
        <f>IFERROR(VLOOKUP(E832,hoja!$A$2:$E$970,4,FALSE),0)</f>
        <v>SANTANDER</v>
      </c>
      <c r="G832" s="23" t="str">
        <f>IFERROR(VLOOKUP(E832,hoja!$A$2:$E$970,5,FALSE),0)</f>
        <v>PIEDECUESTA</v>
      </c>
      <c r="H832" s="103" t="str">
        <f>IFERROR(VLOOKUP(E832,hoja!A:C,3,FALSE),0)</f>
        <v>0422</v>
      </c>
      <c r="I832" s="24" t="str">
        <f t="shared" si="145"/>
        <v>01180422</v>
      </c>
      <c r="J832" s="23">
        <v>36</v>
      </c>
      <c r="K832" s="23">
        <v>572.54999999999995</v>
      </c>
      <c r="L832" s="23" t="str">
        <f t="shared" si="148"/>
        <v>NACIONAL</v>
      </c>
      <c r="M832" s="23" t="s">
        <v>618</v>
      </c>
      <c r="N832" s="23" t="str" cm="1">
        <f t="array" ref="N832">IFERROR(IF(M832="Principal","LES_ACTIVE",LES_INACTIVE),0)</f>
        <v>LES_ACTIVE</v>
      </c>
      <c r="O832" s="23">
        <f t="shared" si="147"/>
        <v>12</v>
      </c>
      <c r="P832" s="23" t="str">
        <f t="shared" si="146"/>
        <v>01180422Principal</v>
      </c>
    </row>
    <row r="833" spans="1:16" ht="14.45" hidden="1">
      <c r="A833" s="26" t="s">
        <v>723</v>
      </c>
      <c r="B833" s="23" t="str">
        <f>IFERROR(VLOOKUP(A833,hoja!$A$2:$E$970,4,FALSE),0)</f>
        <v>COSTA</v>
      </c>
      <c r="C833" s="23" t="str">
        <f>IFERROR(VLOOKUP(A833,hoja!$A$2:$E$1370,5,FALSE),0)</f>
        <v>SANTA MARTA</v>
      </c>
      <c r="D833" s="23" t="str">
        <f>IFERROR(VLOOKUP(A833,hoja!A:D,3,FALSE),0)</f>
        <v>0118</v>
      </c>
      <c r="E833" s="23" t="s">
        <v>668</v>
      </c>
      <c r="F833" s="23" t="str">
        <f>IFERROR(VLOOKUP(E833,hoja!$A$2:$E$970,4,FALSE),0)</f>
        <v>COSTA</v>
      </c>
      <c r="G833" s="23" t="str">
        <f>IFERROR(VLOOKUP(E833,hoja!$A$2:$E$970,5,FALSE),0)</f>
        <v>VALLEDUPAR</v>
      </c>
      <c r="H833" s="103" t="str">
        <f>IFERROR(VLOOKUP(E833,hoja!A:C,3,FALSE),0)</f>
        <v>0447</v>
      </c>
      <c r="I833" s="24" t="str">
        <f t="shared" si="145"/>
        <v>01180447</v>
      </c>
      <c r="J833" s="23">
        <v>6</v>
      </c>
      <c r="K833" s="23">
        <v>259.67</v>
      </c>
      <c r="L833" s="23" t="str">
        <f t="shared" ref="L833:L846" si="149">IF(B833=F833,"REGIONAL","NACIONAL")</f>
        <v>REGIONAL</v>
      </c>
      <c r="M833" s="23" t="s">
        <v>618</v>
      </c>
      <c r="N833" s="23" t="str" cm="1">
        <f t="array" ref="N833">IFERROR(IF(M833="Principal","LES_ACTIVE",LES_INACTIVE),0)</f>
        <v>LES_ACTIVE</v>
      </c>
      <c r="O833" s="23">
        <f t="shared" si="147"/>
        <v>16</v>
      </c>
      <c r="P833" s="23" t="str">
        <f t="shared" si="146"/>
        <v>01180447Principal</v>
      </c>
    </row>
    <row r="834" spans="1:16" ht="14.45" hidden="1">
      <c r="A834" s="26" t="s">
        <v>723</v>
      </c>
      <c r="B834" s="23" t="str">
        <f>IFERROR(VLOOKUP(A834,hoja!$A$2:$E$970,4,FALSE),0)</f>
        <v>COSTA</v>
      </c>
      <c r="C834" s="23" t="str">
        <f>IFERROR(VLOOKUP(A834,hoja!$A$2:$E$1370,5,FALSE),0)</f>
        <v>SANTA MARTA</v>
      </c>
      <c r="D834" s="23" t="str">
        <f>IFERROR(VLOOKUP(A834,hoja!A:D,3,FALSE),0)</f>
        <v>0118</v>
      </c>
      <c r="E834" s="23" t="s">
        <v>762</v>
      </c>
      <c r="F834" s="23" t="str">
        <f>IFERROR(VLOOKUP(E834,hoja!$A$2:$E$970,4,FALSE),0)</f>
        <v>NA</v>
      </c>
      <c r="G834" s="23" t="str">
        <f>IFERROR(VLOOKUP(E834,hoja!$A$2:$E$970,5,FALSE),0)</f>
        <v>NA</v>
      </c>
      <c r="H834" s="103" t="str">
        <f>IFERROR(VLOOKUP(E834,hoja!A:C,3,FALSE),0)</f>
        <v>60088</v>
      </c>
      <c r="I834" s="24" t="str">
        <f t="shared" si="145"/>
        <v>011860088</v>
      </c>
      <c r="K834" s="23">
        <v>10</v>
      </c>
      <c r="L834" s="23" t="str">
        <f>IF(B834=F834,"REGIONAL","NACIONAL")</f>
        <v>NACIONAL</v>
      </c>
      <c r="M834" s="23" t="s">
        <v>618</v>
      </c>
      <c r="N834" s="23" t="str" cm="1">
        <f t="array" ref="N834">IFERROR(IF(M834="Principal","LES_ACTIVE",LES_INACTIVE),0)</f>
        <v>LES_ACTIVE</v>
      </c>
      <c r="O834" s="23">
        <f t="shared" si="147"/>
        <v>25</v>
      </c>
      <c r="P834" s="23" t="str">
        <f t="shared" si="146"/>
        <v>011860088Principal</v>
      </c>
    </row>
    <row r="835" spans="1:16" ht="14.45" hidden="1">
      <c r="A835" s="26" t="s">
        <v>723</v>
      </c>
      <c r="B835" s="23" t="str">
        <f>IFERROR(VLOOKUP(A835,hoja!$A$2:$E$970,4,FALSE),0)</f>
        <v>COSTA</v>
      </c>
      <c r="C835" s="23" t="str">
        <f>IFERROR(VLOOKUP(A835,hoja!$A$2:$E$1370,5,FALSE),0)</f>
        <v>SANTA MARTA</v>
      </c>
      <c r="D835" s="23" t="str">
        <f>IFERROR(VLOOKUP(A835,hoja!A:D,3,FALSE),0)</f>
        <v>0118</v>
      </c>
      <c r="E835" s="23" t="s">
        <v>617</v>
      </c>
      <c r="F835" s="23" t="str">
        <f>IFERROR(VLOOKUP(E835,hoja!$A$2:$E$970,4,FALSE),0)</f>
        <v>ANTIOQUIA</v>
      </c>
      <c r="G835" s="23" t="str">
        <f>IFERROR(VLOOKUP(E835,hoja!$A$2:$E$970,5,FALSE),0)</f>
        <v>MEDELLÍN</v>
      </c>
      <c r="H835" s="103">
        <f>IFERROR(VLOOKUP(E835,hoja!A:C,3,FALSE),0)</f>
        <v>50443</v>
      </c>
      <c r="I835" s="24" t="str">
        <f t="shared" si="145"/>
        <v>011850443</v>
      </c>
      <c r="K835" s="23">
        <v>819</v>
      </c>
      <c r="L835" s="23" t="str">
        <f t="shared" ref="L835:L836" si="150">IF(B835=F835,"REGIONAL","NACIONAL")</f>
        <v>NACIONAL</v>
      </c>
      <c r="M835" s="23" t="s">
        <v>618</v>
      </c>
      <c r="N835" s="23" t="str" cm="1">
        <f t="array" ref="N835">IFERROR(IF(M835="Principal","LES_ACTIVE",LES_INACTIVE),0)</f>
        <v>LES_ACTIVE</v>
      </c>
      <c r="O835" s="23">
        <f t="shared" si="147"/>
        <v>8</v>
      </c>
      <c r="P835" s="23" t="str">
        <f t="shared" si="146"/>
        <v>011850443Principal</v>
      </c>
    </row>
    <row r="836" spans="1:16" ht="14.45" hidden="1">
      <c r="A836" s="26" t="s">
        <v>723</v>
      </c>
      <c r="B836" s="23" t="str">
        <f>IFERROR(VLOOKUP(A836,hoja!$A$2:$E$970,4,FALSE),0)</f>
        <v>COSTA</v>
      </c>
      <c r="C836" s="23" t="str">
        <f>IFERROR(VLOOKUP(A836,hoja!$A$2:$E$1370,5,FALSE),0)</f>
        <v>SANTA MARTA</v>
      </c>
      <c r="D836" s="23" t="str">
        <f>IFERROR(VLOOKUP(A836,hoja!A:D,3,FALSE),0)</f>
        <v>0118</v>
      </c>
      <c r="E836" s="23" t="s">
        <v>688</v>
      </c>
      <c r="F836" s="23">
        <f>IFERROR(VLOOKUP(E836,hoja!$A$2:$E$970,4,FALSE),0)</f>
        <v>0</v>
      </c>
      <c r="G836" s="23">
        <f>IFERROR(VLOOKUP(E836,hoja!$A$2:$E$970,5,FALSE),0)</f>
        <v>0</v>
      </c>
      <c r="H836" s="103">
        <f>IFERROR(VLOOKUP(E836,hoja!A:C,3,FALSE),0)</f>
        <v>0</v>
      </c>
      <c r="I836" s="24" t="str">
        <f t="shared" si="145"/>
        <v>01180</v>
      </c>
      <c r="K836" s="23">
        <v>981</v>
      </c>
      <c r="L836" s="23" t="str">
        <f t="shared" si="150"/>
        <v>NACIONAL</v>
      </c>
      <c r="M836" s="23" t="s">
        <v>618</v>
      </c>
      <c r="N836" s="23" t="str" cm="1">
        <f t="array" ref="N836">IFERROR(IF(M836="Principal","LES_ACTIVE",LES_INACTIVE),0)</f>
        <v>LES_ACTIVE</v>
      </c>
      <c r="O836" s="23">
        <f t="shared" si="147"/>
        <v>8</v>
      </c>
      <c r="P836" s="23" t="str">
        <f t="shared" si="146"/>
        <v>01180Principal</v>
      </c>
    </row>
    <row r="837" spans="1:16" ht="14.45" hidden="1">
      <c r="A837" s="26" t="s">
        <v>723</v>
      </c>
      <c r="B837" s="23" t="str">
        <f>IFERROR(VLOOKUP(A837,hoja!$A$2:$E$970,4,FALSE),0)</f>
        <v>COSTA</v>
      </c>
      <c r="C837" s="23" t="str">
        <f>IFERROR(VLOOKUP(A837,hoja!$A$2:$E$1370,5,FALSE),0)</f>
        <v>SANTA MARTA</v>
      </c>
      <c r="D837" s="23" t="str">
        <f>IFERROR(VLOOKUP(A837,hoja!A:D,3,FALSE),0)</f>
        <v>0118</v>
      </c>
      <c r="E837" s="23" t="s">
        <v>642</v>
      </c>
      <c r="F837" s="23" t="str">
        <f>IFERROR(VLOOKUP(E837,hoja!$A$2:$E$970,4,FALSE),0)</f>
        <v>COSTA</v>
      </c>
      <c r="G837" s="23" t="str">
        <f>IFERROR(VLOOKUP(E837,hoja!$A$2:$E$970,5,FALSE),0)</f>
        <v>BARRANQUILLA</v>
      </c>
      <c r="H837" s="103" t="str">
        <f>IFERROR(VLOOKUP(E837,hoja!A:C,3,FALSE),0)</f>
        <v>0111</v>
      </c>
      <c r="I837" s="24" t="str">
        <f t="shared" si="145"/>
        <v>01180111</v>
      </c>
      <c r="J837" s="23">
        <v>2.9116666666232049</v>
      </c>
      <c r="K837" s="23">
        <v>113.59</v>
      </c>
      <c r="L837" s="23" t="str">
        <f t="shared" si="149"/>
        <v>REGIONAL</v>
      </c>
      <c r="M837" s="23" t="s">
        <v>618</v>
      </c>
      <c r="N837" s="23" t="str" cm="1">
        <f t="array" ref="N837">IFERROR(IF(M837="Principal","LES_ACTIVE",LES_INACTIVE),0)</f>
        <v>LES_ACTIVE</v>
      </c>
      <c r="O837" s="23">
        <f t="shared" si="147"/>
        <v>25</v>
      </c>
      <c r="P837" s="23" t="str">
        <f t="shared" si="146"/>
        <v>01180111Principal</v>
      </c>
    </row>
    <row r="838" spans="1:16" ht="14.45" hidden="1">
      <c r="A838" s="26" t="s">
        <v>723</v>
      </c>
      <c r="B838" s="23" t="str">
        <f>IFERROR(VLOOKUP(A838,hoja!$A$2:$E$970,4,FALSE),0)</f>
        <v>COSTA</v>
      </c>
      <c r="C838" s="23" t="str">
        <f>IFERROR(VLOOKUP(A838,hoja!$A$2:$E$1370,5,FALSE),0)</f>
        <v>SANTA MARTA</v>
      </c>
      <c r="D838" s="23" t="str">
        <f>IFERROR(VLOOKUP(A838,hoja!A:D,3,FALSE),0)</f>
        <v>0118</v>
      </c>
      <c r="E838" s="23" t="s">
        <v>672</v>
      </c>
      <c r="F838" s="23" t="str">
        <f>IFERROR(VLOOKUP(E838,hoja!$A$2:$E$970,4,FALSE),0)</f>
        <v>ANTIOQUIA</v>
      </c>
      <c r="G838" s="23" t="str">
        <f>IFERROR(VLOOKUP(E838,hoja!$A$2:$E$970,5,FALSE),0)</f>
        <v>MEDELLÍN</v>
      </c>
      <c r="H838" s="103" t="str">
        <f>IFERROR(VLOOKUP(E838,hoja!A:C,3,FALSE),0)</f>
        <v>0092</v>
      </c>
      <c r="I838" s="24" t="str">
        <f t="shared" si="145"/>
        <v>01180092</v>
      </c>
      <c r="J838" s="23">
        <v>42.533333333325572</v>
      </c>
      <c r="K838" s="23">
        <v>839.62300000000005</v>
      </c>
      <c r="L838" s="23" t="str">
        <f>IF(B838=F838,"REGIONAL","NACIONAL")</f>
        <v>NACIONAL</v>
      </c>
      <c r="M838" s="23" t="s">
        <v>618</v>
      </c>
      <c r="N838" s="23" t="str" cm="1">
        <f t="array" ref="N838">IFERROR(IF(M838="Principal","LES_ACTIVE",LES_INACTIVE),0)</f>
        <v>LES_ACTIVE</v>
      </c>
      <c r="O838" s="23">
        <f t="shared" si="147"/>
        <v>8</v>
      </c>
      <c r="P838" s="23" t="str">
        <f t="shared" si="146"/>
        <v>01180092Principal</v>
      </c>
    </row>
    <row r="839" spans="1:16" ht="14.45" hidden="1">
      <c r="A839" s="26" t="s">
        <v>723</v>
      </c>
      <c r="B839" s="23" t="str">
        <f>IFERROR(VLOOKUP(A839,hoja!$A$2:$E$970,4,FALSE),0)</f>
        <v>COSTA</v>
      </c>
      <c r="C839" s="23" t="str">
        <f>IFERROR(VLOOKUP(A839,hoja!$A$2:$E$1370,5,FALSE),0)</f>
        <v>SANTA MARTA</v>
      </c>
      <c r="D839" s="23" t="str">
        <f>IFERROR(VLOOKUP(A839,hoja!A:D,3,FALSE),0)</f>
        <v>0118</v>
      </c>
      <c r="E839" s="23" t="s">
        <v>644</v>
      </c>
      <c r="F839" s="23" t="str">
        <f>IFERROR(VLOOKUP(E839,hoja!$A$2:$E$970,4,FALSE),0)</f>
        <v>OCCIDENTE</v>
      </c>
      <c r="G839" s="23" t="str">
        <f>IFERROR(VLOOKUP(E839,hoja!$A$2:$E$970,5,FALSE),0)</f>
        <v>PEREIRA</v>
      </c>
      <c r="H839" s="103" t="str">
        <f>IFERROR(VLOOKUP(E839,hoja!A:C,3,FALSE),0)</f>
        <v>0198</v>
      </c>
      <c r="I839" s="24" t="str">
        <f t="shared" si="145"/>
        <v>01180198</v>
      </c>
      <c r="J839" s="23">
        <v>62.033333333325572</v>
      </c>
      <c r="K839" s="23">
        <v>1071.1489999999999</v>
      </c>
      <c r="L839" s="23" t="str">
        <f t="shared" ref="L839:L840" si="151">IF(B839=F839,"REGIONAL","NACIONAL")</f>
        <v>NACIONAL</v>
      </c>
      <c r="M839" s="23" t="s">
        <v>618</v>
      </c>
      <c r="N839" s="23" t="str" cm="1">
        <f t="array" ref="N839">IFERROR(IF(M839="Principal","LES_ACTIVE",LES_INACTIVE),0)</f>
        <v>LES_ACTIVE</v>
      </c>
      <c r="O839" s="23">
        <f t="shared" si="147"/>
        <v>8</v>
      </c>
      <c r="P839" s="23" t="str">
        <f t="shared" si="146"/>
        <v>01180198Principal</v>
      </c>
    </row>
    <row r="840" spans="1:16" ht="14.45" hidden="1">
      <c r="A840" s="26" t="s">
        <v>723</v>
      </c>
      <c r="B840" s="23" t="str">
        <f>IFERROR(VLOOKUP(A840,hoja!$A$2:$E$970,4,FALSE),0)</f>
        <v>COSTA</v>
      </c>
      <c r="C840" s="23" t="str">
        <f>IFERROR(VLOOKUP(A840,hoja!$A$2:$E$1370,5,FALSE),0)</f>
        <v>SANTA MARTA</v>
      </c>
      <c r="D840" s="23" t="str">
        <f>IFERROR(VLOOKUP(A840,hoja!A:D,3,FALSE),0)</f>
        <v>0118</v>
      </c>
      <c r="E840" s="23" t="s">
        <v>645</v>
      </c>
      <c r="F840" s="23" t="str">
        <f>IFERROR(VLOOKUP(E840,hoja!$A$2:$E$970,4,FALSE),0)</f>
        <v>OCCIDENTE</v>
      </c>
      <c r="G840" s="23" t="str">
        <f>IFERROR(VLOOKUP(E840,hoja!$A$2:$E$970,5,FALSE),0)</f>
        <v>CALI</v>
      </c>
      <c r="H840" s="103" t="str">
        <f>IFERROR(VLOOKUP(E840,hoja!A:C,3,FALSE),0)</f>
        <v>0410</v>
      </c>
      <c r="I840" s="24" t="str">
        <f t="shared" si="145"/>
        <v>01180410</v>
      </c>
      <c r="J840" s="23">
        <v>51.90749999997206</v>
      </c>
      <c r="K840" s="23">
        <v>1199.1089999999999</v>
      </c>
      <c r="L840" s="23" t="str">
        <f t="shared" si="151"/>
        <v>NACIONAL</v>
      </c>
      <c r="M840" s="23" t="s">
        <v>618</v>
      </c>
      <c r="N840" s="23" t="str" cm="1">
        <f t="array" ref="N840">IFERROR(IF(M840="Principal","LES_ACTIVE",LES_INACTIVE),0)</f>
        <v>LES_ACTIVE</v>
      </c>
      <c r="O840" s="23">
        <f t="shared" si="147"/>
        <v>6</v>
      </c>
      <c r="P840" s="23" t="str">
        <f t="shared" si="146"/>
        <v>01180410Principal</v>
      </c>
    </row>
    <row r="841" spans="1:16" ht="14.45" hidden="1">
      <c r="A841" s="26" t="s">
        <v>723</v>
      </c>
      <c r="B841" s="23" t="str">
        <f>IFERROR(VLOOKUP(A841,hoja!$A$2:$E$970,4,FALSE),0)</f>
        <v>COSTA</v>
      </c>
      <c r="C841" s="23" t="str">
        <f>IFERROR(VLOOKUP(A841,hoja!$A$2:$E$1370,5,FALSE),0)</f>
        <v>SANTA MARTA</v>
      </c>
      <c r="D841" s="23" t="str">
        <f>IFERROR(VLOOKUP(A841,hoja!A:D,3,FALSE),0)</f>
        <v>0118</v>
      </c>
      <c r="E841" s="23" t="s">
        <v>782</v>
      </c>
      <c r="F841" s="23" t="str">
        <f>IFERROR(VLOOKUP(E841,hoja!$A$2:$E$970,4,FALSE),0)</f>
        <v>COSTA</v>
      </c>
      <c r="G841" s="23" t="str">
        <f>IFERROR(VLOOKUP(E841,hoja!$A$2:$E$970,5,FALSE),0)</f>
        <v>SANTA MARTA</v>
      </c>
      <c r="H841" s="103" t="str">
        <f>IFERROR(VLOOKUP(E841,hoja!A:C,3,FALSE),0)</f>
        <v>60083</v>
      </c>
      <c r="I841" s="24" t="str">
        <f t="shared" si="145"/>
        <v>011860083</v>
      </c>
      <c r="J841" s="23">
        <v>0.99999999994179234</v>
      </c>
      <c r="K841" s="23">
        <v>5.5890000000000004</v>
      </c>
      <c r="L841" s="23" t="str">
        <f t="shared" si="149"/>
        <v>REGIONAL</v>
      </c>
      <c r="M841" s="23" t="s">
        <v>618</v>
      </c>
      <c r="N841" s="23" t="str" cm="1">
        <f t="array" ref="N841">IFERROR(IF(M841="Principal","LES_ACTIVE",LES_INACTIVE),0)</f>
        <v>LES_ACTIVE</v>
      </c>
      <c r="O841" s="23">
        <f t="shared" si="147"/>
        <v>25</v>
      </c>
      <c r="P841" s="23" t="str">
        <f t="shared" si="146"/>
        <v>011860083Principal</v>
      </c>
    </row>
    <row r="842" spans="1:16" ht="14.45" hidden="1">
      <c r="A842" s="26" t="s">
        <v>666</v>
      </c>
      <c r="B842" s="23" t="str">
        <f>IFERROR(VLOOKUP(A842,hoja!$A$2:$E$970,4,FALSE),0)</f>
        <v>COSTA</v>
      </c>
      <c r="C842" s="23" t="str">
        <f>IFERROR(VLOOKUP(A842,hoja!$A$2:$E$1370,5,FALSE),0)</f>
        <v>SINCELEJO</v>
      </c>
      <c r="D842" s="23" t="str">
        <f>IFERROR(VLOOKUP(A842,hoja!A:D,3,FALSE),0)</f>
        <v>0382</v>
      </c>
      <c r="E842" s="23" t="s">
        <v>660</v>
      </c>
      <c r="F842" s="23" t="str">
        <f>IFERROR(VLOOKUP(E842,hoja!$A$2:$E$970,4,FALSE),0)</f>
        <v>CENTRO</v>
      </c>
      <c r="G842" s="23" t="str">
        <f>IFERROR(VLOOKUP(E842,hoja!$A$2:$E$970,5,FALSE),0)</f>
        <v>BOGOTÁ</v>
      </c>
      <c r="H842" s="103" t="str">
        <f>IFERROR(VLOOKUP(E842,hoja!A:C,3,FALSE),0)</f>
        <v>0035</v>
      </c>
      <c r="I842" s="24" t="str">
        <f t="shared" si="145"/>
        <v>03820035</v>
      </c>
      <c r="J842" s="23">
        <v>46.450000000011642</v>
      </c>
      <c r="K842" s="23">
        <v>1047.769</v>
      </c>
      <c r="L842" s="23" t="str">
        <f>IF(B842=F842,"REGIONAL","NACIONAL")</f>
        <v>NACIONAL</v>
      </c>
      <c r="M842" s="23" t="s">
        <v>618</v>
      </c>
      <c r="N842" s="23" t="str" cm="1">
        <f t="array" ref="N842">IFERROR(IF(M842="Principal","LES_ACTIVE",LES_INACTIVE),0)</f>
        <v>LES_ACTIVE</v>
      </c>
      <c r="O842" s="23">
        <f t="shared" si="147"/>
        <v>8</v>
      </c>
      <c r="P842" s="23" t="str">
        <f t="shared" si="146"/>
        <v>03820035Principal</v>
      </c>
    </row>
    <row r="843" spans="1:16" ht="14.45" hidden="1">
      <c r="A843" s="26" t="s">
        <v>666</v>
      </c>
      <c r="B843" s="23" t="str">
        <f>IFERROR(VLOOKUP(A843,hoja!$A$2:$E$970,4,FALSE),0)</f>
        <v>COSTA</v>
      </c>
      <c r="C843" s="23" t="str">
        <f>IFERROR(VLOOKUP(A843,hoja!$A$2:$E$1370,5,FALSE),0)</f>
        <v>SINCELEJO</v>
      </c>
      <c r="D843" s="23" t="str">
        <f>IFERROR(VLOOKUP(A843,hoja!A:D,3,FALSE),0)</f>
        <v>0382</v>
      </c>
      <c r="E843" s="23" t="s">
        <v>661</v>
      </c>
      <c r="F843" s="23" t="str">
        <f>IFERROR(VLOOKUP(E843,hoja!$A$2:$E$970,4,FALSE),0)</f>
        <v>COSTA</v>
      </c>
      <c r="G843" s="23" t="str">
        <f>IFERROR(VLOOKUP(E843,hoja!$A$2:$E$970,5,FALSE),0)</f>
        <v>CARTAGENA</v>
      </c>
      <c r="H843" s="103" t="str">
        <f>IFERROR(VLOOKUP(E843,hoja!A:C,3,FALSE),0)</f>
        <v>0113</v>
      </c>
      <c r="I843" s="24" t="str">
        <f t="shared" si="145"/>
        <v>03820113</v>
      </c>
      <c r="J843" s="23">
        <v>17.150000000023283</v>
      </c>
      <c r="K843" s="23">
        <v>206.80199999999999</v>
      </c>
      <c r="L843" s="23" t="str">
        <f t="shared" si="149"/>
        <v>REGIONAL</v>
      </c>
      <c r="M843" s="23" t="s">
        <v>618</v>
      </c>
      <c r="N843" s="23" t="str" cm="1">
        <f t="array" ref="N843">IFERROR(IF(M843="Principal","LES_ACTIVE",LES_INACTIVE),0)</f>
        <v>LES_ACTIVE</v>
      </c>
      <c r="O843" s="23">
        <f t="shared" si="147"/>
        <v>25</v>
      </c>
      <c r="P843" s="23" t="str">
        <f t="shared" si="146"/>
        <v>03820113Principal</v>
      </c>
    </row>
    <row r="844" spans="1:16" ht="14.45" hidden="1">
      <c r="A844" s="26" t="s">
        <v>666</v>
      </c>
      <c r="B844" s="23" t="str">
        <f>IFERROR(VLOOKUP(A844,hoja!$A$2:$E$970,4,FALSE),0)</f>
        <v>COSTA</v>
      </c>
      <c r="C844" s="23" t="str">
        <f>IFERROR(VLOOKUP(A844,hoja!$A$2:$E$1370,5,FALSE),0)</f>
        <v>SINCELEJO</v>
      </c>
      <c r="D844" s="23" t="str">
        <f>IFERROR(VLOOKUP(A844,hoja!A:D,3,FALSE),0)</f>
        <v>0382</v>
      </c>
      <c r="E844" s="23" t="s">
        <v>698</v>
      </c>
      <c r="F844" s="23" t="str">
        <f>IFERROR(VLOOKUP(E844,hoja!$A$2:$E$970,4,FALSE),0)</f>
        <v>COSTA</v>
      </c>
      <c r="G844" s="23" t="str">
        <f>IFERROR(VLOOKUP(E844,hoja!$A$2:$E$970,5,FALSE),0)</f>
        <v>CAUCASIA</v>
      </c>
      <c r="H844" s="103" t="str">
        <f>IFERROR(VLOOKUP(E844,hoja!A:C,3,FALSE),0)</f>
        <v>0384</v>
      </c>
      <c r="I844" s="24" t="str">
        <f t="shared" si="145"/>
        <v>03820384</v>
      </c>
      <c r="J844" s="23">
        <v>14.216666666558012</v>
      </c>
      <c r="K844" s="23">
        <v>184.476</v>
      </c>
      <c r="L844" s="23" t="str">
        <f t="shared" si="149"/>
        <v>REGIONAL</v>
      </c>
      <c r="M844" s="23" t="s">
        <v>618</v>
      </c>
      <c r="N844" s="23" t="str" cm="1">
        <f t="array" ref="N844">IFERROR(IF(M844="Principal","LES_ACTIVE",LES_INACTIVE),0)</f>
        <v>LES_ACTIVE</v>
      </c>
      <c r="O844" s="23">
        <f t="shared" si="147"/>
        <v>25</v>
      </c>
      <c r="P844" s="23" t="str">
        <f t="shared" si="146"/>
        <v>03820384Principal</v>
      </c>
    </row>
    <row r="845" spans="1:16" ht="14.45" hidden="1">
      <c r="A845" s="26" t="s">
        <v>666</v>
      </c>
      <c r="B845" s="23" t="str">
        <f>IFERROR(VLOOKUP(A845,hoja!$A$2:$E$970,4,FALSE),0)</f>
        <v>COSTA</v>
      </c>
      <c r="C845" s="23" t="str">
        <f>IFERROR(VLOOKUP(A845,hoja!$A$2:$E$1370,5,FALSE),0)</f>
        <v>SINCELEJO</v>
      </c>
      <c r="D845" s="23" t="str">
        <f>IFERROR(VLOOKUP(A845,hoja!A:D,3,FALSE),0)</f>
        <v>0382</v>
      </c>
      <c r="E845" s="23" t="s">
        <v>663</v>
      </c>
      <c r="F845" s="23" t="str">
        <f>IFERROR(VLOOKUP(E845,hoja!$A$2:$E$970,4,FALSE),0)</f>
        <v>CENTRO</v>
      </c>
      <c r="G845" s="23" t="str">
        <f>IFERROR(VLOOKUP(E845,hoja!$A$2:$E$970,5,FALSE),0)</f>
        <v>MADRID</v>
      </c>
      <c r="H845" s="103" t="str">
        <f>IFERROR(VLOOKUP(E845,hoja!A:C,3,FALSE),0)</f>
        <v>0022</v>
      </c>
      <c r="I845" s="24" t="str">
        <f t="shared" si="145"/>
        <v>03820022</v>
      </c>
      <c r="J845" s="23">
        <v>113.66666666662786</v>
      </c>
      <c r="K845" s="23">
        <v>849.82100000000003</v>
      </c>
      <c r="L845" s="23" t="str">
        <f>IF(B845=F845,"REGIONAL","NACIONAL")</f>
        <v>NACIONAL</v>
      </c>
      <c r="M845" s="23" t="s">
        <v>618</v>
      </c>
      <c r="N845" s="23" t="str" cm="1">
        <f t="array" ref="N845">IFERROR(IF(M845="Principal","LES_ACTIVE",LES_INACTIVE),0)</f>
        <v>LES_ACTIVE</v>
      </c>
      <c r="O845" s="23">
        <f t="shared" si="147"/>
        <v>8</v>
      </c>
      <c r="P845" s="23" t="str">
        <f t="shared" si="146"/>
        <v>03820022Principal</v>
      </c>
    </row>
    <row r="846" spans="1:16" ht="14.45" hidden="1">
      <c r="A846" s="26" t="s">
        <v>666</v>
      </c>
      <c r="B846" s="23" t="str">
        <f>IFERROR(VLOOKUP(A846,hoja!$A$2:$E$970,4,FALSE),0)</f>
        <v>COSTA</v>
      </c>
      <c r="C846" s="23" t="str">
        <f>IFERROR(VLOOKUP(A846,hoja!$A$2:$E$1370,5,FALSE),0)</f>
        <v>SINCELEJO</v>
      </c>
      <c r="D846" s="23" t="str">
        <f>IFERROR(VLOOKUP(A846,hoja!A:D,3,FALSE),0)</f>
        <v>0382</v>
      </c>
      <c r="E846" s="23" t="s">
        <v>711</v>
      </c>
      <c r="F846" s="23" t="str">
        <f>IFERROR(VLOOKUP(E846,hoja!$A$2:$E$970,4,FALSE),0)</f>
        <v>COSTA</v>
      </c>
      <c r="G846" s="23" t="str">
        <f>IFERROR(VLOOKUP(E846,hoja!$A$2:$E$970,5,FALSE),0)</f>
        <v>MAGANGUÉ</v>
      </c>
      <c r="H846" s="103" t="str">
        <f>IFERROR(VLOOKUP(E846,hoja!A:C,3,FALSE),0)</f>
        <v>0383</v>
      </c>
      <c r="I846" s="24" t="str">
        <f t="shared" si="145"/>
        <v>03820383</v>
      </c>
      <c r="J846" s="23">
        <v>2.0852777776890434</v>
      </c>
      <c r="K846" s="23">
        <v>96.007000000000005</v>
      </c>
      <c r="L846" s="23" t="str">
        <f t="shared" si="149"/>
        <v>REGIONAL</v>
      </c>
      <c r="M846" s="23" t="s">
        <v>618</v>
      </c>
      <c r="N846" s="23" t="str" cm="1">
        <f t="array" ref="N846">IFERROR(IF(M846="Principal","LES_ACTIVE",LES_INACTIVE),0)</f>
        <v>LES_ACTIVE</v>
      </c>
      <c r="O846" s="23">
        <f t="shared" si="147"/>
        <v>25</v>
      </c>
      <c r="P846" s="23" t="str">
        <f t="shared" si="146"/>
        <v>03820383Principal</v>
      </c>
    </row>
    <row r="847" spans="1:16" ht="14.45" hidden="1">
      <c r="A847" s="26" t="s">
        <v>666</v>
      </c>
      <c r="B847" s="23" t="str">
        <f>IFERROR(VLOOKUP(A847,hoja!$A$2:$E$970,4,FALSE),0)</f>
        <v>COSTA</v>
      </c>
      <c r="C847" s="23" t="str">
        <f>IFERROR(VLOOKUP(A847,hoja!$A$2:$E$1370,5,FALSE),0)</f>
        <v>SINCELEJO</v>
      </c>
      <c r="D847" s="23" t="str">
        <f>IFERROR(VLOOKUP(A847,hoja!A:D,3,FALSE),0)</f>
        <v>0382</v>
      </c>
      <c r="E847" s="23" t="s">
        <v>630</v>
      </c>
      <c r="F847" s="23" t="str">
        <f>IFERROR(VLOOKUP(E847,hoja!$A$2:$E$970,4,FALSE),0)</f>
        <v>CENTRO</v>
      </c>
      <c r="G847" s="23" t="str">
        <f>IFERROR(VLOOKUP(E847,hoja!$A$2:$E$970,5,FALSE),0)</f>
        <v>SESQUILÉ</v>
      </c>
      <c r="H847" s="103" t="str">
        <f>IFERROR(VLOOKUP(E847,hoja!A:C,3,FALSE),0)</f>
        <v>1501</v>
      </c>
      <c r="I847" s="24" t="str">
        <f t="shared" si="145"/>
        <v>03821501</v>
      </c>
      <c r="J847" s="23">
        <v>65.674999999901047</v>
      </c>
      <c r="K847" s="23">
        <v>921.27949999999998</v>
      </c>
      <c r="L847" s="23" t="str">
        <f>IF(B847=F847,"REGIONAL","NACIONAL")</f>
        <v>NACIONAL</v>
      </c>
      <c r="M847" s="23" t="s">
        <v>618</v>
      </c>
      <c r="N847" s="23" t="str" cm="1">
        <f t="array" ref="N847">IFERROR(IF(M847="Principal","LES_ACTIVE",LES_INACTIVE),0)</f>
        <v>LES_ACTIVE</v>
      </c>
      <c r="O847" s="23">
        <f t="shared" si="147"/>
        <v>8</v>
      </c>
      <c r="P847" s="23" t="str">
        <f t="shared" si="146"/>
        <v>03821501Principal</v>
      </c>
    </row>
    <row r="848" spans="1:16" ht="14.45" hidden="1">
      <c r="A848" s="26" t="s">
        <v>666</v>
      </c>
      <c r="B848" s="23" t="str">
        <f>IFERROR(VLOOKUP(A848,hoja!$A$2:$E$970,4,FALSE),0)</f>
        <v>COSTA</v>
      </c>
      <c r="C848" s="23" t="str">
        <f>IFERROR(VLOOKUP(A848,hoja!$A$2:$E$1370,5,FALSE),0)</f>
        <v>SINCELEJO</v>
      </c>
      <c r="D848" s="23" t="str">
        <f>IFERROR(VLOOKUP(A848,hoja!A:D,3,FALSE),0)</f>
        <v>0382</v>
      </c>
      <c r="E848" s="23" t="s">
        <v>634</v>
      </c>
      <c r="F848" s="23" t="str">
        <f>IFERROR(VLOOKUP(E848,hoja!$A$2:$E$970,4,FALSE),0)</f>
        <v>CENTRO</v>
      </c>
      <c r="G848" s="23" t="str">
        <f>IFERROR(VLOOKUP(E848,hoja!$A$2:$E$970,5,FALSE),0)</f>
        <v>BOGOTÁ</v>
      </c>
      <c r="H848" s="103" t="str">
        <f>IFERROR(VLOOKUP(E848,hoja!A:C,3,FALSE),0)</f>
        <v>0011</v>
      </c>
      <c r="I848" s="24" t="str">
        <f t="shared" si="145"/>
        <v>03820011</v>
      </c>
      <c r="J848" s="23">
        <v>48.603055555606261</v>
      </c>
      <c r="K848" s="23">
        <v>870</v>
      </c>
      <c r="L848" s="23" t="str">
        <f t="shared" ref="L848:L849" si="152">IF(B848=F848,"REGIONAL","NACIONAL")</f>
        <v>NACIONAL</v>
      </c>
      <c r="M848" s="23" t="s">
        <v>618</v>
      </c>
      <c r="N848" s="23" t="str" cm="1">
        <f t="array" ref="N848">IFERROR(IF(M848="Principal","LES_ACTIVE",LES_INACTIVE),0)</f>
        <v>LES_ACTIVE</v>
      </c>
      <c r="O848" s="23">
        <f t="shared" si="147"/>
        <v>8</v>
      </c>
      <c r="P848" s="23" t="str">
        <f t="shared" si="146"/>
        <v>03820011Principal</v>
      </c>
    </row>
    <row r="849" spans="1:16" ht="14.45" hidden="1">
      <c r="A849" s="26" t="s">
        <v>666</v>
      </c>
      <c r="B849" s="23" t="str">
        <f>IFERROR(VLOOKUP(A849,hoja!$A$2:$E$970,4,FALSE),0)</f>
        <v>COSTA</v>
      </c>
      <c r="C849" s="23" t="str">
        <f>IFERROR(VLOOKUP(A849,hoja!$A$2:$E$1370,5,FALSE),0)</f>
        <v>SINCELEJO</v>
      </c>
      <c r="D849" s="23" t="str">
        <f>IFERROR(VLOOKUP(A849,hoja!A:D,3,FALSE),0)</f>
        <v>0382</v>
      </c>
      <c r="E849" s="23" t="s">
        <v>635</v>
      </c>
      <c r="F849" s="23" t="str">
        <f>IFERROR(VLOOKUP(E849,hoja!$A$2:$E$970,4,FALSE),0)</f>
        <v>CENTRO</v>
      </c>
      <c r="G849" s="23" t="str">
        <f>IFERROR(VLOOKUP(E849,hoja!$A$2:$E$970,5,FALSE),0)</f>
        <v>BOGOTÁ</v>
      </c>
      <c r="H849" s="103" t="str">
        <f>IFERROR(VLOOKUP(E849,hoja!A:C,3,FALSE),0)</f>
        <v>0021</v>
      </c>
      <c r="I849" s="24" t="str">
        <f t="shared" si="145"/>
        <v>03820021</v>
      </c>
      <c r="J849" s="23">
        <v>67.434722222242272</v>
      </c>
      <c r="K849" s="23">
        <v>884.57399999999996</v>
      </c>
      <c r="L849" s="23" t="str">
        <f t="shared" si="152"/>
        <v>NACIONAL</v>
      </c>
      <c r="M849" s="23" t="s">
        <v>618</v>
      </c>
      <c r="N849" s="23" t="str" cm="1">
        <f t="array" ref="N849">IFERROR(IF(M849="Principal","LES_ACTIVE",LES_INACTIVE),0)</f>
        <v>LES_ACTIVE</v>
      </c>
      <c r="O849" s="23">
        <f t="shared" si="147"/>
        <v>8</v>
      </c>
      <c r="P849" s="23" t="str">
        <f t="shared" si="146"/>
        <v>03820021Principal</v>
      </c>
    </row>
    <row r="850" spans="1:16" ht="14.45" hidden="1">
      <c r="A850" s="26" t="s">
        <v>666</v>
      </c>
      <c r="B850" s="23" t="str">
        <f>IFERROR(VLOOKUP(A850,hoja!$A$2:$E$970,4,FALSE),0)</f>
        <v>COSTA</v>
      </c>
      <c r="C850" s="23" t="str">
        <f>IFERROR(VLOOKUP(A850,hoja!$A$2:$E$1370,5,FALSE),0)</f>
        <v>SINCELEJO</v>
      </c>
      <c r="D850" s="23" t="str">
        <f>IFERROR(VLOOKUP(A850,hoja!A:D,3,FALSE),0)</f>
        <v>0382</v>
      </c>
      <c r="E850" s="23" t="s">
        <v>667</v>
      </c>
      <c r="F850" s="23" t="str">
        <f>IFERROR(VLOOKUP(E850,hoja!$A$2:$E$970,4,FALSE),0)</f>
        <v>COSTA</v>
      </c>
      <c r="G850" s="23" t="str">
        <f>IFERROR(VLOOKUP(E850,hoja!$A$2:$E$970,5,FALSE),0)</f>
        <v>MONTERÍA</v>
      </c>
      <c r="H850" s="103" t="str">
        <f>IFERROR(VLOOKUP(E850,hoja!A:C,3,FALSE),0)</f>
        <v>0381</v>
      </c>
      <c r="I850" s="24" t="str">
        <f t="shared" si="145"/>
        <v>03820381</v>
      </c>
      <c r="J850" s="23">
        <v>11.008333333331393</v>
      </c>
      <c r="K850" s="23">
        <v>110.749</v>
      </c>
      <c r="L850" s="23" t="str">
        <f t="shared" ref="L850:L864" si="153">IF(B850=F850,"REGIONAL","NACIONAL")</f>
        <v>REGIONAL</v>
      </c>
      <c r="M850" s="23" t="s">
        <v>618</v>
      </c>
      <c r="N850" s="23" t="str" cm="1">
        <f t="array" ref="N850">IFERROR(IF(M850="Principal","LES_ACTIVE",LES_INACTIVE),0)</f>
        <v>LES_ACTIVE</v>
      </c>
      <c r="O850" s="23">
        <f t="shared" si="147"/>
        <v>25</v>
      </c>
      <c r="P850" s="23" t="str">
        <f t="shared" si="146"/>
        <v>03820381Principal</v>
      </c>
    </row>
    <row r="851" spans="1:16" ht="14.45" hidden="1">
      <c r="A851" s="26" t="s">
        <v>666</v>
      </c>
      <c r="B851" s="23" t="str">
        <f>IFERROR(VLOOKUP(A851,hoja!$A$2:$E$970,4,FALSE),0)</f>
        <v>COSTA</v>
      </c>
      <c r="C851" s="23" t="str">
        <f>IFERROR(VLOOKUP(A851,hoja!$A$2:$E$1370,5,FALSE),0)</f>
        <v>SINCELEJO</v>
      </c>
      <c r="D851" s="23" t="str">
        <f>IFERROR(VLOOKUP(A851,hoja!A:D,3,FALSE),0)</f>
        <v>0382</v>
      </c>
      <c r="E851" s="23" t="s">
        <v>637</v>
      </c>
      <c r="F851" s="23" t="str">
        <f>IFERROR(VLOOKUP(E851,hoja!$A$2:$E$970,4,FALSE),0)</f>
        <v>SANTANDER</v>
      </c>
      <c r="G851" s="23" t="str">
        <f>IFERROR(VLOOKUP(E851,hoja!$A$2:$E$970,5,FALSE),0)</f>
        <v>PIEDECUESTA</v>
      </c>
      <c r="H851" s="103" t="str">
        <f>IFERROR(VLOOKUP(E851,hoja!A:C,3,FALSE),0)</f>
        <v>0422</v>
      </c>
      <c r="I851" s="24" t="str">
        <f t="shared" si="145"/>
        <v>03820422</v>
      </c>
      <c r="J851" s="23">
        <v>34.382222222193377</v>
      </c>
      <c r="K851" s="23">
        <v>636.88049999999998</v>
      </c>
      <c r="L851" s="23" t="str">
        <f>IF(B851=F851,"REGIONAL","NACIONAL")</f>
        <v>NACIONAL</v>
      </c>
      <c r="M851" s="23" t="s">
        <v>618</v>
      </c>
      <c r="N851" s="23" t="str" cm="1">
        <f t="array" ref="N851">IFERROR(IF(M851="Principal","LES_ACTIVE",LES_INACTIVE),0)</f>
        <v>LES_ACTIVE</v>
      </c>
      <c r="O851" s="23">
        <f t="shared" si="147"/>
        <v>12</v>
      </c>
      <c r="P851" s="23" t="str">
        <f t="shared" si="146"/>
        <v>03820422Principal</v>
      </c>
    </row>
    <row r="852" spans="1:16" ht="14.45" hidden="1">
      <c r="A852" s="26" t="s">
        <v>666</v>
      </c>
      <c r="B852" s="23" t="str">
        <f>IFERROR(VLOOKUP(A852,hoja!$A$2:$E$970,4,FALSE),0)</f>
        <v>COSTA</v>
      </c>
      <c r="C852" s="23" t="str">
        <f>IFERROR(VLOOKUP(A852,hoja!$A$2:$E$1370,5,FALSE),0)</f>
        <v>SINCELEJO</v>
      </c>
      <c r="D852" s="23" t="str">
        <f>IFERROR(VLOOKUP(A852,hoja!A:D,3,FALSE),0)</f>
        <v>0382</v>
      </c>
      <c r="E852" s="23" t="s">
        <v>617</v>
      </c>
      <c r="F852" s="23" t="str">
        <f>IFERROR(VLOOKUP(E852,hoja!$A$2:$E$970,4,FALSE),0)</f>
        <v>ANTIOQUIA</v>
      </c>
      <c r="G852" s="23" t="str">
        <f>IFERROR(VLOOKUP(E852,hoja!$A$2:$E$970,5,FALSE),0)</f>
        <v>MEDELLÍN</v>
      </c>
      <c r="H852" s="103">
        <f>IFERROR(VLOOKUP(E852,hoja!A:C,3,FALSE),0)</f>
        <v>50443</v>
      </c>
      <c r="I852" s="24" t="str">
        <f t="shared" si="145"/>
        <v>038250443</v>
      </c>
      <c r="K852" s="23">
        <v>454</v>
      </c>
      <c r="L852" s="23" t="str">
        <f t="shared" ref="L852:L853" si="154">IF(B852=F852,"REGIONAL","NACIONAL")</f>
        <v>NACIONAL</v>
      </c>
      <c r="M852" s="23" t="s">
        <v>618</v>
      </c>
      <c r="N852" s="23" t="str" cm="1">
        <f t="array" ref="N852">IFERROR(IF(M852="Principal","LES_ACTIVE",LES_INACTIVE),0)</f>
        <v>LES_ACTIVE</v>
      </c>
      <c r="O852" s="23">
        <f t="shared" si="147"/>
        <v>16</v>
      </c>
      <c r="P852" s="23" t="str">
        <f t="shared" si="146"/>
        <v>038250443Principal</v>
      </c>
    </row>
    <row r="853" spans="1:16" ht="14.45" hidden="1">
      <c r="A853" s="26" t="s">
        <v>666</v>
      </c>
      <c r="B853" s="23" t="str">
        <f>IFERROR(VLOOKUP(A853,hoja!$A$2:$E$970,4,FALSE),0)</f>
        <v>COSTA</v>
      </c>
      <c r="C853" s="23" t="str">
        <f>IFERROR(VLOOKUP(A853,hoja!$A$2:$E$1370,5,FALSE),0)</f>
        <v>SINCELEJO</v>
      </c>
      <c r="D853" s="23" t="str">
        <f>IFERROR(VLOOKUP(A853,hoja!A:D,3,FALSE),0)</f>
        <v>0382</v>
      </c>
      <c r="E853" s="23" t="s">
        <v>653</v>
      </c>
      <c r="F853" s="23" t="str">
        <f>IFERROR(VLOOKUP(E853,hoja!$A$2:$E$970,4,FALSE),0)</f>
        <v>CENTRO</v>
      </c>
      <c r="G853" s="23" t="str">
        <f>IFERROR(VLOOKUP(E853,hoja!$A$2:$E$970,5,FALSE),0)</f>
        <v>MADRID</v>
      </c>
      <c r="H853" s="103" t="str">
        <f>IFERROR(VLOOKUP(E853,hoja!A:C,3,FALSE),0)</f>
        <v>2023</v>
      </c>
      <c r="I853" s="24" t="str">
        <f t="shared" si="145"/>
        <v>03822023</v>
      </c>
      <c r="J853" s="23">
        <v>39.766666666720994</v>
      </c>
      <c r="K853" s="23">
        <v>860.75400000000002</v>
      </c>
      <c r="L853" s="23" t="str">
        <f t="shared" si="154"/>
        <v>NACIONAL</v>
      </c>
      <c r="M853" s="23" t="s">
        <v>618</v>
      </c>
      <c r="N853" s="23" t="str" cm="1">
        <f t="array" ref="N853">IFERROR(IF(M853="Principal","LES_ACTIVE",LES_INACTIVE),0)</f>
        <v>LES_ACTIVE</v>
      </c>
      <c r="O853" s="23">
        <f t="shared" si="147"/>
        <v>8</v>
      </c>
      <c r="P853" s="23" t="str">
        <f t="shared" si="146"/>
        <v>03822023Principal</v>
      </c>
    </row>
    <row r="854" spans="1:16" ht="14.45" hidden="1">
      <c r="A854" s="26" t="s">
        <v>666</v>
      </c>
      <c r="B854" s="23" t="str">
        <f>IFERROR(VLOOKUP(A854,hoja!$A$2:$E$970,4,FALSE),0)</f>
        <v>COSTA</v>
      </c>
      <c r="C854" s="23" t="str">
        <f>IFERROR(VLOOKUP(A854,hoja!$A$2:$E$1370,5,FALSE),0)</f>
        <v>SINCELEJO</v>
      </c>
      <c r="D854" s="23" t="str">
        <f>IFERROR(VLOOKUP(A854,hoja!A:D,3,FALSE),0)</f>
        <v>0382</v>
      </c>
      <c r="E854" s="23" t="s">
        <v>642</v>
      </c>
      <c r="F854" s="23" t="str">
        <f>IFERROR(VLOOKUP(E854,hoja!$A$2:$E$970,4,FALSE),0)</f>
        <v>COSTA</v>
      </c>
      <c r="G854" s="23" t="str">
        <f>IFERROR(VLOOKUP(E854,hoja!$A$2:$E$970,5,FALSE),0)</f>
        <v>BARRANQUILLA</v>
      </c>
      <c r="H854" s="103" t="str">
        <f>IFERROR(VLOOKUP(E854,hoja!A:C,3,FALSE),0)</f>
        <v>0111</v>
      </c>
      <c r="I854" s="24" t="str">
        <f t="shared" si="145"/>
        <v>03820111</v>
      </c>
      <c r="J854" s="23">
        <v>5.3166666667093523</v>
      </c>
      <c r="K854" s="23">
        <v>223.721</v>
      </c>
      <c r="L854" s="23" t="str">
        <f t="shared" si="153"/>
        <v>REGIONAL</v>
      </c>
      <c r="M854" s="23" t="s">
        <v>618</v>
      </c>
      <c r="N854" s="23" t="str" cm="1">
        <f t="array" ref="N854">IFERROR(IF(M854="Principal","LES_ACTIVE",LES_INACTIVE),0)</f>
        <v>LES_ACTIVE</v>
      </c>
      <c r="O854" s="23">
        <f t="shared" si="147"/>
        <v>25</v>
      </c>
      <c r="P854" s="23" t="str">
        <f t="shared" si="146"/>
        <v>03820111Principal</v>
      </c>
    </row>
    <row r="855" spans="1:16" ht="14.45" hidden="1">
      <c r="A855" s="26" t="s">
        <v>666</v>
      </c>
      <c r="B855" s="23" t="str">
        <f>IFERROR(VLOOKUP(A855,hoja!$A$2:$E$970,4,FALSE),0)</f>
        <v>COSTA</v>
      </c>
      <c r="C855" s="23" t="str">
        <f>IFERROR(VLOOKUP(A855,hoja!$A$2:$E$1370,5,FALSE),0)</f>
        <v>SINCELEJO</v>
      </c>
      <c r="D855" s="23" t="str">
        <f>IFERROR(VLOOKUP(A855,hoja!A:D,3,FALSE),0)</f>
        <v>0382</v>
      </c>
      <c r="E855" s="23" t="s">
        <v>672</v>
      </c>
      <c r="F855" s="23" t="str">
        <f>IFERROR(VLOOKUP(E855,hoja!$A$2:$E$970,4,FALSE),0)</f>
        <v>ANTIOQUIA</v>
      </c>
      <c r="G855" s="23" t="str">
        <f>IFERROR(VLOOKUP(E855,hoja!$A$2:$E$970,5,FALSE),0)</f>
        <v>MEDELLÍN</v>
      </c>
      <c r="H855" s="103" t="str">
        <f>IFERROR(VLOOKUP(E855,hoja!A:C,3,FALSE),0)</f>
        <v>0092</v>
      </c>
      <c r="I855" s="24" t="str">
        <f t="shared" si="145"/>
        <v>03820092</v>
      </c>
      <c r="K855" s="23">
        <v>470</v>
      </c>
      <c r="L855" s="23" t="str">
        <f>IF(B855=F855,"REGIONAL","NACIONAL")</f>
        <v>NACIONAL</v>
      </c>
      <c r="M855" s="23" t="s">
        <v>618</v>
      </c>
      <c r="N855" s="23" t="str" cm="1">
        <f t="array" ref="N855">IFERROR(IF(M855="Principal","LES_ACTIVE",LES_INACTIVE),0)</f>
        <v>LES_ACTIVE</v>
      </c>
      <c r="O855" s="23">
        <f t="shared" si="147"/>
        <v>16</v>
      </c>
      <c r="P855" s="23" t="str">
        <f t="shared" si="146"/>
        <v>03820092Principal</v>
      </c>
    </row>
    <row r="856" spans="1:16" ht="14.45" hidden="1">
      <c r="A856" s="26" t="s">
        <v>666</v>
      </c>
      <c r="B856" s="23" t="str">
        <f>IFERROR(VLOOKUP(A856,hoja!$A$2:$E$970,4,FALSE),0)</f>
        <v>COSTA</v>
      </c>
      <c r="C856" s="23" t="str">
        <f>IFERROR(VLOOKUP(A856,hoja!$A$2:$E$1370,5,FALSE),0)</f>
        <v>SINCELEJO</v>
      </c>
      <c r="D856" s="23" t="str">
        <f>IFERROR(VLOOKUP(A856,hoja!A:D,3,FALSE),0)</f>
        <v>0382</v>
      </c>
      <c r="E856" s="23" t="s">
        <v>806</v>
      </c>
      <c r="F856" s="23">
        <f>IFERROR(VLOOKUP(E856,hoja!$A$2:$E$970,4,FALSE),0)</f>
        <v>0</v>
      </c>
      <c r="G856" s="23">
        <f>IFERROR(VLOOKUP(E856,hoja!$A$2:$E$970,5,FALSE),0)</f>
        <v>0</v>
      </c>
      <c r="H856" s="103">
        <f>IFERROR(VLOOKUP(E856,hoja!A:C,3,FALSE),0)</f>
        <v>0</v>
      </c>
      <c r="I856" s="24" t="str">
        <f t="shared" si="145"/>
        <v>03820</v>
      </c>
      <c r="J856" s="23">
        <v>24.966666666674428</v>
      </c>
      <c r="K856" s="23">
        <v>205.80199999999999</v>
      </c>
      <c r="L856" s="23" t="str">
        <f>IF(B856=F856,"REGIONAL","NACIONAL")</f>
        <v>NACIONAL</v>
      </c>
      <c r="M856" s="23" t="s">
        <v>618</v>
      </c>
      <c r="N856" s="23" t="str" cm="1">
        <f t="array" ref="N856">IFERROR(IF(M856="Principal","LES_ACTIVE",LES_INACTIVE),0)</f>
        <v>LES_ACTIVE</v>
      </c>
      <c r="O856" s="23">
        <f t="shared" si="147"/>
        <v>25</v>
      </c>
      <c r="P856" s="23" t="str">
        <f t="shared" si="146"/>
        <v>03820Principal</v>
      </c>
    </row>
    <row r="857" spans="1:16" ht="14.45" hidden="1">
      <c r="A857" s="26" t="s">
        <v>666</v>
      </c>
      <c r="B857" s="23" t="str">
        <f>IFERROR(VLOOKUP(A857,hoja!$A$2:$E$970,4,FALSE),0)</f>
        <v>COSTA</v>
      </c>
      <c r="C857" s="23" t="str">
        <f>IFERROR(VLOOKUP(A857,hoja!$A$2:$E$1370,5,FALSE),0)</f>
        <v>SINCELEJO</v>
      </c>
      <c r="D857" s="23" t="str">
        <f>IFERROR(VLOOKUP(A857,hoja!A:D,3,FALSE),0)</f>
        <v>0382</v>
      </c>
      <c r="E857" s="23" t="s">
        <v>771</v>
      </c>
      <c r="F857" s="23" t="str">
        <f>IFERROR(VLOOKUP(E857,hoja!$A$2:$E$970,4,FALSE),0)</f>
        <v>COSTA</v>
      </c>
      <c r="G857" s="23" t="str">
        <f>IFERROR(VLOOKUP(E857,hoja!$A$2:$E$970,5,FALSE),0)</f>
        <v>CARMEN DE BOLIVA</v>
      </c>
      <c r="H857" s="103" t="str">
        <f>IFERROR(VLOOKUP(E857,hoja!A:C,3,FALSE),0)</f>
        <v>60063</v>
      </c>
      <c r="I857" s="24" t="str">
        <f t="shared" si="145"/>
        <v>038260063</v>
      </c>
      <c r="J857" s="23">
        <v>1.7166666666744277</v>
      </c>
      <c r="K857" s="23">
        <v>62.018000000000001</v>
      </c>
      <c r="L857" s="23" t="str">
        <f t="shared" si="153"/>
        <v>REGIONAL</v>
      </c>
      <c r="M857" s="23" t="s">
        <v>618</v>
      </c>
      <c r="N857" s="23" t="str" cm="1">
        <f t="array" ref="N857">IFERROR(IF(M857="Principal","LES_ACTIVE",LES_INACTIVE),0)</f>
        <v>LES_ACTIVE</v>
      </c>
      <c r="O857" s="23">
        <f t="shared" si="147"/>
        <v>25</v>
      </c>
      <c r="P857" s="23" t="str">
        <f t="shared" si="146"/>
        <v>038260063Principal</v>
      </c>
    </row>
    <row r="858" spans="1:16" ht="14.45" hidden="1">
      <c r="A858" s="26" t="s">
        <v>666</v>
      </c>
      <c r="B858" s="23" t="str">
        <f>IFERROR(VLOOKUP(A858,hoja!$A$2:$E$970,4,FALSE),0)</f>
        <v>COSTA</v>
      </c>
      <c r="C858" s="23" t="str">
        <f>IFERROR(VLOOKUP(A858,hoja!$A$2:$E$1370,5,FALSE),0)</f>
        <v>SINCELEJO</v>
      </c>
      <c r="D858" s="23" t="str">
        <f>IFERROR(VLOOKUP(A858,hoja!A:D,3,FALSE),0)</f>
        <v>0382</v>
      </c>
      <c r="E858" s="23" t="s">
        <v>772</v>
      </c>
      <c r="F858" s="23" t="str">
        <f>IFERROR(VLOOKUP(E858,hoja!$A$2:$E$970,4,FALSE),0)</f>
        <v>OCCIDENTE</v>
      </c>
      <c r="G858" s="23" t="str">
        <f>IFERROR(VLOOKUP(E858,hoja!$A$2:$E$970,5,FALSE),0)</f>
        <v>CHINÚ</v>
      </c>
      <c r="H858" s="103" t="str">
        <f>IFERROR(VLOOKUP(E858,hoja!A:C,3,FALSE),0)</f>
        <v>60066</v>
      </c>
      <c r="I858" s="24" t="str">
        <f t="shared" si="145"/>
        <v>038260066</v>
      </c>
      <c r="J858" s="23">
        <v>0.99999999994179234</v>
      </c>
      <c r="K858" s="23">
        <v>234.05500000000001</v>
      </c>
      <c r="L858" s="23" t="str">
        <f>IF(B858=F858,"REGIONAL","NACIONAL")</f>
        <v>NACIONAL</v>
      </c>
      <c r="M858" s="23" t="s">
        <v>618</v>
      </c>
      <c r="N858" s="23" t="str" cm="1">
        <f t="array" ref="N858">IFERROR(IF(M858="Principal","LES_ACTIVE",LES_INACTIVE),0)</f>
        <v>LES_ACTIVE</v>
      </c>
      <c r="O858" s="23">
        <f t="shared" si="147"/>
        <v>25</v>
      </c>
      <c r="P858" s="23" t="str">
        <f t="shared" si="146"/>
        <v>038260066Principal</v>
      </c>
    </row>
    <row r="859" spans="1:16" ht="14.45" hidden="1">
      <c r="A859" s="26" t="s">
        <v>666</v>
      </c>
      <c r="B859" s="23" t="str">
        <f>IFERROR(VLOOKUP(A859,hoja!$A$2:$E$970,4,FALSE),0)</f>
        <v>COSTA</v>
      </c>
      <c r="C859" s="23" t="str">
        <f>IFERROR(VLOOKUP(A859,hoja!$A$2:$E$1370,5,FALSE),0)</f>
        <v>SINCELEJO</v>
      </c>
      <c r="D859" s="23" t="str">
        <f>IFERROR(VLOOKUP(A859,hoja!A:D,3,FALSE),0)</f>
        <v>0382</v>
      </c>
      <c r="E859" s="23" t="s">
        <v>796</v>
      </c>
      <c r="F859" s="23" t="str">
        <f>IFERROR(VLOOKUP(E859,hoja!$A$2:$E$970,4,FALSE),0)</f>
        <v>SANTANDER</v>
      </c>
      <c r="G859" s="23" t="str">
        <f>IFERROR(VLOOKUP(E859,hoja!$A$2:$E$970,5,FALSE),0)</f>
        <v>PIEDECUESTA</v>
      </c>
      <c r="H859" s="103" t="str">
        <f>IFERROR(VLOOKUP(E859,hoja!A:C,3,FALSE),0)</f>
        <v>60077</v>
      </c>
      <c r="I859" s="24" t="str">
        <f t="shared" si="145"/>
        <v>038260077</v>
      </c>
      <c r="J859" s="23">
        <v>24.982222222199198</v>
      </c>
      <c r="K859" s="23">
        <v>624.11500000000001</v>
      </c>
      <c r="L859" s="23" t="str">
        <f>IF(B859=F859,"REGIONAL","NACIONAL")</f>
        <v>NACIONAL</v>
      </c>
      <c r="M859" s="23" t="s">
        <v>618</v>
      </c>
      <c r="N859" s="23" t="str" cm="1">
        <f t="array" ref="N859">IFERROR(IF(M859="Principal","LES_ACTIVE",LES_INACTIVE),0)</f>
        <v>LES_ACTIVE</v>
      </c>
      <c r="O859" s="23">
        <f t="shared" si="147"/>
        <v>12</v>
      </c>
      <c r="P859" s="23" t="str">
        <f t="shared" si="146"/>
        <v>038260077Principal</v>
      </c>
    </row>
    <row r="860" spans="1:16" ht="14.45" hidden="1">
      <c r="A860" s="26" t="s">
        <v>726</v>
      </c>
      <c r="B860" s="23" t="str">
        <f>IFERROR(VLOOKUP(A860,hoja!$A$2:$E$970,4,FALSE),0)</f>
        <v>OCCIDENTE</v>
      </c>
      <c r="C860" s="23" t="str">
        <f>IFERROR(VLOOKUP(A860,hoja!$A$2:$E$1370,5,FALSE),0)</f>
        <v>TUMACO</v>
      </c>
      <c r="D860" s="23" t="str">
        <f>IFERROR(VLOOKUP(A860,hoja!A:D,3,FALSE),0)</f>
        <v>0396</v>
      </c>
      <c r="E860" s="23" t="s">
        <v>650</v>
      </c>
      <c r="F860" s="23" t="str">
        <f>IFERROR(VLOOKUP(E860,hoja!$A$2:$E$970,4,FALSE),0)</f>
        <v>OCCIDENTE</v>
      </c>
      <c r="G860" s="23" t="str">
        <f>IFERROR(VLOOKUP(E860,hoja!$A$2:$E$970,5,FALSE),0)</f>
        <v>CALOTO</v>
      </c>
      <c r="H860" s="103" t="str">
        <f>IFERROR(VLOOKUP(E860,hoja!A:C,3,FALSE),0)</f>
        <v>0445</v>
      </c>
      <c r="I860" s="24" t="str">
        <f t="shared" si="145"/>
        <v>03960445</v>
      </c>
      <c r="J860" s="23">
        <v>39.058333333348855</v>
      </c>
      <c r="K860" s="23">
        <v>646.04200000000003</v>
      </c>
      <c r="L860" s="23" t="str">
        <f t="shared" si="153"/>
        <v>REGIONAL</v>
      </c>
      <c r="M860" s="23" t="s">
        <v>618</v>
      </c>
      <c r="N860" s="23" t="str" cm="1">
        <f t="array" ref="N860">IFERROR(IF(M860="Principal","LES_ACTIVE",LES_INACTIVE),0)</f>
        <v>LES_ACTIVE</v>
      </c>
      <c r="O860" s="23">
        <f t="shared" si="147"/>
        <v>12</v>
      </c>
      <c r="P860" s="23" t="str">
        <f t="shared" si="146"/>
        <v>03960445Principal</v>
      </c>
    </row>
    <row r="861" spans="1:16" ht="14.45" hidden="1">
      <c r="A861" s="26" t="s">
        <v>726</v>
      </c>
      <c r="B861" s="23" t="str">
        <f>IFERROR(VLOOKUP(A861,hoja!$A$2:$E$970,4,FALSE),0)</f>
        <v>OCCIDENTE</v>
      </c>
      <c r="C861" s="23" t="str">
        <f>IFERROR(VLOOKUP(A861,hoja!$A$2:$E$1370,5,FALSE),0)</f>
        <v>TUMACO</v>
      </c>
      <c r="D861" s="23" t="str">
        <f>IFERROR(VLOOKUP(A861,hoja!A:D,3,FALSE),0)</f>
        <v>0396</v>
      </c>
      <c r="E861" s="23" t="s">
        <v>694</v>
      </c>
      <c r="F861" s="23" t="str">
        <f>IFERROR(VLOOKUP(E861,hoja!$A$2:$E$970,4,FALSE),0)</f>
        <v>OCCIDENTE</v>
      </c>
      <c r="G861" s="23" t="str">
        <f>IFERROR(VLOOKUP(E861,hoja!$A$2:$E$970,5,FALSE),0)</f>
        <v>BUENAVENTURA</v>
      </c>
      <c r="H861" s="103" t="str">
        <f>IFERROR(VLOOKUP(E861,hoja!A:C,3,FALSE),0)</f>
        <v>0131</v>
      </c>
      <c r="I861" s="24" t="str">
        <f t="shared" si="145"/>
        <v>03960131</v>
      </c>
      <c r="K861" s="23">
        <v>776</v>
      </c>
      <c r="L861" s="23" t="str">
        <f t="shared" si="153"/>
        <v>REGIONAL</v>
      </c>
      <c r="M861" s="23" t="s">
        <v>618</v>
      </c>
      <c r="N861" s="23" t="str" cm="1">
        <f t="array" ref="N861">IFERROR(IF(M861="Principal","LES_ACTIVE",LES_INACTIVE),0)</f>
        <v>LES_ACTIVE</v>
      </c>
      <c r="O861" s="23">
        <f t="shared" si="147"/>
        <v>12</v>
      </c>
      <c r="P861" s="23" t="str">
        <f t="shared" si="146"/>
        <v>03960131Principal</v>
      </c>
    </row>
    <row r="862" spans="1:16" ht="14.45" hidden="1">
      <c r="A862" s="26" t="s">
        <v>726</v>
      </c>
      <c r="B862" s="23" t="str">
        <f>IFERROR(VLOOKUP(A862,hoja!$A$2:$E$970,4,FALSE),0)</f>
        <v>OCCIDENTE</v>
      </c>
      <c r="C862" s="23" t="str">
        <f>IFERROR(VLOOKUP(A862,hoja!$A$2:$E$1370,5,FALSE),0)</f>
        <v>TUMACO</v>
      </c>
      <c r="D862" s="23" t="str">
        <f>IFERROR(VLOOKUP(A862,hoja!A:D,3,FALSE),0)</f>
        <v>0396</v>
      </c>
      <c r="E862" s="23" t="s">
        <v>707</v>
      </c>
      <c r="F862" s="23" t="str">
        <f>IFERROR(VLOOKUP(E862,hoja!$A$2:$E$970,4,FALSE),0)</f>
        <v>OCCIDENTE</v>
      </c>
      <c r="G862" s="23" t="str">
        <f>IFERROR(VLOOKUP(E862,hoja!$A$2:$E$970,5,FALSE),0)</f>
        <v>IPIALES</v>
      </c>
      <c r="H862" s="103" t="str">
        <f>IFERROR(VLOOKUP(E862,hoja!A:C,3,FALSE),0)</f>
        <v>0397</v>
      </c>
      <c r="I862" s="24" t="str">
        <f t="shared" si="145"/>
        <v>03960397</v>
      </c>
      <c r="J862" s="23">
        <v>20.02166666672565</v>
      </c>
      <c r="K862" s="23">
        <v>276.96499999999997</v>
      </c>
      <c r="L862" s="23" t="str">
        <f t="shared" si="153"/>
        <v>REGIONAL</v>
      </c>
      <c r="M862" s="23" t="s">
        <v>618</v>
      </c>
      <c r="N862" s="23" t="str" cm="1">
        <f t="array" ref="N862">IFERROR(IF(M862="Principal","LES_ACTIVE",LES_INACTIVE),0)</f>
        <v>LES_ACTIVE</v>
      </c>
      <c r="O862" s="23">
        <f t="shared" si="147"/>
        <v>16</v>
      </c>
      <c r="P862" s="23" t="str">
        <f t="shared" si="146"/>
        <v>03960397Principal</v>
      </c>
    </row>
    <row r="863" spans="1:16" ht="14.45" hidden="1">
      <c r="A863" s="26" t="s">
        <v>726</v>
      </c>
      <c r="B863" s="23" t="str">
        <f>IFERROR(VLOOKUP(A863,hoja!$A$2:$E$970,4,FALSE),0)</f>
        <v>OCCIDENTE</v>
      </c>
      <c r="C863" s="23" t="str">
        <f>IFERROR(VLOOKUP(A863,hoja!$A$2:$E$1370,5,FALSE),0)</f>
        <v>TUMACO</v>
      </c>
      <c r="D863" s="23" t="str">
        <f>IFERROR(VLOOKUP(A863,hoja!A:D,3,FALSE),0)</f>
        <v>0396</v>
      </c>
      <c r="E863" s="23" t="s">
        <v>733</v>
      </c>
      <c r="F863" s="23" t="str">
        <f>IFERROR(VLOOKUP(E863,hoja!$A$2:$E$970,4,FALSE),0)</f>
        <v>OCCIDENTE</v>
      </c>
      <c r="G863" s="23" t="str">
        <f>IFERROR(VLOOKUP(E863,hoja!$A$2:$E$970,5,FALSE),0)</f>
        <v>PASTO</v>
      </c>
      <c r="H863" s="103" t="str">
        <f>IFERROR(VLOOKUP(E863,hoja!A:C,3,FALSE),0)</f>
        <v>0395</v>
      </c>
      <c r="I863" s="24" t="str">
        <f t="shared" si="145"/>
        <v>03960395</v>
      </c>
      <c r="J863" s="23">
        <v>19.15555555553874</v>
      </c>
      <c r="K863" s="23">
        <v>281.88</v>
      </c>
      <c r="L863" s="23" t="str">
        <f t="shared" si="153"/>
        <v>REGIONAL</v>
      </c>
      <c r="M863" s="23" t="s">
        <v>618</v>
      </c>
      <c r="N863" s="23" t="str" cm="1">
        <f t="array" ref="N863">IFERROR(IF(M863="Principal","LES_ACTIVE",LES_INACTIVE),0)</f>
        <v>LES_ACTIVE</v>
      </c>
      <c r="O863" s="23">
        <f t="shared" si="147"/>
        <v>16</v>
      </c>
      <c r="P863" s="23" t="str">
        <f t="shared" si="146"/>
        <v>03960395Principal</v>
      </c>
    </row>
    <row r="864" spans="1:16" ht="14.45" hidden="1">
      <c r="A864" s="26" t="s">
        <v>726</v>
      </c>
      <c r="B864" s="23" t="str">
        <f>IFERROR(VLOOKUP(A864,hoja!$A$2:$E$970,4,FALSE),0)</f>
        <v>OCCIDENTE</v>
      </c>
      <c r="C864" s="23" t="str">
        <f>IFERROR(VLOOKUP(A864,hoja!$A$2:$E$1370,5,FALSE),0)</f>
        <v>TUMACO</v>
      </c>
      <c r="D864" s="23" t="str">
        <f>IFERROR(VLOOKUP(A864,hoja!A:D,3,FALSE),0)</f>
        <v>0396</v>
      </c>
      <c r="E864" s="23" t="s">
        <v>645</v>
      </c>
      <c r="F864" s="23" t="str">
        <f>IFERROR(VLOOKUP(E864,hoja!$A$2:$E$970,4,FALSE),0)</f>
        <v>OCCIDENTE</v>
      </c>
      <c r="G864" s="23" t="str">
        <f>IFERROR(VLOOKUP(E864,hoja!$A$2:$E$970,5,FALSE),0)</f>
        <v>CALI</v>
      </c>
      <c r="H864" s="103" t="str">
        <f>IFERROR(VLOOKUP(E864,hoja!A:C,3,FALSE),0)</f>
        <v>0410</v>
      </c>
      <c r="I864" s="24" t="str">
        <f t="shared" si="145"/>
        <v>03960410</v>
      </c>
      <c r="J864" s="23">
        <v>38.299999999988358</v>
      </c>
      <c r="K864" s="23">
        <v>706.83699999999999</v>
      </c>
      <c r="L864" s="23" t="str">
        <f t="shared" si="153"/>
        <v>REGIONAL</v>
      </c>
      <c r="M864" s="23" t="s">
        <v>618</v>
      </c>
      <c r="N864" s="23" t="str" cm="1">
        <f t="array" ref="N864">IFERROR(IF(M864="Principal","LES_ACTIVE",LES_INACTIVE),0)</f>
        <v>LES_ACTIVE</v>
      </c>
      <c r="O864" s="23">
        <f t="shared" si="147"/>
        <v>12</v>
      </c>
      <c r="P864" s="23" t="str">
        <f t="shared" si="146"/>
        <v>03960410Principal</v>
      </c>
    </row>
    <row r="865" spans="1:16" ht="14.45" hidden="1">
      <c r="A865" s="26" t="s">
        <v>727</v>
      </c>
      <c r="B865" s="23" t="str">
        <f>IFERROR(VLOOKUP(A865,hoja!$A$2:$E$970,4,FALSE),0)</f>
        <v>CENTRO</v>
      </c>
      <c r="C865" s="23" t="str">
        <f>IFERROR(VLOOKUP(A865,hoja!$A$2:$E$1370,5,FALSE),0)</f>
        <v>TUNJA</v>
      </c>
      <c r="D865" s="23" t="str">
        <f>IFERROR(VLOOKUP(A865,hoja!A:D,3,FALSE),0)</f>
        <v>0443</v>
      </c>
      <c r="E865" s="23" t="s">
        <v>692</v>
      </c>
      <c r="F865" s="23" t="str">
        <f>IFERROR(VLOOKUP(E865,hoja!$A$2:$E$970,4,FALSE),0)</f>
        <v>SANTANDER</v>
      </c>
      <c r="G865" s="23" t="str">
        <f>IFERROR(VLOOKUP(E865,hoja!$A$2:$E$970,5,FALSE),0)</f>
        <v>BARBOSA</v>
      </c>
      <c r="H865" s="103" t="str">
        <f>IFERROR(VLOOKUP(E865,hoja!A:C,3,FALSE),0)</f>
        <v>0446</v>
      </c>
      <c r="I865" s="24" t="str">
        <f t="shared" si="145"/>
        <v>04430446</v>
      </c>
      <c r="J865" s="23">
        <v>2.2833333332673647</v>
      </c>
      <c r="K865" s="23">
        <v>75.510999999999996</v>
      </c>
      <c r="L865" s="23" t="str">
        <f>IF(B865=F865,"REGIONAL","NACIONAL")</f>
        <v>NACIONAL</v>
      </c>
      <c r="M865" s="23" t="s">
        <v>618</v>
      </c>
      <c r="N865" s="23" t="str" cm="1">
        <f t="array" ref="N865">IFERROR(IF(M865="Principal","LES_ACTIVE",LES_INACTIVE),0)</f>
        <v>LES_ACTIVE</v>
      </c>
      <c r="O865" s="23">
        <f t="shared" si="147"/>
        <v>25</v>
      </c>
      <c r="P865" s="23" t="str">
        <f t="shared" si="146"/>
        <v>04430446Principal</v>
      </c>
    </row>
    <row r="866" spans="1:16" ht="14.45" hidden="1">
      <c r="A866" s="26" t="s">
        <v>727</v>
      </c>
      <c r="B866" s="23" t="str">
        <f>IFERROR(VLOOKUP(A866,hoja!$A$2:$E$970,4,FALSE),0)</f>
        <v>CENTRO</v>
      </c>
      <c r="C866" s="23" t="str">
        <f>IFERROR(VLOOKUP(A866,hoja!$A$2:$E$1370,5,FALSE),0)</f>
        <v>TUNJA</v>
      </c>
      <c r="D866" s="23" t="str">
        <f>IFERROR(VLOOKUP(A866,hoja!A:D,3,FALSE),0)</f>
        <v>0443</v>
      </c>
      <c r="E866" s="23" t="s">
        <v>660</v>
      </c>
      <c r="F866" s="23" t="str">
        <f>IFERROR(VLOOKUP(E866,hoja!$A$2:$E$970,4,FALSE),0)</f>
        <v>CENTRO</v>
      </c>
      <c r="G866" s="23" t="str">
        <f>IFERROR(VLOOKUP(E866,hoja!$A$2:$E$970,5,FALSE),0)</f>
        <v>BOGOTÁ</v>
      </c>
      <c r="H866" s="103" t="str">
        <f>IFERROR(VLOOKUP(E866,hoja!A:C,3,FALSE),0)</f>
        <v>0035</v>
      </c>
      <c r="I866" s="24" t="str">
        <f t="shared" si="145"/>
        <v>04430035</v>
      </c>
      <c r="J866" s="23">
        <v>12.799999999988358</v>
      </c>
      <c r="K866" s="23">
        <v>146.12700000000001</v>
      </c>
      <c r="L866" s="23" t="str">
        <f t="shared" ref="L866:L869" si="155">IF(B866=F866,"REGIONAL","NACIONAL")</f>
        <v>REGIONAL</v>
      </c>
      <c r="M866" s="23" t="s">
        <v>618</v>
      </c>
      <c r="N866" s="23" t="str" cm="1">
        <f t="array" ref="N866">IFERROR(IF(M866="Principal","LES_ACTIVE",LES_INACTIVE),0)</f>
        <v>LES_ACTIVE</v>
      </c>
      <c r="O866" s="23">
        <f t="shared" si="147"/>
        <v>25</v>
      </c>
      <c r="P866" s="23" t="str">
        <f t="shared" si="146"/>
        <v>04430035Principal</v>
      </c>
    </row>
    <row r="867" spans="1:16" ht="14.45" hidden="1">
      <c r="A867" s="26" t="s">
        <v>727</v>
      </c>
      <c r="B867" s="23" t="str">
        <f>IFERROR(VLOOKUP(A867,hoja!$A$2:$E$970,4,FALSE),0)</f>
        <v>CENTRO</v>
      </c>
      <c r="C867" s="23" t="str">
        <f>IFERROR(VLOOKUP(A867,hoja!$A$2:$E$1370,5,FALSE),0)</f>
        <v>TUNJA</v>
      </c>
      <c r="D867" s="23" t="str">
        <f>IFERROR(VLOOKUP(A867,hoja!A:D,3,FALSE),0)</f>
        <v>0443</v>
      </c>
      <c r="E867" s="23" t="s">
        <v>661</v>
      </c>
      <c r="F867" s="23" t="str">
        <f>IFERROR(VLOOKUP(E867,hoja!$A$2:$E$970,4,FALSE),0)</f>
        <v>COSTA</v>
      </c>
      <c r="G867" s="23" t="str">
        <f>IFERROR(VLOOKUP(E867,hoja!$A$2:$E$970,5,FALSE),0)</f>
        <v>CARTAGENA</v>
      </c>
      <c r="H867" s="103" t="str">
        <f>IFERROR(VLOOKUP(E867,hoja!A:C,3,FALSE),0)</f>
        <v>0113</v>
      </c>
      <c r="I867" s="24" t="str">
        <f t="shared" si="145"/>
        <v>04430113</v>
      </c>
      <c r="J867" s="23">
        <v>84.332222222175915</v>
      </c>
      <c r="K867" s="23">
        <v>938.71600000000001</v>
      </c>
      <c r="L867" s="23" t="str">
        <f>IF(B867=F867,"REGIONAL","NACIONAL")</f>
        <v>NACIONAL</v>
      </c>
      <c r="M867" s="23" t="s">
        <v>618</v>
      </c>
      <c r="N867" s="23" t="str" cm="1">
        <f t="array" ref="N867">IFERROR(IF(M867="Principal","LES_ACTIVE",LES_INACTIVE),0)</f>
        <v>LES_ACTIVE</v>
      </c>
      <c r="O867" s="23">
        <f t="shared" si="147"/>
        <v>8</v>
      </c>
      <c r="P867" s="23" t="str">
        <f t="shared" si="146"/>
        <v>04430113Principal</v>
      </c>
    </row>
    <row r="868" spans="1:16" ht="14.45" hidden="1">
      <c r="A868" s="26" t="s">
        <v>727</v>
      </c>
      <c r="B868" s="23" t="str">
        <f>IFERROR(VLOOKUP(A868,hoja!$A$2:$E$970,4,FALSE),0)</f>
        <v>CENTRO</v>
      </c>
      <c r="C868" s="23" t="str">
        <f>IFERROR(VLOOKUP(A868,hoja!$A$2:$E$1370,5,FALSE),0)</f>
        <v>TUNJA</v>
      </c>
      <c r="D868" s="23" t="str">
        <f>IFERROR(VLOOKUP(A868,hoja!A:D,3,FALSE),0)</f>
        <v>0443</v>
      </c>
      <c r="E868" s="23" t="s">
        <v>663</v>
      </c>
      <c r="F868" s="23" t="str">
        <f>IFERROR(VLOOKUP(E868,hoja!$A$2:$E$970,4,FALSE),0)</f>
        <v>CENTRO</v>
      </c>
      <c r="G868" s="23" t="str">
        <f>IFERROR(VLOOKUP(E868,hoja!$A$2:$E$970,5,FALSE),0)</f>
        <v>MADRID</v>
      </c>
      <c r="H868" s="103" t="str">
        <f>IFERROR(VLOOKUP(E868,hoja!A:C,3,FALSE),0)</f>
        <v>0022</v>
      </c>
      <c r="I868" s="24" t="str">
        <f t="shared" si="145"/>
        <v>04430022</v>
      </c>
      <c r="J868" s="23">
        <v>4.0666666666511446</v>
      </c>
      <c r="K868" s="23">
        <v>163.23400000000001</v>
      </c>
      <c r="L868" s="23" t="str">
        <f t="shared" si="155"/>
        <v>REGIONAL</v>
      </c>
      <c r="M868" s="23" t="s">
        <v>618</v>
      </c>
      <c r="N868" s="23" t="str" cm="1">
        <f t="array" ref="N868">IFERROR(IF(M868="Principal","LES_ACTIVE",LES_INACTIVE),0)</f>
        <v>LES_ACTIVE</v>
      </c>
      <c r="O868" s="23">
        <f t="shared" si="147"/>
        <v>25</v>
      </c>
      <c r="P868" s="23" t="str">
        <f t="shared" si="146"/>
        <v>04430022Principal</v>
      </c>
    </row>
    <row r="869" spans="1:16" ht="14.45" hidden="1">
      <c r="A869" s="26" t="s">
        <v>727</v>
      </c>
      <c r="B869" s="23" t="str">
        <f>IFERROR(VLOOKUP(A869,hoja!$A$2:$E$970,4,FALSE),0)</f>
        <v>CENTRO</v>
      </c>
      <c r="C869" s="23" t="str">
        <f>IFERROR(VLOOKUP(A869,hoja!$A$2:$E$1370,5,FALSE),0)</f>
        <v>TUNJA</v>
      </c>
      <c r="D869" s="23" t="str">
        <f>IFERROR(VLOOKUP(A869,hoja!A:D,3,FALSE),0)</f>
        <v>0443</v>
      </c>
      <c r="E869" s="23" t="s">
        <v>630</v>
      </c>
      <c r="F869" s="23" t="str">
        <f>IFERROR(VLOOKUP(E869,hoja!$A$2:$E$970,4,FALSE),0)</f>
        <v>CENTRO</v>
      </c>
      <c r="G869" s="23" t="str">
        <f>IFERROR(VLOOKUP(E869,hoja!$A$2:$E$970,5,FALSE),0)</f>
        <v>SESQUILÉ</v>
      </c>
      <c r="H869" s="103" t="str">
        <f>IFERROR(VLOOKUP(E869,hoja!A:C,3,FALSE),0)</f>
        <v>1501</v>
      </c>
      <c r="I869" s="24" t="str">
        <f t="shared" si="145"/>
        <v>04431501</v>
      </c>
      <c r="J869" s="23">
        <v>2.1849999999976717</v>
      </c>
      <c r="K869" s="23">
        <v>92.873000000000005</v>
      </c>
      <c r="L869" s="23" t="str">
        <f t="shared" si="155"/>
        <v>REGIONAL</v>
      </c>
      <c r="M869" s="23" t="s">
        <v>618</v>
      </c>
      <c r="N869" s="23" t="str" cm="1">
        <f t="array" ref="N869">IFERROR(IF(M869="Principal","LES_ACTIVE",LES_INACTIVE),0)</f>
        <v>LES_ACTIVE</v>
      </c>
      <c r="O869" s="23">
        <f t="shared" si="147"/>
        <v>25</v>
      </c>
      <c r="P869" s="23" t="str">
        <f t="shared" si="146"/>
        <v>04431501Principal</v>
      </c>
    </row>
    <row r="870" spans="1:16" ht="14.45" hidden="1">
      <c r="A870" s="26" t="s">
        <v>727</v>
      </c>
      <c r="B870" s="23" t="str">
        <f>IFERROR(VLOOKUP(A870,hoja!$A$2:$E$970,4,FALSE),0)</f>
        <v>CENTRO</v>
      </c>
      <c r="C870" s="23" t="str">
        <f>IFERROR(VLOOKUP(A870,hoja!$A$2:$E$1370,5,FALSE),0)</f>
        <v>TUNJA</v>
      </c>
      <c r="D870" s="23" t="str">
        <f>IFERROR(VLOOKUP(A870,hoja!A:D,3,FALSE),0)</f>
        <v>0443</v>
      </c>
      <c r="E870" s="23" t="s">
        <v>751</v>
      </c>
      <c r="F870" s="23" t="str">
        <f>IFERROR(VLOOKUP(E870,hoja!$A$2:$E$970,4,FALSE),0)</f>
        <v>CENTRO</v>
      </c>
      <c r="G870" s="23" t="str">
        <f>IFERROR(VLOOKUP(E870,hoja!$A$2:$E$970,5,FALSE),0)</f>
        <v>BOGOTÁ</v>
      </c>
      <c r="H870" s="103" t="str">
        <f>IFERROR(VLOOKUP(E870,hoja!A:C,3,FALSE),0)</f>
        <v>0002A</v>
      </c>
      <c r="I870" s="24" t="str">
        <f t="shared" si="145"/>
        <v>04430002A</v>
      </c>
      <c r="J870" s="23">
        <v>3.5916666666744277</v>
      </c>
      <c r="K870" s="23">
        <v>161.78149999999999</v>
      </c>
      <c r="L870" s="23" t="str">
        <f t="shared" ref="L870:L874" si="156">IF(B870=F870,"REGIONAL","NACIONAL")</f>
        <v>REGIONAL</v>
      </c>
      <c r="M870" s="23" t="s">
        <v>618</v>
      </c>
      <c r="N870" s="23" t="str" cm="1">
        <f t="array" ref="N870">IFERROR(IF(M870="Principal","LES_ACTIVE",LES_INACTIVE),0)</f>
        <v>LES_ACTIVE</v>
      </c>
      <c r="O870" s="23">
        <f t="shared" si="147"/>
        <v>25</v>
      </c>
      <c r="P870" s="23" t="str">
        <f t="shared" si="146"/>
        <v>04430002APrincipal</v>
      </c>
    </row>
    <row r="871" spans="1:16" ht="14.45" hidden="1">
      <c r="A871" s="26" t="s">
        <v>727</v>
      </c>
      <c r="B871" s="23" t="str">
        <f>IFERROR(VLOOKUP(A871,hoja!$A$2:$E$970,4,FALSE),0)</f>
        <v>CENTRO</v>
      </c>
      <c r="C871" s="23" t="str">
        <f>IFERROR(VLOOKUP(A871,hoja!$A$2:$E$1370,5,FALSE),0)</f>
        <v>TUNJA</v>
      </c>
      <c r="D871" s="23" t="str">
        <f>IFERROR(VLOOKUP(A871,hoja!A:D,3,FALSE),0)</f>
        <v>0443</v>
      </c>
      <c r="E871" s="23" t="s">
        <v>807</v>
      </c>
      <c r="F871" s="23" t="str">
        <f>IFERROR(VLOOKUP(E871,hoja!$A$2:$E$970,4,FALSE),0)</f>
        <v>CENTRO</v>
      </c>
      <c r="G871" s="23" t="str">
        <f>IFERROR(VLOOKUP(E871,hoja!$A$2:$E$970,5,FALSE),0)</f>
        <v>BOGOTÁ</v>
      </c>
      <c r="H871" s="103" t="str">
        <f>IFERROR(VLOOKUP(E871,hoja!A:C,3,FALSE),0)</f>
        <v>0460</v>
      </c>
      <c r="I871" s="24" t="str">
        <f t="shared" si="145"/>
        <v>04430460</v>
      </c>
      <c r="J871" s="23">
        <v>3.3999999999068677</v>
      </c>
      <c r="K871" s="23">
        <v>153.87100000000001</v>
      </c>
      <c r="L871" s="23" t="str">
        <f t="shared" si="156"/>
        <v>REGIONAL</v>
      </c>
      <c r="M871" s="23" t="s">
        <v>618</v>
      </c>
      <c r="N871" s="23" t="str" cm="1">
        <f t="array" ref="N871">IFERROR(IF(M871="Principal","LES_ACTIVE",LES_INACTIVE),0)</f>
        <v>LES_ACTIVE</v>
      </c>
      <c r="O871" s="23">
        <f t="shared" si="147"/>
        <v>25</v>
      </c>
      <c r="P871" s="23" t="str">
        <f t="shared" si="146"/>
        <v>04430460Principal</v>
      </c>
    </row>
    <row r="872" spans="1:16" ht="14.45" hidden="1">
      <c r="A872" s="26" t="s">
        <v>727</v>
      </c>
      <c r="B872" s="23" t="str">
        <f>IFERROR(VLOOKUP(A872,hoja!$A$2:$E$970,4,FALSE),0)</f>
        <v>CENTRO</v>
      </c>
      <c r="C872" s="23" t="str">
        <f>IFERROR(VLOOKUP(A872,hoja!$A$2:$E$1370,5,FALSE),0)</f>
        <v>TUNJA</v>
      </c>
      <c r="D872" s="23" t="str">
        <f>IFERROR(VLOOKUP(A872,hoja!A:D,3,FALSE),0)</f>
        <v>0443</v>
      </c>
      <c r="E872" s="23" t="s">
        <v>743</v>
      </c>
      <c r="F872" s="23" t="str">
        <f>IFERROR(VLOOKUP(E872,hoja!$A$2:$E$970,4,FALSE),0)</f>
        <v>CENTRO</v>
      </c>
      <c r="G872" s="23" t="str">
        <f>IFERROR(VLOOKUP(E872,hoja!$A$2:$E$970,5,FALSE),0)</f>
        <v>BOGOTÁ</v>
      </c>
      <c r="H872" s="103" t="str">
        <f>IFERROR(VLOOKUP(E872,hoja!A:C,3,FALSE),0)</f>
        <v>0461</v>
      </c>
      <c r="I872" s="24" t="str">
        <f t="shared" si="145"/>
        <v>04430461</v>
      </c>
      <c r="J872" s="23">
        <v>4.3666666667559184</v>
      </c>
      <c r="K872" s="23">
        <v>159.25</v>
      </c>
      <c r="L872" s="23" t="str">
        <f t="shared" si="156"/>
        <v>REGIONAL</v>
      </c>
      <c r="M872" s="23" t="s">
        <v>618</v>
      </c>
      <c r="N872" s="23" t="str" cm="1">
        <f t="array" ref="N872">IFERROR(IF(M872="Principal","LES_ACTIVE",LES_INACTIVE),0)</f>
        <v>LES_ACTIVE</v>
      </c>
      <c r="O872" s="23">
        <f t="shared" si="147"/>
        <v>25</v>
      </c>
      <c r="P872" s="23" t="str">
        <f t="shared" si="146"/>
        <v>04430461Principal</v>
      </c>
    </row>
    <row r="873" spans="1:16" ht="14.45" hidden="1">
      <c r="A873" s="26" t="s">
        <v>727</v>
      </c>
      <c r="B873" s="23" t="str">
        <f>IFERROR(VLOOKUP(A873,hoja!$A$2:$E$970,4,FALSE),0)</f>
        <v>CENTRO</v>
      </c>
      <c r="C873" s="23" t="str">
        <f>IFERROR(VLOOKUP(A873,hoja!$A$2:$E$1370,5,FALSE),0)</f>
        <v>TUNJA</v>
      </c>
      <c r="D873" s="23" t="str">
        <f>IFERROR(VLOOKUP(A873,hoja!A:D,3,FALSE),0)</f>
        <v>0443</v>
      </c>
      <c r="E873" s="23" t="s">
        <v>635</v>
      </c>
      <c r="F873" s="23" t="str">
        <f>IFERROR(VLOOKUP(E873,hoja!$A$2:$E$970,4,FALSE),0)</f>
        <v>CENTRO</v>
      </c>
      <c r="G873" s="23" t="str">
        <f>IFERROR(VLOOKUP(E873,hoja!$A$2:$E$970,5,FALSE),0)</f>
        <v>BOGOTÁ</v>
      </c>
      <c r="H873" s="103" t="str">
        <f>IFERROR(VLOOKUP(E873,hoja!A:C,3,FALSE),0)</f>
        <v>0021</v>
      </c>
      <c r="I873" s="24" t="str">
        <f t="shared" si="145"/>
        <v>04430021</v>
      </c>
      <c r="J873" s="23">
        <v>4.0166666666627862</v>
      </c>
      <c r="K873" s="23">
        <v>156.33500000000001</v>
      </c>
      <c r="L873" s="23" t="str">
        <f t="shared" si="156"/>
        <v>REGIONAL</v>
      </c>
      <c r="M873" s="23" t="s">
        <v>618</v>
      </c>
      <c r="N873" s="23" t="str" cm="1">
        <f t="array" ref="N873">IFERROR(IF(M873="Principal","LES_ACTIVE",LES_INACTIVE),0)</f>
        <v>LES_ACTIVE</v>
      </c>
      <c r="O873" s="23">
        <f t="shared" si="147"/>
        <v>25</v>
      </c>
      <c r="P873" s="23" t="str">
        <f t="shared" si="146"/>
        <v>04430021Principal</v>
      </c>
    </row>
    <row r="874" spans="1:16" ht="14.45" hidden="1">
      <c r="A874" s="26" t="s">
        <v>727</v>
      </c>
      <c r="B874" s="23" t="str">
        <f>IFERROR(VLOOKUP(A874,hoja!$A$2:$E$970,4,FALSE),0)</f>
        <v>CENTRO</v>
      </c>
      <c r="C874" s="23" t="str">
        <f>IFERROR(VLOOKUP(A874,hoja!$A$2:$E$1370,5,FALSE),0)</f>
        <v>TUNJA</v>
      </c>
      <c r="D874" s="23" t="str">
        <f>IFERROR(VLOOKUP(A874,hoja!A:D,3,FALSE),0)</f>
        <v>0443</v>
      </c>
      <c r="E874" s="23" t="s">
        <v>636</v>
      </c>
      <c r="F874" s="23" t="str">
        <f>IFERROR(VLOOKUP(E874,hoja!$A$2:$E$970,4,FALSE),0)</f>
        <v>CENTRO</v>
      </c>
      <c r="G874" s="23" t="str">
        <f>IFERROR(VLOOKUP(E874,hoja!$A$2:$E$970,5,FALSE),0)</f>
        <v>DUITAMA</v>
      </c>
      <c r="H874" s="103" t="str">
        <f>IFERROR(VLOOKUP(E874,hoja!A:C,3,FALSE),0)</f>
        <v>0441</v>
      </c>
      <c r="I874" s="24" t="str">
        <f t="shared" si="145"/>
        <v>04430441</v>
      </c>
      <c r="J874" s="23">
        <v>1.2000000000698492</v>
      </c>
      <c r="K874" s="23">
        <v>51.083500000000001</v>
      </c>
      <c r="L874" s="23" t="str">
        <f t="shared" si="156"/>
        <v>REGIONAL</v>
      </c>
      <c r="M874" s="23" t="s">
        <v>618</v>
      </c>
      <c r="N874" s="23" t="str" cm="1">
        <f t="array" ref="N874">IFERROR(IF(M874="Principal","LES_ACTIVE",LES_INACTIVE),0)</f>
        <v>LES_ACTIVE</v>
      </c>
      <c r="O874" s="23">
        <f t="shared" si="147"/>
        <v>25</v>
      </c>
      <c r="P874" s="23" t="str">
        <f t="shared" si="146"/>
        <v>04430441Principal</v>
      </c>
    </row>
    <row r="875" spans="1:16" ht="14.45" hidden="1">
      <c r="A875" s="26" t="s">
        <v>727</v>
      </c>
      <c r="B875" s="23" t="str">
        <f>IFERROR(VLOOKUP(A875,hoja!$A$2:$E$970,4,FALSE),0)</f>
        <v>CENTRO</v>
      </c>
      <c r="C875" s="23" t="str">
        <f>IFERROR(VLOOKUP(A875,hoja!$A$2:$E$1370,5,FALSE),0)</f>
        <v>TUNJA</v>
      </c>
      <c r="D875" s="23" t="str">
        <f>IFERROR(VLOOKUP(A875,hoja!A:D,3,FALSE),0)</f>
        <v>0443</v>
      </c>
      <c r="E875" s="23" t="s">
        <v>637</v>
      </c>
      <c r="F875" s="23" t="str">
        <f>IFERROR(VLOOKUP(E875,hoja!$A$2:$E$970,4,FALSE),0)</f>
        <v>SANTANDER</v>
      </c>
      <c r="G875" s="23" t="str">
        <f>IFERROR(VLOOKUP(E875,hoja!$A$2:$E$970,5,FALSE),0)</f>
        <v>PIEDECUESTA</v>
      </c>
      <c r="H875" s="103" t="str">
        <f>IFERROR(VLOOKUP(E875,hoja!A:C,3,FALSE),0)</f>
        <v>0422</v>
      </c>
      <c r="I875" s="24" t="str">
        <f t="shared" si="145"/>
        <v>04430422</v>
      </c>
      <c r="J875" s="23">
        <v>17.083333333313931</v>
      </c>
      <c r="K875" s="23">
        <v>275.86099999999999</v>
      </c>
      <c r="L875" s="23" t="str">
        <f>IF(B875=F875,"REGIONAL","NACIONAL")</f>
        <v>NACIONAL</v>
      </c>
      <c r="M875" s="23" t="s">
        <v>618</v>
      </c>
      <c r="N875" s="23" t="str" cm="1">
        <f t="array" ref="N875">IFERROR(IF(M875="Principal","LES_ACTIVE",LES_INACTIVE),0)</f>
        <v>LES_ACTIVE</v>
      </c>
      <c r="O875" s="23">
        <f t="shared" si="147"/>
        <v>16</v>
      </c>
      <c r="P875" s="23" t="str">
        <f t="shared" si="146"/>
        <v>04430422Principal</v>
      </c>
    </row>
    <row r="876" spans="1:16" ht="14.45" hidden="1">
      <c r="A876" s="26" t="s">
        <v>727</v>
      </c>
      <c r="B876" s="23" t="str">
        <f>IFERROR(VLOOKUP(A876,hoja!$A$2:$E$970,4,FALSE),0)</f>
        <v>CENTRO</v>
      </c>
      <c r="C876" s="23" t="str">
        <f>IFERROR(VLOOKUP(A876,hoja!$A$2:$E$1370,5,FALSE),0)</f>
        <v>TUNJA</v>
      </c>
      <c r="D876" s="23" t="str">
        <f>IFERROR(VLOOKUP(A876,hoja!A:D,3,FALSE),0)</f>
        <v>0443</v>
      </c>
      <c r="E876" s="23" t="s">
        <v>644</v>
      </c>
      <c r="F876" s="23" t="str">
        <f>IFERROR(VLOOKUP(E876,hoja!$A$2:$E$970,4,FALSE),0)</f>
        <v>OCCIDENTE</v>
      </c>
      <c r="G876" s="23" t="str">
        <f>IFERROR(VLOOKUP(E876,hoja!$A$2:$E$970,5,FALSE),0)</f>
        <v>PEREIRA</v>
      </c>
      <c r="H876" s="103" t="str">
        <f>IFERROR(VLOOKUP(E876,hoja!A:C,3,FALSE),0)</f>
        <v>0198</v>
      </c>
      <c r="I876" s="24" t="str">
        <f t="shared" si="145"/>
        <v>04430198</v>
      </c>
      <c r="J876" s="23">
        <v>46.066666666651145</v>
      </c>
      <c r="K876" s="23">
        <v>496.28199999999998</v>
      </c>
      <c r="L876" s="23" t="str">
        <f t="shared" ref="L876:L877" si="157">IF(B876=F876,"REGIONAL","NACIONAL")</f>
        <v>NACIONAL</v>
      </c>
      <c r="M876" s="23" t="s">
        <v>618</v>
      </c>
      <c r="N876" s="23" t="str" cm="1">
        <f t="array" ref="N876">IFERROR(IF(M876="Principal","LES_ACTIVE",LES_INACTIVE),0)</f>
        <v>LES_ACTIVE</v>
      </c>
      <c r="O876" s="23">
        <f t="shared" si="147"/>
        <v>16</v>
      </c>
      <c r="P876" s="23" t="str">
        <f t="shared" si="146"/>
        <v>04430198Principal</v>
      </c>
    </row>
    <row r="877" spans="1:16" ht="14.45" hidden="1">
      <c r="A877" s="26" t="s">
        <v>727</v>
      </c>
      <c r="B877" s="23" t="str">
        <f>IFERROR(VLOOKUP(A877,hoja!$A$2:$E$970,4,FALSE),0)</f>
        <v>CENTRO</v>
      </c>
      <c r="C877" s="23" t="str">
        <f>IFERROR(VLOOKUP(A877,hoja!$A$2:$E$1370,5,FALSE),0)</f>
        <v>TUNJA</v>
      </c>
      <c r="D877" s="23" t="str">
        <f>IFERROR(VLOOKUP(A877,hoja!A:D,3,FALSE),0)</f>
        <v>0443</v>
      </c>
      <c r="E877" s="23" t="s">
        <v>745</v>
      </c>
      <c r="F877" s="23" t="str">
        <f>IFERROR(VLOOKUP(E877,hoja!$A$2:$E$970,4,FALSE),0)</f>
        <v>SANTANDER</v>
      </c>
      <c r="G877" s="23" t="str">
        <f>IFERROR(VLOOKUP(E877,hoja!$A$2:$E$970,5,FALSE),0)</f>
        <v>EL PLAYON</v>
      </c>
      <c r="H877" s="103" t="str">
        <f>IFERROR(VLOOKUP(E877,hoja!A:C,3,FALSE),0)</f>
        <v>60105</v>
      </c>
      <c r="I877" s="24" t="str">
        <f t="shared" si="145"/>
        <v>044360105</v>
      </c>
      <c r="J877" s="23">
        <v>17.87305555556668</v>
      </c>
      <c r="K877" s="23">
        <v>334.29300000000001</v>
      </c>
      <c r="L877" s="23" t="str">
        <f t="shared" si="157"/>
        <v>NACIONAL</v>
      </c>
      <c r="M877" s="23" t="s">
        <v>618</v>
      </c>
      <c r="N877" s="23" t="str" cm="1">
        <f t="array" ref="N877">IFERROR(IF(M877="Principal","LES_ACTIVE",LES_INACTIVE),0)</f>
        <v>LES_ACTIVE</v>
      </c>
      <c r="O877" s="23">
        <f t="shared" si="147"/>
        <v>16</v>
      </c>
      <c r="P877" s="23" t="str">
        <f t="shared" si="146"/>
        <v>044360105Principal</v>
      </c>
    </row>
    <row r="878" spans="1:16" ht="14.45" hidden="1">
      <c r="A878" s="26" t="s">
        <v>728</v>
      </c>
      <c r="B878" s="23" t="str">
        <f>IFERROR(VLOOKUP(A878,hoja!$A$2:$E$970,4,FALSE),0)</f>
        <v>CENTRO</v>
      </c>
      <c r="C878" s="23" t="str">
        <f>IFERROR(VLOOKUP(A878,hoja!$A$2:$E$1370,5,FALSE),0)</f>
        <v>VILLETA</v>
      </c>
      <c r="D878" s="23" t="str">
        <f>IFERROR(VLOOKUP(A878,hoja!A:D,3,FALSE),0)</f>
        <v>0025</v>
      </c>
      <c r="E878" s="23" t="s">
        <v>630</v>
      </c>
      <c r="F878" s="23" t="str">
        <f>IFERROR(VLOOKUP(E878,hoja!$A$2:$E$970,4,FALSE),0)</f>
        <v>CENTRO</v>
      </c>
      <c r="G878" s="23" t="str">
        <f>IFERROR(VLOOKUP(E878,hoja!$A$2:$E$970,5,FALSE),0)</f>
        <v>SESQUILÉ</v>
      </c>
      <c r="H878" s="103" t="str">
        <f>IFERROR(VLOOKUP(E878,hoja!A:C,3,FALSE),0)</f>
        <v>1501</v>
      </c>
      <c r="I878" s="24" t="str">
        <f t="shared" si="145"/>
        <v>00251501</v>
      </c>
      <c r="J878" s="23">
        <v>4.7000000001280569</v>
      </c>
      <c r="K878" s="23">
        <v>129.524</v>
      </c>
      <c r="L878" s="23" t="str">
        <f t="shared" ref="L878" si="158">IF(B878=F878,"REGIONAL","NACIONAL")</f>
        <v>REGIONAL</v>
      </c>
      <c r="M878" s="23" t="s">
        <v>623</v>
      </c>
      <c r="N878" s="23" t="s">
        <v>624</v>
      </c>
      <c r="O878" s="23">
        <f t="shared" si="147"/>
        <v>25</v>
      </c>
      <c r="P878" s="23" t="str">
        <f t="shared" si="146"/>
        <v>00251501Facatativa</v>
      </c>
    </row>
    <row r="879" spans="1:16" ht="14.45" hidden="1">
      <c r="A879" s="26" t="s">
        <v>728</v>
      </c>
      <c r="B879" s="23" t="str">
        <f>IFERROR(VLOOKUP(A879,hoja!$A$2:$E$970,4,FALSE),0)</f>
        <v>CENTRO</v>
      </c>
      <c r="C879" s="23" t="str">
        <f>IFERROR(VLOOKUP(A879,hoja!$A$2:$E$1370,5,FALSE),0)</f>
        <v>VILLETA</v>
      </c>
      <c r="D879" s="23" t="str">
        <f>IFERROR(VLOOKUP(A879,hoja!A:D,3,FALSE),0)</f>
        <v>0025</v>
      </c>
      <c r="E879" s="23" t="s">
        <v>751</v>
      </c>
      <c r="F879" s="23" t="str">
        <f>IFERROR(VLOOKUP(E879,hoja!$A$2:$E$970,4,FALSE),0)</f>
        <v>CENTRO</v>
      </c>
      <c r="G879" s="23" t="str">
        <f>IFERROR(VLOOKUP(E879,hoja!$A$2:$E$970,5,FALSE),0)</f>
        <v>BOGOTÁ</v>
      </c>
      <c r="H879" s="103" t="str">
        <f>IFERROR(VLOOKUP(E879,hoja!A:C,3,FALSE),0)</f>
        <v>0002A</v>
      </c>
      <c r="I879" s="24" t="str">
        <f t="shared" si="145"/>
        <v>00250002A</v>
      </c>
      <c r="J879" s="23">
        <v>2.5666666666511446</v>
      </c>
      <c r="K879" s="23">
        <v>93.880499999999998</v>
      </c>
      <c r="L879" s="23" t="s">
        <v>752</v>
      </c>
      <c r="M879" s="23" t="s">
        <v>623</v>
      </c>
      <c r="N879" s="23" t="s">
        <v>624</v>
      </c>
      <c r="O879" s="23">
        <f t="shared" si="147"/>
        <v>25</v>
      </c>
      <c r="P879" s="23" t="str">
        <f t="shared" si="146"/>
        <v>00250002AFacatativa</v>
      </c>
    </row>
    <row r="880" spans="1:16" ht="14.45" hidden="1">
      <c r="A880" s="26" t="s">
        <v>728</v>
      </c>
      <c r="B880" s="23" t="str">
        <f>IFERROR(VLOOKUP(A880,hoja!$A$2:$E$970,4,FALSE),0)</f>
        <v>CENTRO</v>
      </c>
      <c r="C880" s="23" t="str">
        <f>IFERROR(VLOOKUP(A880,hoja!$A$2:$E$1370,5,FALSE),0)</f>
        <v>VILLETA</v>
      </c>
      <c r="D880" s="23" t="str">
        <f>IFERROR(VLOOKUP(A880,hoja!A:D,3,FALSE),0)</f>
        <v>0025</v>
      </c>
      <c r="E880" s="23" t="s">
        <v>751</v>
      </c>
      <c r="F880" s="23" t="str">
        <f>IFERROR(VLOOKUP(E880,hoja!$A$2:$E$970,4,FALSE),0)</f>
        <v>CENTRO</v>
      </c>
      <c r="G880" s="23" t="str">
        <f>IFERROR(VLOOKUP(E880,hoja!$A$2:$E$970,5,FALSE),0)</f>
        <v>BOGOTÁ</v>
      </c>
      <c r="H880" s="103" t="str">
        <f>IFERROR(VLOOKUP(E880,hoja!A:C,3,FALSE),0)</f>
        <v>0002A</v>
      </c>
      <c r="I880" s="24" t="str">
        <f t="shared" si="145"/>
        <v>00250002A</v>
      </c>
      <c r="K880" s="23">
        <v>92</v>
      </c>
      <c r="L880" s="23" t="s">
        <v>752</v>
      </c>
      <c r="M880" s="23" t="s">
        <v>621</v>
      </c>
      <c r="N880" s="23" t="s">
        <v>624</v>
      </c>
      <c r="O880" s="23">
        <f t="shared" si="147"/>
        <v>25</v>
      </c>
      <c r="P880" s="23" t="str">
        <f t="shared" si="146"/>
        <v>00250002ALa vega</v>
      </c>
    </row>
    <row r="881" spans="1:16" ht="14.45" hidden="1">
      <c r="A881" s="26" t="s">
        <v>728</v>
      </c>
      <c r="B881" s="23" t="str">
        <f>IFERROR(VLOOKUP(A881,hoja!$A$2:$E$970,4,FALSE),0)</f>
        <v>CENTRO</v>
      </c>
      <c r="C881" s="23" t="str">
        <f>IFERROR(VLOOKUP(A881,hoja!$A$2:$E$1370,5,FALSE),0)</f>
        <v>VILLETA</v>
      </c>
      <c r="D881" s="23" t="str">
        <f>IFERROR(VLOOKUP(A881,hoja!A:D,3,FALSE),0)</f>
        <v>0025</v>
      </c>
      <c r="E881" s="23" t="s">
        <v>634</v>
      </c>
      <c r="F881" s="23" t="str">
        <f>IFERROR(VLOOKUP(E881,hoja!$A$2:$E$970,4,FALSE),0)</f>
        <v>CENTRO</v>
      </c>
      <c r="G881" s="23" t="str">
        <f>IFERROR(VLOOKUP(E881,hoja!$A$2:$E$970,5,FALSE),0)</f>
        <v>BOGOTÁ</v>
      </c>
      <c r="H881" s="103" t="str">
        <f>IFERROR(VLOOKUP(E881,hoja!A:C,3,FALSE),0)</f>
        <v>0011</v>
      </c>
      <c r="I881" s="24" t="str">
        <f t="shared" si="145"/>
        <v>00250011</v>
      </c>
      <c r="J881" s="23">
        <v>3.0166666666336823</v>
      </c>
      <c r="K881" s="23">
        <v>95.419499999999999</v>
      </c>
      <c r="L881" s="23" t="s">
        <v>752</v>
      </c>
      <c r="M881" s="23" t="s">
        <v>623</v>
      </c>
      <c r="N881" s="23" t="s">
        <v>624</v>
      </c>
      <c r="O881" s="23">
        <f t="shared" si="147"/>
        <v>25</v>
      </c>
      <c r="P881" s="23" t="str">
        <f t="shared" si="146"/>
        <v>00250011Facatativa</v>
      </c>
    </row>
    <row r="882" spans="1:16" ht="14.45" hidden="1">
      <c r="A882" s="26" t="s">
        <v>728</v>
      </c>
      <c r="B882" s="23" t="str">
        <f>IFERROR(VLOOKUP(A882,hoja!$A$2:$E$970,4,FALSE),0)</f>
        <v>CENTRO</v>
      </c>
      <c r="C882" s="23" t="str">
        <f>IFERROR(VLOOKUP(A882,hoja!$A$2:$E$1370,5,FALSE),0)</f>
        <v>VILLETA</v>
      </c>
      <c r="D882" s="23" t="str">
        <f>IFERROR(VLOOKUP(A882,hoja!A:D,3,FALSE),0)</f>
        <v>0025</v>
      </c>
      <c r="E882" s="23" t="s">
        <v>634</v>
      </c>
      <c r="F882" s="23" t="str">
        <f>IFERROR(VLOOKUP(E882,hoja!$A$2:$E$970,4,FALSE),0)</f>
        <v>CENTRO</v>
      </c>
      <c r="G882" s="23" t="str">
        <f>IFERROR(VLOOKUP(E882,hoja!$A$2:$E$970,5,FALSE),0)</f>
        <v>BOGOTÁ</v>
      </c>
      <c r="H882" s="103" t="str">
        <f>IFERROR(VLOOKUP(E882,hoja!A:C,3,FALSE),0)</f>
        <v>0011</v>
      </c>
      <c r="I882" s="24" t="str">
        <f t="shared" si="145"/>
        <v>00250011</v>
      </c>
      <c r="K882" s="23">
        <v>97</v>
      </c>
      <c r="L882" s="23" t="s">
        <v>752</v>
      </c>
      <c r="M882" s="23" t="s">
        <v>621</v>
      </c>
      <c r="N882" s="23" t="s">
        <v>624</v>
      </c>
      <c r="O882" s="23">
        <f t="shared" si="147"/>
        <v>25</v>
      </c>
      <c r="P882" s="23" t="str">
        <f t="shared" si="146"/>
        <v>00250011La vega</v>
      </c>
    </row>
    <row r="883" spans="1:16" ht="14.45" hidden="1">
      <c r="A883" s="26" t="s">
        <v>728</v>
      </c>
      <c r="B883" s="23" t="str">
        <f>IFERROR(VLOOKUP(A883,hoja!$A$2:$E$970,4,FALSE),0)</f>
        <v>CENTRO</v>
      </c>
      <c r="C883" s="23" t="str">
        <f>IFERROR(VLOOKUP(A883,hoja!$A$2:$E$1370,5,FALSE),0)</f>
        <v>VILLETA</v>
      </c>
      <c r="D883" s="23" t="str">
        <f>IFERROR(VLOOKUP(A883,hoja!A:D,3,FALSE),0)</f>
        <v>0025</v>
      </c>
      <c r="E883" s="23" t="s">
        <v>635</v>
      </c>
      <c r="F883" s="23" t="str">
        <f>IFERROR(VLOOKUP(E883,hoja!$A$2:$E$970,4,FALSE),0)</f>
        <v>CENTRO</v>
      </c>
      <c r="G883" s="23" t="str">
        <f>IFERROR(VLOOKUP(E883,hoja!$A$2:$E$970,5,FALSE),0)</f>
        <v>BOGOTÁ</v>
      </c>
      <c r="H883" s="103" t="str">
        <f>IFERROR(VLOOKUP(E883,hoja!A:C,3,FALSE),0)</f>
        <v>0021</v>
      </c>
      <c r="I883" s="24" t="str">
        <f t="shared" si="145"/>
        <v>00250021</v>
      </c>
      <c r="J883" s="23">
        <v>2.3999999999650754</v>
      </c>
      <c r="K883" s="23">
        <v>93.878500000000003</v>
      </c>
      <c r="L883" s="23" t="s">
        <v>752</v>
      </c>
      <c r="M883" s="23" t="s">
        <v>623</v>
      </c>
      <c r="N883" s="23" t="s">
        <v>624</v>
      </c>
      <c r="O883" s="23">
        <f t="shared" si="147"/>
        <v>25</v>
      </c>
      <c r="P883" s="23" t="str">
        <f t="shared" si="146"/>
        <v>00250021Facatativa</v>
      </c>
    </row>
    <row r="884" spans="1:16" ht="14.45" hidden="1">
      <c r="A884" s="26" t="s">
        <v>728</v>
      </c>
      <c r="B884" s="23" t="str">
        <f>IFERROR(VLOOKUP(A884,hoja!$A$2:$E$970,4,FALSE),0)</f>
        <v>CENTRO</v>
      </c>
      <c r="C884" s="23" t="str">
        <f>IFERROR(VLOOKUP(A884,hoja!$A$2:$E$1370,5,FALSE),0)</f>
        <v>VILLETA</v>
      </c>
      <c r="D884" s="23" t="str">
        <f>IFERROR(VLOOKUP(A884,hoja!A:D,3,FALSE),0)</f>
        <v>0025</v>
      </c>
      <c r="E884" s="23" t="s">
        <v>635</v>
      </c>
      <c r="F884" s="23" t="str">
        <f>IFERROR(VLOOKUP(E884,hoja!$A$2:$E$970,4,FALSE),0)</f>
        <v>CENTRO</v>
      </c>
      <c r="G884" s="23" t="str">
        <f>IFERROR(VLOOKUP(E884,hoja!$A$2:$E$970,5,FALSE),0)</f>
        <v>BOGOTÁ</v>
      </c>
      <c r="H884" s="103" t="str">
        <f>IFERROR(VLOOKUP(E884,hoja!A:C,3,FALSE),0)</f>
        <v>0021</v>
      </c>
      <c r="I884" s="24" t="str">
        <f t="shared" ref="I884:I944" si="159">D884&amp;H884</f>
        <v>00250021</v>
      </c>
      <c r="K884" s="23">
        <v>93</v>
      </c>
      <c r="L884" s="23" t="s">
        <v>752</v>
      </c>
      <c r="M884" s="23" t="s">
        <v>621</v>
      </c>
      <c r="N884" s="23" t="s">
        <v>624</v>
      </c>
      <c r="O884" s="23">
        <f t="shared" si="147"/>
        <v>25</v>
      </c>
      <c r="P884" s="23" t="str">
        <f t="shared" si="146"/>
        <v>00250021La vega</v>
      </c>
    </row>
    <row r="885" spans="1:16" ht="14.45" hidden="1">
      <c r="A885" s="26" t="s">
        <v>728</v>
      </c>
      <c r="B885" s="23" t="str">
        <f>IFERROR(VLOOKUP(A885,hoja!$A$2:$E$970,4,FALSE),0)</f>
        <v>CENTRO</v>
      </c>
      <c r="C885" s="23" t="str">
        <f>IFERROR(VLOOKUP(A885,hoja!$A$2:$E$1370,5,FALSE),0)</f>
        <v>VILLETA</v>
      </c>
      <c r="D885" s="23" t="str">
        <f>IFERROR(VLOOKUP(A885,hoja!A:D,3,FALSE),0)</f>
        <v>0025</v>
      </c>
      <c r="E885" s="23" t="s">
        <v>645</v>
      </c>
      <c r="F885" s="23" t="str">
        <f>IFERROR(VLOOKUP(E885,hoja!$A$2:$E$970,4,FALSE),0)</f>
        <v>OCCIDENTE</v>
      </c>
      <c r="G885" s="23" t="str">
        <f>IFERROR(VLOOKUP(E885,hoja!$A$2:$E$970,5,FALSE),0)</f>
        <v>CALI</v>
      </c>
      <c r="H885" s="103" t="str">
        <f>IFERROR(VLOOKUP(E885,hoja!A:C,3,FALSE),0)</f>
        <v>0410</v>
      </c>
      <c r="I885" s="24" t="str">
        <f t="shared" si="159"/>
        <v>00250410</v>
      </c>
      <c r="J885" s="23">
        <v>19.733333333395422</v>
      </c>
      <c r="K885" s="23">
        <v>456.38</v>
      </c>
      <c r="L885" s="23" t="str">
        <f>IF(B885=F885,"REGIONAL","NACIONAL")</f>
        <v>NACIONAL</v>
      </c>
      <c r="M885" s="23" t="s">
        <v>623</v>
      </c>
      <c r="N885" s="23" t="s">
        <v>624</v>
      </c>
      <c r="O885" s="23">
        <f t="shared" si="147"/>
        <v>16</v>
      </c>
      <c r="P885" s="23" t="str">
        <f t="shared" ref="P885:P945" si="160">D885&amp;H885&amp;M885</f>
        <v>00250410Facatativa</v>
      </c>
    </row>
    <row r="886" spans="1:16" ht="14.45" hidden="1">
      <c r="A886" s="26" t="s">
        <v>729</v>
      </c>
      <c r="B886" s="23" t="str">
        <f>IFERROR(VLOOKUP(A886,hoja!$A$2:$E$970,4,FALSE),0)</f>
        <v>SANTANDER</v>
      </c>
      <c r="C886" s="23" t="str">
        <f>IFERROR(VLOOKUP(A886,hoja!$A$2:$E$1370,5,FALSE),0)</f>
        <v>YOPAL</v>
      </c>
      <c r="D886" s="23" t="str">
        <f>IFERROR(VLOOKUP(A886,hoja!A:D,3,FALSE),0)</f>
        <v>0442</v>
      </c>
      <c r="E886" s="23" t="s">
        <v>660</v>
      </c>
      <c r="F886" s="23" t="str">
        <f>IFERROR(VLOOKUP(E886,hoja!$A$2:$E$970,4,FALSE),0)</f>
        <v>CENTRO</v>
      </c>
      <c r="G886" s="23" t="str">
        <f>IFERROR(VLOOKUP(E886,hoja!$A$2:$E$970,5,FALSE),0)</f>
        <v>BOGOTÁ</v>
      </c>
      <c r="H886" s="103" t="str">
        <f>IFERROR(VLOOKUP(E886,hoja!A:C,3,FALSE),0)</f>
        <v>0035</v>
      </c>
      <c r="I886" s="24" t="str">
        <f t="shared" si="159"/>
        <v>04420035</v>
      </c>
      <c r="J886" s="23">
        <v>15.799999999988358</v>
      </c>
      <c r="K886" s="23">
        <v>407.95699999999999</v>
      </c>
      <c r="L886" s="23" t="str">
        <f t="shared" ref="L886:L888" si="161">IF(B886=F886,"REGIONAL","NACIONAL")</f>
        <v>NACIONAL</v>
      </c>
      <c r="M886" s="23" t="s">
        <v>618</v>
      </c>
      <c r="N886" s="23" t="str" cm="1">
        <f t="array" ref="N886">IFERROR(IF(M886="Principal","LES_ACTIVE",LES_INACTIVE),0)</f>
        <v>LES_ACTIVE</v>
      </c>
      <c r="O886" s="23">
        <f t="shared" ref="O886:O946" si="162">IF(K886&lt;=250,25,IF(K886&lt;=500,16,IF(K886&lt;=800,12,IF(K886&lt;=1100,8,IF(K886&lt;=1400,6,IF(K886&lt;=1700,5))))))</f>
        <v>16</v>
      </c>
      <c r="P886" s="23" t="str">
        <f t="shared" si="160"/>
        <v>04420035Principal</v>
      </c>
    </row>
    <row r="887" spans="1:16" ht="14.45" hidden="1">
      <c r="A887" s="26" t="s">
        <v>729</v>
      </c>
      <c r="B887" s="23" t="str">
        <f>IFERROR(VLOOKUP(A887,hoja!$A$2:$E$970,4,FALSE),0)</f>
        <v>SANTANDER</v>
      </c>
      <c r="C887" s="23" t="str">
        <f>IFERROR(VLOOKUP(A887,hoja!$A$2:$E$1370,5,FALSE),0)</f>
        <v>YOPAL</v>
      </c>
      <c r="D887" s="23" t="str">
        <f>IFERROR(VLOOKUP(A887,hoja!A:D,3,FALSE),0)</f>
        <v>0442</v>
      </c>
      <c r="E887" s="23" t="s">
        <v>660</v>
      </c>
      <c r="F887" s="23" t="str">
        <f>IFERROR(VLOOKUP(E887,hoja!$A$2:$E$970,4,FALSE),0)</f>
        <v>CENTRO</v>
      </c>
      <c r="G887" s="23" t="str">
        <f>IFERROR(VLOOKUP(E887,hoja!$A$2:$E$970,5,FALSE),0)</f>
        <v>BOGOTÁ</v>
      </c>
      <c r="H887" s="103" t="str">
        <f>IFERROR(VLOOKUP(E887,hoja!A:C,3,FALSE),0)</f>
        <v>0035</v>
      </c>
      <c r="I887" s="24" t="str">
        <f t="shared" si="159"/>
        <v>04420035</v>
      </c>
      <c r="K887" s="23">
        <v>360</v>
      </c>
      <c r="L887" s="23" t="str">
        <f t="shared" si="161"/>
        <v>NACIONAL</v>
      </c>
      <c r="M887" s="23" t="s">
        <v>808</v>
      </c>
      <c r="N887" s="23" t="s">
        <v>622</v>
      </c>
      <c r="O887" s="23">
        <f t="shared" si="162"/>
        <v>16</v>
      </c>
      <c r="P887" s="23" t="str">
        <f t="shared" si="160"/>
        <v>04420035Sogamoso</v>
      </c>
    </row>
    <row r="888" spans="1:16" ht="14.45" hidden="1">
      <c r="A888" s="26" t="s">
        <v>729</v>
      </c>
      <c r="B888" s="23" t="str">
        <f>IFERROR(VLOOKUP(A888,hoja!$A$2:$E$970,4,FALSE),0)</f>
        <v>SANTANDER</v>
      </c>
      <c r="C888" s="23" t="str">
        <f>IFERROR(VLOOKUP(A888,hoja!$A$2:$E$1370,5,FALSE),0)</f>
        <v>YOPAL</v>
      </c>
      <c r="D888" s="23" t="str">
        <f>IFERROR(VLOOKUP(A888,hoja!A:D,3,FALSE),0)</f>
        <v>0442</v>
      </c>
      <c r="E888" s="23" t="s">
        <v>655</v>
      </c>
      <c r="F888" s="23" t="str">
        <f>IFERROR(VLOOKUP(E888,hoja!$A$2:$E$970,4,FALSE),0)</f>
        <v>ANTIOQUIA</v>
      </c>
      <c r="G888" s="23" t="str">
        <f>IFERROR(VLOOKUP(E888,hoja!$A$2:$E$970,5,FALSE),0)</f>
        <v>MEDELLÍN</v>
      </c>
      <c r="H888" s="103" t="str">
        <f>IFERROR(VLOOKUP(E888,hoja!A:C,3,FALSE),0)</f>
        <v>0292</v>
      </c>
      <c r="I888" s="24" t="str">
        <f t="shared" si="159"/>
        <v>04420292</v>
      </c>
      <c r="K888" s="23">
        <v>611</v>
      </c>
      <c r="L888" s="23" t="str">
        <f t="shared" si="161"/>
        <v>NACIONAL</v>
      </c>
      <c r="M888" s="23" t="s">
        <v>618</v>
      </c>
      <c r="N888" s="23" t="str" cm="1">
        <f t="array" ref="N888">IFERROR(IF(M888="Principal","LES_ACTIVE",LES_INACTIVE),0)</f>
        <v>LES_ACTIVE</v>
      </c>
      <c r="O888" s="23">
        <f t="shared" si="162"/>
        <v>12</v>
      </c>
      <c r="P888" s="23" t="str">
        <f t="shared" si="160"/>
        <v>04420292Principal</v>
      </c>
    </row>
    <row r="889" spans="1:16" ht="14.45" hidden="1">
      <c r="A889" s="26" t="s">
        <v>729</v>
      </c>
      <c r="B889" s="23" t="str">
        <f>IFERROR(VLOOKUP(A889,hoja!$A$2:$E$970,4,FALSE),0)</f>
        <v>SANTANDER</v>
      </c>
      <c r="C889" s="23" t="str">
        <f>IFERROR(VLOOKUP(A889,hoja!$A$2:$E$1370,5,FALSE),0)</f>
        <v>YOPAL</v>
      </c>
      <c r="D889" s="23" t="str">
        <f>IFERROR(VLOOKUP(A889,hoja!A:D,3,FALSE),0)</f>
        <v>0442</v>
      </c>
      <c r="E889" s="23" t="s">
        <v>729</v>
      </c>
      <c r="F889" s="23" t="str">
        <f>IFERROR(VLOOKUP(E889,hoja!$A$2:$E$970,4,FALSE),0)</f>
        <v>SANTANDER</v>
      </c>
      <c r="G889" s="23" t="str">
        <f>IFERROR(VLOOKUP(E889,hoja!$A$2:$E$970,5,FALSE),0)</f>
        <v>YOPAL</v>
      </c>
      <c r="H889" s="103" t="str">
        <f>IFERROR(VLOOKUP(E889,hoja!A:C,3,FALSE),0)</f>
        <v>0442</v>
      </c>
      <c r="I889" s="24" t="str">
        <f t="shared" si="159"/>
        <v>04420442</v>
      </c>
      <c r="J889" s="23">
        <v>5.5041666667093523</v>
      </c>
      <c r="K889" s="23">
        <v>165.143</v>
      </c>
      <c r="L889" s="23" t="str">
        <f t="shared" ref="L889:L905" si="163">IF(B889=F889,"REGIONAL","NACIONAL")</f>
        <v>REGIONAL</v>
      </c>
      <c r="M889" s="23" t="s">
        <v>618</v>
      </c>
      <c r="N889" s="23" t="str" cm="1">
        <f t="array" ref="N889">IFERROR(IF(M889="Principal","LES_ACTIVE",LES_INACTIVE),0)</f>
        <v>LES_ACTIVE</v>
      </c>
      <c r="O889" s="23">
        <f t="shared" si="162"/>
        <v>25</v>
      </c>
      <c r="P889" s="23" t="str">
        <f t="shared" si="160"/>
        <v>04420442Principal</v>
      </c>
    </row>
    <row r="890" spans="1:16" ht="14.45" hidden="1">
      <c r="A890" s="26" t="s">
        <v>729</v>
      </c>
      <c r="B890" s="23" t="str">
        <f>IFERROR(VLOOKUP(A890,hoja!$A$2:$E$970,4,FALSE),0)</f>
        <v>SANTANDER</v>
      </c>
      <c r="C890" s="23" t="str">
        <f>IFERROR(VLOOKUP(A890,hoja!$A$2:$E$1370,5,FALSE),0)</f>
        <v>YOPAL</v>
      </c>
      <c r="D890" s="23" t="str">
        <f>IFERROR(VLOOKUP(A890,hoja!A:D,3,FALSE),0)</f>
        <v>0442</v>
      </c>
      <c r="E890" s="23" t="s">
        <v>630</v>
      </c>
      <c r="F890" s="23" t="str">
        <f>IFERROR(VLOOKUP(E890,hoja!$A$2:$E$970,4,FALSE),0)</f>
        <v>CENTRO</v>
      </c>
      <c r="G890" s="23" t="str">
        <f>IFERROR(VLOOKUP(E890,hoja!$A$2:$E$970,5,FALSE),0)</f>
        <v>SESQUILÉ</v>
      </c>
      <c r="H890" s="103" t="str">
        <f>IFERROR(VLOOKUP(E890,hoja!A:C,3,FALSE),0)</f>
        <v>1501</v>
      </c>
      <c r="I890" s="24" t="str">
        <f t="shared" si="159"/>
        <v>04421501</v>
      </c>
      <c r="J890" s="23">
        <v>18.558333333319752</v>
      </c>
      <c r="K890" s="23">
        <v>309.71449999999999</v>
      </c>
      <c r="L890" s="23" t="str">
        <f>IF(B890=F890,"REGIONAL","NACIONAL")</f>
        <v>NACIONAL</v>
      </c>
      <c r="M890" s="23" t="s">
        <v>618</v>
      </c>
      <c r="N890" s="23" t="str" cm="1">
        <f t="array" ref="N890">IFERROR(IF(M890="Principal","LES_ACTIVE",LES_INACTIVE),0)</f>
        <v>LES_ACTIVE</v>
      </c>
      <c r="O890" s="23">
        <f t="shared" si="162"/>
        <v>16</v>
      </c>
      <c r="P890" s="23" t="str">
        <f t="shared" si="160"/>
        <v>04421501Principal</v>
      </c>
    </row>
    <row r="891" spans="1:16" ht="14.45" hidden="1">
      <c r="A891" s="26" t="s">
        <v>729</v>
      </c>
      <c r="B891" s="23" t="str">
        <f>IFERROR(VLOOKUP(A891,hoja!$A$2:$E$970,4,FALSE),0)</f>
        <v>SANTANDER</v>
      </c>
      <c r="C891" s="23" t="str">
        <f>IFERROR(VLOOKUP(A891,hoja!$A$2:$E$1370,5,FALSE),0)</f>
        <v>YOPAL</v>
      </c>
      <c r="D891" s="23" t="str">
        <f>IFERROR(VLOOKUP(A891,hoja!A:D,3,FALSE),0)</f>
        <v>0442</v>
      </c>
      <c r="E891" s="23" t="s">
        <v>633</v>
      </c>
      <c r="F891" s="23" t="str">
        <f>IFERROR(VLOOKUP(E891,hoja!$A$2:$E$970,4,FALSE),0)</f>
        <v>CENTRO</v>
      </c>
      <c r="G891" s="23" t="str">
        <f>IFERROR(VLOOKUP(E891,hoja!$A$2:$E$970,5,FALSE),0)</f>
        <v>BOGOTÁ</v>
      </c>
      <c r="H891" s="103" t="str">
        <f>IFERROR(VLOOKUP(E891,hoja!A:C,3,FALSE),0)</f>
        <v>0002</v>
      </c>
      <c r="I891" s="24" t="str">
        <f t="shared" si="159"/>
        <v>04420002</v>
      </c>
      <c r="J891" s="23">
        <v>44.308611111191567</v>
      </c>
      <c r="K891" s="23">
        <v>377.50200000000001</v>
      </c>
      <c r="L891" s="23" t="str">
        <f t="shared" ref="L891:L896" si="164">IF(B891=F891,"REGIONAL","NACIONAL")</f>
        <v>NACIONAL</v>
      </c>
      <c r="M891" s="23" t="s">
        <v>618</v>
      </c>
      <c r="N891" s="23" t="str" cm="1">
        <f t="array" ref="N891">IFERROR(IF(M891="Principal","LES_ACTIVE",LES_INACTIVE),0)</f>
        <v>LES_ACTIVE</v>
      </c>
      <c r="O891" s="23">
        <f t="shared" si="162"/>
        <v>16</v>
      </c>
      <c r="P891" s="23" t="str">
        <f t="shared" si="160"/>
        <v>04420002Principal</v>
      </c>
    </row>
    <row r="892" spans="1:16" ht="14.45" hidden="1">
      <c r="A892" s="26" t="s">
        <v>729</v>
      </c>
      <c r="B892" s="23" t="str">
        <f>IFERROR(VLOOKUP(A892,hoja!$A$2:$E$970,4,FALSE),0)</f>
        <v>SANTANDER</v>
      </c>
      <c r="C892" s="23" t="str">
        <f>IFERROR(VLOOKUP(A892,hoja!$A$2:$E$1370,5,FALSE),0)</f>
        <v>YOPAL</v>
      </c>
      <c r="D892" s="23" t="str">
        <f>IFERROR(VLOOKUP(A892,hoja!A:D,3,FALSE),0)</f>
        <v>0442</v>
      </c>
      <c r="E892" s="23" t="s">
        <v>633</v>
      </c>
      <c r="F892" s="23" t="str">
        <f>IFERROR(VLOOKUP(E892,hoja!$A$2:$E$970,4,FALSE),0)</f>
        <v>CENTRO</v>
      </c>
      <c r="G892" s="23" t="str">
        <f>IFERROR(VLOOKUP(E892,hoja!$A$2:$E$970,5,FALSE),0)</f>
        <v>BOGOTÁ</v>
      </c>
      <c r="H892" s="103" t="str">
        <f>IFERROR(VLOOKUP(E892,hoja!A:C,3,FALSE),0)</f>
        <v>0002</v>
      </c>
      <c r="I892" s="24" t="str">
        <f t="shared" si="159"/>
        <v>04420002</v>
      </c>
      <c r="K892" s="23">
        <v>371</v>
      </c>
      <c r="L892" s="23" t="str">
        <f t="shared" si="164"/>
        <v>NACIONAL</v>
      </c>
      <c r="M892" s="23" t="s">
        <v>808</v>
      </c>
      <c r="N892" s="23" t="s">
        <v>622</v>
      </c>
      <c r="O892" s="23">
        <f t="shared" si="162"/>
        <v>16</v>
      </c>
      <c r="P892" s="23" t="str">
        <f t="shared" si="160"/>
        <v>04420002Sogamoso</v>
      </c>
    </row>
    <row r="893" spans="1:16" ht="14.45" hidden="1">
      <c r="A893" s="26" t="s">
        <v>729</v>
      </c>
      <c r="B893" s="23" t="str">
        <f>IFERROR(VLOOKUP(A893,hoja!$A$2:$E$970,4,FALSE),0)</f>
        <v>SANTANDER</v>
      </c>
      <c r="C893" s="23" t="str">
        <f>IFERROR(VLOOKUP(A893,hoja!$A$2:$E$1370,5,FALSE),0)</f>
        <v>YOPAL</v>
      </c>
      <c r="D893" s="23" t="str">
        <f>IFERROR(VLOOKUP(A893,hoja!A:D,3,FALSE),0)</f>
        <v>0442</v>
      </c>
      <c r="E893" s="23" t="s">
        <v>634</v>
      </c>
      <c r="F893" s="23" t="str">
        <f>IFERROR(VLOOKUP(E893,hoja!$A$2:$E$970,4,FALSE),0)</f>
        <v>CENTRO</v>
      </c>
      <c r="G893" s="23" t="str">
        <f>IFERROR(VLOOKUP(E893,hoja!$A$2:$E$970,5,FALSE),0)</f>
        <v>BOGOTÁ</v>
      </c>
      <c r="H893" s="103" t="str">
        <f>IFERROR(VLOOKUP(E893,hoja!A:C,3,FALSE),0)</f>
        <v>0011</v>
      </c>
      <c r="I893" s="24" t="str">
        <f t="shared" si="159"/>
        <v>04420011</v>
      </c>
      <c r="J893" s="23">
        <v>20.725277777644806</v>
      </c>
      <c r="K893" s="23">
        <v>376.387</v>
      </c>
      <c r="L893" s="23" t="str">
        <f t="shared" si="164"/>
        <v>NACIONAL</v>
      </c>
      <c r="M893" s="23" t="s">
        <v>618</v>
      </c>
      <c r="N893" s="23" t="str" cm="1">
        <f t="array" ref="N893">IFERROR(IF(M893="Principal","LES_ACTIVE",LES_INACTIVE),0)</f>
        <v>LES_ACTIVE</v>
      </c>
      <c r="O893" s="23">
        <f t="shared" si="162"/>
        <v>16</v>
      </c>
      <c r="P893" s="23" t="str">
        <f t="shared" si="160"/>
        <v>04420011Principal</v>
      </c>
    </row>
    <row r="894" spans="1:16" ht="14.45" hidden="1">
      <c r="A894" s="26" t="s">
        <v>729</v>
      </c>
      <c r="B894" s="23" t="str">
        <f>IFERROR(VLOOKUP(A894,hoja!$A$2:$E$970,4,FALSE),0)</f>
        <v>SANTANDER</v>
      </c>
      <c r="C894" s="23" t="str">
        <f>IFERROR(VLOOKUP(A894,hoja!$A$2:$E$1370,5,FALSE),0)</f>
        <v>YOPAL</v>
      </c>
      <c r="D894" s="23" t="str">
        <f>IFERROR(VLOOKUP(A894,hoja!A:D,3,FALSE),0)</f>
        <v>0442</v>
      </c>
      <c r="E894" s="23" t="s">
        <v>634</v>
      </c>
      <c r="F894" s="23" t="str">
        <f>IFERROR(VLOOKUP(E894,hoja!$A$2:$E$970,4,FALSE),0)</f>
        <v>CENTRO</v>
      </c>
      <c r="G894" s="23" t="str">
        <f>IFERROR(VLOOKUP(E894,hoja!$A$2:$E$970,5,FALSE),0)</f>
        <v>BOGOTÁ</v>
      </c>
      <c r="H894" s="103" t="str">
        <f>IFERROR(VLOOKUP(E894,hoja!A:C,3,FALSE),0)</f>
        <v>0011</v>
      </c>
      <c r="I894" s="24" t="str">
        <f t="shared" si="159"/>
        <v>04420011</v>
      </c>
      <c r="K894" s="23">
        <v>376</v>
      </c>
      <c r="L894" s="23" t="str">
        <f t="shared" si="164"/>
        <v>NACIONAL</v>
      </c>
      <c r="M894" s="23" t="s">
        <v>808</v>
      </c>
      <c r="N894" s="23" t="s">
        <v>622</v>
      </c>
      <c r="O894" s="23">
        <f t="shared" si="162"/>
        <v>16</v>
      </c>
      <c r="P894" s="23" t="str">
        <f t="shared" si="160"/>
        <v>04420011Sogamoso</v>
      </c>
    </row>
    <row r="895" spans="1:16" ht="14.45" hidden="1">
      <c r="A895" s="26" t="s">
        <v>729</v>
      </c>
      <c r="B895" s="23" t="str">
        <f>IFERROR(VLOOKUP(A895,hoja!$A$2:$E$970,4,FALSE),0)</f>
        <v>SANTANDER</v>
      </c>
      <c r="C895" s="23" t="str">
        <f>IFERROR(VLOOKUP(A895,hoja!$A$2:$E$1370,5,FALSE),0)</f>
        <v>YOPAL</v>
      </c>
      <c r="D895" s="23" t="str">
        <f>IFERROR(VLOOKUP(A895,hoja!A:D,3,FALSE),0)</f>
        <v>0442</v>
      </c>
      <c r="E895" s="23" t="s">
        <v>635</v>
      </c>
      <c r="F895" s="23" t="str">
        <f>IFERROR(VLOOKUP(E895,hoja!$A$2:$E$970,4,FALSE),0)</f>
        <v>CENTRO</v>
      </c>
      <c r="G895" s="23" t="str">
        <f>IFERROR(VLOOKUP(E895,hoja!$A$2:$E$970,5,FALSE),0)</f>
        <v>BOGOTÁ</v>
      </c>
      <c r="H895" s="103" t="str">
        <f>IFERROR(VLOOKUP(E895,hoja!A:C,3,FALSE),0)</f>
        <v>0021</v>
      </c>
      <c r="I895" s="24" t="str">
        <f t="shared" si="159"/>
        <v>04420021</v>
      </c>
      <c r="J895" s="23">
        <v>19.773611111158971</v>
      </c>
      <c r="K895" s="23">
        <v>376.5</v>
      </c>
      <c r="L895" s="23" t="str">
        <f t="shared" si="164"/>
        <v>NACIONAL</v>
      </c>
      <c r="M895" s="23" t="s">
        <v>618</v>
      </c>
      <c r="N895" s="23" t="str" cm="1">
        <f t="array" ref="N895">IFERROR(IF(M895="Principal","LES_ACTIVE",LES_INACTIVE),0)</f>
        <v>LES_ACTIVE</v>
      </c>
      <c r="O895" s="23">
        <f t="shared" si="162"/>
        <v>16</v>
      </c>
      <c r="P895" s="23" t="str">
        <f t="shared" si="160"/>
        <v>04420021Principal</v>
      </c>
    </row>
    <row r="896" spans="1:16" ht="14.45" hidden="1">
      <c r="A896" s="26" t="s">
        <v>729</v>
      </c>
      <c r="B896" s="23" t="str">
        <f>IFERROR(VLOOKUP(A896,hoja!$A$2:$E$970,4,FALSE),0)</f>
        <v>SANTANDER</v>
      </c>
      <c r="C896" s="23" t="str">
        <f>IFERROR(VLOOKUP(A896,hoja!$A$2:$E$1370,5,FALSE),0)</f>
        <v>YOPAL</v>
      </c>
      <c r="D896" s="23" t="str">
        <f>IFERROR(VLOOKUP(A896,hoja!A:D,3,FALSE),0)</f>
        <v>0442</v>
      </c>
      <c r="E896" s="23" t="s">
        <v>635</v>
      </c>
      <c r="F896" s="23" t="str">
        <f>IFERROR(VLOOKUP(E896,hoja!$A$2:$E$970,4,FALSE),0)</f>
        <v>CENTRO</v>
      </c>
      <c r="G896" s="23" t="str">
        <f>IFERROR(VLOOKUP(E896,hoja!$A$2:$E$970,5,FALSE),0)</f>
        <v>BOGOTÁ</v>
      </c>
      <c r="H896" s="103" t="str">
        <f>IFERROR(VLOOKUP(E896,hoja!A:C,3,FALSE),0)</f>
        <v>0021</v>
      </c>
      <c r="I896" s="24" t="str">
        <f t="shared" si="159"/>
        <v>04420021</v>
      </c>
      <c r="K896" s="23">
        <v>372</v>
      </c>
      <c r="L896" s="23" t="str">
        <f t="shared" si="164"/>
        <v>NACIONAL</v>
      </c>
      <c r="M896" s="23" t="s">
        <v>808</v>
      </c>
      <c r="N896" s="23" t="s">
        <v>622</v>
      </c>
      <c r="O896" s="23">
        <f t="shared" si="162"/>
        <v>16</v>
      </c>
      <c r="P896" s="23" t="str">
        <f t="shared" si="160"/>
        <v>04420021Sogamoso</v>
      </c>
    </row>
    <row r="897" spans="1:16" ht="14.45" hidden="1">
      <c r="A897" s="26" t="s">
        <v>729</v>
      </c>
      <c r="B897" s="23" t="str">
        <f>IFERROR(VLOOKUP(A897,hoja!$A$2:$E$970,4,FALSE),0)</f>
        <v>SANTANDER</v>
      </c>
      <c r="C897" s="23" t="str">
        <f>IFERROR(VLOOKUP(A897,hoja!$A$2:$E$1370,5,FALSE),0)</f>
        <v>YOPAL</v>
      </c>
      <c r="D897" s="23" t="str">
        <f>IFERROR(VLOOKUP(A897,hoja!A:D,3,FALSE),0)</f>
        <v>0442</v>
      </c>
      <c r="E897" s="23" t="s">
        <v>731</v>
      </c>
      <c r="F897" s="23" t="str">
        <f>IFERROR(VLOOKUP(E897,hoja!$A$2:$E$970,4,FALSE),0)</f>
        <v>SANTANDER</v>
      </c>
      <c r="G897" s="23" t="str">
        <f>IFERROR(VLOOKUP(E897,hoja!$A$2:$E$970,5,FALSE),0)</f>
        <v>CÚCUTA</v>
      </c>
      <c r="H897" s="103" t="str">
        <f>IFERROR(VLOOKUP(E897,hoja!A:C,3,FALSE),0)</f>
        <v>0438</v>
      </c>
      <c r="I897" s="24" t="str">
        <f t="shared" si="159"/>
        <v>04420438</v>
      </c>
      <c r="J897" s="23">
        <v>86.900000000023283</v>
      </c>
      <c r="K897" s="23">
        <v>1010.794</v>
      </c>
      <c r="L897" s="23" t="str">
        <f t="shared" si="163"/>
        <v>REGIONAL</v>
      </c>
      <c r="M897" s="23" t="s">
        <v>618</v>
      </c>
      <c r="N897" s="23" t="str" cm="1">
        <f t="array" ref="N897">IFERROR(IF(M897="Principal","LES_ACTIVE",LES_INACTIVE),0)</f>
        <v>LES_ACTIVE</v>
      </c>
      <c r="O897" s="23">
        <f t="shared" si="162"/>
        <v>8</v>
      </c>
      <c r="P897" s="23" t="str">
        <f t="shared" si="160"/>
        <v>04420438Principal</v>
      </c>
    </row>
    <row r="898" spans="1:16" ht="14.45" hidden="1">
      <c r="A898" s="26" t="s">
        <v>729</v>
      </c>
      <c r="B898" s="23" t="str">
        <f>IFERROR(VLOOKUP(A898,hoja!$A$2:$E$970,4,FALSE),0)</f>
        <v>SANTANDER</v>
      </c>
      <c r="C898" s="23" t="str">
        <f>IFERROR(VLOOKUP(A898,hoja!$A$2:$E$1370,5,FALSE),0)</f>
        <v>YOPAL</v>
      </c>
      <c r="D898" s="23" t="str">
        <f>IFERROR(VLOOKUP(A898,hoja!A:D,3,FALSE),0)</f>
        <v>0442</v>
      </c>
      <c r="E898" s="23" t="s">
        <v>636</v>
      </c>
      <c r="F898" s="23" t="str">
        <f>IFERROR(VLOOKUP(E898,hoja!$A$2:$E$970,4,FALSE),0)</f>
        <v>CENTRO</v>
      </c>
      <c r="G898" s="23" t="str">
        <f>IFERROR(VLOOKUP(E898,hoja!$A$2:$E$970,5,FALSE),0)</f>
        <v>DUITAMA</v>
      </c>
      <c r="H898" s="103" t="str">
        <f>IFERROR(VLOOKUP(E898,hoja!A:C,3,FALSE),0)</f>
        <v>0441</v>
      </c>
      <c r="I898" s="24" t="str">
        <f t="shared" si="159"/>
        <v>04420441</v>
      </c>
      <c r="J898" s="23">
        <v>6.2500000000291038</v>
      </c>
      <c r="K898" s="23">
        <v>165.35900000000001</v>
      </c>
      <c r="L898" s="23" t="str">
        <f>IF(B898=F898,"REGIONAL","NACIONAL")</f>
        <v>NACIONAL</v>
      </c>
      <c r="M898" s="23" t="s">
        <v>618</v>
      </c>
      <c r="N898" s="23" t="str" cm="1">
        <f t="array" ref="N898">IFERROR(IF(M898="Principal","LES_ACTIVE",LES_INACTIVE),0)</f>
        <v>LES_ACTIVE</v>
      </c>
      <c r="O898" s="23">
        <f t="shared" si="162"/>
        <v>25</v>
      </c>
      <c r="P898" s="23" t="str">
        <f t="shared" si="160"/>
        <v>04420441Principal</v>
      </c>
    </row>
    <row r="899" spans="1:16" ht="14.45" hidden="1">
      <c r="A899" s="26" t="s">
        <v>729</v>
      </c>
      <c r="B899" s="23" t="str">
        <f>IFERROR(VLOOKUP(A899,hoja!$A$2:$E$970,4,FALSE),0)</f>
        <v>SANTANDER</v>
      </c>
      <c r="C899" s="23" t="str">
        <f>IFERROR(VLOOKUP(A899,hoja!$A$2:$E$1370,5,FALSE),0)</f>
        <v>YOPAL</v>
      </c>
      <c r="D899" s="23" t="str">
        <f>IFERROR(VLOOKUP(A899,hoja!A:D,3,FALSE),0)</f>
        <v>0442</v>
      </c>
      <c r="E899" s="23" t="s">
        <v>636</v>
      </c>
      <c r="F899" s="23" t="str">
        <f>IFERROR(VLOOKUP(E899,hoja!$A$2:$E$970,4,FALSE),0)</f>
        <v>CENTRO</v>
      </c>
      <c r="G899" s="23" t="str">
        <f>IFERROR(VLOOKUP(E899,hoja!$A$2:$E$970,5,FALSE),0)</f>
        <v>DUITAMA</v>
      </c>
      <c r="H899" s="103" t="str">
        <f>IFERROR(VLOOKUP(E899,hoja!A:C,3,FALSE),0)</f>
        <v>0441</v>
      </c>
      <c r="I899" s="24" t="str">
        <f t="shared" si="159"/>
        <v>04420441</v>
      </c>
      <c r="K899" s="23">
        <v>580</v>
      </c>
      <c r="L899" s="23" t="str">
        <f t="shared" ref="L899:L901" si="165">IF(B899=F899,"REGIONAL","NACIONAL")</f>
        <v>NACIONAL</v>
      </c>
      <c r="M899" s="23" t="s">
        <v>755</v>
      </c>
      <c r="N899" s="23" t="s">
        <v>622</v>
      </c>
      <c r="O899" s="23">
        <f t="shared" si="162"/>
        <v>12</v>
      </c>
      <c r="P899" s="23" t="str">
        <f t="shared" si="160"/>
        <v>04420441Bogota</v>
      </c>
    </row>
    <row r="900" spans="1:16" ht="14.45" hidden="1">
      <c r="A900" s="26" t="s">
        <v>729</v>
      </c>
      <c r="B900" s="23" t="str">
        <f>IFERROR(VLOOKUP(A900,hoja!$A$2:$E$970,4,FALSE),0)</f>
        <v>SANTANDER</v>
      </c>
      <c r="C900" s="23" t="str">
        <f>IFERROR(VLOOKUP(A900,hoja!$A$2:$E$1370,5,FALSE),0)</f>
        <v>YOPAL</v>
      </c>
      <c r="D900" s="23" t="str">
        <f>IFERROR(VLOOKUP(A900,hoja!A:D,3,FALSE),0)</f>
        <v>0442</v>
      </c>
      <c r="E900" s="23" t="s">
        <v>681</v>
      </c>
      <c r="F900" s="23" t="str">
        <f>IFERROR(VLOOKUP(E900,hoja!$A$2:$E$970,4,FALSE),0)</f>
        <v>CENTRO</v>
      </c>
      <c r="G900" s="23" t="str">
        <f>IFERROR(VLOOKUP(E900,hoja!$A$2:$E$970,5,FALSE),0)</f>
        <v>VILLAVICENCIO</v>
      </c>
      <c r="H900" s="103" t="str">
        <f>IFERROR(VLOOKUP(E900,hoja!A:C,3,FALSE),0)</f>
        <v>0393</v>
      </c>
      <c r="I900" s="24" t="str">
        <f t="shared" si="159"/>
        <v>04420393</v>
      </c>
      <c r="J900" s="23">
        <v>19.633333333244082</v>
      </c>
      <c r="K900" s="23">
        <v>274.49299999999999</v>
      </c>
      <c r="L900" s="23" t="str">
        <f t="shared" si="165"/>
        <v>NACIONAL</v>
      </c>
      <c r="M900" s="23" t="s">
        <v>618</v>
      </c>
      <c r="N900" s="23" t="str" cm="1">
        <f t="array" ref="N900">IFERROR(IF(M900="Principal","LES_ACTIVE",LES_INACTIVE),0)</f>
        <v>LES_ACTIVE</v>
      </c>
      <c r="O900" s="23">
        <f t="shared" si="162"/>
        <v>16</v>
      </c>
      <c r="P900" s="23" t="str">
        <f t="shared" si="160"/>
        <v>04420393Principal</v>
      </c>
    </row>
    <row r="901" spans="1:16" ht="14.45" hidden="1">
      <c r="A901" s="26" t="s">
        <v>729</v>
      </c>
      <c r="B901" s="23" t="str">
        <f>IFERROR(VLOOKUP(A901,hoja!$A$2:$E$970,4,FALSE),0)</f>
        <v>SANTANDER</v>
      </c>
      <c r="C901" s="23" t="str">
        <f>IFERROR(VLOOKUP(A901,hoja!$A$2:$E$1370,5,FALSE),0)</f>
        <v>YOPAL</v>
      </c>
      <c r="D901" s="23" t="str">
        <f>IFERROR(VLOOKUP(A901,hoja!A:D,3,FALSE),0)</f>
        <v>0442</v>
      </c>
      <c r="E901" s="23" t="s">
        <v>653</v>
      </c>
      <c r="F901" s="23" t="str">
        <f>IFERROR(VLOOKUP(E901,hoja!$A$2:$E$970,4,FALSE),0)</f>
        <v>CENTRO</v>
      </c>
      <c r="G901" s="23" t="str">
        <f>IFERROR(VLOOKUP(E901,hoja!$A$2:$E$970,5,FALSE),0)</f>
        <v>MADRID</v>
      </c>
      <c r="H901" s="103" t="str">
        <f>IFERROR(VLOOKUP(E901,hoja!A:C,3,FALSE),0)</f>
        <v>2023</v>
      </c>
      <c r="I901" s="24" t="str">
        <f t="shared" si="159"/>
        <v>04422023</v>
      </c>
      <c r="J901" s="23">
        <v>13.249999999970896</v>
      </c>
      <c r="K901" s="23">
        <v>313.22050000000002</v>
      </c>
      <c r="L901" s="23" t="str">
        <f t="shared" si="165"/>
        <v>NACIONAL</v>
      </c>
      <c r="M901" s="23" t="s">
        <v>618</v>
      </c>
      <c r="N901" s="23" t="str" cm="1">
        <f t="array" ref="N901">IFERROR(IF(M901="Principal","LES_ACTIVE",LES_INACTIVE),0)</f>
        <v>LES_ACTIVE</v>
      </c>
      <c r="O901" s="23">
        <f t="shared" si="162"/>
        <v>16</v>
      </c>
      <c r="P901" s="23" t="str">
        <f t="shared" si="160"/>
        <v>04422023Principal</v>
      </c>
    </row>
    <row r="902" spans="1:16" ht="14.45" hidden="1">
      <c r="A902" s="26" t="s">
        <v>730</v>
      </c>
      <c r="B902" s="23" t="str">
        <f>IFERROR(VLOOKUP(A902,hoja!$A$2:$E$970,4,FALSE),0)</f>
        <v>OCCIDENTE</v>
      </c>
      <c r="C902" s="23" t="str">
        <f>IFERROR(VLOOKUP(A902,hoja!$A$2:$E$1370,5,FALSE),0)</f>
        <v>ZARZAL</v>
      </c>
      <c r="D902" s="23" t="str">
        <f>IFERROR(VLOOKUP(A902,hoja!A:D,3,FALSE),0)</f>
        <v>0412</v>
      </c>
      <c r="E902" s="23" t="s">
        <v>650</v>
      </c>
      <c r="F902" s="23" t="str">
        <f>IFERROR(VLOOKUP(E902,hoja!$A$2:$E$970,4,FALSE),0)</f>
        <v>OCCIDENTE</v>
      </c>
      <c r="G902" s="23" t="str">
        <f>IFERROR(VLOOKUP(E902,hoja!$A$2:$E$970,5,FALSE),0)</f>
        <v>CALOTO</v>
      </c>
      <c r="H902" s="103" t="str">
        <f>IFERROR(VLOOKUP(E902,hoja!A:C,3,FALSE),0)</f>
        <v>0445</v>
      </c>
      <c r="I902" s="24" t="str">
        <f t="shared" si="159"/>
        <v>04120445</v>
      </c>
      <c r="J902" s="23">
        <v>3.0416666666278616</v>
      </c>
      <c r="K902" s="23">
        <v>154.77799999999999</v>
      </c>
      <c r="L902" s="23" t="str">
        <f t="shared" si="163"/>
        <v>REGIONAL</v>
      </c>
      <c r="M902" s="23" t="s">
        <v>618</v>
      </c>
      <c r="N902" s="23" t="str" cm="1">
        <f t="array" ref="N902">IFERROR(IF(M902="Principal","LES_ACTIVE",LES_INACTIVE),0)</f>
        <v>LES_ACTIVE</v>
      </c>
      <c r="O902" s="23">
        <f t="shared" si="162"/>
        <v>25</v>
      </c>
      <c r="P902" s="23" t="str">
        <f t="shared" si="160"/>
        <v>04120445Principal</v>
      </c>
    </row>
    <row r="903" spans="1:16" ht="14.45" hidden="1">
      <c r="A903" s="26" t="s">
        <v>730</v>
      </c>
      <c r="B903" s="23" t="str">
        <f>IFERROR(VLOOKUP(A903,hoja!$A$2:$E$970,4,FALSE),0)</f>
        <v>OCCIDENTE</v>
      </c>
      <c r="C903" s="23" t="str">
        <f>IFERROR(VLOOKUP(A903,hoja!$A$2:$E$1370,5,FALSE),0)</f>
        <v>ZARZAL</v>
      </c>
      <c r="D903" s="23" t="str">
        <f>IFERROR(VLOOKUP(A903,hoja!A:D,3,FALSE),0)</f>
        <v>0412</v>
      </c>
      <c r="E903" s="23" t="s">
        <v>683</v>
      </c>
      <c r="F903" s="23" t="str">
        <f>IFERROR(VLOOKUP(E903,hoja!$A$2:$E$970,4,FALSE),0)</f>
        <v>OCCIDENTE</v>
      </c>
      <c r="G903" s="23" t="str">
        <f>IFERROR(VLOOKUP(E903,hoja!$A$2:$E$970,5,FALSE),0)</f>
        <v>BUGA</v>
      </c>
      <c r="H903" s="103" t="str">
        <f>IFERROR(VLOOKUP(E903,hoja!A:C,3,FALSE),0)</f>
        <v>0411</v>
      </c>
      <c r="I903" s="24" t="str">
        <f t="shared" si="159"/>
        <v>04120411</v>
      </c>
      <c r="J903" s="23">
        <v>1.9263888888526708</v>
      </c>
      <c r="K903" s="23">
        <v>65.135000000000005</v>
      </c>
      <c r="L903" s="23" t="str">
        <f t="shared" si="163"/>
        <v>REGIONAL</v>
      </c>
      <c r="M903" s="23" t="s">
        <v>618</v>
      </c>
      <c r="N903" s="23" t="str" cm="1">
        <f t="array" ref="N903">IFERROR(IF(M903="Principal","LES_ACTIVE",LES_INACTIVE),0)</f>
        <v>LES_ACTIVE</v>
      </c>
      <c r="O903" s="23">
        <f t="shared" si="162"/>
        <v>25</v>
      </c>
      <c r="P903" s="23" t="str">
        <f t="shared" si="160"/>
        <v>04120411Principal</v>
      </c>
    </row>
    <row r="904" spans="1:16" ht="14.45" hidden="1">
      <c r="A904" s="26" t="s">
        <v>730</v>
      </c>
      <c r="B904" s="23" t="str">
        <f>IFERROR(VLOOKUP(A904,hoja!$A$2:$E$970,4,FALSE),0)</f>
        <v>OCCIDENTE</v>
      </c>
      <c r="C904" s="23" t="str">
        <f>IFERROR(VLOOKUP(A904,hoja!$A$2:$E$1370,5,FALSE),0)</f>
        <v>ZARZAL</v>
      </c>
      <c r="D904" s="23" t="str">
        <f>IFERROR(VLOOKUP(A904,hoja!A:D,3,FALSE),0)</f>
        <v>0412</v>
      </c>
      <c r="E904" s="23" t="s">
        <v>670</v>
      </c>
      <c r="F904" s="23" t="str">
        <f>IFERROR(VLOOKUP(E904,hoja!$A$2:$E$970,4,FALSE),0)</f>
        <v>OCCIDENTE</v>
      </c>
      <c r="G904" s="23" t="str">
        <f>IFERROR(VLOOKUP(E904,hoja!$A$2:$E$970,5,FALSE),0)</f>
        <v>PEREIRA</v>
      </c>
      <c r="H904" s="103" t="str">
        <f>IFERROR(VLOOKUP(E904,hoja!A:C,3,FALSE),0)</f>
        <v>0134</v>
      </c>
      <c r="I904" s="24" t="str">
        <f t="shared" si="159"/>
        <v>04120134</v>
      </c>
      <c r="J904" s="23">
        <v>1.8583333332790062</v>
      </c>
      <c r="K904" s="23">
        <v>82.902000000000001</v>
      </c>
      <c r="L904" s="23" t="str">
        <f t="shared" si="163"/>
        <v>REGIONAL</v>
      </c>
      <c r="M904" s="23" t="s">
        <v>618</v>
      </c>
      <c r="N904" s="23" t="str" cm="1">
        <f t="array" ref="N904">IFERROR(IF(M904="Principal","LES_ACTIVE",LES_INACTIVE),0)</f>
        <v>LES_ACTIVE</v>
      </c>
      <c r="O904" s="23">
        <f t="shared" si="162"/>
        <v>25</v>
      </c>
      <c r="P904" s="23" t="str">
        <f t="shared" si="160"/>
        <v>04120134Principal</v>
      </c>
    </row>
    <row r="905" spans="1:16" ht="14.45" hidden="1">
      <c r="A905" s="26" t="s">
        <v>730</v>
      </c>
      <c r="B905" s="23" t="str">
        <f>IFERROR(VLOOKUP(A905,hoja!$A$2:$E$970,4,FALSE),0)</f>
        <v>OCCIDENTE</v>
      </c>
      <c r="C905" s="23" t="str">
        <f>IFERROR(VLOOKUP(A905,hoja!$A$2:$E$1370,5,FALSE),0)</f>
        <v>ZARZAL</v>
      </c>
      <c r="D905" s="23" t="str">
        <f>IFERROR(VLOOKUP(A905,hoja!A:D,3,FALSE),0)</f>
        <v>0412</v>
      </c>
      <c r="E905" s="23" t="s">
        <v>644</v>
      </c>
      <c r="F905" s="23" t="str">
        <f>IFERROR(VLOOKUP(E905,hoja!$A$2:$E$970,4,FALSE),0)</f>
        <v>OCCIDENTE</v>
      </c>
      <c r="G905" s="23" t="str">
        <f>IFERROR(VLOOKUP(E905,hoja!$A$2:$E$970,5,FALSE),0)</f>
        <v>PEREIRA</v>
      </c>
      <c r="H905" s="103" t="str">
        <f>IFERROR(VLOOKUP(E905,hoja!A:C,3,FALSE),0)</f>
        <v>0198</v>
      </c>
      <c r="I905" s="24" t="str">
        <f t="shared" si="159"/>
        <v>04120198</v>
      </c>
      <c r="J905" s="23">
        <v>1.2666666667792015</v>
      </c>
      <c r="K905" s="23">
        <v>67.741500000000002</v>
      </c>
      <c r="L905" s="23" t="str">
        <f t="shared" si="163"/>
        <v>REGIONAL</v>
      </c>
      <c r="M905" s="23" t="s">
        <v>618</v>
      </c>
      <c r="N905" s="23" t="str" cm="1">
        <f t="array" ref="N905">IFERROR(IF(M905="Principal","LES_ACTIVE",LES_INACTIVE),0)</f>
        <v>LES_ACTIVE</v>
      </c>
      <c r="O905" s="23">
        <f t="shared" si="162"/>
        <v>25</v>
      </c>
      <c r="P905" s="23" t="str">
        <f t="shared" si="160"/>
        <v>04120198Principal</v>
      </c>
    </row>
    <row r="906" spans="1:16" ht="14.45" hidden="1">
      <c r="A906" s="26" t="s">
        <v>730</v>
      </c>
      <c r="B906" s="23" t="str">
        <f>IFERROR(VLOOKUP(A906,hoja!$A$2:$E$970,4,FALSE),0)</f>
        <v>OCCIDENTE</v>
      </c>
      <c r="C906" s="23" t="str">
        <f>IFERROR(VLOOKUP(A906,hoja!$A$2:$E$1370,5,FALSE),0)</f>
        <v>ZARZAL</v>
      </c>
      <c r="D906" s="23" t="str">
        <f>IFERROR(VLOOKUP(A906,hoja!A:D,3,FALSE),0)</f>
        <v>0412</v>
      </c>
      <c r="E906" s="23" t="s">
        <v>645</v>
      </c>
      <c r="F906" s="23" t="str">
        <f>IFERROR(VLOOKUP(E906,hoja!$A$2:$E$970,4,FALSE),0)</f>
        <v>OCCIDENTE</v>
      </c>
      <c r="G906" s="23" t="str">
        <f>IFERROR(VLOOKUP(E906,hoja!$A$2:$E$970,5,FALSE),0)</f>
        <v>CALI</v>
      </c>
      <c r="H906" s="103" t="str">
        <f>IFERROR(VLOOKUP(E906,hoja!A:C,3,FALSE),0)</f>
        <v>0410</v>
      </c>
      <c r="I906" s="24" t="str">
        <f t="shared" si="159"/>
        <v>04120410</v>
      </c>
      <c r="J906" s="23">
        <v>2.53333333338378</v>
      </c>
      <c r="K906" s="23">
        <v>124.693</v>
      </c>
      <c r="L906" s="23" t="str">
        <f t="shared" ref="L906:L909" si="166">IF(B906=F906,"REGIONAL","NACIONAL")</f>
        <v>REGIONAL</v>
      </c>
      <c r="M906" s="23" t="s">
        <v>618</v>
      </c>
      <c r="N906" s="23" t="str" cm="1">
        <f t="array" ref="N906">IFERROR(IF(M906="Principal","LES_ACTIVE",LES_INACTIVE),0)</f>
        <v>LES_ACTIVE</v>
      </c>
      <c r="O906" s="23">
        <f t="shared" si="162"/>
        <v>25</v>
      </c>
      <c r="P906" s="23" t="str">
        <f t="shared" si="160"/>
        <v>04120410Principal</v>
      </c>
    </row>
    <row r="907" spans="1:16" ht="14.45" hidden="1">
      <c r="A907" s="26" t="s">
        <v>730</v>
      </c>
      <c r="B907" s="23" t="str">
        <f>IFERROR(VLOOKUP(A907,hoja!$A$2:$E$970,4,FALSE),0)</f>
        <v>OCCIDENTE</v>
      </c>
      <c r="C907" s="23" t="str">
        <f>IFERROR(VLOOKUP(A907,hoja!$A$2:$E$1370,5,FALSE),0)</f>
        <v>ZARZAL</v>
      </c>
      <c r="D907" s="23" t="str">
        <f>IFERROR(VLOOKUP(A907,hoja!A:D,3,FALSE),0)</f>
        <v>0412</v>
      </c>
      <c r="E907" s="23" t="s">
        <v>747</v>
      </c>
      <c r="F907" s="23" t="str">
        <f>IFERROR(VLOOKUP(E907,hoja!$A$2:$E$970,4,FALSE),0)</f>
        <v>OCCIDENTE</v>
      </c>
      <c r="G907" s="23" t="str">
        <f>IFERROR(VLOOKUP(E907,hoja!$A$2:$E$970,5,FALSE),0)</f>
        <v>BUGA</v>
      </c>
      <c r="H907" s="103" t="str">
        <f>IFERROR(VLOOKUP(E907,hoja!A:C,3,FALSE),0)</f>
        <v>60062</v>
      </c>
      <c r="I907" s="24" t="str">
        <f t="shared" si="159"/>
        <v>041260062</v>
      </c>
      <c r="J907" s="23">
        <v>1.5202777778031304</v>
      </c>
      <c r="K907" s="23">
        <v>67.123999999999995</v>
      </c>
      <c r="L907" s="23" t="str">
        <f t="shared" si="166"/>
        <v>REGIONAL</v>
      </c>
      <c r="M907" s="23" t="s">
        <v>618</v>
      </c>
      <c r="N907" s="23" t="str" cm="1">
        <f t="array" ref="N907">IFERROR(IF(M907="Principal","LES_ACTIVE",LES_INACTIVE),0)</f>
        <v>LES_ACTIVE</v>
      </c>
      <c r="O907" s="23">
        <f t="shared" si="162"/>
        <v>25</v>
      </c>
      <c r="P907" s="23" t="str">
        <f t="shared" si="160"/>
        <v>041260062Principal</v>
      </c>
    </row>
    <row r="908" spans="1:16" ht="14.45" hidden="1">
      <c r="A908" s="26" t="s">
        <v>730</v>
      </c>
      <c r="B908" s="23" t="str">
        <f>IFERROR(VLOOKUP(A908,hoja!$A$2:$E$970,4,FALSE),0)</f>
        <v>OCCIDENTE</v>
      </c>
      <c r="C908" s="23" t="str">
        <f>IFERROR(VLOOKUP(A908,hoja!$A$2:$E$1370,5,FALSE),0)</f>
        <v>ZARZAL</v>
      </c>
      <c r="D908" s="23" t="str">
        <f>IFERROR(VLOOKUP(A908,hoja!A:D,3,FALSE),0)</f>
        <v>0412</v>
      </c>
      <c r="E908" s="23" t="s">
        <v>682</v>
      </c>
      <c r="F908" s="23" t="str">
        <f>IFERROR(VLOOKUP(E908,hoja!$A$2:$E$970,4,FALSE),0)</f>
        <v>OCCIDENTE</v>
      </c>
      <c r="G908" s="23" t="str">
        <f>IFERROR(VLOOKUP(E908,hoja!$A$2:$E$970,5,FALSE),0)</f>
        <v>Pereira-Eficiente destino Yumb</v>
      </c>
      <c r="H908" s="103" t="str">
        <f>IFERROR(VLOOKUP(E908,hoja!A:C,3,FALSE),0)</f>
        <v>60064</v>
      </c>
      <c r="I908" s="24" t="str">
        <f t="shared" si="159"/>
        <v>041260064</v>
      </c>
      <c r="J908" s="23">
        <v>0.6837500000547152</v>
      </c>
      <c r="K908" s="23">
        <v>45.659500000000001</v>
      </c>
      <c r="L908" s="23" t="str">
        <f t="shared" si="166"/>
        <v>REGIONAL</v>
      </c>
      <c r="M908" s="23" t="s">
        <v>618</v>
      </c>
      <c r="N908" s="23" t="str" cm="1">
        <f t="array" ref="N908">IFERROR(IF(M908="Principal","LES_ACTIVE",LES_INACTIVE),0)</f>
        <v>LES_ACTIVE</v>
      </c>
      <c r="O908" s="23">
        <f t="shared" si="162"/>
        <v>25</v>
      </c>
      <c r="P908" s="23" t="str">
        <f t="shared" si="160"/>
        <v>041260064Principal</v>
      </c>
    </row>
    <row r="909" spans="1:16" ht="14.45" hidden="1">
      <c r="A909" s="26" t="s">
        <v>730</v>
      </c>
      <c r="B909" s="23" t="str">
        <f>IFERROR(VLOOKUP(A909,hoja!$A$2:$E$970,4,FALSE),0)</f>
        <v>OCCIDENTE</v>
      </c>
      <c r="C909" s="23" t="str">
        <f>IFERROR(VLOOKUP(A909,hoja!$A$2:$E$1370,5,FALSE),0)</f>
        <v>ZARZAL</v>
      </c>
      <c r="D909" s="23" t="str">
        <f>IFERROR(VLOOKUP(A909,hoja!A:D,3,FALSE),0)</f>
        <v>0412</v>
      </c>
      <c r="E909" s="23" t="s">
        <v>749</v>
      </c>
      <c r="F909" s="23" t="str">
        <f>IFERROR(VLOOKUP(E909,hoja!$A$2:$E$970,4,FALSE),0)</f>
        <v>OCCIDENTE</v>
      </c>
      <c r="G909" s="23" t="str">
        <f>IFERROR(VLOOKUP(E909,hoja!$A$2:$E$970,5,FALSE),0)</f>
        <v>PEREIRA</v>
      </c>
      <c r="H909" s="103" t="str">
        <f>IFERROR(VLOOKUP(E909,hoja!A:C,3,FALSE),0)</f>
        <v>60067</v>
      </c>
      <c r="I909" s="24" t="str">
        <f t="shared" si="159"/>
        <v>041260067</v>
      </c>
      <c r="J909" s="23">
        <v>1.6613888888969086</v>
      </c>
      <c r="K909" s="23">
        <v>83.5</v>
      </c>
      <c r="L909" s="23" t="str">
        <f t="shared" si="166"/>
        <v>REGIONAL</v>
      </c>
      <c r="M909" s="23" t="s">
        <v>618</v>
      </c>
      <c r="N909" s="23" t="str" cm="1">
        <f t="array" ref="N909">IFERROR(IF(M909="Principal","LES_ACTIVE",LES_INACTIVE),0)</f>
        <v>LES_ACTIVE</v>
      </c>
      <c r="O909" s="23">
        <f t="shared" si="162"/>
        <v>25</v>
      </c>
      <c r="P909" s="23" t="str">
        <f t="shared" si="160"/>
        <v>041260067Principal</v>
      </c>
    </row>
    <row r="910" spans="1:16" ht="14.45" hidden="1">
      <c r="A910" s="26" t="s">
        <v>730</v>
      </c>
      <c r="B910" s="23" t="str">
        <f>IFERROR(VLOOKUP(A910,hoja!$A$2:$E$970,4,FALSE),0)</f>
        <v>OCCIDENTE</v>
      </c>
      <c r="C910" s="23" t="str">
        <f>IFERROR(VLOOKUP(A910,hoja!$A$2:$E$1370,5,FALSE),0)</f>
        <v>ZARZAL</v>
      </c>
      <c r="D910" s="23" t="str">
        <f>IFERROR(VLOOKUP(A910,hoja!A:D,3,FALSE),0)</f>
        <v>0412</v>
      </c>
      <c r="E910" s="23" t="s">
        <v>750</v>
      </c>
      <c r="F910" s="23">
        <f>IFERROR(VLOOKUP(E910,hoja!$A$2:$E$970,4,FALSE),0)</f>
        <v>0</v>
      </c>
      <c r="G910" s="23">
        <f>IFERROR(VLOOKUP(E910,hoja!$A$2:$E$970,5,FALSE),0)</f>
        <v>0</v>
      </c>
      <c r="H910" s="103">
        <f>IFERROR(VLOOKUP(E910,hoja!A:C,3,FALSE),0)</f>
        <v>0</v>
      </c>
      <c r="I910" s="24" t="str">
        <f t="shared" si="159"/>
        <v>04120</v>
      </c>
      <c r="J910" s="23">
        <v>0.86666666669771075</v>
      </c>
      <c r="K910" s="23">
        <v>43.628</v>
      </c>
      <c r="L910" s="23" t="str">
        <f>IF(B910=F910,"REGIONAL","NACIONAL")</f>
        <v>NACIONAL</v>
      </c>
      <c r="M910" s="23" t="s">
        <v>618</v>
      </c>
      <c r="N910" s="23" t="str" cm="1">
        <f t="array" ref="N910">IFERROR(IF(M910="Principal","LES_ACTIVE",LES_INACTIVE),0)</f>
        <v>LES_ACTIVE</v>
      </c>
      <c r="O910" s="23">
        <f t="shared" si="162"/>
        <v>25</v>
      </c>
      <c r="P910" s="23" t="str">
        <f t="shared" si="160"/>
        <v>04120Principal</v>
      </c>
    </row>
    <row r="911" spans="1:16" ht="14.45" hidden="1">
      <c r="A911" s="26" t="s">
        <v>629</v>
      </c>
      <c r="B911" s="23" t="str">
        <f>IFERROR(VLOOKUP(A911,hoja!$A$2:$E$970,4,FALSE),0)</f>
        <v>CENTRO</v>
      </c>
      <c r="C911" s="23" t="str">
        <f>IFERROR(VLOOKUP(A911,hoja!$A$2:$E$1370,5,FALSE),0)</f>
        <v>ZIPAQUIRÁ</v>
      </c>
      <c r="D911" s="23" t="str">
        <f>IFERROR(VLOOKUP(A911,hoja!A:D,3,FALSE),0)</f>
        <v>0032</v>
      </c>
      <c r="E911" s="23" t="s">
        <v>689</v>
      </c>
      <c r="F911" s="23" t="str">
        <f>IFERROR(VLOOKUP(E911,hoja!$A$2:$E$970,4,FALSE),0)</f>
        <v>SANTANDER</v>
      </c>
      <c r="G911" s="23" t="str">
        <f>IFERROR(VLOOKUP(E911,hoja!$A$2:$E$970,5,FALSE),0)</f>
        <v>AGUACHICA</v>
      </c>
      <c r="H911" s="103" t="str">
        <f>IFERROR(VLOOKUP(E911,hoja!A:C,3,FALSE),0)</f>
        <v>0437</v>
      </c>
      <c r="I911" s="24" t="str">
        <f t="shared" si="159"/>
        <v>00320437</v>
      </c>
      <c r="J911" s="23">
        <v>1.7499999999417923</v>
      </c>
      <c r="K911" s="23">
        <v>61.325000000000003</v>
      </c>
      <c r="L911" s="23" t="str">
        <f>IF(B911=F911,"REGIONAL","NACIONAL")</f>
        <v>NACIONAL</v>
      </c>
      <c r="M911" s="23" t="s">
        <v>618</v>
      </c>
      <c r="N911" s="23" t="str" cm="1">
        <f t="array" ref="N911">IFERROR(IF(M911="Principal","LES_ACTIVE",LES_INACTIVE),0)</f>
        <v>LES_ACTIVE</v>
      </c>
      <c r="O911" s="23">
        <f t="shared" si="162"/>
        <v>25</v>
      </c>
      <c r="P911" s="23" t="str">
        <f t="shared" si="160"/>
        <v>00320437Principal</v>
      </c>
    </row>
    <row r="912" spans="1:16" ht="14.45" hidden="1">
      <c r="A912" s="26" t="s">
        <v>629</v>
      </c>
      <c r="B912" s="23" t="str">
        <f>IFERROR(VLOOKUP(A912,hoja!$A$2:$E$970,4,FALSE),0)</f>
        <v>CENTRO</v>
      </c>
      <c r="C912" s="23" t="str">
        <f>IFERROR(VLOOKUP(A912,hoja!$A$2:$E$1370,5,FALSE),0)</f>
        <v>ZIPAQUIRÁ</v>
      </c>
      <c r="D912" s="23" t="str">
        <f>IFERROR(VLOOKUP(A912,hoja!A:D,3,FALSE),0)</f>
        <v>0032</v>
      </c>
      <c r="E912" s="23" t="s">
        <v>660</v>
      </c>
      <c r="F912" s="23" t="str">
        <f>IFERROR(VLOOKUP(E912,hoja!$A$2:$E$970,4,FALSE),0)</f>
        <v>CENTRO</v>
      </c>
      <c r="G912" s="23" t="str">
        <f>IFERROR(VLOOKUP(E912,hoja!$A$2:$E$970,5,FALSE),0)</f>
        <v>BOGOTÁ</v>
      </c>
      <c r="H912" s="103" t="str">
        <f>IFERROR(VLOOKUP(E912,hoja!A:C,3,FALSE),0)</f>
        <v>0035</v>
      </c>
      <c r="I912" s="24" t="str">
        <f t="shared" si="159"/>
        <v>00320035</v>
      </c>
      <c r="J912" s="23">
        <v>1.5166666667209938</v>
      </c>
      <c r="K912" s="23">
        <v>43.505000000000003</v>
      </c>
      <c r="L912" s="23" t="s">
        <v>752</v>
      </c>
      <c r="M912" s="23" t="s">
        <v>618</v>
      </c>
      <c r="N912" s="23" t="str" cm="1">
        <f t="array" ref="N912">IFERROR(IF(M912="Principal","LES_ACTIVE",LES_INACTIVE),0)</f>
        <v>LES_ACTIVE</v>
      </c>
      <c r="O912" s="23">
        <f t="shared" si="162"/>
        <v>25</v>
      </c>
      <c r="P912" s="23" t="str">
        <f t="shared" si="160"/>
        <v>00320035Principal</v>
      </c>
    </row>
    <row r="913" spans="1:16" ht="14.45" hidden="1">
      <c r="A913" s="26" t="s">
        <v>629</v>
      </c>
      <c r="B913" s="23" t="str">
        <f>IFERROR(VLOOKUP(A913,hoja!$A$2:$E$970,4,FALSE),0)</f>
        <v>CENTRO</v>
      </c>
      <c r="C913" s="23" t="str">
        <f>IFERROR(VLOOKUP(A913,hoja!$A$2:$E$1370,5,FALSE),0)</f>
        <v>ZIPAQUIRÁ</v>
      </c>
      <c r="D913" s="23" t="str">
        <f>IFERROR(VLOOKUP(A913,hoja!A:D,3,FALSE),0)</f>
        <v>0032</v>
      </c>
      <c r="E913" s="23" t="s">
        <v>706</v>
      </c>
      <c r="F913" s="23" t="str">
        <f>IFERROR(VLOOKUP(E913,hoja!$A$2:$E$970,4,FALSE),0)</f>
        <v>CENTRO</v>
      </c>
      <c r="G913" s="23" t="str">
        <f>IFERROR(VLOOKUP(E913,hoja!$A$2:$E$970,5,FALSE),0)</f>
        <v>GUATEQUE</v>
      </c>
      <c r="H913" s="103" t="str">
        <f>IFERROR(VLOOKUP(E913,hoja!A:C,3,FALSE),0)</f>
        <v>0033</v>
      </c>
      <c r="I913" s="24" t="str">
        <f t="shared" si="159"/>
        <v>00320033</v>
      </c>
      <c r="K913" s="23">
        <v>90.3</v>
      </c>
      <c r="L913" s="23" t="str">
        <f>IF(B913=F913,"REGIONAL","NACIONAL")</f>
        <v>REGIONAL</v>
      </c>
      <c r="M913" s="23" t="s">
        <v>618</v>
      </c>
      <c r="N913" s="23" t="str" cm="1">
        <f t="array" ref="N913">IFERROR(IF(M913="Principal","LES_ACTIVE",LES_INACTIVE),0)</f>
        <v>LES_ACTIVE</v>
      </c>
      <c r="O913" s="23">
        <f t="shared" si="162"/>
        <v>25</v>
      </c>
      <c r="P913" s="23" t="str">
        <f t="shared" si="160"/>
        <v>00320033Principal</v>
      </c>
    </row>
    <row r="914" spans="1:16" ht="14.45" hidden="1">
      <c r="A914" s="26" t="s">
        <v>629</v>
      </c>
      <c r="B914" s="23" t="str">
        <f>IFERROR(VLOOKUP(A914,hoja!$A$2:$E$970,4,FALSE),0)</f>
        <v>CENTRO</v>
      </c>
      <c r="C914" s="23" t="str">
        <f>IFERROR(VLOOKUP(A914,hoja!$A$2:$E$1370,5,FALSE),0)</f>
        <v>ZIPAQUIRÁ</v>
      </c>
      <c r="D914" s="23" t="str">
        <f>IFERROR(VLOOKUP(A914,hoja!A:D,3,FALSE),0)</f>
        <v>0032</v>
      </c>
      <c r="E914" s="23" t="s">
        <v>663</v>
      </c>
      <c r="F914" s="23" t="str">
        <f>IFERROR(VLOOKUP(E914,hoja!$A$2:$E$970,4,FALSE),0)</f>
        <v>CENTRO</v>
      </c>
      <c r="G914" s="23" t="str">
        <f>IFERROR(VLOOKUP(E914,hoja!$A$2:$E$970,5,FALSE),0)</f>
        <v>MADRID</v>
      </c>
      <c r="H914" s="103" t="str">
        <f>IFERROR(VLOOKUP(E914,hoja!A:C,3,FALSE),0)</f>
        <v>0022</v>
      </c>
      <c r="I914" s="24" t="str">
        <f t="shared" si="159"/>
        <v>00320022</v>
      </c>
      <c r="J914" s="23">
        <v>0.99999999994179234</v>
      </c>
      <c r="K914" s="23">
        <v>78.156000000000006</v>
      </c>
      <c r="L914" s="23" t="s">
        <v>752</v>
      </c>
      <c r="M914" s="23" t="s">
        <v>618</v>
      </c>
      <c r="N914" s="23" t="str" cm="1">
        <f t="array" ref="N914">IFERROR(IF(M914="Principal","LES_ACTIVE",LES_INACTIVE),0)</f>
        <v>LES_ACTIVE</v>
      </c>
      <c r="O914" s="23">
        <f t="shared" si="162"/>
        <v>25</v>
      </c>
      <c r="P914" s="23" t="str">
        <f t="shared" si="160"/>
        <v>00320022Principal</v>
      </c>
    </row>
    <row r="915" spans="1:16" ht="14.45" hidden="1">
      <c r="A915" s="26" t="s">
        <v>629</v>
      </c>
      <c r="B915" s="23" t="str">
        <f>IFERROR(VLOOKUP(A915,hoja!$A$2:$E$970,4,FALSE),0)</f>
        <v>CENTRO</v>
      </c>
      <c r="C915" s="23" t="str">
        <f>IFERROR(VLOOKUP(A915,hoja!$A$2:$E$1370,5,FALSE),0)</f>
        <v>ZIPAQUIRÁ</v>
      </c>
      <c r="D915" s="23" t="str">
        <f>IFERROR(VLOOKUP(A915,hoja!A:D,3,FALSE),0)</f>
        <v>0032</v>
      </c>
      <c r="E915" s="23" t="s">
        <v>629</v>
      </c>
      <c r="F915" s="23" t="str">
        <f>IFERROR(VLOOKUP(E915,hoja!$A$2:$E$970,4,FALSE),0)</f>
        <v>CENTRO</v>
      </c>
      <c r="G915" s="23" t="str">
        <f>IFERROR(VLOOKUP(E915,hoja!$A$2:$E$970,5,FALSE),0)</f>
        <v>ZIPAQUIRÁ</v>
      </c>
      <c r="H915" s="103" t="str">
        <f>IFERROR(VLOOKUP(E915,hoja!A:C,3,FALSE),0)</f>
        <v>0032</v>
      </c>
      <c r="I915" s="24" t="str">
        <f t="shared" si="159"/>
        <v>00320032</v>
      </c>
      <c r="K915" s="23">
        <v>15</v>
      </c>
      <c r="L915" s="23" t="str">
        <f>IF(B915=F915,"REGIONAL","NACIONAL")</f>
        <v>REGIONAL</v>
      </c>
      <c r="M915" s="23" t="s">
        <v>618</v>
      </c>
      <c r="N915" s="23" t="str" cm="1">
        <f t="array" ref="N915">IFERROR(IF(M915="Principal","LES_ACTIVE",LES_INACTIVE),0)</f>
        <v>LES_ACTIVE</v>
      </c>
      <c r="O915" s="23">
        <f t="shared" si="162"/>
        <v>25</v>
      </c>
      <c r="P915" s="23" t="str">
        <f t="shared" si="160"/>
        <v>00320032Principal</v>
      </c>
    </row>
    <row r="916" spans="1:16" ht="14.45" hidden="1">
      <c r="A916" s="26" t="s">
        <v>629</v>
      </c>
      <c r="B916" s="23" t="str">
        <f>IFERROR(VLOOKUP(A916,hoja!$A$2:$E$970,4,FALSE),0)</f>
        <v>CENTRO</v>
      </c>
      <c r="C916" s="23" t="str">
        <f>IFERROR(VLOOKUP(A916,hoja!$A$2:$E$1370,5,FALSE),0)</f>
        <v>ZIPAQUIRÁ</v>
      </c>
      <c r="D916" s="23" t="str">
        <f>IFERROR(VLOOKUP(A916,hoja!A:D,3,FALSE),0)</f>
        <v>0032</v>
      </c>
      <c r="E916" s="23" t="s">
        <v>630</v>
      </c>
      <c r="F916" s="23" t="str">
        <f>IFERROR(VLOOKUP(E916,hoja!$A$2:$E$970,4,FALSE),0)</f>
        <v>CENTRO</v>
      </c>
      <c r="G916" s="23" t="str">
        <f>IFERROR(VLOOKUP(E916,hoja!$A$2:$E$970,5,FALSE),0)</f>
        <v>SESQUILÉ</v>
      </c>
      <c r="H916" s="103" t="str">
        <f>IFERROR(VLOOKUP(E916,hoja!A:C,3,FALSE),0)</f>
        <v>1501</v>
      </c>
      <c r="I916" s="24" t="str">
        <f t="shared" si="159"/>
        <v>00321501</v>
      </c>
      <c r="J916" s="23">
        <v>0.91750000003958121</v>
      </c>
      <c r="K916" s="23">
        <v>29.288</v>
      </c>
      <c r="L916" s="23" t="str">
        <f t="shared" ref="L916" si="167">IF(B916=F916,"REGIONAL","NACIONAL")</f>
        <v>REGIONAL</v>
      </c>
      <c r="M916" s="23" t="s">
        <v>618</v>
      </c>
      <c r="N916" s="23" t="str" cm="1">
        <f t="array" ref="N916">IFERROR(IF(M916="Principal","LES_ACTIVE",LES_INACTIVE),0)</f>
        <v>LES_ACTIVE</v>
      </c>
      <c r="O916" s="23">
        <f t="shared" si="162"/>
        <v>25</v>
      </c>
      <c r="P916" s="23" t="str">
        <f t="shared" si="160"/>
        <v>00321501Principal</v>
      </c>
    </row>
    <row r="917" spans="1:16" ht="14.45" hidden="1">
      <c r="A917" s="26" t="s">
        <v>629</v>
      </c>
      <c r="B917" s="23" t="str">
        <f>IFERROR(VLOOKUP(A917,hoja!$A$2:$E$970,4,FALSE),0)</f>
        <v>CENTRO</v>
      </c>
      <c r="C917" s="23" t="str">
        <f>IFERROR(VLOOKUP(A917,hoja!$A$2:$E$1370,5,FALSE),0)</f>
        <v>ZIPAQUIRÁ</v>
      </c>
      <c r="D917" s="23" t="str">
        <f>IFERROR(VLOOKUP(A917,hoja!A:D,3,FALSE),0)</f>
        <v>0032</v>
      </c>
      <c r="E917" s="23" t="s">
        <v>784</v>
      </c>
      <c r="F917" s="23" t="str">
        <f>IFERROR(VLOOKUP(E917,hoja!$A$2:$E$970,4,FALSE),0)</f>
        <v>CENTRO</v>
      </c>
      <c r="G917" s="23" t="str">
        <f>IFERROR(VLOOKUP(E917,hoja!$A$2:$E$970,5,FALSE),0)</f>
        <v>GACHANCIPA</v>
      </c>
      <c r="H917" s="103" t="str">
        <f>IFERROR(VLOOKUP(E917,hoja!A:C,3,FALSE),0)</f>
        <v>60010</v>
      </c>
      <c r="I917" s="24" t="str">
        <f t="shared" si="159"/>
        <v>003260010</v>
      </c>
      <c r="K917" s="23">
        <v>23</v>
      </c>
      <c r="L917" s="23" t="str">
        <f>IF(B917=F917,"REGIONAL","NACIONAL")</f>
        <v>REGIONAL</v>
      </c>
      <c r="M917" s="23" t="s">
        <v>618</v>
      </c>
      <c r="N917" s="23" t="str" cm="1">
        <f t="array" ref="N917">IFERROR(IF(M917="Principal","LES_ACTIVE",LES_INACTIVE),0)</f>
        <v>LES_ACTIVE</v>
      </c>
      <c r="O917" s="23">
        <f t="shared" si="162"/>
        <v>25</v>
      </c>
      <c r="P917" s="23" t="str">
        <f t="shared" si="160"/>
        <v>003260010Principal</v>
      </c>
    </row>
    <row r="918" spans="1:16" ht="14.45" hidden="1">
      <c r="A918" s="26" t="s">
        <v>629</v>
      </c>
      <c r="B918" s="23" t="str">
        <f>IFERROR(VLOOKUP(A918,hoja!$A$2:$E$970,4,FALSE),0)</f>
        <v>CENTRO</v>
      </c>
      <c r="C918" s="23" t="str">
        <f>IFERROR(VLOOKUP(A918,hoja!$A$2:$E$1370,5,FALSE),0)</f>
        <v>ZIPAQUIRÁ</v>
      </c>
      <c r="D918" s="23" t="str">
        <f>IFERROR(VLOOKUP(A918,hoja!A:D,3,FALSE),0)</f>
        <v>0032</v>
      </c>
      <c r="E918" s="23" t="s">
        <v>751</v>
      </c>
      <c r="F918" s="23" t="str">
        <f>IFERROR(VLOOKUP(E918,hoja!$A$2:$E$970,4,FALSE),0)</f>
        <v>CENTRO</v>
      </c>
      <c r="G918" s="23" t="str">
        <f>IFERROR(VLOOKUP(E918,hoja!$A$2:$E$970,5,FALSE),0)</f>
        <v>BOGOTÁ</v>
      </c>
      <c r="H918" s="103" t="str">
        <f>IFERROR(VLOOKUP(E918,hoja!A:C,3,FALSE),0)</f>
        <v>0002A</v>
      </c>
      <c r="I918" s="24" t="str">
        <f t="shared" si="159"/>
        <v>00320002A</v>
      </c>
      <c r="J918" s="23">
        <v>1.3999999998486601</v>
      </c>
      <c r="K918" s="23">
        <v>53.481499999999997</v>
      </c>
      <c r="L918" s="23" t="s">
        <v>752</v>
      </c>
      <c r="M918" s="23" t="s">
        <v>618</v>
      </c>
      <c r="N918" s="23" t="str" cm="1">
        <f t="array" ref="N918">IFERROR(IF(M918="Principal","LES_ACTIVE",LES_INACTIVE),0)</f>
        <v>LES_ACTIVE</v>
      </c>
      <c r="O918" s="23">
        <f t="shared" si="162"/>
        <v>25</v>
      </c>
      <c r="P918" s="23" t="str">
        <f t="shared" si="160"/>
        <v>00320002APrincipal</v>
      </c>
    </row>
    <row r="919" spans="1:16" ht="14.45" hidden="1">
      <c r="A919" s="26" t="s">
        <v>629</v>
      </c>
      <c r="B919" s="23" t="str">
        <f>IFERROR(VLOOKUP(A919,hoja!$A$2:$E$970,4,FALSE),0)</f>
        <v>CENTRO</v>
      </c>
      <c r="C919" s="23" t="str">
        <f>IFERROR(VLOOKUP(A919,hoja!$A$2:$E$1370,5,FALSE),0)</f>
        <v>ZIPAQUIRÁ</v>
      </c>
      <c r="D919" s="23" t="str">
        <f>IFERROR(VLOOKUP(A919,hoja!A:D,3,FALSE),0)</f>
        <v>0032</v>
      </c>
      <c r="E919" s="23" t="s">
        <v>633</v>
      </c>
      <c r="F919" s="23" t="str">
        <f>IFERROR(VLOOKUP(E919,hoja!$A$2:$E$970,4,FALSE),0)</f>
        <v>CENTRO</v>
      </c>
      <c r="G919" s="23" t="str">
        <f>IFERROR(VLOOKUP(E919,hoja!$A$2:$E$970,5,FALSE),0)</f>
        <v>BOGOTÁ</v>
      </c>
      <c r="H919" s="103" t="str">
        <f>IFERROR(VLOOKUP(E919,hoja!A:C,3,FALSE),0)</f>
        <v>0002</v>
      </c>
      <c r="I919" s="24" t="str">
        <f t="shared" si="159"/>
        <v>00320002</v>
      </c>
      <c r="J919" s="23">
        <v>2</v>
      </c>
      <c r="K919" s="23">
        <v>53.38</v>
      </c>
      <c r="L919" s="23" t="s">
        <v>752</v>
      </c>
      <c r="M919" s="23" t="s">
        <v>618</v>
      </c>
      <c r="N919" s="23" t="str" cm="1">
        <f t="array" ref="N919">IFERROR(IF(M919="Principal","LES_ACTIVE",LES_INACTIVE),0)</f>
        <v>LES_ACTIVE</v>
      </c>
      <c r="O919" s="23">
        <f t="shared" si="162"/>
        <v>25</v>
      </c>
      <c r="P919" s="23" t="str">
        <f t="shared" si="160"/>
        <v>00320002Principal</v>
      </c>
    </row>
    <row r="920" spans="1:16" ht="14.45" hidden="1">
      <c r="A920" s="26" t="s">
        <v>629</v>
      </c>
      <c r="B920" s="23" t="str">
        <f>IFERROR(VLOOKUP(A920,hoja!$A$2:$E$970,4,FALSE),0)</f>
        <v>CENTRO</v>
      </c>
      <c r="C920" s="23" t="str">
        <f>IFERROR(VLOOKUP(A920,hoja!$A$2:$E$1370,5,FALSE),0)</f>
        <v>ZIPAQUIRÁ</v>
      </c>
      <c r="D920" s="23" t="str">
        <f>IFERROR(VLOOKUP(A920,hoja!A:D,3,FALSE),0)</f>
        <v>0032</v>
      </c>
      <c r="E920" s="23" t="s">
        <v>634</v>
      </c>
      <c r="F920" s="23" t="str">
        <f>IFERROR(VLOOKUP(E920,hoja!$A$2:$E$970,4,FALSE),0)</f>
        <v>CENTRO</v>
      </c>
      <c r="G920" s="23" t="str">
        <f>IFERROR(VLOOKUP(E920,hoja!$A$2:$E$970,5,FALSE),0)</f>
        <v>BOGOTÁ</v>
      </c>
      <c r="H920" s="103" t="str">
        <f>IFERROR(VLOOKUP(E920,hoja!A:C,3,FALSE),0)</f>
        <v>0011</v>
      </c>
      <c r="I920" s="24" t="str">
        <f t="shared" si="159"/>
        <v>00320011</v>
      </c>
      <c r="J920" s="23">
        <v>1.5416666667151731</v>
      </c>
      <c r="K920" s="23">
        <v>59.29</v>
      </c>
      <c r="L920" s="23" t="s">
        <v>752</v>
      </c>
      <c r="M920" s="23" t="s">
        <v>618</v>
      </c>
      <c r="N920" s="23" t="str" cm="1">
        <f t="array" ref="N920">IFERROR(IF(M920="Principal","LES_ACTIVE",LES_INACTIVE),0)</f>
        <v>LES_ACTIVE</v>
      </c>
      <c r="O920" s="23">
        <f t="shared" si="162"/>
        <v>25</v>
      </c>
      <c r="P920" s="23" t="str">
        <f t="shared" si="160"/>
        <v>00320011Principal</v>
      </c>
    </row>
    <row r="921" spans="1:16" ht="14.45" hidden="1">
      <c r="A921" s="26" t="s">
        <v>629</v>
      </c>
      <c r="B921" s="23" t="str">
        <f>IFERROR(VLOOKUP(A921,hoja!$A$2:$E$970,4,FALSE),0)</f>
        <v>CENTRO</v>
      </c>
      <c r="C921" s="23" t="str">
        <f>IFERROR(VLOOKUP(A921,hoja!$A$2:$E$1370,5,FALSE),0)</f>
        <v>ZIPAQUIRÁ</v>
      </c>
      <c r="D921" s="23" t="str">
        <f>IFERROR(VLOOKUP(A921,hoja!A:D,3,FALSE),0)</f>
        <v>0032</v>
      </c>
      <c r="E921" s="23" t="s">
        <v>635</v>
      </c>
      <c r="F921" s="23" t="str">
        <f>IFERROR(VLOOKUP(E921,hoja!$A$2:$E$970,4,FALSE),0)</f>
        <v>CENTRO</v>
      </c>
      <c r="G921" s="23" t="str">
        <f>IFERROR(VLOOKUP(E921,hoja!$A$2:$E$970,5,FALSE),0)</f>
        <v>BOGOTÁ</v>
      </c>
      <c r="H921" s="103" t="str">
        <f>IFERROR(VLOOKUP(E921,hoja!A:C,3,FALSE),0)</f>
        <v>0021</v>
      </c>
      <c r="I921" s="24" t="str">
        <f t="shared" si="159"/>
        <v>00320021</v>
      </c>
      <c r="J921" s="23">
        <v>1.6333333332440816</v>
      </c>
      <c r="K921" s="23">
        <v>55.753999999999998</v>
      </c>
      <c r="L921" s="23" t="s">
        <v>752</v>
      </c>
      <c r="M921" s="23" t="s">
        <v>618</v>
      </c>
      <c r="N921" s="23" t="str" cm="1">
        <f t="array" ref="N921">IFERROR(IF(M921="Principal","LES_ACTIVE",LES_INACTIVE),0)</f>
        <v>LES_ACTIVE</v>
      </c>
      <c r="O921" s="23">
        <f t="shared" si="162"/>
        <v>25</v>
      </c>
      <c r="P921" s="23" t="str">
        <f t="shared" si="160"/>
        <v>00320021Principal</v>
      </c>
    </row>
    <row r="922" spans="1:16" ht="14.45" hidden="1">
      <c r="A922" s="26" t="s">
        <v>629</v>
      </c>
      <c r="B922" s="23" t="str">
        <f>IFERROR(VLOOKUP(A922,hoja!$A$2:$E$970,4,FALSE),0)</f>
        <v>CENTRO</v>
      </c>
      <c r="C922" s="23" t="str">
        <f>IFERROR(VLOOKUP(A922,hoja!$A$2:$E$1370,5,FALSE),0)</f>
        <v>ZIPAQUIRÁ</v>
      </c>
      <c r="D922" s="23" t="str">
        <f>IFERROR(VLOOKUP(A922,hoja!A:D,3,FALSE),0)</f>
        <v>0032</v>
      </c>
      <c r="E922" s="23" t="s">
        <v>637</v>
      </c>
      <c r="F922" s="23" t="str">
        <f>IFERROR(VLOOKUP(E922,hoja!$A$2:$E$970,4,FALSE),0)</f>
        <v>SANTANDER</v>
      </c>
      <c r="G922" s="23" t="str">
        <f>IFERROR(VLOOKUP(E922,hoja!$A$2:$E$970,5,FALSE),0)</f>
        <v>PIEDECUESTA</v>
      </c>
      <c r="H922" s="103" t="str">
        <f>IFERROR(VLOOKUP(E922,hoja!A:C,3,FALSE),0)</f>
        <v>0422</v>
      </c>
      <c r="I922" s="24" t="str">
        <f t="shared" si="159"/>
        <v>00320422</v>
      </c>
      <c r="J922" s="23">
        <v>17.683333333348855</v>
      </c>
      <c r="K922" s="23">
        <v>354.81099999999998</v>
      </c>
      <c r="L922" s="23" t="str">
        <f>IF(B922=F922,"REGIONAL","NACIONAL")</f>
        <v>NACIONAL</v>
      </c>
      <c r="M922" s="23" t="s">
        <v>618</v>
      </c>
      <c r="N922" s="23" t="str" cm="1">
        <f t="array" ref="N922">IFERROR(IF(M922="Principal","LES_ACTIVE",LES_INACTIVE),0)</f>
        <v>LES_ACTIVE</v>
      </c>
      <c r="O922" s="23">
        <f t="shared" si="162"/>
        <v>16</v>
      </c>
      <c r="P922" s="23" t="str">
        <f t="shared" si="160"/>
        <v>00320422Principal</v>
      </c>
    </row>
    <row r="923" spans="1:16" ht="14.45" hidden="1">
      <c r="A923" s="26" t="s">
        <v>629</v>
      </c>
      <c r="B923" s="23" t="str">
        <f>IFERROR(VLOOKUP(A923,hoja!$A$2:$E$970,4,FALSE),0)</f>
        <v>CENTRO</v>
      </c>
      <c r="C923" s="23" t="str">
        <f>IFERROR(VLOOKUP(A923,hoja!$A$2:$E$1370,5,FALSE),0)</f>
        <v>ZIPAQUIRÁ</v>
      </c>
      <c r="D923" s="23" t="str">
        <f>IFERROR(VLOOKUP(A923,hoja!A:D,3,FALSE),0)</f>
        <v>0032</v>
      </c>
      <c r="E923" s="23" t="s">
        <v>617</v>
      </c>
      <c r="F923" s="23" t="str">
        <f>IFERROR(VLOOKUP(E923,hoja!$A$2:$E$970,4,FALSE),0)</f>
        <v>ANTIOQUIA</v>
      </c>
      <c r="G923" s="23" t="str">
        <f>IFERROR(VLOOKUP(E923,hoja!$A$2:$E$970,5,FALSE),0)</f>
        <v>MEDELLÍN</v>
      </c>
      <c r="H923" s="103">
        <f>IFERROR(VLOOKUP(E923,hoja!A:C,3,FALSE),0)</f>
        <v>50443</v>
      </c>
      <c r="I923" s="24" t="str">
        <f t="shared" si="159"/>
        <v>003250443</v>
      </c>
      <c r="K923" s="23">
        <v>432</v>
      </c>
      <c r="L923" s="23" t="str">
        <f t="shared" ref="L923:L926" si="168">IF(B923=F923,"REGIONAL","NACIONAL")</f>
        <v>NACIONAL</v>
      </c>
      <c r="M923" s="23" t="s">
        <v>618</v>
      </c>
      <c r="N923" s="23" t="str" cm="1">
        <f t="array" ref="N923">IFERROR(IF(M923="Principal","LES_ACTIVE",LES_INACTIVE),0)</f>
        <v>LES_ACTIVE</v>
      </c>
      <c r="O923" s="23">
        <f t="shared" si="162"/>
        <v>16</v>
      </c>
      <c r="P923" s="23" t="str">
        <f t="shared" si="160"/>
        <v>003250443Principal</v>
      </c>
    </row>
    <row r="924" spans="1:16" ht="14.45" hidden="1">
      <c r="A924" s="26" t="s">
        <v>629</v>
      </c>
      <c r="B924" s="23" t="str">
        <f>IFERROR(VLOOKUP(A924,hoja!$A$2:$E$970,4,FALSE),0)</f>
        <v>CENTRO</v>
      </c>
      <c r="C924" s="23" t="str">
        <f>IFERROR(VLOOKUP(A924,hoja!$A$2:$E$1370,5,FALSE),0)</f>
        <v>ZIPAQUIRÁ</v>
      </c>
      <c r="D924" s="23" t="str">
        <f>IFERROR(VLOOKUP(A924,hoja!A:D,3,FALSE),0)</f>
        <v>0032</v>
      </c>
      <c r="E924" s="23" t="s">
        <v>672</v>
      </c>
      <c r="F924" s="23" t="str">
        <f>IFERROR(VLOOKUP(E924,hoja!$A$2:$E$970,4,FALSE),0)</f>
        <v>ANTIOQUIA</v>
      </c>
      <c r="G924" s="23" t="str">
        <f>IFERROR(VLOOKUP(E924,hoja!$A$2:$E$970,5,FALSE),0)</f>
        <v>MEDELLÍN</v>
      </c>
      <c r="H924" s="103" t="str">
        <f>IFERROR(VLOOKUP(E924,hoja!A:C,3,FALSE),0)</f>
        <v>0092</v>
      </c>
      <c r="I924" s="24" t="str">
        <f t="shared" si="159"/>
        <v>00320092</v>
      </c>
      <c r="K924" s="23">
        <v>446</v>
      </c>
      <c r="L924" s="23" t="str">
        <f t="shared" si="168"/>
        <v>NACIONAL</v>
      </c>
      <c r="M924" s="23" t="s">
        <v>618</v>
      </c>
      <c r="N924" s="23" t="str" cm="1">
        <f t="array" ref="N924">IFERROR(IF(M924="Principal","LES_ACTIVE",LES_INACTIVE),0)</f>
        <v>LES_ACTIVE</v>
      </c>
      <c r="O924" s="23">
        <f t="shared" si="162"/>
        <v>16</v>
      </c>
      <c r="P924" s="23" t="str">
        <f t="shared" si="160"/>
        <v>00320092Principal</v>
      </c>
    </row>
    <row r="925" spans="1:16" hidden="1">
      <c r="A925" t="s">
        <v>809</v>
      </c>
      <c r="B925" s="23" t="str">
        <f>IFERROR(VLOOKUP(A925,hoja!$A$2:$E$970,4,FALSE),0)</f>
        <v>OCCIDENTE</v>
      </c>
      <c r="C925" s="23" t="str">
        <f>IFERROR(VLOOKUP(A925,hoja!$A$2:$E$1370,5,FALSE),0)</f>
        <v>MANIZALES</v>
      </c>
      <c r="D925" s="23" t="str">
        <f>IFERROR(VLOOKUP(A925,hoja!A:D,3,FALSE),0)</f>
        <v>50371</v>
      </c>
      <c r="E925" s="23" t="s">
        <v>635</v>
      </c>
      <c r="F925" s="23" t="str">
        <f>IFERROR(VLOOKUP(E925,hoja!$A$2:$E$970,4,FALSE),0)</f>
        <v>CENTRO</v>
      </c>
      <c r="G925" s="23" t="str">
        <f>IFERROR(VLOOKUP(E925,hoja!$A$2:$E$970,5,FALSE),0)</f>
        <v>BOGOTÁ</v>
      </c>
      <c r="H925" s="103" t="str">
        <f>IFERROR(VLOOKUP(E925,hoja!A:C,3,FALSE),0)</f>
        <v>0021</v>
      </c>
      <c r="I925" s="24" t="str">
        <f t="shared" si="159"/>
        <v>503710021</v>
      </c>
      <c r="K925" s="23">
        <v>292</v>
      </c>
      <c r="L925" s="23" t="str">
        <f t="shared" si="168"/>
        <v>NACIONAL</v>
      </c>
      <c r="M925" s="23" t="s">
        <v>810</v>
      </c>
      <c r="N925" s="23" cm="1">
        <f t="array" aca="1" ref="N925" ca="1">IFERROR(IF(M925="Principal","LES_ACTIVE",LES_INACTIVE),0)</f>
        <v>0</v>
      </c>
      <c r="O925" s="23">
        <f t="shared" si="162"/>
        <v>16</v>
      </c>
      <c r="P925" s="23" t="str">
        <f t="shared" si="160"/>
        <v>503710021Letras-La Vega</v>
      </c>
    </row>
    <row r="926" spans="1:16" hidden="1">
      <c r="A926" t="s">
        <v>809</v>
      </c>
      <c r="B926" s="23" t="str">
        <f>IFERROR(VLOOKUP(A926,hoja!$A$2:$E$970,4,FALSE),0)</f>
        <v>OCCIDENTE</v>
      </c>
      <c r="C926" s="23" t="str">
        <f>IFERROR(VLOOKUP(A926,hoja!$A$2:$E$1370,5,FALSE),0)</f>
        <v>MANIZALES</v>
      </c>
      <c r="D926" s="23" t="str">
        <f>IFERROR(VLOOKUP(A926,hoja!A:D,3,FALSE),0)</f>
        <v>50371</v>
      </c>
      <c r="E926" s="23" t="s">
        <v>641</v>
      </c>
      <c r="F926" s="23" t="str">
        <f>IFERROR(VLOOKUP(E926,hoja!$A$2:$E$970,4,FALSE),0)</f>
        <v>ANTIOQUIA</v>
      </c>
      <c r="G926" s="23" t="str">
        <f>IFERROR(VLOOKUP(E926,hoja!$A$2:$E$970,5,FALSE),0)</f>
        <v>MEDELLÍN</v>
      </c>
      <c r="H926" s="103" t="str">
        <f>IFERROR(VLOOKUP(E926,hoja!A:C,3,FALSE),0)</f>
        <v>0079</v>
      </c>
      <c r="I926" s="24" t="str">
        <f t="shared" si="159"/>
        <v>503710079</v>
      </c>
      <c r="K926" s="23">
        <v>238</v>
      </c>
      <c r="L926" s="23" t="str">
        <f t="shared" si="168"/>
        <v>NACIONAL</v>
      </c>
      <c r="M926" s="23" t="s">
        <v>618</v>
      </c>
      <c r="N926" s="23" t="str" cm="1">
        <f t="array" ref="N926">IFERROR(IF(M926="Principal","LES_ACTIVE",LES_INACTIVE),0)</f>
        <v>LES_ACTIVE</v>
      </c>
      <c r="O926" s="23">
        <f t="shared" si="162"/>
        <v>25</v>
      </c>
      <c r="P926" s="23" t="str">
        <f t="shared" si="160"/>
        <v>503710079Principal</v>
      </c>
    </row>
    <row r="927" spans="1:16" ht="14.45" hidden="1">
      <c r="A927" s="26" t="s">
        <v>811</v>
      </c>
      <c r="B927" s="23" t="str">
        <f>IFERROR(VLOOKUP(A927,hoja!$A$2:$E$970,4,FALSE),0)</f>
        <v>CENTRO</v>
      </c>
      <c r="C927" s="23" t="str">
        <f>IFERROR(VLOOKUP(A927,hoja!$A$2:$E$1370,5,FALSE),0)</f>
        <v>BOGOTÁ</v>
      </c>
      <c r="D927" s="23" t="str">
        <f>IFERROR(VLOOKUP(A927,hoja!A:D,3,FALSE),0)</f>
        <v>60161</v>
      </c>
      <c r="E927" s="23" t="s">
        <v>653</v>
      </c>
      <c r="F927" s="23" t="str">
        <f>IFERROR(VLOOKUP(E927,hoja!$A$2:$E$970,4,FALSE),0)</f>
        <v>CENTRO</v>
      </c>
      <c r="G927" s="23" t="str">
        <f>IFERROR(VLOOKUP(E927,hoja!$A$2:$E$970,5,FALSE),0)</f>
        <v>MADRID</v>
      </c>
      <c r="H927" s="103" t="str">
        <f>IFERROR(VLOOKUP(E927,hoja!A:C,3,FALSE),0)</f>
        <v>2023</v>
      </c>
      <c r="I927" s="24" t="str">
        <f t="shared" si="159"/>
        <v>601612023</v>
      </c>
      <c r="K927" s="23">
        <v>30.155000000000001</v>
      </c>
      <c r="L927" s="23" t="str">
        <f t="shared" ref="L927" si="169">IF(B927=F927,"REGIONAL","NACIONAL")</f>
        <v>REGIONAL</v>
      </c>
      <c r="M927" s="23" t="s">
        <v>618</v>
      </c>
      <c r="N927" s="23" t="str" cm="1">
        <f t="array" ref="N927">IFERROR(IF(M927="Principal","LES_ACTIVE",LES_INACTIVE),0)</f>
        <v>LES_ACTIVE</v>
      </c>
      <c r="O927" s="23">
        <f t="shared" si="162"/>
        <v>25</v>
      </c>
      <c r="P927" s="23" t="str">
        <f t="shared" si="160"/>
        <v>601612023Principal</v>
      </c>
    </row>
    <row r="928" spans="1:16" ht="14.45" hidden="1">
      <c r="A928" s="26" t="s">
        <v>630</v>
      </c>
      <c r="B928" s="23" t="str">
        <f>IFERROR(VLOOKUP(A928,hoja!$A$2:$E$970,4,FALSE),0)</f>
        <v>CENTRO</v>
      </c>
      <c r="C928" s="23" t="str">
        <f>IFERROR(VLOOKUP(A928,hoja!$A$2:$E$1370,5,FALSE),0)</f>
        <v>SESQUILÉ</v>
      </c>
      <c r="D928" s="23" t="str">
        <f>IFERROR(VLOOKUP(A928,hoja!A:D,3,FALSE),0)</f>
        <v>1501</v>
      </c>
      <c r="E928" s="23" t="s">
        <v>620</v>
      </c>
      <c r="F928" s="23" t="str">
        <f>IFERROR(VLOOKUP(E928,hoja!$A$2:$E$970,4,FALSE),0)</f>
        <v>CENTRO</v>
      </c>
      <c r="G928" s="23" t="str">
        <f>IFERROR(VLOOKUP(E928,hoja!$A$2:$E$970,5,FALSE),0)</f>
        <v>SESQUILÉ</v>
      </c>
      <c r="H928" s="103" t="str">
        <f>IFERROR(VLOOKUP(E928,hoja!A:C,3,FALSE),0)</f>
        <v>50193</v>
      </c>
      <c r="I928" s="24" t="str">
        <f t="shared" si="159"/>
        <v>150150193</v>
      </c>
      <c r="J928" s="23">
        <v>1.1749999999883585</v>
      </c>
      <c r="K928" s="23">
        <v>15.628</v>
      </c>
      <c r="L928" s="23" t="s">
        <v>812</v>
      </c>
      <c r="M928" s="23" t="s">
        <v>618</v>
      </c>
      <c r="N928" s="23" t="str" cm="1">
        <f t="array" ref="N928">IFERROR(IF(M928="Principal","LES_ACTIVE",LES_INACTIVE),0)</f>
        <v>LES_ACTIVE</v>
      </c>
      <c r="O928" s="23">
        <f t="shared" si="162"/>
        <v>25</v>
      </c>
      <c r="P928" s="23" t="str">
        <f t="shared" si="160"/>
        <v>150150193Principal</v>
      </c>
    </row>
    <row r="929" spans="1:16" ht="14.45" hidden="1">
      <c r="A929" s="26" t="s">
        <v>630</v>
      </c>
      <c r="B929" s="23" t="str">
        <f>IFERROR(VLOOKUP(A929,hoja!$A$2:$E$970,4,FALSE),0)</f>
        <v>CENTRO</v>
      </c>
      <c r="C929" s="23" t="str">
        <f>IFERROR(VLOOKUP(A929,hoja!$A$2:$E$1370,5,FALSE),0)</f>
        <v>SESQUILÉ</v>
      </c>
      <c r="D929" s="23" t="str">
        <f>IFERROR(VLOOKUP(A929,hoja!A:D,3,FALSE),0)</f>
        <v>1501</v>
      </c>
      <c r="E929" s="23" t="s">
        <v>63</v>
      </c>
      <c r="F929" s="23" t="str">
        <f>IFERROR(VLOOKUP(E929,hoja!$A$2:$E$970,4,FALSE),0)</f>
        <v>COSTA</v>
      </c>
      <c r="G929" s="23" t="str">
        <f>IFERROR(VLOOKUP(E929,hoja!$A$2:$E$970,5,FALSE),0)</f>
        <v>BARRANQUILLA</v>
      </c>
      <c r="H929" s="103" t="str">
        <f>IFERROR(VLOOKUP(E929,hoja!A:C,3,FALSE),0)</f>
        <v>60016</v>
      </c>
      <c r="I929" s="24" t="str">
        <f t="shared" si="159"/>
        <v>150160016</v>
      </c>
      <c r="K929" s="23">
        <v>1046</v>
      </c>
      <c r="L929" s="23" t="str">
        <f>IF(B929=F929,"REGIONAL","NACIONAL")</f>
        <v>NACIONAL</v>
      </c>
      <c r="M929" s="23" t="s">
        <v>618</v>
      </c>
      <c r="N929" s="23" t="str" cm="1">
        <f t="array" ref="N929">IFERROR(IF(M929="Principal","LES_ACTIVE",LES_INACTIVE),0)</f>
        <v>LES_ACTIVE</v>
      </c>
      <c r="O929" s="23">
        <f t="shared" si="162"/>
        <v>8</v>
      </c>
      <c r="P929" s="23" t="str">
        <f t="shared" si="160"/>
        <v>150160016Principal</v>
      </c>
    </row>
    <row r="930" spans="1:16" ht="14.45" hidden="1">
      <c r="A930" s="26" t="s">
        <v>630</v>
      </c>
      <c r="B930" s="23" t="str">
        <f>IFERROR(VLOOKUP(A930,hoja!$A$2:$E$970,4,FALSE),0)</f>
        <v>CENTRO</v>
      </c>
      <c r="C930" s="23" t="str">
        <f>IFERROR(VLOOKUP(A930,hoja!$A$2:$E$1370,5,FALSE),0)</f>
        <v>SESQUILÉ</v>
      </c>
      <c r="D930" s="23" t="str">
        <f>IFERROR(VLOOKUP(A930,hoja!A:D,3,FALSE),0)</f>
        <v>1501</v>
      </c>
      <c r="E930" s="23" t="s">
        <v>80</v>
      </c>
      <c r="F930" s="23" t="str">
        <f>IFERROR(VLOOKUP(E930,hoja!$A$2:$E$970,4,FALSE),0)</f>
        <v>OCCIDENTE</v>
      </c>
      <c r="G930" s="23" t="str">
        <f>IFERROR(VLOOKUP(E930,hoja!$A$2:$E$970,5,FALSE),0)</f>
        <v>BUENAVENTURA</v>
      </c>
      <c r="H930" s="103" t="str">
        <f>IFERROR(VLOOKUP(E930,hoja!A:C,3,FALSE),0)</f>
        <v>60054</v>
      </c>
      <c r="I930" s="24" t="str">
        <f t="shared" si="159"/>
        <v>150160054</v>
      </c>
      <c r="K930" s="23">
        <v>561</v>
      </c>
      <c r="L930" s="23" t="str">
        <f t="shared" ref="L930:L935" si="170">IF(B930=F930,"REGIONAL","NACIONAL")</f>
        <v>NACIONAL</v>
      </c>
      <c r="M930" s="23" t="s">
        <v>618</v>
      </c>
      <c r="N930" s="23" t="str" cm="1">
        <f t="array" ref="N930">IFERROR(IF(M930="Principal","LES_ACTIVE",LES_INACTIVE),0)</f>
        <v>LES_ACTIVE</v>
      </c>
      <c r="O930" s="23">
        <f t="shared" si="162"/>
        <v>12</v>
      </c>
      <c r="P930" s="23" t="str">
        <f t="shared" si="160"/>
        <v>150160054Principal</v>
      </c>
    </row>
    <row r="931" spans="1:16" ht="14.45" hidden="1">
      <c r="A931" s="26" t="s">
        <v>630</v>
      </c>
      <c r="B931" s="23" t="str">
        <f>IFERROR(VLOOKUP(A931,hoja!$A$2:$E$970,4,FALSE),0)</f>
        <v>CENTRO</v>
      </c>
      <c r="C931" s="23" t="str">
        <f>IFERROR(VLOOKUP(A931,hoja!$A$2:$E$1370,5,FALSE),0)</f>
        <v>SESQUILÉ</v>
      </c>
      <c r="D931" s="23" t="str">
        <f>IFERROR(VLOOKUP(A931,hoja!A:D,3,FALSE),0)</f>
        <v>1501</v>
      </c>
      <c r="E931" s="23" t="s">
        <v>95</v>
      </c>
      <c r="F931" s="23" t="str">
        <f>IFERROR(VLOOKUP(E931,hoja!$A$2:$E$970,4,FALSE),0)</f>
        <v>OCCIDENTE</v>
      </c>
      <c r="G931" s="23" t="str">
        <f>IFERROR(VLOOKUP(E931,hoja!$A$2:$E$970,5,FALSE),0)</f>
        <v>CALI</v>
      </c>
      <c r="H931" s="103" t="str">
        <f>IFERROR(VLOOKUP(E931,hoja!A:C,3,FALSE),0)</f>
        <v>3024</v>
      </c>
      <c r="I931" s="24" t="str">
        <f t="shared" si="159"/>
        <v>15013024</v>
      </c>
      <c r="K931" s="23">
        <v>515</v>
      </c>
      <c r="L931" s="23" t="str">
        <f t="shared" si="170"/>
        <v>NACIONAL</v>
      </c>
      <c r="M931" s="23" t="s">
        <v>618</v>
      </c>
      <c r="N931" s="23" t="str" cm="1">
        <f t="array" ref="N931">IFERROR(IF(M931="Principal","LES_ACTIVE",LES_INACTIVE),0)</f>
        <v>LES_ACTIVE</v>
      </c>
      <c r="O931" s="23">
        <f t="shared" si="162"/>
        <v>12</v>
      </c>
      <c r="P931" s="23" t="str">
        <f t="shared" si="160"/>
        <v>15013024Principal</v>
      </c>
    </row>
    <row r="932" spans="1:16" ht="14.45" hidden="1">
      <c r="A932" s="26" t="s">
        <v>630</v>
      </c>
      <c r="B932" s="23" t="str">
        <f>IFERROR(VLOOKUP(A932,hoja!$A$2:$E$970,4,FALSE),0)</f>
        <v>CENTRO</v>
      </c>
      <c r="C932" s="23" t="str">
        <f>IFERROR(VLOOKUP(A932,hoja!$A$2:$E$1370,5,FALSE),0)</f>
        <v>SESQUILÉ</v>
      </c>
      <c r="D932" s="23" t="str">
        <f>IFERROR(VLOOKUP(A932,hoja!A:D,3,FALSE),0)</f>
        <v>1501</v>
      </c>
      <c r="E932" s="23" t="s">
        <v>689</v>
      </c>
      <c r="F932" s="23" t="str">
        <f>IFERROR(VLOOKUP(E932,hoja!$A$2:$E$970,4,FALSE),0)</f>
        <v>SANTANDER</v>
      </c>
      <c r="G932" s="23" t="str">
        <f>IFERROR(VLOOKUP(E932,hoja!$A$2:$E$970,5,FALSE),0)</f>
        <v>AGUACHICA</v>
      </c>
      <c r="H932" s="103" t="str">
        <f>IFERROR(VLOOKUP(E932,hoja!A:C,3,FALSE),0)</f>
        <v>0437</v>
      </c>
      <c r="I932" s="24" t="str">
        <f t="shared" si="159"/>
        <v>15010437</v>
      </c>
      <c r="K932" s="23">
        <v>535</v>
      </c>
      <c r="L932" s="23" t="str">
        <f t="shared" si="170"/>
        <v>NACIONAL</v>
      </c>
      <c r="M932" s="23" t="s">
        <v>618</v>
      </c>
      <c r="N932" s="23" t="str" cm="1">
        <f t="array" ref="N932">IFERROR(IF(M932="Principal","LES_ACTIVE",LES_INACTIVE),0)</f>
        <v>LES_ACTIVE</v>
      </c>
      <c r="O932" s="23">
        <f t="shared" si="162"/>
        <v>12</v>
      </c>
      <c r="P932" s="23" t="str">
        <f t="shared" si="160"/>
        <v>15010437Principal</v>
      </c>
    </row>
    <row r="933" spans="1:16" ht="14.45" hidden="1">
      <c r="A933" s="26" t="s">
        <v>630</v>
      </c>
      <c r="B933" s="23" t="str">
        <f>IFERROR(VLOOKUP(A933,hoja!$A$2:$E$970,4,FALSE),0)</f>
        <v>CENTRO</v>
      </c>
      <c r="C933" s="23" t="str">
        <f>IFERROR(VLOOKUP(A933,hoja!$A$2:$E$1370,5,FALSE),0)</f>
        <v>SESQUILÉ</v>
      </c>
      <c r="D933" s="23" t="str">
        <f>IFERROR(VLOOKUP(A933,hoja!A:D,3,FALSE),0)</f>
        <v>1501</v>
      </c>
      <c r="E933" s="23" t="s">
        <v>690</v>
      </c>
      <c r="F933" s="23" t="str">
        <f>IFERROR(VLOOKUP(E933,hoja!$A$2:$E$970,4,FALSE),0)</f>
        <v>OCCIDENTE</v>
      </c>
      <c r="G933" s="23" t="str">
        <f>IFERROR(VLOOKUP(E933,hoja!$A$2:$E$970,5,FALSE),0)</f>
        <v>ANSERMA</v>
      </c>
      <c r="H933" s="103" t="str">
        <f>IFERROR(VLOOKUP(E933,hoja!A:C,3,FALSE),0)</f>
        <v>0146</v>
      </c>
      <c r="I933" s="24" t="str">
        <f t="shared" si="159"/>
        <v>15010146</v>
      </c>
      <c r="K933" s="23">
        <v>448</v>
      </c>
      <c r="L933" s="23" t="str">
        <f t="shared" si="170"/>
        <v>NACIONAL</v>
      </c>
      <c r="M933" s="23" t="s">
        <v>618</v>
      </c>
      <c r="N933" s="23" t="str" cm="1">
        <f t="array" ref="N933">IFERROR(IF(M933="Principal","LES_ACTIVE",LES_INACTIVE),0)</f>
        <v>LES_ACTIVE</v>
      </c>
      <c r="O933" s="23">
        <f t="shared" si="162"/>
        <v>16</v>
      </c>
      <c r="P933" s="23" t="str">
        <f t="shared" si="160"/>
        <v>15010146Principal</v>
      </c>
    </row>
    <row r="934" spans="1:16" ht="14.45" hidden="1">
      <c r="A934" s="26" t="s">
        <v>630</v>
      </c>
      <c r="B934" s="23" t="str">
        <f>IFERROR(VLOOKUP(A934,hoja!$A$2:$E$970,4,FALSE),0)</f>
        <v>CENTRO</v>
      </c>
      <c r="C934" s="23" t="str">
        <f>IFERROR(VLOOKUP(A934,hoja!$A$2:$E$1370,5,FALSE),0)</f>
        <v>SESQUILÉ</v>
      </c>
      <c r="D934" s="23" t="str">
        <f>IFERROR(VLOOKUP(A934,hoja!A:D,3,FALSE),0)</f>
        <v>1501</v>
      </c>
      <c r="E934" s="23" t="s">
        <v>691</v>
      </c>
      <c r="F934" s="23" t="str">
        <f>IFERROR(VLOOKUP(E934,hoja!$A$2:$E$970,4,FALSE),0)</f>
        <v>COSTA</v>
      </c>
      <c r="G934" s="23" t="str">
        <f>IFERROR(VLOOKUP(E934,hoja!$A$2:$E$970,5,FALSE),0)</f>
        <v>ARACATACA</v>
      </c>
      <c r="H934" s="103" t="str">
        <f>IFERROR(VLOOKUP(E934,hoja!A:C,3,FALSE),0)</f>
        <v>0119</v>
      </c>
      <c r="I934" s="24" t="str">
        <f t="shared" si="159"/>
        <v>15010119</v>
      </c>
      <c r="K934" s="23">
        <v>824</v>
      </c>
      <c r="L934" s="23" t="str">
        <f t="shared" si="170"/>
        <v>NACIONAL</v>
      </c>
      <c r="M934" s="23" t="s">
        <v>618</v>
      </c>
      <c r="N934" s="23" t="str" cm="1">
        <f t="array" ref="N934">IFERROR(IF(M934="Principal","LES_ACTIVE",LES_INACTIVE),0)</f>
        <v>LES_ACTIVE</v>
      </c>
      <c r="O934" s="23">
        <f t="shared" si="162"/>
        <v>8</v>
      </c>
      <c r="P934" s="23" t="str">
        <f t="shared" si="160"/>
        <v>15010119Principal</v>
      </c>
    </row>
    <row r="935" spans="1:16" ht="14.45" hidden="1">
      <c r="A935" s="26" t="s">
        <v>630</v>
      </c>
      <c r="B935" s="23" t="str">
        <f>IFERROR(VLOOKUP(A935,hoja!$A$2:$E$970,4,FALSE),0)</f>
        <v>CENTRO</v>
      </c>
      <c r="C935" s="23" t="str">
        <f>IFERROR(VLOOKUP(A935,hoja!$A$2:$E$1370,5,FALSE),0)</f>
        <v>SESQUILÉ</v>
      </c>
      <c r="D935" s="23" t="str">
        <f>IFERROR(VLOOKUP(A935,hoja!A:D,3,FALSE),0)</f>
        <v>1501</v>
      </c>
      <c r="E935" s="23" t="s">
        <v>659</v>
      </c>
      <c r="F935" s="23" t="str">
        <f>IFERROR(VLOOKUP(E935,hoja!$A$2:$E$970,4,FALSE),0)</f>
        <v>OCCIDENTE</v>
      </c>
      <c r="G935" s="23" t="str">
        <f>IFERROR(VLOOKUP(E935,hoja!$A$2:$E$970,5,FALSE),0)</f>
        <v>ARMENIA</v>
      </c>
      <c r="H935" s="103" t="str">
        <f>IFERROR(VLOOKUP(E935,hoja!A:C,3,FALSE),0)</f>
        <v>0142</v>
      </c>
      <c r="I935" s="24" t="str">
        <f t="shared" si="159"/>
        <v>15010142</v>
      </c>
      <c r="J935" s="23">
        <v>25.366666666755918</v>
      </c>
      <c r="K935" s="23">
        <v>344.49200000000002</v>
      </c>
      <c r="L935" s="23" t="str">
        <f t="shared" si="170"/>
        <v>NACIONAL</v>
      </c>
      <c r="M935" s="23" t="s">
        <v>618</v>
      </c>
      <c r="N935" s="23" t="str" cm="1">
        <f t="array" ref="N935">IFERROR(IF(M935="Principal","LES_ACTIVE",LES_INACTIVE),0)</f>
        <v>LES_ACTIVE</v>
      </c>
      <c r="O935" s="23">
        <f t="shared" si="162"/>
        <v>16</v>
      </c>
      <c r="P935" s="23" t="str">
        <f t="shared" si="160"/>
        <v>15010142Principal</v>
      </c>
    </row>
    <row r="936" spans="1:16" ht="14.45" hidden="1">
      <c r="A936" s="26" t="s">
        <v>630</v>
      </c>
      <c r="B936" s="23" t="str">
        <f>IFERROR(VLOOKUP(A936,hoja!$A$2:$E$970,4,FALSE),0)</f>
        <v>CENTRO</v>
      </c>
      <c r="C936" s="23" t="str">
        <f>IFERROR(VLOOKUP(A936,hoja!$A$2:$E$1370,5,FALSE),0)</f>
        <v>SESQUILÉ</v>
      </c>
      <c r="D936" s="23" t="str">
        <f>IFERROR(VLOOKUP(A936,hoja!A:D,3,FALSE),0)</f>
        <v>1501</v>
      </c>
      <c r="E936" s="23" t="s">
        <v>692</v>
      </c>
      <c r="F936" s="23" t="str">
        <f>IFERROR(VLOOKUP(E936,hoja!$A$2:$E$970,4,FALSE),0)</f>
        <v>SANTANDER</v>
      </c>
      <c r="G936" s="23" t="str">
        <f>IFERROR(VLOOKUP(E936,hoja!$A$2:$E$970,5,FALSE),0)</f>
        <v>BARBOSA</v>
      </c>
      <c r="H936" s="103" t="str">
        <f>IFERROR(VLOOKUP(E936,hoja!A:C,3,FALSE),0)</f>
        <v>0446</v>
      </c>
      <c r="I936" s="24" t="str">
        <f t="shared" si="159"/>
        <v>15010446</v>
      </c>
      <c r="J936" s="23">
        <v>4.4869444444484543</v>
      </c>
      <c r="K936" s="23">
        <v>163.4255</v>
      </c>
      <c r="L936" s="23" t="s">
        <v>813</v>
      </c>
      <c r="M936" s="23" t="s">
        <v>618</v>
      </c>
      <c r="N936" s="23" t="str" cm="1">
        <f t="array" ref="N936">IFERROR(IF(M936="Principal","LES_ACTIVE",LES_INACTIVE),0)</f>
        <v>LES_ACTIVE</v>
      </c>
      <c r="O936" s="23">
        <f t="shared" si="162"/>
        <v>25</v>
      </c>
      <c r="P936" s="23" t="str">
        <f t="shared" si="160"/>
        <v>15010446Principal</v>
      </c>
    </row>
    <row r="937" spans="1:16" ht="14.45" hidden="1">
      <c r="A937" s="26" t="s">
        <v>630</v>
      </c>
      <c r="B937" s="23" t="str">
        <f>IFERROR(VLOOKUP(A937,hoja!$A$2:$E$970,4,FALSE),0)</f>
        <v>CENTRO</v>
      </c>
      <c r="C937" s="23" t="str">
        <f>IFERROR(VLOOKUP(A937,hoja!$A$2:$E$1370,5,FALSE),0)</f>
        <v>SESQUILÉ</v>
      </c>
      <c r="D937" s="23" t="str">
        <f>IFERROR(VLOOKUP(A937,hoja!A:D,3,FALSE),0)</f>
        <v>1501</v>
      </c>
      <c r="E937" s="23" t="s">
        <v>693</v>
      </c>
      <c r="F937" s="23" t="str">
        <f>IFERROR(VLOOKUP(E937,hoja!$A$2:$E$970,4,FALSE),0)</f>
        <v>COSTA</v>
      </c>
      <c r="G937" s="23" t="str">
        <f>IFERROR(VLOOKUP(E937,hoja!$A$2:$E$970,5,FALSE),0)</f>
        <v>BOSCONIA</v>
      </c>
      <c r="H937" s="103" t="str">
        <f>IFERROR(VLOOKUP(E937,hoja!A:C,3,FALSE),0)</f>
        <v>0449</v>
      </c>
      <c r="I937" s="24" t="str">
        <f t="shared" si="159"/>
        <v>15010449</v>
      </c>
      <c r="K937" s="23">
        <v>745</v>
      </c>
      <c r="L937" s="23" t="str">
        <f>IF(B937=F937,"REGIONAL","NACIONAL")</f>
        <v>NACIONAL</v>
      </c>
      <c r="M937" s="23" t="s">
        <v>618</v>
      </c>
      <c r="N937" s="23" t="str" cm="1">
        <f t="array" ref="N937">IFERROR(IF(M937="Principal","LES_ACTIVE",LES_INACTIVE),0)</f>
        <v>LES_ACTIVE</v>
      </c>
      <c r="O937" s="23">
        <f t="shared" si="162"/>
        <v>12</v>
      </c>
      <c r="P937" s="23" t="str">
        <f t="shared" si="160"/>
        <v>15010449Principal</v>
      </c>
    </row>
    <row r="938" spans="1:16" ht="14.45" hidden="1">
      <c r="A938" s="26" t="s">
        <v>630</v>
      </c>
      <c r="B938" s="23" t="str">
        <f>IFERROR(VLOOKUP(A938,hoja!$A$2:$E$970,4,FALSE),0)</f>
        <v>CENTRO</v>
      </c>
      <c r="C938" s="23" t="str">
        <f>IFERROR(VLOOKUP(A938,hoja!$A$2:$E$1370,5,FALSE),0)</f>
        <v>SESQUILÉ</v>
      </c>
      <c r="D938" s="23" t="str">
        <f>IFERROR(VLOOKUP(A938,hoja!A:D,3,FALSE),0)</f>
        <v>1501</v>
      </c>
      <c r="E938" s="23" t="s">
        <v>694</v>
      </c>
      <c r="F938" s="23" t="str">
        <f>IFERROR(VLOOKUP(E938,hoja!$A$2:$E$970,4,FALSE),0)</f>
        <v>OCCIDENTE</v>
      </c>
      <c r="G938" s="23" t="str">
        <f>IFERROR(VLOOKUP(E938,hoja!$A$2:$E$970,5,FALSE),0)</f>
        <v>BUENAVENTURA</v>
      </c>
      <c r="H938" s="103" t="str">
        <f>IFERROR(VLOOKUP(E938,hoja!A:C,3,FALSE),0)</f>
        <v>0131</v>
      </c>
      <c r="I938" s="24" t="str">
        <f t="shared" si="159"/>
        <v>15010131</v>
      </c>
      <c r="J938" s="23">
        <v>37.883333333360497</v>
      </c>
      <c r="K938" s="23">
        <v>573.89400000000001</v>
      </c>
      <c r="L938" s="23" t="str">
        <f t="shared" ref="L938:L939" si="171">IF(B938=F938,"REGIONAL","NACIONAL")</f>
        <v>NACIONAL</v>
      </c>
      <c r="M938" s="23" t="s">
        <v>618</v>
      </c>
      <c r="N938" s="23" t="str" cm="1">
        <f t="array" ref="N938">IFERROR(IF(M938="Principal","LES_ACTIVE",LES_INACTIVE),0)</f>
        <v>LES_ACTIVE</v>
      </c>
      <c r="O938" s="23">
        <f t="shared" si="162"/>
        <v>12</v>
      </c>
      <c r="P938" s="23" t="str">
        <f t="shared" si="160"/>
        <v>15010131Principal</v>
      </c>
    </row>
    <row r="939" spans="1:16" ht="14.45" hidden="1">
      <c r="A939" s="26" t="s">
        <v>630</v>
      </c>
      <c r="B939" s="23" t="str">
        <f>IFERROR(VLOOKUP(A939,hoja!$A$2:$E$970,4,FALSE),0)</f>
        <v>CENTRO</v>
      </c>
      <c r="C939" s="23" t="str">
        <f>IFERROR(VLOOKUP(A939,hoja!$A$2:$E$1370,5,FALSE),0)</f>
        <v>SESQUILÉ</v>
      </c>
      <c r="D939" s="23" t="str">
        <f>IFERROR(VLOOKUP(A939,hoja!A:D,3,FALSE),0)</f>
        <v>1501</v>
      </c>
      <c r="E939" s="23" t="s">
        <v>683</v>
      </c>
      <c r="F939" s="23" t="str">
        <f>IFERROR(VLOOKUP(E939,hoja!$A$2:$E$970,4,FALSE),0)</f>
        <v>OCCIDENTE</v>
      </c>
      <c r="G939" s="23" t="str">
        <f>IFERROR(VLOOKUP(E939,hoja!$A$2:$E$970,5,FALSE),0)</f>
        <v>BUGA</v>
      </c>
      <c r="H939" s="103" t="str">
        <f>IFERROR(VLOOKUP(E939,hoja!A:C,3,FALSE),0)</f>
        <v>0411</v>
      </c>
      <c r="I939" s="24" t="str">
        <f t="shared" si="159"/>
        <v>15010411</v>
      </c>
      <c r="K939" s="23">
        <v>454.57799999999997</v>
      </c>
      <c r="L939" s="23" t="str">
        <f t="shared" si="171"/>
        <v>NACIONAL</v>
      </c>
      <c r="M939" s="23" t="s">
        <v>618</v>
      </c>
      <c r="N939" s="23" t="str" cm="1">
        <f t="array" ref="N939">IFERROR(IF(M939="Principal","LES_ACTIVE",LES_INACTIVE),0)</f>
        <v>LES_ACTIVE</v>
      </c>
      <c r="O939" s="23">
        <f t="shared" si="162"/>
        <v>16</v>
      </c>
      <c r="P939" s="23" t="str">
        <f t="shared" si="160"/>
        <v>15010411Principal</v>
      </c>
    </row>
    <row r="940" spans="1:16" ht="14.45" hidden="1">
      <c r="A940" s="26" t="s">
        <v>630</v>
      </c>
      <c r="B940" s="23" t="str">
        <f>IFERROR(VLOOKUP(A940,hoja!$A$2:$E$970,4,FALSE),0)</f>
        <v>CENTRO</v>
      </c>
      <c r="C940" s="23" t="str">
        <f>IFERROR(VLOOKUP(A940,hoja!$A$2:$E$1370,5,FALSE),0)</f>
        <v>SESQUILÉ</v>
      </c>
      <c r="D940" s="23" t="str">
        <f>IFERROR(VLOOKUP(A940,hoja!A:D,3,FALSE),0)</f>
        <v>1501</v>
      </c>
      <c r="E940" s="23" t="s">
        <v>660</v>
      </c>
      <c r="F940" s="23" t="str">
        <f>IFERROR(VLOOKUP(E940,hoja!$A$2:$E$970,4,FALSE),0)</f>
        <v>CENTRO</v>
      </c>
      <c r="G940" s="23" t="str">
        <f>IFERROR(VLOOKUP(E940,hoja!$A$2:$E$970,5,FALSE),0)</f>
        <v>BOGOTÁ</v>
      </c>
      <c r="H940" s="103" t="str">
        <f>IFERROR(VLOOKUP(E940,hoja!A:C,3,FALSE),0)</f>
        <v>0035</v>
      </c>
      <c r="I940" s="24" t="str">
        <f t="shared" si="159"/>
        <v>15010035</v>
      </c>
      <c r="J940" s="23">
        <v>1.3666666665812954</v>
      </c>
      <c r="K940" s="23">
        <v>52.619500000000002</v>
      </c>
      <c r="L940" s="23" t="s">
        <v>813</v>
      </c>
      <c r="M940" s="23" t="s">
        <v>618</v>
      </c>
      <c r="N940" s="23" t="str" cm="1">
        <f t="array" ref="N940">IFERROR(IF(M940="Principal","LES_ACTIVE",LES_INACTIVE),0)</f>
        <v>LES_ACTIVE</v>
      </c>
      <c r="O940" s="23">
        <f t="shared" si="162"/>
        <v>25</v>
      </c>
      <c r="P940" s="23" t="str">
        <f t="shared" si="160"/>
        <v>15010035Principal</v>
      </c>
    </row>
    <row r="941" spans="1:16" ht="14.45" hidden="1">
      <c r="A941" s="26" t="s">
        <v>630</v>
      </c>
      <c r="B941" s="23" t="str">
        <f>IFERROR(VLOOKUP(A941,hoja!$A$2:$E$970,4,FALSE),0)</f>
        <v>CENTRO</v>
      </c>
      <c r="C941" s="23" t="str">
        <f>IFERROR(VLOOKUP(A941,hoja!$A$2:$E$1370,5,FALSE),0)</f>
        <v>SESQUILÉ</v>
      </c>
      <c r="D941" s="23" t="str">
        <f>IFERROR(VLOOKUP(A941,hoja!A:D,3,FALSE),0)</f>
        <v>1501</v>
      </c>
      <c r="E941" s="23" t="s">
        <v>695</v>
      </c>
      <c r="F941" s="23" t="str">
        <f>IFERROR(VLOOKUP(E941,hoja!$A$2:$E$970,4,FALSE),0)</f>
        <v>CENTRO</v>
      </c>
      <c r="G941" s="23" t="str">
        <f>IFERROR(VLOOKUP(E941,hoja!$A$2:$E$970,5,FALSE),0)</f>
        <v>CAQUEZA</v>
      </c>
      <c r="H941" s="103" t="str">
        <f>IFERROR(VLOOKUP(E941,hoja!A:C,3,FALSE),0)</f>
        <v>0012</v>
      </c>
      <c r="I941" s="24" t="str">
        <f t="shared" si="159"/>
        <v>15010012</v>
      </c>
      <c r="J941" s="23">
        <v>4.5666666666220408</v>
      </c>
      <c r="K941" s="23">
        <v>128.9385</v>
      </c>
      <c r="L941" s="23" t="s">
        <v>813</v>
      </c>
      <c r="M941" s="23" t="s">
        <v>618</v>
      </c>
      <c r="N941" s="23" t="str" cm="1">
        <f t="array" ref="N941">IFERROR(IF(M941="Principal","LES_ACTIVE",LES_INACTIVE),0)</f>
        <v>LES_ACTIVE</v>
      </c>
      <c r="O941" s="23">
        <f t="shared" si="162"/>
        <v>25</v>
      </c>
      <c r="P941" s="23" t="str">
        <f t="shared" si="160"/>
        <v>15010012Principal</v>
      </c>
    </row>
    <row r="942" spans="1:16" ht="14.45" hidden="1">
      <c r="A942" s="26" t="s">
        <v>630</v>
      </c>
      <c r="B942" s="23" t="str">
        <f>IFERROR(VLOOKUP(A942,hoja!$A$2:$E$970,4,FALSE),0)</f>
        <v>CENTRO</v>
      </c>
      <c r="C942" s="23" t="str">
        <f>IFERROR(VLOOKUP(A942,hoja!$A$2:$E$1370,5,FALSE),0)</f>
        <v>SESQUILÉ</v>
      </c>
      <c r="D942" s="23" t="str">
        <f>IFERROR(VLOOKUP(A942,hoja!A:D,3,FALSE),0)</f>
        <v>1501</v>
      </c>
      <c r="E942" s="23" t="s">
        <v>661</v>
      </c>
      <c r="F942" s="23" t="str">
        <f>IFERROR(VLOOKUP(E942,hoja!$A$2:$E$970,4,FALSE),0)</f>
        <v>COSTA</v>
      </c>
      <c r="G942" s="23" t="str">
        <f>IFERROR(VLOOKUP(E942,hoja!$A$2:$E$970,5,FALSE),0)</f>
        <v>CARTAGENA</v>
      </c>
      <c r="H942" s="103" t="str">
        <f>IFERROR(VLOOKUP(E942,hoja!A:C,3,FALSE),0)</f>
        <v>0113</v>
      </c>
      <c r="I942" s="24" t="str">
        <f t="shared" si="159"/>
        <v>15010113</v>
      </c>
      <c r="K942" s="23">
        <v>1019</v>
      </c>
      <c r="L942" s="23" t="str">
        <f t="shared" ref="L942:L946" si="172">IF(B942=F942,"REGIONAL","NACIONAL")</f>
        <v>NACIONAL</v>
      </c>
      <c r="M942" s="23" t="s">
        <v>643</v>
      </c>
      <c r="N942" s="23" cm="1">
        <f t="array" aca="1" ref="N942" ca="1">IFERROR(IF(M942="Principal","LES_ACTIVE",LES_INACTIVE),0)</f>
        <v>0</v>
      </c>
      <c r="O942" s="23">
        <f t="shared" si="162"/>
        <v>8</v>
      </c>
      <c r="P942" s="23" t="str">
        <f t="shared" si="160"/>
        <v>15010113Piedecuesta</v>
      </c>
    </row>
    <row r="943" spans="1:16" ht="14.45" hidden="1">
      <c r="A943" s="26" t="s">
        <v>630</v>
      </c>
      <c r="B943" s="23" t="str">
        <f>IFERROR(VLOOKUP(A943,hoja!$A$2:$E$970,4,FALSE),0)</f>
        <v>CENTRO</v>
      </c>
      <c r="C943" s="23" t="str">
        <f>IFERROR(VLOOKUP(A943,hoja!$A$2:$E$1370,5,FALSE),0)</f>
        <v>SESQUILÉ</v>
      </c>
      <c r="D943" s="23" t="str">
        <f>IFERROR(VLOOKUP(A943,hoja!A:D,3,FALSE),0)</f>
        <v>1501</v>
      </c>
      <c r="E943" s="23" t="s">
        <v>698</v>
      </c>
      <c r="F943" s="23" t="str">
        <f>IFERROR(VLOOKUP(E943,hoja!$A$2:$E$970,4,FALSE),0)</f>
        <v>COSTA</v>
      </c>
      <c r="G943" s="23" t="str">
        <f>IFERROR(VLOOKUP(E943,hoja!$A$2:$E$970,5,FALSE),0)</f>
        <v>CAUCASIA</v>
      </c>
      <c r="H943" s="103" t="str">
        <f>IFERROR(VLOOKUP(E943,hoja!A:C,3,FALSE),0)</f>
        <v>0384</v>
      </c>
      <c r="I943" s="24" t="str">
        <f t="shared" si="159"/>
        <v>15010384</v>
      </c>
      <c r="J943" s="23">
        <v>37.066666666651145</v>
      </c>
      <c r="K943" s="23">
        <v>726.94500000000005</v>
      </c>
      <c r="L943" s="23" t="str">
        <f t="shared" si="172"/>
        <v>NACIONAL</v>
      </c>
      <c r="M943" s="23" t="s">
        <v>623</v>
      </c>
      <c r="N943" s="23" t="s">
        <v>624</v>
      </c>
      <c r="O943" s="23">
        <f t="shared" si="162"/>
        <v>12</v>
      </c>
      <c r="P943" s="23" t="str">
        <f t="shared" si="160"/>
        <v>15010384Facatativa</v>
      </c>
    </row>
    <row r="944" spans="1:16" ht="14.45" hidden="1">
      <c r="A944" s="26" t="s">
        <v>630</v>
      </c>
      <c r="B944" s="23" t="str">
        <f>IFERROR(VLOOKUP(A944,hoja!$A$2:$E$970,4,FALSE),0)</f>
        <v>CENTRO</v>
      </c>
      <c r="C944" s="23" t="str">
        <f>IFERROR(VLOOKUP(A944,hoja!$A$2:$E$1370,5,FALSE),0)</f>
        <v>SESQUILÉ</v>
      </c>
      <c r="D944" s="23" t="str">
        <f>IFERROR(VLOOKUP(A944,hoja!A:D,3,FALSE),0)</f>
        <v>1501</v>
      </c>
      <c r="E944" s="23" t="s">
        <v>698</v>
      </c>
      <c r="F944" s="23" t="str">
        <f>IFERROR(VLOOKUP(E944,hoja!$A$2:$E$970,4,FALSE),0)</f>
        <v>COSTA</v>
      </c>
      <c r="G944" s="23" t="str">
        <f>IFERROR(VLOOKUP(E944,hoja!$A$2:$E$970,5,FALSE),0)</f>
        <v>CAUCASIA</v>
      </c>
      <c r="H944" s="103" t="str">
        <f>IFERROR(VLOOKUP(E944,hoja!A:C,3,FALSE),0)</f>
        <v>0384</v>
      </c>
      <c r="I944" s="24" t="str">
        <f t="shared" si="159"/>
        <v>15010384</v>
      </c>
      <c r="K944" s="23">
        <v>775</v>
      </c>
      <c r="L944" s="23" t="str">
        <f t="shared" si="172"/>
        <v>NACIONAL</v>
      </c>
      <c r="M944" s="23" t="s">
        <v>674</v>
      </c>
      <c r="N944" s="23" t="s">
        <v>624</v>
      </c>
      <c r="O944" s="23">
        <f t="shared" si="162"/>
        <v>12</v>
      </c>
      <c r="P944" s="23" t="str">
        <f t="shared" si="160"/>
        <v>15010384La Vega</v>
      </c>
    </row>
    <row r="945" spans="1:16" ht="14.45" hidden="1">
      <c r="A945" s="26" t="s">
        <v>630</v>
      </c>
      <c r="B945" s="23" t="str">
        <f>IFERROR(VLOOKUP(A945,hoja!$A$2:$E$970,4,FALSE),0)</f>
        <v>CENTRO</v>
      </c>
      <c r="C945" s="23" t="str">
        <f>IFERROR(VLOOKUP(A945,hoja!$A$2:$E$1370,5,FALSE),0)</f>
        <v>SESQUILÉ</v>
      </c>
      <c r="D945" s="23" t="str">
        <f>IFERROR(VLOOKUP(A945,hoja!A:D,3,FALSE),0)</f>
        <v>1501</v>
      </c>
      <c r="E945" s="23" t="s">
        <v>699</v>
      </c>
      <c r="F945" s="23" t="str">
        <f>IFERROR(VLOOKUP(E945,hoja!$A$2:$E$970,4,FALSE),0)</f>
        <v>ANTIOQUIA</v>
      </c>
      <c r="G945" s="23" t="str">
        <f>IFERROR(VLOOKUP(E945,hoja!$A$2:$E$970,5,FALSE),0)</f>
        <v>CHIGORODÓ</v>
      </c>
      <c r="H945" s="103" t="str">
        <f>IFERROR(VLOOKUP(E945,hoja!A:C,3,FALSE),0)</f>
        <v>0074</v>
      </c>
      <c r="I945" s="24" t="str">
        <f t="shared" ref="I945:I1008" si="173">D945&amp;H945</f>
        <v>15010074</v>
      </c>
      <c r="J945" s="23">
        <v>41.699999999982538</v>
      </c>
      <c r="K945" s="23">
        <v>765.79100000000005</v>
      </c>
      <c r="L945" s="23" t="str">
        <f t="shared" si="172"/>
        <v>NACIONAL</v>
      </c>
      <c r="M945" s="23" t="s">
        <v>623</v>
      </c>
      <c r="N945" s="23" t="s">
        <v>624</v>
      </c>
      <c r="O945" s="23">
        <f t="shared" si="162"/>
        <v>12</v>
      </c>
      <c r="P945" s="23" t="str">
        <f t="shared" si="160"/>
        <v>15010074Facatativa</v>
      </c>
    </row>
    <row r="946" spans="1:16" ht="14.45" hidden="1">
      <c r="A946" s="26" t="s">
        <v>630</v>
      </c>
      <c r="B946" s="23" t="str">
        <f>IFERROR(VLOOKUP(A946,hoja!$A$2:$E$970,4,FALSE),0)</f>
        <v>CENTRO</v>
      </c>
      <c r="C946" s="23" t="str">
        <f>IFERROR(VLOOKUP(A946,hoja!$A$2:$E$1370,5,FALSE),0)</f>
        <v>SESQUILÉ</v>
      </c>
      <c r="D946" s="23" t="str">
        <f>IFERROR(VLOOKUP(A946,hoja!A:D,3,FALSE),0)</f>
        <v>1501</v>
      </c>
      <c r="E946" s="23" t="s">
        <v>699</v>
      </c>
      <c r="F946" s="23" t="str">
        <f>IFERROR(VLOOKUP(E946,hoja!$A$2:$E$970,4,FALSE),0)</f>
        <v>ANTIOQUIA</v>
      </c>
      <c r="G946" s="23" t="str">
        <f>IFERROR(VLOOKUP(E946,hoja!$A$2:$E$970,5,FALSE),0)</f>
        <v>CHIGORODÓ</v>
      </c>
      <c r="H946" s="103" t="str">
        <f>IFERROR(VLOOKUP(E946,hoja!A:C,3,FALSE),0)</f>
        <v>0074</v>
      </c>
      <c r="I946" s="24" t="str">
        <f t="shared" si="173"/>
        <v>15010074</v>
      </c>
      <c r="K946" s="23">
        <v>727</v>
      </c>
      <c r="L946" s="23" t="str">
        <f t="shared" si="172"/>
        <v>NACIONAL</v>
      </c>
      <c r="M946" s="23" t="s">
        <v>674</v>
      </c>
      <c r="N946" s="23" t="s">
        <v>624</v>
      </c>
      <c r="O946" s="23">
        <f t="shared" si="162"/>
        <v>12</v>
      </c>
      <c r="P946" s="23" t="str">
        <f t="shared" ref="P946:P1009" si="174">D946&amp;H946&amp;M946</f>
        <v>15010074La Vega</v>
      </c>
    </row>
    <row r="947" spans="1:16" ht="14.45" hidden="1">
      <c r="A947" s="26" t="s">
        <v>630</v>
      </c>
      <c r="B947" s="23" t="str">
        <f>IFERROR(VLOOKUP(A947,hoja!$A$2:$E$970,4,FALSE),0)</f>
        <v>CENTRO</v>
      </c>
      <c r="C947" s="23" t="str">
        <f>IFERROR(VLOOKUP(A947,hoja!$A$2:$E$1370,5,FALSE),0)</f>
        <v>SESQUILÉ</v>
      </c>
      <c r="D947" s="23" t="str">
        <f>IFERROR(VLOOKUP(A947,hoja!A:D,3,FALSE),0)</f>
        <v>1501</v>
      </c>
      <c r="E947" s="23" t="s">
        <v>700</v>
      </c>
      <c r="F947" s="23" t="str">
        <f>IFERROR(VLOOKUP(E947,hoja!$A$2:$E$970,4,FALSE),0)</f>
        <v>SANTANDER</v>
      </c>
      <c r="G947" s="23" t="str">
        <f>IFERROR(VLOOKUP(E947,hoja!$A$2:$E$970,5,FALSE),0)</f>
        <v>CHIQUINQUIRÁ</v>
      </c>
      <c r="H947" s="103" t="str">
        <f>IFERROR(VLOOKUP(E947,hoja!A:C,3,FALSE),0)</f>
        <v>0444</v>
      </c>
      <c r="I947" s="24" t="str">
        <f t="shared" si="173"/>
        <v>15010444</v>
      </c>
      <c r="J947" s="23">
        <v>3.2916666665696539</v>
      </c>
      <c r="K947" s="23">
        <v>117.73050000000001</v>
      </c>
      <c r="L947" s="23" t="s">
        <v>813</v>
      </c>
      <c r="M947" s="23" t="s">
        <v>618</v>
      </c>
      <c r="N947" s="23" t="str" cm="1">
        <f t="array" ref="N947">IFERROR(IF(M947="Principal","LES_ACTIVE",LES_INACTIVE),0)</f>
        <v>LES_ACTIVE</v>
      </c>
      <c r="O947" s="23">
        <f t="shared" ref="O947:O1010" si="175">IF(K947&lt;=250,25,IF(K947&lt;=500,16,IF(K947&lt;=800,12,IF(K947&lt;=1100,8,IF(K947&lt;=1400,6,IF(K947&lt;=1700,5))))))</f>
        <v>25</v>
      </c>
      <c r="P947" s="23" t="str">
        <f t="shared" si="174"/>
        <v>15010444Principal</v>
      </c>
    </row>
    <row r="948" spans="1:16" ht="14.45" hidden="1">
      <c r="A948" s="26" t="s">
        <v>630</v>
      </c>
      <c r="B948" s="23" t="str">
        <f>IFERROR(VLOOKUP(A948,hoja!$A$2:$E$970,4,FALSE),0)</f>
        <v>CENTRO</v>
      </c>
      <c r="C948" s="23" t="str">
        <f>IFERROR(VLOOKUP(A948,hoja!$A$2:$E$1370,5,FALSE),0)</f>
        <v>SESQUILÉ</v>
      </c>
      <c r="D948" s="23" t="str">
        <f>IFERROR(VLOOKUP(A948,hoja!A:D,3,FALSE),0)</f>
        <v>1501</v>
      </c>
      <c r="E948" s="23" t="s">
        <v>702</v>
      </c>
      <c r="F948" s="23" t="str">
        <f>IFERROR(VLOOKUP(E948,hoja!$A$2:$E$970,4,FALSE),0)</f>
        <v>CENTRO</v>
      </c>
      <c r="G948" s="23" t="str">
        <f>IFERROR(VLOOKUP(E948,hoja!$A$2:$E$970,5,FALSE),0)</f>
        <v>FLORENCIA</v>
      </c>
      <c r="H948" s="103" t="str">
        <f>IFERROR(VLOOKUP(E948,hoja!A:C,3,FALSE),0)</f>
        <v>0388</v>
      </c>
      <c r="I948" s="24" t="str">
        <f t="shared" si="173"/>
        <v>15010388</v>
      </c>
      <c r="J948" s="23">
        <v>34.64166666669189</v>
      </c>
      <c r="K948" s="23">
        <v>605.178</v>
      </c>
      <c r="L948" s="23" t="str">
        <f t="shared" ref="L948:L952" si="176">IF(B948=F948,"REGIONAL","NACIONAL")</f>
        <v>REGIONAL</v>
      </c>
      <c r="M948" s="23" t="s">
        <v>618</v>
      </c>
      <c r="N948" s="23" t="str" cm="1">
        <f t="array" ref="N948">IFERROR(IF(M948="Principal","LES_ACTIVE",LES_INACTIVE),0)</f>
        <v>LES_ACTIVE</v>
      </c>
      <c r="O948" s="23">
        <f t="shared" si="175"/>
        <v>12</v>
      </c>
      <c r="P948" s="23" t="str">
        <f t="shared" si="174"/>
        <v>15010388Principal</v>
      </c>
    </row>
    <row r="949" spans="1:16" ht="14.45" hidden="1">
      <c r="A949" s="26" t="s">
        <v>630</v>
      </c>
      <c r="B949" s="23" t="str">
        <f>IFERROR(VLOOKUP(A949,hoja!$A$2:$E$970,4,FALSE),0)</f>
        <v>CENTRO</v>
      </c>
      <c r="C949" s="23" t="str">
        <f>IFERROR(VLOOKUP(A949,hoja!$A$2:$E$1370,5,FALSE),0)</f>
        <v>SESQUILÉ</v>
      </c>
      <c r="D949" s="23" t="str">
        <f>IFERROR(VLOOKUP(A949,hoja!A:D,3,FALSE),0)</f>
        <v>1501</v>
      </c>
      <c r="E949" s="23" t="s">
        <v>703</v>
      </c>
      <c r="F949" s="23" t="str">
        <f>IFERROR(VLOOKUP(E949,hoja!$A$2:$E$970,4,FALSE),0)</f>
        <v>COSTA</v>
      </c>
      <c r="G949" s="23" t="str">
        <f>IFERROR(VLOOKUP(E949,hoja!$A$2:$E$970,5,FALSE),0)</f>
        <v>FONSECA</v>
      </c>
      <c r="H949" s="103" t="str">
        <f>IFERROR(VLOOKUP(E949,hoja!A:C,3,FALSE),0)</f>
        <v>0448</v>
      </c>
      <c r="I949" s="24" t="str">
        <f t="shared" si="173"/>
        <v>15010448</v>
      </c>
      <c r="K949" s="23">
        <v>879</v>
      </c>
      <c r="L949" s="23" t="str">
        <f>IF(B949=F949,"REGIONAL","NACIONAL")</f>
        <v>NACIONAL</v>
      </c>
      <c r="M949" s="23" t="s">
        <v>618</v>
      </c>
      <c r="N949" s="23" t="str" cm="1">
        <f t="array" ref="N949">IFERROR(IF(M949="Principal","LES_ACTIVE",LES_INACTIVE),0)</f>
        <v>LES_ACTIVE</v>
      </c>
      <c r="O949" s="23">
        <f t="shared" si="175"/>
        <v>8</v>
      </c>
      <c r="P949" s="23" t="str">
        <f t="shared" si="174"/>
        <v>15010448Principal</v>
      </c>
    </row>
    <row r="950" spans="1:16" ht="14.45" hidden="1">
      <c r="A950" s="26" t="s">
        <v>630</v>
      </c>
      <c r="B950" s="23" t="str">
        <f>IFERROR(VLOOKUP(A950,hoja!$A$2:$E$970,4,FALSE),0)</f>
        <v>CENTRO</v>
      </c>
      <c r="C950" s="23" t="str">
        <f>IFERROR(VLOOKUP(A950,hoja!$A$2:$E$1370,5,FALSE),0)</f>
        <v>SESQUILÉ</v>
      </c>
      <c r="D950" s="23" t="str">
        <f>IFERROR(VLOOKUP(A950,hoja!A:D,3,FALSE),0)</f>
        <v>1501</v>
      </c>
      <c r="E950" s="23" t="s">
        <v>677</v>
      </c>
      <c r="F950" s="23" t="str">
        <f>IFERROR(VLOOKUP(E950,hoja!$A$2:$E$970,4,FALSE),0)</f>
        <v>CENTRO</v>
      </c>
      <c r="G950" s="23" t="str">
        <f>IFERROR(VLOOKUP(E950,hoja!$A$2:$E$970,5,FALSE),0)</f>
        <v>FUSA</v>
      </c>
      <c r="H950" s="103" t="str">
        <f>IFERROR(VLOOKUP(E950,hoja!A:C,3,FALSE),0)</f>
        <v>0013</v>
      </c>
      <c r="I950" s="24" t="str">
        <f t="shared" si="173"/>
        <v>15010013</v>
      </c>
      <c r="J950" s="23">
        <v>5.5166666666627862</v>
      </c>
      <c r="K950" s="23">
        <v>128.08199999999999</v>
      </c>
      <c r="L950" s="23" t="s">
        <v>813</v>
      </c>
      <c r="M950" s="23" t="s">
        <v>618</v>
      </c>
      <c r="N950" s="23" t="str" cm="1">
        <f t="array" ref="N950">IFERROR(IF(M950="Principal","LES_ACTIVE",LES_INACTIVE),0)</f>
        <v>LES_ACTIVE</v>
      </c>
      <c r="O950" s="23">
        <f t="shared" si="175"/>
        <v>25</v>
      </c>
      <c r="P950" s="23" t="str">
        <f t="shared" si="174"/>
        <v>15010013Principal</v>
      </c>
    </row>
    <row r="951" spans="1:16" ht="14.45" hidden="1">
      <c r="A951" s="26" t="s">
        <v>630</v>
      </c>
      <c r="B951" s="23" t="str">
        <f>IFERROR(VLOOKUP(A951,hoja!$A$2:$E$970,4,FALSE),0)</f>
        <v>CENTRO</v>
      </c>
      <c r="C951" s="23" t="str">
        <f>IFERROR(VLOOKUP(A951,hoja!$A$2:$E$1370,5,FALSE),0)</f>
        <v>SESQUILÉ</v>
      </c>
      <c r="D951" s="23" t="str">
        <f>IFERROR(VLOOKUP(A951,hoja!A:D,3,FALSE),0)</f>
        <v>1501</v>
      </c>
      <c r="E951" s="23" t="s">
        <v>704</v>
      </c>
      <c r="F951" s="23" t="str">
        <f>IFERROR(VLOOKUP(E951,hoja!$A$2:$E$970,4,FALSE),0)</f>
        <v>CENTRO</v>
      </c>
      <c r="G951" s="23" t="str">
        <f>IFERROR(VLOOKUP(E951,hoja!$A$2:$E$970,5,FALSE),0)</f>
        <v>GARZÓN</v>
      </c>
      <c r="H951" s="103" t="str">
        <f>IFERROR(VLOOKUP(E951,hoja!A:C,3,FALSE),0)</f>
        <v>0387</v>
      </c>
      <c r="I951" s="24" t="str">
        <f t="shared" si="173"/>
        <v>15010387</v>
      </c>
      <c r="J951" s="23">
        <v>24</v>
      </c>
      <c r="K951" s="23">
        <v>482</v>
      </c>
      <c r="L951" s="23" t="str">
        <f t="shared" si="176"/>
        <v>REGIONAL</v>
      </c>
      <c r="M951" s="23" t="s">
        <v>618</v>
      </c>
      <c r="N951" s="23" t="str" cm="1">
        <f t="array" ref="N951">IFERROR(IF(M951="Principal","LES_ACTIVE",LES_INACTIVE),0)</f>
        <v>LES_ACTIVE</v>
      </c>
      <c r="O951" s="23">
        <f t="shared" si="175"/>
        <v>16</v>
      </c>
      <c r="P951" s="23" t="str">
        <f t="shared" si="174"/>
        <v>15010387Principal</v>
      </c>
    </row>
    <row r="952" spans="1:16" ht="14.45" hidden="1">
      <c r="A952" s="26" t="s">
        <v>630</v>
      </c>
      <c r="B952" s="23" t="str">
        <f>IFERROR(VLOOKUP(A952,hoja!$A$2:$E$970,4,FALSE),0)</f>
        <v>CENTRO</v>
      </c>
      <c r="C952" s="23" t="str">
        <f>IFERROR(VLOOKUP(A952,hoja!$A$2:$E$1370,5,FALSE),0)</f>
        <v>SESQUILÉ</v>
      </c>
      <c r="D952" s="23" t="str">
        <f>IFERROR(VLOOKUP(A952,hoja!A:D,3,FALSE),0)</f>
        <v>1501</v>
      </c>
      <c r="E952" s="23" t="s">
        <v>705</v>
      </c>
      <c r="F952" s="23" t="str">
        <f>IFERROR(VLOOKUP(E952,hoja!$A$2:$E$970,4,FALSE),0)</f>
        <v>CENTRO</v>
      </c>
      <c r="G952" s="23" t="str">
        <f>IFERROR(VLOOKUP(E952,hoja!$A$2:$E$970,5,FALSE),0)</f>
        <v>GRANADA</v>
      </c>
      <c r="H952" s="103" t="str">
        <f>IFERROR(VLOOKUP(E952,hoja!A:C,3,FALSE),0)</f>
        <v>0394</v>
      </c>
      <c r="I952" s="24" t="str">
        <f t="shared" si="173"/>
        <v>15010394</v>
      </c>
      <c r="K952" s="23">
        <v>255</v>
      </c>
      <c r="L952" s="23" t="str">
        <f t="shared" si="176"/>
        <v>REGIONAL</v>
      </c>
      <c r="M952" s="23" t="s">
        <v>618</v>
      </c>
      <c r="N952" s="23" t="str" cm="1">
        <f t="array" ref="N952">IFERROR(IF(M952="Principal","LES_ACTIVE",LES_INACTIVE),0)</f>
        <v>LES_ACTIVE</v>
      </c>
      <c r="O952" s="23">
        <f t="shared" si="175"/>
        <v>16</v>
      </c>
      <c r="P952" s="23" t="str">
        <f t="shared" si="174"/>
        <v>15010394Principal</v>
      </c>
    </row>
    <row r="953" spans="1:16" ht="14.45" hidden="1">
      <c r="A953" s="26" t="s">
        <v>630</v>
      </c>
      <c r="B953" s="23" t="str">
        <f>IFERROR(VLOOKUP(A953,hoja!$A$2:$E$970,4,FALSE),0)</f>
        <v>CENTRO</v>
      </c>
      <c r="C953" s="23" t="str">
        <f>IFERROR(VLOOKUP(A953,hoja!$A$2:$E$1370,5,FALSE),0)</f>
        <v>SESQUILÉ</v>
      </c>
      <c r="D953" s="23" t="str">
        <f>IFERROR(VLOOKUP(A953,hoja!A:D,3,FALSE),0)</f>
        <v>1501</v>
      </c>
      <c r="E953" s="23" t="s">
        <v>707</v>
      </c>
      <c r="F953" s="23" t="str">
        <f>IFERROR(VLOOKUP(E953,hoja!$A$2:$E$970,4,FALSE),0)</f>
        <v>OCCIDENTE</v>
      </c>
      <c r="G953" s="23" t="str">
        <f>IFERROR(VLOOKUP(E953,hoja!$A$2:$E$970,5,FALSE),0)</f>
        <v>IPIALES</v>
      </c>
      <c r="H953" s="103" t="str">
        <f>IFERROR(VLOOKUP(E953,hoja!A:C,3,FALSE),0)</f>
        <v>0397</v>
      </c>
      <c r="I953" s="24" t="str">
        <f t="shared" si="173"/>
        <v>15010397</v>
      </c>
      <c r="K953" s="23">
        <v>968</v>
      </c>
      <c r="L953" s="23" t="str">
        <f>IF(B953=F953,"REGIONAL","NACIONAL")</f>
        <v>NACIONAL</v>
      </c>
      <c r="M953" s="23" t="s">
        <v>618</v>
      </c>
      <c r="N953" s="23" t="str" cm="1">
        <f t="array" ref="N953">IFERROR(IF(M953="Principal","LES_ACTIVE",LES_INACTIVE),0)</f>
        <v>LES_ACTIVE</v>
      </c>
      <c r="O953" s="23">
        <f t="shared" si="175"/>
        <v>8</v>
      </c>
      <c r="P953" s="23" t="str">
        <f t="shared" si="174"/>
        <v>15010397Principal</v>
      </c>
    </row>
    <row r="954" spans="1:16" ht="14.45" hidden="1">
      <c r="A954" s="26" t="s">
        <v>630</v>
      </c>
      <c r="B954" s="23" t="str">
        <f>IFERROR(VLOOKUP(A954,hoja!$A$2:$E$970,4,FALSE),0)</f>
        <v>CENTRO</v>
      </c>
      <c r="C954" s="23" t="str">
        <f>IFERROR(VLOOKUP(A954,hoja!$A$2:$E$1370,5,FALSE),0)</f>
        <v>SESQUILÉ</v>
      </c>
      <c r="D954" s="23" t="str">
        <f>IFERROR(VLOOKUP(A954,hoja!A:D,3,FALSE),0)</f>
        <v>1501</v>
      </c>
      <c r="E954" s="23" t="s">
        <v>655</v>
      </c>
      <c r="F954" s="23" t="str">
        <f>IFERROR(VLOOKUP(E954,hoja!$A$2:$E$970,4,FALSE),0)</f>
        <v>ANTIOQUIA</v>
      </c>
      <c r="G954" s="23" t="str">
        <f>IFERROR(VLOOKUP(E954,hoja!$A$2:$E$970,5,FALSE),0)</f>
        <v>MEDELLÍN</v>
      </c>
      <c r="H954" s="103" t="str">
        <f>IFERROR(VLOOKUP(E954,hoja!A:C,3,FALSE),0)</f>
        <v>0292</v>
      </c>
      <c r="I954" s="24" t="str">
        <f t="shared" si="173"/>
        <v>15010292</v>
      </c>
      <c r="J954" s="23">
        <v>24.733333333279006</v>
      </c>
      <c r="K954" s="23">
        <v>470.35700000000003</v>
      </c>
      <c r="L954" s="23" t="str">
        <f t="shared" ref="L954:L956" si="177">IF(B954=F954,"REGIONAL","NACIONAL")</f>
        <v>NACIONAL</v>
      </c>
      <c r="M954" s="23" t="s">
        <v>623</v>
      </c>
      <c r="N954" s="23" t="s">
        <v>624</v>
      </c>
      <c r="O954" s="23">
        <f t="shared" si="175"/>
        <v>16</v>
      </c>
      <c r="P954" s="23" t="str">
        <f t="shared" si="174"/>
        <v>15010292Facatativa</v>
      </c>
    </row>
    <row r="955" spans="1:16" ht="14.45" hidden="1">
      <c r="A955" s="26" t="s">
        <v>630</v>
      </c>
      <c r="B955" s="23" t="str">
        <f>IFERROR(VLOOKUP(A955,hoja!$A$2:$E$970,4,FALSE),0)</f>
        <v>CENTRO</v>
      </c>
      <c r="C955" s="23" t="str">
        <f>IFERROR(VLOOKUP(A955,hoja!$A$2:$E$1370,5,FALSE),0)</f>
        <v>SESQUILÉ</v>
      </c>
      <c r="D955" s="23" t="str">
        <f>IFERROR(VLOOKUP(A955,hoja!A:D,3,FALSE),0)</f>
        <v>1501</v>
      </c>
      <c r="E955" s="23" t="s">
        <v>655</v>
      </c>
      <c r="F955" s="23" t="str">
        <f>IFERROR(VLOOKUP(E955,hoja!$A$2:$E$970,4,FALSE),0)</f>
        <v>ANTIOQUIA</v>
      </c>
      <c r="G955" s="23" t="str">
        <f>IFERROR(VLOOKUP(E955,hoja!$A$2:$E$970,5,FALSE),0)</f>
        <v>MEDELLÍN</v>
      </c>
      <c r="H955" s="103" t="str">
        <f>IFERROR(VLOOKUP(E955,hoja!A:C,3,FALSE),0)</f>
        <v>0292</v>
      </c>
      <c r="I955" s="24" t="str">
        <f t="shared" si="173"/>
        <v>15010292</v>
      </c>
      <c r="K955" s="23">
        <v>480</v>
      </c>
      <c r="L955" s="23" t="str">
        <f t="shared" si="177"/>
        <v>NACIONAL</v>
      </c>
      <c r="M955" s="23" t="s">
        <v>674</v>
      </c>
      <c r="N955" s="23" t="s">
        <v>624</v>
      </c>
      <c r="O955" s="23">
        <f t="shared" si="175"/>
        <v>16</v>
      </c>
      <c r="P955" s="23" t="str">
        <f t="shared" si="174"/>
        <v>15010292La Vega</v>
      </c>
    </row>
    <row r="956" spans="1:16" ht="14.45" hidden="1">
      <c r="A956" s="26" t="s">
        <v>630</v>
      </c>
      <c r="B956" s="23" t="str">
        <f>IFERROR(VLOOKUP(A956,hoja!$A$2:$E$970,4,FALSE),0)</f>
        <v>CENTRO</v>
      </c>
      <c r="C956" s="23" t="str">
        <f>IFERROR(VLOOKUP(A956,hoja!$A$2:$E$1370,5,FALSE),0)</f>
        <v>SESQUILÉ</v>
      </c>
      <c r="D956" s="23" t="str">
        <f>IFERROR(VLOOKUP(A956,hoja!A:D,3,FALSE),0)</f>
        <v>1501</v>
      </c>
      <c r="E956" s="23" t="s">
        <v>708</v>
      </c>
      <c r="F956" s="23" t="str">
        <f>IFERROR(VLOOKUP(E956,hoja!$A$2:$E$970,4,FALSE),0)</f>
        <v>OCCIDENTE</v>
      </c>
      <c r="G956" s="23" t="str">
        <f>IFERROR(VLOOKUP(E956,hoja!$A$2:$E$970,5,FALSE),0)</f>
        <v>JAMUNDÍ</v>
      </c>
      <c r="H956" s="103" t="str">
        <f>IFERROR(VLOOKUP(E956,hoja!A:C,3,FALSE),0)</f>
        <v>0358</v>
      </c>
      <c r="I956" s="24" t="str">
        <f t="shared" si="173"/>
        <v>15010358</v>
      </c>
      <c r="K956" s="23">
        <v>557</v>
      </c>
      <c r="L956" s="23" t="str">
        <f t="shared" si="177"/>
        <v>NACIONAL</v>
      </c>
      <c r="M956" s="23" t="s">
        <v>618</v>
      </c>
      <c r="N956" s="23" t="str" cm="1">
        <f t="array" ref="N956">IFERROR(IF(M956="Principal","LES_ACTIVE",LES_INACTIVE),0)</f>
        <v>LES_ACTIVE</v>
      </c>
      <c r="O956" s="23">
        <f t="shared" si="175"/>
        <v>12</v>
      </c>
      <c r="P956" s="23" t="str">
        <f t="shared" si="174"/>
        <v>15010358Principal</v>
      </c>
    </row>
    <row r="957" spans="1:16" ht="14.45" hidden="1">
      <c r="A957" s="26" t="s">
        <v>630</v>
      </c>
      <c r="B957" s="23" t="str">
        <f>IFERROR(VLOOKUP(A957,hoja!$A$2:$E$970,4,FALSE),0)</f>
        <v>CENTRO</v>
      </c>
      <c r="C957" s="23" t="str">
        <f>IFERROR(VLOOKUP(A957,hoja!$A$2:$E$1370,5,FALSE),0)</f>
        <v>SESQUILÉ</v>
      </c>
      <c r="D957" s="23" t="str">
        <f>IFERROR(VLOOKUP(A957,hoja!A:D,3,FALSE),0)</f>
        <v>1501</v>
      </c>
      <c r="E957" s="23" t="s">
        <v>709</v>
      </c>
      <c r="F957" s="23" t="str">
        <f>IFERROR(VLOOKUP(E957,hoja!$A$2:$E$970,4,FALSE),0)</f>
        <v>CENTRO</v>
      </c>
      <c r="G957" s="23" t="str">
        <f>IFERROR(VLOOKUP(E957,hoja!$A$2:$E$970,5,FALSE),0)</f>
        <v>LA DORADA</v>
      </c>
      <c r="H957" s="103" t="str">
        <f>IFERROR(VLOOKUP(E957,hoja!A:C,3,FALSE),0)</f>
        <v>0391</v>
      </c>
      <c r="I957" s="24" t="str">
        <f t="shared" si="173"/>
        <v>15010391</v>
      </c>
      <c r="J957" s="23">
        <v>7.2749999999650754</v>
      </c>
      <c r="K957" s="23">
        <v>228.2355</v>
      </c>
      <c r="L957" s="23" t="s">
        <v>813</v>
      </c>
      <c r="M957" s="23" t="s">
        <v>618</v>
      </c>
      <c r="N957" s="23" t="str" cm="1">
        <f t="array" ref="N957">IFERROR(IF(M957="Principal","LES_ACTIVE",LES_INACTIVE),0)</f>
        <v>LES_ACTIVE</v>
      </c>
      <c r="O957" s="23">
        <f t="shared" si="175"/>
        <v>25</v>
      </c>
      <c r="P957" s="23" t="str">
        <f t="shared" si="174"/>
        <v>15010391Principal</v>
      </c>
    </row>
    <row r="958" spans="1:16" ht="14.45" hidden="1">
      <c r="A958" s="26" t="s">
        <v>630</v>
      </c>
      <c r="B958" s="23" t="str">
        <f>IFERROR(VLOOKUP(A958,hoja!$A$2:$E$970,4,FALSE),0)</f>
        <v>CENTRO</v>
      </c>
      <c r="C958" s="23" t="str">
        <f>IFERROR(VLOOKUP(A958,hoja!$A$2:$E$1370,5,FALSE),0)</f>
        <v>SESQUILÉ</v>
      </c>
      <c r="D958" s="23" t="str">
        <f>IFERROR(VLOOKUP(A958,hoja!A:D,3,FALSE),0)</f>
        <v>1501</v>
      </c>
      <c r="E958" s="23" t="s">
        <v>710</v>
      </c>
      <c r="F958" s="23" t="str">
        <f>IFERROR(VLOOKUP(E958,hoja!$A$2:$E$970,4,FALSE),0)</f>
        <v>CENTRO</v>
      </c>
      <c r="G958" s="23" t="str">
        <f>IFERROR(VLOOKUP(E958,hoja!$A$2:$E$970,5,FALSE),0)</f>
        <v>LA MESA</v>
      </c>
      <c r="H958" s="103" t="str">
        <f>IFERROR(VLOOKUP(E958,hoja!A:C,3,FALSE),0)</f>
        <v>0024</v>
      </c>
      <c r="I958" s="24" t="str">
        <f t="shared" si="173"/>
        <v>15010024</v>
      </c>
      <c r="J958" s="23">
        <v>4.0470833333674818</v>
      </c>
      <c r="K958" s="23">
        <v>113.88849999999999</v>
      </c>
      <c r="L958" s="23" t="s">
        <v>813</v>
      </c>
      <c r="M958" s="23" t="s">
        <v>618</v>
      </c>
      <c r="N958" s="23" t="str" cm="1">
        <f t="array" ref="N958">IFERROR(IF(M958="Principal","LES_ACTIVE",LES_INACTIVE),0)</f>
        <v>LES_ACTIVE</v>
      </c>
      <c r="O958" s="23">
        <f t="shared" si="175"/>
        <v>25</v>
      </c>
      <c r="P958" s="23" t="str">
        <f t="shared" si="174"/>
        <v>15010024Principal</v>
      </c>
    </row>
    <row r="959" spans="1:16" ht="14.45" hidden="1">
      <c r="A959" s="26" t="s">
        <v>630</v>
      </c>
      <c r="B959" s="23" t="str">
        <f>IFERROR(VLOOKUP(A959,hoja!$A$2:$E$970,4,FALSE),0)</f>
        <v>CENTRO</v>
      </c>
      <c r="C959" s="23" t="str">
        <f>IFERROR(VLOOKUP(A959,hoja!$A$2:$E$1370,5,FALSE),0)</f>
        <v>SESQUILÉ</v>
      </c>
      <c r="D959" s="23" t="str">
        <f>IFERROR(VLOOKUP(A959,hoja!A:D,3,FALSE),0)</f>
        <v>1501</v>
      </c>
      <c r="E959" s="23" t="s">
        <v>663</v>
      </c>
      <c r="F959" s="23" t="str">
        <f>IFERROR(VLOOKUP(E959,hoja!$A$2:$E$970,4,FALSE),0)</f>
        <v>CENTRO</v>
      </c>
      <c r="G959" s="23" t="str">
        <f>IFERROR(VLOOKUP(E959,hoja!$A$2:$E$970,5,FALSE),0)</f>
        <v>MADRID</v>
      </c>
      <c r="H959" s="103" t="str">
        <f>IFERROR(VLOOKUP(E959,hoja!A:C,3,FALSE),0)</f>
        <v>0022</v>
      </c>
      <c r="I959" s="24" t="str">
        <f t="shared" si="173"/>
        <v>15010022</v>
      </c>
      <c r="J959" s="23">
        <v>2.4833333333954215</v>
      </c>
      <c r="K959" s="23">
        <v>68.314499999999995</v>
      </c>
      <c r="L959" s="23" t="s">
        <v>813</v>
      </c>
      <c r="M959" s="23" t="s">
        <v>618</v>
      </c>
      <c r="N959" s="23" t="str" cm="1">
        <f t="array" ref="N959">IFERROR(IF(M959="Principal","LES_ACTIVE",LES_INACTIVE),0)</f>
        <v>LES_ACTIVE</v>
      </c>
      <c r="O959" s="23">
        <f t="shared" si="175"/>
        <v>25</v>
      </c>
      <c r="P959" s="23" t="str">
        <f t="shared" si="174"/>
        <v>15010022Principal</v>
      </c>
    </row>
    <row r="960" spans="1:16" ht="14.45" hidden="1">
      <c r="A960" s="26" t="s">
        <v>630</v>
      </c>
      <c r="B960" s="23" t="str">
        <f>IFERROR(VLOOKUP(A960,hoja!$A$2:$E$970,4,FALSE),0)</f>
        <v>CENTRO</v>
      </c>
      <c r="C960" s="23" t="str">
        <f>IFERROR(VLOOKUP(A960,hoja!$A$2:$E$1370,5,FALSE),0)</f>
        <v>SESQUILÉ</v>
      </c>
      <c r="D960" s="23" t="str">
        <f>IFERROR(VLOOKUP(A960,hoja!A:D,3,FALSE),0)</f>
        <v>1501</v>
      </c>
      <c r="E960" s="23" t="s">
        <v>711</v>
      </c>
      <c r="F960" s="23" t="str">
        <f>IFERROR(VLOOKUP(E960,hoja!$A$2:$E$970,4,FALSE),0)</f>
        <v>COSTA</v>
      </c>
      <c r="G960" s="23" t="str">
        <f>IFERROR(VLOOKUP(E960,hoja!$A$2:$E$970,5,FALSE),0)</f>
        <v>MAGANGUÉ</v>
      </c>
      <c r="H960" s="103" t="str">
        <f>IFERROR(VLOOKUP(E960,hoja!A:C,3,FALSE),0)</f>
        <v>0383</v>
      </c>
      <c r="I960" s="24" t="str">
        <f t="shared" si="173"/>
        <v>15010383</v>
      </c>
      <c r="K960" s="23">
        <v>1008</v>
      </c>
      <c r="L960" s="23" t="str">
        <f>IF(B960=F960,"REGIONAL","NACIONAL")</f>
        <v>NACIONAL</v>
      </c>
      <c r="M960" s="23" t="s">
        <v>618</v>
      </c>
      <c r="N960" s="23" t="str" cm="1">
        <f t="array" ref="N960">IFERROR(IF(M960="Principal","LES_ACTIVE",LES_INACTIVE),0)</f>
        <v>LES_ACTIVE</v>
      </c>
      <c r="O960" s="23">
        <f t="shared" si="175"/>
        <v>8</v>
      </c>
      <c r="P960" s="23" t="str">
        <f t="shared" si="174"/>
        <v>15010383Principal</v>
      </c>
    </row>
    <row r="961" spans="1:16" ht="14.45" hidden="1">
      <c r="A961" s="26" t="s">
        <v>630</v>
      </c>
      <c r="B961" s="23" t="str">
        <f>IFERROR(VLOOKUP(A961,hoja!$A$2:$E$970,4,FALSE),0)</f>
        <v>CENTRO</v>
      </c>
      <c r="C961" s="23" t="str">
        <f>IFERROR(VLOOKUP(A961,hoja!$A$2:$E$1370,5,FALSE),0)</f>
        <v>SESQUILÉ</v>
      </c>
      <c r="D961" s="23" t="str">
        <f>IFERROR(VLOOKUP(A961,hoja!A:D,3,FALSE),0)</f>
        <v>1501</v>
      </c>
      <c r="E961" s="23" t="s">
        <v>712</v>
      </c>
      <c r="F961" s="23" t="str">
        <f>IFERROR(VLOOKUP(E961,hoja!$A$2:$E$970,4,FALSE),0)</f>
        <v>COSTA</v>
      </c>
      <c r="G961" s="23" t="str">
        <f>IFERROR(VLOOKUP(E961,hoja!$A$2:$E$970,5,FALSE),0)</f>
        <v>MAICAO</v>
      </c>
      <c r="H961" s="103" t="str">
        <f>IFERROR(VLOOKUP(E961,hoja!A:C,3,FALSE),0)</f>
        <v>0230</v>
      </c>
      <c r="I961" s="24" t="str">
        <f t="shared" si="173"/>
        <v>15010230</v>
      </c>
      <c r="K961" s="23">
        <v>1006</v>
      </c>
      <c r="L961" s="23" t="str">
        <f t="shared" ref="L961:L964" si="178">IF(B961=F961,"REGIONAL","NACIONAL")</f>
        <v>NACIONAL</v>
      </c>
      <c r="M961" s="23" t="s">
        <v>618</v>
      </c>
      <c r="N961" s="23" t="str" cm="1">
        <f t="array" ref="N961">IFERROR(IF(M961="Principal","LES_ACTIVE",LES_INACTIVE),0)</f>
        <v>LES_ACTIVE</v>
      </c>
      <c r="O961" s="23">
        <f t="shared" si="175"/>
        <v>8</v>
      </c>
      <c r="P961" s="23" t="str">
        <f t="shared" si="174"/>
        <v>15010230Principal</v>
      </c>
    </row>
    <row r="962" spans="1:16" ht="14.45" hidden="1">
      <c r="A962" s="26" t="s">
        <v>630</v>
      </c>
      <c r="B962" s="23" t="str">
        <f>IFERROR(VLOOKUP(A962,hoja!$A$2:$E$970,4,FALSE),0)</f>
        <v>CENTRO</v>
      </c>
      <c r="C962" s="23" t="str">
        <f>IFERROR(VLOOKUP(A962,hoja!$A$2:$E$1370,5,FALSE),0)</f>
        <v>SESQUILÉ</v>
      </c>
      <c r="D962" s="23" t="str">
        <f>IFERROR(VLOOKUP(A962,hoja!A:D,3,FALSE),0)</f>
        <v>1501</v>
      </c>
      <c r="E962" s="23" t="s">
        <v>712</v>
      </c>
      <c r="F962" s="23" t="str">
        <f>IFERROR(VLOOKUP(E962,hoja!$A$2:$E$970,4,FALSE),0)</f>
        <v>COSTA</v>
      </c>
      <c r="G962" s="23" t="str">
        <f>IFERROR(VLOOKUP(E962,hoja!$A$2:$E$970,5,FALSE),0)</f>
        <v>MAICAO</v>
      </c>
      <c r="H962" s="103" t="str">
        <f>IFERROR(VLOOKUP(E962,hoja!A:C,3,FALSE),0)</f>
        <v>0230</v>
      </c>
      <c r="I962" s="24" t="str">
        <f t="shared" si="173"/>
        <v>15010230</v>
      </c>
      <c r="K962" s="23">
        <v>1086</v>
      </c>
      <c r="L962" s="23" t="str">
        <f t="shared" si="178"/>
        <v>NACIONAL</v>
      </c>
      <c r="M962" s="23" t="s">
        <v>696</v>
      </c>
      <c r="N962" s="23" t="s">
        <v>622</v>
      </c>
      <c r="O962" s="23">
        <f t="shared" si="175"/>
        <v>8</v>
      </c>
      <c r="P962" s="23" t="str">
        <f t="shared" si="174"/>
        <v>15010230Magdalena Medio</v>
      </c>
    </row>
    <row r="963" spans="1:16" ht="14.45" hidden="1">
      <c r="A963" s="26" t="s">
        <v>630</v>
      </c>
      <c r="B963" s="23" t="str">
        <f>IFERROR(VLOOKUP(A963,hoja!$A$2:$E$970,4,FALSE),0)</f>
        <v>CENTRO</v>
      </c>
      <c r="C963" s="23" t="str">
        <f>IFERROR(VLOOKUP(A963,hoja!$A$2:$E$1370,5,FALSE),0)</f>
        <v>SESQUILÉ</v>
      </c>
      <c r="D963" s="23" t="str">
        <f>IFERROR(VLOOKUP(A963,hoja!A:D,3,FALSE),0)</f>
        <v>1501</v>
      </c>
      <c r="E963" s="23" t="s">
        <v>665</v>
      </c>
      <c r="F963" s="23" t="str">
        <f>IFERROR(VLOOKUP(E963,hoja!$A$2:$E$970,4,FALSE),0)</f>
        <v>OCCIDENTE</v>
      </c>
      <c r="G963" s="23" t="str">
        <f>IFERROR(VLOOKUP(E963,hoja!$A$2:$E$970,5,FALSE),0)</f>
        <v>MANIZALES</v>
      </c>
      <c r="H963" s="103" t="str">
        <f>IFERROR(VLOOKUP(E963,hoja!A:C,3,FALSE),0)</f>
        <v>0145</v>
      </c>
      <c r="I963" s="24" t="str">
        <f t="shared" si="173"/>
        <v>15010145</v>
      </c>
      <c r="J963" s="23">
        <v>21.766666666546371</v>
      </c>
      <c r="K963" s="23">
        <v>331.971</v>
      </c>
      <c r="L963" s="23" t="str">
        <f t="shared" si="178"/>
        <v>NACIONAL</v>
      </c>
      <c r="M963" s="23" t="s">
        <v>794</v>
      </c>
      <c r="N963" s="23" cm="1">
        <f t="array" aca="1" ref="N963" ca="1">IFERROR(IF(M963="Principal","LES_ACTIVE",LES_INACTIVE),0)</f>
        <v>0</v>
      </c>
      <c r="O963" s="23">
        <f t="shared" si="175"/>
        <v>16</v>
      </c>
      <c r="P963" s="23" t="str">
        <f t="shared" si="174"/>
        <v>15010145Letras</v>
      </c>
    </row>
    <row r="964" spans="1:16" ht="14.45" hidden="1">
      <c r="A964" s="26" t="s">
        <v>630</v>
      </c>
      <c r="B964" s="23" t="str">
        <f>IFERROR(VLOOKUP(A964,hoja!$A$2:$E$970,4,FALSE),0)</f>
        <v>CENTRO</v>
      </c>
      <c r="C964" s="23" t="str">
        <f>IFERROR(VLOOKUP(A964,hoja!$A$2:$E$1370,5,FALSE),0)</f>
        <v>SESQUILÉ</v>
      </c>
      <c r="D964" s="23" t="str">
        <f>IFERROR(VLOOKUP(A964,hoja!A:D,3,FALSE),0)</f>
        <v>1501</v>
      </c>
      <c r="E964" s="23" t="s">
        <v>665</v>
      </c>
      <c r="F964" s="23" t="str">
        <f>IFERROR(VLOOKUP(E964,hoja!$A$2:$E$970,4,FALSE),0)</f>
        <v>OCCIDENTE</v>
      </c>
      <c r="G964" s="23" t="str">
        <f>IFERROR(VLOOKUP(E964,hoja!$A$2:$E$970,5,FALSE),0)</f>
        <v>MANIZALES</v>
      </c>
      <c r="H964" s="103" t="str">
        <f>IFERROR(VLOOKUP(E964,hoja!A:C,3,FALSE),0)</f>
        <v>0145</v>
      </c>
      <c r="I964" s="24" t="str">
        <f t="shared" si="173"/>
        <v>15010145</v>
      </c>
      <c r="K964" s="23">
        <v>435</v>
      </c>
      <c r="L964" s="23" t="str">
        <f t="shared" si="178"/>
        <v>NACIONAL</v>
      </c>
      <c r="M964" s="23" t="s">
        <v>618</v>
      </c>
      <c r="N964" s="23" t="str" cm="1">
        <f t="array" ref="N964">IFERROR(IF(M964="Principal","LES_ACTIVE",LES_INACTIVE),0)</f>
        <v>LES_ACTIVE</v>
      </c>
      <c r="O964" s="23">
        <f t="shared" si="175"/>
        <v>16</v>
      </c>
      <c r="P964" s="23" t="str">
        <f t="shared" si="174"/>
        <v>15010145Principal</v>
      </c>
    </row>
    <row r="965" spans="1:16" ht="14.45" hidden="1">
      <c r="A965" s="26" t="s">
        <v>630</v>
      </c>
      <c r="B965" s="23" t="str">
        <f>IFERROR(VLOOKUP(A965,hoja!$A$2:$E$970,4,FALSE),0)</f>
        <v>CENTRO</v>
      </c>
      <c r="C965" s="23" t="str">
        <f>IFERROR(VLOOKUP(A965,hoja!$A$2:$E$1370,5,FALSE),0)</f>
        <v>SESQUILÉ</v>
      </c>
      <c r="D965" s="23" t="str">
        <f>IFERROR(VLOOKUP(A965,hoja!A:D,3,FALSE),0)</f>
        <v>1501</v>
      </c>
      <c r="E965" s="23" t="s">
        <v>713</v>
      </c>
      <c r="F965" s="23" t="str">
        <f>IFERROR(VLOOKUP(E965,hoja!$A$2:$E$970,4,FALSE),0)</f>
        <v>ANTIOQUIA</v>
      </c>
      <c r="G965" s="23" t="str">
        <f>IFERROR(VLOOKUP(E965,hoja!$A$2:$E$970,5,FALSE),0)</f>
        <v>MARIQUITA</v>
      </c>
      <c r="H965" s="103" t="str">
        <f>IFERROR(VLOOKUP(E965,hoja!A:C,3,FALSE),0)</f>
        <v>0392</v>
      </c>
      <c r="I965" s="24" t="str">
        <f t="shared" si="173"/>
        <v>15010392</v>
      </c>
      <c r="J965" s="23">
        <v>7.6666666666860692</v>
      </c>
      <c r="K965" s="23">
        <v>220.22900000000001</v>
      </c>
      <c r="L965" s="23" t="s">
        <v>813</v>
      </c>
      <c r="M965" s="23" t="s">
        <v>618</v>
      </c>
      <c r="N965" s="23" t="str" cm="1">
        <f t="array" ref="N965">IFERROR(IF(M965="Principal","LES_ACTIVE",LES_INACTIVE),0)</f>
        <v>LES_ACTIVE</v>
      </c>
      <c r="O965" s="23">
        <f t="shared" si="175"/>
        <v>25</v>
      </c>
      <c r="P965" s="23" t="str">
        <f t="shared" si="174"/>
        <v>15010392Principal</v>
      </c>
    </row>
    <row r="966" spans="1:16" ht="14.45" hidden="1">
      <c r="A966" s="26" t="s">
        <v>630</v>
      </c>
      <c r="B966" s="23" t="str">
        <f>IFERROR(VLOOKUP(A966,hoja!$A$2:$E$970,4,FALSE),0)</f>
        <v>CENTRO</v>
      </c>
      <c r="C966" s="23" t="str">
        <f>IFERROR(VLOOKUP(A966,hoja!$A$2:$E$1370,5,FALSE),0)</f>
        <v>SESQUILÉ</v>
      </c>
      <c r="D966" s="23" t="str">
        <f>IFERROR(VLOOKUP(A966,hoja!A:D,3,FALSE),0)</f>
        <v>1501</v>
      </c>
      <c r="E966" s="23" t="s">
        <v>714</v>
      </c>
      <c r="F966" s="23" t="str">
        <f>IFERROR(VLOOKUP(E966,hoja!$A$2:$E$970,4,FALSE),0)</f>
        <v>SANTANDER</v>
      </c>
      <c r="G966" s="23" t="str">
        <f>IFERROR(VLOOKUP(E966,hoja!$A$2:$E$970,5,FALSE),0)</f>
        <v>OCAÑA</v>
      </c>
      <c r="H966" s="103" t="str">
        <f>IFERROR(VLOOKUP(E966,hoja!A:C,3,FALSE),0)</f>
        <v>0434</v>
      </c>
      <c r="I966" s="24" t="str">
        <f t="shared" si="173"/>
        <v>15010434</v>
      </c>
      <c r="K966" s="23">
        <v>579</v>
      </c>
      <c r="L966" s="23" t="str">
        <f>IF(B966=F966,"REGIONAL","NACIONAL")</f>
        <v>NACIONAL</v>
      </c>
      <c r="M966" s="23" t="s">
        <v>618</v>
      </c>
      <c r="N966" s="23" t="str" cm="1">
        <f t="array" ref="N966">IFERROR(IF(M966="Principal","LES_ACTIVE",LES_INACTIVE),0)</f>
        <v>LES_ACTIVE</v>
      </c>
      <c r="O966" s="23">
        <f t="shared" si="175"/>
        <v>12</v>
      </c>
      <c r="P966" s="23" t="str">
        <f t="shared" si="174"/>
        <v>15010434Principal</v>
      </c>
    </row>
    <row r="967" spans="1:16" ht="14.45" hidden="1">
      <c r="A967" s="26" t="s">
        <v>630</v>
      </c>
      <c r="B967" s="23" t="str">
        <f>IFERROR(VLOOKUP(A967,hoja!$A$2:$E$970,4,FALSE),0)</f>
        <v>CENTRO</v>
      </c>
      <c r="C967" s="23" t="str">
        <f>IFERROR(VLOOKUP(A967,hoja!$A$2:$E$1370,5,FALSE),0)</f>
        <v>SESQUILÉ</v>
      </c>
      <c r="D967" s="23" t="str">
        <f>IFERROR(VLOOKUP(A967,hoja!A:D,3,FALSE),0)</f>
        <v>1501</v>
      </c>
      <c r="E967" s="23" t="s">
        <v>715</v>
      </c>
      <c r="F967" s="23" t="str">
        <f>IFERROR(VLOOKUP(E967,hoja!$A$2:$E$970,4,FALSE),0)</f>
        <v>SANTANDER</v>
      </c>
      <c r="G967" s="23" t="str">
        <f>IFERROR(VLOOKUP(E967,hoja!$A$2:$E$970,5,FALSE),0)</f>
        <v>PAMPLONA</v>
      </c>
      <c r="H967" s="103" t="str">
        <f>IFERROR(VLOOKUP(E967,hoja!A:C,3,FALSE),0)</f>
        <v>0439</v>
      </c>
      <c r="I967" s="24" t="str">
        <f t="shared" si="173"/>
        <v>15010439</v>
      </c>
      <c r="K967" s="23">
        <v>440</v>
      </c>
      <c r="L967" s="23" t="str">
        <f t="shared" ref="L967:L970" si="179">IF(B967=F967,"REGIONAL","NACIONAL")</f>
        <v>NACIONAL</v>
      </c>
      <c r="M967" s="23" t="s">
        <v>618</v>
      </c>
      <c r="N967" s="23" t="str" cm="1">
        <f t="array" ref="N967">IFERROR(IF(M967="Principal","LES_ACTIVE",LES_INACTIVE),0)</f>
        <v>LES_ACTIVE</v>
      </c>
      <c r="O967" s="23">
        <f t="shared" si="175"/>
        <v>16</v>
      </c>
      <c r="P967" s="23" t="str">
        <f t="shared" si="174"/>
        <v>15010439Principal</v>
      </c>
    </row>
    <row r="968" spans="1:16" ht="14.45" hidden="1">
      <c r="A968" s="26" t="s">
        <v>630</v>
      </c>
      <c r="B968" s="23" t="str">
        <f>IFERROR(VLOOKUP(A968,hoja!$A$2:$E$970,4,FALSE),0)</f>
        <v>CENTRO</v>
      </c>
      <c r="C968" s="23" t="str">
        <f>IFERROR(VLOOKUP(A968,hoja!$A$2:$E$1370,5,FALSE),0)</f>
        <v>SESQUILÉ</v>
      </c>
      <c r="D968" s="23" t="str">
        <f>IFERROR(VLOOKUP(A968,hoja!A:D,3,FALSE),0)</f>
        <v>1501</v>
      </c>
      <c r="E968" s="23" t="s">
        <v>716</v>
      </c>
      <c r="F968" s="23" t="str">
        <f>IFERROR(VLOOKUP(E968,hoja!$A$2:$E$970,4,FALSE),0)</f>
        <v>SANTANDER</v>
      </c>
      <c r="G968" s="23" t="str">
        <f>IFERROR(VLOOKUP(E968,hoja!$A$2:$E$970,5,FALSE),0)</f>
        <v>PINCHOTE</v>
      </c>
      <c r="H968" s="103" t="str">
        <f>IFERROR(VLOOKUP(E968,hoja!A:C,3,FALSE),0)</f>
        <v>0423</v>
      </c>
      <c r="I968" s="24" t="str">
        <f t="shared" si="173"/>
        <v>15010423</v>
      </c>
      <c r="K968" s="23">
        <v>269</v>
      </c>
      <c r="L968" s="23" t="str">
        <f t="shared" si="179"/>
        <v>NACIONAL</v>
      </c>
      <c r="M968" s="23" t="s">
        <v>618</v>
      </c>
      <c r="N968" s="23" t="str" cm="1">
        <f t="array" ref="N968">IFERROR(IF(M968="Principal","LES_ACTIVE",LES_INACTIVE),0)</f>
        <v>LES_ACTIVE</v>
      </c>
      <c r="O968" s="23">
        <v>24</v>
      </c>
      <c r="P968" s="23" t="str">
        <f t="shared" si="174"/>
        <v>15010423Principal</v>
      </c>
    </row>
    <row r="969" spans="1:16" ht="14.45" hidden="1">
      <c r="A969" s="26" t="s">
        <v>630</v>
      </c>
      <c r="B969" s="23" t="str">
        <f>IFERROR(VLOOKUP(A969,hoja!$A$2:$E$970,4,FALSE),0)</f>
        <v>CENTRO</v>
      </c>
      <c r="C969" s="23" t="str">
        <f>IFERROR(VLOOKUP(A969,hoja!$A$2:$E$1370,5,FALSE),0)</f>
        <v>SESQUILÉ</v>
      </c>
      <c r="D969" s="23" t="str">
        <f>IFERROR(VLOOKUP(A969,hoja!A:D,3,FALSE),0)</f>
        <v>1501</v>
      </c>
      <c r="E969" s="23" t="s">
        <v>717</v>
      </c>
      <c r="F969" s="23" t="str">
        <f>IFERROR(VLOOKUP(E969,hoja!$A$2:$E$970,4,FALSE),0)</f>
        <v>OCCIDENTE</v>
      </c>
      <c r="G969" s="23" t="str">
        <f>IFERROR(VLOOKUP(E969,hoja!$A$2:$E$970,5,FALSE),0)</f>
        <v>POPAYÁN</v>
      </c>
      <c r="H969" s="103" t="str">
        <f>IFERROR(VLOOKUP(E969,hoja!A:C,3,FALSE),0)</f>
        <v>0126</v>
      </c>
      <c r="I969" s="24" t="str">
        <f t="shared" si="173"/>
        <v>15010126</v>
      </c>
      <c r="J969" s="23">
        <v>30.583333333313931</v>
      </c>
      <c r="K969" s="23">
        <v>634</v>
      </c>
      <c r="L969" s="23" t="str">
        <f t="shared" si="179"/>
        <v>NACIONAL</v>
      </c>
      <c r="M969" s="23" t="s">
        <v>618</v>
      </c>
      <c r="N969" s="23" t="str" cm="1">
        <f t="array" ref="N969">IFERROR(IF(M969="Principal","LES_ACTIVE",LES_INACTIVE),0)</f>
        <v>LES_ACTIVE</v>
      </c>
      <c r="O969" s="23">
        <f t="shared" si="175"/>
        <v>12</v>
      </c>
      <c r="P969" s="23" t="str">
        <f t="shared" si="174"/>
        <v>15010126Principal</v>
      </c>
    </row>
    <row r="970" spans="1:16" ht="14.45" hidden="1">
      <c r="A970" s="26" t="s">
        <v>630</v>
      </c>
      <c r="B970" s="23" t="str">
        <f>IFERROR(VLOOKUP(A970,hoja!$A$2:$E$970,4,FALSE),0)</f>
        <v>CENTRO</v>
      </c>
      <c r="C970" s="23" t="str">
        <f>IFERROR(VLOOKUP(A970,hoja!$A$2:$E$1370,5,FALSE),0)</f>
        <v>SESQUILÉ</v>
      </c>
      <c r="D970" s="23" t="str">
        <f>IFERROR(VLOOKUP(A970,hoja!A:D,3,FALSE),0)</f>
        <v>1501</v>
      </c>
      <c r="E970" s="23" t="s">
        <v>718</v>
      </c>
      <c r="F970" s="23" t="str">
        <f>IFERROR(VLOOKUP(E970,hoja!$A$2:$E$970,4,FALSE),0)</f>
        <v>SANTANDER</v>
      </c>
      <c r="G970" s="23" t="str">
        <f>IFERROR(VLOOKUP(E970,hoja!$A$2:$E$970,5,FALSE),0)</f>
        <v>PUERTO BERRIO</v>
      </c>
      <c r="H970" s="103" t="str">
        <f>IFERROR(VLOOKUP(E970,hoja!A:C,3,FALSE),0)</f>
        <v>0433</v>
      </c>
      <c r="I970" s="24" t="str">
        <f t="shared" si="173"/>
        <v>15010433</v>
      </c>
      <c r="K970" s="23">
        <v>364</v>
      </c>
      <c r="L970" s="23" t="str">
        <f t="shared" si="179"/>
        <v>NACIONAL</v>
      </c>
      <c r="M970" s="23" t="s">
        <v>814</v>
      </c>
      <c r="N970" s="23" t="str" cm="1">
        <f t="array" ref="N970">IFERROR(IF(M970="Principal","LES_ACTIVE",LES_INACTIVE),0)</f>
        <v>LES_ACTIVE</v>
      </c>
      <c r="O970" s="23">
        <f t="shared" si="175"/>
        <v>16</v>
      </c>
      <c r="P970" s="23" t="str">
        <f t="shared" si="174"/>
        <v>15010433PRINCIPAL</v>
      </c>
    </row>
    <row r="971" spans="1:16" ht="14.45" hidden="1">
      <c r="A971" s="26" t="s">
        <v>630</v>
      </c>
      <c r="B971" s="23" t="str">
        <f>IFERROR(VLOOKUP(A971,hoja!$A$2:$E$970,4,FALSE),0)</f>
        <v>CENTRO</v>
      </c>
      <c r="C971" s="23" t="str">
        <f>IFERROR(VLOOKUP(A971,hoja!$A$2:$E$1370,5,FALSE),0)</f>
        <v>SESQUILÉ</v>
      </c>
      <c r="D971" s="23" t="str">
        <f>IFERROR(VLOOKUP(A971,hoja!A:D,3,FALSE),0)</f>
        <v>1501</v>
      </c>
      <c r="E971" s="23" t="s">
        <v>719</v>
      </c>
      <c r="F971" s="23" t="str">
        <f>IFERROR(VLOOKUP(E971,hoja!$A$2:$E$970,4,FALSE),0)</f>
        <v>CENTRO</v>
      </c>
      <c r="G971" s="23" t="str">
        <f>IFERROR(VLOOKUP(E971,hoja!$A$2:$E$970,5,FALSE),0)</f>
        <v>RICAURTE</v>
      </c>
      <c r="H971" s="103" t="str">
        <f>IFERROR(VLOOKUP(E971,hoja!A:C,3,FALSE),0)</f>
        <v>0390</v>
      </c>
      <c r="I971" s="24" t="str">
        <f t="shared" si="173"/>
        <v>15010390</v>
      </c>
      <c r="J971" s="23">
        <v>6.526111111161299</v>
      </c>
      <c r="K971" s="23">
        <v>189.20099999999999</v>
      </c>
      <c r="L971" s="23" t="s">
        <v>813</v>
      </c>
      <c r="M971" s="23" t="s">
        <v>618</v>
      </c>
      <c r="N971" s="23" t="str" cm="1">
        <f t="array" ref="N971">IFERROR(IF(M971="Principal","LES_ACTIVE",LES_INACTIVE),0)</f>
        <v>LES_ACTIVE</v>
      </c>
      <c r="O971" s="23">
        <f t="shared" si="175"/>
        <v>25</v>
      </c>
      <c r="P971" s="23" t="str">
        <f t="shared" si="174"/>
        <v>15010390Principal</v>
      </c>
    </row>
    <row r="972" spans="1:16" ht="14.45" hidden="1">
      <c r="A972" s="26" t="s">
        <v>630</v>
      </c>
      <c r="B972" s="23" t="str">
        <f>IFERROR(VLOOKUP(A972,hoja!$A$2:$E$970,4,FALSE),0)</f>
        <v>CENTRO</v>
      </c>
      <c r="C972" s="23" t="str">
        <f>IFERROR(VLOOKUP(A972,hoja!$A$2:$E$1370,5,FALSE),0)</f>
        <v>SESQUILÉ</v>
      </c>
      <c r="D972" s="23" t="str">
        <f>IFERROR(VLOOKUP(A972,hoja!A:D,3,FALSE),0)</f>
        <v>1501</v>
      </c>
      <c r="E972" s="23" t="s">
        <v>720</v>
      </c>
      <c r="F972" s="23" t="str">
        <f>IFERROR(VLOOKUP(E972,hoja!$A$2:$E$970,4,FALSE),0)</f>
        <v>COSTA</v>
      </c>
      <c r="G972" s="23" t="str">
        <f>IFERROR(VLOOKUP(E972,hoja!$A$2:$E$970,5,FALSE),0)</f>
        <v>RIOHACHA</v>
      </c>
      <c r="H972" s="103" t="str">
        <f>IFERROR(VLOOKUP(E972,hoja!A:C,3,FALSE),0)</f>
        <v>0239</v>
      </c>
      <c r="I972" s="24" t="str">
        <f t="shared" si="173"/>
        <v>15010239</v>
      </c>
      <c r="J972" s="23">
        <v>47.683333333348855</v>
      </c>
      <c r="K972" s="23">
        <v>1081.4970000000001</v>
      </c>
      <c r="L972" s="23" t="str">
        <f>IF(B972=F972,"REGIONAL","NACIONAL")</f>
        <v>NACIONAL</v>
      </c>
      <c r="M972" s="23" t="s">
        <v>618</v>
      </c>
      <c r="N972" s="23" t="str" cm="1">
        <f t="array" ref="N972">IFERROR(IF(M972="Principal","LES_ACTIVE",LES_INACTIVE),0)</f>
        <v>LES_ACTIVE</v>
      </c>
      <c r="O972" s="23">
        <f t="shared" si="175"/>
        <v>8</v>
      </c>
      <c r="P972" s="23" t="str">
        <f t="shared" si="174"/>
        <v>15010239Principal</v>
      </c>
    </row>
    <row r="973" spans="1:16" ht="14.45" hidden="1">
      <c r="A973" s="26" t="s">
        <v>630</v>
      </c>
      <c r="B973" s="23" t="str">
        <f>IFERROR(VLOOKUP(A973,hoja!$A$2:$E$970,4,FALSE),0)</f>
        <v>CENTRO</v>
      </c>
      <c r="C973" s="23" t="str">
        <f>IFERROR(VLOOKUP(A973,hoja!$A$2:$E$1370,5,FALSE),0)</f>
        <v>SESQUILÉ</v>
      </c>
      <c r="D973" s="23" t="str">
        <f>IFERROR(VLOOKUP(A973,hoja!A:D,3,FALSE),0)</f>
        <v>1501</v>
      </c>
      <c r="E973" s="23" t="s">
        <v>720</v>
      </c>
      <c r="F973" s="23" t="str">
        <f>IFERROR(VLOOKUP(E973,hoja!$A$2:$E$970,4,FALSE),0)</f>
        <v>COSTA</v>
      </c>
      <c r="G973" s="23" t="str">
        <f>IFERROR(VLOOKUP(E973,hoja!$A$2:$E$970,5,FALSE),0)</f>
        <v>RIOHACHA</v>
      </c>
      <c r="H973" s="103" t="str">
        <f>IFERROR(VLOOKUP(E973,hoja!A:C,3,FALSE),0)</f>
        <v>0239</v>
      </c>
      <c r="I973" s="24" t="str">
        <f t="shared" si="173"/>
        <v>15010239</v>
      </c>
      <c r="K973" s="23">
        <v>1091</v>
      </c>
      <c r="L973" s="23" t="str">
        <f t="shared" ref="L973:L974" si="180">IF(B973=F973,"REGIONAL","NACIONAL")</f>
        <v>NACIONAL</v>
      </c>
      <c r="M973" s="23" t="s">
        <v>696</v>
      </c>
      <c r="N973" s="23" t="s">
        <v>622</v>
      </c>
      <c r="O973" s="23">
        <f t="shared" si="175"/>
        <v>8</v>
      </c>
      <c r="P973" s="23" t="str">
        <f t="shared" si="174"/>
        <v>15010239Magdalena Medio</v>
      </c>
    </row>
    <row r="974" spans="1:16" ht="14.45" hidden="1">
      <c r="A974" s="26" t="s">
        <v>630</v>
      </c>
      <c r="B974" s="23" t="str">
        <f>IFERROR(VLOOKUP(A974,hoja!$A$2:$E$970,4,FALSE),0)</f>
        <v>CENTRO</v>
      </c>
      <c r="C974" s="23" t="str">
        <f>IFERROR(VLOOKUP(A974,hoja!$A$2:$E$1370,5,FALSE),0)</f>
        <v>SESQUILÉ</v>
      </c>
      <c r="D974" s="23" t="str">
        <f>IFERROR(VLOOKUP(A974,hoja!A:D,3,FALSE),0)</f>
        <v>1501</v>
      </c>
      <c r="E974" s="23" t="s">
        <v>721</v>
      </c>
      <c r="F974" s="23" t="str">
        <f>IFERROR(VLOOKUP(E974,hoja!$A$2:$E$970,4,FALSE),0)</f>
        <v>ANTIOQUIA</v>
      </c>
      <c r="G974" s="23" t="str">
        <f>IFERROR(VLOOKUP(E974,hoja!$A$2:$E$970,5,FALSE),0)</f>
        <v>RIONEGRO</v>
      </c>
      <c r="H974" s="103" t="str">
        <f>IFERROR(VLOOKUP(E974,hoja!A:C,3,FALSE),0)</f>
        <v>0090</v>
      </c>
      <c r="I974" s="24" t="str">
        <f t="shared" si="173"/>
        <v>15010090</v>
      </c>
      <c r="J974" s="23">
        <v>13.266666666779201</v>
      </c>
      <c r="K974" s="23">
        <v>417.65899999999999</v>
      </c>
      <c r="L974" s="23" t="str">
        <f t="shared" si="180"/>
        <v>NACIONAL</v>
      </c>
      <c r="M974" s="23" t="s">
        <v>618</v>
      </c>
      <c r="N974" s="23" t="str" cm="1">
        <f t="array" ref="N974">IFERROR(IF(M974="Principal","LES_ACTIVE",LES_INACTIVE),0)</f>
        <v>LES_ACTIVE</v>
      </c>
      <c r="O974" s="23">
        <f t="shared" si="175"/>
        <v>16</v>
      </c>
      <c r="P974" s="23" t="str">
        <f t="shared" si="174"/>
        <v>15010090Principal</v>
      </c>
    </row>
    <row r="975" spans="1:16" ht="14.45" hidden="1">
      <c r="A975" s="26" t="s">
        <v>630</v>
      </c>
      <c r="B975" s="23" t="str">
        <f>IFERROR(VLOOKUP(A975,hoja!$A$2:$E$970,4,FALSE),0)</f>
        <v>CENTRO</v>
      </c>
      <c r="C975" s="23" t="str">
        <f>IFERROR(VLOOKUP(A975,hoja!$A$2:$E$1370,5,FALSE),0)</f>
        <v>SESQUILÉ</v>
      </c>
      <c r="D975" s="23" t="str">
        <f>IFERROR(VLOOKUP(A975,hoja!A:D,3,FALSE),0)</f>
        <v>1501</v>
      </c>
      <c r="E975" s="23" t="s">
        <v>722</v>
      </c>
      <c r="F975" s="23" t="str">
        <f>IFERROR(VLOOKUP(E975,hoja!$A$2:$E$970,4,FALSE),0)</f>
        <v>ANTIOQUIA</v>
      </c>
      <c r="G975" s="23" t="str">
        <f>IFERROR(VLOOKUP(E975,hoja!$A$2:$E$970,5,FALSE),0)</f>
        <v>SALDAÑA</v>
      </c>
      <c r="H975" s="103" t="str">
        <f>IFERROR(VLOOKUP(E975,hoja!A:C,3,FALSE),0)</f>
        <v>0386</v>
      </c>
      <c r="I975" s="24" t="str">
        <f t="shared" si="173"/>
        <v>15010386</v>
      </c>
      <c r="J975" s="23">
        <v>10.149999999906868</v>
      </c>
      <c r="K975" s="23">
        <v>238.91800000000001</v>
      </c>
      <c r="L975" s="23" t="s">
        <v>813</v>
      </c>
      <c r="M975" s="23" t="s">
        <v>618</v>
      </c>
      <c r="N975" s="23" t="str" cm="1">
        <f t="array" ref="N975">IFERROR(IF(M975="Principal","LES_ACTIVE",LES_INACTIVE),0)</f>
        <v>LES_ACTIVE</v>
      </c>
      <c r="O975" s="23">
        <f t="shared" si="175"/>
        <v>25</v>
      </c>
      <c r="P975" s="23" t="str">
        <f t="shared" si="174"/>
        <v>15010386Principal</v>
      </c>
    </row>
    <row r="976" spans="1:16" ht="14.45" hidden="1">
      <c r="A976" s="26" t="s">
        <v>630</v>
      </c>
      <c r="B976" s="23" t="str">
        <f>IFERROR(VLOOKUP(A976,hoja!$A$2:$E$970,4,FALSE),0)</f>
        <v>CENTRO</v>
      </c>
      <c r="C976" s="23" t="str">
        <f>IFERROR(VLOOKUP(A976,hoja!$A$2:$E$1370,5,FALSE),0)</f>
        <v>SESQUILÉ</v>
      </c>
      <c r="D976" s="23" t="str">
        <f>IFERROR(VLOOKUP(A976,hoja!A:D,3,FALSE),0)</f>
        <v>1501</v>
      </c>
      <c r="E976" s="23" t="s">
        <v>628</v>
      </c>
      <c r="F976" s="23" t="str">
        <f>IFERROR(VLOOKUP(E976,hoja!$A$2:$E$970,4,FALSE),0)</f>
        <v>ANTIOQUIA</v>
      </c>
      <c r="G976" s="23" t="str">
        <f>IFERROR(VLOOKUP(E976,hoja!$A$2:$E$970,5,FALSE),0)</f>
        <v>SANTA FE DE ANTIOQUIA</v>
      </c>
      <c r="H976" s="103" t="str">
        <f>IFERROR(VLOOKUP(E976,hoja!A:C,3,FALSE),0)</f>
        <v>0080</v>
      </c>
      <c r="I976" s="24" t="str">
        <f t="shared" si="173"/>
        <v>15010080</v>
      </c>
      <c r="K976" s="23">
        <v>515</v>
      </c>
      <c r="L976" s="23" t="str">
        <f>IF(B976=F976,"REGIONAL","NACIONAL")</f>
        <v>NACIONAL</v>
      </c>
      <c r="M976" s="23" t="s">
        <v>623</v>
      </c>
      <c r="N976" s="23" cm="1">
        <f t="array" aca="1" ref="N976" ca="1">IFERROR(IF(M976="Principal","LES_ACTIVE",LES_INACTIVE),0)</f>
        <v>0</v>
      </c>
      <c r="O976" s="23">
        <f t="shared" si="175"/>
        <v>12</v>
      </c>
      <c r="P976" s="23" t="str">
        <f>D976&amp;H976&amp;M976</f>
        <v>15010080Facatativa</v>
      </c>
    </row>
    <row r="977" spans="1:16" ht="14.45" hidden="1">
      <c r="A977" s="26" t="s">
        <v>630</v>
      </c>
      <c r="B977" s="23" t="str">
        <f>IFERROR(VLOOKUP(A977,hoja!$A$2:$E$970,4,FALSE),0)</f>
        <v>CENTRO</v>
      </c>
      <c r="C977" s="23" t="str">
        <f>IFERROR(VLOOKUP(A977,hoja!$A$2:$E$1370,5,FALSE),0)</f>
        <v>SESQUILÉ</v>
      </c>
      <c r="D977" s="23" t="str">
        <f>IFERROR(VLOOKUP(A977,hoja!A:D,3,FALSE),0)</f>
        <v>1501</v>
      </c>
      <c r="E977" s="23" t="s">
        <v>723</v>
      </c>
      <c r="F977" s="23" t="str">
        <f>IFERROR(VLOOKUP(E977,hoja!$A$2:$E$970,4,FALSE),0)</f>
        <v>COSTA</v>
      </c>
      <c r="G977" s="23" t="str">
        <f>IFERROR(VLOOKUP(E977,hoja!$A$2:$E$970,5,FALSE),0)</f>
        <v>SANTA MARTA</v>
      </c>
      <c r="H977" s="103" t="str">
        <f>IFERROR(VLOOKUP(E977,hoja!A:C,3,FALSE),0)</f>
        <v>0118</v>
      </c>
      <c r="I977" s="24" t="str">
        <f t="shared" si="173"/>
        <v>15010118</v>
      </c>
      <c r="J977" s="23">
        <v>44.85833333330811</v>
      </c>
      <c r="K977" s="23">
        <v>935.72349999999994</v>
      </c>
      <c r="L977" s="23" t="str">
        <f t="shared" ref="L977:L981" si="181">IF(B977=F977,"REGIONAL","NACIONAL")</f>
        <v>NACIONAL</v>
      </c>
      <c r="M977" s="23" t="s">
        <v>618</v>
      </c>
      <c r="N977" s="23" t="str" cm="1">
        <f t="array" ref="N977">IFERROR(IF(M977="Principal","LES_ACTIVE",LES_INACTIVE),0)</f>
        <v>LES_ACTIVE</v>
      </c>
      <c r="O977" s="23">
        <f t="shared" si="175"/>
        <v>8</v>
      </c>
      <c r="P977" s="23" t="str">
        <f t="shared" si="174"/>
        <v>15010118Principal</v>
      </c>
    </row>
    <row r="978" spans="1:16" ht="14.45" hidden="1">
      <c r="A978" s="26" t="s">
        <v>630</v>
      </c>
      <c r="B978" s="23" t="str">
        <f>IFERROR(VLOOKUP(A978,hoja!$A$2:$E$970,4,FALSE),0)</f>
        <v>CENTRO</v>
      </c>
      <c r="C978" s="23" t="str">
        <f>IFERROR(VLOOKUP(A978,hoja!$A$2:$E$1370,5,FALSE),0)</f>
        <v>SESQUILÉ</v>
      </c>
      <c r="D978" s="23" t="str">
        <f>IFERROR(VLOOKUP(A978,hoja!A:D,3,FALSE),0)</f>
        <v>1501</v>
      </c>
      <c r="E978" s="23" t="s">
        <v>723</v>
      </c>
      <c r="F978" s="23" t="str">
        <f>IFERROR(VLOOKUP(E978,hoja!$A$2:$E$970,4,FALSE),0)</f>
        <v>COSTA</v>
      </c>
      <c r="G978" s="23" t="str">
        <f>IFERROR(VLOOKUP(E978,hoja!$A$2:$E$970,5,FALSE),0)</f>
        <v>SANTA MARTA</v>
      </c>
      <c r="H978" s="103" t="str">
        <f>IFERROR(VLOOKUP(E978,hoja!A:C,3,FALSE),0)</f>
        <v>0118</v>
      </c>
      <c r="I978" s="24" t="str">
        <f t="shared" si="173"/>
        <v>15010118</v>
      </c>
      <c r="K978" s="23">
        <v>1015</v>
      </c>
      <c r="L978" s="23" t="str">
        <f t="shared" si="181"/>
        <v>NACIONAL</v>
      </c>
      <c r="M978" s="23" t="s">
        <v>696</v>
      </c>
      <c r="N978" s="23" t="s">
        <v>622</v>
      </c>
      <c r="O978" s="23">
        <f t="shared" si="175"/>
        <v>8</v>
      </c>
      <c r="P978" s="23" t="str">
        <f t="shared" si="174"/>
        <v>15010118Magdalena Medio</v>
      </c>
    </row>
    <row r="979" spans="1:16" ht="14.45" hidden="1">
      <c r="A979" s="26" t="s">
        <v>630</v>
      </c>
      <c r="B979" s="23" t="str">
        <f>IFERROR(VLOOKUP(A979,hoja!$A$2:$E$970,4,FALSE),0)</f>
        <v>CENTRO</v>
      </c>
      <c r="C979" s="23" t="str">
        <f>IFERROR(VLOOKUP(A979,hoja!$A$2:$E$1370,5,FALSE),0)</f>
        <v>SESQUILÉ</v>
      </c>
      <c r="D979" s="23" t="str">
        <f>IFERROR(VLOOKUP(A979,hoja!A:D,3,FALSE),0)</f>
        <v>1501</v>
      </c>
      <c r="E979" s="23" t="s">
        <v>666</v>
      </c>
      <c r="F979" s="23" t="str">
        <f>IFERROR(VLOOKUP(E979,hoja!$A$2:$E$970,4,FALSE),0)</f>
        <v>COSTA</v>
      </c>
      <c r="G979" s="23" t="str">
        <f>IFERROR(VLOOKUP(E979,hoja!$A$2:$E$970,5,FALSE),0)</f>
        <v>SINCELEJO</v>
      </c>
      <c r="H979" s="103" t="str">
        <f>IFERROR(VLOOKUP(E979,hoja!A:C,3,FALSE),0)</f>
        <v>0382</v>
      </c>
      <c r="I979" s="24" t="str">
        <f t="shared" si="173"/>
        <v>15010382</v>
      </c>
      <c r="J979" s="23">
        <v>50.150000000023283</v>
      </c>
      <c r="K979" s="23">
        <v>916.61400000000003</v>
      </c>
      <c r="L979" s="23" t="str">
        <f t="shared" si="181"/>
        <v>NACIONAL</v>
      </c>
      <c r="M979" s="23" t="s">
        <v>623</v>
      </c>
      <c r="N979" s="23" t="s">
        <v>624</v>
      </c>
      <c r="O979" s="23">
        <f t="shared" si="175"/>
        <v>8</v>
      </c>
      <c r="P979" s="23" t="str">
        <f t="shared" si="174"/>
        <v>15010382Facatativa</v>
      </c>
    </row>
    <row r="980" spans="1:16" ht="14.45" hidden="1">
      <c r="A980" s="26" t="s">
        <v>630</v>
      </c>
      <c r="B980" s="23" t="str">
        <f>IFERROR(VLOOKUP(A980,hoja!$A$2:$E$970,4,FALSE),0)</f>
        <v>CENTRO</v>
      </c>
      <c r="C980" s="23" t="str">
        <f>IFERROR(VLOOKUP(A980,hoja!$A$2:$E$1370,5,FALSE),0)</f>
        <v>SESQUILÉ</v>
      </c>
      <c r="D980" s="23" t="str">
        <f>IFERROR(VLOOKUP(A980,hoja!A:D,3,FALSE),0)</f>
        <v>1501</v>
      </c>
      <c r="E980" s="23" t="s">
        <v>666</v>
      </c>
      <c r="F980" s="23" t="str">
        <f>IFERROR(VLOOKUP(E980,hoja!$A$2:$E$970,4,FALSE),0)</f>
        <v>COSTA</v>
      </c>
      <c r="G980" s="23" t="str">
        <f>IFERROR(VLOOKUP(E980,hoja!$A$2:$E$970,5,FALSE),0)</f>
        <v>SINCELEJO</v>
      </c>
      <c r="H980" s="103" t="str">
        <f>IFERROR(VLOOKUP(E980,hoja!A:C,3,FALSE),0)</f>
        <v>0382</v>
      </c>
      <c r="I980" s="24" t="str">
        <f t="shared" si="173"/>
        <v>15010382</v>
      </c>
      <c r="K980" s="23">
        <v>928</v>
      </c>
      <c r="L980" s="23" t="str">
        <f t="shared" si="181"/>
        <v>NACIONAL</v>
      </c>
      <c r="M980" s="23" t="s">
        <v>674</v>
      </c>
      <c r="N980" s="23" t="s">
        <v>624</v>
      </c>
      <c r="O980" s="23">
        <f t="shared" si="175"/>
        <v>8</v>
      </c>
      <c r="P980" s="23" t="str">
        <f t="shared" si="174"/>
        <v>15010382La Vega</v>
      </c>
    </row>
    <row r="981" spans="1:16" ht="14.45" hidden="1">
      <c r="A981" s="26" t="s">
        <v>630</v>
      </c>
      <c r="B981" s="23" t="str">
        <f>IFERROR(VLOOKUP(A981,hoja!$A$2:$E$970,4,FALSE),0)</f>
        <v>CENTRO</v>
      </c>
      <c r="C981" s="23" t="str">
        <f>IFERROR(VLOOKUP(A981,hoja!$A$2:$E$1370,5,FALSE),0)</f>
        <v>SESQUILÉ</v>
      </c>
      <c r="D981" s="23" t="str">
        <f>IFERROR(VLOOKUP(A981,hoja!A:D,3,FALSE),0)</f>
        <v>1501</v>
      </c>
      <c r="E981" s="23" t="s">
        <v>726</v>
      </c>
      <c r="F981" s="23" t="str">
        <f>IFERROR(VLOOKUP(E981,hoja!$A$2:$E$970,4,FALSE),0)</f>
        <v>OCCIDENTE</v>
      </c>
      <c r="G981" s="23" t="str">
        <f>IFERROR(VLOOKUP(E981,hoja!$A$2:$E$970,5,FALSE),0)</f>
        <v>TUMACO</v>
      </c>
      <c r="H981" s="103" t="str">
        <f>IFERROR(VLOOKUP(E981,hoja!A:C,3,FALSE),0)</f>
        <v>0396</v>
      </c>
      <c r="I981" s="24" t="str">
        <f t="shared" si="173"/>
        <v>15010396</v>
      </c>
      <c r="K981" s="23">
        <v>1159</v>
      </c>
      <c r="L981" s="23" t="str">
        <f t="shared" si="181"/>
        <v>NACIONAL</v>
      </c>
      <c r="M981" s="23" t="s">
        <v>618</v>
      </c>
      <c r="N981" s="23" t="str" cm="1">
        <f t="array" ref="N981">IFERROR(IF(M981="Principal","LES_ACTIVE",LES_INACTIVE),0)</f>
        <v>LES_ACTIVE</v>
      </c>
      <c r="O981" s="23">
        <f t="shared" si="175"/>
        <v>6</v>
      </c>
      <c r="P981" s="23" t="str">
        <f t="shared" si="174"/>
        <v>15010396Principal</v>
      </c>
    </row>
    <row r="982" spans="1:16" ht="14.45" hidden="1">
      <c r="A982" s="26" t="s">
        <v>630</v>
      </c>
      <c r="B982" s="23" t="str">
        <f>IFERROR(VLOOKUP(A982,hoja!$A$2:$E$970,4,FALSE),0)</f>
        <v>CENTRO</v>
      </c>
      <c r="C982" s="23" t="str">
        <f>IFERROR(VLOOKUP(A982,hoja!$A$2:$E$1370,5,FALSE),0)</f>
        <v>SESQUILÉ</v>
      </c>
      <c r="D982" s="23" t="str">
        <f>IFERROR(VLOOKUP(A982,hoja!A:D,3,FALSE),0)</f>
        <v>1501</v>
      </c>
      <c r="E982" s="23" t="s">
        <v>727</v>
      </c>
      <c r="F982" s="23" t="str">
        <f>IFERROR(VLOOKUP(E982,hoja!$A$2:$E$970,4,FALSE),0)</f>
        <v>CENTRO</v>
      </c>
      <c r="G982" s="23" t="str">
        <f>IFERROR(VLOOKUP(E982,hoja!$A$2:$E$970,5,FALSE),0)</f>
        <v>TUNJA</v>
      </c>
      <c r="H982" s="103" t="str">
        <f>IFERROR(VLOOKUP(E982,hoja!A:C,3,FALSE),0)</f>
        <v>0443</v>
      </c>
      <c r="I982" s="24" t="str">
        <f t="shared" si="173"/>
        <v>15010443</v>
      </c>
      <c r="J982" s="23">
        <v>2.2927777776494622</v>
      </c>
      <c r="K982" s="23">
        <v>95.92</v>
      </c>
      <c r="L982" s="23" t="s">
        <v>813</v>
      </c>
      <c r="M982" s="23" t="s">
        <v>618</v>
      </c>
      <c r="N982" s="23" t="str" cm="1">
        <f t="array" ref="N982">IFERROR(IF(M982="Principal","LES_ACTIVE",LES_INACTIVE),0)</f>
        <v>LES_ACTIVE</v>
      </c>
      <c r="O982" s="23">
        <f t="shared" si="175"/>
        <v>25</v>
      </c>
      <c r="P982" s="23" t="str">
        <f t="shared" si="174"/>
        <v>15010443Principal</v>
      </c>
    </row>
    <row r="983" spans="1:16" ht="14.45" hidden="1">
      <c r="A983" s="26" t="s">
        <v>630</v>
      </c>
      <c r="B983" s="23" t="str">
        <f>IFERROR(VLOOKUP(A983,hoja!$A$2:$E$970,4,FALSE),0)</f>
        <v>CENTRO</v>
      </c>
      <c r="C983" s="23" t="str">
        <f>IFERROR(VLOOKUP(A983,hoja!$A$2:$E$1370,5,FALSE),0)</f>
        <v>SESQUILÉ</v>
      </c>
      <c r="D983" s="23" t="str">
        <f>IFERROR(VLOOKUP(A983,hoja!A:D,3,FALSE),0)</f>
        <v>1501</v>
      </c>
      <c r="E983" s="23" t="s">
        <v>728</v>
      </c>
      <c r="F983" s="23" t="str">
        <f>IFERROR(VLOOKUP(E983,hoja!$A$2:$E$970,4,FALSE),0)</f>
        <v>CENTRO</v>
      </c>
      <c r="G983" s="23" t="str">
        <f>IFERROR(VLOOKUP(E983,hoja!$A$2:$E$970,5,FALSE),0)</f>
        <v>VILLETA</v>
      </c>
      <c r="H983" s="103" t="str">
        <f>IFERROR(VLOOKUP(E983,hoja!A:C,3,FALSE),0)</f>
        <v>0025</v>
      </c>
      <c r="I983" s="24" t="str">
        <f t="shared" si="173"/>
        <v>15010025</v>
      </c>
      <c r="J983" s="23">
        <v>4.2495833333814517</v>
      </c>
      <c r="K983" s="23">
        <v>133.79150000000001</v>
      </c>
      <c r="L983" s="23" t="s">
        <v>813</v>
      </c>
      <c r="M983" s="23" t="s">
        <v>618</v>
      </c>
      <c r="N983" s="23" t="str" cm="1">
        <f t="array" ref="N983">IFERROR(IF(M983="Principal","LES_ACTIVE",LES_INACTIVE),0)</f>
        <v>LES_ACTIVE</v>
      </c>
      <c r="O983" s="23">
        <f t="shared" si="175"/>
        <v>25</v>
      </c>
      <c r="P983" s="23" t="str">
        <f t="shared" si="174"/>
        <v>15010025Principal</v>
      </c>
    </row>
    <row r="984" spans="1:16" ht="14.45" hidden="1">
      <c r="A984" s="26" t="s">
        <v>630</v>
      </c>
      <c r="B984" s="23" t="str">
        <f>IFERROR(VLOOKUP(A984,hoja!$A$2:$E$970,4,FALSE),0)</f>
        <v>CENTRO</v>
      </c>
      <c r="C984" s="23" t="str">
        <f>IFERROR(VLOOKUP(A984,hoja!$A$2:$E$1370,5,FALSE),0)</f>
        <v>SESQUILÉ</v>
      </c>
      <c r="D984" s="23" t="str">
        <f>IFERROR(VLOOKUP(A984,hoja!A:D,3,FALSE),0)</f>
        <v>1501</v>
      </c>
      <c r="E984" s="23" t="s">
        <v>729</v>
      </c>
      <c r="F984" s="23" t="str">
        <f>IFERROR(VLOOKUP(E984,hoja!$A$2:$E$970,4,FALSE),0)</f>
        <v>SANTANDER</v>
      </c>
      <c r="G984" s="23" t="str">
        <f>IFERROR(VLOOKUP(E984,hoja!$A$2:$E$970,5,FALSE),0)</f>
        <v>YOPAL</v>
      </c>
      <c r="H984" s="103" t="str">
        <f>IFERROR(VLOOKUP(E984,hoja!A:C,3,FALSE),0)</f>
        <v>0442</v>
      </c>
      <c r="I984" s="24" t="str">
        <f t="shared" si="173"/>
        <v>15010442</v>
      </c>
      <c r="J984" s="23">
        <v>12.999999999941792</v>
      </c>
      <c r="K984" s="23">
        <v>313.11599999999999</v>
      </c>
      <c r="L984" s="23" t="str">
        <f>IF(B984=F984,"REGIONAL","NACIONAL")</f>
        <v>NACIONAL</v>
      </c>
      <c r="M984" s="23" t="s">
        <v>618</v>
      </c>
      <c r="N984" s="23" t="str" cm="1">
        <f t="array" ref="N984">IFERROR(IF(M984="Principal","LES_ACTIVE",LES_INACTIVE),0)</f>
        <v>LES_ACTIVE</v>
      </c>
      <c r="O984" s="23">
        <f t="shared" si="175"/>
        <v>16</v>
      </c>
      <c r="P984" s="23" t="str">
        <f t="shared" si="174"/>
        <v>15010442Principal</v>
      </c>
    </row>
    <row r="985" spans="1:16" ht="14.45" hidden="1">
      <c r="A985" s="26" t="s">
        <v>630</v>
      </c>
      <c r="B985" s="23" t="str">
        <f>IFERROR(VLOOKUP(A985,hoja!$A$2:$E$970,4,FALSE),0)</f>
        <v>CENTRO</v>
      </c>
      <c r="C985" s="23" t="str">
        <f>IFERROR(VLOOKUP(A985,hoja!$A$2:$E$1370,5,FALSE),0)</f>
        <v>SESQUILÉ</v>
      </c>
      <c r="D985" s="23" t="str">
        <f>IFERROR(VLOOKUP(A985,hoja!A:D,3,FALSE),0)</f>
        <v>1501</v>
      </c>
      <c r="E985" s="23" t="s">
        <v>730</v>
      </c>
      <c r="F985" s="23" t="str">
        <f>IFERROR(VLOOKUP(E985,hoja!$A$2:$E$970,4,FALSE),0)</f>
        <v>OCCIDENTE</v>
      </c>
      <c r="G985" s="23" t="str">
        <f>IFERROR(VLOOKUP(E985,hoja!$A$2:$E$970,5,FALSE),0)</f>
        <v>ZARZAL</v>
      </c>
      <c r="H985" s="103" t="str">
        <f>IFERROR(VLOOKUP(E985,hoja!A:C,3,FALSE),0)</f>
        <v>0412</v>
      </c>
      <c r="I985" s="24" t="str">
        <f t="shared" si="173"/>
        <v>15010412</v>
      </c>
      <c r="K985" s="23">
        <v>398</v>
      </c>
      <c r="L985" s="23" t="str">
        <f>IF(B985=F985,"REGIONAL","NACIONAL")</f>
        <v>NACIONAL</v>
      </c>
      <c r="M985" s="23" t="s">
        <v>814</v>
      </c>
      <c r="N985" s="23" t="str" cm="1">
        <f t="array" ref="N985">IFERROR(IF(M985="Principal","LES_ACTIVE",LES_INACTIVE),0)</f>
        <v>LES_ACTIVE</v>
      </c>
      <c r="O985" s="23">
        <f t="shared" si="175"/>
        <v>16</v>
      </c>
      <c r="P985" s="23" t="str">
        <f t="shared" si="174"/>
        <v>15010412PRINCIPAL</v>
      </c>
    </row>
    <row r="986" spans="1:16" ht="14.45" hidden="1">
      <c r="A986" s="26" t="s">
        <v>630</v>
      </c>
      <c r="B986" s="23" t="str">
        <f>IFERROR(VLOOKUP(A986,hoja!$A$2:$E$970,4,FALSE),0)</f>
        <v>CENTRO</v>
      </c>
      <c r="C986" s="23" t="str">
        <f>IFERROR(VLOOKUP(A986,hoja!$A$2:$E$1370,5,FALSE),0)</f>
        <v>SESQUILÉ</v>
      </c>
      <c r="D986" s="23" t="str">
        <f>IFERROR(VLOOKUP(A986,hoja!A:D,3,FALSE),0)</f>
        <v>1501</v>
      </c>
      <c r="E986" s="23" t="s">
        <v>629</v>
      </c>
      <c r="F986" s="23" t="str">
        <f>IFERROR(VLOOKUP(E986,hoja!$A$2:$E$970,4,FALSE),0)</f>
        <v>CENTRO</v>
      </c>
      <c r="G986" s="23" t="str">
        <f>IFERROR(VLOOKUP(E986,hoja!$A$2:$E$970,5,FALSE),0)</f>
        <v>ZIPAQUIRÁ</v>
      </c>
      <c r="H986" s="103" t="str">
        <f>IFERROR(VLOOKUP(E986,hoja!A:C,3,FALSE),0)</f>
        <v>0032</v>
      </c>
      <c r="I986" s="24" t="str">
        <f t="shared" si="173"/>
        <v>15010032</v>
      </c>
      <c r="J986" s="23">
        <v>1.3333333333139308</v>
      </c>
      <c r="K986" s="23">
        <v>33.694499999999998</v>
      </c>
      <c r="L986" s="23" t="s">
        <v>813</v>
      </c>
      <c r="M986" s="23" t="s">
        <v>618</v>
      </c>
      <c r="N986" s="23" t="str" cm="1">
        <f t="array" ref="N986">IFERROR(IF(M986="Principal","LES_ACTIVE",LES_INACTIVE),0)</f>
        <v>LES_ACTIVE</v>
      </c>
      <c r="O986" s="23">
        <f t="shared" si="175"/>
        <v>25</v>
      </c>
      <c r="P986" s="23" t="str">
        <f t="shared" si="174"/>
        <v>15010032Principal</v>
      </c>
    </row>
    <row r="987" spans="1:16" ht="14.45" hidden="1">
      <c r="A987" s="26" t="s">
        <v>630</v>
      </c>
      <c r="B987" s="23" t="str">
        <f>IFERROR(VLOOKUP(A987,hoja!$A$2:$E$970,4,FALSE),0)</f>
        <v>CENTRO</v>
      </c>
      <c r="C987" s="23" t="str">
        <f>IFERROR(VLOOKUP(A987,hoja!$A$2:$E$1370,5,FALSE),0)</f>
        <v>SESQUILÉ</v>
      </c>
      <c r="D987" s="23" t="str">
        <f>IFERROR(VLOOKUP(A987,hoja!A:D,3,FALSE),0)</f>
        <v>1501</v>
      </c>
      <c r="E987" s="23" t="s">
        <v>630</v>
      </c>
      <c r="F987" s="23" t="str">
        <f>IFERROR(VLOOKUP(E987,hoja!$A$2:$E$970,4,FALSE),0)</f>
        <v>CENTRO</v>
      </c>
      <c r="G987" s="23" t="str">
        <f>IFERROR(VLOOKUP(E987,hoja!$A$2:$E$970,5,FALSE),0)</f>
        <v>SESQUILÉ</v>
      </c>
      <c r="H987" s="103" t="str">
        <f>IFERROR(VLOOKUP(E987,hoja!A:C,3,FALSE),0)</f>
        <v>1501</v>
      </c>
      <c r="I987" s="24" t="str">
        <f t="shared" si="173"/>
        <v>15011501</v>
      </c>
      <c r="K987" s="23">
        <v>15</v>
      </c>
      <c r="L987" s="23" t="str">
        <f>IF(B987=F987,"REGIONAL","NACIONAL")</f>
        <v>REGIONAL</v>
      </c>
      <c r="M987" s="23" t="s">
        <v>618</v>
      </c>
      <c r="N987" s="23" t="str" cm="1">
        <f t="array" ref="N987">IFERROR(IF(M987="Principal","LES_ACTIVE",LES_INACTIVE),0)</f>
        <v>LES_ACTIVE</v>
      </c>
      <c r="O987" s="23">
        <f t="shared" si="175"/>
        <v>25</v>
      </c>
      <c r="P987" s="23" t="str">
        <f t="shared" si="174"/>
        <v>15011501Principal</v>
      </c>
    </row>
    <row r="988" spans="1:16" ht="14.45" hidden="1">
      <c r="A988" s="26" t="s">
        <v>630</v>
      </c>
      <c r="B988" s="23" t="str">
        <f>IFERROR(VLOOKUP(A988,hoja!$A$2:$E$970,4,FALSE),0)</f>
        <v>CENTRO</v>
      </c>
      <c r="C988" s="23" t="str">
        <f>IFERROR(VLOOKUP(A988,hoja!$A$2:$E$1370,5,FALSE),0)</f>
        <v>SESQUILÉ</v>
      </c>
      <c r="D988" s="23" t="str">
        <f>IFERROR(VLOOKUP(A988,hoja!A:D,3,FALSE),0)</f>
        <v>1501</v>
      </c>
      <c r="E988" s="23" t="s">
        <v>751</v>
      </c>
      <c r="F988" s="23" t="str">
        <f>IFERROR(VLOOKUP(E988,hoja!$A$2:$E$970,4,FALSE),0)</f>
        <v>CENTRO</v>
      </c>
      <c r="G988" s="23" t="str">
        <f>IFERROR(VLOOKUP(E988,hoja!$A$2:$E$970,5,FALSE),0)</f>
        <v>BOGOTÁ</v>
      </c>
      <c r="H988" s="103" t="str">
        <f>IFERROR(VLOOKUP(E988,hoja!A:C,3,FALSE),0)</f>
        <v>0002A</v>
      </c>
      <c r="I988" s="24" t="str">
        <f t="shared" si="173"/>
        <v>15010002A</v>
      </c>
      <c r="J988" s="23">
        <v>2.1000000001222361</v>
      </c>
      <c r="K988" s="23">
        <v>60.42</v>
      </c>
      <c r="L988" s="23" t="s">
        <v>813</v>
      </c>
      <c r="M988" s="23" t="s">
        <v>618</v>
      </c>
      <c r="N988" s="23" t="str" cm="1">
        <f t="array" ref="N988">IFERROR(IF(M988="Principal","LES_ACTIVE",LES_INACTIVE),0)</f>
        <v>LES_ACTIVE</v>
      </c>
      <c r="O988" s="23">
        <f t="shared" si="175"/>
        <v>25</v>
      </c>
      <c r="P988" s="23" t="str">
        <f t="shared" si="174"/>
        <v>15010002APrincipal</v>
      </c>
    </row>
    <row r="989" spans="1:16" ht="14.45" hidden="1">
      <c r="A989" s="26" t="s">
        <v>630</v>
      </c>
      <c r="B989" s="23" t="str">
        <f>IFERROR(VLOOKUP(A989,hoja!$A$2:$E$970,4,FALSE),0)</f>
        <v>CENTRO</v>
      </c>
      <c r="C989" s="23" t="str">
        <f>IFERROR(VLOOKUP(A989,hoja!$A$2:$E$1370,5,FALSE),0)</f>
        <v>SESQUILÉ</v>
      </c>
      <c r="D989" s="23" t="str">
        <f>IFERROR(VLOOKUP(A989,hoja!A:D,3,FALSE),0)</f>
        <v>1501</v>
      </c>
      <c r="E989" s="23" t="s">
        <v>633</v>
      </c>
      <c r="F989" s="23" t="str">
        <f>IFERROR(VLOOKUP(E989,hoja!$A$2:$E$970,4,FALSE),0)</f>
        <v>CENTRO</v>
      </c>
      <c r="G989" s="23" t="str">
        <f>IFERROR(VLOOKUP(E989,hoja!$A$2:$E$970,5,FALSE),0)</f>
        <v>BOGOTÁ</v>
      </c>
      <c r="H989" s="103" t="str">
        <f>IFERROR(VLOOKUP(E989,hoja!A:C,3,FALSE),0)</f>
        <v>0002</v>
      </c>
      <c r="I989" s="24" t="str">
        <f t="shared" si="173"/>
        <v>15010002</v>
      </c>
      <c r="J989" s="23">
        <v>1.8537500000093132</v>
      </c>
      <c r="K989" s="23">
        <v>59.736499999999999</v>
      </c>
      <c r="L989" s="23" t="s">
        <v>813</v>
      </c>
      <c r="M989" s="23" t="s">
        <v>618</v>
      </c>
      <c r="N989" s="23" t="str" cm="1">
        <f t="array" ref="N989">IFERROR(IF(M989="Principal","LES_ACTIVE",LES_INACTIVE),0)</f>
        <v>LES_ACTIVE</v>
      </c>
      <c r="O989" s="23">
        <f t="shared" si="175"/>
        <v>25</v>
      </c>
      <c r="P989" s="23" t="str">
        <f t="shared" si="174"/>
        <v>15010002Principal</v>
      </c>
    </row>
    <row r="990" spans="1:16" ht="14.45" hidden="1">
      <c r="A990" s="26" t="s">
        <v>630</v>
      </c>
      <c r="B990" s="23" t="str">
        <f>IFERROR(VLOOKUP(A990,hoja!$A$2:$E$970,4,FALSE),0)</f>
        <v>CENTRO</v>
      </c>
      <c r="C990" s="23" t="str">
        <f>IFERROR(VLOOKUP(A990,hoja!$A$2:$E$1370,5,FALSE),0)</f>
        <v>SESQUILÉ</v>
      </c>
      <c r="D990" s="23" t="str">
        <f>IFERROR(VLOOKUP(A990,hoja!A:D,3,FALSE),0)</f>
        <v>1501</v>
      </c>
      <c r="E990" s="23" t="s">
        <v>634</v>
      </c>
      <c r="F990" s="23" t="str">
        <f>IFERROR(VLOOKUP(E990,hoja!$A$2:$E$970,4,FALSE),0)</f>
        <v>CENTRO</v>
      </c>
      <c r="G990" s="23" t="str">
        <f>IFERROR(VLOOKUP(E990,hoja!$A$2:$E$970,5,FALSE),0)</f>
        <v>BOGOTÁ</v>
      </c>
      <c r="H990" s="103" t="str">
        <f>IFERROR(VLOOKUP(E990,hoja!A:C,3,FALSE),0)</f>
        <v>0011</v>
      </c>
      <c r="I990" s="24" t="str">
        <f t="shared" si="173"/>
        <v>15010011</v>
      </c>
      <c r="J990" s="23">
        <v>1.8833333333604969</v>
      </c>
      <c r="K990" s="23">
        <v>66.108999999999995</v>
      </c>
      <c r="L990" s="23" t="s">
        <v>813</v>
      </c>
      <c r="M990" s="23" t="s">
        <v>618</v>
      </c>
      <c r="N990" s="23" t="str" cm="1">
        <f t="array" ref="N990">IFERROR(IF(M990="Principal","LES_ACTIVE",LES_INACTIVE),0)</f>
        <v>LES_ACTIVE</v>
      </c>
      <c r="O990" s="23">
        <f t="shared" si="175"/>
        <v>25</v>
      </c>
      <c r="P990" s="23" t="str">
        <f t="shared" si="174"/>
        <v>15010011Principal</v>
      </c>
    </row>
    <row r="991" spans="1:16" ht="14.45" hidden="1">
      <c r="A991" s="26" t="s">
        <v>630</v>
      </c>
      <c r="B991" s="23" t="str">
        <f>IFERROR(VLOOKUP(A991,hoja!$A$2:$E$970,4,FALSE),0)</f>
        <v>CENTRO</v>
      </c>
      <c r="C991" s="23" t="str">
        <f>IFERROR(VLOOKUP(A991,hoja!$A$2:$E$1370,5,FALSE),0)</f>
        <v>SESQUILÉ</v>
      </c>
      <c r="D991" s="23" t="str">
        <f>IFERROR(VLOOKUP(A991,hoja!A:D,3,FALSE),0)</f>
        <v>1501</v>
      </c>
      <c r="E991" s="23" t="s">
        <v>686</v>
      </c>
      <c r="F991" s="23" t="str">
        <f>IFERROR(VLOOKUP(E991,hoja!$A$2:$E$970,4,FALSE),0)</f>
        <v>SANTANDER</v>
      </c>
      <c r="G991" s="23" t="str">
        <f>IFERROR(VLOOKUP(E991,hoja!$A$2:$E$970,5,FALSE),0)</f>
        <v>BARRANCABERMEJA</v>
      </c>
      <c r="H991" s="103" t="str">
        <f>IFERROR(VLOOKUP(E991,hoja!A:C,3,FALSE),0)</f>
        <v>0424</v>
      </c>
      <c r="I991" s="24" t="str">
        <f t="shared" si="173"/>
        <v>15010424</v>
      </c>
      <c r="J991" s="23">
        <v>21.199999999953434</v>
      </c>
      <c r="K991" s="23">
        <v>480</v>
      </c>
      <c r="L991" s="23" t="str">
        <f>IF(B991=F991,"REGIONAL","NACIONAL")</f>
        <v>NACIONAL</v>
      </c>
      <c r="M991" s="23" t="s">
        <v>618</v>
      </c>
      <c r="N991" s="23" t="str" cm="1">
        <f t="array" ref="N991">IFERROR(IF(M991="Principal","LES_ACTIVE",LES_INACTIVE),0)</f>
        <v>LES_ACTIVE</v>
      </c>
      <c r="O991" s="23">
        <f t="shared" si="175"/>
        <v>16</v>
      </c>
      <c r="P991" s="23" t="str">
        <f t="shared" si="174"/>
        <v>15010424Principal</v>
      </c>
    </row>
    <row r="992" spans="1:16" ht="14.45" hidden="1">
      <c r="A992" s="26" t="s">
        <v>630</v>
      </c>
      <c r="B992" s="23" t="str">
        <f>IFERROR(VLOOKUP(A992,hoja!$A$2:$E$970,4,FALSE),0)</f>
        <v>CENTRO</v>
      </c>
      <c r="C992" s="23" t="str">
        <f>IFERROR(VLOOKUP(A992,hoja!$A$2:$E$1370,5,FALSE),0)</f>
        <v>SESQUILÉ</v>
      </c>
      <c r="D992" s="23" t="str">
        <f>IFERROR(VLOOKUP(A992,hoja!A:D,3,FALSE),0)</f>
        <v>1501</v>
      </c>
      <c r="E992" s="23" t="s">
        <v>635</v>
      </c>
      <c r="F992" s="23" t="str">
        <f>IFERROR(VLOOKUP(E992,hoja!$A$2:$E$970,4,FALSE),0)</f>
        <v>CENTRO</v>
      </c>
      <c r="G992" s="23" t="str">
        <f>IFERROR(VLOOKUP(E992,hoja!$A$2:$E$970,5,FALSE),0)</f>
        <v>BOGOTÁ</v>
      </c>
      <c r="H992" s="103" t="str">
        <f>IFERROR(VLOOKUP(E992,hoja!A:C,3,FALSE),0)</f>
        <v>0021</v>
      </c>
      <c r="I992" s="24" t="str">
        <f t="shared" si="173"/>
        <v>15010021</v>
      </c>
      <c r="J992" s="23">
        <v>1.7191666666476522</v>
      </c>
      <c r="K992" s="23">
        <v>62.494</v>
      </c>
      <c r="L992" s="23" t="s">
        <v>813</v>
      </c>
      <c r="M992" s="23" t="s">
        <v>618</v>
      </c>
      <c r="N992" s="23" t="str" cm="1">
        <f t="array" ref="N992">IFERROR(IF(M992="Principal","LES_ACTIVE",LES_INACTIVE),0)</f>
        <v>LES_ACTIVE</v>
      </c>
      <c r="O992" s="23">
        <f t="shared" si="175"/>
        <v>25</v>
      </c>
      <c r="P992" s="23" t="str">
        <f t="shared" si="174"/>
        <v>15010021Principal</v>
      </c>
    </row>
    <row r="993" spans="1:16" ht="14.45" hidden="1">
      <c r="A993" s="26" t="s">
        <v>630</v>
      </c>
      <c r="B993" s="23" t="str">
        <f>IFERROR(VLOOKUP(A993,hoja!$A$2:$E$970,4,FALSE),0)</f>
        <v>CENTRO</v>
      </c>
      <c r="C993" s="23" t="str">
        <f>IFERROR(VLOOKUP(A993,hoja!$A$2:$E$1370,5,FALSE),0)</f>
        <v>SESQUILÉ</v>
      </c>
      <c r="D993" s="23" t="str">
        <f>IFERROR(VLOOKUP(A993,hoja!A:D,3,FALSE),0)</f>
        <v>1501</v>
      </c>
      <c r="E993" s="23" t="s">
        <v>731</v>
      </c>
      <c r="F993" s="23" t="str">
        <f>IFERROR(VLOOKUP(E993,hoja!$A$2:$E$970,4,FALSE),0)</f>
        <v>SANTANDER</v>
      </c>
      <c r="G993" s="23" t="str">
        <f>IFERROR(VLOOKUP(E993,hoja!$A$2:$E$970,5,FALSE),0)</f>
        <v>CÚCUTA</v>
      </c>
      <c r="H993" s="103" t="str">
        <f>IFERROR(VLOOKUP(E993,hoja!A:C,3,FALSE),0)</f>
        <v>0438</v>
      </c>
      <c r="I993" s="24" t="str">
        <f t="shared" si="173"/>
        <v>15010438</v>
      </c>
      <c r="J993" s="23">
        <v>33.650000000023283</v>
      </c>
      <c r="K993" s="23">
        <v>601.40800000000002</v>
      </c>
      <c r="L993" s="23" t="str">
        <f>IF(B993=F993,"REGIONAL","NACIONAL")</f>
        <v>NACIONAL</v>
      </c>
      <c r="M993" s="23" t="s">
        <v>618</v>
      </c>
      <c r="N993" s="23" t="str" cm="1">
        <f t="array" ref="N993">IFERROR(IF(M993="Principal","LES_ACTIVE",LES_INACTIVE),0)</f>
        <v>LES_ACTIVE</v>
      </c>
      <c r="O993" s="23">
        <f t="shared" si="175"/>
        <v>12</v>
      </c>
      <c r="P993" s="23" t="str">
        <f t="shared" si="174"/>
        <v>15010438Principal</v>
      </c>
    </row>
    <row r="994" spans="1:16" ht="14.45" hidden="1">
      <c r="A994" s="26" t="s">
        <v>630</v>
      </c>
      <c r="B994" s="23" t="str">
        <f>IFERROR(VLOOKUP(A994,hoja!$A$2:$E$970,4,FALSE),0)</f>
        <v>CENTRO</v>
      </c>
      <c r="C994" s="23" t="str">
        <f>IFERROR(VLOOKUP(A994,hoja!$A$2:$E$1370,5,FALSE),0)</f>
        <v>SESQUILÉ</v>
      </c>
      <c r="D994" s="23" t="str">
        <f>IFERROR(VLOOKUP(A994,hoja!A:D,3,FALSE),0)</f>
        <v>1501</v>
      </c>
      <c r="E994" s="23" t="s">
        <v>636</v>
      </c>
      <c r="F994" s="23" t="str">
        <f>IFERROR(VLOOKUP(E994,hoja!$A$2:$E$970,4,FALSE),0)</f>
        <v>CENTRO</v>
      </c>
      <c r="G994" s="23" t="str">
        <f>IFERROR(VLOOKUP(E994,hoja!$A$2:$E$970,5,FALSE),0)</f>
        <v>DUITAMA</v>
      </c>
      <c r="H994" s="103" t="str">
        <f>IFERROR(VLOOKUP(E994,hoja!A:C,3,FALSE),0)</f>
        <v>0441</v>
      </c>
      <c r="I994" s="24" t="str">
        <f t="shared" si="173"/>
        <v>15010441</v>
      </c>
      <c r="J994" s="23">
        <v>3.2999999999301508</v>
      </c>
      <c r="K994" s="23">
        <v>146.03749999999999</v>
      </c>
      <c r="L994" s="23" t="s">
        <v>813</v>
      </c>
      <c r="M994" s="23" t="s">
        <v>618</v>
      </c>
      <c r="N994" s="23" t="str" cm="1">
        <f t="array" ref="N994">IFERROR(IF(M994="Principal","LES_ACTIVE",LES_INACTIVE),0)</f>
        <v>LES_ACTIVE</v>
      </c>
      <c r="O994" s="23">
        <v>50</v>
      </c>
      <c r="P994" s="23" t="str">
        <f t="shared" si="174"/>
        <v>15010441Principal</v>
      </c>
    </row>
    <row r="995" spans="1:16" ht="14.45" hidden="1">
      <c r="A995" s="26" t="s">
        <v>630</v>
      </c>
      <c r="B995" s="23" t="str">
        <f>IFERROR(VLOOKUP(A995,hoja!$A$2:$E$970,4,FALSE),0)</f>
        <v>CENTRO</v>
      </c>
      <c r="C995" s="23" t="str">
        <f>IFERROR(VLOOKUP(A995,hoja!$A$2:$E$1370,5,FALSE),0)</f>
        <v>SESQUILÉ</v>
      </c>
      <c r="D995" s="23" t="str">
        <f>IFERROR(VLOOKUP(A995,hoja!A:D,3,FALSE),0)</f>
        <v>1501</v>
      </c>
      <c r="E995" s="23" t="s">
        <v>732</v>
      </c>
      <c r="F995" s="23" t="str">
        <f>IFERROR(VLOOKUP(E995,hoja!$A$2:$E$970,4,FALSE),0)</f>
        <v>CENTRO</v>
      </c>
      <c r="G995" s="23" t="str">
        <f>IFERROR(VLOOKUP(E995,hoja!$A$2:$E$970,5,FALSE),0)</f>
        <v>IBAGUÉ</v>
      </c>
      <c r="H995" s="103" t="str">
        <f>IFERROR(VLOOKUP(E995,hoja!A:C,3,FALSE),0)</f>
        <v>0389</v>
      </c>
      <c r="I995" s="24" t="str">
        <f t="shared" si="173"/>
        <v>15010389</v>
      </c>
      <c r="J995" s="23">
        <v>7.7999999999301508</v>
      </c>
      <c r="K995" s="23">
        <v>234.57599999999999</v>
      </c>
      <c r="L995" s="23" t="s">
        <v>813</v>
      </c>
      <c r="M995" s="23" t="s">
        <v>618</v>
      </c>
      <c r="N995" s="23" t="str" cm="1">
        <f t="array" ref="N995">IFERROR(IF(M995="Principal","LES_ACTIVE",LES_INACTIVE),0)</f>
        <v>LES_ACTIVE</v>
      </c>
      <c r="O995" s="23">
        <f t="shared" si="175"/>
        <v>25</v>
      </c>
      <c r="P995" s="23" t="str">
        <f t="shared" si="174"/>
        <v>15010389Principal</v>
      </c>
    </row>
    <row r="996" spans="1:16" ht="14.45" hidden="1">
      <c r="A996" s="26" t="s">
        <v>630</v>
      </c>
      <c r="B996" s="23" t="str">
        <f>IFERROR(VLOOKUP(A996,hoja!$A$2:$E$970,4,FALSE),0)</f>
        <v>CENTRO</v>
      </c>
      <c r="C996" s="23" t="str">
        <f>IFERROR(VLOOKUP(A996,hoja!$A$2:$E$1370,5,FALSE),0)</f>
        <v>SESQUILÉ</v>
      </c>
      <c r="D996" s="23" t="str">
        <f>IFERROR(VLOOKUP(A996,hoja!A:D,3,FALSE),0)</f>
        <v>1501</v>
      </c>
      <c r="E996" s="23" t="s">
        <v>667</v>
      </c>
      <c r="F996" s="23" t="str">
        <f>IFERROR(VLOOKUP(E996,hoja!$A$2:$E$970,4,FALSE),0)</f>
        <v>COSTA</v>
      </c>
      <c r="G996" s="23" t="str">
        <f>IFERROR(VLOOKUP(E996,hoja!$A$2:$E$970,5,FALSE),0)</f>
        <v>MONTERÍA</v>
      </c>
      <c r="H996" s="103" t="str">
        <f>IFERROR(VLOOKUP(E996,hoja!A:C,3,FALSE),0)</f>
        <v>0381</v>
      </c>
      <c r="I996" s="24" t="str">
        <f t="shared" si="173"/>
        <v>15010381</v>
      </c>
      <c r="J996" s="23">
        <v>53.691666666622041</v>
      </c>
      <c r="K996" s="23">
        <v>871.75350000000003</v>
      </c>
      <c r="L996" s="23" t="str">
        <f>IF(B996=F996,"REGIONAL","NACIONAL")</f>
        <v>NACIONAL</v>
      </c>
      <c r="M996" s="23" t="s">
        <v>623</v>
      </c>
      <c r="N996" s="23" t="s">
        <v>624</v>
      </c>
      <c r="O996" s="23">
        <f t="shared" si="175"/>
        <v>8</v>
      </c>
      <c r="P996" s="23" t="str">
        <f t="shared" si="174"/>
        <v>15010381Facatativa</v>
      </c>
    </row>
    <row r="997" spans="1:16" ht="14.45" hidden="1">
      <c r="A997" s="26" t="s">
        <v>630</v>
      </c>
      <c r="B997" s="23" t="str">
        <f>IFERROR(VLOOKUP(A997,hoja!$A$2:$E$970,4,FALSE),0)</f>
        <v>CENTRO</v>
      </c>
      <c r="C997" s="23" t="str">
        <f>IFERROR(VLOOKUP(A997,hoja!$A$2:$E$1370,5,FALSE),0)</f>
        <v>SESQUILÉ</v>
      </c>
      <c r="D997" s="23" t="str">
        <f>IFERROR(VLOOKUP(A997,hoja!A:D,3,FALSE),0)</f>
        <v>1501</v>
      </c>
      <c r="E997" s="23" t="s">
        <v>667</v>
      </c>
      <c r="F997" s="23" t="str">
        <f>IFERROR(VLOOKUP(E997,hoja!$A$2:$E$970,4,FALSE),0)</f>
        <v>COSTA</v>
      </c>
      <c r="G997" s="23" t="str">
        <f>IFERROR(VLOOKUP(E997,hoja!$A$2:$E$970,5,FALSE),0)</f>
        <v>MONTERÍA</v>
      </c>
      <c r="H997" s="103" t="str">
        <f>IFERROR(VLOOKUP(E997,hoja!A:C,3,FALSE),0)</f>
        <v>0381</v>
      </c>
      <c r="I997" s="24" t="str">
        <f t="shared" si="173"/>
        <v>15010381</v>
      </c>
      <c r="K997" s="23">
        <v>874</v>
      </c>
      <c r="L997" s="23" t="str">
        <f>IF(B997=F997,"REGIONAL","NACIONAL")</f>
        <v>NACIONAL</v>
      </c>
      <c r="M997" s="23" t="s">
        <v>674</v>
      </c>
      <c r="N997" s="23" t="s">
        <v>624</v>
      </c>
      <c r="O997" s="23">
        <f t="shared" si="175"/>
        <v>8</v>
      </c>
      <c r="P997" s="23" t="str">
        <f t="shared" si="174"/>
        <v>15010381La Vega</v>
      </c>
    </row>
    <row r="998" spans="1:16" ht="14.45" hidden="1">
      <c r="A998" s="26" t="s">
        <v>630</v>
      </c>
      <c r="B998" s="23" t="str">
        <f>IFERROR(VLOOKUP(A998,hoja!$A$2:$E$970,4,FALSE),0)</f>
        <v>CENTRO</v>
      </c>
      <c r="C998" s="23" t="str">
        <f>IFERROR(VLOOKUP(A998,hoja!$A$2:$E$1370,5,FALSE),0)</f>
        <v>SESQUILÉ</v>
      </c>
      <c r="D998" s="23" t="str">
        <f>IFERROR(VLOOKUP(A998,hoja!A:D,3,FALSE),0)</f>
        <v>1501</v>
      </c>
      <c r="E998" s="23" t="s">
        <v>679</v>
      </c>
      <c r="F998" s="23" t="str">
        <f>IFERROR(VLOOKUP(E998,hoja!$A$2:$E$970,4,FALSE),0)</f>
        <v>CENTRO</v>
      </c>
      <c r="G998" s="23" t="str">
        <f>IFERROR(VLOOKUP(E998,hoja!$A$2:$E$970,5,FALSE),0)</f>
        <v>NEIVA</v>
      </c>
      <c r="H998" s="103" t="str">
        <f>IFERROR(VLOOKUP(E998,hoja!A:C,3,FALSE),0)</f>
        <v>0385</v>
      </c>
      <c r="I998" s="24" t="str">
        <f t="shared" si="173"/>
        <v>15010385</v>
      </c>
      <c r="J998" s="23">
        <v>11.816666666592937</v>
      </c>
      <c r="K998" s="23">
        <v>369.75400000000002</v>
      </c>
      <c r="L998" s="23" t="str">
        <f t="shared" ref="L998:L1006" si="182">IF(B998=F998,"REGIONAL","NACIONAL")</f>
        <v>REGIONAL</v>
      </c>
      <c r="M998" s="23" t="s">
        <v>618</v>
      </c>
      <c r="N998" s="23" t="str" cm="1">
        <f t="array" ref="N998">IFERROR(IF(M998="Principal","LES_ACTIVE",LES_INACTIVE),0)</f>
        <v>LES_ACTIVE</v>
      </c>
      <c r="O998" s="23">
        <f t="shared" si="175"/>
        <v>16</v>
      </c>
      <c r="P998" s="23" t="str">
        <f t="shared" si="174"/>
        <v>15010385Principal</v>
      </c>
    </row>
    <row r="999" spans="1:16" ht="14.45" hidden="1">
      <c r="A999" s="26" t="s">
        <v>630</v>
      </c>
      <c r="B999" s="23" t="str">
        <f>IFERROR(VLOOKUP(A999,hoja!$A$2:$E$970,4,FALSE),0)</f>
        <v>CENTRO</v>
      </c>
      <c r="C999" s="23" t="str">
        <f>IFERROR(VLOOKUP(A999,hoja!$A$2:$E$1370,5,FALSE),0)</f>
        <v>SESQUILÉ</v>
      </c>
      <c r="D999" s="23" t="str">
        <f>IFERROR(VLOOKUP(A999,hoja!A:D,3,FALSE),0)</f>
        <v>1501</v>
      </c>
      <c r="E999" s="23" t="s">
        <v>733</v>
      </c>
      <c r="F999" s="23" t="str">
        <f>IFERROR(VLOOKUP(E999,hoja!$A$2:$E$970,4,FALSE),0)</f>
        <v>OCCIDENTE</v>
      </c>
      <c r="G999" s="23" t="str">
        <f>IFERROR(VLOOKUP(E999,hoja!$A$2:$E$970,5,FALSE),0)</f>
        <v>PASTO</v>
      </c>
      <c r="H999" s="103" t="str">
        <f>IFERROR(VLOOKUP(E999,hoja!A:C,3,FALSE),0)</f>
        <v>0395</v>
      </c>
      <c r="I999" s="24" t="str">
        <f t="shared" si="173"/>
        <v>15010395</v>
      </c>
      <c r="J999" s="23">
        <v>59.416111111175269</v>
      </c>
      <c r="K999" s="23">
        <v>903</v>
      </c>
      <c r="L999" s="23" t="str">
        <f>IF(B999=F999,"REGIONAL","NACIONAL")</f>
        <v>NACIONAL</v>
      </c>
      <c r="M999" s="23" t="s">
        <v>618</v>
      </c>
      <c r="N999" s="23" t="str" cm="1">
        <f t="array" ref="N999">IFERROR(IF(M999="Principal","LES_ACTIVE",LES_INACTIVE),0)</f>
        <v>LES_ACTIVE</v>
      </c>
      <c r="O999" s="23">
        <f t="shared" si="175"/>
        <v>8</v>
      </c>
      <c r="P999" s="23" t="str">
        <f t="shared" si="174"/>
        <v>15010395Principal</v>
      </c>
    </row>
    <row r="1000" spans="1:16" ht="14.45" hidden="1">
      <c r="A1000" s="26" t="s">
        <v>630</v>
      </c>
      <c r="B1000" s="23" t="str">
        <f>IFERROR(VLOOKUP(A1000,hoja!$A$2:$E$970,4,FALSE),0)</f>
        <v>CENTRO</v>
      </c>
      <c r="C1000" s="23" t="str">
        <f>IFERROR(VLOOKUP(A1000,hoja!$A$2:$E$1370,5,FALSE),0)</f>
        <v>SESQUILÉ</v>
      </c>
      <c r="D1000" s="23" t="str">
        <f>IFERROR(VLOOKUP(A1000,hoja!A:D,3,FALSE),0)</f>
        <v>1501</v>
      </c>
      <c r="E1000" s="23" t="s">
        <v>637</v>
      </c>
      <c r="F1000" s="23" t="str">
        <f>IFERROR(VLOOKUP(E1000,hoja!$A$2:$E$970,4,FALSE),0)</f>
        <v>SANTANDER</v>
      </c>
      <c r="G1000" s="23" t="str">
        <f>IFERROR(VLOOKUP(E1000,hoja!$A$2:$E$970,5,FALSE),0)</f>
        <v>PIEDECUESTA</v>
      </c>
      <c r="H1000" s="103" t="str">
        <f>IFERROR(VLOOKUP(E1000,hoja!A:C,3,FALSE),0)</f>
        <v>0422</v>
      </c>
      <c r="I1000" s="24" t="str">
        <f t="shared" si="173"/>
        <v>15010422</v>
      </c>
      <c r="J1000" s="23">
        <v>13.716666666674428</v>
      </c>
      <c r="K1000" s="23">
        <v>365.90499999999997</v>
      </c>
      <c r="L1000" s="23" t="str">
        <f t="shared" ref="L1000:L1002" si="183">IF(B1000=F1000,"REGIONAL","NACIONAL")</f>
        <v>NACIONAL</v>
      </c>
      <c r="M1000" s="23" t="s">
        <v>618</v>
      </c>
      <c r="N1000" s="23" t="str" cm="1">
        <f t="array" ref="N1000">IFERROR(IF(M1000="Principal","LES_ACTIVE",LES_INACTIVE),0)</f>
        <v>LES_ACTIVE</v>
      </c>
      <c r="O1000" s="23">
        <f t="shared" si="175"/>
        <v>16</v>
      </c>
      <c r="P1000" s="23" t="str">
        <f t="shared" si="174"/>
        <v>15010422Principal</v>
      </c>
    </row>
    <row r="1001" spans="1:16" ht="14.45" hidden="1">
      <c r="A1001" s="26" t="s">
        <v>630</v>
      </c>
      <c r="B1001" s="23" t="str">
        <f>IFERROR(VLOOKUP(A1001,hoja!$A$2:$E$970,4,FALSE),0)</f>
        <v>CENTRO</v>
      </c>
      <c r="C1001" s="23" t="str">
        <f>IFERROR(VLOOKUP(A1001,hoja!$A$2:$E$1370,5,FALSE),0)</f>
        <v>SESQUILÉ</v>
      </c>
      <c r="D1001" s="23" t="str">
        <f>IFERROR(VLOOKUP(A1001,hoja!A:D,3,FALSE),0)</f>
        <v>1501</v>
      </c>
      <c r="E1001" s="23" t="s">
        <v>668</v>
      </c>
      <c r="F1001" s="23" t="str">
        <f>IFERROR(VLOOKUP(E1001,hoja!$A$2:$E$970,4,FALSE),0)</f>
        <v>COSTA</v>
      </c>
      <c r="G1001" s="23" t="str">
        <f>IFERROR(VLOOKUP(E1001,hoja!$A$2:$E$970,5,FALSE),0)</f>
        <v>VALLEDUPAR</v>
      </c>
      <c r="H1001" s="103" t="str">
        <f>IFERROR(VLOOKUP(E1001,hoja!A:C,3,FALSE),0)</f>
        <v>0447</v>
      </c>
      <c r="I1001" s="24" t="str">
        <f t="shared" si="173"/>
        <v>15010447</v>
      </c>
      <c r="J1001" s="23">
        <v>44.200000000011642</v>
      </c>
      <c r="K1001" s="23">
        <v>845</v>
      </c>
      <c r="L1001" s="23" t="str">
        <f t="shared" si="183"/>
        <v>NACIONAL</v>
      </c>
      <c r="M1001" s="23" t="s">
        <v>618</v>
      </c>
      <c r="N1001" s="23" t="str" cm="1">
        <f t="array" ref="N1001">IFERROR(IF(M1001="Principal","LES_ACTIVE",LES_INACTIVE),0)</f>
        <v>LES_ACTIVE</v>
      </c>
      <c r="O1001" s="23">
        <f t="shared" si="175"/>
        <v>8</v>
      </c>
      <c r="P1001" s="23" t="str">
        <f t="shared" si="174"/>
        <v>15010447Principal</v>
      </c>
    </row>
    <row r="1002" spans="1:16" ht="14.45" hidden="1">
      <c r="A1002" s="26" t="s">
        <v>630</v>
      </c>
      <c r="B1002" s="23" t="str">
        <f>IFERROR(VLOOKUP(A1002,hoja!$A$2:$E$970,4,FALSE),0)</f>
        <v>CENTRO</v>
      </c>
      <c r="C1002" s="23" t="str">
        <f>IFERROR(VLOOKUP(A1002,hoja!$A$2:$E$1370,5,FALSE),0)</f>
        <v>SESQUILÉ</v>
      </c>
      <c r="D1002" s="23" t="str">
        <f>IFERROR(VLOOKUP(A1002,hoja!A:D,3,FALSE),0)</f>
        <v>1501</v>
      </c>
      <c r="E1002" s="23" t="s">
        <v>668</v>
      </c>
      <c r="F1002" s="23" t="str">
        <f>IFERROR(VLOOKUP(E1002,hoja!$A$2:$E$970,4,FALSE),0)</f>
        <v>COSTA</v>
      </c>
      <c r="G1002" s="23" t="str">
        <f>IFERROR(VLOOKUP(E1002,hoja!$A$2:$E$970,5,FALSE),0)</f>
        <v>VALLEDUPAR</v>
      </c>
      <c r="H1002" s="103" t="str">
        <f>IFERROR(VLOOKUP(E1002,hoja!A:C,3,FALSE),0)</f>
        <v>0447</v>
      </c>
      <c r="I1002" s="24" t="str">
        <f t="shared" si="173"/>
        <v>15010447</v>
      </c>
      <c r="K1002" s="23">
        <v>911</v>
      </c>
      <c r="L1002" s="23" t="str">
        <f t="shared" si="183"/>
        <v>NACIONAL</v>
      </c>
      <c r="M1002" s="23" t="s">
        <v>696</v>
      </c>
      <c r="N1002" s="23" t="s">
        <v>622</v>
      </c>
      <c r="O1002" s="23">
        <f t="shared" si="175"/>
        <v>8</v>
      </c>
      <c r="P1002" s="23" t="str">
        <f t="shared" si="174"/>
        <v>15010447Magdalena Medio</v>
      </c>
    </row>
    <row r="1003" spans="1:16" ht="14.45" hidden="1">
      <c r="A1003" s="26" t="s">
        <v>630</v>
      </c>
      <c r="B1003" s="23" t="str">
        <f>IFERROR(VLOOKUP(A1003,hoja!$A$2:$E$970,4,FALSE),0)</f>
        <v>CENTRO</v>
      </c>
      <c r="C1003" s="23" t="str">
        <f>IFERROR(VLOOKUP(A1003,hoja!$A$2:$E$1370,5,FALSE),0)</f>
        <v>SESQUILÉ</v>
      </c>
      <c r="D1003" s="23" t="str">
        <f>IFERROR(VLOOKUP(A1003,hoja!A:D,3,FALSE),0)</f>
        <v>1501</v>
      </c>
      <c r="E1003" s="23" t="s">
        <v>681</v>
      </c>
      <c r="F1003" s="23" t="str">
        <f>IFERROR(VLOOKUP(E1003,hoja!$A$2:$E$970,4,FALSE),0)</f>
        <v>CENTRO</v>
      </c>
      <c r="G1003" s="23" t="str">
        <f>IFERROR(VLOOKUP(E1003,hoja!$A$2:$E$970,5,FALSE),0)</f>
        <v>VILLAVICENCIO</v>
      </c>
      <c r="H1003" s="103" t="str">
        <f>IFERROR(VLOOKUP(E1003,hoja!A:C,3,FALSE),0)</f>
        <v>0393</v>
      </c>
      <c r="I1003" s="24" t="str">
        <f t="shared" si="173"/>
        <v>15010393</v>
      </c>
      <c r="J1003" s="23">
        <v>6.0384722222224809</v>
      </c>
      <c r="K1003" s="23">
        <v>172.09700000000001</v>
      </c>
      <c r="L1003" s="23" t="s">
        <v>813</v>
      </c>
      <c r="M1003" s="23" t="s">
        <v>618</v>
      </c>
      <c r="N1003" s="23" t="str" cm="1">
        <f t="array" ref="N1003">IFERROR(IF(M1003="Principal","LES_ACTIVE",LES_INACTIVE),0)</f>
        <v>LES_ACTIVE</v>
      </c>
      <c r="O1003" s="23">
        <f t="shared" si="175"/>
        <v>25</v>
      </c>
      <c r="P1003" s="23" t="str">
        <f t="shared" si="174"/>
        <v>15010393Principal</v>
      </c>
    </row>
    <row r="1004" spans="1:16" ht="14.45" hidden="1">
      <c r="A1004" s="26" t="s">
        <v>630</v>
      </c>
      <c r="B1004" s="23" t="str">
        <f>IFERROR(VLOOKUP(A1004,hoja!$A$2:$E$970,4,FALSE),0)</f>
        <v>CENTRO</v>
      </c>
      <c r="C1004" s="23" t="str">
        <f>IFERROR(VLOOKUP(A1004,hoja!$A$2:$E$1370,5,FALSE),0)</f>
        <v>SESQUILÉ</v>
      </c>
      <c r="D1004" s="23" t="str">
        <f>IFERROR(VLOOKUP(A1004,hoja!A:D,3,FALSE),0)</f>
        <v>1501</v>
      </c>
      <c r="E1004" s="23" t="s">
        <v>681</v>
      </c>
      <c r="F1004" s="23" t="str">
        <f>IFERROR(VLOOKUP(E1004,hoja!$A$2:$E$970,4,FALSE),0)</f>
        <v>CENTRO</v>
      </c>
      <c r="G1004" s="23" t="str">
        <f>IFERROR(VLOOKUP(E1004,hoja!$A$2:$E$970,5,FALSE),0)</f>
        <v>VILLAVICENCIO</v>
      </c>
      <c r="H1004" s="103" t="str">
        <f>IFERROR(VLOOKUP(E1004,hoja!A:C,3,FALSE),0)</f>
        <v>0393</v>
      </c>
      <c r="I1004" s="24" t="str">
        <f t="shared" si="173"/>
        <v>15010393</v>
      </c>
      <c r="K1004" s="23">
        <v>528</v>
      </c>
      <c r="L1004" s="23" t="str">
        <f t="shared" si="182"/>
        <v>REGIONAL</v>
      </c>
      <c r="M1004" s="23" t="s">
        <v>815</v>
      </c>
      <c r="N1004" s="23" t="s">
        <v>622</v>
      </c>
      <c r="O1004" s="23">
        <f t="shared" si="175"/>
        <v>12</v>
      </c>
      <c r="P1004" s="23" t="str">
        <f t="shared" si="174"/>
        <v>15010393Aguazul-Villavicencio</v>
      </c>
    </row>
    <row r="1005" spans="1:16" ht="14.45" hidden="1">
      <c r="A1005" s="26" t="s">
        <v>630</v>
      </c>
      <c r="B1005" s="23" t="str">
        <f>IFERROR(VLOOKUP(A1005,hoja!$A$2:$E$970,4,FALSE),0)</f>
        <v>CENTRO</v>
      </c>
      <c r="C1005" s="23" t="str">
        <f>IFERROR(VLOOKUP(A1005,hoja!$A$2:$E$1370,5,FALSE),0)</f>
        <v>SESQUILÉ</v>
      </c>
      <c r="D1005" s="23" t="str">
        <f>IFERROR(VLOOKUP(A1005,hoja!A:D,3,FALSE),0)</f>
        <v>1501</v>
      </c>
      <c r="E1005" s="23" t="s">
        <v>816</v>
      </c>
      <c r="F1005" s="23" t="str">
        <f>IFERROR(VLOOKUP(E1005,hoja!$A$2:$E$970,4,FALSE),0)</f>
        <v>OCCIDENTE</v>
      </c>
      <c r="G1005" s="23" t="str">
        <f>IFERROR(VLOOKUP(E1005,hoja!$A$2:$E$970,5,FALSE),0)</f>
        <v>IPIALES</v>
      </c>
      <c r="H1005" s="103" t="str">
        <f>IFERROR(VLOOKUP(E1005,hoja!A:C,3,FALSE),0)</f>
        <v>60013</v>
      </c>
      <c r="I1005" s="24" t="str">
        <f t="shared" si="173"/>
        <v>150160013</v>
      </c>
      <c r="K1005" s="23">
        <v>968</v>
      </c>
      <c r="L1005" s="23" t="str">
        <f>IF(B1005=F1005,"REGIONAL","NACIONAL")</f>
        <v>NACIONAL</v>
      </c>
      <c r="M1005" s="23" t="s">
        <v>618</v>
      </c>
      <c r="N1005" s="23" t="str" cm="1">
        <f t="array" ref="N1005">IFERROR(IF(M1005="Principal","LES_ACTIVE",LES_INACTIVE),0)</f>
        <v>LES_ACTIVE</v>
      </c>
      <c r="O1005" s="23">
        <f t="shared" si="175"/>
        <v>8</v>
      </c>
      <c r="P1005" s="23" t="str">
        <f t="shared" si="174"/>
        <v>150160013Principal</v>
      </c>
    </row>
    <row r="1006" spans="1:16" ht="14.45" hidden="1">
      <c r="A1006" s="26" t="s">
        <v>630</v>
      </c>
      <c r="B1006" s="23" t="str">
        <f>IFERROR(VLOOKUP(A1006,hoja!$A$2:$E$970,4,FALSE),0)</f>
        <v>CENTRO</v>
      </c>
      <c r="C1006" s="23" t="str">
        <f>IFERROR(VLOOKUP(A1006,hoja!$A$2:$E$1370,5,FALSE),0)</f>
        <v>SESQUILÉ</v>
      </c>
      <c r="D1006" s="23" t="str">
        <f>IFERROR(VLOOKUP(A1006,hoja!A:D,3,FALSE),0)</f>
        <v>1501</v>
      </c>
      <c r="E1006" s="23" t="s">
        <v>336</v>
      </c>
      <c r="F1006" s="23" t="str">
        <f>IFERROR(VLOOKUP(E1006,hoja!$A$2:$E$970,4,FALSE),0)</f>
        <v>CENTRO</v>
      </c>
      <c r="G1006" s="23" t="str">
        <f>IFERROR(VLOOKUP(E1006,hoja!$A$2:$E$970,5,FALSE),0)</f>
        <v>MOSQUERA</v>
      </c>
      <c r="H1006" s="103" t="str">
        <f>IFERROR(VLOOKUP(E1006,hoja!A:C,3,FALSE),0)</f>
        <v>10216</v>
      </c>
      <c r="I1006" s="24" t="str">
        <f t="shared" si="173"/>
        <v>150110216</v>
      </c>
      <c r="K1006" s="23">
        <v>70.900000000000006</v>
      </c>
      <c r="L1006" s="23" t="str">
        <f t="shared" si="182"/>
        <v>REGIONAL</v>
      </c>
      <c r="M1006" s="23" t="s">
        <v>618</v>
      </c>
      <c r="N1006" s="23" t="str" cm="1">
        <f t="array" ref="N1006">IFERROR(IF(M1006="Principal","LES_ACTIVE",LES_INACTIVE),0)</f>
        <v>LES_ACTIVE</v>
      </c>
      <c r="O1006" s="23">
        <f t="shared" si="175"/>
        <v>25</v>
      </c>
      <c r="P1006" s="23" t="str">
        <f t="shared" si="174"/>
        <v>150110216Principal</v>
      </c>
    </row>
    <row r="1007" spans="1:16" ht="14.45" hidden="1">
      <c r="A1007" s="26" t="s">
        <v>630</v>
      </c>
      <c r="B1007" s="23" t="str">
        <f>IFERROR(VLOOKUP(A1007,hoja!$A$2:$E$970,4,FALSE),0)</f>
        <v>CENTRO</v>
      </c>
      <c r="C1007" s="23" t="str">
        <f>IFERROR(VLOOKUP(A1007,hoja!$A$2:$E$1370,5,FALSE),0)</f>
        <v>SESQUILÉ</v>
      </c>
      <c r="D1007" s="23" t="str">
        <f>IFERROR(VLOOKUP(A1007,hoja!A:D,3,FALSE),0)</f>
        <v>1501</v>
      </c>
      <c r="E1007" s="23" t="s">
        <v>617</v>
      </c>
      <c r="F1007" s="23" t="str">
        <f>IFERROR(VLOOKUP(E1007,hoja!$A$2:$E$970,4,FALSE),0)</f>
        <v>ANTIOQUIA</v>
      </c>
      <c r="G1007" s="23" t="str">
        <f>IFERROR(VLOOKUP(E1007,hoja!$A$2:$E$970,5,FALSE),0)</f>
        <v>MEDELLÍN</v>
      </c>
      <c r="H1007" s="103">
        <f>IFERROR(VLOOKUP(E1007,hoja!A:C,3,FALSE),0)</f>
        <v>50443</v>
      </c>
      <c r="I1007" s="24" t="str">
        <f t="shared" si="173"/>
        <v>150150443</v>
      </c>
      <c r="K1007" s="23">
        <v>452</v>
      </c>
      <c r="L1007" s="23" t="str">
        <f>IF(B1007=F1007,"REGIONAL","NACIONAL")</f>
        <v>NACIONAL</v>
      </c>
      <c r="M1007" s="23" t="s">
        <v>623</v>
      </c>
      <c r="N1007" s="23" t="s">
        <v>624</v>
      </c>
      <c r="O1007" s="23">
        <f t="shared" si="175"/>
        <v>16</v>
      </c>
      <c r="P1007" s="23" t="str">
        <f t="shared" si="174"/>
        <v>150150443Facatativa</v>
      </c>
    </row>
    <row r="1008" spans="1:16" ht="14.45" hidden="1">
      <c r="A1008" s="26" t="s">
        <v>630</v>
      </c>
      <c r="B1008" s="23" t="str">
        <f>IFERROR(VLOOKUP(A1008,hoja!$A$2:$E$970,4,FALSE),0)</f>
        <v>CENTRO</v>
      </c>
      <c r="C1008" s="23" t="str">
        <f>IFERROR(VLOOKUP(A1008,hoja!$A$2:$E$1370,5,FALSE),0)</f>
        <v>SESQUILÉ</v>
      </c>
      <c r="D1008" s="23" t="str">
        <f>IFERROR(VLOOKUP(A1008,hoja!A:D,3,FALSE),0)</f>
        <v>1501</v>
      </c>
      <c r="E1008" s="23" t="s">
        <v>617</v>
      </c>
      <c r="F1008" s="23" t="str">
        <f>IFERROR(VLOOKUP(E1008,hoja!$A$2:$E$970,4,FALSE),0)</f>
        <v>ANTIOQUIA</v>
      </c>
      <c r="G1008" s="23" t="str">
        <f>IFERROR(VLOOKUP(E1008,hoja!$A$2:$E$970,5,FALSE),0)</f>
        <v>MEDELLÍN</v>
      </c>
      <c r="H1008" s="103">
        <f>IFERROR(VLOOKUP(E1008,hoja!A:C,3,FALSE),0)</f>
        <v>50443</v>
      </c>
      <c r="I1008" s="24" t="str">
        <f t="shared" si="173"/>
        <v>150150443</v>
      </c>
      <c r="K1008" s="23">
        <v>456</v>
      </c>
      <c r="L1008" s="23" t="str">
        <f t="shared" ref="L1008:L1010" si="184">IF(B1008=F1008,"REGIONAL","NACIONAL")</f>
        <v>NACIONAL</v>
      </c>
      <c r="M1008" s="23" t="s">
        <v>674</v>
      </c>
      <c r="N1008" s="23" t="s">
        <v>624</v>
      </c>
      <c r="O1008" s="23">
        <f t="shared" si="175"/>
        <v>16</v>
      </c>
      <c r="P1008" s="23" t="str">
        <f t="shared" si="174"/>
        <v>150150443La Vega</v>
      </c>
    </row>
    <row r="1009" spans="1:16" ht="14.45" hidden="1">
      <c r="A1009" s="26" t="s">
        <v>630</v>
      </c>
      <c r="B1009" s="23" t="str">
        <f>IFERROR(VLOOKUP(A1009,hoja!$A$2:$E$970,4,FALSE),0)</f>
        <v>CENTRO</v>
      </c>
      <c r="C1009" s="23" t="str">
        <f>IFERROR(VLOOKUP(A1009,hoja!$A$2:$E$1370,5,FALSE),0)</f>
        <v>SESQUILÉ</v>
      </c>
      <c r="D1009" s="23" t="str">
        <f>IFERROR(VLOOKUP(A1009,hoja!A:D,3,FALSE),0)</f>
        <v>1501</v>
      </c>
      <c r="E1009" s="23" t="s">
        <v>617</v>
      </c>
      <c r="F1009" s="23" t="str">
        <f>IFERROR(VLOOKUP(E1009,hoja!$A$2:$E$970,4,FALSE),0)</f>
        <v>ANTIOQUIA</v>
      </c>
      <c r="G1009" s="23" t="str">
        <f>IFERROR(VLOOKUP(E1009,hoja!$A$2:$E$970,5,FALSE),0)</f>
        <v>MEDELLÍN</v>
      </c>
      <c r="H1009" s="103">
        <f>IFERROR(VLOOKUP(E1009,hoja!A:C,3,FALSE),0)</f>
        <v>50443</v>
      </c>
      <c r="I1009" s="24" t="str">
        <f t="shared" ref="I1009:I1066" si="185">D1009&amp;H1009</f>
        <v>150150443</v>
      </c>
      <c r="K1009" s="23">
        <v>530</v>
      </c>
      <c r="L1009" s="23" t="str">
        <f t="shared" si="184"/>
        <v>NACIONAL</v>
      </c>
      <c r="M1009" s="23" t="s">
        <v>664</v>
      </c>
      <c r="N1009" s="23" t="s">
        <v>624</v>
      </c>
      <c r="O1009" s="23">
        <f t="shared" si="175"/>
        <v>12</v>
      </c>
      <c r="P1009" s="23" t="str">
        <f t="shared" si="174"/>
        <v>150150443Puerto Berrío</v>
      </c>
    </row>
    <row r="1010" spans="1:16" ht="14.45" hidden="1">
      <c r="A1010" s="26" t="s">
        <v>630</v>
      </c>
      <c r="B1010" s="23" t="str">
        <f>IFERROR(VLOOKUP(A1010,hoja!$A$2:$E$970,4,FALSE),0)</f>
        <v>CENTRO</v>
      </c>
      <c r="C1010" s="23" t="str">
        <f>IFERROR(VLOOKUP(A1010,hoja!$A$2:$E$1370,5,FALSE),0)</f>
        <v>SESQUILÉ</v>
      </c>
      <c r="D1010" s="23" t="str">
        <f>IFERROR(VLOOKUP(A1010,hoja!A:D,3,FALSE),0)</f>
        <v>1501</v>
      </c>
      <c r="E1010" s="23" t="s">
        <v>687</v>
      </c>
      <c r="F1010" s="23" t="str">
        <f>IFERROR(VLOOKUP(E1010,hoja!$A$2:$E$970,4,FALSE),0)</f>
        <v>OCCIDENTE</v>
      </c>
      <c r="G1010" s="23" t="str">
        <f>IFERROR(VLOOKUP(E1010,hoja!$A$2:$E$970,5,FALSE),0)</f>
        <v>TULUÁ</v>
      </c>
      <c r="H1010" s="103" t="str">
        <f>IFERROR(VLOOKUP(E1010,hoja!A:C,3,FALSE),0)</f>
        <v>2007</v>
      </c>
      <c r="I1010" s="24" t="str">
        <f t="shared" si="185"/>
        <v>15012007</v>
      </c>
      <c r="K1010" s="23">
        <v>423</v>
      </c>
      <c r="L1010" s="23" t="str">
        <f t="shared" si="184"/>
        <v>NACIONAL</v>
      </c>
      <c r="M1010" s="23" t="s">
        <v>618</v>
      </c>
      <c r="N1010" s="23" t="str" cm="1">
        <f t="array" ref="N1010">IFERROR(IF(M1010="Principal","LES_ACTIVE",LES_INACTIVE),0)</f>
        <v>LES_ACTIVE</v>
      </c>
      <c r="O1010" s="23">
        <f t="shared" si="175"/>
        <v>16</v>
      </c>
      <c r="P1010" s="23" t="str">
        <f t="shared" ref="P1010:P1067" si="186">D1010&amp;H1010&amp;M1010</f>
        <v>15012007Principal</v>
      </c>
    </row>
    <row r="1011" spans="1:16" ht="14.45" hidden="1">
      <c r="A1011" s="26" t="s">
        <v>630</v>
      </c>
      <c r="B1011" s="23" t="str">
        <f>IFERROR(VLOOKUP(A1011,hoja!$A$2:$E$970,4,FALSE),0)</f>
        <v>CENTRO</v>
      </c>
      <c r="C1011" s="23" t="str">
        <f>IFERROR(VLOOKUP(A1011,hoja!$A$2:$E$1370,5,FALSE),0)</f>
        <v>SESQUILÉ</v>
      </c>
      <c r="D1011" s="23" t="str">
        <f>IFERROR(VLOOKUP(A1011,hoja!A:D,3,FALSE),0)</f>
        <v>1501</v>
      </c>
      <c r="E1011" s="23" t="s">
        <v>817</v>
      </c>
      <c r="F1011" s="23" t="str">
        <f>IFERROR(VLOOKUP(E1011,hoja!$A$2:$E$970,4,FALSE),0)</f>
        <v>CENTRO</v>
      </c>
      <c r="G1011" s="23" t="str">
        <f>IFERROR(VLOOKUP(E1011,hoja!$A$2:$E$970,5,FALSE),0)</f>
        <v>BOGOTÁ</v>
      </c>
      <c r="H1011" s="103" t="str">
        <f>IFERROR(VLOOKUP(E1011,hoja!A:C,3,FALSE),0)</f>
        <v>50304</v>
      </c>
      <c r="I1011" s="24" t="str">
        <f t="shared" si="185"/>
        <v>150150304</v>
      </c>
      <c r="J1011" s="23">
        <v>1.8999999999068677</v>
      </c>
      <c r="K1011" s="23">
        <v>59.424500000000002</v>
      </c>
      <c r="L1011" s="23" t="s">
        <v>812</v>
      </c>
      <c r="M1011" s="23" t="s">
        <v>618</v>
      </c>
      <c r="N1011" s="23" t="str" cm="1">
        <f t="array" ref="N1011">IFERROR(IF(M1011="Principal","LES_ACTIVE",LES_INACTIVE),0)</f>
        <v>LES_ACTIVE</v>
      </c>
      <c r="O1011" s="23">
        <f t="shared" ref="O1011:O1068" si="187">IF(K1011&lt;=250,25,IF(K1011&lt;=500,16,IF(K1011&lt;=800,12,IF(K1011&lt;=1100,8,IF(K1011&lt;=1400,6,IF(K1011&lt;=1700,5))))))</f>
        <v>25</v>
      </c>
      <c r="P1011" s="23" t="str">
        <f t="shared" si="186"/>
        <v>150150304Principal</v>
      </c>
    </row>
    <row r="1012" spans="1:16" ht="14.45" hidden="1">
      <c r="A1012" s="26" t="s">
        <v>630</v>
      </c>
      <c r="B1012" s="23" t="str">
        <f>IFERROR(VLOOKUP(A1012,hoja!$A$2:$E$970,4,FALSE),0)</f>
        <v>CENTRO</v>
      </c>
      <c r="C1012" s="23" t="str">
        <f>IFERROR(VLOOKUP(A1012,hoja!$A$2:$E$1370,5,FALSE),0)</f>
        <v>SESQUILÉ</v>
      </c>
      <c r="D1012" s="23" t="str">
        <f>IFERROR(VLOOKUP(A1012,hoja!A:D,3,FALSE),0)</f>
        <v>1501</v>
      </c>
      <c r="E1012" s="23" t="s">
        <v>818</v>
      </c>
      <c r="F1012" s="23" t="str">
        <f>IFERROR(VLOOKUP(E1012,hoja!$A$2:$E$970,4,FALSE),0)</f>
        <v>SANTANDER</v>
      </c>
      <c r="G1012" s="23" t="str">
        <f>IFERROR(VLOOKUP(E1012,hoja!$A$2:$E$970,5,FALSE),0)</f>
        <v>OCAÑA</v>
      </c>
      <c r="H1012" s="103" t="str">
        <f>IFERROR(VLOOKUP(E1012,hoja!A:C,3,FALSE),0)</f>
        <v>60026</v>
      </c>
      <c r="I1012" s="24" t="str">
        <f t="shared" si="185"/>
        <v>150160026</v>
      </c>
      <c r="K1012" s="23">
        <v>59</v>
      </c>
      <c r="L1012" s="23" t="str">
        <f>IF(B1012=F1012,"REGIONAL","NACIONAL")</f>
        <v>NACIONAL</v>
      </c>
      <c r="M1012" s="23" t="s">
        <v>618</v>
      </c>
      <c r="N1012" s="23" t="str" cm="1">
        <f t="array" ref="N1012">IFERROR(IF(M1012="Principal","LES_ACTIVE",LES_INACTIVE),0)</f>
        <v>LES_ACTIVE</v>
      </c>
      <c r="O1012" s="23">
        <f t="shared" si="187"/>
        <v>25</v>
      </c>
      <c r="P1012" s="23" t="str">
        <f t="shared" si="186"/>
        <v>150160026Principal</v>
      </c>
    </row>
    <row r="1013" spans="1:16" ht="14.45" hidden="1">
      <c r="A1013" s="26" t="s">
        <v>630</v>
      </c>
      <c r="B1013" s="23" t="str">
        <f>IFERROR(VLOOKUP(A1013,hoja!$A$2:$E$970,4,FALSE),0)</f>
        <v>CENTRO</v>
      </c>
      <c r="C1013" s="23" t="str">
        <f>IFERROR(VLOOKUP(A1013,hoja!$A$2:$E$1370,5,FALSE),0)</f>
        <v>SESQUILÉ</v>
      </c>
      <c r="D1013" s="23" t="str">
        <f>IFERROR(VLOOKUP(A1013,hoja!A:D,3,FALSE),0)</f>
        <v>1501</v>
      </c>
      <c r="E1013" s="23" t="s">
        <v>653</v>
      </c>
      <c r="F1013" s="23" t="str">
        <f>IFERROR(VLOOKUP(E1013,hoja!$A$2:$E$970,4,FALSE),0)</f>
        <v>CENTRO</v>
      </c>
      <c r="G1013" s="23" t="str">
        <f>IFERROR(VLOOKUP(E1013,hoja!$A$2:$E$970,5,FALSE),0)</f>
        <v>MADRID</v>
      </c>
      <c r="H1013" s="103" t="str">
        <f>IFERROR(VLOOKUP(E1013,hoja!A:C,3,FALSE),0)</f>
        <v>2023</v>
      </c>
      <c r="I1013" s="24" t="str">
        <f t="shared" si="185"/>
        <v>15012023</v>
      </c>
      <c r="J1013" s="23">
        <v>1.8000000001047738</v>
      </c>
      <c r="K1013" s="23">
        <v>73.676000000000002</v>
      </c>
      <c r="L1013" s="23" t="s">
        <v>812</v>
      </c>
      <c r="M1013" s="23" t="s">
        <v>618</v>
      </c>
      <c r="N1013" s="23" t="str" cm="1">
        <f t="array" ref="N1013">IFERROR(IF(M1013="Principal","LES_ACTIVE",LES_INACTIVE),0)</f>
        <v>LES_ACTIVE</v>
      </c>
      <c r="O1013" s="23">
        <f t="shared" si="187"/>
        <v>25</v>
      </c>
      <c r="P1013" s="23" t="str">
        <f t="shared" si="186"/>
        <v>15012023Principal</v>
      </c>
    </row>
    <row r="1014" spans="1:16" ht="14.45" hidden="1">
      <c r="A1014" s="26" t="s">
        <v>630</v>
      </c>
      <c r="B1014" s="23" t="str">
        <f>IFERROR(VLOOKUP(A1014,hoja!$A$2:$E$970,4,FALSE),0)</f>
        <v>CENTRO</v>
      </c>
      <c r="C1014" s="23" t="str">
        <f>IFERROR(VLOOKUP(A1014,hoja!$A$2:$E$1370,5,FALSE),0)</f>
        <v>SESQUILÉ</v>
      </c>
      <c r="D1014" s="23" t="str">
        <f>IFERROR(VLOOKUP(A1014,hoja!A:D,3,FALSE),0)</f>
        <v>1501</v>
      </c>
      <c r="E1014" s="23" t="s">
        <v>688</v>
      </c>
      <c r="F1014" s="23">
        <f>IFERROR(VLOOKUP(E1014,hoja!$A$2:$E$970,4,FALSE),0)</f>
        <v>0</v>
      </c>
      <c r="G1014" s="23">
        <f>IFERROR(VLOOKUP(E1014,hoja!$A$2:$E$970,5,FALSE),0)</f>
        <v>0</v>
      </c>
      <c r="H1014" s="103">
        <f>IFERROR(VLOOKUP(E1014,hoja!A:C,3,FALSE),0)</f>
        <v>0</v>
      </c>
      <c r="I1014" s="24" t="str">
        <f t="shared" si="185"/>
        <v>15010</v>
      </c>
      <c r="J1014" s="23">
        <v>1.0658333334722556</v>
      </c>
      <c r="K1014" s="23">
        <v>32.895000000000003</v>
      </c>
      <c r="L1014" s="23" t="s">
        <v>812</v>
      </c>
      <c r="M1014" s="23" t="s">
        <v>618</v>
      </c>
      <c r="N1014" s="23" t="str" cm="1">
        <f t="array" ref="N1014">IFERROR(IF(M1014="Principal","LES_ACTIVE",LES_INACTIVE),0)</f>
        <v>LES_ACTIVE</v>
      </c>
      <c r="O1014" s="23">
        <f t="shared" si="187"/>
        <v>25</v>
      </c>
      <c r="P1014" s="23" t="str">
        <f t="shared" si="186"/>
        <v>15010Principal</v>
      </c>
    </row>
    <row r="1015" spans="1:16" ht="14.45" hidden="1">
      <c r="A1015" s="26" t="s">
        <v>630</v>
      </c>
      <c r="B1015" s="23" t="str">
        <f>IFERROR(VLOOKUP(A1015,hoja!$A$2:$E$970,4,FALSE),0)</f>
        <v>CENTRO</v>
      </c>
      <c r="C1015" s="23" t="str">
        <f>IFERROR(VLOOKUP(A1015,hoja!$A$2:$E$1370,5,FALSE),0)</f>
        <v>SESQUILÉ</v>
      </c>
      <c r="D1015" s="23" t="str">
        <f>IFERROR(VLOOKUP(A1015,hoja!A:D,3,FALSE),0)</f>
        <v>1501</v>
      </c>
      <c r="E1015" s="23" t="s">
        <v>641</v>
      </c>
      <c r="F1015" s="23" t="str">
        <f>IFERROR(VLOOKUP(E1015,hoja!$A$2:$E$970,4,FALSE),0)</f>
        <v>ANTIOQUIA</v>
      </c>
      <c r="G1015" s="23" t="str">
        <f>IFERROR(VLOOKUP(E1015,hoja!$A$2:$E$970,5,FALSE),0)</f>
        <v>MEDELLÍN</v>
      </c>
      <c r="H1015" s="103" t="str">
        <f>IFERROR(VLOOKUP(E1015,hoja!A:C,3,FALSE),0)</f>
        <v>0079</v>
      </c>
      <c r="I1015" s="24" t="str">
        <f t="shared" si="185"/>
        <v>15010079</v>
      </c>
      <c r="J1015" s="23">
        <v>35.308333333348855</v>
      </c>
      <c r="K1015" s="23">
        <v>464.19900000000001</v>
      </c>
      <c r="L1015" s="23" t="str">
        <f>IF(B1015=F1015,"REGIONAL","NACIONAL")</f>
        <v>NACIONAL</v>
      </c>
      <c r="M1015" s="23" t="s">
        <v>623</v>
      </c>
      <c r="N1015" s="23" t="s">
        <v>624</v>
      </c>
      <c r="O1015" s="23">
        <f t="shared" si="187"/>
        <v>16</v>
      </c>
      <c r="P1015" s="23" t="str">
        <f t="shared" si="186"/>
        <v>15010079Facatativa</v>
      </c>
    </row>
    <row r="1016" spans="1:16" ht="14.45" hidden="1">
      <c r="A1016" s="26" t="s">
        <v>630</v>
      </c>
      <c r="B1016" s="23" t="str">
        <f>IFERROR(VLOOKUP(A1016,hoja!$A$2:$E$970,4,FALSE),0)</f>
        <v>CENTRO</v>
      </c>
      <c r="C1016" s="23" t="str">
        <f>IFERROR(VLOOKUP(A1016,hoja!$A$2:$E$1370,5,FALSE),0)</f>
        <v>SESQUILÉ</v>
      </c>
      <c r="D1016" s="23" t="str">
        <f>IFERROR(VLOOKUP(A1016,hoja!A:D,3,FALSE),0)</f>
        <v>1501</v>
      </c>
      <c r="E1016" s="23" t="s">
        <v>641</v>
      </c>
      <c r="F1016" s="23" t="str">
        <f>IFERROR(VLOOKUP(E1016,hoja!$A$2:$E$970,4,FALSE),0)</f>
        <v>ANTIOQUIA</v>
      </c>
      <c r="G1016" s="23" t="str">
        <f>IFERROR(VLOOKUP(E1016,hoja!$A$2:$E$970,5,FALSE),0)</f>
        <v>MEDELLÍN</v>
      </c>
      <c r="H1016" s="103" t="str">
        <f>IFERROR(VLOOKUP(E1016,hoja!A:C,3,FALSE),0)</f>
        <v>0079</v>
      </c>
      <c r="I1016" s="24" t="str">
        <f t="shared" si="185"/>
        <v>15010079</v>
      </c>
      <c r="K1016" s="23">
        <v>544</v>
      </c>
      <c r="L1016" s="23" t="str">
        <f t="shared" ref="L1016:L1022" si="188">IF(B1016=F1016,"REGIONAL","NACIONAL")</f>
        <v>NACIONAL</v>
      </c>
      <c r="M1016" s="23" t="s">
        <v>664</v>
      </c>
      <c r="N1016" s="23" t="s">
        <v>624</v>
      </c>
      <c r="O1016" s="23">
        <f t="shared" si="187"/>
        <v>12</v>
      </c>
      <c r="P1016" s="23" t="str">
        <f t="shared" si="186"/>
        <v>15010079Puerto Berrío</v>
      </c>
    </row>
    <row r="1017" spans="1:16" ht="14.45" hidden="1">
      <c r="A1017" s="26" t="s">
        <v>630</v>
      </c>
      <c r="B1017" s="23" t="str">
        <f>IFERROR(VLOOKUP(A1017,hoja!$A$2:$E$970,4,FALSE),0)</f>
        <v>CENTRO</v>
      </c>
      <c r="C1017" s="23" t="str">
        <f>IFERROR(VLOOKUP(A1017,hoja!$A$2:$E$1370,5,FALSE),0)</f>
        <v>SESQUILÉ</v>
      </c>
      <c r="D1017" s="23" t="str">
        <f>IFERROR(VLOOKUP(A1017,hoja!A:D,3,FALSE),0)</f>
        <v>1501</v>
      </c>
      <c r="E1017" s="23" t="s">
        <v>642</v>
      </c>
      <c r="F1017" s="23" t="str">
        <f>IFERROR(VLOOKUP(E1017,hoja!$A$2:$E$970,4,FALSE),0)</f>
        <v>COSTA</v>
      </c>
      <c r="G1017" s="23" t="str">
        <f>IFERROR(VLOOKUP(E1017,hoja!$A$2:$E$970,5,FALSE),0)</f>
        <v>BARRANQUILLA</v>
      </c>
      <c r="H1017" s="103" t="str">
        <f>IFERROR(VLOOKUP(E1017,hoja!A:C,3,FALSE),0)</f>
        <v>0111</v>
      </c>
      <c r="I1017" s="24" t="str">
        <f t="shared" si="185"/>
        <v>15010111</v>
      </c>
      <c r="J1017" s="23">
        <v>47.233333333366318</v>
      </c>
      <c r="K1017" s="23">
        <v>991.529</v>
      </c>
      <c r="L1017" s="23" t="str">
        <f t="shared" si="188"/>
        <v>NACIONAL</v>
      </c>
      <c r="M1017" s="23" t="s">
        <v>618</v>
      </c>
      <c r="N1017" s="23" t="str" cm="1">
        <f t="array" ref="N1017">IFERROR(IF(M1017="Principal","LES_ACTIVE",LES_INACTIVE),0)</f>
        <v>LES_ACTIVE</v>
      </c>
      <c r="O1017" s="23">
        <f t="shared" si="187"/>
        <v>8</v>
      </c>
      <c r="P1017" s="23" t="str">
        <f t="shared" si="186"/>
        <v>15010111Principal</v>
      </c>
    </row>
    <row r="1018" spans="1:16" ht="14.45" hidden="1">
      <c r="A1018" s="26" t="s">
        <v>630</v>
      </c>
      <c r="B1018" s="23" t="str">
        <f>IFERROR(VLOOKUP(A1018,hoja!$A$2:$E$970,4,FALSE),0)</f>
        <v>CENTRO</v>
      </c>
      <c r="C1018" s="23" t="str">
        <f>IFERROR(VLOOKUP(A1018,hoja!$A$2:$E$1370,5,FALSE),0)</f>
        <v>SESQUILÉ</v>
      </c>
      <c r="D1018" s="23" t="str">
        <f>IFERROR(VLOOKUP(A1018,hoja!A:D,3,FALSE),0)</f>
        <v>1501</v>
      </c>
      <c r="E1018" s="23" t="s">
        <v>819</v>
      </c>
      <c r="F1018" s="23" t="str">
        <f>IFERROR(VLOOKUP(E1018,hoja!$A$2:$E$970,4,FALSE),0)</f>
        <v>OCCIDENTE</v>
      </c>
      <c r="G1018" s="23" t="str">
        <f>IFERROR(VLOOKUP(E1018,hoja!$A$2:$E$970,5,FALSE),0)</f>
        <v>BUENAVENTURA</v>
      </c>
      <c r="H1018" s="103" t="str">
        <f>IFERROR(VLOOKUP(E1018,hoja!A:C,3,FALSE),0)</f>
        <v>3001</v>
      </c>
      <c r="I1018" s="24" t="str">
        <f t="shared" si="185"/>
        <v>15013001</v>
      </c>
      <c r="K1018" s="23">
        <v>561</v>
      </c>
      <c r="L1018" s="23" t="str">
        <f t="shared" si="188"/>
        <v>NACIONAL</v>
      </c>
      <c r="M1018" s="23" t="s">
        <v>618</v>
      </c>
      <c r="N1018" s="23" t="str" cm="1">
        <f t="array" ref="N1018">IFERROR(IF(M1018="Principal","LES_ACTIVE",LES_INACTIVE),0)</f>
        <v>LES_ACTIVE</v>
      </c>
      <c r="O1018" s="23">
        <f t="shared" si="187"/>
        <v>12</v>
      </c>
      <c r="P1018" s="23" t="str">
        <f t="shared" si="186"/>
        <v>15013001Principal</v>
      </c>
    </row>
    <row r="1019" spans="1:16" ht="14.45" hidden="1">
      <c r="A1019" s="26" t="s">
        <v>630</v>
      </c>
      <c r="B1019" s="23" t="str">
        <f>IFERROR(VLOOKUP(A1019,hoja!$A$2:$E$970,4,FALSE),0)</f>
        <v>CENTRO</v>
      </c>
      <c r="C1019" s="23" t="str">
        <f>IFERROR(VLOOKUP(A1019,hoja!$A$2:$E$1370,5,FALSE),0)</f>
        <v>SESQUILÉ</v>
      </c>
      <c r="D1019" s="23" t="str">
        <f>IFERROR(VLOOKUP(A1019,hoja!A:D,3,FALSE),0)</f>
        <v>1501</v>
      </c>
      <c r="E1019" s="23" t="s">
        <v>675</v>
      </c>
      <c r="F1019" s="23" t="str">
        <f>IFERROR(VLOOKUP(E1019,hoja!$A$2:$E$970,4,FALSE),0)</f>
        <v>COSTA</v>
      </c>
      <c r="G1019" s="23" t="str">
        <f>IFERROR(VLOOKUP(E1019,hoja!$A$2:$E$970,5,FALSE),0)</f>
        <v>CARTAGENA</v>
      </c>
      <c r="H1019" s="103">
        <f>IFERROR(VLOOKUP(E1019,hoja!A:C,3,FALSE),0)</f>
        <v>3002</v>
      </c>
      <c r="I1019" s="24" t="str">
        <f t="shared" si="185"/>
        <v>15013002</v>
      </c>
      <c r="K1019" s="23">
        <v>1037</v>
      </c>
      <c r="L1019" s="23" t="str">
        <f t="shared" si="188"/>
        <v>NACIONAL</v>
      </c>
      <c r="M1019" s="23" t="s">
        <v>618</v>
      </c>
      <c r="N1019" s="23" t="str" cm="1">
        <f t="array" ref="N1019">IFERROR(IF(M1019="Principal","LES_ACTIVE",LES_INACTIVE),0)</f>
        <v>LES_ACTIVE</v>
      </c>
      <c r="O1019" s="23">
        <f t="shared" si="187"/>
        <v>8</v>
      </c>
      <c r="P1019" s="23" t="str">
        <f t="shared" si="186"/>
        <v>15013002Principal</v>
      </c>
    </row>
    <row r="1020" spans="1:16" ht="14.45" hidden="1">
      <c r="A1020" s="26" t="s">
        <v>630</v>
      </c>
      <c r="B1020" s="23" t="str">
        <f>IFERROR(VLOOKUP(A1020,hoja!$A$2:$E$970,4,FALSE),0)</f>
        <v>CENTRO</v>
      </c>
      <c r="C1020" s="23" t="str">
        <f>IFERROR(VLOOKUP(A1020,hoja!$A$2:$E$1370,5,FALSE),0)</f>
        <v>SESQUILÉ</v>
      </c>
      <c r="D1020" s="23" t="str">
        <f>IFERROR(VLOOKUP(A1020,hoja!A:D,3,FALSE),0)</f>
        <v>1501</v>
      </c>
      <c r="E1020" s="23" t="s">
        <v>675</v>
      </c>
      <c r="F1020" s="23" t="str">
        <f>IFERROR(VLOOKUP(E1020,hoja!$A$2:$E$970,4,FALSE),0)</f>
        <v>COSTA</v>
      </c>
      <c r="G1020" s="23" t="str">
        <f>IFERROR(VLOOKUP(E1020,hoja!$A$2:$E$970,5,FALSE),0)</f>
        <v>CARTAGENA</v>
      </c>
      <c r="H1020" s="103">
        <f>IFERROR(VLOOKUP(E1020,hoja!A:C,3,FALSE),0)</f>
        <v>3002</v>
      </c>
      <c r="I1020" s="24" t="str">
        <f t="shared" si="185"/>
        <v>15013002</v>
      </c>
      <c r="K1020" s="23">
        <v>1089</v>
      </c>
      <c r="L1020" s="23" t="str">
        <f t="shared" si="188"/>
        <v>NACIONAL</v>
      </c>
      <c r="M1020" s="23" t="s">
        <v>643</v>
      </c>
      <c r="N1020" s="23" cm="1">
        <f t="array" aca="1" ref="N1020" ca="1">IFERROR(IF(M1020="Principal","LES_ACTIVE",LES_INACTIVE),0)</f>
        <v>0</v>
      </c>
      <c r="O1020" s="23">
        <f t="shared" si="187"/>
        <v>8</v>
      </c>
      <c r="P1020" s="23" t="str">
        <f t="shared" si="186"/>
        <v>15013002Piedecuesta</v>
      </c>
    </row>
    <row r="1021" spans="1:16" ht="14.45" hidden="1">
      <c r="A1021" s="26" t="s">
        <v>630</v>
      </c>
      <c r="B1021" s="23" t="str">
        <f>IFERROR(VLOOKUP(A1021,hoja!$A$2:$E$970,4,FALSE),0)</f>
        <v>CENTRO</v>
      </c>
      <c r="C1021" s="23" t="str">
        <f>IFERROR(VLOOKUP(A1021,hoja!$A$2:$E$1370,5,FALSE),0)</f>
        <v>SESQUILÉ</v>
      </c>
      <c r="D1021" s="23" t="str">
        <f>IFERROR(VLOOKUP(A1021,hoja!A:D,3,FALSE),0)</f>
        <v>1501</v>
      </c>
      <c r="E1021" s="23" t="s">
        <v>756</v>
      </c>
      <c r="F1021" s="23" t="str">
        <f>IFERROR(VLOOKUP(E1021,hoja!$A$2:$E$970,4,FALSE),0)</f>
        <v>SANTANDER</v>
      </c>
      <c r="G1021" s="23" t="str">
        <f>IFERROR(VLOOKUP(E1021,hoja!$A$2:$E$970,5,FALSE),0)</f>
        <v>SANTANA</v>
      </c>
      <c r="H1021" s="103" t="str">
        <f>IFERROR(VLOOKUP(E1021,hoja!A:C,3,FALSE),0)</f>
        <v>60084</v>
      </c>
      <c r="I1021" s="24" t="str">
        <f t="shared" si="185"/>
        <v>150160084</v>
      </c>
      <c r="K1021" s="23">
        <v>192</v>
      </c>
      <c r="L1021" s="23" t="str">
        <f t="shared" si="188"/>
        <v>NACIONAL</v>
      </c>
      <c r="M1021" s="23" t="s">
        <v>618</v>
      </c>
      <c r="N1021" s="23" t="str" cm="1">
        <f t="array" ref="N1021">IFERROR(IF(M1021="Principal","LES_ACTIVE",LES_INACTIVE),0)</f>
        <v>LES_ACTIVE</v>
      </c>
      <c r="O1021" s="23">
        <f t="shared" si="187"/>
        <v>25</v>
      </c>
      <c r="P1021" s="23" t="str">
        <f t="shared" si="186"/>
        <v>150160084Principal</v>
      </c>
    </row>
    <row r="1022" spans="1:16" ht="14.45" hidden="1">
      <c r="A1022" s="26" t="s">
        <v>630</v>
      </c>
      <c r="B1022" s="23" t="str">
        <f>IFERROR(VLOOKUP(A1022,hoja!$A$2:$E$970,4,FALSE),0)</f>
        <v>CENTRO</v>
      </c>
      <c r="C1022" s="23" t="str">
        <f>IFERROR(VLOOKUP(A1022,hoja!$A$2:$E$1370,5,FALSE),0)</f>
        <v>SESQUILÉ</v>
      </c>
      <c r="D1022" s="23" t="str">
        <f>IFERROR(VLOOKUP(A1022,hoja!A:D,3,FALSE),0)</f>
        <v>1501</v>
      </c>
      <c r="E1022" s="23" t="s">
        <v>767</v>
      </c>
      <c r="F1022" s="23" t="str">
        <f>IFERROR(VLOOKUP(E1022,hoja!$A$2:$E$970,4,FALSE),0)</f>
        <v>COSTA</v>
      </c>
      <c r="G1022" s="23" t="str">
        <f>IFERROR(VLOOKUP(E1022,hoja!$A$2:$E$970,5,FALSE),0)</f>
        <v>SAN ANDRES</v>
      </c>
      <c r="H1022" s="103" t="str">
        <f>IFERROR(VLOOKUP(E1022,hoja!A:C,3,FALSE),0)</f>
        <v>60033</v>
      </c>
      <c r="I1022" s="24" t="str">
        <f t="shared" si="185"/>
        <v>150160033</v>
      </c>
      <c r="K1022" s="23">
        <v>1037</v>
      </c>
      <c r="L1022" s="23" t="str">
        <f t="shared" si="188"/>
        <v>NACIONAL</v>
      </c>
      <c r="M1022" s="23" t="s">
        <v>618</v>
      </c>
      <c r="N1022" s="23" t="str" cm="1">
        <f t="array" ref="N1022">IFERROR(IF(M1022="Principal","LES_ACTIVE",LES_INACTIVE),0)</f>
        <v>LES_ACTIVE</v>
      </c>
      <c r="O1022" s="23">
        <f t="shared" si="187"/>
        <v>8</v>
      </c>
      <c r="P1022" s="23" t="str">
        <f t="shared" si="186"/>
        <v>150160033Principal</v>
      </c>
    </row>
    <row r="1023" spans="1:16" ht="14.45" hidden="1">
      <c r="A1023" s="26" t="s">
        <v>630</v>
      </c>
      <c r="B1023" s="23" t="str">
        <f>IFERROR(VLOOKUP(A1023,hoja!$A$2:$E$970,4,FALSE),0)</f>
        <v>CENTRO</v>
      </c>
      <c r="C1023" s="23" t="str">
        <f>IFERROR(VLOOKUP(A1023,hoja!$A$2:$E$1370,5,FALSE),0)</f>
        <v>SESQUILÉ</v>
      </c>
      <c r="D1023" s="23" t="str">
        <f>IFERROR(VLOOKUP(A1023,hoja!A:D,3,FALSE),0)</f>
        <v>1501</v>
      </c>
      <c r="E1023" s="23" t="s">
        <v>647</v>
      </c>
      <c r="F1023" s="23" t="str">
        <f>IFERROR(VLOOKUP(E1023,hoja!$A$2:$E$970,4,FALSE),0)</f>
        <v>CENTRO</v>
      </c>
      <c r="G1023" s="23" t="str">
        <f>IFERROR(VLOOKUP(E1023,hoja!$A$2:$E$970,5,FALSE),0)</f>
        <v>TOCANCIPÁ</v>
      </c>
      <c r="H1023" s="103" t="str">
        <f>IFERROR(VLOOKUP(E1023,hoja!A:C,3,FALSE),0)</f>
        <v>2058</v>
      </c>
      <c r="I1023" s="24" t="str">
        <f t="shared" si="185"/>
        <v>15012058</v>
      </c>
      <c r="K1023" s="23">
        <v>19</v>
      </c>
      <c r="L1023" s="23" t="str">
        <f t="shared" ref="L1023:L1033" si="189">IF(B1023=F1023,"REGIONAL","NACIONAL")</f>
        <v>REGIONAL</v>
      </c>
      <c r="M1023" s="23" t="s">
        <v>618</v>
      </c>
      <c r="N1023" s="23" t="str" cm="1">
        <f t="array" ref="N1023">IFERROR(IF(M1023="Principal","LES_ACTIVE",LES_INACTIVE),0)</f>
        <v>LES_ACTIVE</v>
      </c>
      <c r="O1023" s="23">
        <f t="shared" si="187"/>
        <v>25</v>
      </c>
      <c r="P1023" s="23" t="str">
        <f t="shared" si="186"/>
        <v>15012058Principal</v>
      </c>
    </row>
    <row r="1024" spans="1:16" ht="14.45" hidden="1">
      <c r="A1024" s="26" t="s">
        <v>783</v>
      </c>
      <c r="B1024" s="23" t="str">
        <f>IFERROR(VLOOKUP(A1024,hoja!$A$2:$E$970,4,FALSE),0)</f>
        <v>COSTA</v>
      </c>
      <c r="C1024" s="23" t="str">
        <f>IFERROR(VLOOKUP(A1024,hoja!$A$2:$E$1370,5,FALSE),0)</f>
        <v>MONTERÍA</v>
      </c>
      <c r="D1024" s="23" t="str">
        <f>IFERROR(VLOOKUP(A1024,hoja!A:D,3,FALSE),0)</f>
        <v>60007</v>
      </c>
      <c r="E1024" s="23" t="s">
        <v>655</v>
      </c>
      <c r="F1024" s="23" t="str">
        <f>IFERROR(VLOOKUP(E1024,hoja!$A$2:$E$970,4,FALSE),0)</f>
        <v>ANTIOQUIA</v>
      </c>
      <c r="G1024" s="23" t="str">
        <f>IFERROR(VLOOKUP(E1024,hoja!$A$2:$E$970,5,FALSE),0)</f>
        <v>MEDELLÍN</v>
      </c>
      <c r="H1024" s="103" t="str">
        <f>IFERROR(VLOOKUP(E1024,hoja!A:C,3,FALSE),0)</f>
        <v>0292</v>
      </c>
      <c r="I1024" s="24" t="str">
        <f t="shared" si="185"/>
        <v>600070292</v>
      </c>
      <c r="K1024" s="23">
        <v>435</v>
      </c>
      <c r="L1024" s="23" t="str">
        <f>IF(B1024=F1024,"REGIONAL","NACIONAL")</f>
        <v>NACIONAL</v>
      </c>
      <c r="M1024" s="23" t="s">
        <v>618</v>
      </c>
      <c r="N1024" s="23" t="str" cm="1">
        <f t="array" ref="N1024">IFERROR(IF(M1024="Principal","LES_ACTIVE",LES_INACTIVE),0)</f>
        <v>LES_ACTIVE</v>
      </c>
      <c r="O1024" s="23">
        <f t="shared" si="187"/>
        <v>16</v>
      </c>
      <c r="P1024" s="23" t="str">
        <f t="shared" si="186"/>
        <v>600070292Principal</v>
      </c>
    </row>
    <row r="1025" spans="1:16" ht="14.45" hidden="1">
      <c r="A1025" s="26" t="s">
        <v>783</v>
      </c>
      <c r="B1025" s="23" t="str">
        <f>IFERROR(VLOOKUP(A1025,hoja!$A$2:$E$970,4,FALSE),0)</f>
        <v>COSTA</v>
      </c>
      <c r="C1025" s="23" t="str">
        <f>IFERROR(VLOOKUP(A1025,hoja!$A$2:$E$1370,5,FALSE),0)</f>
        <v>MONTERÍA</v>
      </c>
      <c r="D1025" s="23" t="str">
        <f>IFERROR(VLOOKUP(A1025,hoja!A:D,3,FALSE),0)</f>
        <v>60007</v>
      </c>
      <c r="E1025" s="23" t="s">
        <v>783</v>
      </c>
      <c r="F1025" s="23" t="str">
        <f>IFERROR(VLOOKUP(E1025,hoja!$A$2:$E$970,4,FALSE),0)</f>
        <v>COSTA</v>
      </c>
      <c r="G1025" s="23" t="str">
        <f>IFERROR(VLOOKUP(E1025,hoja!$A$2:$E$970,5,FALSE),0)</f>
        <v>MONTERÍA</v>
      </c>
      <c r="H1025" s="103" t="str">
        <f>IFERROR(VLOOKUP(E1025,hoja!A:C,3,FALSE),0)</f>
        <v>60007</v>
      </c>
      <c r="I1025" s="24" t="str">
        <f t="shared" si="185"/>
        <v>6000760007</v>
      </c>
      <c r="K1025" s="23">
        <v>15</v>
      </c>
      <c r="L1025" s="23" t="str">
        <f t="shared" si="189"/>
        <v>REGIONAL</v>
      </c>
      <c r="M1025" s="23" t="s">
        <v>618</v>
      </c>
      <c r="N1025" s="23" t="str" cm="1">
        <f t="array" ref="N1025">IFERROR(IF(M1025="Principal","LES_ACTIVE",LES_INACTIVE),0)</f>
        <v>LES_ACTIVE</v>
      </c>
      <c r="O1025" s="23">
        <f t="shared" si="187"/>
        <v>25</v>
      </c>
      <c r="P1025" s="23" t="str">
        <f t="shared" si="186"/>
        <v>6000760007Principal</v>
      </c>
    </row>
    <row r="1026" spans="1:16" ht="14.45" hidden="1">
      <c r="A1026" s="26" t="s">
        <v>783</v>
      </c>
      <c r="B1026" s="23" t="str">
        <f>IFERROR(VLOOKUP(A1026,hoja!$A$2:$E$970,4,FALSE),0)</f>
        <v>COSTA</v>
      </c>
      <c r="C1026" s="23" t="str">
        <f>IFERROR(VLOOKUP(A1026,hoja!$A$2:$E$1370,5,FALSE),0)</f>
        <v>MONTERÍA</v>
      </c>
      <c r="D1026" s="23" t="str">
        <f>IFERROR(VLOOKUP(A1026,hoja!A:D,3,FALSE),0)</f>
        <v>60007</v>
      </c>
      <c r="E1026" s="23" t="s">
        <v>617</v>
      </c>
      <c r="F1026" s="23" t="str">
        <f>IFERROR(VLOOKUP(E1026,hoja!$A$2:$E$970,4,FALSE),0)</f>
        <v>ANTIOQUIA</v>
      </c>
      <c r="G1026" s="23" t="str">
        <f>IFERROR(VLOOKUP(E1026,hoja!$A$2:$E$970,5,FALSE),0)</f>
        <v>MEDELLÍN</v>
      </c>
      <c r="H1026" s="103">
        <f>IFERROR(VLOOKUP(E1026,hoja!A:C,3,FALSE),0)</f>
        <v>50443</v>
      </c>
      <c r="I1026" s="24" t="str">
        <f t="shared" si="185"/>
        <v>6000750443</v>
      </c>
      <c r="K1026" s="23">
        <v>407</v>
      </c>
      <c r="L1026" s="23" t="str">
        <f>IF(B1026=F1026,"REGIONAL","NACIONAL")</f>
        <v>NACIONAL</v>
      </c>
      <c r="M1026" s="23" t="s">
        <v>618</v>
      </c>
      <c r="N1026" s="23" t="str" cm="1">
        <f t="array" ref="N1026">IFERROR(IF(M1026="Principal","LES_ACTIVE",LES_INACTIVE),0)</f>
        <v>LES_ACTIVE</v>
      </c>
      <c r="O1026" s="23">
        <f t="shared" si="187"/>
        <v>16</v>
      </c>
      <c r="P1026" s="23" t="str">
        <f t="shared" si="186"/>
        <v>6000750443Principal</v>
      </c>
    </row>
    <row r="1027" spans="1:16" ht="14.45" hidden="1">
      <c r="A1027" s="26" t="s">
        <v>820</v>
      </c>
      <c r="B1027" s="23" t="str">
        <f>IFERROR(VLOOKUP(A1027,hoja!$A$2:$E$970,4,FALSE),0)</f>
        <v>CENTRO</v>
      </c>
      <c r="C1027" s="23" t="str">
        <f>IFERROR(VLOOKUP(A1027,hoja!$A$2:$E$1370,5,FALSE),0)</f>
        <v>CHICORAL</v>
      </c>
      <c r="D1027" s="23" t="str">
        <f>IFERROR(VLOOKUP(A1027,hoja!A:D,3,FALSE),0)</f>
        <v>60156</v>
      </c>
      <c r="E1027" s="23" t="s">
        <v>670</v>
      </c>
      <c r="F1027" s="23" t="str">
        <f>IFERROR(VLOOKUP(E1027,hoja!$A$2:$E$970,4,FALSE),0)</f>
        <v>OCCIDENTE</v>
      </c>
      <c r="G1027" s="23" t="str">
        <f>IFERROR(VLOOKUP(E1027,hoja!$A$2:$E$970,5,FALSE),0)</f>
        <v>PEREIRA</v>
      </c>
      <c r="H1027" s="103" t="str">
        <f>IFERROR(VLOOKUP(E1027,hoja!A:C,3,FALSE),0)</f>
        <v>0134</v>
      </c>
      <c r="I1027" s="24" t="str">
        <f t="shared" si="185"/>
        <v>601560134</v>
      </c>
      <c r="K1027" s="23">
        <v>152</v>
      </c>
      <c r="L1027" s="23" t="str">
        <f>IF(B1027=F1027,"REGIONAL","NACIONAL")</f>
        <v>NACIONAL</v>
      </c>
      <c r="M1027" s="23" t="s">
        <v>618</v>
      </c>
      <c r="N1027" s="23" t="str" cm="1">
        <f t="array" ref="N1027">IFERROR(IF(M1027="Principal","LES_ACTIVE",LES_INACTIVE),0)</f>
        <v>LES_ACTIVE</v>
      </c>
      <c r="O1027" s="23">
        <f t="shared" si="187"/>
        <v>25</v>
      </c>
      <c r="P1027" s="23" t="str">
        <f t="shared" si="186"/>
        <v>601560134Principal</v>
      </c>
    </row>
    <row r="1028" spans="1:16" ht="14.45" hidden="1">
      <c r="A1028" s="26" t="s">
        <v>821</v>
      </c>
      <c r="B1028" s="23" t="str">
        <f>IFERROR(VLOOKUP(A1028,hoja!$A$2:$E$970,4,FALSE),0)</f>
        <v>CENTRO</v>
      </c>
      <c r="C1028" s="23" t="str">
        <f>IFERROR(VLOOKUP(A1028,hoja!$A$2:$E$1370,5,FALSE),0)</f>
        <v>BOGOTÁ</v>
      </c>
      <c r="D1028" s="23" t="str">
        <f>IFERROR(VLOOKUP(A1028,hoja!A:D,3,FALSE),0)</f>
        <v>10217</v>
      </c>
      <c r="E1028" s="23" t="s">
        <v>630</v>
      </c>
      <c r="F1028" s="23" t="str">
        <f>IFERROR(VLOOKUP(E1028,hoja!$A$2:$E$970,4,FALSE),0)</f>
        <v>CENTRO</v>
      </c>
      <c r="G1028" s="23" t="str">
        <f>IFERROR(VLOOKUP(E1028,hoja!$A$2:$E$970,5,FALSE),0)</f>
        <v>SESQUILÉ</v>
      </c>
      <c r="H1028" s="103" t="str">
        <f>IFERROR(VLOOKUP(E1028,hoja!A:C,3,FALSE),0)</f>
        <v>1501</v>
      </c>
      <c r="I1028" s="24" t="str">
        <f t="shared" si="185"/>
        <v>102171501</v>
      </c>
      <c r="J1028" s="23">
        <v>2</v>
      </c>
      <c r="K1028" s="23">
        <v>50.7</v>
      </c>
      <c r="L1028" s="23" t="str">
        <f t="shared" si="189"/>
        <v>REGIONAL</v>
      </c>
      <c r="M1028" s="23" t="s">
        <v>618</v>
      </c>
      <c r="N1028" s="23" t="str" cm="1">
        <f t="array" ref="N1028">IFERROR(IF(M1028="Principal","LES_ACTIVE",LES_INACTIVE),0)</f>
        <v>LES_ACTIVE</v>
      </c>
      <c r="O1028" s="23">
        <f t="shared" si="187"/>
        <v>25</v>
      </c>
      <c r="P1028" s="23" t="str">
        <f t="shared" si="186"/>
        <v>102171501Principal</v>
      </c>
    </row>
    <row r="1029" spans="1:16" ht="14.45" hidden="1">
      <c r="A1029" s="26" t="s">
        <v>821</v>
      </c>
      <c r="B1029" s="23" t="str">
        <f>IFERROR(VLOOKUP(A1029,hoja!$A$2:$E$970,4,FALSE),0)</f>
        <v>CENTRO</v>
      </c>
      <c r="C1029" s="23" t="str">
        <f>IFERROR(VLOOKUP(A1029,hoja!$A$2:$E$1370,5,FALSE),0)</f>
        <v>BOGOTÁ</v>
      </c>
      <c r="D1029" s="23" t="str">
        <f>IFERROR(VLOOKUP(A1029,hoja!A:D,3,FALSE),0)</f>
        <v>10217</v>
      </c>
      <c r="E1029" s="23" t="s">
        <v>635</v>
      </c>
      <c r="F1029" s="23" t="str">
        <f>IFERROR(VLOOKUP(E1029,hoja!$A$2:$E$970,4,FALSE),0)</f>
        <v>CENTRO</v>
      </c>
      <c r="G1029" s="23" t="str">
        <f>IFERROR(VLOOKUP(E1029,hoja!$A$2:$E$970,5,FALSE),0)</f>
        <v>BOGOTÁ</v>
      </c>
      <c r="H1029" s="103" t="str">
        <f>IFERROR(VLOOKUP(E1029,hoja!A:C,3,FALSE),0)</f>
        <v>0021</v>
      </c>
      <c r="I1029" s="24" t="str">
        <f t="shared" si="185"/>
        <v>102170021</v>
      </c>
      <c r="K1029" s="23">
        <v>15</v>
      </c>
      <c r="L1029" s="23" t="str">
        <f t="shared" si="189"/>
        <v>REGIONAL</v>
      </c>
      <c r="M1029" s="23" t="s">
        <v>618</v>
      </c>
      <c r="N1029" s="23" t="str" cm="1">
        <f t="array" ref="N1029">IFERROR(IF(M1029="Principal","LES_ACTIVE",LES_INACTIVE),0)</f>
        <v>LES_ACTIVE</v>
      </c>
      <c r="O1029" s="23">
        <f t="shared" si="187"/>
        <v>25</v>
      </c>
      <c r="P1029" s="23" t="str">
        <f t="shared" si="186"/>
        <v>102170021Principal</v>
      </c>
    </row>
    <row r="1030" spans="1:16" ht="14.45" hidden="1">
      <c r="A1030" s="26" t="s">
        <v>801</v>
      </c>
      <c r="B1030" s="23" t="str">
        <f>IFERROR(VLOOKUP(A1030,hoja!$A$2:$E$970,4,FALSE),0)</f>
        <v>CENTRO</v>
      </c>
      <c r="C1030" s="23" t="str">
        <f>IFERROR(VLOOKUP(A1030,hoja!$A$2:$E$1370,5,FALSE),0)</f>
        <v>SESQUILÉ</v>
      </c>
      <c r="D1030" s="23" t="str">
        <f>IFERROR(VLOOKUP(A1030,hoja!A:D,3,FALSE),0)</f>
        <v>6034</v>
      </c>
      <c r="E1030" s="23" t="s">
        <v>721</v>
      </c>
      <c r="F1030" s="23" t="str">
        <f>IFERROR(VLOOKUP(E1030,hoja!$A$2:$E$970,4,FALSE),0)</f>
        <v>ANTIOQUIA</v>
      </c>
      <c r="G1030" s="23" t="str">
        <f>IFERROR(VLOOKUP(E1030,hoja!$A$2:$E$970,5,FALSE),0)</f>
        <v>RIONEGRO</v>
      </c>
      <c r="H1030" s="103" t="str">
        <f>IFERROR(VLOOKUP(E1030,hoja!A:C,3,FALSE),0)</f>
        <v>0090</v>
      </c>
      <c r="I1030" s="24" t="str">
        <f t="shared" si="185"/>
        <v>60340090</v>
      </c>
      <c r="K1030" s="23">
        <v>404</v>
      </c>
      <c r="L1030" s="23" t="str">
        <f>IF(B1030=F1030,"REGIONAL","NACIONAL")</f>
        <v>NACIONAL</v>
      </c>
      <c r="M1030" s="23" t="s">
        <v>623</v>
      </c>
      <c r="N1030" s="23" t="s">
        <v>624</v>
      </c>
      <c r="O1030" s="23">
        <f t="shared" si="187"/>
        <v>16</v>
      </c>
      <c r="P1030" s="23" t="str">
        <f t="shared" si="186"/>
        <v>60340090Facatativa</v>
      </c>
    </row>
    <row r="1031" spans="1:16" ht="14.45" hidden="1">
      <c r="A1031" s="26" t="s">
        <v>801</v>
      </c>
      <c r="B1031" s="23" t="str">
        <f>IFERROR(VLOOKUP(A1031,hoja!$A$2:$E$970,4,FALSE),0)</f>
        <v>CENTRO</v>
      </c>
      <c r="C1031" s="23" t="str">
        <f>IFERROR(VLOOKUP(A1031,hoja!$A$2:$E$1370,5,FALSE),0)</f>
        <v>SESQUILÉ</v>
      </c>
      <c r="D1031" s="23" t="str">
        <f>IFERROR(VLOOKUP(A1031,hoja!A:D,3,FALSE),0)</f>
        <v>6034</v>
      </c>
      <c r="E1031" s="23" t="s">
        <v>634</v>
      </c>
      <c r="F1031" s="23" t="str">
        <f>IFERROR(VLOOKUP(E1031,hoja!$A$2:$E$970,4,FALSE),0)</f>
        <v>CENTRO</v>
      </c>
      <c r="G1031" s="23" t="str">
        <f>IFERROR(VLOOKUP(E1031,hoja!$A$2:$E$970,5,FALSE),0)</f>
        <v>BOGOTÁ</v>
      </c>
      <c r="H1031" s="103" t="str">
        <f>IFERROR(VLOOKUP(E1031,hoja!A:C,3,FALSE),0)</f>
        <v>0011</v>
      </c>
      <c r="I1031" s="24" t="str">
        <f t="shared" si="185"/>
        <v>60340011</v>
      </c>
      <c r="K1031" s="23">
        <v>39</v>
      </c>
      <c r="L1031" s="23" t="str">
        <f t="shared" si="189"/>
        <v>REGIONAL</v>
      </c>
      <c r="M1031" s="23" t="s">
        <v>618</v>
      </c>
      <c r="N1031" s="23" t="str" cm="1">
        <f t="array" ref="N1031">IFERROR(IF(M1031="Principal","LES_ACTIVE",LES_INACTIVE),0)</f>
        <v>LES_ACTIVE</v>
      </c>
      <c r="O1031" s="23">
        <f t="shared" si="187"/>
        <v>25</v>
      </c>
      <c r="P1031" s="23" t="str">
        <f t="shared" si="186"/>
        <v>60340011Principal</v>
      </c>
    </row>
    <row r="1032" spans="1:16" ht="14.45" hidden="1">
      <c r="A1032" s="26" t="s">
        <v>801</v>
      </c>
      <c r="B1032" s="23" t="str">
        <f>IFERROR(VLOOKUP(A1032,hoja!$A$2:$E$970,4,FALSE),0)</f>
        <v>CENTRO</v>
      </c>
      <c r="C1032" s="23" t="str">
        <f>IFERROR(VLOOKUP(A1032,hoja!$A$2:$E$1370,5,FALSE),0)</f>
        <v>SESQUILÉ</v>
      </c>
      <c r="D1032" s="23" t="str">
        <f>IFERROR(VLOOKUP(A1032,hoja!A:D,3,FALSE),0)</f>
        <v>6034</v>
      </c>
      <c r="E1032" s="23" t="s">
        <v>672</v>
      </c>
      <c r="F1032" s="23" t="str">
        <f>IFERROR(VLOOKUP(E1032,hoja!$A$2:$E$970,4,FALSE),0)</f>
        <v>ANTIOQUIA</v>
      </c>
      <c r="G1032" s="23" t="str">
        <f>IFERROR(VLOOKUP(E1032,hoja!$A$2:$E$970,5,FALSE),0)</f>
        <v>MEDELLÍN</v>
      </c>
      <c r="H1032" s="103" t="str">
        <f>IFERROR(VLOOKUP(E1032,hoja!A:C,3,FALSE),0)</f>
        <v>0092</v>
      </c>
      <c r="I1032" s="24" t="str">
        <f t="shared" si="185"/>
        <v>60340092</v>
      </c>
      <c r="K1032" s="23">
        <v>446</v>
      </c>
      <c r="L1032" s="23" t="str">
        <f>IF(B1032=F1032,"REGIONAL","NACIONAL")</f>
        <v>NACIONAL</v>
      </c>
      <c r="M1032" s="23" t="s">
        <v>623</v>
      </c>
      <c r="N1032" s="23" cm="1">
        <f t="array" aca="1" ref="N1032" ca="1">IFERROR(IF(M1032="Principal","LES_ACTIVE",LES_INACTIVE),0)</f>
        <v>0</v>
      </c>
      <c r="O1032" s="23">
        <f t="shared" si="187"/>
        <v>16</v>
      </c>
      <c r="P1032" s="23" t="str">
        <f t="shared" si="186"/>
        <v>60340092Facatativa</v>
      </c>
    </row>
    <row r="1033" spans="1:16" ht="14.45" hidden="1">
      <c r="A1033" s="26" t="s">
        <v>822</v>
      </c>
      <c r="B1033" s="23" t="str">
        <f>IFERROR(VLOOKUP(A1033,hoja!$A$2:$E$970,4,FALSE),0)</f>
        <v>SANTANDER</v>
      </c>
      <c r="C1033" s="23" t="str">
        <f>IFERROR(VLOOKUP(A1033,hoja!$A$2:$E$1370,5,FALSE),0)</f>
        <v>CÚCUTA</v>
      </c>
      <c r="D1033" s="23" t="str">
        <f>IFERROR(VLOOKUP(A1033,hoja!A:D,3,FALSE),0)</f>
        <v>60019</v>
      </c>
      <c r="E1033" s="23" t="s">
        <v>822</v>
      </c>
      <c r="F1033" s="23" t="str">
        <f>IFERROR(VLOOKUP(E1033,hoja!$A$2:$E$970,4,FALSE),0)</f>
        <v>SANTANDER</v>
      </c>
      <c r="G1033" s="23" t="str">
        <f>IFERROR(VLOOKUP(E1033,hoja!$A$2:$E$970,5,FALSE),0)</f>
        <v>CÚCUTA</v>
      </c>
      <c r="H1033" s="103" t="str">
        <f>IFERROR(VLOOKUP(E1033,hoja!A:C,3,FALSE),0)</f>
        <v>60019</v>
      </c>
      <c r="I1033" s="24" t="str">
        <f t="shared" si="185"/>
        <v>6001960019</v>
      </c>
      <c r="K1033" s="23">
        <v>15</v>
      </c>
      <c r="L1033" s="23" t="str">
        <f t="shared" si="189"/>
        <v>REGIONAL</v>
      </c>
      <c r="M1033" s="23" t="s">
        <v>618</v>
      </c>
      <c r="N1033" s="23" t="str" cm="1">
        <f t="array" ref="N1033">IFERROR(IF(M1033="Principal","LES_ACTIVE",LES_INACTIVE),0)</f>
        <v>LES_ACTIVE</v>
      </c>
      <c r="O1033" s="23">
        <f t="shared" si="187"/>
        <v>25</v>
      </c>
      <c r="P1033" s="23" t="str">
        <f t="shared" si="186"/>
        <v>6001960019Principal</v>
      </c>
    </row>
    <row r="1034" spans="1:16" ht="14.45" hidden="1">
      <c r="A1034" s="26" t="s">
        <v>822</v>
      </c>
      <c r="B1034" s="23" t="str">
        <f>IFERROR(VLOOKUP(A1034,hoja!$A$2:$E$970,4,FALSE),0)</f>
        <v>SANTANDER</v>
      </c>
      <c r="C1034" s="23" t="str">
        <f>IFERROR(VLOOKUP(A1034,hoja!$A$2:$E$1370,5,FALSE),0)</f>
        <v>CÚCUTA</v>
      </c>
      <c r="D1034" s="23" t="str">
        <f>IFERROR(VLOOKUP(A1034,hoja!A:D,3,FALSE),0)</f>
        <v>60019</v>
      </c>
      <c r="E1034" s="23" t="s">
        <v>819</v>
      </c>
      <c r="F1034" s="23" t="str">
        <f>IFERROR(VLOOKUP(E1034,hoja!$A$2:$E$970,4,FALSE),0)</f>
        <v>OCCIDENTE</v>
      </c>
      <c r="G1034" s="23" t="str">
        <f>IFERROR(VLOOKUP(E1034,hoja!$A$2:$E$970,5,FALSE),0)</f>
        <v>BUENAVENTURA</v>
      </c>
      <c r="H1034" s="103" t="str">
        <f>IFERROR(VLOOKUP(E1034,hoja!A:C,3,FALSE),0)</f>
        <v>3001</v>
      </c>
      <c r="I1034" s="24" t="str">
        <f t="shared" si="185"/>
        <v>600193001</v>
      </c>
      <c r="K1034" s="23">
        <v>1005</v>
      </c>
      <c r="L1034" s="23" t="str">
        <f>IF(B1034=F1034,"REGIONAL","NACIONAL")</f>
        <v>NACIONAL</v>
      </c>
      <c r="M1034" s="23" t="s">
        <v>618</v>
      </c>
      <c r="N1034" s="23" t="str" cm="1">
        <f t="array" ref="N1034">IFERROR(IF(M1034="Principal","LES_ACTIVE",LES_INACTIVE),0)</f>
        <v>LES_ACTIVE</v>
      </c>
      <c r="O1034" s="23">
        <f t="shared" si="187"/>
        <v>8</v>
      </c>
      <c r="P1034" s="23" t="str">
        <f t="shared" si="186"/>
        <v>600193001Principal</v>
      </c>
    </row>
    <row r="1035" spans="1:16" ht="14.45" hidden="1">
      <c r="A1035" s="26" t="s">
        <v>822</v>
      </c>
      <c r="B1035" s="23" t="str">
        <f>IFERROR(VLOOKUP(A1035,hoja!$A$2:$E$970,4,FALSE),0)</f>
        <v>SANTANDER</v>
      </c>
      <c r="C1035" s="23" t="str">
        <f>IFERROR(VLOOKUP(A1035,hoja!$A$2:$E$1370,5,FALSE),0)</f>
        <v>CÚCUTA</v>
      </c>
      <c r="D1035" s="23" t="str">
        <f>IFERROR(VLOOKUP(A1035,hoja!A:D,3,FALSE),0)</f>
        <v>60019</v>
      </c>
      <c r="E1035" s="23" t="s">
        <v>676</v>
      </c>
      <c r="F1035" s="23" t="str">
        <f>IFERROR(VLOOKUP(E1035,hoja!$A$2:$E$970,4,FALSE),0)</f>
        <v>COSTA</v>
      </c>
      <c r="G1035" s="23" t="str">
        <f>IFERROR(VLOOKUP(E1035,hoja!$A$2:$E$970,5,FALSE),0)</f>
        <v>BARRANQUILLA</v>
      </c>
      <c r="H1035" s="103" t="str">
        <f>IFERROR(VLOOKUP(E1035,hoja!A:C,3,FALSE),0)</f>
        <v>3000</v>
      </c>
      <c r="I1035" s="24" t="str">
        <f t="shared" si="185"/>
        <v>600193000</v>
      </c>
      <c r="K1035" s="23">
        <v>675</v>
      </c>
      <c r="L1035" s="23" t="str">
        <f t="shared" ref="L1035:L1036" si="190">IF(B1035=F1035,"REGIONAL","NACIONAL")</f>
        <v>NACIONAL</v>
      </c>
      <c r="M1035" s="23" t="s">
        <v>618</v>
      </c>
      <c r="N1035" s="23" t="str" cm="1">
        <f t="array" ref="N1035">IFERROR(IF(M1035="Principal","LES_ACTIVE",LES_INACTIVE),0)</f>
        <v>LES_ACTIVE</v>
      </c>
      <c r="O1035" s="23">
        <f t="shared" si="187"/>
        <v>12</v>
      </c>
      <c r="P1035" s="23" t="str">
        <f t="shared" si="186"/>
        <v>600193000Principal</v>
      </c>
    </row>
    <row r="1036" spans="1:16" ht="14.45" hidden="1">
      <c r="A1036" s="26" t="s">
        <v>823</v>
      </c>
      <c r="B1036" s="23" t="str">
        <f>IFERROR(VLOOKUP(A1036,hoja!$A$2:$E$970,4,FALSE),0)</f>
        <v>OCCIDENTE</v>
      </c>
      <c r="C1036" s="23" t="str">
        <f>IFERROR(VLOOKUP(A1036,hoja!$A$2:$E$1370,5,FALSE),0)</f>
        <v>MANIZALES</v>
      </c>
      <c r="D1036" s="23" t="str">
        <f>IFERROR(VLOOKUP(A1036,hoja!A:D,3,FALSE),0)</f>
        <v>50181</v>
      </c>
      <c r="E1036" s="23" t="s">
        <v>642</v>
      </c>
      <c r="F1036" s="23" t="str">
        <f>IFERROR(VLOOKUP(E1036,hoja!$A$2:$E$970,4,FALSE),0)</f>
        <v>COSTA</v>
      </c>
      <c r="G1036" s="23" t="str">
        <f>IFERROR(VLOOKUP(E1036,hoja!$A$2:$E$970,5,FALSE),0)</f>
        <v>BARRANQUILLA</v>
      </c>
      <c r="H1036" s="103" t="str">
        <f>IFERROR(VLOOKUP(E1036,hoja!A:C,3,FALSE),0)</f>
        <v>0111</v>
      </c>
      <c r="I1036" s="24" t="str">
        <f t="shared" si="185"/>
        <v>501810111</v>
      </c>
      <c r="K1036" s="23">
        <v>885</v>
      </c>
      <c r="L1036" s="23" t="str">
        <f t="shared" si="190"/>
        <v>NACIONAL</v>
      </c>
      <c r="M1036" s="23" t="s">
        <v>618</v>
      </c>
      <c r="N1036" s="23" t="str" cm="1">
        <f t="array" ref="N1036">IFERROR(IF(M1036="Principal","LES_ACTIVE",LES_INACTIVE),0)</f>
        <v>LES_ACTIVE</v>
      </c>
      <c r="O1036" s="23">
        <f t="shared" si="187"/>
        <v>8</v>
      </c>
      <c r="P1036" s="23" t="str">
        <f t="shared" si="186"/>
        <v>501810111Principal</v>
      </c>
    </row>
    <row r="1037" spans="1:16" ht="14.45" hidden="1">
      <c r="A1037" s="26" t="s">
        <v>824</v>
      </c>
      <c r="B1037" s="23" t="str">
        <f>IFERROR(VLOOKUP(A1037,hoja!$A$2:$E$970,4,FALSE),0)</f>
        <v>OCCIDENTE</v>
      </c>
      <c r="C1037" s="23" t="str">
        <f>IFERROR(VLOOKUP(A1037,hoja!$A$2:$E$1370,5,FALSE),0)</f>
        <v>PEREIRA</v>
      </c>
      <c r="D1037" s="23" t="str">
        <f>IFERROR(VLOOKUP(A1037,hoja!A:D,3,FALSE),0)</f>
        <v>60053</v>
      </c>
      <c r="E1037" s="23" t="s">
        <v>670</v>
      </c>
      <c r="F1037" s="23" t="str">
        <f>IFERROR(VLOOKUP(E1037,hoja!$A$2:$E$970,4,FALSE),0)</f>
        <v>OCCIDENTE</v>
      </c>
      <c r="G1037" s="23" t="str">
        <f>IFERROR(VLOOKUP(E1037,hoja!$A$2:$E$970,5,FALSE),0)</f>
        <v>PEREIRA</v>
      </c>
      <c r="H1037" s="103" t="str">
        <f>IFERROR(VLOOKUP(E1037,hoja!A:C,3,FALSE),0)</f>
        <v>0134</v>
      </c>
      <c r="I1037" s="24" t="str">
        <f t="shared" si="185"/>
        <v>600530134</v>
      </c>
      <c r="K1037" s="23">
        <v>15</v>
      </c>
      <c r="L1037" s="23" t="str">
        <f t="shared" ref="L1037:L1050" si="191">IF(B1037=F1037,"REGIONAL","NACIONAL")</f>
        <v>REGIONAL</v>
      </c>
      <c r="M1037" s="23" t="s">
        <v>618</v>
      </c>
      <c r="N1037" s="23" t="str" cm="1">
        <f t="array" ref="N1037">IFERROR(IF(M1037="Principal","LES_ACTIVE",LES_INACTIVE),0)</f>
        <v>LES_ACTIVE</v>
      </c>
      <c r="O1037" s="23">
        <f t="shared" si="187"/>
        <v>25</v>
      </c>
      <c r="P1037" s="23" t="str">
        <f t="shared" si="186"/>
        <v>600530134Principal</v>
      </c>
    </row>
    <row r="1038" spans="1:16" ht="14.45" hidden="1">
      <c r="A1038" s="26" t="s">
        <v>155</v>
      </c>
      <c r="B1038" s="23" t="str">
        <f>IFERROR(VLOOKUP(A1038,hoja!$A$2:$E$970,4,FALSE),0)</f>
        <v>CENTRO</v>
      </c>
      <c r="C1038" s="23" t="str">
        <f>IFERROR(VLOOKUP(A1038,hoja!$A$2:$E$1370,5,FALSE),0)</f>
        <v>DUITAMA</v>
      </c>
      <c r="D1038" s="23" t="str">
        <f>IFERROR(VLOOKUP(A1038,hoja!A:D,3,FALSE),0)</f>
        <v>60020</v>
      </c>
      <c r="E1038" s="23" t="s">
        <v>617</v>
      </c>
      <c r="F1038" s="23" t="str">
        <f>IFERROR(VLOOKUP(E1038,hoja!$A$2:$E$970,4,FALSE),0)</f>
        <v>ANTIOQUIA</v>
      </c>
      <c r="G1038" s="23" t="str">
        <f>IFERROR(VLOOKUP(E1038,hoja!$A$2:$E$970,5,FALSE),0)</f>
        <v>MEDELLÍN</v>
      </c>
      <c r="H1038" s="103">
        <f>IFERROR(VLOOKUP(E1038,hoja!A:C,3,FALSE),0)</f>
        <v>50443</v>
      </c>
      <c r="I1038" s="24" t="str">
        <f t="shared" si="185"/>
        <v>6002050443</v>
      </c>
      <c r="K1038" s="23">
        <v>588</v>
      </c>
      <c r="L1038" s="23" t="str">
        <f>IF(B1038=F1038,"REGIONAL","NACIONAL")</f>
        <v>NACIONAL</v>
      </c>
      <c r="M1038" s="23" t="s">
        <v>825</v>
      </c>
      <c r="N1038" s="23" t="s">
        <v>624</v>
      </c>
      <c r="O1038" s="23">
        <f t="shared" si="187"/>
        <v>12</v>
      </c>
      <c r="P1038" s="23" t="str">
        <f t="shared" si="186"/>
        <v>6002050443Bogota-Facatativa</v>
      </c>
    </row>
    <row r="1039" spans="1:16" ht="14.45" hidden="1">
      <c r="A1039" s="26" t="s">
        <v>631</v>
      </c>
      <c r="B1039" s="23" t="str">
        <f>IFERROR(VLOOKUP(A1039,hoja!$A$2:$E$970,4,FALSE),0)</f>
        <v>ANTIOQUIA</v>
      </c>
      <c r="C1039" s="23" t="str">
        <f>IFERROR(VLOOKUP(A1039,hoja!$A$2:$E$1370,5,FALSE),0)</f>
        <v>MEDELLÍN</v>
      </c>
      <c r="D1039" s="23" t="str">
        <f>IFERROR(VLOOKUP(A1039,hoja!A:D,3,FALSE),0)</f>
        <v>3038</v>
      </c>
      <c r="E1039" s="23" t="s">
        <v>826</v>
      </c>
      <c r="F1039" s="23">
        <f>IFERROR(VLOOKUP(E1039,hoja!$A$2:$E$970,4,FALSE),0)</f>
        <v>0</v>
      </c>
      <c r="G1039" s="23">
        <f>IFERROR(VLOOKUP(E1039,hoja!$A$2:$E$970,5,FALSE),0)</f>
        <v>0</v>
      </c>
      <c r="H1039" s="103">
        <f>IFERROR(VLOOKUP(E1039,hoja!A:C,3,FALSE),0)</f>
        <v>0</v>
      </c>
      <c r="I1039" s="24" t="str">
        <f t="shared" si="185"/>
        <v>30380</v>
      </c>
      <c r="K1039" s="23">
        <v>446</v>
      </c>
      <c r="L1039" s="23" t="str">
        <f t="shared" ref="L1039:L1042" si="192">IF(B1039=F1039,"REGIONAL","NACIONAL")</f>
        <v>NACIONAL</v>
      </c>
      <c r="M1039" s="23" t="s">
        <v>623</v>
      </c>
      <c r="N1039" s="23" t="s">
        <v>624</v>
      </c>
      <c r="O1039" s="23">
        <f t="shared" si="187"/>
        <v>16</v>
      </c>
      <c r="P1039" s="23" t="str">
        <f t="shared" si="186"/>
        <v>30380Facatativa</v>
      </c>
    </row>
    <row r="1040" spans="1:16" ht="14.45" hidden="1">
      <c r="A1040" s="26" t="s">
        <v>631</v>
      </c>
      <c r="B1040" s="23" t="str">
        <f>IFERROR(VLOOKUP(A1040,hoja!$A$2:$E$970,4,FALSE),0)</f>
        <v>ANTIOQUIA</v>
      </c>
      <c r="C1040" s="23" t="str">
        <f>IFERROR(VLOOKUP(A1040,hoja!$A$2:$E$1370,5,FALSE),0)</f>
        <v>MEDELLÍN</v>
      </c>
      <c r="D1040" s="23" t="str">
        <f>IFERROR(VLOOKUP(A1040,hoja!A:D,3,FALSE),0)</f>
        <v>3038</v>
      </c>
      <c r="E1040" s="23" t="s">
        <v>635</v>
      </c>
      <c r="F1040" s="23" t="str">
        <f>IFERROR(VLOOKUP(E1040,hoja!$A$2:$E$970,4,FALSE),0)</f>
        <v>CENTRO</v>
      </c>
      <c r="G1040" s="23" t="str">
        <f>IFERROR(VLOOKUP(E1040,hoja!$A$2:$E$970,5,FALSE),0)</f>
        <v>BOGOTÁ</v>
      </c>
      <c r="H1040" s="103" t="str">
        <f>IFERROR(VLOOKUP(E1040,hoja!A:C,3,FALSE),0)</f>
        <v>0021</v>
      </c>
      <c r="I1040" s="24" t="str">
        <f t="shared" si="185"/>
        <v>30380021</v>
      </c>
      <c r="K1040" s="23">
        <v>411</v>
      </c>
      <c r="L1040" s="23" t="str">
        <f t="shared" si="192"/>
        <v>NACIONAL</v>
      </c>
      <c r="M1040" s="23" t="s">
        <v>623</v>
      </c>
      <c r="N1040" s="23" t="s">
        <v>624</v>
      </c>
      <c r="O1040" s="23">
        <f t="shared" si="187"/>
        <v>16</v>
      </c>
      <c r="P1040" s="23" t="str">
        <f t="shared" si="186"/>
        <v>30380021Facatativa</v>
      </c>
    </row>
    <row r="1041" spans="1:16" ht="14.45" hidden="1">
      <c r="A1041" s="26" t="s">
        <v>631</v>
      </c>
      <c r="B1041" s="23" t="str">
        <f>IFERROR(VLOOKUP(A1041,hoja!$A$2:$E$970,4,FALSE),0)</f>
        <v>ANTIOQUIA</v>
      </c>
      <c r="C1041" s="23" t="str">
        <f>IFERROR(VLOOKUP(A1041,hoja!$A$2:$E$1370,5,FALSE),0)</f>
        <v>MEDELLÍN</v>
      </c>
      <c r="D1041" s="23" t="str">
        <f>IFERROR(VLOOKUP(A1041,hoja!A:D,3,FALSE),0)</f>
        <v>3038</v>
      </c>
      <c r="E1041" s="23" t="s">
        <v>653</v>
      </c>
      <c r="F1041" s="23" t="str">
        <f>IFERROR(VLOOKUP(E1041,hoja!$A$2:$E$970,4,FALSE),0)</f>
        <v>CENTRO</v>
      </c>
      <c r="G1041" s="23" t="str">
        <f>IFERROR(VLOOKUP(E1041,hoja!$A$2:$E$970,5,FALSE),0)</f>
        <v>MADRID</v>
      </c>
      <c r="H1041" s="103" t="str">
        <f>IFERROR(VLOOKUP(E1041,hoja!A:C,3,FALSE),0)</f>
        <v>2023</v>
      </c>
      <c r="I1041" s="24" t="str">
        <f t="shared" si="185"/>
        <v>30382023</v>
      </c>
      <c r="K1041" s="23">
        <v>382</v>
      </c>
      <c r="L1041" s="23" t="str">
        <f t="shared" si="192"/>
        <v>NACIONAL</v>
      </c>
      <c r="M1041" s="23" t="s">
        <v>618</v>
      </c>
      <c r="N1041" s="23" t="str" cm="1">
        <f t="array" ref="N1041">IFERROR(IF(M1041="Principal","LES_ACTIVE",LES_INACTIVE),0)</f>
        <v>LES_ACTIVE</v>
      </c>
      <c r="O1041" s="23">
        <f t="shared" si="187"/>
        <v>16</v>
      </c>
      <c r="P1041" s="23" t="str">
        <f t="shared" si="186"/>
        <v>30382023Principal</v>
      </c>
    </row>
    <row r="1042" spans="1:16" ht="14.45" hidden="1">
      <c r="A1042" s="26" t="s">
        <v>631</v>
      </c>
      <c r="B1042" s="23" t="str">
        <f>IFERROR(VLOOKUP(A1042,hoja!$A$2:$E$970,4,FALSE),0)</f>
        <v>ANTIOQUIA</v>
      </c>
      <c r="C1042" s="23" t="str">
        <f>IFERROR(VLOOKUP(A1042,hoja!$A$2:$E$1370,5,FALSE),0)</f>
        <v>MEDELLÍN</v>
      </c>
      <c r="D1042" s="23" t="str">
        <f>IFERROR(VLOOKUP(A1042,hoja!A:D,3,FALSE),0)</f>
        <v>3038</v>
      </c>
      <c r="E1042" s="23" t="s">
        <v>642</v>
      </c>
      <c r="F1042" s="23" t="str">
        <f>IFERROR(VLOOKUP(E1042,hoja!$A$2:$E$970,4,FALSE),0)</f>
        <v>COSTA</v>
      </c>
      <c r="G1042" s="23" t="str">
        <f>IFERROR(VLOOKUP(E1042,hoja!$A$2:$E$970,5,FALSE),0)</f>
        <v>BARRANQUILLA</v>
      </c>
      <c r="H1042" s="103" t="str">
        <f>IFERROR(VLOOKUP(E1042,hoja!A:C,3,FALSE),0)</f>
        <v>0111</v>
      </c>
      <c r="I1042" s="24" t="str">
        <f t="shared" si="185"/>
        <v>30380111</v>
      </c>
      <c r="K1042" s="23">
        <v>664</v>
      </c>
      <c r="L1042" s="23" t="str">
        <f t="shared" si="192"/>
        <v>NACIONAL</v>
      </c>
      <c r="M1042" s="23" t="s">
        <v>618</v>
      </c>
      <c r="N1042" s="23" t="str" cm="1">
        <f t="array" ref="N1042">IFERROR(IF(M1042="Principal","LES_ACTIVE",LES_INACTIVE),0)</f>
        <v>LES_ACTIVE</v>
      </c>
      <c r="O1042" s="23">
        <f t="shared" si="187"/>
        <v>12</v>
      </c>
      <c r="P1042" s="23" t="str">
        <f t="shared" si="186"/>
        <v>30380111Principal</v>
      </c>
    </row>
    <row r="1043" spans="1:16" ht="14.45" hidden="1">
      <c r="A1043" s="26" t="s">
        <v>802</v>
      </c>
      <c r="B1043" s="23" t="str">
        <f>IFERROR(VLOOKUP(A1043,hoja!$A$2:$E$970,4,FALSE),0)</f>
        <v>ANTIOQUIA</v>
      </c>
      <c r="C1043" s="23" t="str">
        <f>IFERROR(VLOOKUP(A1043,hoja!$A$2:$E$1370,5,FALSE),0)</f>
        <v>MEDELLÍN</v>
      </c>
      <c r="D1043" s="23" t="str">
        <f>IFERROR(VLOOKUP(A1043,hoja!A:D,3,FALSE),0)</f>
        <v>60047</v>
      </c>
      <c r="E1043" s="23" t="s">
        <v>641</v>
      </c>
      <c r="F1043" s="23" t="str">
        <f>IFERROR(VLOOKUP(E1043,hoja!$A$2:$E$970,4,FALSE),0)</f>
        <v>ANTIOQUIA</v>
      </c>
      <c r="G1043" s="23" t="str">
        <f>IFERROR(VLOOKUP(E1043,hoja!$A$2:$E$970,5,FALSE),0)</f>
        <v>MEDELLÍN</v>
      </c>
      <c r="H1043" s="103" t="str">
        <f>IFERROR(VLOOKUP(E1043,hoja!A:C,3,FALSE),0)</f>
        <v>0079</v>
      </c>
      <c r="I1043" s="24" t="str">
        <f t="shared" si="185"/>
        <v>600470079</v>
      </c>
      <c r="K1043" s="23">
        <v>21</v>
      </c>
      <c r="L1043" s="23" t="str">
        <f t="shared" si="191"/>
        <v>REGIONAL</v>
      </c>
      <c r="M1043" s="23" t="s">
        <v>618</v>
      </c>
      <c r="N1043" s="23" t="str" cm="1">
        <f t="array" ref="N1043">IFERROR(IF(M1043="Principal","LES_ACTIVE",LES_INACTIVE),0)</f>
        <v>LES_ACTIVE</v>
      </c>
      <c r="O1043" s="23">
        <f t="shared" si="187"/>
        <v>25</v>
      </c>
      <c r="P1043" s="23" t="str">
        <f t="shared" si="186"/>
        <v>600470079Principal</v>
      </c>
    </row>
    <row r="1044" spans="1:16" ht="14.45" hidden="1">
      <c r="A1044" s="26" t="s">
        <v>827</v>
      </c>
      <c r="B1044" s="23" t="str">
        <f>IFERROR(VLOOKUP(A1044,hoja!$A$2:$E$970,4,FALSE),0)</f>
        <v>ANTIOQUIA</v>
      </c>
      <c r="C1044" s="23" t="str">
        <f>IFERROR(VLOOKUP(A1044,hoja!$A$2:$E$1370,5,FALSE),0)</f>
        <v>MEDELLÍN</v>
      </c>
      <c r="D1044" s="23" t="str">
        <f>IFERROR(VLOOKUP(A1044,hoja!A:D,3,FALSE),0)</f>
        <v>10221</v>
      </c>
      <c r="E1044" s="23" t="s">
        <v>95</v>
      </c>
      <c r="F1044" s="23" t="str">
        <f>IFERROR(VLOOKUP(E1044,hoja!$A$2:$E$970,4,FALSE),0)</f>
        <v>OCCIDENTE</v>
      </c>
      <c r="G1044" s="23" t="str">
        <f>IFERROR(VLOOKUP(E1044,hoja!$A$2:$E$970,5,FALSE),0)</f>
        <v>CALI</v>
      </c>
      <c r="H1044" s="103" t="str">
        <f>IFERROR(VLOOKUP(E1044,hoja!A:C,3,FALSE),0)</f>
        <v>3024</v>
      </c>
      <c r="I1044" s="24" t="str">
        <f t="shared" si="185"/>
        <v>102213024</v>
      </c>
      <c r="K1044" s="23">
        <v>397</v>
      </c>
      <c r="L1044" s="23" t="str">
        <f>IF(B1044=F1044,"REGIONAL","NACIONAL")</f>
        <v>NACIONAL</v>
      </c>
      <c r="M1044" s="23" t="s">
        <v>618</v>
      </c>
      <c r="N1044" s="23" t="str" cm="1">
        <f t="array" ref="N1044">IFERROR(IF(M1044="Principal","LES_ACTIVE",LES_INACTIVE),0)</f>
        <v>LES_ACTIVE</v>
      </c>
      <c r="O1044" s="23">
        <f t="shared" si="187"/>
        <v>16</v>
      </c>
      <c r="P1044" s="23" t="str">
        <f t="shared" si="186"/>
        <v>102213024Principal</v>
      </c>
    </row>
    <row r="1045" spans="1:16" ht="14.45" hidden="1">
      <c r="A1045" s="26" t="s">
        <v>827</v>
      </c>
      <c r="B1045" s="23" t="str">
        <f>IFERROR(VLOOKUP(A1045,hoja!$A$2:$E$970,4,FALSE),0)</f>
        <v>ANTIOQUIA</v>
      </c>
      <c r="C1045" s="23" t="str">
        <f>IFERROR(VLOOKUP(A1045,hoja!$A$2:$E$1370,5,FALSE),0)</f>
        <v>MEDELLÍN</v>
      </c>
      <c r="D1045" s="23" t="str">
        <f>IFERROR(VLOOKUP(A1045,hoja!A:D,3,FALSE),0)</f>
        <v>10221</v>
      </c>
      <c r="E1045" s="23" t="s">
        <v>663</v>
      </c>
      <c r="F1045" s="23" t="str">
        <f>IFERROR(VLOOKUP(E1045,hoja!$A$2:$E$970,4,FALSE),0)</f>
        <v>CENTRO</v>
      </c>
      <c r="G1045" s="23" t="str">
        <f>IFERROR(VLOOKUP(E1045,hoja!$A$2:$E$970,5,FALSE),0)</f>
        <v>MADRID</v>
      </c>
      <c r="H1045" s="103" t="str">
        <f>IFERROR(VLOOKUP(E1045,hoja!A:C,3,FALSE),0)</f>
        <v>0022</v>
      </c>
      <c r="I1045" s="24" t="str">
        <f t="shared" si="185"/>
        <v>102210022</v>
      </c>
      <c r="K1045" s="23">
        <v>416</v>
      </c>
      <c r="L1045" s="23" t="str">
        <f t="shared" ref="L1045:L1049" si="193">IF(B1045=F1045,"REGIONAL","NACIONAL")</f>
        <v>NACIONAL</v>
      </c>
      <c r="M1045" s="23" t="s">
        <v>618</v>
      </c>
      <c r="N1045" s="23" t="str" cm="1">
        <f t="array" ref="N1045">IFERROR(IF(M1045="Principal","LES_ACTIVE",LES_INACTIVE),0)</f>
        <v>LES_ACTIVE</v>
      </c>
      <c r="O1045" s="23">
        <f t="shared" si="187"/>
        <v>16</v>
      </c>
      <c r="P1045" s="23" t="str">
        <f t="shared" si="186"/>
        <v>102210022Principal</v>
      </c>
    </row>
    <row r="1046" spans="1:16" ht="14.45" hidden="1">
      <c r="A1046" s="26" t="s">
        <v>827</v>
      </c>
      <c r="B1046" s="23" t="str">
        <f>IFERROR(VLOOKUP(A1046,hoja!$A$2:$E$970,4,FALSE),0)</f>
        <v>ANTIOQUIA</v>
      </c>
      <c r="C1046" s="23" t="str">
        <f>IFERROR(VLOOKUP(A1046,hoja!$A$2:$E$1370,5,FALSE),0)</f>
        <v>MEDELLÍN</v>
      </c>
      <c r="D1046" s="23" t="str">
        <f>IFERROR(VLOOKUP(A1046,hoja!A:D,3,FALSE),0)</f>
        <v>10221</v>
      </c>
      <c r="E1046" s="23" t="s">
        <v>824</v>
      </c>
      <c r="F1046" s="23" t="str">
        <f>IFERROR(VLOOKUP(E1046,hoja!$A$2:$E$970,4,FALSE),0)</f>
        <v>OCCIDENTE</v>
      </c>
      <c r="G1046" s="23" t="str">
        <f>IFERROR(VLOOKUP(E1046,hoja!$A$2:$E$970,5,FALSE),0)</f>
        <v>PEREIRA</v>
      </c>
      <c r="H1046" s="103" t="str">
        <f>IFERROR(VLOOKUP(E1046,hoja!A:C,3,FALSE),0)</f>
        <v>60053</v>
      </c>
      <c r="I1046" s="24" t="str">
        <f t="shared" si="185"/>
        <v>1022160053</v>
      </c>
      <c r="K1046" s="23">
        <v>196</v>
      </c>
      <c r="L1046" s="23" t="str">
        <f t="shared" si="193"/>
        <v>NACIONAL</v>
      </c>
      <c r="M1046" s="23" t="s">
        <v>618</v>
      </c>
      <c r="N1046" s="23" t="str" cm="1">
        <f t="array" ref="N1046">IFERROR(IF(M1046="Principal","LES_ACTIVE",LES_INACTIVE),0)</f>
        <v>LES_ACTIVE</v>
      </c>
      <c r="O1046" s="23">
        <f t="shared" si="187"/>
        <v>25</v>
      </c>
      <c r="P1046" s="23" t="str">
        <f t="shared" si="186"/>
        <v>1022160053Principal</v>
      </c>
    </row>
    <row r="1047" spans="1:16" ht="14.45" hidden="1">
      <c r="A1047" s="26" t="s">
        <v>827</v>
      </c>
      <c r="B1047" s="23" t="str">
        <f>IFERROR(VLOOKUP(A1047,hoja!$A$2:$E$970,4,FALSE),0)</f>
        <v>ANTIOQUIA</v>
      </c>
      <c r="C1047" s="23" t="str">
        <f>IFERROR(VLOOKUP(A1047,hoja!$A$2:$E$1370,5,FALSE),0)</f>
        <v>MEDELLÍN</v>
      </c>
      <c r="D1047" s="23" t="str">
        <f>IFERROR(VLOOKUP(A1047,hoja!A:D,3,FALSE),0)</f>
        <v>10221</v>
      </c>
      <c r="E1047" s="23" t="s">
        <v>635</v>
      </c>
      <c r="F1047" s="23" t="str">
        <f>IFERROR(VLOOKUP(E1047,hoja!$A$2:$E$970,4,FALSE),0)</f>
        <v>CENTRO</v>
      </c>
      <c r="G1047" s="23" t="str">
        <f>IFERROR(VLOOKUP(E1047,hoja!$A$2:$E$970,5,FALSE),0)</f>
        <v>BOGOTÁ</v>
      </c>
      <c r="H1047" s="103" t="str">
        <f>IFERROR(VLOOKUP(E1047,hoja!A:C,3,FALSE),0)</f>
        <v>0021</v>
      </c>
      <c r="I1047" s="24" t="str">
        <f t="shared" si="185"/>
        <v>102210021</v>
      </c>
      <c r="K1047" s="23">
        <v>432</v>
      </c>
      <c r="L1047" s="23" t="str">
        <f t="shared" si="193"/>
        <v>NACIONAL</v>
      </c>
      <c r="M1047" s="23" t="s">
        <v>618</v>
      </c>
      <c r="N1047" s="23" t="str" cm="1">
        <f t="array" ref="N1047">IFERROR(IF(M1047="Principal","LES_ACTIVE",LES_INACTIVE),0)</f>
        <v>LES_ACTIVE</v>
      </c>
      <c r="O1047" s="23">
        <f t="shared" si="187"/>
        <v>16</v>
      </c>
      <c r="P1047" s="23" t="str">
        <f t="shared" si="186"/>
        <v>102210021Principal</v>
      </c>
    </row>
    <row r="1048" spans="1:16" ht="14.45" hidden="1">
      <c r="A1048" s="26" t="s">
        <v>828</v>
      </c>
      <c r="B1048" s="23">
        <f>IFERROR(VLOOKUP(A1048,hoja!$A$2:$E$970,4,FALSE),0)</f>
        <v>0</v>
      </c>
      <c r="C1048" s="23">
        <f>IFERROR(VLOOKUP(A1048,hoja!$A$2:$E$1370,5,FALSE),0)</f>
        <v>0</v>
      </c>
      <c r="D1048" s="23">
        <f>IFERROR(VLOOKUP(A1048,hoja!A:D,3,FALSE),0)</f>
        <v>0</v>
      </c>
      <c r="E1048" s="23" t="s">
        <v>762</v>
      </c>
      <c r="F1048" s="23" t="str">
        <f>IFERROR(VLOOKUP(E1048,hoja!$A$2:$E$970,4,FALSE),0)</f>
        <v>NA</v>
      </c>
      <c r="G1048" s="23" t="str">
        <f>IFERROR(VLOOKUP(E1048,hoja!$A$2:$E$970,5,FALSE),0)</f>
        <v>NA</v>
      </c>
      <c r="H1048" s="103" t="str">
        <f>IFERROR(VLOOKUP(E1048,hoja!A:C,3,FALSE),0)</f>
        <v>60088</v>
      </c>
      <c r="I1048" s="24" t="str">
        <f t="shared" si="185"/>
        <v>060088</v>
      </c>
      <c r="K1048" s="23">
        <v>10</v>
      </c>
      <c r="L1048" s="23" t="str">
        <f t="shared" si="193"/>
        <v>NACIONAL</v>
      </c>
      <c r="M1048" s="23" t="s">
        <v>618</v>
      </c>
      <c r="N1048" s="23" t="str" cm="1">
        <f t="array" ref="N1048">IFERROR(IF(M1048="Principal","LES_ACTIVE",LES_INACTIVE),0)</f>
        <v>LES_ACTIVE</v>
      </c>
      <c r="O1048" s="23">
        <f t="shared" si="187"/>
        <v>25</v>
      </c>
      <c r="P1048" s="23" t="str">
        <f t="shared" si="186"/>
        <v>060088Principal</v>
      </c>
    </row>
    <row r="1049" spans="1:16" ht="14.45" hidden="1">
      <c r="A1049" s="26" t="s">
        <v>827</v>
      </c>
      <c r="B1049" s="23" t="str">
        <f>IFERROR(VLOOKUP(A1049,hoja!$A$2:$E$970,4,FALSE),0)</f>
        <v>ANTIOQUIA</v>
      </c>
      <c r="C1049" s="23" t="str">
        <f>IFERROR(VLOOKUP(A1049,hoja!$A$2:$E$1370,5,FALSE),0)</f>
        <v>MEDELLÍN</v>
      </c>
      <c r="D1049" s="23" t="str">
        <f>IFERROR(VLOOKUP(A1049,hoja!A:D,3,FALSE),0)</f>
        <v>10221</v>
      </c>
      <c r="E1049" s="23" t="s">
        <v>670</v>
      </c>
      <c r="F1049" s="23" t="str">
        <f>IFERROR(VLOOKUP(E1049,hoja!$A$2:$E$970,4,FALSE),0)</f>
        <v>OCCIDENTE</v>
      </c>
      <c r="G1049" s="23" t="str">
        <f>IFERROR(VLOOKUP(E1049,hoja!$A$2:$E$970,5,FALSE),0)</f>
        <v>PEREIRA</v>
      </c>
      <c r="H1049" s="103" t="str">
        <f>IFERROR(VLOOKUP(E1049,hoja!A:C,3,FALSE),0)</f>
        <v>0134</v>
      </c>
      <c r="I1049" s="24" t="str">
        <f t="shared" si="185"/>
        <v>102210134</v>
      </c>
      <c r="K1049" s="23">
        <v>196</v>
      </c>
      <c r="L1049" s="23" t="str">
        <f t="shared" si="193"/>
        <v>NACIONAL</v>
      </c>
      <c r="M1049" s="23" t="s">
        <v>618</v>
      </c>
      <c r="N1049" s="23" t="str" cm="1">
        <f t="array" ref="N1049">IFERROR(IF(M1049="Principal","LES_ACTIVE",LES_INACTIVE),0)</f>
        <v>LES_ACTIVE</v>
      </c>
      <c r="O1049" s="23">
        <f t="shared" si="187"/>
        <v>25</v>
      </c>
      <c r="P1049" s="23" t="str">
        <f t="shared" si="186"/>
        <v>102210134Principal</v>
      </c>
    </row>
    <row r="1050" spans="1:16" ht="14.45" hidden="1">
      <c r="A1050" s="26" t="s">
        <v>829</v>
      </c>
      <c r="B1050" s="23" t="str">
        <f>IFERROR(VLOOKUP(A1050,hoja!$A$2:$E$970,4,FALSE),0)</f>
        <v>CENTRO</v>
      </c>
      <c r="C1050" s="23" t="str">
        <f>IFERROR(VLOOKUP(A1050,hoja!$A$2:$E$1370,5,FALSE),0)</f>
        <v>BOGOTÁ</v>
      </c>
      <c r="D1050" s="23" t="str">
        <f>IFERROR(VLOOKUP(A1050,hoja!A:D,3,FALSE),0)</f>
        <v>60166</v>
      </c>
      <c r="E1050" s="23" t="s">
        <v>635</v>
      </c>
      <c r="F1050" s="23" t="str">
        <f>IFERROR(VLOOKUP(E1050,hoja!$A$2:$E$970,4,FALSE),0)</f>
        <v>CENTRO</v>
      </c>
      <c r="G1050" s="23" t="str">
        <f>IFERROR(VLOOKUP(E1050,hoja!$A$2:$E$970,5,FALSE),0)</f>
        <v>BOGOTÁ</v>
      </c>
      <c r="H1050" s="103" t="str">
        <f>IFERROR(VLOOKUP(E1050,hoja!A:C,3,FALSE),0)</f>
        <v>0021</v>
      </c>
      <c r="I1050" s="24" t="str">
        <f t="shared" si="185"/>
        <v>601660021</v>
      </c>
      <c r="K1050" s="23">
        <v>15</v>
      </c>
      <c r="L1050" s="23" t="str">
        <f t="shared" si="191"/>
        <v>REGIONAL</v>
      </c>
      <c r="M1050" s="23" t="s">
        <v>618</v>
      </c>
      <c r="N1050" s="23" t="str" cm="1">
        <f t="array" ref="N1050">IFERROR(IF(M1050="Principal","LES_ACTIVE",LES_INACTIVE),0)</f>
        <v>LES_ACTIVE</v>
      </c>
      <c r="O1050" s="23">
        <f t="shared" si="187"/>
        <v>25</v>
      </c>
      <c r="P1050" s="23" t="str">
        <f t="shared" si="186"/>
        <v>601660021Principal</v>
      </c>
    </row>
    <row r="1051" spans="1:16" ht="14.45" hidden="1">
      <c r="A1051" s="26" t="s">
        <v>830</v>
      </c>
      <c r="B1051" s="23">
        <f>IFERROR(VLOOKUP(A1051,hoja!$A$2:$E$970,4,FALSE),0)</f>
        <v>0</v>
      </c>
      <c r="C1051" s="23">
        <f>IFERROR(VLOOKUP(A1051,hoja!$A$2:$E$1370,5,FALSE),0)</f>
        <v>0</v>
      </c>
      <c r="D1051" s="23">
        <f>IFERROR(VLOOKUP(A1051,hoja!A:D,3,FALSE),0)</f>
        <v>0</v>
      </c>
      <c r="E1051" s="23" t="s">
        <v>824</v>
      </c>
      <c r="F1051" s="23" t="str">
        <f>IFERROR(VLOOKUP(E1051,hoja!$A$2:$E$970,4,FALSE),0)</f>
        <v>OCCIDENTE</v>
      </c>
      <c r="G1051" s="23" t="str">
        <f>IFERROR(VLOOKUP(E1051,hoja!$A$2:$E$970,5,FALSE),0)</f>
        <v>PEREIRA</v>
      </c>
      <c r="H1051" s="103" t="str">
        <f>IFERROR(VLOOKUP(E1051,hoja!A:C,3,FALSE),0)</f>
        <v>60053</v>
      </c>
      <c r="I1051" s="24" t="str">
        <f t="shared" si="185"/>
        <v>060053</v>
      </c>
      <c r="K1051" s="23">
        <v>15</v>
      </c>
      <c r="L1051" s="23" t="str">
        <f>IF(B1051=F1051,"REGIONAL","NACIONAL")</f>
        <v>NACIONAL</v>
      </c>
      <c r="M1051" s="23" t="s">
        <v>618</v>
      </c>
      <c r="N1051" s="23" t="str" cm="1">
        <f t="array" ref="N1051">IFERROR(IF(M1051="Principal","LES_ACTIVE",LES_INACTIVE),0)</f>
        <v>LES_ACTIVE</v>
      </c>
      <c r="O1051" s="23">
        <f t="shared" si="187"/>
        <v>25</v>
      </c>
      <c r="P1051" s="23" t="str">
        <f t="shared" si="186"/>
        <v>060053Principal</v>
      </c>
    </row>
    <row r="1052" spans="1:16" ht="14.45" hidden="1">
      <c r="A1052" s="26" t="s">
        <v>684</v>
      </c>
      <c r="B1052" s="23" t="str">
        <f>IFERROR(VLOOKUP(A1052,hoja!$A$2:$E$970,4,FALSE),0)</f>
        <v>ANTIOQUIA</v>
      </c>
      <c r="C1052" s="23" t="str">
        <f>IFERROR(VLOOKUP(A1052,hoja!$A$2:$E$1370,5,FALSE),0)</f>
        <v>MEDELLÍN</v>
      </c>
      <c r="D1052" s="23" t="str">
        <f>IFERROR(VLOOKUP(A1052,hoja!A:D,3,FALSE),0)</f>
        <v>60046</v>
      </c>
      <c r="E1052" s="23" t="s">
        <v>655</v>
      </c>
      <c r="F1052" s="23" t="str">
        <f>IFERROR(VLOOKUP(E1052,hoja!$A$2:$E$970,4,FALSE),0)</f>
        <v>ANTIOQUIA</v>
      </c>
      <c r="G1052" s="23" t="str">
        <f>IFERROR(VLOOKUP(E1052,hoja!$A$2:$E$970,5,FALSE),0)</f>
        <v>MEDELLÍN</v>
      </c>
      <c r="H1052" s="103" t="str">
        <f>IFERROR(VLOOKUP(E1052,hoja!A:C,3,FALSE),0)</f>
        <v>0292</v>
      </c>
      <c r="I1052" s="24" t="str">
        <f t="shared" si="185"/>
        <v>600460292</v>
      </c>
      <c r="K1052" s="23">
        <v>4.2</v>
      </c>
      <c r="L1052" s="23" t="str">
        <f t="shared" ref="L1052:L1094" si="194">IF(B1052=F1052,"REGIONAL","NACIONAL")</f>
        <v>REGIONAL</v>
      </c>
      <c r="M1052" s="23" t="s">
        <v>618</v>
      </c>
      <c r="N1052" s="23" t="str" cm="1">
        <f t="array" ref="N1052">IFERROR(IF(M1052="Principal","LES_ACTIVE",LES_INACTIVE),0)</f>
        <v>LES_ACTIVE</v>
      </c>
      <c r="O1052" s="23">
        <f t="shared" si="187"/>
        <v>25</v>
      </c>
      <c r="P1052" s="23" t="str">
        <f t="shared" si="186"/>
        <v>600460292Principal</v>
      </c>
    </row>
    <row r="1053" spans="1:16" ht="14.45" hidden="1">
      <c r="A1053" s="26" t="s">
        <v>684</v>
      </c>
      <c r="B1053" s="23" t="str">
        <f>IFERROR(VLOOKUP(A1053,hoja!$A$2:$E$970,4,FALSE),0)</f>
        <v>ANTIOQUIA</v>
      </c>
      <c r="C1053" s="23" t="str">
        <f>IFERROR(VLOOKUP(A1053,hoja!$A$2:$E$1370,5,FALSE),0)</f>
        <v>MEDELLÍN</v>
      </c>
      <c r="D1053" s="23" t="str">
        <f>IFERROR(VLOOKUP(A1053,hoja!A:D,3,FALSE),0)</f>
        <v>60046</v>
      </c>
      <c r="E1053" s="23" t="s">
        <v>635</v>
      </c>
      <c r="F1053" s="23" t="str">
        <f>IFERROR(VLOOKUP(E1053,hoja!$A$2:$E$970,4,FALSE),0)</f>
        <v>CENTRO</v>
      </c>
      <c r="G1053" s="23" t="str">
        <f>IFERROR(VLOOKUP(E1053,hoja!$A$2:$E$970,5,FALSE),0)</f>
        <v>BOGOTÁ</v>
      </c>
      <c r="H1053" s="103" t="str">
        <f>IFERROR(VLOOKUP(E1053,hoja!A:C,3,FALSE),0)</f>
        <v>0021</v>
      </c>
      <c r="I1053" s="24" t="str">
        <f t="shared" si="185"/>
        <v>600460021</v>
      </c>
      <c r="K1053" s="23">
        <v>424</v>
      </c>
      <c r="L1053" s="23" t="str">
        <f>IF(B1053=F1053,"REGIONAL","NACIONAL")</f>
        <v>NACIONAL</v>
      </c>
      <c r="M1053" s="23" t="s">
        <v>623</v>
      </c>
      <c r="N1053" s="23" t="s">
        <v>624</v>
      </c>
      <c r="O1053" s="23">
        <f t="shared" si="187"/>
        <v>16</v>
      </c>
      <c r="P1053" s="23" t="str">
        <f t="shared" si="186"/>
        <v>600460021Facatativa</v>
      </c>
    </row>
    <row r="1054" spans="1:16" ht="14.45" hidden="1">
      <c r="A1054" s="26" t="s">
        <v>684</v>
      </c>
      <c r="B1054" s="23" t="str">
        <f>IFERROR(VLOOKUP(A1054,hoja!$A$2:$E$970,4,FALSE),0)</f>
        <v>ANTIOQUIA</v>
      </c>
      <c r="C1054" s="23" t="str">
        <f>IFERROR(VLOOKUP(A1054,hoja!$A$2:$E$1370,5,FALSE),0)</f>
        <v>MEDELLÍN</v>
      </c>
      <c r="D1054" s="23" t="str">
        <f>IFERROR(VLOOKUP(A1054,hoja!A:D,3,FALSE),0)</f>
        <v>60046</v>
      </c>
      <c r="E1054" s="23" t="s">
        <v>653</v>
      </c>
      <c r="F1054" s="23" t="str">
        <f>IFERROR(VLOOKUP(E1054,hoja!$A$2:$E$970,4,FALSE),0)</f>
        <v>CENTRO</v>
      </c>
      <c r="G1054" s="23" t="str">
        <f>IFERROR(VLOOKUP(E1054,hoja!$A$2:$E$970,5,FALSE),0)</f>
        <v>MADRID</v>
      </c>
      <c r="H1054" s="103" t="str">
        <f>IFERROR(VLOOKUP(E1054,hoja!A:C,3,FALSE),0)</f>
        <v>2023</v>
      </c>
      <c r="I1054" s="24" t="str">
        <f t="shared" si="185"/>
        <v>600462023</v>
      </c>
      <c r="K1054" s="23">
        <v>416</v>
      </c>
      <c r="L1054" s="23" t="str">
        <f>IF(B1054=F1054,"REGIONAL","NACIONAL")</f>
        <v>NACIONAL</v>
      </c>
      <c r="M1054" s="23" t="s">
        <v>618</v>
      </c>
      <c r="N1054" s="23" t="str" cm="1">
        <f t="array" ref="N1054">IFERROR(IF(M1054="Principal","LES_ACTIVE",LES_INACTIVE),0)</f>
        <v>LES_ACTIVE</v>
      </c>
      <c r="O1054" s="23">
        <f t="shared" si="187"/>
        <v>16</v>
      </c>
      <c r="P1054" s="23" t="str">
        <f t="shared" si="186"/>
        <v>600462023Principal</v>
      </c>
    </row>
    <row r="1055" spans="1:16" ht="14.45" hidden="1">
      <c r="A1055" s="26" t="s">
        <v>684</v>
      </c>
      <c r="B1055" s="23" t="str">
        <f>IFERROR(VLOOKUP(A1055,hoja!$A$2:$E$970,4,FALSE),0)</f>
        <v>ANTIOQUIA</v>
      </c>
      <c r="C1055" s="23" t="str">
        <f>IFERROR(VLOOKUP(A1055,hoja!$A$2:$E$1370,5,FALSE),0)</f>
        <v>MEDELLÍN</v>
      </c>
      <c r="D1055" s="23" t="str">
        <f>IFERROR(VLOOKUP(A1055,hoja!A:D,3,FALSE),0)</f>
        <v>60046</v>
      </c>
      <c r="E1055" s="23" t="s">
        <v>641</v>
      </c>
      <c r="F1055" s="23" t="str">
        <f>IFERROR(VLOOKUP(E1055,hoja!$A$2:$E$970,4,FALSE),0)</f>
        <v>ANTIOQUIA</v>
      </c>
      <c r="G1055" s="23" t="str">
        <f>IFERROR(VLOOKUP(E1055,hoja!$A$2:$E$970,5,FALSE),0)</f>
        <v>MEDELLÍN</v>
      </c>
      <c r="H1055" s="103" t="str">
        <f>IFERROR(VLOOKUP(E1055,hoja!A:C,3,FALSE),0)</f>
        <v>0079</v>
      </c>
      <c r="I1055" s="24" t="str">
        <f t="shared" si="185"/>
        <v>600460079</v>
      </c>
      <c r="K1055" s="23">
        <v>26.9</v>
      </c>
      <c r="L1055" s="23" t="str">
        <f t="shared" si="194"/>
        <v>REGIONAL</v>
      </c>
      <c r="M1055" s="23" t="s">
        <v>618</v>
      </c>
      <c r="N1055" s="23" t="str" cm="1">
        <f t="array" ref="N1055">IFERROR(IF(M1055="Principal","LES_ACTIVE",LES_INACTIVE),0)</f>
        <v>LES_ACTIVE</v>
      </c>
      <c r="O1055" s="23">
        <f t="shared" si="187"/>
        <v>25</v>
      </c>
      <c r="P1055" s="23" t="str">
        <f t="shared" si="186"/>
        <v>600460079Principal</v>
      </c>
    </row>
    <row r="1056" spans="1:16" ht="14.45" hidden="1">
      <c r="A1056" s="26" t="s">
        <v>684</v>
      </c>
      <c r="B1056" s="23" t="str">
        <f>IFERROR(VLOOKUP(A1056,hoja!$A$2:$E$970,4,FALSE),0)</f>
        <v>ANTIOQUIA</v>
      </c>
      <c r="C1056" s="23" t="str">
        <f>IFERROR(VLOOKUP(A1056,hoja!$A$2:$E$1370,5,FALSE),0)</f>
        <v>MEDELLÍN</v>
      </c>
      <c r="D1056" s="23" t="str">
        <f>IFERROR(VLOOKUP(A1056,hoja!A:D,3,FALSE),0)</f>
        <v>60046</v>
      </c>
      <c r="E1056" s="23" t="s">
        <v>672</v>
      </c>
      <c r="F1056" s="23" t="str">
        <f>IFERROR(VLOOKUP(E1056,hoja!$A$2:$E$970,4,FALSE),0)</f>
        <v>ANTIOQUIA</v>
      </c>
      <c r="G1056" s="23" t="str">
        <f>IFERROR(VLOOKUP(E1056,hoja!$A$2:$E$970,5,FALSE),0)</f>
        <v>MEDELLÍN</v>
      </c>
      <c r="H1056" s="103" t="str">
        <f>IFERROR(VLOOKUP(E1056,hoja!A:C,3,FALSE),0)</f>
        <v>0092</v>
      </c>
      <c r="I1056" s="24" t="str">
        <f t="shared" si="185"/>
        <v>600460092</v>
      </c>
      <c r="K1056" s="23">
        <v>17.600000000000001</v>
      </c>
      <c r="L1056" s="23" t="str">
        <f t="shared" si="194"/>
        <v>REGIONAL</v>
      </c>
      <c r="M1056" s="23" t="s">
        <v>618</v>
      </c>
      <c r="N1056" s="23" t="str" cm="1">
        <f t="array" ref="N1056">IFERROR(IF(M1056="Principal","LES_ACTIVE",LES_INACTIVE),0)</f>
        <v>LES_ACTIVE</v>
      </c>
      <c r="O1056" s="23">
        <f t="shared" si="187"/>
        <v>25</v>
      </c>
      <c r="P1056" s="23" t="str">
        <f t="shared" si="186"/>
        <v>600460092Principal</v>
      </c>
    </row>
    <row r="1057" spans="1:16" ht="14.45" hidden="1">
      <c r="A1057" s="26" t="s">
        <v>831</v>
      </c>
      <c r="B1057" s="23" t="str">
        <f>IFERROR(VLOOKUP(A1057,hoja!$A$2:$E$970,4,FALSE),0)</f>
        <v>CENTRO</v>
      </c>
      <c r="C1057" s="23" t="str">
        <f>IFERROR(VLOOKUP(A1057,hoja!$A$2:$E$1370,5,FALSE),0)</f>
        <v>FONTIBON</v>
      </c>
      <c r="D1057" s="23" t="str">
        <f>IFERROR(VLOOKUP(A1057,hoja!A:D,3,FALSE),0)</f>
        <v>60008</v>
      </c>
      <c r="E1057" s="23" t="s">
        <v>655</v>
      </c>
      <c r="F1057" s="23" t="str">
        <f>IFERROR(VLOOKUP(E1057,hoja!$A$2:$E$970,4,FALSE),0)</f>
        <v>ANTIOQUIA</v>
      </c>
      <c r="G1057" s="23" t="str">
        <f>IFERROR(VLOOKUP(E1057,hoja!$A$2:$E$970,5,FALSE),0)</f>
        <v>MEDELLÍN</v>
      </c>
      <c r="H1057" s="103" t="str">
        <f>IFERROR(VLOOKUP(E1057,hoja!A:C,3,FALSE),0)</f>
        <v>0292</v>
      </c>
      <c r="I1057" s="24" t="str">
        <f t="shared" si="185"/>
        <v>600080292</v>
      </c>
      <c r="K1057" s="23">
        <v>420</v>
      </c>
      <c r="L1057" s="23" t="str">
        <f>IF(B1057=F1057,"REGIONAL","NACIONAL")</f>
        <v>NACIONAL</v>
      </c>
      <c r="M1057" s="23" t="s">
        <v>618</v>
      </c>
      <c r="N1057" s="23" t="str" cm="1">
        <f t="array" ref="N1057">IFERROR(IF(M1057="Principal","LES_ACTIVE",LES_INACTIVE),0)</f>
        <v>LES_ACTIVE</v>
      </c>
      <c r="O1057" s="23">
        <f t="shared" si="187"/>
        <v>16</v>
      </c>
      <c r="P1057" s="23" t="str">
        <f t="shared" si="186"/>
        <v>600080292Principal</v>
      </c>
    </row>
    <row r="1058" spans="1:16" ht="14.45" hidden="1">
      <c r="A1058" s="26" t="s">
        <v>831</v>
      </c>
      <c r="B1058" s="23" t="str">
        <f>IFERROR(VLOOKUP(A1058,hoja!$A$2:$E$970,4,FALSE),0)</f>
        <v>CENTRO</v>
      </c>
      <c r="C1058" s="23" t="str">
        <f>IFERROR(VLOOKUP(A1058,hoja!$A$2:$E$1370,5,FALSE),0)</f>
        <v>FONTIBON</v>
      </c>
      <c r="D1058" s="23" t="str">
        <f>IFERROR(VLOOKUP(A1058,hoja!A:D,3,FALSE),0)</f>
        <v>60008</v>
      </c>
      <c r="E1058" s="23" t="s">
        <v>635</v>
      </c>
      <c r="F1058" s="23" t="str">
        <f>IFERROR(VLOOKUP(E1058,hoja!$A$2:$E$970,4,FALSE),0)</f>
        <v>CENTRO</v>
      </c>
      <c r="G1058" s="23" t="str">
        <f>IFERROR(VLOOKUP(E1058,hoja!$A$2:$E$970,5,FALSE),0)</f>
        <v>BOGOTÁ</v>
      </c>
      <c r="H1058" s="103" t="str">
        <f>IFERROR(VLOOKUP(E1058,hoja!A:C,3,FALSE),0)</f>
        <v>0021</v>
      </c>
      <c r="I1058" s="24" t="str">
        <f t="shared" si="185"/>
        <v>600080021</v>
      </c>
      <c r="K1058" s="23">
        <v>13</v>
      </c>
      <c r="L1058" s="23" t="str">
        <f t="shared" si="194"/>
        <v>REGIONAL</v>
      </c>
      <c r="M1058" s="23" t="s">
        <v>618</v>
      </c>
      <c r="N1058" s="23" t="str" cm="1">
        <f t="array" ref="N1058">IFERROR(IF(M1058="Principal","LES_ACTIVE",LES_INACTIVE),0)</f>
        <v>LES_ACTIVE</v>
      </c>
      <c r="O1058" s="23">
        <f t="shared" si="187"/>
        <v>25</v>
      </c>
      <c r="P1058" s="23" t="str">
        <f t="shared" si="186"/>
        <v>600080021Principal</v>
      </c>
    </row>
    <row r="1059" spans="1:16" ht="14.45" hidden="1">
      <c r="A1059" s="26" t="s">
        <v>194</v>
      </c>
      <c r="B1059" s="23" t="str">
        <f>IFERROR(VLOOKUP(A1059,hoja!$A$2:$E$970,4,FALSE),0)</f>
        <v>CENTRO</v>
      </c>
      <c r="C1059" s="23" t="str">
        <f>IFERROR(VLOOKUP(A1059,hoja!$A$2:$E$1370,5,FALSE),0)</f>
        <v>BOGOTÁ</v>
      </c>
      <c r="D1059" s="23" t="str">
        <f>IFERROR(VLOOKUP(A1059,hoja!A:D,3,FALSE),0)</f>
        <v>2067</v>
      </c>
      <c r="E1059" s="23" t="s">
        <v>71</v>
      </c>
      <c r="F1059" s="23" t="str">
        <f>IFERROR(VLOOKUP(E1059,hoja!$A$2:$E$970,4,FALSE),0)</f>
        <v>CENTRO</v>
      </c>
      <c r="G1059" s="23" t="str">
        <f>IFERROR(VLOOKUP(E1059,hoja!$A$2:$E$970,5,FALSE),0)</f>
        <v>BOGOTÁ</v>
      </c>
      <c r="H1059" s="103" t="str">
        <f>IFERROR(VLOOKUP(E1059,hoja!A:C,3,FALSE),0)</f>
        <v>60015</v>
      </c>
      <c r="I1059" s="24" t="str">
        <f t="shared" si="185"/>
        <v>206760015</v>
      </c>
      <c r="K1059" s="23">
        <v>22.7</v>
      </c>
      <c r="L1059" s="23" t="str">
        <f t="shared" si="194"/>
        <v>REGIONAL</v>
      </c>
      <c r="M1059" s="23" t="s">
        <v>618</v>
      </c>
      <c r="N1059" s="23" t="str" cm="1">
        <f t="array" ref="N1059">IFERROR(IF(M1059="Principal","LES_ACTIVE",LES_INACTIVE),0)</f>
        <v>LES_ACTIVE</v>
      </c>
      <c r="O1059" s="23">
        <f t="shared" si="187"/>
        <v>25</v>
      </c>
      <c r="P1059" s="23" t="str">
        <f t="shared" si="186"/>
        <v>206760015Principal</v>
      </c>
    </row>
    <row r="1060" spans="1:16" ht="14.45" hidden="1">
      <c r="A1060" s="26" t="s">
        <v>194</v>
      </c>
      <c r="B1060" s="23" t="str">
        <f>IFERROR(VLOOKUP(A1060,hoja!$A$2:$E$970,4,FALSE),0)</f>
        <v>CENTRO</v>
      </c>
      <c r="C1060" s="23" t="str">
        <f>IFERROR(VLOOKUP(A1060,hoja!$A$2:$E$1370,5,FALSE),0)</f>
        <v>BOGOTÁ</v>
      </c>
      <c r="D1060" s="23" t="str">
        <f>IFERROR(VLOOKUP(A1060,hoja!A:D,3,FALSE),0)</f>
        <v>2067</v>
      </c>
      <c r="E1060" s="23" t="s">
        <v>650</v>
      </c>
      <c r="F1060" s="23" t="str">
        <f>IFERROR(VLOOKUP(E1060,hoja!$A$2:$E$970,4,FALSE),0)</f>
        <v>OCCIDENTE</v>
      </c>
      <c r="G1060" s="23" t="str">
        <f>IFERROR(VLOOKUP(E1060,hoja!$A$2:$E$970,5,FALSE),0)</f>
        <v>CALOTO</v>
      </c>
      <c r="H1060" s="103" t="str">
        <f>IFERROR(VLOOKUP(E1060,hoja!A:C,3,FALSE),0)</f>
        <v>0445</v>
      </c>
      <c r="I1060" s="24" t="str">
        <f t="shared" si="185"/>
        <v>20670445</v>
      </c>
      <c r="K1060" s="23">
        <v>492</v>
      </c>
      <c r="L1060" s="23" t="str">
        <f>IF(B1060=F1060,"REGIONAL","NACIONAL")</f>
        <v>NACIONAL</v>
      </c>
      <c r="M1060" s="23" t="s">
        <v>618</v>
      </c>
      <c r="N1060" s="23" t="str" cm="1">
        <f t="array" ref="N1060">IFERROR(IF(M1060="Principal","LES_ACTIVE",LES_INACTIVE),0)</f>
        <v>LES_ACTIVE</v>
      </c>
      <c r="O1060" s="23">
        <f t="shared" si="187"/>
        <v>16</v>
      </c>
      <c r="P1060" s="23" t="str">
        <f t="shared" si="186"/>
        <v>20670445Principal</v>
      </c>
    </row>
    <row r="1061" spans="1:16" ht="14.45" hidden="1">
      <c r="A1061" s="26" t="s">
        <v>194</v>
      </c>
      <c r="B1061" s="23" t="str">
        <f>IFERROR(VLOOKUP(A1061,hoja!$A$2:$E$970,4,FALSE),0)</f>
        <v>CENTRO</v>
      </c>
      <c r="C1061" s="23" t="str">
        <f>IFERROR(VLOOKUP(A1061,hoja!$A$2:$E$1370,5,FALSE),0)</f>
        <v>BOGOTÁ</v>
      </c>
      <c r="D1061" s="23" t="str">
        <f>IFERROR(VLOOKUP(A1061,hoja!A:D,3,FALSE),0)</f>
        <v>2067</v>
      </c>
      <c r="E1061" s="23" t="s">
        <v>695</v>
      </c>
      <c r="F1061" s="23" t="str">
        <f>IFERROR(VLOOKUP(E1061,hoja!$A$2:$E$970,4,FALSE),0)</f>
        <v>CENTRO</v>
      </c>
      <c r="G1061" s="23" t="str">
        <f>IFERROR(VLOOKUP(E1061,hoja!$A$2:$E$970,5,FALSE),0)</f>
        <v>CAQUEZA</v>
      </c>
      <c r="H1061" s="103" t="str">
        <f>IFERROR(VLOOKUP(E1061,hoja!A:C,3,FALSE),0)</f>
        <v>0012</v>
      </c>
      <c r="I1061" s="24" t="str">
        <f t="shared" si="185"/>
        <v>20670012</v>
      </c>
      <c r="K1061" s="23">
        <v>75</v>
      </c>
      <c r="L1061" s="23" t="str">
        <f t="shared" si="194"/>
        <v>REGIONAL</v>
      </c>
      <c r="M1061" s="23" t="s">
        <v>618</v>
      </c>
      <c r="N1061" s="23" t="str" cm="1">
        <f t="array" ref="N1061">IFERROR(IF(M1061="Principal","LES_ACTIVE",LES_INACTIVE),0)</f>
        <v>LES_ACTIVE</v>
      </c>
      <c r="O1061" s="23">
        <f t="shared" si="187"/>
        <v>25</v>
      </c>
      <c r="P1061" s="23" t="str">
        <f t="shared" si="186"/>
        <v>20670012Principal</v>
      </c>
    </row>
    <row r="1062" spans="1:16" ht="14.45" hidden="1">
      <c r="A1062" s="26" t="s">
        <v>194</v>
      </c>
      <c r="B1062" s="23" t="str">
        <f>IFERROR(VLOOKUP(A1062,hoja!$A$2:$E$970,4,FALSE),0)</f>
        <v>CENTRO</v>
      </c>
      <c r="C1062" s="23" t="str">
        <f>IFERROR(VLOOKUP(A1062,hoja!$A$2:$E$1370,5,FALSE),0)</f>
        <v>BOGOTÁ</v>
      </c>
      <c r="D1062" s="23" t="str">
        <f>IFERROR(VLOOKUP(A1062,hoja!A:D,3,FALSE),0)</f>
        <v>2067</v>
      </c>
      <c r="E1062" s="23" t="s">
        <v>700</v>
      </c>
      <c r="F1062" s="23" t="str">
        <f>IFERROR(VLOOKUP(E1062,hoja!$A$2:$E$970,4,FALSE),0)</f>
        <v>SANTANDER</v>
      </c>
      <c r="G1062" s="23" t="str">
        <f>IFERROR(VLOOKUP(E1062,hoja!$A$2:$E$970,5,FALSE),0)</f>
        <v>CHIQUINQUIRÁ</v>
      </c>
      <c r="H1062" s="103" t="str">
        <f>IFERROR(VLOOKUP(E1062,hoja!A:C,3,FALSE),0)</f>
        <v>0444</v>
      </c>
      <c r="I1062" s="24" t="str">
        <f t="shared" si="185"/>
        <v>20670444</v>
      </c>
      <c r="K1062" s="23">
        <v>142</v>
      </c>
      <c r="L1062" s="23" t="str">
        <f>IF(B1062=F1062,"REGIONAL","NACIONAL")</f>
        <v>NACIONAL</v>
      </c>
      <c r="M1062" s="23" t="s">
        <v>618</v>
      </c>
      <c r="N1062" s="23" t="str" cm="1">
        <f t="array" ref="N1062">IFERROR(IF(M1062="Principal","LES_ACTIVE",LES_INACTIVE),0)</f>
        <v>LES_ACTIVE</v>
      </c>
      <c r="O1062" s="23">
        <f t="shared" si="187"/>
        <v>25</v>
      </c>
      <c r="P1062" s="23" t="str">
        <f t="shared" si="186"/>
        <v>20670444Principal</v>
      </c>
    </row>
    <row r="1063" spans="1:16" ht="14.45" hidden="1">
      <c r="A1063" s="26" t="s">
        <v>194</v>
      </c>
      <c r="B1063" s="23" t="str">
        <f>IFERROR(VLOOKUP(A1063,hoja!$A$2:$E$970,4,FALSE),0)</f>
        <v>CENTRO</v>
      </c>
      <c r="C1063" s="23" t="str">
        <f>IFERROR(VLOOKUP(A1063,hoja!$A$2:$E$1370,5,FALSE),0)</f>
        <v>BOGOTÁ</v>
      </c>
      <c r="D1063" s="23" t="str">
        <f>IFERROR(VLOOKUP(A1063,hoja!A:D,3,FALSE),0)</f>
        <v>2067</v>
      </c>
      <c r="E1063" s="23" t="s">
        <v>677</v>
      </c>
      <c r="F1063" s="23" t="str">
        <f>IFERROR(VLOOKUP(E1063,hoja!$A$2:$E$970,4,FALSE),0)</f>
        <v>CENTRO</v>
      </c>
      <c r="G1063" s="23" t="str">
        <f>IFERROR(VLOOKUP(E1063,hoja!$A$2:$E$970,5,FALSE),0)</f>
        <v>FUSA</v>
      </c>
      <c r="H1063" s="103" t="str">
        <f>IFERROR(VLOOKUP(E1063,hoja!A:C,3,FALSE),0)</f>
        <v>0013</v>
      </c>
      <c r="I1063" s="24" t="str">
        <f t="shared" si="185"/>
        <v>20670013</v>
      </c>
      <c r="K1063" s="23">
        <v>68.5</v>
      </c>
      <c r="L1063" s="23" t="str">
        <f t="shared" si="194"/>
        <v>REGIONAL</v>
      </c>
      <c r="M1063" s="23" t="s">
        <v>618</v>
      </c>
      <c r="N1063" s="23" t="str" cm="1">
        <f t="array" ref="N1063">IFERROR(IF(M1063="Principal","LES_ACTIVE",LES_INACTIVE),0)</f>
        <v>LES_ACTIVE</v>
      </c>
      <c r="O1063" s="23">
        <f t="shared" si="187"/>
        <v>25</v>
      </c>
      <c r="P1063" s="23" t="str">
        <f t="shared" si="186"/>
        <v>20670013Principal</v>
      </c>
    </row>
    <row r="1064" spans="1:16" ht="14.45" hidden="1">
      <c r="A1064" s="26" t="s">
        <v>194</v>
      </c>
      <c r="B1064" s="23" t="str">
        <f>IFERROR(VLOOKUP(A1064,hoja!$A$2:$E$970,4,FALSE),0)</f>
        <v>CENTRO</v>
      </c>
      <c r="C1064" s="23" t="str">
        <f>IFERROR(VLOOKUP(A1064,hoja!$A$2:$E$1370,5,FALSE),0)</f>
        <v>BOGOTÁ</v>
      </c>
      <c r="D1064" s="23" t="str">
        <f>IFERROR(VLOOKUP(A1064,hoja!A:D,3,FALSE),0)</f>
        <v>2067</v>
      </c>
      <c r="E1064" s="23" t="s">
        <v>655</v>
      </c>
      <c r="F1064" s="23" t="str">
        <f>IFERROR(VLOOKUP(E1064,hoja!$A$2:$E$970,4,FALSE),0)</f>
        <v>ANTIOQUIA</v>
      </c>
      <c r="G1064" s="23" t="str">
        <f>IFERROR(VLOOKUP(E1064,hoja!$A$2:$E$970,5,FALSE),0)</f>
        <v>MEDELLÍN</v>
      </c>
      <c r="H1064" s="103" t="str">
        <f>IFERROR(VLOOKUP(E1064,hoja!A:C,3,FALSE),0)</f>
        <v>0292</v>
      </c>
      <c r="I1064" s="24" t="str">
        <f t="shared" si="185"/>
        <v>20670292</v>
      </c>
      <c r="K1064" s="23">
        <v>420</v>
      </c>
      <c r="L1064" s="23" t="str">
        <f>IF(B1064=F1064,"REGIONAL","NACIONAL")</f>
        <v>NACIONAL</v>
      </c>
      <c r="M1064" s="23" t="s">
        <v>618</v>
      </c>
      <c r="N1064" s="23" t="str" cm="1">
        <f t="array" ref="N1064">IFERROR(IF(M1064="Principal","LES_ACTIVE",LES_INACTIVE),0)</f>
        <v>LES_ACTIVE</v>
      </c>
      <c r="O1064" s="23">
        <f t="shared" si="187"/>
        <v>16</v>
      </c>
      <c r="P1064" s="23" t="str">
        <f t="shared" si="186"/>
        <v>20670292Principal</v>
      </c>
    </row>
    <row r="1065" spans="1:16" ht="14.45" hidden="1">
      <c r="A1065" s="26" t="s">
        <v>194</v>
      </c>
      <c r="B1065" s="23" t="str">
        <f>IFERROR(VLOOKUP(A1065,hoja!$A$2:$E$970,4,FALSE),0)</f>
        <v>CENTRO</v>
      </c>
      <c r="C1065" s="23" t="str">
        <f>IFERROR(VLOOKUP(A1065,hoja!$A$2:$E$1370,5,FALSE),0)</f>
        <v>BOGOTÁ</v>
      </c>
      <c r="D1065" s="23" t="str">
        <f>IFERROR(VLOOKUP(A1065,hoja!A:D,3,FALSE),0)</f>
        <v>2067</v>
      </c>
      <c r="E1065" s="23" t="s">
        <v>663</v>
      </c>
      <c r="F1065" s="23" t="str">
        <f>IFERROR(VLOOKUP(E1065,hoja!$A$2:$E$970,4,FALSE),0)</f>
        <v>CENTRO</v>
      </c>
      <c r="G1065" s="23" t="str">
        <f>IFERROR(VLOOKUP(E1065,hoja!$A$2:$E$970,5,FALSE),0)</f>
        <v>MADRID</v>
      </c>
      <c r="H1065" s="103" t="str">
        <f>IFERROR(VLOOKUP(E1065,hoja!A:C,3,FALSE),0)</f>
        <v>0022</v>
      </c>
      <c r="I1065" s="24" t="str">
        <f t="shared" si="185"/>
        <v>20670022</v>
      </c>
      <c r="K1065" s="23">
        <v>7.6</v>
      </c>
      <c r="L1065" s="23" t="str">
        <f t="shared" si="194"/>
        <v>REGIONAL</v>
      </c>
      <c r="M1065" s="23" t="s">
        <v>618</v>
      </c>
      <c r="N1065" s="23" t="str" cm="1">
        <f t="array" ref="N1065">IFERROR(IF(M1065="Principal","LES_ACTIVE",LES_INACTIVE),0)</f>
        <v>LES_ACTIVE</v>
      </c>
      <c r="O1065" s="23">
        <f t="shared" si="187"/>
        <v>25</v>
      </c>
      <c r="P1065" s="23" t="str">
        <f t="shared" si="186"/>
        <v>20670022Principal</v>
      </c>
    </row>
    <row r="1066" spans="1:16" ht="14.45" hidden="1">
      <c r="A1066" s="26" t="s">
        <v>194</v>
      </c>
      <c r="B1066" s="23" t="str">
        <f>IFERROR(VLOOKUP(A1066,hoja!$A$2:$E$970,4,FALSE),0)</f>
        <v>CENTRO</v>
      </c>
      <c r="C1066" s="23" t="str">
        <f>IFERROR(VLOOKUP(A1066,hoja!$A$2:$E$1370,5,FALSE),0)</f>
        <v>BOGOTÁ</v>
      </c>
      <c r="D1066" s="23" t="str">
        <f>IFERROR(VLOOKUP(A1066,hoja!A:D,3,FALSE),0)</f>
        <v>2067</v>
      </c>
      <c r="E1066" s="23" t="s">
        <v>630</v>
      </c>
      <c r="F1066" s="23" t="str">
        <f>IFERROR(VLOOKUP(E1066,hoja!$A$2:$E$970,4,FALSE),0)</f>
        <v>CENTRO</v>
      </c>
      <c r="G1066" s="23" t="str">
        <f>IFERROR(VLOOKUP(E1066,hoja!$A$2:$E$970,5,FALSE),0)</f>
        <v>SESQUILÉ</v>
      </c>
      <c r="H1066" s="103" t="str">
        <f>IFERROR(VLOOKUP(E1066,hoja!A:C,3,FALSE),0)</f>
        <v>1501</v>
      </c>
      <c r="I1066" s="24" t="str">
        <f t="shared" si="185"/>
        <v>20671501</v>
      </c>
      <c r="K1066" s="23">
        <v>68.3</v>
      </c>
      <c r="L1066" s="23" t="str">
        <f t="shared" si="194"/>
        <v>REGIONAL</v>
      </c>
      <c r="M1066" s="23" t="s">
        <v>618</v>
      </c>
      <c r="N1066" s="23" t="str" cm="1">
        <f t="array" ref="N1066">IFERROR(IF(M1066="Principal","LES_ACTIVE",LES_INACTIVE),0)</f>
        <v>LES_ACTIVE</v>
      </c>
      <c r="O1066" s="23">
        <f t="shared" si="187"/>
        <v>25</v>
      </c>
      <c r="P1066" s="23" t="str">
        <f t="shared" si="186"/>
        <v>20671501Principal</v>
      </c>
    </row>
    <row r="1067" spans="1:16" ht="14.45" hidden="1">
      <c r="A1067" s="26" t="s">
        <v>194</v>
      </c>
      <c r="B1067" s="23" t="str">
        <f>IFERROR(VLOOKUP(A1067,hoja!$A$2:$E$970,4,FALSE),0)</f>
        <v>CENTRO</v>
      </c>
      <c r="C1067" s="23" t="str">
        <f>IFERROR(VLOOKUP(A1067,hoja!$A$2:$E$1370,5,FALSE),0)</f>
        <v>BOGOTÁ</v>
      </c>
      <c r="D1067" s="23" t="str">
        <f>IFERROR(VLOOKUP(A1067,hoja!A:D,3,FALSE),0)</f>
        <v>2067</v>
      </c>
      <c r="E1067" s="23" t="s">
        <v>194</v>
      </c>
      <c r="F1067" s="23" t="str">
        <f>IFERROR(VLOOKUP(E1067,hoja!$A$2:$E$970,4,FALSE),0)</f>
        <v>CENTRO</v>
      </c>
      <c r="G1067" s="23" t="str">
        <f>IFERROR(VLOOKUP(E1067,hoja!$A$2:$E$970,5,FALSE),0)</f>
        <v>BOGOTÁ</v>
      </c>
      <c r="H1067" s="103" t="str">
        <f>IFERROR(VLOOKUP(E1067,hoja!A:C,3,FALSE),0)</f>
        <v>2067</v>
      </c>
      <c r="I1067" s="24" t="str">
        <f t="shared" ref="I1067:I1130" si="195">D1067&amp;H1067</f>
        <v>20672067</v>
      </c>
      <c r="K1067" s="23">
        <v>15</v>
      </c>
      <c r="L1067" s="23" t="str">
        <f t="shared" si="194"/>
        <v>REGIONAL</v>
      </c>
      <c r="M1067" s="23" t="s">
        <v>618</v>
      </c>
      <c r="N1067" s="23" t="str" cm="1">
        <f t="array" ref="N1067">IFERROR(IF(M1067="Principal","LES_ACTIVE",LES_INACTIVE),0)</f>
        <v>LES_ACTIVE</v>
      </c>
      <c r="O1067" s="23">
        <f t="shared" si="187"/>
        <v>25</v>
      </c>
      <c r="P1067" s="23" t="str">
        <f t="shared" si="186"/>
        <v>20672067Principal</v>
      </c>
    </row>
    <row r="1068" spans="1:16" ht="14.45" hidden="1">
      <c r="A1068" s="26" t="s">
        <v>194</v>
      </c>
      <c r="B1068" s="23" t="str">
        <f>IFERROR(VLOOKUP(A1068,hoja!$A$2:$E$970,4,FALSE),0)</f>
        <v>CENTRO</v>
      </c>
      <c r="C1068" s="23" t="str">
        <f>IFERROR(VLOOKUP(A1068,hoja!$A$2:$E$1370,5,FALSE),0)</f>
        <v>BOGOTÁ</v>
      </c>
      <c r="D1068" s="23" t="str">
        <f>IFERROR(VLOOKUP(A1068,hoja!A:D,3,FALSE),0)</f>
        <v>2067</v>
      </c>
      <c r="E1068" s="23" t="s">
        <v>633</v>
      </c>
      <c r="F1068" s="23" t="str">
        <f>IFERROR(VLOOKUP(E1068,hoja!$A$2:$E$970,4,FALSE),0)</f>
        <v>CENTRO</v>
      </c>
      <c r="G1068" s="23" t="str">
        <f>IFERROR(VLOOKUP(E1068,hoja!$A$2:$E$970,5,FALSE),0)</f>
        <v>BOGOTÁ</v>
      </c>
      <c r="H1068" s="103" t="str">
        <f>IFERROR(VLOOKUP(E1068,hoja!A:C,3,FALSE),0)</f>
        <v>0002</v>
      </c>
      <c r="I1068" s="24" t="str">
        <f t="shared" si="195"/>
        <v>20670002</v>
      </c>
      <c r="K1068" s="23">
        <v>22.7</v>
      </c>
      <c r="L1068" s="23" t="str">
        <f t="shared" si="194"/>
        <v>REGIONAL</v>
      </c>
      <c r="M1068" s="23" t="s">
        <v>618</v>
      </c>
      <c r="N1068" s="23" t="str" cm="1">
        <f t="array" ref="N1068">IFERROR(IF(M1068="Principal","LES_ACTIVE",LES_INACTIVE),0)</f>
        <v>LES_ACTIVE</v>
      </c>
      <c r="O1068" s="23">
        <f t="shared" si="187"/>
        <v>25</v>
      </c>
      <c r="P1068" s="23" t="str">
        <f t="shared" ref="P1068:P1131" si="196">D1068&amp;H1068&amp;M1068</f>
        <v>20670002Principal</v>
      </c>
    </row>
    <row r="1069" spans="1:16" ht="14.45" hidden="1">
      <c r="A1069" s="26" t="s">
        <v>194</v>
      </c>
      <c r="B1069" s="23" t="str">
        <f>IFERROR(VLOOKUP(A1069,hoja!$A$2:$E$970,4,FALSE),0)</f>
        <v>CENTRO</v>
      </c>
      <c r="C1069" s="23" t="str">
        <f>IFERROR(VLOOKUP(A1069,hoja!$A$2:$E$1370,5,FALSE),0)</f>
        <v>BOGOTÁ</v>
      </c>
      <c r="D1069" s="23" t="str">
        <f>IFERROR(VLOOKUP(A1069,hoja!A:D,3,FALSE),0)</f>
        <v>2067</v>
      </c>
      <c r="E1069" s="23" t="s">
        <v>634</v>
      </c>
      <c r="F1069" s="23" t="str">
        <f>IFERROR(VLOOKUP(E1069,hoja!$A$2:$E$970,4,FALSE),0)</f>
        <v>CENTRO</v>
      </c>
      <c r="G1069" s="23" t="str">
        <f>IFERROR(VLOOKUP(E1069,hoja!$A$2:$E$970,5,FALSE),0)</f>
        <v>BOGOTÁ</v>
      </c>
      <c r="H1069" s="103" t="str">
        <f>IFERROR(VLOOKUP(E1069,hoja!A:C,3,FALSE),0)</f>
        <v>0011</v>
      </c>
      <c r="I1069" s="24" t="str">
        <f t="shared" si="195"/>
        <v>20670011</v>
      </c>
      <c r="K1069" s="23">
        <v>32.700000000000003</v>
      </c>
      <c r="L1069" s="23" t="str">
        <f t="shared" si="194"/>
        <v>REGIONAL</v>
      </c>
      <c r="M1069" s="23" t="s">
        <v>618</v>
      </c>
      <c r="N1069" s="23" t="str" cm="1">
        <f t="array" ref="N1069">IFERROR(IF(M1069="Principal","LES_ACTIVE",LES_INACTIVE),0)</f>
        <v>LES_ACTIVE</v>
      </c>
      <c r="O1069" s="23">
        <f t="shared" ref="O1069:O1132" si="197">IF(K1069&lt;=250,25,IF(K1069&lt;=500,16,IF(K1069&lt;=800,12,IF(K1069&lt;=1100,8,IF(K1069&lt;=1400,6,IF(K1069&lt;=1700,5))))))</f>
        <v>25</v>
      </c>
      <c r="P1069" s="23" t="str">
        <f t="shared" si="196"/>
        <v>20670011Principal</v>
      </c>
    </row>
    <row r="1070" spans="1:16" ht="14.45" hidden="1">
      <c r="A1070" s="26" t="s">
        <v>194</v>
      </c>
      <c r="B1070" s="23" t="str">
        <f>IFERROR(VLOOKUP(A1070,hoja!$A$2:$E$970,4,FALSE),0)</f>
        <v>CENTRO</v>
      </c>
      <c r="C1070" s="23" t="str">
        <f>IFERROR(VLOOKUP(A1070,hoja!$A$2:$E$1370,5,FALSE),0)</f>
        <v>BOGOTÁ</v>
      </c>
      <c r="D1070" s="23" t="str">
        <f>IFERROR(VLOOKUP(A1070,hoja!A:D,3,FALSE),0)</f>
        <v>2067</v>
      </c>
      <c r="E1070" s="23" t="s">
        <v>635</v>
      </c>
      <c r="F1070" s="23" t="str">
        <f>IFERROR(VLOOKUP(E1070,hoja!$A$2:$E$970,4,FALSE),0)</f>
        <v>CENTRO</v>
      </c>
      <c r="G1070" s="23" t="str">
        <f>IFERROR(VLOOKUP(E1070,hoja!$A$2:$E$970,5,FALSE),0)</f>
        <v>BOGOTÁ</v>
      </c>
      <c r="H1070" s="103" t="str">
        <f>IFERROR(VLOOKUP(E1070,hoja!A:C,3,FALSE),0)</f>
        <v>0021</v>
      </c>
      <c r="I1070" s="24" t="str">
        <f t="shared" si="195"/>
        <v>20670021</v>
      </c>
      <c r="K1070" s="23">
        <v>22.7</v>
      </c>
      <c r="L1070" s="23" t="str">
        <f t="shared" si="194"/>
        <v>REGIONAL</v>
      </c>
      <c r="M1070" s="23" t="s">
        <v>618</v>
      </c>
      <c r="N1070" s="23" t="str" cm="1">
        <f t="array" ref="N1070">IFERROR(IF(M1070="Principal","LES_ACTIVE",LES_INACTIVE),0)</f>
        <v>LES_ACTIVE</v>
      </c>
      <c r="O1070" s="23">
        <f t="shared" si="197"/>
        <v>25</v>
      </c>
      <c r="P1070" s="23" t="str">
        <f t="shared" si="196"/>
        <v>20670021Principal</v>
      </c>
    </row>
    <row r="1071" spans="1:16" ht="14.45" hidden="1">
      <c r="A1071" s="26" t="s">
        <v>194</v>
      </c>
      <c r="B1071" s="23" t="str">
        <f>IFERROR(VLOOKUP(A1071,hoja!$A$2:$E$970,4,FALSE),0)</f>
        <v>CENTRO</v>
      </c>
      <c r="C1071" s="23" t="str">
        <f>IFERROR(VLOOKUP(A1071,hoja!$A$2:$E$1370,5,FALSE),0)</f>
        <v>BOGOTÁ</v>
      </c>
      <c r="D1071" s="23" t="str">
        <f>IFERROR(VLOOKUP(A1071,hoja!A:D,3,FALSE),0)</f>
        <v>2067</v>
      </c>
      <c r="E1071" s="23" t="s">
        <v>731</v>
      </c>
      <c r="F1071" s="23" t="str">
        <f>IFERROR(VLOOKUP(E1071,hoja!$A$2:$E$970,4,FALSE),0)</f>
        <v>SANTANDER</v>
      </c>
      <c r="G1071" s="23" t="str">
        <f>IFERROR(VLOOKUP(E1071,hoja!$A$2:$E$970,5,FALSE),0)</f>
        <v>CÚCUTA</v>
      </c>
      <c r="H1071" s="103" t="str">
        <f>IFERROR(VLOOKUP(E1071,hoja!A:C,3,FALSE),0)</f>
        <v>0438</v>
      </c>
      <c r="I1071" s="24" t="str">
        <f t="shared" si="195"/>
        <v>20670438</v>
      </c>
      <c r="K1071" s="23">
        <v>581</v>
      </c>
      <c r="L1071" s="23" t="str">
        <f>IF(B1071=F1071,"REGIONAL","NACIONAL")</f>
        <v>NACIONAL</v>
      </c>
      <c r="M1071" s="23" t="s">
        <v>618</v>
      </c>
      <c r="N1071" s="23" t="str" cm="1">
        <f t="array" ref="N1071">IFERROR(IF(M1071="Principal","LES_ACTIVE",LES_INACTIVE),0)</f>
        <v>LES_ACTIVE</v>
      </c>
      <c r="O1071" s="23">
        <f t="shared" si="197"/>
        <v>12</v>
      </c>
      <c r="P1071" s="23" t="str">
        <f t="shared" si="196"/>
        <v>20670438Principal</v>
      </c>
    </row>
    <row r="1072" spans="1:16" ht="14.45" hidden="1">
      <c r="A1072" s="26" t="s">
        <v>194</v>
      </c>
      <c r="B1072" s="23" t="str">
        <f>IFERROR(VLOOKUP(A1072,hoja!$A$2:$E$970,4,FALSE),0)</f>
        <v>CENTRO</v>
      </c>
      <c r="C1072" s="23" t="str">
        <f>IFERROR(VLOOKUP(A1072,hoja!$A$2:$E$1370,5,FALSE),0)</f>
        <v>BOGOTÁ</v>
      </c>
      <c r="D1072" s="23" t="str">
        <f>IFERROR(VLOOKUP(A1072,hoja!A:D,3,FALSE),0)</f>
        <v>2067</v>
      </c>
      <c r="E1072" s="23" t="s">
        <v>636</v>
      </c>
      <c r="F1072" s="23" t="str">
        <f>IFERROR(VLOOKUP(E1072,hoja!$A$2:$E$970,4,FALSE),0)</f>
        <v>CENTRO</v>
      </c>
      <c r="G1072" s="23" t="str">
        <f>IFERROR(VLOOKUP(E1072,hoja!$A$2:$E$970,5,FALSE),0)</f>
        <v>DUITAMA</v>
      </c>
      <c r="H1072" s="103" t="str">
        <f>IFERROR(VLOOKUP(E1072,hoja!A:C,3,FALSE),0)</f>
        <v>0441</v>
      </c>
      <c r="I1072" s="24" t="str">
        <f t="shared" si="195"/>
        <v>20670441</v>
      </c>
      <c r="K1072" s="23">
        <v>204</v>
      </c>
      <c r="L1072" s="23" t="str">
        <f t="shared" si="194"/>
        <v>REGIONAL</v>
      </c>
      <c r="M1072" s="23" t="s">
        <v>618</v>
      </c>
      <c r="N1072" s="23" t="str" cm="1">
        <f t="array" ref="N1072">IFERROR(IF(M1072="Principal","LES_ACTIVE",LES_INACTIVE),0)</f>
        <v>LES_ACTIVE</v>
      </c>
      <c r="O1072" s="23">
        <f t="shared" si="197"/>
        <v>25</v>
      </c>
      <c r="P1072" s="23" t="str">
        <f t="shared" si="196"/>
        <v>20670441Principal</v>
      </c>
    </row>
    <row r="1073" spans="1:16" ht="14.45" hidden="1">
      <c r="A1073" s="26" t="s">
        <v>194</v>
      </c>
      <c r="B1073" s="23" t="str">
        <f>IFERROR(VLOOKUP(A1073,hoja!$A$2:$E$970,4,FALSE),0)</f>
        <v>CENTRO</v>
      </c>
      <c r="C1073" s="23" t="str">
        <f>IFERROR(VLOOKUP(A1073,hoja!$A$2:$E$1370,5,FALSE),0)</f>
        <v>BOGOTÁ</v>
      </c>
      <c r="D1073" s="23" t="str">
        <f>IFERROR(VLOOKUP(A1073,hoja!A:D,3,FALSE),0)</f>
        <v>2067</v>
      </c>
      <c r="E1073" s="23" t="s">
        <v>667</v>
      </c>
      <c r="F1073" s="23" t="str">
        <f>IFERROR(VLOOKUP(E1073,hoja!$A$2:$E$970,4,FALSE),0)</f>
        <v>COSTA</v>
      </c>
      <c r="G1073" s="23" t="str">
        <f>IFERROR(VLOOKUP(E1073,hoja!$A$2:$E$970,5,FALSE),0)</f>
        <v>MONTERÍA</v>
      </c>
      <c r="H1073" s="103" t="str">
        <f>IFERROR(VLOOKUP(E1073,hoja!A:C,3,FALSE),0)</f>
        <v>0381</v>
      </c>
      <c r="I1073" s="24" t="str">
        <f t="shared" si="195"/>
        <v>20670381</v>
      </c>
      <c r="K1073" s="23">
        <v>797</v>
      </c>
      <c r="L1073" s="23" t="str">
        <f>IF(B1073=F1073,"REGIONAL","NACIONAL")</f>
        <v>NACIONAL</v>
      </c>
      <c r="M1073" s="23" t="s">
        <v>618</v>
      </c>
      <c r="N1073" s="23" t="str" cm="1">
        <f t="array" ref="N1073">IFERROR(IF(M1073="Principal","LES_ACTIVE",LES_INACTIVE),0)</f>
        <v>LES_ACTIVE</v>
      </c>
      <c r="O1073" s="23">
        <f t="shared" si="197"/>
        <v>12</v>
      </c>
      <c r="P1073" s="23" t="str">
        <f t="shared" si="196"/>
        <v>20670381Principal</v>
      </c>
    </row>
    <row r="1074" spans="1:16" ht="14.45" hidden="1">
      <c r="A1074" s="26" t="s">
        <v>194</v>
      </c>
      <c r="B1074" s="23" t="str">
        <f>IFERROR(VLOOKUP(A1074,hoja!$A$2:$E$970,4,FALSE),0)</f>
        <v>CENTRO</v>
      </c>
      <c r="C1074" s="23" t="str">
        <f>IFERROR(VLOOKUP(A1074,hoja!$A$2:$E$1370,5,FALSE),0)</f>
        <v>BOGOTÁ</v>
      </c>
      <c r="D1074" s="23" t="str">
        <f>IFERROR(VLOOKUP(A1074,hoja!A:D,3,FALSE),0)</f>
        <v>2067</v>
      </c>
      <c r="E1074" s="23" t="s">
        <v>733</v>
      </c>
      <c r="F1074" s="23" t="str">
        <f>IFERROR(VLOOKUP(E1074,hoja!$A$2:$E$970,4,FALSE),0)</f>
        <v>OCCIDENTE</v>
      </c>
      <c r="G1074" s="23" t="str">
        <f>IFERROR(VLOOKUP(E1074,hoja!$A$2:$E$970,5,FALSE),0)</f>
        <v>PASTO</v>
      </c>
      <c r="H1074" s="103" t="str">
        <f>IFERROR(VLOOKUP(E1074,hoja!A:C,3,FALSE),0)</f>
        <v>0395</v>
      </c>
      <c r="I1074" s="24" t="str">
        <f t="shared" si="195"/>
        <v>20670395</v>
      </c>
      <c r="K1074" s="23">
        <v>818</v>
      </c>
      <c r="L1074" s="23" t="str">
        <f t="shared" ref="L1074:L1076" si="198">IF(B1074=F1074,"REGIONAL","NACIONAL")</f>
        <v>NACIONAL</v>
      </c>
      <c r="M1074" s="23" t="s">
        <v>618</v>
      </c>
      <c r="N1074" s="23" t="str" cm="1">
        <f t="array" ref="N1074">IFERROR(IF(M1074="Principal","LES_ACTIVE",LES_INACTIVE),0)</f>
        <v>LES_ACTIVE</v>
      </c>
      <c r="O1074" s="23">
        <f t="shared" si="197"/>
        <v>8</v>
      </c>
      <c r="P1074" s="23" t="str">
        <f t="shared" si="196"/>
        <v>20670395Principal</v>
      </c>
    </row>
    <row r="1075" spans="1:16" ht="14.45" hidden="1">
      <c r="A1075" s="26" t="s">
        <v>194</v>
      </c>
      <c r="B1075" s="23" t="str">
        <f>IFERROR(VLOOKUP(A1075,hoja!$A$2:$E$970,4,FALSE),0)</f>
        <v>CENTRO</v>
      </c>
      <c r="C1075" s="23" t="str">
        <f>IFERROR(VLOOKUP(A1075,hoja!$A$2:$E$1370,5,FALSE),0)</f>
        <v>BOGOTÁ</v>
      </c>
      <c r="D1075" s="23" t="str">
        <f>IFERROR(VLOOKUP(A1075,hoja!A:D,3,FALSE),0)</f>
        <v>2067</v>
      </c>
      <c r="E1075" s="23" t="s">
        <v>637</v>
      </c>
      <c r="F1075" s="23" t="str">
        <f>IFERROR(VLOOKUP(E1075,hoja!$A$2:$E$970,4,FALSE),0)</f>
        <v>SANTANDER</v>
      </c>
      <c r="G1075" s="23" t="str">
        <f>IFERROR(VLOOKUP(E1075,hoja!$A$2:$E$970,5,FALSE),0)</f>
        <v>PIEDECUESTA</v>
      </c>
      <c r="H1075" s="103" t="str">
        <f>IFERROR(VLOOKUP(E1075,hoja!A:C,3,FALSE),0)</f>
        <v>0422</v>
      </c>
      <c r="I1075" s="24" t="str">
        <f t="shared" si="195"/>
        <v>20670422</v>
      </c>
      <c r="K1075" s="23">
        <v>388</v>
      </c>
      <c r="L1075" s="23" t="str">
        <f t="shared" si="198"/>
        <v>NACIONAL</v>
      </c>
      <c r="M1075" s="23" t="s">
        <v>618</v>
      </c>
      <c r="N1075" s="23" t="str" cm="1">
        <f t="array" ref="N1075">IFERROR(IF(M1075="Principal","LES_ACTIVE",LES_INACTIVE),0)</f>
        <v>LES_ACTIVE</v>
      </c>
      <c r="O1075" s="23">
        <f t="shared" si="197"/>
        <v>16</v>
      </c>
      <c r="P1075" s="23" t="str">
        <f t="shared" si="196"/>
        <v>20670422Principal</v>
      </c>
    </row>
    <row r="1076" spans="1:16" ht="14.45" hidden="1">
      <c r="A1076" s="26" t="s">
        <v>194</v>
      </c>
      <c r="B1076" s="23" t="str">
        <f>IFERROR(VLOOKUP(A1076,hoja!$A$2:$E$970,4,FALSE),0)</f>
        <v>CENTRO</v>
      </c>
      <c r="C1076" s="23" t="str">
        <f>IFERROR(VLOOKUP(A1076,hoja!$A$2:$E$1370,5,FALSE),0)</f>
        <v>BOGOTÁ</v>
      </c>
      <c r="D1076" s="23" t="str">
        <f>IFERROR(VLOOKUP(A1076,hoja!A:D,3,FALSE),0)</f>
        <v>2067</v>
      </c>
      <c r="E1076" s="23" t="s">
        <v>668</v>
      </c>
      <c r="F1076" s="23" t="str">
        <f>IFERROR(VLOOKUP(E1076,hoja!$A$2:$E$970,4,FALSE),0)</f>
        <v>COSTA</v>
      </c>
      <c r="G1076" s="23" t="str">
        <f>IFERROR(VLOOKUP(E1076,hoja!$A$2:$E$970,5,FALSE),0)</f>
        <v>VALLEDUPAR</v>
      </c>
      <c r="H1076" s="103" t="str">
        <f>IFERROR(VLOOKUP(E1076,hoja!A:C,3,FALSE),0)</f>
        <v>0447</v>
      </c>
      <c r="I1076" s="24" t="str">
        <f t="shared" si="195"/>
        <v>20670447</v>
      </c>
      <c r="K1076" s="23">
        <v>851</v>
      </c>
      <c r="L1076" s="23" t="str">
        <f t="shared" si="198"/>
        <v>NACIONAL</v>
      </c>
      <c r="M1076" s="23" t="s">
        <v>618</v>
      </c>
      <c r="N1076" s="23" t="str" cm="1">
        <f t="array" ref="N1076">IFERROR(IF(M1076="Principal","LES_ACTIVE",LES_INACTIVE),0)</f>
        <v>LES_ACTIVE</v>
      </c>
      <c r="O1076" s="23">
        <f t="shared" si="197"/>
        <v>8</v>
      </c>
      <c r="P1076" s="23" t="str">
        <f t="shared" si="196"/>
        <v>20670447Principal</v>
      </c>
    </row>
    <row r="1077" spans="1:16" ht="14.45" hidden="1">
      <c r="A1077" s="26" t="s">
        <v>194</v>
      </c>
      <c r="B1077" s="23" t="str">
        <f>IFERROR(VLOOKUP(A1077,hoja!$A$2:$E$970,4,FALSE),0)</f>
        <v>CENTRO</v>
      </c>
      <c r="C1077" s="23" t="str">
        <f>IFERROR(VLOOKUP(A1077,hoja!$A$2:$E$1370,5,FALSE),0)</f>
        <v>BOGOTÁ</v>
      </c>
      <c r="D1077" s="23" t="str">
        <f>IFERROR(VLOOKUP(A1077,hoja!A:D,3,FALSE),0)</f>
        <v>2067</v>
      </c>
      <c r="E1077" s="23" t="s">
        <v>681</v>
      </c>
      <c r="F1077" s="23" t="str">
        <f>IFERROR(VLOOKUP(E1077,hoja!$A$2:$E$970,4,FALSE),0)</f>
        <v>CENTRO</v>
      </c>
      <c r="G1077" s="23" t="str">
        <f>IFERROR(VLOOKUP(E1077,hoja!$A$2:$E$970,5,FALSE),0)</f>
        <v>VILLAVICENCIO</v>
      </c>
      <c r="H1077" s="103" t="str">
        <f>IFERROR(VLOOKUP(E1077,hoja!A:C,3,FALSE),0)</f>
        <v>0393</v>
      </c>
      <c r="I1077" s="24" t="str">
        <f t="shared" si="195"/>
        <v>20670393</v>
      </c>
      <c r="K1077" s="23">
        <v>128</v>
      </c>
      <c r="L1077" s="23" t="str">
        <f t="shared" si="194"/>
        <v>REGIONAL</v>
      </c>
      <c r="M1077" s="23" t="s">
        <v>618</v>
      </c>
      <c r="N1077" s="23" t="str" cm="1">
        <f t="array" ref="N1077">IFERROR(IF(M1077="Principal","LES_ACTIVE",LES_INACTIVE),0)</f>
        <v>LES_ACTIVE</v>
      </c>
      <c r="O1077" s="23">
        <f t="shared" si="197"/>
        <v>25</v>
      </c>
      <c r="P1077" s="23" t="str">
        <f t="shared" si="196"/>
        <v>20670393Principal</v>
      </c>
    </row>
    <row r="1078" spans="1:16" ht="14.45" hidden="1">
      <c r="A1078" s="26" t="s">
        <v>194</v>
      </c>
      <c r="B1078" s="23" t="str">
        <f>IFERROR(VLOOKUP(A1078,hoja!$A$2:$E$970,4,FALSE),0)</f>
        <v>CENTRO</v>
      </c>
      <c r="C1078" s="23" t="str">
        <f>IFERROR(VLOOKUP(A1078,hoja!$A$2:$E$1370,5,FALSE),0)</f>
        <v>BOGOTÁ</v>
      </c>
      <c r="D1078" s="23" t="str">
        <f>IFERROR(VLOOKUP(A1078,hoja!A:D,3,FALSE),0)</f>
        <v>2067</v>
      </c>
      <c r="E1078" s="23" t="s">
        <v>617</v>
      </c>
      <c r="F1078" s="23" t="str">
        <f>IFERROR(VLOOKUP(E1078,hoja!$A$2:$E$970,4,FALSE),0)</f>
        <v>ANTIOQUIA</v>
      </c>
      <c r="G1078" s="23" t="str">
        <f>IFERROR(VLOOKUP(E1078,hoja!$A$2:$E$970,5,FALSE),0)</f>
        <v>MEDELLÍN</v>
      </c>
      <c r="H1078" s="103">
        <f>IFERROR(VLOOKUP(E1078,hoja!A:C,3,FALSE),0)</f>
        <v>50443</v>
      </c>
      <c r="I1078" s="24" t="str">
        <f t="shared" si="195"/>
        <v>206750443</v>
      </c>
      <c r="K1078" s="23">
        <v>409</v>
      </c>
      <c r="L1078" s="23" t="str">
        <f>IF(B1078=F1078,"REGIONAL","NACIONAL")</f>
        <v>NACIONAL</v>
      </c>
      <c r="M1078" s="23" t="s">
        <v>618</v>
      </c>
      <c r="N1078" s="23" t="str" cm="1">
        <f t="array" ref="N1078">IFERROR(IF(M1078="Principal","LES_ACTIVE",LES_INACTIVE),0)</f>
        <v>LES_ACTIVE</v>
      </c>
      <c r="O1078" s="23">
        <f t="shared" si="197"/>
        <v>16</v>
      </c>
      <c r="P1078" s="23" t="str">
        <f t="shared" si="196"/>
        <v>206750443Principal</v>
      </c>
    </row>
    <row r="1079" spans="1:16" ht="14.45" hidden="1">
      <c r="A1079" s="26" t="s">
        <v>194</v>
      </c>
      <c r="B1079" s="23" t="str">
        <f>IFERROR(VLOOKUP(A1079,hoja!$A$2:$E$970,4,FALSE),0)</f>
        <v>CENTRO</v>
      </c>
      <c r="C1079" s="23" t="str">
        <f>IFERROR(VLOOKUP(A1079,hoja!$A$2:$E$1370,5,FALSE),0)</f>
        <v>BOGOTÁ</v>
      </c>
      <c r="D1079" s="23" t="str">
        <f>IFERROR(VLOOKUP(A1079,hoja!A:D,3,FALSE),0)</f>
        <v>2067</v>
      </c>
      <c r="E1079" s="23" t="s">
        <v>653</v>
      </c>
      <c r="F1079" s="23" t="str">
        <f>IFERROR(VLOOKUP(E1079,hoja!$A$2:$E$970,4,FALSE),0)</f>
        <v>CENTRO</v>
      </c>
      <c r="G1079" s="23" t="str">
        <f>IFERROR(VLOOKUP(E1079,hoja!$A$2:$E$970,5,FALSE),0)</f>
        <v>MADRID</v>
      </c>
      <c r="H1079" s="103" t="str">
        <f>IFERROR(VLOOKUP(E1079,hoja!A:C,3,FALSE),0)</f>
        <v>2023</v>
      </c>
      <c r="I1079" s="24" t="str">
        <f t="shared" si="195"/>
        <v>20672023</v>
      </c>
      <c r="K1079" s="23">
        <v>7.6</v>
      </c>
      <c r="L1079" s="23" t="str">
        <f t="shared" si="194"/>
        <v>REGIONAL</v>
      </c>
      <c r="M1079" s="23" t="s">
        <v>618</v>
      </c>
      <c r="N1079" s="23" t="str" cm="1">
        <f t="array" ref="N1079">IFERROR(IF(M1079="Principal","LES_ACTIVE",LES_INACTIVE),0)</f>
        <v>LES_ACTIVE</v>
      </c>
      <c r="O1079" s="23">
        <f t="shared" si="197"/>
        <v>25</v>
      </c>
      <c r="P1079" s="23" t="str">
        <f t="shared" si="196"/>
        <v>20672023Principal</v>
      </c>
    </row>
    <row r="1080" spans="1:16" ht="14.45" hidden="1">
      <c r="A1080" s="26" t="s">
        <v>194</v>
      </c>
      <c r="B1080" s="23" t="str">
        <f>IFERROR(VLOOKUP(A1080,hoja!$A$2:$E$970,4,FALSE),0)</f>
        <v>CENTRO</v>
      </c>
      <c r="C1080" s="23" t="str">
        <f>IFERROR(VLOOKUP(A1080,hoja!$A$2:$E$1370,5,FALSE),0)</f>
        <v>BOGOTÁ</v>
      </c>
      <c r="D1080" s="23" t="str">
        <f>IFERROR(VLOOKUP(A1080,hoja!A:D,3,FALSE),0)</f>
        <v>2067</v>
      </c>
      <c r="E1080" s="23" t="s">
        <v>641</v>
      </c>
      <c r="F1080" s="23" t="str">
        <f>IFERROR(VLOOKUP(E1080,hoja!$A$2:$E$970,4,FALSE),0)</f>
        <v>ANTIOQUIA</v>
      </c>
      <c r="G1080" s="23" t="str">
        <f>IFERROR(VLOOKUP(E1080,hoja!$A$2:$E$970,5,FALSE),0)</f>
        <v>MEDELLÍN</v>
      </c>
      <c r="H1080" s="103" t="str">
        <f>IFERROR(VLOOKUP(E1080,hoja!A:C,3,FALSE),0)</f>
        <v>0079</v>
      </c>
      <c r="I1080" s="24" t="str">
        <f t="shared" si="195"/>
        <v>20670079</v>
      </c>
      <c r="K1080" s="23">
        <v>403</v>
      </c>
      <c r="L1080" s="23" t="str">
        <f>IF(B1080=F1080,"REGIONAL","NACIONAL")</f>
        <v>NACIONAL</v>
      </c>
      <c r="M1080" s="23" t="s">
        <v>618</v>
      </c>
      <c r="N1080" s="23" t="str" cm="1">
        <f t="array" ref="N1080">IFERROR(IF(M1080="Principal","LES_ACTIVE",LES_INACTIVE),0)</f>
        <v>LES_ACTIVE</v>
      </c>
      <c r="O1080" s="23">
        <f t="shared" si="197"/>
        <v>16</v>
      </c>
      <c r="P1080" s="23" t="str">
        <f t="shared" si="196"/>
        <v>20670079Principal</v>
      </c>
    </row>
    <row r="1081" spans="1:16" ht="14.45" hidden="1">
      <c r="A1081" s="26" t="s">
        <v>194</v>
      </c>
      <c r="B1081" s="23" t="str">
        <f>IFERROR(VLOOKUP(A1081,hoja!$A$2:$E$970,4,FALSE),0)</f>
        <v>CENTRO</v>
      </c>
      <c r="C1081" s="23" t="str">
        <f>IFERROR(VLOOKUP(A1081,hoja!$A$2:$E$1370,5,FALSE),0)</f>
        <v>BOGOTÁ</v>
      </c>
      <c r="D1081" s="23" t="str">
        <f>IFERROR(VLOOKUP(A1081,hoja!A:D,3,FALSE),0)</f>
        <v>2067</v>
      </c>
      <c r="E1081" s="23" t="s">
        <v>670</v>
      </c>
      <c r="F1081" s="23" t="str">
        <f>IFERROR(VLOOKUP(E1081,hoja!$A$2:$E$970,4,FALSE),0)</f>
        <v>OCCIDENTE</v>
      </c>
      <c r="G1081" s="23" t="str">
        <f>IFERROR(VLOOKUP(E1081,hoja!$A$2:$E$970,5,FALSE),0)</f>
        <v>PEREIRA</v>
      </c>
      <c r="H1081" s="103" t="str">
        <f>IFERROR(VLOOKUP(E1081,hoja!A:C,3,FALSE),0)</f>
        <v>0134</v>
      </c>
      <c r="I1081" s="24" t="str">
        <f t="shared" si="195"/>
        <v>20670134</v>
      </c>
      <c r="K1081" s="23">
        <v>316</v>
      </c>
      <c r="L1081" s="23" t="str">
        <f t="shared" ref="L1081:L1084" si="199">IF(B1081=F1081,"REGIONAL","NACIONAL")</f>
        <v>NACIONAL</v>
      </c>
      <c r="M1081" s="23" t="s">
        <v>618</v>
      </c>
      <c r="N1081" s="23" t="str" cm="1">
        <f t="array" ref="N1081">IFERROR(IF(M1081="Principal","LES_ACTIVE",LES_INACTIVE),0)</f>
        <v>LES_ACTIVE</v>
      </c>
      <c r="O1081" s="23">
        <f t="shared" si="197"/>
        <v>16</v>
      </c>
      <c r="P1081" s="23" t="str">
        <f t="shared" si="196"/>
        <v>20670134Principal</v>
      </c>
    </row>
    <row r="1082" spans="1:16" ht="14.45" hidden="1">
      <c r="A1082" s="26" t="s">
        <v>194</v>
      </c>
      <c r="B1082" s="23" t="str">
        <f>IFERROR(VLOOKUP(A1082,hoja!$A$2:$E$970,4,FALSE),0)</f>
        <v>CENTRO</v>
      </c>
      <c r="C1082" s="23" t="str">
        <f>IFERROR(VLOOKUP(A1082,hoja!$A$2:$E$1370,5,FALSE),0)</f>
        <v>BOGOTÁ</v>
      </c>
      <c r="D1082" s="23" t="str">
        <f>IFERROR(VLOOKUP(A1082,hoja!A:D,3,FALSE),0)</f>
        <v>2067</v>
      </c>
      <c r="E1082" s="23" t="s">
        <v>642</v>
      </c>
      <c r="F1082" s="23" t="str">
        <f>IFERROR(VLOOKUP(E1082,hoja!$A$2:$E$970,4,FALSE),0)</f>
        <v>COSTA</v>
      </c>
      <c r="G1082" s="23" t="str">
        <f>IFERROR(VLOOKUP(E1082,hoja!$A$2:$E$970,5,FALSE),0)</f>
        <v>BARRANQUILLA</v>
      </c>
      <c r="H1082" s="103" t="str">
        <f>IFERROR(VLOOKUP(E1082,hoja!A:C,3,FALSE),0)</f>
        <v>0111</v>
      </c>
      <c r="I1082" s="24" t="str">
        <f t="shared" si="195"/>
        <v>20670111</v>
      </c>
      <c r="K1082" s="23">
        <v>994</v>
      </c>
      <c r="L1082" s="23" t="str">
        <f t="shared" si="199"/>
        <v>NACIONAL</v>
      </c>
      <c r="M1082" s="23" t="s">
        <v>618</v>
      </c>
      <c r="N1082" s="23" t="str" cm="1">
        <f t="array" ref="N1082">IFERROR(IF(M1082="Principal","LES_ACTIVE",LES_INACTIVE),0)</f>
        <v>LES_ACTIVE</v>
      </c>
      <c r="O1082" s="23">
        <f t="shared" si="197"/>
        <v>8</v>
      </c>
      <c r="P1082" s="23" t="str">
        <f t="shared" si="196"/>
        <v>20670111Principal</v>
      </c>
    </row>
    <row r="1083" spans="1:16" ht="14.45" hidden="1">
      <c r="A1083" s="26" t="s">
        <v>194</v>
      </c>
      <c r="B1083" s="23" t="str">
        <f>IFERROR(VLOOKUP(A1083,hoja!$A$2:$E$970,4,FALSE),0)</f>
        <v>CENTRO</v>
      </c>
      <c r="C1083" s="23" t="str">
        <f>IFERROR(VLOOKUP(A1083,hoja!$A$2:$E$1370,5,FALSE),0)</f>
        <v>BOGOTÁ</v>
      </c>
      <c r="D1083" s="23" t="str">
        <f>IFERROR(VLOOKUP(A1083,hoja!A:D,3,FALSE),0)</f>
        <v>2067</v>
      </c>
      <c r="E1083" s="23" t="s">
        <v>644</v>
      </c>
      <c r="F1083" s="23" t="str">
        <f>IFERROR(VLOOKUP(E1083,hoja!$A$2:$E$970,4,FALSE),0)</f>
        <v>OCCIDENTE</v>
      </c>
      <c r="G1083" s="23" t="str">
        <f>IFERROR(VLOOKUP(E1083,hoja!$A$2:$E$970,5,FALSE),0)</f>
        <v>PEREIRA</v>
      </c>
      <c r="H1083" s="103" t="str">
        <f>IFERROR(VLOOKUP(E1083,hoja!A:C,3,FALSE),0)</f>
        <v>0198</v>
      </c>
      <c r="I1083" s="24" t="str">
        <f t="shared" si="195"/>
        <v>20670198</v>
      </c>
      <c r="K1083" s="23">
        <v>313</v>
      </c>
      <c r="L1083" s="23" t="str">
        <f t="shared" si="199"/>
        <v>NACIONAL</v>
      </c>
      <c r="M1083" s="23" t="s">
        <v>618</v>
      </c>
      <c r="N1083" s="23" t="str" cm="1">
        <f t="array" ref="N1083">IFERROR(IF(M1083="Principal","LES_ACTIVE",LES_INACTIVE),0)</f>
        <v>LES_ACTIVE</v>
      </c>
      <c r="O1083" s="23">
        <f t="shared" si="197"/>
        <v>16</v>
      </c>
      <c r="P1083" s="23" t="str">
        <f t="shared" si="196"/>
        <v>20670198Principal</v>
      </c>
    </row>
    <row r="1084" spans="1:16" ht="14.45" hidden="1">
      <c r="A1084" s="26" t="s">
        <v>194</v>
      </c>
      <c r="B1084" s="23" t="str">
        <f>IFERROR(VLOOKUP(A1084,hoja!$A$2:$E$970,4,FALSE),0)</f>
        <v>CENTRO</v>
      </c>
      <c r="C1084" s="23" t="str">
        <f>IFERROR(VLOOKUP(A1084,hoja!$A$2:$E$1370,5,FALSE),0)</f>
        <v>BOGOTÁ</v>
      </c>
      <c r="D1084" s="23" t="str">
        <f>IFERROR(VLOOKUP(A1084,hoja!A:D,3,FALSE),0)</f>
        <v>2067</v>
      </c>
      <c r="E1084" s="23" t="s">
        <v>645</v>
      </c>
      <c r="F1084" s="23" t="str">
        <f>IFERROR(VLOOKUP(E1084,hoja!$A$2:$E$970,4,FALSE),0)</f>
        <v>OCCIDENTE</v>
      </c>
      <c r="G1084" s="23" t="str">
        <f>IFERROR(VLOOKUP(E1084,hoja!$A$2:$E$970,5,FALSE),0)</f>
        <v>CALI</v>
      </c>
      <c r="H1084" s="103" t="str">
        <f>IFERROR(VLOOKUP(E1084,hoja!A:C,3,FALSE),0)</f>
        <v>0410</v>
      </c>
      <c r="I1084" s="24" t="str">
        <f t="shared" si="195"/>
        <v>20670410</v>
      </c>
      <c r="K1084" s="23">
        <v>472</v>
      </c>
      <c r="L1084" s="23" t="str">
        <f t="shared" si="199"/>
        <v>NACIONAL</v>
      </c>
      <c r="M1084" s="23" t="s">
        <v>618</v>
      </c>
      <c r="N1084" s="23" t="str" cm="1">
        <f t="array" ref="N1084">IFERROR(IF(M1084="Principal","LES_ACTIVE",LES_INACTIVE),0)</f>
        <v>LES_ACTIVE</v>
      </c>
      <c r="O1084" s="23">
        <f t="shared" si="197"/>
        <v>16</v>
      </c>
      <c r="P1084" s="23" t="str">
        <f t="shared" si="196"/>
        <v>20670410Principal</v>
      </c>
    </row>
    <row r="1085" spans="1:16" ht="14.45" hidden="1">
      <c r="A1085" s="26" t="s">
        <v>784</v>
      </c>
      <c r="B1085" s="23" t="str">
        <f>IFERROR(VLOOKUP(A1085,hoja!$A$2:$E$970,4,FALSE),0)</f>
        <v>CENTRO</v>
      </c>
      <c r="C1085" s="23" t="str">
        <f>IFERROR(VLOOKUP(A1085,hoja!$A$2:$E$1370,5,FALSE),0)</f>
        <v>GACHANCIPA</v>
      </c>
      <c r="D1085" s="23" t="str">
        <f>IFERROR(VLOOKUP(A1085,hoja!A:D,3,FALSE),0)</f>
        <v>60010</v>
      </c>
      <c r="E1085" s="23" t="s">
        <v>660</v>
      </c>
      <c r="F1085" s="23" t="str">
        <f>IFERROR(VLOOKUP(E1085,hoja!$A$2:$E$970,4,FALSE),0)</f>
        <v>CENTRO</v>
      </c>
      <c r="G1085" s="23" t="str">
        <f>IFERROR(VLOOKUP(E1085,hoja!$A$2:$E$970,5,FALSE),0)</f>
        <v>BOGOTÁ</v>
      </c>
      <c r="H1085" s="103" t="str">
        <f>IFERROR(VLOOKUP(E1085,hoja!A:C,3,FALSE),0)</f>
        <v>0035</v>
      </c>
      <c r="I1085" s="24" t="str">
        <f t="shared" si="195"/>
        <v>600100035</v>
      </c>
      <c r="K1085" s="23">
        <v>66.599999999999994</v>
      </c>
      <c r="L1085" s="23" t="str">
        <f t="shared" si="194"/>
        <v>REGIONAL</v>
      </c>
      <c r="M1085" s="23" t="s">
        <v>618</v>
      </c>
      <c r="N1085" s="23" t="str" cm="1">
        <f t="array" ref="N1085">IFERROR(IF(M1085="Principal","LES_ACTIVE",LES_INACTIVE),0)</f>
        <v>LES_ACTIVE</v>
      </c>
      <c r="O1085" s="23">
        <f t="shared" si="197"/>
        <v>25</v>
      </c>
      <c r="P1085" s="23" t="str">
        <f t="shared" si="196"/>
        <v>600100035Principal</v>
      </c>
    </row>
    <row r="1086" spans="1:16" ht="14.45" hidden="1">
      <c r="A1086" s="26" t="s">
        <v>784</v>
      </c>
      <c r="B1086" s="23" t="str">
        <f>IFERROR(VLOOKUP(A1086,hoja!$A$2:$E$970,4,FALSE),0)</f>
        <v>CENTRO</v>
      </c>
      <c r="C1086" s="23" t="str">
        <f>IFERROR(VLOOKUP(A1086,hoja!$A$2:$E$1370,5,FALSE),0)</f>
        <v>GACHANCIPA</v>
      </c>
      <c r="D1086" s="23" t="str">
        <f>IFERROR(VLOOKUP(A1086,hoja!A:D,3,FALSE),0)</f>
        <v>60010</v>
      </c>
      <c r="E1086" s="23" t="s">
        <v>663</v>
      </c>
      <c r="F1086" s="23" t="str">
        <f>IFERROR(VLOOKUP(E1086,hoja!$A$2:$E$970,4,FALSE),0)</f>
        <v>CENTRO</v>
      </c>
      <c r="G1086" s="23" t="str">
        <f>IFERROR(VLOOKUP(E1086,hoja!$A$2:$E$970,5,FALSE),0)</f>
        <v>MADRID</v>
      </c>
      <c r="H1086" s="103" t="str">
        <f>IFERROR(VLOOKUP(E1086,hoja!A:C,3,FALSE),0)</f>
        <v>0022</v>
      </c>
      <c r="I1086" s="24" t="str">
        <f t="shared" si="195"/>
        <v>600100022</v>
      </c>
      <c r="K1086" s="23">
        <v>66.599999999999994</v>
      </c>
      <c r="L1086" s="23" t="str">
        <f t="shared" si="194"/>
        <v>REGIONAL</v>
      </c>
      <c r="M1086" s="23" t="s">
        <v>618</v>
      </c>
      <c r="N1086" s="23" t="str" cm="1">
        <f t="array" ref="N1086">IFERROR(IF(M1086="Principal","LES_ACTIVE",LES_INACTIVE),0)</f>
        <v>LES_ACTIVE</v>
      </c>
      <c r="O1086" s="23">
        <f t="shared" si="197"/>
        <v>25</v>
      </c>
      <c r="P1086" s="23" t="str">
        <f t="shared" si="196"/>
        <v>600100022Principal</v>
      </c>
    </row>
    <row r="1087" spans="1:16" ht="14.45" hidden="1">
      <c r="A1087" s="26" t="s">
        <v>784</v>
      </c>
      <c r="B1087" s="23" t="str">
        <f>IFERROR(VLOOKUP(A1087,hoja!$A$2:$E$970,4,FALSE),0)</f>
        <v>CENTRO</v>
      </c>
      <c r="C1087" s="23" t="str">
        <f>IFERROR(VLOOKUP(A1087,hoja!$A$2:$E$1370,5,FALSE),0)</f>
        <v>GACHANCIPA</v>
      </c>
      <c r="D1087" s="23" t="str">
        <f>IFERROR(VLOOKUP(A1087,hoja!A:D,3,FALSE),0)</f>
        <v>60010</v>
      </c>
      <c r="E1087" s="23" t="s">
        <v>629</v>
      </c>
      <c r="F1087" s="23" t="str">
        <f>IFERROR(VLOOKUP(E1087,hoja!$A$2:$E$970,4,FALSE),0)</f>
        <v>CENTRO</v>
      </c>
      <c r="G1087" s="23" t="str">
        <f>IFERROR(VLOOKUP(E1087,hoja!$A$2:$E$970,5,FALSE),0)</f>
        <v>ZIPAQUIRÁ</v>
      </c>
      <c r="H1087" s="103" t="str">
        <f>IFERROR(VLOOKUP(E1087,hoja!A:C,3,FALSE),0)</f>
        <v>0032</v>
      </c>
      <c r="I1087" s="24" t="str">
        <f t="shared" si="195"/>
        <v>600100032</v>
      </c>
      <c r="K1087" s="23">
        <v>25.9</v>
      </c>
      <c r="L1087" s="23" t="str">
        <f t="shared" si="194"/>
        <v>REGIONAL</v>
      </c>
      <c r="M1087" s="23" t="s">
        <v>618</v>
      </c>
      <c r="N1087" s="23" t="str" cm="1">
        <f t="array" ref="N1087">IFERROR(IF(M1087="Principal","LES_ACTIVE",LES_INACTIVE),0)</f>
        <v>LES_ACTIVE</v>
      </c>
      <c r="O1087" s="23">
        <f t="shared" si="197"/>
        <v>25</v>
      </c>
      <c r="P1087" s="23" t="str">
        <f t="shared" si="196"/>
        <v>600100032Principal</v>
      </c>
    </row>
    <row r="1088" spans="1:16" ht="14.45" hidden="1">
      <c r="A1088" s="26" t="s">
        <v>784</v>
      </c>
      <c r="B1088" s="23" t="str">
        <f>IFERROR(VLOOKUP(A1088,hoja!$A$2:$E$970,4,FALSE),0)</f>
        <v>CENTRO</v>
      </c>
      <c r="C1088" s="23" t="str">
        <f>IFERROR(VLOOKUP(A1088,hoja!$A$2:$E$1370,5,FALSE),0)</f>
        <v>GACHANCIPA</v>
      </c>
      <c r="D1088" s="23" t="str">
        <f>IFERROR(VLOOKUP(A1088,hoja!A:D,3,FALSE),0)</f>
        <v>60010</v>
      </c>
      <c r="E1088" s="23" t="s">
        <v>684</v>
      </c>
      <c r="F1088" s="23" t="str">
        <f>IFERROR(VLOOKUP(E1088,hoja!$A$2:$E$970,4,FALSE),0)</f>
        <v>ANTIOQUIA</v>
      </c>
      <c r="G1088" s="23" t="str">
        <f>IFERROR(VLOOKUP(E1088,hoja!$A$2:$E$970,5,FALSE),0)</f>
        <v>MEDELLÍN</v>
      </c>
      <c r="H1088" s="103" t="str">
        <f>IFERROR(VLOOKUP(E1088,hoja!A:C,3,FALSE),0)</f>
        <v>60046</v>
      </c>
      <c r="I1088" s="24" t="str">
        <f t="shared" si="195"/>
        <v>6001060046</v>
      </c>
      <c r="K1088" s="23">
        <v>461</v>
      </c>
      <c r="L1088" s="23" t="str">
        <f>IF(B1088=F1088,"REGIONAL","NACIONAL")</f>
        <v>NACIONAL</v>
      </c>
      <c r="M1088" s="23" t="s">
        <v>618</v>
      </c>
      <c r="N1088" s="23" t="str" cm="1">
        <f t="array" ref="N1088">IFERROR(IF(M1088="Principal","LES_ACTIVE",LES_INACTIVE),0)</f>
        <v>LES_ACTIVE</v>
      </c>
      <c r="O1088" s="23">
        <f t="shared" si="197"/>
        <v>16</v>
      </c>
      <c r="P1088" s="23" t="str">
        <f t="shared" si="196"/>
        <v>6001060046Principal</v>
      </c>
    </row>
    <row r="1089" spans="1:16" ht="14.45" hidden="1">
      <c r="A1089" s="26" t="s">
        <v>784</v>
      </c>
      <c r="B1089" s="23" t="str">
        <f>IFERROR(VLOOKUP(A1089,hoja!$A$2:$E$970,4,FALSE),0)</f>
        <v>CENTRO</v>
      </c>
      <c r="C1089" s="23" t="str">
        <f>IFERROR(VLOOKUP(A1089,hoja!$A$2:$E$1370,5,FALSE),0)</f>
        <v>GACHANCIPA</v>
      </c>
      <c r="D1089" s="23" t="str">
        <f>IFERROR(VLOOKUP(A1089,hoja!A:D,3,FALSE),0)</f>
        <v>60010</v>
      </c>
      <c r="E1089" s="23" t="s">
        <v>635</v>
      </c>
      <c r="F1089" s="23" t="str">
        <f>IFERROR(VLOOKUP(E1089,hoja!$A$2:$E$970,4,FALSE),0)</f>
        <v>CENTRO</v>
      </c>
      <c r="G1089" s="23" t="str">
        <f>IFERROR(VLOOKUP(E1089,hoja!$A$2:$E$970,5,FALSE),0)</f>
        <v>BOGOTÁ</v>
      </c>
      <c r="H1089" s="103" t="str">
        <f>IFERROR(VLOOKUP(E1089,hoja!A:C,3,FALSE),0)</f>
        <v>0021</v>
      </c>
      <c r="I1089" s="24" t="str">
        <f t="shared" si="195"/>
        <v>600100021</v>
      </c>
      <c r="K1089" s="23">
        <v>47</v>
      </c>
      <c r="L1089" s="23" t="str">
        <f t="shared" si="194"/>
        <v>REGIONAL</v>
      </c>
      <c r="M1089" s="23" t="s">
        <v>618</v>
      </c>
      <c r="N1089" s="23" t="str" cm="1">
        <f t="array" ref="N1089">IFERROR(IF(M1089="Principal","LES_ACTIVE",LES_INACTIVE),0)</f>
        <v>LES_ACTIVE</v>
      </c>
      <c r="O1089" s="23">
        <f t="shared" si="197"/>
        <v>25</v>
      </c>
      <c r="P1089" s="23" t="str">
        <f t="shared" si="196"/>
        <v>600100021Principal</v>
      </c>
    </row>
    <row r="1090" spans="1:16" ht="14.45" hidden="1">
      <c r="A1090" s="26" t="s">
        <v>784</v>
      </c>
      <c r="B1090" s="23" t="str">
        <f>IFERROR(VLOOKUP(A1090,hoja!$A$2:$E$970,4,FALSE),0)</f>
        <v>CENTRO</v>
      </c>
      <c r="C1090" s="23" t="str">
        <f>IFERROR(VLOOKUP(A1090,hoja!$A$2:$E$1370,5,FALSE),0)</f>
        <v>GACHANCIPA</v>
      </c>
      <c r="D1090" s="23" t="str">
        <f>IFERROR(VLOOKUP(A1090,hoja!A:D,3,FALSE),0)</f>
        <v>60010</v>
      </c>
      <c r="E1090" s="23" t="s">
        <v>681</v>
      </c>
      <c r="F1090" s="23" t="str">
        <f>IFERROR(VLOOKUP(E1090,hoja!$A$2:$E$970,4,FALSE),0)</f>
        <v>CENTRO</v>
      </c>
      <c r="G1090" s="23" t="str">
        <f>IFERROR(VLOOKUP(E1090,hoja!$A$2:$E$970,5,FALSE),0)</f>
        <v>VILLAVICENCIO</v>
      </c>
      <c r="H1090" s="103" t="str">
        <f>IFERROR(VLOOKUP(E1090,hoja!A:C,3,FALSE),0)</f>
        <v>0393</v>
      </c>
      <c r="I1090" s="24" t="str">
        <f t="shared" si="195"/>
        <v>600100393</v>
      </c>
      <c r="K1090" s="23">
        <v>169</v>
      </c>
      <c r="L1090" s="23" t="str">
        <f t="shared" si="194"/>
        <v>REGIONAL</v>
      </c>
      <c r="M1090" s="23" t="s">
        <v>618</v>
      </c>
      <c r="N1090" s="23" t="str" cm="1">
        <f t="array" ref="N1090">IFERROR(IF(M1090="Principal","LES_ACTIVE",LES_INACTIVE),0)</f>
        <v>LES_ACTIVE</v>
      </c>
      <c r="O1090" s="23">
        <f t="shared" si="197"/>
        <v>25</v>
      </c>
      <c r="P1090" s="23" t="str">
        <f t="shared" si="196"/>
        <v>600100393Principal</v>
      </c>
    </row>
    <row r="1091" spans="1:16" ht="14.45" hidden="1">
      <c r="A1091" s="26" t="s">
        <v>784</v>
      </c>
      <c r="B1091" s="23" t="str">
        <f>IFERROR(VLOOKUP(A1091,hoja!$A$2:$E$970,4,FALSE),0)</f>
        <v>CENTRO</v>
      </c>
      <c r="C1091" s="23" t="str">
        <f>IFERROR(VLOOKUP(A1091,hoja!$A$2:$E$1370,5,FALSE),0)</f>
        <v>GACHANCIPA</v>
      </c>
      <c r="D1091" s="23" t="str">
        <f>IFERROR(VLOOKUP(A1091,hoja!A:D,3,FALSE),0)</f>
        <v>60010</v>
      </c>
      <c r="E1091" s="23" t="s">
        <v>762</v>
      </c>
      <c r="F1091" s="23" t="str">
        <f>IFERROR(VLOOKUP(E1091,hoja!$A$2:$E$970,4,FALSE),0)</f>
        <v>NA</v>
      </c>
      <c r="G1091" s="23" t="str">
        <f>IFERROR(VLOOKUP(E1091,hoja!$A$2:$E$970,5,FALSE),0)</f>
        <v>NA</v>
      </c>
      <c r="H1091" s="103" t="str">
        <f>IFERROR(VLOOKUP(E1091,hoja!A:C,3,FALSE),0)</f>
        <v>60088</v>
      </c>
      <c r="I1091" s="24" t="str">
        <f t="shared" si="195"/>
        <v>6001060088</v>
      </c>
      <c r="K1091" s="23">
        <v>10</v>
      </c>
      <c r="L1091" s="23" t="str">
        <f>IF(B1091=F1091,"REGIONAL","NACIONAL")</f>
        <v>NACIONAL</v>
      </c>
      <c r="M1091" s="23" t="s">
        <v>618</v>
      </c>
      <c r="N1091" s="23" t="str" cm="1">
        <f t="array" ref="N1091">IFERROR(IF(M1091="Principal","LES_ACTIVE",LES_INACTIVE),0)</f>
        <v>LES_ACTIVE</v>
      </c>
      <c r="O1091" s="23">
        <f t="shared" si="197"/>
        <v>25</v>
      </c>
      <c r="P1091" s="23" t="str">
        <f t="shared" si="196"/>
        <v>6001060088Principal</v>
      </c>
    </row>
    <row r="1092" spans="1:16" ht="14.45" hidden="1">
      <c r="A1092" s="26" t="s">
        <v>784</v>
      </c>
      <c r="B1092" s="23" t="str">
        <f>IFERROR(VLOOKUP(A1092,hoja!$A$2:$E$970,4,FALSE),0)</f>
        <v>CENTRO</v>
      </c>
      <c r="C1092" s="23" t="str">
        <f>IFERROR(VLOOKUP(A1092,hoja!$A$2:$E$1370,5,FALSE),0)</f>
        <v>GACHANCIPA</v>
      </c>
      <c r="D1092" s="23" t="str">
        <f>IFERROR(VLOOKUP(A1092,hoja!A:D,3,FALSE),0)</f>
        <v>60010</v>
      </c>
      <c r="E1092" s="23" t="s">
        <v>832</v>
      </c>
      <c r="F1092" s="23" t="str">
        <f>IFERROR(VLOOKUP(E1092,hoja!$A$2:$E$970,4,FALSE),0)</f>
        <v>CENTRO</v>
      </c>
      <c r="G1092" s="23" t="str">
        <f>IFERROR(VLOOKUP(E1092,hoja!$A$2:$E$970,5,FALSE),0)</f>
        <v>BOGOTÁ</v>
      </c>
      <c r="H1092" s="103" t="str">
        <f>IFERROR(VLOOKUP(E1092,hoja!A:C,3,FALSE),0)</f>
        <v>60086</v>
      </c>
      <c r="I1092" s="24" t="str">
        <f t="shared" si="195"/>
        <v>6001060086</v>
      </c>
      <c r="K1092" s="23">
        <v>47</v>
      </c>
      <c r="L1092" s="23" t="str">
        <f t="shared" si="194"/>
        <v>REGIONAL</v>
      </c>
      <c r="M1092" s="23" t="s">
        <v>618</v>
      </c>
      <c r="N1092" s="23" t="str" cm="1">
        <f t="array" ref="N1092">IFERROR(IF(M1092="Principal","LES_ACTIVE",LES_INACTIVE),0)</f>
        <v>LES_ACTIVE</v>
      </c>
      <c r="O1092" s="23">
        <f t="shared" si="197"/>
        <v>25</v>
      </c>
      <c r="P1092" s="23" t="str">
        <f t="shared" si="196"/>
        <v>6001060086Principal</v>
      </c>
    </row>
    <row r="1093" spans="1:16" ht="14.45" hidden="1">
      <c r="A1093" s="26" t="s">
        <v>784</v>
      </c>
      <c r="B1093" s="23" t="str">
        <f>IFERROR(VLOOKUP(A1093,hoja!$A$2:$E$970,4,FALSE),0)</f>
        <v>CENTRO</v>
      </c>
      <c r="C1093" s="23" t="str">
        <f>IFERROR(VLOOKUP(A1093,hoja!$A$2:$E$1370,5,FALSE),0)</f>
        <v>GACHANCIPA</v>
      </c>
      <c r="D1093" s="23" t="str">
        <f>IFERROR(VLOOKUP(A1093,hoja!A:D,3,FALSE),0)</f>
        <v>60010</v>
      </c>
      <c r="E1093" s="23" t="s">
        <v>645</v>
      </c>
      <c r="F1093" s="23" t="str">
        <f>IFERROR(VLOOKUP(E1093,hoja!$A$2:$E$970,4,FALSE),0)</f>
        <v>OCCIDENTE</v>
      </c>
      <c r="G1093" s="23" t="str">
        <f>IFERROR(VLOOKUP(E1093,hoja!$A$2:$E$970,5,FALSE),0)</f>
        <v>CALI</v>
      </c>
      <c r="H1093" s="103" t="str">
        <f>IFERROR(VLOOKUP(E1093,hoja!A:C,3,FALSE),0)</f>
        <v>0410</v>
      </c>
      <c r="I1093" s="24" t="str">
        <f t="shared" si="195"/>
        <v>600100410</v>
      </c>
      <c r="K1093" s="23">
        <v>495</v>
      </c>
      <c r="L1093" s="23" t="str">
        <f>IF(B1093=F1093,"REGIONAL","NACIONAL")</f>
        <v>NACIONAL</v>
      </c>
      <c r="M1093" s="23" t="s">
        <v>618</v>
      </c>
      <c r="N1093" s="23" t="str" cm="1">
        <f t="array" ref="N1093">IFERROR(IF(M1093="Principal","LES_ACTIVE",LES_INACTIVE),0)</f>
        <v>LES_ACTIVE</v>
      </c>
      <c r="O1093" s="23">
        <f t="shared" si="197"/>
        <v>16</v>
      </c>
      <c r="P1093" s="23" t="str">
        <f t="shared" si="196"/>
        <v>600100410Principal</v>
      </c>
    </row>
    <row r="1094" spans="1:16" ht="14.45" hidden="1">
      <c r="A1094" s="26" t="s">
        <v>784</v>
      </c>
      <c r="B1094" s="23" t="str">
        <f>IFERROR(VLOOKUP(A1094,hoja!$A$2:$E$970,4,FALSE),0)</f>
        <v>CENTRO</v>
      </c>
      <c r="C1094" s="23" t="str">
        <f>IFERROR(VLOOKUP(A1094,hoja!$A$2:$E$1370,5,FALSE),0)</f>
        <v>GACHANCIPA</v>
      </c>
      <c r="D1094" s="23" t="str">
        <f>IFERROR(VLOOKUP(A1094,hoja!A:D,3,FALSE),0)</f>
        <v>60010</v>
      </c>
      <c r="E1094" s="23" t="s">
        <v>572</v>
      </c>
      <c r="F1094" s="23" t="str">
        <f>IFERROR(VLOOKUP(E1094,hoja!$A$2:$E$970,4,FALSE),0)</f>
        <v>CENTRO</v>
      </c>
      <c r="G1094" s="23" t="str">
        <f>IFERROR(VLOOKUP(E1094,hoja!$A$2:$E$970,5,FALSE),0)</f>
        <v>VILLAVICENCIO</v>
      </c>
      <c r="H1094" s="103" t="str">
        <f>IFERROR(VLOOKUP(E1094,hoja!A:C,3,FALSE),0)</f>
        <v>60029</v>
      </c>
      <c r="I1094" s="24" t="str">
        <f t="shared" si="195"/>
        <v>6001060029</v>
      </c>
      <c r="K1094" s="23">
        <v>169</v>
      </c>
      <c r="L1094" s="23" t="str">
        <f t="shared" si="194"/>
        <v>REGIONAL</v>
      </c>
      <c r="M1094" s="23" t="s">
        <v>618</v>
      </c>
      <c r="N1094" s="23" t="str" cm="1">
        <f t="array" ref="N1094">IFERROR(IF(M1094="Principal","LES_ACTIVE",LES_INACTIVE),0)</f>
        <v>LES_ACTIVE</v>
      </c>
      <c r="O1094" s="23">
        <f t="shared" si="197"/>
        <v>25</v>
      </c>
      <c r="P1094" s="23" t="str">
        <f t="shared" si="196"/>
        <v>6001060029Principal</v>
      </c>
    </row>
    <row r="1095" spans="1:16" ht="14.45" hidden="1">
      <c r="A1095" s="26" t="s">
        <v>751</v>
      </c>
      <c r="B1095" s="23" t="str">
        <f>IFERROR(VLOOKUP(A1095,hoja!$A$2:$E$970,4,FALSE),0)</f>
        <v>CENTRO</v>
      </c>
      <c r="C1095" s="23" t="str">
        <f>IFERROR(VLOOKUP(A1095,hoja!$A$2:$E$1370,5,FALSE),0)</f>
        <v>BOGOTÁ</v>
      </c>
      <c r="D1095" s="23" t="str">
        <f>IFERROR(VLOOKUP(A1095,hoja!A:D,3,FALSE),0)</f>
        <v>0002A</v>
      </c>
      <c r="E1095" s="23" t="s">
        <v>689</v>
      </c>
      <c r="F1095" s="23" t="str">
        <f>IFERROR(VLOOKUP(E1095,hoja!$A$2:$E$970,4,FALSE),0)</f>
        <v>SANTANDER</v>
      </c>
      <c r="G1095" s="23" t="str">
        <f>IFERROR(VLOOKUP(E1095,hoja!$A$2:$E$970,5,FALSE),0)</f>
        <v>AGUACHICA</v>
      </c>
      <c r="H1095" s="103" t="str">
        <f>IFERROR(VLOOKUP(E1095,hoja!A:C,3,FALSE),0)</f>
        <v>0437</v>
      </c>
      <c r="I1095" s="24" t="str">
        <f t="shared" si="195"/>
        <v>0002A0437</v>
      </c>
      <c r="J1095" s="23">
        <v>29.694305555516621</v>
      </c>
      <c r="K1095" s="23">
        <v>595.79849999999999</v>
      </c>
      <c r="L1095" s="23" t="str">
        <f>IF(B1095=F1095,"REGIONAL","NACIONAL")</f>
        <v>NACIONAL</v>
      </c>
      <c r="M1095" s="23" t="s">
        <v>623</v>
      </c>
      <c r="N1095" s="23" t="s">
        <v>624</v>
      </c>
      <c r="O1095" s="23">
        <f t="shared" si="197"/>
        <v>12</v>
      </c>
      <c r="P1095" s="23" t="str">
        <f t="shared" si="196"/>
        <v>0002A0437Facatativa</v>
      </c>
    </row>
    <row r="1096" spans="1:16" ht="14.45" hidden="1">
      <c r="A1096" s="26" t="s">
        <v>751</v>
      </c>
      <c r="B1096" s="23" t="str">
        <f>IFERROR(VLOOKUP(A1096,hoja!$A$2:$E$970,4,FALSE),0)</f>
        <v>CENTRO</v>
      </c>
      <c r="C1096" s="23" t="str">
        <f>IFERROR(VLOOKUP(A1096,hoja!$A$2:$E$1370,5,FALSE),0)</f>
        <v>BOGOTÁ</v>
      </c>
      <c r="D1096" s="23" t="str">
        <f>IFERROR(VLOOKUP(A1096,hoja!A:D,3,FALSE),0)</f>
        <v>0002A</v>
      </c>
      <c r="E1096" s="23" t="s">
        <v>659</v>
      </c>
      <c r="F1096" s="23" t="str">
        <f>IFERROR(VLOOKUP(E1096,hoja!$A$2:$E$970,4,FALSE),0)</f>
        <v>OCCIDENTE</v>
      </c>
      <c r="G1096" s="23" t="str">
        <f>IFERROR(VLOOKUP(E1096,hoja!$A$2:$E$970,5,FALSE),0)</f>
        <v>ARMENIA</v>
      </c>
      <c r="H1096" s="103" t="str">
        <f>IFERROR(VLOOKUP(E1096,hoja!A:C,3,FALSE),0)</f>
        <v>0142</v>
      </c>
      <c r="I1096" s="24" t="str">
        <f t="shared" si="195"/>
        <v>0002A0142</v>
      </c>
      <c r="J1096" s="23">
        <v>22.517777777917217</v>
      </c>
      <c r="K1096" s="23">
        <v>284.077</v>
      </c>
      <c r="L1096" s="23" t="str">
        <f t="shared" ref="L1096:L1099" si="200">IF(B1096=F1096,"REGIONAL","NACIONAL")</f>
        <v>NACIONAL</v>
      </c>
      <c r="M1096" s="23" t="s">
        <v>618</v>
      </c>
      <c r="N1096" s="23" t="str" cm="1">
        <f t="array" ref="N1096">IFERROR(IF(M1096="Principal","LES_ACTIVE",LES_INACTIVE),0)</f>
        <v>LES_ACTIVE</v>
      </c>
      <c r="O1096" s="23">
        <f t="shared" si="197"/>
        <v>16</v>
      </c>
      <c r="P1096" s="23" t="str">
        <f t="shared" si="196"/>
        <v>0002A0142Principal</v>
      </c>
    </row>
    <row r="1097" spans="1:16" ht="14.45" hidden="1">
      <c r="A1097" s="26" t="s">
        <v>751</v>
      </c>
      <c r="B1097" s="23" t="str">
        <f>IFERROR(VLOOKUP(A1097,hoja!$A$2:$E$970,4,FALSE),0)</f>
        <v>CENTRO</v>
      </c>
      <c r="C1097" s="23" t="str">
        <f>IFERROR(VLOOKUP(A1097,hoja!$A$2:$E$1370,5,FALSE),0)</f>
        <v>BOGOTÁ</v>
      </c>
      <c r="D1097" s="23" t="str">
        <f>IFERROR(VLOOKUP(A1097,hoja!A:D,3,FALSE),0)</f>
        <v>0002A</v>
      </c>
      <c r="E1097" s="23" t="s">
        <v>692</v>
      </c>
      <c r="F1097" s="23" t="str">
        <f>IFERROR(VLOOKUP(E1097,hoja!$A$2:$E$970,4,FALSE),0)</f>
        <v>SANTANDER</v>
      </c>
      <c r="G1097" s="23" t="str">
        <f>IFERROR(VLOOKUP(E1097,hoja!$A$2:$E$970,5,FALSE),0)</f>
        <v>BARBOSA</v>
      </c>
      <c r="H1097" s="103" t="str">
        <f>IFERROR(VLOOKUP(E1097,hoja!A:C,3,FALSE),0)</f>
        <v>0446</v>
      </c>
      <c r="I1097" s="24" t="str">
        <f t="shared" si="195"/>
        <v>0002A0446</v>
      </c>
      <c r="J1097" s="23">
        <v>9.9499999999534339</v>
      </c>
      <c r="K1097" s="23">
        <v>197.75</v>
      </c>
      <c r="L1097" s="23" t="str">
        <f t="shared" si="200"/>
        <v>NACIONAL</v>
      </c>
      <c r="M1097" s="23" t="s">
        <v>618</v>
      </c>
      <c r="N1097" s="23" t="str" cm="1">
        <f t="array" ref="N1097">IFERROR(IF(M1097="Principal","LES_ACTIVE",LES_INACTIVE),0)</f>
        <v>LES_ACTIVE</v>
      </c>
      <c r="O1097" s="23">
        <f t="shared" si="197"/>
        <v>25</v>
      </c>
      <c r="P1097" s="23" t="str">
        <f t="shared" si="196"/>
        <v>0002A0446Principal</v>
      </c>
    </row>
    <row r="1098" spans="1:16" ht="14.45" hidden="1">
      <c r="A1098" s="26" t="s">
        <v>751</v>
      </c>
      <c r="B1098" s="23" t="str">
        <f>IFERROR(VLOOKUP(A1098,hoja!$A$2:$E$970,4,FALSE),0)</f>
        <v>CENTRO</v>
      </c>
      <c r="C1098" s="23" t="str">
        <f>IFERROR(VLOOKUP(A1098,hoja!$A$2:$E$1370,5,FALSE),0)</f>
        <v>BOGOTÁ</v>
      </c>
      <c r="D1098" s="23" t="str">
        <f>IFERROR(VLOOKUP(A1098,hoja!A:D,3,FALSE),0)</f>
        <v>0002A</v>
      </c>
      <c r="E1098" s="23" t="s">
        <v>694</v>
      </c>
      <c r="F1098" s="23" t="str">
        <f>IFERROR(VLOOKUP(E1098,hoja!$A$2:$E$970,4,FALSE),0)</f>
        <v>OCCIDENTE</v>
      </c>
      <c r="G1098" s="23" t="str">
        <f>IFERROR(VLOOKUP(E1098,hoja!$A$2:$E$970,5,FALSE),0)</f>
        <v>BUENAVENTURA</v>
      </c>
      <c r="H1098" s="103" t="str">
        <f>IFERROR(VLOOKUP(E1098,hoja!A:C,3,FALSE),0)</f>
        <v>0131</v>
      </c>
      <c r="I1098" s="24" t="str">
        <f t="shared" si="195"/>
        <v>0002A0131</v>
      </c>
      <c r="J1098" s="23">
        <v>37.513888888905058</v>
      </c>
      <c r="K1098" s="23">
        <v>513</v>
      </c>
      <c r="L1098" s="23" t="str">
        <f t="shared" si="200"/>
        <v>NACIONAL</v>
      </c>
      <c r="M1098" s="23" t="s">
        <v>618</v>
      </c>
      <c r="N1098" s="23" t="str" cm="1">
        <f t="array" ref="N1098">IFERROR(IF(M1098="Principal","LES_ACTIVE",LES_INACTIVE),0)</f>
        <v>LES_ACTIVE</v>
      </c>
      <c r="O1098" s="23">
        <f t="shared" si="197"/>
        <v>12</v>
      </c>
      <c r="P1098" s="23" t="str">
        <f t="shared" si="196"/>
        <v>0002A0131Principal</v>
      </c>
    </row>
    <row r="1099" spans="1:16" ht="14.45" hidden="1">
      <c r="A1099" s="26" t="s">
        <v>751</v>
      </c>
      <c r="B1099" s="23" t="str">
        <f>IFERROR(VLOOKUP(A1099,hoja!$A$2:$E$970,4,FALSE),0)</f>
        <v>CENTRO</v>
      </c>
      <c r="C1099" s="23" t="str">
        <f>IFERROR(VLOOKUP(A1099,hoja!$A$2:$E$1370,5,FALSE),0)</f>
        <v>BOGOTÁ</v>
      </c>
      <c r="D1099" s="23" t="str">
        <f>IFERROR(VLOOKUP(A1099,hoja!A:D,3,FALSE),0)</f>
        <v>0002A</v>
      </c>
      <c r="E1099" s="23" t="s">
        <v>683</v>
      </c>
      <c r="F1099" s="23" t="str">
        <f>IFERROR(VLOOKUP(E1099,hoja!$A$2:$E$970,4,FALSE),0)</f>
        <v>OCCIDENTE</v>
      </c>
      <c r="G1099" s="23" t="str">
        <f>IFERROR(VLOOKUP(E1099,hoja!$A$2:$E$970,5,FALSE),0)</f>
        <v>BUGA</v>
      </c>
      <c r="H1099" s="103" t="str">
        <f>IFERROR(VLOOKUP(E1099,hoja!A:C,3,FALSE),0)</f>
        <v>0411</v>
      </c>
      <c r="I1099" s="24" t="str">
        <f t="shared" si="195"/>
        <v>0002A0411</v>
      </c>
      <c r="J1099" s="23">
        <v>34.573194444441469</v>
      </c>
      <c r="K1099" s="23">
        <v>396.89299999999997</v>
      </c>
      <c r="L1099" s="23" t="str">
        <f t="shared" si="200"/>
        <v>NACIONAL</v>
      </c>
      <c r="M1099" s="23" t="s">
        <v>618</v>
      </c>
      <c r="N1099" s="23" t="str" cm="1">
        <f t="array" ref="N1099">IFERROR(IF(M1099="Principal","LES_ACTIVE",LES_INACTIVE),0)</f>
        <v>LES_ACTIVE</v>
      </c>
      <c r="O1099" s="23">
        <f t="shared" si="197"/>
        <v>16</v>
      </c>
      <c r="P1099" s="23" t="str">
        <f t="shared" si="196"/>
        <v>0002A0411Principal</v>
      </c>
    </row>
    <row r="1100" spans="1:16" ht="14.45" hidden="1">
      <c r="A1100" s="26" t="s">
        <v>751</v>
      </c>
      <c r="B1100" s="23" t="str">
        <f>IFERROR(VLOOKUP(A1100,hoja!$A$2:$E$970,4,FALSE),0)</f>
        <v>CENTRO</v>
      </c>
      <c r="C1100" s="23" t="str">
        <f>IFERROR(VLOOKUP(A1100,hoja!$A$2:$E$1370,5,FALSE),0)</f>
        <v>BOGOTÁ</v>
      </c>
      <c r="D1100" s="23" t="str">
        <f>IFERROR(VLOOKUP(A1100,hoja!A:D,3,FALSE),0)</f>
        <v>0002A</v>
      </c>
      <c r="E1100" s="23" t="s">
        <v>660</v>
      </c>
      <c r="F1100" s="23" t="str">
        <f>IFERROR(VLOOKUP(E1100,hoja!$A$2:$E$970,4,FALSE),0)</f>
        <v>CENTRO</v>
      </c>
      <c r="G1100" s="23" t="str">
        <f>IFERROR(VLOOKUP(E1100,hoja!$A$2:$E$970,5,FALSE),0)</f>
        <v>BOGOTÁ</v>
      </c>
      <c r="H1100" s="103" t="str">
        <f>IFERROR(VLOOKUP(E1100,hoja!A:C,3,FALSE),0)</f>
        <v>0035</v>
      </c>
      <c r="I1100" s="24" t="str">
        <f t="shared" si="195"/>
        <v>0002A0035</v>
      </c>
      <c r="J1100" s="23">
        <v>1.0166666666627862</v>
      </c>
      <c r="K1100" s="23">
        <v>22.972000000000001</v>
      </c>
      <c r="L1100" s="23" t="s">
        <v>833</v>
      </c>
      <c r="M1100" s="23" t="s">
        <v>618</v>
      </c>
      <c r="N1100" s="23" t="str" cm="1">
        <f t="array" ref="N1100">IFERROR(IF(M1100="Principal","LES_ACTIVE",LES_INACTIVE),0)</f>
        <v>LES_ACTIVE</v>
      </c>
      <c r="O1100" s="23">
        <f t="shared" si="197"/>
        <v>25</v>
      </c>
      <c r="P1100" s="23" t="str">
        <f t="shared" si="196"/>
        <v>0002A0035Principal</v>
      </c>
    </row>
    <row r="1101" spans="1:16" ht="14.45" hidden="1">
      <c r="A1101" s="26" t="s">
        <v>751</v>
      </c>
      <c r="B1101" s="23" t="str">
        <f>IFERROR(VLOOKUP(A1101,hoja!$A$2:$E$970,4,FALSE),0)</f>
        <v>CENTRO</v>
      </c>
      <c r="C1101" s="23" t="str">
        <f>IFERROR(VLOOKUP(A1101,hoja!$A$2:$E$1370,5,FALSE),0)</f>
        <v>BOGOTÁ</v>
      </c>
      <c r="D1101" s="23" t="str">
        <f>IFERROR(VLOOKUP(A1101,hoja!A:D,3,FALSE),0)</f>
        <v>0002A</v>
      </c>
      <c r="E1101" s="23" t="s">
        <v>695</v>
      </c>
      <c r="F1101" s="23" t="str">
        <f>IFERROR(VLOOKUP(E1101,hoja!$A$2:$E$970,4,FALSE),0)</f>
        <v>CENTRO</v>
      </c>
      <c r="G1101" s="23" t="str">
        <f>IFERROR(VLOOKUP(E1101,hoja!$A$2:$E$970,5,FALSE),0)</f>
        <v>CAQUEZA</v>
      </c>
      <c r="H1101" s="103" t="str">
        <f>IFERROR(VLOOKUP(E1101,hoja!A:C,3,FALSE),0)</f>
        <v>0012</v>
      </c>
      <c r="I1101" s="24" t="str">
        <f t="shared" si="195"/>
        <v>0002A0012</v>
      </c>
      <c r="J1101" s="23">
        <v>3.3666666666395031</v>
      </c>
      <c r="K1101" s="23">
        <v>71.221000000000004</v>
      </c>
      <c r="L1101" s="23" t="s">
        <v>833</v>
      </c>
      <c r="M1101" s="23" t="s">
        <v>618</v>
      </c>
      <c r="N1101" s="23" t="str" cm="1">
        <f t="array" ref="N1101">IFERROR(IF(M1101="Principal","LES_ACTIVE",LES_INACTIVE),0)</f>
        <v>LES_ACTIVE</v>
      </c>
      <c r="O1101" s="23">
        <f t="shared" si="197"/>
        <v>25</v>
      </c>
      <c r="P1101" s="23" t="str">
        <f t="shared" si="196"/>
        <v>0002A0012Principal</v>
      </c>
    </row>
    <row r="1102" spans="1:16" ht="14.45" hidden="1">
      <c r="A1102" s="26" t="s">
        <v>751</v>
      </c>
      <c r="B1102" s="23" t="str">
        <f>IFERROR(VLOOKUP(A1102,hoja!$A$2:$E$970,4,FALSE),0)</f>
        <v>CENTRO</v>
      </c>
      <c r="C1102" s="23" t="str">
        <f>IFERROR(VLOOKUP(A1102,hoja!$A$2:$E$1370,5,FALSE),0)</f>
        <v>BOGOTÁ</v>
      </c>
      <c r="D1102" s="23" t="str">
        <f>IFERROR(VLOOKUP(A1102,hoja!A:D,3,FALSE),0)</f>
        <v>0002A</v>
      </c>
      <c r="E1102" s="23" t="s">
        <v>661</v>
      </c>
      <c r="F1102" s="23" t="str">
        <f>IFERROR(VLOOKUP(E1102,hoja!$A$2:$E$970,4,FALSE),0)</f>
        <v>COSTA</v>
      </c>
      <c r="G1102" s="23" t="str">
        <f>IFERROR(VLOOKUP(E1102,hoja!$A$2:$E$970,5,FALSE),0)</f>
        <v>CARTAGENA</v>
      </c>
      <c r="H1102" s="103" t="str">
        <f>IFERROR(VLOOKUP(E1102,hoja!A:C,3,FALSE),0)</f>
        <v>0113</v>
      </c>
      <c r="I1102" s="24" t="str">
        <f t="shared" si="195"/>
        <v>0002A0113</v>
      </c>
      <c r="J1102" s="23">
        <v>70.384166666743113</v>
      </c>
      <c r="K1102" s="23">
        <v>1077.9575</v>
      </c>
      <c r="L1102" s="23" t="str">
        <f>IF(B1102=F1102,"REGIONAL","NACIONAL")</f>
        <v>NACIONAL</v>
      </c>
      <c r="M1102" s="23" t="s">
        <v>623</v>
      </c>
      <c r="N1102" s="23" t="s">
        <v>624</v>
      </c>
      <c r="O1102" s="23">
        <f t="shared" si="197"/>
        <v>8</v>
      </c>
      <c r="P1102" s="23" t="str">
        <f t="shared" si="196"/>
        <v>0002A0113Facatativa</v>
      </c>
    </row>
    <row r="1103" spans="1:16" ht="14.45" hidden="1">
      <c r="A1103" s="26" t="s">
        <v>751</v>
      </c>
      <c r="B1103" s="23" t="str">
        <f>IFERROR(VLOOKUP(A1103,hoja!$A$2:$E$970,4,FALSE),0)</f>
        <v>CENTRO</v>
      </c>
      <c r="C1103" s="23" t="str">
        <f>IFERROR(VLOOKUP(A1103,hoja!$A$2:$E$1370,5,FALSE),0)</f>
        <v>BOGOTÁ</v>
      </c>
      <c r="D1103" s="23" t="str">
        <f>IFERROR(VLOOKUP(A1103,hoja!A:D,3,FALSE),0)</f>
        <v>0002A</v>
      </c>
      <c r="E1103" s="23" t="s">
        <v>700</v>
      </c>
      <c r="F1103" s="23" t="str">
        <f>IFERROR(VLOOKUP(E1103,hoja!$A$2:$E$970,4,FALSE),0)</f>
        <v>SANTANDER</v>
      </c>
      <c r="G1103" s="23" t="str">
        <f>IFERROR(VLOOKUP(E1103,hoja!$A$2:$E$970,5,FALSE),0)</f>
        <v>CHIQUINQUIRÁ</v>
      </c>
      <c r="H1103" s="103" t="str">
        <f>IFERROR(VLOOKUP(E1103,hoja!A:C,3,FALSE),0)</f>
        <v>0444</v>
      </c>
      <c r="I1103" s="24" t="str">
        <f t="shared" si="195"/>
        <v>0002A0444</v>
      </c>
      <c r="J1103" s="23">
        <v>11.175000000017462</v>
      </c>
      <c r="K1103" s="23">
        <v>145.87</v>
      </c>
      <c r="L1103" s="23" t="str">
        <f>IF(B1103=F1103,"REGIONAL","NACIONAL")</f>
        <v>NACIONAL</v>
      </c>
      <c r="M1103" s="23" t="s">
        <v>618</v>
      </c>
      <c r="N1103" s="23" t="str" cm="1">
        <f t="array" ref="N1103">IFERROR(IF(M1103="Principal","LES_ACTIVE",LES_INACTIVE),0)</f>
        <v>LES_ACTIVE</v>
      </c>
      <c r="O1103" s="23">
        <f t="shared" si="197"/>
        <v>25</v>
      </c>
      <c r="P1103" s="23" t="str">
        <f t="shared" si="196"/>
        <v>0002A0444Principal</v>
      </c>
    </row>
    <row r="1104" spans="1:16" ht="14.45" hidden="1">
      <c r="A1104" s="26" t="s">
        <v>751</v>
      </c>
      <c r="B1104" s="23" t="str">
        <f>IFERROR(VLOOKUP(A1104,hoja!$A$2:$E$970,4,FALSE),0)</f>
        <v>CENTRO</v>
      </c>
      <c r="C1104" s="23" t="str">
        <f>IFERROR(VLOOKUP(A1104,hoja!$A$2:$E$1370,5,FALSE),0)</f>
        <v>BOGOTÁ</v>
      </c>
      <c r="D1104" s="23" t="str">
        <f>IFERROR(VLOOKUP(A1104,hoja!A:D,3,FALSE),0)</f>
        <v>0002A</v>
      </c>
      <c r="E1104" s="23" t="s">
        <v>677</v>
      </c>
      <c r="F1104" s="23" t="str">
        <f>IFERROR(VLOOKUP(E1104,hoja!$A$2:$E$970,4,FALSE),0)</f>
        <v>CENTRO</v>
      </c>
      <c r="G1104" s="23" t="str">
        <f>IFERROR(VLOOKUP(E1104,hoja!$A$2:$E$970,5,FALSE),0)</f>
        <v>FUSA</v>
      </c>
      <c r="H1104" s="103" t="str">
        <f>IFERROR(VLOOKUP(E1104,hoja!A:C,3,FALSE),0)</f>
        <v>0013</v>
      </c>
      <c r="I1104" s="24" t="str">
        <f t="shared" si="195"/>
        <v>0002A0013</v>
      </c>
      <c r="J1104" s="23">
        <v>3.1166666666977108</v>
      </c>
      <c r="K1104" s="23">
        <v>68.34</v>
      </c>
      <c r="L1104" s="23" t="s">
        <v>833</v>
      </c>
      <c r="M1104" s="23" t="s">
        <v>618</v>
      </c>
      <c r="N1104" s="23" t="str" cm="1">
        <f t="array" ref="N1104">IFERROR(IF(M1104="Principal","LES_ACTIVE",LES_INACTIVE),0)</f>
        <v>LES_ACTIVE</v>
      </c>
      <c r="O1104" s="23">
        <f t="shared" si="197"/>
        <v>25</v>
      </c>
      <c r="P1104" s="23" t="str">
        <f t="shared" si="196"/>
        <v>0002A0013Principal</v>
      </c>
    </row>
    <row r="1105" spans="1:16" ht="14.45" hidden="1">
      <c r="A1105" s="26" t="s">
        <v>751</v>
      </c>
      <c r="B1105" s="23" t="str">
        <f>IFERROR(VLOOKUP(A1105,hoja!$A$2:$E$970,4,FALSE),0)</f>
        <v>CENTRO</v>
      </c>
      <c r="C1105" s="23" t="str">
        <f>IFERROR(VLOOKUP(A1105,hoja!$A$2:$E$1370,5,FALSE),0)</f>
        <v>BOGOTÁ</v>
      </c>
      <c r="D1105" s="23" t="str">
        <f>IFERROR(VLOOKUP(A1105,hoja!A:D,3,FALSE),0)</f>
        <v>0002A</v>
      </c>
      <c r="E1105" s="23" t="s">
        <v>704</v>
      </c>
      <c r="F1105" s="23" t="str">
        <f>IFERROR(VLOOKUP(E1105,hoja!$A$2:$E$970,4,FALSE),0)</f>
        <v>CENTRO</v>
      </c>
      <c r="G1105" s="23" t="str">
        <f>IFERROR(VLOOKUP(E1105,hoja!$A$2:$E$970,5,FALSE),0)</f>
        <v>GARZÓN</v>
      </c>
      <c r="H1105" s="103" t="str">
        <f>IFERROR(VLOOKUP(E1105,hoja!A:C,3,FALSE),0)</f>
        <v>0387</v>
      </c>
      <c r="I1105" s="24" t="str">
        <f t="shared" si="195"/>
        <v>0002A0387</v>
      </c>
      <c r="J1105" s="23">
        <v>21.500000000058208</v>
      </c>
      <c r="K1105" s="23">
        <v>425.113</v>
      </c>
      <c r="L1105" s="23" t="str">
        <f>IF(B1105=F1105,"REGIONAL","NACIONAL")</f>
        <v>REGIONAL</v>
      </c>
      <c r="M1105" s="23" t="s">
        <v>618</v>
      </c>
      <c r="N1105" s="23" t="str" cm="1">
        <f t="array" ref="N1105">IFERROR(IF(M1105="Principal","LES_ACTIVE",LES_INACTIVE),0)</f>
        <v>LES_ACTIVE</v>
      </c>
      <c r="O1105" s="23">
        <f t="shared" si="197"/>
        <v>16</v>
      </c>
      <c r="P1105" s="23" t="str">
        <f t="shared" si="196"/>
        <v>0002A0387Principal</v>
      </c>
    </row>
    <row r="1106" spans="1:16" ht="14.45" hidden="1">
      <c r="A1106" s="26" t="s">
        <v>751</v>
      </c>
      <c r="B1106" s="23" t="str">
        <f>IFERROR(VLOOKUP(A1106,hoja!$A$2:$E$970,4,FALSE),0)</f>
        <v>CENTRO</v>
      </c>
      <c r="C1106" s="23" t="str">
        <f>IFERROR(VLOOKUP(A1106,hoja!$A$2:$E$1370,5,FALSE),0)</f>
        <v>BOGOTÁ</v>
      </c>
      <c r="D1106" s="23" t="str">
        <f>IFERROR(VLOOKUP(A1106,hoja!A:D,3,FALSE),0)</f>
        <v>0002A</v>
      </c>
      <c r="E1106" s="23" t="s">
        <v>705</v>
      </c>
      <c r="F1106" s="23" t="str">
        <f>IFERROR(VLOOKUP(E1106,hoja!$A$2:$E$970,4,FALSE),0)</f>
        <v>CENTRO</v>
      </c>
      <c r="G1106" s="23" t="str">
        <f>IFERROR(VLOOKUP(E1106,hoja!$A$2:$E$970,5,FALSE),0)</f>
        <v>GRANADA</v>
      </c>
      <c r="H1106" s="103" t="str">
        <f>IFERROR(VLOOKUP(E1106,hoja!A:C,3,FALSE),0)</f>
        <v>0394</v>
      </c>
      <c r="I1106" s="24" t="str">
        <f t="shared" si="195"/>
        <v>0002A0394</v>
      </c>
      <c r="J1106" s="23">
        <v>2.1758333332836628</v>
      </c>
      <c r="K1106" s="23">
        <v>37.868000000000002</v>
      </c>
      <c r="L1106" s="23" t="s">
        <v>752</v>
      </c>
      <c r="M1106" s="23" t="s">
        <v>618</v>
      </c>
      <c r="N1106" s="23" t="str" cm="1">
        <f t="array" ref="N1106">IFERROR(IF(M1106="Principal","LES_ACTIVE",LES_INACTIVE),0)</f>
        <v>LES_ACTIVE</v>
      </c>
      <c r="O1106" s="23">
        <f t="shared" si="197"/>
        <v>25</v>
      </c>
      <c r="P1106" s="23" t="str">
        <f t="shared" si="196"/>
        <v>0002A0394Principal</v>
      </c>
    </row>
    <row r="1107" spans="1:16" ht="14.45" hidden="1">
      <c r="A1107" s="26" t="s">
        <v>751</v>
      </c>
      <c r="B1107" s="23" t="str">
        <f>IFERROR(VLOOKUP(A1107,hoja!$A$2:$E$970,4,FALSE),0)</f>
        <v>CENTRO</v>
      </c>
      <c r="C1107" s="23" t="str">
        <f>IFERROR(VLOOKUP(A1107,hoja!$A$2:$E$1370,5,FALSE),0)</f>
        <v>BOGOTÁ</v>
      </c>
      <c r="D1107" s="23" t="str">
        <f>IFERROR(VLOOKUP(A1107,hoja!A:D,3,FALSE),0)</f>
        <v>0002A</v>
      </c>
      <c r="E1107" s="23" t="s">
        <v>705</v>
      </c>
      <c r="F1107" s="23" t="str">
        <f>IFERROR(VLOOKUP(E1107,hoja!$A$2:$E$970,4,FALSE),0)</f>
        <v>CENTRO</v>
      </c>
      <c r="G1107" s="23" t="str">
        <f>IFERROR(VLOOKUP(E1107,hoja!$A$2:$E$970,5,FALSE),0)</f>
        <v>GRANADA</v>
      </c>
      <c r="H1107" s="103" t="str">
        <f>IFERROR(VLOOKUP(E1107,hoja!A:C,3,FALSE),0)</f>
        <v>0394</v>
      </c>
      <c r="I1107" s="24" t="str">
        <f t="shared" si="195"/>
        <v>0002A0394</v>
      </c>
      <c r="K1107" s="23">
        <v>656</v>
      </c>
      <c r="L1107" s="23" t="s">
        <v>752</v>
      </c>
      <c r="M1107" s="23" t="s">
        <v>815</v>
      </c>
      <c r="N1107" s="23" t="s">
        <v>622</v>
      </c>
      <c r="O1107" s="23">
        <f t="shared" si="197"/>
        <v>12</v>
      </c>
      <c r="P1107" s="23" t="str">
        <f t="shared" si="196"/>
        <v>0002A0394Aguazul-Villavicencio</v>
      </c>
    </row>
    <row r="1108" spans="1:16" ht="14.45" hidden="1">
      <c r="A1108" s="26" t="s">
        <v>751</v>
      </c>
      <c r="B1108" s="23" t="str">
        <f>IFERROR(VLOOKUP(A1108,hoja!$A$2:$E$970,4,FALSE),0)</f>
        <v>CENTRO</v>
      </c>
      <c r="C1108" s="23" t="str">
        <f>IFERROR(VLOOKUP(A1108,hoja!$A$2:$E$1370,5,FALSE),0)</f>
        <v>BOGOTÁ</v>
      </c>
      <c r="D1108" s="23" t="str">
        <f>IFERROR(VLOOKUP(A1108,hoja!A:D,3,FALSE),0)</f>
        <v>0002A</v>
      </c>
      <c r="E1108" s="23" t="s">
        <v>655</v>
      </c>
      <c r="F1108" s="23" t="str">
        <f>IFERROR(VLOOKUP(E1108,hoja!$A$2:$E$970,4,FALSE),0)</f>
        <v>ANTIOQUIA</v>
      </c>
      <c r="G1108" s="23" t="str">
        <f>IFERROR(VLOOKUP(E1108,hoja!$A$2:$E$970,5,FALSE),0)</f>
        <v>MEDELLÍN</v>
      </c>
      <c r="H1108" s="103" t="str">
        <f>IFERROR(VLOOKUP(E1108,hoja!A:C,3,FALSE),0)</f>
        <v>0292</v>
      </c>
      <c r="I1108" s="24" t="str">
        <f t="shared" si="195"/>
        <v>0002A0292</v>
      </c>
      <c r="J1108" s="23">
        <v>26.294861111120554</v>
      </c>
      <c r="K1108" s="23">
        <v>431.70350000000002</v>
      </c>
      <c r="L1108" s="23" t="str">
        <f>IF(B1108=F1108,"REGIONAL","NACIONAL")</f>
        <v>NACIONAL</v>
      </c>
      <c r="M1108" s="23" t="s">
        <v>618</v>
      </c>
      <c r="N1108" s="23" t="str" cm="1">
        <f t="array" ref="N1108">IFERROR(IF(M1108="Principal","LES_ACTIVE",LES_INACTIVE),0)</f>
        <v>LES_ACTIVE</v>
      </c>
      <c r="O1108" s="23">
        <f t="shared" si="197"/>
        <v>16</v>
      </c>
      <c r="P1108" s="23" t="str">
        <f t="shared" si="196"/>
        <v>0002A0292Principal</v>
      </c>
    </row>
    <row r="1109" spans="1:16" ht="14.45" hidden="1">
      <c r="A1109" s="26" t="s">
        <v>751</v>
      </c>
      <c r="B1109" s="23" t="str">
        <f>IFERROR(VLOOKUP(A1109,hoja!$A$2:$E$970,4,FALSE),0)</f>
        <v>CENTRO</v>
      </c>
      <c r="C1109" s="23" t="str">
        <f>IFERROR(VLOOKUP(A1109,hoja!$A$2:$E$1370,5,FALSE),0)</f>
        <v>BOGOTÁ</v>
      </c>
      <c r="D1109" s="23" t="str">
        <f>IFERROR(VLOOKUP(A1109,hoja!A:D,3,FALSE),0)</f>
        <v>0002A</v>
      </c>
      <c r="E1109" s="23" t="s">
        <v>708</v>
      </c>
      <c r="F1109" s="23" t="str">
        <f>IFERROR(VLOOKUP(E1109,hoja!$A$2:$E$970,4,FALSE),0)</f>
        <v>OCCIDENTE</v>
      </c>
      <c r="G1109" s="23" t="str">
        <f>IFERROR(VLOOKUP(E1109,hoja!$A$2:$E$970,5,FALSE),0)</f>
        <v>JAMUNDÍ</v>
      </c>
      <c r="H1109" s="103" t="str">
        <f>IFERROR(VLOOKUP(E1109,hoja!A:C,3,FALSE),0)</f>
        <v>0358</v>
      </c>
      <c r="I1109" s="24" t="str">
        <f t="shared" si="195"/>
        <v>0002A0358</v>
      </c>
      <c r="J1109" s="23">
        <v>35.449999999953434</v>
      </c>
      <c r="K1109" s="23">
        <v>526.56200000000001</v>
      </c>
      <c r="L1109" s="23" t="str">
        <f>IF(B1109=F1109,"REGIONAL","NACIONAL")</f>
        <v>NACIONAL</v>
      </c>
      <c r="M1109" s="23" t="s">
        <v>618</v>
      </c>
      <c r="N1109" s="23" t="str" cm="1">
        <f t="array" ref="N1109">IFERROR(IF(M1109="Principal","LES_ACTIVE",LES_INACTIVE),0)</f>
        <v>LES_ACTIVE</v>
      </c>
      <c r="O1109" s="23">
        <f t="shared" si="197"/>
        <v>12</v>
      </c>
      <c r="P1109" s="23" t="str">
        <f t="shared" si="196"/>
        <v>0002A0358Principal</v>
      </c>
    </row>
    <row r="1110" spans="1:16" ht="14.45" hidden="1">
      <c r="A1110" s="26" t="s">
        <v>751</v>
      </c>
      <c r="B1110" s="23" t="str">
        <f>IFERROR(VLOOKUP(A1110,hoja!$A$2:$E$970,4,FALSE),0)</f>
        <v>CENTRO</v>
      </c>
      <c r="C1110" s="23" t="str">
        <f>IFERROR(VLOOKUP(A1110,hoja!$A$2:$E$1370,5,FALSE),0)</f>
        <v>BOGOTÁ</v>
      </c>
      <c r="D1110" s="23" t="str">
        <f>IFERROR(VLOOKUP(A1110,hoja!A:D,3,FALSE),0)</f>
        <v>0002A</v>
      </c>
      <c r="E1110" s="23" t="s">
        <v>709</v>
      </c>
      <c r="F1110" s="23" t="str">
        <f>IFERROR(VLOOKUP(E1110,hoja!$A$2:$E$970,4,FALSE),0)</f>
        <v>CENTRO</v>
      </c>
      <c r="G1110" s="23" t="str">
        <f>IFERROR(VLOOKUP(E1110,hoja!$A$2:$E$970,5,FALSE),0)</f>
        <v>LA DORADA</v>
      </c>
      <c r="H1110" s="103" t="str">
        <f>IFERROR(VLOOKUP(E1110,hoja!A:C,3,FALSE),0)</f>
        <v>0391</v>
      </c>
      <c r="I1110" s="24" t="str">
        <f t="shared" si="195"/>
        <v>0002A0391</v>
      </c>
      <c r="J1110" s="23">
        <v>8.5416666665696539</v>
      </c>
      <c r="K1110" s="23">
        <v>190.23050000000001</v>
      </c>
      <c r="L1110" s="23" t="str">
        <f t="shared" ref="L1110" si="201">IF(B1110=F1110,"REGIONAL","NACIONAL")</f>
        <v>REGIONAL</v>
      </c>
      <c r="M1110" s="23" t="s">
        <v>623</v>
      </c>
      <c r="N1110" s="23" t="s">
        <v>624</v>
      </c>
      <c r="O1110" s="23">
        <f t="shared" si="197"/>
        <v>25</v>
      </c>
      <c r="P1110" s="23" t="str">
        <f t="shared" si="196"/>
        <v>0002A0391Facatativa</v>
      </c>
    </row>
    <row r="1111" spans="1:16" ht="14.45" hidden="1">
      <c r="A1111" s="26" t="s">
        <v>751</v>
      </c>
      <c r="B1111" s="23" t="str">
        <f>IFERROR(VLOOKUP(A1111,hoja!$A$2:$E$970,4,FALSE),0)</f>
        <v>CENTRO</v>
      </c>
      <c r="C1111" s="23" t="str">
        <f>IFERROR(VLOOKUP(A1111,hoja!$A$2:$E$1370,5,FALSE),0)</f>
        <v>BOGOTÁ</v>
      </c>
      <c r="D1111" s="23" t="str">
        <f>IFERROR(VLOOKUP(A1111,hoja!A:D,3,FALSE),0)</f>
        <v>0002A</v>
      </c>
      <c r="E1111" s="23" t="s">
        <v>710</v>
      </c>
      <c r="F1111" s="23" t="str">
        <f>IFERROR(VLOOKUP(E1111,hoja!$A$2:$E$970,4,FALSE),0)</f>
        <v>CENTRO</v>
      </c>
      <c r="G1111" s="23" t="str">
        <f>IFERROR(VLOOKUP(E1111,hoja!$A$2:$E$970,5,FALSE),0)</f>
        <v>LA MESA</v>
      </c>
      <c r="H1111" s="103" t="str">
        <f>IFERROR(VLOOKUP(E1111,hoja!A:C,3,FALSE),0)</f>
        <v>0024</v>
      </c>
      <c r="I1111" s="24" t="str">
        <f t="shared" si="195"/>
        <v>0002A0024</v>
      </c>
      <c r="J1111" s="23">
        <v>2.625</v>
      </c>
      <c r="K1111" s="23">
        <v>70.176500000000004</v>
      </c>
      <c r="L1111" s="23" t="s">
        <v>752</v>
      </c>
      <c r="M1111" s="23" t="s">
        <v>618</v>
      </c>
      <c r="N1111" s="23" t="str" cm="1">
        <f t="array" ref="N1111">IFERROR(IF(M1111="Principal","LES_ACTIVE",LES_INACTIVE),0)</f>
        <v>LES_ACTIVE</v>
      </c>
      <c r="O1111" s="23">
        <f t="shared" si="197"/>
        <v>25</v>
      </c>
      <c r="P1111" s="23" t="str">
        <f t="shared" si="196"/>
        <v>0002A0024Principal</v>
      </c>
    </row>
    <row r="1112" spans="1:16" ht="14.45" hidden="1">
      <c r="A1112" s="26" t="s">
        <v>751</v>
      </c>
      <c r="B1112" s="23" t="str">
        <f>IFERROR(VLOOKUP(A1112,hoja!$A$2:$E$970,4,FALSE),0)</f>
        <v>CENTRO</v>
      </c>
      <c r="C1112" s="23" t="str">
        <f>IFERROR(VLOOKUP(A1112,hoja!$A$2:$E$1370,5,FALSE),0)</f>
        <v>BOGOTÁ</v>
      </c>
      <c r="D1112" s="23" t="str">
        <f>IFERROR(VLOOKUP(A1112,hoja!A:D,3,FALSE),0)</f>
        <v>0002A</v>
      </c>
      <c r="E1112" s="23" t="s">
        <v>663</v>
      </c>
      <c r="F1112" s="23" t="str">
        <f>IFERROR(VLOOKUP(E1112,hoja!$A$2:$E$970,4,FALSE),0)</f>
        <v>CENTRO</v>
      </c>
      <c r="G1112" s="23" t="str">
        <f>IFERROR(VLOOKUP(E1112,hoja!$A$2:$E$970,5,FALSE),0)</f>
        <v>MADRID</v>
      </c>
      <c r="H1112" s="103" t="str">
        <f>IFERROR(VLOOKUP(E1112,hoja!A:C,3,FALSE),0)</f>
        <v>0022</v>
      </c>
      <c r="I1112" s="24" t="str">
        <f t="shared" si="195"/>
        <v>0002A0022</v>
      </c>
      <c r="J1112" s="23">
        <v>1.1666666666278616</v>
      </c>
      <c r="K1112" s="23">
        <v>24.565999999999999</v>
      </c>
      <c r="L1112" s="23" t="s">
        <v>752</v>
      </c>
      <c r="M1112" s="23" t="s">
        <v>618</v>
      </c>
      <c r="N1112" s="23" t="str" cm="1">
        <f t="array" ref="N1112">IFERROR(IF(M1112="Principal","LES_ACTIVE",LES_INACTIVE),0)</f>
        <v>LES_ACTIVE</v>
      </c>
      <c r="O1112" s="23">
        <f t="shared" si="197"/>
        <v>25</v>
      </c>
      <c r="P1112" s="23" t="str">
        <f t="shared" si="196"/>
        <v>0002A0022Principal</v>
      </c>
    </row>
    <row r="1113" spans="1:16" ht="14.45" hidden="1">
      <c r="A1113" s="26" t="s">
        <v>751</v>
      </c>
      <c r="B1113" s="23" t="str">
        <f>IFERROR(VLOOKUP(A1113,hoja!$A$2:$E$970,4,FALSE),0)</f>
        <v>CENTRO</v>
      </c>
      <c r="C1113" s="23" t="str">
        <f>IFERROR(VLOOKUP(A1113,hoja!$A$2:$E$1370,5,FALSE),0)</f>
        <v>BOGOTÁ</v>
      </c>
      <c r="D1113" s="23" t="str">
        <f>IFERROR(VLOOKUP(A1113,hoja!A:D,3,FALSE),0)</f>
        <v>0002A</v>
      </c>
      <c r="E1113" s="23" t="s">
        <v>713</v>
      </c>
      <c r="F1113" s="23" t="str">
        <f>IFERROR(VLOOKUP(E1113,hoja!$A$2:$E$970,4,FALSE),0)</f>
        <v>ANTIOQUIA</v>
      </c>
      <c r="G1113" s="23" t="str">
        <f>IFERROR(VLOOKUP(E1113,hoja!$A$2:$E$970,5,FALSE),0)</f>
        <v>MARIQUITA</v>
      </c>
      <c r="H1113" s="103" t="str">
        <f>IFERROR(VLOOKUP(E1113,hoja!A:C,3,FALSE),0)</f>
        <v>0392</v>
      </c>
      <c r="I1113" s="24" t="str">
        <f t="shared" si="195"/>
        <v>0002A0392</v>
      </c>
      <c r="J1113" s="23">
        <v>7.7500000000291038</v>
      </c>
      <c r="K1113" s="23">
        <v>175.83</v>
      </c>
      <c r="L1113" s="23" t="str">
        <f>IF(B1113=F1113,"REGIONAL","NACIONAL")</f>
        <v>NACIONAL</v>
      </c>
      <c r="M1113" s="23" t="s">
        <v>623</v>
      </c>
      <c r="N1113" s="23" t="s">
        <v>624</v>
      </c>
      <c r="O1113" s="23">
        <f t="shared" si="197"/>
        <v>25</v>
      </c>
      <c r="P1113" s="23" t="str">
        <f t="shared" si="196"/>
        <v>0002A0392Facatativa</v>
      </c>
    </row>
    <row r="1114" spans="1:16" ht="14.45" hidden="1">
      <c r="A1114" s="26" t="s">
        <v>751</v>
      </c>
      <c r="B1114" s="23" t="str">
        <f>IFERROR(VLOOKUP(A1114,hoja!$A$2:$E$970,4,FALSE),0)</f>
        <v>CENTRO</v>
      </c>
      <c r="C1114" s="23" t="str">
        <f>IFERROR(VLOOKUP(A1114,hoja!$A$2:$E$1370,5,FALSE),0)</f>
        <v>BOGOTÁ</v>
      </c>
      <c r="D1114" s="23" t="str">
        <f>IFERROR(VLOOKUP(A1114,hoja!A:D,3,FALSE),0)</f>
        <v>0002A</v>
      </c>
      <c r="E1114" s="23" t="s">
        <v>714</v>
      </c>
      <c r="F1114" s="23" t="str">
        <f>IFERROR(VLOOKUP(E1114,hoja!$A$2:$E$970,4,FALSE),0)</f>
        <v>SANTANDER</v>
      </c>
      <c r="G1114" s="23" t="str">
        <f>IFERROR(VLOOKUP(E1114,hoja!$A$2:$E$970,5,FALSE),0)</f>
        <v>OCAÑA</v>
      </c>
      <c r="H1114" s="103" t="str">
        <f>IFERROR(VLOOKUP(E1114,hoja!A:C,3,FALSE),0)</f>
        <v>0434</v>
      </c>
      <c r="I1114" s="24" t="str">
        <f t="shared" si="195"/>
        <v>0002A0434</v>
      </c>
      <c r="J1114" s="23">
        <v>25.371805555623723</v>
      </c>
      <c r="K1114" s="23">
        <v>637</v>
      </c>
      <c r="L1114" s="23" t="str">
        <f t="shared" ref="L1114:L1115" si="202">IF(B1114=F1114,"REGIONAL","NACIONAL")</f>
        <v>NACIONAL</v>
      </c>
      <c r="M1114" s="23" t="s">
        <v>623</v>
      </c>
      <c r="N1114" s="23" t="s">
        <v>624</v>
      </c>
      <c r="O1114" s="23">
        <f t="shared" si="197"/>
        <v>12</v>
      </c>
      <c r="P1114" s="23" t="str">
        <f t="shared" si="196"/>
        <v>0002A0434Facatativa</v>
      </c>
    </row>
    <row r="1115" spans="1:16" ht="14.45" hidden="1">
      <c r="A1115" s="26" t="s">
        <v>751</v>
      </c>
      <c r="B1115" s="23" t="str">
        <f>IFERROR(VLOOKUP(A1115,hoja!$A$2:$E$970,4,FALSE),0)</f>
        <v>CENTRO</v>
      </c>
      <c r="C1115" s="23" t="str">
        <f>IFERROR(VLOOKUP(A1115,hoja!$A$2:$E$1370,5,FALSE),0)</f>
        <v>BOGOTÁ</v>
      </c>
      <c r="D1115" s="23" t="str">
        <f>IFERROR(VLOOKUP(A1115,hoja!A:D,3,FALSE),0)</f>
        <v>0002A</v>
      </c>
      <c r="E1115" s="23" t="s">
        <v>716</v>
      </c>
      <c r="F1115" s="23" t="str">
        <f>IFERROR(VLOOKUP(E1115,hoja!$A$2:$E$970,4,FALSE),0)</f>
        <v>SANTANDER</v>
      </c>
      <c r="G1115" s="23" t="str">
        <f>IFERROR(VLOOKUP(E1115,hoja!$A$2:$E$970,5,FALSE),0)</f>
        <v>PINCHOTE</v>
      </c>
      <c r="H1115" s="103" t="str">
        <f>IFERROR(VLOOKUP(E1115,hoja!A:C,3,FALSE),0)</f>
        <v>0423</v>
      </c>
      <c r="I1115" s="24" t="str">
        <f t="shared" si="195"/>
        <v>0002A0423</v>
      </c>
      <c r="J1115" s="23">
        <v>13.082638888939982</v>
      </c>
      <c r="K1115" s="23">
        <v>310.98349999999999</v>
      </c>
      <c r="L1115" s="23" t="str">
        <f t="shared" si="202"/>
        <v>NACIONAL</v>
      </c>
      <c r="M1115" s="23" t="s">
        <v>618</v>
      </c>
      <c r="N1115" s="23" t="str" cm="1">
        <f t="array" ref="N1115">IFERROR(IF(M1115="Principal","LES_ACTIVE",LES_INACTIVE),0)</f>
        <v>LES_ACTIVE</v>
      </c>
      <c r="O1115" s="23">
        <f t="shared" si="197"/>
        <v>16</v>
      </c>
      <c r="P1115" s="23" t="str">
        <f t="shared" si="196"/>
        <v>0002A0423Principal</v>
      </c>
    </row>
    <row r="1116" spans="1:16" ht="14.45" hidden="1">
      <c r="A1116" s="26" t="s">
        <v>751</v>
      </c>
      <c r="B1116" s="23" t="str">
        <f>IFERROR(VLOOKUP(A1116,hoja!$A$2:$E$970,4,FALSE),0)</f>
        <v>CENTRO</v>
      </c>
      <c r="C1116" s="23" t="str">
        <f>IFERROR(VLOOKUP(A1116,hoja!$A$2:$E$1370,5,FALSE),0)</f>
        <v>BOGOTÁ</v>
      </c>
      <c r="D1116" s="23" t="str">
        <f>IFERROR(VLOOKUP(A1116,hoja!A:D,3,FALSE),0)</f>
        <v>0002A</v>
      </c>
      <c r="E1116" s="23" t="s">
        <v>719</v>
      </c>
      <c r="F1116" s="23" t="str">
        <f>IFERROR(VLOOKUP(E1116,hoja!$A$2:$E$970,4,FALSE),0)</f>
        <v>CENTRO</v>
      </c>
      <c r="G1116" s="23" t="str">
        <f>IFERROR(VLOOKUP(E1116,hoja!$A$2:$E$970,5,FALSE),0)</f>
        <v>RICAURTE</v>
      </c>
      <c r="H1116" s="103" t="str">
        <f>IFERROR(VLOOKUP(E1116,hoja!A:C,3,FALSE),0)</f>
        <v>0390</v>
      </c>
      <c r="I1116" s="24" t="str">
        <f t="shared" si="195"/>
        <v>0002A0390</v>
      </c>
      <c r="J1116" s="23">
        <v>6.0083333332731854</v>
      </c>
      <c r="K1116" s="23">
        <v>128.95750000000001</v>
      </c>
      <c r="L1116" s="23" t="str">
        <f t="shared" ref="L1116:L1120" si="203">IF(B1116=F1116,"REGIONAL","NACIONAL")</f>
        <v>REGIONAL</v>
      </c>
      <c r="M1116" s="23" t="s">
        <v>618</v>
      </c>
      <c r="N1116" s="23" t="str" cm="1">
        <f t="array" ref="N1116">IFERROR(IF(M1116="Principal","LES_ACTIVE",LES_INACTIVE),0)</f>
        <v>LES_ACTIVE</v>
      </c>
      <c r="O1116" s="23">
        <f t="shared" si="197"/>
        <v>25</v>
      </c>
      <c r="P1116" s="23" t="str">
        <f t="shared" si="196"/>
        <v>0002A0390Principal</v>
      </c>
    </row>
    <row r="1117" spans="1:16" ht="14.45" hidden="1">
      <c r="A1117" s="26" t="s">
        <v>751</v>
      </c>
      <c r="B1117" s="23" t="str">
        <f>IFERROR(VLOOKUP(A1117,hoja!$A$2:$E$970,4,FALSE),0)</f>
        <v>CENTRO</v>
      </c>
      <c r="C1117" s="23" t="str">
        <f>IFERROR(VLOOKUP(A1117,hoja!$A$2:$E$1370,5,FALSE),0)</f>
        <v>BOGOTÁ</v>
      </c>
      <c r="D1117" s="23" t="str">
        <f>IFERROR(VLOOKUP(A1117,hoja!A:D,3,FALSE),0)</f>
        <v>0002A</v>
      </c>
      <c r="E1117" s="23" t="s">
        <v>721</v>
      </c>
      <c r="F1117" s="23" t="str">
        <f>IFERROR(VLOOKUP(E1117,hoja!$A$2:$E$970,4,FALSE),0)</f>
        <v>ANTIOQUIA</v>
      </c>
      <c r="G1117" s="23" t="str">
        <f>IFERROR(VLOOKUP(E1117,hoja!$A$2:$E$970,5,FALSE),0)</f>
        <v>RIONEGRO</v>
      </c>
      <c r="H1117" s="103" t="str">
        <f>IFERROR(VLOOKUP(E1117,hoja!A:C,3,FALSE),0)</f>
        <v>0090</v>
      </c>
      <c r="I1117" s="24" t="str">
        <f t="shared" si="195"/>
        <v>0002A0090</v>
      </c>
      <c r="J1117" s="23">
        <v>22.03333333338378</v>
      </c>
      <c r="K1117" s="23">
        <v>371.65699999999998</v>
      </c>
      <c r="L1117" s="23" t="str">
        <f>IF(B1117=F1117,"REGIONAL","NACIONAL")</f>
        <v>NACIONAL</v>
      </c>
      <c r="M1117" s="23" t="s">
        <v>623</v>
      </c>
      <c r="N1117" s="23" t="s">
        <v>624</v>
      </c>
      <c r="O1117" s="23">
        <f t="shared" si="197"/>
        <v>16</v>
      </c>
      <c r="P1117" s="23" t="str">
        <f t="shared" si="196"/>
        <v>0002A0090Facatativa</v>
      </c>
    </row>
    <row r="1118" spans="1:16" ht="14.45" hidden="1">
      <c r="A1118" s="26" t="s">
        <v>751</v>
      </c>
      <c r="B1118" s="23" t="str">
        <f>IFERROR(VLOOKUP(A1118,hoja!$A$2:$E$970,4,FALSE),0)</f>
        <v>CENTRO</v>
      </c>
      <c r="C1118" s="23" t="str">
        <f>IFERROR(VLOOKUP(A1118,hoja!$A$2:$E$1370,5,FALSE),0)</f>
        <v>BOGOTÁ</v>
      </c>
      <c r="D1118" s="23" t="str">
        <f>IFERROR(VLOOKUP(A1118,hoja!A:D,3,FALSE),0)</f>
        <v>0002A</v>
      </c>
      <c r="E1118" s="23" t="s">
        <v>722</v>
      </c>
      <c r="F1118" s="23" t="str">
        <f>IFERROR(VLOOKUP(E1118,hoja!$A$2:$E$970,4,FALSE),0)</f>
        <v>ANTIOQUIA</v>
      </c>
      <c r="G1118" s="23" t="str">
        <f>IFERROR(VLOOKUP(E1118,hoja!$A$2:$E$970,5,FALSE),0)</f>
        <v>SALDAÑA</v>
      </c>
      <c r="H1118" s="103" t="str">
        <f>IFERROR(VLOOKUP(E1118,hoja!A:C,3,FALSE),0)</f>
        <v>0386</v>
      </c>
      <c r="I1118" s="24" t="str">
        <f t="shared" si="195"/>
        <v>0002A0386</v>
      </c>
      <c r="J1118" s="23">
        <v>15.062777777784504</v>
      </c>
      <c r="K1118" s="23">
        <v>181.691</v>
      </c>
      <c r="L1118" s="23" t="str">
        <f t="shared" ref="L1118:L1119" si="204">IF(B1118=F1118,"REGIONAL","NACIONAL")</f>
        <v>NACIONAL</v>
      </c>
      <c r="M1118" s="23" t="s">
        <v>618</v>
      </c>
      <c r="N1118" s="23" t="str" cm="1">
        <f t="array" ref="N1118">IFERROR(IF(M1118="Principal","LES_ACTIVE",LES_INACTIVE),0)</f>
        <v>LES_ACTIVE</v>
      </c>
      <c r="O1118" s="23">
        <f t="shared" si="197"/>
        <v>25</v>
      </c>
      <c r="P1118" s="23" t="str">
        <f t="shared" si="196"/>
        <v>0002A0386Principal</v>
      </c>
    </row>
    <row r="1119" spans="1:16" ht="14.45" hidden="1">
      <c r="A1119" s="26" t="s">
        <v>751</v>
      </c>
      <c r="B1119" s="23" t="str">
        <f>IFERROR(VLOOKUP(A1119,hoja!$A$2:$E$970,4,FALSE),0)</f>
        <v>CENTRO</v>
      </c>
      <c r="C1119" s="23" t="str">
        <f>IFERROR(VLOOKUP(A1119,hoja!$A$2:$E$1370,5,FALSE),0)</f>
        <v>BOGOTÁ</v>
      </c>
      <c r="D1119" s="23" t="str">
        <f>IFERROR(VLOOKUP(A1119,hoja!A:D,3,FALSE),0)</f>
        <v>0002A</v>
      </c>
      <c r="E1119" s="23" t="s">
        <v>723</v>
      </c>
      <c r="F1119" s="23" t="str">
        <f>IFERROR(VLOOKUP(E1119,hoja!$A$2:$E$970,4,FALSE),0)</f>
        <v>COSTA</v>
      </c>
      <c r="G1119" s="23" t="str">
        <f>IFERROR(VLOOKUP(E1119,hoja!$A$2:$E$970,5,FALSE),0)</f>
        <v>SANTA MARTA</v>
      </c>
      <c r="H1119" s="103" t="str">
        <f>IFERROR(VLOOKUP(E1119,hoja!A:C,3,FALSE),0)</f>
        <v>0118</v>
      </c>
      <c r="I1119" s="24" t="str">
        <f t="shared" si="195"/>
        <v>0002A0118</v>
      </c>
      <c r="J1119" s="23">
        <v>27.899999999965075</v>
      </c>
      <c r="K1119" s="23">
        <v>954.66399999999999</v>
      </c>
      <c r="L1119" s="23" t="str">
        <f t="shared" si="204"/>
        <v>NACIONAL</v>
      </c>
      <c r="M1119" s="23" t="s">
        <v>623</v>
      </c>
      <c r="N1119" s="23" t="s">
        <v>624</v>
      </c>
      <c r="O1119" s="23">
        <f t="shared" si="197"/>
        <v>8</v>
      </c>
      <c r="P1119" s="23" t="str">
        <f t="shared" si="196"/>
        <v>0002A0118Facatativa</v>
      </c>
    </row>
    <row r="1120" spans="1:16" ht="14.45" hidden="1">
      <c r="A1120" s="26" t="s">
        <v>751</v>
      </c>
      <c r="B1120" s="23" t="str">
        <f>IFERROR(VLOOKUP(A1120,hoja!$A$2:$E$970,4,FALSE),0)</f>
        <v>CENTRO</v>
      </c>
      <c r="C1120" s="23" t="str">
        <f>IFERROR(VLOOKUP(A1120,hoja!$A$2:$E$1370,5,FALSE),0)</f>
        <v>BOGOTÁ</v>
      </c>
      <c r="D1120" s="23" t="str">
        <f>IFERROR(VLOOKUP(A1120,hoja!A:D,3,FALSE),0)</f>
        <v>0002A</v>
      </c>
      <c r="E1120" s="23" t="s">
        <v>727</v>
      </c>
      <c r="F1120" s="23" t="str">
        <f>IFERROR(VLOOKUP(E1120,hoja!$A$2:$E$970,4,FALSE),0)</f>
        <v>CENTRO</v>
      </c>
      <c r="G1120" s="23" t="str">
        <f>IFERROR(VLOOKUP(E1120,hoja!$A$2:$E$970,5,FALSE),0)</f>
        <v>TUNJA</v>
      </c>
      <c r="H1120" s="103" t="str">
        <f>IFERROR(VLOOKUP(E1120,hoja!A:C,3,FALSE),0)</f>
        <v>0443</v>
      </c>
      <c r="I1120" s="24" t="str">
        <f t="shared" si="195"/>
        <v>0002A0443</v>
      </c>
      <c r="J1120" s="23">
        <v>4.7999999999301508</v>
      </c>
      <c r="K1120" s="23">
        <v>155.73099999999999</v>
      </c>
      <c r="L1120" s="23" t="str">
        <f t="shared" si="203"/>
        <v>REGIONAL</v>
      </c>
      <c r="M1120" s="23" t="s">
        <v>618</v>
      </c>
      <c r="N1120" s="23" t="str" cm="1">
        <f t="array" ref="N1120">IFERROR(IF(M1120="Principal","LES_ACTIVE",LES_INACTIVE),0)</f>
        <v>LES_ACTIVE</v>
      </c>
      <c r="O1120" s="23">
        <f t="shared" si="197"/>
        <v>25</v>
      </c>
      <c r="P1120" s="23" t="str">
        <f t="shared" si="196"/>
        <v>0002A0443Principal</v>
      </c>
    </row>
    <row r="1121" spans="1:16" ht="14.45" hidden="1">
      <c r="A1121" s="26" t="s">
        <v>751</v>
      </c>
      <c r="B1121" s="23" t="str">
        <f>IFERROR(VLOOKUP(A1121,hoja!$A$2:$E$970,4,FALSE),0)</f>
        <v>CENTRO</v>
      </c>
      <c r="C1121" s="23" t="str">
        <f>IFERROR(VLOOKUP(A1121,hoja!$A$2:$E$1370,5,FALSE),0)</f>
        <v>BOGOTÁ</v>
      </c>
      <c r="D1121" s="23" t="str">
        <f>IFERROR(VLOOKUP(A1121,hoja!A:D,3,FALSE),0)</f>
        <v>0002A</v>
      </c>
      <c r="E1121" s="23" t="s">
        <v>728</v>
      </c>
      <c r="F1121" s="23" t="str">
        <f>IFERROR(VLOOKUP(E1121,hoja!$A$2:$E$970,4,FALSE),0)</f>
        <v>CENTRO</v>
      </c>
      <c r="G1121" s="23" t="str">
        <f>IFERROR(VLOOKUP(E1121,hoja!$A$2:$E$970,5,FALSE),0)</f>
        <v>VILLETA</v>
      </c>
      <c r="H1121" s="103" t="str">
        <f>IFERROR(VLOOKUP(E1121,hoja!A:C,3,FALSE),0)</f>
        <v>0025</v>
      </c>
      <c r="I1121" s="24" t="str">
        <f t="shared" si="195"/>
        <v>0002A0025</v>
      </c>
      <c r="J1121" s="23">
        <v>3.3305555554688908</v>
      </c>
      <c r="K1121" s="23">
        <v>102.44799999999999</v>
      </c>
      <c r="L1121" s="23" t="s">
        <v>833</v>
      </c>
      <c r="M1121" s="23" t="s">
        <v>623</v>
      </c>
      <c r="N1121" s="23" t="s">
        <v>622</v>
      </c>
      <c r="O1121" s="23">
        <f t="shared" si="197"/>
        <v>25</v>
      </c>
      <c r="P1121" s="23" t="str">
        <f t="shared" si="196"/>
        <v>0002A0025Facatativa</v>
      </c>
    </row>
    <row r="1122" spans="1:16" ht="14.45" hidden="1">
      <c r="A1122" s="26" t="s">
        <v>751</v>
      </c>
      <c r="B1122" s="23" t="str">
        <f>IFERROR(VLOOKUP(A1122,hoja!$A$2:$E$970,4,FALSE),0)</f>
        <v>CENTRO</v>
      </c>
      <c r="C1122" s="23" t="str">
        <f>IFERROR(VLOOKUP(A1122,hoja!$A$2:$E$1370,5,FALSE),0)</f>
        <v>BOGOTÁ</v>
      </c>
      <c r="D1122" s="23" t="str">
        <f>IFERROR(VLOOKUP(A1122,hoja!A:D,3,FALSE),0)</f>
        <v>0002A</v>
      </c>
      <c r="E1122" s="23" t="s">
        <v>729</v>
      </c>
      <c r="F1122" s="23" t="str">
        <f>IFERROR(VLOOKUP(E1122,hoja!$A$2:$E$970,4,FALSE),0)</f>
        <v>SANTANDER</v>
      </c>
      <c r="G1122" s="23" t="str">
        <f>IFERROR(VLOOKUP(E1122,hoja!$A$2:$E$970,5,FALSE),0)</f>
        <v>YOPAL</v>
      </c>
      <c r="H1122" s="103" t="str">
        <f>IFERROR(VLOOKUP(E1122,hoja!A:C,3,FALSE),0)</f>
        <v>0442</v>
      </c>
      <c r="I1122" s="24" t="str">
        <f t="shared" si="195"/>
        <v>0002A0442</v>
      </c>
      <c r="J1122" s="23">
        <v>10.647222222236451</v>
      </c>
      <c r="K1122" s="23">
        <v>378.74200000000002</v>
      </c>
      <c r="L1122" s="23" t="str">
        <f>IF(B1122=F1122,"REGIONAL","NACIONAL")</f>
        <v>NACIONAL</v>
      </c>
      <c r="M1122" s="23" t="s">
        <v>618</v>
      </c>
      <c r="N1122" s="23" t="str" cm="1">
        <f t="array" ref="N1122">IFERROR(IF(M1122="Principal","LES_ACTIVE",LES_INACTIVE),0)</f>
        <v>LES_ACTIVE</v>
      </c>
      <c r="O1122" s="23">
        <f t="shared" si="197"/>
        <v>16</v>
      </c>
      <c r="P1122" s="23" t="str">
        <f t="shared" si="196"/>
        <v>0002A0442Principal</v>
      </c>
    </row>
    <row r="1123" spans="1:16" ht="14.45" hidden="1">
      <c r="A1123" s="26" t="s">
        <v>751</v>
      </c>
      <c r="B1123" s="23" t="str">
        <f>IFERROR(VLOOKUP(A1123,hoja!$A$2:$E$970,4,FALSE),0)</f>
        <v>CENTRO</v>
      </c>
      <c r="C1123" s="23" t="str">
        <f>IFERROR(VLOOKUP(A1123,hoja!$A$2:$E$1370,5,FALSE),0)</f>
        <v>BOGOTÁ</v>
      </c>
      <c r="D1123" s="23" t="str">
        <f>IFERROR(VLOOKUP(A1123,hoja!A:D,3,FALSE),0)</f>
        <v>0002A</v>
      </c>
      <c r="E1123" s="23" t="s">
        <v>629</v>
      </c>
      <c r="F1123" s="23" t="str">
        <f>IFERROR(VLOOKUP(E1123,hoja!$A$2:$E$970,4,FALSE),0)</f>
        <v>CENTRO</v>
      </c>
      <c r="G1123" s="23" t="str">
        <f>IFERROR(VLOOKUP(E1123,hoja!$A$2:$E$970,5,FALSE),0)</f>
        <v>ZIPAQUIRÁ</v>
      </c>
      <c r="H1123" s="103" t="str">
        <f>IFERROR(VLOOKUP(E1123,hoja!A:C,3,FALSE),0)</f>
        <v>0032</v>
      </c>
      <c r="I1123" s="24" t="str">
        <f t="shared" si="195"/>
        <v>0002A0032</v>
      </c>
      <c r="J1123" s="23">
        <v>2.2833333334419876</v>
      </c>
      <c r="K1123" s="23">
        <v>60.846499999999999</v>
      </c>
      <c r="L1123" s="23" t="s">
        <v>833</v>
      </c>
      <c r="M1123" s="23" t="s">
        <v>618</v>
      </c>
      <c r="N1123" s="23" t="str" cm="1">
        <f t="array" ref="N1123">IFERROR(IF(M1123="Principal","LES_ACTIVE",LES_INACTIVE),0)</f>
        <v>LES_ACTIVE</v>
      </c>
      <c r="O1123" s="23">
        <f t="shared" si="197"/>
        <v>25</v>
      </c>
      <c r="P1123" s="23" t="str">
        <f t="shared" si="196"/>
        <v>0002A0032Principal</v>
      </c>
    </row>
    <row r="1124" spans="1:16" ht="14.45" hidden="1">
      <c r="A1124" s="26" t="s">
        <v>751</v>
      </c>
      <c r="B1124" s="23" t="str">
        <f>IFERROR(VLOOKUP(A1124,hoja!$A$2:$E$970,4,FALSE),0)</f>
        <v>CENTRO</v>
      </c>
      <c r="C1124" s="23" t="str">
        <f>IFERROR(VLOOKUP(A1124,hoja!$A$2:$E$1370,5,FALSE),0)</f>
        <v>BOGOTÁ</v>
      </c>
      <c r="D1124" s="23" t="str">
        <f>IFERROR(VLOOKUP(A1124,hoja!A:D,3,FALSE),0)</f>
        <v>0002A</v>
      </c>
      <c r="E1124" s="23" t="s">
        <v>630</v>
      </c>
      <c r="F1124" s="23" t="str">
        <f>IFERROR(VLOOKUP(E1124,hoja!$A$2:$E$970,4,FALSE),0)</f>
        <v>CENTRO</v>
      </c>
      <c r="G1124" s="23" t="str">
        <f>IFERROR(VLOOKUP(E1124,hoja!$A$2:$E$970,5,FALSE),0)</f>
        <v>SESQUILÉ</v>
      </c>
      <c r="H1124" s="103" t="str">
        <f>IFERROR(VLOOKUP(E1124,hoja!A:C,3,FALSE),0)</f>
        <v>1501</v>
      </c>
      <c r="I1124" s="24" t="str">
        <f t="shared" si="195"/>
        <v>0002A1501</v>
      </c>
      <c r="J1124" s="23">
        <v>1.6833333332324401</v>
      </c>
      <c r="K1124" s="23">
        <v>61.28</v>
      </c>
      <c r="L1124" s="23" t="str">
        <f t="shared" ref="L1124" si="205">IF(B1124=F1124,"REGIONAL","NACIONAL")</f>
        <v>REGIONAL</v>
      </c>
      <c r="M1124" s="23" t="s">
        <v>618</v>
      </c>
      <c r="N1124" s="23" t="str" cm="1">
        <f t="array" ref="N1124">IFERROR(IF(M1124="Principal","LES_ACTIVE",LES_INACTIVE),0)</f>
        <v>LES_ACTIVE</v>
      </c>
      <c r="O1124" s="23">
        <f t="shared" si="197"/>
        <v>25</v>
      </c>
      <c r="P1124" s="23" t="str">
        <f t="shared" si="196"/>
        <v>0002A1501Principal</v>
      </c>
    </row>
    <row r="1125" spans="1:16" ht="14.45" hidden="1">
      <c r="A1125" s="26" t="s">
        <v>751</v>
      </c>
      <c r="B1125" s="23" t="str">
        <f>IFERROR(VLOOKUP(A1125,hoja!$A$2:$E$970,4,FALSE),0)</f>
        <v>CENTRO</v>
      </c>
      <c r="C1125" s="23" t="str">
        <f>IFERROR(VLOOKUP(A1125,hoja!$A$2:$E$1370,5,FALSE),0)</f>
        <v>BOGOTÁ</v>
      </c>
      <c r="D1125" s="23" t="str">
        <f>IFERROR(VLOOKUP(A1125,hoja!A:D,3,FALSE),0)</f>
        <v>0002A</v>
      </c>
      <c r="E1125" s="23" t="s">
        <v>633</v>
      </c>
      <c r="F1125" s="23" t="str">
        <f>IFERROR(VLOOKUP(E1125,hoja!$A$2:$E$970,4,FALSE),0)</f>
        <v>CENTRO</v>
      </c>
      <c r="G1125" s="23" t="str">
        <f>IFERROR(VLOOKUP(E1125,hoja!$A$2:$E$970,5,FALSE),0)</f>
        <v>BOGOTÁ</v>
      </c>
      <c r="H1125" s="103" t="str">
        <f>IFERROR(VLOOKUP(E1125,hoja!A:C,3,FALSE),0)</f>
        <v>0002</v>
      </c>
      <c r="I1125" s="24" t="str">
        <f t="shared" si="195"/>
        <v>0002A0002</v>
      </c>
      <c r="J1125" s="23">
        <v>0.10000000015133992</v>
      </c>
      <c r="K1125" s="23">
        <v>1</v>
      </c>
      <c r="L1125" s="23" t="s">
        <v>833</v>
      </c>
      <c r="M1125" s="23" t="s">
        <v>618</v>
      </c>
      <c r="N1125" s="23" t="str" cm="1">
        <f t="array" ref="N1125">IFERROR(IF(M1125="Principal","LES_ACTIVE",LES_INACTIVE),0)</f>
        <v>LES_ACTIVE</v>
      </c>
      <c r="O1125" s="23">
        <f t="shared" si="197"/>
        <v>25</v>
      </c>
      <c r="P1125" s="23" t="str">
        <f t="shared" si="196"/>
        <v>0002A0002Principal</v>
      </c>
    </row>
    <row r="1126" spans="1:16" ht="14.45" hidden="1">
      <c r="A1126" s="26" t="s">
        <v>751</v>
      </c>
      <c r="B1126" s="23" t="str">
        <f>IFERROR(VLOOKUP(A1126,hoja!$A$2:$E$970,4,FALSE),0)</f>
        <v>CENTRO</v>
      </c>
      <c r="C1126" s="23" t="str">
        <f>IFERROR(VLOOKUP(A1126,hoja!$A$2:$E$1370,5,FALSE),0)</f>
        <v>BOGOTÁ</v>
      </c>
      <c r="D1126" s="23" t="str">
        <f>IFERROR(VLOOKUP(A1126,hoja!A:D,3,FALSE),0)</f>
        <v>0002A</v>
      </c>
      <c r="E1126" s="23" t="s">
        <v>634</v>
      </c>
      <c r="F1126" s="23" t="str">
        <f>IFERROR(VLOOKUP(E1126,hoja!$A$2:$E$970,4,FALSE),0)</f>
        <v>CENTRO</v>
      </c>
      <c r="G1126" s="23" t="str">
        <f>IFERROR(VLOOKUP(E1126,hoja!$A$2:$E$970,5,FALSE),0)</f>
        <v>BOGOTÁ</v>
      </c>
      <c r="H1126" s="103" t="str">
        <f>IFERROR(VLOOKUP(E1126,hoja!A:C,3,FALSE),0)</f>
        <v>0011</v>
      </c>
      <c r="I1126" s="24" t="str">
        <f t="shared" si="195"/>
        <v>0002A0011</v>
      </c>
      <c r="J1126" s="23">
        <v>0.40388888891902752</v>
      </c>
      <c r="K1126" s="23">
        <v>8.2420000000000009</v>
      </c>
      <c r="L1126" s="23" t="s">
        <v>833</v>
      </c>
      <c r="M1126" s="23" t="s">
        <v>618</v>
      </c>
      <c r="N1126" s="23" t="str" cm="1">
        <f t="array" ref="N1126">IFERROR(IF(M1126="Principal","LES_ACTIVE",LES_INACTIVE),0)</f>
        <v>LES_ACTIVE</v>
      </c>
      <c r="O1126" s="23">
        <f t="shared" si="197"/>
        <v>25</v>
      </c>
      <c r="P1126" s="23" t="str">
        <f t="shared" si="196"/>
        <v>0002A0011Principal</v>
      </c>
    </row>
    <row r="1127" spans="1:16" ht="14.45" hidden="1">
      <c r="A1127" s="26" t="s">
        <v>751</v>
      </c>
      <c r="B1127" s="23" t="str">
        <f>IFERROR(VLOOKUP(A1127,hoja!$A$2:$E$970,4,FALSE),0)</f>
        <v>CENTRO</v>
      </c>
      <c r="C1127" s="23" t="str">
        <f>IFERROR(VLOOKUP(A1127,hoja!$A$2:$E$1370,5,FALSE),0)</f>
        <v>BOGOTÁ</v>
      </c>
      <c r="D1127" s="23" t="str">
        <f>IFERROR(VLOOKUP(A1127,hoja!A:D,3,FALSE),0)</f>
        <v>0002A</v>
      </c>
      <c r="E1127" s="23" t="s">
        <v>686</v>
      </c>
      <c r="F1127" s="23" t="str">
        <f>IFERROR(VLOOKUP(E1127,hoja!$A$2:$E$970,4,FALSE),0)</f>
        <v>SANTANDER</v>
      </c>
      <c r="G1127" s="23" t="str">
        <f>IFERROR(VLOOKUP(E1127,hoja!$A$2:$E$970,5,FALSE),0)</f>
        <v>BARRANCABERMEJA</v>
      </c>
      <c r="H1127" s="103" t="str">
        <f>IFERROR(VLOOKUP(E1127,hoja!A:C,3,FALSE),0)</f>
        <v>0424</v>
      </c>
      <c r="I1127" s="24" t="str">
        <f t="shared" si="195"/>
        <v>0002A0424</v>
      </c>
      <c r="J1127" s="23">
        <v>21.083333333343035</v>
      </c>
      <c r="K1127" s="23">
        <v>431.96350000000001</v>
      </c>
      <c r="L1127" s="23" t="str">
        <f>IF(B1127=F1127,"REGIONAL","NACIONAL")</f>
        <v>NACIONAL</v>
      </c>
      <c r="M1127" s="23" t="s">
        <v>618</v>
      </c>
      <c r="N1127" s="23" t="str" cm="1">
        <f t="array" ref="N1127">IFERROR(IF(M1127="Principal","LES_ACTIVE",LES_INACTIVE),0)</f>
        <v>LES_ACTIVE</v>
      </c>
      <c r="O1127" s="23">
        <f t="shared" si="197"/>
        <v>16</v>
      </c>
      <c r="P1127" s="23" t="str">
        <f t="shared" si="196"/>
        <v>0002A0424Principal</v>
      </c>
    </row>
    <row r="1128" spans="1:16" ht="14.45" hidden="1">
      <c r="A1128" s="26" t="s">
        <v>751</v>
      </c>
      <c r="B1128" s="23" t="str">
        <f>IFERROR(VLOOKUP(A1128,hoja!$A$2:$E$970,4,FALSE),0)</f>
        <v>CENTRO</v>
      </c>
      <c r="C1128" s="23" t="str">
        <f>IFERROR(VLOOKUP(A1128,hoja!$A$2:$E$1370,5,FALSE),0)</f>
        <v>BOGOTÁ</v>
      </c>
      <c r="D1128" s="23" t="str">
        <f>IFERROR(VLOOKUP(A1128,hoja!A:D,3,FALSE),0)</f>
        <v>0002A</v>
      </c>
      <c r="E1128" s="23" t="s">
        <v>635</v>
      </c>
      <c r="F1128" s="23" t="str">
        <f>IFERROR(VLOOKUP(E1128,hoja!$A$2:$E$970,4,FALSE),0)</f>
        <v>CENTRO</v>
      </c>
      <c r="G1128" s="23" t="str">
        <f>IFERROR(VLOOKUP(E1128,hoja!$A$2:$E$970,5,FALSE),0)</f>
        <v>BOGOTÁ</v>
      </c>
      <c r="H1128" s="103" t="str">
        <f>IFERROR(VLOOKUP(E1128,hoja!A:C,3,FALSE),0)</f>
        <v>0021</v>
      </c>
      <c r="I1128" s="24" t="str">
        <f t="shared" si="195"/>
        <v>0002A0021</v>
      </c>
      <c r="J1128" s="23">
        <v>0.25000000011641532</v>
      </c>
      <c r="K1128" s="23">
        <v>4.2220000000000004</v>
      </c>
      <c r="L1128" s="23" t="s">
        <v>752</v>
      </c>
      <c r="M1128" s="23" t="s">
        <v>618</v>
      </c>
      <c r="N1128" s="23" t="str" cm="1">
        <f t="array" ref="N1128">IFERROR(IF(M1128="Principal","LES_ACTIVE",LES_INACTIVE),0)</f>
        <v>LES_ACTIVE</v>
      </c>
      <c r="O1128" s="23">
        <f t="shared" si="197"/>
        <v>25</v>
      </c>
      <c r="P1128" s="23" t="str">
        <f t="shared" si="196"/>
        <v>0002A0021Principal</v>
      </c>
    </row>
    <row r="1129" spans="1:16" ht="14.45" hidden="1">
      <c r="A1129" s="26" t="s">
        <v>751</v>
      </c>
      <c r="B1129" s="23" t="str">
        <f>IFERROR(VLOOKUP(A1129,hoja!$A$2:$E$970,4,FALSE),0)</f>
        <v>CENTRO</v>
      </c>
      <c r="C1129" s="23" t="str">
        <f>IFERROR(VLOOKUP(A1129,hoja!$A$2:$E$1370,5,FALSE),0)</f>
        <v>BOGOTÁ</v>
      </c>
      <c r="D1129" s="23" t="str">
        <f>IFERROR(VLOOKUP(A1129,hoja!A:D,3,FALSE),0)</f>
        <v>0002A</v>
      </c>
      <c r="E1129" s="23" t="s">
        <v>731</v>
      </c>
      <c r="F1129" s="23" t="str">
        <f>IFERROR(VLOOKUP(E1129,hoja!$A$2:$E$970,4,FALSE),0)</f>
        <v>SANTANDER</v>
      </c>
      <c r="G1129" s="23" t="str">
        <f>IFERROR(VLOOKUP(E1129,hoja!$A$2:$E$970,5,FALSE),0)</f>
        <v>CÚCUTA</v>
      </c>
      <c r="H1129" s="103" t="str">
        <f>IFERROR(VLOOKUP(E1129,hoja!A:C,3,FALSE),0)</f>
        <v>0438</v>
      </c>
      <c r="I1129" s="24" t="str">
        <f t="shared" si="195"/>
        <v>0002A0438</v>
      </c>
      <c r="J1129" s="23">
        <v>42.577916666690726</v>
      </c>
      <c r="K1129" s="23">
        <v>638.84450000000004</v>
      </c>
      <c r="L1129" s="23" t="str">
        <f>IF(B1129=F1129,"REGIONAL","NACIONAL")</f>
        <v>NACIONAL</v>
      </c>
      <c r="M1129" s="23" t="s">
        <v>618</v>
      </c>
      <c r="N1129" s="23" t="str" cm="1">
        <f t="array" ref="N1129">IFERROR(IF(M1129="Principal","LES_ACTIVE",LES_INACTIVE),0)</f>
        <v>LES_ACTIVE</v>
      </c>
      <c r="O1129" s="23">
        <f t="shared" si="197"/>
        <v>12</v>
      </c>
      <c r="P1129" s="23" t="str">
        <f t="shared" si="196"/>
        <v>0002A0438Principal</v>
      </c>
    </row>
    <row r="1130" spans="1:16" ht="14.45" hidden="1">
      <c r="A1130" s="26" t="s">
        <v>751</v>
      </c>
      <c r="B1130" s="23" t="str">
        <f>IFERROR(VLOOKUP(A1130,hoja!$A$2:$E$970,4,FALSE),0)</f>
        <v>CENTRO</v>
      </c>
      <c r="C1130" s="23" t="str">
        <f>IFERROR(VLOOKUP(A1130,hoja!$A$2:$E$1370,5,FALSE),0)</f>
        <v>BOGOTÁ</v>
      </c>
      <c r="D1130" s="23" t="str">
        <f>IFERROR(VLOOKUP(A1130,hoja!A:D,3,FALSE),0)</f>
        <v>0002A</v>
      </c>
      <c r="E1130" s="23" t="s">
        <v>636</v>
      </c>
      <c r="F1130" s="23" t="str">
        <f>IFERROR(VLOOKUP(E1130,hoja!$A$2:$E$970,4,FALSE),0)</f>
        <v>CENTRO</v>
      </c>
      <c r="G1130" s="23" t="str">
        <f>IFERROR(VLOOKUP(E1130,hoja!$A$2:$E$970,5,FALSE),0)</f>
        <v>DUITAMA</v>
      </c>
      <c r="H1130" s="103" t="str">
        <f>IFERROR(VLOOKUP(E1130,hoja!A:C,3,FALSE),0)</f>
        <v>0441</v>
      </c>
      <c r="I1130" s="24" t="str">
        <f t="shared" si="195"/>
        <v>0002A0441</v>
      </c>
      <c r="J1130" s="23">
        <v>5.1916666667384561</v>
      </c>
      <c r="K1130" s="23">
        <v>203.7295</v>
      </c>
      <c r="L1130" s="23" t="str">
        <f t="shared" ref="L1130:L1136" si="206">IF(B1130=F1130,"REGIONAL","NACIONAL")</f>
        <v>REGIONAL</v>
      </c>
      <c r="M1130" s="23" t="s">
        <v>618</v>
      </c>
      <c r="N1130" s="23" t="str" cm="1">
        <f t="array" ref="N1130">IFERROR(IF(M1130="Principal","LES_ACTIVE",LES_INACTIVE),0)</f>
        <v>LES_ACTIVE</v>
      </c>
      <c r="O1130" s="23">
        <f t="shared" si="197"/>
        <v>25</v>
      </c>
      <c r="P1130" s="23" t="str">
        <f t="shared" si="196"/>
        <v>0002A0441Principal</v>
      </c>
    </row>
    <row r="1131" spans="1:16" ht="14.45" hidden="1">
      <c r="A1131" s="26" t="s">
        <v>751</v>
      </c>
      <c r="B1131" s="23" t="str">
        <f>IFERROR(VLOOKUP(A1131,hoja!$A$2:$E$970,4,FALSE),0)</f>
        <v>CENTRO</v>
      </c>
      <c r="C1131" s="23" t="str">
        <f>IFERROR(VLOOKUP(A1131,hoja!$A$2:$E$1370,5,FALSE),0)</f>
        <v>BOGOTÁ</v>
      </c>
      <c r="D1131" s="23" t="str">
        <f>IFERROR(VLOOKUP(A1131,hoja!A:D,3,FALSE),0)</f>
        <v>0002A</v>
      </c>
      <c r="E1131" s="23" t="s">
        <v>732</v>
      </c>
      <c r="F1131" s="23" t="str">
        <f>IFERROR(VLOOKUP(E1131,hoja!$A$2:$E$970,4,FALSE),0)</f>
        <v>CENTRO</v>
      </c>
      <c r="G1131" s="23" t="str">
        <f>IFERROR(VLOOKUP(E1131,hoja!$A$2:$E$970,5,FALSE),0)</f>
        <v>IBAGUÉ</v>
      </c>
      <c r="H1131" s="103" t="str">
        <f>IFERROR(VLOOKUP(E1131,hoja!A:C,3,FALSE),0)</f>
        <v>0389</v>
      </c>
      <c r="I1131" s="24" t="str">
        <f t="shared" ref="I1131:I1194" si="207">D1131&amp;H1131</f>
        <v>0002A0389</v>
      </c>
      <c r="J1131" s="23">
        <v>6.1583333332382608</v>
      </c>
      <c r="K1131" s="23">
        <v>176.74700000000001</v>
      </c>
      <c r="L1131" s="23" t="str">
        <f t="shared" si="206"/>
        <v>REGIONAL</v>
      </c>
      <c r="M1131" s="23" t="s">
        <v>618</v>
      </c>
      <c r="N1131" s="23" t="str" cm="1">
        <f t="array" ref="N1131">IFERROR(IF(M1131="Principal","LES_ACTIVE",LES_INACTIVE),0)</f>
        <v>LES_ACTIVE</v>
      </c>
      <c r="O1131" s="23">
        <f t="shared" si="197"/>
        <v>25</v>
      </c>
      <c r="P1131" s="23" t="str">
        <f t="shared" si="196"/>
        <v>0002A0389Principal</v>
      </c>
    </row>
    <row r="1132" spans="1:16" ht="14.45" hidden="1">
      <c r="A1132" s="26" t="s">
        <v>751</v>
      </c>
      <c r="B1132" s="23" t="str">
        <f>IFERROR(VLOOKUP(A1132,hoja!$A$2:$E$970,4,FALSE),0)</f>
        <v>CENTRO</v>
      </c>
      <c r="C1132" s="23" t="str">
        <f>IFERROR(VLOOKUP(A1132,hoja!$A$2:$E$1370,5,FALSE),0)</f>
        <v>BOGOTÁ</v>
      </c>
      <c r="D1132" s="23" t="str">
        <f>IFERROR(VLOOKUP(A1132,hoja!A:D,3,FALSE),0)</f>
        <v>0002A</v>
      </c>
      <c r="E1132" s="23" t="s">
        <v>679</v>
      </c>
      <c r="F1132" s="23" t="str">
        <f>IFERROR(VLOOKUP(E1132,hoja!$A$2:$E$970,4,FALSE),0)</f>
        <v>CENTRO</v>
      </c>
      <c r="G1132" s="23" t="str">
        <f>IFERROR(VLOOKUP(E1132,hoja!$A$2:$E$970,5,FALSE),0)</f>
        <v>NEIVA</v>
      </c>
      <c r="H1132" s="103" t="str">
        <f>IFERROR(VLOOKUP(E1132,hoja!A:C,3,FALSE),0)</f>
        <v>0385</v>
      </c>
      <c r="I1132" s="24" t="str">
        <f t="shared" si="207"/>
        <v>0002A0385</v>
      </c>
      <c r="J1132" s="23">
        <v>9.8047222221794073</v>
      </c>
      <c r="K1132" s="23">
        <v>308.65100000000001</v>
      </c>
      <c r="L1132" s="23" t="str">
        <f t="shared" si="206"/>
        <v>REGIONAL</v>
      </c>
      <c r="M1132" s="23" t="s">
        <v>618</v>
      </c>
      <c r="N1132" s="23" t="str" cm="1">
        <f t="array" ref="N1132">IFERROR(IF(M1132="Principal","LES_ACTIVE",LES_INACTIVE),0)</f>
        <v>LES_ACTIVE</v>
      </c>
      <c r="O1132" s="23">
        <f t="shared" si="197"/>
        <v>16</v>
      </c>
      <c r="P1132" s="23" t="str">
        <f t="shared" ref="P1132:P1195" si="208">D1132&amp;H1132&amp;M1132</f>
        <v>0002A0385Principal</v>
      </c>
    </row>
    <row r="1133" spans="1:16" ht="14.45" hidden="1">
      <c r="A1133" s="26" t="s">
        <v>751</v>
      </c>
      <c r="B1133" s="23" t="str">
        <f>IFERROR(VLOOKUP(A1133,hoja!$A$2:$E$970,4,FALSE),0)</f>
        <v>CENTRO</v>
      </c>
      <c r="C1133" s="23" t="str">
        <f>IFERROR(VLOOKUP(A1133,hoja!$A$2:$E$1370,5,FALSE),0)</f>
        <v>BOGOTÁ</v>
      </c>
      <c r="D1133" s="23" t="str">
        <f>IFERROR(VLOOKUP(A1133,hoja!A:D,3,FALSE),0)</f>
        <v>0002A</v>
      </c>
      <c r="E1133" s="23" t="s">
        <v>733</v>
      </c>
      <c r="F1133" s="23" t="str">
        <f>IFERROR(VLOOKUP(E1133,hoja!$A$2:$E$970,4,FALSE),0)</f>
        <v>OCCIDENTE</v>
      </c>
      <c r="G1133" s="23" t="str">
        <f>IFERROR(VLOOKUP(E1133,hoja!$A$2:$E$970,5,FALSE),0)</f>
        <v>PASTO</v>
      </c>
      <c r="H1133" s="103" t="str">
        <f>IFERROR(VLOOKUP(E1133,hoja!A:C,3,FALSE),0)</f>
        <v>0395</v>
      </c>
      <c r="I1133" s="24" t="str">
        <f t="shared" si="207"/>
        <v>0002A0395</v>
      </c>
      <c r="J1133" s="23">
        <v>70.083333333284827</v>
      </c>
      <c r="K1133" s="23">
        <v>840.55499999999995</v>
      </c>
      <c r="L1133" s="23" t="str">
        <f>IF(B1133=F1133,"REGIONAL","NACIONAL")</f>
        <v>NACIONAL</v>
      </c>
      <c r="M1133" s="23" t="s">
        <v>618</v>
      </c>
      <c r="N1133" s="23" t="str" cm="1">
        <f t="array" ref="N1133">IFERROR(IF(M1133="Principal","LES_ACTIVE",LES_INACTIVE),0)</f>
        <v>LES_ACTIVE</v>
      </c>
      <c r="O1133" s="23">
        <f t="shared" ref="O1133:O1196" si="209">IF(K1133&lt;=250,25,IF(K1133&lt;=500,16,IF(K1133&lt;=800,12,IF(K1133&lt;=1100,8,IF(K1133&lt;=1400,6,IF(K1133&lt;=1700,5))))))</f>
        <v>8</v>
      </c>
      <c r="P1133" s="23" t="str">
        <f t="shared" si="208"/>
        <v>0002A0395Principal</v>
      </c>
    </row>
    <row r="1134" spans="1:16" ht="14.45" hidden="1">
      <c r="A1134" s="26" t="s">
        <v>751</v>
      </c>
      <c r="B1134" s="23" t="str">
        <f>IFERROR(VLOOKUP(A1134,hoja!$A$2:$E$970,4,FALSE),0)</f>
        <v>CENTRO</v>
      </c>
      <c r="C1134" s="23" t="str">
        <f>IFERROR(VLOOKUP(A1134,hoja!$A$2:$E$1370,5,FALSE),0)</f>
        <v>BOGOTÁ</v>
      </c>
      <c r="D1134" s="23" t="str">
        <f>IFERROR(VLOOKUP(A1134,hoja!A:D,3,FALSE),0)</f>
        <v>0002A</v>
      </c>
      <c r="E1134" s="23" t="s">
        <v>637</v>
      </c>
      <c r="F1134" s="23" t="str">
        <f>IFERROR(VLOOKUP(E1134,hoja!$A$2:$E$970,4,FALSE),0)</f>
        <v>SANTANDER</v>
      </c>
      <c r="G1134" s="23" t="str">
        <f>IFERROR(VLOOKUP(E1134,hoja!$A$2:$E$970,5,FALSE),0)</f>
        <v>PIEDECUESTA</v>
      </c>
      <c r="H1134" s="103" t="str">
        <f>IFERROR(VLOOKUP(E1134,hoja!A:C,3,FALSE),0)</f>
        <v>0422</v>
      </c>
      <c r="I1134" s="24" t="str">
        <f t="shared" si="207"/>
        <v>0002A0422</v>
      </c>
      <c r="J1134" s="23">
        <v>22.82916666669189</v>
      </c>
      <c r="K1134" s="23">
        <v>401.21300000000002</v>
      </c>
      <c r="L1134" s="23" t="str">
        <f t="shared" ref="L1134:L1135" si="210">IF(B1134=F1134,"REGIONAL","NACIONAL")</f>
        <v>NACIONAL</v>
      </c>
      <c r="M1134" s="23" t="s">
        <v>618</v>
      </c>
      <c r="N1134" s="23" t="str" cm="1">
        <f t="array" ref="N1134">IFERROR(IF(M1134="Principal","LES_ACTIVE",LES_INACTIVE),0)</f>
        <v>LES_ACTIVE</v>
      </c>
      <c r="O1134" s="23">
        <f t="shared" si="209"/>
        <v>16</v>
      </c>
      <c r="P1134" s="23" t="str">
        <f t="shared" si="208"/>
        <v>0002A0422Principal</v>
      </c>
    </row>
    <row r="1135" spans="1:16" ht="14.45" hidden="1">
      <c r="A1135" s="26" t="s">
        <v>751</v>
      </c>
      <c r="B1135" s="23" t="str">
        <f>IFERROR(VLOOKUP(A1135,hoja!$A$2:$E$970,4,FALSE),0)</f>
        <v>CENTRO</v>
      </c>
      <c r="C1135" s="23" t="str">
        <f>IFERROR(VLOOKUP(A1135,hoja!$A$2:$E$1370,5,FALSE),0)</f>
        <v>BOGOTÁ</v>
      </c>
      <c r="D1135" s="23" t="str">
        <f>IFERROR(VLOOKUP(A1135,hoja!A:D,3,FALSE),0)</f>
        <v>0002A</v>
      </c>
      <c r="E1135" s="23" t="s">
        <v>668</v>
      </c>
      <c r="F1135" s="23" t="str">
        <f>IFERROR(VLOOKUP(E1135,hoja!$A$2:$E$970,4,FALSE),0)</f>
        <v>COSTA</v>
      </c>
      <c r="G1135" s="23" t="str">
        <f>IFERROR(VLOOKUP(E1135,hoja!$A$2:$E$970,5,FALSE),0)</f>
        <v>VALLEDUPAR</v>
      </c>
      <c r="H1135" s="103" t="str">
        <f>IFERROR(VLOOKUP(E1135,hoja!A:C,3,FALSE),0)</f>
        <v>0447</v>
      </c>
      <c r="I1135" s="24" t="str">
        <f t="shared" si="207"/>
        <v>0002A0447</v>
      </c>
      <c r="J1135" s="23">
        <v>42.133333333244082</v>
      </c>
      <c r="K1135" s="23">
        <v>866.18150000000003</v>
      </c>
      <c r="L1135" s="23" t="str">
        <f t="shared" si="210"/>
        <v>NACIONAL</v>
      </c>
      <c r="M1135" s="23" t="s">
        <v>623</v>
      </c>
      <c r="N1135" s="23" t="s">
        <v>624</v>
      </c>
      <c r="O1135" s="23">
        <f t="shared" si="209"/>
        <v>8</v>
      </c>
      <c r="P1135" s="23" t="str">
        <f t="shared" si="208"/>
        <v>0002A0447Facatativa</v>
      </c>
    </row>
    <row r="1136" spans="1:16" ht="14.45" hidden="1">
      <c r="A1136" s="26" t="s">
        <v>751</v>
      </c>
      <c r="B1136" s="23" t="str">
        <f>IFERROR(VLOOKUP(A1136,hoja!$A$2:$E$970,4,FALSE),0)</f>
        <v>CENTRO</v>
      </c>
      <c r="C1136" s="23" t="str">
        <f>IFERROR(VLOOKUP(A1136,hoja!$A$2:$E$1370,5,FALSE),0)</f>
        <v>BOGOTÁ</v>
      </c>
      <c r="D1136" s="23" t="str">
        <f>IFERROR(VLOOKUP(A1136,hoja!A:D,3,FALSE),0)</f>
        <v>0002A</v>
      </c>
      <c r="E1136" s="23" t="s">
        <v>681</v>
      </c>
      <c r="F1136" s="23" t="str">
        <f>IFERROR(VLOOKUP(E1136,hoja!$A$2:$E$970,4,FALSE),0)</f>
        <v>CENTRO</v>
      </c>
      <c r="G1136" s="23" t="str">
        <f>IFERROR(VLOOKUP(E1136,hoja!$A$2:$E$970,5,FALSE),0)</f>
        <v>VILLAVICENCIO</v>
      </c>
      <c r="H1136" s="103" t="str">
        <f>IFERROR(VLOOKUP(E1136,hoja!A:C,3,FALSE),0)</f>
        <v>0393</v>
      </c>
      <c r="I1136" s="24" t="str">
        <f t="shared" si="207"/>
        <v>0002A0393</v>
      </c>
      <c r="J1136" s="23">
        <v>4.3500000000349246</v>
      </c>
      <c r="K1136" s="23">
        <v>113.596</v>
      </c>
      <c r="L1136" s="23" t="str">
        <f t="shared" si="206"/>
        <v>REGIONAL</v>
      </c>
      <c r="M1136" s="23" t="s">
        <v>618</v>
      </c>
      <c r="N1136" s="23" t="str" cm="1">
        <f t="array" ref="N1136">IFERROR(IF(M1136="Principal","LES_ACTIVE",LES_INACTIVE),0)</f>
        <v>LES_ACTIVE</v>
      </c>
      <c r="O1136" s="23">
        <f t="shared" si="209"/>
        <v>25</v>
      </c>
      <c r="P1136" s="23" t="str">
        <f t="shared" si="208"/>
        <v>0002A0393Principal</v>
      </c>
    </row>
    <row r="1137" spans="1:16" ht="14.45" hidden="1">
      <c r="A1137" s="26" t="s">
        <v>751</v>
      </c>
      <c r="B1137" s="23" t="str">
        <f>IFERROR(VLOOKUP(A1137,hoja!$A$2:$E$970,4,FALSE),0)</f>
        <v>CENTRO</v>
      </c>
      <c r="C1137" s="23" t="str">
        <f>IFERROR(VLOOKUP(A1137,hoja!$A$2:$E$1370,5,FALSE),0)</f>
        <v>BOGOTÁ</v>
      </c>
      <c r="D1137" s="23" t="str">
        <f>IFERROR(VLOOKUP(A1137,hoja!A:D,3,FALSE),0)</f>
        <v>0002A</v>
      </c>
      <c r="E1137" s="23" t="s">
        <v>653</v>
      </c>
      <c r="F1137" s="23" t="str">
        <f>IFERROR(VLOOKUP(E1137,hoja!$A$2:$E$970,4,FALSE),0)</f>
        <v>CENTRO</v>
      </c>
      <c r="G1137" s="23" t="str">
        <f>IFERROR(VLOOKUP(E1137,hoja!$A$2:$E$970,5,FALSE),0)</f>
        <v>MADRID</v>
      </c>
      <c r="H1137" s="103" t="str">
        <f>IFERROR(VLOOKUP(E1137,hoja!A:C,3,FALSE),0)</f>
        <v>2023</v>
      </c>
      <c r="I1137" s="24" t="str">
        <f t="shared" si="207"/>
        <v>0002A2023</v>
      </c>
      <c r="J1137" s="23">
        <v>0.81666666670935228</v>
      </c>
      <c r="K1137" s="23">
        <v>30.231000000000002</v>
      </c>
      <c r="L1137" s="23" t="s">
        <v>752</v>
      </c>
      <c r="M1137" s="23" t="s">
        <v>618</v>
      </c>
      <c r="N1137" s="23" t="str" cm="1">
        <f t="array" ref="N1137">IFERROR(IF(M1137="Principal","LES_ACTIVE",LES_INACTIVE),0)</f>
        <v>LES_ACTIVE</v>
      </c>
      <c r="O1137" s="23">
        <f t="shared" si="209"/>
        <v>25</v>
      </c>
      <c r="P1137" s="23" t="str">
        <f t="shared" si="208"/>
        <v>0002A2023Principal</v>
      </c>
    </row>
    <row r="1138" spans="1:16" ht="14.45" hidden="1">
      <c r="A1138" s="26" t="s">
        <v>751</v>
      </c>
      <c r="B1138" s="23" t="str">
        <f>IFERROR(VLOOKUP(A1138,hoja!$A$2:$E$970,4,FALSE),0)</f>
        <v>CENTRO</v>
      </c>
      <c r="C1138" s="23" t="str">
        <f>IFERROR(VLOOKUP(A1138,hoja!$A$2:$E$1370,5,FALSE),0)</f>
        <v>BOGOTÁ</v>
      </c>
      <c r="D1138" s="23" t="str">
        <f>IFERROR(VLOOKUP(A1138,hoja!A:D,3,FALSE),0)</f>
        <v>0002A</v>
      </c>
      <c r="E1138" s="23" t="s">
        <v>688</v>
      </c>
      <c r="F1138" s="23">
        <f>IFERROR(VLOOKUP(E1138,hoja!$A$2:$E$970,4,FALSE),0)</f>
        <v>0</v>
      </c>
      <c r="G1138" s="23">
        <f>IFERROR(VLOOKUP(E1138,hoja!$A$2:$E$970,5,FALSE),0)</f>
        <v>0</v>
      </c>
      <c r="H1138" s="103">
        <f>IFERROR(VLOOKUP(E1138,hoja!A:C,3,FALSE),0)</f>
        <v>0</v>
      </c>
      <c r="I1138" s="24" t="str">
        <f t="shared" si="207"/>
        <v>0002A0</v>
      </c>
      <c r="J1138" s="23">
        <v>3.9999999999417923</v>
      </c>
      <c r="K1138" s="23">
        <v>81.097999999999999</v>
      </c>
      <c r="L1138" s="23" t="str">
        <f t="shared" ref="L1138" si="211">IF(B1138=F1138,"REGIONAL","NACIONAL")</f>
        <v>NACIONAL</v>
      </c>
      <c r="M1138" s="23" t="s">
        <v>618</v>
      </c>
      <c r="N1138" s="23" t="str" cm="1">
        <f t="array" ref="N1138">IFERROR(IF(M1138="Principal","LES_ACTIVE",LES_INACTIVE),0)</f>
        <v>LES_ACTIVE</v>
      </c>
      <c r="O1138" s="23">
        <f t="shared" si="209"/>
        <v>25</v>
      </c>
      <c r="P1138" s="23" t="str">
        <f t="shared" si="208"/>
        <v>0002A0Principal</v>
      </c>
    </row>
    <row r="1139" spans="1:16" ht="14.45" hidden="1">
      <c r="A1139" s="26" t="s">
        <v>751</v>
      </c>
      <c r="B1139" s="23" t="str">
        <f>IFERROR(VLOOKUP(A1139,hoja!$A$2:$E$970,4,FALSE),0)</f>
        <v>CENTRO</v>
      </c>
      <c r="C1139" s="23" t="str">
        <f>IFERROR(VLOOKUP(A1139,hoja!$A$2:$E$1370,5,FALSE),0)</f>
        <v>BOGOTÁ</v>
      </c>
      <c r="D1139" s="23" t="str">
        <f>IFERROR(VLOOKUP(A1139,hoja!A:D,3,FALSE),0)</f>
        <v>0002A</v>
      </c>
      <c r="E1139" s="23" t="s">
        <v>641</v>
      </c>
      <c r="F1139" s="23" t="str">
        <f>IFERROR(VLOOKUP(E1139,hoja!$A$2:$E$970,4,FALSE),0)</f>
        <v>ANTIOQUIA</v>
      </c>
      <c r="G1139" s="23" t="str">
        <f>IFERROR(VLOOKUP(E1139,hoja!$A$2:$E$970,5,FALSE),0)</f>
        <v>MEDELLÍN</v>
      </c>
      <c r="H1139" s="103" t="str">
        <f>IFERROR(VLOOKUP(E1139,hoja!A:C,3,FALSE),0)</f>
        <v>0079</v>
      </c>
      <c r="I1139" s="24" t="str">
        <f t="shared" si="207"/>
        <v>0002A0079</v>
      </c>
      <c r="J1139" s="23">
        <v>22.6</v>
      </c>
      <c r="K1139" s="23">
        <v>417.2525</v>
      </c>
      <c r="L1139" s="23" t="str">
        <f>IF(B1139=F1139,"REGIONAL","NACIONAL")</f>
        <v>NACIONAL</v>
      </c>
      <c r="M1139" s="23" t="s">
        <v>618</v>
      </c>
      <c r="N1139" s="23" t="str" cm="1">
        <f t="array" ref="N1139">IFERROR(IF(M1139="Principal","LES_ACTIVE",LES_INACTIVE),0)</f>
        <v>LES_ACTIVE</v>
      </c>
      <c r="O1139" s="23">
        <f t="shared" si="209"/>
        <v>16</v>
      </c>
      <c r="P1139" s="23" t="str">
        <f t="shared" si="208"/>
        <v>0002A0079Principal</v>
      </c>
    </row>
    <row r="1140" spans="1:16" ht="14.45" hidden="1">
      <c r="A1140" s="26" t="s">
        <v>751</v>
      </c>
      <c r="B1140" s="23" t="str">
        <f>IFERROR(VLOOKUP(A1140,hoja!$A$2:$E$970,4,FALSE),0)</f>
        <v>CENTRO</v>
      </c>
      <c r="C1140" s="23" t="str">
        <f>IFERROR(VLOOKUP(A1140,hoja!$A$2:$E$1370,5,FALSE),0)</f>
        <v>BOGOTÁ</v>
      </c>
      <c r="D1140" s="23" t="str">
        <f>IFERROR(VLOOKUP(A1140,hoja!A:D,3,FALSE),0)</f>
        <v>0002A</v>
      </c>
      <c r="E1140" s="23" t="s">
        <v>670</v>
      </c>
      <c r="F1140" s="23" t="str">
        <f>IFERROR(VLOOKUP(E1140,hoja!$A$2:$E$970,4,FALSE),0)</f>
        <v>OCCIDENTE</v>
      </c>
      <c r="G1140" s="23" t="str">
        <f>IFERROR(VLOOKUP(E1140,hoja!$A$2:$E$970,5,FALSE),0)</f>
        <v>PEREIRA</v>
      </c>
      <c r="H1140" s="103" t="str">
        <f>IFERROR(VLOOKUP(E1140,hoja!A:C,3,FALSE),0)</f>
        <v>0134</v>
      </c>
      <c r="I1140" s="24" t="str">
        <f t="shared" si="207"/>
        <v>0002A0134</v>
      </c>
      <c r="J1140" s="23">
        <v>20.850000000034925</v>
      </c>
      <c r="K1140" s="23">
        <v>315.88400000000001</v>
      </c>
      <c r="L1140" s="23" t="str">
        <f t="shared" ref="L1140:L1144" si="212">IF(B1140=F1140,"REGIONAL","NACIONAL")</f>
        <v>NACIONAL</v>
      </c>
      <c r="M1140" s="23" t="s">
        <v>618</v>
      </c>
      <c r="N1140" s="23" t="str" cm="1">
        <f t="array" ref="N1140">IFERROR(IF(M1140="Principal","LES_ACTIVE",LES_INACTIVE),0)</f>
        <v>LES_ACTIVE</v>
      </c>
      <c r="O1140" s="23">
        <f t="shared" si="209"/>
        <v>16</v>
      </c>
      <c r="P1140" s="23" t="str">
        <f t="shared" si="208"/>
        <v>0002A0134Principal</v>
      </c>
    </row>
    <row r="1141" spans="1:16" ht="14.45" hidden="1">
      <c r="A1141" s="26" t="s">
        <v>751</v>
      </c>
      <c r="B1141" s="23" t="str">
        <f>IFERROR(VLOOKUP(A1141,hoja!$A$2:$E$970,4,FALSE),0)</f>
        <v>CENTRO</v>
      </c>
      <c r="C1141" s="23" t="str">
        <f>IFERROR(VLOOKUP(A1141,hoja!$A$2:$E$1370,5,FALSE),0)</f>
        <v>BOGOTÁ</v>
      </c>
      <c r="D1141" s="23" t="str">
        <f>IFERROR(VLOOKUP(A1141,hoja!A:D,3,FALSE),0)</f>
        <v>0002A</v>
      </c>
      <c r="E1141" s="23" t="s">
        <v>642</v>
      </c>
      <c r="F1141" s="23" t="str">
        <f>IFERROR(VLOOKUP(E1141,hoja!$A$2:$E$970,4,FALSE),0)</f>
        <v>COSTA</v>
      </c>
      <c r="G1141" s="23" t="str">
        <f>IFERROR(VLOOKUP(E1141,hoja!$A$2:$E$970,5,FALSE),0)</f>
        <v>BARRANQUILLA</v>
      </c>
      <c r="H1141" s="103" t="str">
        <f>IFERROR(VLOOKUP(E1141,hoja!A:C,3,FALSE),0)</f>
        <v>0111</v>
      </c>
      <c r="I1141" s="24" t="str">
        <f t="shared" si="207"/>
        <v>0002A0111</v>
      </c>
      <c r="J1141" s="23">
        <v>50.033333333325572</v>
      </c>
      <c r="K1141" s="23">
        <v>1017.461</v>
      </c>
      <c r="L1141" s="23" t="str">
        <f t="shared" si="212"/>
        <v>NACIONAL</v>
      </c>
      <c r="M1141" s="23" t="s">
        <v>623</v>
      </c>
      <c r="N1141" s="23" t="s">
        <v>624</v>
      </c>
      <c r="O1141" s="23">
        <f t="shared" si="209"/>
        <v>8</v>
      </c>
      <c r="P1141" s="23" t="str">
        <f t="shared" si="208"/>
        <v>0002A0111Facatativa</v>
      </c>
    </row>
    <row r="1142" spans="1:16" ht="14.45" hidden="1">
      <c r="A1142" s="26" t="s">
        <v>751</v>
      </c>
      <c r="B1142" s="23" t="str">
        <f>IFERROR(VLOOKUP(A1142,hoja!$A$2:$E$970,4,FALSE),0)</f>
        <v>CENTRO</v>
      </c>
      <c r="C1142" s="23" t="str">
        <f>IFERROR(VLOOKUP(A1142,hoja!$A$2:$E$1370,5,FALSE),0)</f>
        <v>BOGOTÁ</v>
      </c>
      <c r="D1142" s="23" t="str">
        <f>IFERROR(VLOOKUP(A1142,hoja!A:D,3,FALSE),0)</f>
        <v>0002A</v>
      </c>
      <c r="E1142" s="23" t="s">
        <v>644</v>
      </c>
      <c r="F1142" s="23" t="str">
        <f>IFERROR(VLOOKUP(E1142,hoja!$A$2:$E$970,4,FALSE),0)</f>
        <v>OCCIDENTE</v>
      </c>
      <c r="G1142" s="23" t="str">
        <f>IFERROR(VLOOKUP(E1142,hoja!$A$2:$E$970,5,FALSE),0)</f>
        <v>PEREIRA</v>
      </c>
      <c r="H1142" s="103" t="str">
        <f>IFERROR(VLOOKUP(E1142,hoja!A:C,3,FALSE),0)</f>
        <v>0198</v>
      </c>
      <c r="I1142" s="24" t="str">
        <f t="shared" si="207"/>
        <v>0002A0198</v>
      </c>
      <c r="J1142" s="23">
        <v>7.783333333209157</v>
      </c>
      <c r="K1142" s="23">
        <v>305.74099999999999</v>
      </c>
      <c r="L1142" s="23" t="str">
        <f t="shared" si="212"/>
        <v>NACIONAL</v>
      </c>
      <c r="M1142" s="23" t="s">
        <v>618</v>
      </c>
      <c r="N1142" s="23" t="str" cm="1">
        <f t="array" ref="N1142">IFERROR(IF(M1142="Principal","LES_ACTIVE",LES_INACTIVE),0)</f>
        <v>LES_ACTIVE</v>
      </c>
      <c r="O1142" s="23">
        <f t="shared" si="209"/>
        <v>16</v>
      </c>
      <c r="P1142" s="23" t="str">
        <f t="shared" si="208"/>
        <v>0002A0198Principal</v>
      </c>
    </row>
    <row r="1143" spans="1:16" ht="14.45" hidden="1">
      <c r="A1143" s="26" t="s">
        <v>751</v>
      </c>
      <c r="B1143" s="23" t="str">
        <f>IFERROR(VLOOKUP(A1143,hoja!$A$2:$E$970,4,FALSE),0)</f>
        <v>CENTRO</v>
      </c>
      <c r="C1143" s="23" t="str">
        <f>IFERROR(VLOOKUP(A1143,hoja!$A$2:$E$1370,5,FALSE),0)</f>
        <v>BOGOTÁ</v>
      </c>
      <c r="D1143" s="23" t="str">
        <f>IFERROR(VLOOKUP(A1143,hoja!A:D,3,FALSE),0)</f>
        <v>0002A</v>
      </c>
      <c r="E1143" s="23" t="s">
        <v>645</v>
      </c>
      <c r="F1143" s="23" t="str">
        <f>IFERROR(VLOOKUP(E1143,hoja!$A$2:$E$970,4,FALSE),0)</f>
        <v>OCCIDENTE</v>
      </c>
      <c r="G1143" s="23" t="str">
        <f>IFERROR(VLOOKUP(E1143,hoja!$A$2:$E$970,5,FALSE),0)</f>
        <v>CALI</v>
      </c>
      <c r="H1143" s="103" t="str">
        <f>IFERROR(VLOOKUP(E1143,hoja!A:C,3,FALSE),0)</f>
        <v>0410</v>
      </c>
      <c r="I1143" s="24" t="str">
        <f t="shared" si="207"/>
        <v>0002A0410</v>
      </c>
      <c r="J1143" s="23">
        <v>25.409583333414048</v>
      </c>
      <c r="K1143" s="23">
        <v>449.65300000000002</v>
      </c>
      <c r="L1143" s="23" t="str">
        <f t="shared" si="212"/>
        <v>NACIONAL</v>
      </c>
      <c r="M1143" s="23" t="s">
        <v>618</v>
      </c>
      <c r="N1143" s="23" t="str" cm="1">
        <f t="array" ref="N1143">IFERROR(IF(M1143="Principal","LES_ACTIVE",LES_INACTIVE),0)</f>
        <v>LES_ACTIVE</v>
      </c>
      <c r="O1143" s="23">
        <f t="shared" si="209"/>
        <v>16</v>
      </c>
      <c r="P1143" s="23" t="str">
        <f t="shared" si="208"/>
        <v>0002A0410Principal</v>
      </c>
    </row>
    <row r="1144" spans="1:16" ht="14.45" hidden="1">
      <c r="A1144" s="26" t="s">
        <v>751</v>
      </c>
      <c r="B1144" s="23" t="str">
        <f>IFERROR(VLOOKUP(A1144,hoja!$A$2:$E$970,4,FALSE),0)</f>
        <v>CENTRO</v>
      </c>
      <c r="C1144" s="23" t="str">
        <f>IFERROR(VLOOKUP(A1144,hoja!$A$2:$E$1370,5,FALSE),0)</f>
        <v>BOGOTÁ</v>
      </c>
      <c r="D1144" s="23" t="str">
        <f>IFERROR(VLOOKUP(A1144,hoja!A:D,3,FALSE),0)</f>
        <v>0002A</v>
      </c>
      <c r="E1144" s="23" t="s">
        <v>645</v>
      </c>
      <c r="F1144" s="23" t="str">
        <f>IFERROR(VLOOKUP(E1144,hoja!$A$2:$E$970,4,FALSE),0)</f>
        <v>OCCIDENTE</v>
      </c>
      <c r="G1144" s="23" t="str">
        <f>IFERROR(VLOOKUP(E1144,hoja!$A$2:$E$970,5,FALSE),0)</f>
        <v>CALI</v>
      </c>
      <c r="H1144" s="103" t="str">
        <f>IFERROR(VLOOKUP(E1144,hoja!A:C,3,FALSE),0)</f>
        <v>0410</v>
      </c>
      <c r="I1144" s="24" t="str">
        <f t="shared" si="207"/>
        <v>0002A0410</v>
      </c>
      <c r="K1144" s="23">
        <v>486</v>
      </c>
      <c r="L1144" s="23" t="str">
        <f t="shared" si="212"/>
        <v>NACIONAL</v>
      </c>
      <c r="M1144" s="23" t="s">
        <v>697</v>
      </c>
      <c r="N1144" s="23" t="s">
        <v>622</v>
      </c>
      <c r="O1144" s="23">
        <f t="shared" si="209"/>
        <v>16</v>
      </c>
      <c r="P1144" s="23" t="str">
        <f t="shared" si="208"/>
        <v>0002A0410Pereira</v>
      </c>
    </row>
    <row r="1145" spans="1:16" ht="14.45" hidden="1">
      <c r="A1145" s="26" t="s">
        <v>751</v>
      </c>
      <c r="B1145" s="23" t="str">
        <f>IFERROR(VLOOKUP(A1145,hoja!$A$2:$E$970,4,FALSE),0)</f>
        <v>CENTRO</v>
      </c>
      <c r="C1145" s="23" t="str">
        <f>IFERROR(VLOOKUP(A1145,hoja!$A$2:$E$1370,5,FALSE),0)</f>
        <v>BOGOTÁ</v>
      </c>
      <c r="D1145" s="23" t="str">
        <f>IFERROR(VLOOKUP(A1145,hoja!A:D,3,FALSE),0)</f>
        <v>0002A</v>
      </c>
      <c r="E1145" s="23" t="s">
        <v>735</v>
      </c>
      <c r="F1145" s="23" t="str">
        <f>IFERROR(VLOOKUP(E1145,hoja!$A$2:$E$970,4,FALSE),0)</f>
        <v>CENTRO</v>
      </c>
      <c r="G1145" s="23" t="str">
        <f>IFERROR(VLOOKUP(E1145,hoja!$A$2:$E$970,5,FALSE),0)</f>
        <v>GUALANDAY</v>
      </c>
      <c r="H1145" s="103" t="str">
        <f>IFERROR(VLOOKUP(E1145,hoja!A:C,3,FALSE),0)</f>
        <v>3042</v>
      </c>
      <c r="I1145" s="24" t="str">
        <f t="shared" si="207"/>
        <v>0002A3042</v>
      </c>
      <c r="J1145" s="23">
        <v>5.2741666667279787</v>
      </c>
      <c r="K1145" s="23">
        <v>156.54</v>
      </c>
      <c r="L1145" s="23" t="str">
        <f t="shared" ref="L1145:L1149" si="213">IF(B1145=F1145,"REGIONAL","NACIONAL")</f>
        <v>REGIONAL</v>
      </c>
      <c r="M1145" s="23" t="s">
        <v>748</v>
      </c>
      <c r="N1145" s="23" t="s">
        <v>737</v>
      </c>
      <c r="O1145" s="23">
        <f t="shared" si="209"/>
        <v>25</v>
      </c>
      <c r="P1145" s="23" t="str">
        <f t="shared" si="208"/>
        <v>0002A3042Eficiente destino Yumbo</v>
      </c>
    </row>
    <row r="1146" spans="1:16" ht="14.45" hidden="1">
      <c r="A1146" s="26" t="s">
        <v>751</v>
      </c>
      <c r="B1146" s="23" t="str">
        <f>IFERROR(VLOOKUP(A1146,hoja!$A$2:$E$970,4,FALSE),0)</f>
        <v>CENTRO</v>
      </c>
      <c r="C1146" s="23" t="str">
        <f>IFERROR(VLOOKUP(A1146,hoja!$A$2:$E$1370,5,FALSE),0)</f>
        <v>BOGOTÁ</v>
      </c>
      <c r="D1146" s="23" t="str">
        <f>IFERROR(VLOOKUP(A1146,hoja!A:D,3,FALSE),0)</f>
        <v>0002A</v>
      </c>
      <c r="E1146" s="23" t="s">
        <v>787</v>
      </c>
      <c r="F1146" s="23" t="str">
        <f>IFERROR(VLOOKUP(E1146,hoja!$A$2:$E$970,4,FALSE),0)</f>
        <v>ANTIOQUIA</v>
      </c>
      <c r="G1146" s="23" t="str">
        <f>IFERROR(VLOOKUP(E1146,hoja!$A$2:$E$970,5,FALSE),0)</f>
        <v>PUERTO LIBRE</v>
      </c>
      <c r="H1146" s="103" t="str">
        <f>IFERROR(VLOOKUP(E1146,hoja!A:C,3,FALSE),0)</f>
        <v>10214</v>
      </c>
      <c r="I1146" s="24" t="str">
        <f t="shared" si="207"/>
        <v>0002A10214</v>
      </c>
      <c r="J1146" s="23">
        <v>6.7233333333861083</v>
      </c>
      <c r="K1146" s="23">
        <v>208.12549999999999</v>
      </c>
      <c r="L1146" s="23" t="str">
        <f>IF(B1146=F1146,"REGIONAL","NACIONAL")</f>
        <v>NACIONAL</v>
      </c>
      <c r="M1146" s="23" t="s">
        <v>618</v>
      </c>
      <c r="N1146" s="23" t="str" cm="1">
        <f t="array" ref="N1146">IFERROR(IF(M1146="Principal","LES_ACTIVE",LES_INACTIVE),0)</f>
        <v>LES_ACTIVE</v>
      </c>
      <c r="O1146" s="23">
        <f t="shared" si="209"/>
        <v>25</v>
      </c>
      <c r="P1146" s="23" t="str">
        <f t="shared" si="208"/>
        <v>0002A10214Principal</v>
      </c>
    </row>
    <row r="1147" spans="1:16" ht="14.45" hidden="1">
      <c r="A1147" s="26" t="s">
        <v>751</v>
      </c>
      <c r="B1147" s="23" t="str">
        <f>IFERROR(VLOOKUP(A1147,hoja!$A$2:$E$970,4,FALSE),0)</f>
        <v>CENTRO</v>
      </c>
      <c r="C1147" s="23" t="str">
        <f>IFERROR(VLOOKUP(A1147,hoja!$A$2:$E$1370,5,FALSE),0)</f>
        <v>BOGOTÁ</v>
      </c>
      <c r="D1147" s="23" t="str">
        <f>IFERROR(VLOOKUP(A1147,hoja!A:D,3,FALSE),0)</f>
        <v>0002A</v>
      </c>
      <c r="E1147" s="23" t="s">
        <v>834</v>
      </c>
      <c r="F1147" s="23" t="str">
        <f>IFERROR(VLOOKUP(E1147,hoja!$A$2:$E$970,4,FALSE),0)</f>
        <v>CENTRO</v>
      </c>
      <c r="G1147" s="23" t="str">
        <f>IFERROR(VLOOKUP(E1147,hoja!$A$2:$E$970,5,FALSE),0)</f>
        <v>RICAURTE</v>
      </c>
      <c r="H1147" s="103" t="str">
        <f>IFERROR(VLOOKUP(E1147,hoja!A:C,3,FALSE),0)</f>
        <v>60080</v>
      </c>
      <c r="I1147" s="24" t="str">
        <f t="shared" si="207"/>
        <v>0002A60080</v>
      </c>
      <c r="J1147" s="23">
        <v>4.7025000000139698</v>
      </c>
      <c r="K1147" s="23">
        <v>128.77099999999999</v>
      </c>
      <c r="L1147" s="23" t="str">
        <f t="shared" si="213"/>
        <v>REGIONAL</v>
      </c>
      <c r="M1147" s="23" t="s">
        <v>618</v>
      </c>
      <c r="N1147" s="23" t="str" cm="1">
        <f t="array" ref="N1147">IFERROR(IF(M1147="Principal","LES_ACTIVE",LES_INACTIVE),0)</f>
        <v>LES_ACTIVE</v>
      </c>
      <c r="O1147" s="23">
        <f t="shared" si="209"/>
        <v>25</v>
      </c>
      <c r="P1147" s="23" t="str">
        <f t="shared" si="208"/>
        <v>0002A60080Principal</v>
      </c>
    </row>
    <row r="1148" spans="1:16" ht="14.45" hidden="1">
      <c r="A1148" s="26" t="s">
        <v>751</v>
      </c>
      <c r="B1148" s="23" t="str">
        <f>IFERROR(VLOOKUP(A1148,hoja!$A$2:$E$970,4,FALSE),0)</f>
        <v>CENTRO</v>
      </c>
      <c r="C1148" s="23" t="str">
        <f>IFERROR(VLOOKUP(A1148,hoja!$A$2:$E$1370,5,FALSE),0)</f>
        <v>BOGOTÁ</v>
      </c>
      <c r="D1148" s="23" t="str">
        <f>IFERROR(VLOOKUP(A1148,hoja!A:D,3,FALSE),0)</f>
        <v>0002A</v>
      </c>
      <c r="E1148" s="23" t="s">
        <v>756</v>
      </c>
      <c r="F1148" s="23" t="str">
        <f>IFERROR(VLOOKUP(E1148,hoja!$A$2:$E$970,4,FALSE),0)</f>
        <v>SANTANDER</v>
      </c>
      <c r="G1148" s="23" t="str">
        <f>IFERROR(VLOOKUP(E1148,hoja!$A$2:$E$970,5,FALSE),0)</f>
        <v>SANTANA</v>
      </c>
      <c r="H1148" s="103" t="str">
        <f>IFERROR(VLOOKUP(E1148,hoja!A:C,3,FALSE),0)</f>
        <v>60084</v>
      </c>
      <c r="I1148" s="24" t="str">
        <f t="shared" si="207"/>
        <v>0002A60084</v>
      </c>
      <c r="J1148" s="23">
        <v>6.2499999999417923</v>
      </c>
      <c r="K1148" s="23">
        <v>220.41399999999999</v>
      </c>
      <c r="L1148" s="23" t="str">
        <f>IF(B1148=F1148,"REGIONAL","NACIONAL")</f>
        <v>NACIONAL</v>
      </c>
      <c r="M1148" s="23" t="s">
        <v>618</v>
      </c>
      <c r="N1148" s="23" t="str" cm="1">
        <f t="array" ref="N1148">IFERROR(IF(M1148="Principal","LES_ACTIVE",LES_INACTIVE),0)</f>
        <v>LES_ACTIVE</v>
      </c>
      <c r="O1148" s="23">
        <f t="shared" si="209"/>
        <v>25</v>
      </c>
      <c r="P1148" s="23" t="str">
        <f t="shared" si="208"/>
        <v>0002A60084Principal</v>
      </c>
    </row>
    <row r="1149" spans="1:16" ht="14.45" hidden="1">
      <c r="A1149" s="26" t="s">
        <v>633</v>
      </c>
      <c r="B1149" s="23" t="str">
        <f>IFERROR(VLOOKUP(A1149,hoja!$A$2:$E$970,4,FALSE),0)</f>
        <v>CENTRO</v>
      </c>
      <c r="C1149" s="23" t="str">
        <f>IFERROR(VLOOKUP(A1149,hoja!$A$2:$E$1370,5,FALSE),0)</f>
        <v>BOGOTÁ</v>
      </c>
      <c r="D1149" s="23" t="str">
        <f>IFERROR(VLOOKUP(A1149,hoja!A:D,3,FALSE),0)</f>
        <v>0002</v>
      </c>
      <c r="E1149" s="23" t="s">
        <v>625</v>
      </c>
      <c r="F1149" s="23" t="str">
        <f>IFERROR(VLOOKUP(E1149,hoja!$A$2:$E$970,4,FALSE),0)</f>
        <v>CENTRO</v>
      </c>
      <c r="G1149" s="23" t="str">
        <f>IFERROR(VLOOKUP(E1149,hoja!$A$2:$E$970,5,FALSE),0)</f>
        <v>BOGOTÁ</v>
      </c>
      <c r="H1149" s="103" t="str">
        <f>IFERROR(VLOOKUP(E1149,hoja!A:C,3,FALSE),0)</f>
        <v>8101</v>
      </c>
      <c r="I1149" s="24" t="str">
        <f t="shared" si="207"/>
        <v>00028101</v>
      </c>
      <c r="J1149" s="23">
        <v>0.99999999994179234</v>
      </c>
      <c r="K1149" s="23">
        <v>51.021999999999998</v>
      </c>
      <c r="L1149" s="23" t="str">
        <f t="shared" si="213"/>
        <v>REGIONAL</v>
      </c>
      <c r="M1149" s="23" t="s">
        <v>618</v>
      </c>
      <c r="N1149" s="23" t="str" cm="1">
        <f t="array" ref="N1149">IFERROR(IF(M1149="Principal","LES_ACTIVE",LES_INACTIVE),0)</f>
        <v>LES_ACTIVE</v>
      </c>
      <c r="O1149" s="23">
        <f t="shared" si="209"/>
        <v>25</v>
      </c>
      <c r="P1149" s="23" t="str">
        <f t="shared" si="208"/>
        <v>00028101Principal</v>
      </c>
    </row>
    <row r="1150" spans="1:16" ht="14.45" hidden="1">
      <c r="A1150" s="26" t="s">
        <v>633</v>
      </c>
      <c r="B1150" s="23" t="str">
        <f>IFERROR(VLOOKUP(A1150,hoja!$A$2:$E$970,4,FALSE),0)</f>
        <v>CENTRO</v>
      </c>
      <c r="C1150" s="23" t="str">
        <f>IFERROR(VLOOKUP(A1150,hoja!$A$2:$E$1370,5,FALSE),0)</f>
        <v>BOGOTÁ</v>
      </c>
      <c r="D1150" s="23" t="str">
        <f>IFERROR(VLOOKUP(A1150,hoja!A:D,3,FALSE),0)</f>
        <v>0002</v>
      </c>
      <c r="E1150" s="23" t="s">
        <v>673</v>
      </c>
      <c r="F1150" s="23" t="str">
        <f>IFERROR(VLOOKUP(E1150,hoja!$A$2:$E$970,4,FALSE),0)</f>
        <v>CENTRO</v>
      </c>
      <c r="G1150" s="23" t="str">
        <f>IFERROR(VLOOKUP(E1150,hoja!$A$2:$E$970,5,FALSE),0)</f>
        <v>BOGOTÁ</v>
      </c>
      <c r="H1150" s="103" t="str">
        <f>IFERROR(VLOOKUP(E1150,hoja!A:C,3,FALSE),0)</f>
        <v>3052</v>
      </c>
      <c r="I1150" s="24" t="str">
        <f t="shared" si="207"/>
        <v>00023052</v>
      </c>
      <c r="K1150" s="23">
        <v>15</v>
      </c>
      <c r="L1150" s="23" t="str">
        <f t="shared" ref="L1150:L1151" si="214">IF(B1150=F1150,"REGIONAL","NACIONAL")</f>
        <v>REGIONAL</v>
      </c>
      <c r="M1150" s="23" t="s">
        <v>618</v>
      </c>
      <c r="N1150" s="23" t="str" cm="1">
        <f t="array" ref="N1150">IFERROR(IF(M1150="Principal","LES_ACTIVE",LES_INACTIVE),0)</f>
        <v>LES_ACTIVE</v>
      </c>
      <c r="O1150" s="23">
        <f t="shared" si="209"/>
        <v>25</v>
      </c>
      <c r="P1150" s="23" t="str">
        <f t="shared" si="208"/>
        <v>00023052Principal</v>
      </c>
    </row>
    <row r="1151" spans="1:16" ht="14.45" hidden="1">
      <c r="A1151" s="26" t="s">
        <v>633</v>
      </c>
      <c r="B1151" s="23" t="str">
        <f>IFERROR(VLOOKUP(A1151,hoja!$A$2:$E$970,4,FALSE),0)</f>
        <v>CENTRO</v>
      </c>
      <c r="C1151" s="23" t="str">
        <f>IFERROR(VLOOKUP(A1151,hoja!$A$2:$E$1370,5,FALSE),0)</f>
        <v>BOGOTÁ</v>
      </c>
      <c r="D1151" s="23" t="str">
        <f>IFERROR(VLOOKUP(A1151,hoja!A:D,3,FALSE),0)</f>
        <v>0002</v>
      </c>
      <c r="E1151" s="23" t="s">
        <v>71</v>
      </c>
      <c r="F1151" s="23" t="str">
        <f>IFERROR(VLOOKUP(E1151,hoja!$A$2:$E$970,4,FALSE),0)</f>
        <v>CENTRO</v>
      </c>
      <c r="G1151" s="23" t="str">
        <f>IFERROR(VLOOKUP(E1151,hoja!$A$2:$E$970,5,FALSE),0)</f>
        <v>BOGOTÁ</v>
      </c>
      <c r="H1151" s="103" t="str">
        <f>IFERROR(VLOOKUP(E1151,hoja!A:C,3,FALSE),0)</f>
        <v>60015</v>
      </c>
      <c r="I1151" s="24" t="str">
        <f t="shared" si="207"/>
        <v>000260015</v>
      </c>
      <c r="K1151" s="23">
        <v>1</v>
      </c>
      <c r="L1151" s="23" t="str">
        <f t="shared" si="214"/>
        <v>REGIONAL</v>
      </c>
      <c r="M1151" s="23" t="s">
        <v>618</v>
      </c>
      <c r="N1151" s="23" t="str" cm="1">
        <f t="array" ref="N1151">IFERROR(IF(M1151="Principal","LES_ACTIVE",LES_INACTIVE),0)</f>
        <v>LES_ACTIVE</v>
      </c>
      <c r="O1151" s="23">
        <f t="shared" si="209"/>
        <v>25</v>
      </c>
      <c r="P1151" s="23" t="str">
        <f t="shared" si="208"/>
        <v>000260015Principal</v>
      </c>
    </row>
    <row r="1152" spans="1:16" ht="14.45" hidden="1">
      <c r="A1152" s="26" t="s">
        <v>633</v>
      </c>
      <c r="B1152" s="23" t="str">
        <f>IFERROR(VLOOKUP(A1152,hoja!$A$2:$E$970,4,FALSE),0)</f>
        <v>CENTRO</v>
      </c>
      <c r="C1152" s="23" t="str">
        <f>IFERROR(VLOOKUP(A1152,hoja!$A$2:$E$1370,5,FALSE),0)</f>
        <v>BOGOTÁ</v>
      </c>
      <c r="D1152" s="23" t="str">
        <f>IFERROR(VLOOKUP(A1152,hoja!A:D,3,FALSE),0)</f>
        <v>0002</v>
      </c>
      <c r="E1152" s="23" t="s">
        <v>689</v>
      </c>
      <c r="F1152" s="23" t="str">
        <f>IFERROR(VLOOKUP(E1152,hoja!$A$2:$E$970,4,FALSE),0)</f>
        <v>SANTANDER</v>
      </c>
      <c r="G1152" s="23" t="str">
        <f>IFERROR(VLOOKUP(E1152,hoja!$A$2:$E$970,5,FALSE),0)</f>
        <v>AGUACHICA</v>
      </c>
      <c r="H1152" s="103" t="str">
        <f>IFERROR(VLOOKUP(E1152,hoja!A:C,3,FALSE),0)</f>
        <v>0437</v>
      </c>
      <c r="I1152" s="24" t="str">
        <f t="shared" si="207"/>
        <v>00020437</v>
      </c>
      <c r="J1152" s="23">
        <v>18.500000000058208</v>
      </c>
      <c r="K1152" s="23">
        <v>577.45500000000004</v>
      </c>
      <c r="L1152" s="23" t="str">
        <f>IF(B1152=F1152,"REGIONAL","NACIONAL")</f>
        <v>NACIONAL</v>
      </c>
      <c r="M1152" s="23" t="s">
        <v>623</v>
      </c>
      <c r="N1152" s="23" t="s">
        <v>624</v>
      </c>
      <c r="O1152" s="23">
        <f t="shared" si="209"/>
        <v>12</v>
      </c>
      <c r="P1152" s="23" t="str">
        <f t="shared" si="208"/>
        <v>00020437Facatativa</v>
      </c>
    </row>
    <row r="1153" spans="1:16" ht="14.45" hidden="1">
      <c r="A1153" s="26" t="s">
        <v>807</v>
      </c>
      <c r="B1153" s="23" t="str">
        <f>IFERROR(VLOOKUP(A1153,hoja!$A$2:$E$970,4,FALSE),0)</f>
        <v>CENTRO</v>
      </c>
      <c r="C1153" s="23" t="str">
        <f>IFERROR(VLOOKUP(A1153,hoja!$A$2:$E$1370,5,FALSE),0)</f>
        <v>BOGOTÁ</v>
      </c>
      <c r="D1153" s="23" t="str">
        <f>IFERROR(VLOOKUP(A1153,hoja!A:D,3,FALSE),0)</f>
        <v>0460</v>
      </c>
      <c r="E1153" s="23" t="s">
        <v>690</v>
      </c>
      <c r="F1153" s="23" t="str">
        <f>IFERROR(VLOOKUP(E1153,hoja!$A$2:$E$970,4,FALSE),0)</f>
        <v>OCCIDENTE</v>
      </c>
      <c r="G1153" s="23" t="str">
        <f>IFERROR(VLOOKUP(E1153,hoja!$A$2:$E$970,5,FALSE),0)</f>
        <v>ANSERMA</v>
      </c>
      <c r="H1153" s="103" t="str">
        <f>IFERROR(VLOOKUP(E1153,hoja!A:C,3,FALSE),0)</f>
        <v>0146</v>
      </c>
      <c r="I1153" s="24" t="str">
        <f t="shared" si="207"/>
        <v>04600146</v>
      </c>
      <c r="K1153" s="23">
        <v>390</v>
      </c>
      <c r="L1153" s="23" t="str">
        <f t="shared" ref="L1153:L1159" si="215">IF(B1153=F1153,"REGIONAL","NACIONAL")</f>
        <v>NACIONAL</v>
      </c>
      <c r="M1153" s="23" t="s">
        <v>618</v>
      </c>
      <c r="N1153" s="23" t="str" cm="1">
        <f t="array" ref="N1153">IFERROR(IF(M1153="Principal","LES_ACTIVE",LES_INACTIVE),0)</f>
        <v>LES_ACTIVE</v>
      </c>
      <c r="O1153" s="23">
        <f t="shared" si="209"/>
        <v>16</v>
      </c>
      <c r="P1153" s="23" t="str">
        <f t="shared" si="208"/>
        <v>04600146Principal</v>
      </c>
    </row>
    <row r="1154" spans="1:16" ht="14.45" hidden="1">
      <c r="A1154" s="26" t="s">
        <v>807</v>
      </c>
      <c r="B1154" s="23" t="str">
        <f>IFERROR(VLOOKUP(A1154,hoja!$A$2:$E$970,4,FALSE),0)</f>
        <v>CENTRO</v>
      </c>
      <c r="C1154" s="23" t="str">
        <f>IFERROR(VLOOKUP(A1154,hoja!$A$2:$E$1370,5,FALSE),0)</f>
        <v>BOGOTÁ</v>
      </c>
      <c r="D1154" s="23" t="str">
        <f>IFERROR(VLOOKUP(A1154,hoja!A:D,3,FALSE),0)</f>
        <v>0460</v>
      </c>
      <c r="E1154" s="23" t="s">
        <v>691</v>
      </c>
      <c r="F1154" s="23" t="str">
        <f>IFERROR(VLOOKUP(E1154,hoja!$A$2:$E$970,4,FALSE),0)</f>
        <v>COSTA</v>
      </c>
      <c r="G1154" s="23" t="str">
        <f>IFERROR(VLOOKUP(E1154,hoja!$A$2:$E$970,5,FALSE),0)</f>
        <v>ARACATACA</v>
      </c>
      <c r="H1154" s="103" t="str">
        <f>IFERROR(VLOOKUP(E1154,hoja!A:C,3,FALSE),0)</f>
        <v>0119</v>
      </c>
      <c r="I1154" s="24" t="str">
        <f t="shared" si="207"/>
        <v>04600119</v>
      </c>
      <c r="K1154" s="23">
        <v>920</v>
      </c>
      <c r="L1154" s="23" t="str">
        <f t="shared" si="215"/>
        <v>NACIONAL</v>
      </c>
      <c r="M1154" s="23" t="s">
        <v>674</v>
      </c>
      <c r="N1154" s="23" t="s">
        <v>624</v>
      </c>
      <c r="O1154" s="23">
        <f t="shared" si="209"/>
        <v>8</v>
      </c>
      <c r="P1154" s="23" t="str">
        <f t="shared" si="208"/>
        <v>04600119La Vega</v>
      </c>
    </row>
    <row r="1155" spans="1:16" ht="14.45" hidden="1">
      <c r="A1155" s="26" t="s">
        <v>633</v>
      </c>
      <c r="B1155" s="23" t="str">
        <f>IFERROR(VLOOKUP(A1155,hoja!$A$2:$E$970,4,FALSE),0)</f>
        <v>CENTRO</v>
      </c>
      <c r="C1155" s="23" t="str">
        <f>IFERROR(VLOOKUP(A1155,hoja!$A$2:$E$1370,5,FALSE),0)</f>
        <v>BOGOTÁ</v>
      </c>
      <c r="D1155" s="23" t="str">
        <f>IFERROR(VLOOKUP(A1155,hoja!A:D,3,FALSE),0)</f>
        <v>0002</v>
      </c>
      <c r="E1155" s="23" t="s">
        <v>659</v>
      </c>
      <c r="F1155" s="23" t="str">
        <f>IFERROR(VLOOKUP(E1155,hoja!$A$2:$E$970,4,FALSE),0)</f>
        <v>OCCIDENTE</v>
      </c>
      <c r="G1155" s="23" t="str">
        <f>IFERROR(VLOOKUP(E1155,hoja!$A$2:$E$970,5,FALSE),0)</f>
        <v>ARMENIA</v>
      </c>
      <c r="H1155" s="103" t="str">
        <f>IFERROR(VLOOKUP(E1155,hoja!A:C,3,FALSE),0)</f>
        <v>0142</v>
      </c>
      <c r="I1155" s="24" t="str">
        <f t="shared" si="207"/>
        <v>00020142</v>
      </c>
      <c r="J1155" s="23">
        <v>11</v>
      </c>
      <c r="K1155" s="23">
        <v>281</v>
      </c>
      <c r="L1155" s="23" t="str">
        <f t="shared" si="215"/>
        <v>NACIONAL</v>
      </c>
      <c r="M1155" s="23" t="s">
        <v>618</v>
      </c>
      <c r="N1155" s="23" t="str" cm="1">
        <f t="array" ref="N1155">IFERROR(IF(M1155="Principal","LES_ACTIVE",LES_INACTIVE),0)</f>
        <v>LES_ACTIVE</v>
      </c>
      <c r="O1155" s="23">
        <f t="shared" si="209"/>
        <v>16</v>
      </c>
      <c r="P1155" s="23" t="str">
        <f t="shared" si="208"/>
        <v>00020142Principal</v>
      </c>
    </row>
    <row r="1156" spans="1:16" ht="14.45" hidden="1">
      <c r="A1156" s="26" t="s">
        <v>633</v>
      </c>
      <c r="B1156" s="23" t="str">
        <f>IFERROR(VLOOKUP(A1156,hoja!$A$2:$E$970,4,FALSE),0)</f>
        <v>CENTRO</v>
      </c>
      <c r="C1156" s="23" t="str">
        <f>IFERROR(VLOOKUP(A1156,hoja!$A$2:$E$1370,5,FALSE),0)</f>
        <v>BOGOTÁ</v>
      </c>
      <c r="D1156" s="23" t="str">
        <f>IFERROR(VLOOKUP(A1156,hoja!A:D,3,FALSE),0)</f>
        <v>0002</v>
      </c>
      <c r="E1156" s="23" t="s">
        <v>692</v>
      </c>
      <c r="F1156" s="23" t="str">
        <f>IFERROR(VLOOKUP(E1156,hoja!$A$2:$E$970,4,FALSE),0)</f>
        <v>SANTANDER</v>
      </c>
      <c r="G1156" s="23" t="str">
        <f>IFERROR(VLOOKUP(E1156,hoja!$A$2:$E$970,5,FALSE),0)</f>
        <v>BARBOSA</v>
      </c>
      <c r="H1156" s="103" t="str">
        <f>IFERROR(VLOOKUP(E1156,hoja!A:C,3,FALSE),0)</f>
        <v>0446</v>
      </c>
      <c r="I1156" s="24" t="str">
        <f t="shared" si="207"/>
        <v>00020446</v>
      </c>
      <c r="J1156" s="23">
        <v>14</v>
      </c>
      <c r="K1156" s="23">
        <v>198</v>
      </c>
      <c r="L1156" s="23" t="str">
        <f t="shared" si="215"/>
        <v>NACIONAL</v>
      </c>
      <c r="M1156" s="23" t="s">
        <v>618</v>
      </c>
      <c r="N1156" s="23" t="str" cm="1">
        <f t="array" ref="N1156">IFERROR(IF(M1156="Principal","LES_ACTIVE",LES_INACTIVE),0)</f>
        <v>LES_ACTIVE</v>
      </c>
      <c r="O1156" s="23">
        <f t="shared" si="209"/>
        <v>25</v>
      </c>
      <c r="P1156" s="23" t="str">
        <f t="shared" si="208"/>
        <v>00020446Principal</v>
      </c>
    </row>
    <row r="1157" spans="1:16" ht="14.45" hidden="1">
      <c r="A1157" s="26" t="s">
        <v>633</v>
      </c>
      <c r="B1157" s="23" t="str">
        <f>IFERROR(VLOOKUP(A1157,hoja!$A$2:$E$970,4,FALSE),0)</f>
        <v>CENTRO</v>
      </c>
      <c r="C1157" s="23" t="str">
        <f>IFERROR(VLOOKUP(A1157,hoja!$A$2:$E$1370,5,FALSE),0)</f>
        <v>BOGOTÁ</v>
      </c>
      <c r="D1157" s="23" t="str">
        <f>IFERROR(VLOOKUP(A1157,hoja!A:D,3,FALSE),0)</f>
        <v>0002</v>
      </c>
      <c r="E1157" s="23" t="s">
        <v>693</v>
      </c>
      <c r="F1157" s="23" t="str">
        <f>IFERROR(VLOOKUP(E1157,hoja!$A$2:$E$970,4,FALSE),0)</f>
        <v>COSTA</v>
      </c>
      <c r="G1157" s="23" t="str">
        <f>IFERROR(VLOOKUP(E1157,hoja!$A$2:$E$970,5,FALSE),0)</f>
        <v>BOSCONIA</v>
      </c>
      <c r="H1157" s="103" t="str">
        <f>IFERROR(VLOOKUP(E1157,hoja!A:C,3,FALSE),0)</f>
        <v>0449</v>
      </c>
      <c r="I1157" s="24" t="str">
        <f t="shared" si="207"/>
        <v>00020449</v>
      </c>
      <c r="J1157" s="23">
        <v>43.03333333338378</v>
      </c>
      <c r="K1157" s="23">
        <v>814.24800000000005</v>
      </c>
      <c r="L1157" s="23" t="str">
        <f t="shared" si="215"/>
        <v>NACIONAL</v>
      </c>
      <c r="M1157" s="23" t="s">
        <v>674</v>
      </c>
      <c r="N1157" s="23" t="s">
        <v>624</v>
      </c>
      <c r="O1157" s="23">
        <f t="shared" si="209"/>
        <v>8</v>
      </c>
      <c r="P1157" s="23" t="str">
        <f t="shared" si="208"/>
        <v>00020449La Vega</v>
      </c>
    </row>
    <row r="1158" spans="1:16" ht="14.45" hidden="1">
      <c r="A1158" s="26" t="s">
        <v>633</v>
      </c>
      <c r="B1158" s="23" t="str">
        <f>IFERROR(VLOOKUP(A1158,hoja!$A$2:$E$970,4,FALSE),0)</f>
        <v>CENTRO</v>
      </c>
      <c r="C1158" s="23" t="str">
        <f>IFERROR(VLOOKUP(A1158,hoja!$A$2:$E$1370,5,FALSE),0)</f>
        <v>BOGOTÁ</v>
      </c>
      <c r="D1158" s="23" t="str">
        <f>IFERROR(VLOOKUP(A1158,hoja!A:D,3,FALSE),0)</f>
        <v>0002</v>
      </c>
      <c r="E1158" s="23" t="s">
        <v>694</v>
      </c>
      <c r="F1158" s="23" t="str">
        <f>IFERROR(VLOOKUP(E1158,hoja!$A$2:$E$970,4,FALSE),0)</f>
        <v>OCCIDENTE</v>
      </c>
      <c r="G1158" s="23" t="str">
        <f>IFERROR(VLOOKUP(E1158,hoja!$A$2:$E$970,5,FALSE),0)</f>
        <v>BUENAVENTURA</v>
      </c>
      <c r="H1158" s="103" t="str">
        <f>IFERROR(VLOOKUP(E1158,hoja!A:C,3,FALSE),0)</f>
        <v>0131</v>
      </c>
      <c r="I1158" s="24" t="str">
        <f t="shared" si="207"/>
        <v>00020131</v>
      </c>
      <c r="J1158" s="23">
        <v>36</v>
      </c>
      <c r="K1158" s="23">
        <v>512</v>
      </c>
      <c r="L1158" s="23" t="str">
        <f t="shared" si="215"/>
        <v>NACIONAL</v>
      </c>
      <c r="M1158" s="23" t="s">
        <v>618</v>
      </c>
      <c r="N1158" s="23" t="str" cm="1">
        <f t="array" ref="N1158">IFERROR(IF(M1158="Principal","LES_ACTIVE",LES_INACTIVE),0)</f>
        <v>LES_ACTIVE</v>
      </c>
      <c r="O1158" s="23">
        <f t="shared" si="209"/>
        <v>12</v>
      </c>
      <c r="P1158" s="23" t="str">
        <f t="shared" si="208"/>
        <v>00020131Principal</v>
      </c>
    </row>
    <row r="1159" spans="1:16" ht="14.45" hidden="1">
      <c r="A1159" s="26" t="s">
        <v>633</v>
      </c>
      <c r="B1159" s="23" t="str">
        <f>IFERROR(VLOOKUP(A1159,hoja!$A$2:$E$970,4,FALSE),0)</f>
        <v>CENTRO</v>
      </c>
      <c r="C1159" s="23" t="str">
        <f>IFERROR(VLOOKUP(A1159,hoja!$A$2:$E$1370,5,FALSE),0)</f>
        <v>BOGOTÁ</v>
      </c>
      <c r="D1159" s="23" t="str">
        <f>IFERROR(VLOOKUP(A1159,hoja!A:D,3,FALSE),0)</f>
        <v>0002</v>
      </c>
      <c r="E1159" s="23" t="s">
        <v>683</v>
      </c>
      <c r="F1159" s="23" t="str">
        <f>IFERROR(VLOOKUP(E1159,hoja!$A$2:$E$970,4,FALSE),0)</f>
        <v>OCCIDENTE</v>
      </c>
      <c r="G1159" s="23" t="str">
        <f>IFERROR(VLOOKUP(E1159,hoja!$A$2:$E$970,5,FALSE),0)</f>
        <v>BUGA</v>
      </c>
      <c r="H1159" s="103" t="str">
        <f>IFERROR(VLOOKUP(E1159,hoja!A:C,3,FALSE),0)</f>
        <v>0411</v>
      </c>
      <c r="I1159" s="24" t="str">
        <f t="shared" si="207"/>
        <v>00020411</v>
      </c>
      <c r="J1159" s="23">
        <v>25.866666666726815</v>
      </c>
      <c r="K1159" s="23">
        <v>397.87849999999997</v>
      </c>
      <c r="L1159" s="23" t="str">
        <f t="shared" si="215"/>
        <v>NACIONAL</v>
      </c>
      <c r="M1159" s="23" t="s">
        <v>618</v>
      </c>
      <c r="N1159" s="23" t="str" cm="1">
        <f t="array" ref="N1159">IFERROR(IF(M1159="Principal","LES_ACTIVE",LES_INACTIVE),0)</f>
        <v>LES_ACTIVE</v>
      </c>
      <c r="O1159" s="23">
        <f t="shared" si="209"/>
        <v>16</v>
      </c>
      <c r="P1159" s="23" t="str">
        <f t="shared" si="208"/>
        <v>00020411Principal</v>
      </c>
    </row>
    <row r="1160" spans="1:16" ht="14.45" hidden="1">
      <c r="A1160" s="26" t="s">
        <v>633</v>
      </c>
      <c r="B1160" s="23" t="str">
        <f>IFERROR(VLOOKUP(A1160,hoja!$A$2:$E$970,4,FALSE),0)</f>
        <v>CENTRO</v>
      </c>
      <c r="C1160" s="23" t="str">
        <f>IFERROR(VLOOKUP(A1160,hoja!$A$2:$E$1370,5,FALSE),0)</f>
        <v>BOGOTÁ</v>
      </c>
      <c r="D1160" s="23" t="str">
        <f>IFERROR(VLOOKUP(A1160,hoja!A:D,3,FALSE),0)</f>
        <v>0002</v>
      </c>
      <c r="E1160" s="23" t="s">
        <v>660</v>
      </c>
      <c r="F1160" s="23" t="str">
        <f>IFERROR(VLOOKUP(E1160,hoja!$A$2:$E$970,4,FALSE),0)</f>
        <v>CENTRO</v>
      </c>
      <c r="G1160" s="23" t="str">
        <f>IFERROR(VLOOKUP(E1160,hoja!$A$2:$E$970,5,FALSE),0)</f>
        <v>BOGOTÁ</v>
      </c>
      <c r="H1160" s="103" t="str">
        <f>IFERROR(VLOOKUP(E1160,hoja!A:C,3,FALSE),0)</f>
        <v>0035</v>
      </c>
      <c r="I1160" s="24" t="str">
        <f t="shared" si="207"/>
        <v>00020035</v>
      </c>
      <c r="J1160" s="23">
        <v>1.1666666668024845</v>
      </c>
      <c r="K1160" s="23">
        <v>23.236000000000001</v>
      </c>
      <c r="L1160" s="23" t="s">
        <v>833</v>
      </c>
      <c r="M1160" s="23" t="s">
        <v>618</v>
      </c>
      <c r="N1160" s="23" t="str" cm="1">
        <f t="array" ref="N1160">IFERROR(IF(M1160="Principal","LES_ACTIVE",LES_INACTIVE),0)</f>
        <v>LES_ACTIVE</v>
      </c>
      <c r="O1160" s="23">
        <f t="shared" si="209"/>
        <v>25</v>
      </c>
      <c r="P1160" s="23" t="str">
        <f t="shared" si="208"/>
        <v>00020035Principal</v>
      </c>
    </row>
    <row r="1161" spans="1:16" ht="14.45" hidden="1">
      <c r="A1161" s="26" t="s">
        <v>633</v>
      </c>
      <c r="B1161" s="23" t="str">
        <f>IFERROR(VLOOKUP(A1161,hoja!$A$2:$E$970,4,FALSE),0)</f>
        <v>CENTRO</v>
      </c>
      <c r="C1161" s="23" t="str">
        <f>IFERROR(VLOOKUP(A1161,hoja!$A$2:$E$1370,5,FALSE),0)</f>
        <v>BOGOTÁ</v>
      </c>
      <c r="D1161" s="23" t="str">
        <f>IFERROR(VLOOKUP(A1161,hoja!A:D,3,FALSE),0)</f>
        <v>0002</v>
      </c>
      <c r="E1161" s="23" t="s">
        <v>695</v>
      </c>
      <c r="F1161" s="23" t="str">
        <f>IFERROR(VLOOKUP(E1161,hoja!$A$2:$E$970,4,FALSE),0)</f>
        <v>CENTRO</v>
      </c>
      <c r="G1161" s="23" t="str">
        <f>IFERROR(VLOOKUP(E1161,hoja!$A$2:$E$970,5,FALSE),0)</f>
        <v>CAQUEZA</v>
      </c>
      <c r="H1161" s="103" t="str">
        <f>IFERROR(VLOOKUP(E1161,hoja!A:C,3,FALSE),0)</f>
        <v>0012</v>
      </c>
      <c r="I1161" s="24" t="str">
        <f t="shared" si="207"/>
        <v>00020012</v>
      </c>
      <c r="J1161" s="23">
        <v>3</v>
      </c>
      <c r="K1161" s="23">
        <v>71</v>
      </c>
      <c r="L1161" s="23" t="s">
        <v>833</v>
      </c>
      <c r="M1161" s="23" t="s">
        <v>618</v>
      </c>
      <c r="N1161" s="23" t="str" cm="1">
        <f t="array" ref="N1161">IFERROR(IF(M1161="Principal","LES_ACTIVE",LES_INACTIVE),0)</f>
        <v>LES_ACTIVE</v>
      </c>
      <c r="O1161" s="23">
        <f t="shared" si="209"/>
        <v>25</v>
      </c>
      <c r="P1161" s="23" t="str">
        <f t="shared" si="208"/>
        <v>00020012Principal</v>
      </c>
    </row>
    <row r="1162" spans="1:16" ht="14.45" hidden="1">
      <c r="A1162" s="26" t="s">
        <v>633</v>
      </c>
      <c r="B1162" s="23" t="str">
        <f>IFERROR(VLOOKUP(A1162,hoja!$A$2:$E$970,4,FALSE),0)</f>
        <v>CENTRO</v>
      </c>
      <c r="C1162" s="23" t="str">
        <f>IFERROR(VLOOKUP(A1162,hoja!$A$2:$E$1370,5,FALSE),0)</f>
        <v>BOGOTÁ</v>
      </c>
      <c r="D1162" s="23" t="str">
        <f>IFERROR(VLOOKUP(A1162,hoja!A:D,3,FALSE),0)</f>
        <v>0002</v>
      </c>
      <c r="E1162" s="23" t="s">
        <v>661</v>
      </c>
      <c r="F1162" s="23" t="str">
        <f>IFERROR(VLOOKUP(E1162,hoja!$A$2:$E$970,4,FALSE),0)</f>
        <v>COSTA</v>
      </c>
      <c r="G1162" s="23" t="str">
        <f>IFERROR(VLOOKUP(E1162,hoja!$A$2:$E$970,5,FALSE),0)</f>
        <v>CARTAGENA</v>
      </c>
      <c r="H1162" s="103" t="str">
        <f>IFERROR(VLOOKUP(E1162,hoja!A:C,3,FALSE),0)</f>
        <v>0113</v>
      </c>
      <c r="I1162" s="24" t="str">
        <f t="shared" si="207"/>
        <v>00020113</v>
      </c>
      <c r="J1162" s="23">
        <v>34.583333333255723</v>
      </c>
      <c r="K1162" s="23">
        <v>1067.3</v>
      </c>
      <c r="L1162" s="23" t="str">
        <f>IF(B1162=F1162,"REGIONAL","NACIONAL")</f>
        <v>NACIONAL</v>
      </c>
      <c r="M1162" s="23" t="s">
        <v>623</v>
      </c>
      <c r="N1162" s="23" t="s">
        <v>624</v>
      </c>
      <c r="O1162" s="23">
        <f t="shared" si="209"/>
        <v>8</v>
      </c>
      <c r="P1162" s="23" t="str">
        <f t="shared" si="208"/>
        <v>00020113Facatativa</v>
      </c>
    </row>
    <row r="1163" spans="1:16" ht="14.45" hidden="1">
      <c r="A1163" s="26" t="s">
        <v>633</v>
      </c>
      <c r="B1163" s="23" t="str">
        <f>IFERROR(VLOOKUP(A1163,hoja!$A$2:$E$970,4,FALSE),0)</f>
        <v>CENTRO</v>
      </c>
      <c r="C1163" s="23" t="str">
        <f>IFERROR(VLOOKUP(A1163,hoja!$A$2:$E$1370,5,FALSE),0)</f>
        <v>BOGOTÁ</v>
      </c>
      <c r="D1163" s="23" t="str">
        <f>IFERROR(VLOOKUP(A1163,hoja!A:D,3,FALSE),0)</f>
        <v>0002</v>
      </c>
      <c r="E1163" s="23" t="s">
        <v>698</v>
      </c>
      <c r="F1163" s="23" t="str">
        <f>IFERROR(VLOOKUP(E1163,hoja!$A$2:$E$970,4,FALSE),0)</f>
        <v>COSTA</v>
      </c>
      <c r="G1163" s="23" t="str">
        <f>IFERROR(VLOOKUP(E1163,hoja!$A$2:$E$970,5,FALSE),0)</f>
        <v>CAUCASIA</v>
      </c>
      <c r="H1163" s="103" t="str">
        <f>IFERROR(VLOOKUP(E1163,hoja!A:C,3,FALSE),0)</f>
        <v>0384</v>
      </c>
      <c r="I1163" s="24" t="str">
        <f t="shared" si="207"/>
        <v>00020384</v>
      </c>
      <c r="J1163" s="23">
        <v>44.824999999953434</v>
      </c>
      <c r="K1163" s="23">
        <v>701.77850000000001</v>
      </c>
      <c r="L1163" s="23" t="str">
        <f t="shared" ref="L1163:L1165" si="216">IF(B1163=F1163,"REGIONAL","NACIONAL")</f>
        <v>NACIONAL</v>
      </c>
      <c r="M1163" s="23" t="s">
        <v>623</v>
      </c>
      <c r="N1163" s="23" t="s">
        <v>624</v>
      </c>
      <c r="O1163" s="23">
        <f t="shared" si="209"/>
        <v>12</v>
      </c>
      <c r="P1163" s="23" t="str">
        <f t="shared" si="208"/>
        <v>00020384Facatativa</v>
      </c>
    </row>
    <row r="1164" spans="1:16" ht="14.45" hidden="1">
      <c r="A1164" s="26" t="s">
        <v>807</v>
      </c>
      <c r="B1164" s="23" t="str">
        <f>IFERROR(VLOOKUP(A1164,hoja!$A$2:$E$970,4,FALSE),0)</f>
        <v>CENTRO</v>
      </c>
      <c r="C1164" s="23" t="str">
        <f>IFERROR(VLOOKUP(A1164,hoja!$A$2:$E$1370,5,FALSE),0)</f>
        <v>BOGOTÁ</v>
      </c>
      <c r="D1164" s="23" t="str">
        <f>IFERROR(VLOOKUP(A1164,hoja!A:D,3,FALSE),0)</f>
        <v>0460</v>
      </c>
      <c r="E1164" s="23" t="s">
        <v>699</v>
      </c>
      <c r="F1164" s="23" t="str">
        <f>IFERROR(VLOOKUP(E1164,hoja!$A$2:$E$970,4,FALSE),0)</f>
        <v>ANTIOQUIA</v>
      </c>
      <c r="G1164" s="23" t="str">
        <f>IFERROR(VLOOKUP(E1164,hoja!$A$2:$E$970,5,FALSE),0)</f>
        <v>CHIGORODÓ</v>
      </c>
      <c r="H1164" s="103" t="str">
        <f>IFERROR(VLOOKUP(E1164,hoja!A:C,3,FALSE),0)</f>
        <v>0074</v>
      </c>
      <c r="I1164" s="24" t="str">
        <f t="shared" si="207"/>
        <v>04600074</v>
      </c>
      <c r="K1164" s="23">
        <v>711</v>
      </c>
      <c r="L1164" s="23" t="str">
        <f t="shared" si="216"/>
        <v>NACIONAL</v>
      </c>
      <c r="M1164" s="23" t="s">
        <v>835</v>
      </c>
      <c r="N1164" s="23" cm="1">
        <f t="array" aca="1" ref="N1164" ca="1">IFERROR(IF(M1164="Principal","LES_ACTIVE",LES_INACTIVE),0)</f>
        <v>0</v>
      </c>
      <c r="O1164" s="23">
        <f t="shared" si="209"/>
        <v>12</v>
      </c>
      <c r="P1164" s="23" t="str">
        <f t="shared" si="208"/>
        <v>04600074Facatativa-Medellin</v>
      </c>
    </row>
    <row r="1165" spans="1:16" ht="14.45" hidden="1">
      <c r="A1165" s="26" t="s">
        <v>633</v>
      </c>
      <c r="B1165" s="23" t="str">
        <f>IFERROR(VLOOKUP(A1165,hoja!$A$2:$E$970,4,FALSE),0)</f>
        <v>CENTRO</v>
      </c>
      <c r="C1165" s="23" t="str">
        <f>IFERROR(VLOOKUP(A1165,hoja!$A$2:$E$1370,5,FALSE),0)</f>
        <v>BOGOTÁ</v>
      </c>
      <c r="D1165" s="23" t="str">
        <f>IFERROR(VLOOKUP(A1165,hoja!A:D,3,FALSE),0)</f>
        <v>0002</v>
      </c>
      <c r="E1165" s="23" t="s">
        <v>700</v>
      </c>
      <c r="F1165" s="23" t="str">
        <f>IFERROR(VLOOKUP(E1165,hoja!$A$2:$E$970,4,FALSE),0)</f>
        <v>SANTANDER</v>
      </c>
      <c r="G1165" s="23" t="str">
        <f>IFERROR(VLOOKUP(E1165,hoja!$A$2:$E$970,5,FALSE),0)</f>
        <v>CHIQUINQUIRÁ</v>
      </c>
      <c r="H1165" s="103" t="str">
        <f>IFERROR(VLOOKUP(E1165,hoja!A:C,3,FALSE),0)</f>
        <v>0444</v>
      </c>
      <c r="I1165" s="24" t="str">
        <f t="shared" si="207"/>
        <v>00020444</v>
      </c>
      <c r="J1165" s="23">
        <v>5.5</v>
      </c>
      <c r="K1165" s="23">
        <v>148</v>
      </c>
      <c r="L1165" s="23" t="str">
        <f t="shared" si="216"/>
        <v>NACIONAL</v>
      </c>
      <c r="M1165" s="23" t="s">
        <v>618</v>
      </c>
      <c r="N1165" s="23" t="str" cm="1">
        <f t="array" ref="N1165">IFERROR(IF(M1165="Principal","LES_ACTIVE",LES_INACTIVE),0)</f>
        <v>LES_ACTIVE</v>
      </c>
      <c r="O1165" s="23">
        <f t="shared" si="209"/>
        <v>25</v>
      </c>
      <c r="P1165" s="23" t="str">
        <f t="shared" si="208"/>
        <v>00020444Principal</v>
      </c>
    </row>
    <row r="1166" spans="1:16" ht="14.45" hidden="1">
      <c r="A1166" s="26" t="s">
        <v>633</v>
      </c>
      <c r="B1166" s="23" t="str">
        <f>IFERROR(VLOOKUP(A1166,hoja!$A$2:$E$970,4,FALSE),0)</f>
        <v>CENTRO</v>
      </c>
      <c r="C1166" s="23" t="str">
        <f>IFERROR(VLOOKUP(A1166,hoja!$A$2:$E$1370,5,FALSE),0)</f>
        <v>BOGOTÁ</v>
      </c>
      <c r="D1166" s="23" t="str">
        <f>IFERROR(VLOOKUP(A1166,hoja!A:D,3,FALSE),0)</f>
        <v>0002</v>
      </c>
      <c r="E1166" s="23" t="s">
        <v>702</v>
      </c>
      <c r="F1166" s="23" t="str">
        <f>IFERROR(VLOOKUP(E1166,hoja!$A$2:$E$970,4,FALSE),0)</f>
        <v>CENTRO</v>
      </c>
      <c r="G1166" s="23" t="str">
        <f>IFERROR(VLOOKUP(E1166,hoja!$A$2:$E$970,5,FALSE),0)</f>
        <v>FLORENCIA</v>
      </c>
      <c r="H1166" s="103" t="str">
        <f>IFERROR(VLOOKUP(E1166,hoja!A:C,3,FALSE),0)</f>
        <v>0388</v>
      </c>
      <c r="I1166" s="24" t="str">
        <f t="shared" si="207"/>
        <v>00020388</v>
      </c>
      <c r="K1166" s="23">
        <v>549</v>
      </c>
      <c r="L1166" s="23" t="str">
        <f t="shared" ref="L1166" si="217">IF(B1166=F1166,"REGIONAL","NACIONAL")</f>
        <v>REGIONAL</v>
      </c>
      <c r="M1166" s="23" t="s">
        <v>618</v>
      </c>
      <c r="N1166" s="23" t="str" cm="1">
        <f t="array" ref="N1166">IFERROR(IF(M1166="Principal","LES_ACTIVE",LES_INACTIVE),0)</f>
        <v>LES_ACTIVE</v>
      </c>
      <c r="O1166" s="23">
        <f t="shared" si="209"/>
        <v>12</v>
      </c>
      <c r="P1166" s="23" t="str">
        <f t="shared" si="208"/>
        <v>00020388Principal</v>
      </c>
    </row>
    <row r="1167" spans="1:16" ht="14.45" hidden="1">
      <c r="A1167" s="26" t="s">
        <v>807</v>
      </c>
      <c r="B1167" s="23" t="str">
        <f>IFERROR(VLOOKUP(A1167,hoja!$A$2:$E$970,4,FALSE),0)</f>
        <v>CENTRO</v>
      </c>
      <c r="C1167" s="23" t="str">
        <f>IFERROR(VLOOKUP(A1167,hoja!$A$2:$E$1370,5,FALSE),0)</f>
        <v>BOGOTÁ</v>
      </c>
      <c r="D1167" s="23" t="str">
        <f>IFERROR(VLOOKUP(A1167,hoja!A:D,3,FALSE),0)</f>
        <v>0460</v>
      </c>
      <c r="E1167" s="23" t="s">
        <v>703</v>
      </c>
      <c r="F1167" s="23" t="str">
        <f>IFERROR(VLOOKUP(E1167,hoja!$A$2:$E$970,4,FALSE),0)</f>
        <v>COSTA</v>
      </c>
      <c r="G1167" s="23" t="str">
        <f>IFERROR(VLOOKUP(E1167,hoja!$A$2:$E$970,5,FALSE),0)</f>
        <v>FONSECA</v>
      </c>
      <c r="H1167" s="103" t="str">
        <f>IFERROR(VLOOKUP(E1167,hoja!A:C,3,FALSE),0)</f>
        <v>0448</v>
      </c>
      <c r="I1167" s="24" t="str">
        <f t="shared" si="207"/>
        <v>04600448</v>
      </c>
      <c r="K1167" s="23">
        <v>930</v>
      </c>
      <c r="L1167" s="23" t="str">
        <f>IF(B1167=F1167,"REGIONAL","NACIONAL")</f>
        <v>NACIONAL</v>
      </c>
      <c r="M1167" s="23" t="s">
        <v>621</v>
      </c>
      <c r="N1167" s="23" t="s">
        <v>624</v>
      </c>
      <c r="O1167" s="23">
        <f t="shared" si="209"/>
        <v>8</v>
      </c>
      <c r="P1167" s="23" t="str">
        <f t="shared" si="208"/>
        <v>04600448La vega</v>
      </c>
    </row>
    <row r="1168" spans="1:16" ht="14.45" hidden="1">
      <c r="A1168" s="26" t="s">
        <v>633</v>
      </c>
      <c r="B1168" s="23" t="str">
        <f>IFERROR(VLOOKUP(A1168,hoja!$A$2:$E$970,4,FALSE),0)</f>
        <v>CENTRO</v>
      </c>
      <c r="C1168" s="23" t="str">
        <f>IFERROR(VLOOKUP(A1168,hoja!$A$2:$E$1370,5,FALSE),0)</f>
        <v>BOGOTÁ</v>
      </c>
      <c r="D1168" s="23" t="str">
        <f>IFERROR(VLOOKUP(A1168,hoja!A:D,3,FALSE),0)</f>
        <v>0002</v>
      </c>
      <c r="E1168" s="23" t="s">
        <v>677</v>
      </c>
      <c r="F1168" s="23" t="str">
        <f>IFERROR(VLOOKUP(E1168,hoja!$A$2:$E$970,4,FALSE),0)</f>
        <v>CENTRO</v>
      </c>
      <c r="G1168" s="23" t="str">
        <f>IFERROR(VLOOKUP(E1168,hoja!$A$2:$E$970,5,FALSE),0)</f>
        <v>FUSA</v>
      </c>
      <c r="H1168" s="103" t="str">
        <f>IFERROR(VLOOKUP(E1168,hoja!A:C,3,FALSE),0)</f>
        <v>0013</v>
      </c>
      <c r="I1168" s="24" t="str">
        <f t="shared" si="207"/>
        <v>00020013</v>
      </c>
      <c r="J1168" s="23">
        <v>5</v>
      </c>
      <c r="K1168" s="23">
        <v>69</v>
      </c>
      <c r="L1168" s="23" t="s">
        <v>833</v>
      </c>
      <c r="M1168" s="23" t="s">
        <v>618</v>
      </c>
      <c r="N1168" s="23" t="str" cm="1">
        <f t="array" ref="N1168">IFERROR(IF(M1168="Principal","LES_ACTIVE",LES_INACTIVE),0)</f>
        <v>LES_ACTIVE</v>
      </c>
      <c r="O1168" s="23">
        <f t="shared" si="209"/>
        <v>25</v>
      </c>
      <c r="P1168" s="23" t="str">
        <f t="shared" si="208"/>
        <v>00020013Principal</v>
      </c>
    </row>
    <row r="1169" spans="1:16" ht="14.45" hidden="1">
      <c r="A1169" s="26" t="s">
        <v>633</v>
      </c>
      <c r="B1169" s="23" t="str">
        <f>IFERROR(VLOOKUP(A1169,hoja!$A$2:$E$970,4,FALSE),0)</f>
        <v>CENTRO</v>
      </c>
      <c r="C1169" s="23" t="str">
        <f>IFERROR(VLOOKUP(A1169,hoja!$A$2:$E$1370,5,FALSE),0)</f>
        <v>BOGOTÁ</v>
      </c>
      <c r="D1169" s="23" t="str">
        <f>IFERROR(VLOOKUP(A1169,hoja!A:D,3,FALSE),0)</f>
        <v>0002</v>
      </c>
      <c r="E1169" s="23" t="s">
        <v>704</v>
      </c>
      <c r="F1169" s="23" t="str">
        <f>IFERROR(VLOOKUP(E1169,hoja!$A$2:$E$970,4,FALSE),0)</f>
        <v>CENTRO</v>
      </c>
      <c r="G1169" s="23" t="str">
        <f>IFERROR(VLOOKUP(E1169,hoja!$A$2:$E$970,5,FALSE),0)</f>
        <v>GARZÓN</v>
      </c>
      <c r="H1169" s="103" t="str">
        <f>IFERROR(VLOOKUP(E1169,hoja!A:C,3,FALSE),0)</f>
        <v>0387</v>
      </c>
      <c r="I1169" s="24" t="str">
        <f t="shared" si="207"/>
        <v>00020387</v>
      </c>
      <c r="J1169" s="23">
        <v>14</v>
      </c>
      <c r="K1169" s="23">
        <v>424.113</v>
      </c>
      <c r="L1169" s="23" t="str">
        <f t="shared" ref="L1169:L1174" si="218">IF(B1169=F1169,"REGIONAL","NACIONAL")</f>
        <v>REGIONAL</v>
      </c>
      <c r="M1169" s="23" t="s">
        <v>618</v>
      </c>
      <c r="N1169" s="23" t="str" cm="1">
        <f t="array" ref="N1169">IFERROR(IF(M1169="Principal","LES_ACTIVE",LES_INACTIVE),0)</f>
        <v>LES_ACTIVE</v>
      </c>
      <c r="O1169" s="23">
        <f t="shared" si="209"/>
        <v>16</v>
      </c>
      <c r="P1169" s="23" t="str">
        <f t="shared" si="208"/>
        <v>00020387Principal</v>
      </c>
    </row>
    <row r="1170" spans="1:16" ht="14.45" hidden="1">
      <c r="A1170" s="26" t="s">
        <v>633</v>
      </c>
      <c r="B1170" s="23" t="str">
        <f>IFERROR(VLOOKUP(A1170,hoja!$A$2:$E$970,4,FALSE),0)</f>
        <v>CENTRO</v>
      </c>
      <c r="C1170" s="23" t="str">
        <f>IFERROR(VLOOKUP(A1170,hoja!$A$2:$E$1370,5,FALSE),0)</f>
        <v>BOGOTÁ</v>
      </c>
      <c r="D1170" s="23" t="str">
        <f>IFERROR(VLOOKUP(A1170,hoja!A:D,3,FALSE),0)</f>
        <v>0002</v>
      </c>
      <c r="E1170" s="23" t="s">
        <v>707</v>
      </c>
      <c r="F1170" s="23" t="str">
        <f>IFERROR(VLOOKUP(E1170,hoja!$A$2:$E$970,4,FALSE),0)</f>
        <v>OCCIDENTE</v>
      </c>
      <c r="G1170" s="23" t="str">
        <f>IFERROR(VLOOKUP(E1170,hoja!$A$2:$E$970,5,FALSE),0)</f>
        <v>IPIALES</v>
      </c>
      <c r="H1170" s="103" t="str">
        <f>IFERROR(VLOOKUP(E1170,hoja!A:C,3,FALSE),0)</f>
        <v>0397</v>
      </c>
      <c r="I1170" s="24" t="str">
        <f t="shared" si="207"/>
        <v>00020397</v>
      </c>
      <c r="K1170" s="23">
        <v>918</v>
      </c>
      <c r="L1170" s="23" t="str">
        <f>IF(B1170=F1170,"REGIONAL","NACIONAL")</f>
        <v>NACIONAL</v>
      </c>
      <c r="M1170" s="23" t="s">
        <v>618</v>
      </c>
      <c r="N1170" s="23" t="str" cm="1">
        <f t="array" ref="N1170">IFERROR(IF(M1170="Principal","LES_ACTIVE",LES_INACTIVE),0)</f>
        <v>LES_ACTIVE</v>
      </c>
      <c r="O1170" s="23">
        <f t="shared" si="209"/>
        <v>8</v>
      </c>
      <c r="P1170" s="23" t="str">
        <f t="shared" si="208"/>
        <v>00020397Principal</v>
      </c>
    </row>
    <row r="1171" spans="1:16" ht="14.45" hidden="1">
      <c r="A1171" s="26" t="s">
        <v>633</v>
      </c>
      <c r="B1171" s="23" t="str">
        <f>IFERROR(VLOOKUP(A1171,hoja!$A$2:$E$970,4,FALSE),0)</f>
        <v>CENTRO</v>
      </c>
      <c r="C1171" s="23" t="str">
        <f>IFERROR(VLOOKUP(A1171,hoja!$A$2:$E$1370,5,FALSE),0)</f>
        <v>BOGOTÁ</v>
      </c>
      <c r="D1171" s="23" t="str">
        <f>IFERROR(VLOOKUP(A1171,hoja!A:D,3,FALSE),0)</f>
        <v>0002</v>
      </c>
      <c r="E1171" s="23" t="s">
        <v>655</v>
      </c>
      <c r="F1171" s="23" t="str">
        <f>IFERROR(VLOOKUP(E1171,hoja!$A$2:$E$970,4,FALSE),0)</f>
        <v>ANTIOQUIA</v>
      </c>
      <c r="G1171" s="23" t="str">
        <f>IFERROR(VLOOKUP(E1171,hoja!$A$2:$E$970,5,FALSE),0)</f>
        <v>MEDELLÍN</v>
      </c>
      <c r="H1171" s="103" t="str">
        <f>IFERROR(VLOOKUP(E1171,hoja!A:C,3,FALSE),0)</f>
        <v>0292</v>
      </c>
      <c r="I1171" s="24" t="str">
        <f t="shared" si="207"/>
        <v>00020292</v>
      </c>
      <c r="J1171" s="23">
        <v>20</v>
      </c>
      <c r="K1171" s="23">
        <v>432</v>
      </c>
      <c r="L1171" s="23" t="str">
        <f t="shared" ref="L1171:L1172" si="219">IF(B1171=F1171,"REGIONAL","NACIONAL")</f>
        <v>NACIONAL</v>
      </c>
      <c r="M1171" s="23" t="s">
        <v>623</v>
      </c>
      <c r="N1171" s="23" t="s">
        <v>624</v>
      </c>
      <c r="O1171" s="23">
        <f t="shared" si="209"/>
        <v>16</v>
      </c>
      <c r="P1171" s="23" t="str">
        <f t="shared" si="208"/>
        <v>00020292Facatativa</v>
      </c>
    </row>
    <row r="1172" spans="1:16" ht="14.45" hidden="1">
      <c r="A1172" s="26" t="s">
        <v>633</v>
      </c>
      <c r="B1172" s="23" t="str">
        <f>IFERROR(VLOOKUP(A1172,hoja!$A$2:$E$970,4,FALSE),0)</f>
        <v>CENTRO</v>
      </c>
      <c r="C1172" s="23" t="str">
        <f>IFERROR(VLOOKUP(A1172,hoja!$A$2:$E$1370,5,FALSE),0)</f>
        <v>BOGOTÁ</v>
      </c>
      <c r="D1172" s="23" t="str">
        <f>IFERROR(VLOOKUP(A1172,hoja!A:D,3,FALSE),0)</f>
        <v>0002</v>
      </c>
      <c r="E1172" s="23" t="s">
        <v>708</v>
      </c>
      <c r="F1172" s="23" t="str">
        <f>IFERROR(VLOOKUP(E1172,hoja!$A$2:$E$970,4,FALSE),0)</f>
        <v>OCCIDENTE</v>
      </c>
      <c r="G1172" s="23" t="str">
        <f>IFERROR(VLOOKUP(E1172,hoja!$A$2:$E$970,5,FALSE),0)</f>
        <v>JAMUNDÍ</v>
      </c>
      <c r="H1172" s="103" t="str">
        <f>IFERROR(VLOOKUP(E1172,hoja!A:C,3,FALSE),0)</f>
        <v>0358</v>
      </c>
      <c r="I1172" s="24" t="str">
        <f t="shared" si="207"/>
        <v>00020358</v>
      </c>
      <c r="J1172" s="23">
        <v>40.305833333346527</v>
      </c>
      <c r="K1172" s="23">
        <v>493.7</v>
      </c>
      <c r="L1172" s="23" t="str">
        <f t="shared" si="219"/>
        <v>NACIONAL</v>
      </c>
      <c r="M1172" s="23" t="s">
        <v>618</v>
      </c>
      <c r="N1172" s="23" t="str" cm="1">
        <f t="array" ref="N1172">IFERROR(IF(M1172="Principal","LES_ACTIVE",LES_INACTIVE),0)</f>
        <v>LES_ACTIVE</v>
      </c>
      <c r="O1172" s="23">
        <f t="shared" si="209"/>
        <v>16</v>
      </c>
      <c r="P1172" s="23" t="str">
        <f t="shared" si="208"/>
        <v>00020358Principal</v>
      </c>
    </row>
    <row r="1173" spans="1:16" ht="14.45" hidden="1">
      <c r="A1173" s="26" t="s">
        <v>633</v>
      </c>
      <c r="B1173" s="23" t="str">
        <f>IFERROR(VLOOKUP(A1173,hoja!$A$2:$E$970,4,FALSE),0)</f>
        <v>CENTRO</v>
      </c>
      <c r="C1173" s="23" t="str">
        <f>IFERROR(VLOOKUP(A1173,hoja!$A$2:$E$1370,5,FALSE),0)</f>
        <v>BOGOTÁ</v>
      </c>
      <c r="D1173" s="23" t="str">
        <f>IFERROR(VLOOKUP(A1173,hoja!A:D,3,FALSE),0)</f>
        <v>0002</v>
      </c>
      <c r="E1173" s="23" t="s">
        <v>709</v>
      </c>
      <c r="F1173" s="23" t="str">
        <f>IFERROR(VLOOKUP(E1173,hoja!$A$2:$E$970,4,FALSE),0)</f>
        <v>CENTRO</v>
      </c>
      <c r="G1173" s="23" t="str">
        <f>IFERROR(VLOOKUP(E1173,hoja!$A$2:$E$970,5,FALSE),0)</f>
        <v>LA DORADA</v>
      </c>
      <c r="H1173" s="103" t="str">
        <f>IFERROR(VLOOKUP(E1173,hoja!A:C,3,FALSE),0)</f>
        <v>0391</v>
      </c>
      <c r="I1173" s="24" t="str">
        <f t="shared" si="207"/>
        <v>00020391</v>
      </c>
      <c r="J1173" s="23">
        <v>5.2999999999883585</v>
      </c>
      <c r="K1173" s="23">
        <v>187.7295</v>
      </c>
      <c r="L1173" s="23" t="str">
        <f t="shared" si="218"/>
        <v>REGIONAL</v>
      </c>
      <c r="M1173" s="23" t="s">
        <v>623</v>
      </c>
      <c r="N1173" s="23" t="s">
        <v>624</v>
      </c>
      <c r="O1173" s="23">
        <f t="shared" si="209"/>
        <v>25</v>
      </c>
      <c r="P1173" s="23" t="str">
        <f t="shared" si="208"/>
        <v>00020391Facatativa</v>
      </c>
    </row>
    <row r="1174" spans="1:16" ht="14.45" hidden="1">
      <c r="A1174" s="26" t="s">
        <v>633</v>
      </c>
      <c r="B1174" s="23" t="str">
        <f>IFERROR(VLOOKUP(A1174,hoja!$A$2:$E$970,4,FALSE),0)</f>
        <v>CENTRO</v>
      </c>
      <c r="C1174" s="23" t="str">
        <f>IFERROR(VLOOKUP(A1174,hoja!$A$2:$E$1370,5,FALSE),0)</f>
        <v>BOGOTÁ</v>
      </c>
      <c r="D1174" s="23" t="str">
        <f>IFERROR(VLOOKUP(A1174,hoja!A:D,3,FALSE),0)</f>
        <v>0002</v>
      </c>
      <c r="E1174" s="23" t="s">
        <v>709</v>
      </c>
      <c r="F1174" s="23" t="str">
        <f>IFERROR(VLOOKUP(E1174,hoja!$A$2:$E$970,4,FALSE),0)</f>
        <v>CENTRO</v>
      </c>
      <c r="G1174" s="23" t="str">
        <f>IFERROR(VLOOKUP(E1174,hoja!$A$2:$E$970,5,FALSE),0)</f>
        <v>LA DORADA</v>
      </c>
      <c r="H1174" s="103" t="str">
        <f>IFERROR(VLOOKUP(E1174,hoja!A:C,3,FALSE),0)</f>
        <v>0391</v>
      </c>
      <c r="I1174" s="24" t="str">
        <f t="shared" si="207"/>
        <v>00020391</v>
      </c>
      <c r="K1174" s="23">
        <v>195</v>
      </c>
      <c r="L1174" s="23" t="str">
        <f t="shared" si="218"/>
        <v>REGIONAL</v>
      </c>
      <c r="M1174" s="23" t="s">
        <v>674</v>
      </c>
      <c r="N1174" s="23" t="s">
        <v>624</v>
      </c>
      <c r="O1174" s="23">
        <f t="shared" si="209"/>
        <v>25</v>
      </c>
      <c r="P1174" s="23" t="str">
        <f t="shared" si="208"/>
        <v>00020391La Vega</v>
      </c>
    </row>
    <row r="1175" spans="1:16" ht="14.45" hidden="1">
      <c r="A1175" s="26" t="s">
        <v>633</v>
      </c>
      <c r="B1175" s="23" t="str">
        <f>IFERROR(VLOOKUP(A1175,hoja!$A$2:$E$970,4,FALSE),0)</f>
        <v>CENTRO</v>
      </c>
      <c r="C1175" s="23" t="str">
        <f>IFERROR(VLOOKUP(A1175,hoja!$A$2:$E$1370,5,FALSE),0)</f>
        <v>BOGOTÁ</v>
      </c>
      <c r="D1175" s="23" t="str">
        <f>IFERROR(VLOOKUP(A1175,hoja!A:D,3,FALSE),0)</f>
        <v>0002</v>
      </c>
      <c r="E1175" s="23" t="s">
        <v>710</v>
      </c>
      <c r="F1175" s="23" t="str">
        <f>IFERROR(VLOOKUP(E1175,hoja!$A$2:$E$970,4,FALSE),0)</f>
        <v>CENTRO</v>
      </c>
      <c r="G1175" s="23" t="str">
        <f>IFERROR(VLOOKUP(E1175,hoja!$A$2:$E$970,5,FALSE),0)</f>
        <v>LA MESA</v>
      </c>
      <c r="H1175" s="103" t="str">
        <f>IFERROR(VLOOKUP(E1175,hoja!A:C,3,FALSE),0)</f>
        <v>0024</v>
      </c>
      <c r="I1175" s="24" t="str">
        <f t="shared" si="207"/>
        <v>00020024</v>
      </c>
      <c r="J1175" s="23">
        <v>2</v>
      </c>
      <c r="K1175" s="23">
        <v>70.23</v>
      </c>
      <c r="L1175" s="23" t="str">
        <f>IF(B1175=F1175,"REGIONAL","NACIONAL")</f>
        <v>REGIONAL</v>
      </c>
      <c r="M1175" s="23" t="s">
        <v>618</v>
      </c>
      <c r="N1175" s="23" t="str" cm="1">
        <f t="array" ref="N1175">IFERROR(IF(M1175="Principal","LES_ACTIVE",LES_INACTIVE),0)</f>
        <v>LES_ACTIVE</v>
      </c>
      <c r="O1175" s="23">
        <f t="shared" si="209"/>
        <v>25</v>
      </c>
      <c r="P1175" s="23" t="str">
        <f t="shared" si="208"/>
        <v>00020024Principal</v>
      </c>
    </row>
    <row r="1176" spans="1:16" ht="14.45" hidden="1">
      <c r="A1176" s="26" t="s">
        <v>633</v>
      </c>
      <c r="B1176" s="23" t="str">
        <f>IFERROR(VLOOKUP(A1176,hoja!$A$2:$E$970,4,FALSE),0)</f>
        <v>CENTRO</v>
      </c>
      <c r="C1176" s="23" t="str">
        <f>IFERROR(VLOOKUP(A1176,hoja!$A$2:$E$1370,5,FALSE),0)</f>
        <v>BOGOTÁ</v>
      </c>
      <c r="D1176" s="23" t="str">
        <f>IFERROR(VLOOKUP(A1176,hoja!A:D,3,FALSE),0)</f>
        <v>0002</v>
      </c>
      <c r="E1176" s="23" t="s">
        <v>663</v>
      </c>
      <c r="F1176" s="23" t="str">
        <f>IFERROR(VLOOKUP(E1176,hoja!$A$2:$E$970,4,FALSE),0)</f>
        <v>CENTRO</v>
      </c>
      <c r="G1176" s="23" t="str">
        <f>IFERROR(VLOOKUP(E1176,hoja!$A$2:$E$970,5,FALSE),0)</f>
        <v>MADRID</v>
      </c>
      <c r="H1176" s="103" t="str">
        <f>IFERROR(VLOOKUP(E1176,hoja!A:C,3,FALSE),0)</f>
        <v>0022</v>
      </c>
      <c r="I1176" s="24" t="str">
        <f t="shared" si="207"/>
        <v>00020022</v>
      </c>
      <c r="J1176" s="23">
        <v>0.79166666671517305</v>
      </c>
      <c r="K1176" s="23">
        <v>24.48</v>
      </c>
      <c r="L1176" s="23" t="s">
        <v>752</v>
      </c>
      <c r="M1176" s="23" t="s">
        <v>618</v>
      </c>
      <c r="N1176" s="23" t="str" cm="1">
        <f t="array" ref="N1176">IFERROR(IF(M1176="Principal","LES_ACTIVE",LES_INACTIVE),0)</f>
        <v>LES_ACTIVE</v>
      </c>
      <c r="O1176" s="23">
        <f t="shared" si="209"/>
        <v>25</v>
      </c>
      <c r="P1176" s="23" t="str">
        <f t="shared" si="208"/>
        <v>00020022Principal</v>
      </c>
    </row>
    <row r="1177" spans="1:16" ht="14.45" hidden="1">
      <c r="A1177" s="26" t="s">
        <v>633</v>
      </c>
      <c r="B1177" s="23" t="str">
        <f>IFERROR(VLOOKUP(A1177,hoja!$A$2:$E$970,4,FALSE),0)</f>
        <v>CENTRO</v>
      </c>
      <c r="C1177" s="23" t="str">
        <f>IFERROR(VLOOKUP(A1177,hoja!$A$2:$E$1370,5,FALSE),0)</f>
        <v>BOGOTÁ</v>
      </c>
      <c r="D1177" s="23" t="str">
        <f>IFERROR(VLOOKUP(A1177,hoja!A:D,3,FALSE),0)</f>
        <v>0002</v>
      </c>
      <c r="E1177" s="23" t="s">
        <v>713</v>
      </c>
      <c r="F1177" s="23" t="str">
        <f>IFERROR(VLOOKUP(E1177,hoja!$A$2:$E$970,4,FALSE),0)</f>
        <v>ANTIOQUIA</v>
      </c>
      <c r="G1177" s="23" t="str">
        <f>IFERROR(VLOOKUP(E1177,hoja!$A$2:$E$970,5,FALSE),0)</f>
        <v>MARIQUITA</v>
      </c>
      <c r="H1177" s="103" t="str">
        <f>IFERROR(VLOOKUP(E1177,hoja!A:C,3,FALSE),0)</f>
        <v>0392</v>
      </c>
      <c r="I1177" s="24" t="str">
        <f t="shared" si="207"/>
        <v>00020392</v>
      </c>
      <c r="J1177" s="23">
        <v>12</v>
      </c>
      <c r="K1177" s="23">
        <v>173.08</v>
      </c>
      <c r="L1177" s="23" t="str">
        <f>IF(B1177=F1177,"REGIONAL","NACIONAL")</f>
        <v>NACIONAL</v>
      </c>
      <c r="M1177" s="23" t="s">
        <v>623</v>
      </c>
      <c r="N1177" s="23" cm="1">
        <f t="array" aca="1" ref="N1177" ca="1">IFERROR(IF(M1177="Principal","LES_ACTIVE",LES_INACTIVE),0)</f>
        <v>0</v>
      </c>
      <c r="O1177" s="23">
        <f t="shared" si="209"/>
        <v>25</v>
      </c>
      <c r="P1177" s="23" t="str">
        <f t="shared" si="208"/>
        <v>00020392Facatativa</v>
      </c>
    </row>
    <row r="1178" spans="1:16" ht="14.45" hidden="1">
      <c r="A1178" s="26" t="s">
        <v>633</v>
      </c>
      <c r="B1178" s="23" t="str">
        <f>IFERROR(VLOOKUP(A1178,hoja!$A$2:$E$970,4,FALSE),0)</f>
        <v>CENTRO</v>
      </c>
      <c r="C1178" s="23" t="str">
        <f>IFERROR(VLOOKUP(A1178,hoja!$A$2:$E$1370,5,FALSE),0)</f>
        <v>BOGOTÁ</v>
      </c>
      <c r="D1178" s="23" t="str">
        <f>IFERROR(VLOOKUP(A1178,hoja!A:D,3,FALSE),0)</f>
        <v>0002</v>
      </c>
      <c r="E1178" s="23" t="s">
        <v>714</v>
      </c>
      <c r="F1178" s="23" t="str">
        <f>IFERROR(VLOOKUP(E1178,hoja!$A$2:$E$970,4,FALSE),0)</f>
        <v>SANTANDER</v>
      </c>
      <c r="G1178" s="23" t="str">
        <f>IFERROR(VLOOKUP(E1178,hoja!$A$2:$E$970,5,FALSE),0)</f>
        <v>OCAÑA</v>
      </c>
      <c r="H1178" s="103" t="str">
        <f>IFERROR(VLOOKUP(E1178,hoja!A:C,3,FALSE),0)</f>
        <v>0434</v>
      </c>
      <c r="I1178" s="24" t="str">
        <f t="shared" si="207"/>
        <v>00020434</v>
      </c>
      <c r="J1178" s="23">
        <v>25</v>
      </c>
      <c r="K1178" s="23">
        <v>637</v>
      </c>
      <c r="L1178" s="23" t="str">
        <f t="shared" ref="L1178:L1181" si="220">IF(B1178=F1178,"REGIONAL","NACIONAL")</f>
        <v>NACIONAL</v>
      </c>
      <c r="M1178" s="23" t="s">
        <v>623</v>
      </c>
      <c r="N1178" s="23" cm="1">
        <f t="array" aca="1" ref="N1178" ca="1">IFERROR(IF(M1178="Principal","LES_ACTIVE",LES_INACTIVE),0)</f>
        <v>0</v>
      </c>
      <c r="O1178" s="23">
        <f t="shared" si="209"/>
        <v>12</v>
      </c>
      <c r="P1178" s="23" t="str">
        <f t="shared" si="208"/>
        <v>00020434Facatativa</v>
      </c>
    </row>
    <row r="1179" spans="1:16" ht="14.45" hidden="1">
      <c r="A1179" s="26" t="s">
        <v>807</v>
      </c>
      <c r="B1179" s="23" t="str">
        <f>IFERROR(VLOOKUP(A1179,hoja!$A$2:$E$970,4,FALSE),0)</f>
        <v>CENTRO</v>
      </c>
      <c r="C1179" s="23" t="str">
        <f>IFERROR(VLOOKUP(A1179,hoja!$A$2:$E$1370,5,FALSE),0)</f>
        <v>BOGOTÁ</v>
      </c>
      <c r="D1179" s="23" t="str">
        <f>IFERROR(VLOOKUP(A1179,hoja!A:D,3,FALSE),0)</f>
        <v>0460</v>
      </c>
      <c r="E1179" s="23" t="s">
        <v>715</v>
      </c>
      <c r="F1179" s="23" t="str">
        <f>IFERROR(VLOOKUP(E1179,hoja!$A$2:$E$970,4,FALSE),0)</f>
        <v>SANTANDER</v>
      </c>
      <c r="G1179" s="23" t="str">
        <f>IFERROR(VLOOKUP(E1179,hoja!$A$2:$E$970,5,FALSE),0)</f>
        <v>PAMPLONA</v>
      </c>
      <c r="H1179" s="103" t="str">
        <f>IFERROR(VLOOKUP(E1179,hoja!A:C,3,FALSE),0)</f>
        <v>0439</v>
      </c>
      <c r="I1179" s="24" t="str">
        <f t="shared" si="207"/>
        <v>04600439</v>
      </c>
      <c r="K1179" s="23">
        <v>633</v>
      </c>
      <c r="L1179" s="23" t="str">
        <f t="shared" si="220"/>
        <v>NACIONAL</v>
      </c>
      <c r="M1179" s="23" t="s">
        <v>618</v>
      </c>
      <c r="N1179" s="23" t="str" cm="1">
        <f t="array" ref="N1179">IFERROR(IF(M1179="Principal","LES_ACTIVE",LES_INACTIVE),0)</f>
        <v>LES_ACTIVE</v>
      </c>
      <c r="O1179" s="23">
        <f t="shared" si="209"/>
        <v>12</v>
      </c>
      <c r="P1179" s="23" t="str">
        <f t="shared" si="208"/>
        <v>04600439Principal</v>
      </c>
    </row>
    <row r="1180" spans="1:16" ht="14.45" hidden="1">
      <c r="A1180" s="26" t="s">
        <v>807</v>
      </c>
      <c r="B1180" s="23" t="str">
        <f>IFERROR(VLOOKUP(A1180,hoja!$A$2:$E$970,4,FALSE),0)</f>
        <v>CENTRO</v>
      </c>
      <c r="C1180" s="23" t="str">
        <f>IFERROR(VLOOKUP(A1180,hoja!$A$2:$E$1370,5,FALSE),0)</f>
        <v>BOGOTÁ</v>
      </c>
      <c r="D1180" s="23" t="str">
        <f>IFERROR(VLOOKUP(A1180,hoja!A:D,3,FALSE),0)</f>
        <v>0460</v>
      </c>
      <c r="E1180" s="23" t="s">
        <v>716</v>
      </c>
      <c r="F1180" s="23" t="str">
        <f>IFERROR(VLOOKUP(E1180,hoja!$A$2:$E$970,4,FALSE),0)</f>
        <v>SANTANDER</v>
      </c>
      <c r="G1180" s="23" t="str">
        <f>IFERROR(VLOOKUP(E1180,hoja!$A$2:$E$970,5,FALSE),0)</f>
        <v>PINCHOTE</v>
      </c>
      <c r="H1180" s="103" t="str">
        <f>IFERROR(VLOOKUP(E1180,hoja!A:C,3,FALSE),0)</f>
        <v>0423</v>
      </c>
      <c r="I1180" s="24" t="str">
        <f t="shared" si="207"/>
        <v>04600423</v>
      </c>
      <c r="J1180" s="23">
        <v>17</v>
      </c>
      <c r="K1180" s="23">
        <v>308.51</v>
      </c>
      <c r="L1180" s="23" t="str">
        <f t="shared" si="220"/>
        <v>NACIONAL</v>
      </c>
      <c r="M1180" s="23" t="s">
        <v>618</v>
      </c>
      <c r="N1180" s="23" t="str" cm="1">
        <f t="array" ref="N1180">IFERROR(IF(M1180="Principal","LES_ACTIVE",LES_INACTIVE),0)</f>
        <v>LES_ACTIVE</v>
      </c>
      <c r="O1180" s="23">
        <f t="shared" si="209"/>
        <v>16</v>
      </c>
      <c r="P1180" s="23" t="str">
        <f t="shared" si="208"/>
        <v>04600423Principal</v>
      </c>
    </row>
    <row r="1181" spans="1:16" ht="14.45" hidden="1">
      <c r="A1181" s="26" t="s">
        <v>633</v>
      </c>
      <c r="B1181" s="23" t="str">
        <f>IFERROR(VLOOKUP(A1181,hoja!$A$2:$E$970,4,FALSE),0)</f>
        <v>CENTRO</v>
      </c>
      <c r="C1181" s="23" t="str">
        <f>IFERROR(VLOOKUP(A1181,hoja!$A$2:$E$1370,5,FALSE),0)</f>
        <v>BOGOTÁ</v>
      </c>
      <c r="D1181" s="23" t="str">
        <f>IFERROR(VLOOKUP(A1181,hoja!A:D,3,FALSE),0)</f>
        <v>0002</v>
      </c>
      <c r="E1181" s="23" t="s">
        <v>717</v>
      </c>
      <c r="F1181" s="23" t="str">
        <f>IFERROR(VLOOKUP(E1181,hoja!$A$2:$E$970,4,FALSE),0)</f>
        <v>OCCIDENTE</v>
      </c>
      <c r="G1181" s="23" t="str">
        <f>IFERROR(VLOOKUP(E1181,hoja!$A$2:$E$970,5,FALSE),0)</f>
        <v>POPAYÁN</v>
      </c>
      <c r="H1181" s="103" t="str">
        <f>IFERROR(VLOOKUP(E1181,hoja!A:C,3,FALSE),0)</f>
        <v>0126</v>
      </c>
      <c r="I1181" s="24" t="str">
        <f t="shared" si="207"/>
        <v>00020126</v>
      </c>
      <c r="K1181" s="23">
        <v>581</v>
      </c>
      <c r="L1181" s="23" t="str">
        <f t="shared" si="220"/>
        <v>NACIONAL</v>
      </c>
      <c r="M1181" s="23" t="s">
        <v>618</v>
      </c>
      <c r="N1181" s="23" t="str" cm="1">
        <f t="array" ref="N1181">IFERROR(IF(M1181="Principal","LES_ACTIVE",LES_INACTIVE),0)</f>
        <v>LES_ACTIVE</v>
      </c>
      <c r="O1181" s="23">
        <f t="shared" si="209"/>
        <v>12</v>
      </c>
      <c r="P1181" s="23" t="str">
        <f t="shared" si="208"/>
        <v>00020126Principal</v>
      </c>
    </row>
    <row r="1182" spans="1:16" ht="14.45" hidden="1">
      <c r="A1182" s="26" t="s">
        <v>633</v>
      </c>
      <c r="B1182" s="23" t="str">
        <f>IFERROR(VLOOKUP(A1182,hoja!$A$2:$E$970,4,FALSE),0)</f>
        <v>CENTRO</v>
      </c>
      <c r="C1182" s="23" t="str">
        <f>IFERROR(VLOOKUP(A1182,hoja!$A$2:$E$1370,5,FALSE),0)</f>
        <v>BOGOTÁ</v>
      </c>
      <c r="D1182" s="23" t="str">
        <f>IFERROR(VLOOKUP(A1182,hoja!A:D,3,FALSE),0)</f>
        <v>0002</v>
      </c>
      <c r="E1182" s="23" t="s">
        <v>719</v>
      </c>
      <c r="F1182" s="23" t="str">
        <f>IFERROR(VLOOKUP(E1182,hoja!$A$2:$E$970,4,FALSE),0)</f>
        <v>CENTRO</v>
      </c>
      <c r="G1182" s="23" t="str">
        <f>IFERROR(VLOOKUP(E1182,hoja!$A$2:$E$970,5,FALSE),0)</f>
        <v>RICAURTE</v>
      </c>
      <c r="H1182" s="103" t="str">
        <f>IFERROR(VLOOKUP(E1182,hoja!A:C,3,FALSE),0)</f>
        <v>0390</v>
      </c>
      <c r="I1182" s="24" t="str">
        <f t="shared" si="207"/>
        <v>00020390</v>
      </c>
      <c r="J1182" s="23">
        <v>17.983333333279006</v>
      </c>
      <c r="K1182" s="23">
        <v>138.70699999999999</v>
      </c>
      <c r="L1182" s="23" t="str">
        <f t="shared" ref="L1182:L1187" si="221">IF(B1182=F1182,"REGIONAL","NACIONAL")</f>
        <v>REGIONAL</v>
      </c>
      <c r="M1182" s="23" t="s">
        <v>618</v>
      </c>
      <c r="N1182" s="23" t="str" cm="1">
        <f t="array" ref="N1182">IFERROR(IF(M1182="Principal","LES_ACTIVE",LES_INACTIVE),0)</f>
        <v>LES_ACTIVE</v>
      </c>
      <c r="O1182" s="23">
        <f t="shared" si="209"/>
        <v>25</v>
      </c>
      <c r="P1182" s="23" t="str">
        <f t="shared" si="208"/>
        <v>00020390Principal</v>
      </c>
    </row>
    <row r="1183" spans="1:16" ht="14.45" hidden="1">
      <c r="A1183" s="26" t="s">
        <v>633</v>
      </c>
      <c r="B1183" s="23" t="str">
        <f>IFERROR(VLOOKUP(A1183,hoja!$A$2:$E$970,4,FALSE),0)</f>
        <v>CENTRO</v>
      </c>
      <c r="C1183" s="23" t="str">
        <f>IFERROR(VLOOKUP(A1183,hoja!$A$2:$E$1370,5,FALSE),0)</f>
        <v>BOGOTÁ</v>
      </c>
      <c r="D1183" s="23" t="str">
        <f>IFERROR(VLOOKUP(A1183,hoja!A:D,3,FALSE),0)</f>
        <v>0002</v>
      </c>
      <c r="E1183" s="23" t="s">
        <v>721</v>
      </c>
      <c r="F1183" s="23" t="str">
        <f>IFERROR(VLOOKUP(E1183,hoja!$A$2:$E$970,4,FALSE),0)</f>
        <v>ANTIOQUIA</v>
      </c>
      <c r="G1183" s="23" t="str">
        <f>IFERROR(VLOOKUP(E1183,hoja!$A$2:$E$970,5,FALSE),0)</f>
        <v>RIONEGRO</v>
      </c>
      <c r="H1183" s="103" t="str">
        <f>IFERROR(VLOOKUP(E1183,hoja!A:C,3,FALSE),0)</f>
        <v>0090</v>
      </c>
      <c r="I1183" s="24" t="str">
        <f t="shared" si="207"/>
        <v>00020090</v>
      </c>
      <c r="J1183" s="23">
        <v>11</v>
      </c>
      <c r="K1183" s="23">
        <v>387.9</v>
      </c>
      <c r="L1183" s="23" t="str">
        <f>IF(B1183=F1183,"REGIONAL","NACIONAL")</f>
        <v>NACIONAL</v>
      </c>
      <c r="M1183" s="23" t="s">
        <v>623</v>
      </c>
      <c r="N1183" s="23" t="s">
        <v>624</v>
      </c>
      <c r="O1183" s="23">
        <f t="shared" si="209"/>
        <v>16</v>
      </c>
      <c r="P1183" s="23" t="str">
        <f t="shared" si="208"/>
        <v>00020090Facatativa</v>
      </c>
    </row>
    <row r="1184" spans="1:16" ht="14.45" hidden="1">
      <c r="A1184" s="26" t="s">
        <v>633</v>
      </c>
      <c r="B1184" s="23" t="str">
        <f>IFERROR(VLOOKUP(A1184,hoja!$A$2:$E$970,4,FALSE),0)</f>
        <v>CENTRO</v>
      </c>
      <c r="C1184" s="23" t="str">
        <f>IFERROR(VLOOKUP(A1184,hoja!$A$2:$E$1370,5,FALSE),0)</f>
        <v>BOGOTÁ</v>
      </c>
      <c r="D1184" s="23" t="str">
        <f>IFERROR(VLOOKUP(A1184,hoja!A:D,3,FALSE),0)</f>
        <v>0002</v>
      </c>
      <c r="E1184" s="23" t="s">
        <v>722</v>
      </c>
      <c r="F1184" s="23" t="str">
        <f>IFERROR(VLOOKUP(E1184,hoja!$A$2:$E$970,4,FALSE),0)</f>
        <v>ANTIOQUIA</v>
      </c>
      <c r="G1184" s="23" t="str">
        <f>IFERROR(VLOOKUP(E1184,hoja!$A$2:$E$970,5,FALSE),0)</f>
        <v>SALDAÑA</v>
      </c>
      <c r="H1184" s="103" t="str">
        <f>IFERROR(VLOOKUP(E1184,hoja!A:C,3,FALSE),0)</f>
        <v>0386</v>
      </c>
      <c r="I1184" s="24" t="str">
        <f t="shared" si="207"/>
        <v>00020386</v>
      </c>
      <c r="J1184" s="23">
        <v>15</v>
      </c>
      <c r="K1184" s="23">
        <v>181.69</v>
      </c>
      <c r="L1184" s="23" t="str">
        <f t="shared" ref="L1184:L1186" si="222">IF(B1184=F1184,"REGIONAL","NACIONAL")</f>
        <v>NACIONAL</v>
      </c>
      <c r="M1184" s="23" t="s">
        <v>618</v>
      </c>
      <c r="N1184" s="23" t="str" cm="1">
        <f t="array" ref="N1184">IFERROR(IF(M1184="Principal","LES_ACTIVE",LES_INACTIVE),0)</f>
        <v>LES_ACTIVE</v>
      </c>
      <c r="O1184" s="23">
        <f t="shared" si="209"/>
        <v>25</v>
      </c>
      <c r="P1184" s="23" t="str">
        <f t="shared" si="208"/>
        <v>00020386Principal</v>
      </c>
    </row>
    <row r="1185" spans="1:16" ht="14.45" hidden="1">
      <c r="A1185" s="26" t="s">
        <v>633</v>
      </c>
      <c r="B1185" s="23" t="str">
        <f>IFERROR(VLOOKUP(A1185,hoja!$A$2:$E$970,4,FALSE),0)</f>
        <v>CENTRO</v>
      </c>
      <c r="C1185" s="23" t="str">
        <f>IFERROR(VLOOKUP(A1185,hoja!$A$2:$E$1370,5,FALSE),0)</f>
        <v>BOGOTÁ</v>
      </c>
      <c r="D1185" s="23" t="str">
        <f>IFERROR(VLOOKUP(A1185,hoja!A:D,3,FALSE),0)</f>
        <v>0002</v>
      </c>
      <c r="E1185" s="23" t="s">
        <v>723</v>
      </c>
      <c r="F1185" s="23" t="str">
        <f>IFERROR(VLOOKUP(E1185,hoja!$A$2:$E$970,4,FALSE),0)</f>
        <v>COSTA</v>
      </c>
      <c r="G1185" s="23" t="str">
        <f>IFERROR(VLOOKUP(E1185,hoja!$A$2:$E$970,5,FALSE),0)</f>
        <v>SANTA MARTA</v>
      </c>
      <c r="H1185" s="103" t="str">
        <f>IFERROR(VLOOKUP(E1185,hoja!A:C,3,FALSE),0)</f>
        <v>0118</v>
      </c>
      <c r="I1185" s="24" t="str">
        <f t="shared" si="207"/>
        <v>00020118</v>
      </c>
      <c r="J1185" s="23">
        <v>41</v>
      </c>
      <c r="K1185" s="23">
        <v>970</v>
      </c>
      <c r="L1185" s="23" t="str">
        <f t="shared" si="222"/>
        <v>NACIONAL</v>
      </c>
      <c r="M1185" s="23" t="s">
        <v>674</v>
      </c>
      <c r="N1185" s="23" cm="1">
        <f t="array" aca="1" ref="N1185" ca="1">IFERROR(IF(M1185="Principal","LES_ACTIVE",LES_INACTIVE),0)</f>
        <v>0</v>
      </c>
      <c r="O1185" s="23">
        <f t="shared" si="209"/>
        <v>8</v>
      </c>
      <c r="P1185" s="23" t="str">
        <f t="shared" si="208"/>
        <v>00020118La Vega</v>
      </c>
    </row>
    <row r="1186" spans="1:16" ht="14.45" hidden="1">
      <c r="A1186" s="26" t="s">
        <v>633</v>
      </c>
      <c r="B1186" s="23" t="str">
        <f>IFERROR(VLOOKUP(A1186,hoja!$A$2:$E$970,4,FALSE),0)</f>
        <v>CENTRO</v>
      </c>
      <c r="C1186" s="23" t="str">
        <f>IFERROR(VLOOKUP(A1186,hoja!$A$2:$E$1370,5,FALSE),0)</f>
        <v>BOGOTÁ</v>
      </c>
      <c r="D1186" s="23" t="str">
        <f>IFERROR(VLOOKUP(A1186,hoja!A:D,3,FALSE),0)</f>
        <v>0002</v>
      </c>
      <c r="E1186" s="23" t="s">
        <v>666</v>
      </c>
      <c r="F1186" s="23" t="str">
        <f>IFERROR(VLOOKUP(E1186,hoja!$A$2:$E$970,4,FALSE),0)</f>
        <v>COSTA</v>
      </c>
      <c r="G1186" s="23" t="str">
        <f>IFERROR(VLOOKUP(E1186,hoja!$A$2:$E$970,5,FALSE),0)</f>
        <v>SINCELEJO</v>
      </c>
      <c r="H1186" s="103" t="str">
        <f>IFERROR(VLOOKUP(E1186,hoja!A:C,3,FALSE),0)</f>
        <v>0382</v>
      </c>
      <c r="I1186" s="24" t="str">
        <f t="shared" si="207"/>
        <v>00020382</v>
      </c>
      <c r="K1186" s="23">
        <v>856</v>
      </c>
      <c r="L1186" s="23" t="str">
        <f t="shared" si="222"/>
        <v>NACIONAL</v>
      </c>
      <c r="M1186" s="23" t="s">
        <v>623</v>
      </c>
      <c r="N1186" s="23" t="s">
        <v>624</v>
      </c>
      <c r="O1186" s="23">
        <f t="shared" si="209"/>
        <v>8</v>
      </c>
      <c r="P1186" s="23" t="str">
        <f t="shared" si="208"/>
        <v>00020382Facatativa</v>
      </c>
    </row>
    <row r="1187" spans="1:16" ht="14.45" hidden="1">
      <c r="A1187" s="26" t="s">
        <v>807</v>
      </c>
      <c r="B1187" s="23" t="str">
        <f>IFERROR(VLOOKUP(A1187,hoja!$A$2:$E$970,4,FALSE),0)</f>
        <v>CENTRO</v>
      </c>
      <c r="C1187" s="23" t="str">
        <f>IFERROR(VLOOKUP(A1187,hoja!$A$2:$E$1370,5,FALSE),0)</f>
        <v>BOGOTÁ</v>
      </c>
      <c r="D1187" s="23" t="str">
        <f>IFERROR(VLOOKUP(A1187,hoja!A:D,3,FALSE),0)</f>
        <v>0460</v>
      </c>
      <c r="E1187" s="23" t="s">
        <v>727</v>
      </c>
      <c r="F1187" s="23" t="str">
        <f>IFERROR(VLOOKUP(E1187,hoja!$A$2:$E$970,4,FALSE),0)</f>
        <v>CENTRO</v>
      </c>
      <c r="G1187" s="23" t="str">
        <f>IFERROR(VLOOKUP(E1187,hoja!$A$2:$E$970,5,FALSE),0)</f>
        <v>TUNJA</v>
      </c>
      <c r="H1187" s="103" t="str">
        <f>IFERROR(VLOOKUP(E1187,hoja!A:C,3,FALSE),0)</f>
        <v>0443</v>
      </c>
      <c r="I1187" s="24" t="str">
        <f t="shared" si="207"/>
        <v>04600443</v>
      </c>
      <c r="J1187" s="23">
        <v>12</v>
      </c>
      <c r="K1187" s="23">
        <v>160.15</v>
      </c>
      <c r="L1187" s="23" t="str">
        <f t="shared" si="221"/>
        <v>REGIONAL</v>
      </c>
      <c r="M1187" s="23" t="s">
        <v>618</v>
      </c>
      <c r="N1187" s="23" t="str" cm="1">
        <f t="array" ref="N1187">IFERROR(IF(M1187="Principal","LES_ACTIVE",LES_INACTIVE),0)</f>
        <v>LES_ACTIVE</v>
      </c>
      <c r="O1187" s="23">
        <f t="shared" si="209"/>
        <v>25</v>
      </c>
      <c r="P1187" s="23" t="str">
        <f t="shared" si="208"/>
        <v>04600443Principal</v>
      </c>
    </row>
    <row r="1188" spans="1:16" ht="14.45" hidden="1">
      <c r="A1188" s="26" t="s">
        <v>633</v>
      </c>
      <c r="B1188" s="23" t="str">
        <f>IFERROR(VLOOKUP(A1188,hoja!$A$2:$E$970,4,FALSE),0)</f>
        <v>CENTRO</v>
      </c>
      <c r="C1188" s="23" t="str">
        <f>IFERROR(VLOOKUP(A1188,hoja!$A$2:$E$1370,5,FALSE),0)</f>
        <v>BOGOTÁ</v>
      </c>
      <c r="D1188" s="23" t="str">
        <f>IFERROR(VLOOKUP(A1188,hoja!A:D,3,FALSE),0)</f>
        <v>0002</v>
      </c>
      <c r="E1188" s="23" t="s">
        <v>728</v>
      </c>
      <c r="F1188" s="23" t="str">
        <f>IFERROR(VLOOKUP(E1188,hoja!$A$2:$E$970,4,FALSE),0)</f>
        <v>CENTRO</v>
      </c>
      <c r="G1188" s="23" t="str">
        <f>IFERROR(VLOOKUP(E1188,hoja!$A$2:$E$970,5,FALSE),0)</f>
        <v>VILLETA</v>
      </c>
      <c r="H1188" s="103" t="str">
        <f>IFERROR(VLOOKUP(E1188,hoja!A:C,3,FALSE),0)</f>
        <v>0025</v>
      </c>
      <c r="I1188" s="24" t="str">
        <f t="shared" si="207"/>
        <v>00020025</v>
      </c>
      <c r="J1188" s="23">
        <v>3</v>
      </c>
      <c r="K1188" s="23">
        <v>99.15</v>
      </c>
      <c r="L1188" s="23" t="s">
        <v>833</v>
      </c>
      <c r="M1188" s="23" t="s">
        <v>623</v>
      </c>
      <c r="N1188" s="23" cm="1">
        <f t="array" aca="1" ref="N1188" ca="1">IFERROR(IF(M1188="Principal","LES_ACTIVE",LES_INACTIVE),0)</f>
        <v>0</v>
      </c>
      <c r="O1188" s="23">
        <f t="shared" si="209"/>
        <v>25</v>
      </c>
      <c r="P1188" s="23" t="str">
        <f t="shared" si="208"/>
        <v>00020025Facatativa</v>
      </c>
    </row>
    <row r="1189" spans="1:16" ht="14.45" hidden="1">
      <c r="A1189" s="26" t="s">
        <v>633</v>
      </c>
      <c r="B1189" s="23" t="str">
        <f>IFERROR(VLOOKUP(A1189,hoja!$A$2:$E$970,4,FALSE),0)</f>
        <v>CENTRO</v>
      </c>
      <c r="C1189" s="23" t="str">
        <f>IFERROR(VLOOKUP(A1189,hoja!$A$2:$E$1370,5,FALSE),0)</f>
        <v>BOGOTÁ</v>
      </c>
      <c r="D1189" s="23" t="str">
        <f>IFERROR(VLOOKUP(A1189,hoja!A:D,3,FALSE),0)</f>
        <v>0002</v>
      </c>
      <c r="E1189" s="23" t="s">
        <v>729</v>
      </c>
      <c r="F1189" s="23" t="str">
        <f>IFERROR(VLOOKUP(E1189,hoja!$A$2:$E$970,4,FALSE),0)</f>
        <v>SANTANDER</v>
      </c>
      <c r="G1189" s="23" t="str">
        <f>IFERROR(VLOOKUP(E1189,hoja!$A$2:$E$970,5,FALSE),0)</f>
        <v>YOPAL</v>
      </c>
      <c r="H1189" s="103" t="str">
        <f>IFERROR(VLOOKUP(E1189,hoja!A:C,3,FALSE),0)</f>
        <v>0442</v>
      </c>
      <c r="I1189" s="24" t="str">
        <f t="shared" si="207"/>
        <v>00020442</v>
      </c>
      <c r="J1189" s="23">
        <v>13</v>
      </c>
      <c r="K1189" s="23">
        <v>378.74</v>
      </c>
      <c r="L1189" s="23" t="str">
        <f>IF(B1189=F1189,"REGIONAL","NACIONAL")</f>
        <v>NACIONAL</v>
      </c>
      <c r="M1189" s="23" t="s">
        <v>618</v>
      </c>
      <c r="N1189" s="23" t="str" cm="1">
        <f t="array" ref="N1189">IFERROR(IF(M1189="Principal","LES_ACTIVE",LES_INACTIVE),0)</f>
        <v>LES_ACTIVE</v>
      </c>
      <c r="O1189" s="23">
        <f t="shared" si="209"/>
        <v>16</v>
      </c>
      <c r="P1189" s="23" t="str">
        <f t="shared" si="208"/>
        <v>00020442Principal</v>
      </c>
    </row>
    <row r="1190" spans="1:16" ht="14.45" hidden="1">
      <c r="A1190" s="26" t="s">
        <v>633</v>
      </c>
      <c r="B1190" s="23" t="str">
        <f>IFERROR(VLOOKUP(A1190,hoja!$A$2:$E$970,4,FALSE),0)</f>
        <v>CENTRO</v>
      </c>
      <c r="C1190" s="23" t="str">
        <f>IFERROR(VLOOKUP(A1190,hoja!$A$2:$E$1370,5,FALSE),0)</f>
        <v>BOGOTÁ</v>
      </c>
      <c r="D1190" s="23" t="str">
        <f>IFERROR(VLOOKUP(A1190,hoja!A:D,3,FALSE),0)</f>
        <v>0002</v>
      </c>
      <c r="E1190" s="23" t="s">
        <v>629</v>
      </c>
      <c r="F1190" s="23" t="str">
        <f>IFERROR(VLOOKUP(E1190,hoja!$A$2:$E$970,4,FALSE),0)</f>
        <v>CENTRO</v>
      </c>
      <c r="G1190" s="23" t="str">
        <f>IFERROR(VLOOKUP(E1190,hoja!$A$2:$E$970,5,FALSE),0)</f>
        <v>ZIPAQUIRÁ</v>
      </c>
      <c r="H1190" s="103" t="str">
        <f>IFERROR(VLOOKUP(E1190,hoja!A:C,3,FALSE),0)</f>
        <v>0032</v>
      </c>
      <c r="I1190" s="24" t="str">
        <f t="shared" si="207"/>
        <v>00020032</v>
      </c>
      <c r="J1190" s="23">
        <v>4.9583333333430346</v>
      </c>
      <c r="K1190" s="23">
        <v>58.988</v>
      </c>
      <c r="L1190" s="23" t="s">
        <v>833</v>
      </c>
      <c r="M1190" s="23" t="s">
        <v>618</v>
      </c>
      <c r="N1190" s="23" t="str" cm="1">
        <f t="array" ref="N1190">IFERROR(IF(M1190="Principal","LES_ACTIVE",LES_INACTIVE),0)</f>
        <v>LES_ACTIVE</v>
      </c>
      <c r="O1190" s="23">
        <f t="shared" si="209"/>
        <v>25</v>
      </c>
      <c r="P1190" s="23" t="str">
        <f t="shared" si="208"/>
        <v>00020032Principal</v>
      </c>
    </row>
    <row r="1191" spans="1:16" ht="14.45" hidden="1">
      <c r="A1191" s="26" t="s">
        <v>633</v>
      </c>
      <c r="B1191" s="23" t="str">
        <f>IFERROR(VLOOKUP(A1191,hoja!$A$2:$E$970,4,FALSE),0)</f>
        <v>CENTRO</v>
      </c>
      <c r="C1191" s="23" t="str">
        <f>IFERROR(VLOOKUP(A1191,hoja!$A$2:$E$1370,5,FALSE),0)</f>
        <v>BOGOTÁ</v>
      </c>
      <c r="D1191" s="23" t="str">
        <f>IFERROR(VLOOKUP(A1191,hoja!A:D,3,FALSE),0)</f>
        <v>0002</v>
      </c>
      <c r="E1191" s="23" t="s">
        <v>630</v>
      </c>
      <c r="F1191" s="23" t="str">
        <f>IFERROR(VLOOKUP(E1191,hoja!$A$2:$E$970,4,FALSE),0)</f>
        <v>CENTRO</v>
      </c>
      <c r="G1191" s="23" t="str">
        <f>IFERROR(VLOOKUP(E1191,hoja!$A$2:$E$970,5,FALSE),0)</f>
        <v>SESQUILÉ</v>
      </c>
      <c r="H1191" s="103" t="str">
        <f>IFERROR(VLOOKUP(E1191,hoja!A:C,3,FALSE),0)</f>
        <v>1501</v>
      </c>
      <c r="I1191" s="24" t="str">
        <f t="shared" si="207"/>
        <v>00021501</v>
      </c>
      <c r="J1191" s="23">
        <v>1.6809722222678829</v>
      </c>
      <c r="K1191" s="23">
        <v>61.073</v>
      </c>
      <c r="L1191" s="23" t="str">
        <f t="shared" ref="L1191" si="223">IF(B1191=F1191,"REGIONAL","NACIONAL")</f>
        <v>REGIONAL</v>
      </c>
      <c r="M1191" s="23" t="s">
        <v>618</v>
      </c>
      <c r="N1191" s="23" t="str" cm="1">
        <f t="array" ref="N1191">IFERROR(IF(M1191="Principal","LES_ACTIVE",LES_INACTIVE),0)</f>
        <v>LES_ACTIVE</v>
      </c>
      <c r="O1191" s="23">
        <f t="shared" si="209"/>
        <v>25</v>
      </c>
      <c r="P1191" s="23" t="str">
        <f t="shared" si="208"/>
        <v>00021501Principal</v>
      </c>
    </row>
    <row r="1192" spans="1:16" ht="14.45" hidden="1">
      <c r="A1192" s="26" t="s">
        <v>633</v>
      </c>
      <c r="B1192" s="23" t="str">
        <f>IFERROR(VLOOKUP(A1192,hoja!$A$2:$E$970,4,FALSE),0)</f>
        <v>CENTRO</v>
      </c>
      <c r="C1192" s="23" t="str">
        <f>IFERROR(VLOOKUP(A1192,hoja!$A$2:$E$1370,5,FALSE),0)</f>
        <v>BOGOTÁ</v>
      </c>
      <c r="D1192" s="23" t="str">
        <f>IFERROR(VLOOKUP(A1192,hoja!A:D,3,FALSE),0)</f>
        <v>0002</v>
      </c>
      <c r="E1192" s="23" t="s">
        <v>751</v>
      </c>
      <c r="F1192" s="23" t="str">
        <f>IFERROR(VLOOKUP(E1192,hoja!$A$2:$E$970,4,FALSE),0)</f>
        <v>CENTRO</v>
      </c>
      <c r="G1192" s="23" t="str">
        <f>IFERROR(VLOOKUP(E1192,hoja!$A$2:$E$970,5,FALSE),0)</f>
        <v>BOGOTÁ</v>
      </c>
      <c r="H1192" s="103" t="str">
        <f>IFERROR(VLOOKUP(E1192,hoja!A:C,3,FALSE),0)</f>
        <v>0002A</v>
      </c>
      <c r="I1192" s="24" t="str">
        <f t="shared" si="207"/>
        <v>00020002A</v>
      </c>
      <c r="J1192" s="23">
        <v>0.25000000011641532</v>
      </c>
      <c r="K1192" s="23">
        <v>1.024</v>
      </c>
      <c r="L1192" s="23" t="s">
        <v>833</v>
      </c>
      <c r="M1192" s="23" t="s">
        <v>618</v>
      </c>
      <c r="N1192" s="23" t="str" cm="1">
        <f t="array" ref="N1192">IFERROR(IF(M1192="Principal","LES_ACTIVE",LES_INACTIVE),0)</f>
        <v>LES_ACTIVE</v>
      </c>
      <c r="O1192" s="23">
        <f t="shared" si="209"/>
        <v>25</v>
      </c>
      <c r="P1192" s="23" t="str">
        <f t="shared" si="208"/>
        <v>00020002APrincipal</v>
      </c>
    </row>
    <row r="1193" spans="1:16" ht="14.45" hidden="1">
      <c r="A1193" s="26" t="s">
        <v>633</v>
      </c>
      <c r="B1193" s="23" t="str">
        <f>IFERROR(VLOOKUP(A1193,hoja!$A$2:$E$970,4,FALSE),0)</f>
        <v>CENTRO</v>
      </c>
      <c r="C1193" s="23" t="str">
        <f>IFERROR(VLOOKUP(A1193,hoja!$A$2:$E$1370,5,FALSE),0)</f>
        <v>BOGOTÁ</v>
      </c>
      <c r="D1193" s="23" t="str">
        <f>IFERROR(VLOOKUP(A1193,hoja!A:D,3,FALSE),0)</f>
        <v>0002</v>
      </c>
      <c r="E1193" s="23" t="s">
        <v>633</v>
      </c>
      <c r="F1193" s="23" t="str">
        <f>IFERROR(VLOOKUP(E1193,hoja!$A$2:$E$970,4,FALSE),0)</f>
        <v>CENTRO</v>
      </c>
      <c r="G1193" s="23" t="str">
        <f>IFERROR(VLOOKUP(E1193,hoja!$A$2:$E$970,5,FALSE),0)</f>
        <v>BOGOTÁ</v>
      </c>
      <c r="H1193" s="103" t="str">
        <f>IFERROR(VLOOKUP(E1193,hoja!A:C,3,FALSE),0)</f>
        <v>0002</v>
      </c>
      <c r="I1193" s="24" t="str">
        <f t="shared" si="207"/>
        <v>00020002</v>
      </c>
      <c r="J1193" s="23">
        <v>1</v>
      </c>
      <c r="K1193" s="23">
        <v>1</v>
      </c>
      <c r="L1193" s="23" t="s">
        <v>833</v>
      </c>
      <c r="M1193" s="23" t="s">
        <v>618</v>
      </c>
      <c r="N1193" s="23" t="str" cm="1">
        <f t="array" ref="N1193">IFERROR(IF(M1193="Principal","LES_ACTIVE",LES_INACTIVE),0)</f>
        <v>LES_ACTIVE</v>
      </c>
      <c r="O1193" s="23">
        <f t="shared" si="209"/>
        <v>25</v>
      </c>
      <c r="P1193" s="23" t="str">
        <f t="shared" si="208"/>
        <v>00020002Principal</v>
      </c>
    </row>
    <row r="1194" spans="1:16" ht="14.45" hidden="1">
      <c r="A1194" s="26" t="s">
        <v>633</v>
      </c>
      <c r="B1194" s="23" t="str">
        <f>IFERROR(VLOOKUP(A1194,hoja!$A$2:$E$970,4,FALSE),0)</f>
        <v>CENTRO</v>
      </c>
      <c r="C1194" s="23" t="str">
        <f>IFERROR(VLOOKUP(A1194,hoja!$A$2:$E$1370,5,FALSE),0)</f>
        <v>BOGOTÁ</v>
      </c>
      <c r="D1194" s="23" t="str">
        <f>IFERROR(VLOOKUP(A1194,hoja!A:D,3,FALSE),0)</f>
        <v>0002</v>
      </c>
      <c r="E1194" s="23" t="s">
        <v>634</v>
      </c>
      <c r="F1194" s="23" t="str">
        <f>IFERROR(VLOOKUP(E1194,hoja!$A$2:$E$970,4,FALSE),0)</f>
        <v>CENTRO</v>
      </c>
      <c r="G1194" s="23" t="str">
        <f>IFERROR(VLOOKUP(E1194,hoja!$A$2:$E$970,5,FALSE),0)</f>
        <v>BOGOTÁ</v>
      </c>
      <c r="H1194" s="103" t="str">
        <f>IFERROR(VLOOKUP(E1194,hoja!A:C,3,FALSE),0)</f>
        <v>0011</v>
      </c>
      <c r="I1194" s="24" t="str">
        <f t="shared" si="207"/>
        <v>00020011</v>
      </c>
      <c r="J1194" s="23">
        <v>0.46444444439839572</v>
      </c>
      <c r="K1194" s="23">
        <v>8.4749999999999996</v>
      </c>
      <c r="L1194" s="23" t="s">
        <v>833</v>
      </c>
      <c r="M1194" s="23" t="s">
        <v>618</v>
      </c>
      <c r="N1194" s="23" t="str" cm="1">
        <f t="array" ref="N1194">IFERROR(IF(M1194="Principal","LES_ACTIVE",LES_INACTIVE),0)</f>
        <v>LES_ACTIVE</v>
      </c>
      <c r="O1194" s="23">
        <f t="shared" si="209"/>
        <v>25</v>
      </c>
      <c r="P1194" s="23" t="str">
        <f t="shared" si="208"/>
        <v>00020011Principal</v>
      </c>
    </row>
    <row r="1195" spans="1:16" ht="14.45" hidden="1">
      <c r="A1195" s="26" t="s">
        <v>633</v>
      </c>
      <c r="B1195" s="23" t="str">
        <f>IFERROR(VLOOKUP(A1195,hoja!$A$2:$E$970,4,FALSE),0)</f>
        <v>CENTRO</v>
      </c>
      <c r="C1195" s="23" t="str">
        <f>IFERROR(VLOOKUP(A1195,hoja!$A$2:$E$1370,5,FALSE),0)</f>
        <v>BOGOTÁ</v>
      </c>
      <c r="D1195" s="23" t="str">
        <f>IFERROR(VLOOKUP(A1195,hoja!A:D,3,FALSE),0)</f>
        <v>0002</v>
      </c>
      <c r="E1195" s="23" t="s">
        <v>686</v>
      </c>
      <c r="F1195" s="23" t="str">
        <f>IFERROR(VLOOKUP(E1195,hoja!$A$2:$E$970,4,FALSE),0)</f>
        <v>SANTANDER</v>
      </c>
      <c r="G1195" s="23" t="str">
        <f>IFERROR(VLOOKUP(E1195,hoja!$A$2:$E$970,5,FALSE),0)</f>
        <v>BARRANCABERMEJA</v>
      </c>
      <c r="H1195" s="103" t="str">
        <f>IFERROR(VLOOKUP(E1195,hoja!A:C,3,FALSE),0)</f>
        <v>0424</v>
      </c>
      <c r="I1195" s="24" t="str">
        <f t="shared" ref="I1195:I1258" si="224">D1195&amp;H1195</f>
        <v>00020424</v>
      </c>
      <c r="J1195" s="23">
        <v>28</v>
      </c>
      <c r="K1195" s="23">
        <v>431.44</v>
      </c>
      <c r="L1195" s="23" t="str">
        <f>IF(B1195=F1195,"REGIONAL","NACIONAL")</f>
        <v>NACIONAL</v>
      </c>
      <c r="M1195" s="23" t="s">
        <v>623</v>
      </c>
      <c r="N1195" s="23" t="s">
        <v>624</v>
      </c>
      <c r="O1195" s="23">
        <f t="shared" si="209"/>
        <v>16</v>
      </c>
      <c r="P1195" s="23" t="str">
        <f t="shared" si="208"/>
        <v>00020424Facatativa</v>
      </c>
    </row>
    <row r="1196" spans="1:16" ht="14.45" hidden="1">
      <c r="A1196" s="26" t="s">
        <v>633</v>
      </c>
      <c r="B1196" s="23" t="str">
        <f>IFERROR(VLOOKUP(A1196,hoja!$A$2:$E$970,4,FALSE),0)</f>
        <v>CENTRO</v>
      </c>
      <c r="C1196" s="23" t="str">
        <f>IFERROR(VLOOKUP(A1196,hoja!$A$2:$E$1370,5,FALSE),0)</f>
        <v>BOGOTÁ</v>
      </c>
      <c r="D1196" s="23" t="str">
        <f>IFERROR(VLOOKUP(A1196,hoja!A:D,3,FALSE),0)</f>
        <v>0002</v>
      </c>
      <c r="E1196" s="23" t="s">
        <v>635</v>
      </c>
      <c r="F1196" s="23" t="str">
        <f>IFERROR(VLOOKUP(E1196,hoja!$A$2:$E$970,4,FALSE),0)</f>
        <v>CENTRO</v>
      </c>
      <c r="G1196" s="23" t="str">
        <f>IFERROR(VLOOKUP(E1196,hoja!$A$2:$E$970,5,FALSE),0)</f>
        <v>BOGOTÁ</v>
      </c>
      <c r="H1196" s="103" t="str">
        <f>IFERROR(VLOOKUP(E1196,hoja!A:C,3,FALSE),0)</f>
        <v>0021</v>
      </c>
      <c r="I1196" s="24" t="str">
        <f t="shared" si="224"/>
        <v>00020021</v>
      </c>
      <c r="J1196" s="23">
        <v>0.26666666666278616</v>
      </c>
      <c r="K1196" s="23">
        <v>4.2480000000000002</v>
      </c>
      <c r="L1196" s="23" t="s">
        <v>752</v>
      </c>
      <c r="M1196" s="23" t="s">
        <v>618</v>
      </c>
      <c r="N1196" s="23" t="str" cm="1">
        <f t="array" ref="N1196">IFERROR(IF(M1196="Principal","LES_ACTIVE",LES_INACTIVE),0)</f>
        <v>LES_ACTIVE</v>
      </c>
      <c r="O1196" s="23">
        <f t="shared" si="209"/>
        <v>25</v>
      </c>
      <c r="P1196" s="23" t="str">
        <f t="shared" ref="P1196:P1259" si="225">D1196&amp;H1196&amp;M1196</f>
        <v>00020021Principal</v>
      </c>
    </row>
    <row r="1197" spans="1:16" ht="14.45" hidden="1">
      <c r="A1197" s="26" t="s">
        <v>633</v>
      </c>
      <c r="B1197" s="23" t="str">
        <f>IFERROR(VLOOKUP(A1197,hoja!$A$2:$E$970,4,FALSE),0)</f>
        <v>CENTRO</v>
      </c>
      <c r="C1197" s="23" t="str">
        <f>IFERROR(VLOOKUP(A1197,hoja!$A$2:$E$1370,5,FALSE),0)</f>
        <v>BOGOTÁ</v>
      </c>
      <c r="D1197" s="23" t="str">
        <f>IFERROR(VLOOKUP(A1197,hoja!A:D,3,FALSE),0)</f>
        <v>0002</v>
      </c>
      <c r="E1197" s="23" t="s">
        <v>731</v>
      </c>
      <c r="F1197" s="23" t="str">
        <f>IFERROR(VLOOKUP(E1197,hoja!$A$2:$E$970,4,FALSE),0)</f>
        <v>SANTANDER</v>
      </c>
      <c r="G1197" s="23" t="str">
        <f>IFERROR(VLOOKUP(E1197,hoja!$A$2:$E$970,5,FALSE),0)</f>
        <v>CÚCUTA</v>
      </c>
      <c r="H1197" s="103" t="str">
        <f>IFERROR(VLOOKUP(E1197,hoja!A:C,3,FALSE),0)</f>
        <v>0438</v>
      </c>
      <c r="I1197" s="24" t="str">
        <f t="shared" si="224"/>
        <v>00020438</v>
      </c>
      <c r="J1197" s="23">
        <v>44</v>
      </c>
      <c r="K1197" s="23">
        <v>635</v>
      </c>
      <c r="L1197" s="23" t="str">
        <f>IF(B1197=F1197,"REGIONAL","NACIONAL")</f>
        <v>NACIONAL</v>
      </c>
      <c r="M1197" s="23" t="s">
        <v>618</v>
      </c>
      <c r="N1197" s="23" t="str" cm="1">
        <f t="array" ref="N1197">IFERROR(IF(M1197="Principal","LES_ACTIVE",LES_INACTIVE),0)</f>
        <v>LES_ACTIVE</v>
      </c>
      <c r="O1197" s="23">
        <f t="shared" ref="O1197:O1258" si="226">IF(K1197&lt;=250,25,IF(K1197&lt;=500,16,IF(K1197&lt;=800,12,IF(K1197&lt;=1100,8,IF(K1197&lt;=1400,6,IF(K1197&lt;=1700,5))))))</f>
        <v>12</v>
      </c>
      <c r="P1197" s="23" t="str">
        <f t="shared" si="225"/>
        <v>00020438Principal</v>
      </c>
    </row>
    <row r="1198" spans="1:16" ht="14.45" hidden="1">
      <c r="A1198" s="26" t="s">
        <v>633</v>
      </c>
      <c r="B1198" s="23" t="str">
        <f>IFERROR(VLOOKUP(A1198,hoja!$A$2:$E$970,4,FALSE),0)</f>
        <v>CENTRO</v>
      </c>
      <c r="C1198" s="23" t="str">
        <f>IFERROR(VLOOKUP(A1198,hoja!$A$2:$E$1370,5,FALSE),0)</f>
        <v>BOGOTÁ</v>
      </c>
      <c r="D1198" s="23" t="str">
        <f>IFERROR(VLOOKUP(A1198,hoja!A:D,3,FALSE),0)</f>
        <v>0002</v>
      </c>
      <c r="E1198" s="23" t="s">
        <v>636</v>
      </c>
      <c r="F1198" s="23" t="str">
        <f>IFERROR(VLOOKUP(E1198,hoja!$A$2:$E$970,4,FALSE),0)</f>
        <v>CENTRO</v>
      </c>
      <c r="G1198" s="23" t="str">
        <f>IFERROR(VLOOKUP(E1198,hoja!$A$2:$E$970,5,FALSE),0)</f>
        <v>DUITAMA</v>
      </c>
      <c r="H1198" s="103" t="str">
        <f>IFERROR(VLOOKUP(E1198,hoja!A:C,3,FALSE),0)</f>
        <v>0441</v>
      </c>
      <c r="I1198" s="24" t="str">
        <f t="shared" si="224"/>
        <v>00020441</v>
      </c>
      <c r="J1198" s="23">
        <v>15.46666666661622</v>
      </c>
      <c r="K1198" s="23">
        <v>203.93899999999999</v>
      </c>
      <c r="L1198" s="23" t="str">
        <f t="shared" ref="L1198:L1206" si="227">IF(B1198=F1198,"REGIONAL","NACIONAL")</f>
        <v>REGIONAL</v>
      </c>
      <c r="M1198" s="23" t="s">
        <v>618</v>
      </c>
      <c r="N1198" s="23" t="str" cm="1">
        <f t="array" ref="N1198">IFERROR(IF(M1198="Principal","LES_ACTIVE",LES_INACTIVE),0)</f>
        <v>LES_ACTIVE</v>
      </c>
      <c r="O1198" s="23">
        <f t="shared" si="226"/>
        <v>25</v>
      </c>
      <c r="P1198" s="23" t="str">
        <f t="shared" si="225"/>
        <v>00020441Principal</v>
      </c>
    </row>
    <row r="1199" spans="1:16" ht="14.45" hidden="1">
      <c r="A1199" s="26" t="s">
        <v>633</v>
      </c>
      <c r="B1199" s="23" t="str">
        <f>IFERROR(VLOOKUP(A1199,hoja!$A$2:$E$970,4,FALSE),0)</f>
        <v>CENTRO</v>
      </c>
      <c r="C1199" s="23" t="str">
        <f>IFERROR(VLOOKUP(A1199,hoja!$A$2:$E$1370,5,FALSE),0)</f>
        <v>BOGOTÁ</v>
      </c>
      <c r="D1199" s="23" t="str">
        <f>IFERROR(VLOOKUP(A1199,hoja!A:D,3,FALSE),0)</f>
        <v>0002</v>
      </c>
      <c r="E1199" s="23" t="s">
        <v>732</v>
      </c>
      <c r="F1199" s="23" t="str">
        <f>IFERROR(VLOOKUP(E1199,hoja!$A$2:$E$970,4,FALSE),0)</f>
        <v>CENTRO</v>
      </c>
      <c r="G1199" s="23" t="str">
        <f>IFERROR(VLOOKUP(E1199,hoja!$A$2:$E$970,5,FALSE),0)</f>
        <v>IBAGUÉ</v>
      </c>
      <c r="H1199" s="103" t="str">
        <f>IFERROR(VLOOKUP(E1199,hoja!A:C,3,FALSE),0)</f>
        <v>0389</v>
      </c>
      <c r="I1199" s="24" t="str">
        <f t="shared" si="224"/>
        <v>00020389</v>
      </c>
      <c r="J1199" s="23">
        <v>4.2805555554223247</v>
      </c>
      <c r="K1199" s="23">
        <v>171.65100000000001</v>
      </c>
      <c r="L1199" s="23" t="str">
        <f t="shared" si="227"/>
        <v>REGIONAL</v>
      </c>
      <c r="M1199" s="23" t="s">
        <v>618</v>
      </c>
      <c r="N1199" s="23" t="str" cm="1">
        <f t="array" ref="N1199">IFERROR(IF(M1199="Principal","LES_ACTIVE",LES_INACTIVE),0)</f>
        <v>LES_ACTIVE</v>
      </c>
      <c r="O1199" s="23">
        <f t="shared" si="226"/>
        <v>25</v>
      </c>
      <c r="P1199" s="23" t="str">
        <f t="shared" si="225"/>
        <v>00020389Principal</v>
      </c>
    </row>
    <row r="1200" spans="1:16" ht="14.45" hidden="1">
      <c r="A1200" s="26" t="s">
        <v>633</v>
      </c>
      <c r="B1200" s="23" t="str">
        <f>IFERROR(VLOOKUP(A1200,hoja!$A$2:$E$970,4,FALSE),0)</f>
        <v>CENTRO</v>
      </c>
      <c r="C1200" s="23" t="str">
        <f>IFERROR(VLOOKUP(A1200,hoja!$A$2:$E$1370,5,FALSE),0)</f>
        <v>BOGOTÁ</v>
      </c>
      <c r="D1200" s="23" t="str">
        <f>IFERROR(VLOOKUP(A1200,hoja!A:D,3,FALSE),0)</f>
        <v>0002</v>
      </c>
      <c r="E1200" s="23" t="s">
        <v>667</v>
      </c>
      <c r="F1200" s="23" t="str">
        <f>IFERROR(VLOOKUP(E1200,hoja!$A$2:$E$970,4,FALSE),0)</f>
        <v>COSTA</v>
      </c>
      <c r="G1200" s="23" t="str">
        <f>IFERROR(VLOOKUP(E1200,hoja!$A$2:$E$970,5,FALSE),0)</f>
        <v>MONTERÍA</v>
      </c>
      <c r="H1200" s="103" t="str">
        <f>IFERROR(VLOOKUP(E1200,hoja!A:C,3,FALSE),0)</f>
        <v>0381</v>
      </c>
      <c r="I1200" s="24" t="str">
        <f t="shared" si="224"/>
        <v>00020381</v>
      </c>
      <c r="J1200" s="23">
        <v>45</v>
      </c>
      <c r="K1200" s="23">
        <v>804</v>
      </c>
      <c r="L1200" s="23" t="str">
        <f>IF(B1200=F1200,"REGIONAL","NACIONAL")</f>
        <v>NACIONAL</v>
      </c>
      <c r="M1200" s="23" t="s">
        <v>621</v>
      </c>
      <c r="N1200" s="23" t="s">
        <v>622</v>
      </c>
      <c r="O1200" s="23">
        <f t="shared" si="226"/>
        <v>8</v>
      </c>
      <c r="P1200" s="23" t="str">
        <f t="shared" si="225"/>
        <v>00020381La vega</v>
      </c>
    </row>
    <row r="1201" spans="1:16" ht="14.45" hidden="1">
      <c r="A1201" s="26" t="s">
        <v>633</v>
      </c>
      <c r="B1201" s="23" t="str">
        <f>IFERROR(VLOOKUP(A1201,hoja!$A$2:$E$970,4,FALSE),0)</f>
        <v>CENTRO</v>
      </c>
      <c r="C1201" s="23" t="str">
        <f>IFERROR(VLOOKUP(A1201,hoja!$A$2:$E$1370,5,FALSE),0)</f>
        <v>BOGOTÁ</v>
      </c>
      <c r="D1201" s="23" t="str">
        <f>IFERROR(VLOOKUP(A1201,hoja!A:D,3,FALSE),0)</f>
        <v>0002</v>
      </c>
      <c r="E1201" s="23" t="s">
        <v>679</v>
      </c>
      <c r="F1201" s="23" t="str">
        <f>IFERROR(VLOOKUP(E1201,hoja!$A$2:$E$970,4,FALSE),0)</f>
        <v>CENTRO</v>
      </c>
      <c r="G1201" s="23" t="str">
        <f>IFERROR(VLOOKUP(E1201,hoja!$A$2:$E$970,5,FALSE),0)</f>
        <v>NEIVA</v>
      </c>
      <c r="H1201" s="103" t="str">
        <f>IFERROR(VLOOKUP(E1201,hoja!A:C,3,FALSE),0)</f>
        <v>0385</v>
      </c>
      <c r="I1201" s="24" t="str">
        <f t="shared" si="224"/>
        <v>00020385</v>
      </c>
      <c r="J1201" s="23">
        <v>21.549999999959255</v>
      </c>
      <c r="K1201" s="23">
        <v>309</v>
      </c>
      <c r="L1201" s="23" t="str">
        <f t="shared" si="227"/>
        <v>REGIONAL</v>
      </c>
      <c r="M1201" s="23" t="s">
        <v>618</v>
      </c>
      <c r="N1201" s="23" t="str" cm="1">
        <f t="array" ref="N1201">IFERROR(IF(M1201="Principal","LES_ACTIVE",LES_INACTIVE),0)</f>
        <v>LES_ACTIVE</v>
      </c>
      <c r="O1201" s="23">
        <f t="shared" si="226"/>
        <v>16</v>
      </c>
      <c r="P1201" s="23" t="str">
        <f t="shared" si="225"/>
        <v>00020385Principal</v>
      </c>
    </row>
    <row r="1202" spans="1:16" ht="14.45" hidden="1">
      <c r="A1202" s="26" t="s">
        <v>633</v>
      </c>
      <c r="B1202" s="23" t="str">
        <f>IFERROR(VLOOKUP(A1202,hoja!$A$2:$E$970,4,FALSE),0)</f>
        <v>CENTRO</v>
      </c>
      <c r="C1202" s="23" t="str">
        <f>IFERROR(VLOOKUP(A1202,hoja!$A$2:$E$1370,5,FALSE),0)</f>
        <v>BOGOTÁ</v>
      </c>
      <c r="D1202" s="23" t="str">
        <f>IFERROR(VLOOKUP(A1202,hoja!A:D,3,FALSE),0)</f>
        <v>0002</v>
      </c>
      <c r="E1202" s="23" t="s">
        <v>733</v>
      </c>
      <c r="F1202" s="23" t="str">
        <f>IFERROR(VLOOKUP(E1202,hoja!$A$2:$E$970,4,FALSE),0)</f>
        <v>OCCIDENTE</v>
      </c>
      <c r="G1202" s="23" t="str">
        <f>IFERROR(VLOOKUP(E1202,hoja!$A$2:$E$970,5,FALSE),0)</f>
        <v>PASTO</v>
      </c>
      <c r="H1202" s="103" t="str">
        <f>IFERROR(VLOOKUP(E1202,hoja!A:C,3,FALSE),0)</f>
        <v>0395</v>
      </c>
      <c r="I1202" s="24" t="str">
        <f t="shared" si="224"/>
        <v>00020395</v>
      </c>
      <c r="J1202" s="23">
        <v>77</v>
      </c>
      <c r="K1202" s="23">
        <v>880.75</v>
      </c>
      <c r="L1202" s="23" t="str">
        <f>IF(B1202=F1202,"REGIONAL","NACIONAL")</f>
        <v>NACIONAL</v>
      </c>
      <c r="M1202" s="23" t="s">
        <v>618</v>
      </c>
      <c r="N1202" s="23" t="str" cm="1">
        <f t="array" ref="N1202">IFERROR(IF(M1202="Principal","LES_ACTIVE",LES_INACTIVE),0)</f>
        <v>LES_ACTIVE</v>
      </c>
      <c r="O1202" s="23">
        <f t="shared" si="226"/>
        <v>8</v>
      </c>
      <c r="P1202" s="23" t="str">
        <f t="shared" si="225"/>
        <v>00020395Principal</v>
      </c>
    </row>
    <row r="1203" spans="1:16" ht="14.45" hidden="1">
      <c r="A1203" s="26" t="s">
        <v>633</v>
      </c>
      <c r="B1203" s="23" t="str">
        <f>IFERROR(VLOOKUP(A1203,hoja!$A$2:$E$970,4,FALSE),0)</f>
        <v>CENTRO</v>
      </c>
      <c r="C1203" s="23" t="str">
        <f>IFERROR(VLOOKUP(A1203,hoja!$A$2:$E$1370,5,FALSE),0)</f>
        <v>BOGOTÁ</v>
      </c>
      <c r="D1203" s="23" t="str">
        <f>IFERROR(VLOOKUP(A1203,hoja!A:D,3,FALSE),0)</f>
        <v>0002</v>
      </c>
      <c r="E1203" s="23" t="s">
        <v>637</v>
      </c>
      <c r="F1203" s="23" t="str">
        <f>IFERROR(VLOOKUP(E1203,hoja!$A$2:$E$970,4,FALSE),0)</f>
        <v>SANTANDER</v>
      </c>
      <c r="G1203" s="23" t="str">
        <f>IFERROR(VLOOKUP(E1203,hoja!$A$2:$E$970,5,FALSE),0)</f>
        <v>PIEDECUESTA</v>
      </c>
      <c r="H1203" s="103" t="str">
        <f>IFERROR(VLOOKUP(E1203,hoja!A:C,3,FALSE),0)</f>
        <v>0422</v>
      </c>
      <c r="I1203" s="24" t="str">
        <f t="shared" si="224"/>
        <v>00020422</v>
      </c>
      <c r="J1203" s="23">
        <v>25.179722222266719</v>
      </c>
      <c r="K1203" s="23">
        <v>402</v>
      </c>
      <c r="L1203" s="23" t="str">
        <f t="shared" ref="L1203:L1204" si="228">IF(B1203=F1203,"REGIONAL","NACIONAL")</f>
        <v>NACIONAL</v>
      </c>
      <c r="M1203" s="23" t="s">
        <v>618</v>
      </c>
      <c r="N1203" s="23" t="str" cm="1">
        <f t="array" ref="N1203">IFERROR(IF(M1203="Principal","LES_ACTIVE",LES_INACTIVE),0)</f>
        <v>LES_ACTIVE</v>
      </c>
      <c r="O1203" s="23">
        <f t="shared" si="226"/>
        <v>16</v>
      </c>
      <c r="P1203" s="23" t="str">
        <f t="shared" si="225"/>
        <v>00020422Principal</v>
      </c>
    </row>
    <row r="1204" spans="1:16" ht="14.45" hidden="1">
      <c r="A1204" s="26" t="s">
        <v>633</v>
      </c>
      <c r="B1204" s="23" t="str">
        <f>IFERROR(VLOOKUP(A1204,hoja!$A$2:$E$970,4,FALSE),0)</f>
        <v>CENTRO</v>
      </c>
      <c r="C1204" s="23" t="str">
        <f>IFERROR(VLOOKUP(A1204,hoja!$A$2:$E$1370,5,FALSE),0)</f>
        <v>BOGOTÁ</v>
      </c>
      <c r="D1204" s="23" t="str">
        <f>IFERROR(VLOOKUP(A1204,hoja!A:D,3,FALSE),0)</f>
        <v>0002</v>
      </c>
      <c r="E1204" s="23" t="s">
        <v>668</v>
      </c>
      <c r="F1204" s="23" t="str">
        <f>IFERROR(VLOOKUP(E1204,hoja!$A$2:$E$970,4,FALSE),0)</f>
        <v>COSTA</v>
      </c>
      <c r="G1204" s="23" t="str">
        <f>IFERROR(VLOOKUP(E1204,hoja!$A$2:$E$970,5,FALSE),0)</f>
        <v>VALLEDUPAR</v>
      </c>
      <c r="H1204" s="103" t="str">
        <f>IFERROR(VLOOKUP(E1204,hoja!A:C,3,FALSE),0)</f>
        <v>0447</v>
      </c>
      <c r="I1204" s="24" t="str">
        <f t="shared" si="224"/>
        <v>00020447</v>
      </c>
      <c r="J1204" s="23">
        <v>43</v>
      </c>
      <c r="K1204" s="23">
        <v>862.65</v>
      </c>
      <c r="L1204" s="23" t="str">
        <f t="shared" si="228"/>
        <v>NACIONAL</v>
      </c>
      <c r="M1204" s="23" t="s">
        <v>623</v>
      </c>
      <c r="N1204" s="23" t="s">
        <v>624</v>
      </c>
      <c r="O1204" s="23">
        <f t="shared" si="226"/>
        <v>8</v>
      </c>
      <c r="P1204" s="23" t="str">
        <f t="shared" si="225"/>
        <v>00020447Facatativa</v>
      </c>
    </row>
    <row r="1205" spans="1:16" ht="14.45" hidden="1">
      <c r="A1205" s="26" t="s">
        <v>633</v>
      </c>
      <c r="B1205" s="23" t="str">
        <f>IFERROR(VLOOKUP(A1205,hoja!$A$2:$E$970,4,FALSE),0)</f>
        <v>CENTRO</v>
      </c>
      <c r="C1205" s="23" t="str">
        <f>IFERROR(VLOOKUP(A1205,hoja!$A$2:$E$1370,5,FALSE),0)</f>
        <v>BOGOTÁ</v>
      </c>
      <c r="D1205" s="23" t="str">
        <f>IFERROR(VLOOKUP(A1205,hoja!A:D,3,FALSE),0)</f>
        <v>0002</v>
      </c>
      <c r="E1205" s="23" t="s">
        <v>681</v>
      </c>
      <c r="F1205" s="23" t="str">
        <f>IFERROR(VLOOKUP(E1205,hoja!$A$2:$E$970,4,FALSE),0)</f>
        <v>CENTRO</v>
      </c>
      <c r="G1205" s="23" t="str">
        <f>IFERROR(VLOOKUP(E1205,hoja!$A$2:$E$970,5,FALSE),0)</f>
        <v>VILLAVICENCIO</v>
      </c>
      <c r="H1205" s="103" t="str">
        <f>IFERROR(VLOOKUP(E1205,hoja!A:C,3,FALSE),0)</f>
        <v>0393</v>
      </c>
      <c r="I1205" s="24" t="str">
        <f t="shared" si="224"/>
        <v>00020393</v>
      </c>
      <c r="J1205" s="23">
        <v>5.438333333353512</v>
      </c>
      <c r="K1205" s="23">
        <v>122.78100000000001</v>
      </c>
      <c r="L1205" s="23" t="str">
        <f t="shared" si="227"/>
        <v>REGIONAL</v>
      </c>
      <c r="M1205" s="23" t="s">
        <v>618</v>
      </c>
      <c r="N1205" s="23" t="str" cm="1">
        <f t="array" ref="N1205">IFERROR(IF(M1205="Principal","LES_ACTIVE",LES_INACTIVE),0)</f>
        <v>LES_ACTIVE</v>
      </c>
      <c r="O1205" s="23">
        <f t="shared" si="226"/>
        <v>25</v>
      </c>
      <c r="P1205" s="23" t="str">
        <f t="shared" si="225"/>
        <v>00020393Principal</v>
      </c>
    </row>
    <row r="1206" spans="1:16" ht="14.45" hidden="1">
      <c r="A1206" s="26" t="s">
        <v>633</v>
      </c>
      <c r="B1206" s="23" t="str">
        <f>IFERROR(VLOOKUP(A1206,hoja!$A$2:$E$970,4,FALSE),0)</f>
        <v>CENTRO</v>
      </c>
      <c r="C1206" s="23" t="str">
        <f>IFERROR(VLOOKUP(A1206,hoja!$A$2:$E$1370,5,FALSE),0)</f>
        <v>BOGOTÁ</v>
      </c>
      <c r="D1206" s="23" t="str">
        <f>IFERROR(VLOOKUP(A1206,hoja!A:D,3,FALSE),0)</f>
        <v>0002</v>
      </c>
      <c r="E1206" s="23" t="s">
        <v>336</v>
      </c>
      <c r="F1206" s="23" t="str">
        <f>IFERROR(VLOOKUP(E1206,hoja!$A$2:$E$970,4,FALSE),0)</f>
        <v>CENTRO</v>
      </c>
      <c r="G1206" s="23" t="str">
        <f>IFERROR(VLOOKUP(E1206,hoja!$A$2:$E$970,5,FALSE),0)</f>
        <v>MOSQUERA</v>
      </c>
      <c r="H1206" s="103" t="str">
        <f>IFERROR(VLOOKUP(E1206,hoja!A:C,3,FALSE),0)</f>
        <v>10216</v>
      </c>
      <c r="I1206" s="24" t="str">
        <f t="shared" si="224"/>
        <v>000210216</v>
      </c>
      <c r="K1206" s="23">
        <v>24.7</v>
      </c>
      <c r="L1206" s="23" t="str">
        <f t="shared" si="227"/>
        <v>REGIONAL</v>
      </c>
      <c r="M1206" s="23" t="s">
        <v>618</v>
      </c>
      <c r="N1206" s="23" t="str" cm="1">
        <f t="array" ref="N1206">IFERROR(IF(M1206="Principal","LES_ACTIVE",LES_INACTIVE),0)</f>
        <v>LES_ACTIVE</v>
      </c>
      <c r="O1206" s="23">
        <f t="shared" si="226"/>
        <v>25</v>
      </c>
      <c r="P1206" s="23" t="str">
        <f t="shared" si="225"/>
        <v>000210216Principal</v>
      </c>
    </row>
    <row r="1207" spans="1:16" ht="14.45" hidden="1">
      <c r="A1207" s="26" t="s">
        <v>633</v>
      </c>
      <c r="B1207" s="23" t="str">
        <f>IFERROR(VLOOKUP(A1207,hoja!$A$2:$E$970,4,FALSE),0)</f>
        <v>CENTRO</v>
      </c>
      <c r="C1207" s="23" t="str">
        <f>IFERROR(VLOOKUP(A1207,hoja!$A$2:$E$1370,5,FALSE),0)</f>
        <v>BOGOTÁ</v>
      </c>
      <c r="D1207" s="23" t="str">
        <f>IFERROR(VLOOKUP(A1207,hoja!A:D,3,FALSE),0)</f>
        <v>0002</v>
      </c>
      <c r="E1207" s="23" t="s">
        <v>653</v>
      </c>
      <c r="F1207" s="23" t="str">
        <f>IFERROR(VLOOKUP(E1207,hoja!$A$2:$E$970,4,FALSE),0)</f>
        <v>CENTRO</v>
      </c>
      <c r="G1207" s="23" t="str">
        <f>IFERROR(VLOOKUP(E1207,hoja!$A$2:$E$970,5,FALSE),0)</f>
        <v>MADRID</v>
      </c>
      <c r="H1207" s="103" t="str">
        <f>IFERROR(VLOOKUP(E1207,hoja!A:C,3,FALSE),0)</f>
        <v>2023</v>
      </c>
      <c r="I1207" s="24" t="str">
        <f t="shared" si="224"/>
        <v>00022023</v>
      </c>
      <c r="J1207" s="23">
        <v>0.90833333332557231</v>
      </c>
      <c r="K1207" s="23">
        <v>30.076499999999999</v>
      </c>
      <c r="L1207" s="23" t="s">
        <v>752</v>
      </c>
      <c r="M1207" s="23" t="s">
        <v>618</v>
      </c>
      <c r="N1207" s="23" t="str" cm="1">
        <f t="array" ref="N1207">IFERROR(IF(M1207="Principal","LES_ACTIVE",LES_INACTIVE),0)</f>
        <v>LES_ACTIVE</v>
      </c>
      <c r="O1207" s="23">
        <f t="shared" si="226"/>
        <v>25</v>
      </c>
      <c r="P1207" s="23" t="str">
        <f t="shared" si="225"/>
        <v>00022023Principal</v>
      </c>
    </row>
    <row r="1208" spans="1:16" ht="14.45" hidden="1">
      <c r="A1208" s="26" t="s">
        <v>633</v>
      </c>
      <c r="B1208" s="23" t="str">
        <f>IFERROR(VLOOKUP(A1208,hoja!$A$2:$E$970,4,FALSE),0)</f>
        <v>CENTRO</v>
      </c>
      <c r="C1208" s="23" t="str">
        <f>IFERROR(VLOOKUP(A1208,hoja!$A$2:$E$1370,5,FALSE),0)</f>
        <v>BOGOTÁ</v>
      </c>
      <c r="D1208" s="23" t="str">
        <f>IFERROR(VLOOKUP(A1208,hoja!A:D,3,FALSE),0)</f>
        <v>0002</v>
      </c>
      <c r="E1208" s="23" t="s">
        <v>641</v>
      </c>
      <c r="F1208" s="23" t="str">
        <f>IFERROR(VLOOKUP(E1208,hoja!$A$2:$E$970,4,FALSE),0)</f>
        <v>ANTIOQUIA</v>
      </c>
      <c r="G1208" s="23" t="str">
        <f>IFERROR(VLOOKUP(E1208,hoja!$A$2:$E$970,5,FALSE),0)</f>
        <v>MEDELLÍN</v>
      </c>
      <c r="H1208" s="103" t="str">
        <f>IFERROR(VLOOKUP(E1208,hoja!A:C,3,FALSE),0)</f>
        <v>0079</v>
      </c>
      <c r="I1208" s="24" t="str">
        <f t="shared" si="224"/>
        <v>00020079</v>
      </c>
      <c r="J1208" s="23">
        <v>23.635277777910233</v>
      </c>
      <c r="K1208" s="23">
        <v>423.97500000000002</v>
      </c>
      <c r="L1208" s="23" t="str">
        <f>IF(B1208=F1208,"REGIONAL","NACIONAL")</f>
        <v>NACIONAL</v>
      </c>
      <c r="M1208" s="23" t="s">
        <v>623</v>
      </c>
      <c r="N1208" s="23" t="s">
        <v>624</v>
      </c>
      <c r="O1208" s="23">
        <f t="shared" si="226"/>
        <v>16</v>
      </c>
      <c r="P1208" s="23" t="str">
        <f t="shared" si="225"/>
        <v>00020079Facatativa</v>
      </c>
    </row>
    <row r="1209" spans="1:16" ht="14.45" hidden="1">
      <c r="A1209" s="26" t="s">
        <v>633</v>
      </c>
      <c r="B1209" s="23" t="str">
        <f>IFERROR(VLOOKUP(A1209,hoja!$A$2:$E$970,4,FALSE),0)</f>
        <v>CENTRO</v>
      </c>
      <c r="C1209" s="23" t="str">
        <f>IFERROR(VLOOKUP(A1209,hoja!$A$2:$E$1370,5,FALSE),0)</f>
        <v>BOGOTÁ</v>
      </c>
      <c r="D1209" s="23" t="str">
        <f>IFERROR(VLOOKUP(A1209,hoja!A:D,3,FALSE),0)</f>
        <v>0002</v>
      </c>
      <c r="E1209" s="23" t="s">
        <v>670</v>
      </c>
      <c r="F1209" s="23" t="str">
        <f>IFERROR(VLOOKUP(E1209,hoja!$A$2:$E$970,4,FALSE),0)</f>
        <v>OCCIDENTE</v>
      </c>
      <c r="G1209" s="23" t="str">
        <f>IFERROR(VLOOKUP(E1209,hoja!$A$2:$E$970,5,FALSE),0)</f>
        <v>PEREIRA</v>
      </c>
      <c r="H1209" s="103" t="str">
        <f>IFERROR(VLOOKUP(E1209,hoja!A:C,3,FALSE),0)</f>
        <v>0134</v>
      </c>
      <c r="I1209" s="24" t="str">
        <f t="shared" si="224"/>
        <v>00020134</v>
      </c>
      <c r="J1209" s="23">
        <v>23.183333333290648</v>
      </c>
      <c r="K1209" s="23">
        <v>317.60300000000001</v>
      </c>
      <c r="L1209" s="23" t="str">
        <f t="shared" ref="L1209:L1217" si="229">IF(B1209=F1209,"REGIONAL","NACIONAL")</f>
        <v>NACIONAL</v>
      </c>
      <c r="M1209" s="23" t="s">
        <v>618</v>
      </c>
      <c r="N1209" s="23" t="str" cm="1">
        <f t="array" ref="N1209">IFERROR(IF(M1209="Principal","LES_ACTIVE",LES_INACTIVE),0)</f>
        <v>LES_ACTIVE</v>
      </c>
      <c r="O1209" s="23">
        <f t="shared" si="226"/>
        <v>16</v>
      </c>
      <c r="P1209" s="23" t="str">
        <f t="shared" si="225"/>
        <v>00020134Principal</v>
      </c>
    </row>
    <row r="1210" spans="1:16" ht="14.45" hidden="1">
      <c r="A1210" s="26" t="s">
        <v>633</v>
      </c>
      <c r="B1210" s="23" t="str">
        <f>IFERROR(VLOOKUP(A1210,hoja!$A$2:$E$970,4,FALSE),0)</f>
        <v>CENTRO</v>
      </c>
      <c r="C1210" s="23" t="str">
        <f>IFERROR(VLOOKUP(A1210,hoja!$A$2:$E$1370,5,FALSE),0)</f>
        <v>BOGOTÁ</v>
      </c>
      <c r="D1210" s="23" t="str">
        <f>IFERROR(VLOOKUP(A1210,hoja!A:D,3,FALSE),0)</f>
        <v>0002</v>
      </c>
      <c r="E1210" s="23" t="s">
        <v>642</v>
      </c>
      <c r="F1210" s="23" t="str">
        <f>IFERROR(VLOOKUP(E1210,hoja!$A$2:$E$970,4,FALSE),0)</f>
        <v>COSTA</v>
      </c>
      <c r="G1210" s="23" t="str">
        <f>IFERROR(VLOOKUP(E1210,hoja!$A$2:$E$970,5,FALSE),0)</f>
        <v>BARRANQUILLA</v>
      </c>
      <c r="H1210" s="103" t="str">
        <f>IFERROR(VLOOKUP(E1210,hoja!A:C,3,FALSE),0)</f>
        <v>0111</v>
      </c>
      <c r="I1210" s="24" t="str">
        <f t="shared" si="224"/>
        <v>00020111</v>
      </c>
      <c r="J1210" s="23">
        <v>30.196944444556721</v>
      </c>
      <c r="K1210" s="23">
        <v>1011</v>
      </c>
      <c r="L1210" s="23" t="str">
        <f t="shared" si="229"/>
        <v>NACIONAL</v>
      </c>
      <c r="M1210" s="23" t="s">
        <v>623</v>
      </c>
      <c r="N1210" s="23" t="s">
        <v>624</v>
      </c>
      <c r="O1210" s="23">
        <f t="shared" si="226"/>
        <v>8</v>
      </c>
      <c r="P1210" s="23" t="str">
        <f t="shared" si="225"/>
        <v>00020111Facatativa</v>
      </c>
    </row>
    <row r="1211" spans="1:16" ht="14.45" hidden="1">
      <c r="A1211" s="26" t="s">
        <v>633</v>
      </c>
      <c r="B1211" s="23" t="str">
        <f>IFERROR(VLOOKUP(A1211,hoja!$A$2:$E$970,4,FALSE),0)</f>
        <v>CENTRO</v>
      </c>
      <c r="C1211" s="23" t="str">
        <f>IFERROR(VLOOKUP(A1211,hoja!$A$2:$E$1370,5,FALSE),0)</f>
        <v>BOGOTÁ</v>
      </c>
      <c r="D1211" s="23" t="str">
        <f>IFERROR(VLOOKUP(A1211,hoja!A:D,3,FALSE),0)</f>
        <v>0002</v>
      </c>
      <c r="E1211" s="23" t="s">
        <v>642</v>
      </c>
      <c r="F1211" s="23" t="str">
        <f>IFERROR(VLOOKUP(E1211,hoja!$A$2:$E$970,4,FALSE),0)</f>
        <v>COSTA</v>
      </c>
      <c r="G1211" s="23" t="str">
        <f>IFERROR(VLOOKUP(E1211,hoja!$A$2:$E$970,5,FALSE),0)</f>
        <v>BARRANQUILLA</v>
      </c>
      <c r="H1211" s="103" t="str">
        <f>IFERROR(VLOOKUP(E1211,hoja!A:C,3,FALSE),0)</f>
        <v>0111</v>
      </c>
      <c r="I1211" s="24" t="str">
        <f t="shared" si="224"/>
        <v>00020111</v>
      </c>
      <c r="K1211" s="23">
        <v>973</v>
      </c>
      <c r="L1211" s="23" t="str">
        <f t="shared" si="229"/>
        <v>NACIONAL</v>
      </c>
      <c r="M1211" s="23" t="s">
        <v>674</v>
      </c>
      <c r="N1211" s="23" t="s">
        <v>624</v>
      </c>
      <c r="O1211" s="23">
        <f t="shared" si="226"/>
        <v>8</v>
      </c>
      <c r="P1211" s="23" t="str">
        <f t="shared" si="225"/>
        <v>00020111La Vega</v>
      </c>
    </row>
    <row r="1212" spans="1:16" ht="14.45" hidden="1">
      <c r="A1212" s="26" t="s">
        <v>633</v>
      </c>
      <c r="B1212" s="23" t="str">
        <f>IFERROR(VLOOKUP(A1212,hoja!$A$2:$E$970,4,FALSE),0)</f>
        <v>CENTRO</v>
      </c>
      <c r="C1212" s="23" t="str">
        <f>IFERROR(VLOOKUP(A1212,hoja!$A$2:$E$1370,5,FALSE),0)</f>
        <v>BOGOTÁ</v>
      </c>
      <c r="D1212" s="23" t="str">
        <f>IFERROR(VLOOKUP(A1212,hoja!A:D,3,FALSE),0)</f>
        <v>0002</v>
      </c>
      <c r="E1212" s="23" t="s">
        <v>642</v>
      </c>
      <c r="F1212" s="23" t="str">
        <f>IFERROR(VLOOKUP(E1212,hoja!$A$2:$E$970,4,FALSE),0)</f>
        <v>COSTA</v>
      </c>
      <c r="G1212" s="23" t="str">
        <f>IFERROR(VLOOKUP(E1212,hoja!$A$2:$E$970,5,FALSE),0)</f>
        <v>BARRANQUILLA</v>
      </c>
      <c r="H1212" s="103" t="str">
        <f>IFERROR(VLOOKUP(E1212,hoja!A:C,3,FALSE),0)</f>
        <v>0111</v>
      </c>
      <c r="I1212" s="24" t="str">
        <f t="shared" si="224"/>
        <v>00020111</v>
      </c>
      <c r="K1212" s="23">
        <v>993</v>
      </c>
      <c r="L1212" s="23" t="str">
        <f t="shared" si="229"/>
        <v>NACIONAL</v>
      </c>
      <c r="M1212" s="23" t="s">
        <v>643</v>
      </c>
      <c r="N1212" s="23" t="s">
        <v>622</v>
      </c>
      <c r="O1212" s="23">
        <f t="shared" si="226"/>
        <v>8</v>
      </c>
      <c r="P1212" s="23" t="str">
        <f t="shared" si="225"/>
        <v>00020111Piedecuesta</v>
      </c>
    </row>
    <row r="1213" spans="1:16" ht="14.45" hidden="1">
      <c r="A1213" s="26" t="s">
        <v>633</v>
      </c>
      <c r="B1213" s="23" t="str">
        <f>IFERROR(VLOOKUP(A1213,hoja!$A$2:$E$970,4,FALSE),0)</f>
        <v>CENTRO</v>
      </c>
      <c r="C1213" s="23" t="str">
        <f>IFERROR(VLOOKUP(A1213,hoja!$A$2:$E$1370,5,FALSE),0)</f>
        <v>BOGOTÁ</v>
      </c>
      <c r="D1213" s="23" t="str">
        <f>IFERROR(VLOOKUP(A1213,hoja!A:D,3,FALSE),0)</f>
        <v>0002</v>
      </c>
      <c r="E1213" s="23" t="s">
        <v>672</v>
      </c>
      <c r="F1213" s="23" t="str">
        <f>IFERROR(VLOOKUP(E1213,hoja!$A$2:$E$970,4,FALSE),0)</f>
        <v>ANTIOQUIA</v>
      </c>
      <c r="G1213" s="23" t="str">
        <f>IFERROR(VLOOKUP(E1213,hoja!$A$2:$E$970,5,FALSE),0)</f>
        <v>MEDELLÍN</v>
      </c>
      <c r="H1213" s="103" t="str">
        <f>IFERROR(VLOOKUP(E1213,hoja!A:C,3,FALSE),0)</f>
        <v>0092</v>
      </c>
      <c r="I1213" s="24" t="str">
        <f t="shared" si="224"/>
        <v>00020092</v>
      </c>
      <c r="J1213" s="23">
        <v>22</v>
      </c>
      <c r="K1213" s="23">
        <v>435</v>
      </c>
      <c r="L1213" s="23" t="str">
        <f t="shared" si="229"/>
        <v>NACIONAL</v>
      </c>
      <c r="M1213" s="23" t="s">
        <v>623</v>
      </c>
      <c r="N1213" s="23" t="s">
        <v>624</v>
      </c>
      <c r="O1213" s="23">
        <f t="shared" si="226"/>
        <v>16</v>
      </c>
      <c r="P1213" s="23" t="str">
        <f t="shared" si="225"/>
        <v>00020092Facatativa</v>
      </c>
    </row>
    <row r="1214" spans="1:16" ht="14.45" hidden="1">
      <c r="A1214" s="26" t="s">
        <v>633</v>
      </c>
      <c r="B1214" s="23" t="str">
        <f>IFERROR(VLOOKUP(A1214,hoja!$A$2:$E$970,4,FALSE),0)</f>
        <v>CENTRO</v>
      </c>
      <c r="C1214" s="23" t="str">
        <f>IFERROR(VLOOKUP(A1214,hoja!$A$2:$E$1370,5,FALSE),0)</f>
        <v>BOGOTÁ</v>
      </c>
      <c r="D1214" s="23" t="str">
        <f>IFERROR(VLOOKUP(A1214,hoja!A:D,3,FALSE),0)</f>
        <v>0002</v>
      </c>
      <c r="E1214" s="23" t="s">
        <v>644</v>
      </c>
      <c r="F1214" s="23" t="str">
        <f>IFERROR(VLOOKUP(E1214,hoja!$A$2:$E$970,4,FALSE),0)</f>
        <v>OCCIDENTE</v>
      </c>
      <c r="G1214" s="23" t="str">
        <f>IFERROR(VLOOKUP(E1214,hoja!$A$2:$E$970,5,FALSE),0)</f>
        <v>PEREIRA</v>
      </c>
      <c r="H1214" s="103" t="str">
        <f>IFERROR(VLOOKUP(E1214,hoja!A:C,3,FALSE),0)</f>
        <v>0198</v>
      </c>
      <c r="I1214" s="24" t="str">
        <f t="shared" si="224"/>
        <v>00020198</v>
      </c>
      <c r="J1214" s="23">
        <v>16.058333333290648</v>
      </c>
      <c r="K1214" s="23">
        <v>306</v>
      </c>
      <c r="L1214" s="23" t="str">
        <f t="shared" si="229"/>
        <v>NACIONAL</v>
      </c>
      <c r="M1214" s="23" t="s">
        <v>618</v>
      </c>
      <c r="N1214" s="23" t="str" cm="1">
        <f t="array" ref="N1214">IFERROR(IF(M1214="Principal","LES_ACTIVE",LES_INACTIVE),0)</f>
        <v>LES_ACTIVE</v>
      </c>
      <c r="O1214" s="23">
        <f t="shared" si="226"/>
        <v>16</v>
      </c>
      <c r="P1214" s="23" t="str">
        <f t="shared" si="225"/>
        <v>00020198Principal</v>
      </c>
    </row>
    <row r="1215" spans="1:16" ht="14.45" hidden="1">
      <c r="A1215" s="26" t="s">
        <v>633</v>
      </c>
      <c r="B1215" s="23" t="str">
        <f>IFERROR(VLOOKUP(A1215,hoja!$A$2:$E$970,4,FALSE),0)</f>
        <v>CENTRO</v>
      </c>
      <c r="C1215" s="23" t="str">
        <f>IFERROR(VLOOKUP(A1215,hoja!$A$2:$E$1370,5,FALSE),0)</f>
        <v>BOGOTÁ</v>
      </c>
      <c r="D1215" s="23" t="str">
        <f>IFERROR(VLOOKUP(A1215,hoja!A:D,3,FALSE),0)</f>
        <v>0002</v>
      </c>
      <c r="E1215" s="23" t="s">
        <v>645</v>
      </c>
      <c r="F1215" s="23" t="str">
        <f>IFERROR(VLOOKUP(E1215,hoja!$A$2:$E$970,4,FALSE),0)</f>
        <v>OCCIDENTE</v>
      </c>
      <c r="G1215" s="23" t="str">
        <f>IFERROR(VLOOKUP(E1215,hoja!$A$2:$E$970,5,FALSE),0)</f>
        <v>CALI</v>
      </c>
      <c r="H1215" s="103" t="str">
        <f>IFERROR(VLOOKUP(E1215,hoja!A:C,3,FALSE),0)</f>
        <v>0410</v>
      </c>
      <c r="I1215" s="24" t="str">
        <f t="shared" si="224"/>
        <v>00020410</v>
      </c>
      <c r="J1215" s="23">
        <v>17.883333333302289</v>
      </c>
      <c r="K1215" s="23">
        <v>445.01499999999999</v>
      </c>
      <c r="L1215" s="23" t="str">
        <f t="shared" si="229"/>
        <v>NACIONAL</v>
      </c>
      <c r="M1215" s="23" t="s">
        <v>618</v>
      </c>
      <c r="N1215" s="23" t="str" cm="1">
        <f t="array" ref="N1215">IFERROR(IF(M1215="Principal","LES_ACTIVE",LES_INACTIVE),0)</f>
        <v>LES_ACTIVE</v>
      </c>
      <c r="O1215" s="23">
        <f t="shared" si="226"/>
        <v>16</v>
      </c>
      <c r="P1215" s="23" t="str">
        <f t="shared" si="225"/>
        <v>00020410Principal</v>
      </c>
    </row>
    <row r="1216" spans="1:16" ht="14.45" hidden="1">
      <c r="A1216" s="26" t="s">
        <v>633</v>
      </c>
      <c r="B1216" s="23" t="str">
        <f>IFERROR(VLOOKUP(A1216,hoja!$A$2:$E$970,4,FALSE),0)</f>
        <v>CENTRO</v>
      </c>
      <c r="C1216" s="23" t="str">
        <f>IFERROR(VLOOKUP(A1216,hoja!$A$2:$E$1370,5,FALSE),0)</f>
        <v>BOGOTÁ</v>
      </c>
      <c r="D1216" s="23" t="str">
        <f>IFERROR(VLOOKUP(A1216,hoja!A:D,3,FALSE),0)</f>
        <v>0002</v>
      </c>
      <c r="E1216" s="23" t="s">
        <v>645</v>
      </c>
      <c r="F1216" s="23" t="str">
        <f>IFERROR(VLOOKUP(E1216,hoja!$A$2:$E$970,4,FALSE),0)</f>
        <v>OCCIDENTE</v>
      </c>
      <c r="G1216" s="23" t="str">
        <f>IFERROR(VLOOKUP(E1216,hoja!$A$2:$E$970,5,FALSE),0)</f>
        <v>CALI</v>
      </c>
      <c r="H1216" s="103" t="str">
        <f>IFERROR(VLOOKUP(E1216,hoja!A:C,3,FALSE),0)</f>
        <v>0410</v>
      </c>
      <c r="I1216" s="24" t="str">
        <f t="shared" si="224"/>
        <v>00020410</v>
      </c>
      <c r="K1216" s="23">
        <v>487</v>
      </c>
      <c r="L1216" s="23" t="str">
        <f t="shared" si="229"/>
        <v>NACIONAL</v>
      </c>
      <c r="M1216" s="23" t="s">
        <v>697</v>
      </c>
      <c r="N1216" s="23" t="s">
        <v>622</v>
      </c>
      <c r="O1216" s="23">
        <f t="shared" si="226"/>
        <v>16</v>
      </c>
      <c r="P1216" s="23" t="str">
        <f t="shared" si="225"/>
        <v>00020410Pereira</v>
      </c>
    </row>
    <row r="1217" spans="1:16" ht="14.45" hidden="1">
      <c r="A1217" s="26" t="s">
        <v>633</v>
      </c>
      <c r="B1217" s="23" t="str">
        <f>IFERROR(VLOOKUP(A1217,hoja!$A$2:$E$970,4,FALSE),0)</f>
        <v>CENTRO</v>
      </c>
      <c r="C1217" s="23" t="str">
        <f>IFERROR(VLOOKUP(A1217,hoja!$A$2:$E$1370,5,FALSE),0)</f>
        <v>BOGOTÁ</v>
      </c>
      <c r="D1217" s="23" t="str">
        <f>IFERROR(VLOOKUP(A1217,hoja!A:D,3,FALSE),0)</f>
        <v>0002</v>
      </c>
      <c r="E1217" s="23" t="s">
        <v>745</v>
      </c>
      <c r="F1217" s="23" t="str">
        <f>IFERROR(VLOOKUP(E1217,hoja!$A$2:$E$970,4,FALSE),0)</f>
        <v>SANTANDER</v>
      </c>
      <c r="G1217" s="23" t="str">
        <f>IFERROR(VLOOKUP(E1217,hoja!$A$2:$E$970,5,FALSE),0)</f>
        <v>EL PLAYON</v>
      </c>
      <c r="H1217" s="103" t="str">
        <f>IFERROR(VLOOKUP(E1217,hoja!A:C,3,FALSE),0)</f>
        <v>60105</v>
      </c>
      <c r="I1217" s="24" t="str">
        <f t="shared" si="224"/>
        <v>000260105</v>
      </c>
      <c r="J1217" s="23">
        <v>2.7499999998835847</v>
      </c>
      <c r="K1217" s="23">
        <v>223.16399999999999</v>
      </c>
      <c r="L1217" s="23" t="str">
        <f t="shared" si="229"/>
        <v>NACIONAL</v>
      </c>
      <c r="M1217" s="23" t="s">
        <v>618</v>
      </c>
      <c r="N1217" s="23" t="str" cm="1">
        <f t="array" ref="N1217">IFERROR(IF(M1217="Principal","LES_ACTIVE",LES_INACTIVE),0)</f>
        <v>LES_ACTIVE</v>
      </c>
      <c r="O1217" s="23">
        <f t="shared" si="226"/>
        <v>25</v>
      </c>
      <c r="P1217" s="23" t="str">
        <f t="shared" si="225"/>
        <v>000260105Principal</v>
      </c>
    </row>
    <row r="1218" spans="1:16" ht="14.45" hidden="1">
      <c r="A1218" s="26" t="s">
        <v>633</v>
      </c>
      <c r="B1218" s="23" t="str">
        <f>IFERROR(VLOOKUP(A1218,hoja!$A$2:$E$970,4,FALSE),0)</f>
        <v>CENTRO</v>
      </c>
      <c r="C1218" s="23" t="str">
        <f>IFERROR(VLOOKUP(A1218,hoja!$A$2:$E$1370,5,FALSE),0)</f>
        <v>BOGOTÁ</v>
      </c>
      <c r="D1218" s="23" t="str">
        <f>IFERROR(VLOOKUP(A1218,hoja!A:D,3,FALSE),0)</f>
        <v>0002</v>
      </c>
      <c r="E1218" s="23" t="s">
        <v>735</v>
      </c>
      <c r="F1218" s="23" t="str">
        <f>IFERROR(VLOOKUP(E1218,hoja!$A$2:$E$970,4,FALSE),0)</f>
        <v>CENTRO</v>
      </c>
      <c r="G1218" s="23" t="str">
        <f>IFERROR(VLOOKUP(E1218,hoja!$A$2:$E$970,5,FALSE),0)</f>
        <v>GUALANDAY</v>
      </c>
      <c r="H1218" s="103" t="str">
        <f>IFERROR(VLOOKUP(E1218,hoja!A:C,3,FALSE),0)</f>
        <v>3042</v>
      </c>
      <c r="I1218" s="24" t="str">
        <f t="shared" si="224"/>
        <v>00023042</v>
      </c>
      <c r="J1218" s="23">
        <v>4.7416666666686069</v>
      </c>
      <c r="K1218" s="23">
        <v>159.27350000000001</v>
      </c>
      <c r="L1218" s="23" t="str">
        <f t="shared" ref="L1218:L1221" si="230">IF(B1218=F1218,"REGIONAL","NACIONAL")</f>
        <v>REGIONAL</v>
      </c>
      <c r="M1218" s="23" t="s">
        <v>748</v>
      </c>
      <c r="N1218" s="23" t="s">
        <v>737</v>
      </c>
      <c r="O1218" s="23">
        <f t="shared" si="226"/>
        <v>25</v>
      </c>
      <c r="P1218" s="23" t="str">
        <f t="shared" si="225"/>
        <v>00023042Eficiente destino Yumbo</v>
      </c>
    </row>
    <row r="1219" spans="1:16" ht="14.45" hidden="1">
      <c r="A1219" s="26" t="s">
        <v>633</v>
      </c>
      <c r="B1219" s="23" t="str">
        <f>IFERROR(VLOOKUP(A1219,hoja!$A$2:$E$970,4,FALSE),0)</f>
        <v>CENTRO</v>
      </c>
      <c r="C1219" s="23" t="str">
        <f>IFERROR(VLOOKUP(A1219,hoja!$A$2:$E$1370,5,FALSE),0)</f>
        <v>BOGOTÁ</v>
      </c>
      <c r="D1219" s="23" t="str">
        <f>IFERROR(VLOOKUP(A1219,hoja!A:D,3,FALSE),0)</f>
        <v>0002</v>
      </c>
      <c r="E1219" s="23" t="s">
        <v>787</v>
      </c>
      <c r="F1219" s="23" t="str">
        <f>IFERROR(VLOOKUP(E1219,hoja!$A$2:$E$970,4,FALSE),0)</f>
        <v>ANTIOQUIA</v>
      </c>
      <c r="G1219" s="23" t="str">
        <f>IFERROR(VLOOKUP(E1219,hoja!$A$2:$E$970,5,FALSE),0)</f>
        <v>PUERTO LIBRE</v>
      </c>
      <c r="H1219" s="103" t="str">
        <f>IFERROR(VLOOKUP(E1219,hoja!A:C,3,FALSE),0)</f>
        <v>10214</v>
      </c>
      <c r="I1219" s="24" t="str">
        <f t="shared" si="224"/>
        <v>000210214</v>
      </c>
      <c r="J1219" s="23">
        <v>7</v>
      </c>
      <c r="K1219" s="23">
        <v>207.54</v>
      </c>
      <c r="L1219" s="23" t="str">
        <f>IF(B1219=F1219,"REGIONAL","NACIONAL")</f>
        <v>NACIONAL</v>
      </c>
      <c r="M1219" s="23" t="s">
        <v>618</v>
      </c>
      <c r="N1219" s="23" t="str" cm="1">
        <f t="array" ref="N1219">IFERROR(IF(M1219="Principal","LES_ACTIVE",LES_INACTIVE),0)</f>
        <v>LES_ACTIVE</v>
      </c>
      <c r="O1219" s="23">
        <f t="shared" si="226"/>
        <v>25</v>
      </c>
      <c r="P1219" s="23" t="str">
        <f t="shared" si="225"/>
        <v>000210214Principal</v>
      </c>
    </row>
    <row r="1220" spans="1:16" ht="14.45" hidden="1">
      <c r="A1220" s="26" t="s">
        <v>633</v>
      </c>
      <c r="B1220" s="23" t="str">
        <f>IFERROR(VLOOKUP(A1220,hoja!$A$2:$E$970,4,FALSE),0)</f>
        <v>CENTRO</v>
      </c>
      <c r="C1220" s="23" t="str">
        <f>IFERROR(VLOOKUP(A1220,hoja!$A$2:$E$1370,5,FALSE),0)</f>
        <v>BOGOTÁ</v>
      </c>
      <c r="D1220" s="23" t="str">
        <f>IFERROR(VLOOKUP(A1220,hoja!A:D,3,FALSE),0)</f>
        <v>0002</v>
      </c>
      <c r="E1220" s="23" t="s">
        <v>769</v>
      </c>
      <c r="F1220" s="23" t="str">
        <f>IFERROR(VLOOKUP(E1220,hoja!$A$2:$E$970,4,FALSE),0)</f>
        <v>COSTA</v>
      </c>
      <c r="G1220" s="23" t="str">
        <f>IFERROR(VLOOKUP(E1220,hoja!$A$2:$E$970,5,FALSE),0)</f>
        <v>ZF BARRANQUILLA</v>
      </c>
      <c r="H1220" s="103" t="str">
        <f>IFERROR(VLOOKUP(E1220,hoja!A:C,3,FALSE),0)</f>
        <v>50294</v>
      </c>
      <c r="I1220" s="24" t="str">
        <f t="shared" si="224"/>
        <v>000250294</v>
      </c>
      <c r="K1220" s="23">
        <v>1001</v>
      </c>
      <c r="L1220" s="23" t="str">
        <f>IF(B1220=F1220,"REGIONAL","NACIONAL")</f>
        <v>NACIONAL</v>
      </c>
      <c r="M1220" s="23" t="s">
        <v>618</v>
      </c>
      <c r="N1220" s="23" t="str" cm="1">
        <f t="array" ref="N1220">IFERROR(IF(M1220="Principal","LES_ACTIVE",LES_INACTIVE),0)</f>
        <v>LES_ACTIVE</v>
      </c>
      <c r="O1220" s="23">
        <f t="shared" si="226"/>
        <v>8</v>
      </c>
      <c r="P1220" s="23" t="str">
        <f t="shared" si="225"/>
        <v>000250294Principal</v>
      </c>
    </row>
    <row r="1221" spans="1:16" ht="14.45" hidden="1">
      <c r="A1221" s="26" t="s">
        <v>634</v>
      </c>
      <c r="B1221" s="23" t="str">
        <f>IFERROR(VLOOKUP(A1221,hoja!$A$2:$E$970,4,FALSE),0)</f>
        <v>CENTRO</v>
      </c>
      <c r="C1221" s="23" t="str">
        <f>IFERROR(VLOOKUP(A1221,hoja!$A$2:$E$1370,5,FALSE),0)</f>
        <v>BOGOTÁ</v>
      </c>
      <c r="D1221" s="23" t="str">
        <f>IFERROR(VLOOKUP(A1221,hoja!A:D,3,FALSE),0)</f>
        <v>0011</v>
      </c>
      <c r="E1221" s="23" t="s">
        <v>625</v>
      </c>
      <c r="F1221" s="23" t="str">
        <f>IFERROR(VLOOKUP(E1221,hoja!$A$2:$E$970,4,FALSE),0)</f>
        <v>CENTRO</v>
      </c>
      <c r="G1221" s="23" t="str">
        <f>IFERROR(VLOOKUP(E1221,hoja!$A$2:$E$970,5,FALSE),0)</f>
        <v>BOGOTÁ</v>
      </c>
      <c r="H1221" s="103" t="str">
        <f>IFERROR(VLOOKUP(E1221,hoja!A:C,3,FALSE),0)</f>
        <v>8101</v>
      </c>
      <c r="I1221" s="24" t="str">
        <f t="shared" si="224"/>
        <v>00118101</v>
      </c>
      <c r="J1221" s="23">
        <v>1.0000000001164153</v>
      </c>
      <c r="K1221" s="23">
        <v>62.896000000000001</v>
      </c>
      <c r="L1221" s="23" t="str">
        <f t="shared" si="230"/>
        <v>REGIONAL</v>
      </c>
      <c r="M1221" s="23" t="s">
        <v>618</v>
      </c>
      <c r="N1221" s="23" t="str" cm="1">
        <f t="array" ref="N1221">IFERROR(IF(M1221="Principal","LES_ACTIVE",LES_INACTIVE),0)</f>
        <v>LES_ACTIVE</v>
      </c>
      <c r="O1221" s="23">
        <f t="shared" si="226"/>
        <v>25</v>
      </c>
      <c r="P1221" s="23" t="str">
        <f t="shared" si="225"/>
        <v>00118101Principal</v>
      </c>
    </row>
    <row r="1222" spans="1:16" ht="14.45" hidden="1">
      <c r="A1222" s="26" t="s">
        <v>634</v>
      </c>
      <c r="B1222" s="23" t="str">
        <f>IFERROR(VLOOKUP(A1222,hoja!$A$2:$E$970,4,FALSE),0)</f>
        <v>CENTRO</v>
      </c>
      <c r="C1222" s="23" t="str">
        <f>IFERROR(VLOOKUP(A1222,hoja!$A$2:$E$1370,5,FALSE),0)</f>
        <v>BOGOTÁ</v>
      </c>
      <c r="D1222" s="23" t="str">
        <f>IFERROR(VLOOKUP(A1222,hoja!A:D,3,FALSE),0)</f>
        <v>0011</v>
      </c>
      <c r="E1222" s="23" t="s">
        <v>650</v>
      </c>
      <c r="F1222" s="23" t="str">
        <f>IFERROR(VLOOKUP(E1222,hoja!$A$2:$E$970,4,FALSE),0)</f>
        <v>OCCIDENTE</v>
      </c>
      <c r="G1222" s="23" t="str">
        <f>IFERROR(VLOOKUP(E1222,hoja!$A$2:$E$970,5,FALSE),0)</f>
        <v>CALOTO</v>
      </c>
      <c r="H1222" s="103" t="str">
        <f>IFERROR(VLOOKUP(E1222,hoja!A:C,3,FALSE),0)</f>
        <v>0445</v>
      </c>
      <c r="I1222" s="24" t="str">
        <f t="shared" si="224"/>
        <v>00110445</v>
      </c>
      <c r="K1222" s="23">
        <v>460</v>
      </c>
      <c r="L1222" s="23" t="str">
        <f>IF(B1222=F1222,"REGIONAL","NACIONAL")</f>
        <v>NACIONAL</v>
      </c>
      <c r="M1222" s="23" t="s">
        <v>618</v>
      </c>
      <c r="N1222" s="23" t="str" cm="1">
        <f t="array" ref="N1222">IFERROR(IF(M1222="Principal","LES_ACTIVE",LES_INACTIVE),0)</f>
        <v>LES_ACTIVE</v>
      </c>
      <c r="O1222" s="23">
        <f t="shared" si="226"/>
        <v>16</v>
      </c>
      <c r="P1222" s="23" t="str">
        <f t="shared" si="225"/>
        <v>00110445Principal</v>
      </c>
    </row>
    <row r="1223" spans="1:16" ht="14.45" hidden="1">
      <c r="A1223" s="26" t="s">
        <v>634</v>
      </c>
      <c r="B1223" s="23" t="str">
        <f>IFERROR(VLOOKUP(A1223,hoja!$A$2:$E$970,4,FALSE),0)</f>
        <v>CENTRO</v>
      </c>
      <c r="C1223" s="23" t="str">
        <f>IFERROR(VLOOKUP(A1223,hoja!$A$2:$E$1370,5,FALSE),0)</f>
        <v>BOGOTÁ</v>
      </c>
      <c r="D1223" s="23" t="str">
        <f>IFERROR(VLOOKUP(A1223,hoja!A:D,3,FALSE),0)</f>
        <v>0011</v>
      </c>
      <c r="E1223" s="23" t="s">
        <v>836</v>
      </c>
      <c r="F1223" s="23">
        <f>IFERROR(VLOOKUP(E1223,hoja!$A$2:$E$970,4,FALSE),0)</f>
        <v>0</v>
      </c>
      <c r="G1223" s="23">
        <f>IFERROR(VLOOKUP(E1223,hoja!$A$2:$E$970,5,FALSE),0)</f>
        <v>0</v>
      </c>
      <c r="H1223" s="103">
        <f>IFERROR(VLOOKUP(E1223,hoja!A:C,3,FALSE),0)</f>
        <v>0</v>
      </c>
      <c r="I1223" s="24" t="str">
        <f t="shared" si="224"/>
        <v>00110</v>
      </c>
      <c r="K1223" s="23">
        <v>52</v>
      </c>
      <c r="L1223" s="23" t="str">
        <f t="shared" ref="L1223:L1230" si="231">IF(B1223=F1223,"REGIONAL","NACIONAL")</f>
        <v>NACIONAL</v>
      </c>
      <c r="M1223" s="23" t="s">
        <v>618</v>
      </c>
      <c r="N1223" s="23" t="str" cm="1">
        <f t="array" ref="N1223">IFERROR(IF(M1223="Principal","LES_ACTIVE",LES_INACTIVE),0)</f>
        <v>LES_ACTIVE</v>
      </c>
      <c r="O1223" s="23">
        <f t="shared" si="226"/>
        <v>25</v>
      </c>
      <c r="P1223" s="23" t="str">
        <f t="shared" si="225"/>
        <v>00110Principal</v>
      </c>
    </row>
    <row r="1224" spans="1:16" ht="14.45" hidden="1">
      <c r="A1224" s="26" t="s">
        <v>634</v>
      </c>
      <c r="B1224" s="23" t="str">
        <f>IFERROR(VLOOKUP(A1224,hoja!$A$2:$E$970,4,FALSE),0)</f>
        <v>CENTRO</v>
      </c>
      <c r="C1224" s="23" t="str">
        <f>IFERROR(VLOOKUP(A1224,hoja!$A$2:$E$1370,5,FALSE),0)</f>
        <v>BOGOTÁ</v>
      </c>
      <c r="D1224" s="23" t="str">
        <f>IFERROR(VLOOKUP(A1224,hoja!A:D,3,FALSE),0)</f>
        <v>0011</v>
      </c>
      <c r="E1224" s="23" t="s">
        <v>689</v>
      </c>
      <c r="F1224" s="23" t="str">
        <f>IFERROR(VLOOKUP(E1224,hoja!$A$2:$E$970,4,FALSE),0)</f>
        <v>SANTANDER</v>
      </c>
      <c r="G1224" s="23" t="str">
        <f>IFERROR(VLOOKUP(E1224,hoja!$A$2:$E$970,5,FALSE),0)</f>
        <v>AGUACHICA</v>
      </c>
      <c r="H1224" s="103" t="str">
        <f>IFERROR(VLOOKUP(E1224,hoja!A:C,3,FALSE),0)</f>
        <v>0437</v>
      </c>
      <c r="I1224" s="24" t="str">
        <f t="shared" si="224"/>
        <v>00110437</v>
      </c>
      <c r="J1224" s="23">
        <v>27.650000000023283</v>
      </c>
      <c r="K1224" s="23">
        <v>597.24649999999997</v>
      </c>
      <c r="L1224" s="23" t="str">
        <f t="shared" si="231"/>
        <v>NACIONAL</v>
      </c>
      <c r="M1224" s="23" t="s">
        <v>623</v>
      </c>
      <c r="N1224" s="23" t="s">
        <v>624</v>
      </c>
      <c r="O1224" s="23">
        <f t="shared" si="226"/>
        <v>12</v>
      </c>
      <c r="P1224" s="23" t="str">
        <f t="shared" si="225"/>
        <v>00110437Facatativa</v>
      </c>
    </row>
    <row r="1225" spans="1:16" ht="14.45" hidden="1">
      <c r="A1225" s="26" t="s">
        <v>634</v>
      </c>
      <c r="B1225" s="23" t="str">
        <f>IFERROR(VLOOKUP(A1225,hoja!$A$2:$E$970,4,FALSE),0)</f>
        <v>CENTRO</v>
      </c>
      <c r="C1225" s="23" t="str">
        <f>IFERROR(VLOOKUP(A1225,hoja!$A$2:$E$1370,5,FALSE),0)</f>
        <v>BOGOTÁ</v>
      </c>
      <c r="D1225" s="23" t="str">
        <f>IFERROR(VLOOKUP(A1225,hoja!A:D,3,FALSE),0)</f>
        <v>0011</v>
      </c>
      <c r="E1225" s="23" t="s">
        <v>689</v>
      </c>
      <c r="F1225" s="23" t="str">
        <f>IFERROR(VLOOKUP(E1225,hoja!$A$2:$E$970,4,FALSE),0)</f>
        <v>SANTANDER</v>
      </c>
      <c r="G1225" s="23" t="str">
        <f>IFERROR(VLOOKUP(E1225,hoja!$A$2:$E$970,5,FALSE),0)</f>
        <v>AGUACHICA</v>
      </c>
      <c r="H1225" s="103" t="str">
        <f>IFERROR(VLOOKUP(E1225,hoja!A:C,3,FALSE),0)</f>
        <v>0437</v>
      </c>
      <c r="I1225" s="24" t="str">
        <f t="shared" si="224"/>
        <v>00110437</v>
      </c>
      <c r="K1225" s="23">
        <v>595</v>
      </c>
      <c r="L1225" s="23" t="str">
        <f t="shared" si="231"/>
        <v>NACIONAL</v>
      </c>
      <c r="M1225" s="23" t="s">
        <v>621</v>
      </c>
      <c r="N1225" s="23" t="s">
        <v>624</v>
      </c>
      <c r="O1225" s="23">
        <f t="shared" si="226"/>
        <v>12</v>
      </c>
      <c r="P1225" s="23" t="str">
        <f t="shared" si="225"/>
        <v>00110437La vega</v>
      </c>
    </row>
    <row r="1226" spans="1:16" ht="14.45" hidden="1">
      <c r="A1226" s="26" t="s">
        <v>743</v>
      </c>
      <c r="B1226" s="23" t="str">
        <f>IFERROR(VLOOKUP(A1226,hoja!$A$2:$E$970,4,FALSE),0)</f>
        <v>CENTRO</v>
      </c>
      <c r="C1226" s="23" t="str">
        <f>IFERROR(VLOOKUP(A1226,hoja!$A$2:$E$1370,5,FALSE),0)</f>
        <v>BOGOTÁ</v>
      </c>
      <c r="D1226" s="23" t="str">
        <f>IFERROR(VLOOKUP(A1226,hoja!A:D,3,FALSE),0)</f>
        <v>0461</v>
      </c>
      <c r="E1226" s="23" t="s">
        <v>690</v>
      </c>
      <c r="F1226" s="23" t="str">
        <f>IFERROR(VLOOKUP(E1226,hoja!$A$2:$E$970,4,FALSE),0)</f>
        <v>OCCIDENTE</v>
      </c>
      <c r="G1226" s="23" t="str">
        <f>IFERROR(VLOOKUP(E1226,hoja!$A$2:$E$970,5,FALSE),0)</f>
        <v>ANSERMA</v>
      </c>
      <c r="H1226" s="103" t="str">
        <f>IFERROR(VLOOKUP(E1226,hoja!A:C,3,FALSE),0)</f>
        <v>0146</v>
      </c>
      <c r="I1226" s="24" t="str">
        <f t="shared" si="224"/>
        <v>04610146</v>
      </c>
      <c r="K1226" s="23">
        <v>392</v>
      </c>
      <c r="L1226" s="23" t="str">
        <f t="shared" si="231"/>
        <v>NACIONAL</v>
      </c>
      <c r="M1226" s="23" t="s">
        <v>618</v>
      </c>
      <c r="N1226" s="23" t="str" cm="1">
        <f t="array" ref="N1226">IFERROR(IF(M1226="Principal","LES_ACTIVE",LES_INACTIVE),0)</f>
        <v>LES_ACTIVE</v>
      </c>
      <c r="O1226" s="23">
        <f t="shared" si="226"/>
        <v>16</v>
      </c>
      <c r="P1226" s="23" t="str">
        <f t="shared" si="225"/>
        <v>04610146Principal</v>
      </c>
    </row>
    <row r="1227" spans="1:16" ht="14.45" hidden="1">
      <c r="A1227" s="26" t="s">
        <v>634</v>
      </c>
      <c r="B1227" s="23" t="str">
        <f>IFERROR(VLOOKUP(A1227,hoja!$A$2:$E$970,4,FALSE),0)</f>
        <v>CENTRO</v>
      </c>
      <c r="C1227" s="23" t="str">
        <f>IFERROR(VLOOKUP(A1227,hoja!$A$2:$E$1370,5,FALSE),0)</f>
        <v>BOGOTÁ</v>
      </c>
      <c r="D1227" s="23" t="str">
        <f>IFERROR(VLOOKUP(A1227,hoja!A:D,3,FALSE),0)</f>
        <v>0011</v>
      </c>
      <c r="E1227" s="23" t="s">
        <v>659</v>
      </c>
      <c r="F1227" s="23" t="str">
        <f>IFERROR(VLOOKUP(E1227,hoja!$A$2:$E$970,4,FALSE),0)</f>
        <v>OCCIDENTE</v>
      </c>
      <c r="G1227" s="23" t="str">
        <f>IFERROR(VLOOKUP(E1227,hoja!$A$2:$E$970,5,FALSE),0)</f>
        <v>ARMENIA</v>
      </c>
      <c r="H1227" s="103" t="str">
        <f>IFERROR(VLOOKUP(E1227,hoja!A:C,3,FALSE),0)</f>
        <v>0142</v>
      </c>
      <c r="I1227" s="24" t="str">
        <f t="shared" si="224"/>
        <v>00110142</v>
      </c>
      <c r="J1227" s="23">
        <v>21.591666666674428</v>
      </c>
      <c r="K1227" s="23">
        <v>280.39249999999998</v>
      </c>
      <c r="L1227" s="23" t="str">
        <f t="shared" si="231"/>
        <v>NACIONAL</v>
      </c>
      <c r="M1227" s="23" t="s">
        <v>618</v>
      </c>
      <c r="N1227" s="23" t="str" cm="1">
        <f t="array" ref="N1227">IFERROR(IF(M1227="Principal","LES_ACTIVE",LES_INACTIVE),0)</f>
        <v>LES_ACTIVE</v>
      </c>
      <c r="O1227" s="23">
        <f t="shared" si="226"/>
        <v>16</v>
      </c>
      <c r="P1227" s="23" t="str">
        <f t="shared" si="225"/>
        <v>00110142Principal</v>
      </c>
    </row>
    <row r="1228" spans="1:16" ht="14.45" hidden="1">
      <c r="A1228" s="26" t="s">
        <v>634</v>
      </c>
      <c r="B1228" s="23" t="str">
        <f>IFERROR(VLOOKUP(A1228,hoja!$A$2:$E$970,4,FALSE),0)</f>
        <v>CENTRO</v>
      </c>
      <c r="C1228" s="23" t="str">
        <f>IFERROR(VLOOKUP(A1228,hoja!$A$2:$E$1370,5,FALSE),0)</f>
        <v>BOGOTÁ</v>
      </c>
      <c r="D1228" s="23" t="str">
        <f>IFERROR(VLOOKUP(A1228,hoja!A:D,3,FALSE),0)</f>
        <v>0011</v>
      </c>
      <c r="E1228" s="23" t="s">
        <v>692</v>
      </c>
      <c r="F1228" s="23" t="str">
        <f>IFERROR(VLOOKUP(E1228,hoja!$A$2:$E$970,4,FALSE),0)</f>
        <v>SANTANDER</v>
      </c>
      <c r="G1228" s="23" t="str">
        <f>IFERROR(VLOOKUP(E1228,hoja!$A$2:$E$970,5,FALSE),0)</f>
        <v>BARBOSA</v>
      </c>
      <c r="H1228" s="103" t="str">
        <f>IFERROR(VLOOKUP(E1228,hoja!A:C,3,FALSE),0)</f>
        <v>0446</v>
      </c>
      <c r="I1228" s="24" t="str">
        <f t="shared" si="224"/>
        <v>00110446</v>
      </c>
      <c r="J1228" s="23">
        <v>13.022499999962747</v>
      </c>
      <c r="K1228" s="23">
        <v>214</v>
      </c>
      <c r="L1228" s="23" t="str">
        <f t="shared" si="231"/>
        <v>NACIONAL</v>
      </c>
      <c r="M1228" s="23" t="s">
        <v>618</v>
      </c>
      <c r="N1228" s="23" t="str" cm="1">
        <f t="array" ref="N1228">IFERROR(IF(M1228="Principal","LES_ACTIVE",LES_INACTIVE),0)</f>
        <v>LES_ACTIVE</v>
      </c>
      <c r="O1228" s="23">
        <f t="shared" si="226"/>
        <v>25</v>
      </c>
      <c r="P1228" s="23" t="str">
        <f t="shared" si="225"/>
        <v>00110446Principal</v>
      </c>
    </row>
    <row r="1229" spans="1:16" ht="14.45" hidden="1">
      <c r="A1229" s="26" t="s">
        <v>634</v>
      </c>
      <c r="B1229" s="23" t="str">
        <f>IFERROR(VLOOKUP(A1229,hoja!$A$2:$E$970,4,FALSE),0)</f>
        <v>CENTRO</v>
      </c>
      <c r="C1229" s="23" t="str">
        <f>IFERROR(VLOOKUP(A1229,hoja!$A$2:$E$1370,5,FALSE),0)</f>
        <v>BOGOTÁ</v>
      </c>
      <c r="D1229" s="23" t="str">
        <f>IFERROR(VLOOKUP(A1229,hoja!A:D,3,FALSE),0)</f>
        <v>0011</v>
      </c>
      <c r="E1229" s="23" t="s">
        <v>694</v>
      </c>
      <c r="F1229" s="23" t="str">
        <f>IFERROR(VLOOKUP(E1229,hoja!$A$2:$E$970,4,FALSE),0)</f>
        <v>OCCIDENTE</v>
      </c>
      <c r="G1229" s="23" t="str">
        <f>IFERROR(VLOOKUP(E1229,hoja!$A$2:$E$970,5,FALSE),0)</f>
        <v>BUENAVENTURA</v>
      </c>
      <c r="H1229" s="103" t="str">
        <f>IFERROR(VLOOKUP(E1229,hoja!A:C,3,FALSE),0)</f>
        <v>0131</v>
      </c>
      <c r="I1229" s="24" t="str">
        <f t="shared" si="224"/>
        <v>00110131</v>
      </c>
      <c r="J1229" s="23">
        <v>36.266666666662786</v>
      </c>
      <c r="K1229" s="23">
        <v>501</v>
      </c>
      <c r="L1229" s="23" t="str">
        <f t="shared" si="231"/>
        <v>NACIONAL</v>
      </c>
      <c r="M1229" s="23" t="s">
        <v>618</v>
      </c>
      <c r="N1229" s="23" t="str" cm="1">
        <f t="array" ref="N1229">IFERROR(IF(M1229="Principal","LES_ACTIVE",LES_INACTIVE),0)</f>
        <v>LES_ACTIVE</v>
      </c>
      <c r="O1229" s="23">
        <f t="shared" si="226"/>
        <v>12</v>
      </c>
      <c r="P1229" s="23" t="str">
        <f t="shared" si="225"/>
        <v>00110131Principal</v>
      </c>
    </row>
    <row r="1230" spans="1:16" ht="14.45" hidden="1">
      <c r="A1230" s="26" t="s">
        <v>634</v>
      </c>
      <c r="B1230" s="23" t="str">
        <f>IFERROR(VLOOKUP(A1230,hoja!$A$2:$E$970,4,FALSE),0)</f>
        <v>CENTRO</v>
      </c>
      <c r="C1230" s="23" t="str">
        <f>IFERROR(VLOOKUP(A1230,hoja!$A$2:$E$1370,5,FALSE),0)</f>
        <v>BOGOTÁ</v>
      </c>
      <c r="D1230" s="23" t="str">
        <f>IFERROR(VLOOKUP(A1230,hoja!A:D,3,FALSE),0)</f>
        <v>0011</v>
      </c>
      <c r="E1230" s="23" t="s">
        <v>683</v>
      </c>
      <c r="F1230" s="23" t="str">
        <f>IFERROR(VLOOKUP(E1230,hoja!$A$2:$E$970,4,FALSE),0)</f>
        <v>OCCIDENTE</v>
      </c>
      <c r="G1230" s="23" t="str">
        <f>IFERROR(VLOOKUP(E1230,hoja!$A$2:$E$970,5,FALSE),0)</f>
        <v>BUGA</v>
      </c>
      <c r="H1230" s="103" t="str">
        <f>IFERROR(VLOOKUP(E1230,hoja!A:C,3,FALSE),0)</f>
        <v>0411</v>
      </c>
      <c r="I1230" s="24" t="str">
        <f t="shared" si="224"/>
        <v>00110411</v>
      </c>
      <c r="J1230" s="23">
        <v>24.633333333302289</v>
      </c>
      <c r="K1230" s="23">
        <v>396.24799999999999</v>
      </c>
      <c r="L1230" s="23" t="str">
        <f t="shared" si="231"/>
        <v>NACIONAL</v>
      </c>
      <c r="M1230" s="23" t="s">
        <v>618</v>
      </c>
      <c r="N1230" s="23" t="str" cm="1">
        <f t="array" ref="N1230">IFERROR(IF(M1230="Principal","LES_ACTIVE",LES_INACTIVE),0)</f>
        <v>LES_ACTIVE</v>
      </c>
      <c r="O1230" s="23">
        <f t="shared" si="226"/>
        <v>16</v>
      </c>
      <c r="P1230" s="23" t="str">
        <f t="shared" si="225"/>
        <v>00110411Principal</v>
      </c>
    </row>
    <row r="1231" spans="1:16" ht="14.45" hidden="1">
      <c r="A1231" s="26" t="s">
        <v>634</v>
      </c>
      <c r="B1231" s="23" t="str">
        <f>IFERROR(VLOOKUP(A1231,hoja!$A$2:$E$970,4,FALSE),0)</f>
        <v>CENTRO</v>
      </c>
      <c r="C1231" s="23" t="str">
        <f>IFERROR(VLOOKUP(A1231,hoja!$A$2:$E$1370,5,FALSE),0)</f>
        <v>BOGOTÁ</v>
      </c>
      <c r="D1231" s="23" t="str">
        <f>IFERROR(VLOOKUP(A1231,hoja!A:D,3,FALSE),0)</f>
        <v>0011</v>
      </c>
      <c r="E1231" s="23" t="s">
        <v>660</v>
      </c>
      <c r="F1231" s="23" t="str">
        <f>IFERROR(VLOOKUP(E1231,hoja!$A$2:$E$970,4,FALSE),0)</f>
        <v>CENTRO</v>
      </c>
      <c r="G1231" s="23" t="str">
        <f>IFERROR(VLOOKUP(E1231,hoja!$A$2:$E$970,5,FALSE),0)</f>
        <v>BOGOTÁ</v>
      </c>
      <c r="H1231" s="103" t="str">
        <f>IFERROR(VLOOKUP(E1231,hoja!A:C,3,FALSE),0)</f>
        <v>0035</v>
      </c>
      <c r="I1231" s="24" t="str">
        <f t="shared" si="224"/>
        <v>00110035</v>
      </c>
      <c r="J1231" s="23">
        <v>1.1140277778322343</v>
      </c>
      <c r="K1231" s="23">
        <v>25.276</v>
      </c>
      <c r="L1231" s="23" t="s">
        <v>833</v>
      </c>
      <c r="M1231" s="23" t="s">
        <v>618</v>
      </c>
      <c r="N1231" s="23" t="str" cm="1">
        <f t="array" ref="N1231">IFERROR(IF(M1231="Principal","LES_ACTIVE",LES_INACTIVE),0)</f>
        <v>LES_ACTIVE</v>
      </c>
      <c r="O1231" s="23">
        <f t="shared" si="226"/>
        <v>25</v>
      </c>
      <c r="P1231" s="23" t="str">
        <f t="shared" si="225"/>
        <v>00110035Principal</v>
      </c>
    </row>
    <row r="1232" spans="1:16" ht="14.45" hidden="1">
      <c r="A1232" s="26" t="s">
        <v>634</v>
      </c>
      <c r="B1232" s="23" t="str">
        <f>IFERROR(VLOOKUP(A1232,hoja!$A$2:$E$970,4,FALSE),0)</f>
        <v>CENTRO</v>
      </c>
      <c r="C1232" s="23" t="str">
        <f>IFERROR(VLOOKUP(A1232,hoja!$A$2:$E$1370,5,FALSE),0)</f>
        <v>BOGOTÁ</v>
      </c>
      <c r="D1232" s="23" t="str">
        <f>IFERROR(VLOOKUP(A1232,hoja!A:D,3,FALSE),0)</f>
        <v>0011</v>
      </c>
      <c r="E1232" s="23" t="s">
        <v>695</v>
      </c>
      <c r="F1232" s="23" t="str">
        <f>IFERROR(VLOOKUP(E1232,hoja!$A$2:$E$970,4,FALSE),0)</f>
        <v>CENTRO</v>
      </c>
      <c r="G1232" s="23" t="str">
        <f>IFERROR(VLOOKUP(E1232,hoja!$A$2:$E$970,5,FALSE),0)</f>
        <v>CAQUEZA</v>
      </c>
      <c r="H1232" s="103" t="str">
        <f>IFERROR(VLOOKUP(E1232,hoja!A:C,3,FALSE),0)</f>
        <v>0012</v>
      </c>
      <c r="I1232" s="24" t="str">
        <f t="shared" si="224"/>
        <v>00110012</v>
      </c>
      <c r="J1232" s="23">
        <v>2.6002777778485324</v>
      </c>
      <c r="K1232" s="23">
        <v>63.085000000000001</v>
      </c>
      <c r="L1232" s="23" t="s">
        <v>833</v>
      </c>
      <c r="M1232" s="23" t="s">
        <v>618</v>
      </c>
      <c r="N1232" s="23" t="str" cm="1">
        <f t="array" ref="N1232">IFERROR(IF(M1232="Principal","LES_ACTIVE",LES_INACTIVE),0)</f>
        <v>LES_ACTIVE</v>
      </c>
      <c r="O1232" s="23">
        <f t="shared" si="226"/>
        <v>25</v>
      </c>
      <c r="P1232" s="23" t="str">
        <f t="shared" si="225"/>
        <v>00110012Principal</v>
      </c>
    </row>
    <row r="1233" spans="1:16" ht="14.45" hidden="1">
      <c r="A1233" s="26" t="s">
        <v>634</v>
      </c>
      <c r="B1233" s="23" t="str">
        <f>IFERROR(VLOOKUP(A1233,hoja!$A$2:$E$970,4,FALSE),0)</f>
        <v>CENTRO</v>
      </c>
      <c r="C1233" s="23" t="str">
        <f>IFERROR(VLOOKUP(A1233,hoja!$A$2:$E$1370,5,FALSE),0)</f>
        <v>BOGOTÁ</v>
      </c>
      <c r="D1233" s="23" t="str">
        <f>IFERROR(VLOOKUP(A1233,hoja!A:D,3,FALSE),0)</f>
        <v>0011</v>
      </c>
      <c r="E1233" s="23" t="s">
        <v>661</v>
      </c>
      <c r="F1233" s="23" t="str">
        <f>IFERROR(VLOOKUP(E1233,hoja!$A$2:$E$970,4,FALSE),0)</f>
        <v>COSTA</v>
      </c>
      <c r="G1233" s="23" t="str">
        <f>IFERROR(VLOOKUP(E1233,hoja!$A$2:$E$970,5,FALSE),0)</f>
        <v>CARTAGENA</v>
      </c>
      <c r="H1233" s="103" t="str">
        <f>IFERROR(VLOOKUP(E1233,hoja!A:C,3,FALSE),0)</f>
        <v>0113</v>
      </c>
      <c r="I1233" s="24" t="str">
        <f t="shared" si="224"/>
        <v>00110113</v>
      </c>
      <c r="J1233" s="23">
        <v>57.614166666520759</v>
      </c>
      <c r="K1233" s="23">
        <v>1089</v>
      </c>
      <c r="L1233" s="23" t="str">
        <f>IF(B1233=F1233,"REGIONAL","NACIONAL")</f>
        <v>NACIONAL</v>
      </c>
      <c r="M1233" s="23" t="s">
        <v>623</v>
      </c>
      <c r="N1233" s="23" t="s">
        <v>624</v>
      </c>
      <c r="O1233" s="23">
        <f t="shared" si="226"/>
        <v>8</v>
      </c>
      <c r="P1233" s="23" t="str">
        <f t="shared" si="225"/>
        <v>00110113Facatativa</v>
      </c>
    </row>
    <row r="1234" spans="1:16" ht="14.45" hidden="1">
      <c r="A1234" s="26" t="s">
        <v>634</v>
      </c>
      <c r="B1234" s="23" t="str">
        <f>IFERROR(VLOOKUP(A1234,hoja!$A$2:$E$970,4,FALSE),0)</f>
        <v>CENTRO</v>
      </c>
      <c r="C1234" s="23" t="str">
        <f>IFERROR(VLOOKUP(A1234,hoja!$A$2:$E$1370,5,FALSE),0)</f>
        <v>BOGOTÁ</v>
      </c>
      <c r="D1234" s="23" t="str">
        <f>IFERROR(VLOOKUP(A1234,hoja!A:D,3,FALSE),0)</f>
        <v>0011</v>
      </c>
      <c r="E1234" s="23" t="s">
        <v>698</v>
      </c>
      <c r="F1234" s="23" t="str">
        <f>IFERROR(VLOOKUP(E1234,hoja!$A$2:$E$970,4,FALSE),0)</f>
        <v>COSTA</v>
      </c>
      <c r="G1234" s="23" t="str">
        <f>IFERROR(VLOOKUP(E1234,hoja!$A$2:$E$970,5,FALSE),0)</f>
        <v>CAUCASIA</v>
      </c>
      <c r="H1234" s="103" t="str">
        <f>IFERROR(VLOOKUP(E1234,hoja!A:C,3,FALSE),0)</f>
        <v>0384</v>
      </c>
      <c r="I1234" s="24" t="str">
        <f t="shared" si="224"/>
        <v>00110384</v>
      </c>
      <c r="J1234" s="23">
        <v>44.807777777634328</v>
      </c>
      <c r="K1234" s="23">
        <v>703.31</v>
      </c>
      <c r="L1234" s="23" t="str">
        <f t="shared" ref="L1234:L1239" si="232">IF(B1234=F1234,"REGIONAL","NACIONAL")</f>
        <v>NACIONAL</v>
      </c>
      <c r="M1234" s="23" t="s">
        <v>623</v>
      </c>
      <c r="N1234" s="23" t="s">
        <v>624</v>
      </c>
      <c r="O1234" s="23">
        <f t="shared" si="226"/>
        <v>12</v>
      </c>
      <c r="P1234" s="23" t="str">
        <f t="shared" si="225"/>
        <v>00110384Facatativa</v>
      </c>
    </row>
    <row r="1235" spans="1:16" ht="14.45" hidden="1">
      <c r="A1235" s="26" t="s">
        <v>743</v>
      </c>
      <c r="B1235" s="23" t="str">
        <f>IFERROR(VLOOKUP(A1235,hoja!$A$2:$E$970,4,FALSE),0)</f>
        <v>CENTRO</v>
      </c>
      <c r="C1235" s="23" t="str">
        <f>IFERROR(VLOOKUP(A1235,hoja!$A$2:$E$1370,5,FALSE),0)</f>
        <v>BOGOTÁ</v>
      </c>
      <c r="D1235" s="23" t="str">
        <f>IFERROR(VLOOKUP(A1235,hoja!A:D,3,FALSE),0)</f>
        <v>0461</v>
      </c>
      <c r="E1235" s="23" t="s">
        <v>699</v>
      </c>
      <c r="F1235" s="23" t="str">
        <f>IFERROR(VLOOKUP(E1235,hoja!$A$2:$E$970,4,FALSE),0)</f>
        <v>ANTIOQUIA</v>
      </c>
      <c r="G1235" s="23" t="str">
        <f>IFERROR(VLOOKUP(E1235,hoja!$A$2:$E$970,5,FALSE),0)</f>
        <v>CHIGORODÓ</v>
      </c>
      <c r="H1235" s="103" t="str">
        <f>IFERROR(VLOOKUP(E1235,hoja!A:C,3,FALSE),0)</f>
        <v>0074</v>
      </c>
      <c r="I1235" s="24" t="str">
        <f t="shared" si="224"/>
        <v>04610074</v>
      </c>
      <c r="J1235" s="23">
        <v>48.8087499999383</v>
      </c>
      <c r="K1235" s="23">
        <v>710.03</v>
      </c>
      <c r="L1235" s="23" t="str">
        <f t="shared" si="232"/>
        <v>NACIONAL</v>
      </c>
      <c r="M1235" s="23" t="s">
        <v>835</v>
      </c>
      <c r="N1235" s="23" t="s">
        <v>624</v>
      </c>
      <c r="O1235" s="23">
        <f t="shared" si="226"/>
        <v>12</v>
      </c>
      <c r="P1235" s="23" t="str">
        <f t="shared" si="225"/>
        <v>04610074Facatativa-Medellin</v>
      </c>
    </row>
    <row r="1236" spans="1:16" ht="14.45" hidden="1">
      <c r="A1236" s="26" t="s">
        <v>634</v>
      </c>
      <c r="B1236" s="23" t="str">
        <f>IFERROR(VLOOKUP(A1236,hoja!$A$2:$E$970,4,FALSE),0)</f>
        <v>CENTRO</v>
      </c>
      <c r="C1236" s="23" t="str">
        <f>IFERROR(VLOOKUP(A1236,hoja!$A$2:$E$1370,5,FALSE),0)</f>
        <v>BOGOTÁ</v>
      </c>
      <c r="D1236" s="23" t="str">
        <f>IFERROR(VLOOKUP(A1236,hoja!A:D,3,FALSE),0)</f>
        <v>0011</v>
      </c>
      <c r="E1236" s="23" t="s">
        <v>699</v>
      </c>
      <c r="F1236" s="23" t="str">
        <f>IFERROR(VLOOKUP(E1236,hoja!$A$2:$E$970,4,FALSE),0)</f>
        <v>ANTIOQUIA</v>
      </c>
      <c r="G1236" s="23" t="str">
        <f>IFERROR(VLOOKUP(E1236,hoja!$A$2:$E$970,5,FALSE),0)</f>
        <v>CHIGORODÓ</v>
      </c>
      <c r="H1236" s="103" t="str">
        <f>IFERROR(VLOOKUP(E1236,hoja!A:C,3,FALSE),0)</f>
        <v>0074</v>
      </c>
      <c r="I1236" s="24" t="str">
        <f t="shared" si="224"/>
        <v>00110074</v>
      </c>
      <c r="K1236" s="23">
        <v>687</v>
      </c>
      <c r="L1236" s="23" t="str">
        <f t="shared" si="232"/>
        <v>NACIONAL</v>
      </c>
      <c r="M1236" s="23" t="s">
        <v>837</v>
      </c>
      <c r="N1236" s="23" t="s">
        <v>624</v>
      </c>
      <c r="O1236" s="23">
        <f t="shared" si="226"/>
        <v>12</v>
      </c>
      <c r="P1236" s="23" t="str">
        <f t="shared" si="225"/>
        <v>00110074La Vega-Medellin</v>
      </c>
    </row>
    <row r="1237" spans="1:16" ht="14.45" hidden="1">
      <c r="A1237" s="26" t="s">
        <v>634</v>
      </c>
      <c r="B1237" s="23" t="str">
        <f>IFERROR(VLOOKUP(A1237,hoja!$A$2:$E$970,4,FALSE),0)</f>
        <v>CENTRO</v>
      </c>
      <c r="C1237" s="23" t="str">
        <f>IFERROR(VLOOKUP(A1237,hoja!$A$2:$E$1370,5,FALSE),0)</f>
        <v>BOGOTÁ</v>
      </c>
      <c r="D1237" s="23" t="str">
        <f>IFERROR(VLOOKUP(A1237,hoja!A:D,3,FALSE),0)</f>
        <v>0011</v>
      </c>
      <c r="E1237" s="23" t="s">
        <v>699</v>
      </c>
      <c r="F1237" s="23" t="str">
        <f>IFERROR(VLOOKUP(E1237,hoja!$A$2:$E$970,4,FALSE),0)</f>
        <v>ANTIOQUIA</v>
      </c>
      <c r="G1237" s="23" t="str">
        <f>IFERROR(VLOOKUP(E1237,hoja!$A$2:$E$970,5,FALSE),0)</f>
        <v>CHIGORODÓ</v>
      </c>
      <c r="H1237" s="103" t="str">
        <f>IFERROR(VLOOKUP(E1237,hoja!A:C,3,FALSE),0)</f>
        <v>0074</v>
      </c>
      <c r="I1237" s="24" t="str">
        <f t="shared" si="224"/>
        <v>00110074</v>
      </c>
      <c r="K1237" s="23">
        <v>680</v>
      </c>
      <c r="L1237" s="23" t="str">
        <f t="shared" si="232"/>
        <v>NACIONAL</v>
      </c>
      <c r="M1237" s="23" t="s">
        <v>838</v>
      </c>
      <c r="N1237" s="23" t="s">
        <v>624</v>
      </c>
      <c r="O1237" s="23">
        <f t="shared" si="226"/>
        <v>12</v>
      </c>
      <c r="P1237" s="23" t="str">
        <f t="shared" si="225"/>
        <v>00110074Medellin</v>
      </c>
    </row>
    <row r="1238" spans="1:16" ht="14.45" hidden="1">
      <c r="A1238" s="26" t="s">
        <v>634</v>
      </c>
      <c r="B1238" s="23" t="str">
        <f>IFERROR(VLOOKUP(A1238,hoja!$A$2:$E$970,4,FALSE),0)</f>
        <v>CENTRO</v>
      </c>
      <c r="C1238" s="23" t="str">
        <f>IFERROR(VLOOKUP(A1238,hoja!$A$2:$E$1370,5,FALSE),0)</f>
        <v>BOGOTÁ</v>
      </c>
      <c r="D1238" s="23" t="str">
        <f>IFERROR(VLOOKUP(A1238,hoja!A:D,3,FALSE),0)</f>
        <v>0011</v>
      </c>
      <c r="E1238" s="23" t="s">
        <v>700</v>
      </c>
      <c r="F1238" s="23" t="str">
        <f>IFERROR(VLOOKUP(E1238,hoja!$A$2:$E$970,4,FALSE),0)</f>
        <v>SANTANDER</v>
      </c>
      <c r="G1238" s="23" t="str">
        <f>IFERROR(VLOOKUP(E1238,hoja!$A$2:$E$970,5,FALSE),0)</f>
        <v>CHIQUINQUIRÁ</v>
      </c>
      <c r="H1238" s="103" t="str">
        <f>IFERROR(VLOOKUP(E1238,hoja!A:C,3,FALSE),0)</f>
        <v>0444</v>
      </c>
      <c r="I1238" s="24" t="str">
        <f t="shared" si="224"/>
        <v>00110444</v>
      </c>
      <c r="J1238" s="23">
        <v>5.5212499999324791</v>
      </c>
      <c r="K1238" s="23">
        <v>152.58449999999999</v>
      </c>
      <c r="L1238" s="23" t="str">
        <f t="shared" si="232"/>
        <v>NACIONAL</v>
      </c>
      <c r="M1238" s="23" t="s">
        <v>618</v>
      </c>
      <c r="N1238" s="23" t="str" cm="1">
        <f t="array" ref="N1238">IFERROR(IF(M1238="Principal","LES_ACTIVE",LES_INACTIVE),0)</f>
        <v>LES_ACTIVE</v>
      </c>
      <c r="O1238" s="23">
        <f t="shared" si="226"/>
        <v>25</v>
      </c>
      <c r="P1238" s="23" t="str">
        <f t="shared" si="225"/>
        <v>00110444Principal</v>
      </c>
    </row>
    <row r="1239" spans="1:16" ht="14.45" hidden="1">
      <c r="A1239" s="26" t="s">
        <v>743</v>
      </c>
      <c r="B1239" s="23" t="str">
        <f>IFERROR(VLOOKUP(A1239,hoja!$A$2:$E$970,4,FALSE),0)</f>
        <v>CENTRO</v>
      </c>
      <c r="C1239" s="23" t="str">
        <f>IFERROR(VLOOKUP(A1239,hoja!$A$2:$E$1370,5,FALSE),0)</f>
        <v>BOGOTÁ</v>
      </c>
      <c r="D1239" s="23" t="str">
        <f>IFERROR(VLOOKUP(A1239,hoja!A:D,3,FALSE),0)</f>
        <v>0461</v>
      </c>
      <c r="E1239" s="23" t="s">
        <v>701</v>
      </c>
      <c r="F1239" s="23" t="str">
        <f>IFERROR(VLOOKUP(E1239,hoja!$A$2:$E$970,4,FALSE),0)</f>
        <v>SANTANDER</v>
      </c>
      <c r="G1239" s="23" t="str">
        <f>IFERROR(VLOOKUP(E1239,hoja!$A$2:$E$970,5,FALSE),0)</f>
        <v>EL BANCO</v>
      </c>
      <c r="H1239" s="103" t="str">
        <f>IFERROR(VLOOKUP(E1239,hoja!A:C,3,FALSE),0)</f>
        <v>0436</v>
      </c>
      <c r="I1239" s="24" t="str">
        <f t="shared" si="224"/>
        <v>04610436</v>
      </c>
      <c r="K1239" s="23">
        <v>697</v>
      </c>
      <c r="L1239" s="23" t="str">
        <f t="shared" si="232"/>
        <v>NACIONAL</v>
      </c>
      <c r="M1239" s="23" t="s">
        <v>623</v>
      </c>
      <c r="N1239" s="23" cm="1">
        <f t="array" aca="1" ref="N1239" ca="1">IFERROR(IF(M1239="Principal","LES_ACTIVE",LES_INACTIVE),0)</f>
        <v>0</v>
      </c>
      <c r="O1239" s="23">
        <f t="shared" si="226"/>
        <v>12</v>
      </c>
      <c r="P1239" s="23" t="str">
        <f t="shared" si="225"/>
        <v>04610436Facatativa</v>
      </c>
    </row>
    <row r="1240" spans="1:16" ht="14.45" hidden="1">
      <c r="A1240" s="26" t="s">
        <v>634</v>
      </c>
      <c r="B1240" s="23" t="str">
        <f>IFERROR(VLOOKUP(A1240,hoja!$A$2:$E$970,4,FALSE),0)</f>
        <v>CENTRO</v>
      </c>
      <c r="C1240" s="23" t="str">
        <f>IFERROR(VLOOKUP(A1240,hoja!$A$2:$E$1370,5,FALSE),0)</f>
        <v>BOGOTÁ</v>
      </c>
      <c r="D1240" s="23" t="str">
        <f>IFERROR(VLOOKUP(A1240,hoja!A:D,3,FALSE),0)</f>
        <v>0011</v>
      </c>
      <c r="E1240" s="23" t="s">
        <v>702</v>
      </c>
      <c r="F1240" s="23" t="str">
        <f>IFERROR(VLOOKUP(E1240,hoja!$A$2:$E$970,4,FALSE),0)</f>
        <v>CENTRO</v>
      </c>
      <c r="G1240" s="23" t="str">
        <f>IFERROR(VLOOKUP(E1240,hoja!$A$2:$E$970,5,FALSE),0)</f>
        <v>FLORENCIA</v>
      </c>
      <c r="H1240" s="103" t="str">
        <f>IFERROR(VLOOKUP(E1240,hoja!A:C,3,FALSE),0)</f>
        <v>0388</v>
      </c>
      <c r="I1240" s="24" t="str">
        <f t="shared" si="224"/>
        <v>00110388</v>
      </c>
      <c r="J1240" s="23">
        <v>27.560833333467599</v>
      </c>
      <c r="K1240" s="23">
        <v>540.22400000000005</v>
      </c>
      <c r="L1240" s="23" t="str">
        <f t="shared" ref="L1240" si="233">IF(B1240=F1240,"REGIONAL","NACIONAL")</f>
        <v>REGIONAL</v>
      </c>
      <c r="M1240" s="23" t="s">
        <v>618</v>
      </c>
      <c r="N1240" s="23" t="str" cm="1">
        <f t="array" ref="N1240">IFERROR(IF(M1240="Principal","LES_ACTIVE",LES_INACTIVE),0)</f>
        <v>LES_ACTIVE</v>
      </c>
      <c r="O1240" s="23">
        <f t="shared" si="226"/>
        <v>12</v>
      </c>
      <c r="P1240" s="23" t="str">
        <f t="shared" si="225"/>
        <v>00110388Principal</v>
      </c>
    </row>
    <row r="1241" spans="1:16" ht="14.45" hidden="1">
      <c r="A1241" s="26" t="s">
        <v>634</v>
      </c>
      <c r="B1241" s="23" t="str">
        <f>IFERROR(VLOOKUP(A1241,hoja!$A$2:$E$970,4,FALSE),0)</f>
        <v>CENTRO</v>
      </c>
      <c r="C1241" s="23" t="str">
        <f>IFERROR(VLOOKUP(A1241,hoja!$A$2:$E$1370,5,FALSE),0)</f>
        <v>BOGOTÁ</v>
      </c>
      <c r="D1241" s="23" t="str">
        <f>IFERROR(VLOOKUP(A1241,hoja!A:D,3,FALSE),0)</f>
        <v>0011</v>
      </c>
      <c r="E1241" s="23" t="s">
        <v>677</v>
      </c>
      <c r="F1241" s="23" t="str">
        <f>IFERROR(VLOOKUP(E1241,hoja!$A$2:$E$970,4,FALSE),0)</f>
        <v>CENTRO</v>
      </c>
      <c r="G1241" s="23" t="str">
        <f>IFERROR(VLOOKUP(E1241,hoja!$A$2:$E$970,5,FALSE),0)</f>
        <v>FUSA</v>
      </c>
      <c r="H1241" s="103" t="str">
        <f>IFERROR(VLOOKUP(E1241,hoja!A:C,3,FALSE),0)</f>
        <v>0013</v>
      </c>
      <c r="I1241" s="24" t="str">
        <f t="shared" si="224"/>
        <v>00110013</v>
      </c>
      <c r="J1241" s="23">
        <v>2.7186111111659557</v>
      </c>
      <c r="K1241" s="23">
        <v>60.502000000000002</v>
      </c>
      <c r="L1241" s="23" t="s">
        <v>833</v>
      </c>
      <c r="M1241" s="23" t="s">
        <v>618</v>
      </c>
      <c r="N1241" s="23" t="str" cm="1">
        <f t="array" ref="N1241">IFERROR(IF(M1241="Principal","LES_ACTIVE",LES_INACTIVE),0)</f>
        <v>LES_ACTIVE</v>
      </c>
      <c r="O1241" s="23">
        <f t="shared" si="226"/>
        <v>25</v>
      </c>
      <c r="P1241" s="23" t="str">
        <f t="shared" si="225"/>
        <v>00110013Principal</v>
      </c>
    </row>
    <row r="1242" spans="1:16" ht="14.45" hidden="1">
      <c r="A1242" s="26" t="s">
        <v>634</v>
      </c>
      <c r="B1242" s="23" t="str">
        <f>IFERROR(VLOOKUP(A1242,hoja!$A$2:$E$970,4,FALSE),0)</f>
        <v>CENTRO</v>
      </c>
      <c r="C1242" s="23" t="str">
        <f>IFERROR(VLOOKUP(A1242,hoja!$A$2:$E$1370,5,FALSE),0)</f>
        <v>BOGOTÁ</v>
      </c>
      <c r="D1242" s="23" t="str">
        <f>IFERROR(VLOOKUP(A1242,hoja!A:D,3,FALSE),0)</f>
        <v>0011</v>
      </c>
      <c r="E1242" s="23" t="s">
        <v>704</v>
      </c>
      <c r="F1242" s="23" t="str">
        <f>IFERROR(VLOOKUP(E1242,hoja!$A$2:$E$970,4,FALSE),0)</f>
        <v>CENTRO</v>
      </c>
      <c r="G1242" s="23" t="str">
        <f>IFERROR(VLOOKUP(E1242,hoja!$A$2:$E$970,5,FALSE),0)</f>
        <v>GARZÓN</v>
      </c>
      <c r="H1242" s="103" t="str">
        <f>IFERROR(VLOOKUP(E1242,hoja!A:C,3,FALSE),0)</f>
        <v>0387</v>
      </c>
      <c r="I1242" s="24" t="str">
        <f t="shared" si="224"/>
        <v>00110387</v>
      </c>
      <c r="J1242" s="23">
        <v>19.616666666523088</v>
      </c>
      <c r="K1242" s="23">
        <v>416.85599999999999</v>
      </c>
      <c r="L1242" s="23" t="str">
        <f t="shared" ref="L1242:L1246" si="234">IF(B1242=F1242,"REGIONAL","NACIONAL")</f>
        <v>REGIONAL</v>
      </c>
      <c r="M1242" s="23" t="s">
        <v>618</v>
      </c>
      <c r="N1242" s="23" t="str" cm="1">
        <f t="array" ref="N1242">IFERROR(IF(M1242="Principal","LES_ACTIVE",LES_INACTIVE),0)</f>
        <v>LES_ACTIVE</v>
      </c>
      <c r="O1242" s="23">
        <f t="shared" si="226"/>
        <v>16</v>
      </c>
      <c r="P1242" s="23" t="str">
        <f t="shared" si="225"/>
        <v>00110387Principal</v>
      </c>
    </row>
    <row r="1243" spans="1:16" ht="14.45" hidden="1">
      <c r="A1243" s="26" t="s">
        <v>634</v>
      </c>
      <c r="B1243" s="23" t="str">
        <f>IFERROR(VLOOKUP(A1243,hoja!$A$2:$E$970,4,FALSE),0)</f>
        <v>CENTRO</v>
      </c>
      <c r="C1243" s="23" t="str">
        <f>IFERROR(VLOOKUP(A1243,hoja!$A$2:$E$1370,5,FALSE),0)</f>
        <v>BOGOTÁ</v>
      </c>
      <c r="D1243" s="23" t="str">
        <f>IFERROR(VLOOKUP(A1243,hoja!A:D,3,FALSE),0)</f>
        <v>0011</v>
      </c>
      <c r="E1243" s="23" t="s">
        <v>655</v>
      </c>
      <c r="F1243" s="23" t="str">
        <f>IFERROR(VLOOKUP(E1243,hoja!$A$2:$E$970,4,FALSE),0)</f>
        <v>ANTIOQUIA</v>
      </c>
      <c r="G1243" s="23" t="str">
        <f>IFERROR(VLOOKUP(E1243,hoja!$A$2:$E$970,5,FALSE),0)</f>
        <v>MEDELLÍN</v>
      </c>
      <c r="H1243" s="103" t="str">
        <f>IFERROR(VLOOKUP(E1243,hoja!A:C,3,FALSE),0)</f>
        <v>0292</v>
      </c>
      <c r="I1243" s="24" t="str">
        <f t="shared" si="224"/>
        <v>00110292</v>
      </c>
      <c r="J1243" s="23">
        <v>23.4</v>
      </c>
      <c r="K1243" s="23">
        <v>439.45699999999999</v>
      </c>
      <c r="L1243" s="23" t="str">
        <f>IF(B1243=F1243,"REGIONAL","NACIONAL")</f>
        <v>NACIONAL</v>
      </c>
      <c r="M1243" s="23" t="s">
        <v>623</v>
      </c>
      <c r="N1243" s="23" t="s">
        <v>624</v>
      </c>
      <c r="O1243" s="23">
        <f t="shared" si="226"/>
        <v>16</v>
      </c>
      <c r="P1243" s="23" t="str">
        <f t="shared" si="225"/>
        <v>00110292Facatativa</v>
      </c>
    </row>
    <row r="1244" spans="1:16" ht="14.45" hidden="1">
      <c r="A1244" s="26" t="s">
        <v>634</v>
      </c>
      <c r="B1244" s="23" t="str">
        <f>IFERROR(VLOOKUP(A1244,hoja!$A$2:$E$970,4,FALSE),0)</f>
        <v>CENTRO</v>
      </c>
      <c r="C1244" s="23" t="str">
        <f>IFERROR(VLOOKUP(A1244,hoja!$A$2:$E$1370,5,FALSE),0)</f>
        <v>BOGOTÁ</v>
      </c>
      <c r="D1244" s="23" t="str">
        <f>IFERROR(VLOOKUP(A1244,hoja!A:D,3,FALSE),0)</f>
        <v>0011</v>
      </c>
      <c r="E1244" s="23" t="s">
        <v>708</v>
      </c>
      <c r="F1244" s="23" t="str">
        <f>IFERROR(VLOOKUP(E1244,hoja!$A$2:$E$970,4,FALSE),0)</f>
        <v>OCCIDENTE</v>
      </c>
      <c r="G1244" s="23" t="str">
        <f>IFERROR(VLOOKUP(E1244,hoja!$A$2:$E$970,5,FALSE),0)</f>
        <v>JAMUNDÍ</v>
      </c>
      <c r="H1244" s="103" t="str">
        <f>IFERROR(VLOOKUP(E1244,hoja!A:C,3,FALSE),0)</f>
        <v>0358</v>
      </c>
      <c r="I1244" s="24" t="str">
        <f t="shared" si="224"/>
        <v>00110358</v>
      </c>
      <c r="J1244" s="23">
        <v>30.14805555541534</v>
      </c>
      <c r="K1244" s="23">
        <v>498.96100000000001</v>
      </c>
      <c r="L1244" s="23" t="str">
        <f>IF(B1244=F1244,"REGIONAL","NACIONAL")</f>
        <v>NACIONAL</v>
      </c>
      <c r="M1244" s="23" t="s">
        <v>618</v>
      </c>
      <c r="N1244" s="23" t="str" cm="1">
        <f t="array" ref="N1244">IFERROR(IF(M1244="Principal","LES_ACTIVE",LES_INACTIVE),0)</f>
        <v>LES_ACTIVE</v>
      </c>
      <c r="O1244" s="23">
        <f t="shared" si="226"/>
        <v>16</v>
      </c>
      <c r="P1244" s="23" t="str">
        <f t="shared" si="225"/>
        <v>00110358Principal</v>
      </c>
    </row>
    <row r="1245" spans="1:16" ht="14.45" hidden="1">
      <c r="A1245" s="26" t="s">
        <v>634</v>
      </c>
      <c r="B1245" s="23" t="str">
        <f>IFERROR(VLOOKUP(A1245,hoja!$A$2:$E$970,4,FALSE),0)</f>
        <v>CENTRO</v>
      </c>
      <c r="C1245" s="23" t="str">
        <f>IFERROR(VLOOKUP(A1245,hoja!$A$2:$E$1370,5,FALSE),0)</f>
        <v>BOGOTÁ</v>
      </c>
      <c r="D1245" s="23" t="str">
        <f>IFERROR(VLOOKUP(A1245,hoja!A:D,3,FALSE),0)</f>
        <v>0011</v>
      </c>
      <c r="E1245" s="23" t="s">
        <v>709</v>
      </c>
      <c r="F1245" s="23" t="str">
        <f>IFERROR(VLOOKUP(E1245,hoja!$A$2:$E$970,4,FALSE),0)</f>
        <v>CENTRO</v>
      </c>
      <c r="G1245" s="23" t="str">
        <f>IFERROR(VLOOKUP(E1245,hoja!$A$2:$E$970,5,FALSE),0)</f>
        <v>LA DORADA</v>
      </c>
      <c r="H1245" s="103" t="str">
        <f>IFERROR(VLOOKUP(E1245,hoja!A:C,3,FALSE),0)</f>
        <v>0391</v>
      </c>
      <c r="I1245" s="24" t="str">
        <f t="shared" si="224"/>
        <v>00110391</v>
      </c>
      <c r="J1245" s="23">
        <v>9.1499999999650754</v>
      </c>
      <c r="K1245" s="23">
        <v>191.82599999999999</v>
      </c>
      <c r="L1245" s="23" t="str">
        <f t="shared" si="234"/>
        <v>REGIONAL</v>
      </c>
      <c r="M1245" s="23" t="s">
        <v>623</v>
      </c>
      <c r="N1245" s="23" t="s">
        <v>624</v>
      </c>
      <c r="O1245" s="23">
        <f t="shared" si="226"/>
        <v>25</v>
      </c>
      <c r="P1245" s="23" t="str">
        <f t="shared" si="225"/>
        <v>00110391Facatativa</v>
      </c>
    </row>
    <row r="1246" spans="1:16" ht="14.45" hidden="1">
      <c r="A1246" s="26" t="s">
        <v>634</v>
      </c>
      <c r="B1246" s="23" t="str">
        <f>IFERROR(VLOOKUP(A1246,hoja!$A$2:$E$970,4,FALSE),0)</f>
        <v>CENTRO</v>
      </c>
      <c r="C1246" s="23" t="str">
        <f>IFERROR(VLOOKUP(A1246,hoja!$A$2:$E$1370,5,FALSE),0)</f>
        <v>BOGOTÁ</v>
      </c>
      <c r="D1246" s="23" t="str">
        <f>IFERROR(VLOOKUP(A1246,hoja!A:D,3,FALSE),0)</f>
        <v>0011</v>
      </c>
      <c r="E1246" s="23" t="s">
        <v>709</v>
      </c>
      <c r="F1246" s="23" t="str">
        <f>IFERROR(VLOOKUP(E1246,hoja!$A$2:$E$970,4,FALSE),0)</f>
        <v>CENTRO</v>
      </c>
      <c r="G1246" s="23" t="str">
        <f>IFERROR(VLOOKUP(E1246,hoja!$A$2:$E$970,5,FALSE),0)</f>
        <v>LA DORADA</v>
      </c>
      <c r="H1246" s="103" t="str">
        <f>IFERROR(VLOOKUP(E1246,hoja!A:C,3,FALSE),0)</f>
        <v>0391</v>
      </c>
      <c r="I1246" s="24" t="str">
        <f t="shared" si="224"/>
        <v>00110391</v>
      </c>
      <c r="K1246" s="23">
        <v>197</v>
      </c>
      <c r="L1246" s="23" t="str">
        <f t="shared" si="234"/>
        <v>REGIONAL</v>
      </c>
      <c r="M1246" s="23" t="s">
        <v>674</v>
      </c>
      <c r="N1246" s="23" t="s">
        <v>624</v>
      </c>
      <c r="O1246" s="23">
        <f t="shared" si="226"/>
        <v>25</v>
      </c>
      <c r="P1246" s="23" t="str">
        <f t="shared" si="225"/>
        <v>00110391La Vega</v>
      </c>
    </row>
    <row r="1247" spans="1:16" ht="14.45" hidden="1">
      <c r="A1247" s="26" t="s">
        <v>634</v>
      </c>
      <c r="B1247" s="23" t="str">
        <f>IFERROR(VLOOKUP(A1247,hoja!$A$2:$E$970,4,FALSE),0)</f>
        <v>CENTRO</v>
      </c>
      <c r="C1247" s="23" t="str">
        <f>IFERROR(VLOOKUP(A1247,hoja!$A$2:$E$1370,5,FALSE),0)</f>
        <v>BOGOTÁ</v>
      </c>
      <c r="D1247" s="23" t="str">
        <f>IFERROR(VLOOKUP(A1247,hoja!A:D,3,FALSE),0)</f>
        <v>0011</v>
      </c>
      <c r="E1247" s="23" t="s">
        <v>710</v>
      </c>
      <c r="F1247" s="23" t="str">
        <f>IFERROR(VLOOKUP(E1247,hoja!$A$2:$E$970,4,FALSE),0)</f>
        <v>CENTRO</v>
      </c>
      <c r="G1247" s="23" t="str">
        <f>IFERROR(VLOOKUP(E1247,hoja!$A$2:$E$970,5,FALSE),0)</f>
        <v>LA MESA</v>
      </c>
      <c r="H1247" s="103" t="str">
        <f>IFERROR(VLOOKUP(E1247,hoja!A:C,3,FALSE),0)</f>
        <v>0024</v>
      </c>
      <c r="I1247" s="24" t="str">
        <f t="shared" si="224"/>
        <v>00110024</v>
      </c>
      <c r="J1247" s="23">
        <v>2.4166666666860692</v>
      </c>
      <c r="K1247" s="23">
        <v>66.801500000000004</v>
      </c>
      <c r="L1247" s="23" t="s">
        <v>752</v>
      </c>
      <c r="M1247" s="23" t="s">
        <v>618</v>
      </c>
      <c r="N1247" s="23" t="str" cm="1">
        <f t="array" ref="N1247">IFERROR(IF(M1247="Principal","LES_ACTIVE",LES_INACTIVE),0)</f>
        <v>LES_ACTIVE</v>
      </c>
      <c r="O1247" s="23">
        <f t="shared" si="226"/>
        <v>25</v>
      </c>
      <c r="P1247" s="23" t="str">
        <f t="shared" si="225"/>
        <v>00110024Principal</v>
      </c>
    </row>
    <row r="1248" spans="1:16" ht="14.45" hidden="1">
      <c r="A1248" s="26" t="s">
        <v>634</v>
      </c>
      <c r="B1248" s="23" t="str">
        <f>IFERROR(VLOOKUP(A1248,hoja!$A$2:$E$970,4,FALSE),0)</f>
        <v>CENTRO</v>
      </c>
      <c r="C1248" s="23" t="str">
        <f>IFERROR(VLOOKUP(A1248,hoja!$A$2:$E$1370,5,FALSE),0)</f>
        <v>BOGOTÁ</v>
      </c>
      <c r="D1248" s="23" t="str">
        <f>IFERROR(VLOOKUP(A1248,hoja!A:D,3,FALSE),0)</f>
        <v>0011</v>
      </c>
      <c r="E1248" s="23" t="s">
        <v>663</v>
      </c>
      <c r="F1248" s="23" t="str">
        <f>IFERROR(VLOOKUP(E1248,hoja!$A$2:$E$970,4,FALSE),0)</f>
        <v>CENTRO</v>
      </c>
      <c r="G1248" s="23" t="str">
        <f>IFERROR(VLOOKUP(E1248,hoja!$A$2:$E$970,5,FALSE),0)</f>
        <v>MADRID</v>
      </c>
      <c r="H1248" s="103" t="str">
        <f>IFERROR(VLOOKUP(E1248,hoja!A:C,3,FALSE),0)</f>
        <v>0022</v>
      </c>
      <c r="I1248" s="24" t="str">
        <f t="shared" si="224"/>
        <v>00110022</v>
      </c>
      <c r="J1248" s="23">
        <v>1.2833333333255723</v>
      </c>
      <c r="K1248" s="23">
        <v>26.835999999999999</v>
      </c>
      <c r="L1248" s="23" t="s">
        <v>752</v>
      </c>
      <c r="M1248" s="23" t="s">
        <v>618</v>
      </c>
      <c r="N1248" s="23" t="str" cm="1">
        <f t="array" ref="N1248">IFERROR(IF(M1248="Principal","LES_ACTIVE",LES_INACTIVE),0)</f>
        <v>LES_ACTIVE</v>
      </c>
      <c r="O1248" s="23">
        <f t="shared" si="226"/>
        <v>25</v>
      </c>
      <c r="P1248" s="23" t="str">
        <f t="shared" si="225"/>
        <v>00110022Principal</v>
      </c>
    </row>
    <row r="1249" spans="1:16" ht="14.45" hidden="1">
      <c r="A1249" s="26" t="s">
        <v>743</v>
      </c>
      <c r="B1249" s="23" t="str">
        <f>IFERROR(VLOOKUP(A1249,hoja!$A$2:$E$970,4,FALSE),0)</f>
        <v>CENTRO</v>
      </c>
      <c r="C1249" s="23" t="str">
        <f>IFERROR(VLOOKUP(A1249,hoja!$A$2:$E$1370,5,FALSE),0)</f>
        <v>BOGOTÁ</v>
      </c>
      <c r="D1249" s="23" t="str">
        <f>IFERROR(VLOOKUP(A1249,hoja!A:D,3,FALSE),0)</f>
        <v>0461</v>
      </c>
      <c r="E1249" s="23" t="s">
        <v>711</v>
      </c>
      <c r="F1249" s="23" t="str">
        <f>IFERROR(VLOOKUP(E1249,hoja!$A$2:$E$970,4,FALSE),0)</f>
        <v>COSTA</v>
      </c>
      <c r="G1249" s="23" t="str">
        <f>IFERROR(VLOOKUP(E1249,hoja!$A$2:$E$970,5,FALSE),0)</f>
        <v>MAGANGUÉ</v>
      </c>
      <c r="H1249" s="103" t="str">
        <f>IFERROR(VLOOKUP(E1249,hoja!A:C,3,FALSE),0)</f>
        <v>0383</v>
      </c>
      <c r="I1249" s="24" t="str">
        <f t="shared" si="224"/>
        <v>04610383</v>
      </c>
      <c r="J1249" s="23">
        <v>64.557777777750744</v>
      </c>
      <c r="K1249" s="23">
        <v>1013.2965</v>
      </c>
      <c r="L1249" s="23" t="str">
        <f>IF(B1249=F1249,"REGIONAL","NACIONAL")</f>
        <v>NACIONAL</v>
      </c>
      <c r="M1249" s="23" t="s">
        <v>674</v>
      </c>
      <c r="N1249" s="23" t="s">
        <v>624</v>
      </c>
      <c r="O1249" s="23">
        <f t="shared" si="226"/>
        <v>8</v>
      </c>
      <c r="P1249" s="23" t="str">
        <f t="shared" si="225"/>
        <v>04610383La Vega</v>
      </c>
    </row>
    <row r="1250" spans="1:16" ht="14.45" hidden="1">
      <c r="A1250" s="26" t="s">
        <v>634</v>
      </c>
      <c r="B1250" s="23" t="str">
        <f>IFERROR(VLOOKUP(A1250,hoja!$A$2:$E$970,4,FALSE),0)</f>
        <v>CENTRO</v>
      </c>
      <c r="C1250" s="23" t="str">
        <f>IFERROR(VLOOKUP(A1250,hoja!$A$2:$E$1370,5,FALSE),0)</f>
        <v>BOGOTÁ</v>
      </c>
      <c r="D1250" s="23" t="str">
        <f>IFERROR(VLOOKUP(A1250,hoja!A:D,3,FALSE),0)</f>
        <v>0011</v>
      </c>
      <c r="E1250" s="23" t="s">
        <v>665</v>
      </c>
      <c r="F1250" s="23" t="str">
        <f>IFERROR(VLOOKUP(E1250,hoja!$A$2:$E$970,4,FALSE),0)</f>
        <v>OCCIDENTE</v>
      </c>
      <c r="G1250" s="23" t="str">
        <f>IFERROR(VLOOKUP(E1250,hoja!$A$2:$E$970,5,FALSE),0)</f>
        <v>MANIZALES</v>
      </c>
      <c r="H1250" s="103" t="str">
        <f>IFERROR(VLOOKUP(E1250,hoja!A:C,3,FALSE),0)</f>
        <v>0145</v>
      </c>
      <c r="I1250" s="24" t="str">
        <f t="shared" si="224"/>
        <v>00110145</v>
      </c>
      <c r="J1250" s="23">
        <v>23.483333333395422</v>
      </c>
      <c r="K1250" s="23">
        <v>285.6105</v>
      </c>
      <c r="L1250" s="23" t="str">
        <f t="shared" ref="L1250:L1252" si="235">IF(B1250=F1250,"REGIONAL","NACIONAL")</f>
        <v>NACIONAL</v>
      </c>
      <c r="M1250" s="23" t="s">
        <v>618</v>
      </c>
      <c r="N1250" s="23" t="str" cm="1">
        <f t="array" ref="N1250">IFERROR(IF(M1250="Principal","LES_ACTIVE",LES_INACTIVE),0)</f>
        <v>LES_ACTIVE</v>
      </c>
      <c r="O1250" s="23">
        <f t="shared" si="226"/>
        <v>16</v>
      </c>
      <c r="P1250" s="23" t="str">
        <f t="shared" si="225"/>
        <v>00110145Principal</v>
      </c>
    </row>
    <row r="1251" spans="1:16" ht="14.45" hidden="1">
      <c r="A1251" s="26" t="s">
        <v>634</v>
      </c>
      <c r="B1251" s="23" t="str">
        <f>IFERROR(VLOOKUP(A1251,hoja!$A$2:$E$970,4,FALSE),0)</f>
        <v>CENTRO</v>
      </c>
      <c r="C1251" s="23" t="str">
        <f>IFERROR(VLOOKUP(A1251,hoja!$A$2:$E$1370,5,FALSE),0)</f>
        <v>BOGOTÁ</v>
      </c>
      <c r="D1251" s="23" t="str">
        <f>IFERROR(VLOOKUP(A1251,hoja!A:D,3,FALSE),0)</f>
        <v>0011</v>
      </c>
      <c r="E1251" s="23" t="s">
        <v>665</v>
      </c>
      <c r="F1251" s="23" t="str">
        <f>IFERROR(VLOOKUP(E1251,hoja!$A$2:$E$970,4,FALSE),0)</f>
        <v>OCCIDENTE</v>
      </c>
      <c r="G1251" s="23" t="str">
        <f>IFERROR(VLOOKUP(E1251,hoja!$A$2:$E$970,5,FALSE),0)</f>
        <v>MANIZALES</v>
      </c>
      <c r="H1251" s="103" t="str">
        <f>IFERROR(VLOOKUP(E1251,hoja!A:C,3,FALSE),0)</f>
        <v>0145</v>
      </c>
      <c r="I1251" s="24" t="str">
        <f t="shared" si="224"/>
        <v>00110145</v>
      </c>
      <c r="K1251" s="23">
        <v>294</v>
      </c>
      <c r="L1251" s="23" t="str">
        <f t="shared" si="235"/>
        <v>NACIONAL</v>
      </c>
      <c r="M1251" s="23" t="s">
        <v>839</v>
      </c>
      <c r="N1251" s="23" t="s">
        <v>622</v>
      </c>
      <c r="O1251" s="23">
        <f t="shared" si="226"/>
        <v>16</v>
      </c>
      <c r="P1251" s="23" t="str">
        <f t="shared" si="225"/>
        <v>00110145Facatativa-Letras</v>
      </c>
    </row>
    <row r="1252" spans="1:16" ht="14.45" hidden="1">
      <c r="A1252" s="26" t="s">
        <v>634</v>
      </c>
      <c r="B1252" s="23" t="str">
        <f>IFERROR(VLOOKUP(A1252,hoja!$A$2:$E$970,4,FALSE),0)</f>
        <v>CENTRO</v>
      </c>
      <c r="C1252" s="23" t="str">
        <f>IFERROR(VLOOKUP(A1252,hoja!$A$2:$E$1370,5,FALSE),0)</f>
        <v>BOGOTÁ</v>
      </c>
      <c r="D1252" s="23" t="str">
        <f>IFERROR(VLOOKUP(A1252,hoja!A:D,3,FALSE),0)</f>
        <v>0011</v>
      </c>
      <c r="E1252" s="23" t="s">
        <v>713</v>
      </c>
      <c r="F1252" s="23" t="str">
        <f>IFERROR(VLOOKUP(E1252,hoja!$A$2:$E$970,4,FALSE),0)</f>
        <v>ANTIOQUIA</v>
      </c>
      <c r="G1252" s="23" t="str">
        <f>IFERROR(VLOOKUP(E1252,hoja!$A$2:$E$970,5,FALSE),0)</f>
        <v>MARIQUITA</v>
      </c>
      <c r="H1252" s="103" t="str">
        <f>IFERROR(VLOOKUP(E1252,hoja!A:C,3,FALSE),0)</f>
        <v>0392</v>
      </c>
      <c r="I1252" s="24" t="str">
        <f t="shared" si="224"/>
        <v>00110392</v>
      </c>
      <c r="J1252" s="23">
        <v>8.249583333323244</v>
      </c>
      <c r="K1252" s="23">
        <v>179.00649999999999</v>
      </c>
      <c r="L1252" s="23" t="str">
        <f t="shared" si="235"/>
        <v>NACIONAL</v>
      </c>
      <c r="M1252" s="23" t="s">
        <v>623</v>
      </c>
      <c r="N1252" s="23" t="s">
        <v>624</v>
      </c>
      <c r="O1252" s="23">
        <f t="shared" si="226"/>
        <v>25</v>
      </c>
      <c r="P1252" s="23" t="str">
        <f t="shared" si="225"/>
        <v>00110392Facatativa</v>
      </c>
    </row>
    <row r="1253" spans="1:16" ht="14.45" hidden="1">
      <c r="A1253" s="26" t="s">
        <v>634</v>
      </c>
      <c r="B1253" s="23" t="str">
        <f>IFERROR(VLOOKUP(A1253,hoja!$A$2:$E$970,4,FALSE),0)</f>
        <v>CENTRO</v>
      </c>
      <c r="C1253" s="23" t="str">
        <f>IFERROR(VLOOKUP(A1253,hoja!$A$2:$E$1370,5,FALSE),0)</f>
        <v>BOGOTÁ</v>
      </c>
      <c r="D1253" s="23" t="str">
        <f>IFERROR(VLOOKUP(A1253,hoja!A:D,3,FALSE),0)</f>
        <v>0011</v>
      </c>
      <c r="E1253" s="23" t="s">
        <v>795</v>
      </c>
      <c r="F1253" s="23" t="str">
        <f>IFERROR(VLOOKUP(E1253,hoja!$A$2:$E$970,4,FALSE),0)</f>
        <v>CENTRO</v>
      </c>
      <c r="G1253" s="23" t="str">
        <f>IFERROR(VLOOKUP(E1253,hoja!$A$2:$E$970,5,FALSE),0)</f>
        <v>BOGOTÁ</v>
      </c>
      <c r="H1253" s="103" t="str">
        <f>IFERROR(VLOOKUP(E1253,hoja!A:C,3,FALSE),0)</f>
        <v>0011M</v>
      </c>
      <c r="I1253" s="24" t="str">
        <f t="shared" si="224"/>
        <v>00110011M</v>
      </c>
      <c r="K1253" s="23">
        <v>9</v>
      </c>
      <c r="L1253" s="23" t="s">
        <v>833</v>
      </c>
      <c r="M1253" s="23" t="s">
        <v>618</v>
      </c>
      <c r="N1253" s="23" t="str" cm="1">
        <f t="array" ref="N1253">IFERROR(IF(M1253="Principal","LES_ACTIVE",LES_INACTIVE),0)</f>
        <v>LES_ACTIVE</v>
      </c>
      <c r="O1253" s="23">
        <f t="shared" si="226"/>
        <v>25</v>
      </c>
      <c r="P1253" s="23" t="str">
        <f t="shared" si="225"/>
        <v>00110011MPrincipal</v>
      </c>
    </row>
    <row r="1254" spans="1:16" ht="14.45" hidden="1">
      <c r="A1254" s="26" t="s">
        <v>634</v>
      </c>
      <c r="B1254" s="23" t="str">
        <f>IFERROR(VLOOKUP(A1254,hoja!$A$2:$E$970,4,FALSE),0)</f>
        <v>CENTRO</v>
      </c>
      <c r="C1254" s="23" t="str">
        <f>IFERROR(VLOOKUP(A1254,hoja!$A$2:$E$1370,5,FALSE),0)</f>
        <v>BOGOTÁ</v>
      </c>
      <c r="D1254" s="23" t="str">
        <f>IFERROR(VLOOKUP(A1254,hoja!A:D,3,FALSE),0)</f>
        <v>0011</v>
      </c>
      <c r="E1254" s="23" t="s">
        <v>714</v>
      </c>
      <c r="F1254" s="23" t="str">
        <f>IFERROR(VLOOKUP(E1254,hoja!$A$2:$E$970,4,FALSE),0)</f>
        <v>SANTANDER</v>
      </c>
      <c r="G1254" s="23" t="str">
        <f>IFERROR(VLOOKUP(E1254,hoja!$A$2:$E$970,5,FALSE),0)</f>
        <v>OCAÑA</v>
      </c>
      <c r="H1254" s="103" t="str">
        <f>IFERROR(VLOOKUP(E1254,hoja!A:C,3,FALSE),0)</f>
        <v>0434</v>
      </c>
      <c r="I1254" s="24" t="str">
        <f t="shared" si="224"/>
        <v>00110434</v>
      </c>
      <c r="J1254" s="23">
        <v>28.116666666726815</v>
      </c>
      <c r="K1254" s="23">
        <v>642.14</v>
      </c>
      <c r="L1254" s="23" t="str">
        <f>IF(B1254=F1254,"REGIONAL","NACIONAL")</f>
        <v>NACIONAL</v>
      </c>
      <c r="M1254" s="23" t="s">
        <v>623</v>
      </c>
      <c r="N1254" s="23" t="s">
        <v>624</v>
      </c>
      <c r="O1254" s="23">
        <f t="shared" si="226"/>
        <v>12</v>
      </c>
      <c r="P1254" s="23" t="str">
        <f t="shared" si="225"/>
        <v>00110434Facatativa</v>
      </c>
    </row>
    <row r="1255" spans="1:16" ht="14.45" hidden="1">
      <c r="A1255" s="26" t="s">
        <v>743</v>
      </c>
      <c r="B1255" s="23" t="str">
        <f>IFERROR(VLOOKUP(A1255,hoja!$A$2:$E$970,4,FALSE),0)</f>
        <v>CENTRO</v>
      </c>
      <c r="C1255" s="23" t="str">
        <f>IFERROR(VLOOKUP(A1255,hoja!$A$2:$E$1370,5,FALSE),0)</f>
        <v>BOGOTÁ</v>
      </c>
      <c r="D1255" s="23" t="str">
        <f>IFERROR(VLOOKUP(A1255,hoja!A:D,3,FALSE),0)</f>
        <v>0461</v>
      </c>
      <c r="E1255" s="23" t="s">
        <v>715</v>
      </c>
      <c r="F1255" s="23" t="str">
        <f>IFERROR(VLOOKUP(E1255,hoja!$A$2:$E$970,4,FALSE),0)</f>
        <v>SANTANDER</v>
      </c>
      <c r="G1255" s="23" t="str">
        <f>IFERROR(VLOOKUP(E1255,hoja!$A$2:$E$970,5,FALSE),0)</f>
        <v>PAMPLONA</v>
      </c>
      <c r="H1255" s="103" t="str">
        <f>IFERROR(VLOOKUP(E1255,hoja!A:C,3,FALSE),0)</f>
        <v>0439</v>
      </c>
      <c r="I1255" s="24" t="str">
        <f t="shared" si="224"/>
        <v>04610439</v>
      </c>
      <c r="K1255" s="23">
        <v>495</v>
      </c>
      <c r="L1255" s="23" t="str">
        <f t="shared" ref="L1255:L1257" si="236">IF(B1255=F1255,"REGIONAL","NACIONAL")</f>
        <v>NACIONAL</v>
      </c>
      <c r="M1255" s="23" t="s">
        <v>618</v>
      </c>
      <c r="N1255" s="23" t="str" cm="1">
        <f t="array" ref="N1255">IFERROR(IF(M1255="Principal","LES_ACTIVE",LES_INACTIVE),0)</f>
        <v>LES_ACTIVE</v>
      </c>
      <c r="O1255" s="23">
        <f t="shared" si="226"/>
        <v>16</v>
      </c>
      <c r="P1255" s="23" t="str">
        <f t="shared" si="225"/>
        <v>04610439Principal</v>
      </c>
    </row>
    <row r="1256" spans="1:16" ht="14.45" hidden="1">
      <c r="A1256" s="26" t="s">
        <v>743</v>
      </c>
      <c r="B1256" s="23" t="str">
        <f>IFERROR(VLOOKUP(A1256,hoja!$A$2:$E$970,4,FALSE),0)</f>
        <v>CENTRO</v>
      </c>
      <c r="C1256" s="23" t="str">
        <f>IFERROR(VLOOKUP(A1256,hoja!$A$2:$E$1370,5,FALSE),0)</f>
        <v>BOGOTÁ</v>
      </c>
      <c r="D1256" s="23" t="str">
        <f>IFERROR(VLOOKUP(A1256,hoja!A:D,3,FALSE),0)</f>
        <v>0461</v>
      </c>
      <c r="E1256" s="23" t="s">
        <v>716</v>
      </c>
      <c r="F1256" s="23" t="str">
        <f>IFERROR(VLOOKUP(E1256,hoja!$A$2:$E$970,4,FALSE),0)</f>
        <v>SANTANDER</v>
      </c>
      <c r="G1256" s="23" t="str">
        <f>IFERROR(VLOOKUP(E1256,hoja!$A$2:$E$970,5,FALSE),0)</f>
        <v>PINCHOTE</v>
      </c>
      <c r="H1256" s="103" t="str">
        <f>IFERROR(VLOOKUP(E1256,hoja!A:C,3,FALSE),0)</f>
        <v>0423</v>
      </c>
      <c r="I1256" s="24" t="str">
        <f t="shared" si="224"/>
        <v>04610423</v>
      </c>
      <c r="J1256" s="23">
        <v>12.316666666651145</v>
      </c>
      <c r="K1256" s="23">
        <v>314.12400000000002</v>
      </c>
      <c r="L1256" s="23" t="str">
        <f t="shared" si="236"/>
        <v>NACIONAL</v>
      </c>
      <c r="M1256" s="23" t="s">
        <v>618</v>
      </c>
      <c r="N1256" s="23" t="str" cm="1">
        <f t="array" ref="N1256">IFERROR(IF(M1256="Principal","LES_ACTIVE",LES_INACTIVE),0)</f>
        <v>LES_ACTIVE</v>
      </c>
      <c r="O1256" s="23">
        <f t="shared" si="226"/>
        <v>16</v>
      </c>
      <c r="P1256" s="23" t="str">
        <f t="shared" si="225"/>
        <v>04610423Principal</v>
      </c>
    </row>
    <row r="1257" spans="1:16" ht="14.45" hidden="1">
      <c r="A1257" s="26" t="s">
        <v>634</v>
      </c>
      <c r="B1257" s="23" t="str">
        <f>IFERROR(VLOOKUP(A1257,hoja!$A$2:$E$970,4,FALSE),0)</f>
        <v>CENTRO</v>
      </c>
      <c r="C1257" s="23" t="str">
        <f>IFERROR(VLOOKUP(A1257,hoja!$A$2:$E$1370,5,FALSE),0)</f>
        <v>BOGOTÁ</v>
      </c>
      <c r="D1257" s="23" t="str">
        <f>IFERROR(VLOOKUP(A1257,hoja!A:D,3,FALSE),0)</f>
        <v>0011</v>
      </c>
      <c r="E1257" s="23" t="s">
        <v>717</v>
      </c>
      <c r="F1257" s="23" t="str">
        <f>IFERROR(VLOOKUP(E1257,hoja!$A$2:$E$970,4,FALSE),0)</f>
        <v>OCCIDENTE</v>
      </c>
      <c r="G1257" s="23" t="str">
        <f>IFERROR(VLOOKUP(E1257,hoja!$A$2:$E$970,5,FALSE),0)</f>
        <v>POPAYÁN</v>
      </c>
      <c r="H1257" s="103" t="str">
        <f>IFERROR(VLOOKUP(E1257,hoja!A:C,3,FALSE),0)</f>
        <v>0126</v>
      </c>
      <c r="I1257" s="24" t="str">
        <f t="shared" si="224"/>
        <v>00110126</v>
      </c>
      <c r="J1257" s="23">
        <v>36.896250000048894</v>
      </c>
      <c r="K1257" s="23">
        <v>591.58299999999997</v>
      </c>
      <c r="L1257" s="23" t="str">
        <f t="shared" si="236"/>
        <v>NACIONAL</v>
      </c>
      <c r="M1257" s="23" t="s">
        <v>618</v>
      </c>
      <c r="N1257" s="23" t="str" cm="1">
        <f t="array" ref="N1257">IFERROR(IF(M1257="Principal","LES_ACTIVE",LES_INACTIVE),0)</f>
        <v>LES_ACTIVE</v>
      </c>
      <c r="O1257" s="23">
        <f t="shared" si="226"/>
        <v>12</v>
      </c>
      <c r="P1257" s="23" t="str">
        <f t="shared" si="225"/>
        <v>00110126Principal</v>
      </c>
    </row>
    <row r="1258" spans="1:16" ht="14.45" hidden="1">
      <c r="A1258" s="26" t="s">
        <v>634</v>
      </c>
      <c r="B1258" s="23" t="str">
        <f>IFERROR(VLOOKUP(A1258,hoja!$A$2:$E$970,4,FALSE),0)</f>
        <v>CENTRO</v>
      </c>
      <c r="C1258" s="23" t="str">
        <f>IFERROR(VLOOKUP(A1258,hoja!$A$2:$E$1370,5,FALSE),0)</f>
        <v>BOGOTÁ</v>
      </c>
      <c r="D1258" s="23" t="str">
        <f>IFERROR(VLOOKUP(A1258,hoja!A:D,3,FALSE),0)</f>
        <v>0011</v>
      </c>
      <c r="E1258" s="23" t="s">
        <v>719</v>
      </c>
      <c r="F1258" s="23" t="str">
        <f>IFERROR(VLOOKUP(E1258,hoja!$A$2:$E$970,4,FALSE),0)</f>
        <v>CENTRO</v>
      </c>
      <c r="G1258" s="23" t="str">
        <f>IFERROR(VLOOKUP(E1258,hoja!$A$2:$E$970,5,FALSE),0)</f>
        <v>RICAURTE</v>
      </c>
      <c r="H1258" s="103" t="str">
        <f>IFERROR(VLOOKUP(E1258,hoja!A:C,3,FALSE),0)</f>
        <v>0390</v>
      </c>
      <c r="I1258" s="24" t="str">
        <f t="shared" si="224"/>
        <v>00110390</v>
      </c>
      <c r="J1258" s="23">
        <v>4.1866666667629033</v>
      </c>
      <c r="K1258" s="23">
        <v>121.3815</v>
      </c>
      <c r="L1258" s="23" t="str">
        <f t="shared" ref="L1258:L1265" si="237">IF(B1258=F1258,"REGIONAL","NACIONAL")</f>
        <v>REGIONAL</v>
      </c>
      <c r="M1258" s="23" t="s">
        <v>618</v>
      </c>
      <c r="N1258" s="23" t="str" cm="1">
        <f t="array" ref="N1258">IFERROR(IF(M1258="Principal","LES_ACTIVE",LES_INACTIVE),0)</f>
        <v>LES_ACTIVE</v>
      </c>
      <c r="O1258" s="23">
        <f t="shared" si="226"/>
        <v>25</v>
      </c>
      <c r="P1258" s="23" t="str">
        <f t="shared" si="225"/>
        <v>00110390Principal</v>
      </c>
    </row>
    <row r="1259" spans="1:16" ht="14.45" hidden="1">
      <c r="A1259" s="26" t="s">
        <v>634</v>
      </c>
      <c r="B1259" s="23" t="str">
        <f>IFERROR(VLOOKUP(A1259,hoja!$A$2:$E$970,4,FALSE),0)</f>
        <v>CENTRO</v>
      </c>
      <c r="C1259" s="23" t="str">
        <f>IFERROR(VLOOKUP(A1259,hoja!$A$2:$E$1370,5,FALSE),0)</f>
        <v>BOGOTÁ</v>
      </c>
      <c r="D1259" s="23" t="str">
        <f>IFERROR(VLOOKUP(A1259,hoja!A:D,3,FALSE),0)</f>
        <v>0011</v>
      </c>
      <c r="E1259" s="23" t="s">
        <v>721</v>
      </c>
      <c r="F1259" s="23" t="str">
        <f>IFERROR(VLOOKUP(E1259,hoja!$A$2:$E$970,4,FALSE),0)</f>
        <v>ANTIOQUIA</v>
      </c>
      <c r="G1259" s="23" t="str">
        <f>IFERROR(VLOOKUP(E1259,hoja!$A$2:$E$970,5,FALSE),0)</f>
        <v>RIONEGRO</v>
      </c>
      <c r="H1259" s="103" t="str">
        <f>IFERROR(VLOOKUP(E1259,hoja!A:C,3,FALSE),0)</f>
        <v>0090</v>
      </c>
      <c r="I1259" s="24" t="str">
        <f t="shared" ref="I1259:I1322" si="238">D1259&amp;H1259</f>
        <v>00110090</v>
      </c>
      <c r="J1259" s="23">
        <v>24.56666666676756</v>
      </c>
      <c r="K1259" s="23">
        <v>384.35700000000003</v>
      </c>
      <c r="L1259" s="23" t="str">
        <f>IF(B1259=F1259,"REGIONAL","NACIONAL")</f>
        <v>NACIONAL</v>
      </c>
      <c r="M1259" s="23" t="s">
        <v>623</v>
      </c>
      <c r="N1259" s="23" t="s">
        <v>624</v>
      </c>
      <c r="O1259" s="23">
        <f t="shared" ref="O1259:O1322" si="239">IF(K1259&lt;=250,25,IF(K1259&lt;=500,16,IF(K1259&lt;=800,12,IF(K1259&lt;=1100,8,IF(K1259&lt;=1400,6,IF(K1259&lt;=1700,5))))))</f>
        <v>16</v>
      </c>
      <c r="P1259" s="23" t="str">
        <f t="shared" si="225"/>
        <v>00110090Facatativa</v>
      </c>
    </row>
    <row r="1260" spans="1:16" ht="14.45" hidden="1">
      <c r="A1260" s="26" t="s">
        <v>634</v>
      </c>
      <c r="B1260" s="23" t="str">
        <f>IFERROR(VLOOKUP(A1260,hoja!$A$2:$E$970,4,FALSE),0)</f>
        <v>CENTRO</v>
      </c>
      <c r="C1260" s="23" t="str">
        <f>IFERROR(VLOOKUP(A1260,hoja!$A$2:$E$1370,5,FALSE),0)</f>
        <v>BOGOTÁ</v>
      </c>
      <c r="D1260" s="23" t="str">
        <f>IFERROR(VLOOKUP(A1260,hoja!A:D,3,FALSE),0)</f>
        <v>0011</v>
      </c>
      <c r="E1260" s="23" t="s">
        <v>722</v>
      </c>
      <c r="F1260" s="23" t="str">
        <f>IFERROR(VLOOKUP(E1260,hoja!$A$2:$E$970,4,FALSE),0)</f>
        <v>ANTIOQUIA</v>
      </c>
      <c r="G1260" s="23" t="str">
        <f>IFERROR(VLOOKUP(E1260,hoja!$A$2:$E$970,5,FALSE),0)</f>
        <v>SALDAÑA</v>
      </c>
      <c r="H1260" s="103" t="str">
        <f>IFERROR(VLOOKUP(E1260,hoja!A:C,3,FALSE),0)</f>
        <v>0386</v>
      </c>
      <c r="I1260" s="24" t="str">
        <f t="shared" si="238"/>
        <v>00110386</v>
      </c>
      <c r="J1260" s="23">
        <v>6.9999999999417923</v>
      </c>
      <c r="K1260" s="23">
        <v>175.18350000000001</v>
      </c>
      <c r="L1260" s="23" t="str">
        <f t="shared" ref="L1260:L1264" si="240">IF(B1260=F1260,"REGIONAL","NACIONAL")</f>
        <v>NACIONAL</v>
      </c>
      <c r="M1260" s="23" t="s">
        <v>618</v>
      </c>
      <c r="N1260" s="23" t="str" cm="1">
        <f t="array" ref="N1260">IFERROR(IF(M1260="Principal","LES_ACTIVE",LES_INACTIVE),0)</f>
        <v>LES_ACTIVE</v>
      </c>
      <c r="O1260" s="23">
        <f t="shared" si="239"/>
        <v>25</v>
      </c>
      <c r="P1260" s="23" t="str">
        <f t="shared" ref="P1260:P1323" si="241">D1260&amp;H1260&amp;M1260</f>
        <v>00110386Principal</v>
      </c>
    </row>
    <row r="1261" spans="1:16" ht="14.45" hidden="1">
      <c r="A1261" s="26" t="s">
        <v>743</v>
      </c>
      <c r="B1261" s="23" t="str">
        <f>IFERROR(VLOOKUP(A1261,hoja!$A$2:$E$970,4,FALSE),0)</f>
        <v>CENTRO</v>
      </c>
      <c r="C1261" s="23" t="str">
        <f>IFERROR(VLOOKUP(A1261,hoja!$A$2:$E$1370,5,FALSE),0)</f>
        <v>BOGOTÁ</v>
      </c>
      <c r="D1261" s="23" t="str">
        <f>IFERROR(VLOOKUP(A1261,hoja!A:D,3,FALSE),0)</f>
        <v>0461</v>
      </c>
      <c r="E1261" s="23" t="s">
        <v>628</v>
      </c>
      <c r="F1261" s="23" t="str">
        <f>IFERROR(VLOOKUP(E1261,hoja!$A$2:$E$970,4,FALSE),0)</f>
        <v>ANTIOQUIA</v>
      </c>
      <c r="G1261" s="23" t="str">
        <f>IFERROR(VLOOKUP(E1261,hoja!$A$2:$E$970,5,FALSE),0)</f>
        <v>SANTA FE DE ANTIOQUIA</v>
      </c>
      <c r="H1261" s="103" t="str">
        <f>IFERROR(VLOOKUP(E1261,hoja!A:C,3,FALSE),0)</f>
        <v>0080</v>
      </c>
      <c r="I1261" s="24" t="str">
        <f t="shared" si="238"/>
        <v>04610080</v>
      </c>
      <c r="J1261" s="23">
        <v>48.550000000046566</v>
      </c>
      <c r="K1261" s="23">
        <v>484.94600000000003</v>
      </c>
      <c r="L1261" s="23" t="str">
        <f t="shared" si="240"/>
        <v>NACIONAL</v>
      </c>
      <c r="M1261" s="23" t="s">
        <v>623</v>
      </c>
      <c r="N1261" s="23" t="s">
        <v>624</v>
      </c>
      <c r="O1261" s="23">
        <f t="shared" si="239"/>
        <v>16</v>
      </c>
      <c r="P1261" s="23" t="str">
        <f t="shared" si="241"/>
        <v>04610080Facatativa</v>
      </c>
    </row>
    <row r="1262" spans="1:16" ht="14.45" hidden="1">
      <c r="A1262" s="26" t="s">
        <v>634</v>
      </c>
      <c r="B1262" s="23" t="str">
        <f>IFERROR(VLOOKUP(A1262,hoja!$A$2:$E$970,4,FALSE),0)</f>
        <v>CENTRO</v>
      </c>
      <c r="C1262" s="23" t="str">
        <f>IFERROR(VLOOKUP(A1262,hoja!$A$2:$E$1370,5,FALSE),0)</f>
        <v>BOGOTÁ</v>
      </c>
      <c r="D1262" s="23" t="str">
        <f>IFERROR(VLOOKUP(A1262,hoja!A:D,3,FALSE),0)</f>
        <v>0011</v>
      </c>
      <c r="E1262" s="23" t="s">
        <v>723</v>
      </c>
      <c r="F1262" s="23" t="str">
        <f>IFERROR(VLOOKUP(E1262,hoja!$A$2:$E$970,4,FALSE),0)</f>
        <v>COSTA</v>
      </c>
      <c r="G1262" s="23" t="str">
        <f>IFERROR(VLOOKUP(E1262,hoja!$A$2:$E$970,5,FALSE),0)</f>
        <v>SANTA MARTA</v>
      </c>
      <c r="H1262" s="103" t="str">
        <f>IFERROR(VLOOKUP(E1262,hoja!A:C,3,FALSE),0)</f>
        <v>0118</v>
      </c>
      <c r="I1262" s="24" t="str">
        <f t="shared" si="238"/>
        <v>00110118</v>
      </c>
      <c r="J1262" s="23">
        <v>47.466666666674428</v>
      </c>
      <c r="K1262" s="23">
        <v>974.88199999999995</v>
      </c>
      <c r="L1262" s="23" t="str">
        <f t="shared" si="240"/>
        <v>NACIONAL</v>
      </c>
      <c r="M1262" s="23" t="s">
        <v>623</v>
      </c>
      <c r="N1262" s="23" t="s">
        <v>624</v>
      </c>
      <c r="O1262" s="23">
        <f t="shared" si="239"/>
        <v>8</v>
      </c>
      <c r="P1262" s="23" t="str">
        <f t="shared" si="241"/>
        <v>00110118Facatativa</v>
      </c>
    </row>
    <row r="1263" spans="1:16" ht="14.45" hidden="1">
      <c r="A1263" s="26" t="s">
        <v>634</v>
      </c>
      <c r="B1263" s="23" t="str">
        <f>IFERROR(VLOOKUP(A1263,hoja!$A$2:$E$970,4,FALSE),0)</f>
        <v>CENTRO</v>
      </c>
      <c r="C1263" s="23" t="str">
        <f>IFERROR(VLOOKUP(A1263,hoja!$A$2:$E$1370,5,FALSE),0)</f>
        <v>BOGOTÁ</v>
      </c>
      <c r="D1263" s="23" t="str">
        <f>IFERROR(VLOOKUP(A1263,hoja!A:D,3,FALSE),0)</f>
        <v>0011</v>
      </c>
      <c r="E1263" s="23" t="s">
        <v>723</v>
      </c>
      <c r="F1263" s="23" t="str">
        <f>IFERROR(VLOOKUP(E1263,hoja!$A$2:$E$970,4,FALSE),0)</f>
        <v>COSTA</v>
      </c>
      <c r="G1263" s="23" t="str">
        <f>IFERROR(VLOOKUP(E1263,hoja!$A$2:$E$970,5,FALSE),0)</f>
        <v>SANTA MARTA</v>
      </c>
      <c r="H1263" s="103" t="str">
        <f>IFERROR(VLOOKUP(E1263,hoja!A:C,3,FALSE),0)</f>
        <v>0118</v>
      </c>
      <c r="I1263" s="24" t="str">
        <f t="shared" si="238"/>
        <v>00110118</v>
      </c>
      <c r="K1263" s="23">
        <v>985</v>
      </c>
      <c r="L1263" s="23" t="str">
        <f t="shared" si="240"/>
        <v>NACIONAL</v>
      </c>
      <c r="M1263" s="23" t="s">
        <v>674</v>
      </c>
      <c r="N1263" s="23" t="s">
        <v>624</v>
      </c>
      <c r="O1263" s="23">
        <f t="shared" si="239"/>
        <v>8</v>
      </c>
      <c r="P1263" s="23" t="str">
        <f t="shared" si="241"/>
        <v>00110118La Vega</v>
      </c>
    </row>
    <row r="1264" spans="1:16" ht="14.45" hidden="1">
      <c r="A1264" s="26" t="s">
        <v>634</v>
      </c>
      <c r="B1264" s="23" t="str">
        <f>IFERROR(VLOOKUP(A1264,hoja!$A$2:$E$970,4,FALSE),0)</f>
        <v>CENTRO</v>
      </c>
      <c r="C1264" s="23" t="str">
        <f>IFERROR(VLOOKUP(A1264,hoja!$A$2:$E$1370,5,FALSE),0)</f>
        <v>BOGOTÁ</v>
      </c>
      <c r="D1264" s="23" t="str">
        <f>IFERROR(VLOOKUP(A1264,hoja!A:D,3,FALSE),0)</f>
        <v>0011</v>
      </c>
      <c r="E1264" s="23" t="s">
        <v>666</v>
      </c>
      <c r="F1264" s="23" t="str">
        <f>IFERROR(VLOOKUP(E1264,hoja!$A$2:$E$970,4,FALSE),0)</f>
        <v>COSTA</v>
      </c>
      <c r="G1264" s="23" t="str">
        <f>IFERROR(VLOOKUP(E1264,hoja!$A$2:$E$970,5,FALSE),0)</f>
        <v>SINCELEJO</v>
      </c>
      <c r="H1264" s="103" t="str">
        <f>IFERROR(VLOOKUP(E1264,hoja!A:C,3,FALSE),0)</f>
        <v>0382</v>
      </c>
      <c r="I1264" s="24" t="str">
        <f t="shared" si="238"/>
        <v>00110382</v>
      </c>
      <c r="J1264" s="23">
        <v>52.557083333318587</v>
      </c>
      <c r="K1264" s="23">
        <v>891.09799999999996</v>
      </c>
      <c r="L1264" s="23" t="str">
        <f t="shared" si="240"/>
        <v>NACIONAL</v>
      </c>
      <c r="M1264" s="23" t="s">
        <v>623</v>
      </c>
      <c r="N1264" s="23" t="s">
        <v>624</v>
      </c>
      <c r="O1264" s="23">
        <f t="shared" si="239"/>
        <v>8</v>
      </c>
      <c r="P1264" s="23" t="str">
        <f t="shared" si="241"/>
        <v>00110382Facatativa</v>
      </c>
    </row>
    <row r="1265" spans="1:16" ht="14.45" hidden="1">
      <c r="A1265" s="26" t="s">
        <v>743</v>
      </c>
      <c r="B1265" s="23" t="str">
        <f>IFERROR(VLOOKUP(A1265,hoja!$A$2:$E$970,4,FALSE),0)</f>
        <v>CENTRO</v>
      </c>
      <c r="C1265" s="23" t="str">
        <f>IFERROR(VLOOKUP(A1265,hoja!$A$2:$E$1370,5,FALSE),0)</f>
        <v>BOGOTÁ</v>
      </c>
      <c r="D1265" s="23" t="str">
        <f>IFERROR(VLOOKUP(A1265,hoja!A:D,3,FALSE),0)</f>
        <v>0461</v>
      </c>
      <c r="E1265" s="23" t="s">
        <v>727</v>
      </c>
      <c r="F1265" s="23" t="str">
        <f>IFERROR(VLOOKUP(E1265,hoja!$A$2:$E$970,4,FALSE),0)</f>
        <v>CENTRO</v>
      </c>
      <c r="G1265" s="23" t="str">
        <f>IFERROR(VLOOKUP(E1265,hoja!$A$2:$E$970,5,FALSE),0)</f>
        <v>TUNJA</v>
      </c>
      <c r="H1265" s="103" t="str">
        <f>IFERROR(VLOOKUP(E1265,hoja!A:C,3,FALSE),0)</f>
        <v>0443</v>
      </c>
      <c r="I1265" s="24" t="str">
        <f t="shared" si="238"/>
        <v>04610443</v>
      </c>
      <c r="J1265" s="23">
        <v>4.875</v>
      </c>
      <c r="K1265" s="23">
        <v>160.02799999999999</v>
      </c>
      <c r="L1265" s="23" t="str">
        <f t="shared" si="237"/>
        <v>REGIONAL</v>
      </c>
      <c r="M1265" s="23" t="s">
        <v>618</v>
      </c>
      <c r="N1265" s="23" t="str" cm="1">
        <f t="array" ref="N1265">IFERROR(IF(M1265="Principal","LES_ACTIVE",LES_INACTIVE),0)</f>
        <v>LES_ACTIVE</v>
      </c>
      <c r="O1265" s="23">
        <f t="shared" si="239"/>
        <v>25</v>
      </c>
      <c r="P1265" s="23" t="str">
        <f t="shared" si="241"/>
        <v>04610443Principal</v>
      </c>
    </row>
    <row r="1266" spans="1:16" ht="14.45" hidden="1">
      <c r="A1266" s="26" t="s">
        <v>634</v>
      </c>
      <c r="B1266" s="23" t="str">
        <f>IFERROR(VLOOKUP(A1266,hoja!$A$2:$E$970,4,FALSE),0)</f>
        <v>CENTRO</v>
      </c>
      <c r="C1266" s="23" t="str">
        <f>IFERROR(VLOOKUP(A1266,hoja!$A$2:$E$1370,5,FALSE),0)</f>
        <v>BOGOTÁ</v>
      </c>
      <c r="D1266" s="23" t="str">
        <f>IFERROR(VLOOKUP(A1266,hoja!A:D,3,FALSE),0)</f>
        <v>0011</v>
      </c>
      <c r="E1266" s="23" t="s">
        <v>728</v>
      </c>
      <c r="F1266" s="23" t="str">
        <f>IFERROR(VLOOKUP(E1266,hoja!$A$2:$E$970,4,FALSE),0)</f>
        <v>CENTRO</v>
      </c>
      <c r="G1266" s="23" t="str">
        <f>IFERROR(VLOOKUP(E1266,hoja!$A$2:$E$970,5,FALSE),0)</f>
        <v>VILLETA</v>
      </c>
      <c r="H1266" s="103" t="str">
        <f>IFERROR(VLOOKUP(E1266,hoja!A:C,3,FALSE),0)</f>
        <v>0025</v>
      </c>
      <c r="I1266" s="24" t="str">
        <f t="shared" si="238"/>
        <v>00110025</v>
      </c>
      <c r="J1266" s="23">
        <v>3.5138888888759539</v>
      </c>
      <c r="K1266" s="23">
        <v>105.48950000000001</v>
      </c>
      <c r="L1266" s="23" t="s">
        <v>833</v>
      </c>
      <c r="M1266" s="23" t="s">
        <v>623</v>
      </c>
      <c r="N1266" s="23" t="s">
        <v>622</v>
      </c>
      <c r="O1266" s="23">
        <f t="shared" si="239"/>
        <v>25</v>
      </c>
      <c r="P1266" s="23" t="str">
        <f t="shared" si="241"/>
        <v>00110025Facatativa</v>
      </c>
    </row>
    <row r="1267" spans="1:16" ht="14.45" hidden="1">
      <c r="A1267" s="26" t="s">
        <v>634</v>
      </c>
      <c r="B1267" s="23" t="str">
        <f>IFERROR(VLOOKUP(A1267,hoja!$A$2:$E$970,4,FALSE),0)</f>
        <v>CENTRO</v>
      </c>
      <c r="C1267" s="23" t="str">
        <f>IFERROR(VLOOKUP(A1267,hoja!$A$2:$E$1370,5,FALSE),0)</f>
        <v>BOGOTÁ</v>
      </c>
      <c r="D1267" s="23" t="str">
        <f>IFERROR(VLOOKUP(A1267,hoja!A:D,3,FALSE),0)</f>
        <v>0011</v>
      </c>
      <c r="E1267" s="23" t="s">
        <v>729</v>
      </c>
      <c r="F1267" s="23" t="str">
        <f>IFERROR(VLOOKUP(E1267,hoja!$A$2:$E$970,4,FALSE),0)</f>
        <v>SANTANDER</v>
      </c>
      <c r="G1267" s="23" t="str">
        <f>IFERROR(VLOOKUP(E1267,hoja!$A$2:$E$970,5,FALSE),0)</f>
        <v>YOPAL</v>
      </c>
      <c r="H1267" s="103" t="str">
        <f>IFERROR(VLOOKUP(E1267,hoja!A:C,3,FALSE),0)</f>
        <v>0442</v>
      </c>
      <c r="I1267" s="24" t="str">
        <f t="shared" si="238"/>
        <v>00110442</v>
      </c>
      <c r="J1267" s="23">
        <v>21.39000000001397</v>
      </c>
      <c r="K1267" s="23">
        <v>372.99400000000003</v>
      </c>
      <c r="L1267" s="23" t="str">
        <f>IF(B1267=F1267,"REGIONAL","NACIONAL")</f>
        <v>NACIONAL</v>
      </c>
      <c r="M1267" s="23" t="s">
        <v>618</v>
      </c>
      <c r="N1267" s="23" t="str" cm="1">
        <f t="array" ref="N1267">IFERROR(IF(M1267="Principal","LES_ACTIVE",LES_INACTIVE),0)</f>
        <v>LES_ACTIVE</v>
      </c>
      <c r="O1267" s="23">
        <f t="shared" si="239"/>
        <v>16</v>
      </c>
      <c r="P1267" s="23" t="str">
        <f t="shared" si="241"/>
        <v>00110442Principal</v>
      </c>
    </row>
    <row r="1268" spans="1:16" ht="14.45" hidden="1">
      <c r="A1268" s="26" t="s">
        <v>634</v>
      </c>
      <c r="B1268" s="23" t="str">
        <f>IFERROR(VLOOKUP(A1268,hoja!$A$2:$E$970,4,FALSE),0)</f>
        <v>CENTRO</v>
      </c>
      <c r="C1268" s="23" t="str">
        <f>IFERROR(VLOOKUP(A1268,hoja!$A$2:$E$1370,5,FALSE),0)</f>
        <v>BOGOTÁ</v>
      </c>
      <c r="D1268" s="23" t="str">
        <f>IFERROR(VLOOKUP(A1268,hoja!A:D,3,FALSE),0)</f>
        <v>0011</v>
      </c>
      <c r="E1268" s="23" t="s">
        <v>629</v>
      </c>
      <c r="F1268" s="23" t="str">
        <f>IFERROR(VLOOKUP(E1268,hoja!$A$2:$E$970,4,FALSE),0)</f>
        <v>CENTRO</v>
      </c>
      <c r="G1268" s="23" t="str">
        <f>IFERROR(VLOOKUP(E1268,hoja!$A$2:$E$970,5,FALSE),0)</f>
        <v>ZIPAQUIRÁ</v>
      </c>
      <c r="H1268" s="103" t="str">
        <f>IFERROR(VLOOKUP(E1268,hoja!A:C,3,FALSE),0)</f>
        <v>0032</v>
      </c>
      <c r="I1268" s="24" t="str">
        <f t="shared" si="238"/>
        <v>00110032</v>
      </c>
      <c r="J1268" s="23">
        <v>2.6963888888130896</v>
      </c>
      <c r="K1268" s="23">
        <v>68.046000000000006</v>
      </c>
      <c r="L1268" s="23" t="s">
        <v>833</v>
      </c>
      <c r="M1268" s="23" t="s">
        <v>618</v>
      </c>
      <c r="N1268" s="23" t="str" cm="1">
        <f t="array" ref="N1268">IFERROR(IF(M1268="Principal","LES_ACTIVE",LES_INACTIVE),0)</f>
        <v>LES_ACTIVE</v>
      </c>
      <c r="O1268" s="23">
        <f t="shared" si="239"/>
        <v>25</v>
      </c>
      <c r="P1268" s="23" t="str">
        <f t="shared" si="241"/>
        <v>00110032Principal</v>
      </c>
    </row>
    <row r="1269" spans="1:16" ht="14.45" hidden="1">
      <c r="A1269" s="26" t="s">
        <v>634</v>
      </c>
      <c r="B1269" s="23" t="str">
        <f>IFERROR(VLOOKUP(A1269,hoja!$A$2:$E$970,4,FALSE),0)</f>
        <v>CENTRO</v>
      </c>
      <c r="C1269" s="23" t="str">
        <f>IFERROR(VLOOKUP(A1269,hoja!$A$2:$E$1370,5,FALSE),0)</f>
        <v>BOGOTÁ</v>
      </c>
      <c r="D1269" s="23" t="str">
        <f>IFERROR(VLOOKUP(A1269,hoja!A:D,3,FALSE),0)</f>
        <v>0011</v>
      </c>
      <c r="E1269" s="23" t="s">
        <v>630</v>
      </c>
      <c r="F1269" s="23" t="str">
        <f>IFERROR(VLOOKUP(E1269,hoja!$A$2:$E$970,4,FALSE),0)</f>
        <v>CENTRO</v>
      </c>
      <c r="G1269" s="23" t="str">
        <f>IFERROR(VLOOKUP(E1269,hoja!$A$2:$E$970,5,FALSE),0)</f>
        <v>SESQUILÉ</v>
      </c>
      <c r="H1269" s="103" t="str">
        <f>IFERROR(VLOOKUP(E1269,hoja!A:C,3,FALSE),0)</f>
        <v>1501</v>
      </c>
      <c r="I1269" s="24" t="str">
        <f t="shared" si="238"/>
        <v>00111501</v>
      </c>
      <c r="J1269" s="23">
        <v>1.9833333333372138</v>
      </c>
      <c r="K1269" s="23">
        <v>68.793999999999997</v>
      </c>
      <c r="L1269" s="23" t="str">
        <f t="shared" ref="L1269" si="242">IF(B1269=F1269,"REGIONAL","NACIONAL")</f>
        <v>REGIONAL</v>
      </c>
      <c r="M1269" s="23" t="s">
        <v>618</v>
      </c>
      <c r="N1269" s="23" t="str" cm="1">
        <f t="array" ref="N1269">IFERROR(IF(M1269="Principal","LES_ACTIVE",LES_INACTIVE),0)</f>
        <v>LES_ACTIVE</v>
      </c>
      <c r="O1269" s="23">
        <f t="shared" si="239"/>
        <v>25</v>
      </c>
      <c r="P1269" s="23" t="str">
        <f t="shared" si="241"/>
        <v>00111501Principal</v>
      </c>
    </row>
    <row r="1270" spans="1:16" ht="14.45" hidden="1">
      <c r="A1270" s="26" t="s">
        <v>634</v>
      </c>
      <c r="B1270" s="23" t="str">
        <f>IFERROR(VLOOKUP(A1270,hoja!$A$2:$E$970,4,FALSE),0)</f>
        <v>CENTRO</v>
      </c>
      <c r="C1270" s="23" t="str">
        <f>IFERROR(VLOOKUP(A1270,hoja!$A$2:$E$1370,5,FALSE),0)</f>
        <v>BOGOTÁ</v>
      </c>
      <c r="D1270" s="23" t="str">
        <f>IFERROR(VLOOKUP(A1270,hoja!A:D,3,FALSE),0)</f>
        <v>0011</v>
      </c>
      <c r="E1270" s="23" t="s">
        <v>751</v>
      </c>
      <c r="F1270" s="23" t="str">
        <f>IFERROR(VLOOKUP(E1270,hoja!$A$2:$E$970,4,FALSE),0)</f>
        <v>CENTRO</v>
      </c>
      <c r="G1270" s="23" t="str">
        <f>IFERROR(VLOOKUP(E1270,hoja!$A$2:$E$970,5,FALSE),0)</f>
        <v>BOGOTÁ</v>
      </c>
      <c r="H1270" s="103" t="str">
        <f>IFERROR(VLOOKUP(E1270,hoja!A:C,3,FALSE),0)</f>
        <v>0002A</v>
      </c>
      <c r="I1270" s="24" t="str">
        <f t="shared" si="238"/>
        <v>00110002A</v>
      </c>
      <c r="J1270" s="23">
        <v>0.49999999988358468</v>
      </c>
      <c r="K1270" s="23">
        <v>9.5990000000000002</v>
      </c>
      <c r="L1270" s="23" t="s">
        <v>833</v>
      </c>
      <c r="M1270" s="23" t="s">
        <v>618</v>
      </c>
      <c r="N1270" s="23" t="str" cm="1">
        <f t="array" ref="N1270">IFERROR(IF(M1270="Principal","LES_ACTIVE",LES_INACTIVE),0)</f>
        <v>LES_ACTIVE</v>
      </c>
      <c r="O1270" s="23">
        <f t="shared" si="239"/>
        <v>25</v>
      </c>
      <c r="P1270" s="23" t="str">
        <f t="shared" si="241"/>
        <v>00110002APrincipal</v>
      </c>
    </row>
    <row r="1271" spans="1:16" ht="14.45" hidden="1">
      <c r="A1271" s="26" t="s">
        <v>634</v>
      </c>
      <c r="B1271" s="23" t="str">
        <f>IFERROR(VLOOKUP(A1271,hoja!$A$2:$E$970,4,FALSE),0)</f>
        <v>CENTRO</v>
      </c>
      <c r="C1271" s="23" t="str">
        <f>IFERROR(VLOOKUP(A1271,hoja!$A$2:$E$1370,5,FALSE),0)</f>
        <v>BOGOTÁ</v>
      </c>
      <c r="D1271" s="23" t="str">
        <f>IFERROR(VLOOKUP(A1271,hoja!A:D,3,FALSE),0)</f>
        <v>0011</v>
      </c>
      <c r="E1271" s="23" t="s">
        <v>633</v>
      </c>
      <c r="F1271" s="23" t="str">
        <f>IFERROR(VLOOKUP(E1271,hoja!$A$2:$E$970,4,FALSE),0)</f>
        <v>CENTRO</v>
      </c>
      <c r="G1271" s="23" t="str">
        <f>IFERROR(VLOOKUP(E1271,hoja!$A$2:$E$970,5,FALSE),0)</f>
        <v>BOGOTÁ</v>
      </c>
      <c r="H1271" s="103" t="str">
        <f>IFERROR(VLOOKUP(E1271,hoja!A:C,3,FALSE),0)</f>
        <v>0002</v>
      </c>
      <c r="I1271" s="24" t="str">
        <f t="shared" si="238"/>
        <v>00110002</v>
      </c>
      <c r="J1271" s="23">
        <v>0.53194444446125999</v>
      </c>
      <c r="K1271" s="23">
        <v>9.4450000000000003</v>
      </c>
      <c r="L1271" s="23" t="s">
        <v>833</v>
      </c>
      <c r="M1271" s="23" t="s">
        <v>618</v>
      </c>
      <c r="N1271" s="23" t="str" cm="1">
        <f t="array" ref="N1271">IFERROR(IF(M1271="Principal","LES_ACTIVE",LES_INACTIVE),0)</f>
        <v>LES_ACTIVE</v>
      </c>
      <c r="O1271" s="23">
        <f t="shared" si="239"/>
        <v>25</v>
      </c>
      <c r="P1271" s="23" t="str">
        <f t="shared" si="241"/>
        <v>00110002Principal</v>
      </c>
    </row>
    <row r="1272" spans="1:16" ht="14.45" hidden="1">
      <c r="A1272" s="26" t="s">
        <v>634</v>
      </c>
      <c r="B1272" s="23" t="str">
        <f>IFERROR(VLOOKUP(A1272,hoja!$A$2:$E$970,4,FALSE),0)</f>
        <v>CENTRO</v>
      </c>
      <c r="C1272" s="23" t="str">
        <f>IFERROR(VLOOKUP(A1272,hoja!$A$2:$E$1370,5,FALSE),0)</f>
        <v>BOGOTÁ</v>
      </c>
      <c r="D1272" s="23" t="str">
        <f>IFERROR(VLOOKUP(A1272,hoja!A:D,3,FALSE),0)</f>
        <v>0011</v>
      </c>
      <c r="E1272" s="23" t="s">
        <v>634</v>
      </c>
      <c r="F1272" s="23" t="str">
        <f>IFERROR(VLOOKUP(E1272,hoja!$A$2:$E$970,4,FALSE),0)</f>
        <v>CENTRO</v>
      </c>
      <c r="G1272" s="23" t="str">
        <f>IFERROR(VLOOKUP(E1272,hoja!$A$2:$E$970,5,FALSE),0)</f>
        <v>BOGOTÁ</v>
      </c>
      <c r="H1272" s="103" t="str">
        <f>IFERROR(VLOOKUP(E1272,hoja!A:C,3,FALSE),0)</f>
        <v>0011</v>
      </c>
      <c r="I1272" s="24" t="str">
        <f t="shared" si="238"/>
        <v>00110011</v>
      </c>
      <c r="J1272" s="23">
        <v>1</v>
      </c>
      <c r="K1272" s="23">
        <v>1</v>
      </c>
      <c r="L1272" s="23" t="s">
        <v>833</v>
      </c>
      <c r="M1272" s="23" t="s">
        <v>618</v>
      </c>
      <c r="N1272" s="23" t="str" cm="1">
        <f t="array" ref="N1272">IFERROR(IF(M1272="Principal","LES_ACTIVE",LES_INACTIVE),0)</f>
        <v>LES_ACTIVE</v>
      </c>
      <c r="O1272" s="23">
        <f t="shared" si="239"/>
        <v>25</v>
      </c>
      <c r="P1272" s="23" t="str">
        <f t="shared" si="241"/>
        <v>00110011Principal</v>
      </c>
    </row>
    <row r="1273" spans="1:16" ht="14.45" hidden="1">
      <c r="A1273" s="26" t="s">
        <v>634</v>
      </c>
      <c r="B1273" s="23" t="str">
        <f>IFERROR(VLOOKUP(A1273,hoja!$A$2:$E$970,4,FALSE),0)</f>
        <v>CENTRO</v>
      </c>
      <c r="C1273" s="23" t="str">
        <f>IFERROR(VLOOKUP(A1273,hoja!$A$2:$E$1370,5,FALSE),0)</f>
        <v>BOGOTÁ</v>
      </c>
      <c r="D1273" s="23" t="str">
        <f>IFERROR(VLOOKUP(A1273,hoja!A:D,3,FALSE),0)</f>
        <v>0011</v>
      </c>
      <c r="E1273" s="23" t="s">
        <v>686</v>
      </c>
      <c r="F1273" s="23" t="str">
        <f>IFERROR(VLOOKUP(E1273,hoja!$A$2:$E$970,4,FALSE),0)</f>
        <v>SANTANDER</v>
      </c>
      <c r="G1273" s="23" t="str">
        <f>IFERROR(VLOOKUP(E1273,hoja!$A$2:$E$970,5,FALSE),0)</f>
        <v>BARRANCABERMEJA</v>
      </c>
      <c r="H1273" s="103" t="str">
        <f>IFERROR(VLOOKUP(E1273,hoja!A:C,3,FALSE),0)</f>
        <v>0424</v>
      </c>
      <c r="I1273" s="24" t="str">
        <f t="shared" si="238"/>
        <v>00110424</v>
      </c>
      <c r="J1273" s="23">
        <v>23.754999999917345</v>
      </c>
      <c r="K1273" s="23">
        <v>443.928</v>
      </c>
      <c r="L1273" s="23" t="str">
        <f>IF(B1273=F1273,"REGIONAL","NACIONAL")</f>
        <v>NACIONAL</v>
      </c>
      <c r="M1273" s="23" t="s">
        <v>623</v>
      </c>
      <c r="N1273" s="23" t="s">
        <v>624</v>
      </c>
      <c r="O1273" s="23">
        <f t="shared" si="239"/>
        <v>16</v>
      </c>
      <c r="P1273" s="23" t="str">
        <f t="shared" si="241"/>
        <v>00110424Facatativa</v>
      </c>
    </row>
    <row r="1274" spans="1:16" ht="14.45" hidden="1">
      <c r="A1274" s="26" t="s">
        <v>634</v>
      </c>
      <c r="B1274" s="23" t="str">
        <f>IFERROR(VLOOKUP(A1274,hoja!$A$2:$E$970,4,FALSE),0)</f>
        <v>CENTRO</v>
      </c>
      <c r="C1274" s="23" t="str">
        <f>IFERROR(VLOOKUP(A1274,hoja!$A$2:$E$1370,5,FALSE),0)</f>
        <v>BOGOTÁ</v>
      </c>
      <c r="D1274" s="23" t="str">
        <f>IFERROR(VLOOKUP(A1274,hoja!A:D,3,FALSE),0)</f>
        <v>0011</v>
      </c>
      <c r="E1274" s="23" t="s">
        <v>635</v>
      </c>
      <c r="F1274" s="23" t="str">
        <f>IFERROR(VLOOKUP(E1274,hoja!$A$2:$E$970,4,FALSE),0)</f>
        <v>CENTRO</v>
      </c>
      <c r="G1274" s="23" t="str">
        <f>IFERROR(VLOOKUP(E1274,hoja!$A$2:$E$970,5,FALSE),0)</f>
        <v>BOGOTÁ</v>
      </c>
      <c r="H1274" s="103" t="str">
        <f>IFERROR(VLOOKUP(E1274,hoja!A:C,3,FALSE),0)</f>
        <v>0021</v>
      </c>
      <c r="I1274" s="24" t="str">
        <f t="shared" si="238"/>
        <v>00110021</v>
      </c>
      <c r="J1274" s="23">
        <v>0.40000000008149073</v>
      </c>
      <c r="K1274" s="23">
        <v>8.0410000000000004</v>
      </c>
      <c r="L1274" s="23" t="s">
        <v>752</v>
      </c>
      <c r="M1274" s="23" t="s">
        <v>618</v>
      </c>
      <c r="N1274" s="23" t="str" cm="1">
        <f t="array" ref="N1274">IFERROR(IF(M1274="Principal","LES_ACTIVE",LES_INACTIVE),0)</f>
        <v>LES_ACTIVE</v>
      </c>
      <c r="O1274" s="23">
        <f t="shared" si="239"/>
        <v>25</v>
      </c>
      <c r="P1274" s="23" t="str">
        <f t="shared" si="241"/>
        <v>00110021Principal</v>
      </c>
    </row>
    <row r="1275" spans="1:16" ht="14.45" hidden="1">
      <c r="A1275" s="26" t="s">
        <v>634</v>
      </c>
      <c r="B1275" s="23" t="str">
        <f>IFERROR(VLOOKUP(A1275,hoja!$A$2:$E$970,4,FALSE),0)</f>
        <v>CENTRO</v>
      </c>
      <c r="C1275" s="23" t="str">
        <f>IFERROR(VLOOKUP(A1275,hoja!$A$2:$E$1370,5,FALSE),0)</f>
        <v>BOGOTÁ</v>
      </c>
      <c r="D1275" s="23" t="str">
        <f>IFERROR(VLOOKUP(A1275,hoja!A:D,3,FALSE),0)</f>
        <v>0011</v>
      </c>
      <c r="E1275" s="23" t="s">
        <v>731</v>
      </c>
      <c r="F1275" s="23" t="str">
        <f>IFERROR(VLOOKUP(E1275,hoja!$A$2:$E$970,4,FALSE),0)</f>
        <v>SANTANDER</v>
      </c>
      <c r="G1275" s="23" t="str">
        <f>IFERROR(VLOOKUP(E1275,hoja!$A$2:$E$970,5,FALSE),0)</f>
        <v>CÚCUTA</v>
      </c>
      <c r="H1275" s="103" t="str">
        <f>IFERROR(VLOOKUP(E1275,hoja!A:C,3,FALSE),0)</f>
        <v>0438</v>
      </c>
      <c r="I1275" s="24" t="str">
        <f t="shared" si="238"/>
        <v>00110438</v>
      </c>
      <c r="J1275" s="23">
        <v>42.799999999988358</v>
      </c>
      <c r="K1275" s="23">
        <v>645.899</v>
      </c>
      <c r="L1275" s="23" t="str">
        <f>IF(B1275=F1275,"REGIONAL","NACIONAL")</f>
        <v>NACIONAL</v>
      </c>
      <c r="M1275" s="23" t="s">
        <v>618</v>
      </c>
      <c r="N1275" s="23" t="str" cm="1">
        <f t="array" ref="N1275">IFERROR(IF(M1275="Principal","LES_ACTIVE",LES_INACTIVE),0)</f>
        <v>LES_ACTIVE</v>
      </c>
      <c r="O1275" s="23">
        <f t="shared" si="239"/>
        <v>12</v>
      </c>
      <c r="P1275" s="23" t="str">
        <f t="shared" si="241"/>
        <v>00110438Principal</v>
      </c>
    </row>
    <row r="1276" spans="1:16" ht="14.45" hidden="1">
      <c r="A1276" s="26" t="s">
        <v>634</v>
      </c>
      <c r="B1276" s="23" t="str">
        <f>IFERROR(VLOOKUP(A1276,hoja!$A$2:$E$970,4,FALSE),0)</f>
        <v>CENTRO</v>
      </c>
      <c r="C1276" s="23" t="str">
        <f>IFERROR(VLOOKUP(A1276,hoja!$A$2:$E$1370,5,FALSE),0)</f>
        <v>BOGOTÁ</v>
      </c>
      <c r="D1276" s="23" t="str">
        <f>IFERROR(VLOOKUP(A1276,hoja!A:D,3,FALSE),0)</f>
        <v>0011</v>
      </c>
      <c r="E1276" s="23" t="s">
        <v>636</v>
      </c>
      <c r="F1276" s="23" t="str">
        <f>IFERROR(VLOOKUP(E1276,hoja!$A$2:$E$970,4,FALSE),0)</f>
        <v>CENTRO</v>
      </c>
      <c r="G1276" s="23" t="str">
        <f>IFERROR(VLOOKUP(E1276,hoja!$A$2:$E$970,5,FALSE),0)</f>
        <v>DUITAMA</v>
      </c>
      <c r="H1276" s="103" t="str">
        <f>IFERROR(VLOOKUP(E1276,hoja!A:C,3,FALSE),0)</f>
        <v>0441</v>
      </c>
      <c r="I1276" s="24" t="str">
        <f t="shared" si="238"/>
        <v>00110441</v>
      </c>
      <c r="J1276" s="23">
        <v>5.9333333332906477</v>
      </c>
      <c r="K1276" s="23">
        <v>210.76400000000001</v>
      </c>
      <c r="L1276" s="23" t="str">
        <f t="shared" ref="L1276:L1285" si="243">IF(B1276=F1276,"REGIONAL","NACIONAL")</f>
        <v>REGIONAL</v>
      </c>
      <c r="M1276" s="23" t="s">
        <v>618</v>
      </c>
      <c r="N1276" s="23" t="str" cm="1">
        <f t="array" ref="N1276">IFERROR(IF(M1276="Principal","LES_ACTIVE",LES_INACTIVE),0)</f>
        <v>LES_ACTIVE</v>
      </c>
      <c r="O1276" s="23">
        <f t="shared" si="239"/>
        <v>25</v>
      </c>
      <c r="P1276" s="23" t="str">
        <f t="shared" si="241"/>
        <v>00110441Principal</v>
      </c>
    </row>
    <row r="1277" spans="1:16" ht="14.45" hidden="1">
      <c r="A1277" s="26" t="s">
        <v>634</v>
      </c>
      <c r="B1277" s="23" t="str">
        <f>IFERROR(VLOOKUP(A1277,hoja!$A$2:$E$970,4,FALSE),0)</f>
        <v>CENTRO</v>
      </c>
      <c r="C1277" s="23" t="str">
        <f>IFERROR(VLOOKUP(A1277,hoja!$A$2:$E$1370,5,FALSE),0)</f>
        <v>BOGOTÁ</v>
      </c>
      <c r="D1277" s="23" t="str">
        <f>IFERROR(VLOOKUP(A1277,hoja!A:D,3,FALSE),0)</f>
        <v>0011</v>
      </c>
      <c r="E1277" s="23" t="s">
        <v>732</v>
      </c>
      <c r="F1277" s="23" t="str">
        <f>IFERROR(VLOOKUP(E1277,hoja!$A$2:$E$970,4,FALSE),0)</f>
        <v>CENTRO</v>
      </c>
      <c r="G1277" s="23" t="str">
        <f>IFERROR(VLOOKUP(E1277,hoja!$A$2:$E$970,5,FALSE),0)</f>
        <v>IBAGUÉ</v>
      </c>
      <c r="H1277" s="103" t="str">
        <f>IFERROR(VLOOKUP(E1277,hoja!A:C,3,FALSE),0)</f>
        <v>0389</v>
      </c>
      <c r="I1277" s="24" t="str">
        <f t="shared" si="238"/>
        <v>00110389</v>
      </c>
      <c r="J1277" s="23">
        <v>5.39166666669189</v>
      </c>
      <c r="K1277" s="23">
        <v>168.03800000000001</v>
      </c>
      <c r="L1277" s="23" t="str">
        <f t="shared" si="243"/>
        <v>REGIONAL</v>
      </c>
      <c r="M1277" s="23" t="s">
        <v>618</v>
      </c>
      <c r="N1277" s="23" t="str" cm="1">
        <f t="array" ref="N1277">IFERROR(IF(M1277="Principal","LES_ACTIVE",LES_INACTIVE),0)</f>
        <v>LES_ACTIVE</v>
      </c>
      <c r="O1277" s="23">
        <f t="shared" si="239"/>
        <v>25</v>
      </c>
      <c r="P1277" s="23" t="str">
        <f t="shared" si="241"/>
        <v>00110389Principal</v>
      </c>
    </row>
    <row r="1278" spans="1:16" ht="14.45" hidden="1">
      <c r="A1278" s="26" t="s">
        <v>634</v>
      </c>
      <c r="B1278" s="23" t="str">
        <f>IFERROR(VLOOKUP(A1278,hoja!$A$2:$E$970,4,FALSE),0)</f>
        <v>CENTRO</v>
      </c>
      <c r="C1278" s="23" t="str">
        <f>IFERROR(VLOOKUP(A1278,hoja!$A$2:$E$1370,5,FALSE),0)</f>
        <v>BOGOTÁ</v>
      </c>
      <c r="D1278" s="23" t="str">
        <f>IFERROR(VLOOKUP(A1278,hoja!A:D,3,FALSE),0)</f>
        <v>0011</v>
      </c>
      <c r="E1278" s="23" t="s">
        <v>667</v>
      </c>
      <c r="F1278" s="23" t="str">
        <f>IFERROR(VLOOKUP(E1278,hoja!$A$2:$E$970,4,FALSE),0)</f>
        <v>COSTA</v>
      </c>
      <c r="G1278" s="23" t="str">
        <f>IFERROR(VLOOKUP(E1278,hoja!$A$2:$E$970,5,FALSE),0)</f>
        <v>MONTERÍA</v>
      </c>
      <c r="H1278" s="103" t="str">
        <f>IFERROR(VLOOKUP(E1278,hoja!A:C,3,FALSE),0)</f>
        <v>0381</v>
      </c>
      <c r="I1278" s="24" t="str">
        <f t="shared" si="238"/>
        <v>00110381</v>
      </c>
      <c r="J1278" s="23">
        <v>49.958333333343035</v>
      </c>
      <c r="K1278" s="23">
        <v>832.93849999999998</v>
      </c>
      <c r="L1278" s="23" t="str">
        <f>IF(B1278=F1278,"REGIONAL","NACIONAL")</f>
        <v>NACIONAL</v>
      </c>
      <c r="M1278" s="23" t="s">
        <v>623</v>
      </c>
      <c r="N1278" s="23" t="s">
        <v>624</v>
      </c>
      <c r="O1278" s="23">
        <f t="shared" si="239"/>
        <v>8</v>
      </c>
      <c r="P1278" s="23" t="str">
        <f t="shared" si="241"/>
        <v>00110381Facatativa</v>
      </c>
    </row>
    <row r="1279" spans="1:16" ht="14.45" hidden="1">
      <c r="A1279" s="26" t="s">
        <v>634</v>
      </c>
      <c r="B1279" s="23" t="str">
        <f>IFERROR(VLOOKUP(A1279,hoja!$A$2:$E$970,4,FALSE),0)</f>
        <v>CENTRO</v>
      </c>
      <c r="C1279" s="23" t="str">
        <f>IFERROR(VLOOKUP(A1279,hoja!$A$2:$E$1370,5,FALSE),0)</f>
        <v>BOGOTÁ</v>
      </c>
      <c r="D1279" s="23" t="str">
        <f>IFERROR(VLOOKUP(A1279,hoja!A:D,3,FALSE),0)</f>
        <v>0011</v>
      </c>
      <c r="E1279" s="23" t="s">
        <v>667</v>
      </c>
      <c r="F1279" s="23" t="str">
        <f>IFERROR(VLOOKUP(E1279,hoja!$A$2:$E$970,4,FALSE),0)</f>
        <v>COSTA</v>
      </c>
      <c r="G1279" s="23" t="str">
        <f>IFERROR(VLOOKUP(E1279,hoja!$A$2:$E$970,5,FALSE),0)</f>
        <v>MONTERÍA</v>
      </c>
      <c r="H1279" s="103" t="str">
        <f>IFERROR(VLOOKUP(E1279,hoja!A:C,3,FALSE),0)</f>
        <v>0381</v>
      </c>
      <c r="I1279" s="24" t="str">
        <f t="shared" si="238"/>
        <v>00110381</v>
      </c>
      <c r="K1279" s="23">
        <v>834</v>
      </c>
      <c r="L1279" s="23" t="str">
        <f>IF(B1279=F1279,"REGIONAL","NACIONAL")</f>
        <v>NACIONAL</v>
      </c>
      <c r="M1279" s="23" t="s">
        <v>621</v>
      </c>
      <c r="N1279" s="23" t="s">
        <v>624</v>
      </c>
      <c r="O1279" s="23">
        <f t="shared" si="239"/>
        <v>8</v>
      </c>
      <c r="P1279" s="23" t="str">
        <f t="shared" si="241"/>
        <v>00110381La vega</v>
      </c>
    </row>
    <row r="1280" spans="1:16" ht="14.45" hidden="1">
      <c r="A1280" s="26" t="s">
        <v>634</v>
      </c>
      <c r="B1280" s="23" t="str">
        <f>IFERROR(VLOOKUP(A1280,hoja!$A$2:$E$970,4,FALSE),0)</f>
        <v>CENTRO</v>
      </c>
      <c r="C1280" s="23" t="str">
        <f>IFERROR(VLOOKUP(A1280,hoja!$A$2:$E$1370,5,FALSE),0)</f>
        <v>BOGOTÁ</v>
      </c>
      <c r="D1280" s="23" t="str">
        <f>IFERROR(VLOOKUP(A1280,hoja!A:D,3,FALSE),0)</f>
        <v>0011</v>
      </c>
      <c r="E1280" s="23" t="s">
        <v>679</v>
      </c>
      <c r="F1280" s="23" t="str">
        <f>IFERROR(VLOOKUP(E1280,hoja!$A$2:$E$970,4,FALSE),0)</f>
        <v>CENTRO</v>
      </c>
      <c r="G1280" s="23" t="str">
        <f>IFERROR(VLOOKUP(E1280,hoja!$A$2:$E$970,5,FALSE),0)</f>
        <v>NEIVA</v>
      </c>
      <c r="H1280" s="103" t="str">
        <f>IFERROR(VLOOKUP(E1280,hoja!A:C,3,FALSE),0)</f>
        <v>0385</v>
      </c>
      <c r="I1280" s="24" t="str">
        <f t="shared" si="238"/>
        <v>00110385</v>
      </c>
      <c r="J1280" s="23">
        <v>9.933333333407063</v>
      </c>
      <c r="K1280" s="23">
        <v>302.36</v>
      </c>
      <c r="L1280" s="23" t="str">
        <f t="shared" si="243"/>
        <v>REGIONAL</v>
      </c>
      <c r="M1280" s="23" t="s">
        <v>618</v>
      </c>
      <c r="N1280" s="23" t="str" cm="1">
        <f t="array" ref="N1280">IFERROR(IF(M1280="Principal","LES_ACTIVE",LES_INACTIVE),0)</f>
        <v>LES_ACTIVE</v>
      </c>
      <c r="O1280" s="23">
        <f t="shared" si="239"/>
        <v>16</v>
      </c>
      <c r="P1280" s="23" t="str">
        <f t="shared" si="241"/>
        <v>00110385Principal</v>
      </c>
    </row>
    <row r="1281" spans="1:16" ht="14.45" hidden="1">
      <c r="A1281" s="26" t="s">
        <v>634</v>
      </c>
      <c r="B1281" s="23" t="str">
        <f>IFERROR(VLOOKUP(A1281,hoja!$A$2:$E$970,4,FALSE),0)</f>
        <v>CENTRO</v>
      </c>
      <c r="C1281" s="23" t="str">
        <f>IFERROR(VLOOKUP(A1281,hoja!$A$2:$E$1370,5,FALSE),0)</f>
        <v>BOGOTÁ</v>
      </c>
      <c r="D1281" s="23" t="str">
        <f>IFERROR(VLOOKUP(A1281,hoja!A:D,3,FALSE),0)</f>
        <v>0011</v>
      </c>
      <c r="E1281" s="23" t="s">
        <v>733</v>
      </c>
      <c r="F1281" s="23" t="str">
        <f>IFERROR(VLOOKUP(E1281,hoja!$A$2:$E$970,4,FALSE),0)</f>
        <v>OCCIDENTE</v>
      </c>
      <c r="G1281" s="23" t="str">
        <f>IFERROR(VLOOKUP(E1281,hoja!$A$2:$E$970,5,FALSE),0)</f>
        <v>PASTO</v>
      </c>
      <c r="H1281" s="103" t="str">
        <f>IFERROR(VLOOKUP(E1281,hoja!A:C,3,FALSE),0)</f>
        <v>0395</v>
      </c>
      <c r="I1281" s="24" t="str">
        <f t="shared" si="238"/>
        <v>00110395</v>
      </c>
      <c r="J1281" s="23">
        <v>56.183333333290648</v>
      </c>
      <c r="K1281" s="23">
        <v>830.93499999999995</v>
      </c>
      <c r="L1281" s="23" t="str">
        <f>IF(B1281=F1281,"REGIONAL","NACIONAL")</f>
        <v>NACIONAL</v>
      </c>
      <c r="M1281" s="23" t="s">
        <v>618</v>
      </c>
      <c r="N1281" s="23" t="str" cm="1">
        <f t="array" ref="N1281">IFERROR(IF(M1281="Principal","LES_ACTIVE",LES_INACTIVE),0)</f>
        <v>LES_ACTIVE</v>
      </c>
      <c r="O1281" s="23">
        <f t="shared" si="239"/>
        <v>8</v>
      </c>
      <c r="P1281" s="23" t="str">
        <f t="shared" si="241"/>
        <v>00110395Principal</v>
      </c>
    </row>
    <row r="1282" spans="1:16" ht="14.45" hidden="1">
      <c r="A1282" s="26" t="s">
        <v>634</v>
      </c>
      <c r="B1282" s="23" t="str">
        <f>IFERROR(VLOOKUP(A1282,hoja!$A$2:$E$970,4,FALSE),0)</f>
        <v>CENTRO</v>
      </c>
      <c r="C1282" s="23" t="str">
        <f>IFERROR(VLOOKUP(A1282,hoja!$A$2:$E$1370,5,FALSE),0)</f>
        <v>BOGOTÁ</v>
      </c>
      <c r="D1282" s="23" t="str">
        <f>IFERROR(VLOOKUP(A1282,hoja!A:D,3,FALSE),0)</f>
        <v>0011</v>
      </c>
      <c r="E1282" s="23" t="s">
        <v>637</v>
      </c>
      <c r="F1282" s="23" t="str">
        <f>IFERROR(VLOOKUP(E1282,hoja!$A$2:$E$970,4,FALSE),0)</f>
        <v>SANTANDER</v>
      </c>
      <c r="G1282" s="23" t="str">
        <f>IFERROR(VLOOKUP(E1282,hoja!$A$2:$E$970,5,FALSE),0)</f>
        <v>PIEDECUESTA</v>
      </c>
      <c r="H1282" s="103" t="str">
        <f>IFERROR(VLOOKUP(E1282,hoja!A:C,3,FALSE),0)</f>
        <v>0422</v>
      </c>
      <c r="I1282" s="24" t="str">
        <f t="shared" si="238"/>
        <v>00110422</v>
      </c>
      <c r="J1282" s="23">
        <v>20.373611111019272</v>
      </c>
      <c r="K1282" s="23">
        <v>410.49450000000002</v>
      </c>
      <c r="L1282" s="23" t="str">
        <f t="shared" ref="L1282:L1283" si="244">IF(B1282=F1282,"REGIONAL","NACIONAL")</f>
        <v>NACIONAL</v>
      </c>
      <c r="M1282" s="23" t="s">
        <v>618</v>
      </c>
      <c r="N1282" s="23" t="str" cm="1">
        <f t="array" ref="N1282">IFERROR(IF(M1282="Principal","LES_ACTIVE",LES_INACTIVE),0)</f>
        <v>LES_ACTIVE</v>
      </c>
      <c r="O1282" s="23">
        <f t="shared" si="239"/>
        <v>16</v>
      </c>
      <c r="P1282" s="23" t="str">
        <f t="shared" si="241"/>
        <v>00110422Principal</v>
      </c>
    </row>
    <row r="1283" spans="1:16" ht="14.45" hidden="1">
      <c r="A1283" s="26" t="s">
        <v>634</v>
      </c>
      <c r="B1283" s="23" t="str">
        <f>IFERROR(VLOOKUP(A1283,hoja!$A$2:$E$970,4,FALSE),0)</f>
        <v>CENTRO</v>
      </c>
      <c r="C1283" s="23" t="str">
        <f>IFERROR(VLOOKUP(A1283,hoja!$A$2:$E$1370,5,FALSE),0)</f>
        <v>BOGOTÁ</v>
      </c>
      <c r="D1283" s="23" t="str">
        <f>IFERROR(VLOOKUP(A1283,hoja!A:D,3,FALSE),0)</f>
        <v>0011</v>
      </c>
      <c r="E1283" s="23" t="s">
        <v>668</v>
      </c>
      <c r="F1283" s="23" t="str">
        <f>IFERROR(VLOOKUP(E1283,hoja!$A$2:$E$970,4,FALSE),0)</f>
        <v>COSTA</v>
      </c>
      <c r="G1283" s="23" t="str">
        <f>IFERROR(VLOOKUP(E1283,hoja!$A$2:$E$970,5,FALSE),0)</f>
        <v>VALLEDUPAR</v>
      </c>
      <c r="H1283" s="103" t="str">
        <f>IFERROR(VLOOKUP(E1283,hoja!A:C,3,FALSE),0)</f>
        <v>0447</v>
      </c>
      <c r="I1283" s="24" t="str">
        <f t="shared" si="238"/>
        <v>00110447</v>
      </c>
      <c r="J1283" s="23">
        <v>42.990277777716983</v>
      </c>
      <c r="K1283" s="23">
        <v>876.57399999999996</v>
      </c>
      <c r="L1283" s="23" t="str">
        <f t="shared" si="244"/>
        <v>NACIONAL</v>
      </c>
      <c r="M1283" s="23" t="s">
        <v>623</v>
      </c>
      <c r="N1283" s="23" t="s">
        <v>624</v>
      </c>
      <c r="O1283" s="23">
        <f t="shared" si="239"/>
        <v>8</v>
      </c>
      <c r="P1283" s="23" t="str">
        <f t="shared" si="241"/>
        <v>00110447Facatativa</v>
      </c>
    </row>
    <row r="1284" spans="1:16" ht="14.45" hidden="1">
      <c r="A1284" s="26" t="s">
        <v>634</v>
      </c>
      <c r="B1284" s="23" t="str">
        <f>IFERROR(VLOOKUP(A1284,hoja!$A$2:$E$970,4,FALSE),0)</f>
        <v>CENTRO</v>
      </c>
      <c r="C1284" s="23" t="str">
        <f>IFERROR(VLOOKUP(A1284,hoja!$A$2:$E$1370,5,FALSE),0)</f>
        <v>BOGOTÁ</v>
      </c>
      <c r="D1284" s="23" t="str">
        <f>IFERROR(VLOOKUP(A1284,hoja!A:D,3,FALSE),0)</f>
        <v>0011</v>
      </c>
      <c r="E1284" s="23" t="s">
        <v>681</v>
      </c>
      <c r="F1284" s="23" t="str">
        <f>IFERROR(VLOOKUP(E1284,hoja!$A$2:$E$970,4,FALSE),0)</f>
        <v>CENTRO</v>
      </c>
      <c r="G1284" s="23" t="str">
        <f>IFERROR(VLOOKUP(E1284,hoja!$A$2:$E$970,5,FALSE),0)</f>
        <v>VILLAVICENCIO</v>
      </c>
      <c r="H1284" s="103" t="str">
        <f>IFERROR(VLOOKUP(E1284,hoja!A:C,3,FALSE),0)</f>
        <v>0393</v>
      </c>
      <c r="I1284" s="24" t="str">
        <f t="shared" si="238"/>
        <v>00110393</v>
      </c>
      <c r="J1284" s="23">
        <v>3.75</v>
      </c>
      <c r="K1284" s="23">
        <v>106.3785</v>
      </c>
      <c r="L1284" s="23" t="str">
        <f t="shared" si="243"/>
        <v>REGIONAL</v>
      </c>
      <c r="M1284" s="23" t="s">
        <v>618</v>
      </c>
      <c r="N1284" s="23" t="str" cm="1">
        <f t="array" ref="N1284">IFERROR(IF(M1284="Principal","LES_ACTIVE",LES_INACTIVE),0)</f>
        <v>LES_ACTIVE</v>
      </c>
      <c r="O1284" s="23">
        <f t="shared" si="239"/>
        <v>25</v>
      </c>
      <c r="P1284" s="23" t="str">
        <f t="shared" si="241"/>
        <v>00110393Principal</v>
      </c>
    </row>
    <row r="1285" spans="1:16" ht="14.45" hidden="1">
      <c r="A1285" s="26" t="s">
        <v>634</v>
      </c>
      <c r="B1285" s="23" t="str">
        <f>IFERROR(VLOOKUP(A1285,hoja!$A$2:$E$970,4,FALSE),0)</f>
        <v>CENTRO</v>
      </c>
      <c r="C1285" s="23" t="str">
        <f>IFERROR(VLOOKUP(A1285,hoja!$A$2:$E$1370,5,FALSE),0)</f>
        <v>BOGOTÁ</v>
      </c>
      <c r="D1285" s="23" t="str">
        <f>IFERROR(VLOOKUP(A1285,hoja!A:D,3,FALSE),0)</f>
        <v>0011</v>
      </c>
      <c r="E1285" s="23" t="s">
        <v>681</v>
      </c>
      <c r="F1285" s="23" t="str">
        <f>IFERROR(VLOOKUP(E1285,hoja!$A$2:$E$970,4,FALSE),0)</f>
        <v>CENTRO</v>
      </c>
      <c r="G1285" s="23" t="str">
        <f>IFERROR(VLOOKUP(E1285,hoja!$A$2:$E$970,5,FALSE),0)</f>
        <v>VILLAVICENCIO</v>
      </c>
      <c r="H1285" s="103" t="str">
        <f>IFERROR(VLOOKUP(E1285,hoja!A:C,3,FALSE),0)</f>
        <v>0393</v>
      </c>
      <c r="I1285" s="24" t="str">
        <f t="shared" si="238"/>
        <v>00110393</v>
      </c>
      <c r="K1285" s="23">
        <v>553</v>
      </c>
      <c r="L1285" s="23" t="str">
        <f t="shared" si="243"/>
        <v>REGIONAL</v>
      </c>
      <c r="M1285" s="23" t="s">
        <v>840</v>
      </c>
      <c r="N1285" s="23" t="s">
        <v>622</v>
      </c>
      <c r="O1285" s="23">
        <f t="shared" si="239"/>
        <v>12</v>
      </c>
      <c r="P1285" s="23" t="str">
        <f t="shared" si="241"/>
        <v>00110393Aguazul-Yopal</v>
      </c>
    </row>
    <row r="1286" spans="1:16" ht="14.45" hidden="1">
      <c r="A1286" s="26" t="s">
        <v>634</v>
      </c>
      <c r="B1286" s="23" t="str">
        <f>IFERROR(VLOOKUP(A1286,hoja!$A$2:$E$970,4,FALSE),0)</f>
        <v>CENTRO</v>
      </c>
      <c r="C1286" s="23" t="str">
        <f>IFERROR(VLOOKUP(A1286,hoja!$A$2:$E$1370,5,FALSE),0)</f>
        <v>BOGOTÁ</v>
      </c>
      <c r="D1286" s="23" t="str">
        <f>IFERROR(VLOOKUP(A1286,hoja!A:D,3,FALSE),0)</f>
        <v>0011</v>
      </c>
      <c r="E1286" s="23" t="s">
        <v>617</v>
      </c>
      <c r="F1286" s="23" t="str">
        <f>IFERROR(VLOOKUP(E1286,hoja!$A$2:$E$970,4,FALSE),0)</f>
        <v>ANTIOQUIA</v>
      </c>
      <c r="G1286" s="23" t="str">
        <f>IFERROR(VLOOKUP(E1286,hoja!$A$2:$E$970,5,FALSE),0)</f>
        <v>MEDELLÍN</v>
      </c>
      <c r="H1286" s="103">
        <f>IFERROR(VLOOKUP(E1286,hoja!A:C,3,FALSE),0)</f>
        <v>50443</v>
      </c>
      <c r="I1286" s="24" t="str">
        <f t="shared" si="238"/>
        <v>001150443</v>
      </c>
      <c r="K1286" s="23">
        <v>405</v>
      </c>
      <c r="L1286" s="23" t="str">
        <f>IF(B1286=F1286,"REGIONAL","NACIONAL")</f>
        <v>NACIONAL</v>
      </c>
      <c r="M1286" s="23" t="s">
        <v>618</v>
      </c>
      <c r="N1286" s="23" t="str" cm="1">
        <f t="array" ref="N1286">IFERROR(IF(M1286="Principal","LES_ACTIVE",LES_INACTIVE),0)</f>
        <v>LES_ACTIVE</v>
      </c>
      <c r="O1286" s="23">
        <f t="shared" si="239"/>
        <v>16</v>
      </c>
      <c r="P1286" s="23" t="str">
        <f t="shared" si="241"/>
        <v>001150443Principal</v>
      </c>
    </row>
    <row r="1287" spans="1:16" ht="14.45" hidden="1">
      <c r="A1287" s="26" t="s">
        <v>634</v>
      </c>
      <c r="B1287" s="23" t="str">
        <f>IFERROR(VLOOKUP(A1287,hoja!$A$2:$E$970,4,FALSE),0)</f>
        <v>CENTRO</v>
      </c>
      <c r="C1287" s="23" t="str">
        <f>IFERROR(VLOOKUP(A1287,hoja!$A$2:$E$1370,5,FALSE),0)</f>
        <v>BOGOTÁ</v>
      </c>
      <c r="D1287" s="23" t="str">
        <f>IFERROR(VLOOKUP(A1287,hoja!A:D,3,FALSE),0)</f>
        <v>0011</v>
      </c>
      <c r="E1287" s="23" t="s">
        <v>687</v>
      </c>
      <c r="F1287" s="23" t="str">
        <f>IFERROR(VLOOKUP(E1287,hoja!$A$2:$E$970,4,FALSE),0)</f>
        <v>OCCIDENTE</v>
      </c>
      <c r="G1287" s="23" t="str">
        <f>IFERROR(VLOOKUP(E1287,hoja!$A$2:$E$970,5,FALSE),0)</f>
        <v>TULUÁ</v>
      </c>
      <c r="H1287" s="103" t="str">
        <f>IFERROR(VLOOKUP(E1287,hoja!A:C,3,FALSE),0)</f>
        <v>2007</v>
      </c>
      <c r="I1287" s="24" t="str">
        <f t="shared" si="238"/>
        <v>00112007</v>
      </c>
      <c r="J1287" s="23">
        <v>21.683333333290648</v>
      </c>
      <c r="K1287" s="23">
        <v>429.1</v>
      </c>
      <c r="L1287" s="23" t="str">
        <f>IF(B1287=F1287,"REGIONAL","NACIONAL")</f>
        <v>NACIONAL</v>
      </c>
      <c r="M1287" s="23" t="s">
        <v>618</v>
      </c>
      <c r="N1287" s="23" t="str" cm="1">
        <f t="array" ref="N1287">IFERROR(IF(M1287="Principal","LES_ACTIVE",LES_INACTIVE),0)</f>
        <v>LES_ACTIVE</v>
      </c>
      <c r="O1287" s="23">
        <f t="shared" si="239"/>
        <v>16</v>
      </c>
      <c r="P1287" s="23" t="str">
        <f t="shared" si="241"/>
        <v>00112007Principal</v>
      </c>
    </row>
    <row r="1288" spans="1:16" ht="14.45" hidden="1">
      <c r="A1288" s="26" t="s">
        <v>634</v>
      </c>
      <c r="B1288" s="23" t="str">
        <f>IFERROR(VLOOKUP(A1288,hoja!$A$2:$E$970,4,FALSE),0)</f>
        <v>CENTRO</v>
      </c>
      <c r="C1288" s="23" t="str">
        <f>IFERROR(VLOOKUP(A1288,hoja!$A$2:$E$1370,5,FALSE),0)</f>
        <v>BOGOTÁ</v>
      </c>
      <c r="D1288" s="23" t="str">
        <f>IFERROR(VLOOKUP(A1288,hoja!A:D,3,FALSE),0)</f>
        <v>0011</v>
      </c>
      <c r="E1288" s="23" t="s">
        <v>653</v>
      </c>
      <c r="F1288" s="23" t="str">
        <f>IFERROR(VLOOKUP(E1288,hoja!$A$2:$E$970,4,FALSE),0)</f>
        <v>CENTRO</v>
      </c>
      <c r="G1288" s="23" t="str">
        <f>IFERROR(VLOOKUP(E1288,hoja!$A$2:$E$970,5,FALSE),0)</f>
        <v>MADRID</v>
      </c>
      <c r="H1288" s="103" t="str">
        <f>IFERROR(VLOOKUP(E1288,hoja!A:C,3,FALSE),0)</f>
        <v>2023</v>
      </c>
      <c r="I1288" s="24" t="str">
        <f t="shared" si="238"/>
        <v>00112023</v>
      </c>
      <c r="J1288" s="23">
        <v>1.21666666661622</v>
      </c>
      <c r="K1288" s="23">
        <v>32.634</v>
      </c>
      <c r="L1288" s="23" t="s">
        <v>752</v>
      </c>
      <c r="M1288" s="23" t="s">
        <v>618</v>
      </c>
      <c r="N1288" s="23" t="str" cm="1">
        <f t="array" ref="N1288">IFERROR(IF(M1288="Principal","LES_ACTIVE",LES_INACTIVE),0)</f>
        <v>LES_ACTIVE</v>
      </c>
      <c r="O1288" s="23">
        <f t="shared" si="239"/>
        <v>25</v>
      </c>
      <c r="P1288" s="23" t="str">
        <f t="shared" si="241"/>
        <v>00112023Principal</v>
      </c>
    </row>
    <row r="1289" spans="1:16" ht="14.45" hidden="1">
      <c r="A1289" s="26" t="s">
        <v>634</v>
      </c>
      <c r="B1289" s="23" t="str">
        <f>IFERROR(VLOOKUP(A1289,hoja!$A$2:$E$970,4,FALSE),0)</f>
        <v>CENTRO</v>
      </c>
      <c r="C1289" s="23" t="str">
        <f>IFERROR(VLOOKUP(A1289,hoja!$A$2:$E$1370,5,FALSE),0)</f>
        <v>BOGOTÁ</v>
      </c>
      <c r="D1289" s="23" t="str">
        <f>IFERROR(VLOOKUP(A1289,hoja!A:D,3,FALSE),0)</f>
        <v>0011</v>
      </c>
      <c r="E1289" s="23" t="s">
        <v>641</v>
      </c>
      <c r="F1289" s="23" t="str">
        <f>IFERROR(VLOOKUP(E1289,hoja!$A$2:$E$970,4,FALSE),0)</f>
        <v>ANTIOQUIA</v>
      </c>
      <c r="G1289" s="23" t="str">
        <f>IFERROR(VLOOKUP(E1289,hoja!$A$2:$E$970,5,FALSE),0)</f>
        <v>MEDELLÍN</v>
      </c>
      <c r="H1289" s="103" t="str">
        <f>IFERROR(VLOOKUP(E1289,hoja!A:C,3,FALSE),0)</f>
        <v>0079</v>
      </c>
      <c r="I1289" s="24" t="str">
        <f t="shared" si="238"/>
        <v>00110079</v>
      </c>
      <c r="J1289" s="23">
        <v>23.6</v>
      </c>
      <c r="K1289" s="23">
        <v>423.01100000000002</v>
      </c>
      <c r="L1289" s="23" t="str">
        <f>IF(B1289=F1289,"REGIONAL","NACIONAL")</f>
        <v>NACIONAL</v>
      </c>
      <c r="M1289" s="23" t="s">
        <v>623</v>
      </c>
      <c r="N1289" s="23" t="s">
        <v>624</v>
      </c>
      <c r="O1289" s="23">
        <f t="shared" si="239"/>
        <v>16</v>
      </c>
      <c r="P1289" s="23" t="str">
        <f t="shared" si="241"/>
        <v>00110079Facatativa</v>
      </c>
    </row>
    <row r="1290" spans="1:16" ht="14.45" hidden="1">
      <c r="A1290" s="26" t="s">
        <v>634</v>
      </c>
      <c r="B1290" s="23" t="str">
        <f>IFERROR(VLOOKUP(A1290,hoja!$A$2:$E$970,4,FALSE),0)</f>
        <v>CENTRO</v>
      </c>
      <c r="C1290" s="23" t="str">
        <f>IFERROR(VLOOKUP(A1290,hoja!$A$2:$E$1370,5,FALSE),0)</f>
        <v>BOGOTÁ</v>
      </c>
      <c r="D1290" s="23" t="str">
        <f>IFERROR(VLOOKUP(A1290,hoja!A:D,3,FALSE),0)</f>
        <v>0011</v>
      </c>
      <c r="E1290" s="23" t="s">
        <v>670</v>
      </c>
      <c r="F1290" s="23" t="str">
        <f>IFERROR(VLOOKUP(E1290,hoja!$A$2:$E$970,4,FALSE),0)</f>
        <v>OCCIDENTE</v>
      </c>
      <c r="G1290" s="23" t="str">
        <f>IFERROR(VLOOKUP(E1290,hoja!$A$2:$E$970,5,FALSE),0)</f>
        <v>PEREIRA</v>
      </c>
      <c r="H1290" s="103" t="str">
        <f>IFERROR(VLOOKUP(E1290,hoja!A:C,3,FALSE),0)</f>
        <v>0134</v>
      </c>
      <c r="I1290" s="24" t="str">
        <f t="shared" si="238"/>
        <v>00110134</v>
      </c>
      <c r="J1290" s="23">
        <v>19.92500000007567</v>
      </c>
      <c r="K1290" s="23">
        <v>312.40800000000002</v>
      </c>
      <c r="L1290" s="23" t="str">
        <f t="shared" ref="L1290:L1297" si="245">IF(B1290=F1290,"REGIONAL","NACIONAL")</f>
        <v>NACIONAL</v>
      </c>
      <c r="M1290" s="23" t="s">
        <v>618</v>
      </c>
      <c r="N1290" s="23" t="str" cm="1">
        <f t="array" ref="N1290">IFERROR(IF(M1290="Principal","LES_ACTIVE",LES_INACTIVE),0)</f>
        <v>LES_ACTIVE</v>
      </c>
      <c r="O1290" s="23">
        <f t="shared" si="239"/>
        <v>16</v>
      </c>
      <c r="P1290" s="23" t="str">
        <f t="shared" si="241"/>
        <v>00110134Principal</v>
      </c>
    </row>
    <row r="1291" spans="1:16" ht="14.45" hidden="1">
      <c r="A1291" s="26" t="s">
        <v>634</v>
      </c>
      <c r="B1291" s="23" t="str">
        <f>IFERROR(VLOOKUP(A1291,hoja!$A$2:$E$970,4,FALSE),0)</f>
        <v>CENTRO</v>
      </c>
      <c r="C1291" s="23" t="str">
        <f>IFERROR(VLOOKUP(A1291,hoja!$A$2:$E$1370,5,FALSE),0)</f>
        <v>BOGOTÁ</v>
      </c>
      <c r="D1291" s="23" t="str">
        <f>IFERROR(VLOOKUP(A1291,hoja!A:D,3,FALSE),0)</f>
        <v>0011</v>
      </c>
      <c r="E1291" s="23" t="s">
        <v>642</v>
      </c>
      <c r="F1291" s="23" t="str">
        <f>IFERROR(VLOOKUP(E1291,hoja!$A$2:$E$970,4,FALSE),0)</f>
        <v>COSTA</v>
      </c>
      <c r="G1291" s="23" t="str">
        <f>IFERROR(VLOOKUP(E1291,hoja!$A$2:$E$970,5,FALSE),0)</f>
        <v>BARRANQUILLA</v>
      </c>
      <c r="H1291" s="103" t="str">
        <f>IFERROR(VLOOKUP(E1291,hoja!A:C,3,FALSE),0)</f>
        <v>0111</v>
      </c>
      <c r="I1291" s="24" t="str">
        <f t="shared" si="238"/>
        <v>00110111</v>
      </c>
      <c r="J1291" s="23">
        <v>48.151388888829388</v>
      </c>
      <c r="K1291" s="23">
        <v>1021.33</v>
      </c>
      <c r="L1291" s="23" t="str">
        <f t="shared" si="245"/>
        <v>NACIONAL</v>
      </c>
      <c r="M1291" s="23" t="s">
        <v>623</v>
      </c>
      <c r="N1291" s="23" t="s">
        <v>624</v>
      </c>
      <c r="O1291" s="23">
        <f t="shared" si="239"/>
        <v>8</v>
      </c>
      <c r="P1291" s="23" t="str">
        <f t="shared" si="241"/>
        <v>00110111Facatativa</v>
      </c>
    </row>
    <row r="1292" spans="1:16" ht="14.45" hidden="1">
      <c r="A1292" s="26" t="s">
        <v>634</v>
      </c>
      <c r="B1292" s="23" t="str">
        <f>IFERROR(VLOOKUP(A1292,hoja!$A$2:$E$970,4,FALSE),0)</f>
        <v>CENTRO</v>
      </c>
      <c r="C1292" s="23" t="str">
        <f>IFERROR(VLOOKUP(A1292,hoja!$A$2:$E$1370,5,FALSE),0)</f>
        <v>BOGOTÁ</v>
      </c>
      <c r="D1292" s="23" t="str">
        <f>IFERROR(VLOOKUP(A1292,hoja!A:D,3,FALSE),0)</f>
        <v>0011</v>
      </c>
      <c r="E1292" s="23" t="s">
        <v>642</v>
      </c>
      <c r="F1292" s="23" t="str">
        <f>IFERROR(VLOOKUP(E1292,hoja!$A$2:$E$970,4,FALSE),0)</f>
        <v>COSTA</v>
      </c>
      <c r="G1292" s="23" t="str">
        <f>IFERROR(VLOOKUP(E1292,hoja!$A$2:$E$970,5,FALSE),0)</f>
        <v>BARRANQUILLA</v>
      </c>
      <c r="H1292" s="103" t="str">
        <f>IFERROR(VLOOKUP(E1292,hoja!A:C,3,FALSE),0)</f>
        <v>0111</v>
      </c>
      <c r="I1292" s="24" t="str">
        <f t="shared" si="238"/>
        <v>00110111</v>
      </c>
      <c r="K1292" s="23">
        <v>1022</v>
      </c>
      <c r="L1292" s="23" t="str">
        <f t="shared" si="245"/>
        <v>NACIONAL</v>
      </c>
      <c r="M1292" s="23" t="s">
        <v>674</v>
      </c>
      <c r="N1292" s="23" t="s">
        <v>622</v>
      </c>
      <c r="O1292" s="23">
        <f t="shared" si="239"/>
        <v>8</v>
      </c>
      <c r="P1292" s="23" t="str">
        <f t="shared" si="241"/>
        <v>00110111La Vega</v>
      </c>
    </row>
    <row r="1293" spans="1:16" ht="14.45" hidden="1">
      <c r="A1293" s="26" t="s">
        <v>634</v>
      </c>
      <c r="B1293" s="23" t="str">
        <f>IFERROR(VLOOKUP(A1293,hoja!$A$2:$E$970,4,FALSE),0)</f>
        <v>CENTRO</v>
      </c>
      <c r="C1293" s="23" t="str">
        <f>IFERROR(VLOOKUP(A1293,hoja!$A$2:$E$1370,5,FALSE),0)</f>
        <v>BOGOTÁ</v>
      </c>
      <c r="D1293" s="23" t="str">
        <f>IFERROR(VLOOKUP(A1293,hoja!A:D,3,FALSE),0)</f>
        <v>0011</v>
      </c>
      <c r="E1293" s="23" t="s">
        <v>642</v>
      </c>
      <c r="F1293" s="23" t="str">
        <f>IFERROR(VLOOKUP(E1293,hoja!$A$2:$E$970,4,FALSE),0)</f>
        <v>COSTA</v>
      </c>
      <c r="G1293" s="23" t="str">
        <f>IFERROR(VLOOKUP(E1293,hoja!$A$2:$E$970,5,FALSE),0)</f>
        <v>BARRANQUILLA</v>
      </c>
      <c r="H1293" s="103" t="str">
        <f>IFERROR(VLOOKUP(E1293,hoja!A:C,3,FALSE),0)</f>
        <v>0111</v>
      </c>
      <c r="I1293" s="24" t="str">
        <f t="shared" si="238"/>
        <v>00110111</v>
      </c>
      <c r="K1293" s="23">
        <v>992</v>
      </c>
      <c r="L1293" s="23" t="str">
        <f t="shared" si="245"/>
        <v>NACIONAL</v>
      </c>
      <c r="M1293" s="23" t="s">
        <v>643</v>
      </c>
      <c r="N1293" s="23" t="s">
        <v>622</v>
      </c>
      <c r="O1293" s="23">
        <f t="shared" si="239"/>
        <v>8</v>
      </c>
      <c r="P1293" s="23" t="str">
        <f t="shared" si="241"/>
        <v>00110111Piedecuesta</v>
      </c>
    </row>
    <row r="1294" spans="1:16" ht="14.45" hidden="1">
      <c r="A1294" s="26" t="s">
        <v>634</v>
      </c>
      <c r="B1294" s="23" t="str">
        <f>IFERROR(VLOOKUP(A1294,hoja!$A$2:$E$970,4,FALSE),0)</f>
        <v>CENTRO</v>
      </c>
      <c r="C1294" s="23" t="str">
        <f>IFERROR(VLOOKUP(A1294,hoja!$A$2:$E$1370,5,FALSE),0)</f>
        <v>BOGOTÁ</v>
      </c>
      <c r="D1294" s="23" t="str">
        <f>IFERROR(VLOOKUP(A1294,hoja!A:D,3,FALSE),0)</f>
        <v>0011</v>
      </c>
      <c r="E1294" s="23" t="s">
        <v>672</v>
      </c>
      <c r="F1294" s="23" t="str">
        <f>IFERROR(VLOOKUP(E1294,hoja!$A$2:$E$970,4,FALSE),0)</f>
        <v>ANTIOQUIA</v>
      </c>
      <c r="G1294" s="23" t="str">
        <f>IFERROR(VLOOKUP(E1294,hoja!$A$2:$E$970,5,FALSE),0)</f>
        <v>MEDELLÍN</v>
      </c>
      <c r="H1294" s="103" t="str">
        <f>IFERROR(VLOOKUP(E1294,hoja!A:C,3,FALSE),0)</f>
        <v>0092</v>
      </c>
      <c r="I1294" s="24" t="str">
        <f t="shared" si="238"/>
        <v>00110092</v>
      </c>
      <c r="J1294" s="23">
        <v>24.683333333290648</v>
      </c>
      <c r="K1294" s="23">
        <v>433.07400000000001</v>
      </c>
      <c r="L1294" s="23" t="str">
        <f t="shared" si="245"/>
        <v>NACIONAL</v>
      </c>
      <c r="M1294" s="23" t="s">
        <v>623</v>
      </c>
      <c r="N1294" s="23" t="s">
        <v>624</v>
      </c>
      <c r="O1294" s="23">
        <f t="shared" si="239"/>
        <v>16</v>
      </c>
      <c r="P1294" s="23" t="str">
        <f t="shared" si="241"/>
        <v>00110092Facatativa</v>
      </c>
    </row>
    <row r="1295" spans="1:16" ht="14.45" hidden="1">
      <c r="A1295" s="26" t="s">
        <v>634</v>
      </c>
      <c r="B1295" s="23" t="str">
        <f>IFERROR(VLOOKUP(A1295,hoja!$A$2:$E$970,4,FALSE),0)</f>
        <v>CENTRO</v>
      </c>
      <c r="C1295" s="23" t="str">
        <f>IFERROR(VLOOKUP(A1295,hoja!$A$2:$E$1370,5,FALSE),0)</f>
        <v>BOGOTÁ</v>
      </c>
      <c r="D1295" s="23" t="str">
        <f>IFERROR(VLOOKUP(A1295,hoja!A:D,3,FALSE),0)</f>
        <v>0011</v>
      </c>
      <c r="E1295" s="23" t="s">
        <v>644</v>
      </c>
      <c r="F1295" s="23" t="str">
        <f>IFERROR(VLOOKUP(E1295,hoja!$A$2:$E$970,4,FALSE),0)</f>
        <v>OCCIDENTE</v>
      </c>
      <c r="G1295" s="23" t="str">
        <f>IFERROR(VLOOKUP(E1295,hoja!$A$2:$E$970,5,FALSE),0)</f>
        <v>PEREIRA</v>
      </c>
      <c r="H1295" s="103" t="str">
        <f>IFERROR(VLOOKUP(E1295,hoja!A:C,3,FALSE),0)</f>
        <v>0198</v>
      </c>
      <c r="I1295" s="24" t="str">
        <f t="shared" si="238"/>
        <v>00110198</v>
      </c>
      <c r="J1295" s="23">
        <v>17.883333333302289</v>
      </c>
      <c r="K1295" s="23">
        <v>312.68599999999998</v>
      </c>
      <c r="L1295" s="23" t="str">
        <f t="shared" si="245"/>
        <v>NACIONAL</v>
      </c>
      <c r="M1295" s="23" t="s">
        <v>618</v>
      </c>
      <c r="N1295" s="23" t="str" cm="1">
        <f t="array" ref="N1295">IFERROR(IF(M1295="Principal","LES_ACTIVE",LES_INACTIVE),0)</f>
        <v>LES_ACTIVE</v>
      </c>
      <c r="O1295" s="23">
        <f t="shared" si="239"/>
        <v>16</v>
      </c>
      <c r="P1295" s="23" t="str">
        <f t="shared" si="241"/>
        <v>00110198Principal</v>
      </c>
    </row>
    <row r="1296" spans="1:16" ht="14.45" hidden="1">
      <c r="A1296" s="26" t="s">
        <v>634</v>
      </c>
      <c r="B1296" s="23" t="str">
        <f>IFERROR(VLOOKUP(A1296,hoja!$A$2:$E$970,4,FALSE),0)</f>
        <v>CENTRO</v>
      </c>
      <c r="C1296" s="23" t="str">
        <f>IFERROR(VLOOKUP(A1296,hoja!$A$2:$E$1370,5,FALSE),0)</f>
        <v>BOGOTÁ</v>
      </c>
      <c r="D1296" s="23" t="str">
        <f>IFERROR(VLOOKUP(A1296,hoja!A:D,3,FALSE),0)</f>
        <v>0011</v>
      </c>
      <c r="E1296" s="23" t="s">
        <v>645</v>
      </c>
      <c r="F1296" s="23" t="str">
        <f>IFERROR(VLOOKUP(E1296,hoja!$A$2:$E$970,4,FALSE),0)</f>
        <v>OCCIDENTE</v>
      </c>
      <c r="G1296" s="23" t="str">
        <f>IFERROR(VLOOKUP(E1296,hoja!$A$2:$E$970,5,FALSE),0)</f>
        <v>CALI</v>
      </c>
      <c r="H1296" s="103" t="str">
        <f>IFERROR(VLOOKUP(E1296,hoja!A:C,3,FALSE),0)</f>
        <v>0410</v>
      </c>
      <c r="I1296" s="24" t="str">
        <f t="shared" si="238"/>
        <v>00110410</v>
      </c>
      <c r="J1296" s="23">
        <v>24.335416666668607</v>
      </c>
      <c r="K1296" s="23">
        <v>440.94850000000002</v>
      </c>
      <c r="L1296" s="23" t="str">
        <f t="shared" si="245"/>
        <v>NACIONAL</v>
      </c>
      <c r="M1296" s="23" t="s">
        <v>618</v>
      </c>
      <c r="N1296" s="23" t="str" cm="1">
        <f t="array" ref="N1296">IFERROR(IF(M1296="Principal","LES_ACTIVE",LES_INACTIVE),0)</f>
        <v>LES_ACTIVE</v>
      </c>
      <c r="O1296" s="23">
        <f t="shared" si="239"/>
        <v>16</v>
      </c>
      <c r="P1296" s="23" t="str">
        <f t="shared" si="241"/>
        <v>00110410Principal</v>
      </c>
    </row>
    <row r="1297" spans="1:16" ht="14.45" hidden="1">
      <c r="A1297" s="26" t="s">
        <v>634</v>
      </c>
      <c r="B1297" s="23" t="str">
        <f>IFERROR(VLOOKUP(A1297,hoja!$A$2:$E$970,4,FALSE),0)</f>
        <v>CENTRO</v>
      </c>
      <c r="C1297" s="23" t="str">
        <f>IFERROR(VLOOKUP(A1297,hoja!$A$2:$E$1370,5,FALSE),0)</f>
        <v>BOGOTÁ</v>
      </c>
      <c r="D1297" s="23" t="str">
        <f>IFERROR(VLOOKUP(A1297,hoja!A:D,3,FALSE),0)</f>
        <v>0011</v>
      </c>
      <c r="E1297" s="23" t="s">
        <v>645</v>
      </c>
      <c r="F1297" s="23" t="str">
        <f>IFERROR(VLOOKUP(E1297,hoja!$A$2:$E$970,4,FALSE),0)</f>
        <v>OCCIDENTE</v>
      </c>
      <c r="G1297" s="23" t="str">
        <f>IFERROR(VLOOKUP(E1297,hoja!$A$2:$E$970,5,FALSE),0)</f>
        <v>CALI</v>
      </c>
      <c r="H1297" s="103" t="str">
        <f>IFERROR(VLOOKUP(E1297,hoja!A:C,3,FALSE),0)</f>
        <v>0410</v>
      </c>
      <c r="I1297" s="24" t="str">
        <f t="shared" si="238"/>
        <v>00110410</v>
      </c>
      <c r="K1297" s="23">
        <v>520</v>
      </c>
      <c r="L1297" s="23" t="str">
        <f t="shared" si="245"/>
        <v>NACIONAL</v>
      </c>
      <c r="M1297" s="23" t="s">
        <v>697</v>
      </c>
      <c r="N1297" s="23" t="s">
        <v>622</v>
      </c>
      <c r="O1297" s="23">
        <f t="shared" si="239"/>
        <v>12</v>
      </c>
      <c r="P1297" s="23" t="str">
        <f t="shared" si="241"/>
        <v>00110410Pereira</v>
      </c>
    </row>
    <row r="1298" spans="1:16" ht="14.45" hidden="1">
      <c r="A1298" s="26" t="s">
        <v>634</v>
      </c>
      <c r="B1298" s="23" t="str">
        <f>IFERROR(VLOOKUP(A1298,hoja!$A$2:$E$970,4,FALSE),0)</f>
        <v>CENTRO</v>
      </c>
      <c r="C1298" s="23" t="str">
        <f>IFERROR(VLOOKUP(A1298,hoja!$A$2:$E$1370,5,FALSE),0)</f>
        <v>BOGOTÁ</v>
      </c>
      <c r="D1298" s="23" t="str">
        <f>IFERROR(VLOOKUP(A1298,hoja!A:D,3,FALSE),0)</f>
        <v>0011</v>
      </c>
      <c r="E1298" s="23" t="s">
        <v>735</v>
      </c>
      <c r="F1298" s="23" t="str">
        <f>IFERROR(VLOOKUP(E1298,hoja!$A$2:$E$970,4,FALSE),0)</f>
        <v>CENTRO</v>
      </c>
      <c r="G1298" s="23" t="str">
        <f>IFERROR(VLOOKUP(E1298,hoja!$A$2:$E$970,5,FALSE),0)</f>
        <v>GUALANDAY</v>
      </c>
      <c r="H1298" s="103" t="str">
        <f>IFERROR(VLOOKUP(E1298,hoja!A:C,3,FALSE),0)</f>
        <v>3042</v>
      </c>
      <c r="I1298" s="24" t="str">
        <f t="shared" si="238"/>
        <v>00113042</v>
      </c>
      <c r="J1298" s="23">
        <v>5.2477777777821757</v>
      </c>
      <c r="K1298" s="23">
        <v>154.6405</v>
      </c>
      <c r="L1298" s="23" t="str">
        <f t="shared" ref="L1298:L1326" si="246">IF(B1298=F1298,"REGIONAL","NACIONAL")</f>
        <v>REGIONAL</v>
      </c>
      <c r="M1298" s="23" t="s">
        <v>748</v>
      </c>
      <c r="N1298" s="23" t="s">
        <v>737</v>
      </c>
      <c r="O1298" s="23">
        <f t="shared" si="239"/>
        <v>25</v>
      </c>
      <c r="P1298" s="23" t="str">
        <f t="shared" si="241"/>
        <v>00113042Eficiente destino Yumbo</v>
      </c>
    </row>
    <row r="1299" spans="1:16" ht="14.45" hidden="1">
      <c r="A1299" s="26" t="s">
        <v>634</v>
      </c>
      <c r="B1299" s="23" t="str">
        <f>IFERROR(VLOOKUP(A1299,hoja!$A$2:$E$970,4,FALSE),0)</f>
        <v>CENTRO</v>
      </c>
      <c r="C1299" s="23" t="str">
        <f>IFERROR(VLOOKUP(A1299,hoja!$A$2:$E$1370,5,FALSE),0)</f>
        <v>BOGOTÁ</v>
      </c>
      <c r="D1299" s="23" t="str">
        <f>IFERROR(VLOOKUP(A1299,hoja!A:D,3,FALSE),0)</f>
        <v>0011</v>
      </c>
      <c r="E1299" s="23" t="s">
        <v>841</v>
      </c>
      <c r="F1299" s="23" t="str">
        <f>IFERROR(VLOOKUP(E1299,hoja!$A$2:$E$970,4,FALSE),0)</f>
        <v>CENTRO</v>
      </c>
      <c r="G1299" s="23" t="str">
        <f>IFERROR(VLOOKUP(E1299,hoja!$A$2:$E$970,5,FALSE),0)</f>
        <v>PADUA</v>
      </c>
      <c r="H1299" s="103" t="str">
        <f>IFERROR(VLOOKUP(E1299,hoja!A:C,3,FALSE),0)</f>
        <v>60076</v>
      </c>
      <c r="I1299" s="24" t="str">
        <f t="shared" si="238"/>
        <v>001160076</v>
      </c>
      <c r="J1299" s="23">
        <v>14.699999999895226</v>
      </c>
      <c r="K1299" s="23">
        <v>177.72800000000001</v>
      </c>
      <c r="L1299" s="23" t="str">
        <f t="shared" si="246"/>
        <v>REGIONAL</v>
      </c>
      <c r="M1299" s="23" t="s">
        <v>618</v>
      </c>
      <c r="N1299" s="23" t="str" cm="1">
        <f t="array" ref="N1299">IFERROR(IF(M1299="Principal","LES_ACTIVE",LES_INACTIVE),0)</f>
        <v>LES_ACTIVE</v>
      </c>
      <c r="O1299" s="23">
        <f t="shared" si="239"/>
        <v>25</v>
      </c>
      <c r="P1299" s="23" t="str">
        <f t="shared" si="241"/>
        <v>001160076Principal</v>
      </c>
    </row>
    <row r="1300" spans="1:16" ht="14.45" hidden="1">
      <c r="A1300" s="26" t="s">
        <v>634</v>
      </c>
      <c r="B1300" s="23" t="str">
        <f>IFERROR(VLOOKUP(A1300,hoja!$A$2:$E$970,4,FALSE),0)</f>
        <v>CENTRO</v>
      </c>
      <c r="C1300" s="23" t="str">
        <f>IFERROR(VLOOKUP(A1300,hoja!$A$2:$E$1370,5,FALSE),0)</f>
        <v>BOGOTÁ</v>
      </c>
      <c r="D1300" s="23" t="str">
        <f>IFERROR(VLOOKUP(A1300,hoja!A:D,3,FALSE),0)</f>
        <v>0011</v>
      </c>
      <c r="E1300" s="23" t="s">
        <v>787</v>
      </c>
      <c r="F1300" s="23" t="str">
        <f>IFERROR(VLOOKUP(E1300,hoja!$A$2:$E$970,4,FALSE),0)</f>
        <v>ANTIOQUIA</v>
      </c>
      <c r="G1300" s="23" t="str">
        <f>IFERROR(VLOOKUP(E1300,hoja!$A$2:$E$970,5,FALSE),0)</f>
        <v>PUERTO LIBRE</v>
      </c>
      <c r="H1300" s="103" t="str">
        <f>IFERROR(VLOOKUP(E1300,hoja!A:C,3,FALSE),0)</f>
        <v>10214</v>
      </c>
      <c r="I1300" s="24" t="str">
        <f t="shared" si="238"/>
        <v>001110214</v>
      </c>
      <c r="J1300" s="23">
        <v>7.6499999999650754</v>
      </c>
      <c r="K1300" s="23">
        <v>210.76400000000001</v>
      </c>
      <c r="L1300" s="23" t="str">
        <f>IF(B1300=F1300,"REGIONAL","NACIONAL")</f>
        <v>NACIONAL</v>
      </c>
      <c r="M1300" s="23" t="s">
        <v>618</v>
      </c>
      <c r="N1300" s="23" t="str" cm="1">
        <f t="array" ref="N1300">IFERROR(IF(M1300="Principal","LES_ACTIVE",LES_INACTIVE),0)</f>
        <v>LES_ACTIVE</v>
      </c>
      <c r="O1300" s="23">
        <f t="shared" si="239"/>
        <v>25</v>
      </c>
      <c r="P1300" s="23" t="str">
        <f t="shared" si="241"/>
        <v>001110214Principal</v>
      </c>
    </row>
    <row r="1301" spans="1:16" ht="14.45" hidden="1">
      <c r="A1301" s="26" t="s">
        <v>634</v>
      </c>
      <c r="B1301" s="23" t="str">
        <f>IFERROR(VLOOKUP(A1301,hoja!$A$2:$E$970,4,FALSE),0)</f>
        <v>CENTRO</v>
      </c>
      <c r="C1301" s="23" t="str">
        <f>IFERROR(VLOOKUP(A1301,hoja!$A$2:$E$1370,5,FALSE),0)</f>
        <v>BOGOTÁ</v>
      </c>
      <c r="D1301" s="23" t="str">
        <f>IFERROR(VLOOKUP(A1301,hoja!A:D,3,FALSE),0)</f>
        <v>0011</v>
      </c>
      <c r="E1301" s="23" t="s">
        <v>834</v>
      </c>
      <c r="F1301" s="23" t="str">
        <f>IFERROR(VLOOKUP(E1301,hoja!$A$2:$E$970,4,FALSE),0)</f>
        <v>CENTRO</v>
      </c>
      <c r="G1301" s="23" t="str">
        <f>IFERROR(VLOOKUP(E1301,hoja!$A$2:$E$970,5,FALSE),0)</f>
        <v>RICAURTE</v>
      </c>
      <c r="H1301" s="103" t="str">
        <f>IFERROR(VLOOKUP(E1301,hoja!A:C,3,FALSE),0)</f>
        <v>60080</v>
      </c>
      <c r="I1301" s="24" t="str">
        <f t="shared" si="238"/>
        <v>001160080</v>
      </c>
      <c r="J1301" s="23">
        <v>3.8026388888829388</v>
      </c>
      <c r="K1301" s="23">
        <v>120.79</v>
      </c>
      <c r="L1301" s="23" t="str">
        <f t="shared" si="246"/>
        <v>REGIONAL</v>
      </c>
      <c r="M1301" s="23" t="s">
        <v>618</v>
      </c>
      <c r="N1301" s="23" t="str" cm="1">
        <f t="array" ref="N1301">IFERROR(IF(M1301="Principal","LES_ACTIVE",LES_INACTIVE),0)</f>
        <v>LES_ACTIVE</v>
      </c>
      <c r="O1301" s="23">
        <f t="shared" si="239"/>
        <v>25</v>
      </c>
      <c r="P1301" s="23" t="str">
        <f t="shared" si="241"/>
        <v>001160080Principal</v>
      </c>
    </row>
    <row r="1302" spans="1:16" ht="14.45" hidden="1">
      <c r="A1302" s="26" t="s">
        <v>634</v>
      </c>
      <c r="B1302" s="23" t="str">
        <f>IFERROR(VLOOKUP(A1302,hoja!$A$2:$E$970,4,FALSE),0)</f>
        <v>CENTRO</v>
      </c>
      <c r="C1302" s="23" t="str">
        <f>IFERROR(VLOOKUP(A1302,hoja!$A$2:$E$1370,5,FALSE),0)</f>
        <v>BOGOTÁ</v>
      </c>
      <c r="D1302" s="23" t="str">
        <f>IFERROR(VLOOKUP(A1302,hoja!A:D,3,FALSE),0)</f>
        <v>0011</v>
      </c>
      <c r="E1302" s="23" t="s">
        <v>756</v>
      </c>
      <c r="F1302" s="23" t="str">
        <f>IFERROR(VLOOKUP(E1302,hoja!$A$2:$E$970,4,FALSE),0)</f>
        <v>SANTANDER</v>
      </c>
      <c r="G1302" s="23" t="str">
        <f>IFERROR(VLOOKUP(E1302,hoja!$A$2:$E$970,5,FALSE),0)</f>
        <v>SANTANA</v>
      </c>
      <c r="H1302" s="103" t="str">
        <f>IFERROR(VLOOKUP(E1302,hoja!A:C,3,FALSE),0)</f>
        <v>60084</v>
      </c>
      <c r="I1302" s="24" t="str">
        <f t="shared" si="238"/>
        <v>001160084</v>
      </c>
      <c r="J1302" s="23">
        <v>7.5333333334419876</v>
      </c>
      <c r="K1302" s="23">
        <v>228.02600000000001</v>
      </c>
      <c r="L1302" s="23" t="str">
        <f>IF(B1302=F1302,"REGIONAL","NACIONAL")</f>
        <v>NACIONAL</v>
      </c>
      <c r="M1302" s="23" t="s">
        <v>618</v>
      </c>
      <c r="N1302" s="23" t="str" cm="1">
        <f t="array" ref="N1302">IFERROR(IF(M1302="Principal","LES_ACTIVE",LES_INACTIVE),0)</f>
        <v>LES_ACTIVE</v>
      </c>
      <c r="O1302" s="23">
        <f t="shared" si="239"/>
        <v>25</v>
      </c>
      <c r="P1302" s="23" t="str">
        <f t="shared" si="241"/>
        <v>001160084Principal</v>
      </c>
    </row>
    <row r="1303" spans="1:16" ht="14.45" hidden="1">
      <c r="A1303" s="26" t="s">
        <v>686</v>
      </c>
      <c r="B1303" s="23" t="str">
        <f>IFERROR(VLOOKUP(A1303,hoja!$A$2:$E$970,4,FALSE),0)</f>
        <v>SANTANDER</v>
      </c>
      <c r="C1303" s="23" t="str">
        <f>IFERROR(VLOOKUP(A1303,hoja!$A$2:$E$1370,5,FALSE),0)</f>
        <v>BARRANCABERMEJA</v>
      </c>
      <c r="D1303" s="23" t="str">
        <f>IFERROR(VLOOKUP(A1303,hoja!A:D,3,FALSE),0)</f>
        <v>0424</v>
      </c>
      <c r="E1303" s="23" t="s">
        <v>660</v>
      </c>
      <c r="F1303" s="23" t="str">
        <f>IFERROR(VLOOKUP(E1303,hoja!$A$2:$E$970,4,FALSE),0)</f>
        <v>CENTRO</v>
      </c>
      <c r="G1303" s="23" t="str">
        <f>IFERROR(VLOOKUP(E1303,hoja!$A$2:$E$970,5,FALSE),0)</f>
        <v>BOGOTÁ</v>
      </c>
      <c r="H1303" s="103" t="str">
        <f>IFERROR(VLOOKUP(E1303,hoja!A:C,3,FALSE),0)</f>
        <v>0035</v>
      </c>
      <c r="I1303" s="24" t="str">
        <f t="shared" si="238"/>
        <v>04240035</v>
      </c>
      <c r="J1303" s="23">
        <v>19.762499999895226</v>
      </c>
      <c r="K1303" s="23">
        <v>417.62</v>
      </c>
      <c r="L1303" s="23" t="str">
        <f t="shared" ref="L1303:L1304" si="247">IF(B1303=F1303,"REGIONAL","NACIONAL")</f>
        <v>NACIONAL</v>
      </c>
      <c r="M1303" s="23" t="s">
        <v>623</v>
      </c>
      <c r="N1303" s="23" t="s">
        <v>624</v>
      </c>
      <c r="O1303" s="23">
        <f t="shared" si="239"/>
        <v>16</v>
      </c>
      <c r="P1303" s="23" t="str">
        <f t="shared" si="241"/>
        <v>04240035Facatativa</v>
      </c>
    </row>
    <row r="1304" spans="1:16" ht="14.45" hidden="1">
      <c r="A1304" s="26" t="s">
        <v>686</v>
      </c>
      <c r="B1304" s="23" t="str">
        <f>IFERROR(VLOOKUP(A1304,hoja!$A$2:$E$970,4,FALSE),0)</f>
        <v>SANTANDER</v>
      </c>
      <c r="C1304" s="23" t="str">
        <f>IFERROR(VLOOKUP(A1304,hoja!$A$2:$E$1370,5,FALSE),0)</f>
        <v>BARRANCABERMEJA</v>
      </c>
      <c r="D1304" s="23" t="str">
        <f>IFERROR(VLOOKUP(A1304,hoja!A:D,3,FALSE),0)</f>
        <v>0424</v>
      </c>
      <c r="E1304" s="23" t="s">
        <v>660</v>
      </c>
      <c r="F1304" s="23" t="str">
        <f>IFERROR(VLOOKUP(E1304,hoja!$A$2:$E$970,4,FALSE),0)</f>
        <v>CENTRO</v>
      </c>
      <c r="G1304" s="23" t="str">
        <f>IFERROR(VLOOKUP(E1304,hoja!$A$2:$E$970,5,FALSE),0)</f>
        <v>BOGOTÁ</v>
      </c>
      <c r="H1304" s="103" t="str">
        <f>IFERROR(VLOOKUP(E1304,hoja!A:C,3,FALSE),0)</f>
        <v>0035</v>
      </c>
      <c r="I1304" s="24" t="str">
        <f t="shared" si="238"/>
        <v>04240035</v>
      </c>
      <c r="K1304" s="23">
        <v>416</v>
      </c>
      <c r="L1304" s="23" t="str">
        <f t="shared" si="247"/>
        <v>NACIONAL</v>
      </c>
      <c r="M1304" s="23" t="s">
        <v>621</v>
      </c>
      <c r="N1304" s="23" t="s">
        <v>624</v>
      </c>
      <c r="O1304" s="23">
        <f t="shared" si="239"/>
        <v>16</v>
      </c>
      <c r="P1304" s="23" t="str">
        <f t="shared" si="241"/>
        <v>04240035La vega</v>
      </c>
    </row>
    <row r="1305" spans="1:16" ht="14.45" hidden="1">
      <c r="A1305" s="26" t="s">
        <v>686</v>
      </c>
      <c r="B1305" s="23" t="str">
        <f>IFERROR(VLOOKUP(A1305,hoja!$A$2:$E$970,4,FALSE),0)</f>
        <v>SANTANDER</v>
      </c>
      <c r="C1305" s="23" t="str">
        <f>IFERROR(VLOOKUP(A1305,hoja!$A$2:$E$1370,5,FALSE),0)</f>
        <v>BARRANCABERMEJA</v>
      </c>
      <c r="D1305" s="23" t="str">
        <f>IFERROR(VLOOKUP(A1305,hoja!A:D,3,FALSE),0)</f>
        <v>0424</v>
      </c>
      <c r="E1305" s="23" t="s">
        <v>701</v>
      </c>
      <c r="F1305" s="23" t="str">
        <f>IFERROR(VLOOKUP(E1305,hoja!$A$2:$E$970,4,FALSE),0)</f>
        <v>SANTANDER</v>
      </c>
      <c r="G1305" s="23" t="str">
        <f>IFERROR(VLOOKUP(E1305,hoja!$A$2:$E$970,5,FALSE),0)</f>
        <v>EL BANCO</v>
      </c>
      <c r="H1305" s="103" t="str">
        <f>IFERROR(VLOOKUP(E1305,hoja!A:C,3,FALSE),0)</f>
        <v>0436</v>
      </c>
      <c r="I1305" s="24" t="str">
        <f t="shared" si="238"/>
        <v>04240436</v>
      </c>
      <c r="K1305" s="23">
        <v>303</v>
      </c>
      <c r="L1305" s="23" t="str">
        <f t="shared" si="246"/>
        <v>REGIONAL</v>
      </c>
      <c r="M1305" s="23" t="s">
        <v>814</v>
      </c>
      <c r="N1305" s="23" t="str" cm="1">
        <f t="array" ref="N1305">IFERROR(IF(M1305="Principal","LES_ACTIVE",LES_INACTIVE),0)</f>
        <v>LES_ACTIVE</v>
      </c>
      <c r="O1305" s="23">
        <f t="shared" si="239"/>
        <v>16</v>
      </c>
      <c r="P1305" s="23" t="str">
        <f t="shared" si="241"/>
        <v>04240436PRINCIPAL</v>
      </c>
    </row>
    <row r="1306" spans="1:16" ht="14.45" hidden="1">
      <c r="A1306" s="26" t="s">
        <v>686</v>
      </c>
      <c r="B1306" s="23" t="str">
        <f>IFERROR(VLOOKUP(A1306,hoja!$A$2:$E$970,4,FALSE),0)</f>
        <v>SANTANDER</v>
      </c>
      <c r="C1306" s="23" t="str">
        <f>IFERROR(VLOOKUP(A1306,hoja!$A$2:$E$1370,5,FALSE),0)</f>
        <v>BARRANCABERMEJA</v>
      </c>
      <c r="D1306" s="23" t="str">
        <f>IFERROR(VLOOKUP(A1306,hoja!A:D,3,FALSE),0)</f>
        <v>0424</v>
      </c>
      <c r="E1306" s="23" t="s">
        <v>655</v>
      </c>
      <c r="F1306" s="23" t="str">
        <f>IFERROR(VLOOKUP(E1306,hoja!$A$2:$E$970,4,FALSE),0)</f>
        <v>ANTIOQUIA</v>
      </c>
      <c r="G1306" s="23" t="str">
        <f>IFERROR(VLOOKUP(E1306,hoja!$A$2:$E$970,5,FALSE),0)</f>
        <v>MEDELLÍN</v>
      </c>
      <c r="H1306" s="103" t="str">
        <f>IFERROR(VLOOKUP(E1306,hoja!A:C,3,FALSE),0)</f>
        <v>0292</v>
      </c>
      <c r="I1306" s="24" t="str">
        <f t="shared" si="238"/>
        <v>04240292</v>
      </c>
      <c r="K1306" s="23">
        <v>399</v>
      </c>
      <c r="L1306" s="23" t="str">
        <f>IF(B1306=F1306,"REGIONAL","NACIONAL")</f>
        <v>NACIONAL</v>
      </c>
      <c r="M1306" s="23" t="s">
        <v>618</v>
      </c>
      <c r="N1306" s="23" t="str" cm="1">
        <f t="array" ref="N1306">IFERROR(IF(M1306="Principal","LES_ACTIVE",LES_INACTIVE),0)</f>
        <v>LES_ACTIVE</v>
      </c>
      <c r="O1306" s="23">
        <f t="shared" si="239"/>
        <v>16</v>
      </c>
      <c r="P1306" s="23" t="str">
        <f t="shared" si="241"/>
        <v>04240292Principal</v>
      </c>
    </row>
    <row r="1307" spans="1:16" ht="14.45" hidden="1">
      <c r="A1307" s="26" t="s">
        <v>686</v>
      </c>
      <c r="B1307" s="23" t="str">
        <f>IFERROR(VLOOKUP(A1307,hoja!$A$2:$E$970,4,FALSE),0)</f>
        <v>SANTANDER</v>
      </c>
      <c r="C1307" s="23" t="str">
        <f>IFERROR(VLOOKUP(A1307,hoja!$A$2:$E$1370,5,FALSE),0)</f>
        <v>BARRANCABERMEJA</v>
      </c>
      <c r="D1307" s="23" t="str">
        <f>IFERROR(VLOOKUP(A1307,hoja!A:D,3,FALSE),0)</f>
        <v>0424</v>
      </c>
      <c r="E1307" s="23" t="s">
        <v>714</v>
      </c>
      <c r="F1307" s="23" t="str">
        <f>IFERROR(VLOOKUP(E1307,hoja!$A$2:$E$970,4,FALSE),0)</f>
        <v>SANTANDER</v>
      </c>
      <c r="G1307" s="23" t="str">
        <f>IFERROR(VLOOKUP(E1307,hoja!$A$2:$E$970,5,FALSE),0)</f>
        <v>OCAÑA</v>
      </c>
      <c r="H1307" s="103" t="str">
        <f>IFERROR(VLOOKUP(E1307,hoja!A:C,3,FALSE),0)</f>
        <v>0434</v>
      </c>
      <c r="I1307" s="24" t="str">
        <f t="shared" si="238"/>
        <v>04240434</v>
      </c>
      <c r="K1307" s="23">
        <v>235</v>
      </c>
      <c r="L1307" s="23" t="str">
        <f t="shared" si="246"/>
        <v>REGIONAL</v>
      </c>
      <c r="M1307" s="23" t="s">
        <v>814</v>
      </c>
      <c r="N1307" s="23" t="str" cm="1">
        <f t="array" ref="N1307">IFERROR(IF(M1307="Principal","LES_ACTIVE",LES_INACTIVE),0)</f>
        <v>LES_ACTIVE</v>
      </c>
      <c r="O1307" s="23">
        <f t="shared" si="239"/>
        <v>25</v>
      </c>
      <c r="P1307" s="23" t="str">
        <f t="shared" si="241"/>
        <v>04240434PRINCIPAL</v>
      </c>
    </row>
    <row r="1308" spans="1:16" ht="14.45" hidden="1">
      <c r="A1308" s="26" t="s">
        <v>686</v>
      </c>
      <c r="B1308" s="23" t="str">
        <f>IFERROR(VLOOKUP(A1308,hoja!$A$2:$E$970,4,FALSE),0)</f>
        <v>SANTANDER</v>
      </c>
      <c r="C1308" s="23" t="str">
        <f>IFERROR(VLOOKUP(A1308,hoja!$A$2:$E$1370,5,FALSE),0)</f>
        <v>BARRANCABERMEJA</v>
      </c>
      <c r="D1308" s="23" t="str">
        <f>IFERROR(VLOOKUP(A1308,hoja!A:D,3,FALSE),0)</f>
        <v>0424</v>
      </c>
      <c r="E1308" s="23" t="s">
        <v>630</v>
      </c>
      <c r="F1308" s="23" t="str">
        <f>IFERROR(VLOOKUP(E1308,hoja!$A$2:$E$970,4,FALSE),0)</f>
        <v>CENTRO</v>
      </c>
      <c r="G1308" s="23" t="str">
        <f>IFERROR(VLOOKUP(E1308,hoja!$A$2:$E$970,5,FALSE),0)</f>
        <v>SESQUILÉ</v>
      </c>
      <c r="H1308" s="103" t="str">
        <f>IFERROR(VLOOKUP(E1308,hoja!A:C,3,FALSE),0)</f>
        <v>1501</v>
      </c>
      <c r="I1308" s="24" t="str">
        <f t="shared" si="238"/>
        <v>04241501</v>
      </c>
      <c r="J1308" s="23">
        <v>24.043888888845686</v>
      </c>
      <c r="K1308" s="23">
        <v>488</v>
      </c>
      <c r="L1308" s="23" t="str">
        <f>IF(B1308=F1308,"REGIONAL","NACIONAL")</f>
        <v>NACIONAL</v>
      </c>
      <c r="M1308" s="23" t="s">
        <v>623</v>
      </c>
      <c r="N1308" s="23" t="s">
        <v>624</v>
      </c>
      <c r="O1308" s="23">
        <f t="shared" si="239"/>
        <v>16</v>
      </c>
      <c r="P1308" s="23" t="str">
        <f t="shared" si="241"/>
        <v>04241501Facatativa</v>
      </c>
    </row>
    <row r="1309" spans="1:16" ht="14.45" hidden="1">
      <c r="A1309" s="26" t="s">
        <v>686</v>
      </c>
      <c r="B1309" s="23" t="str">
        <f>IFERROR(VLOOKUP(A1309,hoja!$A$2:$E$970,4,FALSE),0)</f>
        <v>SANTANDER</v>
      </c>
      <c r="C1309" s="23" t="str">
        <f>IFERROR(VLOOKUP(A1309,hoja!$A$2:$E$1370,5,FALSE),0)</f>
        <v>BARRANCABERMEJA</v>
      </c>
      <c r="D1309" s="23" t="str">
        <f>IFERROR(VLOOKUP(A1309,hoja!A:D,3,FALSE),0)</f>
        <v>0424</v>
      </c>
      <c r="E1309" s="23" t="s">
        <v>630</v>
      </c>
      <c r="F1309" s="23" t="str">
        <f>IFERROR(VLOOKUP(E1309,hoja!$A$2:$E$970,4,FALSE),0)</f>
        <v>CENTRO</v>
      </c>
      <c r="G1309" s="23" t="str">
        <f>IFERROR(VLOOKUP(E1309,hoja!$A$2:$E$970,5,FALSE),0)</f>
        <v>SESQUILÉ</v>
      </c>
      <c r="H1309" s="103" t="str">
        <f>IFERROR(VLOOKUP(E1309,hoja!A:C,3,FALSE),0)</f>
        <v>1501</v>
      </c>
      <c r="I1309" s="24" t="str">
        <f t="shared" si="238"/>
        <v>04241501</v>
      </c>
      <c r="K1309" s="23">
        <v>455</v>
      </c>
      <c r="L1309" s="23" t="str">
        <f t="shared" ref="L1309:L1315" si="248">IF(B1309=F1309,"REGIONAL","NACIONAL")</f>
        <v>NACIONAL</v>
      </c>
      <c r="M1309" s="23" t="s">
        <v>621</v>
      </c>
      <c r="N1309" s="23" t="s">
        <v>624</v>
      </c>
      <c r="O1309" s="23">
        <f t="shared" si="239"/>
        <v>16</v>
      </c>
      <c r="P1309" s="23" t="str">
        <f t="shared" si="241"/>
        <v>04241501La vega</v>
      </c>
    </row>
    <row r="1310" spans="1:16" ht="14.45" hidden="1">
      <c r="A1310" s="26" t="s">
        <v>686</v>
      </c>
      <c r="B1310" s="23" t="str">
        <f>IFERROR(VLOOKUP(A1310,hoja!$A$2:$E$970,4,FALSE),0)</f>
        <v>SANTANDER</v>
      </c>
      <c r="C1310" s="23" t="str">
        <f>IFERROR(VLOOKUP(A1310,hoja!$A$2:$E$1370,5,FALSE),0)</f>
        <v>BARRANCABERMEJA</v>
      </c>
      <c r="D1310" s="23" t="str">
        <f>IFERROR(VLOOKUP(A1310,hoja!A:D,3,FALSE),0)</f>
        <v>0424</v>
      </c>
      <c r="E1310" s="23" t="s">
        <v>751</v>
      </c>
      <c r="F1310" s="23" t="str">
        <f>IFERROR(VLOOKUP(E1310,hoja!$A$2:$E$970,4,FALSE),0)</f>
        <v>CENTRO</v>
      </c>
      <c r="G1310" s="23" t="str">
        <f>IFERROR(VLOOKUP(E1310,hoja!$A$2:$E$970,5,FALSE),0)</f>
        <v>BOGOTÁ</v>
      </c>
      <c r="H1310" s="103" t="str">
        <f>IFERROR(VLOOKUP(E1310,hoja!A:C,3,FALSE),0)</f>
        <v>0002A</v>
      </c>
      <c r="I1310" s="24" t="str">
        <f t="shared" si="238"/>
        <v>04240002A</v>
      </c>
      <c r="J1310" s="23">
        <v>22.416666666744277</v>
      </c>
      <c r="K1310" s="23">
        <v>454.75700000000001</v>
      </c>
      <c r="L1310" s="23" t="str">
        <f t="shared" si="248"/>
        <v>NACIONAL</v>
      </c>
      <c r="M1310" s="23" t="s">
        <v>623</v>
      </c>
      <c r="N1310" s="23" t="s">
        <v>624</v>
      </c>
      <c r="O1310" s="23">
        <f t="shared" si="239"/>
        <v>16</v>
      </c>
      <c r="P1310" s="23" t="str">
        <f t="shared" si="241"/>
        <v>04240002AFacatativa</v>
      </c>
    </row>
    <row r="1311" spans="1:16" ht="14.45" hidden="1">
      <c r="A1311" s="26" t="s">
        <v>686</v>
      </c>
      <c r="B1311" s="23" t="str">
        <f>IFERROR(VLOOKUP(A1311,hoja!$A$2:$E$970,4,FALSE),0)</f>
        <v>SANTANDER</v>
      </c>
      <c r="C1311" s="23" t="str">
        <f>IFERROR(VLOOKUP(A1311,hoja!$A$2:$E$1370,5,FALSE),0)</f>
        <v>BARRANCABERMEJA</v>
      </c>
      <c r="D1311" s="23" t="str">
        <f>IFERROR(VLOOKUP(A1311,hoja!A:D,3,FALSE),0)</f>
        <v>0424</v>
      </c>
      <c r="E1311" s="23" t="s">
        <v>751</v>
      </c>
      <c r="F1311" s="23" t="str">
        <f>IFERROR(VLOOKUP(E1311,hoja!$A$2:$E$970,4,FALSE),0)</f>
        <v>CENTRO</v>
      </c>
      <c r="G1311" s="23" t="str">
        <f>IFERROR(VLOOKUP(E1311,hoja!$A$2:$E$970,5,FALSE),0)</f>
        <v>BOGOTÁ</v>
      </c>
      <c r="H1311" s="103" t="str">
        <f>IFERROR(VLOOKUP(E1311,hoja!A:C,3,FALSE),0)</f>
        <v>0002A</v>
      </c>
      <c r="I1311" s="24" t="str">
        <f t="shared" si="238"/>
        <v>04240002A</v>
      </c>
      <c r="K1311" s="23">
        <v>443</v>
      </c>
      <c r="L1311" s="23" t="str">
        <f t="shared" si="248"/>
        <v>NACIONAL</v>
      </c>
      <c r="M1311" s="23" t="s">
        <v>621</v>
      </c>
      <c r="N1311" s="23" t="s">
        <v>624</v>
      </c>
      <c r="O1311" s="23">
        <f t="shared" si="239"/>
        <v>16</v>
      </c>
      <c r="P1311" s="23" t="str">
        <f t="shared" si="241"/>
        <v>04240002ALa vega</v>
      </c>
    </row>
    <row r="1312" spans="1:16" ht="14.45" hidden="1">
      <c r="A1312" s="26" t="s">
        <v>686</v>
      </c>
      <c r="B1312" s="23" t="str">
        <f>IFERROR(VLOOKUP(A1312,hoja!$A$2:$E$970,4,FALSE),0)</f>
        <v>SANTANDER</v>
      </c>
      <c r="C1312" s="23" t="str">
        <f>IFERROR(VLOOKUP(A1312,hoja!$A$2:$E$1370,5,FALSE),0)</f>
        <v>BARRANCABERMEJA</v>
      </c>
      <c r="D1312" s="23" t="str">
        <f>IFERROR(VLOOKUP(A1312,hoja!A:D,3,FALSE),0)</f>
        <v>0424</v>
      </c>
      <c r="E1312" s="23" t="s">
        <v>634</v>
      </c>
      <c r="F1312" s="23" t="str">
        <f>IFERROR(VLOOKUP(E1312,hoja!$A$2:$E$970,4,FALSE),0)</f>
        <v>CENTRO</v>
      </c>
      <c r="G1312" s="23" t="str">
        <f>IFERROR(VLOOKUP(E1312,hoja!$A$2:$E$970,5,FALSE),0)</f>
        <v>BOGOTÁ</v>
      </c>
      <c r="H1312" s="103" t="str">
        <f>IFERROR(VLOOKUP(E1312,hoja!A:C,3,FALSE),0)</f>
        <v>0011</v>
      </c>
      <c r="I1312" s="24" t="str">
        <f t="shared" si="238"/>
        <v>04240011</v>
      </c>
      <c r="J1312" s="23">
        <v>22.200000000069849</v>
      </c>
      <c r="K1312" s="23">
        <v>447.02</v>
      </c>
      <c r="L1312" s="23" t="str">
        <f t="shared" si="248"/>
        <v>NACIONAL</v>
      </c>
      <c r="M1312" s="23" t="s">
        <v>623</v>
      </c>
      <c r="N1312" s="23" t="s">
        <v>624</v>
      </c>
      <c r="O1312" s="23">
        <f t="shared" si="239"/>
        <v>16</v>
      </c>
      <c r="P1312" s="23" t="str">
        <f t="shared" si="241"/>
        <v>04240011Facatativa</v>
      </c>
    </row>
    <row r="1313" spans="1:16" ht="14.45" hidden="1">
      <c r="A1313" s="26" t="s">
        <v>686</v>
      </c>
      <c r="B1313" s="23" t="str">
        <f>IFERROR(VLOOKUP(A1313,hoja!$A$2:$E$970,4,FALSE),0)</f>
        <v>SANTANDER</v>
      </c>
      <c r="C1313" s="23" t="str">
        <f>IFERROR(VLOOKUP(A1313,hoja!$A$2:$E$1370,5,FALSE),0)</f>
        <v>BARRANCABERMEJA</v>
      </c>
      <c r="D1313" s="23" t="str">
        <f>IFERROR(VLOOKUP(A1313,hoja!A:D,3,FALSE),0)</f>
        <v>0424</v>
      </c>
      <c r="E1313" s="23" t="s">
        <v>634</v>
      </c>
      <c r="F1313" s="23" t="str">
        <f>IFERROR(VLOOKUP(E1313,hoja!$A$2:$E$970,4,FALSE),0)</f>
        <v>CENTRO</v>
      </c>
      <c r="G1313" s="23" t="str">
        <f>IFERROR(VLOOKUP(E1313,hoja!$A$2:$E$970,5,FALSE),0)</f>
        <v>BOGOTÁ</v>
      </c>
      <c r="H1313" s="103" t="str">
        <f>IFERROR(VLOOKUP(E1313,hoja!A:C,3,FALSE),0)</f>
        <v>0011</v>
      </c>
      <c r="I1313" s="24" t="str">
        <f t="shared" si="238"/>
        <v>04240011</v>
      </c>
      <c r="K1313" s="23">
        <v>446</v>
      </c>
      <c r="L1313" s="23" t="str">
        <f t="shared" si="248"/>
        <v>NACIONAL</v>
      </c>
      <c r="M1313" s="23" t="s">
        <v>621</v>
      </c>
      <c r="N1313" s="23" t="s">
        <v>624</v>
      </c>
      <c r="O1313" s="23">
        <f t="shared" si="239"/>
        <v>16</v>
      </c>
      <c r="P1313" s="23" t="str">
        <f t="shared" si="241"/>
        <v>04240011La vega</v>
      </c>
    </row>
    <row r="1314" spans="1:16" ht="14.45" hidden="1">
      <c r="A1314" s="26" t="s">
        <v>686</v>
      </c>
      <c r="B1314" s="23" t="str">
        <f>IFERROR(VLOOKUP(A1314,hoja!$A$2:$E$970,4,FALSE),0)</f>
        <v>SANTANDER</v>
      </c>
      <c r="C1314" s="23" t="str">
        <f>IFERROR(VLOOKUP(A1314,hoja!$A$2:$E$1370,5,FALSE),0)</f>
        <v>BARRANCABERMEJA</v>
      </c>
      <c r="D1314" s="23" t="str">
        <f>IFERROR(VLOOKUP(A1314,hoja!A:D,3,FALSE),0)</f>
        <v>0424</v>
      </c>
      <c r="E1314" s="23" t="s">
        <v>635</v>
      </c>
      <c r="F1314" s="23" t="str">
        <f>IFERROR(VLOOKUP(E1314,hoja!$A$2:$E$970,4,FALSE),0)</f>
        <v>CENTRO</v>
      </c>
      <c r="G1314" s="23" t="str">
        <f>IFERROR(VLOOKUP(E1314,hoja!$A$2:$E$970,5,FALSE),0)</f>
        <v>BOGOTÁ</v>
      </c>
      <c r="H1314" s="103" t="str">
        <f>IFERROR(VLOOKUP(E1314,hoja!A:C,3,FALSE),0)</f>
        <v>0021</v>
      </c>
      <c r="I1314" s="24" t="str">
        <f t="shared" si="238"/>
        <v>04240021</v>
      </c>
      <c r="J1314" s="23">
        <v>22.17500000007567</v>
      </c>
      <c r="K1314" s="23">
        <v>445.24200000000002</v>
      </c>
      <c r="L1314" s="23" t="str">
        <f t="shared" si="248"/>
        <v>NACIONAL</v>
      </c>
      <c r="M1314" s="23" t="s">
        <v>623</v>
      </c>
      <c r="N1314" s="23" t="s">
        <v>624</v>
      </c>
      <c r="O1314" s="23">
        <f t="shared" si="239"/>
        <v>16</v>
      </c>
      <c r="P1314" s="23" t="str">
        <f t="shared" si="241"/>
        <v>04240021Facatativa</v>
      </c>
    </row>
    <row r="1315" spans="1:16" ht="14.45" hidden="1">
      <c r="A1315" s="26" t="s">
        <v>686</v>
      </c>
      <c r="B1315" s="23" t="str">
        <f>IFERROR(VLOOKUP(A1315,hoja!$A$2:$E$970,4,FALSE),0)</f>
        <v>SANTANDER</v>
      </c>
      <c r="C1315" s="23" t="str">
        <f>IFERROR(VLOOKUP(A1315,hoja!$A$2:$E$1370,5,FALSE),0)</f>
        <v>BARRANCABERMEJA</v>
      </c>
      <c r="D1315" s="23" t="str">
        <f>IFERROR(VLOOKUP(A1315,hoja!A:D,3,FALSE),0)</f>
        <v>0424</v>
      </c>
      <c r="E1315" s="23" t="s">
        <v>635</v>
      </c>
      <c r="F1315" s="23" t="str">
        <f>IFERROR(VLOOKUP(E1315,hoja!$A$2:$E$970,4,FALSE),0)</f>
        <v>CENTRO</v>
      </c>
      <c r="G1315" s="23" t="str">
        <f>IFERROR(VLOOKUP(E1315,hoja!$A$2:$E$970,5,FALSE),0)</f>
        <v>BOGOTÁ</v>
      </c>
      <c r="H1315" s="103" t="str">
        <f>IFERROR(VLOOKUP(E1315,hoja!A:C,3,FALSE),0)</f>
        <v>0021</v>
      </c>
      <c r="I1315" s="24" t="str">
        <f t="shared" si="238"/>
        <v>04240021</v>
      </c>
      <c r="K1315" s="23">
        <v>443</v>
      </c>
      <c r="L1315" s="23" t="str">
        <f t="shared" si="248"/>
        <v>NACIONAL</v>
      </c>
      <c r="M1315" s="23" t="s">
        <v>621</v>
      </c>
      <c r="N1315" s="23" t="s">
        <v>624</v>
      </c>
      <c r="O1315" s="23">
        <f t="shared" si="239"/>
        <v>16</v>
      </c>
      <c r="P1315" s="23" t="str">
        <f t="shared" si="241"/>
        <v>04240021La vega</v>
      </c>
    </row>
    <row r="1316" spans="1:16" ht="14.45" hidden="1">
      <c r="A1316" s="26" t="s">
        <v>686</v>
      </c>
      <c r="B1316" s="23" t="str">
        <f>IFERROR(VLOOKUP(A1316,hoja!$A$2:$E$970,4,FALSE),0)</f>
        <v>SANTANDER</v>
      </c>
      <c r="C1316" s="23" t="str">
        <f>IFERROR(VLOOKUP(A1316,hoja!$A$2:$E$1370,5,FALSE),0)</f>
        <v>BARRANCABERMEJA</v>
      </c>
      <c r="D1316" s="23" t="str">
        <f>IFERROR(VLOOKUP(A1316,hoja!A:D,3,FALSE),0)</f>
        <v>0424</v>
      </c>
      <c r="E1316" s="23" t="s">
        <v>637</v>
      </c>
      <c r="F1316" s="23" t="str">
        <f>IFERROR(VLOOKUP(E1316,hoja!$A$2:$E$970,4,FALSE),0)</f>
        <v>SANTANDER</v>
      </c>
      <c r="G1316" s="23" t="str">
        <f>IFERROR(VLOOKUP(E1316,hoja!$A$2:$E$970,5,FALSE),0)</f>
        <v>PIEDECUESTA</v>
      </c>
      <c r="H1316" s="103" t="str">
        <f>IFERROR(VLOOKUP(E1316,hoja!A:C,3,FALSE),0)</f>
        <v>0422</v>
      </c>
      <c r="I1316" s="24" t="str">
        <f t="shared" si="238"/>
        <v>04240422</v>
      </c>
      <c r="J1316" s="23">
        <v>3.7166666666453239</v>
      </c>
      <c r="K1316" s="23">
        <v>128.83199999999999</v>
      </c>
      <c r="L1316" s="23" t="str">
        <f t="shared" si="246"/>
        <v>REGIONAL</v>
      </c>
      <c r="M1316" s="23" t="s">
        <v>744</v>
      </c>
      <c r="N1316" s="23" t="s">
        <v>624</v>
      </c>
      <c r="O1316" s="23">
        <f t="shared" si="239"/>
        <v>25</v>
      </c>
      <c r="P1316" s="23" t="str">
        <f t="shared" si="241"/>
        <v>04240422Lebrija</v>
      </c>
    </row>
    <row r="1317" spans="1:16" ht="14.45" hidden="1">
      <c r="A1317" s="26" t="s">
        <v>686</v>
      </c>
      <c r="B1317" s="23" t="str">
        <f>IFERROR(VLOOKUP(A1317,hoja!$A$2:$E$970,4,FALSE),0)</f>
        <v>SANTANDER</v>
      </c>
      <c r="C1317" s="23" t="str">
        <f>IFERROR(VLOOKUP(A1317,hoja!$A$2:$E$1370,5,FALSE),0)</f>
        <v>BARRANCABERMEJA</v>
      </c>
      <c r="D1317" s="23" t="str">
        <f>IFERROR(VLOOKUP(A1317,hoja!A:D,3,FALSE),0)</f>
        <v>0424</v>
      </c>
      <c r="E1317" s="23" t="s">
        <v>637</v>
      </c>
      <c r="F1317" s="23" t="str">
        <f>IFERROR(VLOOKUP(E1317,hoja!$A$2:$E$970,4,FALSE),0)</f>
        <v>SANTANDER</v>
      </c>
      <c r="G1317" s="23" t="str">
        <f>IFERROR(VLOOKUP(E1317,hoja!$A$2:$E$970,5,FALSE),0)</f>
        <v>PIEDECUESTA</v>
      </c>
      <c r="H1317" s="103" t="str">
        <f>IFERROR(VLOOKUP(E1317,hoja!A:C,3,FALSE),0)</f>
        <v>0422</v>
      </c>
      <c r="I1317" s="24" t="str">
        <f t="shared" si="238"/>
        <v>04240422</v>
      </c>
      <c r="K1317" s="23">
        <v>251</v>
      </c>
      <c r="L1317" s="23" t="str">
        <f t="shared" si="246"/>
        <v>REGIONAL</v>
      </c>
      <c r="M1317" s="23" t="s">
        <v>797</v>
      </c>
      <c r="N1317" s="23" t="s">
        <v>622</v>
      </c>
      <c r="O1317" s="23">
        <f t="shared" si="239"/>
        <v>16</v>
      </c>
      <c r="P1317" s="23" t="str">
        <f t="shared" si="241"/>
        <v>04240422Alterna San Alberto</v>
      </c>
    </row>
    <row r="1318" spans="1:16" ht="14.45" hidden="1">
      <c r="A1318" s="26" t="s">
        <v>686</v>
      </c>
      <c r="B1318" s="23" t="str">
        <f>IFERROR(VLOOKUP(A1318,hoja!$A$2:$E$970,4,FALSE),0)</f>
        <v>SANTANDER</v>
      </c>
      <c r="C1318" s="23" t="str">
        <f>IFERROR(VLOOKUP(A1318,hoja!$A$2:$E$1370,5,FALSE),0)</f>
        <v>BARRANCABERMEJA</v>
      </c>
      <c r="D1318" s="23" t="str">
        <f>IFERROR(VLOOKUP(A1318,hoja!A:D,3,FALSE),0)</f>
        <v>0424</v>
      </c>
      <c r="E1318" s="23" t="s">
        <v>668</v>
      </c>
      <c r="F1318" s="23" t="str">
        <f>IFERROR(VLOOKUP(E1318,hoja!$A$2:$E$970,4,FALSE),0)</f>
        <v>COSTA</v>
      </c>
      <c r="G1318" s="23" t="str">
        <f>IFERROR(VLOOKUP(E1318,hoja!$A$2:$E$970,5,FALSE),0)</f>
        <v>VALLEDUPAR</v>
      </c>
      <c r="H1318" s="103" t="str">
        <f>IFERROR(VLOOKUP(E1318,hoja!A:C,3,FALSE),0)</f>
        <v>0447</v>
      </c>
      <c r="I1318" s="24" t="str">
        <f t="shared" si="238"/>
        <v>04240447</v>
      </c>
      <c r="J1318" s="23">
        <v>20.700000000069849</v>
      </c>
      <c r="K1318" s="23">
        <v>468.75400000000002</v>
      </c>
      <c r="L1318" s="23" t="str">
        <f>IF(B1318=F1318,"REGIONAL","NACIONAL")</f>
        <v>NACIONAL</v>
      </c>
      <c r="M1318" s="23" t="s">
        <v>618</v>
      </c>
      <c r="N1318" s="23" t="str" cm="1">
        <f t="array" ref="N1318">IFERROR(IF(M1318="Principal","LES_ACTIVE",LES_INACTIVE),0)</f>
        <v>LES_ACTIVE</v>
      </c>
      <c r="O1318" s="23">
        <f t="shared" si="239"/>
        <v>16</v>
      </c>
      <c r="P1318" s="23" t="str">
        <f t="shared" si="241"/>
        <v>04240447Principal</v>
      </c>
    </row>
    <row r="1319" spans="1:16" ht="14.45" hidden="1">
      <c r="A1319" s="26" t="s">
        <v>686</v>
      </c>
      <c r="B1319" s="23" t="str">
        <f>IFERROR(VLOOKUP(A1319,hoja!$A$2:$E$970,4,FALSE),0)</f>
        <v>SANTANDER</v>
      </c>
      <c r="C1319" s="23" t="str">
        <f>IFERROR(VLOOKUP(A1319,hoja!$A$2:$E$1370,5,FALSE),0)</f>
        <v>BARRANCABERMEJA</v>
      </c>
      <c r="D1319" s="23" t="str">
        <f>IFERROR(VLOOKUP(A1319,hoja!A:D,3,FALSE),0)</f>
        <v>0424</v>
      </c>
      <c r="E1319" s="23" t="s">
        <v>617</v>
      </c>
      <c r="F1319" s="23" t="str">
        <f>IFERROR(VLOOKUP(E1319,hoja!$A$2:$E$970,4,FALSE),0)</f>
        <v>ANTIOQUIA</v>
      </c>
      <c r="G1319" s="23" t="str">
        <f>IFERROR(VLOOKUP(E1319,hoja!$A$2:$E$970,5,FALSE),0)</f>
        <v>MEDELLÍN</v>
      </c>
      <c r="H1319" s="103">
        <f>IFERROR(VLOOKUP(E1319,hoja!A:C,3,FALSE),0)</f>
        <v>50443</v>
      </c>
      <c r="I1319" s="24" t="str">
        <f t="shared" si="238"/>
        <v>042450443</v>
      </c>
      <c r="K1319" s="23">
        <v>332</v>
      </c>
      <c r="L1319" s="23" t="str">
        <f t="shared" ref="L1319:L1322" si="249">IF(B1319=F1319,"REGIONAL","NACIONAL")</f>
        <v>NACIONAL</v>
      </c>
      <c r="M1319" s="23" t="s">
        <v>618</v>
      </c>
      <c r="N1319" s="23" t="str" cm="1">
        <f t="array" ref="N1319">IFERROR(IF(M1319="Principal","LES_ACTIVE",LES_INACTIVE),0)</f>
        <v>LES_ACTIVE</v>
      </c>
      <c r="O1319" s="23">
        <f t="shared" si="239"/>
        <v>16</v>
      </c>
      <c r="P1319" s="23" t="str">
        <f t="shared" si="241"/>
        <v>042450443Principal</v>
      </c>
    </row>
    <row r="1320" spans="1:16" ht="14.45" hidden="1">
      <c r="A1320" s="26" t="s">
        <v>686</v>
      </c>
      <c r="B1320" s="23" t="str">
        <f>IFERROR(VLOOKUP(A1320,hoja!$A$2:$E$970,4,FALSE),0)</f>
        <v>SANTANDER</v>
      </c>
      <c r="C1320" s="23" t="str">
        <f>IFERROR(VLOOKUP(A1320,hoja!$A$2:$E$1370,5,FALSE),0)</f>
        <v>BARRANCABERMEJA</v>
      </c>
      <c r="D1320" s="23" t="str">
        <f>IFERROR(VLOOKUP(A1320,hoja!A:D,3,FALSE),0)</f>
        <v>0424</v>
      </c>
      <c r="E1320" s="23" t="s">
        <v>688</v>
      </c>
      <c r="F1320" s="23">
        <f>IFERROR(VLOOKUP(E1320,hoja!$A$2:$E$970,4,FALSE),0)</f>
        <v>0</v>
      </c>
      <c r="G1320" s="23">
        <f>IFERROR(VLOOKUP(E1320,hoja!$A$2:$E$970,5,FALSE),0)</f>
        <v>0</v>
      </c>
      <c r="H1320" s="103">
        <f>IFERROR(VLOOKUP(E1320,hoja!A:C,3,FALSE),0)</f>
        <v>0</v>
      </c>
      <c r="I1320" s="24" t="str">
        <f t="shared" si="238"/>
        <v>04240</v>
      </c>
      <c r="K1320" s="23">
        <v>361</v>
      </c>
      <c r="L1320" s="23" t="str">
        <f t="shared" si="249"/>
        <v>NACIONAL</v>
      </c>
      <c r="M1320" s="23" t="s">
        <v>618</v>
      </c>
      <c r="N1320" s="23" t="str" cm="1">
        <f t="array" ref="N1320">IFERROR(IF(M1320="Principal","LES_ACTIVE",LES_INACTIVE),0)</f>
        <v>LES_ACTIVE</v>
      </c>
      <c r="O1320" s="23">
        <f t="shared" si="239"/>
        <v>16</v>
      </c>
      <c r="P1320" s="23" t="str">
        <f t="shared" si="241"/>
        <v>04240Principal</v>
      </c>
    </row>
    <row r="1321" spans="1:16" ht="14.45" hidden="1">
      <c r="A1321" s="26" t="s">
        <v>686</v>
      </c>
      <c r="B1321" s="23" t="str">
        <f>IFERROR(VLOOKUP(A1321,hoja!$A$2:$E$970,4,FALSE),0)</f>
        <v>SANTANDER</v>
      </c>
      <c r="C1321" s="23" t="str">
        <f>IFERROR(VLOOKUP(A1321,hoja!$A$2:$E$1370,5,FALSE),0)</f>
        <v>BARRANCABERMEJA</v>
      </c>
      <c r="D1321" s="23" t="str">
        <f>IFERROR(VLOOKUP(A1321,hoja!A:D,3,FALSE),0)</f>
        <v>0424</v>
      </c>
      <c r="E1321" s="23" t="s">
        <v>641</v>
      </c>
      <c r="F1321" s="23" t="str">
        <f>IFERROR(VLOOKUP(E1321,hoja!$A$2:$E$970,4,FALSE),0)</f>
        <v>ANTIOQUIA</v>
      </c>
      <c r="G1321" s="23" t="str">
        <f>IFERROR(VLOOKUP(E1321,hoja!$A$2:$E$970,5,FALSE),0)</f>
        <v>MEDELLÍN</v>
      </c>
      <c r="H1321" s="103" t="str">
        <f>IFERROR(VLOOKUP(E1321,hoja!A:C,3,FALSE),0)</f>
        <v>0079</v>
      </c>
      <c r="I1321" s="24" t="str">
        <f t="shared" si="238"/>
        <v>04240079</v>
      </c>
      <c r="J1321" s="23">
        <v>44.208333333372138</v>
      </c>
      <c r="K1321" s="23">
        <v>291.95100000000002</v>
      </c>
      <c r="L1321" s="23" t="str">
        <f t="shared" si="249"/>
        <v>NACIONAL</v>
      </c>
      <c r="M1321" s="23" t="s">
        <v>618</v>
      </c>
      <c r="N1321" s="23" t="str" cm="1">
        <f t="array" ref="N1321">IFERROR(IF(M1321="Principal","LES_ACTIVE",LES_INACTIVE),0)</f>
        <v>LES_ACTIVE</v>
      </c>
      <c r="O1321" s="23">
        <f t="shared" si="239"/>
        <v>16</v>
      </c>
      <c r="P1321" s="23" t="str">
        <f t="shared" si="241"/>
        <v>04240079Principal</v>
      </c>
    </row>
    <row r="1322" spans="1:16" ht="14.45" hidden="1">
      <c r="A1322" s="26" t="s">
        <v>686</v>
      </c>
      <c r="B1322" s="23" t="str">
        <f>IFERROR(VLOOKUP(A1322,hoja!$A$2:$E$970,4,FALSE),0)</f>
        <v>SANTANDER</v>
      </c>
      <c r="C1322" s="23" t="str">
        <f>IFERROR(VLOOKUP(A1322,hoja!$A$2:$E$1370,5,FALSE),0)</f>
        <v>BARRANCABERMEJA</v>
      </c>
      <c r="D1322" s="23" t="str">
        <f>IFERROR(VLOOKUP(A1322,hoja!A:D,3,FALSE),0)</f>
        <v>0424</v>
      </c>
      <c r="E1322" s="23" t="s">
        <v>642</v>
      </c>
      <c r="F1322" s="23" t="str">
        <f>IFERROR(VLOOKUP(E1322,hoja!$A$2:$E$970,4,FALSE),0)</f>
        <v>COSTA</v>
      </c>
      <c r="G1322" s="23" t="str">
        <f>IFERROR(VLOOKUP(E1322,hoja!$A$2:$E$970,5,FALSE),0)</f>
        <v>BARRANQUILLA</v>
      </c>
      <c r="H1322" s="103" t="str">
        <f>IFERROR(VLOOKUP(E1322,hoja!A:C,3,FALSE),0)</f>
        <v>0111</v>
      </c>
      <c r="I1322" s="24" t="str">
        <f t="shared" si="238"/>
        <v>04240111</v>
      </c>
      <c r="K1322" s="23">
        <v>611</v>
      </c>
      <c r="L1322" s="23" t="str">
        <f t="shared" si="249"/>
        <v>NACIONAL</v>
      </c>
      <c r="M1322" s="23" t="s">
        <v>618</v>
      </c>
      <c r="N1322" s="23" t="str" cm="1">
        <f t="array" ref="N1322">IFERROR(IF(M1322="Principal","LES_ACTIVE",LES_INACTIVE),0)</f>
        <v>LES_ACTIVE</v>
      </c>
      <c r="O1322" s="23">
        <f t="shared" si="239"/>
        <v>12</v>
      </c>
      <c r="P1322" s="23" t="str">
        <f t="shared" si="241"/>
        <v>04240111Principal</v>
      </c>
    </row>
    <row r="1323" spans="1:16" ht="14.45" hidden="1">
      <c r="A1323" s="26" t="s">
        <v>635</v>
      </c>
      <c r="B1323" s="23" t="str">
        <f>IFERROR(VLOOKUP(A1323,hoja!$A$2:$E$970,4,FALSE),0)</f>
        <v>CENTRO</v>
      </c>
      <c r="C1323" s="23" t="str">
        <f>IFERROR(VLOOKUP(A1323,hoja!$A$2:$E$1370,5,FALSE),0)</f>
        <v>BOGOTÁ</v>
      </c>
      <c r="D1323" s="23" t="str">
        <f>IFERROR(VLOOKUP(A1323,hoja!A:D,3,FALSE),0)</f>
        <v>0021</v>
      </c>
      <c r="E1323" s="23" t="s">
        <v>616</v>
      </c>
      <c r="F1323" s="23" t="str">
        <f>IFERROR(VLOOKUP(E1323,hoja!$A$2:$E$970,4,FALSE),0)</f>
        <v>CENTRO</v>
      </c>
      <c r="G1323" s="23" t="str">
        <f>IFERROR(VLOOKUP(E1323,hoja!$A$2:$E$970,5,FALSE),0)</f>
        <v>ACACÍAS</v>
      </c>
      <c r="H1323" s="103" t="str">
        <f>IFERROR(VLOOKUP(E1323,hoja!A:C,3,FALSE),0)</f>
        <v>60004</v>
      </c>
      <c r="I1323" s="24" t="str">
        <f t="shared" ref="I1323:I1386" si="250">D1323&amp;H1323</f>
        <v>002160004</v>
      </c>
      <c r="J1323" s="23">
        <v>4.1100000000000003</v>
      </c>
      <c r="K1323" s="23">
        <v>144</v>
      </c>
      <c r="L1323" s="23" t="str">
        <f t="shared" si="246"/>
        <v>REGIONAL</v>
      </c>
      <c r="M1323" s="23" t="s">
        <v>618</v>
      </c>
      <c r="N1323" s="23" t="str" cm="1">
        <f t="array" ref="N1323">IFERROR(IF(M1323="Principal","LES_ACTIVE",LES_INACTIVE),0)</f>
        <v>LES_ACTIVE</v>
      </c>
      <c r="O1323" s="23">
        <f t="shared" ref="O1323:O1386" si="251">IF(K1323&lt;=250,25,IF(K1323&lt;=500,16,IF(K1323&lt;=800,12,IF(K1323&lt;=1100,8,IF(K1323&lt;=1400,6,IF(K1323&lt;=1700,5))))))</f>
        <v>25</v>
      </c>
      <c r="P1323" s="23" t="str">
        <f t="shared" si="241"/>
        <v>002160004Principal</v>
      </c>
    </row>
    <row r="1324" spans="1:16" ht="14.45" hidden="1">
      <c r="A1324" s="26" t="s">
        <v>635</v>
      </c>
      <c r="B1324" s="23" t="str">
        <f>IFERROR(VLOOKUP(A1324,hoja!$A$2:$E$970,4,FALSE),0)</f>
        <v>CENTRO</v>
      </c>
      <c r="C1324" s="23" t="str">
        <f>IFERROR(VLOOKUP(A1324,hoja!$A$2:$E$1370,5,FALSE),0)</f>
        <v>BOGOTÁ</v>
      </c>
      <c r="D1324" s="23" t="str">
        <f>IFERROR(VLOOKUP(A1324,hoja!A:D,3,FALSE),0)</f>
        <v>0021</v>
      </c>
      <c r="E1324" s="23" t="s">
        <v>842</v>
      </c>
      <c r="F1324" s="23">
        <f>IFERROR(VLOOKUP(E1324,hoja!$A$2:$E$970,4,FALSE),0)</f>
        <v>0</v>
      </c>
      <c r="G1324" s="23">
        <f>IFERROR(VLOOKUP(E1324,hoja!$A$2:$E$970,5,FALSE),0)</f>
        <v>0</v>
      </c>
      <c r="H1324" s="103">
        <f>IFERROR(VLOOKUP(E1324,hoja!A:C,3,FALSE),0)</f>
        <v>0</v>
      </c>
      <c r="I1324" s="24" t="str">
        <f t="shared" si="250"/>
        <v>00210</v>
      </c>
      <c r="J1324" s="23">
        <v>0.28000000000000003</v>
      </c>
      <c r="K1324" s="23">
        <v>10</v>
      </c>
      <c r="L1324" s="23" t="str">
        <f>IF(B1324=F1324,"REGIONAL","NACIONAL")</f>
        <v>NACIONAL</v>
      </c>
      <c r="M1324" s="23" t="s">
        <v>618</v>
      </c>
      <c r="N1324" s="23" t="str" cm="1">
        <f t="array" ref="N1324">IFERROR(IF(M1324="Principal","LES_ACTIVE",LES_INACTIVE),0)</f>
        <v>LES_ACTIVE</v>
      </c>
      <c r="O1324" s="23">
        <f t="shared" si="251"/>
        <v>25</v>
      </c>
      <c r="P1324" s="23" t="str">
        <f t="shared" ref="P1324:P1387" si="252">D1324&amp;H1324&amp;M1324</f>
        <v>00210Principal</v>
      </c>
    </row>
    <row r="1325" spans="1:16" ht="14.45" hidden="1">
      <c r="A1325" s="26" t="s">
        <v>635</v>
      </c>
      <c r="B1325" s="23" t="str">
        <f>IFERROR(VLOOKUP(A1325,hoja!$A$2:$E$970,4,FALSE),0)</f>
        <v>CENTRO</v>
      </c>
      <c r="C1325" s="23" t="str">
        <f>IFERROR(VLOOKUP(A1325,hoja!$A$2:$E$1370,5,FALSE),0)</f>
        <v>BOGOTÁ</v>
      </c>
      <c r="D1325" s="23" t="str">
        <f>IFERROR(VLOOKUP(A1325,hoja!A:D,3,FALSE),0)</f>
        <v>0021</v>
      </c>
      <c r="E1325" s="23" t="s">
        <v>843</v>
      </c>
      <c r="F1325" s="23" t="str">
        <f>IFERROR(VLOOKUP(E1325,hoja!$A$2:$E$970,4,FALSE),0)</f>
        <v>ANTIOQUIA</v>
      </c>
      <c r="G1325" s="23" t="str">
        <f>IFERROR(VLOOKUP(E1325,hoja!$A$2:$E$970,5,FALSE),0)</f>
        <v>MEDELLÍN</v>
      </c>
      <c r="H1325" s="103" t="str">
        <f>IFERROR(VLOOKUP(E1325,hoja!A:C,3,FALSE),0)</f>
        <v>60014</v>
      </c>
      <c r="I1325" s="24" t="str">
        <f t="shared" si="250"/>
        <v>002160014</v>
      </c>
      <c r="J1325" s="23">
        <v>11.85</v>
      </c>
      <c r="K1325" s="23">
        <v>416</v>
      </c>
      <c r="L1325" s="23" t="str">
        <f>IF(B1325=F1325,"REGIONAL","NACIONAL")</f>
        <v>NACIONAL</v>
      </c>
      <c r="M1325" s="23" t="s">
        <v>623</v>
      </c>
      <c r="N1325" s="23" t="s">
        <v>622</v>
      </c>
      <c r="O1325" s="23">
        <f t="shared" si="251"/>
        <v>16</v>
      </c>
      <c r="P1325" s="23" t="str">
        <f t="shared" si="252"/>
        <v>002160014Facatativa</v>
      </c>
    </row>
    <row r="1326" spans="1:16" ht="14.45" hidden="1">
      <c r="A1326" s="26" t="s">
        <v>635</v>
      </c>
      <c r="B1326" s="23" t="str">
        <f>IFERROR(VLOOKUP(A1326,hoja!$A$2:$E$970,4,FALSE),0)</f>
        <v>CENTRO</v>
      </c>
      <c r="C1326" s="23" t="str">
        <f>IFERROR(VLOOKUP(A1326,hoja!$A$2:$E$1370,5,FALSE),0)</f>
        <v>BOGOTÁ</v>
      </c>
      <c r="D1326" s="23" t="str">
        <f>IFERROR(VLOOKUP(A1326,hoja!A:D,3,FALSE),0)</f>
        <v>0021</v>
      </c>
      <c r="E1326" s="23" t="s">
        <v>71</v>
      </c>
      <c r="F1326" s="23" t="str">
        <f>IFERROR(VLOOKUP(E1326,hoja!$A$2:$E$970,4,FALSE),0)</f>
        <v>CENTRO</v>
      </c>
      <c r="G1326" s="23" t="str">
        <f>IFERROR(VLOOKUP(E1326,hoja!$A$2:$E$970,5,FALSE),0)</f>
        <v>BOGOTÁ</v>
      </c>
      <c r="H1326" s="103" t="str">
        <f>IFERROR(VLOOKUP(E1326,hoja!A:C,3,FALSE),0)</f>
        <v>60015</v>
      </c>
      <c r="I1326" s="24" t="str">
        <f t="shared" si="250"/>
        <v>002160015</v>
      </c>
      <c r="J1326" s="23">
        <v>0.28000000000000003</v>
      </c>
      <c r="K1326" s="23">
        <v>10</v>
      </c>
      <c r="L1326" s="23" t="str">
        <f t="shared" si="246"/>
        <v>REGIONAL</v>
      </c>
      <c r="M1326" s="23" t="s">
        <v>618</v>
      </c>
      <c r="N1326" s="23" t="str" cm="1">
        <f t="array" ref="N1326">IFERROR(IF(M1326="Principal","LES_ACTIVE",LES_INACTIVE),0)</f>
        <v>LES_ACTIVE</v>
      </c>
      <c r="O1326" s="23">
        <f t="shared" si="251"/>
        <v>25</v>
      </c>
      <c r="P1326" s="23" t="str">
        <f t="shared" si="252"/>
        <v>002160015Principal</v>
      </c>
    </row>
    <row r="1327" spans="1:16" ht="14.45" hidden="1">
      <c r="A1327" s="26" t="s">
        <v>635</v>
      </c>
      <c r="B1327" s="23" t="str">
        <f>IFERROR(VLOOKUP(A1327,hoja!$A$2:$E$970,4,FALSE),0)</f>
        <v>CENTRO</v>
      </c>
      <c r="C1327" s="23" t="str">
        <f>IFERROR(VLOOKUP(A1327,hoja!$A$2:$E$1370,5,FALSE),0)</f>
        <v>BOGOTÁ</v>
      </c>
      <c r="D1327" s="23" t="str">
        <f>IFERROR(VLOOKUP(A1327,hoja!A:D,3,FALSE),0)</f>
        <v>0021</v>
      </c>
      <c r="E1327" s="23" t="s">
        <v>95</v>
      </c>
      <c r="F1327" s="23" t="str">
        <f>IFERROR(VLOOKUP(E1327,hoja!$A$2:$E$970,4,FALSE),0)</f>
        <v>OCCIDENTE</v>
      </c>
      <c r="G1327" s="23" t="str">
        <f>IFERROR(VLOOKUP(E1327,hoja!$A$2:$E$970,5,FALSE),0)</f>
        <v>CALI</v>
      </c>
      <c r="H1327" s="103" t="str">
        <f>IFERROR(VLOOKUP(E1327,hoja!A:C,3,FALSE),0)</f>
        <v>3024</v>
      </c>
      <c r="I1327" s="24" t="str">
        <f t="shared" si="250"/>
        <v>00213024</v>
      </c>
      <c r="J1327" s="23">
        <v>20.8</v>
      </c>
      <c r="K1327" s="23">
        <v>448</v>
      </c>
      <c r="L1327" s="23" t="str">
        <f>IF(B1327=F1327,"REGIONAL","NACIONAL")</f>
        <v>NACIONAL</v>
      </c>
      <c r="M1327" s="23" t="s">
        <v>618</v>
      </c>
      <c r="N1327" s="23" t="str" cm="1">
        <f t="array" ref="N1327">IFERROR(IF(M1327="Principal","LES_ACTIVE",LES_INACTIVE),0)</f>
        <v>LES_ACTIVE</v>
      </c>
      <c r="O1327" s="23">
        <f t="shared" si="251"/>
        <v>16</v>
      </c>
      <c r="P1327" s="23" t="str">
        <f t="shared" si="252"/>
        <v>00213024Principal</v>
      </c>
    </row>
    <row r="1328" spans="1:16" ht="14.45" hidden="1">
      <c r="A1328" s="26" t="s">
        <v>635</v>
      </c>
      <c r="B1328" s="23" t="str">
        <f>IFERROR(VLOOKUP(A1328,hoja!$A$2:$E$970,4,FALSE),0)</f>
        <v>CENTRO</v>
      </c>
      <c r="C1328" s="23" t="str">
        <f>IFERROR(VLOOKUP(A1328,hoja!$A$2:$E$1370,5,FALSE),0)</f>
        <v>BOGOTÁ</v>
      </c>
      <c r="D1328" s="23" t="str">
        <f>IFERROR(VLOOKUP(A1328,hoja!A:D,3,FALSE),0)</f>
        <v>0021</v>
      </c>
      <c r="E1328" s="23" t="s">
        <v>650</v>
      </c>
      <c r="F1328" s="23" t="str">
        <f>IFERROR(VLOOKUP(E1328,hoja!$A$2:$E$970,4,FALSE),0)</f>
        <v>OCCIDENTE</v>
      </c>
      <c r="G1328" s="23" t="str">
        <f>IFERROR(VLOOKUP(E1328,hoja!$A$2:$E$970,5,FALSE),0)</f>
        <v>CALOTO</v>
      </c>
      <c r="H1328" s="103" t="str">
        <f>IFERROR(VLOOKUP(E1328,hoja!A:C,3,FALSE),0)</f>
        <v>0445</v>
      </c>
      <c r="I1328" s="24" t="str">
        <f t="shared" si="250"/>
        <v>00210445</v>
      </c>
      <c r="J1328" s="23">
        <v>26.800833333312767</v>
      </c>
      <c r="K1328" s="23">
        <v>482</v>
      </c>
      <c r="L1328" s="23" t="str">
        <f t="shared" ref="L1328:L1335" si="253">IF(B1328=F1328,"REGIONAL","NACIONAL")</f>
        <v>NACIONAL</v>
      </c>
      <c r="M1328" s="23" t="s">
        <v>618</v>
      </c>
      <c r="N1328" s="23" t="str" cm="1">
        <f t="array" ref="N1328">IFERROR(IF(M1328="Principal","LES_ACTIVE",LES_INACTIVE),0)</f>
        <v>LES_ACTIVE</v>
      </c>
      <c r="O1328" s="23">
        <f t="shared" si="251"/>
        <v>16</v>
      </c>
      <c r="P1328" s="23" t="str">
        <f t="shared" si="252"/>
        <v>00210445Principal</v>
      </c>
    </row>
    <row r="1329" spans="1:16" ht="14.45" hidden="1">
      <c r="A1329" s="26" t="s">
        <v>635</v>
      </c>
      <c r="B1329" s="23" t="str">
        <f>IFERROR(VLOOKUP(A1329,hoja!$A$2:$E$970,4,FALSE),0)</f>
        <v>CENTRO</v>
      </c>
      <c r="C1329" s="23" t="str">
        <f>IFERROR(VLOOKUP(A1329,hoja!$A$2:$E$1370,5,FALSE),0)</f>
        <v>BOGOTÁ</v>
      </c>
      <c r="D1329" s="23" t="str">
        <f>IFERROR(VLOOKUP(A1329,hoja!A:D,3,FALSE),0)</f>
        <v>0021</v>
      </c>
      <c r="E1329" s="23" t="s">
        <v>650</v>
      </c>
      <c r="F1329" s="23" t="str">
        <f>IFERROR(VLOOKUP(E1329,hoja!$A$2:$E$970,4,FALSE),0)</f>
        <v>OCCIDENTE</v>
      </c>
      <c r="G1329" s="23" t="str">
        <f>IFERROR(VLOOKUP(E1329,hoja!$A$2:$E$970,5,FALSE),0)</f>
        <v>CALOTO</v>
      </c>
      <c r="H1329" s="103" t="str">
        <f>IFERROR(VLOOKUP(E1329,hoja!A:C,3,FALSE),0)</f>
        <v>0445</v>
      </c>
      <c r="I1329" s="24" t="str">
        <f t="shared" si="250"/>
        <v>00210445</v>
      </c>
      <c r="K1329" s="23">
        <v>525</v>
      </c>
      <c r="L1329" s="23" t="str">
        <f t="shared" si="253"/>
        <v>NACIONAL</v>
      </c>
      <c r="M1329" s="23" t="s">
        <v>697</v>
      </c>
      <c r="N1329" s="23" t="s">
        <v>622</v>
      </c>
      <c r="O1329" s="23">
        <f t="shared" si="251"/>
        <v>12</v>
      </c>
      <c r="P1329" s="23" t="str">
        <f t="shared" si="252"/>
        <v>00210445Pereira</v>
      </c>
    </row>
    <row r="1330" spans="1:16" ht="14.45" hidden="1">
      <c r="A1330" s="26" t="s">
        <v>635</v>
      </c>
      <c r="B1330" s="23" t="str">
        <f>IFERROR(VLOOKUP(A1330,hoja!$A$2:$E$970,4,FALSE),0)</f>
        <v>CENTRO</v>
      </c>
      <c r="C1330" s="23" t="str">
        <f>IFERROR(VLOOKUP(A1330,hoja!$A$2:$E$1370,5,FALSE),0)</f>
        <v>BOGOTÁ</v>
      </c>
      <c r="D1330" s="23" t="str">
        <f>IFERROR(VLOOKUP(A1330,hoja!A:D,3,FALSE),0)</f>
        <v>0021</v>
      </c>
      <c r="E1330" s="23" t="s">
        <v>689</v>
      </c>
      <c r="F1330" s="23" t="str">
        <f>IFERROR(VLOOKUP(E1330,hoja!$A$2:$E$970,4,FALSE),0)</f>
        <v>SANTANDER</v>
      </c>
      <c r="G1330" s="23" t="str">
        <f>IFERROR(VLOOKUP(E1330,hoja!$A$2:$E$970,5,FALSE),0)</f>
        <v>AGUACHICA</v>
      </c>
      <c r="H1330" s="103" t="str">
        <f>IFERROR(VLOOKUP(E1330,hoja!A:C,3,FALSE),0)</f>
        <v>0437</v>
      </c>
      <c r="I1330" s="24" t="str">
        <f t="shared" si="250"/>
        <v>00210437</v>
      </c>
      <c r="J1330" s="23">
        <v>31.297222222317941</v>
      </c>
      <c r="K1330" s="23">
        <v>588.63599999999997</v>
      </c>
      <c r="L1330" s="23" t="str">
        <f t="shared" si="253"/>
        <v>NACIONAL</v>
      </c>
      <c r="M1330" s="23" t="s">
        <v>623</v>
      </c>
      <c r="N1330" s="23" t="s">
        <v>624</v>
      </c>
      <c r="O1330" s="23">
        <f t="shared" si="251"/>
        <v>12</v>
      </c>
      <c r="P1330" s="23" t="str">
        <f t="shared" si="252"/>
        <v>00210437Facatativa</v>
      </c>
    </row>
    <row r="1331" spans="1:16" ht="14.45" hidden="1">
      <c r="A1331" s="26" t="s">
        <v>635</v>
      </c>
      <c r="B1331" s="23" t="str">
        <f>IFERROR(VLOOKUP(A1331,hoja!$A$2:$E$970,4,FALSE),0)</f>
        <v>CENTRO</v>
      </c>
      <c r="C1331" s="23" t="str">
        <f>IFERROR(VLOOKUP(A1331,hoja!$A$2:$E$1370,5,FALSE),0)</f>
        <v>BOGOTÁ</v>
      </c>
      <c r="D1331" s="23" t="str">
        <f>IFERROR(VLOOKUP(A1331,hoja!A:D,3,FALSE),0)</f>
        <v>0021</v>
      </c>
      <c r="E1331" s="23" t="s">
        <v>659</v>
      </c>
      <c r="F1331" s="23" t="str">
        <f>IFERROR(VLOOKUP(E1331,hoja!$A$2:$E$970,4,FALSE),0)</f>
        <v>OCCIDENTE</v>
      </c>
      <c r="G1331" s="23" t="str">
        <f>IFERROR(VLOOKUP(E1331,hoja!$A$2:$E$970,5,FALSE),0)</f>
        <v>ARMENIA</v>
      </c>
      <c r="H1331" s="103" t="str">
        <f>IFERROR(VLOOKUP(E1331,hoja!A:C,3,FALSE),0)</f>
        <v>0142</v>
      </c>
      <c r="I1331" s="24" t="str">
        <f t="shared" si="250"/>
        <v>00210142</v>
      </c>
      <c r="J1331" s="23">
        <v>11.8</v>
      </c>
      <c r="K1331" s="23">
        <v>285.49799999999999</v>
      </c>
      <c r="L1331" s="23" t="str">
        <f t="shared" si="253"/>
        <v>NACIONAL</v>
      </c>
      <c r="M1331" s="23" t="s">
        <v>618</v>
      </c>
      <c r="N1331" s="23" t="s">
        <v>624</v>
      </c>
      <c r="O1331" s="23">
        <f t="shared" si="251"/>
        <v>16</v>
      </c>
      <c r="P1331" s="23" t="str">
        <f t="shared" si="252"/>
        <v>00210142Principal</v>
      </c>
    </row>
    <row r="1332" spans="1:16" ht="14.45" hidden="1">
      <c r="A1332" s="26" t="s">
        <v>635</v>
      </c>
      <c r="B1332" s="23" t="str">
        <f>IFERROR(VLOOKUP(A1332,hoja!$A$2:$E$970,4,FALSE),0)</f>
        <v>CENTRO</v>
      </c>
      <c r="C1332" s="23" t="str">
        <f>IFERROR(VLOOKUP(A1332,hoja!$A$2:$E$1370,5,FALSE),0)</f>
        <v>BOGOTÁ</v>
      </c>
      <c r="D1332" s="23" t="str">
        <f>IFERROR(VLOOKUP(A1332,hoja!A:D,3,FALSE),0)</f>
        <v>0021</v>
      </c>
      <c r="E1332" s="23" t="s">
        <v>692</v>
      </c>
      <c r="F1332" s="23" t="str">
        <f>IFERROR(VLOOKUP(E1332,hoja!$A$2:$E$970,4,FALSE),0)</f>
        <v>SANTANDER</v>
      </c>
      <c r="G1332" s="23" t="str">
        <f>IFERROR(VLOOKUP(E1332,hoja!$A$2:$E$970,5,FALSE),0)</f>
        <v>BARBOSA</v>
      </c>
      <c r="H1332" s="103" t="str">
        <f>IFERROR(VLOOKUP(E1332,hoja!A:C,3,FALSE),0)</f>
        <v>0446</v>
      </c>
      <c r="I1332" s="24" t="str">
        <f t="shared" si="250"/>
        <v>00210446</v>
      </c>
      <c r="J1332" s="23">
        <v>9.7416666666395031</v>
      </c>
      <c r="K1332" s="23">
        <v>205.31200000000001</v>
      </c>
      <c r="L1332" s="23" t="str">
        <f t="shared" si="253"/>
        <v>NACIONAL</v>
      </c>
      <c r="M1332" s="23" t="s">
        <v>618</v>
      </c>
      <c r="N1332" s="23" t="str" cm="1">
        <f t="array" ref="N1332">IFERROR(IF(M1332="Principal","LES_ACTIVE",LES_INACTIVE),0)</f>
        <v>LES_ACTIVE</v>
      </c>
      <c r="O1332" s="23">
        <f t="shared" si="251"/>
        <v>25</v>
      </c>
      <c r="P1332" s="23" t="str">
        <f t="shared" si="252"/>
        <v>00210446Principal</v>
      </c>
    </row>
    <row r="1333" spans="1:16" ht="14.45" hidden="1">
      <c r="A1333" s="26" t="s">
        <v>635</v>
      </c>
      <c r="B1333" s="23" t="str">
        <f>IFERROR(VLOOKUP(A1333,hoja!$A$2:$E$970,4,FALSE),0)</f>
        <v>CENTRO</v>
      </c>
      <c r="C1333" s="23" t="str">
        <f>IFERROR(VLOOKUP(A1333,hoja!$A$2:$E$1370,5,FALSE),0)</f>
        <v>BOGOTÁ</v>
      </c>
      <c r="D1333" s="23" t="str">
        <f>IFERROR(VLOOKUP(A1333,hoja!A:D,3,FALSE),0)</f>
        <v>0021</v>
      </c>
      <c r="E1333" s="23" t="s">
        <v>693</v>
      </c>
      <c r="F1333" s="23" t="str">
        <f>IFERROR(VLOOKUP(E1333,hoja!$A$2:$E$970,4,FALSE),0)</f>
        <v>COSTA</v>
      </c>
      <c r="G1333" s="23" t="str">
        <f>IFERROR(VLOOKUP(E1333,hoja!$A$2:$E$970,5,FALSE),0)</f>
        <v>BOSCONIA</v>
      </c>
      <c r="H1333" s="103" t="str">
        <f>IFERROR(VLOOKUP(E1333,hoja!A:C,3,FALSE),0)</f>
        <v>0449</v>
      </c>
      <c r="I1333" s="24" t="str">
        <f t="shared" si="250"/>
        <v>00210449</v>
      </c>
      <c r="J1333" s="23">
        <v>43.03333333338378</v>
      </c>
      <c r="K1333" s="23">
        <v>813.24800000000005</v>
      </c>
      <c r="L1333" s="23" t="str">
        <f t="shared" si="253"/>
        <v>NACIONAL</v>
      </c>
      <c r="M1333" s="23" t="s">
        <v>674</v>
      </c>
      <c r="N1333" s="23" t="s">
        <v>624</v>
      </c>
      <c r="O1333" s="23">
        <f t="shared" si="251"/>
        <v>8</v>
      </c>
      <c r="P1333" s="23" t="str">
        <f t="shared" si="252"/>
        <v>00210449La Vega</v>
      </c>
    </row>
    <row r="1334" spans="1:16" ht="14.45" hidden="1">
      <c r="A1334" s="26" t="s">
        <v>635</v>
      </c>
      <c r="B1334" s="23" t="str">
        <f>IFERROR(VLOOKUP(A1334,hoja!$A$2:$E$970,4,FALSE),0)</f>
        <v>CENTRO</v>
      </c>
      <c r="C1334" s="23" t="str">
        <f>IFERROR(VLOOKUP(A1334,hoja!$A$2:$E$1370,5,FALSE),0)</f>
        <v>BOGOTÁ</v>
      </c>
      <c r="D1334" s="23" t="str">
        <f>IFERROR(VLOOKUP(A1334,hoja!A:D,3,FALSE),0)</f>
        <v>0021</v>
      </c>
      <c r="E1334" s="23" t="s">
        <v>694</v>
      </c>
      <c r="F1334" s="23" t="str">
        <f>IFERROR(VLOOKUP(E1334,hoja!$A$2:$E$970,4,FALSE),0)</f>
        <v>OCCIDENTE</v>
      </c>
      <c r="G1334" s="23" t="str">
        <f>IFERROR(VLOOKUP(E1334,hoja!$A$2:$E$970,5,FALSE),0)</f>
        <v>BUENAVENTURA</v>
      </c>
      <c r="H1334" s="103" t="str">
        <f>IFERROR(VLOOKUP(E1334,hoja!A:C,3,FALSE),0)</f>
        <v>0131</v>
      </c>
      <c r="I1334" s="24" t="str">
        <f t="shared" si="250"/>
        <v>00210131</v>
      </c>
      <c r="J1334" s="23">
        <v>31.096388888836373</v>
      </c>
      <c r="K1334" s="23">
        <v>511.01100000000002</v>
      </c>
      <c r="L1334" s="23" t="str">
        <f t="shared" si="253"/>
        <v>NACIONAL</v>
      </c>
      <c r="M1334" s="23" t="s">
        <v>618</v>
      </c>
      <c r="N1334" s="23" t="str" cm="1">
        <f t="array" ref="N1334">IFERROR(IF(M1334="Principal","LES_ACTIVE",LES_INACTIVE),0)</f>
        <v>LES_ACTIVE</v>
      </c>
      <c r="O1334" s="23">
        <f t="shared" si="251"/>
        <v>12</v>
      </c>
      <c r="P1334" s="23" t="str">
        <f t="shared" si="252"/>
        <v>00210131Principal</v>
      </c>
    </row>
    <row r="1335" spans="1:16" ht="14.45" hidden="1">
      <c r="A1335" s="26" t="s">
        <v>635</v>
      </c>
      <c r="B1335" s="23" t="str">
        <f>IFERROR(VLOOKUP(A1335,hoja!$A$2:$E$970,4,FALSE),0)</f>
        <v>CENTRO</v>
      </c>
      <c r="C1335" s="23" t="str">
        <f>IFERROR(VLOOKUP(A1335,hoja!$A$2:$E$1370,5,FALSE),0)</f>
        <v>BOGOTÁ</v>
      </c>
      <c r="D1335" s="23" t="str">
        <f>IFERROR(VLOOKUP(A1335,hoja!A:D,3,FALSE),0)</f>
        <v>0021</v>
      </c>
      <c r="E1335" s="23" t="s">
        <v>683</v>
      </c>
      <c r="F1335" s="23" t="str">
        <f>IFERROR(VLOOKUP(E1335,hoja!$A$2:$E$970,4,FALSE),0)</f>
        <v>OCCIDENTE</v>
      </c>
      <c r="G1335" s="23" t="str">
        <f>IFERROR(VLOOKUP(E1335,hoja!$A$2:$E$970,5,FALSE),0)</f>
        <v>BUGA</v>
      </c>
      <c r="H1335" s="103" t="str">
        <f>IFERROR(VLOOKUP(E1335,hoja!A:C,3,FALSE),0)</f>
        <v>0411</v>
      </c>
      <c r="I1335" s="24" t="str">
        <f t="shared" si="250"/>
        <v>00210411</v>
      </c>
      <c r="J1335" s="23">
        <v>26.591666666732635</v>
      </c>
      <c r="K1335" s="23">
        <v>402.35649999999998</v>
      </c>
      <c r="L1335" s="23" t="str">
        <f t="shared" si="253"/>
        <v>NACIONAL</v>
      </c>
      <c r="M1335" s="23" t="s">
        <v>618</v>
      </c>
      <c r="N1335" s="23" t="str" cm="1">
        <f t="array" ref="N1335">IFERROR(IF(M1335="Principal","LES_ACTIVE",LES_INACTIVE),0)</f>
        <v>LES_ACTIVE</v>
      </c>
      <c r="O1335" s="23">
        <f t="shared" si="251"/>
        <v>16</v>
      </c>
      <c r="P1335" s="23" t="str">
        <f t="shared" si="252"/>
        <v>00210411Principal</v>
      </c>
    </row>
    <row r="1336" spans="1:16" ht="14.45" hidden="1">
      <c r="A1336" s="26" t="s">
        <v>635</v>
      </c>
      <c r="B1336" s="23" t="str">
        <f>IFERROR(VLOOKUP(A1336,hoja!$A$2:$E$970,4,FALSE),0)</f>
        <v>CENTRO</v>
      </c>
      <c r="C1336" s="23" t="str">
        <f>IFERROR(VLOOKUP(A1336,hoja!$A$2:$E$1370,5,FALSE),0)</f>
        <v>BOGOTÁ</v>
      </c>
      <c r="D1336" s="23" t="str">
        <f>IFERROR(VLOOKUP(A1336,hoja!A:D,3,FALSE),0)</f>
        <v>0021</v>
      </c>
      <c r="E1336" s="23" t="s">
        <v>660</v>
      </c>
      <c r="F1336" s="23" t="str">
        <f>IFERROR(VLOOKUP(E1336,hoja!$A$2:$E$970,4,FALSE),0)</f>
        <v>CENTRO</v>
      </c>
      <c r="G1336" s="23" t="str">
        <f>IFERROR(VLOOKUP(E1336,hoja!$A$2:$E$970,5,FALSE),0)</f>
        <v>BOGOTÁ</v>
      </c>
      <c r="H1336" s="103" t="str">
        <f>IFERROR(VLOOKUP(E1336,hoja!A:C,3,FALSE),0)</f>
        <v>0035</v>
      </c>
      <c r="I1336" s="24" t="str">
        <f t="shared" si="250"/>
        <v>00210035</v>
      </c>
      <c r="J1336" s="23">
        <v>1.03333333338378</v>
      </c>
      <c r="K1336" s="23">
        <v>23.09</v>
      </c>
      <c r="L1336" s="23" t="s">
        <v>833</v>
      </c>
      <c r="M1336" s="23" t="s">
        <v>618</v>
      </c>
      <c r="N1336" s="23" t="str" cm="1">
        <f t="array" ref="N1336">IFERROR(IF(M1336="Principal","LES_ACTIVE",LES_INACTIVE),0)</f>
        <v>LES_ACTIVE</v>
      </c>
      <c r="O1336" s="23">
        <f t="shared" si="251"/>
        <v>25</v>
      </c>
      <c r="P1336" s="23" t="str">
        <f t="shared" si="252"/>
        <v>00210035Principal</v>
      </c>
    </row>
    <row r="1337" spans="1:16" ht="14.45" hidden="1">
      <c r="A1337" s="26" t="s">
        <v>635</v>
      </c>
      <c r="B1337" s="23" t="str">
        <f>IFERROR(VLOOKUP(A1337,hoja!$A$2:$E$970,4,FALSE),0)</f>
        <v>CENTRO</v>
      </c>
      <c r="C1337" s="23" t="str">
        <f>IFERROR(VLOOKUP(A1337,hoja!$A$2:$E$1370,5,FALSE),0)</f>
        <v>BOGOTÁ</v>
      </c>
      <c r="D1337" s="23" t="str">
        <f>IFERROR(VLOOKUP(A1337,hoja!A:D,3,FALSE),0)</f>
        <v>0021</v>
      </c>
      <c r="E1337" s="23" t="s">
        <v>695</v>
      </c>
      <c r="F1337" s="23" t="str">
        <f>IFERROR(VLOOKUP(E1337,hoja!$A$2:$E$970,4,FALSE),0)</f>
        <v>CENTRO</v>
      </c>
      <c r="G1337" s="23" t="str">
        <f>IFERROR(VLOOKUP(E1337,hoja!$A$2:$E$970,5,FALSE),0)</f>
        <v>CAQUEZA</v>
      </c>
      <c r="H1337" s="103" t="str">
        <f>IFERROR(VLOOKUP(E1337,hoja!A:C,3,FALSE),0)</f>
        <v>0012</v>
      </c>
      <c r="I1337" s="24" t="str">
        <f t="shared" si="250"/>
        <v>00210012</v>
      </c>
      <c r="J1337" s="23">
        <v>3.2666666666627862</v>
      </c>
      <c r="K1337" s="23">
        <v>70.613</v>
      </c>
      <c r="L1337" s="23" t="s">
        <v>833</v>
      </c>
      <c r="M1337" s="23" t="s">
        <v>618</v>
      </c>
      <c r="N1337" s="23" t="str" cm="1">
        <f t="array" ref="N1337">IFERROR(IF(M1337="Principal","LES_ACTIVE",LES_INACTIVE),0)</f>
        <v>LES_ACTIVE</v>
      </c>
      <c r="O1337" s="23">
        <f t="shared" si="251"/>
        <v>25</v>
      </c>
      <c r="P1337" s="23" t="str">
        <f t="shared" si="252"/>
        <v>00210012Principal</v>
      </c>
    </row>
    <row r="1338" spans="1:16" ht="14.45" hidden="1">
      <c r="A1338" s="26" t="s">
        <v>635</v>
      </c>
      <c r="B1338" s="23" t="str">
        <f>IFERROR(VLOOKUP(A1338,hoja!$A$2:$E$970,4,FALSE),0)</f>
        <v>CENTRO</v>
      </c>
      <c r="C1338" s="23" t="str">
        <f>IFERROR(VLOOKUP(A1338,hoja!$A$2:$E$1370,5,FALSE),0)</f>
        <v>BOGOTÁ</v>
      </c>
      <c r="D1338" s="23" t="str">
        <f>IFERROR(VLOOKUP(A1338,hoja!A:D,3,FALSE),0)</f>
        <v>0021</v>
      </c>
      <c r="E1338" s="23" t="s">
        <v>661</v>
      </c>
      <c r="F1338" s="23" t="str">
        <f>IFERROR(VLOOKUP(E1338,hoja!$A$2:$E$970,4,FALSE),0)</f>
        <v>COSTA</v>
      </c>
      <c r="G1338" s="23" t="str">
        <f>IFERROR(VLOOKUP(E1338,hoja!$A$2:$E$970,5,FALSE),0)</f>
        <v>CARTAGENA</v>
      </c>
      <c r="H1338" s="103" t="str">
        <f>IFERROR(VLOOKUP(E1338,hoja!A:C,3,FALSE),0)</f>
        <v>0113</v>
      </c>
      <c r="I1338" s="24" t="str">
        <f t="shared" si="250"/>
        <v>00210113</v>
      </c>
      <c r="J1338" s="23">
        <v>56.783333333325572</v>
      </c>
      <c r="K1338" s="23">
        <v>1087.069</v>
      </c>
      <c r="L1338" s="23" t="str">
        <f>IF(B1338=F1338,"REGIONAL","NACIONAL")</f>
        <v>NACIONAL</v>
      </c>
      <c r="M1338" s="23" t="s">
        <v>623</v>
      </c>
      <c r="N1338" s="23" t="s">
        <v>624</v>
      </c>
      <c r="O1338" s="23">
        <f t="shared" si="251"/>
        <v>8</v>
      </c>
      <c r="P1338" s="23" t="str">
        <f t="shared" si="252"/>
        <v>00210113Facatativa</v>
      </c>
    </row>
    <row r="1339" spans="1:16" ht="14.45" hidden="1">
      <c r="A1339" s="26" t="s">
        <v>635</v>
      </c>
      <c r="B1339" s="23" t="str">
        <f>IFERROR(VLOOKUP(A1339,hoja!$A$2:$E$970,4,FALSE),0)</f>
        <v>CENTRO</v>
      </c>
      <c r="C1339" s="23" t="str">
        <f>IFERROR(VLOOKUP(A1339,hoja!$A$2:$E$1370,5,FALSE),0)</f>
        <v>BOGOTÁ</v>
      </c>
      <c r="D1339" s="23" t="str">
        <f>IFERROR(VLOOKUP(A1339,hoja!A:D,3,FALSE),0)</f>
        <v>0021</v>
      </c>
      <c r="E1339" s="23" t="s">
        <v>661</v>
      </c>
      <c r="F1339" s="23" t="str">
        <f>IFERROR(VLOOKUP(E1339,hoja!$A$2:$E$970,4,FALSE),0)</f>
        <v>COSTA</v>
      </c>
      <c r="G1339" s="23" t="str">
        <f>IFERROR(VLOOKUP(E1339,hoja!$A$2:$E$970,5,FALSE),0)</f>
        <v>CARTAGENA</v>
      </c>
      <c r="H1339" s="103" t="str">
        <f>IFERROR(VLOOKUP(E1339,hoja!A:C,3,FALSE),0)</f>
        <v>0113</v>
      </c>
      <c r="I1339" s="24" t="str">
        <f t="shared" si="250"/>
        <v>00210113</v>
      </c>
      <c r="K1339" s="23">
        <v>1099</v>
      </c>
      <c r="L1339" s="23" t="str">
        <f t="shared" ref="L1339:L1342" si="254">IF(B1339=F1339,"REGIONAL","NACIONAL")</f>
        <v>NACIONAL</v>
      </c>
      <c r="M1339" s="23" t="s">
        <v>674</v>
      </c>
      <c r="N1339" s="23" t="s">
        <v>624</v>
      </c>
      <c r="O1339" s="23">
        <f t="shared" si="251"/>
        <v>8</v>
      </c>
      <c r="P1339" s="23" t="str">
        <f t="shared" si="252"/>
        <v>00210113La Vega</v>
      </c>
    </row>
    <row r="1340" spans="1:16" ht="14.45" hidden="1">
      <c r="A1340" s="26" t="s">
        <v>635</v>
      </c>
      <c r="B1340" s="23" t="str">
        <f>IFERROR(VLOOKUP(A1340,hoja!$A$2:$E$970,4,FALSE),0)</f>
        <v>CENTRO</v>
      </c>
      <c r="C1340" s="23" t="str">
        <f>IFERROR(VLOOKUP(A1340,hoja!$A$2:$E$1370,5,FALSE),0)</f>
        <v>BOGOTÁ</v>
      </c>
      <c r="D1340" s="23" t="str">
        <f>IFERROR(VLOOKUP(A1340,hoja!A:D,3,FALSE),0)</f>
        <v>0021</v>
      </c>
      <c r="E1340" s="23" t="s">
        <v>698</v>
      </c>
      <c r="F1340" s="23" t="str">
        <f>IFERROR(VLOOKUP(E1340,hoja!$A$2:$E$970,4,FALSE),0)</f>
        <v>COSTA</v>
      </c>
      <c r="G1340" s="23" t="str">
        <f>IFERROR(VLOOKUP(E1340,hoja!$A$2:$E$970,5,FALSE),0)</f>
        <v>CAUCASIA</v>
      </c>
      <c r="H1340" s="103" t="str">
        <f>IFERROR(VLOOKUP(E1340,hoja!A:C,3,FALSE),0)</f>
        <v>0384</v>
      </c>
      <c r="I1340" s="24" t="str">
        <f t="shared" si="250"/>
        <v>00210384</v>
      </c>
      <c r="J1340" s="23">
        <v>44.824999999953434</v>
      </c>
      <c r="K1340" s="23">
        <v>701.77850000000001</v>
      </c>
      <c r="L1340" s="23" t="str">
        <f t="shared" si="254"/>
        <v>NACIONAL</v>
      </c>
      <c r="M1340" s="23" t="s">
        <v>623</v>
      </c>
      <c r="N1340" s="23" t="s">
        <v>624</v>
      </c>
      <c r="O1340" s="23">
        <f t="shared" si="251"/>
        <v>12</v>
      </c>
      <c r="P1340" s="23" t="str">
        <f t="shared" si="252"/>
        <v>00210384Facatativa</v>
      </c>
    </row>
    <row r="1341" spans="1:16" ht="14.45" hidden="1">
      <c r="A1341" s="26" t="s">
        <v>635</v>
      </c>
      <c r="B1341" s="23" t="str">
        <f>IFERROR(VLOOKUP(A1341,hoja!$A$2:$E$970,4,FALSE),0)</f>
        <v>CENTRO</v>
      </c>
      <c r="C1341" s="23" t="str">
        <f>IFERROR(VLOOKUP(A1341,hoja!$A$2:$E$1370,5,FALSE),0)</f>
        <v>BOGOTÁ</v>
      </c>
      <c r="D1341" s="23" t="str">
        <f>IFERROR(VLOOKUP(A1341,hoja!A:D,3,FALSE),0)</f>
        <v>0021</v>
      </c>
      <c r="E1341" s="23" t="s">
        <v>699</v>
      </c>
      <c r="F1341" s="23" t="str">
        <f>IFERROR(VLOOKUP(E1341,hoja!$A$2:$E$970,4,FALSE),0)</f>
        <v>ANTIOQUIA</v>
      </c>
      <c r="G1341" s="23" t="str">
        <f>IFERROR(VLOOKUP(E1341,hoja!$A$2:$E$970,5,FALSE),0)</f>
        <v>CHIGORODÓ</v>
      </c>
      <c r="H1341" s="103" t="str">
        <f>IFERROR(VLOOKUP(E1341,hoja!A:C,3,FALSE),0)</f>
        <v>0074</v>
      </c>
      <c r="I1341" s="24" t="str">
        <f t="shared" si="250"/>
        <v>00210074</v>
      </c>
      <c r="J1341" s="23">
        <v>48.574999999953434</v>
      </c>
      <c r="K1341" s="23">
        <v>713.80449999999996</v>
      </c>
      <c r="L1341" s="23" t="str">
        <f t="shared" si="254"/>
        <v>NACIONAL</v>
      </c>
      <c r="M1341" s="23" t="s">
        <v>835</v>
      </c>
      <c r="N1341" s="23" t="s">
        <v>624</v>
      </c>
      <c r="O1341" s="23">
        <f t="shared" si="251"/>
        <v>12</v>
      </c>
      <c r="P1341" s="23" t="str">
        <f t="shared" si="252"/>
        <v>00210074Facatativa-Medellin</v>
      </c>
    </row>
    <row r="1342" spans="1:16" ht="14.45" hidden="1">
      <c r="A1342" s="26" t="s">
        <v>635</v>
      </c>
      <c r="B1342" s="23" t="str">
        <f>IFERROR(VLOOKUP(A1342,hoja!$A$2:$E$970,4,FALSE),0)</f>
        <v>CENTRO</v>
      </c>
      <c r="C1342" s="23" t="str">
        <f>IFERROR(VLOOKUP(A1342,hoja!$A$2:$E$1370,5,FALSE),0)</f>
        <v>BOGOTÁ</v>
      </c>
      <c r="D1342" s="23" t="str">
        <f>IFERROR(VLOOKUP(A1342,hoja!A:D,3,FALSE),0)</f>
        <v>0021</v>
      </c>
      <c r="E1342" s="23" t="s">
        <v>700</v>
      </c>
      <c r="F1342" s="23" t="str">
        <f>IFERROR(VLOOKUP(E1342,hoja!$A$2:$E$970,4,FALSE),0)</f>
        <v>SANTANDER</v>
      </c>
      <c r="G1342" s="23" t="str">
        <f>IFERROR(VLOOKUP(E1342,hoja!$A$2:$E$970,5,FALSE),0)</f>
        <v>CHIQUINQUIRÁ</v>
      </c>
      <c r="H1342" s="103" t="str">
        <f>IFERROR(VLOOKUP(E1342,hoja!A:C,3,FALSE),0)</f>
        <v>0444</v>
      </c>
      <c r="I1342" s="24" t="str">
        <f t="shared" si="250"/>
        <v>00210444</v>
      </c>
      <c r="J1342" s="23">
        <v>6.7749999999941792</v>
      </c>
      <c r="K1342" s="23">
        <v>151.07499999999999</v>
      </c>
      <c r="L1342" s="23" t="str">
        <f t="shared" si="254"/>
        <v>NACIONAL</v>
      </c>
      <c r="M1342" s="23" t="s">
        <v>618</v>
      </c>
      <c r="N1342" s="23" t="str" cm="1">
        <f t="array" ref="N1342">IFERROR(IF(M1342="Principal","LES_ACTIVE",LES_INACTIVE),0)</f>
        <v>LES_ACTIVE</v>
      </c>
      <c r="O1342" s="23">
        <f t="shared" si="251"/>
        <v>25</v>
      </c>
      <c r="P1342" s="23" t="str">
        <f t="shared" si="252"/>
        <v>00210444Principal</v>
      </c>
    </row>
    <row r="1343" spans="1:16" ht="14.45" hidden="1">
      <c r="A1343" s="26" t="s">
        <v>635</v>
      </c>
      <c r="B1343" s="23" t="str">
        <f>IFERROR(VLOOKUP(A1343,hoja!$A$2:$E$970,4,FALSE),0)</f>
        <v>CENTRO</v>
      </c>
      <c r="C1343" s="23" t="str">
        <f>IFERROR(VLOOKUP(A1343,hoja!$A$2:$E$1370,5,FALSE),0)</f>
        <v>BOGOTÁ</v>
      </c>
      <c r="D1343" s="23" t="str">
        <f>IFERROR(VLOOKUP(A1343,hoja!A:D,3,FALSE),0)</f>
        <v>0021</v>
      </c>
      <c r="E1343" s="23" t="s">
        <v>702</v>
      </c>
      <c r="F1343" s="23" t="str">
        <f>IFERROR(VLOOKUP(E1343,hoja!$A$2:$E$970,4,FALSE),0)</f>
        <v>CENTRO</v>
      </c>
      <c r="G1343" s="23" t="str">
        <f>IFERROR(VLOOKUP(E1343,hoja!$A$2:$E$970,5,FALSE),0)</f>
        <v>FLORENCIA</v>
      </c>
      <c r="H1343" s="103" t="str">
        <f>IFERROR(VLOOKUP(E1343,hoja!A:C,3,FALSE),0)</f>
        <v>0388</v>
      </c>
      <c r="I1343" s="24" t="str">
        <f t="shared" si="250"/>
        <v>00210388</v>
      </c>
      <c r="J1343" s="23">
        <v>29.500000000116415</v>
      </c>
      <c r="K1343" s="23">
        <v>547.81299999999999</v>
      </c>
      <c r="L1343" s="23" t="str">
        <f t="shared" ref="L1343" si="255">IF(B1343=F1343,"REGIONAL","NACIONAL")</f>
        <v>REGIONAL</v>
      </c>
      <c r="M1343" s="23" t="s">
        <v>618</v>
      </c>
      <c r="N1343" s="23" t="str" cm="1">
        <f t="array" ref="N1343">IFERROR(IF(M1343="Principal","LES_ACTIVE",LES_INACTIVE),0)</f>
        <v>LES_ACTIVE</v>
      </c>
      <c r="O1343" s="23">
        <f t="shared" si="251"/>
        <v>12</v>
      </c>
      <c r="P1343" s="23" t="str">
        <f t="shared" si="252"/>
        <v>00210388Principal</v>
      </c>
    </row>
    <row r="1344" spans="1:16" ht="14.45" hidden="1">
      <c r="A1344" s="26" t="s">
        <v>635</v>
      </c>
      <c r="B1344" s="23" t="str">
        <f>IFERROR(VLOOKUP(A1344,hoja!$A$2:$E$970,4,FALSE),0)</f>
        <v>CENTRO</v>
      </c>
      <c r="C1344" s="23" t="str">
        <f>IFERROR(VLOOKUP(A1344,hoja!$A$2:$E$1370,5,FALSE),0)</f>
        <v>BOGOTÁ</v>
      </c>
      <c r="D1344" s="23" t="str">
        <f>IFERROR(VLOOKUP(A1344,hoja!A:D,3,FALSE),0)</f>
        <v>0021</v>
      </c>
      <c r="E1344" s="23" t="s">
        <v>703</v>
      </c>
      <c r="F1344" s="23" t="str">
        <f>IFERROR(VLOOKUP(E1344,hoja!$A$2:$E$970,4,FALSE),0)</f>
        <v>COSTA</v>
      </c>
      <c r="G1344" s="23" t="str">
        <f>IFERROR(VLOOKUP(E1344,hoja!$A$2:$E$970,5,FALSE),0)</f>
        <v>FONSECA</v>
      </c>
      <c r="H1344" s="103" t="str">
        <f>IFERROR(VLOOKUP(E1344,hoja!A:C,3,FALSE),0)</f>
        <v>0448</v>
      </c>
      <c r="I1344" s="24" t="str">
        <f t="shared" si="250"/>
        <v>00210448</v>
      </c>
      <c r="J1344" s="23">
        <v>28.043055555608589</v>
      </c>
      <c r="K1344" s="23">
        <v>912.428</v>
      </c>
      <c r="L1344" s="23" t="str">
        <f>IF(B1344=F1344,"REGIONAL","NACIONAL")</f>
        <v>NACIONAL</v>
      </c>
      <c r="M1344" s="23" t="s">
        <v>621</v>
      </c>
      <c r="N1344" s="23" t="s">
        <v>624</v>
      </c>
      <c r="O1344" s="23">
        <f t="shared" si="251"/>
        <v>8</v>
      </c>
      <c r="P1344" s="23" t="str">
        <f t="shared" si="252"/>
        <v>00210448La vega</v>
      </c>
    </row>
    <row r="1345" spans="1:16" ht="14.45" hidden="1">
      <c r="A1345" s="26" t="s">
        <v>635</v>
      </c>
      <c r="B1345" s="23" t="str">
        <f>IFERROR(VLOOKUP(A1345,hoja!$A$2:$E$970,4,FALSE),0)</f>
        <v>CENTRO</v>
      </c>
      <c r="C1345" s="23" t="str">
        <f>IFERROR(VLOOKUP(A1345,hoja!$A$2:$E$1370,5,FALSE),0)</f>
        <v>BOGOTÁ</v>
      </c>
      <c r="D1345" s="23" t="str">
        <f>IFERROR(VLOOKUP(A1345,hoja!A:D,3,FALSE),0)</f>
        <v>0021</v>
      </c>
      <c r="E1345" s="23" t="s">
        <v>677</v>
      </c>
      <c r="F1345" s="23" t="str">
        <f>IFERROR(VLOOKUP(E1345,hoja!$A$2:$E$970,4,FALSE),0)</f>
        <v>CENTRO</v>
      </c>
      <c r="G1345" s="23" t="str">
        <f>IFERROR(VLOOKUP(E1345,hoja!$A$2:$E$970,5,FALSE),0)</f>
        <v>FUSA</v>
      </c>
      <c r="H1345" s="103" t="str">
        <f>IFERROR(VLOOKUP(E1345,hoja!A:C,3,FALSE),0)</f>
        <v>0013</v>
      </c>
      <c r="I1345" s="24" t="str">
        <f t="shared" si="250"/>
        <v>00210013</v>
      </c>
      <c r="J1345" s="23">
        <v>3.1749999999592546</v>
      </c>
      <c r="K1345" s="23">
        <v>66.953999999999994</v>
      </c>
      <c r="L1345" s="23" t="s">
        <v>833</v>
      </c>
      <c r="M1345" s="23" t="s">
        <v>618</v>
      </c>
      <c r="N1345" s="23" t="str" cm="1">
        <f t="array" ref="N1345">IFERROR(IF(M1345="Principal","LES_ACTIVE",LES_INACTIVE),0)</f>
        <v>LES_ACTIVE</v>
      </c>
      <c r="O1345" s="23">
        <f t="shared" si="251"/>
        <v>25</v>
      </c>
      <c r="P1345" s="23" t="str">
        <f t="shared" si="252"/>
        <v>00210013Principal</v>
      </c>
    </row>
    <row r="1346" spans="1:16" ht="14.45" hidden="1">
      <c r="A1346" s="26" t="s">
        <v>635</v>
      </c>
      <c r="B1346" s="23" t="str">
        <f>IFERROR(VLOOKUP(A1346,hoja!$A$2:$E$970,4,FALSE),0)</f>
        <v>CENTRO</v>
      </c>
      <c r="C1346" s="23" t="str">
        <f>IFERROR(VLOOKUP(A1346,hoja!$A$2:$E$1370,5,FALSE),0)</f>
        <v>BOGOTÁ</v>
      </c>
      <c r="D1346" s="23" t="str">
        <f>IFERROR(VLOOKUP(A1346,hoja!A:D,3,FALSE),0)</f>
        <v>0021</v>
      </c>
      <c r="E1346" s="23" t="s">
        <v>704</v>
      </c>
      <c r="F1346" s="23" t="str">
        <f>IFERROR(VLOOKUP(E1346,hoja!$A$2:$E$970,4,FALSE),0)</f>
        <v>CENTRO</v>
      </c>
      <c r="G1346" s="23" t="str">
        <f>IFERROR(VLOOKUP(E1346,hoja!$A$2:$E$970,5,FALSE),0)</f>
        <v>GARZÓN</v>
      </c>
      <c r="H1346" s="103" t="str">
        <f>IFERROR(VLOOKUP(E1346,hoja!A:C,3,FALSE),0)</f>
        <v>0387</v>
      </c>
      <c r="I1346" s="24" t="str">
        <f t="shared" si="250"/>
        <v>00210387</v>
      </c>
      <c r="J1346" s="23">
        <v>22.5</v>
      </c>
      <c r="K1346" s="23">
        <v>425</v>
      </c>
      <c r="L1346" s="23" t="str">
        <f t="shared" ref="L1346:L1353" si="256">IF(B1346=F1346,"REGIONAL","NACIONAL")</f>
        <v>REGIONAL</v>
      </c>
      <c r="M1346" s="23" t="s">
        <v>618</v>
      </c>
      <c r="N1346" s="23" t="str" cm="1">
        <f t="array" ref="N1346">IFERROR(IF(M1346="Principal","LES_ACTIVE",LES_INACTIVE),0)</f>
        <v>LES_ACTIVE</v>
      </c>
      <c r="O1346" s="23">
        <f t="shared" si="251"/>
        <v>16</v>
      </c>
      <c r="P1346" s="23" t="str">
        <f t="shared" si="252"/>
        <v>00210387Principal</v>
      </c>
    </row>
    <row r="1347" spans="1:16" ht="14.45" hidden="1">
      <c r="A1347" s="26" t="s">
        <v>635</v>
      </c>
      <c r="B1347" s="23" t="str">
        <f>IFERROR(VLOOKUP(A1347,hoja!$A$2:$E$970,4,FALSE),0)</f>
        <v>CENTRO</v>
      </c>
      <c r="C1347" s="23" t="str">
        <f>IFERROR(VLOOKUP(A1347,hoja!$A$2:$E$1370,5,FALSE),0)</f>
        <v>BOGOTÁ</v>
      </c>
      <c r="D1347" s="23" t="str">
        <f>IFERROR(VLOOKUP(A1347,hoja!A:D,3,FALSE),0)</f>
        <v>0021</v>
      </c>
      <c r="E1347" s="23" t="s">
        <v>705</v>
      </c>
      <c r="F1347" s="23" t="str">
        <f>IFERROR(VLOOKUP(E1347,hoja!$A$2:$E$970,4,FALSE),0)</f>
        <v>CENTRO</v>
      </c>
      <c r="G1347" s="23" t="str">
        <f>IFERROR(VLOOKUP(E1347,hoja!$A$2:$E$970,5,FALSE),0)</f>
        <v>GRANADA</v>
      </c>
      <c r="H1347" s="103" t="str">
        <f>IFERROR(VLOOKUP(E1347,hoja!A:C,3,FALSE),0)</f>
        <v>0394</v>
      </c>
      <c r="I1347" s="24" t="str">
        <f t="shared" si="250"/>
        <v>00210394</v>
      </c>
      <c r="J1347" s="23">
        <v>17.716666666703532</v>
      </c>
      <c r="K1347" s="23">
        <v>196.29</v>
      </c>
      <c r="L1347" s="23" t="str">
        <f t="shared" si="256"/>
        <v>REGIONAL</v>
      </c>
      <c r="M1347" s="23" t="s">
        <v>618</v>
      </c>
      <c r="N1347" s="23" t="str" cm="1">
        <f t="array" ref="N1347">IFERROR(IF(M1347="Principal","LES_ACTIVE",LES_INACTIVE),0)</f>
        <v>LES_ACTIVE</v>
      </c>
      <c r="O1347" s="23">
        <f t="shared" si="251"/>
        <v>25</v>
      </c>
      <c r="P1347" s="23" t="str">
        <f t="shared" si="252"/>
        <v>00210394Principal</v>
      </c>
    </row>
    <row r="1348" spans="1:16" ht="14.45" hidden="1">
      <c r="A1348" s="26" t="s">
        <v>635</v>
      </c>
      <c r="B1348" s="23" t="str">
        <f>IFERROR(VLOOKUP(A1348,hoja!$A$2:$E$970,4,FALSE),0)</f>
        <v>CENTRO</v>
      </c>
      <c r="C1348" s="23" t="str">
        <f>IFERROR(VLOOKUP(A1348,hoja!$A$2:$E$1370,5,FALSE),0)</f>
        <v>BOGOTÁ</v>
      </c>
      <c r="D1348" s="23" t="str">
        <f>IFERROR(VLOOKUP(A1348,hoja!A:D,3,FALSE),0)</f>
        <v>0021</v>
      </c>
      <c r="E1348" s="23" t="s">
        <v>705</v>
      </c>
      <c r="F1348" s="23" t="str">
        <f>IFERROR(VLOOKUP(E1348,hoja!$A$2:$E$970,4,FALSE),0)</f>
        <v>CENTRO</v>
      </c>
      <c r="G1348" s="23" t="str">
        <f>IFERROR(VLOOKUP(E1348,hoja!$A$2:$E$970,5,FALSE),0)</f>
        <v>GRANADA</v>
      </c>
      <c r="H1348" s="103" t="str">
        <f>IFERROR(VLOOKUP(E1348,hoja!A:C,3,FALSE),0)</f>
        <v>0394</v>
      </c>
      <c r="I1348" s="24" t="str">
        <f t="shared" si="250"/>
        <v>00210394</v>
      </c>
      <c r="K1348" s="23">
        <v>644</v>
      </c>
      <c r="L1348" s="23" t="str">
        <f t="shared" si="256"/>
        <v>REGIONAL</v>
      </c>
      <c r="M1348" s="23" t="s">
        <v>815</v>
      </c>
      <c r="N1348" s="23" t="s">
        <v>622</v>
      </c>
      <c r="O1348" s="23">
        <f t="shared" si="251"/>
        <v>12</v>
      </c>
      <c r="P1348" s="23" t="str">
        <f t="shared" si="252"/>
        <v>00210394Aguazul-Villavicencio</v>
      </c>
    </row>
    <row r="1349" spans="1:16" ht="14.45" hidden="1">
      <c r="A1349" s="26" t="s">
        <v>635</v>
      </c>
      <c r="B1349" s="23" t="str">
        <f>IFERROR(VLOOKUP(A1349,hoja!$A$2:$E$970,4,FALSE),0)</f>
        <v>CENTRO</v>
      </c>
      <c r="C1349" s="23" t="str">
        <f>IFERROR(VLOOKUP(A1349,hoja!$A$2:$E$1370,5,FALSE),0)</f>
        <v>BOGOTÁ</v>
      </c>
      <c r="D1349" s="23" t="str">
        <f>IFERROR(VLOOKUP(A1349,hoja!A:D,3,FALSE),0)</f>
        <v>0021</v>
      </c>
      <c r="E1349" s="23" t="s">
        <v>707</v>
      </c>
      <c r="F1349" s="23" t="str">
        <f>IFERROR(VLOOKUP(E1349,hoja!$A$2:$E$970,4,FALSE),0)</f>
        <v>OCCIDENTE</v>
      </c>
      <c r="G1349" s="23" t="str">
        <f>IFERROR(VLOOKUP(E1349,hoja!$A$2:$E$970,5,FALSE),0)</f>
        <v>IPIALES</v>
      </c>
      <c r="H1349" s="103" t="str">
        <f>IFERROR(VLOOKUP(E1349,hoja!A:C,3,FALSE),0)</f>
        <v>0397</v>
      </c>
      <c r="I1349" s="24" t="str">
        <f t="shared" si="250"/>
        <v>00210397</v>
      </c>
      <c r="J1349" s="23">
        <v>33.942</v>
      </c>
      <c r="K1349" s="23">
        <v>908</v>
      </c>
      <c r="L1349" s="23" t="str">
        <f>IF(B1349=F1349,"REGIONAL","NACIONAL")</f>
        <v>NACIONAL</v>
      </c>
      <c r="M1349" s="23" t="s">
        <v>618</v>
      </c>
      <c r="N1349" s="23" t="str" cm="1">
        <f t="array" ref="N1349">IFERROR(IF(M1349="Principal","LES_ACTIVE",LES_INACTIVE),0)</f>
        <v>LES_ACTIVE</v>
      </c>
      <c r="O1349" s="23">
        <f t="shared" si="251"/>
        <v>8</v>
      </c>
      <c r="P1349" s="23" t="str">
        <f t="shared" si="252"/>
        <v>00210397Principal</v>
      </c>
    </row>
    <row r="1350" spans="1:16" ht="14.45" hidden="1">
      <c r="A1350" s="26" t="s">
        <v>635</v>
      </c>
      <c r="B1350" s="23" t="str">
        <f>IFERROR(VLOOKUP(A1350,hoja!$A$2:$E$970,4,FALSE),0)</f>
        <v>CENTRO</v>
      </c>
      <c r="C1350" s="23" t="str">
        <f>IFERROR(VLOOKUP(A1350,hoja!$A$2:$E$1370,5,FALSE),0)</f>
        <v>BOGOTÁ</v>
      </c>
      <c r="D1350" s="23" t="str">
        <f>IFERROR(VLOOKUP(A1350,hoja!A:D,3,FALSE),0)</f>
        <v>0021</v>
      </c>
      <c r="E1350" s="23" t="s">
        <v>655</v>
      </c>
      <c r="F1350" s="23" t="str">
        <f>IFERROR(VLOOKUP(E1350,hoja!$A$2:$E$970,4,FALSE),0)</f>
        <v>ANTIOQUIA</v>
      </c>
      <c r="G1350" s="23" t="str">
        <f>IFERROR(VLOOKUP(E1350,hoja!$A$2:$E$970,5,FALSE),0)</f>
        <v>MEDELLÍN</v>
      </c>
      <c r="H1350" s="103" t="str">
        <f>IFERROR(VLOOKUP(E1350,hoja!A:C,3,FALSE),0)</f>
        <v>0292</v>
      </c>
      <c r="I1350" s="24" t="str">
        <f t="shared" si="250"/>
        <v>00210292</v>
      </c>
      <c r="J1350" s="23">
        <v>23.5</v>
      </c>
      <c r="K1350" s="23">
        <v>438.5745</v>
      </c>
      <c r="L1350" s="23" t="str">
        <f t="shared" ref="L1350:L1351" si="257">IF(B1350=F1350,"REGIONAL","NACIONAL")</f>
        <v>NACIONAL</v>
      </c>
      <c r="M1350" s="23" t="s">
        <v>623</v>
      </c>
      <c r="N1350" s="23" t="s">
        <v>624</v>
      </c>
      <c r="O1350" s="23">
        <f t="shared" si="251"/>
        <v>16</v>
      </c>
      <c r="P1350" s="23" t="str">
        <f t="shared" si="252"/>
        <v>00210292Facatativa</v>
      </c>
    </row>
    <row r="1351" spans="1:16" ht="14.45" hidden="1">
      <c r="A1351" s="26" t="s">
        <v>635</v>
      </c>
      <c r="B1351" s="23" t="str">
        <f>IFERROR(VLOOKUP(A1351,hoja!$A$2:$E$970,4,FALSE),0)</f>
        <v>CENTRO</v>
      </c>
      <c r="C1351" s="23" t="str">
        <f>IFERROR(VLOOKUP(A1351,hoja!$A$2:$E$1370,5,FALSE),0)</f>
        <v>BOGOTÁ</v>
      </c>
      <c r="D1351" s="23" t="str">
        <f>IFERROR(VLOOKUP(A1351,hoja!A:D,3,FALSE),0)</f>
        <v>0021</v>
      </c>
      <c r="E1351" s="23" t="s">
        <v>708</v>
      </c>
      <c r="F1351" s="23" t="str">
        <f>IFERROR(VLOOKUP(E1351,hoja!$A$2:$E$970,4,FALSE),0)</f>
        <v>OCCIDENTE</v>
      </c>
      <c r="G1351" s="23" t="str">
        <f>IFERROR(VLOOKUP(E1351,hoja!$A$2:$E$970,5,FALSE),0)</f>
        <v>JAMUNDÍ</v>
      </c>
      <c r="H1351" s="103" t="str">
        <f>IFERROR(VLOOKUP(E1351,hoja!A:C,3,FALSE),0)</f>
        <v>0358</v>
      </c>
      <c r="I1351" s="24" t="str">
        <f t="shared" si="250"/>
        <v>00210358</v>
      </c>
      <c r="J1351" s="23">
        <v>27.531805555627216</v>
      </c>
      <c r="K1351" s="23">
        <v>502.95049999999998</v>
      </c>
      <c r="L1351" s="23" t="str">
        <f t="shared" si="257"/>
        <v>NACIONAL</v>
      </c>
      <c r="M1351" s="23" t="s">
        <v>618</v>
      </c>
      <c r="N1351" s="23" t="str" cm="1">
        <f t="array" ref="N1351">IFERROR(IF(M1351="Principal","LES_ACTIVE",LES_INACTIVE),0)</f>
        <v>LES_ACTIVE</v>
      </c>
      <c r="O1351" s="23">
        <f t="shared" si="251"/>
        <v>12</v>
      </c>
      <c r="P1351" s="23" t="str">
        <f t="shared" si="252"/>
        <v>00210358Principal</v>
      </c>
    </row>
    <row r="1352" spans="1:16" ht="14.45" hidden="1">
      <c r="A1352" s="26" t="s">
        <v>635</v>
      </c>
      <c r="B1352" s="23" t="str">
        <f>IFERROR(VLOOKUP(A1352,hoja!$A$2:$E$970,4,FALSE),0)</f>
        <v>CENTRO</v>
      </c>
      <c r="C1352" s="23" t="str">
        <f>IFERROR(VLOOKUP(A1352,hoja!$A$2:$E$1370,5,FALSE),0)</f>
        <v>BOGOTÁ</v>
      </c>
      <c r="D1352" s="23" t="str">
        <f>IFERROR(VLOOKUP(A1352,hoja!A:D,3,FALSE),0)</f>
        <v>0021</v>
      </c>
      <c r="E1352" s="23" t="s">
        <v>709</v>
      </c>
      <c r="F1352" s="23" t="str">
        <f>IFERROR(VLOOKUP(E1352,hoja!$A$2:$E$970,4,FALSE),0)</f>
        <v>CENTRO</v>
      </c>
      <c r="G1352" s="23" t="str">
        <f>IFERROR(VLOOKUP(E1352,hoja!$A$2:$E$970,5,FALSE),0)</f>
        <v>LA DORADA</v>
      </c>
      <c r="H1352" s="103" t="str">
        <f>IFERROR(VLOOKUP(E1352,hoja!A:C,3,FALSE),0)</f>
        <v>0391</v>
      </c>
      <c r="I1352" s="24" t="str">
        <f t="shared" si="250"/>
        <v>00210391</v>
      </c>
      <c r="J1352" s="23">
        <v>12.3</v>
      </c>
      <c r="K1352" s="23">
        <v>190</v>
      </c>
      <c r="L1352" s="23" t="str">
        <f t="shared" si="256"/>
        <v>REGIONAL</v>
      </c>
      <c r="M1352" s="23" t="s">
        <v>623</v>
      </c>
      <c r="N1352" s="23" t="s">
        <v>624</v>
      </c>
      <c r="O1352" s="23">
        <f t="shared" si="251"/>
        <v>25</v>
      </c>
      <c r="P1352" s="23" t="str">
        <f t="shared" si="252"/>
        <v>00210391Facatativa</v>
      </c>
    </row>
    <row r="1353" spans="1:16" ht="14.45" hidden="1">
      <c r="A1353" s="26" t="s">
        <v>635</v>
      </c>
      <c r="B1353" s="23" t="str">
        <f>IFERROR(VLOOKUP(A1353,hoja!$A$2:$E$970,4,FALSE),0)</f>
        <v>CENTRO</v>
      </c>
      <c r="C1353" s="23" t="str">
        <f>IFERROR(VLOOKUP(A1353,hoja!$A$2:$E$1370,5,FALSE),0)</f>
        <v>BOGOTÁ</v>
      </c>
      <c r="D1353" s="23" t="str">
        <f>IFERROR(VLOOKUP(A1353,hoja!A:D,3,FALSE),0)</f>
        <v>0021</v>
      </c>
      <c r="E1353" s="23" t="s">
        <v>709</v>
      </c>
      <c r="F1353" s="23" t="str">
        <f>IFERROR(VLOOKUP(E1353,hoja!$A$2:$E$970,4,FALSE),0)</f>
        <v>CENTRO</v>
      </c>
      <c r="G1353" s="23" t="str">
        <f>IFERROR(VLOOKUP(E1353,hoja!$A$2:$E$970,5,FALSE),0)</f>
        <v>LA DORADA</v>
      </c>
      <c r="H1353" s="103" t="str">
        <f>IFERROR(VLOOKUP(E1353,hoja!A:C,3,FALSE),0)</f>
        <v>0391</v>
      </c>
      <c r="I1353" s="24" t="str">
        <f t="shared" si="250"/>
        <v>00210391</v>
      </c>
      <c r="J1353" s="23">
        <v>113</v>
      </c>
      <c r="K1353" s="23">
        <v>194</v>
      </c>
      <c r="L1353" s="23" t="str">
        <f t="shared" si="256"/>
        <v>REGIONAL</v>
      </c>
      <c r="M1353" s="23" t="s">
        <v>674</v>
      </c>
      <c r="N1353" s="23" t="s">
        <v>624</v>
      </c>
      <c r="O1353" s="23">
        <f t="shared" si="251"/>
        <v>25</v>
      </c>
      <c r="P1353" s="23" t="str">
        <f t="shared" si="252"/>
        <v>00210391La Vega</v>
      </c>
    </row>
    <row r="1354" spans="1:16" ht="14.45" hidden="1">
      <c r="A1354" s="26" t="s">
        <v>635</v>
      </c>
      <c r="B1354" s="23" t="str">
        <f>IFERROR(VLOOKUP(A1354,hoja!$A$2:$E$970,4,FALSE),0)</f>
        <v>CENTRO</v>
      </c>
      <c r="C1354" s="23" t="str">
        <f>IFERROR(VLOOKUP(A1354,hoja!$A$2:$E$1370,5,FALSE),0)</f>
        <v>BOGOTÁ</v>
      </c>
      <c r="D1354" s="23" t="str">
        <f>IFERROR(VLOOKUP(A1354,hoja!A:D,3,FALSE),0)</f>
        <v>0021</v>
      </c>
      <c r="E1354" s="23" t="s">
        <v>710</v>
      </c>
      <c r="F1354" s="23" t="str">
        <f>IFERROR(VLOOKUP(E1354,hoja!$A$2:$E$970,4,FALSE),0)</f>
        <v>CENTRO</v>
      </c>
      <c r="G1354" s="23" t="str">
        <f>IFERROR(VLOOKUP(E1354,hoja!$A$2:$E$970,5,FALSE),0)</f>
        <v>LA MESA</v>
      </c>
      <c r="H1354" s="103" t="str">
        <f>IFERROR(VLOOKUP(E1354,hoja!A:C,3,FALSE),0)</f>
        <v>0024</v>
      </c>
      <c r="I1354" s="24" t="str">
        <f t="shared" si="250"/>
        <v>00210024</v>
      </c>
      <c r="J1354" s="23">
        <v>2.7833333333255723</v>
      </c>
      <c r="K1354" s="23">
        <v>70.001000000000005</v>
      </c>
      <c r="L1354" s="23" t="s">
        <v>752</v>
      </c>
      <c r="M1354" s="23" t="s">
        <v>618</v>
      </c>
      <c r="N1354" s="23" t="str" cm="1">
        <f t="array" ref="N1354">IFERROR(IF(M1354="Principal","LES_ACTIVE",LES_INACTIVE),0)</f>
        <v>LES_ACTIVE</v>
      </c>
      <c r="O1354" s="23">
        <f t="shared" si="251"/>
        <v>25</v>
      </c>
      <c r="P1354" s="23" t="str">
        <f t="shared" si="252"/>
        <v>00210024Principal</v>
      </c>
    </row>
    <row r="1355" spans="1:16" ht="14.45" hidden="1">
      <c r="A1355" s="26" t="s">
        <v>635</v>
      </c>
      <c r="B1355" s="23" t="str">
        <f>IFERROR(VLOOKUP(A1355,hoja!$A$2:$E$970,4,FALSE),0)</f>
        <v>CENTRO</v>
      </c>
      <c r="C1355" s="23" t="str">
        <f>IFERROR(VLOOKUP(A1355,hoja!$A$2:$E$1370,5,FALSE),0)</f>
        <v>BOGOTÁ</v>
      </c>
      <c r="D1355" s="23" t="str">
        <f>IFERROR(VLOOKUP(A1355,hoja!A:D,3,FALSE),0)</f>
        <v>0021</v>
      </c>
      <c r="E1355" s="23" t="s">
        <v>663</v>
      </c>
      <c r="F1355" s="23" t="str">
        <f>IFERROR(VLOOKUP(E1355,hoja!$A$2:$E$970,4,FALSE),0)</f>
        <v>CENTRO</v>
      </c>
      <c r="G1355" s="23" t="str">
        <f>IFERROR(VLOOKUP(E1355,hoja!$A$2:$E$970,5,FALSE),0)</f>
        <v>MADRID</v>
      </c>
      <c r="H1355" s="103" t="str">
        <f>IFERROR(VLOOKUP(E1355,hoja!A:C,3,FALSE),0)</f>
        <v>0022</v>
      </c>
      <c r="I1355" s="24" t="str">
        <f t="shared" si="250"/>
        <v>00210022</v>
      </c>
      <c r="J1355" s="23">
        <v>1.2000000000698492</v>
      </c>
      <c r="K1355" s="23">
        <v>24.473500000000001</v>
      </c>
      <c r="L1355" s="23" t="s">
        <v>752</v>
      </c>
      <c r="M1355" s="23" t="s">
        <v>618</v>
      </c>
      <c r="N1355" s="23" t="str" cm="1">
        <f t="array" ref="N1355">IFERROR(IF(M1355="Principal","LES_ACTIVE",LES_INACTIVE),0)</f>
        <v>LES_ACTIVE</v>
      </c>
      <c r="O1355" s="23">
        <f t="shared" si="251"/>
        <v>25</v>
      </c>
      <c r="P1355" s="23" t="str">
        <f t="shared" si="252"/>
        <v>00210022Principal</v>
      </c>
    </row>
    <row r="1356" spans="1:16" ht="14.45" hidden="1">
      <c r="A1356" s="26" t="s">
        <v>635</v>
      </c>
      <c r="B1356" s="23" t="str">
        <f>IFERROR(VLOOKUP(A1356,hoja!$A$2:$E$970,4,FALSE),0)</f>
        <v>CENTRO</v>
      </c>
      <c r="C1356" s="23" t="str">
        <f>IFERROR(VLOOKUP(A1356,hoja!$A$2:$E$1370,5,FALSE),0)</f>
        <v>BOGOTÁ</v>
      </c>
      <c r="D1356" s="23" t="str">
        <f>IFERROR(VLOOKUP(A1356,hoja!A:D,3,FALSE),0)</f>
        <v>0021</v>
      </c>
      <c r="E1356" s="23" t="s">
        <v>665</v>
      </c>
      <c r="F1356" s="23" t="str">
        <f>IFERROR(VLOOKUP(E1356,hoja!$A$2:$E$970,4,FALSE),0)</f>
        <v>OCCIDENTE</v>
      </c>
      <c r="G1356" s="23" t="str">
        <f>IFERROR(VLOOKUP(E1356,hoja!$A$2:$E$970,5,FALSE),0)</f>
        <v>MANIZALES</v>
      </c>
      <c r="H1356" s="103" t="str">
        <f>IFERROR(VLOOKUP(E1356,hoja!A:C,3,FALSE),0)</f>
        <v>0145</v>
      </c>
      <c r="I1356" s="24" t="str">
        <f t="shared" si="250"/>
        <v>00210145</v>
      </c>
      <c r="J1356" s="23">
        <v>21.909999999857973</v>
      </c>
      <c r="K1356" s="23">
        <v>284.38099999999997</v>
      </c>
      <c r="L1356" s="23" t="str">
        <f>IF(B1356=F1356,"REGIONAL","NACIONAL")</f>
        <v>NACIONAL</v>
      </c>
      <c r="M1356" s="23" t="s">
        <v>618</v>
      </c>
      <c r="N1356" s="23" t="str" cm="1">
        <f t="array" ref="N1356">IFERROR(IF(M1356="Principal","LES_ACTIVE",LES_INACTIVE),0)</f>
        <v>LES_ACTIVE</v>
      </c>
      <c r="O1356" s="23">
        <f t="shared" si="251"/>
        <v>16</v>
      </c>
      <c r="P1356" s="23" t="str">
        <f t="shared" si="252"/>
        <v>00210145Principal</v>
      </c>
    </row>
    <row r="1357" spans="1:16" ht="14.45" hidden="1">
      <c r="A1357" s="26" t="s">
        <v>635</v>
      </c>
      <c r="B1357" s="23" t="str">
        <f>IFERROR(VLOOKUP(A1357,hoja!$A$2:$E$970,4,FALSE),0)</f>
        <v>CENTRO</v>
      </c>
      <c r="C1357" s="23" t="str">
        <f>IFERROR(VLOOKUP(A1357,hoja!$A$2:$E$1370,5,FALSE),0)</f>
        <v>BOGOTÁ</v>
      </c>
      <c r="D1357" s="23" t="str">
        <f>IFERROR(VLOOKUP(A1357,hoja!A:D,3,FALSE),0)</f>
        <v>0021</v>
      </c>
      <c r="E1357" s="23" t="s">
        <v>665</v>
      </c>
      <c r="F1357" s="23" t="str">
        <f>IFERROR(VLOOKUP(E1357,hoja!$A$2:$E$970,4,FALSE),0)</f>
        <v>OCCIDENTE</v>
      </c>
      <c r="G1357" s="23" t="str">
        <f>IFERROR(VLOOKUP(E1357,hoja!$A$2:$E$970,5,FALSE),0)</f>
        <v>MANIZALES</v>
      </c>
      <c r="H1357" s="103" t="str">
        <f>IFERROR(VLOOKUP(E1357,hoja!A:C,3,FALSE),0)</f>
        <v>0145</v>
      </c>
      <c r="I1357" s="24" t="str">
        <f t="shared" si="250"/>
        <v>00210145</v>
      </c>
      <c r="K1357" s="23">
        <v>285</v>
      </c>
      <c r="L1357" s="23" t="str">
        <f t="shared" ref="L1357:L1362" si="258">IF(B1357=F1357,"REGIONAL","NACIONAL")</f>
        <v>NACIONAL</v>
      </c>
      <c r="M1357" s="23" t="s">
        <v>839</v>
      </c>
      <c r="N1357" s="23" t="s">
        <v>622</v>
      </c>
      <c r="O1357" s="23">
        <f t="shared" si="251"/>
        <v>16</v>
      </c>
      <c r="P1357" s="23" t="str">
        <f t="shared" si="252"/>
        <v>00210145Facatativa-Letras</v>
      </c>
    </row>
    <row r="1358" spans="1:16" ht="14.45" hidden="1">
      <c r="A1358" s="26" t="s">
        <v>635</v>
      </c>
      <c r="B1358" s="23" t="str">
        <f>IFERROR(VLOOKUP(A1358,hoja!$A$2:$E$970,4,FALSE),0)</f>
        <v>CENTRO</v>
      </c>
      <c r="C1358" s="23" t="str">
        <f>IFERROR(VLOOKUP(A1358,hoja!$A$2:$E$1370,5,FALSE),0)</f>
        <v>BOGOTÁ</v>
      </c>
      <c r="D1358" s="23" t="str">
        <f>IFERROR(VLOOKUP(A1358,hoja!A:D,3,FALSE),0)</f>
        <v>0021</v>
      </c>
      <c r="E1358" s="23" t="s">
        <v>713</v>
      </c>
      <c r="F1358" s="23" t="str">
        <f>IFERROR(VLOOKUP(E1358,hoja!$A$2:$E$970,4,FALSE),0)</f>
        <v>ANTIOQUIA</v>
      </c>
      <c r="G1358" s="23" t="str">
        <f>IFERROR(VLOOKUP(E1358,hoja!$A$2:$E$970,5,FALSE),0)</f>
        <v>MARIQUITA</v>
      </c>
      <c r="H1358" s="103" t="str">
        <f>IFERROR(VLOOKUP(E1358,hoja!A:C,3,FALSE),0)</f>
        <v>0392</v>
      </c>
      <c r="I1358" s="24" t="str">
        <f t="shared" si="250"/>
        <v>00210392</v>
      </c>
      <c r="J1358" s="23">
        <v>10.566666666709352</v>
      </c>
      <c r="K1358" s="23">
        <v>177.89250000000001</v>
      </c>
      <c r="L1358" s="23" t="str">
        <f t="shared" si="258"/>
        <v>NACIONAL</v>
      </c>
      <c r="M1358" s="23" t="s">
        <v>623</v>
      </c>
      <c r="N1358" s="23" t="s">
        <v>624</v>
      </c>
      <c r="O1358" s="23">
        <f t="shared" si="251"/>
        <v>25</v>
      </c>
      <c r="P1358" s="23" t="str">
        <f t="shared" si="252"/>
        <v>00210392Facatativa</v>
      </c>
    </row>
    <row r="1359" spans="1:16" ht="14.45" hidden="1">
      <c r="A1359" s="26" t="s">
        <v>635</v>
      </c>
      <c r="B1359" s="23" t="str">
        <f>IFERROR(VLOOKUP(A1359,hoja!$A$2:$E$970,4,FALSE),0)</f>
        <v>CENTRO</v>
      </c>
      <c r="C1359" s="23" t="str">
        <f>IFERROR(VLOOKUP(A1359,hoja!$A$2:$E$1370,5,FALSE),0)</f>
        <v>BOGOTÁ</v>
      </c>
      <c r="D1359" s="23" t="str">
        <f>IFERROR(VLOOKUP(A1359,hoja!A:D,3,FALSE),0)</f>
        <v>0021</v>
      </c>
      <c r="E1359" s="23" t="s">
        <v>714</v>
      </c>
      <c r="F1359" s="23" t="str">
        <f>IFERROR(VLOOKUP(E1359,hoja!$A$2:$E$970,4,FALSE),0)</f>
        <v>SANTANDER</v>
      </c>
      <c r="G1359" s="23" t="str">
        <f>IFERROR(VLOOKUP(E1359,hoja!$A$2:$E$970,5,FALSE),0)</f>
        <v>OCAÑA</v>
      </c>
      <c r="H1359" s="103" t="str">
        <f>IFERROR(VLOOKUP(E1359,hoja!A:C,3,FALSE),0)</f>
        <v>0434</v>
      </c>
      <c r="I1359" s="24" t="str">
        <f t="shared" si="250"/>
        <v>00210434</v>
      </c>
      <c r="J1359" s="23">
        <v>35.027777777781012</v>
      </c>
      <c r="K1359" s="23">
        <v>641.10400000000004</v>
      </c>
      <c r="L1359" s="23" t="str">
        <f t="shared" si="258"/>
        <v>NACIONAL</v>
      </c>
      <c r="M1359" s="23" t="s">
        <v>623</v>
      </c>
      <c r="N1359" s="23" t="s">
        <v>624</v>
      </c>
      <c r="O1359" s="23">
        <f t="shared" si="251"/>
        <v>12</v>
      </c>
      <c r="P1359" s="23" t="str">
        <f t="shared" si="252"/>
        <v>00210434Facatativa</v>
      </c>
    </row>
    <row r="1360" spans="1:16" ht="14.45" hidden="1">
      <c r="A1360" s="26" t="s">
        <v>635</v>
      </c>
      <c r="B1360" s="23" t="str">
        <f>IFERROR(VLOOKUP(A1360,hoja!$A$2:$E$970,4,FALSE),0)</f>
        <v>CENTRO</v>
      </c>
      <c r="C1360" s="23" t="str">
        <f>IFERROR(VLOOKUP(A1360,hoja!$A$2:$E$1370,5,FALSE),0)</f>
        <v>BOGOTÁ</v>
      </c>
      <c r="D1360" s="23" t="str">
        <f>IFERROR(VLOOKUP(A1360,hoja!A:D,3,FALSE),0)</f>
        <v>0021</v>
      </c>
      <c r="E1360" s="23" t="s">
        <v>715</v>
      </c>
      <c r="F1360" s="23" t="str">
        <f>IFERROR(VLOOKUP(E1360,hoja!$A$2:$E$970,4,FALSE),0)</f>
        <v>SANTANDER</v>
      </c>
      <c r="G1360" s="23" t="str">
        <f>IFERROR(VLOOKUP(E1360,hoja!$A$2:$E$970,5,FALSE),0)</f>
        <v>PAMPLONA</v>
      </c>
      <c r="H1360" s="103" t="str">
        <f>IFERROR(VLOOKUP(E1360,hoja!A:C,3,FALSE),0)</f>
        <v>0439</v>
      </c>
      <c r="I1360" s="24" t="str">
        <f t="shared" si="250"/>
        <v>00210439</v>
      </c>
      <c r="K1360" s="23">
        <v>552</v>
      </c>
      <c r="L1360" s="23" t="str">
        <f t="shared" si="258"/>
        <v>NACIONAL</v>
      </c>
      <c r="M1360" s="23" t="s">
        <v>618</v>
      </c>
      <c r="N1360" s="23" t="str" cm="1">
        <f t="array" ref="N1360">IFERROR(IF(M1360="Principal","LES_ACTIVE",LES_INACTIVE),0)</f>
        <v>LES_ACTIVE</v>
      </c>
      <c r="O1360" s="23">
        <f t="shared" si="251"/>
        <v>12</v>
      </c>
      <c r="P1360" s="23" t="str">
        <f t="shared" si="252"/>
        <v>00210439Principal</v>
      </c>
    </row>
    <row r="1361" spans="1:16" ht="14.45" hidden="1">
      <c r="A1361" s="26" t="s">
        <v>635</v>
      </c>
      <c r="B1361" s="23" t="str">
        <f>IFERROR(VLOOKUP(A1361,hoja!$A$2:$E$970,4,FALSE),0)</f>
        <v>CENTRO</v>
      </c>
      <c r="C1361" s="23" t="str">
        <f>IFERROR(VLOOKUP(A1361,hoja!$A$2:$E$1370,5,FALSE),0)</f>
        <v>BOGOTÁ</v>
      </c>
      <c r="D1361" s="23" t="str">
        <f>IFERROR(VLOOKUP(A1361,hoja!A:D,3,FALSE),0)</f>
        <v>0021</v>
      </c>
      <c r="E1361" s="23" t="s">
        <v>716</v>
      </c>
      <c r="F1361" s="23" t="str">
        <f>IFERROR(VLOOKUP(E1361,hoja!$A$2:$E$970,4,FALSE),0)</f>
        <v>SANTANDER</v>
      </c>
      <c r="G1361" s="23" t="str">
        <f>IFERROR(VLOOKUP(E1361,hoja!$A$2:$E$970,5,FALSE),0)</f>
        <v>PINCHOTE</v>
      </c>
      <c r="H1361" s="103" t="str">
        <f>IFERROR(VLOOKUP(E1361,hoja!A:C,3,FALSE),0)</f>
        <v>0423</v>
      </c>
      <c r="I1361" s="24" t="str">
        <f t="shared" si="250"/>
        <v>00210423</v>
      </c>
      <c r="J1361" s="23">
        <v>14.466666666499805</v>
      </c>
      <c r="K1361" s="23">
        <v>313.601</v>
      </c>
      <c r="L1361" s="23" t="str">
        <f t="shared" si="258"/>
        <v>NACIONAL</v>
      </c>
      <c r="M1361" s="23" t="s">
        <v>618</v>
      </c>
      <c r="N1361" s="23" t="str" cm="1">
        <f t="array" ref="N1361">IFERROR(IF(M1361="Principal","LES_ACTIVE",LES_INACTIVE),0)</f>
        <v>LES_ACTIVE</v>
      </c>
      <c r="O1361" s="23">
        <f t="shared" si="251"/>
        <v>16</v>
      </c>
      <c r="P1361" s="23" t="str">
        <f t="shared" si="252"/>
        <v>00210423Principal</v>
      </c>
    </row>
    <row r="1362" spans="1:16" ht="14.45" hidden="1">
      <c r="A1362" s="26" t="s">
        <v>635</v>
      </c>
      <c r="B1362" s="23" t="str">
        <f>IFERROR(VLOOKUP(A1362,hoja!$A$2:$E$970,4,FALSE),0)</f>
        <v>CENTRO</v>
      </c>
      <c r="C1362" s="23" t="str">
        <f>IFERROR(VLOOKUP(A1362,hoja!$A$2:$E$1370,5,FALSE),0)</f>
        <v>BOGOTÁ</v>
      </c>
      <c r="D1362" s="23" t="str">
        <f>IFERROR(VLOOKUP(A1362,hoja!A:D,3,FALSE),0)</f>
        <v>0021</v>
      </c>
      <c r="E1362" s="23" t="s">
        <v>717</v>
      </c>
      <c r="F1362" s="23" t="str">
        <f>IFERROR(VLOOKUP(E1362,hoja!$A$2:$E$970,4,FALSE),0)</f>
        <v>OCCIDENTE</v>
      </c>
      <c r="G1362" s="23" t="str">
        <f>IFERROR(VLOOKUP(E1362,hoja!$A$2:$E$970,5,FALSE),0)</f>
        <v>POPAYÁN</v>
      </c>
      <c r="H1362" s="103" t="str">
        <f>IFERROR(VLOOKUP(E1362,hoja!A:C,3,FALSE),0)</f>
        <v>0126</v>
      </c>
      <c r="I1362" s="24" t="str">
        <f t="shared" si="250"/>
        <v>00210126</v>
      </c>
      <c r="J1362" s="23">
        <v>45.533333333325572</v>
      </c>
      <c r="K1362" s="23">
        <v>575</v>
      </c>
      <c r="L1362" s="23" t="str">
        <f t="shared" si="258"/>
        <v>NACIONAL</v>
      </c>
      <c r="M1362" s="23" t="s">
        <v>618</v>
      </c>
      <c r="N1362" s="23" t="str" cm="1">
        <f t="array" ref="N1362">IFERROR(IF(M1362="Principal","LES_ACTIVE",LES_INACTIVE),0)</f>
        <v>LES_ACTIVE</v>
      </c>
      <c r="O1362" s="23">
        <f t="shared" si="251"/>
        <v>12</v>
      </c>
      <c r="P1362" s="23" t="str">
        <f t="shared" si="252"/>
        <v>00210126Principal</v>
      </c>
    </row>
    <row r="1363" spans="1:16" ht="14.45" hidden="1">
      <c r="A1363" s="26" t="s">
        <v>635</v>
      </c>
      <c r="B1363" s="23" t="str">
        <f>IFERROR(VLOOKUP(A1363,hoja!$A$2:$E$970,4,FALSE),0)</f>
        <v>CENTRO</v>
      </c>
      <c r="C1363" s="23" t="str">
        <f>IFERROR(VLOOKUP(A1363,hoja!$A$2:$E$1370,5,FALSE),0)</f>
        <v>BOGOTÁ</v>
      </c>
      <c r="D1363" s="23" t="str">
        <f>IFERROR(VLOOKUP(A1363,hoja!A:D,3,FALSE),0)</f>
        <v>0021</v>
      </c>
      <c r="E1363" s="23" t="s">
        <v>719</v>
      </c>
      <c r="F1363" s="23" t="str">
        <f>IFERROR(VLOOKUP(E1363,hoja!$A$2:$E$970,4,FALSE),0)</f>
        <v>CENTRO</v>
      </c>
      <c r="G1363" s="23" t="str">
        <f>IFERROR(VLOOKUP(E1363,hoja!$A$2:$E$970,5,FALSE),0)</f>
        <v>RICAURTE</v>
      </c>
      <c r="H1363" s="103" t="str">
        <f>IFERROR(VLOOKUP(E1363,hoja!A:C,3,FALSE),0)</f>
        <v>0390</v>
      </c>
      <c r="I1363" s="24" t="str">
        <f t="shared" si="250"/>
        <v>00210390</v>
      </c>
      <c r="J1363" s="23">
        <v>5.6000000000931323</v>
      </c>
      <c r="K1363" s="23">
        <v>128.48599999999999</v>
      </c>
      <c r="L1363" s="23" t="str">
        <f t="shared" ref="L1363:L1372" si="259">IF(B1363=F1363,"REGIONAL","NACIONAL")</f>
        <v>REGIONAL</v>
      </c>
      <c r="M1363" s="23" t="s">
        <v>618</v>
      </c>
      <c r="N1363" s="23" t="str" cm="1">
        <f t="array" ref="N1363">IFERROR(IF(M1363="Principal","LES_ACTIVE",LES_INACTIVE),0)</f>
        <v>LES_ACTIVE</v>
      </c>
      <c r="O1363" s="23">
        <f t="shared" si="251"/>
        <v>25</v>
      </c>
      <c r="P1363" s="23" t="str">
        <f t="shared" si="252"/>
        <v>00210390Principal</v>
      </c>
    </row>
    <row r="1364" spans="1:16" ht="14.45" hidden="1">
      <c r="A1364" s="26" t="s">
        <v>635</v>
      </c>
      <c r="B1364" s="23" t="str">
        <f>IFERROR(VLOOKUP(A1364,hoja!$A$2:$E$970,4,FALSE),0)</f>
        <v>CENTRO</v>
      </c>
      <c r="C1364" s="23" t="str">
        <f>IFERROR(VLOOKUP(A1364,hoja!$A$2:$E$1370,5,FALSE),0)</f>
        <v>BOGOTÁ</v>
      </c>
      <c r="D1364" s="23" t="str">
        <f>IFERROR(VLOOKUP(A1364,hoja!A:D,3,FALSE),0)</f>
        <v>0021</v>
      </c>
      <c r="E1364" s="23" t="s">
        <v>721</v>
      </c>
      <c r="F1364" s="23" t="str">
        <f>IFERROR(VLOOKUP(E1364,hoja!$A$2:$E$970,4,FALSE),0)</f>
        <v>ANTIOQUIA</v>
      </c>
      <c r="G1364" s="23" t="str">
        <f>IFERROR(VLOOKUP(E1364,hoja!$A$2:$E$970,5,FALSE),0)</f>
        <v>RIONEGRO</v>
      </c>
      <c r="H1364" s="103" t="str">
        <f>IFERROR(VLOOKUP(E1364,hoja!A:C,3,FALSE),0)</f>
        <v>0090</v>
      </c>
      <c r="I1364" s="24" t="str">
        <f t="shared" si="250"/>
        <v>00210090</v>
      </c>
      <c r="J1364" s="23">
        <v>21.2</v>
      </c>
      <c r="K1364" s="23">
        <v>383.02800000000002</v>
      </c>
      <c r="L1364" s="23" t="str">
        <f>IF(B1364=F1364,"REGIONAL","NACIONAL")</f>
        <v>NACIONAL</v>
      </c>
      <c r="M1364" s="23" t="s">
        <v>623</v>
      </c>
      <c r="N1364" s="23" t="s">
        <v>624</v>
      </c>
      <c r="O1364" s="23">
        <f t="shared" si="251"/>
        <v>16</v>
      </c>
      <c r="P1364" s="23" t="str">
        <f t="shared" si="252"/>
        <v>00210090Facatativa</v>
      </c>
    </row>
    <row r="1365" spans="1:16" ht="14.45" hidden="1">
      <c r="A1365" s="26" t="s">
        <v>635</v>
      </c>
      <c r="B1365" s="23" t="str">
        <f>IFERROR(VLOOKUP(A1365,hoja!$A$2:$E$970,4,FALSE),0)</f>
        <v>CENTRO</v>
      </c>
      <c r="C1365" s="23" t="str">
        <f>IFERROR(VLOOKUP(A1365,hoja!$A$2:$E$1370,5,FALSE),0)</f>
        <v>BOGOTÁ</v>
      </c>
      <c r="D1365" s="23" t="str">
        <f>IFERROR(VLOOKUP(A1365,hoja!A:D,3,FALSE),0)</f>
        <v>0021</v>
      </c>
      <c r="E1365" s="23" t="s">
        <v>722</v>
      </c>
      <c r="F1365" s="23" t="str">
        <f>IFERROR(VLOOKUP(E1365,hoja!$A$2:$E$970,4,FALSE),0)</f>
        <v>ANTIOQUIA</v>
      </c>
      <c r="G1365" s="23" t="str">
        <f>IFERROR(VLOOKUP(E1365,hoja!$A$2:$E$970,5,FALSE),0)</f>
        <v>SALDAÑA</v>
      </c>
      <c r="H1365" s="103" t="str">
        <f>IFERROR(VLOOKUP(E1365,hoja!A:C,3,FALSE),0)</f>
        <v>0386</v>
      </c>
      <c r="I1365" s="24" t="str">
        <f t="shared" si="250"/>
        <v>00210386</v>
      </c>
      <c r="J1365" s="23">
        <v>7.6958333332731854</v>
      </c>
      <c r="K1365" s="23">
        <v>184.88200000000001</v>
      </c>
      <c r="L1365" s="23" t="str">
        <f t="shared" ref="L1365:L1371" si="260">IF(B1365=F1365,"REGIONAL","NACIONAL")</f>
        <v>NACIONAL</v>
      </c>
      <c r="M1365" s="23" t="s">
        <v>618</v>
      </c>
      <c r="N1365" s="23" t="str" cm="1">
        <f t="array" ref="N1365">IFERROR(IF(M1365="Principal","LES_ACTIVE",LES_INACTIVE),0)</f>
        <v>LES_ACTIVE</v>
      </c>
      <c r="O1365" s="23">
        <f t="shared" si="251"/>
        <v>25</v>
      </c>
      <c r="P1365" s="23" t="str">
        <f t="shared" si="252"/>
        <v>00210386Principal</v>
      </c>
    </row>
    <row r="1366" spans="1:16" ht="14.45" hidden="1">
      <c r="A1366" s="26" t="s">
        <v>635</v>
      </c>
      <c r="B1366" s="23" t="str">
        <f>IFERROR(VLOOKUP(A1366,hoja!$A$2:$E$970,4,FALSE),0)</f>
        <v>CENTRO</v>
      </c>
      <c r="C1366" s="23" t="str">
        <f>IFERROR(VLOOKUP(A1366,hoja!$A$2:$E$1370,5,FALSE),0)</f>
        <v>BOGOTÁ</v>
      </c>
      <c r="D1366" s="23" t="str">
        <f>IFERROR(VLOOKUP(A1366,hoja!A:D,3,FALSE),0)</f>
        <v>0021</v>
      </c>
      <c r="E1366" s="23" t="s">
        <v>628</v>
      </c>
      <c r="F1366" s="23" t="str">
        <f>IFERROR(VLOOKUP(E1366,hoja!$A$2:$E$970,4,FALSE),0)</f>
        <v>ANTIOQUIA</v>
      </c>
      <c r="G1366" s="23" t="str">
        <f>IFERROR(VLOOKUP(E1366,hoja!$A$2:$E$970,5,FALSE),0)</f>
        <v>SANTA FE DE ANTIOQUIA</v>
      </c>
      <c r="H1366" s="103" t="str">
        <f>IFERROR(VLOOKUP(E1366,hoja!A:C,3,FALSE),0)</f>
        <v>0080</v>
      </c>
      <c r="I1366" s="24" t="str">
        <f t="shared" si="250"/>
        <v>00210080</v>
      </c>
      <c r="J1366" s="23">
        <v>69</v>
      </c>
      <c r="K1366" s="23">
        <v>483</v>
      </c>
      <c r="L1366" s="23" t="str">
        <f t="shared" si="260"/>
        <v>NACIONAL</v>
      </c>
      <c r="M1366" s="23" t="s">
        <v>844</v>
      </c>
      <c r="N1366" s="23" t="s">
        <v>622</v>
      </c>
      <c r="O1366" s="23">
        <f t="shared" ref="O1366" si="261">IF(K1366&lt;=250,25,IF(K1366&lt;=500,16,IF(K1366&lt;=800,12,IF(K1366&lt;=1100,8,IF(K1366&lt;=1400,6,IF(K1366&lt;=1700,5))))))</f>
        <v>16</v>
      </c>
      <c r="P1366" s="23" t="str">
        <f t="shared" si="252"/>
        <v>00210080la Vega</v>
      </c>
    </row>
    <row r="1367" spans="1:16" ht="14.45" hidden="1">
      <c r="A1367" s="26" t="s">
        <v>635</v>
      </c>
      <c r="B1367" s="23" t="str">
        <f>IFERROR(VLOOKUP(A1367,hoja!$A$2:$E$970,4,FALSE),0)</f>
        <v>CENTRO</v>
      </c>
      <c r="C1367" s="23" t="str">
        <f>IFERROR(VLOOKUP(A1367,hoja!$A$2:$E$1370,5,FALSE),0)</f>
        <v>BOGOTÁ</v>
      </c>
      <c r="D1367" s="23" t="str">
        <f>IFERROR(VLOOKUP(A1367,hoja!A:D,3,FALSE),0)</f>
        <v>0021</v>
      </c>
      <c r="E1367" s="23" t="s">
        <v>628</v>
      </c>
      <c r="F1367" s="23" t="str">
        <f>IFERROR(VLOOKUP(E1367,hoja!$A$2:$E$970,4,FALSE),0)</f>
        <v>ANTIOQUIA</v>
      </c>
      <c r="G1367" s="23" t="str">
        <f>IFERROR(VLOOKUP(E1367,hoja!$A$2:$E$970,5,FALSE),0)</f>
        <v>SANTA FE DE ANTIOQUIA</v>
      </c>
      <c r="H1367" s="103" t="str">
        <f>IFERROR(VLOOKUP(E1367,hoja!A:C,3,FALSE),0)</f>
        <v>0080</v>
      </c>
      <c r="I1367" s="24" t="str">
        <f t="shared" si="250"/>
        <v>00210080</v>
      </c>
      <c r="J1367" s="23">
        <v>69</v>
      </c>
      <c r="K1367" s="23">
        <v>472</v>
      </c>
      <c r="L1367" s="23" t="str">
        <f t="shared" si="260"/>
        <v>NACIONAL</v>
      </c>
      <c r="M1367" s="23" t="s">
        <v>623</v>
      </c>
      <c r="N1367" s="23" t="s">
        <v>622</v>
      </c>
      <c r="O1367" s="23">
        <f t="shared" si="251"/>
        <v>16</v>
      </c>
      <c r="P1367" s="23" t="str">
        <f t="shared" si="252"/>
        <v>00210080Facatativa</v>
      </c>
    </row>
    <row r="1368" spans="1:16" ht="14.45" hidden="1">
      <c r="A1368" s="26" t="s">
        <v>635</v>
      </c>
      <c r="B1368" s="23" t="str">
        <f>IFERROR(VLOOKUP(A1368,hoja!$A$2:$E$970,4,FALSE),0)</f>
        <v>CENTRO</v>
      </c>
      <c r="C1368" s="23" t="str">
        <f>IFERROR(VLOOKUP(A1368,hoja!$A$2:$E$1370,5,FALSE),0)</f>
        <v>BOGOTÁ</v>
      </c>
      <c r="D1368" s="23" t="str">
        <f>IFERROR(VLOOKUP(A1368,hoja!A:D,3,FALSE),0)</f>
        <v>0021</v>
      </c>
      <c r="E1368" s="23" t="s">
        <v>723</v>
      </c>
      <c r="F1368" s="23" t="str">
        <f>IFERROR(VLOOKUP(E1368,hoja!$A$2:$E$970,4,FALSE),0)</f>
        <v>COSTA</v>
      </c>
      <c r="G1368" s="23" t="str">
        <f>IFERROR(VLOOKUP(E1368,hoja!$A$2:$E$970,5,FALSE),0)</f>
        <v>SANTA MARTA</v>
      </c>
      <c r="H1368" s="103" t="str">
        <f>IFERROR(VLOOKUP(E1368,hoja!A:C,3,FALSE),0)</f>
        <v>0118</v>
      </c>
      <c r="I1368" s="24" t="str">
        <f t="shared" si="250"/>
        <v>00210118</v>
      </c>
      <c r="J1368" s="23">
        <v>44</v>
      </c>
      <c r="K1368" s="23">
        <v>964</v>
      </c>
      <c r="L1368" s="23" t="str">
        <f t="shared" si="260"/>
        <v>NACIONAL</v>
      </c>
      <c r="M1368" s="23" t="s">
        <v>623</v>
      </c>
      <c r="N1368" s="23" t="s">
        <v>624</v>
      </c>
      <c r="O1368" s="23">
        <f t="shared" si="251"/>
        <v>8</v>
      </c>
      <c r="P1368" s="23" t="str">
        <f t="shared" si="252"/>
        <v>00210118Facatativa</v>
      </c>
    </row>
    <row r="1369" spans="1:16" ht="14.45" hidden="1">
      <c r="A1369" s="26" t="s">
        <v>635</v>
      </c>
      <c r="B1369" s="23" t="str">
        <f>IFERROR(VLOOKUP(A1369,hoja!$A$2:$E$970,4,FALSE),0)</f>
        <v>CENTRO</v>
      </c>
      <c r="C1369" s="23" t="str">
        <f>IFERROR(VLOOKUP(A1369,hoja!$A$2:$E$1370,5,FALSE),0)</f>
        <v>BOGOTÁ</v>
      </c>
      <c r="D1369" s="23" t="str">
        <f>IFERROR(VLOOKUP(A1369,hoja!A:D,3,FALSE),0)</f>
        <v>0021</v>
      </c>
      <c r="E1369" s="23" t="s">
        <v>723</v>
      </c>
      <c r="F1369" s="23" t="str">
        <f>IFERROR(VLOOKUP(E1369,hoja!$A$2:$E$970,4,FALSE),0)</f>
        <v>COSTA</v>
      </c>
      <c r="G1369" s="23" t="str">
        <f>IFERROR(VLOOKUP(E1369,hoja!$A$2:$E$970,5,FALSE),0)</f>
        <v>SANTA MARTA</v>
      </c>
      <c r="H1369" s="103" t="str">
        <f>IFERROR(VLOOKUP(E1369,hoja!A:C,3,FALSE),0)</f>
        <v>0118</v>
      </c>
      <c r="I1369" s="24" t="str">
        <f t="shared" si="250"/>
        <v>00210118</v>
      </c>
      <c r="J1369" s="23">
        <v>42.9</v>
      </c>
      <c r="K1369" s="23">
        <v>972</v>
      </c>
      <c r="L1369" s="23" t="str">
        <f t="shared" si="260"/>
        <v>NACIONAL</v>
      </c>
      <c r="M1369" s="23" t="s">
        <v>674</v>
      </c>
      <c r="N1369" s="23" t="s">
        <v>624</v>
      </c>
      <c r="O1369" s="23">
        <f t="shared" si="251"/>
        <v>8</v>
      </c>
      <c r="P1369" s="23" t="str">
        <f t="shared" si="252"/>
        <v>00210118La Vega</v>
      </c>
    </row>
    <row r="1370" spans="1:16" ht="14.45" hidden="1">
      <c r="A1370" s="26" t="s">
        <v>635</v>
      </c>
      <c r="B1370" s="23" t="str">
        <f>IFERROR(VLOOKUP(A1370,hoja!$A$2:$E$970,4,FALSE),0)</f>
        <v>CENTRO</v>
      </c>
      <c r="C1370" s="23" t="str">
        <f>IFERROR(VLOOKUP(A1370,hoja!$A$2:$E$1370,5,FALSE),0)</f>
        <v>BOGOTÁ</v>
      </c>
      <c r="D1370" s="23" t="str">
        <f>IFERROR(VLOOKUP(A1370,hoja!A:D,3,FALSE),0)</f>
        <v>0021</v>
      </c>
      <c r="E1370" s="23" t="s">
        <v>666</v>
      </c>
      <c r="F1370" s="23" t="str">
        <f>IFERROR(VLOOKUP(E1370,hoja!$A$2:$E$970,4,FALSE),0)</f>
        <v>COSTA</v>
      </c>
      <c r="G1370" s="23" t="str">
        <f>IFERROR(VLOOKUP(E1370,hoja!$A$2:$E$970,5,FALSE),0)</f>
        <v>SINCELEJO</v>
      </c>
      <c r="H1370" s="103" t="str">
        <f>IFERROR(VLOOKUP(E1370,hoja!A:C,3,FALSE),0)</f>
        <v>0382</v>
      </c>
      <c r="I1370" s="24" t="str">
        <f t="shared" si="250"/>
        <v>00210382</v>
      </c>
      <c r="J1370" s="23">
        <v>49.599999999976717</v>
      </c>
      <c r="K1370" s="23">
        <v>872</v>
      </c>
      <c r="L1370" s="23" t="str">
        <f t="shared" si="260"/>
        <v>NACIONAL</v>
      </c>
      <c r="M1370" s="23" t="s">
        <v>623</v>
      </c>
      <c r="N1370" s="23" t="s">
        <v>624</v>
      </c>
      <c r="O1370" s="23">
        <f t="shared" si="251"/>
        <v>8</v>
      </c>
      <c r="P1370" s="23" t="str">
        <f t="shared" si="252"/>
        <v>00210382Facatativa</v>
      </c>
    </row>
    <row r="1371" spans="1:16" ht="14.45" hidden="1">
      <c r="A1371" s="26" t="s">
        <v>635</v>
      </c>
      <c r="B1371" s="23" t="str">
        <f>IFERROR(VLOOKUP(A1371,hoja!$A$2:$E$970,4,FALSE),0)</f>
        <v>CENTRO</v>
      </c>
      <c r="C1371" s="23" t="str">
        <f>IFERROR(VLOOKUP(A1371,hoja!$A$2:$E$1370,5,FALSE),0)</f>
        <v>BOGOTÁ</v>
      </c>
      <c r="D1371" s="23" t="str">
        <f>IFERROR(VLOOKUP(A1371,hoja!A:D,3,FALSE),0)</f>
        <v>0021</v>
      </c>
      <c r="E1371" s="23" t="s">
        <v>726</v>
      </c>
      <c r="F1371" s="23" t="str">
        <f>IFERROR(VLOOKUP(E1371,hoja!$A$2:$E$970,4,FALSE),0)</f>
        <v>OCCIDENTE</v>
      </c>
      <c r="G1371" s="23" t="str">
        <f>IFERROR(VLOOKUP(E1371,hoja!$A$2:$E$970,5,FALSE),0)</f>
        <v>TUMACO</v>
      </c>
      <c r="H1371" s="103" t="str">
        <f>IFERROR(VLOOKUP(E1371,hoja!A:C,3,FALSE),0)</f>
        <v>0396</v>
      </c>
      <c r="I1371" s="24" t="str">
        <f t="shared" si="250"/>
        <v>00210396</v>
      </c>
      <c r="K1371" s="23">
        <v>1138</v>
      </c>
      <c r="L1371" s="23" t="str">
        <f t="shared" si="260"/>
        <v>NACIONAL</v>
      </c>
      <c r="M1371" s="23" t="s">
        <v>618</v>
      </c>
      <c r="N1371" s="23" t="str" cm="1">
        <f t="array" ref="N1371">IFERROR(IF(M1371="Principal","LES_ACTIVE",LES_INACTIVE),0)</f>
        <v>LES_ACTIVE</v>
      </c>
      <c r="O1371" s="23">
        <f t="shared" si="251"/>
        <v>6</v>
      </c>
      <c r="P1371" s="23" t="str">
        <f t="shared" si="252"/>
        <v>00210396Principal</v>
      </c>
    </row>
    <row r="1372" spans="1:16" ht="14.45" hidden="1">
      <c r="A1372" s="26" t="s">
        <v>635</v>
      </c>
      <c r="B1372" s="23" t="str">
        <f>IFERROR(VLOOKUP(A1372,hoja!$A$2:$E$970,4,FALSE),0)</f>
        <v>CENTRO</v>
      </c>
      <c r="C1372" s="23" t="str">
        <f>IFERROR(VLOOKUP(A1372,hoja!$A$2:$E$1370,5,FALSE),0)</f>
        <v>BOGOTÁ</v>
      </c>
      <c r="D1372" s="23" t="str">
        <f>IFERROR(VLOOKUP(A1372,hoja!A:D,3,FALSE),0)</f>
        <v>0021</v>
      </c>
      <c r="E1372" s="23" t="s">
        <v>727</v>
      </c>
      <c r="F1372" s="23" t="str">
        <f>IFERROR(VLOOKUP(E1372,hoja!$A$2:$E$970,4,FALSE),0)</f>
        <v>CENTRO</v>
      </c>
      <c r="G1372" s="23" t="str">
        <f>IFERROR(VLOOKUP(E1372,hoja!$A$2:$E$970,5,FALSE),0)</f>
        <v>TUNJA</v>
      </c>
      <c r="H1372" s="103" t="str">
        <f>IFERROR(VLOOKUP(E1372,hoja!A:C,3,FALSE),0)</f>
        <v>0443</v>
      </c>
      <c r="I1372" s="24" t="str">
        <f t="shared" si="250"/>
        <v>00210443</v>
      </c>
      <c r="J1372" s="23">
        <v>5.1940277777030133</v>
      </c>
      <c r="K1372" s="23">
        <v>157.2585</v>
      </c>
      <c r="L1372" s="23" t="str">
        <f t="shared" si="259"/>
        <v>REGIONAL</v>
      </c>
      <c r="M1372" s="23" t="s">
        <v>618</v>
      </c>
      <c r="N1372" s="23" t="str" cm="1">
        <f t="array" ref="N1372">IFERROR(IF(M1372="Principal","LES_ACTIVE",LES_INACTIVE),0)</f>
        <v>LES_ACTIVE</v>
      </c>
      <c r="O1372" s="23">
        <f t="shared" si="251"/>
        <v>25</v>
      </c>
      <c r="P1372" s="23" t="str">
        <f t="shared" si="252"/>
        <v>00210443Principal</v>
      </c>
    </row>
    <row r="1373" spans="1:16" ht="14.45" hidden="1">
      <c r="A1373" s="26" t="s">
        <v>635</v>
      </c>
      <c r="B1373" s="23" t="str">
        <f>IFERROR(VLOOKUP(A1373,hoja!$A$2:$E$970,4,FALSE),0)</f>
        <v>CENTRO</v>
      </c>
      <c r="C1373" s="23" t="str">
        <f>IFERROR(VLOOKUP(A1373,hoja!$A$2:$E$1370,5,FALSE),0)</f>
        <v>BOGOTÁ</v>
      </c>
      <c r="D1373" s="23" t="str">
        <f>IFERROR(VLOOKUP(A1373,hoja!A:D,3,FALSE),0)</f>
        <v>0021</v>
      </c>
      <c r="E1373" s="23" t="s">
        <v>728</v>
      </c>
      <c r="F1373" s="23" t="str">
        <f>IFERROR(VLOOKUP(E1373,hoja!$A$2:$E$970,4,FALSE),0)</f>
        <v>CENTRO</v>
      </c>
      <c r="G1373" s="23" t="str">
        <f>IFERROR(VLOOKUP(E1373,hoja!$A$2:$E$970,5,FALSE),0)</f>
        <v>VILLETA</v>
      </c>
      <c r="H1373" s="103" t="str">
        <f>IFERROR(VLOOKUP(E1373,hoja!A:C,3,FALSE),0)</f>
        <v>0025</v>
      </c>
      <c r="I1373" s="24" t="str">
        <f t="shared" si="250"/>
        <v>00210025</v>
      </c>
      <c r="J1373" s="23">
        <v>3.6168055555899628</v>
      </c>
      <c r="K1373" s="23">
        <v>103.282</v>
      </c>
      <c r="L1373" s="23" t="s">
        <v>833</v>
      </c>
      <c r="M1373" s="23" t="s">
        <v>623</v>
      </c>
      <c r="N1373" s="23" t="s">
        <v>624</v>
      </c>
      <c r="O1373" s="23">
        <f t="shared" si="251"/>
        <v>25</v>
      </c>
      <c r="P1373" s="23" t="str">
        <f t="shared" si="252"/>
        <v>00210025Facatativa</v>
      </c>
    </row>
    <row r="1374" spans="1:16" ht="14.45" hidden="1">
      <c r="A1374" s="26" t="s">
        <v>635</v>
      </c>
      <c r="B1374" s="23" t="str">
        <f>IFERROR(VLOOKUP(A1374,hoja!$A$2:$E$970,4,FALSE),0)</f>
        <v>CENTRO</v>
      </c>
      <c r="C1374" s="23" t="str">
        <f>IFERROR(VLOOKUP(A1374,hoja!$A$2:$E$1370,5,FALSE),0)</f>
        <v>BOGOTÁ</v>
      </c>
      <c r="D1374" s="23" t="str">
        <f>IFERROR(VLOOKUP(A1374,hoja!A:D,3,FALSE),0)</f>
        <v>0021</v>
      </c>
      <c r="E1374" s="23" t="s">
        <v>729</v>
      </c>
      <c r="F1374" s="23" t="str">
        <f>IFERROR(VLOOKUP(E1374,hoja!$A$2:$E$970,4,FALSE),0)</f>
        <v>SANTANDER</v>
      </c>
      <c r="G1374" s="23" t="str">
        <f>IFERROR(VLOOKUP(E1374,hoja!$A$2:$E$970,5,FALSE),0)</f>
        <v>YOPAL</v>
      </c>
      <c r="H1374" s="103" t="str">
        <f>IFERROR(VLOOKUP(E1374,hoja!A:C,3,FALSE),0)</f>
        <v>0442</v>
      </c>
      <c r="I1374" s="24" t="str">
        <f t="shared" si="250"/>
        <v>00210442</v>
      </c>
      <c r="J1374" s="23">
        <v>20.049999999871943</v>
      </c>
      <c r="K1374" s="23">
        <v>380.786</v>
      </c>
      <c r="L1374" s="23" t="str">
        <f>IF(B1374=F1374,"REGIONAL","NACIONAL")</f>
        <v>NACIONAL</v>
      </c>
      <c r="M1374" s="23" t="s">
        <v>618</v>
      </c>
      <c r="N1374" s="23" t="str" cm="1">
        <f t="array" ref="N1374">IFERROR(IF(M1374="Principal","LES_ACTIVE",LES_INACTIVE),0)</f>
        <v>LES_ACTIVE</v>
      </c>
      <c r="O1374" s="23">
        <f t="shared" si="251"/>
        <v>16</v>
      </c>
      <c r="P1374" s="23" t="str">
        <f t="shared" si="252"/>
        <v>00210442Principal</v>
      </c>
    </row>
    <row r="1375" spans="1:16" ht="14.45" hidden="1">
      <c r="A1375" s="26" t="s">
        <v>635</v>
      </c>
      <c r="B1375" s="23" t="str">
        <f>IFERROR(VLOOKUP(A1375,hoja!$A$2:$E$970,4,FALSE),0)</f>
        <v>CENTRO</v>
      </c>
      <c r="C1375" s="23" t="str">
        <f>IFERROR(VLOOKUP(A1375,hoja!$A$2:$E$1370,5,FALSE),0)</f>
        <v>BOGOTÁ</v>
      </c>
      <c r="D1375" s="23" t="str">
        <f>IFERROR(VLOOKUP(A1375,hoja!A:D,3,FALSE),0)</f>
        <v>0021</v>
      </c>
      <c r="E1375" s="23" t="s">
        <v>629</v>
      </c>
      <c r="F1375" s="23" t="str">
        <f>IFERROR(VLOOKUP(E1375,hoja!$A$2:$E$970,4,FALSE),0)</f>
        <v>CENTRO</v>
      </c>
      <c r="G1375" s="23" t="str">
        <f>IFERROR(VLOOKUP(E1375,hoja!$A$2:$E$970,5,FALSE),0)</f>
        <v>ZIPAQUIRÁ</v>
      </c>
      <c r="H1375" s="103" t="str">
        <f>IFERROR(VLOOKUP(E1375,hoja!A:C,3,FALSE),0)</f>
        <v>0032</v>
      </c>
      <c r="I1375" s="24" t="str">
        <f t="shared" si="250"/>
        <v>00210032</v>
      </c>
      <c r="J1375" s="23">
        <v>2.4666666666744277</v>
      </c>
      <c r="K1375" s="23">
        <v>63.960999999999999</v>
      </c>
      <c r="L1375" s="23" t="s">
        <v>833</v>
      </c>
      <c r="M1375" s="23" t="s">
        <v>618</v>
      </c>
      <c r="N1375" s="23" t="str" cm="1">
        <f t="array" ref="N1375">IFERROR(IF(M1375="Principal","LES_ACTIVE",LES_INACTIVE),0)</f>
        <v>LES_ACTIVE</v>
      </c>
      <c r="O1375" s="23">
        <f t="shared" si="251"/>
        <v>25</v>
      </c>
      <c r="P1375" s="23" t="str">
        <f t="shared" si="252"/>
        <v>00210032Principal</v>
      </c>
    </row>
    <row r="1376" spans="1:16" ht="14.45" hidden="1">
      <c r="A1376" s="26" t="s">
        <v>635</v>
      </c>
      <c r="B1376" s="23" t="str">
        <f>IFERROR(VLOOKUP(A1376,hoja!$A$2:$E$970,4,FALSE),0)</f>
        <v>CENTRO</v>
      </c>
      <c r="C1376" s="23" t="str">
        <f>IFERROR(VLOOKUP(A1376,hoja!$A$2:$E$1370,5,FALSE),0)</f>
        <v>BOGOTÁ</v>
      </c>
      <c r="D1376" s="23" t="str">
        <f>IFERROR(VLOOKUP(A1376,hoja!A:D,3,FALSE),0)</f>
        <v>0021</v>
      </c>
      <c r="E1376" s="23" t="s">
        <v>630</v>
      </c>
      <c r="F1376" s="23" t="str">
        <f>IFERROR(VLOOKUP(E1376,hoja!$A$2:$E$970,4,FALSE),0)</f>
        <v>CENTRO</v>
      </c>
      <c r="G1376" s="23" t="str">
        <f>IFERROR(VLOOKUP(E1376,hoja!$A$2:$E$970,5,FALSE),0)</f>
        <v>SESQUILÉ</v>
      </c>
      <c r="H1376" s="103" t="str">
        <f>IFERROR(VLOOKUP(E1376,hoja!A:C,3,FALSE),0)</f>
        <v>1501</v>
      </c>
      <c r="I1376" s="24" t="str">
        <f t="shared" si="250"/>
        <v>00211501</v>
      </c>
      <c r="J1376" s="23">
        <v>1.8166666666511446</v>
      </c>
      <c r="K1376" s="23">
        <v>62.719000000000001</v>
      </c>
      <c r="L1376" s="23" t="str">
        <f t="shared" ref="L1376" si="262">IF(B1376=F1376,"REGIONAL","NACIONAL")</f>
        <v>REGIONAL</v>
      </c>
      <c r="M1376" s="23" t="s">
        <v>618</v>
      </c>
      <c r="N1376" s="23" t="str" cm="1">
        <f t="array" ref="N1376">IFERROR(IF(M1376="Principal","LES_ACTIVE",LES_INACTIVE),0)</f>
        <v>LES_ACTIVE</v>
      </c>
      <c r="O1376" s="23">
        <f t="shared" si="251"/>
        <v>25</v>
      </c>
      <c r="P1376" s="23" t="str">
        <f t="shared" si="252"/>
        <v>00211501Principal</v>
      </c>
    </row>
    <row r="1377" spans="1:16" ht="14.45" hidden="1">
      <c r="A1377" s="26" t="s">
        <v>635</v>
      </c>
      <c r="B1377" s="23" t="str">
        <f>IFERROR(VLOOKUP(A1377,hoja!$A$2:$E$970,4,FALSE),0)</f>
        <v>CENTRO</v>
      </c>
      <c r="C1377" s="23" t="str">
        <f>IFERROR(VLOOKUP(A1377,hoja!$A$2:$E$1370,5,FALSE),0)</f>
        <v>BOGOTÁ</v>
      </c>
      <c r="D1377" s="23" t="str">
        <f>IFERROR(VLOOKUP(A1377,hoja!A:D,3,FALSE),0)</f>
        <v>0021</v>
      </c>
      <c r="E1377" s="23" t="s">
        <v>821</v>
      </c>
      <c r="F1377" s="23" t="str">
        <f>IFERROR(VLOOKUP(E1377,hoja!$A$2:$E$970,4,FALSE),0)</f>
        <v>CENTRO</v>
      </c>
      <c r="G1377" s="23" t="str">
        <f>IFERROR(VLOOKUP(E1377,hoja!$A$2:$E$970,5,FALSE),0)</f>
        <v>BOGOTÁ</v>
      </c>
      <c r="H1377" s="103" t="str">
        <f>IFERROR(VLOOKUP(E1377,hoja!A:C,3,FALSE),0)</f>
        <v>10217</v>
      </c>
      <c r="I1377" s="24" t="str">
        <f t="shared" si="250"/>
        <v>002110217</v>
      </c>
      <c r="J1377" s="23">
        <v>85</v>
      </c>
      <c r="K1377" s="23">
        <v>30</v>
      </c>
      <c r="L1377" s="23" t="str">
        <f t="shared" ref="L1377:L1380" si="263">IF(B1377=F1377,"REGIONAL","NACIONAL")</f>
        <v>REGIONAL</v>
      </c>
      <c r="M1377" s="23" t="s">
        <v>618</v>
      </c>
      <c r="N1377" s="23" t="str" cm="1">
        <f t="array" ref="N1377">IFERROR(IF(M1377="Principal","LES_ACTIVE",LES_INACTIVE),0)</f>
        <v>LES_ACTIVE</v>
      </c>
      <c r="O1377" s="23">
        <f t="shared" si="251"/>
        <v>25</v>
      </c>
      <c r="P1377" s="23" t="str">
        <f t="shared" si="252"/>
        <v>002110217Principal</v>
      </c>
    </row>
    <row r="1378" spans="1:16" ht="14.45" hidden="1">
      <c r="A1378" s="26" t="s">
        <v>635</v>
      </c>
      <c r="B1378" s="23" t="str">
        <f>IFERROR(VLOOKUP(A1378,hoja!$A$2:$E$970,4,FALSE),0)</f>
        <v>CENTRO</v>
      </c>
      <c r="C1378" s="23" t="str">
        <f>IFERROR(VLOOKUP(A1378,hoja!$A$2:$E$1370,5,FALSE),0)</f>
        <v>BOGOTÁ</v>
      </c>
      <c r="D1378" s="23" t="str">
        <f>IFERROR(VLOOKUP(A1378,hoja!A:D,3,FALSE),0)</f>
        <v>0021</v>
      </c>
      <c r="E1378" s="23" t="s">
        <v>831</v>
      </c>
      <c r="F1378" s="23" t="str">
        <f>IFERROR(VLOOKUP(E1378,hoja!$A$2:$E$970,4,FALSE),0)</f>
        <v>CENTRO</v>
      </c>
      <c r="G1378" s="23" t="str">
        <f>IFERROR(VLOOKUP(E1378,hoja!$A$2:$E$970,5,FALSE),0)</f>
        <v>FONTIBON</v>
      </c>
      <c r="H1378" s="103" t="str">
        <f>IFERROR(VLOOKUP(E1378,hoja!A:C,3,FALSE),0)</f>
        <v>60008</v>
      </c>
      <c r="I1378" s="24" t="str">
        <f t="shared" si="250"/>
        <v>002160008</v>
      </c>
      <c r="J1378" s="23">
        <v>39</v>
      </c>
      <c r="K1378" s="23">
        <v>13.8</v>
      </c>
      <c r="L1378" s="23" t="str">
        <f t="shared" si="263"/>
        <v>REGIONAL</v>
      </c>
      <c r="M1378" s="23" t="s">
        <v>618</v>
      </c>
      <c r="N1378" s="23" t="str" cm="1">
        <f t="array" ref="N1378">IFERROR(IF(M1378="Principal","LES_ACTIVE",LES_INACTIVE),0)</f>
        <v>LES_ACTIVE</v>
      </c>
      <c r="O1378" s="23">
        <f t="shared" si="251"/>
        <v>25</v>
      </c>
      <c r="P1378" s="23" t="str">
        <f t="shared" si="252"/>
        <v>002160008Principal</v>
      </c>
    </row>
    <row r="1379" spans="1:16" ht="14.45" hidden="1">
      <c r="A1379" s="26" t="s">
        <v>635</v>
      </c>
      <c r="B1379" s="23" t="str">
        <f>IFERROR(VLOOKUP(A1379,hoja!$A$2:$E$970,4,FALSE),0)</f>
        <v>CENTRO</v>
      </c>
      <c r="C1379" s="23" t="str">
        <f>IFERROR(VLOOKUP(A1379,hoja!$A$2:$E$1370,5,FALSE),0)</f>
        <v>BOGOTÁ</v>
      </c>
      <c r="D1379" s="23" t="str">
        <f>IFERROR(VLOOKUP(A1379,hoja!A:D,3,FALSE),0)</f>
        <v>0021</v>
      </c>
      <c r="E1379" s="23" t="s">
        <v>194</v>
      </c>
      <c r="F1379" s="23" t="str">
        <f>IFERROR(VLOOKUP(E1379,hoja!$A$2:$E$970,4,FALSE),0)</f>
        <v>CENTRO</v>
      </c>
      <c r="G1379" s="23" t="str">
        <f>IFERROR(VLOOKUP(E1379,hoja!$A$2:$E$970,5,FALSE),0)</f>
        <v>BOGOTÁ</v>
      </c>
      <c r="H1379" s="103" t="str">
        <f>IFERROR(VLOOKUP(E1379,hoja!A:C,3,FALSE),0)</f>
        <v>2067</v>
      </c>
      <c r="I1379" s="24" t="str">
        <f t="shared" si="250"/>
        <v>00212067</v>
      </c>
      <c r="J1379" s="23">
        <v>651</v>
      </c>
      <c r="K1379" s="23">
        <v>22.8</v>
      </c>
      <c r="L1379" s="23" t="str">
        <f t="shared" si="263"/>
        <v>REGIONAL</v>
      </c>
      <c r="M1379" s="23" t="s">
        <v>618</v>
      </c>
      <c r="N1379" s="23" t="str" cm="1">
        <f t="array" ref="N1379">IFERROR(IF(M1379="Principal","LES_ACTIVE",LES_INACTIVE),0)</f>
        <v>LES_ACTIVE</v>
      </c>
      <c r="O1379" s="23">
        <f t="shared" si="251"/>
        <v>25</v>
      </c>
      <c r="P1379" s="23" t="str">
        <f t="shared" si="252"/>
        <v>00212067Principal</v>
      </c>
    </row>
    <row r="1380" spans="1:16" ht="14.45" hidden="1">
      <c r="A1380" s="26" t="s">
        <v>635</v>
      </c>
      <c r="B1380" s="23" t="str">
        <f>IFERROR(VLOOKUP(A1380,hoja!$A$2:$E$970,4,FALSE),0)</f>
        <v>CENTRO</v>
      </c>
      <c r="C1380" s="23" t="str">
        <f>IFERROR(VLOOKUP(A1380,hoja!$A$2:$E$1370,5,FALSE),0)</f>
        <v>BOGOTÁ</v>
      </c>
      <c r="D1380" s="23" t="str">
        <f>IFERROR(VLOOKUP(A1380,hoja!A:D,3,FALSE),0)</f>
        <v>0021</v>
      </c>
      <c r="E1380" s="23" t="s">
        <v>784</v>
      </c>
      <c r="F1380" s="23" t="str">
        <f>IFERROR(VLOOKUP(E1380,hoja!$A$2:$E$970,4,FALSE),0)</f>
        <v>CENTRO</v>
      </c>
      <c r="G1380" s="23" t="str">
        <f>IFERROR(VLOOKUP(E1380,hoja!$A$2:$E$970,5,FALSE),0)</f>
        <v>GACHANCIPA</v>
      </c>
      <c r="H1380" s="103" t="str">
        <f>IFERROR(VLOOKUP(E1380,hoja!A:C,3,FALSE),0)</f>
        <v>60010</v>
      </c>
      <c r="I1380" s="24" t="str">
        <f t="shared" si="250"/>
        <v>002160010</v>
      </c>
      <c r="J1380" s="23">
        <v>1.585</v>
      </c>
      <c r="K1380" s="23">
        <v>55.5</v>
      </c>
      <c r="L1380" s="23" t="str">
        <f t="shared" si="263"/>
        <v>REGIONAL</v>
      </c>
      <c r="M1380" s="23" t="s">
        <v>618</v>
      </c>
      <c r="N1380" s="23" t="str" cm="1">
        <f t="array" ref="N1380">IFERROR(IF(M1380="Principal","LES_ACTIVE",LES_INACTIVE),0)</f>
        <v>LES_ACTIVE</v>
      </c>
      <c r="O1380" s="23">
        <f t="shared" si="251"/>
        <v>25</v>
      </c>
      <c r="P1380" s="23" t="str">
        <f t="shared" si="252"/>
        <v>002160010Principal</v>
      </c>
    </row>
    <row r="1381" spans="1:16" ht="14.45" hidden="1">
      <c r="A1381" s="26" t="s">
        <v>635</v>
      </c>
      <c r="B1381" s="23" t="str">
        <f>IFERROR(VLOOKUP(A1381,hoja!$A$2:$E$970,4,FALSE),0)</f>
        <v>CENTRO</v>
      </c>
      <c r="C1381" s="23" t="str">
        <f>IFERROR(VLOOKUP(A1381,hoja!$A$2:$E$1370,5,FALSE),0)</f>
        <v>BOGOTÁ</v>
      </c>
      <c r="D1381" s="23" t="str">
        <f>IFERROR(VLOOKUP(A1381,hoja!A:D,3,FALSE),0)</f>
        <v>0021</v>
      </c>
      <c r="E1381" s="23" t="s">
        <v>751</v>
      </c>
      <c r="F1381" s="23" t="str">
        <f>IFERROR(VLOOKUP(E1381,hoja!$A$2:$E$970,4,FALSE),0)</f>
        <v>CENTRO</v>
      </c>
      <c r="G1381" s="23" t="str">
        <f>IFERROR(VLOOKUP(E1381,hoja!$A$2:$E$970,5,FALSE),0)</f>
        <v>BOGOTÁ</v>
      </c>
      <c r="H1381" s="103" t="str">
        <f>IFERROR(VLOOKUP(E1381,hoja!A:C,3,FALSE),0)</f>
        <v>0002A</v>
      </c>
      <c r="I1381" s="24" t="str">
        <f t="shared" si="250"/>
        <v>00210002A</v>
      </c>
      <c r="J1381" s="23">
        <v>0.19999999995343387</v>
      </c>
      <c r="K1381" s="23">
        <v>3</v>
      </c>
      <c r="L1381" s="23" t="s">
        <v>833</v>
      </c>
      <c r="M1381" s="23" t="s">
        <v>618</v>
      </c>
      <c r="N1381" s="23" t="str" cm="1">
        <f t="array" ref="N1381">IFERROR(IF(M1381="Principal","LES_ACTIVE",LES_INACTIVE),0)</f>
        <v>LES_ACTIVE</v>
      </c>
      <c r="O1381" s="23">
        <f t="shared" si="251"/>
        <v>25</v>
      </c>
      <c r="P1381" s="23" t="str">
        <f t="shared" si="252"/>
        <v>00210002APrincipal</v>
      </c>
    </row>
    <row r="1382" spans="1:16" ht="14.45" hidden="1">
      <c r="A1382" s="26" t="s">
        <v>635</v>
      </c>
      <c r="B1382" s="23" t="str">
        <f>IFERROR(VLOOKUP(A1382,hoja!$A$2:$E$970,4,FALSE),0)</f>
        <v>CENTRO</v>
      </c>
      <c r="C1382" s="23" t="str">
        <f>IFERROR(VLOOKUP(A1382,hoja!$A$2:$E$1370,5,FALSE),0)</f>
        <v>BOGOTÁ</v>
      </c>
      <c r="D1382" s="23" t="str">
        <f>IFERROR(VLOOKUP(A1382,hoja!A:D,3,FALSE),0)</f>
        <v>0021</v>
      </c>
      <c r="E1382" s="23" t="s">
        <v>633</v>
      </c>
      <c r="F1382" s="23" t="str">
        <f>IFERROR(VLOOKUP(E1382,hoja!$A$2:$E$970,4,FALSE),0)</f>
        <v>CENTRO</v>
      </c>
      <c r="G1382" s="23" t="str">
        <f>IFERROR(VLOOKUP(E1382,hoja!$A$2:$E$970,5,FALSE),0)</f>
        <v>BOGOTÁ</v>
      </c>
      <c r="H1382" s="103" t="str">
        <f>IFERROR(VLOOKUP(E1382,hoja!A:C,3,FALSE),0)</f>
        <v>0002</v>
      </c>
      <c r="I1382" s="24" t="str">
        <f t="shared" si="250"/>
        <v>00210002</v>
      </c>
      <c r="J1382" s="23">
        <v>0.16666666668606922</v>
      </c>
      <c r="K1382" s="23">
        <v>2.7004999999999999</v>
      </c>
      <c r="L1382" s="23" t="s">
        <v>833</v>
      </c>
      <c r="M1382" s="23" t="s">
        <v>618</v>
      </c>
      <c r="N1382" s="23" t="str" cm="1">
        <f t="array" ref="N1382">IFERROR(IF(M1382="Principal","LES_ACTIVE",LES_INACTIVE),0)</f>
        <v>LES_ACTIVE</v>
      </c>
      <c r="O1382" s="23">
        <f t="shared" si="251"/>
        <v>25</v>
      </c>
      <c r="P1382" s="23" t="str">
        <f t="shared" si="252"/>
        <v>00210002Principal</v>
      </c>
    </row>
    <row r="1383" spans="1:16" ht="14.45" hidden="1">
      <c r="A1383" s="26" t="s">
        <v>635</v>
      </c>
      <c r="B1383" s="23" t="str">
        <f>IFERROR(VLOOKUP(A1383,hoja!$A$2:$E$970,4,FALSE),0)</f>
        <v>CENTRO</v>
      </c>
      <c r="C1383" s="23" t="str">
        <f>IFERROR(VLOOKUP(A1383,hoja!$A$2:$E$1370,5,FALSE),0)</f>
        <v>BOGOTÁ</v>
      </c>
      <c r="D1383" s="23" t="str">
        <f>IFERROR(VLOOKUP(A1383,hoja!A:D,3,FALSE),0)</f>
        <v>0021</v>
      </c>
      <c r="E1383" s="23" t="s">
        <v>634</v>
      </c>
      <c r="F1383" s="23" t="str">
        <f>IFERROR(VLOOKUP(E1383,hoja!$A$2:$E$970,4,FALSE),0)</f>
        <v>CENTRO</v>
      </c>
      <c r="G1383" s="23" t="str">
        <f>IFERROR(VLOOKUP(E1383,hoja!$A$2:$E$970,5,FALSE),0)</f>
        <v>BOGOTÁ</v>
      </c>
      <c r="H1383" s="103" t="str">
        <f>IFERROR(VLOOKUP(E1383,hoja!A:C,3,FALSE),0)</f>
        <v>0011</v>
      </c>
      <c r="I1383" s="24" t="str">
        <f t="shared" si="250"/>
        <v>00210011</v>
      </c>
      <c r="J1383" s="23">
        <v>0.34999999991850927</v>
      </c>
      <c r="K1383" s="23">
        <v>7.0919999999999996</v>
      </c>
      <c r="L1383" s="23" t="s">
        <v>833</v>
      </c>
      <c r="M1383" s="23" t="s">
        <v>618</v>
      </c>
      <c r="N1383" s="23" t="str" cm="1">
        <f t="array" ref="N1383">IFERROR(IF(M1383="Principal","LES_ACTIVE",LES_INACTIVE),0)</f>
        <v>LES_ACTIVE</v>
      </c>
      <c r="O1383" s="23">
        <f t="shared" si="251"/>
        <v>25</v>
      </c>
      <c r="P1383" s="23" t="str">
        <f t="shared" si="252"/>
        <v>00210011Principal</v>
      </c>
    </row>
    <row r="1384" spans="1:16" ht="14.45" hidden="1">
      <c r="A1384" s="26" t="s">
        <v>635</v>
      </c>
      <c r="B1384" s="23" t="str">
        <f>IFERROR(VLOOKUP(A1384,hoja!$A$2:$E$970,4,FALSE),0)</f>
        <v>CENTRO</v>
      </c>
      <c r="C1384" s="23" t="str">
        <f>IFERROR(VLOOKUP(A1384,hoja!$A$2:$E$1370,5,FALSE),0)</f>
        <v>BOGOTÁ</v>
      </c>
      <c r="D1384" s="23" t="str">
        <f>IFERROR(VLOOKUP(A1384,hoja!A:D,3,FALSE),0)</f>
        <v>0021</v>
      </c>
      <c r="E1384" s="23" t="s">
        <v>686</v>
      </c>
      <c r="F1384" s="23" t="str">
        <f>IFERROR(VLOOKUP(E1384,hoja!$A$2:$E$970,4,FALSE),0)</f>
        <v>SANTANDER</v>
      </c>
      <c r="G1384" s="23" t="str">
        <f>IFERROR(VLOOKUP(E1384,hoja!$A$2:$E$970,5,FALSE),0)</f>
        <v>BARRANCABERMEJA</v>
      </c>
      <c r="H1384" s="103" t="str">
        <f>IFERROR(VLOOKUP(E1384,hoja!A:C,3,FALSE),0)</f>
        <v>0424</v>
      </c>
      <c r="I1384" s="24" t="str">
        <f t="shared" si="250"/>
        <v>00210424</v>
      </c>
      <c r="J1384" s="23">
        <v>23.849999999947613</v>
      </c>
      <c r="K1384" s="23">
        <v>439.24099999999999</v>
      </c>
      <c r="L1384" s="23" t="str">
        <f>IF(B1384=F1384,"REGIONAL","NACIONAL")</f>
        <v>NACIONAL</v>
      </c>
      <c r="M1384" s="23" t="s">
        <v>623</v>
      </c>
      <c r="N1384" s="23" t="s">
        <v>624</v>
      </c>
      <c r="O1384" s="23">
        <f t="shared" si="251"/>
        <v>16</v>
      </c>
      <c r="P1384" s="23" t="str">
        <f t="shared" si="252"/>
        <v>00210424Facatativa</v>
      </c>
    </row>
    <row r="1385" spans="1:16" ht="14.45" hidden="1">
      <c r="A1385" s="26" t="s">
        <v>635</v>
      </c>
      <c r="B1385" s="23" t="str">
        <f>IFERROR(VLOOKUP(A1385,hoja!$A$2:$E$970,4,FALSE),0)</f>
        <v>CENTRO</v>
      </c>
      <c r="C1385" s="23" t="str">
        <f>IFERROR(VLOOKUP(A1385,hoja!$A$2:$E$1370,5,FALSE),0)</f>
        <v>BOGOTÁ</v>
      </c>
      <c r="D1385" s="23" t="str">
        <f>IFERROR(VLOOKUP(A1385,hoja!A:D,3,FALSE),0)</f>
        <v>0021</v>
      </c>
      <c r="E1385" s="23" t="s">
        <v>635</v>
      </c>
      <c r="F1385" s="23" t="str">
        <f>IFERROR(VLOOKUP(E1385,hoja!$A$2:$E$970,4,FALSE),0)</f>
        <v>CENTRO</v>
      </c>
      <c r="G1385" s="23" t="str">
        <f>IFERROR(VLOOKUP(E1385,hoja!$A$2:$E$970,5,FALSE),0)</f>
        <v>BOGOTÁ</v>
      </c>
      <c r="H1385" s="103" t="str">
        <f>IFERROR(VLOOKUP(E1385,hoja!A:C,3,FALSE),0)</f>
        <v>0021</v>
      </c>
      <c r="I1385" s="24" t="str">
        <f t="shared" si="250"/>
        <v>00210021</v>
      </c>
      <c r="J1385" s="23">
        <v>0.6113888889667578</v>
      </c>
      <c r="K1385" s="23">
        <v>9.1679999999999993</v>
      </c>
      <c r="L1385" s="23" t="s">
        <v>752</v>
      </c>
      <c r="M1385" s="23" t="s">
        <v>618</v>
      </c>
      <c r="N1385" s="23" t="str" cm="1">
        <f t="array" ref="N1385">IFERROR(IF(M1385="Principal","LES_ACTIVE",LES_INACTIVE),0)</f>
        <v>LES_ACTIVE</v>
      </c>
      <c r="O1385" s="23">
        <f t="shared" si="251"/>
        <v>25</v>
      </c>
      <c r="P1385" s="23" t="str">
        <f t="shared" si="252"/>
        <v>00210021Principal</v>
      </c>
    </row>
    <row r="1386" spans="1:16" ht="14.45" hidden="1">
      <c r="A1386" s="26" t="s">
        <v>635</v>
      </c>
      <c r="B1386" s="23" t="str">
        <f>IFERROR(VLOOKUP(A1386,hoja!$A$2:$E$970,4,FALSE),0)</f>
        <v>CENTRO</v>
      </c>
      <c r="C1386" s="23" t="str">
        <f>IFERROR(VLOOKUP(A1386,hoja!$A$2:$E$1370,5,FALSE),0)</f>
        <v>BOGOTÁ</v>
      </c>
      <c r="D1386" s="23" t="str">
        <f>IFERROR(VLOOKUP(A1386,hoja!A:D,3,FALSE),0)</f>
        <v>0021</v>
      </c>
      <c r="E1386" s="23" t="s">
        <v>731</v>
      </c>
      <c r="F1386" s="23" t="str">
        <f>IFERROR(VLOOKUP(E1386,hoja!$A$2:$E$970,4,FALSE),0)</f>
        <v>SANTANDER</v>
      </c>
      <c r="G1386" s="23" t="str">
        <f>IFERROR(VLOOKUP(E1386,hoja!$A$2:$E$970,5,FALSE),0)</f>
        <v>CÚCUTA</v>
      </c>
      <c r="H1386" s="103" t="str">
        <f>IFERROR(VLOOKUP(E1386,hoja!A:C,3,FALSE),0)</f>
        <v>0438</v>
      </c>
      <c r="I1386" s="24" t="str">
        <f t="shared" si="250"/>
        <v>00210438</v>
      </c>
      <c r="J1386" s="23">
        <v>37.825000000011642</v>
      </c>
      <c r="K1386" s="23">
        <v>641.69799999999998</v>
      </c>
      <c r="L1386" s="23" t="str">
        <f>IF(B1386=F1386,"REGIONAL","NACIONAL")</f>
        <v>NACIONAL</v>
      </c>
      <c r="M1386" s="23" t="s">
        <v>618</v>
      </c>
      <c r="N1386" s="23" t="str" cm="1">
        <f t="array" ref="N1386">IFERROR(IF(M1386="Principal","LES_ACTIVE",LES_INACTIVE),0)</f>
        <v>LES_ACTIVE</v>
      </c>
      <c r="O1386" s="23">
        <f t="shared" si="251"/>
        <v>12</v>
      </c>
      <c r="P1386" s="23" t="str">
        <f t="shared" si="252"/>
        <v>00210438Principal</v>
      </c>
    </row>
    <row r="1387" spans="1:16" ht="14.45" hidden="1">
      <c r="A1387" s="26" t="s">
        <v>635</v>
      </c>
      <c r="B1387" s="23" t="str">
        <f>IFERROR(VLOOKUP(A1387,hoja!$A$2:$E$970,4,FALSE),0)</f>
        <v>CENTRO</v>
      </c>
      <c r="C1387" s="23" t="str">
        <f>IFERROR(VLOOKUP(A1387,hoja!$A$2:$E$1370,5,FALSE),0)</f>
        <v>BOGOTÁ</v>
      </c>
      <c r="D1387" s="23" t="str">
        <f>IFERROR(VLOOKUP(A1387,hoja!A:D,3,FALSE),0)</f>
        <v>0021</v>
      </c>
      <c r="E1387" s="23" t="s">
        <v>636</v>
      </c>
      <c r="F1387" s="23" t="str">
        <f>IFERROR(VLOOKUP(E1387,hoja!$A$2:$E$970,4,FALSE),0)</f>
        <v>CENTRO</v>
      </c>
      <c r="G1387" s="23" t="str">
        <f>IFERROR(VLOOKUP(E1387,hoja!$A$2:$E$970,5,FALSE),0)</f>
        <v>DUITAMA</v>
      </c>
      <c r="H1387" s="103" t="str">
        <f>IFERROR(VLOOKUP(E1387,hoja!A:C,3,FALSE),0)</f>
        <v>0441</v>
      </c>
      <c r="I1387" s="24" t="str">
        <f t="shared" ref="I1387:I1450" si="264">D1387&amp;H1387</f>
        <v>00210441</v>
      </c>
      <c r="J1387" s="23">
        <v>6.3166666666511446</v>
      </c>
      <c r="K1387" s="23">
        <v>207.001</v>
      </c>
      <c r="L1387" s="23" t="str">
        <f t="shared" ref="L1387:L1400" si="265">IF(B1387=F1387,"REGIONAL","NACIONAL")</f>
        <v>REGIONAL</v>
      </c>
      <c r="M1387" s="23" t="s">
        <v>618</v>
      </c>
      <c r="N1387" s="23" t="str" cm="1">
        <f t="array" ref="N1387">IFERROR(IF(M1387="Principal","LES_ACTIVE",LES_INACTIVE),0)</f>
        <v>LES_ACTIVE</v>
      </c>
      <c r="O1387" s="23">
        <f t="shared" ref="O1387:O1450" si="266">IF(K1387&lt;=250,25,IF(K1387&lt;=500,16,IF(K1387&lt;=800,12,IF(K1387&lt;=1100,8,IF(K1387&lt;=1400,6,IF(K1387&lt;=1700,5))))))</f>
        <v>25</v>
      </c>
      <c r="P1387" s="23" t="str">
        <f t="shared" si="252"/>
        <v>00210441Principal</v>
      </c>
    </row>
    <row r="1388" spans="1:16" ht="14.45" hidden="1">
      <c r="A1388" s="26" t="s">
        <v>635</v>
      </c>
      <c r="B1388" s="23" t="str">
        <f>IFERROR(VLOOKUP(A1388,hoja!$A$2:$E$970,4,FALSE),0)</f>
        <v>CENTRO</v>
      </c>
      <c r="C1388" s="23" t="str">
        <f>IFERROR(VLOOKUP(A1388,hoja!$A$2:$E$1370,5,FALSE),0)</f>
        <v>BOGOTÁ</v>
      </c>
      <c r="D1388" s="23" t="str">
        <f>IFERROR(VLOOKUP(A1388,hoja!A:D,3,FALSE),0)</f>
        <v>0021</v>
      </c>
      <c r="E1388" s="23" t="s">
        <v>732</v>
      </c>
      <c r="F1388" s="23" t="str">
        <f>IFERROR(VLOOKUP(E1388,hoja!$A$2:$E$970,4,FALSE),0)</f>
        <v>CENTRO</v>
      </c>
      <c r="G1388" s="23" t="str">
        <f>IFERROR(VLOOKUP(E1388,hoja!$A$2:$E$970,5,FALSE),0)</f>
        <v>IBAGUÉ</v>
      </c>
      <c r="H1388" s="103" t="str">
        <f>IFERROR(VLOOKUP(E1388,hoja!A:C,3,FALSE),0)</f>
        <v>0389</v>
      </c>
      <c r="I1388" s="24" t="str">
        <f t="shared" si="264"/>
        <v>00210389</v>
      </c>
      <c r="J1388" s="23">
        <v>6.32499999992433</v>
      </c>
      <c r="K1388" s="23">
        <v>175.15700000000001</v>
      </c>
      <c r="L1388" s="23" t="str">
        <f t="shared" si="265"/>
        <v>REGIONAL</v>
      </c>
      <c r="M1388" s="23" t="s">
        <v>618</v>
      </c>
      <c r="N1388" s="23" t="str" cm="1">
        <f t="array" ref="N1388">IFERROR(IF(M1388="Principal","LES_ACTIVE",LES_INACTIVE),0)</f>
        <v>LES_ACTIVE</v>
      </c>
      <c r="O1388" s="23">
        <f t="shared" si="266"/>
        <v>25</v>
      </c>
      <c r="P1388" s="23" t="str">
        <f t="shared" ref="P1388:P1451" si="267">D1388&amp;H1388&amp;M1388</f>
        <v>00210389Principal</v>
      </c>
    </row>
    <row r="1389" spans="1:16" ht="14.45" hidden="1">
      <c r="A1389" s="26" t="s">
        <v>635</v>
      </c>
      <c r="B1389" s="23" t="str">
        <f>IFERROR(VLOOKUP(A1389,hoja!$A$2:$E$970,4,FALSE),0)</f>
        <v>CENTRO</v>
      </c>
      <c r="C1389" s="23" t="str">
        <f>IFERROR(VLOOKUP(A1389,hoja!$A$2:$E$1370,5,FALSE),0)</f>
        <v>BOGOTÁ</v>
      </c>
      <c r="D1389" s="23" t="str">
        <f>IFERROR(VLOOKUP(A1389,hoja!A:D,3,FALSE),0)</f>
        <v>0021</v>
      </c>
      <c r="E1389" s="23" t="s">
        <v>667</v>
      </c>
      <c r="F1389" s="23" t="str">
        <f>IFERROR(VLOOKUP(E1389,hoja!$A$2:$E$970,4,FALSE),0)</f>
        <v>COSTA</v>
      </c>
      <c r="G1389" s="23" t="str">
        <f>IFERROR(VLOOKUP(E1389,hoja!$A$2:$E$970,5,FALSE),0)</f>
        <v>MONTERÍA</v>
      </c>
      <c r="H1389" s="103" t="str">
        <f>IFERROR(VLOOKUP(E1389,hoja!A:C,3,FALSE),0)</f>
        <v>0381</v>
      </c>
      <c r="I1389" s="24" t="str">
        <f t="shared" si="264"/>
        <v>00210381</v>
      </c>
      <c r="J1389" s="23">
        <v>51.616666666755918</v>
      </c>
      <c r="K1389" s="23">
        <v>829.49</v>
      </c>
      <c r="L1389" s="23" t="str">
        <f>IF(B1389=F1389,"REGIONAL","NACIONAL")</f>
        <v>NACIONAL</v>
      </c>
      <c r="M1389" s="23" t="s">
        <v>623</v>
      </c>
      <c r="N1389" s="23" t="s">
        <v>624</v>
      </c>
      <c r="O1389" s="23">
        <f t="shared" si="266"/>
        <v>8</v>
      </c>
      <c r="P1389" s="23" t="str">
        <f t="shared" si="267"/>
        <v>00210381Facatativa</v>
      </c>
    </row>
    <row r="1390" spans="1:16" ht="14.45" hidden="1">
      <c r="A1390" s="26" t="s">
        <v>635</v>
      </c>
      <c r="B1390" s="23" t="str">
        <f>IFERROR(VLOOKUP(A1390,hoja!$A$2:$E$970,4,FALSE),0)</f>
        <v>CENTRO</v>
      </c>
      <c r="C1390" s="23" t="str">
        <f>IFERROR(VLOOKUP(A1390,hoja!$A$2:$E$1370,5,FALSE),0)</f>
        <v>BOGOTÁ</v>
      </c>
      <c r="D1390" s="23" t="str">
        <f>IFERROR(VLOOKUP(A1390,hoja!A:D,3,FALSE),0)</f>
        <v>0021</v>
      </c>
      <c r="E1390" s="23" t="s">
        <v>667</v>
      </c>
      <c r="F1390" s="23" t="str">
        <f>IFERROR(VLOOKUP(E1390,hoja!$A$2:$E$970,4,FALSE),0)</f>
        <v>COSTA</v>
      </c>
      <c r="G1390" s="23" t="str">
        <f>IFERROR(VLOOKUP(E1390,hoja!$A$2:$E$970,5,FALSE),0)</f>
        <v>MONTERÍA</v>
      </c>
      <c r="H1390" s="103" t="str">
        <f>IFERROR(VLOOKUP(E1390,hoja!A:C,3,FALSE),0)</f>
        <v>0381</v>
      </c>
      <c r="I1390" s="24" t="str">
        <f t="shared" si="264"/>
        <v>00210381</v>
      </c>
      <c r="K1390" s="23">
        <v>826</v>
      </c>
      <c r="L1390" s="23" t="str">
        <f>IF(B1390=F1390,"REGIONAL","NACIONAL")</f>
        <v>NACIONAL</v>
      </c>
      <c r="M1390" s="23" t="s">
        <v>621</v>
      </c>
      <c r="N1390" s="23" t="s">
        <v>624</v>
      </c>
      <c r="O1390" s="23">
        <f t="shared" si="266"/>
        <v>8</v>
      </c>
      <c r="P1390" s="23" t="str">
        <f t="shared" si="267"/>
        <v>00210381La vega</v>
      </c>
    </row>
    <row r="1391" spans="1:16" ht="14.45" hidden="1">
      <c r="A1391" s="26" t="s">
        <v>635</v>
      </c>
      <c r="B1391" s="23" t="str">
        <f>IFERROR(VLOOKUP(A1391,hoja!$A$2:$E$970,4,FALSE),0)</f>
        <v>CENTRO</v>
      </c>
      <c r="C1391" s="23" t="str">
        <f>IFERROR(VLOOKUP(A1391,hoja!$A$2:$E$1370,5,FALSE),0)</f>
        <v>BOGOTÁ</v>
      </c>
      <c r="D1391" s="23" t="str">
        <f>IFERROR(VLOOKUP(A1391,hoja!A:D,3,FALSE),0)</f>
        <v>0021</v>
      </c>
      <c r="E1391" s="23" t="s">
        <v>679</v>
      </c>
      <c r="F1391" s="23" t="str">
        <f>IFERROR(VLOOKUP(E1391,hoja!$A$2:$E$970,4,FALSE),0)</f>
        <v>CENTRO</v>
      </c>
      <c r="G1391" s="23" t="str">
        <f>IFERROR(VLOOKUP(E1391,hoja!$A$2:$E$970,5,FALSE),0)</f>
        <v>NEIVA</v>
      </c>
      <c r="H1391" s="103" t="str">
        <f>IFERROR(VLOOKUP(E1391,hoja!A:C,3,FALSE),0)</f>
        <v>0385</v>
      </c>
      <c r="I1391" s="24" t="str">
        <f t="shared" si="264"/>
        <v>00210385</v>
      </c>
      <c r="J1391" s="23">
        <v>11.133333333302289</v>
      </c>
      <c r="K1391" s="23">
        <v>309.53300000000002</v>
      </c>
      <c r="L1391" s="23" t="str">
        <f t="shared" si="265"/>
        <v>REGIONAL</v>
      </c>
      <c r="M1391" s="23" t="s">
        <v>618</v>
      </c>
      <c r="N1391" s="23" t="str" cm="1">
        <f t="array" ref="N1391">IFERROR(IF(M1391="Principal","LES_ACTIVE",LES_INACTIVE),0)</f>
        <v>LES_ACTIVE</v>
      </c>
      <c r="O1391" s="23">
        <f t="shared" si="266"/>
        <v>16</v>
      </c>
      <c r="P1391" s="23" t="str">
        <f t="shared" si="267"/>
        <v>00210385Principal</v>
      </c>
    </row>
    <row r="1392" spans="1:16" ht="14.45" hidden="1">
      <c r="A1392" s="26" t="s">
        <v>635</v>
      </c>
      <c r="B1392" s="23" t="str">
        <f>IFERROR(VLOOKUP(A1392,hoja!$A$2:$E$970,4,FALSE),0)</f>
        <v>CENTRO</v>
      </c>
      <c r="C1392" s="23" t="str">
        <f>IFERROR(VLOOKUP(A1392,hoja!$A$2:$E$1370,5,FALSE),0)</f>
        <v>BOGOTÁ</v>
      </c>
      <c r="D1392" s="23" t="str">
        <f>IFERROR(VLOOKUP(A1392,hoja!A:D,3,FALSE),0)</f>
        <v>0021</v>
      </c>
      <c r="E1392" s="23" t="s">
        <v>733</v>
      </c>
      <c r="F1392" s="23" t="str">
        <f>IFERROR(VLOOKUP(E1392,hoja!$A$2:$E$970,4,FALSE),0)</f>
        <v>OCCIDENTE</v>
      </c>
      <c r="G1392" s="23" t="str">
        <f>IFERROR(VLOOKUP(E1392,hoja!$A$2:$E$970,5,FALSE),0)</f>
        <v>PASTO</v>
      </c>
      <c r="H1392" s="103" t="str">
        <f>IFERROR(VLOOKUP(E1392,hoja!A:C,3,FALSE),0)</f>
        <v>0395</v>
      </c>
      <c r="I1392" s="24" t="str">
        <f t="shared" si="264"/>
        <v>00210395</v>
      </c>
      <c r="J1392" s="23">
        <v>73.03333333338378</v>
      </c>
      <c r="K1392" s="23">
        <v>833.322</v>
      </c>
      <c r="L1392" s="23" t="str">
        <f>IF(B1392=F1392,"REGIONAL","NACIONAL")</f>
        <v>NACIONAL</v>
      </c>
      <c r="M1392" s="23" t="s">
        <v>618</v>
      </c>
      <c r="N1392" s="23" t="str" cm="1">
        <f t="array" ref="N1392">IFERROR(IF(M1392="Principal","LES_ACTIVE",LES_INACTIVE),0)</f>
        <v>LES_ACTIVE</v>
      </c>
      <c r="O1392" s="23">
        <f t="shared" si="266"/>
        <v>8</v>
      </c>
      <c r="P1392" s="23" t="str">
        <f t="shared" si="267"/>
        <v>00210395Principal</v>
      </c>
    </row>
    <row r="1393" spans="1:16" ht="14.45" hidden="1">
      <c r="A1393" s="26" t="s">
        <v>635</v>
      </c>
      <c r="B1393" s="23" t="str">
        <f>IFERROR(VLOOKUP(A1393,hoja!$A$2:$E$970,4,FALSE),0)</f>
        <v>CENTRO</v>
      </c>
      <c r="C1393" s="23" t="str">
        <f>IFERROR(VLOOKUP(A1393,hoja!$A$2:$E$1370,5,FALSE),0)</f>
        <v>BOGOTÁ</v>
      </c>
      <c r="D1393" s="23" t="str">
        <f>IFERROR(VLOOKUP(A1393,hoja!A:D,3,FALSE),0)</f>
        <v>0021</v>
      </c>
      <c r="E1393" s="23" t="s">
        <v>637</v>
      </c>
      <c r="F1393" s="23" t="str">
        <f>IFERROR(VLOOKUP(E1393,hoja!$A$2:$E$970,4,FALSE),0)</f>
        <v>SANTANDER</v>
      </c>
      <c r="G1393" s="23" t="str">
        <f>IFERROR(VLOOKUP(E1393,hoja!$A$2:$E$970,5,FALSE),0)</f>
        <v>PIEDECUESTA</v>
      </c>
      <c r="H1393" s="103" t="str">
        <f>IFERROR(VLOOKUP(E1393,hoja!A:C,3,FALSE),0)</f>
        <v>0422</v>
      </c>
      <c r="I1393" s="24" t="str">
        <f t="shared" si="264"/>
        <v>00210422</v>
      </c>
      <c r="J1393" s="23">
        <v>22.808333333377959</v>
      </c>
      <c r="K1393" s="23">
        <v>407.48200000000003</v>
      </c>
      <c r="L1393" s="23" t="str">
        <f t="shared" ref="L1393:L1394" si="268">IF(B1393=F1393,"REGIONAL","NACIONAL")</f>
        <v>NACIONAL</v>
      </c>
      <c r="M1393" s="23" t="s">
        <v>618</v>
      </c>
      <c r="N1393" s="23" t="str" cm="1">
        <f t="array" ref="N1393">IFERROR(IF(M1393="Principal","LES_ACTIVE",LES_INACTIVE),0)</f>
        <v>LES_ACTIVE</v>
      </c>
      <c r="O1393" s="23">
        <f t="shared" si="266"/>
        <v>16</v>
      </c>
      <c r="P1393" s="23" t="str">
        <f t="shared" si="267"/>
        <v>00210422Principal</v>
      </c>
    </row>
    <row r="1394" spans="1:16" ht="14.45" hidden="1">
      <c r="A1394" s="26" t="s">
        <v>635</v>
      </c>
      <c r="B1394" s="23" t="str">
        <f>IFERROR(VLOOKUP(A1394,hoja!$A$2:$E$970,4,FALSE),0)</f>
        <v>CENTRO</v>
      </c>
      <c r="C1394" s="23" t="str">
        <f>IFERROR(VLOOKUP(A1394,hoja!$A$2:$E$1370,5,FALSE),0)</f>
        <v>BOGOTÁ</v>
      </c>
      <c r="D1394" s="23" t="str">
        <f>IFERROR(VLOOKUP(A1394,hoja!A:D,3,FALSE),0)</f>
        <v>0021</v>
      </c>
      <c r="E1394" s="23" t="s">
        <v>668</v>
      </c>
      <c r="F1394" s="23" t="str">
        <f>IFERROR(VLOOKUP(E1394,hoja!$A$2:$E$970,4,FALSE),0)</f>
        <v>COSTA</v>
      </c>
      <c r="G1394" s="23" t="str">
        <f>IFERROR(VLOOKUP(E1394,hoja!$A$2:$E$970,5,FALSE),0)</f>
        <v>VALLEDUPAR</v>
      </c>
      <c r="H1394" s="103" t="str">
        <f>IFERROR(VLOOKUP(E1394,hoja!A:C,3,FALSE),0)</f>
        <v>0447</v>
      </c>
      <c r="I1394" s="24" t="str">
        <f t="shared" si="264"/>
        <v>00210447</v>
      </c>
      <c r="J1394" s="23">
        <v>48.308611111133359</v>
      </c>
      <c r="K1394" s="23">
        <v>874.053</v>
      </c>
      <c r="L1394" s="23" t="str">
        <f t="shared" si="268"/>
        <v>NACIONAL</v>
      </c>
      <c r="M1394" s="23" t="s">
        <v>623</v>
      </c>
      <c r="N1394" s="23" t="s">
        <v>624</v>
      </c>
      <c r="O1394" s="23">
        <f t="shared" si="266"/>
        <v>8</v>
      </c>
      <c r="P1394" s="23" t="str">
        <f t="shared" si="267"/>
        <v>00210447Facatativa</v>
      </c>
    </row>
    <row r="1395" spans="1:16" ht="14.45" hidden="1">
      <c r="A1395" s="26" t="s">
        <v>635</v>
      </c>
      <c r="B1395" s="23" t="str">
        <f>IFERROR(VLOOKUP(A1395,hoja!$A$2:$E$970,4,FALSE),0)</f>
        <v>CENTRO</v>
      </c>
      <c r="C1395" s="23" t="str">
        <f>IFERROR(VLOOKUP(A1395,hoja!$A$2:$E$1370,5,FALSE),0)</f>
        <v>BOGOTÁ</v>
      </c>
      <c r="D1395" s="23" t="str">
        <f>IFERROR(VLOOKUP(A1395,hoja!A:D,3,FALSE),0)</f>
        <v>0021</v>
      </c>
      <c r="E1395" s="23" t="s">
        <v>681</v>
      </c>
      <c r="F1395" s="23" t="str">
        <f>IFERROR(VLOOKUP(E1395,hoja!$A$2:$E$970,4,FALSE),0)</f>
        <v>CENTRO</v>
      </c>
      <c r="G1395" s="23" t="str">
        <f>IFERROR(VLOOKUP(E1395,hoja!$A$2:$E$970,5,FALSE),0)</f>
        <v>VILLAVICENCIO</v>
      </c>
      <c r="H1395" s="103" t="str">
        <f>IFERROR(VLOOKUP(E1395,hoja!A:C,3,FALSE),0)</f>
        <v>0393</v>
      </c>
      <c r="I1395" s="24" t="str">
        <f t="shared" si="264"/>
        <v>00210393</v>
      </c>
      <c r="J1395" s="23">
        <v>5.1833333332906477</v>
      </c>
      <c r="K1395" s="23">
        <v>114.91200000000001</v>
      </c>
      <c r="L1395" s="23" t="str">
        <f t="shared" si="265"/>
        <v>REGIONAL</v>
      </c>
      <c r="M1395" s="23" t="s">
        <v>618</v>
      </c>
      <c r="N1395" s="23" t="str" cm="1">
        <f t="array" ref="N1395">IFERROR(IF(M1395="Principal","LES_ACTIVE",LES_INACTIVE),0)</f>
        <v>LES_ACTIVE</v>
      </c>
      <c r="O1395" s="23">
        <f t="shared" si="266"/>
        <v>25</v>
      </c>
      <c r="P1395" s="23" t="str">
        <f t="shared" si="267"/>
        <v>00210393Principal</v>
      </c>
    </row>
    <row r="1396" spans="1:16" ht="14.45" hidden="1">
      <c r="A1396" s="26" t="s">
        <v>635</v>
      </c>
      <c r="B1396" s="23" t="str">
        <f>IFERROR(VLOOKUP(A1396,hoja!$A$2:$E$970,4,FALSE),0)</f>
        <v>CENTRO</v>
      </c>
      <c r="C1396" s="23" t="str">
        <f>IFERROR(VLOOKUP(A1396,hoja!$A$2:$E$1370,5,FALSE),0)</f>
        <v>BOGOTÁ</v>
      </c>
      <c r="D1396" s="23" t="str">
        <f>IFERROR(VLOOKUP(A1396,hoja!A:D,3,FALSE),0)</f>
        <v>0021</v>
      </c>
      <c r="E1396" s="23" t="s">
        <v>681</v>
      </c>
      <c r="F1396" s="23" t="str">
        <f>IFERROR(VLOOKUP(E1396,hoja!$A$2:$E$970,4,FALSE),0)</f>
        <v>CENTRO</v>
      </c>
      <c r="G1396" s="23" t="str">
        <f>IFERROR(VLOOKUP(E1396,hoja!$A$2:$E$970,5,FALSE),0)</f>
        <v>VILLAVICENCIO</v>
      </c>
      <c r="H1396" s="103" t="str">
        <f>IFERROR(VLOOKUP(E1396,hoja!A:C,3,FALSE),0)</f>
        <v>0393</v>
      </c>
      <c r="I1396" s="24" t="str">
        <f t="shared" si="264"/>
        <v>00210393</v>
      </c>
      <c r="K1396" s="23">
        <v>562</v>
      </c>
      <c r="L1396" s="23" t="str">
        <f t="shared" si="265"/>
        <v>REGIONAL</v>
      </c>
      <c r="M1396" s="23" t="s">
        <v>840</v>
      </c>
      <c r="N1396" s="23" t="s">
        <v>622</v>
      </c>
      <c r="O1396" s="23">
        <f t="shared" si="266"/>
        <v>12</v>
      </c>
      <c r="P1396" s="23" t="str">
        <f t="shared" si="267"/>
        <v>00210393Aguazul-Yopal</v>
      </c>
    </row>
    <row r="1397" spans="1:16" ht="14.45" hidden="1">
      <c r="A1397" s="26" t="s">
        <v>635</v>
      </c>
      <c r="B1397" s="23" t="str">
        <f>IFERROR(VLOOKUP(A1397,hoja!$A$2:$E$970,4,FALSE),0)</f>
        <v>CENTRO</v>
      </c>
      <c r="C1397" s="23" t="str">
        <f>IFERROR(VLOOKUP(A1397,hoja!$A$2:$E$1370,5,FALSE),0)</f>
        <v>BOGOTÁ</v>
      </c>
      <c r="D1397" s="23" t="str">
        <f>IFERROR(VLOOKUP(A1397,hoja!A:D,3,FALSE),0)</f>
        <v>0021</v>
      </c>
      <c r="E1397" s="23" t="s">
        <v>669</v>
      </c>
      <c r="F1397" s="23" t="str">
        <f>IFERROR(VLOOKUP(E1397,hoja!$A$2:$E$970,4,FALSE),0)</f>
        <v>ANTIOQUIA</v>
      </c>
      <c r="G1397" s="23" t="str">
        <f>IFERROR(VLOOKUP(E1397,hoja!$A$2:$E$970,5,FALSE),0)</f>
        <v>RIONEGRO</v>
      </c>
      <c r="H1397" s="103" t="str">
        <f>IFERROR(VLOOKUP(E1397,hoja!A:C,3,FALSE),0)</f>
        <v>10211</v>
      </c>
      <c r="I1397" s="24" t="str">
        <f t="shared" si="264"/>
        <v>002110211</v>
      </c>
      <c r="J1397" s="23">
        <v>11.285</v>
      </c>
      <c r="K1397" s="23">
        <v>395</v>
      </c>
      <c r="L1397" s="23" t="str">
        <f>IF(B1397=F1397,"REGIONAL","NACIONAL")</f>
        <v>NACIONAL</v>
      </c>
      <c r="M1397" s="23" t="s">
        <v>618</v>
      </c>
      <c r="N1397" s="23" t="str" cm="1">
        <f t="array" ref="N1397">IFERROR(IF(M1397="Principal","LES_ACTIVE",LES_INACTIVE),0)</f>
        <v>LES_ACTIVE</v>
      </c>
      <c r="O1397" s="23">
        <f t="shared" si="266"/>
        <v>16</v>
      </c>
      <c r="P1397" s="23" t="str">
        <f t="shared" si="267"/>
        <v>002110211Principal</v>
      </c>
    </row>
    <row r="1398" spans="1:16" ht="14.45" hidden="1">
      <c r="A1398" s="26" t="s">
        <v>635</v>
      </c>
      <c r="B1398" s="23" t="str">
        <f>IFERROR(VLOOKUP(A1398,hoja!$A$2:$E$970,4,FALSE),0)</f>
        <v>CENTRO</v>
      </c>
      <c r="C1398" s="23" t="str">
        <f>IFERROR(VLOOKUP(A1398,hoja!$A$2:$E$1370,5,FALSE),0)</f>
        <v>BOGOTÁ</v>
      </c>
      <c r="D1398" s="23" t="str">
        <f>IFERROR(VLOOKUP(A1398,hoja!A:D,3,FALSE),0)</f>
        <v>0021</v>
      </c>
      <c r="E1398" s="23" t="s">
        <v>762</v>
      </c>
      <c r="F1398" s="23" t="str">
        <f>IFERROR(VLOOKUP(E1398,hoja!$A$2:$E$970,4,FALSE),0)</f>
        <v>NA</v>
      </c>
      <c r="G1398" s="23" t="str">
        <f>IFERROR(VLOOKUP(E1398,hoja!$A$2:$E$970,5,FALSE),0)</f>
        <v>NA</v>
      </c>
      <c r="H1398" s="103" t="str">
        <f>IFERROR(VLOOKUP(E1398,hoja!A:C,3,FALSE),0)</f>
        <v>60088</v>
      </c>
      <c r="I1398" s="24" t="str">
        <f t="shared" si="264"/>
        <v>002160088</v>
      </c>
      <c r="J1398" s="23">
        <v>285</v>
      </c>
      <c r="K1398" s="23">
        <v>10</v>
      </c>
      <c r="L1398" s="23" t="str">
        <f>IF(B1398=F1398,"REGIONAL","NACIONAL")</f>
        <v>NACIONAL</v>
      </c>
      <c r="M1398" s="23" t="s">
        <v>618</v>
      </c>
      <c r="N1398" s="23" t="str" cm="1">
        <f t="array" ref="N1398">IFERROR(IF(M1398="Principal","LES_ACTIVE",LES_INACTIVE),0)</f>
        <v>LES_ACTIVE</v>
      </c>
      <c r="O1398" s="23">
        <f t="shared" si="266"/>
        <v>25</v>
      </c>
      <c r="P1398" s="23" t="str">
        <f t="shared" si="267"/>
        <v>002160088Principal</v>
      </c>
    </row>
    <row r="1399" spans="1:16" ht="14.45" hidden="1">
      <c r="A1399" s="26" t="s">
        <v>635</v>
      </c>
      <c r="B1399" s="23" t="str">
        <f>IFERROR(VLOOKUP(A1399,hoja!$A$2:$E$970,4,FALSE),0)</f>
        <v>CENTRO</v>
      </c>
      <c r="C1399" s="23" t="str">
        <f>IFERROR(VLOOKUP(A1399,hoja!$A$2:$E$1370,5,FALSE),0)</f>
        <v>BOGOTÁ</v>
      </c>
      <c r="D1399" s="23" t="str">
        <f>IFERROR(VLOOKUP(A1399,hoja!A:D,3,FALSE),0)</f>
        <v>0021</v>
      </c>
      <c r="E1399" s="23" t="s">
        <v>336</v>
      </c>
      <c r="F1399" s="23" t="str">
        <f>IFERROR(VLOOKUP(E1399,hoja!$A$2:$E$970,4,FALSE),0)</f>
        <v>CENTRO</v>
      </c>
      <c r="G1399" s="23" t="str">
        <f>IFERROR(VLOOKUP(E1399,hoja!$A$2:$E$970,5,FALSE),0)</f>
        <v>MOSQUERA</v>
      </c>
      <c r="H1399" s="103" t="str">
        <f>IFERROR(VLOOKUP(E1399,hoja!A:C,3,FALSE),0)</f>
        <v>10216</v>
      </c>
      <c r="I1399" s="24" t="str">
        <f t="shared" si="264"/>
        <v>002110216</v>
      </c>
      <c r="J1399" s="23">
        <v>571</v>
      </c>
      <c r="K1399" s="23">
        <v>20</v>
      </c>
      <c r="L1399" s="23" t="str">
        <f t="shared" si="265"/>
        <v>REGIONAL</v>
      </c>
      <c r="M1399" s="23" t="s">
        <v>618</v>
      </c>
      <c r="N1399" s="23" t="str" cm="1">
        <f t="array" ref="N1399">IFERROR(IF(M1399="Principal","LES_ACTIVE",LES_INACTIVE),0)</f>
        <v>LES_ACTIVE</v>
      </c>
      <c r="O1399" s="23">
        <f t="shared" si="266"/>
        <v>25</v>
      </c>
      <c r="P1399" s="23" t="str">
        <f t="shared" si="267"/>
        <v>002110216Principal</v>
      </c>
    </row>
    <row r="1400" spans="1:16" ht="14.45" hidden="1">
      <c r="A1400" s="26" t="s">
        <v>635</v>
      </c>
      <c r="B1400" s="23" t="str">
        <f>IFERROR(VLOOKUP(A1400,hoja!$A$2:$E$970,4,FALSE),0)</f>
        <v>CENTRO</v>
      </c>
      <c r="C1400" s="23" t="str">
        <f>IFERROR(VLOOKUP(A1400,hoja!$A$2:$E$1370,5,FALSE),0)</f>
        <v>BOGOTÁ</v>
      </c>
      <c r="D1400" s="23" t="str">
        <f>IFERROR(VLOOKUP(A1400,hoja!A:D,3,FALSE),0)</f>
        <v>0021</v>
      </c>
      <c r="E1400" s="23" t="s">
        <v>832</v>
      </c>
      <c r="F1400" s="23" t="str">
        <f>IFERROR(VLOOKUP(E1400,hoja!$A$2:$E$970,4,FALSE),0)</f>
        <v>CENTRO</v>
      </c>
      <c r="G1400" s="23" t="str">
        <f>IFERROR(VLOOKUP(E1400,hoja!$A$2:$E$970,5,FALSE),0)</f>
        <v>BOGOTÁ</v>
      </c>
      <c r="H1400" s="103" t="str">
        <f>IFERROR(VLOOKUP(E1400,hoja!A:C,3,FALSE),0)</f>
        <v>60086</v>
      </c>
      <c r="I1400" s="24" t="str">
        <f t="shared" si="264"/>
        <v>002160086</v>
      </c>
      <c r="J1400" s="23">
        <v>0.28499999999999998</v>
      </c>
      <c r="K1400" s="23">
        <v>10</v>
      </c>
      <c r="L1400" s="23" t="str">
        <f t="shared" si="265"/>
        <v>REGIONAL</v>
      </c>
      <c r="M1400" s="23" t="s">
        <v>618</v>
      </c>
      <c r="N1400" s="23" t="str" cm="1">
        <f t="array" ref="N1400">IFERROR(IF(M1400="Principal","LES_ACTIVE",LES_INACTIVE),0)</f>
        <v>LES_ACTIVE</v>
      </c>
      <c r="O1400" s="23">
        <f t="shared" si="266"/>
        <v>25</v>
      </c>
      <c r="P1400" s="23" t="str">
        <f t="shared" si="267"/>
        <v>002160086Principal</v>
      </c>
    </row>
    <row r="1401" spans="1:16" ht="14.45" hidden="1">
      <c r="A1401" s="26" t="s">
        <v>635</v>
      </c>
      <c r="B1401" s="23" t="str">
        <f>IFERROR(VLOOKUP(A1401,hoja!$A$2:$E$970,4,FALSE),0)</f>
        <v>CENTRO</v>
      </c>
      <c r="C1401" s="23" t="str">
        <f>IFERROR(VLOOKUP(A1401,hoja!$A$2:$E$1370,5,FALSE),0)</f>
        <v>BOGOTÁ</v>
      </c>
      <c r="D1401" s="23" t="str">
        <f>IFERROR(VLOOKUP(A1401,hoja!A:D,3,FALSE),0)</f>
        <v>0021</v>
      </c>
      <c r="E1401" s="23" t="s">
        <v>617</v>
      </c>
      <c r="F1401" s="23" t="str">
        <f>IFERROR(VLOOKUP(E1401,hoja!$A$2:$E$970,4,FALSE),0)</f>
        <v>ANTIOQUIA</v>
      </c>
      <c r="G1401" s="23" t="str">
        <f>IFERROR(VLOOKUP(E1401,hoja!$A$2:$E$970,5,FALSE),0)</f>
        <v>MEDELLÍN</v>
      </c>
      <c r="H1401" s="103">
        <f>IFERROR(VLOOKUP(E1401,hoja!A:C,3,FALSE),0)</f>
        <v>50443</v>
      </c>
      <c r="I1401" s="24" t="str">
        <f t="shared" si="264"/>
        <v>002150443</v>
      </c>
      <c r="J1401" s="23">
        <v>16</v>
      </c>
      <c r="K1401" s="23">
        <v>426</v>
      </c>
      <c r="L1401" s="23" t="str">
        <f>IF(B1401=F1401,"REGIONAL","NACIONAL")</f>
        <v>NACIONAL</v>
      </c>
      <c r="M1401" s="23" t="s">
        <v>621</v>
      </c>
      <c r="N1401" s="23" t="s">
        <v>624</v>
      </c>
      <c r="O1401" s="23">
        <f t="shared" si="266"/>
        <v>16</v>
      </c>
      <c r="P1401" s="23" t="str">
        <f t="shared" si="267"/>
        <v>002150443La vega</v>
      </c>
    </row>
    <row r="1402" spans="1:16" ht="14.45" hidden="1">
      <c r="A1402" s="26" t="s">
        <v>635</v>
      </c>
      <c r="B1402" s="23" t="str">
        <f>IFERROR(VLOOKUP(A1402,hoja!$A$2:$E$970,4,FALSE),0)</f>
        <v>CENTRO</v>
      </c>
      <c r="C1402" s="23" t="str">
        <f>IFERROR(VLOOKUP(A1402,hoja!$A$2:$E$1370,5,FALSE),0)</f>
        <v>BOGOTÁ</v>
      </c>
      <c r="D1402" s="23" t="str">
        <f>IFERROR(VLOOKUP(A1402,hoja!A:D,3,FALSE),0)</f>
        <v>0021</v>
      </c>
      <c r="E1402" s="23" t="s">
        <v>653</v>
      </c>
      <c r="F1402" s="23" t="str">
        <f>IFERROR(VLOOKUP(E1402,hoja!$A$2:$E$970,4,FALSE),0)</f>
        <v>CENTRO</v>
      </c>
      <c r="G1402" s="23" t="str">
        <f>IFERROR(VLOOKUP(E1402,hoja!$A$2:$E$970,5,FALSE),0)</f>
        <v>MADRID</v>
      </c>
      <c r="H1402" s="103" t="str">
        <f>IFERROR(VLOOKUP(E1402,hoja!A:C,3,FALSE),0)</f>
        <v>2023</v>
      </c>
      <c r="I1402" s="24" t="str">
        <f t="shared" si="264"/>
        <v>00212023</v>
      </c>
      <c r="J1402" s="23">
        <v>0.98333333330811001</v>
      </c>
      <c r="K1402" s="23">
        <v>30.155000000000001</v>
      </c>
      <c r="L1402" s="23" t="s">
        <v>752</v>
      </c>
      <c r="M1402" s="23" t="s">
        <v>618</v>
      </c>
      <c r="N1402" s="23" t="str" cm="1">
        <f t="array" ref="N1402">IFERROR(IF(M1402="Principal","LES_ACTIVE",LES_INACTIVE),0)</f>
        <v>LES_ACTIVE</v>
      </c>
      <c r="O1402" s="23">
        <f t="shared" si="266"/>
        <v>25</v>
      </c>
      <c r="P1402" s="23" t="str">
        <f t="shared" si="267"/>
        <v>00212023Principal</v>
      </c>
    </row>
    <row r="1403" spans="1:16" ht="14.45" hidden="1">
      <c r="A1403" s="26" t="s">
        <v>635</v>
      </c>
      <c r="B1403" s="23" t="str">
        <f>IFERROR(VLOOKUP(A1403,hoja!$A$2:$E$970,4,FALSE),0)</f>
        <v>CENTRO</v>
      </c>
      <c r="C1403" s="23" t="str">
        <f>IFERROR(VLOOKUP(A1403,hoja!$A$2:$E$1370,5,FALSE),0)</f>
        <v>BOGOTÁ</v>
      </c>
      <c r="D1403" s="23" t="str">
        <f>IFERROR(VLOOKUP(A1403,hoja!A:D,3,FALSE),0)</f>
        <v>0021</v>
      </c>
      <c r="E1403" s="23" t="s">
        <v>845</v>
      </c>
      <c r="F1403" s="23" t="str">
        <f>IFERROR(VLOOKUP(E1403,hoja!$A$2:$E$970,4,FALSE),0)</f>
        <v>OCCIDENTE</v>
      </c>
      <c r="G1403" s="23" t="str">
        <f>IFERROR(VLOOKUP(E1403,hoja!$A$2:$E$970,5,FALSE),0)</f>
        <v>CALOTO</v>
      </c>
      <c r="H1403" s="103" t="str">
        <f>IFERROR(VLOOKUP(E1403,hoja!A:C,3,FALSE),0)</f>
        <v>0054</v>
      </c>
      <c r="I1403" s="24" t="str">
        <f t="shared" si="264"/>
        <v>00210054</v>
      </c>
      <c r="J1403" s="23">
        <v>21.85</v>
      </c>
      <c r="K1403" s="23">
        <v>465</v>
      </c>
      <c r="L1403" s="23" t="str">
        <f>IF(B1403=F1403,"REGIONAL","NACIONAL")</f>
        <v>NACIONAL</v>
      </c>
      <c r="M1403" s="23" t="s">
        <v>618</v>
      </c>
      <c r="N1403" s="23" t="str" cm="1">
        <f t="array" ref="N1403">IFERROR(IF(M1403="Principal","LES_ACTIVE",LES_INACTIVE),0)</f>
        <v>LES_ACTIVE</v>
      </c>
      <c r="O1403" s="23">
        <f t="shared" si="266"/>
        <v>16</v>
      </c>
      <c r="P1403" s="23" t="str">
        <f t="shared" si="267"/>
        <v>00210054Principal</v>
      </c>
    </row>
    <row r="1404" spans="1:16" ht="14.45" hidden="1">
      <c r="A1404" s="26" t="s">
        <v>635</v>
      </c>
      <c r="B1404" s="23" t="str">
        <f>IFERROR(VLOOKUP(A1404,hoja!$A$2:$E$970,4,FALSE),0)</f>
        <v>CENTRO</v>
      </c>
      <c r="C1404" s="23" t="str">
        <f>IFERROR(VLOOKUP(A1404,hoja!$A$2:$E$1370,5,FALSE),0)</f>
        <v>BOGOTÁ</v>
      </c>
      <c r="D1404" s="23" t="str">
        <f>IFERROR(VLOOKUP(A1404,hoja!A:D,3,FALSE),0)</f>
        <v>0021</v>
      </c>
      <c r="E1404" s="23" t="s">
        <v>780</v>
      </c>
      <c r="F1404" s="23" t="str">
        <f>IFERROR(VLOOKUP(E1404,hoja!$A$2:$E$970,4,FALSE),0)</f>
        <v>CENTRO</v>
      </c>
      <c r="G1404" s="23" t="str">
        <f>IFERROR(VLOOKUP(E1404,hoja!$A$2:$E$970,5,FALSE),0)</f>
        <v>ZIPAQUIRÁ</v>
      </c>
      <c r="H1404" s="103" t="str">
        <f>IFERROR(VLOOKUP(E1404,hoja!A:C,3,FALSE),0)</f>
        <v>2031</v>
      </c>
      <c r="I1404" s="24" t="str">
        <f t="shared" si="264"/>
        <v>00212031</v>
      </c>
      <c r="J1404" s="23">
        <v>3.0583333332615439</v>
      </c>
      <c r="K1404" s="23">
        <v>63</v>
      </c>
      <c r="L1404" s="23" t="str">
        <f t="shared" ref="L1404" si="269">IF(B1404=F1404,"REGIONAL","NACIONAL")</f>
        <v>REGIONAL</v>
      </c>
      <c r="M1404" s="23" t="s">
        <v>618</v>
      </c>
      <c r="N1404" s="23" t="str" cm="1">
        <f t="array" ref="N1404">IFERROR(IF(M1404="Principal","LES_ACTIVE",LES_INACTIVE),0)</f>
        <v>LES_ACTIVE</v>
      </c>
      <c r="O1404" s="23">
        <f t="shared" si="266"/>
        <v>25</v>
      </c>
      <c r="P1404" s="23" t="str">
        <f t="shared" si="267"/>
        <v>00212031Principal</v>
      </c>
    </row>
    <row r="1405" spans="1:16" ht="14.45" hidden="1">
      <c r="A1405" s="26" t="s">
        <v>635</v>
      </c>
      <c r="B1405" s="23" t="str">
        <f>IFERROR(VLOOKUP(A1405,hoja!$A$2:$E$970,4,FALSE),0)</f>
        <v>CENTRO</v>
      </c>
      <c r="C1405" s="23" t="str">
        <f>IFERROR(VLOOKUP(A1405,hoja!$A$2:$E$1370,5,FALSE),0)</f>
        <v>BOGOTÁ</v>
      </c>
      <c r="D1405" s="23" t="str">
        <f>IFERROR(VLOOKUP(A1405,hoja!A:D,3,FALSE),0)</f>
        <v>0021</v>
      </c>
      <c r="E1405" s="23" t="s">
        <v>641</v>
      </c>
      <c r="F1405" s="23" t="str">
        <f>IFERROR(VLOOKUP(E1405,hoja!$A$2:$E$970,4,FALSE),0)</f>
        <v>ANTIOQUIA</v>
      </c>
      <c r="G1405" s="23" t="str">
        <f>IFERROR(VLOOKUP(E1405,hoja!$A$2:$E$970,5,FALSE),0)</f>
        <v>MEDELLÍN</v>
      </c>
      <c r="H1405" s="103" t="str">
        <f>IFERROR(VLOOKUP(E1405,hoja!A:C,3,FALSE),0)</f>
        <v>0079</v>
      </c>
      <c r="I1405" s="24" t="str">
        <f t="shared" si="264"/>
        <v>00210079</v>
      </c>
      <c r="J1405" s="23">
        <v>22.383333333333301</v>
      </c>
      <c r="K1405" s="23">
        <v>418.57400000000001</v>
      </c>
      <c r="L1405" s="23" t="str">
        <f>IF(B1405=F1405,"REGIONAL","NACIONAL")</f>
        <v>NACIONAL</v>
      </c>
      <c r="M1405" s="23" t="s">
        <v>623</v>
      </c>
      <c r="N1405" s="23" t="s">
        <v>624</v>
      </c>
      <c r="O1405" s="23">
        <f t="shared" si="266"/>
        <v>16</v>
      </c>
      <c r="P1405" s="23" t="str">
        <f t="shared" si="267"/>
        <v>00210079Facatativa</v>
      </c>
    </row>
    <row r="1406" spans="1:16" ht="14.45" hidden="1">
      <c r="A1406" s="26" t="s">
        <v>635</v>
      </c>
      <c r="B1406" s="23" t="str">
        <f>IFERROR(VLOOKUP(A1406,hoja!$A$2:$E$970,4,FALSE),0)</f>
        <v>CENTRO</v>
      </c>
      <c r="C1406" s="23" t="str">
        <f>IFERROR(VLOOKUP(A1406,hoja!$A$2:$E$1370,5,FALSE),0)</f>
        <v>BOGOTÁ</v>
      </c>
      <c r="D1406" s="23" t="str">
        <f>IFERROR(VLOOKUP(A1406,hoja!A:D,3,FALSE),0)</f>
        <v>0021</v>
      </c>
      <c r="E1406" s="23" t="s">
        <v>670</v>
      </c>
      <c r="F1406" s="23" t="str">
        <f>IFERROR(VLOOKUP(E1406,hoja!$A$2:$E$970,4,FALSE),0)</f>
        <v>OCCIDENTE</v>
      </c>
      <c r="G1406" s="23" t="str">
        <f>IFERROR(VLOOKUP(E1406,hoja!$A$2:$E$970,5,FALSE),0)</f>
        <v>PEREIRA</v>
      </c>
      <c r="H1406" s="103" t="str">
        <f>IFERROR(VLOOKUP(E1406,hoja!A:C,3,FALSE),0)</f>
        <v>0134</v>
      </c>
      <c r="I1406" s="24" t="str">
        <f t="shared" si="264"/>
        <v>00210134</v>
      </c>
      <c r="J1406" s="23">
        <v>23.322361111087957</v>
      </c>
      <c r="K1406" s="23">
        <v>321</v>
      </c>
      <c r="L1406" s="23" t="str">
        <f t="shared" ref="L1406:L1417" si="270">IF(B1406=F1406,"REGIONAL","NACIONAL")</f>
        <v>NACIONAL</v>
      </c>
      <c r="M1406" s="23" t="s">
        <v>618</v>
      </c>
      <c r="N1406" s="23" t="str" cm="1">
        <f t="array" ref="N1406">IFERROR(IF(M1406="Principal","LES_ACTIVE",LES_INACTIVE),0)</f>
        <v>LES_ACTIVE</v>
      </c>
      <c r="O1406" s="23">
        <f t="shared" si="266"/>
        <v>16</v>
      </c>
      <c r="P1406" s="23" t="str">
        <f t="shared" si="267"/>
        <v>00210134Principal</v>
      </c>
    </row>
    <row r="1407" spans="1:16" ht="14.45" hidden="1">
      <c r="A1407" s="26" t="s">
        <v>635</v>
      </c>
      <c r="B1407" s="23" t="str">
        <f>IFERROR(VLOOKUP(A1407,hoja!$A$2:$E$970,4,FALSE),0)</f>
        <v>CENTRO</v>
      </c>
      <c r="C1407" s="23" t="str">
        <f>IFERROR(VLOOKUP(A1407,hoja!$A$2:$E$1370,5,FALSE),0)</f>
        <v>BOGOTÁ</v>
      </c>
      <c r="D1407" s="23" t="str">
        <f>IFERROR(VLOOKUP(A1407,hoja!A:D,3,FALSE),0)</f>
        <v>0021</v>
      </c>
      <c r="E1407" s="23" t="s">
        <v>642</v>
      </c>
      <c r="F1407" s="23" t="str">
        <f>IFERROR(VLOOKUP(E1407,hoja!$A$2:$E$970,4,FALSE),0)</f>
        <v>COSTA</v>
      </c>
      <c r="G1407" s="23" t="str">
        <f>IFERROR(VLOOKUP(E1407,hoja!$A$2:$E$970,5,FALSE),0)</f>
        <v>BARRANQUILLA</v>
      </c>
      <c r="H1407" s="103" t="str">
        <f>IFERROR(VLOOKUP(E1407,hoja!A:C,3,FALSE),0)</f>
        <v>0111</v>
      </c>
      <c r="I1407" s="24" t="str">
        <f t="shared" si="264"/>
        <v>00210111</v>
      </c>
      <c r="J1407" s="23">
        <v>47.230833333393093</v>
      </c>
      <c r="K1407" s="23">
        <v>1014</v>
      </c>
      <c r="L1407" s="23" t="str">
        <f t="shared" si="270"/>
        <v>NACIONAL</v>
      </c>
      <c r="M1407" s="23" t="s">
        <v>623</v>
      </c>
      <c r="N1407" s="23" t="s">
        <v>624</v>
      </c>
      <c r="O1407" s="23">
        <f t="shared" si="266"/>
        <v>8</v>
      </c>
      <c r="P1407" s="23" t="str">
        <f t="shared" si="267"/>
        <v>00210111Facatativa</v>
      </c>
    </row>
    <row r="1408" spans="1:16" ht="14.45" hidden="1">
      <c r="A1408" s="26" t="s">
        <v>635</v>
      </c>
      <c r="B1408" s="23" t="str">
        <f>IFERROR(VLOOKUP(A1408,hoja!$A$2:$E$970,4,FALSE),0)</f>
        <v>CENTRO</v>
      </c>
      <c r="C1408" s="23" t="str">
        <f>IFERROR(VLOOKUP(A1408,hoja!$A$2:$E$1370,5,FALSE),0)</f>
        <v>BOGOTÁ</v>
      </c>
      <c r="D1408" s="23" t="str">
        <f>IFERROR(VLOOKUP(A1408,hoja!A:D,3,FALSE),0)</f>
        <v>0021</v>
      </c>
      <c r="E1408" s="23" t="s">
        <v>642</v>
      </c>
      <c r="F1408" s="23" t="str">
        <f>IFERROR(VLOOKUP(E1408,hoja!$A$2:$E$970,4,FALSE),0)</f>
        <v>COSTA</v>
      </c>
      <c r="G1408" s="23" t="str">
        <f>IFERROR(VLOOKUP(E1408,hoja!$A$2:$E$970,5,FALSE),0)</f>
        <v>BARRANQUILLA</v>
      </c>
      <c r="H1408" s="103" t="str">
        <f>IFERROR(VLOOKUP(E1408,hoja!A:C,3,FALSE),0)</f>
        <v>0111</v>
      </c>
      <c r="I1408" s="24" t="str">
        <f t="shared" si="264"/>
        <v>00210111</v>
      </c>
      <c r="K1408" s="23">
        <v>1018</v>
      </c>
      <c r="L1408" s="23" t="str">
        <f t="shared" si="270"/>
        <v>NACIONAL</v>
      </c>
      <c r="M1408" s="23" t="s">
        <v>674</v>
      </c>
      <c r="N1408" s="23" t="s">
        <v>624</v>
      </c>
      <c r="O1408" s="23">
        <f t="shared" si="266"/>
        <v>8</v>
      </c>
      <c r="P1408" s="23" t="str">
        <f t="shared" si="267"/>
        <v>00210111La Vega</v>
      </c>
    </row>
    <row r="1409" spans="1:16" ht="14.45" hidden="1">
      <c r="A1409" s="26" t="s">
        <v>635</v>
      </c>
      <c r="B1409" s="23" t="str">
        <f>IFERROR(VLOOKUP(A1409,hoja!$A$2:$E$970,4,FALSE),0)</f>
        <v>CENTRO</v>
      </c>
      <c r="C1409" s="23" t="str">
        <f>IFERROR(VLOOKUP(A1409,hoja!$A$2:$E$1370,5,FALSE),0)</f>
        <v>BOGOTÁ</v>
      </c>
      <c r="D1409" s="23" t="str">
        <f>IFERROR(VLOOKUP(A1409,hoja!A:D,3,FALSE),0)</f>
        <v>0021</v>
      </c>
      <c r="E1409" s="23" t="s">
        <v>642</v>
      </c>
      <c r="F1409" s="23" t="str">
        <f>IFERROR(VLOOKUP(E1409,hoja!$A$2:$E$970,4,FALSE),0)</f>
        <v>COSTA</v>
      </c>
      <c r="G1409" s="23" t="str">
        <f>IFERROR(VLOOKUP(E1409,hoja!$A$2:$E$970,5,FALSE),0)</f>
        <v>BARRANQUILLA</v>
      </c>
      <c r="H1409" s="103" t="str">
        <f>IFERROR(VLOOKUP(E1409,hoja!A:C,3,FALSE),0)</f>
        <v>0111</v>
      </c>
      <c r="I1409" s="24" t="str">
        <f t="shared" si="264"/>
        <v>00210111</v>
      </c>
      <c r="K1409" s="23">
        <v>1023</v>
      </c>
      <c r="L1409" s="23" t="str">
        <f t="shared" si="270"/>
        <v>NACIONAL</v>
      </c>
      <c r="M1409" s="23" t="s">
        <v>643</v>
      </c>
      <c r="N1409" s="23" t="s">
        <v>622</v>
      </c>
      <c r="O1409" s="23">
        <f t="shared" si="266"/>
        <v>8</v>
      </c>
      <c r="P1409" s="23" t="str">
        <f t="shared" si="267"/>
        <v>00210111Piedecuesta</v>
      </c>
    </row>
    <row r="1410" spans="1:16" ht="14.45" hidden="1">
      <c r="A1410" s="26" t="s">
        <v>635</v>
      </c>
      <c r="B1410" s="23" t="str">
        <f>IFERROR(VLOOKUP(A1410,hoja!$A$2:$E$970,4,FALSE),0)</f>
        <v>CENTRO</v>
      </c>
      <c r="C1410" s="23" t="str">
        <f>IFERROR(VLOOKUP(A1410,hoja!$A$2:$E$1370,5,FALSE),0)</f>
        <v>BOGOTÁ</v>
      </c>
      <c r="D1410" s="23" t="str">
        <f>IFERROR(VLOOKUP(A1410,hoja!A:D,3,FALSE),0)</f>
        <v>0021</v>
      </c>
      <c r="E1410" s="23" t="s">
        <v>672</v>
      </c>
      <c r="F1410" s="23" t="str">
        <f>IFERROR(VLOOKUP(E1410,hoja!$A$2:$E$970,4,FALSE),0)</f>
        <v>ANTIOQUIA</v>
      </c>
      <c r="G1410" s="23" t="str">
        <f>IFERROR(VLOOKUP(E1410,hoja!$A$2:$E$970,5,FALSE),0)</f>
        <v>MEDELLÍN</v>
      </c>
      <c r="H1410" s="103" t="str">
        <f>IFERROR(VLOOKUP(E1410,hoja!A:C,3,FALSE),0)</f>
        <v>0092</v>
      </c>
      <c r="I1410" s="24" t="str">
        <f t="shared" si="264"/>
        <v>00210092</v>
      </c>
      <c r="J1410" s="23">
        <v>23.7</v>
      </c>
      <c r="K1410" s="23">
        <v>445.56700000000001</v>
      </c>
      <c r="L1410" s="23" t="str">
        <f t="shared" si="270"/>
        <v>NACIONAL</v>
      </c>
      <c r="M1410" s="23" t="s">
        <v>623</v>
      </c>
      <c r="N1410" s="23" t="s">
        <v>624</v>
      </c>
      <c r="O1410" s="23">
        <f t="shared" si="266"/>
        <v>16</v>
      </c>
      <c r="P1410" s="23" t="str">
        <f t="shared" si="267"/>
        <v>00210092Facatativa</v>
      </c>
    </row>
    <row r="1411" spans="1:16" ht="14.45" hidden="1">
      <c r="A1411" s="26" t="s">
        <v>635</v>
      </c>
      <c r="B1411" s="23" t="str">
        <f>IFERROR(VLOOKUP(A1411,hoja!$A$2:$E$970,4,FALSE),0)</f>
        <v>CENTRO</v>
      </c>
      <c r="C1411" s="23" t="str">
        <f>IFERROR(VLOOKUP(A1411,hoja!$A$2:$E$1370,5,FALSE),0)</f>
        <v>BOGOTÁ</v>
      </c>
      <c r="D1411" s="23" t="str">
        <f>IFERROR(VLOOKUP(A1411,hoja!A:D,3,FALSE),0)</f>
        <v>0021</v>
      </c>
      <c r="E1411" s="23" t="s">
        <v>644</v>
      </c>
      <c r="F1411" s="23" t="str">
        <f>IFERROR(VLOOKUP(E1411,hoja!$A$2:$E$970,4,FALSE),0)</f>
        <v>OCCIDENTE</v>
      </c>
      <c r="G1411" s="23" t="str">
        <f>IFERROR(VLOOKUP(E1411,hoja!$A$2:$E$970,5,FALSE),0)</f>
        <v>PEREIRA</v>
      </c>
      <c r="H1411" s="103" t="str">
        <f>IFERROR(VLOOKUP(E1411,hoja!A:C,3,FALSE),0)</f>
        <v>0198</v>
      </c>
      <c r="I1411" s="24" t="str">
        <f t="shared" si="264"/>
        <v>00210198</v>
      </c>
      <c r="J1411" s="23">
        <v>15.616666666755918</v>
      </c>
      <c r="K1411" s="23">
        <v>312.80599999999998</v>
      </c>
      <c r="L1411" s="23" t="str">
        <f t="shared" si="270"/>
        <v>NACIONAL</v>
      </c>
      <c r="M1411" s="23" t="s">
        <v>618</v>
      </c>
      <c r="N1411" s="23" t="str" cm="1">
        <f t="array" ref="N1411">IFERROR(IF(M1411="Principal","LES_ACTIVE",LES_INACTIVE),0)</f>
        <v>LES_ACTIVE</v>
      </c>
      <c r="O1411" s="23">
        <f t="shared" si="266"/>
        <v>16</v>
      </c>
      <c r="P1411" s="23" t="str">
        <f t="shared" si="267"/>
        <v>00210198Principal</v>
      </c>
    </row>
    <row r="1412" spans="1:16" ht="14.45" hidden="1">
      <c r="A1412" s="26" t="s">
        <v>635</v>
      </c>
      <c r="B1412" s="23" t="str">
        <f>IFERROR(VLOOKUP(A1412,hoja!$A$2:$E$970,4,FALSE),0)</f>
        <v>CENTRO</v>
      </c>
      <c r="C1412" s="23" t="str">
        <f>IFERROR(VLOOKUP(A1412,hoja!$A$2:$E$1370,5,FALSE),0)</f>
        <v>BOGOTÁ</v>
      </c>
      <c r="D1412" s="23" t="str">
        <f>IFERROR(VLOOKUP(A1412,hoja!A:D,3,FALSE),0)</f>
        <v>0021</v>
      </c>
      <c r="E1412" s="23" t="s">
        <v>645</v>
      </c>
      <c r="F1412" s="23" t="str">
        <f>IFERROR(VLOOKUP(E1412,hoja!$A$2:$E$970,4,FALSE),0)</f>
        <v>OCCIDENTE</v>
      </c>
      <c r="G1412" s="23" t="str">
        <f>IFERROR(VLOOKUP(E1412,hoja!$A$2:$E$970,5,FALSE),0)</f>
        <v>CALI</v>
      </c>
      <c r="H1412" s="103" t="str">
        <f>IFERROR(VLOOKUP(E1412,hoja!A:C,3,FALSE),0)</f>
        <v>0410</v>
      </c>
      <c r="I1412" s="24" t="str">
        <f t="shared" si="264"/>
        <v>00210410</v>
      </c>
      <c r="J1412" s="23">
        <v>26.052361111098435</v>
      </c>
      <c r="K1412" s="23">
        <v>448.26100000000002</v>
      </c>
      <c r="L1412" s="23" t="str">
        <f t="shared" si="270"/>
        <v>NACIONAL</v>
      </c>
      <c r="M1412" s="23" t="s">
        <v>618</v>
      </c>
      <c r="N1412" s="23" t="str" cm="1">
        <f t="array" ref="N1412">IFERROR(IF(M1412="Principal","LES_ACTIVE",LES_INACTIVE),0)</f>
        <v>LES_ACTIVE</v>
      </c>
      <c r="O1412" s="23">
        <f t="shared" si="266"/>
        <v>16</v>
      </c>
      <c r="P1412" s="23" t="str">
        <f t="shared" si="267"/>
        <v>00210410Principal</v>
      </c>
    </row>
    <row r="1413" spans="1:16" ht="14.45" hidden="1">
      <c r="A1413" s="26" t="s">
        <v>635</v>
      </c>
      <c r="B1413" s="23" t="str">
        <f>IFERROR(VLOOKUP(A1413,hoja!$A$2:$E$970,4,FALSE),0)</f>
        <v>CENTRO</v>
      </c>
      <c r="C1413" s="23" t="str">
        <f>IFERROR(VLOOKUP(A1413,hoja!$A$2:$E$1370,5,FALSE),0)</f>
        <v>BOGOTÁ</v>
      </c>
      <c r="D1413" s="23" t="str">
        <f>IFERROR(VLOOKUP(A1413,hoja!A:D,3,FALSE),0)</f>
        <v>0021</v>
      </c>
      <c r="E1413" s="23" t="s">
        <v>645</v>
      </c>
      <c r="F1413" s="23" t="str">
        <f>IFERROR(VLOOKUP(E1413,hoja!$A$2:$E$970,4,FALSE),0)</f>
        <v>OCCIDENTE</v>
      </c>
      <c r="G1413" s="23" t="str">
        <f>IFERROR(VLOOKUP(E1413,hoja!$A$2:$E$970,5,FALSE),0)</f>
        <v>CALI</v>
      </c>
      <c r="H1413" s="103" t="str">
        <f>IFERROR(VLOOKUP(E1413,hoja!A:C,3,FALSE),0)</f>
        <v>0410</v>
      </c>
      <c r="I1413" s="24" t="str">
        <f t="shared" si="264"/>
        <v>00210410</v>
      </c>
      <c r="K1413" s="23">
        <v>562</v>
      </c>
      <c r="L1413" s="23" t="str">
        <f t="shared" si="270"/>
        <v>NACIONAL</v>
      </c>
      <c r="M1413" s="23" t="s">
        <v>697</v>
      </c>
      <c r="N1413" s="23" t="s">
        <v>622</v>
      </c>
      <c r="O1413" s="23">
        <f t="shared" si="266"/>
        <v>12</v>
      </c>
      <c r="P1413" s="23" t="str">
        <f t="shared" si="267"/>
        <v>00210410Pereira</v>
      </c>
    </row>
    <row r="1414" spans="1:16" ht="14.45" hidden="1">
      <c r="A1414" s="26" t="s">
        <v>635</v>
      </c>
      <c r="B1414" s="23" t="str">
        <f>IFERROR(VLOOKUP(A1414,hoja!$A$2:$E$970,4,FALSE),0)</f>
        <v>CENTRO</v>
      </c>
      <c r="C1414" s="23" t="str">
        <f>IFERROR(VLOOKUP(A1414,hoja!$A$2:$E$1370,5,FALSE),0)</f>
        <v>BOGOTÁ</v>
      </c>
      <c r="D1414" s="23" t="str">
        <f>IFERROR(VLOOKUP(A1414,hoja!A:D,3,FALSE),0)</f>
        <v>0021</v>
      </c>
      <c r="E1414" s="23" t="s">
        <v>819</v>
      </c>
      <c r="F1414" s="23" t="str">
        <f>IFERROR(VLOOKUP(E1414,hoja!$A$2:$E$970,4,FALSE),0)</f>
        <v>OCCIDENTE</v>
      </c>
      <c r="G1414" s="23" t="str">
        <f>IFERROR(VLOOKUP(E1414,hoja!$A$2:$E$970,5,FALSE),0)</f>
        <v>BUENAVENTURA</v>
      </c>
      <c r="H1414" s="103" t="str">
        <f>IFERROR(VLOOKUP(E1414,hoja!A:C,3,FALSE),0)</f>
        <v>3001</v>
      </c>
      <c r="I1414" s="24" t="str">
        <f t="shared" si="264"/>
        <v>00213001</v>
      </c>
      <c r="J1414" s="23">
        <v>26</v>
      </c>
      <c r="K1414" s="23">
        <v>517</v>
      </c>
      <c r="L1414" s="23" t="str">
        <f t="shared" si="270"/>
        <v>NACIONAL</v>
      </c>
      <c r="M1414" s="23" t="s">
        <v>618</v>
      </c>
      <c r="N1414" s="23" t="str" cm="1">
        <f t="array" ref="N1414">IFERROR(IF(M1414="Principal","LES_ACTIVE",LES_INACTIVE),0)</f>
        <v>LES_ACTIVE</v>
      </c>
      <c r="O1414" s="23">
        <f t="shared" si="266"/>
        <v>12</v>
      </c>
      <c r="P1414" s="23" t="str">
        <f t="shared" si="267"/>
        <v>00213001Principal</v>
      </c>
    </row>
    <row r="1415" spans="1:16" ht="14.45" hidden="1">
      <c r="A1415" s="26" t="s">
        <v>635</v>
      </c>
      <c r="B1415" s="23" t="str">
        <f>IFERROR(VLOOKUP(A1415,hoja!$A$2:$E$970,4,FALSE),0)</f>
        <v>CENTRO</v>
      </c>
      <c r="C1415" s="23" t="str">
        <f>IFERROR(VLOOKUP(A1415,hoja!$A$2:$E$1370,5,FALSE),0)</f>
        <v>BOGOTÁ</v>
      </c>
      <c r="D1415" s="23" t="str">
        <f>IFERROR(VLOOKUP(A1415,hoja!A:D,3,FALSE),0)</f>
        <v>0021</v>
      </c>
      <c r="E1415" s="23" t="s">
        <v>675</v>
      </c>
      <c r="F1415" s="23" t="str">
        <f>IFERROR(VLOOKUP(E1415,hoja!$A$2:$E$970,4,FALSE),0)</f>
        <v>COSTA</v>
      </c>
      <c r="G1415" s="23" t="str">
        <f>IFERROR(VLOOKUP(E1415,hoja!$A$2:$E$970,5,FALSE),0)</f>
        <v>CARTAGENA</v>
      </c>
      <c r="H1415" s="103">
        <f>IFERROR(VLOOKUP(E1415,hoja!A:C,3,FALSE),0)</f>
        <v>3002</v>
      </c>
      <c r="I1415" s="24" t="str">
        <f t="shared" si="264"/>
        <v>00213002</v>
      </c>
      <c r="J1415" s="23">
        <v>75.141666666604578</v>
      </c>
      <c r="K1415" s="23">
        <v>1089.567</v>
      </c>
      <c r="L1415" s="23" t="str">
        <f t="shared" si="270"/>
        <v>NACIONAL</v>
      </c>
      <c r="M1415" s="23" t="s">
        <v>618</v>
      </c>
      <c r="N1415" s="23" t="str" cm="1">
        <f t="array" ref="N1415">IFERROR(IF(M1415="Principal","LES_ACTIVE",LES_INACTIVE),0)</f>
        <v>LES_ACTIVE</v>
      </c>
      <c r="O1415" s="23">
        <f t="shared" si="266"/>
        <v>8</v>
      </c>
      <c r="P1415" s="23" t="str">
        <f t="shared" si="267"/>
        <v>00213002Principal</v>
      </c>
    </row>
    <row r="1416" spans="1:16" ht="14.45" hidden="1">
      <c r="A1416" s="26" t="s">
        <v>635</v>
      </c>
      <c r="B1416" s="23" t="str">
        <f>IFERROR(VLOOKUP(A1416,hoja!$A$2:$E$970,4,FALSE),0)</f>
        <v>CENTRO</v>
      </c>
      <c r="C1416" s="23" t="str">
        <f>IFERROR(VLOOKUP(A1416,hoja!$A$2:$E$1370,5,FALSE),0)</f>
        <v>BOGOTÁ</v>
      </c>
      <c r="D1416" s="23" t="str">
        <f>IFERROR(VLOOKUP(A1416,hoja!A:D,3,FALSE),0)</f>
        <v>0021</v>
      </c>
      <c r="E1416" s="23" t="s">
        <v>676</v>
      </c>
      <c r="F1416" s="23" t="str">
        <f>IFERROR(VLOOKUP(E1416,hoja!$A$2:$E$970,4,FALSE),0)</f>
        <v>COSTA</v>
      </c>
      <c r="G1416" s="23" t="str">
        <f>IFERROR(VLOOKUP(E1416,hoja!$A$2:$E$970,5,FALSE),0)</f>
        <v>BARRANQUILLA</v>
      </c>
      <c r="H1416" s="103" t="str">
        <f>IFERROR(VLOOKUP(E1416,hoja!A:C,3,FALSE),0)</f>
        <v>3000</v>
      </c>
      <c r="I1416" s="24" t="str">
        <f t="shared" si="264"/>
        <v>00213000</v>
      </c>
      <c r="J1416" s="23">
        <v>55.366666666668607</v>
      </c>
      <c r="K1416" s="23">
        <v>1027.9069999999999</v>
      </c>
      <c r="L1416" s="23" t="str">
        <f t="shared" si="270"/>
        <v>NACIONAL</v>
      </c>
      <c r="M1416" s="23" t="s">
        <v>618</v>
      </c>
      <c r="N1416" s="23" t="str" cm="1">
        <f t="array" ref="N1416">IFERROR(IF(M1416="Principal","LES_ACTIVE",LES_INACTIVE),0)</f>
        <v>LES_ACTIVE</v>
      </c>
      <c r="O1416" s="23">
        <f t="shared" si="266"/>
        <v>8</v>
      </c>
      <c r="P1416" s="23" t="str">
        <f t="shared" si="267"/>
        <v>00213000Principal</v>
      </c>
    </row>
    <row r="1417" spans="1:16" ht="14.45" hidden="1">
      <c r="A1417" s="26" t="s">
        <v>635</v>
      </c>
      <c r="B1417" s="23" t="str">
        <f>IFERROR(VLOOKUP(A1417,hoja!$A$2:$E$970,4,FALSE),0)</f>
        <v>CENTRO</v>
      </c>
      <c r="C1417" s="23" t="str">
        <f>IFERROR(VLOOKUP(A1417,hoja!$A$2:$E$1370,5,FALSE),0)</f>
        <v>BOGOTÁ</v>
      </c>
      <c r="D1417" s="23" t="str">
        <f>IFERROR(VLOOKUP(A1417,hoja!A:D,3,FALSE),0)</f>
        <v>0021</v>
      </c>
      <c r="E1417" s="23" t="s">
        <v>846</v>
      </c>
      <c r="F1417" s="23" t="str">
        <f>IFERROR(VLOOKUP(E1417,hoja!$A$2:$E$970,4,FALSE),0)</f>
        <v>SANTANDER</v>
      </c>
      <c r="G1417" s="23" t="str">
        <f>IFERROR(VLOOKUP(E1417,hoja!$A$2:$E$970,5,FALSE),0)</f>
        <v>CÚCUTA</v>
      </c>
      <c r="H1417" s="103" t="str">
        <f>IFERROR(VLOOKUP(E1417,hoja!A:C,3,FALSE),0)</f>
        <v>60155</v>
      </c>
      <c r="I1417" s="24" t="str">
        <f t="shared" si="264"/>
        <v>002160155</v>
      </c>
      <c r="J1417" s="23">
        <v>37.825000000011642</v>
      </c>
      <c r="K1417" s="23">
        <v>641.69799999999998</v>
      </c>
      <c r="L1417" s="23" t="str">
        <f t="shared" si="270"/>
        <v>NACIONAL</v>
      </c>
      <c r="M1417" s="23" t="s">
        <v>618</v>
      </c>
      <c r="N1417" s="23" t="str" cm="1">
        <f t="array" ref="N1417">IFERROR(IF(M1417="Principal","LES_ACTIVE",LES_INACTIVE),0)</f>
        <v>LES_ACTIVE</v>
      </c>
      <c r="O1417" s="23">
        <f t="shared" si="266"/>
        <v>12</v>
      </c>
      <c r="P1417" s="23" t="str">
        <f t="shared" si="267"/>
        <v>002160155Principal</v>
      </c>
    </row>
    <row r="1418" spans="1:16" ht="14.45" hidden="1">
      <c r="A1418" s="26" t="s">
        <v>635</v>
      </c>
      <c r="B1418" s="23" t="str">
        <f>IFERROR(VLOOKUP(A1418,hoja!$A$2:$E$970,4,FALSE),0)</f>
        <v>CENTRO</v>
      </c>
      <c r="C1418" s="23" t="str">
        <f>IFERROR(VLOOKUP(A1418,hoja!$A$2:$E$1370,5,FALSE),0)</f>
        <v>BOGOTÁ</v>
      </c>
      <c r="D1418" s="23" t="str">
        <f>IFERROR(VLOOKUP(A1418,hoja!A:D,3,FALSE),0)</f>
        <v>0021</v>
      </c>
      <c r="E1418" s="23" t="s">
        <v>735</v>
      </c>
      <c r="F1418" s="23" t="str">
        <f>IFERROR(VLOOKUP(E1418,hoja!$A$2:$E$970,4,FALSE),0)</f>
        <v>CENTRO</v>
      </c>
      <c r="G1418" s="23" t="str">
        <f>IFERROR(VLOOKUP(E1418,hoja!$A$2:$E$970,5,FALSE),0)</f>
        <v>GUALANDAY</v>
      </c>
      <c r="H1418" s="103" t="str">
        <f>IFERROR(VLOOKUP(E1418,hoja!A:C,3,FALSE),0)</f>
        <v>3042</v>
      </c>
      <c r="I1418" s="24" t="str">
        <f t="shared" si="264"/>
        <v>00213042</v>
      </c>
      <c r="J1418" s="23">
        <v>5.7333333333372138</v>
      </c>
      <c r="K1418" s="23">
        <v>161.328</v>
      </c>
      <c r="L1418" s="23" t="str">
        <f t="shared" ref="L1418:L1449" si="271">IF(B1418=F1418,"REGIONAL","NACIONAL")</f>
        <v>REGIONAL</v>
      </c>
      <c r="M1418" s="23" t="s">
        <v>748</v>
      </c>
      <c r="N1418" s="23" t="s">
        <v>737</v>
      </c>
      <c r="O1418" s="23">
        <f t="shared" si="266"/>
        <v>25</v>
      </c>
      <c r="P1418" s="23" t="str">
        <f t="shared" si="267"/>
        <v>00213042Eficiente destino Yumbo</v>
      </c>
    </row>
    <row r="1419" spans="1:16" ht="14.45" hidden="1">
      <c r="A1419" s="26" t="s">
        <v>635</v>
      </c>
      <c r="B1419" s="23" t="str">
        <f>IFERROR(VLOOKUP(A1419,hoja!$A$2:$E$970,4,FALSE),0)</f>
        <v>CENTRO</v>
      </c>
      <c r="C1419" s="23" t="str">
        <f>IFERROR(VLOOKUP(A1419,hoja!$A$2:$E$1370,5,FALSE),0)</f>
        <v>BOGOTÁ</v>
      </c>
      <c r="D1419" s="23" t="str">
        <f>IFERROR(VLOOKUP(A1419,hoja!A:D,3,FALSE),0)</f>
        <v>0021</v>
      </c>
      <c r="E1419" s="23" t="s">
        <v>766</v>
      </c>
      <c r="F1419" s="23">
        <f>IFERROR(VLOOKUP(E1419,hoja!$A$2:$E$970,4,FALSE),0)</f>
        <v>0</v>
      </c>
      <c r="G1419" s="23">
        <f>IFERROR(VLOOKUP(E1419,hoja!$A$2:$E$970,5,FALSE),0)</f>
        <v>0</v>
      </c>
      <c r="H1419" s="103">
        <f>IFERROR(VLOOKUP(E1419,hoja!A:C,3,FALSE),0)</f>
        <v>0</v>
      </c>
      <c r="I1419" s="24" t="str">
        <f t="shared" si="264"/>
        <v>00210</v>
      </c>
      <c r="J1419" s="23">
        <v>21.734166666807141</v>
      </c>
      <c r="K1419" s="23">
        <v>434.69799999999998</v>
      </c>
      <c r="L1419" s="23" t="str">
        <f>IF(B1419=F1419,"REGIONAL","NACIONAL")</f>
        <v>NACIONAL</v>
      </c>
      <c r="M1419" s="23" t="s">
        <v>618</v>
      </c>
      <c r="N1419" s="23" t="str" cm="1">
        <f t="array" ref="N1419">IFERROR(IF(M1419="Principal","LES_ACTIVE",LES_INACTIVE),0)</f>
        <v>LES_ACTIVE</v>
      </c>
      <c r="O1419" s="23">
        <f t="shared" si="266"/>
        <v>16</v>
      </c>
      <c r="P1419" s="23" t="str">
        <f t="shared" si="267"/>
        <v>00210Principal</v>
      </c>
    </row>
    <row r="1420" spans="1:16" ht="14.45" hidden="1">
      <c r="A1420" s="26" t="s">
        <v>635</v>
      </c>
      <c r="B1420" s="23" t="str">
        <f>IFERROR(VLOOKUP(A1420,hoja!$A$2:$E$970,4,FALSE),0)</f>
        <v>CENTRO</v>
      </c>
      <c r="C1420" s="23" t="str">
        <f>IFERROR(VLOOKUP(A1420,hoja!$A$2:$E$1370,5,FALSE),0)</f>
        <v>BOGOTÁ</v>
      </c>
      <c r="D1420" s="23" t="str">
        <f>IFERROR(VLOOKUP(A1420,hoja!A:D,3,FALSE),0)</f>
        <v>0021</v>
      </c>
      <c r="E1420" s="23" t="s">
        <v>841</v>
      </c>
      <c r="F1420" s="23" t="str">
        <f>IFERROR(VLOOKUP(E1420,hoja!$A$2:$E$970,4,FALSE),0)</f>
        <v>CENTRO</v>
      </c>
      <c r="G1420" s="23" t="str">
        <f>IFERROR(VLOOKUP(E1420,hoja!$A$2:$E$970,5,FALSE),0)</f>
        <v>PADUA</v>
      </c>
      <c r="H1420" s="103" t="str">
        <f>IFERROR(VLOOKUP(E1420,hoja!A:C,3,FALSE),0)</f>
        <v>60076</v>
      </c>
      <c r="I1420" s="24" t="str">
        <f t="shared" si="264"/>
        <v>002160076</v>
      </c>
      <c r="J1420" s="23">
        <v>23.641666666633682</v>
      </c>
      <c r="K1420" s="23">
        <v>222.61600000000001</v>
      </c>
      <c r="L1420" s="23" t="str">
        <f t="shared" si="271"/>
        <v>REGIONAL</v>
      </c>
      <c r="M1420" s="23" t="s">
        <v>618</v>
      </c>
      <c r="N1420" s="23" t="str" cm="1">
        <f t="array" ref="N1420">IFERROR(IF(M1420="Principal","LES_ACTIVE",LES_INACTIVE),0)</f>
        <v>LES_ACTIVE</v>
      </c>
      <c r="O1420" s="23">
        <f t="shared" si="266"/>
        <v>25</v>
      </c>
      <c r="P1420" s="23" t="str">
        <f t="shared" si="267"/>
        <v>002160076Principal</v>
      </c>
    </row>
    <row r="1421" spans="1:16" ht="14.45" hidden="1">
      <c r="A1421" s="26" t="s">
        <v>635</v>
      </c>
      <c r="B1421" s="23" t="str">
        <f>IFERROR(VLOOKUP(A1421,hoja!$A$2:$E$970,4,FALSE),0)</f>
        <v>CENTRO</v>
      </c>
      <c r="C1421" s="23" t="str">
        <f>IFERROR(VLOOKUP(A1421,hoja!$A$2:$E$1370,5,FALSE),0)</f>
        <v>BOGOTÁ</v>
      </c>
      <c r="D1421" s="23" t="str">
        <f>IFERROR(VLOOKUP(A1421,hoja!A:D,3,FALSE),0)</f>
        <v>0021</v>
      </c>
      <c r="E1421" s="23" t="s">
        <v>796</v>
      </c>
      <c r="F1421" s="23" t="str">
        <f>IFERROR(VLOOKUP(E1421,hoja!$A$2:$E$970,4,FALSE),0)</f>
        <v>SANTANDER</v>
      </c>
      <c r="G1421" s="23" t="str">
        <f>IFERROR(VLOOKUP(E1421,hoja!$A$2:$E$970,5,FALSE),0)</f>
        <v>PIEDECUESTA</v>
      </c>
      <c r="H1421" s="103" t="str">
        <f>IFERROR(VLOOKUP(E1421,hoja!A:C,3,FALSE),0)</f>
        <v>60077</v>
      </c>
      <c r="I1421" s="24" t="str">
        <f t="shared" si="264"/>
        <v>002160077</v>
      </c>
      <c r="J1421" s="23">
        <v>6.3666666666395031</v>
      </c>
      <c r="K1421" s="23">
        <v>225.53200000000001</v>
      </c>
      <c r="L1421" s="23" t="str">
        <f>IF(B1421=F1421,"REGIONAL","NACIONAL")</f>
        <v>NACIONAL</v>
      </c>
      <c r="M1421" s="23" t="s">
        <v>618</v>
      </c>
      <c r="N1421" s="23" t="str" cm="1">
        <f t="array" ref="N1421">IFERROR(IF(M1421="Principal","LES_ACTIVE",LES_INACTIVE),0)</f>
        <v>LES_ACTIVE</v>
      </c>
      <c r="O1421" s="23">
        <f t="shared" si="266"/>
        <v>25</v>
      </c>
      <c r="P1421" s="23" t="str">
        <f t="shared" si="267"/>
        <v>002160077Principal</v>
      </c>
    </row>
    <row r="1422" spans="1:16" ht="14.45" hidden="1">
      <c r="A1422" s="26" t="s">
        <v>635</v>
      </c>
      <c r="B1422" s="23" t="str">
        <f>IFERROR(VLOOKUP(A1422,hoja!$A$2:$E$970,4,FALSE),0)</f>
        <v>CENTRO</v>
      </c>
      <c r="C1422" s="23" t="str">
        <f>IFERROR(VLOOKUP(A1422,hoja!$A$2:$E$1370,5,FALSE),0)</f>
        <v>BOGOTÁ</v>
      </c>
      <c r="D1422" s="23" t="str">
        <f>IFERROR(VLOOKUP(A1422,hoja!A:D,3,FALSE),0)</f>
        <v>0021</v>
      </c>
      <c r="E1422" s="23" t="s">
        <v>787</v>
      </c>
      <c r="F1422" s="23" t="str">
        <f>IFERROR(VLOOKUP(E1422,hoja!$A$2:$E$970,4,FALSE),0)</f>
        <v>ANTIOQUIA</v>
      </c>
      <c r="G1422" s="23" t="str">
        <f>IFERROR(VLOOKUP(E1422,hoja!$A$2:$E$970,5,FALSE),0)</f>
        <v>PUERTO LIBRE</v>
      </c>
      <c r="H1422" s="103" t="str">
        <f>IFERROR(VLOOKUP(E1422,hoja!A:C,3,FALSE),0)</f>
        <v>10214</v>
      </c>
      <c r="I1422" s="24" t="str">
        <f t="shared" si="264"/>
        <v>002110214</v>
      </c>
      <c r="J1422" s="23">
        <v>8.9583333332848269</v>
      </c>
      <c r="K1422" s="23">
        <v>209.56899999999999</v>
      </c>
      <c r="L1422" s="23" t="str">
        <f>IF(B1422=F1422,"REGIONAL","NACIONAL")</f>
        <v>NACIONAL</v>
      </c>
      <c r="M1422" s="23" t="s">
        <v>618</v>
      </c>
      <c r="N1422" s="23" t="str" cm="1">
        <f t="array" ref="N1422">IFERROR(IF(M1422="Principal","LES_ACTIVE",LES_INACTIVE),0)</f>
        <v>LES_ACTIVE</v>
      </c>
      <c r="O1422" s="23">
        <f t="shared" si="266"/>
        <v>25</v>
      </c>
      <c r="P1422" s="23" t="str">
        <f t="shared" si="267"/>
        <v>002110214Principal</v>
      </c>
    </row>
    <row r="1423" spans="1:16" ht="14.45" hidden="1">
      <c r="A1423" s="26" t="s">
        <v>635</v>
      </c>
      <c r="B1423" s="23" t="str">
        <f>IFERROR(VLOOKUP(A1423,hoja!$A$2:$E$970,4,FALSE),0)</f>
        <v>CENTRO</v>
      </c>
      <c r="C1423" s="23" t="str">
        <f>IFERROR(VLOOKUP(A1423,hoja!$A$2:$E$1370,5,FALSE),0)</f>
        <v>BOGOTÁ</v>
      </c>
      <c r="D1423" s="23" t="str">
        <f>IFERROR(VLOOKUP(A1423,hoja!A:D,3,FALSE),0)</f>
        <v>0021</v>
      </c>
      <c r="E1423" s="23" t="s">
        <v>834</v>
      </c>
      <c r="F1423" s="23" t="str">
        <f>IFERROR(VLOOKUP(E1423,hoja!$A$2:$E$970,4,FALSE),0)</f>
        <v>CENTRO</v>
      </c>
      <c r="G1423" s="23" t="str">
        <f>IFERROR(VLOOKUP(E1423,hoja!$A$2:$E$970,5,FALSE),0)</f>
        <v>RICAURTE</v>
      </c>
      <c r="H1423" s="103" t="str">
        <f>IFERROR(VLOOKUP(E1423,hoja!A:C,3,FALSE),0)</f>
        <v>60080</v>
      </c>
      <c r="I1423" s="24" t="str">
        <f t="shared" si="264"/>
        <v>002160080</v>
      </c>
      <c r="J1423" s="23">
        <v>5.5531944445101544</v>
      </c>
      <c r="K1423" s="23">
        <v>127.738</v>
      </c>
      <c r="L1423" s="23" t="str">
        <f t="shared" si="271"/>
        <v>REGIONAL</v>
      </c>
      <c r="M1423" s="23" t="s">
        <v>618</v>
      </c>
      <c r="N1423" s="23" t="str" cm="1">
        <f t="array" ref="N1423">IFERROR(IF(M1423="Principal","LES_ACTIVE",LES_INACTIVE),0)</f>
        <v>LES_ACTIVE</v>
      </c>
      <c r="O1423" s="23">
        <f t="shared" si="266"/>
        <v>25</v>
      </c>
      <c r="P1423" s="23" t="str">
        <f t="shared" si="267"/>
        <v>002160080Principal</v>
      </c>
    </row>
    <row r="1424" spans="1:16" ht="14.45" hidden="1">
      <c r="A1424" s="26" t="s">
        <v>635</v>
      </c>
      <c r="B1424" s="23" t="str">
        <f>IFERROR(VLOOKUP(A1424,hoja!$A$2:$E$970,4,FALSE),0)</f>
        <v>CENTRO</v>
      </c>
      <c r="C1424" s="23" t="str">
        <f>IFERROR(VLOOKUP(A1424,hoja!$A$2:$E$1370,5,FALSE),0)</f>
        <v>BOGOTÁ</v>
      </c>
      <c r="D1424" s="23" t="str">
        <f>IFERROR(VLOOKUP(A1424,hoja!A:D,3,FALSE),0)</f>
        <v>0021</v>
      </c>
      <c r="E1424" s="23" t="s">
        <v>782</v>
      </c>
      <c r="F1424" s="23" t="str">
        <f>IFERROR(VLOOKUP(E1424,hoja!$A$2:$E$970,4,FALSE),0)</f>
        <v>COSTA</v>
      </c>
      <c r="G1424" s="23" t="str">
        <f>IFERROR(VLOOKUP(E1424,hoja!$A$2:$E$970,5,FALSE),0)</f>
        <v>SANTA MARTA</v>
      </c>
      <c r="H1424" s="103" t="str">
        <f>IFERROR(VLOOKUP(E1424,hoja!A:C,3,FALSE),0)</f>
        <v>60083</v>
      </c>
      <c r="I1424" s="24" t="str">
        <f t="shared" si="264"/>
        <v>002160083</v>
      </c>
      <c r="J1424" s="23">
        <v>4.5244444443960674</v>
      </c>
      <c r="K1424" s="23">
        <v>131.94399999999999</v>
      </c>
      <c r="L1424" s="23" t="str">
        <f>IF(B1424=F1424,"REGIONAL","NACIONAL")</f>
        <v>NACIONAL</v>
      </c>
      <c r="M1424" s="23" t="s">
        <v>618</v>
      </c>
      <c r="N1424" s="23" t="str" cm="1">
        <f t="array" ref="N1424">IFERROR(IF(M1424="Principal","LES_ACTIVE",LES_INACTIVE),0)</f>
        <v>LES_ACTIVE</v>
      </c>
      <c r="O1424" s="23">
        <f t="shared" si="266"/>
        <v>25</v>
      </c>
      <c r="P1424" s="23" t="str">
        <f t="shared" si="267"/>
        <v>002160083Principal</v>
      </c>
    </row>
    <row r="1425" spans="1:16" ht="14.45" hidden="1">
      <c r="A1425" s="26" t="s">
        <v>635</v>
      </c>
      <c r="B1425" s="23" t="str">
        <f>IFERROR(VLOOKUP(A1425,hoja!$A$2:$E$970,4,FALSE),0)</f>
        <v>CENTRO</v>
      </c>
      <c r="C1425" s="23" t="str">
        <f>IFERROR(VLOOKUP(A1425,hoja!$A$2:$E$1370,5,FALSE),0)</f>
        <v>BOGOTÁ</v>
      </c>
      <c r="D1425" s="23" t="str">
        <f>IFERROR(VLOOKUP(A1425,hoja!A:D,3,FALSE),0)</f>
        <v>0021</v>
      </c>
      <c r="E1425" s="23" t="s">
        <v>756</v>
      </c>
      <c r="F1425" s="23" t="str">
        <f>IFERROR(VLOOKUP(E1425,hoja!$A$2:$E$970,4,FALSE),0)</f>
        <v>SANTANDER</v>
      </c>
      <c r="G1425" s="23" t="str">
        <f>IFERROR(VLOOKUP(E1425,hoja!$A$2:$E$970,5,FALSE),0)</f>
        <v>SANTANA</v>
      </c>
      <c r="H1425" s="103" t="str">
        <f>IFERROR(VLOOKUP(E1425,hoja!A:C,3,FALSE),0)</f>
        <v>60084</v>
      </c>
      <c r="I1425" s="24" t="str">
        <f t="shared" si="264"/>
        <v>002160084</v>
      </c>
      <c r="J1425" s="23">
        <v>7.4162499999802094</v>
      </c>
      <c r="K1425" s="23">
        <v>225.44749999999999</v>
      </c>
      <c r="L1425" s="23" t="str">
        <f t="shared" ref="L1425:L1428" si="272">IF(B1425=F1425,"REGIONAL","NACIONAL")</f>
        <v>NACIONAL</v>
      </c>
      <c r="M1425" s="23" t="s">
        <v>618</v>
      </c>
      <c r="N1425" s="23" t="str" cm="1">
        <f t="array" ref="N1425">IFERROR(IF(M1425="Principal","LES_ACTIVE",LES_INACTIVE),0)</f>
        <v>LES_ACTIVE</v>
      </c>
      <c r="O1425" s="23">
        <f t="shared" si="266"/>
        <v>25</v>
      </c>
      <c r="P1425" s="23" t="str">
        <f t="shared" si="267"/>
        <v>002160084Principal</v>
      </c>
    </row>
    <row r="1426" spans="1:16" ht="14.45" hidden="1">
      <c r="A1426" s="26" t="s">
        <v>635</v>
      </c>
      <c r="B1426" s="23" t="str">
        <f>IFERROR(VLOOKUP(A1426,hoja!$A$2:$E$970,4,FALSE),0)</f>
        <v>CENTRO</v>
      </c>
      <c r="C1426" s="23" t="str">
        <f>IFERROR(VLOOKUP(A1426,hoja!$A$2:$E$1370,5,FALSE),0)</f>
        <v>BOGOTÁ</v>
      </c>
      <c r="D1426" s="23" t="str">
        <f>IFERROR(VLOOKUP(A1426,hoja!A:D,3,FALSE),0)</f>
        <v>0021</v>
      </c>
      <c r="E1426" s="23" t="s">
        <v>847</v>
      </c>
      <c r="F1426" s="23" t="str">
        <f>IFERROR(VLOOKUP(E1426,hoja!$A$2:$E$970,4,FALSE),0)</f>
        <v>OCCIDENTE</v>
      </c>
      <c r="G1426" s="23" t="str">
        <f>IFERROR(VLOOKUP(E1426,hoja!$A$2:$E$970,5,FALSE),0)</f>
        <v>IPIALES</v>
      </c>
      <c r="H1426" s="103" t="str">
        <f>IFERROR(VLOOKUP(E1426,hoja!A:C,3,FALSE),0)</f>
        <v>60052</v>
      </c>
      <c r="I1426" s="24" t="str">
        <f t="shared" si="264"/>
        <v>002160052</v>
      </c>
      <c r="J1426" s="23">
        <v>33.94</v>
      </c>
      <c r="K1426" s="23">
        <v>908</v>
      </c>
      <c r="L1426" s="23" t="str">
        <f t="shared" si="272"/>
        <v>NACIONAL</v>
      </c>
      <c r="M1426" s="23" t="s">
        <v>618</v>
      </c>
      <c r="N1426" s="23" t="str" cm="1">
        <f t="array" ref="N1426">IFERROR(IF(M1426="Principal","LES_ACTIVE",LES_INACTIVE),0)</f>
        <v>LES_ACTIVE</v>
      </c>
      <c r="O1426" s="23">
        <f t="shared" si="266"/>
        <v>8</v>
      </c>
      <c r="P1426" s="23" t="str">
        <f t="shared" si="267"/>
        <v>002160052Principal</v>
      </c>
    </row>
    <row r="1427" spans="1:16" ht="14.45" hidden="1">
      <c r="A1427" s="26" t="s">
        <v>635</v>
      </c>
      <c r="B1427" s="23" t="str">
        <f>IFERROR(VLOOKUP(A1427,hoja!$A$2:$E$970,4,FALSE),0)</f>
        <v>CENTRO</v>
      </c>
      <c r="C1427" s="23" t="str">
        <f>IFERROR(VLOOKUP(A1427,hoja!$A$2:$E$1370,5,FALSE),0)</f>
        <v>BOGOTÁ</v>
      </c>
      <c r="D1427" s="23" t="str">
        <f>IFERROR(VLOOKUP(A1427,hoja!A:D,3,FALSE),0)</f>
        <v>0021</v>
      </c>
      <c r="E1427" s="23" t="s">
        <v>788</v>
      </c>
      <c r="F1427" s="23" t="str">
        <f>IFERROR(VLOOKUP(E1427,hoja!$A$2:$E$970,4,FALSE),0)</f>
        <v>ANTIOQUIA</v>
      </c>
      <c r="G1427" s="23" t="str">
        <f>IFERROR(VLOOKUP(E1427,hoja!$A$2:$E$970,5,FALSE),0)</f>
        <v>RIONEGRO</v>
      </c>
      <c r="H1427" s="103" t="str">
        <f>IFERROR(VLOOKUP(E1427,hoja!A:C,3,FALSE),0)</f>
        <v>60027</v>
      </c>
      <c r="I1427" s="24" t="str">
        <f t="shared" si="264"/>
        <v>002160027</v>
      </c>
      <c r="J1427" s="23">
        <v>10.827999999999999</v>
      </c>
      <c r="K1427" s="23">
        <v>379</v>
      </c>
      <c r="L1427" s="23" t="str">
        <f t="shared" si="272"/>
        <v>NACIONAL</v>
      </c>
      <c r="M1427" s="23" t="s">
        <v>618</v>
      </c>
      <c r="N1427" s="23" t="str" cm="1">
        <f t="array" ref="N1427">IFERROR(IF(M1427="Principal","LES_ACTIVE",LES_INACTIVE),0)</f>
        <v>LES_ACTIVE</v>
      </c>
      <c r="O1427" s="23">
        <f t="shared" si="266"/>
        <v>16</v>
      </c>
      <c r="P1427" s="23" t="str">
        <f t="shared" si="267"/>
        <v>002160027Principal</v>
      </c>
    </row>
    <row r="1428" spans="1:16" ht="14.45" hidden="1">
      <c r="A1428" s="26" t="s">
        <v>635</v>
      </c>
      <c r="B1428" s="23" t="str">
        <f>IFERROR(VLOOKUP(A1428,hoja!$A$2:$E$970,4,FALSE),0)</f>
        <v>CENTRO</v>
      </c>
      <c r="C1428" s="23" t="str">
        <f>IFERROR(VLOOKUP(A1428,hoja!$A$2:$E$1370,5,FALSE),0)</f>
        <v>BOGOTÁ</v>
      </c>
      <c r="D1428" s="23" t="str">
        <f>IFERROR(VLOOKUP(A1428,hoja!A:D,3,FALSE),0)</f>
        <v>0021</v>
      </c>
      <c r="E1428" s="23" t="s">
        <v>767</v>
      </c>
      <c r="F1428" s="23" t="str">
        <f>IFERROR(VLOOKUP(E1428,hoja!$A$2:$E$970,4,FALSE),0)</f>
        <v>COSTA</v>
      </c>
      <c r="G1428" s="23" t="str">
        <f>IFERROR(VLOOKUP(E1428,hoja!$A$2:$E$970,5,FALSE),0)</f>
        <v>SAN ANDRES</v>
      </c>
      <c r="H1428" s="103" t="str">
        <f>IFERROR(VLOOKUP(E1428,hoja!A:C,3,FALSE),0)</f>
        <v>60033</v>
      </c>
      <c r="I1428" s="24" t="str">
        <f t="shared" si="264"/>
        <v>002160033</v>
      </c>
      <c r="J1428" s="23">
        <v>38.570999999999998</v>
      </c>
      <c r="K1428" s="23">
        <v>1070</v>
      </c>
      <c r="L1428" s="23" t="str">
        <f t="shared" si="272"/>
        <v>NACIONAL</v>
      </c>
      <c r="M1428" s="23" t="s">
        <v>618</v>
      </c>
      <c r="N1428" s="23" t="str" cm="1">
        <f t="array" ref="N1428">IFERROR(IF(M1428="Principal","LES_ACTIVE",LES_INACTIVE),0)</f>
        <v>LES_ACTIVE</v>
      </c>
      <c r="O1428" s="23">
        <f t="shared" si="266"/>
        <v>8</v>
      </c>
      <c r="P1428" s="23" t="str">
        <f t="shared" si="267"/>
        <v>002160033Principal</v>
      </c>
    </row>
    <row r="1429" spans="1:16" ht="14.45" hidden="1">
      <c r="A1429" s="26" t="s">
        <v>635</v>
      </c>
      <c r="B1429" s="23" t="str">
        <f>IFERROR(VLOOKUP(A1429,hoja!$A$2:$E$970,4,FALSE),0)</f>
        <v>CENTRO</v>
      </c>
      <c r="C1429" s="23" t="str">
        <f>IFERROR(VLOOKUP(A1429,hoja!$A$2:$E$1370,5,FALSE),0)</f>
        <v>BOGOTÁ</v>
      </c>
      <c r="D1429" s="23" t="str">
        <f>IFERROR(VLOOKUP(A1429,hoja!A:D,3,FALSE),0)</f>
        <v>0021</v>
      </c>
      <c r="E1429" s="23" t="s">
        <v>792</v>
      </c>
      <c r="F1429" s="23" t="str">
        <f>IFERROR(VLOOKUP(E1429,hoja!$A$2:$E$970,4,FALSE),0)</f>
        <v>CENTRO</v>
      </c>
      <c r="G1429" s="23" t="str">
        <f>IFERROR(VLOOKUP(E1429,hoja!$A$2:$E$970,5,FALSE),0)</f>
        <v>BOGOTÁ</v>
      </c>
      <c r="H1429" s="103" t="str">
        <f>IFERROR(VLOOKUP(E1429,hoja!A:C,3,FALSE),0)</f>
        <v>60042</v>
      </c>
      <c r="I1429" s="24" t="str">
        <f t="shared" si="264"/>
        <v>002160042</v>
      </c>
      <c r="K1429" s="23">
        <v>24.6</v>
      </c>
      <c r="L1429" s="23" t="str">
        <f t="shared" si="271"/>
        <v>REGIONAL</v>
      </c>
      <c r="M1429" s="23" t="s">
        <v>618</v>
      </c>
      <c r="N1429" s="23" t="str" cm="1">
        <f t="array" ref="N1429">IFERROR(IF(M1429="Principal","LES_ACTIVE",LES_INACTIVE),0)</f>
        <v>LES_ACTIVE</v>
      </c>
      <c r="O1429" s="23">
        <f t="shared" si="266"/>
        <v>25</v>
      </c>
      <c r="P1429" s="23" t="str">
        <f t="shared" si="267"/>
        <v>002160042Principal</v>
      </c>
    </row>
    <row r="1430" spans="1:16" ht="14.45" hidden="1">
      <c r="A1430" s="26" t="s">
        <v>635</v>
      </c>
      <c r="B1430" s="23" t="str">
        <f>IFERROR(VLOOKUP(A1430,hoja!$A$2:$E$970,4,FALSE),0)</f>
        <v>CENTRO</v>
      </c>
      <c r="C1430" s="23" t="str">
        <f>IFERROR(VLOOKUP(A1430,hoja!$A$2:$E$1370,5,FALSE),0)</f>
        <v>BOGOTÁ</v>
      </c>
      <c r="D1430" s="23" t="str">
        <f>IFERROR(VLOOKUP(A1430,hoja!A:D,3,FALSE),0)</f>
        <v>0021</v>
      </c>
      <c r="E1430" s="23" t="s">
        <v>848</v>
      </c>
      <c r="F1430" s="23" t="str">
        <f>IFERROR(VLOOKUP(E1430,hoja!$A$2:$E$970,4,FALSE),0)</f>
        <v>CENTRO</v>
      </c>
      <c r="G1430" s="23" t="str">
        <f>IFERROR(VLOOKUP(E1430,hoja!$A$2:$E$970,5,FALSE),0)</f>
        <v>BOGOTÁ</v>
      </c>
      <c r="H1430" s="103" t="str">
        <f>IFERROR(VLOOKUP(E1430,hoja!A:C,3,FALSE),0)</f>
        <v>10215</v>
      </c>
      <c r="I1430" s="24" t="str">
        <f t="shared" si="264"/>
        <v>002110215</v>
      </c>
      <c r="J1430" s="23">
        <v>1E-3</v>
      </c>
      <c r="K1430" s="23">
        <v>15</v>
      </c>
      <c r="L1430" s="23" t="str">
        <f t="shared" si="271"/>
        <v>REGIONAL</v>
      </c>
      <c r="M1430" s="23" t="s">
        <v>618</v>
      </c>
      <c r="N1430" s="23" t="str" cm="1">
        <f t="array" ref="N1430">IFERROR(IF(M1430="Principal","LES_ACTIVE",LES_INACTIVE),0)</f>
        <v>LES_ACTIVE</v>
      </c>
      <c r="O1430" s="23">
        <f t="shared" si="266"/>
        <v>25</v>
      </c>
      <c r="P1430" s="23" t="str">
        <f t="shared" si="267"/>
        <v>002110215Principal</v>
      </c>
    </row>
    <row r="1431" spans="1:16" ht="14.45" hidden="1">
      <c r="A1431" s="26" t="s">
        <v>635</v>
      </c>
      <c r="B1431" s="23" t="str">
        <f>IFERROR(VLOOKUP(A1431,hoja!$A$2:$E$970,4,FALSE),0)</f>
        <v>CENTRO</v>
      </c>
      <c r="C1431" s="23" t="str">
        <f>IFERROR(VLOOKUP(A1431,hoja!$A$2:$E$1370,5,FALSE),0)</f>
        <v>BOGOTÁ</v>
      </c>
      <c r="D1431" s="23" t="str">
        <f>IFERROR(VLOOKUP(A1431,hoja!A:D,3,FALSE),0)</f>
        <v>0021</v>
      </c>
      <c r="E1431" s="23" t="s">
        <v>572</v>
      </c>
      <c r="F1431" s="23" t="str">
        <f>IFERROR(VLOOKUP(E1431,hoja!$A$2:$E$970,4,FALSE),0)</f>
        <v>CENTRO</v>
      </c>
      <c r="G1431" s="23" t="str">
        <f>IFERROR(VLOOKUP(E1431,hoja!$A$2:$E$970,5,FALSE),0)</f>
        <v>VILLAVICENCIO</v>
      </c>
      <c r="H1431" s="103" t="str">
        <f>IFERROR(VLOOKUP(E1431,hoja!A:C,3,FALSE),0)</f>
        <v>60029</v>
      </c>
      <c r="I1431" s="24" t="str">
        <f t="shared" si="264"/>
        <v>002160029</v>
      </c>
      <c r="J1431" s="23">
        <v>3.22</v>
      </c>
      <c r="K1431" s="23">
        <v>113</v>
      </c>
      <c r="L1431" s="23" t="str">
        <f t="shared" si="271"/>
        <v>REGIONAL</v>
      </c>
      <c r="M1431" s="23" t="s">
        <v>618</v>
      </c>
      <c r="N1431" s="23" t="str" cm="1">
        <f t="array" ref="N1431">IFERROR(IF(M1431="Principal","LES_ACTIVE",LES_INACTIVE),0)</f>
        <v>LES_ACTIVE</v>
      </c>
      <c r="O1431" s="23">
        <f t="shared" si="266"/>
        <v>25</v>
      </c>
      <c r="P1431" s="23" t="str">
        <f t="shared" si="267"/>
        <v>002160029Principal</v>
      </c>
    </row>
    <row r="1432" spans="1:16" ht="14.45" hidden="1">
      <c r="A1432" s="26" t="s">
        <v>635</v>
      </c>
      <c r="B1432" s="23" t="str">
        <f>IFERROR(VLOOKUP(A1432,hoja!$A$2:$E$970,4,FALSE),0)</f>
        <v>CENTRO</v>
      </c>
      <c r="C1432" s="23" t="str">
        <f>IFERROR(VLOOKUP(A1432,hoja!$A$2:$E$1370,5,FALSE),0)</f>
        <v>BOGOTÁ</v>
      </c>
      <c r="D1432" s="23" t="str">
        <f>IFERROR(VLOOKUP(A1432,hoja!A:D,3,FALSE),0)</f>
        <v>0021</v>
      </c>
      <c r="E1432" s="23" t="s">
        <v>849</v>
      </c>
      <c r="F1432" s="23" t="str">
        <f>IFERROR(VLOOKUP(E1432,hoja!$A$2:$E$970,4,FALSE),0)</f>
        <v>COSTA</v>
      </c>
      <c r="G1432" s="23" t="str">
        <f>IFERROR(VLOOKUP(E1432,hoja!$A$2:$E$970,5,FALSE),0)</f>
        <v>CARTAGENA</v>
      </c>
      <c r="H1432" s="103" t="str">
        <f>IFERROR(VLOOKUP(E1432,hoja!A:C,3,FALSE),0)</f>
        <v>60090</v>
      </c>
      <c r="I1432" s="24" t="str">
        <f t="shared" si="264"/>
        <v>002160090</v>
      </c>
      <c r="J1432" s="23">
        <v>38.005899999999997</v>
      </c>
      <c r="K1432" s="23">
        <v>1087</v>
      </c>
      <c r="L1432" s="23" t="str">
        <f>IF(B1432=F1432,"REGIONAL","NACIONAL")</f>
        <v>NACIONAL</v>
      </c>
      <c r="M1432" s="23" t="s">
        <v>618</v>
      </c>
      <c r="N1432" s="23" t="str" cm="1">
        <f t="array" ref="N1432">IFERROR(IF(M1432="Principal","LES_ACTIVE",LES_INACTIVE),0)</f>
        <v>LES_ACTIVE</v>
      </c>
      <c r="O1432" s="23">
        <f t="shared" si="266"/>
        <v>8</v>
      </c>
      <c r="P1432" s="23" t="str">
        <f t="shared" si="267"/>
        <v>002160090Principal</v>
      </c>
    </row>
    <row r="1433" spans="1:16" ht="14.45" hidden="1">
      <c r="A1433" s="26" t="s">
        <v>731</v>
      </c>
      <c r="B1433" s="23" t="str">
        <f>IFERROR(VLOOKUP(A1433,hoja!$A$2:$E$970,4,FALSE),0)</f>
        <v>SANTANDER</v>
      </c>
      <c r="C1433" s="23" t="str">
        <f>IFERROR(VLOOKUP(A1433,hoja!$A$2:$E$1370,5,FALSE),0)</f>
        <v>CÚCUTA</v>
      </c>
      <c r="D1433" s="23" t="str">
        <f>IFERROR(VLOOKUP(A1433,hoja!A:D,3,FALSE),0)</f>
        <v>0438</v>
      </c>
      <c r="E1433" s="23" t="s">
        <v>689</v>
      </c>
      <c r="F1433" s="23" t="str">
        <f>IFERROR(VLOOKUP(E1433,hoja!$A$2:$E$970,4,FALSE),0)</f>
        <v>SANTANDER</v>
      </c>
      <c r="G1433" s="23" t="str">
        <f>IFERROR(VLOOKUP(E1433,hoja!$A$2:$E$970,5,FALSE),0)</f>
        <v>AGUACHICA</v>
      </c>
      <c r="H1433" s="103" t="str">
        <f>IFERROR(VLOOKUP(E1433,hoja!A:C,3,FALSE),0)</f>
        <v>0437</v>
      </c>
      <c r="I1433" s="24" t="str">
        <f t="shared" si="264"/>
        <v>04380437</v>
      </c>
      <c r="J1433" s="23">
        <v>22.683333333407063</v>
      </c>
      <c r="K1433" s="23">
        <v>311.87700000000001</v>
      </c>
      <c r="L1433" s="23" t="str">
        <f t="shared" si="271"/>
        <v>REGIONAL</v>
      </c>
      <c r="M1433" s="23" t="s">
        <v>618</v>
      </c>
      <c r="N1433" s="23" t="str" cm="1">
        <f t="array" ref="N1433">IFERROR(IF(M1433="Principal","LES_ACTIVE",LES_INACTIVE),0)</f>
        <v>LES_ACTIVE</v>
      </c>
      <c r="O1433" s="23">
        <f t="shared" si="266"/>
        <v>16</v>
      </c>
      <c r="P1433" s="23" t="str">
        <f t="shared" si="267"/>
        <v>04380437Principal</v>
      </c>
    </row>
    <row r="1434" spans="1:16" ht="14.45" hidden="1">
      <c r="A1434" s="26" t="s">
        <v>731</v>
      </c>
      <c r="B1434" s="23" t="str">
        <f>IFERROR(VLOOKUP(A1434,hoja!$A$2:$E$970,4,FALSE),0)</f>
        <v>SANTANDER</v>
      </c>
      <c r="C1434" s="23" t="str">
        <f>IFERROR(VLOOKUP(A1434,hoja!$A$2:$E$1370,5,FALSE),0)</f>
        <v>CÚCUTA</v>
      </c>
      <c r="D1434" s="23" t="str">
        <f>IFERROR(VLOOKUP(A1434,hoja!A:D,3,FALSE),0)</f>
        <v>0438</v>
      </c>
      <c r="E1434" s="23" t="s">
        <v>660</v>
      </c>
      <c r="F1434" s="23" t="str">
        <f>IFERROR(VLOOKUP(E1434,hoja!$A$2:$E$970,4,FALSE),0)</f>
        <v>CENTRO</v>
      </c>
      <c r="G1434" s="23" t="str">
        <f>IFERROR(VLOOKUP(E1434,hoja!$A$2:$E$970,5,FALSE),0)</f>
        <v>BOGOTÁ</v>
      </c>
      <c r="H1434" s="103" t="str">
        <f>IFERROR(VLOOKUP(E1434,hoja!A:C,3,FALSE),0)</f>
        <v>0035</v>
      </c>
      <c r="I1434" s="24" t="str">
        <f t="shared" si="264"/>
        <v>04380035</v>
      </c>
      <c r="J1434" s="23">
        <v>45</v>
      </c>
      <c r="K1434" s="23">
        <v>627.47500000000002</v>
      </c>
      <c r="L1434" s="23" t="str">
        <f>IF(B1434=F1434,"REGIONAL","NACIONAL")</f>
        <v>NACIONAL</v>
      </c>
      <c r="M1434" s="23" t="s">
        <v>618</v>
      </c>
      <c r="N1434" s="23" t="str" cm="1">
        <f t="array" ref="N1434">IFERROR(IF(M1434="Principal","LES_ACTIVE",LES_INACTIVE),0)</f>
        <v>LES_ACTIVE</v>
      </c>
      <c r="O1434" s="23">
        <f t="shared" si="266"/>
        <v>12</v>
      </c>
      <c r="P1434" s="23" t="str">
        <f t="shared" si="267"/>
        <v>04380035Principal</v>
      </c>
    </row>
    <row r="1435" spans="1:16" ht="14.45" hidden="1">
      <c r="A1435" s="26" t="s">
        <v>731</v>
      </c>
      <c r="B1435" s="23" t="str">
        <f>IFERROR(VLOOKUP(A1435,hoja!$A$2:$E$970,4,FALSE),0)</f>
        <v>SANTANDER</v>
      </c>
      <c r="C1435" s="23" t="str">
        <f>IFERROR(VLOOKUP(A1435,hoja!$A$2:$E$1370,5,FALSE),0)</f>
        <v>CÚCUTA</v>
      </c>
      <c r="D1435" s="23" t="str">
        <f>IFERROR(VLOOKUP(A1435,hoja!A:D,3,FALSE),0)</f>
        <v>0438</v>
      </c>
      <c r="E1435" s="23" t="s">
        <v>714</v>
      </c>
      <c r="F1435" s="23" t="str">
        <f>IFERROR(VLOOKUP(E1435,hoja!$A$2:$E$970,4,FALSE),0)</f>
        <v>SANTANDER</v>
      </c>
      <c r="G1435" s="23" t="str">
        <f>IFERROR(VLOOKUP(E1435,hoja!$A$2:$E$970,5,FALSE),0)</f>
        <v>OCAÑA</v>
      </c>
      <c r="H1435" s="103" t="str">
        <f>IFERROR(VLOOKUP(E1435,hoja!A:C,3,FALSE),0)</f>
        <v>0434</v>
      </c>
      <c r="I1435" s="24" t="str">
        <f t="shared" si="264"/>
        <v>04380434</v>
      </c>
      <c r="J1435" s="23">
        <v>18.633055555634201</v>
      </c>
      <c r="K1435" s="23">
        <v>216.678</v>
      </c>
      <c r="L1435" s="23" t="str">
        <f t="shared" si="271"/>
        <v>REGIONAL</v>
      </c>
      <c r="M1435" s="23" t="s">
        <v>618</v>
      </c>
      <c r="N1435" s="23" t="str" cm="1">
        <f t="array" ref="N1435">IFERROR(IF(M1435="Principal","LES_ACTIVE",LES_INACTIVE),0)</f>
        <v>LES_ACTIVE</v>
      </c>
      <c r="O1435" s="23">
        <f t="shared" si="266"/>
        <v>25</v>
      </c>
      <c r="P1435" s="23" t="str">
        <f t="shared" si="267"/>
        <v>04380434Principal</v>
      </c>
    </row>
    <row r="1436" spans="1:16" ht="14.45" hidden="1">
      <c r="A1436" s="26" t="s">
        <v>731</v>
      </c>
      <c r="B1436" s="23" t="str">
        <f>IFERROR(VLOOKUP(A1436,hoja!$A$2:$E$970,4,FALSE),0)</f>
        <v>SANTANDER</v>
      </c>
      <c r="C1436" s="23" t="str">
        <f>IFERROR(VLOOKUP(A1436,hoja!$A$2:$E$1370,5,FALSE),0)</f>
        <v>CÚCUTA</v>
      </c>
      <c r="D1436" s="23" t="str">
        <f>IFERROR(VLOOKUP(A1436,hoja!A:D,3,FALSE),0)</f>
        <v>0438</v>
      </c>
      <c r="E1436" s="23" t="s">
        <v>715</v>
      </c>
      <c r="F1436" s="23" t="str">
        <f>IFERROR(VLOOKUP(E1436,hoja!$A$2:$E$970,4,FALSE),0)</f>
        <v>SANTANDER</v>
      </c>
      <c r="G1436" s="23" t="str">
        <f>IFERROR(VLOOKUP(E1436,hoja!$A$2:$E$970,5,FALSE),0)</f>
        <v>PAMPLONA</v>
      </c>
      <c r="H1436" s="103" t="str">
        <f>IFERROR(VLOOKUP(E1436,hoja!A:C,3,FALSE),0)</f>
        <v>0439</v>
      </c>
      <c r="I1436" s="24" t="str">
        <f t="shared" si="264"/>
        <v>04380439</v>
      </c>
      <c r="K1436" s="23">
        <v>74</v>
      </c>
      <c r="L1436" s="23" t="str">
        <f t="shared" si="271"/>
        <v>REGIONAL</v>
      </c>
      <c r="M1436" s="23" t="s">
        <v>618</v>
      </c>
      <c r="N1436" s="23" t="str" cm="1">
        <f t="array" ref="N1436">IFERROR(IF(M1436="Principal","LES_ACTIVE",LES_INACTIVE),0)</f>
        <v>LES_ACTIVE</v>
      </c>
      <c r="O1436" s="23">
        <f t="shared" si="266"/>
        <v>25</v>
      </c>
      <c r="P1436" s="23" t="str">
        <f t="shared" si="267"/>
        <v>04380439Principal</v>
      </c>
    </row>
    <row r="1437" spans="1:16" ht="14.45" hidden="1">
      <c r="A1437" s="26" t="s">
        <v>731</v>
      </c>
      <c r="B1437" s="23" t="str">
        <f>IFERROR(VLOOKUP(A1437,hoja!$A$2:$E$970,4,FALSE),0)</f>
        <v>SANTANDER</v>
      </c>
      <c r="C1437" s="23" t="str">
        <f>IFERROR(VLOOKUP(A1437,hoja!$A$2:$E$1370,5,FALSE),0)</f>
        <v>CÚCUTA</v>
      </c>
      <c r="D1437" s="23" t="str">
        <f>IFERROR(VLOOKUP(A1437,hoja!A:D,3,FALSE),0)</f>
        <v>0438</v>
      </c>
      <c r="E1437" s="23" t="s">
        <v>629</v>
      </c>
      <c r="F1437" s="23" t="str">
        <f>IFERROR(VLOOKUP(E1437,hoja!$A$2:$E$970,4,FALSE),0)</f>
        <v>CENTRO</v>
      </c>
      <c r="G1437" s="23" t="str">
        <f>IFERROR(VLOOKUP(E1437,hoja!$A$2:$E$970,5,FALSE),0)</f>
        <v>ZIPAQUIRÁ</v>
      </c>
      <c r="H1437" s="103" t="str">
        <f>IFERROR(VLOOKUP(E1437,hoja!A:C,3,FALSE),0)</f>
        <v>0032</v>
      </c>
      <c r="I1437" s="24" t="str">
        <f t="shared" si="264"/>
        <v>04380032</v>
      </c>
      <c r="K1437" s="23">
        <v>554</v>
      </c>
      <c r="L1437" s="23" t="str">
        <f>IF(B1437=F1437,"REGIONAL","NACIONAL")</f>
        <v>NACIONAL</v>
      </c>
      <c r="M1437" s="23" t="s">
        <v>618</v>
      </c>
      <c r="N1437" s="23" t="str" cm="1">
        <f t="array" ref="N1437">IFERROR(IF(M1437="Principal","LES_ACTIVE",LES_INACTIVE),0)</f>
        <v>LES_ACTIVE</v>
      </c>
      <c r="O1437" s="23">
        <f t="shared" si="266"/>
        <v>12</v>
      </c>
      <c r="P1437" s="23" t="str">
        <f t="shared" si="267"/>
        <v>04380032Principal</v>
      </c>
    </row>
    <row r="1438" spans="1:16" ht="14.45" hidden="1">
      <c r="A1438" s="26" t="s">
        <v>731</v>
      </c>
      <c r="B1438" s="23" t="str">
        <f>IFERROR(VLOOKUP(A1438,hoja!$A$2:$E$970,4,FALSE),0)</f>
        <v>SANTANDER</v>
      </c>
      <c r="C1438" s="23" t="str">
        <f>IFERROR(VLOOKUP(A1438,hoja!$A$2:$E$1370,5,FALSE),0)</f>
        <v>CÚCUTA</v>
      </c>
      <c r="D1438" s="23" t="str">
        <f>IFERROR(VLOOKUP(A1438,hoja!A:D,3,FALSE),0)</f>
        <v>0438</v>
      </c>
      <c r="E1438" s="23" t="s">
        <v>630</v>
      </c>
      <c r="F1438" s="23" t="str">
        <f>IFERROR(VLOOKUP(E1438,hoja!$A$2:$E$970,4,FALSE),0)</f>
        <v>CENTRO</v>
      </c>
      <c r="G1438" s="23" t="str">
        <f>IFERROR(VLOOKUP(E1438,hoja!$A$2:$E$970,5,FALSE),0)</f>
        <v>SESQUILÉ</v>
      </c>
      <c r="H1438" s="103" t="str">
        <f>IFERROR(VLOOKUP(E1438,hoja!A:C,3,FALSE),0)</f>
        <v>1501</v>
      </c>
      <c r="I1438" s="24" t="str">
        <f t="shared" si="264"/>
        <v>04381501</v>
      </c>
      <c r="J1438" s="23">
        <v>39.216666666674428</v>
      </c>
      <c r="K1438" s="23">
        <v>600.03049999999996</v>
      </c>
      <c r="L1438" s="23" t="str">
        <f>IF(B1438=F1438,"REGIONAL","NACIONAL")</f>
        <v>NACIONAL</v>
      </c>
      <c r="M1438" s="23" t="s">
        <v>618</v>
      </c>
      <c r="N1438" s="23" t="str" cm="1">
        <f t="array" ref="N1438">IFERROR(IF(M1438="Principal","LES_ACTIVE",LES_INACTIVE),0)</f>
        <v>LES_ACTIVE</v>
      </c>
      <c r="O1438" s="23">
        <f t="shared" si="266"/>
        <v>12</v>
      </c>
      <c r="P1438" s="23" t="str">
        <f t="shared" si="267"/>
        <v>04381501Principal</v>
      </c>
    </row>
    <row r="1439" spans="1:16" ht="14.45" hidden="1">
      <c r="A1439" s="26" t="s">
        <v>731</v>
      </c>
      <c r="B1439" s="23" t="str">
        <f>IFERROR(VLOOKUP(A1439,hoja!$A$2:$E$970,4,FALSE),0)</f>
        <v>SANTANDER</v>
      </c>
      <c r="C1439" s="23" t="str">
        <f>IFERROR(VLOOKUP(A1439,hoja!$A$2:$E$1370,5,FALSE),0)</f>
        <v>CÚCUTA</v>
      </c>
      <c r="D1439" s="23" t="str">
        <f>IFERROR(VLOOKUP(A1439,hoja!A:D,3,FALSE),0)</f>
        <v>0438</v>
      </c>
      <c r="E1439" s="23" t="s">
        <v>822</v>
      </c>
      <c r="F1439" s="23" t="str">
        <f>IFERROR(VLOOKUP(E1439,hoja!$A$2:$E$970,4,FALSE),0)</f>
        <v>SANTANDER</v>
      </c>
      <c r="G1439" s="23" t="str">
        <f>IFERROR(VLOOKUP(E1439,hoja!$A$2:$E$970,5,FALSE),0)</f>
        <v>CÚCUTA</v>
      </c>
      <c r="H1439" s="103" t="str">
        <f>IFERROR(VLOOKUP(E1439,hoja!A:C,3,FALSE),0)</f>
        <v>60019</v>
      </c>
      <c r="I1439" s="24" t="str">
        <f t="shared" si="264"/>
        <v>043860019</v>
      </c>
      <c r="K1439" s="23">
        <v>15</v>
      </c>
      <c r="L1439" s="23" t="str">
        <f t="shared" si="271"/>
        <v>REGIONAL</v>
      </c>
      <c r="M1439" s="23" t="s">
        <v>618</v>
      </c>
      <c r="N1439" s="23" t="str" cm="1">
        <f t="array" ref="N1439">IFERROR(IF(M1439="Principal","LES_ACTIVE",LES_INACTIVE),0)</f>
        <v>LES_ACTIVE</v>
      </c>
      <c r="O1439" s="23">
        <f t="shared" si="266"/>
        <v>25</v>
      </c>
      <c r="P1439" s="23" t="str">
        <f t="shared" si="267"/>
        <v>043860019Principal</v>
      </c>
    </row>
    <row r="1440" spans="1:16" ht="14.45" hidden="1">
      <c r="A1440" s="26" t="s">
        <v>731</v>
      </c>
      <c r="B1440" s="23" t="str">
        <f>IFERROR(VLOOKUP(A1440,hoja!$A$2:$E$970,4,FALSE),0)</f>
        <v>SANTANDER</v>
      </c>
      <c r="C1440" s="23" t="str">
        <f>IFERROR(VLOOKUP(A1440,hoja!$A$2:$E$1370,5,FALSE),0)</f>
        <v>CÚCUTA</v>
      </c>
      <c r="D1440" s="23" t="str">
        <f>IFERROR(VLOOKUP(A1440,hoja!A:D,3,FALSE),0)</f>
        <v>0438</v>
      </c>
      <c r="E1440" s="23" t="s">
        <v>751</v>
      </c>
      <c r="F1440" s="23" t="str">
        <f>IFERROR(VLOOKUP(E1440,hoja!$A$2:$E$970,4,FALSE),0)</f>
        <v>CENTRO</v>
      </c>
      <c r="G1440" s="23" t="str">
        <f>IFERROR(VLOOKUP(E1440,hoja!$A$2:$E$970,5,FALSE),0)</f>
        <v>BOGOTÁ</v>
      </c>
      <c r="H1440" s="103" t="str">
        <f>IFERROR(VLOOKUP(E1440,hoja!A:C,3,FALSE),0)</f>
        <v>0002A</v>
      </c>
      <c r="I1440" s="24" t="str">
        <f t="shared" si="264"/>
        <v>04380002A</v>
      </c>
      <c r="J1440" s="23">
        <v>31.833333333372138</v>
      </c>
      <c r="K1440" s="23">
        <v>633</v>
      </c>
      <c r="L1440" s="23" t="str">
        <f>IF(B1440=F1440,"REGIONAL","NACIONAL")</f>
        <v>NACIONAL</v>
      </c>
      <c r="M1440" s="23" t="s">
        <v>618</v>
      </c>
      <c r="N1440" s="23" t="str" cm="1">
        <f t="array" ref="N1440">IFERROR(IF(M1440="Principal","LES_ACTIVE",LES_INACTIVE),0)</f>
        <v>LES_ACTIVE</v>
      </c>
      <c r="O1440" s="23">
        <f t="shared" si="266"/>
        <v>12</v>
      </c>
      <c r="P1440" s="23" t="str">
        <f t="shared" si="267"/>
        <v>04380002APrincipal</v>
      </c>
    </row>
    <row r="1441" spans="1:16" ht="14.45" hidden="1">
      <c r="A1441" s="26" t="s">
        <v>731</v>
      </c>
      <c r="B1441" s="23" t="str">
        <f>IFERROR(VLOOKUP(A1441,hoja!$A$2:$E$970,4,FALSE),0)</f>
        <v>SANTANDER</v>
      </c>
      <c r="C1441" s="23" t="str">
        <f>IFERROR(VLOOKUP(A1441,hoja!$A$2:$E$1370,5,FALSE),0)</f>
        <v>CÚCUTA</v>
      </c>
      <c r="D1441" s="23" t="str">
        <f>IFERROR(VLOOKUP(A1441,hoja!A:D,3,FALSE),0)</f>
        <v>0438</v>
      </c>
      <c r="E1441" s="23" t="s">
        <v>633</v>
      </c>
      <c r="F1441" s="23" t="str">
        <f>IFERROR(VLOOKUP(E1441,hoja!$A$2:$E$970,4,FALSE),0)</f>
        <v>CENTRO</v>
      </c>
      <c r="G1441" s="23" t="str">
        <f>IFERROR(VLOOKUP(E1441,hoja!$A$2:$E$970,5,FALSE),0)</f>
        <v>BOGOTÁ</v>
      </c>
      <c r="H1441" s="103" t="str">
        <f>IFERROR(VLOOKUP(E1441,hoja!A:C,3,FALSE),0)</f>
        <v>0002</v>
      </c>
      <c r="I1441" s="24" t="str">
        <f t="shared" si="264"/>
        <v>04380002</v>
      </c>
      <c r="J1441" s="23">
        <v>46.433333333290648</v>
      </c>
      <c r="K1441" s="23">
        <v>631.18899999999996</v>
      </c>
      <c r="L1441" s="23" t="str">
        <f t="shared" ref="L1441:L1442" si="273">IF(B1441=F1441,"REGIONAL","NACIONAL")</f>
        <v>NACIONAL</v>
      </c>
      <c r="M1441" s="23" t="s">
        <v>618</v>
      </c>
      <c r="N1441" s="23" t="str" cm="1">
        <f t="array" ref="N1441">IFERROR(IF(M1441="Principal","LES_ACTIVE",LES_INACTIVE),0)</f>
        <v>LES_ACTIVE</v>
      </c>
      <c r="O1441" s="23">
        <f t="shared" si="266"/>
        <v>12</v>
      </c>
      <c r="P1441" s="23" t="str">
        <f t="shared" si="267"/>
        <v>04380002Principal</v>
      </c>
    </row>
    <row r="1442" spans="1:16" ht="14.45" hidden="1">
      <c r="A1442" s="26" t="s">
        <v>731</v>
      </c>
      <c r="B1442" s="23" t="str">
        <f>IFERROR(VLOOKUP(A1442,hoja!$A$2:$E$970,4,FALSE),0)</f>
        <v>SANTANDER</v>
      </c>
      <c r="C1442" s="23" t="str">
        <f>IFERROR(VLOOKUP(A1442,hoja!$A$2:$E$1370,5,FALSE),0)</f>
        <v>CÚCUTA</v>
      </c>
      <c r="D1442" s="23" t="str">
        <f>IFERROR(VLOOKUP(A1442,hoja!A:D,3,FALSE),0)</f>
        <v>0438</v>
      </c>
      <c r="E1442" s="23" t="s">
        <v>634</v>
      </c>
      <c r="F1442" s="23" t="str">
        <f>IFERROR(VLOOKUP(E1442,hoja!$A$2:$E$970,4,FALSE),0)</f>
        <v>CENTRO</v>
      </c>
      <c r="G1442" s="23" t="str">
        <f>IFERROR(VLOOKUP(E1442,hoja!$A$2:$E$970,5,FALSE),0)</f>
        <v>BOGOTÁ</v>
      </c>
      <c r="H1442" s="103" t="str">
        <f>IFERROR(VLOOKUP(E1442,hoja!A:C,3,FALSE),0)</f>
        <v>0011</v>
      </c>
      <c r="I1442" s="24" t="str">
        <f t="shared" si="264"/>
        <v>04380011</v>
      </c>
      <c r="J1442" s="23">
        <v>41.333333333430346</v>
      </c>
      <c r="K1442" s="23">
        <v>643.26099999999997</v>
      </c>
      <c r="L1442" s="23" t="str">
        <f t="shared" si="273"/>
        <v>NACIONAL</v>
      </c>
      <c r="M1442" s="23" t="s">
        <v>618</v>
      </c>
      <c r="N1442" s="23" t="str" cm="1">
        <f t="array" ref="N1442">IFERROR(IF(M1442="Principal","LES_ACTIVE",LES_INACTIVE),0)</f>
        <v>LES_ACTIVE</v>
      </c>
      <c r="O1442" s="23">
        <f t="shared" si="266"/>
        <v>12</v>
      </c>
      <c r="P1442" s="23" t="str">
        <f t="shared" si="267"/>
        <v>04380011Principal</v>
      </c>
    </row>
    <row r="1443" spans="1:16" ht="14.45" hidden="1">
      <c r="A1443" s="26" t="s">
        <v>731</v>
      </c>
      <c r="B1443" s="23" t="str">
        <f>IFERROR(VLOOKUP(A1443,hoja!$A$2:$E$970,4,FALSE),0)</f>
        <v>SANTANDER</v>
      </c>
      <c r="C1443" s="23" t="str">
        <f>IFERROR(VLOOKUP(A1443,hoja!$A$2:$E$1370,5,FALSE),0)</f>
        <v>CÚCUTA</v>
      </c>
      <c r="D1443" s="23" t="str">
        <f>IFERROR(VLOOKUP(A1443,hoja!A:D,3,FALSE),0)</f>
        <v>0438</v>
      </c>
      <c r="E1443" s="23" t="s">
        <v>686</v>
      </c>
      <c r="F1443" s="23" t="str">
        <f>IFERROR(VLOOKUP(E1443,hoja!$A$2:$E$970,4,FALSE),0)</f>
        <v>SANTANDER</v>
      </c>
      <c r="G1443" s="23" t="str">
        <f>IFERROR(VLOOKUP(E1443,hoja!$A$2:$E$970,5,FALSE),0)</f>
        <v>BARRANCABERMEJA</v>
      </c>
      <c r="H1443" s="103" t="str">
        <f>IFERROR(VLOOKUP(E1443,hoja!A:C,3,FALSE),0)</f>
        <v>0424</v>
      </c>
      <c r="I1443" s="24" t="str">
        <f t="shared" si="264"/>
        <v>04380424</v>
      </c>
      <c r="J1443" s="23">
        <v>17.200000000011642</v>
      </c>
      <c r="K1443" s="23">
        <v>324.21600000000001</v>
      </c>
      <c r="L1443" s="23" t="str">
        <f t="shared" si="271"/>
        <v>REGIONAL</v>
      </c>
      <c r="M1443" s="23" t="s">
        <v>618</v>
      </c>
      <c r="N1443" s="23" t="str" cm="1">
        <f t="array" ref="N1443">IFERROR(IF(M1443="Principal","LES_ACTIVE",LES_INACTIVE),0)</f>
        <v>LES_ACTIVE</v>
      </c>
      <c r="O1443" s="23">
        <f t="shared" si="266"/>
        <v>16</v>
      </c>
      <c r="P1443" s="23" t="str">
        <f t="shared" si="267"/>
        <v>04380424Principal</v>
      </c>
    </row>
    <row r="1444" spans="1:16" ht="14.45" hidden="1">
      <c r="A1444" s="26" t="s">
        <v>731</v>
      </c>
      <c r="B1444" s="23" t="str">
        <f>IFERROR(VLOOKUP(A1444,hoja!$A$2:$E$970,4,FALSE),0)</f>
        <v>SANTANDER</v>
      </c>
      <c r="C1444" s="23" t="str">
        <f>IFERROR(VLOOKUP(A1444,hoja!$A$2:$E$1370,5,FALSE),0)</f>
        <v>CÚCUTA</v>
      </c>
      <c r="D1444" s="23" t="str">
        <f>IFERROR(VLOOKUP(A1444,hoja!A:D,3,FALSE),0)</f>
        <v>0438</v>
      </c>
      <c r="E1444" s="23" t="s">
        <v>635</v>
      </c>
      <c r="F1444" s="23" t="str">
        <f>IFERROR(VLOOKUP(E1444,hoja!$A$2:$E$970,4,FALSE),0)</f>
        <v>CENTRO</v>
      </c>
      <c r="G1444" s="23" t="str">
        <f>IFERROR(VLOOKUP(E1444,hoja!$A$2:$E$970,5,FALSE),0)</f>
        <v>BOGOTÁ</v>
      </c>
      <c r="H1444" s="103" t="str">
        <f>IFERROR(VLOOKUP(E1444,hoja!A:C,3,FALSE),0)</f>
        <v>0021</v>
      </c>
      <c r="I1444" s="24" t="str">
        <f t="shared" si="264"/>
        <v>04380021</v>
      </c>
      <c r="J1444" s="23">
        <v>42.625000000029104</v>
      </c>
      <c r="K1444" s="23">
        <v>640.44749999999999</v>
      </c>
      <c r="L1444" s="23" t="str">
        <f>IF(B1444=F1444,"REGIONAL","NACIONAL")</f>
        <v>NACIONAL</v>
      </c>
      <c r="M1444" s="23" t="s">
        <v>618</v>
      </c>
      <c r="N1444" s="23" t="str" cm="1">
        <f t="array" ref="N1444">IFERROR(IF(M1444="Principal","LES_ACTIVE",LES_INACTIVE),0)</f>
        <v>LES_ACTIVE</v>
      </c>
      <c r="O1444" s="23">
        <f t="shared" si="266"/>
        <v>12</v>
      </c>
      <c r="P1444" s="23" t="str">
        <f t="shared" si="267"/>
        <v>04380021Principal</v>
      </c>
    </row>
    <row r="1445" spans="1:16" ht="14.45" hidden="1">
      <c r="A1445" s="26" t="s">
        <v>731</v>
      </c>
      <c r="B1445" s="23" t="str">
        <f>IFERROR(VLOOKUP(A1445,hoja!$A$2:$E$970,4,FALSE),0)</f>
        <v>SANTANDER</v>
      </c>
      <c r="C1445" s="23" t="str">
        <f>IFERROR(VLOOKUP(A1445,hoja!$A$2:$E$1370,5,FALSE),0)</f>
        <v>CÚCUTA</v>
      </c>
      <c r="D1445" s="23" t="str">
        <f>IFERROR(VLOOKUP(A1445,hoja!A:D,3,FALSE),0)</f>
        <v>0438</v>
      </c>
      <c r="E1445" s="23" t="s">
        <v>731</v>
      </c>
      <c r="F1445" s="23" t="str">
        <f>IFERROR(VLOOKUP(E1445,hoja!$A$2:$E$970,4,FALSE),0)</f>
        <v>SANTANDER</v>
      </c>
      <c r="G1445" s="23" t="str">
        <f>IFERROR(VLOOKUP(E1445,hoja!$A$2:$E$970,5,FALSE),0)</f>
        <v>CÚCUTA</v>
      </c>
      <c r="H1445" s="103" t="str">
        <f>IFERROR(VLOOKUP(E1445,hoja!A:C,3,FALSE),0)</f>
        <v>0438</v>
      </c>
      <c r="I1445" s="24" t="str">
        <f t="shared" si="264"/>
        <v>04380438</v>
      </c>
      <c r="K1445" s="23">
        <v>15</v>
      </c>
      <c r="L1445" s="23" t="str">
        <f t="shared" si="271"/>
        <v>REGIONAL</v>
      </c>
      <c r="M1445" s="23" t="s">
        <v>618</v>
      </c>
      <c r="N1445" s="23" t="str" cm="1">
        <f t="array" ref="N1445">IFERROR(IF(M1445="Principal","LES_ACTIVE",LES_INACTIVE),0)</f>
        <v>LES_ACTIVE</v>
      </c>
      <c r="O1445" s="23">
        <f t="shared" si="266"/>
        <v>25</v>
      </c>
      <c r="P1445" s="23" t="str">
        <f t="shared" si="267"/>
        <v>04380438Principal</v>
      </c>
    </row>
    <row r="1446" spans="1:16" ht="14.45" hidden="1">
      <c r="A1446" s="26" t="s">
        <v>731</v>
      </c>
      <c r="B1446" s="23" t="str">
        <f>IFERROR(VLOOKUP(A1446,hoja!$A$2:$E$970,4,FALSE),0)</f>
        <v>SANTANDER</v>
      </c>
      <c r="C1446" s="23" t="str">
        <f>IFERROR(VLOOKUP(A1446,hoja!$A$2:$E$1370,5,FALSE),0)</f>
        <v>CÚCUTA</v>
      </c>
      <c r="D1446" s="23" t="str">
        <f>IFERROR(VLOOKUP(A1446,hoja!A:D,3,FALSE),0)</f>
        <v>0438</v>
      </c>
      <c r="E1446" s="23" t="s">
        <v>636</v>
      </c>
      <c r="F1446" s="23" t="str">
        <f>IFERROR(VLOOKUP(E1446,hoja!$A$2:$E$970,4,FALSE),0)</f>
        <v>CENTRO</v>
      </c>
      <c r="G1446" s="23" t="str">
        <f>IFERROR(VLOOKUP(E1446,hoja!$A$2:$E$970,5,FALSE),0)</f>
        <v>DUITAMA</v>
      </c>
      <c r="H1446" s="103" t="str">
        <f>IFERROR(VLOOKUP(E1446,hoja!A:C,3,FALSE),0)</f>
        <v>0441</v>
      </c>
      <c r="I1446" s="24" t="str">
        <f t="shared" si="264"/>
        <v>04380441</v>
      </c>
      <c r="K1446" s="23">
        <v>523</v>
      </c>
      <c r="L1446" s="23" t="str">
        <f>IF(B1446=F1446,"REGIONAL","NACIONAL")</f>
        <v>NACIONAL</v>
      </c>
      <c r="M1446" s="23" t="s">
        <v>618</v>
      </c>
      <c r="N1446" s="23" t="str" cm="1">
        <f t="array" ref="N1446">IFERROR(IF(M1446="Principal","LES_ACTIVE",LES_INACTIVE),0)</f>
        <v>LES_ACTIVE</v>
      </c>
      <c r="O1446" s="23">
        <f t="shared" si="266"/>
        <v>12</v>
      </c>
      <c r="P1446" s="23" t="str">
        <f t="shared" si="267"/>
        <v>04380441Principal</v>
      </c>
    </row>
    <row r="1447" spans="1:16" ht="14.45" hidden="1">
      <c r="A1447" s="26" t="s">
        <v>731</v>
      </c>
      <c r="B1447" s="23" t="str">
        <f>IFERROR(VLOOKUP(A1447,hoja!$A$2:$E$970,4,FALSE),0)</f>
        <v>SANTANDER</v>
      </c>
      <c r="C1447" s="23" t="str">
        <f>IFERROR(VLOOKUP(A1447,hoja!$A$2:$E$1370,5,FALSE),0)</f>
        <v>CÚCUTA</v>
      </c>
      <c r="D1447" s="23" t="str">
        <f>IFERROR(VLOOKUP(A1447,hoja!A:D,3,FALSE),0)</f>
        <v>0438</v>
      </c>
      <c r="E1447" s="23" t="s">
        <v>637</v>
      </c>
      <c r="F1447" s="23" t="str">
        <f>IFERROR(VLOOKUP(E1447,hoja!$A$2:$E$970,4,FALSE),0)</f>
        <v>SANTANDER</v>
      </c>
      <c r="G1447" s="23" t="str">
        <f>IFERROR(VLOOKUP(E1447,hoja!$A$2:$E$970,5,FALSE),0)</f>
        <v>PIEDECUESTA</v>
      </c>
      <c r="H1447" s="103" t="str">
        <f>IFERROR(VLOOKUP(E1447,hoja!A:C,3,FALSE),0)</f>
        <v>0422</v>
      </c>
      <c r="I1447" s="24" t="str">
        <f t="shared" si="264"/>
        <v>04380422</v>
      </c>
      <c r="J1447" s="23">
        <v>16.849999999918509</v>
      </c>
      <c r="K1447" s="23">
        <v>241.714</v>
      </c>
      <c r="L1447" s="23" t="str">
        <f t="shared" si="271"/>
        <v>REGIONAL</v>
      </c>
      <c r="M1447" s="23" t="s">
        <v>618</v>
      </c>
      <c r="N1447" s="23" t="str" cm="1">
        <f t="array" ref="N1447">IFERROR(IF(M1447="Principal","LES_ACTIVE",LES_INACTIVE),0)</f>
        <v>LES_ACTIVE</v>
      </c>
      <c r="O1447" s="23">
        <f t="shared" si="266"/>
        <v>25</v>
      </c>
      <c r="P1447" s="23" t="str">
        <f t="shared" si="267"/>
        <v>04380422Principal</v>
      </c>
    </row>
    <row r="1448" spans="1:16" ht="14.45" hidden="1">
      <c r="A1448" s="26" t="s">
        <v>731</v>
      </c>
      <c r="B1448" s="23" t="str">
        <f>IFERROR(VLOOKUP(A1448,hoja!$A$2:$E$970,4,FALSE),0)</f>
        <v>SANTANDER</v>
      </c>
      <c r="C1448" s="23" t="str">
        <f>IFERROR(VLOOKUP(A1448,hoja!$A$2:$E$1370,5,FALSE),0)</f>
        <v>CÚCUTA</v>
      </c>
      <c r="D1448" s="23" t="str">
        <f>IFERROR(VLOOKUP(A1448,hoja!A:D,3,FALSE),0)</f>
        <v>0438</v>
      </c>
      <c r="E1448" s="23" t="s">
        <v>637</v>
      </c>
      <c r="F1448" s="23" t="str">
        <f>IFERROR(VLOOKUP(E1448,hoja!$A$2:$E$970,4,FALSE),0)</f>
        <v>SANTANDER</v>
      </c>
      <c r="G1448" s="23" t="str">
        <f>IFERROR(VLOOKUP(E1448,hoja!$A$2:$E$970,5,FALSE),0)</f>
        <v>PIEDECUESTA</v>
      </c>
      <c r="H1448" s="103" t="str">
        <f>IFERROR(VLOOKUP(E1448,hoja!A:C,3,FALSE),0)</f>
        <v>0422</v>
      </c>
      <c r="I1448" s="24" t="str">
        <f t="shared" si="264"/>
        <v>04380422</v>
      </c>
      <c r="K1448" s="23">
        <v>426</v>
      </c>
      <c r="L1448" s="23" t="str">
        <f t="shared" si="271"/>
        <v>REGIONAL</v>
      </c>
      <c r="M1448" s="23" t="s">
        <v>758</v>
      </c>
      <c r="N1448" s="23" t="s">
        <v>622</v>
      </c>
      <c r="O1448" s="23">
        <f t="shared" si="266"/>
        <v>16</v>
      </c>
      <c r="P1448" s="23" t="str">
        <f t="shared" si="267"/>
        <v>04380422Ocaña</v>
      </c>
    </row>
    <row r="1449" spans="1:16" ht="14.45" hidden="1">
      <c r="A1449" s="26" t="s">
        <v>731</v>
      </c>
      <c r="B1449" s="23" t="str">
        <f>IFERROR(VLOOKUP(A1449,hoja!$A$2:$E$970,4,FALSE),0)</f>
        <v>SANTANDER</v>
      </c>
      <c r="C1449" s="23" t="str">
        <f>IFERROR(VLOOKUP(A1449,hoja!$A$2:$E$1370,5,FALSE),0)</f>
        <v>CÚCUTA</v>
      </c>
      <c r="D1449" s="23" t="str">
        <f>IFERROR(VLOOKUP(A1449,hoja!A:D,3,FALSE),0)</f>
        <v>0438</v>
      </c>
      <c r="E1449" s="23" t="s">
        <v>850</v>
      </c>
      <c r="F1449" s="23" t="str">
        <f>IFERROR(VLOOKUP(E1449,hoja!$A$2:$E$970,4,FALSE),0)</f>
        <v>SANTANDER</v>
      </c>
      <c r="G1449" s="23" t="str">
        <f>IFERROR(VLOOKUP(E1449,hoja!$A$2:$E$970,5,FALSE),0)</f>
        <v>PIEDECUESTA</v>
      </c>
      <c r="H1449" s="103" t="str">
        <f>IFERROR(VLOOKUP(E1449,hoja!A:C,3,FALSE),0)</f>
        <v>60012</v>
      </c>
      <c r="I1449" s="24" t="str">
        <f t="shared" si="264"/>
        <v>043860012</v>
      </c>
      <c r="K1449" s="23">
        <v>207</v>
      </c>
      <c r="L1449" s="23" t="str">
        <f t="shared" si="271"/>
        <v>REGIONAL</v>
      </c>
      <c r="M1449" s="23" t="s">
        <v>618</v>
      </c>
      <c r="N1449" s="23" t="str" cm="1">
        <f t="array" ref="N1449">IFERROR(IF(M1449="Principal","LES_ACTIVE",LES_INACTIVE),0)</f>
        <v>LES_ACTIVE</v>
      </c>
      <c r="O1449" s="23">
        <f t="shared" si="266"/>
        <v>25</v>
      </c>
      <c r="P1449" s="23" t="str">
        <f t="shared" si="267"/>
        <v>043860012Principal</v>
      </c>
    </row>
    <row r="1450" spans="1:16" ht="14.45" hidden="1">
      <c r="A1450" s="26" t="s">
        <v>731</v>
      </c>
      <c r="B1450" s="23" t="str">
        <f>IFERROR(VLOOKUP(A1450,hoja!$A$2:$E$970,4,FALSE),0)</f>
        <v>SANTANDER</v>
      </c>
      <c r="C1450" s="23" t="str">
        <f>IFERROR(VLOOKUP(A1450,hoja!$A$2:$E$1370,5,FALSE),0)</f>
        <v>CÚCUTA</v>
      </c>
      <c r="D1450" s="23" t="str">
        <f>IFERROR(VLOOKUP(A1450,hoja!A:D,3,FALSE),0)</f>
        <v>0438</v>
      </c>
      <c r="E1450" s="23" t="s">
        <v>617</v>
      </c>
      <c r="F1450" s="23" t="str">
        <f>IFERROR(VLOOKUP(E1450,hoja!$A$2:$E$970,4,FALSE),0)</f>
        <v>ANTIOQUIA</v>
      </c>
      <c r="G1450" s="23" t="str">
        <f>IFERROR(VLOOKUP(E1450,hoja!$A$2:$E$970,5,FALSE),0)</f>
        <v>MEDELLÍN</v>
      </c>
      <c r="H1450" s="103">
        <f>IFERROR(VLOOKUP(E1450,hoja!A:C,3,FALSE),0)</f>
        <v>50443</v>
      </c>
      <c r="I1450" s="24" t="str">
        <f t="shared" si="264"/>
        <v>043850443</v>
      </c>
      <c r="K1450" s="23">
        <v>570</v>
      </c>
      <c r="L1450" s="23" t="str">
        <f>IF(B1450=F1450,"REGIONAL","NACIONAL")</f>
        <v>NACIONAL</v>
      </c>
      <c r="M1450" s="23" t="s">
        <v>618</v>
      </c>
      <c r="N1450" s="23" t="str" cm="1">
        <f t="array" ref="N1450">IFERROR(IF(M1450="Principal","LES_ACTIVE",LES_INACTIVE),0)</f>
        <v>LES_ACTIVE</v>
      </c>
      <c r="O1450" s="23">
        <f t="shared" si="266"/>
        <v>12</v>
      </c>
      <c r="P1450" s="23" t="str">
        <f t="shared" si="267"/>
        <v>043850443Principal</v>
      </c>
    </row>
    <row r="1451" spans="1:16" ht="14.45" hidden="1">
      <c r="A1451" s="26" t="s">
        <v>731</v>
      </c>
      <c r="B1451" s="23" t="str">
        <f>IFERROR(VLOOKUP(A1451,hoja!$A$2:$E$970,4,FALSE),0)</f>
        <v>SANTANDER</v>
      </c>
      <c r="C1451" s="23" t="str">
        <f>IFERROR(VLOOKUP(A1451,hoja!$A$2:$E$1370,5,FALSE),0)</f>
        <v>CÚCUTA</v>
      </c>
      <c r="D1451" s="23" t="str">
        <f>IFERROR(VLOOKUP(A1451,hoja!A:D,3,FALSE),0)</f>
        <v>0438</v>
      </c>
      <c r="E1451" s="23" t="s">
        <v>653</v>
      </c>
      <c r="F1451" s="23" t="str">
        <f>IFERROR(VLOOKUP(E1451,hoja!$A$2:$E$970,4,FALSE),0)</f>
        <v>CENTRO</v>
      </c>
      <c r="G1451" s="23" t="str">
        <f>IFERROR(VLOOKUP(E1451,hoja!$A$2:$E$970,5,FALSE),0)</f>
        <v>MADRID</v>
      </c>
      <c r="H1451" s="103" t="str">
        <f>IFERROR(VLOOKUP(E1451,hoja!A:C,3,FALSE),0)</f>
        <v>2023</v>
      </c>
      <c r="I1451" s="24" t="str">
        <f t="shared" ref="I1451:I1514" si="274">D1451&amp;H1451</f>
        <v>04382023</v>
      </c>
      <c r="J1451" s="23">
        <v>34</v>
      </c>
      <c r="K1451" s="23">
        <v>637</v>
      </c>
      <c r="L1451" s="23" t="str">
        <f t="shared" ref="L1451:L1470" si="275">IF(B1451=F1451,"REGIONAL","NACIONAL")</f>
        <v>NACIONAL</v>
      </c>
      <c r="M1451" s="23" t="s">
        <v>618</v>
      </c>
      <c r="N1451" s="23" t="str" cm="1">
        <f t="array" ref="N1451">IFERROR(IF(M1451="Principal","LES_ACTIVE",LES_INACTIVE),0)</f>
        <v>LES_ACTIVE</v>
      </c>
      <c r="O1451" s="23">
        <f t="shared" ref="O1451:O1514" si="276">IF(K1451&lt;=250,25,IF(K1451&lt;=500,16,IF(K1451&lt;=800,12,IF(K1451&lt;=1100,8,IF(K1451&lt;=1400,6,IF(K1451&lt;=1700,5))))))</f>
        <v>12</v>
      </c>
      <c r="P1451" s="23" t="str">
        <f t="shared" si="267"/>
        <v>04382023Principal</v>
      </c>
    </row>
    <row r="1452" spans="1:16" ht="16.5" hidden="1">
      <c r="A1452" s="26" t="s">
        <v>731</v>
      </c>
      <c r="B1452" s="23" t="str">
        <f>IFERROR(VLOOKUP(A1452,hoja!$A$2:$E$970,4,FALSE),0)</f>
        <v>SANTANDER</v>
      </c>
      <c r="C1452" s="23" t="str">
        <f>IFERROR(VLOOKUP(A1452,hoja!$A$2:$E$1370,5,FALSE),0)</f>
        <v>CÚCUTA</v>
      </c>
      <c r="D1452" s="23" t="str">
        <f>IFERROR(VLOOKUP(A1452,hoja!A:D,3,FALSE),0)</f>
        <v>0438</v>
      </c>
      <c r="E1452" s="40" t="s">
        <v>780</v>
      </c>
      <c r="F1452" s="23" t="str">
        <f>IFERROR(VLOOKUP(E1452,hoja!$A$2:$E$970,4,FALSE),0)</f>
        <v>CENTRO</v>
      </c>
      <c r="G1452" s="23" t="str">
        <f>IFERROR(VLOOKUP(E1452,hoja!$A$2:$E$970,5,FALSE),0)</f>
        <v>ZIPAQUIRÁ</v>
      </c>
      <c r="H1452" s="103" t="str">
        <f>IFERROR(VLOOKUP(E1452,hoja!A:C,3,FALSE),0)</f>
        <v>2031</v>
      </c>
      <c r="I1452" s="24" t="str">
        <f t="shared" si="274"/>
        <v>04382031</v>
      </c>
      <c r="K1452" s="23">
        <v>641</v>
      </c>
      <c r="L1452" s="23" t="str">
        <f t="shared" si="275"/>
        <v>NACIONAL</v>
      </c>
      <c r="M1452" s="23" t="s">
        <v>618</v>
      </c>
      <c r="N1452" s="23" t="str" cm="1">
        <f t="array" ref="N1452">IFERROR(IF(M1452="Principal","LES_ACTIVE",LES_INACTIVE),0)</f>
        <v>LES_ACTIVE</v>
      </c>
      <c r="O1452" s="23">
        <f t="shared" si="276"/>
        <v>12</v>
      </c>
      <c r="P1452" s="23" t="str">
        <f t="shared" ref="P1452:P1515" si="277">D1452&amp;H1452&amp;M1452</f>
        <v>04382031Principal</v>
      </c>
    </row>
    <row r="1453" spans="1:16" ht="14.45" hidden="1">
      <c r="A1453" s="26" t="s">
        <v>731</v>
      </c>
      <c r="B1453" s="23" t="str">
        <f>IFERROR(VLOOKUP(A1453,hoja!$A$2:$E$970,4,FALSE),0)</f>
        <v>SANTANDER</v>
      </c>
      <c r="C1453" s="23" t="str">
        <f>IFERROR(VLOOKUP(A1453,hoja!$A$2:$E$1370,5,FALSE),0)</f>
        <v>CÚCUTA</v>
      </c>
      <c r="D1453" s="23" t="str">
        <f>IFERROR(VLOOKUP(A1453,hoja!A:D,3,FALSE),0)</f>
        <v>0438</v>
      </c>
      <c r="E1453" s="23" t="s">
        <v>641</v>
      </c>
      <c r="F1453" s="23" t="str">
        <f>IFERROR(VLOOKUP(E1453,hoja!$A$2:$E$970,4,FALSE),0)</f>
        <v>ANTIOQUIA</v>
      </c>
      <c r="G1453" s="23" t="str">
        <f>IFERROR(VLOOKUP(E1453,hoja!$A$2:$E$970,5,FALSE),0)</f>
        <v>MEDELLÍN</v>
      </c>
      <c r="H1453" s="103" t="str">
        <f>IFERROR(VLOOKUP(E1453,hoja!A:C,3,FALSE),0)</f>
        <v>0079</v>
      </c>
      <c r="I1453" s="24" t="str">
        <f t="shared" si="274"/>
        <v>04380079</v>
      </c>
      <c r="J1453" s="23">
        <v>43.324722222285345</v>
      </c>
      <c r="K1453" s="23">
        <v>589.50400000000002</v>
      </c>
      <c r="L1453" s="23" t="str">
        <f t="shared" si="275"/>
        <v>NACIONAL</v>
      </c>
      <c r="M1453" s="23" t="s">
        <v>618</v>
      </c>
      <c r="N1453" s="23" t="str" cm="1">
        <f t="array" ref="N1453">IFERROR(IF(M1453="Principal","LES_ACTIVE",LES_INACTIVE),0)</f>
        <v>LES_ACTIVE</v>
      </c>
      <c r="O1453" s="23">
        <f t="shared" si="276"/>
        <v>12</v>
      </c>
      <c r="P1453" s="23" t="str">
        <f t="shared" si="277"/>
        <v>04380079Principal</v>
      </c>
    </row>
    <row r="1454" spans="1:16" ht="14.45" hidden="1">
      <c r="A1454" s="26" t="s">
        <v>731</v>
      </c>
      <c r="B1454" s="23" t="str">
        <f>IFERROR(VLOOKUP(A1454,hoja!$A$2:$E$970,4,FALSE),0)</f>
        <v>SANTANDER</v>
      </c>
      <c r="C1454" s="23" t="str">
        <f>IFERROR(VLOOKUP(A1454,hoja!$A$2:$E$1370,5,FALSE),0)</f>
        <v>CÚCUTA</v>
      </c>
      <c r="D1454" s="23" t="str">
        <f>IFERROR(VLOOKUP(A1454,hoja!A:D,3,FALSE),0)</f>
        <v>0438</v>
      </c>
      <c r="E1454" s="23" t="s">
        <v>642</v>
      </c>
      <c r="F1454" s="23" t="str">
        <f>IFERROR(VLOOKUP(E1454,hoja!$A$2:$E$970,4,FALSE),0)</f>
        <v>COSTA</v>
      </c>
      <c r="G1454" s="23" t="str">
        <f>IFERROR(VLOOKUP(E1454,hoja!$A$2:$E$970,5,FALSE),0)</f>
        <v>BARRANQUILLA</v>
      </c>
      <c r="H1454" s="103" t="str">
        <f>IFERROR(VLOOKUP(E1454,hoja!A:C,3,FALSE),0)</f>
        <v>0111</v>
      </c>
      <c r="I1454" s="24" t="str">
        <f t="shared" si="274"/>
        <v>04380111</v>
      </c>
      <c r="J1454" s="23">
        <v>39.899999999877764</v>
      </c>
      <c r="K1454" s="23">
        <v>680.08849999999995</v>
      </c>
      <c r="L1454" s="23" t="str">
        <f t="shared" si="275"/>
        <v>NACIONAL</v>
      </c>
      <c r="M1454" s="23" t="s">
        <v>618</v>
      </c>
      <c r="N1454" s="23" t="str" cm="1">
        <f t="array" ref="N1454">IFERROR(IF(M1454="Principal","LES_ACTIVE",LES_INACTIVE),0)</f>
        <v>LES_ACTIVE</v>
      </c>
      <c r="O1454" s="23">
        <f t="shared" si="276"/>
        <v>12</v>
      </c>
      <c r="P1454" s="23" t="str">
        <f t="shared" si="277"/>
        <v>04380111Principal</v>
      </c>
    </row>
    <row r="1455" spans="1:16" ht="14.45" hidden="1">
      <c r="A1455" s="26" t="s">
        <v>731</v>
      </c>
      <c r="B1455" s="23" t="str">
        <f>IFERROR(VLOOKUP(A1455,hoja!$A$2:$E$970,4,FALSE),0)</f>
        <v>SANTANDER</v>
      </c>
      <c r="C1455" s="23" t="str">
        <f>IFERROR(VLOOKUP(A1455,hoja!$A$2:$E$1370,5,FALSE),0)</f>
        <v>CÚCUTA</v>
      </c>
      <c r="D1455" s="23" t="str">
        <f>IFERROR(VLOOKUP(A1455,hoja!A:D,3,FALSE),0)</f>
        <v>0438</v>
      </c>
      <c r="E1455" s="23" t="s">
        <v>672</v>
      </c>
      <c r="F1455" s="23" t="str">
        <f>IFERROR(VLOOKUP(E1455,hoja!$A$2:$E$970,4,FALSE),0)</f>
        <v>ANTIOQUIA</v>
      </c>
      <c r="G1455" s="23" t="str">
        <f>IFERROR(VLOOKUP(E1455,hoja!$A$2:$E$970,5,FALSE),0)</f>
        <v>MEDELLÍN</v>
      </c>
      <c r="H1455" s="103" t="str">
        <f>IFERROR(VLOOKUP(E1455,hoja!A:C,3,FALSE),0)</f>
        <v>0092</v>
      </c>
      <c r="I1455" s="24" t="str">
        <f t="shared" si="274"/>
        <v>04380092</v>
      </c>
      <c r="J1455" s="23">
        <v>41.449999999953434</v>
      </c>
      <c r="K1455" s="23">
        <v>603</v>
      </c>
      <c r="L1455" s="23" t="str">
        <f t="shared" si="275"/>
        <v>NACIONAL</v>
      </c>
      <c r="M1455" s="23" t="s">
        <v>618</v>
      </c>
      <c r="N1455" s="23" t="str" cm="1">
        <f t="array" ref="N1455">IFERROR(IF(M1455="Principal","LES_ACTIVE",LES_INACTIVE),0)</f>
        <v>LES_ACTIVE</v>
      </c>
      <c r="O1455" s="23">
        <f t="shared" si="276"/>
        <v>12</v>
      </c>
      <c r="P1455" s="23" t="str">
        <f t="shared" si="277"/>
        <v>04380092Principal</v>
      </c>
    </row>
    <row r="1456" spans="1:16" ht="14.45" hidden="1">
      <c r="A1456" s="26" t="s">
        <v>731</v>
      </c>
      <c r="B1456" s="23" t="str">
        <f>IFERROR(VLOOKUP(A1456,hoja!$A$2:$E$970,4,FALSE),0)</f>
        <v>SANTANDER</v>
      </c>
      <c r="C1456" s="23" t="str">
        <f>IFERROR(VLOOKUP(A1456,hoja!$A$2:$E$1370,5,FALSE),0)</f>
        <v>CÚCUTA</v>
      </c>
      <c r="D1456" s="23" t="str">
        <f>IFERROR(VLOOKUP(A1456,hoja!A:D,3,FALSE),0)</f>
        <v>0438</v>
      </c>
      <c r="E1456" s="23" t="s">
        <v>644</v>
      </c>
      <c r="F1456" s="23" t="str">
        <f>IFERROR(VLOOKUP(E1456,hoja!$A$2:$E$970,4,FALSE),0)</f>
        <v>OCCIDENTE</v>
      </c>
      <c r="G1456" s="23" t="str">
        <f>IFERROR(VLOOKUP(E1456,hoja!$A$2:$E$970,5,FALSE),0)</f>
        <v>PEREIRA</v>
      </c>
      <c r="H1456" s="103" t="str">
        <f>IFERROR(VLOOKUP(E1456,hoja!A:C,3,FALSE),0)</f>
        <v>0198</v>
      </c>
      <c r="I1456" s="24" t="str">
        <f t="shared" si="274"/>
        <v>04380198</v>
      </c>
      <c r="J1456" s="23">
        <v>46.883333333185874</v>
      </c>
      <c r="K1456" s="23">
        <v>787.24</v>
      </c>
      <c r="L1456" s="23" t="str">
        <f t="shared" si="275"/>
        <v>NACIONAL</v>
      </c>
      <c r="M1456" s="23" t="s">
        <v>618</v>
      </c>
      <c r="N1456" s="23" t="str" cm="1">
        <f t="array" ref="N1456">IFERROR(IF(M1456="Principal","LES_ACTIVE",LES_INACTIVE),0)</f>
        <v>LES_ACTIVE</v>
      </c>
      <c r="O1456" s="23">
        <f t="shared" si="276"/>
        <v>12</v>
      </c>
      <c r="P1456" s="23" t="str">
        <f t="shared" si="277"/>
        <v>04380198Principal</v>
      </c>
    </row>
    <row r="1457" spans="1:16" ht="14.45" hidden="1">
      <c r="A1457" s="26" t="s">
        <v>731</v>
      </c>
      <c r="B1457" s="23" t="str">
        <f>IFERROR(VLOOKUP(A1457,hoja!$A$2:$E$970,4,FALSE),0)</f>
        <v>SANTANDER</v>
      </c>
      <c r="C1457" s="23" t="str">
        <f>IFERROR(VLOOKUP(A1457,hoja!$A$2:$E$1370,5,FALSE),0)</f>
        <v>CÚCUTA</v>
      </c>
      <c r="D1457" s="23" t="str">
        <f>IFERROR(VLOOKUP(A1457,hoja!A:D,3,FALSE),0)</f>
        <v>0438</v>
      </c>
      <c r="E1457" s="23" t="s">
        <v>645</v>
      </c>
      <c r="F1457" s="23" t="str">
        <f>IFERROR(VLOOKUP(E1457,hoja!$A$2:$E$970,4,FALSE),0)</f>
        <v>OCCIDENTE</v>
      </c>
      <c r="G1457" s="23" t="str">
        <f>IFERROR(VLOOKUP(E1457,hoja!$A$2:$E$970,5,FALSE),0)</f>
        <v>CALI</v>
      </c>
      <c r="H1457" s="103" t="str">
        <f>IFERROR(VLOOKUP(E1457,hoja!A:C,3,FALSE),0)</f>
        <v>0410</v>
      </c>
      <c r="I1457" s="24" t="str">
        <f t="shared" si="274"/>
        <v>04380410</v>
      </c>
      <c r="K1457" s="23">
        <v>957</v>
      </c>
      <c r="L1457" s="23" t="str">
        <f t="shared" si="275"/>
        <v>NACIONAL</v>
      </c>
      <c r="M1457" s="23" t="s">
        <v>851</v>
      </c>
      <c r="N1457" s="23" cm="1">
        <f t="array" aca="1" ref="N1457" ca="1">IFERROR(IF(M1457="Principal","LES_ACTIVE",LES_INACTIVE),0)</f>
        <v>0</v>
      </c>
      <c r="O1457" s="23">
        <f t="shared" si="276"/>
        <v>8</v>
      </c>
      <c r="P1457" s="23" t="str">
        <f t="shared" si="277"/>
        <v>04380410Principal-Lebrija</v>
      </c>
    </row>
    <row r="1458" spans="1:16" ht="14.45" hidden="1">
      <c r="A1458" s="26" t="s">
        <v>731</v>
      </c>
      <c r="B1458" s="23" t="str">
        <f>IFERROR(VLOOKUP(A1458,hoja!$A$2:$E$970,4,FALSE),0)</f>
        <v>SANTANDER</v>
      </c>
      <c r="C1458" s="23" t="str">
        <f>IFERROR(VLOOKUP(A1458,hoja!$A$2:$E$1370,5,FALSE),0)</f>
        <v>CÚCUTA</v>
      </c>
      <c r="D1458" s="23" t="str">
        <f>IFERROR(VLOOKUP(A1458,hoja!A:D,3,FALSE),0)</f>
        <v>0438</v>
      </c>
      <c r="E1458" s="23" t="s">
        <v>852</v>
      </c>
      <c r="F1458" s="23">
        <f>IFERROR(VLOOKUP(E1458,hoja!$A$2:$E$970,4,FALSE),0)</f>
        <v>0</v>
      </c>
      <c r="G1458" s="23">
        <f>IFERROR(VLOOKUP(E1458,hoja!$A$2:$E$970,5,FALSE),0)</f>
        <v>0</v>
      </c>
      <c r="H1458" s="103">
        <f>IFERROR(VLOOKUP(E1458,hoja!A:C,3,FALSE),0)</f>
        <v>0</v>
      </c>
      <c r="I1458" s="24" t="str">
        <f t="shared" si="274"/>
        <v>04380</v>
      </c>
      <c r="J1458" s="23">
        <v>0.46666666670353152</v>
      </c>
      <c r="K1458" s="23">
        <v>20.351500000000001</v>
      </c>
      <c r="L1458" s="23" t="str">
        <f t="shared" si="275"/>
        <v>NACIONAL</v>
      </c>
      <c r="M1458" s="23" t="s">
        <v>618</v>
      </c>
      <c r="N1458" s="23" t="str" cm="1">
        <f t="array" ref="N1458">IFERROR(IF(M1458="Principal","LES_ACTIVE",LES_INACTIVE),0)</f>
        <v>LES_ACTIVE</v>
      </c>
      <c r="O1458" s="23">
        <f t="shared" si="276"/>
        <v>25</v>
      </c>
      <c r="P1458" s="23" t="str">
        <f t="shared" si="277"/>
        <v>04380Principal</v>
      </c>
    </row>
    <row r="1459" spans="1:16" ht="14.45" hidden="1">
      <c r="A1459" s="26" t="s">
        <v>731</v>
      </c>
      <c r="B1459" s="23" t="str">
        <f>IFERROR(VLOOKUP(A1459,hoja!$A$2:$E$970,4,FALSE),0)</f>
        <v>SANTANDER</v>
      </c>
      <c r="C1459" s="23" t="str">
        <f>IFERROR(VLOOKUP(A1459,hoja!$A$2:$E$1370,5,FALSE),0)</f>
        <v>CÚCUTA</v>
      </c>
      <c r="D1459" s="23" t="str">
        <f>IFERROR(VLOOKUP(A1459,hoja!A:D,3,FALSE),0)</f>
        <v>0438</v>
      </c>
      <c r="E1459" s="23" t="s">
        <v>853</v>
      </c>
      <c r="F1459" s="23">
        <f>IFERROR(VLOOKUP(E1459,hoja!$A$2:$E$970,4,FALSE),0)</f>
        <v>0</v>
      </c>
      <c r="G1459" s="23">
        <f>IFERROR(VLOOKUP(E1459,hoja!$A$2:$E$970,5,FALSE),0)</f>
        <v>0</v>
      </c>
      <c r="H1459" s="103">
        <f>IFERROR(VLOOKUP(E1459,hoja!A:C,3,FALSE),0)</f>
        <v>0</v>
      </c>
      <c r="I1459" s="24" t="str">
        <f t="shared" si="274"/>
        <v>04380</v>
      </c>
      <c r="J1459" s="23">
        <v>1.6351388888724614</v>
      </c>
      <c r="K1459" s="23">
        <v>57.832999999999998</v>
      </c>
      <c r="L1459" s="23" t="str">
        <f t="shared" si="275"/>
        <v>NACIONAL</v>
      </c>
      <c r="M1459" s="23" t="s">
        <v>746</v>
      </c>
      <c r="N1459" s="23" t="s">
        <v>622</v>
      </c>
      <c r="O1459" s="23">
        <f t="shared" si="276"/>
        <v>25</v>
      </c>
      <c r="P1459" s="23" t="str">
        <f t="shared" si="277"/>
        <v>04380Eficiente destino Piedecuesta</v>
      </c>
    </row>
    <row r="1460" spans="1:16" ht="14.45" hidden="1">
      <c r="A1460" s="26" t="s">
        <v>636</v>
      </c>
      <c r="B1460" s="23" t="str">
        <f>IFERROR(VLOOKUP(A1460,hoja!$A$2:$E$970,4,FALSE),0)</f>
        <v>CENTRO</v>
      </c>
      <c r="C1460" s="23" t="str">
        <f>IFERROR(VLOOKUP(A1460,hoja!$A$2:$E$1370,5,FALSE),0)</f>
        <v>DUITAMA</v>
      </c>
      <c r="D1460" s="23" t="str">
        <f>IFERROR(VLOOKUP(A1460,hoja!A:D,3,FALSE),0)</f>
        <v>0441</v>
      </c>
      <c r="E1460" s="23" t="s">
        <v>826</v>
      </c>
      <c r="F1460" s="23">
        <f>IFERROR(VLOOKUP(E1460,hoja!$A$2:$E$970,4,FALSE),0)</f>
        <v>0</v>
      </c>
      <c r="G1460" s="23">
        <f>IFERROR(VLOOKUP(E1460,hoja!$A$2:$E$970,5,FALSE),0)</f>
        <v>0</v>
      </c>
      <c r="H1460" s="103">
        <f>IFERROR(VLOOKUP(E1460,hoja!A:C,3,FALSE),0)</f>
        <v>0</v>
      </c>
      <c r="I1460" s="24" t="str">
        <f t="shared" si="274"/>
        <v>04410</v>
      </c>
      <c r="J1460" s="23">
        <v>12.516666666779201</v>
      </c>
      <c r="K1460" s="23">
        <v>166.89400000000001</v>
      </c>
      <c r="L1460" s="23" t="str">
        <f t="shared" si="275"/>
        <v>NACIONAL</v>
      </c>
      <c r="M1460" s="23" t="s">
        <v>618</v>
      </c>
      <c r="N1460" s="23" t="str" cm="1">
        <f t="array" ref="N1460">IFERROR(IF(M1460="Principal","LES_ACTIVE",LES_INACTIVE),0)</f>
        <v>LES_ACTIVE</v>
      </c>
      <c r="O1460" s="23">
        <f t="shared" si="276"/>
        <v>25</v>
      </c>
      <c r="P1460" s="23" t="str">
        <f t="shared" si="277"/>
        <v>04410Principal</v>
      </c>
    </row>
    <row r="1461" spans="1:16" ht="14.45" hidden="1">
      <c r="A1461" s="26" t="s">
        <v>636</v>
      </c>
      <c r="B1461" s="23" t="str">
        <f>IFERROR(VLOOKUP(A1461,hoja!$A$2:$E$970,4,FALSE),0)</f>
        <v>CENTRO</v>
      </c>
      <c r="C1461" s="23" t="str">
        <f>IFERROR(VLOOKUP(A1461,hoja!$A$2:$E$1370,5,FALSE),0)</f>
        <v>DUITAMA</v>
      </c>
      <c r="D1461" s="23" t="str">
        <f>IFERROR(VLOOKUP(A1461,hoja!A:D,3,FALSE),0)</f>
        <v>0441</v>
      </c>
      <c r="E1461" s="23" t="s">
        <v>650</v>
      </c>
      <c r="F1461" s="23" t="str">
        <f>IFERROR(VLOOKUP(E1461,hoja!$A$2:$E$970,4,FALSE),0)</f>
        <v>OCCIDENTE</v>
      </c>
      <c r="G1461" s="23" t="str">
        <f>IFERROR(VLOOKUP(E1461,hoja!$A$2:$E$970,5,FALSE),0)</f>
        <v>CALOTO</v>
      </c>
      <c r="H1461" s="103" t="str">
        <f>IFERROR(VLOOKUP(E1461,hoja!A:C,3,FALSE),0)</f>
        <v>0445</v>
      </c>
      <c r="I1461" s="24" t="str">
        <f t="shared" si="274"/>
        <v>04410445</v>
      </c>
      <c r="K1461" s="23">
        <v>698</v>
      </c>
      <c r="L1461" s="23" t="str">
        <f t="shared" si="275"/>
        <v>NACIONAL</v>
      </c>
      <c r="M1461" s="23" t="s">
        <v>814</v>
      </c>
      <c r="N1461" s="23" t="str" cm="1">
        <f t="array" ref="N1461">IFERROR(IF(M1461="Principal","LES_ACTIVE",LES_INACTIVE),0)</f>
        <v>LES_ACTIVE</v>
      </c>
      <c r="O1461" s="23">
        <f t="shared" si="276"/>
        <v>12</v>
      </c>
      <c r="P1461" s="23" t="str">
        <f t="shared" si="277"/>
        <v>04410445PRINCIPAL</v>
      </c>
    </row>
    <row r="1462" spans="1:16" ht="14.45" hidden="1">
      <c r="A1462" s="26" t="s">
        <v>636</v>
      </c>
      <c r="B1462" s="23" t="str">
        <f>IFERROR(VLOOKUP(A1462,hoja!$A$2:$E$970,4,FALSE),0)</f>
        <v>CENTRO</v>
      </c>
      <c r="C1462" s="23" t="str">
        <f>IFERROR(VLOOKUP(A1462,hoja!$A$2:$E$1370,5,FALSE),0)</f>
        <v>DUITAMA</v>
      </c>
      <c r="D1462" s="23" t="str">
        <f>IFERROR(VLOOKUP(A1462,hoja!A:D,3,FALSE),0)</f>
        <v>0441</v>
      </c>
      <c r="E1462" s="23" t="s">
        <v>689</v>
      </c>
      <c r="F1462" s="23" t="str">
        <f>IFERROR(VLOOKUP(E1462,hoja!$A$2:$E$970,4,FALSE),0)</f>
        <v>SANTANDER</v>
      </c>
      <c r="G1462" s="23" t="str">
        <f>IFERROR(VLOOKUP(E1462,hoja!$A$2:$E$970,5,FALSE),0)</f>
        <v>AGUACHICA</v>
      </c>
      <c r="H1462" s="103" t="str">
        <f>IFERROR(VLOOKUP(E1462,hoja!A:C,3,FALSE),0)</f>
        <v>0437</v>
      </c>
      <c r="I1462" s="24" t="str">
        <f t="shared" si="274"/>
        <v>04410437</v>
      </c>
      <c r="K1462" s="23">
        <v>487</v>
      </c>
      <c r="L1462" s="23" t="str">
        <f t="shared" si="275"/>
        <v>NACIONAL</v>
      </c>
      <c r="M1462" s="23" t="s">
        <v>618</v>
      </c>
      <c r="N1462" s="23" t="str" cm="1">
        <f t="array" ref="N1462">IFERROR(IF(M1462="Principal","LES_ACTIVE",LES_INACTIVE),0)</f>
        <v>LES_ACTIVE</v>
      </c>
      <c r="O1462" s="23">
        <f t="shared" si="276"/>
        <v>16</v>
      </c>
      <c r="P1462" s="23" t="str">
        <f t="shared" si="277"/>
        <v>04410437Principal</v>
      </c>
    </row>
    <row r="1463" spans="1:16" ht="14.45" hidden="1">
      <c r="A1463" s="26" t="s">
        <v>636</v>
      </c>
      <c r="B1463" s="23" t="str">
        <f>IFERROR(VLOOKUP(A1463,hoja!$A$2:$E$970,4,FALSE),0)</f>
        <v>CENTRO</v>
      </c>
      <c r="C1463" s="23" t="str">
        <f>IFERROR(VLOOKUP(A1463,hoja!$A$2:$E$1370,5,FALSE),0)</f>
        <v>DUITAMA</v>
      </c>
      <c r="D1463" s="23" t="str">
        <f>IFERROR(VLOOKUP(A1463,hoja!A:D,3,FALSE),0)</f>
        <v>0441</v>
      </c>
      <c r="E1463" s="23" t="s">
        <v>690</v>
      </c>
      <c r="F1463" s="23" t="str">
        <f>IFERROR(VLOOKUP(E1463,hoja!$A$2:$E$970,4,FALSE),0)</f>
        <v>OCCIDENTE</v>
      </c>
      <c r="G1463" s="23" t="str">
        <f>IFERROR(VLOOKUP(E1463,hoja!$A$2:$E$970,5,FALSE),0)</f>
        <v>ANSERMA</v>
      </c>
      <c r="H1463" s="103" t="str">
        <f>IFERROR(VLOOKUP(E1463,hoja!A:C,3,FALSE),0)</f>
        <v>0146</v>
      </c>
      <c r="I1463" s="24" t="str">
        <f t="shared" si="274"/>
        <v>04410146</v>
      </c>
      <c r="K1463" s="23">
        <v>583</v>
      </c>
      <c r="L1463" s="23" t="str">
        <f t="shared" si="275"/>
        <v>NACIONAL</v>
      </c>
      <c r="M1463" s="23" t="s">
        <v>618</v>
      </c>
      <c r="N1463" s="23" t="str" cm="1">
        <f t="array" ref="N1463">IFERROR(IF(M1463="Principal","LES_ACTIVE",LES_INACTIVE),0)</f>
        <v>LES_ACTIVE</v>
      </c>
      <c r="O1463" s="23">
        <f t="shared" si="276"/>
        <v>12</v>
      </c>
      <c r="P1463" s="23" t="str">
        <f t="shared" si="277"/>
        <v>04410146Principal</v>
      </c>
    </row>
    <row r="1464" spans="1:16" ht="14.45" hidden="1">
      <c r="A1464" s="26" t="s">
        <v>636</v>
      </c>
      <c r="B1464" s="23" t="str">
        <f>IFERROR(VLOOKUP(A1464,hoja!$A$2:$E$970,4,FALSE),0)</f>
        <v>CENTRO</v>
      </c>
      <c r="C1464" s="23" t="str">
        <f>IFERROR(VLOOKUP(A1464,hoja!$A$2:$E$1370,5,FALSE),0)</f>
        <v>DUITAMA</v>
      </c>
      <c r="D1464" s="23" t="str">
        <f>IFERROR(VLOOKUP(A1464,hoja!A:D,3,FALSE),0)</f>
        <v>0441</v>
      </c>
      <c r="E1464" s="23" t="s">
        <v>691</v>
      </c>
      <c r="F1464" s="23" t="str">
        <f>IFERROR(VLOOKUP(E1464,hoja!$A$2:$E$970,4,FALSE),0)</f>
        <v>COSTA</v>
      </c>
      <c r="G1464" s="23" t="str">
        <f>IFERROR(VLOOKUP(E1464,hoja!$A$2:$E$970,5,FALSE),0)</f>
        <v>ARACATACA</v>
      </c>
      <c r="H1464" s="103" t="str">
        <f>IFERROR(VLOOKUP(E1464,hoja!A:C,3,FALSE),0)</f>
        <v>0119</v>
      </c>
      <c r="I1464" s="24" t="str">
        <f t="shared" si="274"/>
        <v>04410119</v>
      </c>
      <c r="K1464" s="23">
        <v>815</v>
      </c>
      <c r="L1464" s="23" t="str">
        <f t="shared" si="275"/>
        <v>NACIONAL</v>
      </c>
      <c r="M1464" s="23" t="s">
        <v>618</v>
      </c>
      <c r="N1464" s="23" t="str" cm="1">
        <f t="array" ref="N1464">IFERROR(IF(M1464="Principal","LES_ACTIVE",LES_INACTIVE),0)</f>
        <v>LES_ACTIVE</v>
      </c>
      <c r="O1464" s="23">
        <f t="shared" si="276"/>
        <v>8</v>
      </c>
      <c r="P1464" s="23" t="str">
        <f t="shared" si="277"/>
        <v>04410119Principal</v>
      </c>
    </row>
    <row r="1465" spans="1:16" ht="14.45" hidden="1">
      <c r="A1465" s="26" t="s">
        <v>636</v>
      </c>
      <c r="B1465" s="23" t="str">
        <f>IFERROR(VLOOKUP(A1465,hoja!$A$2:$E$970,4,FALSE),0)</f>
        <v>CENTRO</v>
      </c>
      <c r="C1465" s="23" t="str">
        <f>IFERROR(VLOOKUP(A1465,hoja!$A$2:$E$1370,5,FALSE),0)</f>
        <v>DUITAMA</v>
      </c>
      <c r="D1465" s="23" t="str">
        <f>IFERROR(VLOOKUP(A1465,hoja!A:D,3,FALSE),0)</f>
        <v>0441</v>
      </c>
      <c r="E1465" s="23" t="s">
        <v>659</v>
      </c>
      <c r="F1465" s="23" t="str">
        <f>IFERROR(VLOOKUP(E1465,hoja!$A$2:$E$970,4,FALSE),0)</f>
        <v>OCCIDENTE</v>
      </c>
      <c r="G1465" s="23" t="str">
        <f>IFERROR(VLOOKUP(E1465,hoja!$A$2:$E$970,5,FALSE),0)</f>
        <v>ARMENIA</v>
      </c>
      <c r="H1465" s="103" t="str">
        <f>IFERROR(VLOOKUP(E1465,hoja!A:C,3,FALSE),0)</f>
        <v>0142</v>
      </c>
      <c r="I1465" s="24" t="str">
        <f t="shared" si="274"/>
        <v>04410142</v>
      </c>
      <c r="J1465" s="23">
        <v>9</v>
      </c>
      <c r="K1465" s="23">
        <v>467</v>
      </c>
      <c r="L1465" s="23" t="str">
        <f t="shared" si="275"/>
        <v>NACIONAL</v>
      </c>
      <c r="M1465" s="23" t="s">
        <v>618</v>
      </c>
      <c r="N1465" s="23" t="str" cm="1">
        <f t="array" ref="N1465">IFERROR(IF(M1465="Principal","LES_ACTIVE",LES_INACTIVE),0)</f>
        <v>LES_ACTIVE</v>
      </c>
      <c r="O1465" s="23">
        <f t="shared" si="276"/>
        <v>16</v>
      </c>
      <c r="P1465" s="23" t="str">
        <f t="shared" si="277"/>
        <v>04410142Principal</v>
      </c>
    </row>
    <row r="1466" spans="1:16" ht="14.45" hidden="1">
      <c r="A1466" s="26" t="s">
        <v>636</v>
      </c>
      <c r="B1466" s="23" t="str">
        <f>IFERROR(VLOOKUP(A1466,hoja!$A$2:$E$970,4,FALSE),0)</f>
        <v>CENTRO</v>
      </c>
      <c r="C1466" s="23" t="str">
        <f>IFERROR(VLOOKUP(A1466,hoja!$A$2:$E$1370,5,FALSE),0)</f>
        <v>DUITAMA</v>
      </c>
      <c r="D1466" s="23" t="str">
        <f>IFERROR(VLOOKUP(A1466,hoja!A:D,3,FALSE),0)</f>
        <v>0441</v>
      </c>
      <c r="E1466" s="23" t="s">
        <v>692</v>
      </c>
      <c r="F1466" s="23" t="str">
        <f>IFERROR(VLOOKUP(E1466,hoja!$A$2:$E$970,4,FALSE),0)</f>
        <v>SANTANDER</v>
      </c>
      <c r="G1466" s="23" t="str">
        <f>IFERROR(VLOOKUP(E1466,hoja!$A$2:$E$970,5,FALSE),0)</f>
        <v>BARBOSA</v>
      </c>
      <c r="H1466" s="103" t="str">
        <f>IFERROR(VLOOKUP(E1466,hoja!A:C,3,FALSE),0)</f>
        <v>0446</v>
      </c>
      <c r="I1466" s="24" t="str">
        <f t="shared" si="274"/>
        <v>04410446</v>
      </c>
      <c r="J1466" s="23">
        <v>3.3333333331975155</v>
      </c>
      <c r="K1466" s="23">
        <v>121.039</v>
      </c>
      <c r="L1466" s="23" t="str">
        <f t="shared" si="275"/>
        <v>NACIONAL</v>
      </c>
      <c r="M1466" s="23" t="s">
        <v>618</v>
      </c>
      <c r="N1466" s="23" t="str" cm="1">
        <f t="array" ref="N1466">IFERROR(IF(M1466="Principal","LES_ACTIVE",LES_INACTIVE),0)</f>
        <v>LES_ACTIVE</v>
      </c>
      <c r="O1466" s="23">
        <f t="shared" si="276"/>
        <v>25</v>
      </c>
      <c r="P1466" s="23" t="str">
        <f t="shared" si="277"/>
        <v>04410446Principal</v>
      </c>
    </row>
    <row r="1467" spans="1:16" ht="14.45" hidden="1">
      <c r="A1467" s="26" t="s">
        <v>636</v>
      </c>
      <c r="B1467" s="23" t="str">
        <f>IFERROR(VLOOKUP(A1467,hoja!$A$2:$E$970,4,FALSE),0)</f>
        <v>CENTRO</v>
      </c>
      <c r="C1467" s="23" t="str">
        <f>IFERROR(VLOOKUP(A1467,hoja!$A$2:$E$1370,5,FALSE),0)</f>
        <v>DUITAMA</v>
      </c>
      <c r="D1467" s="23" t="str">
        <f>IFERROR(VLOOKUP(A1467,hoja!A:D,3,FALSE),0)</f>
        <v>0441</v>
      </c>
      <c r="E1467" s="23" t="s">
        <v>693</v>
      </c>
      <c r="F1467" s="23" t="str">
        <f>IFERROR(VLOOKUP(E1467,hoja!$A$2:$E$970,4,FALSE),0)</f>
        <v>COSTA</v>
      </c>
      <c r="G1467" s="23" t="str">
        <f>IFERROR(VLOOKUP(E1467,hoja!$A$2:$E$970,5,FALSE),0)</f>
        <v>BOSCONIA</v>
      </c>
      <c r="H1467" s="103" t="str">
        <f>IFERROR(VLOOKUP(E1467,hoja!A:C,3,FALSE),0)</f>
        <v>0449</v>
      </c>
      <c r="I1467" s="24" t="str">
        <f t="shared" si="274"/>
        <v>04410449</v>
      </c>
      <c r="K1467" s="23">
        <v>709</v>
      </c>
      <c r="L1467" s="23" t="str">
        <f t="shared" si="275"/>
        <v>NACIONAL</v>
      </c>
      <c r="M1467" s="23" t="s">
        <v>814</v>
      </c>
      <c r="N1467" s="23" t="str" cm="1">
        <f t="array" ref="N1467">IFERROR(IF(M1467="Principal","LES_ACTIVE",LES_INACTIVE),0)</f>
        <v>LES_ACTIVE</v>
      </c>
      <c r="O1467" s="23">
        <f t="shared" si="276"/>
        <v>12</v>
      </c>
      <c r="P1467" s="23" t="str">
        <f t="shared" si="277"/>
        <v>04410449PRINCIPAL</v>
      </c>
    </row>
    <row r="1468" spans="1:16" ht="14.45" hidden="1">
      <c r="A1468" s="26" t="s">
        <v>636</v>
      </c>
      <c r="B1468" s="23" t="str">
        <f>IFERROR(VLOOKUP(A1468,hoja!$A$2:$E$970,4,FALSE),0)</f>
        <v>CENTRO</v>
      </c>
      <c r="C1468" s="23" t="str">
        <f>IFERROR(VLOOKUP(A1468,hoja!$A$2:$E$1370,5,FALSE),0)</f>
        <v>DUITAMA</v>
      </c>
      <c r="D1468" s="23" t="str">
        <f>IFERROR(VLOOKUP(A1468,hoja!A:D,3,FALSE),0)</f>
        <v>0441</v>
      </c>
      <c r="E1468" s="23" t="s">
        <v>693</v>
      </c>
      <c r="F1468" s="23" t="str">
        <f>IFERROR(VLOOKUP(E1468,hoja!$A$2:$E$970,4,FALSE),0)</f>
        <v>COSTA</v>
      </c>
      <c r="G1468" s="23" t="str">
        <f>IFERROR(VLOOKUP(E1468,hoja!$A$2:$E$970,5,FALSE),0)</f>
        <v>BOSCONIA</v>
      </c>
      <c r="H1468" s="103" t="str">
        <f>IFERROR(VLOOKUP(E1468,hoja!A:C,3,FALSE),0)</f>
        <v>0449</v>
      </c>
      <c r="I1468" s="24" t="str">
        <f t="shared" si="274"/>
        <v>04410449</v>
      </c>
      <c r="K1468" s="23">
        <v>981</v>
      </c>
      <c r="L1468" s="23" t="str">
        <f t="shared" si="275"/>
        <v>NACIONAL</v>
      </c>
      <c r="M1468" s="23" t="s">
        <v>696</v>
      </c>
      <c r="N1468" s="23" t="s">
        <v>622</v>
      </c>
      <c r="O1468" s="23">
        <f t="shared" si="276"/>
        <v>8</v>
      </c>
      <c r="P1468" s="23" t="str">
        <f t="shared" si="277"/>
        <v>04410449Magdalena Medio</v>
      </c>
    </row>
    <row r="1469" spans="1:16" ht="14.45" hidden="1">
      <c r="A1469" s="26" t="s">
        <v>636</v>
      </c>
      <c r="B1469" s="23" t="str">
        <f>IFERROR(VLOOKUP(A1469,hoja!$A$2:$E$970,4,FALSE),0)</f>
        <v>CENTRO</v>
      </c>
      <c r="C1469" s="23" t="str">
        <f>IFERROR(VLOOKUP(A1469,hoja!$A$2:$E$1370,5,FALSE),0)</f>
        <v>DUITAMA</v>
      </c>
      <c r="D1469" s="23" t="str">
        <f>IFERROR(VLOOKUP(A1469,hoja!A:D,3,FALSE),0)</f>
        <v>0441</v>
      </c>
      <c r="E1469" s="23" t="s">
        <v>694</v>
      </c>
      <c r="F1469" s="23" t="str">
        <f>IFERROR(VLOOKUP(E1469,hoja!$A$2:$E$970,4,FALSE),0)</f>
        <v>OCCIDENTE</v>
      </c>
      <c r="G1469" s="23" t="str">
        <f>IFERROR(VLOOKUP(E1469,hoja!$A$2:$E$970,5,FALSE),0)</f>
        <v>BUENAVENTURA</v>
      </c>
      <c r="H1469" s="103" t="str">
        <f>IFERROR(VLOOKUP(E1469,hoja!A:C,3,FALSE),0)</f>
        <v>0131</v>
      </c>
      <c r="I1469" s="24" t="str">
        <f t="shared" si="274"/>
        <v>04410131</v>
      </c>
      <c r="J1469" s="23">
        <v>46</v>
      </c>
      <c r="K1469" s="23">
        <v>701</v>
      </c>
      <c r="L1469" s="23" t="str">
        <f t="shared" si="275"/>
        <v>NACIONAL</v>
      </c>
      <c r="M1469" s="23" t="s">
        <v>618</v>
      </c>
      <c r="N1469" s="23" t="str" cm="1">
        <f t="array" ref="N1469">IFERROR(IF(M1469="Principal","LES_ACTIVE",LES_INACTIVE),0)</f>
        <v>LES_ACTIVE</v>
      </c>
      <c r="O1469" s="23">
        <f t="shared" si="276"/>
        <v>12</v>
      </c>
      <c r="P1469" s="23" t="str">
        <f t="shared" si="277"/>
        <v>04410131Principal</v>
      </c>
    </row>
    <row r="1470" spans="1:16" ht="14.45" hidden="1">
      <c r="A1470" s="26" t="s">
        <v>636</v>
      </c>
      <c r="B1470" s="23" t="str">
        <f>IFERROR(VLOOKUP(A1470,hoja!$A$2:$E$970,4,FALSE),0)</f>
        <v>CENTRO</v>
      </c>
      <c r="C1470" s="23" t="str">
        <f>IFERROR(VLOOKUP(A1470,hoja!$A$2:$E$1370,5,FALSE),0)</f>
        <v>DUITAMA</v>
      </c>
      <c r="D1470" s="23" t="str">
        <f>IFERROR(VLOOKUP(A1470,hoja!A:D,3,FALSE),0)</f>
        <v>0441</v>
      </c>
      <c r="E1470" s="23" t="s">
        <v>683</v>
      </c>
      <c r="F1470" s="23" t="str">
        <f>IFERROR(VLOOKUP(E1470,hoja!$A$2:$E$970,4,FALSE),0)</f>
        <v>OCCIDENTE</v>
      </c>
      <c r="G1470" s="23" t="str">
        <f>IFERROR(VLOOKUP(E1470,hoja!$A$2:$E$970,5,FALSE),0)</f>
        <v>BUGA</v>
      </c>
      <c r="H1470" s="103" t="str">
        <f>IFERROR(VLOOKUP(E1470,hoja!A:C,3,FALSE),0)</f>
        <v>0411</v>
      </c>
      <c r="I1470" s="24" t="str">
        <f t="shared" si="274"/>
        <v>04410411</v>
      </c>
      <c r="J1470" s="23">
        <v>40</v>
      </c>
      <c r="K1470" s="23">
        <v>603</v>
      </c>
      <c r="L1470" s="23" t="str">
        <f t="shared" si="275"/>
        <v>NACIONAL</v>
      </c>
      <c r="M1470" s="23" t="s">
        <v>618</v>
      </c>
      <c r="N1470" s="23" t="str" cm="1">
        <f t="array" ref="N1470">IFERROR(IF(M1470="Principal","LES_ACTIVE",LES_INACTIVE),0)</f>
        <v>LES_ACTIVE</v>
      </c>
      <c r="O1470" s="23">
        <f t="shared" si="276"/>
        <v>12</v>
      </c>
      <c r="P1470" s="23" t="str">
        <f t="shared" si="277"/>
        <v>04410411Principal</v>
      </c>
    </row>
    <row r="1471" spans="1:16" ht="14.45" hidden="1">
      <c r="A1471" s="26" t="s">
        <v>636</v>
      </c>
      <c r="B1471" s="23" t="str">
        <f>IFERROR(VLOOKUP(A1471,hoja!$A$2:$E$970,4,FALSE),0)</f>
        <v>CENTRO</v>
      </c>
      <c r="C1471" s="23" t="str">
        <f>IFERROR(VLOOKUP(A1471,hoja!$A$2:$E$1370,5,FALSE),0)</f>
        <v>DUITAMA</v>
      </c>
      <c r="D1471" s="23" t="str">
        <f>IFERROR(VLOOKUP(A1471,hoja!A:D,3,FALSE),0)</f>
        <v>0441</v>
      </c>
      <c r="E1471" s="23" t="s">
        <v>660</v>
      </c>
      <c r="F1471" s="23" t="str">
        <f>IFERROR(VLOOKUP(E1471,hoja!$A$2:$E$970,4,FALSE),0)</f>
        <v>CENTRO</v>
      </c>
      <c r="G1471" s="23" t="str">
        <f>IFERROR(VLOOKUP(E1471,hoja!$A$2:$E$970,5,FALSE),0)</f>
        <v>BOGOTÁ</v>
      </c>
      <c r="H1471" s="103" t="str">
        <f>IFERROR(VLOOKUP(E1471,hoja!A:C,3,FALSE),0)</f>
        <v>0035</v>
      </c>
      <c r="I1471" s="24" t="str">
        <f t="shared" si="274"/>
        <v>04410035</v>
      </c>
      <c r="J1471" s="23">
        <v>5.0833333333139308</v>
      </c>
      <c r="K1471" s="23">
        <v>195.39400000000001</v>
      </c>
      <c r="L1471" s="23" t="str">
        <f t="shared" ref="L1471:L1501" si="278">IF(B1471=F1471,"REGIONAL","NACIONAL")</f>
        <v>REGIONAL</v>
      </c>
      <c r="M1471" s="23" t="s">
        <v>618</v>
      </c>
      <c r="N1471" s="23" t="str" cm="1">
        <f t="array" ref="N1471">IFERROR(IF(M1471="Principal","LES_ACTIVE",LES_INACTIVE),0)</f>
        <v>LES_ACTIVE</v>
      </c>
      <c r="O1471" s="23">
        <f t="shared" si="276"/>
        <v>25</v>
      </c>
      <c r="P1471" s="23" t="str">
        <f t="shared" si="277"/>
        <v>04410035Principal</v>
      </c>
    </row>
    <row r="1472" spans="1:16" ht="14.45" hidden="1">
      <c r="A1472" s="26" t="s">
        <v>636</v>
      </c>
      <c r="B1472" s="23" t="str">
        <f>IFERROR(VLOOKUP(A1472,hoja!$A$2:$E$970,4,FALSE),0)</f>
        <v>CENTRO</v>
      </c>
      <c r="C1472" s="23" t="str">
        <f>IFERROR(VLOOKUP(A1472,hoja!$A$2:$E$1370,5,FALSE),0)</f>
        <v>DUITAMA</v>
      </c>
      <c r="D1472" s="23" t="str">
        <f>IFERROR(VLOOKUP(A1472,hoja!A:D,3,FALSE),0)</f>
        <v>0441</v>
      </c>
      <c r="E1472" s="23" t="s">
        <v>661</v>
      </c>
      <c r="F1472" s="23" t="str">
        <f>IFERROR(VLOOKUP(E1472,hoja!$A$2:$E$970,4,FALSE),0)</f>
        <v>COSTA</v>
      </c>
      <c r="G1472" s="23" t="str">
        <f>IFERROR(VLOOKUP(E1472,hoja!$A$2:$E$970,5,FALSE),0)</f>
        <v>CARTAGENA</v>
      </c>
      <c r="H1472" s="103" t="str">
        <f>IFERROR(VLOOKUP(E1472,hoja!A:C,3,FALSE),0)</f>
        <v>0113</v>
      </c>
      <c r="I1472" s="24" t="str">
        <f t="shared" si="274"/>
        <v>04410113</v>
      </c>
      <c r="J1472" s="23">
        <v>64.318194444378605</v>
      </c>
      <c r="K1472" s="23">
        <v>1006</v>
      </c>
      <c r="L1472" s="23" t="str">
        <f>IF(B1472=F1472,"REGIONAL","NACIONAL")</f>
        <v>NACIONAL</v>
      </c>
      <c r="M1472" s="23" t="s">
        <v>618</v>
      </c>
      <c r="N1472" s="23" t="str" cm="1">
        <f t="array" ref="N1472">IFERROR(IF(M1472="Principal","LES_ACTIVE",LES_INACTIVE),0)</f>
        <v>LES_ACTIVE</v>
      </c>
      <c r="O1472" s="23">
        <f t="shared" si="276"/>
        <v>8</v>
      </c>
      <c r="P1472" s="23" t="str">
        <f t="shared" si="277"/>
        <v>04410113Principal</v>
      </c>
    </row>
    <row r="1473" spans="1:16" ht="14.45" hidden="1">
      <c r="A1473" s="26" t="s">
        <v>636</v>
      </c>
      <c r="B1473" s="23" t="str">
        <f>IFERROR(VLOOKUP(A1473,hoja!$A$2:$E$970,4,FALSE),0)</f>
        <v>CENTRO</v>
      </c>
      <c r="C1473" s="23" t="str">
        <f>IFERROR(VLOOKUP(A1473,hoja!$A$2:$E$1370,5,FALSE),0)</f>
        <v>DUITAMA</v>
      </c>
      <c r="D1473" s="23" t="str">
        <f>IFERROR(VLOOKUP(A1473,hoja!A:D,3,FALSE),0)</f>
        <v>0441</v>
      </c>
      <c r="E1473" s="23" t="s">
        <v>661</v>
      </c>
      <c r="F1473" s="23" t="str">
        <f>IFERROR(VLOOKUP(E1473,hoja!$A$2:$E$970,4,FALSE),0)</f>
        <v>COSTA</v>
      </c>
      <c r="G1473" s="23" t="str">
        <f>IFERROR(VLOOKUP(E1473,hoja!$A$2:$E$970,5,FALSE),0)</f>
        <v>CARTAGENA</v>
      </c>
      <c r="H1473" s="103" t="str">
        <f>IFERROR(VLOOKUP(E1473,hoja!A:C,3,FALSE),0)</f>
        <v>0113</v>
      </c>
      <c r="I1473" s="24" t="str">
        <f t="shared" si="274"/>
        <v>04410113</v>
      </c>
      <c r="J1473" s="23">
        <v>64.318194444378605</v>
      </c>
      <c r="K1473" s="23">
        <v>1265</v>
      </c>
      <c r="L1473" s="23" t="str">
        <f t="shared" ref="L1473:L1477" si="279">IF(B1473=F1473,"REGIONAL","NACIONAL")</f>
        <v>NACIONAL</v>
      </c>
      <c r="M1473" s="23" t="s">
        <v>696</v>
      </c>
      <c r="N1473" s="23" t="s">
        <v>622</v>
      </c>
      <c r="O1473" s="23">
        <f t="shared" si="276"/>
        <v>6</v>
      </c>
      <c r="P1473" s="23" t="str">
        <f t="shared" si="277"/>
        <v>04410113Magdalena Medio</v>
      </c>
    </row>
    <row r="1474" spans="1:16" ht="14.45" hidden="1">
      <c r="A1474" s="26" t="s">
        <v>636</v>
      </c>
      <c r="B1474" s="23" t="str">
        <f>IFERROR(VLOOKUP(A1474,hoja!$A$2:$E$970,4,FALSE),0)</f>
        <v>CENTRO</v>
      </c>
      <c r="C1474" s="23" t="str">
        <f>IFERROR(VLOOKUP(A1474,hoja!$A$2:$E$1370,5,FALSE),0)</f>
        <v>DUITAMA</v>
      </c>
      <c r="D1474" s="23" t="str">
        <f>IFERROR(VLOOKUP(A1474,hoja!A:D,3,FALSE),0)</f>
        <v>0441</v>
      </c>
      <c r="E1474" s="23" t="s">
        <v>698</v>
      </c>
      <c r="F1474" s="23" t="str">
        <f>IFERROR(VLOOKUP(E1474,hoja!$A$2:$E$970,4,FALSE),0)</f>
        <v>COSTA</v>
      </c>
      <c r="G1474" s="23" t="str">
        <f>IFERROR(VLOOKUP(E1474,hoja!$A$2:$E$970,5,FALSE),0)</f>
        <v>CAUCASIA</v>
      </c>
      <c r="H1474" s="103" t="str">
        <f>IFERROR(VLOOKUP(E1474,hoja!A:C,3,FALSE),0)</f>
        <v>0384</v>
      </c>
      <c r="I1474" s="24" t="str">
        <f t="shared" si="274"/>
        <v>04410384</v>
      </c>
      <c r="K1474" s="23">
        <v>878</v>
      </c>
      <c r="L1474" s="23" t="str">
        <f t="shared" si="279"/>
        <v>NACIONAL</v>
      </c>
      <c r="M1474" s="23" t="s">
        <v>618</v>
      </c>
      <c r="N1474" s="23" t="str" cm="1">
        <f t="array" ref="N1474">IFERROR(IF(M1474="Principal","LES_ACTIVE",LES_INACTIVE),0)</f>
        <v>LES_ACTIVE</v>
      </c>
      <c r="O1474" s="23">
        <f t="shared" si="276"/>
        <v>8</v>
      </c>
      <c r="P1474" s="23" t="str">
        <f t="shared" si="277"/>
        <v>04410384Principal</v>
      </c>
    </row>
    <row r="1475" spans="1:16" ht="14.45" hidden="1">
      <c r="A1475" s="26" t="s">
        <v>636</v>
      </c>
      <c r="B1475" s="23" t="str">
        <f>IFERROR(VLOOKUP(A1475,hoja!$A$2:$E$970,4,FALSE),0)</f>
        <v>CENTRO</v>
      </c>
      <c r="C1475" s="23" t="str">
        <f>IFERROR(VLOOKUP(A1475,hoja!$A$2:$E$1370,5,FALSE),0)</f>
        <v>DUITAMA</v>
      </c>
      <c r="D1475" s="23" t="str">
        <f>IFERROR(VLOOKUP(A1475,hoja!A:D,3,FALSE),0)</f>
        <v>0441</v>
      </c>
      <c r="E1475" s="23" t="s">
        <v>699</v>
      </c>
      <c r="F1475" s="23" t="str">
        <f>IFERROR(VLOOKUP(E1475,hoja!$A$2:$E$970,4,FALSE),0)</f>
        <v>ANTIOQUIA</v>
      </c>
      <c r="G1475" s="23" t="str">
        <f>IFERROR(VLOOKUP(E1475,hoja!$A$2:$E$970,5,FALSE),0)</f>
        <v>CHIGORODÓ</v>
      </c>
      <c r="H1475" s="103" t="str">
        <f>IFERROR(VLOOKUP(E1475,hoja!A:C,3,FALSE),0)</f>
        <v>0074</v>
      </c>
      <c r="I1475" s="24" t="str">
        <f t="shared" si="274"/>
        <v>04410074</v>
      </c>
      <c r="J1475" s="23">
        <v>43</v>
      </c>
      <c r="K1475" s="23">
        <v>877</v>
      </c>
      <c r="L1475" s="23" t="str">
        <f t="shared" si="279"/>
        <v>NACIONAL</v>
      </c>
      <c r="M1475" s="23" t="s">
        <v>618</v>
      </c>
      <c r="N1475" s="23" t="str" cm="1">
        <f t="array" ref="N1475">IFERROR(IF(M1475="Principal","LES_ACTIVE",LES_INACTIVE),0)</f>
        <v>LES_ACTIVE</v>
      </c>
      <c r="O1475" s="23">
        <f t="shared" si="276"/>
        <v>8</v>
      </c>
      <c r="P1475" s="23" t="str">
        <f t="shared" si="277"/>
        <v>04410074Principal</v>
      </c>
    </row>
    <row r="1476" spans="1:16" ht="14.45" hidden="1">
      <c r="A1476" s="26" t="s">
        <v>636</v>
      </c>
      <c r="B1476" s="23" t="str">
        <f>IFERROR(VLOOKUP(A1476,hoja!$A$2:$E$970,4,FALSE),0)</f>
        <v>CENTRO</v>
      </c>
      <c r="C1476" s="23" t="str">
        <f>IFERROR(VLOOKUP(A1476,hoja!$A$2:$E$1370,5,FALSE),0)</f>
        <v>DUITAMA</v>
      </c>
      <c r="D1476" s="23" t="str">
        <f>IFERROR(VLOOKUP(A1476,hoja!A:D,3,FALSE),0)</f>
        <v>0441</v>
      </c>
      <c r="E1476" s="23" t="s">
        <v>699</v>
      </c>
      <c r="F1476" s="23" t="str">
        <f>IFERROR(VLOOKUP(E1476,hoja!$A$2:$E$970,4,FALSE),0)</f>
        <v>ANTIOQUIA</v>
      </c>
      <c r="G1476" s="23" t="str">
        <f>IFERROR(VLOOKUP(E1476,hoja!$A$2:$E$970,5,FALSE),0)</f>
        <v>CHIGORODÓ</v>
      </c>
      <c r="H1476" s="103" t="str">
        <f>IFERROR(VLOOKUP(E1476,hoja!A:C,3,FALSE),0)</f>
        <v>0074</v>
      </c>
      <c r="I1476" s="24" t="str">
        <f t="shared" si="274"/>
        <v>04410074</v>
      </c>
      <c r="K1476" s="23">
        <v>950</v>
      </c>
      <c r="L1476" s="23" t="str">
        <f t="shared" si="279"/>
        <v>NACIONAL</v>
      </c>
      <c r="M1476" s="23" t="s">
        <v>854</v>
      </c>
      <c r="N1476" s="23" cm="1">
        <f t="array" aca="1" ref="N1476" ca="1">IFERROR(IF(M1476="Principal","LES_ACTIVE",LES_INACTIVE),0)</f>
        <v>0</v>
      </c>
      <c r="O1476" s="23">
        <f t="shared" si="276"/>
        <v>8</v>
      </c>
      <c r="P1476" s="23" t="str">
        <f t="shared" si="277"/>
        <v>04410074Puerto Berrio</v>
      </c>
    </row>
    <row r="1477" spans="1:16" ht="14.45" hidden="1">
      <c r="A1477" s="26" t="s">
        <v>636</v>
      </c>
      <c r="B1477" s="23" t="str">
        <f>IFERROR(VLOOKUP(A1477,hoja!$A$2:$E$970,4,FALSE),0)</f>
        <v>CENTRO</v>
      </c>
      <c r="C1477" s="23" t="str">
        <f>IFERROR(VLOOKUP(A1477,hoja!$A$2:$E$1370,5,FALSE),0)</f>
        <v>DUITAMA</v>
      </c>
      <c r="D1477" s="23" t="str">
        <f>IFERROR(VLOOKUP(A1477,hoja!A:D,3,FALSE),0)</f>
        <v>0441</v>
      </c>
      <c r="E1477" s="23" t="s">
        <v>700</v>
      </c>
      <c r="F1477" s="23" t="str">
        <f>IFERROR(VLOOKUP(E1477,hoja!$A$2:$E$970,4,FALSE),0)</f>
        <v>SANTANDER</v>
      </c>
      <c r="G1477" s="23" t="str">
        <f>IFERROR(VLOOKUP(E1477,hoja!$A$2:$E$970,5,FALSE),0)</f>
        <v>CHIQUINQUIRÁ</v>
      </c>
      <c r="H1477" s="103" t="str">
        <f>IFERROR(VLOOKUP(E1477,hoja!A:C,3,FALSE),0)</f>
        <v>0444</v>
      </c>
      <c r="I1477" s="24" t="str">
        <f t="shared" si="274"/>
        <v>04410444</v>
      </c>
      <c r="J1477" s="23">
        <v>3.754166666592937</v>
      </c>
      <c r="K1477" s="23">
        <v>131.33199999999999</v>
      </c>
      <c r="L1477" s="23" t="str">
        <f t="shared" si="279"/>
        <v>NACIONAL</v>
      </c>
      <c r="M1477" s="23" t="s">
        <v>618</v>
      </c>
      <c r="N1477" s="23" t="str" cm="1">
        <f t="array" ref="N1477">IFERROR(IF(M1477="Principal","LES_ACTIVE",LES_INACTIVE),0)</f>
        <v>LES_ACTIVE</v>
      </c>
      <c r="O1477" s="23">
        <f t="shared" si="276"/>
        <v>25</v>
      </c>
      <c r="P1477" s="23" t="str">
        <f t="shared" si="277"/>
        <v>04410444Principal</v>
      </c>
    </row>
    <row r="1478" spans="1:16" ht="14.45" hidden="1">
      <c r="A1478" s="26" t="s">
        <v>636</v>
      </c>
      <c r="B1478" s="23" t="str">
        <f>IFERROR(VLOOKUP(A1478,hoja!$A$2:$E$970,4,FALSE),0)</f>
        <v>CENTRO</v>
      </c>
      <c r="C1478" s="23" t="str">
        <f>IFERROR(VLOOKUP(A1478,hoja!$A$2:$E$1370,5,FALSE),0)</f>
        <v>DUITAMA</v>
      </c>
      <c r="D1478" s="23" t="str">
        <f>IFERROR(VLOOKUP(A1478,hoja!A:D,3,FALSE),0)</f>
        <v>0441</v>
      </c>
      <c r="E1478" s="23" t="s">
        <v>702</v>
      </c>
      <c r="F1478" s="23" t="str">
        <f>IFERROR(VLOOKUP(E1478,hoja!$A$2:$E$970,4,FALSE),0)</f>
        <v>CENTRO</v>
      </c>
      <c r="G1478" s="23" t="str">
        <f>IFERROR(VLOOKUP(E1478,hoja!$A$2:$E$970,5,FALSE),0)</f>
        <v>FLORENCIA</v>
      </c>
      <c r="H1478" s="103" t="str">
        <f>IFERROR(VLOOKUP(E1478,hoja!A:C,3,FALSE),0)</f>
        <v>0388</v>
      </c>
      <c r="I1478" s="24" t="str">
        <f t="shared" si="274"/>
        <v>04410388</v>
      </c>
      <c r="J1478" s="23">
        <v>40</v>
      </c>
      <c r="K1478" s="23">
        <v>741</v>
      </c>
      <c r="L1478" s="23" t="str">
        <f t="shared" si="278"/>
        <v>REGIONAL</v>
      </c>
      <c r="M1478" s="23" t="s">
        <v>618</v>
      </c>
      <c r="N1478" s="23" t="str" cm="1">
        <f t="array" ref="N1478">IFERROR(IF(M1478="Principal","LES_ACTIVE",LES_INACTIVE),0)</f>
        <v>LES_ACTIVE</v>
      </c>
      <c r="O1478" s="23">
        <f t="shared" si="276"/>
        <v>12</v>
      </c>
      <c r="P1478" s="23" t="str">
        <f t="shared" si="277"/>
        <v>04410388Principal</v>
      </c>
    </row>
    <row r="1479" spans="1:16" ht="14.45" hidden="1">
      <c r="A1479" s="26" t="s">
        <v>636</v>
      </c>
      <c r="B1479" s="23" t="str">
        <f>IFERROR(VLOOKUP(A1479,hoja!$A$2:$E$970,4,FALSE),0)</f>
        <v>CENTRO</v>
      </c>
      <c r="C1479" s="23" t="str">
        <f>IFERROR(VLOOKUP(A1479,hoja!$A$2:$E$1370,5,FALSE),0)</f>
        <v>DUITAMA</v>
      </c>
      <c r="D1479" s="23" t="str">
        <f>IFERROR(VLOOKUP(A1479,hoja!A:D,3,FALSE),0)</f>
        <v>0441</v>
      </c>
      <c r="E1479" s="23" t="s">
        <v>704</v>
      </c>
      <c r="F1479" s="23" t="str">
        <f>IFERROR(VLOOKUP(E1479,hoja!$A$2:$E$970,4,FALSE),0)</f>
        <v>CENTRO</v>
      </c>
      <c r="G1479" s="23" t="str">
        <f>IFERROR(VLOOKUP(E1479,hoja!$A$2:$E$970,5,FALSE),0)</f>
        <v>GARZÓN</v>
      </c>
      <c r="H1479" s="103" t="str">
        <f>IFERROR(VLOOKUP(E1479,hoja!A:C,3,FALSE),0)</f>
        <v>0387</v>
      </c>
      <c r="I1479" s="24" t="str">
        <f t="shared" si="274"/>
        <v>04410387</v>
      </c>
      <c r="J1479" s="23">
        <v>47</v>
      </c>
      <c r="K1479" s="23">
        <v>631</v>
      </c>
      <c r="L1479" s="23" t="str">
        <f t="shared" si="278"/>
        <v>REGIONAL</v>
      </c>
      <c r="M1479" s="23" t="s">
        <v>618</v>
      </c>
      <c r="N1479" s="23" t="str" cm="1">
        <f t="array" ref="N1479">IFERROR(IF(M1479="Principal","LES_ACTIVE",LES_INACTIVE),0)</f>
        <v>LES_ACTIVE</v>
      </c>
      <c r="O1479" s="23">
        <f t="shared" si="276"/>
        <v>12</v>
      </c>
      <c r="P1479" s="23" t="str">
        <f t="shared" si="277"/>
        <v>04410387Principal</v>
      </c>
    </row>
    <row r="1480" spans="1:16" ht="14.45" hidden="1">
      <c r="A1480" s="26" t="s">
        <v>636</v>
      </c>
      <c r="B1480" s="23" t="str">
        <f>IFERROR(VLOOKUP(A1480,hoja!$A$2:$E$970,4,FALSE),0)</f>
        <v>CENTRO</v>
      </c>
      <c r="C1480" s="23" t="str">
        <f>IFERROR(VLOOKUP(A1480,hoja!$A$2:$E$1370,5,FALSE),0)</f>
        <v>DUITAMA</v>
      </c>
      <c r="D1480" s="23" t="str">
        <f>IFERROR(VLOOKUP(A1480,hoja!A:D,3,FALSE),0)</f>
        <v>0441</v>
      </c>
      <c r="E1480" s="23" t="s">
        <v>705</v>
      </c>
      <c r="F1480" s="23" t="str">
        <f>IFERROR(VLOOKUP(E1480,hoja!$A$2:$E$970,4,FALSE),0)</f>
        <v>CENTRO</v>
      </c>
      <c r="G1480" s="23" t="str">
        <f>IFERROR(VLOOKUP(E1480,hoja!$A$2:$E$970,5,FALSE),0)</f>
        <v>GRANADA</v>
      </c>
      <c r="H1480" s="103" t="str">
        <f>IFERROR(VLOOKUP(E1480,hoja!A:C,3,FALSE),0)</f>
        <v>0394</v>
      </c>
      <c r="I1480" s="24" t="str">
        <f t="shared" si="274"/>
        <v>04410394</v>
      </c>
      <c r="J1480" s="23">
        <v>22</v>
      </c>
      <c r="K1480" s="23">
        <v>394</v>
      </c>
      <c r="L1480" s="23" t="str">
        <f t="shared" si="278"/>
        <v>REGIONAL</v>
      </c>
      <c r="M1480" s="23" t="s">
        <v>618</v>
      </c>
      <c r="N1480" s="23" t="str" cm="1">
        <f t="array" ref="N1480">IFERROR(IF(M1480="Principal","LES_ACTIVE",LES_INACTIVE),0)</f>
        <v>LES_ACTIVE</v>
      </c>
      <c r="O1480" s="23">
        <f t="shared" si="276"/>
        <v>16</v>
      </c>
      <c r="P1480" s="23" t="str">
        <f t="shared" si="277"/>
        <v>04410394Principal</v>
      </c>
    </row>
    <row r="1481" spans="1:16" ht="14.45" hidden="1">
      <c r="A1481" s="26" t="s">
        <v>636</v>
      </c>
      <c r="B1481" s="23" t="str">
        <f>IFERROR(VLOOKUP(A1481,hoja!$A$2:$E$970,4,FALSE),0)</f>
        <v>CENTRO</v>
      </c>
      <c r="C1481" s="23" t="str">
        <f>IFERROR(VLOOKUP(A1481,hoja!$A$2:$E$1370,5,FALSE),0)</f>
        <v>DUITAMA</v>
      </c>
      <c r="D1481" s="23" t="str">
        <f>IFERROR(VLOOKUP(A1481,hoja!A:D,3,FALSE),0)</f>
        <v>0441</v>
      </c>
      <c r="E1481" s="23" t="s">
        <v>706</v>
      </c>
      <c r="F1481" s="23" t="str">
        <f>IFERROR(VLOOKUP(E1481,hoja!$A$2:$E$970,4,FALSE),0)</f>
        <v>CENTRO</v>
      </c>
      <c r="G1481" s="23" t="str">
        <f>IFERROR(VLOOKUP(E1481,hoja!$A$2:$E$970,5,FALSE),0)</f>
        <v>GUATEQUE</v>
      </c>
      <c r="H1481" s="103" t="str">
        <f>IFERROR(VLOOKUP(E1481,hoja!A:C,3,FALSE),0)</f>
        <v>0033</v>
      </c>
      <c r="I1481" s="24" t="str">
        <f t="shared" si="274"/>
        <v>04410033</v>
      </c>
      <c r="K1481" s="23">
        <v>174</v>
      </c>
      <c r="L1481" s="23" t="str">
        <f t="shared" si="278"/>
        <v>REGIONAL</v>
      </c>
      <c r="M1481" s="23" t="s">
        <v>814</v>
      </c>
      <c r="N1481" s="23" t="str" cm="1">
        <f t="array" ref="N1481">IFERROR(IF(M1481="Principal","LES_ACTIVE",LES_INACTIVE),0)</f>
        <v>LES_ACTIVE</v>
      </c>
      <c r="O1481" s="23">
        <f t="shared" si="276"/>
        <v>25</v>
      </c>
      <c r="P1481" s="23" t="str">
        <f t="shared" si="277"/>
        <v>04410033PRINCIPAL</v>
      </c>
    </row>
    <row r="1482" spans="1:16" ht="14.45" hidden="1">
      <c r="A1482" s="26" t="s">
        <v>636</v>
      </c>
      <c r="B1482" s="23" t="str">
        <f>IFERROR(VLOOKUP(A1482,hoja!$A$2:$E$970,4,FALSE),0)</f>
        <v>CENTRO</v>
      </c>
      <c r="C1482" s="23" t="str">
        <f>IFERROR(VLOOKUP(A1482,hoja!$A$2:$E$1370,5,FALSE),0)</f>
        <v>DUITAMA</v>
      </c>
      <c r="D1482" s="23" t="str">
        <f>IFERROR(VLOOKUP(A1482,hoja!A:D,3,FALSE),0)</f>
        <v>0441</v>
      </c>
      <c r="E1482" s="23" t="s">
        <v>707</v>
      </c>
      <c r="F1482" s="23" t="str">
        <f>IFERROR(VLOOKUP(E1482,hoja!$A$2:$E$970,4,FALSE),0)</f>
        <v>OCCIDENTE</v>
      </c>
      <c r="G1482" s="23" t="str">
        <f>IFERROR(VLOOKUP(E1482,hoja!$A$2:$E$970,5,FALSE),0)</f>
        <v>IPIALES</v>
      </c>
      <c r="H1482" s="103" t="str">
        <f>IFERROR(VLOOKUP(E1482,hoja!A:C,3,FALSE),0)</f>
        <v>0397</v>
      </c>
      <c r="I1482" s="24" t="str">
        <f t="shared" si="274"/>
        <v>04410397</v>
      </c>
      <c r="K1482" s="23">
        <v>1111</v>
      </c>
      <c r="L1482" s="23" t="str">
        <f>IF(B1482=F1482,"REGIONAL","NACIONAL")</f>
        <v>NACIONAL</v>
      </c>
      <c r="M1482" s="23" t="s">
        <v>618</v>
      </c>
      <c r="N1482" s="23" t="str" cm="1">
        <f t="array" ref="N1482">IFERROR(IF(M1482="Principal","LES_ACTIVE",LES_INACTIVE),0)</f>
        <v>LES_ACTIVE</v>
      </c>
      <c r="O1482" s="23">
        <f t="shared" si="276"/>
        <v>6</v>
      </c>
      <c r="P1482" s="23" t="str">
        <f t="shared" si="277"/>
        <v>04410397Principal</v>
      </c>
    </row>
    <row r="1483" spans="1:16" ht="14.45" hidden="1">
      <c r="A1483" s="26" t="s">
        <v>636</v>
      </c>
      <c r="B1483" s="23" t="str">
        <f>IFERROR(VLOOKUP(A1483,hoja!$A$2:$E$970,4,FALSE),0)</f>
        <v>CENTRO</v>
      </c>
      <c r="C1483" s="23" t="str">
        <f>IFERROR(VLOOKUP(A1483,hoja!$A$2:$E$1370,5,FALSE),0)</f>
        <v>DUITAMA</v>
      </c>
      <c r="D1483" s="23" t="str">
        <f>IFERROR(VLOOKUP(A1483,hoja!A:D,3,FALSE),0)</f>
        <v>0441</v>
      </c>
      <c r="E1483" s="23" t="s">
        <v>655</v>
      </c>
      <c r="F1483" s="23" t="str">
        <f>IFERROR(VLOOKUP(E1483,hoja!$A$2:$E$970,4,FALSE),0)</f>
        <v>ANTIOQUIA</v>
      </c>
      <c r="G1483" s="23" t="str">
        <f>IFERROR(VLOOKUP(E1483,hoja!$A$2:$E$970,5,FALSE),0)</f>
        <v>MEDELLÍN</v>
      </c>
      <c r="H1483" s="103" t="str">
        <f>IFERROR(VLOOKUP(E1483,hoja!A:C,3,FALSE),0)</f>
        <v>0292</v>
      </c>
      <c r="I1483" s="24" t="str">
        <f t="shared" si="274"/>
        <v>04410292</v>
      </c>
      <c r="J1483" s="23">
        <v>28</v>
      </c>
      <c r="K1483" s="23">
        <v>621</v>
      </c>
      <c r="L1483" s="23" t="str">
        <f t="shared" ref="L1483:L1484" si="280">IF(B1483=F1483,"REGIONAL","NACIONAL")</f>
        <v>NACIONAL</v>
      </c>
      <c r="M1483" s="23" t="s">
        <v>825</v>
      </c>
      <c r="N1483" s="23" t="s">
        <v>624</v>
      </c>
      <c r="O1483" s="23">
        <f t="shared" si="276"/>
        <v>12</v>
      </c>
      <c r="P1483" s="23" t="str">
        <f t="shared" si="277"/>
        <v>04410292Bogota-Facatativa</v>
      </c>
    </row>
    <row r="1484" spans="1:16" ht="14.45" hidden="1">
      <c r="A1484" s="26" t="s">
        <v>636</v>
      </c>
      <c r="B1484" s="23" t="str">
        <f>IFERROR(VLOOKUP(A1484,hoja!$A$2:$E$970,4,FALSE),0)</f>
        <v>CENTRO</v>
      </c>
      <c r="C1484" s="23" t="str">
        <f>IFERROR(VLOOKUP(A1484,hoja!$A$2:$E$1370,5,FALSE),0)</f>
        <v>DUITAMA</v>
      </c>
      <c r="D1484" s="23" t="str">
        <f>IFERROR(VLOOKUP(A1484,hoja!A:D,3,FALSE),0)</f>
        <v>0441</v>
      </c>
      <c r="E1484" s="23" t="s">
        <v>708</v>
      </c>
      <c r="F1484" s="23" t="str">
        <f>IFERROR(VLOOKUP(E1484,hoja!$A$2:$E$970,4,FALSE),0)</f>
        <v>OCCIDENTE</v>
      </c>
      <c r="G1484" s="23" t="str">
        <f>IFERROR(VLOOKUP(E1484,hoja!$A$2:$E$970,5,FALSE),0)</f>
        <v>JAMUNDÍ</v>
      </c>
      <c r="H1484" s="103" t="str">
        <f>IFERROR(VLOOKUP(E1484,hoja!A:C,3,FALSE),0)</f>
        <v>0358</v>
      </c>
      <c r="I1484" s="24" t="str">
        <f t="shared" si="274"/>
        <v>04410358</v>
      </c>
      <c r="J1484" s="23">
        <v>48</v>
      </c>
      <c r="K1484" s="23">
        <v>708</v>
      </c>
      <c r="L1484" s="23" t="str">
        <f t="shared" si="280"/>
        <v>NACIONAL</v>
      </c>
      <c r="M1484" s="23" t="s">
        <v>618</v>
      </c>
      <c r="N1484" s="23" t="str" cm="1">
        <f t="array" ref="N1484">IFERROR(IF(M1484="Principal","LES_ACTIVE",LES_INACTIVE),0)</f>
        <v>LES_ACTIVE</v>
      </c>
      <c r="O1484" s="23">
        <f t="shared" si="276"/>
        <v>12</v>
      </c>
      <c r="P1484" s="23" t="str">
        <f t="shared" si="277"/>
        <v>04410358Principal</v>
      </c>
    </row>
    <row r="1485" spans="1:16" ht="14.45" hidden="1">
      <c r="A1485" s="26" t="s">
        <v>636</v>
      </c>
      <c r="B1485" s="23" t="str">
        <f>IFERROR(VLOOKUP(A1485,hoja!$A$2:$E$970,4,FALSE),0)</f>
        <v>CENTRO</v>
      </c>
      <c r="C1485" s="23" t="str">
        <f>IFERROR(VLOOKUP(A1485,hoja!$A$2:$E$1370,5,FALSE),0)</f>
        <v>DUITAMA</v>
      </c>
      <c r="D1485" s="23" t="str">
        <f>IFERROR(VLOOKUP(A1485,hoja!A:D,3,FALSE),0)</f>
        <v>0441</v>
      </c>
      <c r="E1485" s="23" t="s">
        <v>709</v>
      </c>
      <c r="F1485" s="23" t="str">
        <f>IFERROR(VLOOKUP(E1485,hoja!$A$2:$E$970,4,FALSE),0)</f>
        <v>CENTRO</v>
      </c>
      <c r="G1485" s="23" t="str">
        <f>IFERROR(VLOOKUP(E1485,hoja!$A$2:$E$970,5,FALSE),0)</f>
        <v>LA DORADA</v>
      </c>
      <c r="H1485" s="103" t="str">
        <f>IFERROR(VLOOKUP(E1485,hoja!A:C,3,FALSE),0)</f>
        <v>0391</v>
      </c>
      <c r="I1485" s="24" t="str">
        <f t="shared" si="274"/>
        <v>04410391</v>
      </c>
      <c r="J1485" s="23">
        <v>21</v>
      </c>
      <c r="K1485" s="23">
        <v>376</v>
      </c>
      <c r="L1485" s="23" t="str">
        <f t="shared" si="278"/>
        <v>REGIONAL</v>
      </c>
      <c r="M1485" s="23" t="s">
        <v>618</v>
      </c>
      <c r="N1485" s="23" t="str" cm="1">
        <f t="array" ref="N1485">IFERROR(IF(M1485="Principal","LES_ACTIVE",LES_INACTIVE),0)</f>
        <v>LES_ACTIVE</v>
      </c>
      <c r="O1485" s="23">
        <f t="shared" si="276"/>
        <v>16</v>
      </c>
      <c r="P1485" s="23" t="str">
        <f t="shared" si="277"/>
        <v>04410391Principal</v>
      </c>
    </row>
    <row r="1486" spans="1:16" ht="14.45" hidden="1">
      <c r="A1486" s="26" t="s">
        <v>636</v>
      </c>
      <c r="B1486" s="23" t="str">
        <f>IFERROR(VLOOKUP(A1486,hoja!$A$2:$E$970,4,FALSE),0)</f>
        <v>CENTRO</v>
      </c>
      <c r="C1486" s="23" t="str">
        <f>IFERROR(VLOOKUP(A1486,hoja!$A$2:$E$1370,5,FALSE),0)</f>
        <v>DUITAMA</v>
      </c>
      <c r="D1486" s="23" t="str">
        <f>IFERROR(VLOOKUP(A1486,hoja!A:D,3,FALSE),0)</f>
        <v>0441</v>
      </c>
      <c r="E1486" s="23" t="s">
        <v>710</v>
      </c>
      <c r="F1486" s="23" t="str">
        <f>IFERROR(VLOOKUP(E1486,hoja!$A$2:$E$970,4,FALSE),0)</f>
        <v>CENTRO</v>
      </c>
      <c r="G1486" s="23" t="str">
        <f>IFERROR(VLOOKUP(E1486,hoja!$A$2:$E$970,5,FALSE),0)</f>
        <v>LA MESA</v>
      </c>
      <c r="H1486" s="103" t="str">
        <f>IFERROR(VLOOKUP(E1486,hoja!A:C,3,FALSE),0)</f>
        <v>0024</v>
      </c>
      <c r="I1486" s="24" t="str">
        <f t="shared" si="274"/>
        <v>04410024</v>
      </c>
      <c r="K1486" s="23">
        <v>255</v>
      </c>
      <c r="L1486" s="23" t="str">
        <f t="shared" si="278"/>
        <v>REGIONAL</v>
      </c>
      <c r="M1486" s="23" t="s">
        <v>618</v>
      </c>
      <c r="N1486" s="23" t="str" cm="1">
        <f t="array" ref="N1486">IFERROR(IF(M1486="Principal","LES_ACTIVE",LES_INACTIVE),0)</f>
        <v>LES_ACTIVE</v>
      </c>
      <c r="O1486" s="23">
        <f t="shared" si="276"/>
        <v>16</v>
      </c>
      <c r="P1486" s="23" t="str">
        <f t="shared" si="277"/>
        <v>04410024Principal</v>
      </c>
    </row>
    <row r="1487" spans="1:16" ht="14.45" hidden="1">
      <c r="A1487" s="26" t="s">
        <v>636</v>
      </c>
      <c r="B1487" s="23" t="str">
        <f>IFERROR(VLOOKUP(A1487,hoja!$A$2:$E$970,4,FALSE),0)</f>
        <v>CENTRO</v>
      </c>
      <c r="C1487" s="23" t="str">
        <f>IFERROR(VLOOKUP(A1487,hoja!$A$2:$E$1370,5,FALSE),0)</f>
        <v>DUITAMA</v>
      </c>
      <c r="D1487" s="23" t="str">
        <f>IFERROR(VLOOKUP(A1487,hoja!A:D,3,FALSE),0)</f>
        <v>0441</v>
      </c>
      <c r="E1487" s="23" t="s">
        <v>663</v>
      </c>
      <c r="F1487" s="23" t="str">
        <f>IFERROR(VLOOKUP(E1487,hoja!$A$2:$E$970,4,FALSE),0)</f>
        <v>CENTRO</v>
      </c>
      <c r="G1487" s="23" t="str">
        <f>IFERROR(VLOOKUP(E1487,hoja!$A$2:$E$970,5,FALSE),0)</f>
        <v>MADRID</v>
      </c>
      <c r="H1487" s="103" t="str">
        <f>IFERROR(VLOOKUP(E1487,hoja!A:C,3,FALSE),0)</f>
        <v>0022</v>
      </c>
      <c r="I1487" s="24" t="str">
        <f t="shared" si="274"/>
        <v>04410022</v>
      </c>
      <c r="J1487" s="23">
        <v>16.383333333302289</v>
      </c>
      <c r="K1487" s="23">
        <v>222.166</v>
      </c>
      <c r="L1487" s="23" t="str">
        <f t="shared" si="278"/>
        <v>REGIONAL</v>
      </c>
      <c r="M1487" s="23" t="s">
        <v>618</v>
      </c>
      <c r="N1487" s="23" t="str" cm="1">
        <f t="array" ref="N1487">IFERROR(IF(M1487="Principal","LES_ACTIVE",LES_INACTIVE),0)</f>
        <v>LES_ACTIVE</v>
      </c>
      <c r="O1487" s="23">
        <f t="shared" si="276"/>
        <v>25</v>
      </c>
      <c r="P1487" s="23" t="str">
        <f t="shared" si="277"/>
        <v>04410022Principal</v>
      </c>
    </row>
    <row r="1488" spans="1:16" ht="14.45" hidden="1">
      <c r="A1488" s="26" t="s">
        <v>636</v>
      </c>
      <c r="B1488" s="23" t="str">
        <f>IFERROR(VLOOKUP(A1488,hoja!$A$2:$E$970,4,FALSE),0)</f>
        <v>CENTRO</v>
      </c>
      <c r="C1488" s="23" t="str">
        <f>IFERROR(VLOOKUP(A1488,hoja!$A$2:$E$1370,5,FALSE),0)</f>
        <v>DUITAMA</v>
      </c>
      <c r="D1488" s="23" t="str">
        <f>IFERROR(VLOOKUP(A1488,hoja!A:D,3,FALSE),0)</f>
        <v>0441</v>
      </c>
      <c r="E1488" s="23" t="s">
        <v>711</v>
      </c>
      <c r="F1488" s="23" t="str">
        <f>IFERROR(VLOOKUP(E1488,hoja!$A$2:$E$970,4,FALSE),0)</f>
        <v>COSTA</v>
      </c>
      <c r="G1488" s="23" t="str">
        <f>IFERROR(VLOOKUP(E1488,hoja!$A$2:$E$970,5,FALSE),0)</f>
        <v>MAGANGUÉ</v>
      </c>
      <c r="H1488" s="103" t="str">
        <f>IFERROR(VLOOKUP(E1488,hoja!A:C,3,FALSE),0)</f>
        <v>0383</v>
      </c>
      <c r="I1488" s="24" t="str">
        <f t="shared" si="274"/>
        <v>04410383</v>
      </c>
      <c r="K1488" s="23">
        <v>725</v>
      </c>
      <c r="L1488" s="23" t="str">
        <f>IF(B1488=F1488,"REGIONAL","NACIONAL")</f>
        <v>NACIONAL</v>
      </c>
      <c r="M1488" s="23" t="s">
        <v>618</v>
      </c>
      <c r="N1488" s="23" t="str" cm="1">
        <f t="array" ref="N1488">IFERROR(IF(M1488="Principal","LES_ACTIVE",LES_INACTIVE),0)</f>
        <v>LES_ACTIVE</v>
      </c>
      <c r="O1488" s="23">
        <f t="shared" si="276"/>
        <v>12</v>
      </c>
      <c r="P1488" s="23" t="str">
        <f t="shared" si="277"/>
        <v>04410383Principal</v>
      </c>
    </row>
    <row r="1489" spans="1:16" ht="14.45" hidden="1">
      <c r="A1489" s="26" t="s">
        <v>636</v>
      </c>
      <c r="B1489" s="23" t="str">
        <f>IFERROR(VLOOKUP(A1489,hoja!$A$2:$E$970,4,FALSE),0)</f>
        <v>CENTRO</v>
      </c>
      <c r="C1489" s="23" t="str">
        <f>IFERROR(VLOOKUP(A1489,hoja!$A$2:$E$1370,5,FALSE),0)</f>
        <v>DUITAMA</v>
      </c>
      <c r="D1489" s="23" t="str">
        <f>IFERROR(VLOOKUP(A1489,hoja!A:D,3,FALSE),0)</f>
        <v>0441</v>
      </c>
      <c r="E1489" s="23" t="s">
        <v>712</v>
      </c>
      <c r="F1489" s="23" t="str">
        <f>IFERROR(VLOOKUP(E1489,hoja!$A$2:$E$970,4,FALSE),0)</f>
        <v>COSTA</v>
      </c>
      <c r="G1489" s="23" t="str">
        <f>IFERROR(VLOOKUP(E1489,hoja!$A$2:$E$970,5,FALSE),0)</f>
        <v>MAICAO</v>
      </c>
      <c r="H1489" s="103" t="str">
        <f>IFERROR(VLOOKUP(E1489,hoja!A:C,3,FALSE),0)</f>
        <v>0230</v>
      </c>
      <c r="I1489" s="24" t="str">
        <f t="shared" si="274"/>
        <v>04410230</v>
      </c>
      <c r="K1489" s="23">
        <v>932</v>
      </c>
      <c r="L1489" s="23" t="str">
        <f t="shared" ref="L1489:L1494" si="281">IF(B1489=F1489,"REGIONAL","NACIONAL")</f>
        <v>NACIONAL</v>
      </c>
      <c r="M1489" s="23" t="s">
        <v>618</v>
      </c>
      <c r="N1489" s="23" t="str" cm="1">
        <f t="array" ref="N1489">IFERROR(IF(M1489="Principal","LES_ACTIVE",LES_INACTIVE),0)</f>
        <v>LES_ACTIVE</v>
      </c>
      <c r="O1489" s="23">
        <f t="shared" si="276"/>
        <v>8</v>
      </c>
      <c r="P1489" s="23" t="str">
        <f t="shared" si="277"/>
        <v>04410230Principal</v>
      </c>
    </row>
    <row r="1490" spans="1:16" ht="14.45" hidden="1">
      <c r="A1490" s="26" t="s">
        <v>636</v>
      </c>
      <c r="B1490" s="23" t="str">
        <f>IFERROR(VLOOKUP(A1490,hoja!$A$2:$E$970,4,FALSE),0)</f>
        <v>CENTRO</v>
      </c>
      <c r="C1490" s="23" t="str">
        <f>IFERROR(VLOOKUP(A1490,hoja!$A$2:$E$1370,5,FALSE),0)</f>
        <v>DUITAMA</v>
      </c>
      <c r="D1490" s="23" t="str">
        <f>IFERROR(VLOOKUP(A1490,hoja!A:D,3,FALSE),0)</f>
        <v>0441</v>
      </c>
      <c r="E1490" s="23" t="s">
        <v>665</v>
      </c>
      <c r="F1490" s="23" t="str">
        <f>IFERROR(VLOOKUP(E1490,hoja!$A$2:$E$970,4,FALSE),0)</f>
        <v>OCCIDENTE</v>
      </c>
      <c r="G1490" s="23" t="str">
        <f>IFERROR(VLOOKUP(E1490,hoja!$A$2:$E$970,5,FALSE),0)</f>
        <v>MANIZALES</v>
      </c>
      <c r="H1490" s="103" t="str">
        <f>IFERROR(VLOOKUP(E1490,hoja!A:C,3,FALSE),0)</f>
        <v>0145</v>
      </c>
      <c r="I1490" s="24" t="str">
        <f t="shared" si="274"/>
        <v>04410145</v>
      </c>
      <c r="K1490" s="23">
        <v>551</v>
      </c>
      <c r="L1490" s="23" t="str">
        <f t="shared" si="281"/>
        <v>NACIONAL</v>
      </c>
      <c r="M1490" s="23" t="s">
        <v>754</v>
      </c>
      <c r="N1490" s="23" t="s">
        <v>622</v>
      </c>
      <c r="O1490" s="23">
        <f t="shared" si="276"/>
        <v>12</v>
      </c>
      <c r="P1490" s="23" t="str">
        <f t="shared" si="277"/>
        <v>04410145La Vega-Letras</v>
      </c>
    </row>
    <row r="1491" spans="1:16" ht="14.45" hidden="1">
      <c r="A1491" s="26" t="s">
        <v>636</v>
      </c>
      <c r="B1491" s="23" t="str">
        <f>IFERROR(VLOOKUP(A1491,hoja!$A$2:$E$970,4,FALSE),0)</f>
        <v>CENTRO</v>
      </c>
      <c r="C1491" s="23" t="str">
        <f>IFERROR(VLOOKUP(A1491,hoja!$A$2:$E$1370,5,FALSE),0)</f>
        <v>DUITAMA</v>
      </c>
      <c r="D1491" s="23" t="str">
        <f>IFERROR(VLOOKUP(A1491,hoja!A:D,3,FALSE),0)</f>
        <v>0441</v>
      </c>
      <c r="E1491" s="23" t="s">
        <v>713</v>
      </c>
      <c r="F1491" s="23" t="str">
        <f>IFERROR(VLOOKUP(E1491,hoja!$A$2:$E$970,4,FALSE),0)</f>
        <v>ANTIOQUIA</v>
      </c>
      <c r="G1491" s="23" t="str">
        <f>IFERROR(VLOOKUP(E1491,hoja!$A$2:$E$970,5,FALSE),0)</f>
        <v>MARIQUITA</v>
      </c>
      <c r="H1491" s="103" t="str">
        <f>IFERROR(VLOOKUP(E1491,hoja!A:C,3,FALSE),0)</f>
        <v>0392</v>
      </c>
      <c r="I1491" s="24" t="str">
        <f t="shared" si="274"/>
        <v>04410392</v>
      </c>
      <c r="K1491" s="23">
        <v>356</v>
      </c>
      <c r="L1491" s="23" t="str">
        <f t="shared" si="281"/>
        <v>NACIONAL</v>
      </c>
      <c r="M1491" s="23" t="s">
        <v>618</v>
      </c>
      <c r="N1491" s="23" t="str" cm="1">
        <f t="array" ref="N1491">IFERROR(IF(M1491="Principal","LES_ACTIVE",LES_INACTIVE),0)</f>
        <v>LES_ACTIVE</v>
      </c>
      <c r="O1491" s="23">
        <f t="shared" si="276"/>
        <v>16</v>
      </c>
      <c r="P1491" s="23" t="str">
        <f t="shared" si="277"/>
        <v>04410392Principal</v>
      </c>
    </row>
    <row r="1492" spans="1:16" ht="14.45" hidden="1">
      <c r="A1492" s="26" t="s">
        <v>636</v>
      </c>
      <c r="B1492" s="23" t="str">
        <f>IFERROR(VLOOKUP(A1492,hoja!$A$2:$E$970,4,FALSE),0)</f>
        <v>CENTRO</v>
      </c>
      <c r="C1492" s="23" t="str">
        <f>IFERROR(VLOOKUP(A1492,hoja!$A$2:$E$1370,5,FALSE),0)</f>
        <v>DUITAMA</v>
      </c>
      <c r="D1492" s="23" t="str">
        <f>IFERROR(VLOOKUP(A1492,hoja!A:D,3,FALSE),0)</f>
        <v>0441</v>
      </c>
      <c r="E1492" s="23" t="s">
        <v>714</v>
      </c>
      <c r="F1492" s="23" t="str">
        <f>IFERROR(VLOOKUP(E1492,hoja!$A$2:$E$970,4,FALSE),0)</f>
        <v>SANTANDER</v>
      </c>
      <c r="G1492" s="23" t="str">
        <f>IFERROR(VLOOKUP(E1492,hoja!$A$2:$E$970,5,FALSE),0)</f>
        <v>OCAÑA</v>
      </c>
      <c r="H1492" s="103" t="str">
        <f>IFERROR(VLOOKUP(E1492,hoja!A:C,3,FALSE),0)</f>
        <v>0434</v>
      </c>
      <c r="I1492" s="24" t="str">
        <f t="shared" si="274"/>
        <v>04410434</v>
      </c>
      <c r="J1492" s="23">
        <v>15</v>
      </c>
      <c r="K1492" s="23">
        <v>558</v>
      </c>
      <c r="L1492" s="23" t="str">
        <f t="shared" si="281"/>
        <v>NACIONAL</v>
      </c>
      <c r="M1492" s="23" t="s">
        <v>618</v>
      </c>
      <c r="N1492" s="23" t="str" cm="1">
        <f t="array" ref="N1492">IFERROR(IF(M1492="Principal","LES_ACTIVE",LES_INACTIVE),0)</f>
        <v>LES_ACTIVE</v>
      </c>
      <c r="O1492" s="23">
        <f t="shared" si="276"/>
        <v>12</v>
      </c>
      <c r="P1492" s="23" t="str">
        <f t="shared" si="277"/>
        <v>04410434Principal</v>
      </c>
    </row>
    <row r="1493" spans="1:16" ht="14.45" hidden="1">
      <c r="A1493" s="26" t="s">
        <v>636</v>
      </c>
      <c r="B1493" s="23" t="str">
        <f>IFERROR(VLOOKUP(A1493,hoja!$A$2:$E$970,4,FALSE),0)</f>
        <v>CENTRO</v>
      </c>
      <c r="C1493" s="23" t="str">
        <f>IFERROR(VLOOKUP(A1493,hoja!$A$2:$E$1370,5,FALSE),0)</f>
        <v>DUITAMA</v>
      </c>
      <c r="D1493" s="23" t="str">
        <f>IFERROR(VLOOKUP(A1493,hoja!A:D,3,FALSE),0)</f>
        <v>0441</v>
      </c>
      <c r="E1493" s="23" t="s">
        <v>716</v>
      </c>
      <c r="F1493" s="23" t="str">
        <f>IFERROR(VLOOKUP(E1493,hoja!$A$2:$E$970,4,FALSE),0)</f>
        <v>SANTANDER</v>
      </c>
      <c r="G1493" s="23" t="str">
        <f>IFERROR(VLOOKUP(E1493,hoja!$A$2:$E$970,5,FALSE),0)</f>
        <v>PINCHOTE</v>
      </c>
      <c r="H1493" s="103" t="str">
        <f>IFERROR(VLOOKUP(E1493,hoja!A:C,3,FALSE),0)</f>
        <v>0423</v>
      </c>
      <c r="I1493" s="24" t="str">
        <f t="shared" si="274"/>
        <v>04410423</v>
      </c>
      <c r="J1493" s="23">
        <v>16.941666666709352</v>
      </c>
      <c r="K1493" s="23">
        <v>232.28899999999999</v>
      </c>
      <c r="L1493" s="23" t="str">
        <f t="shared" si="281"/>
        <v>NACIONAL</v>
      </c>
      <c r="M1493" s="23" t="s">
        <v>618</v>
      </c>
      <c r="N1493" s="23" t="str" cm="1">
        <f t="array" ref="N1493">IFERROR(IF(M1493="Principal","LES_ACTIVE",LES_INACTIVE),0)</f>
        <v>LES_ACTIVE</v>
      </c>
      <c r="O1493" s="23">
        <f t="shared" si="276"/>
        <v>25</v>
      </c>
      <c r="P1493" s="23" t="str">
        <f t="shared" si="277"/>
        <v>04410423Principal</v>
      </c>
    </row>
    <row r="1494" spans="1:16" ht="14.45" hidden="1">
      <c r="A1494" s="26" t="s">
        <v>636</v>
      </c>
      <c r="B1494" s="23" t="str">
        <f>IFERROR(VLOOKUP(A1494,hoja!$A$2:$E$970,4,FALSE),0)</f>
        <v>CENTRO</v>
      </c>
      <c r="C1494" s="23" t="str">
        <f>IFERROR(VLOOKUP(A1494,hoja!$A$2:$E$1370,5,FALSE),0)</f>
        <v>DUITAMA</v>
      </c>
      <c r="D1494" s="23" t="str">
        <f>IFERROR(VLOOKUP(A1494,hoja!A:D,3,FALSE),0)</f>
        <v>0441</v>
      </c>
      <c r="E1494" s="23" t="s">
        <v>717</v>
      </c>
      <c r="F1494" s="23" t="str">
        <f>IFERROR(VLOOKUP(E1494,hoja!$A$2:$E$970,4,FALSE),0)</f>
        <v>OCCIDENTE</v>
      </c>
      <c r="G1494" s="23" t="str">
        <f>IFERROR(VLOOKUP(E1494,hoja!$A$2:$E$970,5,FALSE),0)</f>
        <v>POPAYÁN</v>
      </c>
      <c r="H1494" s="103" t="str">
        <f>IFERROR(VLOOKUP(E1494,hoja!A:C,3,FALSE),0)</f>
        <v>0126</v>
      </c>
      <c r="I1494" s="24" t="str">
        <f t="shared" si="274"/>
        <v>04410126</v>
      </c>
      <c r="K1494" s="23">
        <v>779</v>
      </c>
      <c r="L1494" s="23" t="str">
        <f t="shared" si="281"/>
        <v>NACIONAL</v>
      </c>
      <c r="M1494" s="23" t="s">
        <v>618</v>
      </c>
      <c r="N1494" s="23" t="str" cm="1">
        <f t="array" ref="N1494">IFERROR(IF(M1494="Principal","LES_ACTIVE",LES_INACTIVE),0)</f>
        <v>LES_ACTIVE</v>
      </c>
      <c r="O1494" s="23">
        <f t="shared" si="276"/>
        <v>12</v>
      </c>
      <c r="P1494" s="23" t="str">
        <f t="shared" si="277"/>
        <v>04410126Principal</v>
      </c>
    </row>
    <row r="1495" spans="1:16" ht="14.45" hidden="1">
      <c r="A1495" s="26" t="s">
        <v>636</v>
      </c>
      <c r="B1495" s="23" t="str">
        <f>IFERROR(VLOOKUP(A1495,hoja!$A$2:$E$970,4,FALSE),0)</f>
        <v>CENTRO</v>
      </c>
      <c r="C1495" s="23" t="str">
        <f>IFERROR(VLOOKUP(A1495,hoja!$A$2:$E$1370,5,FALSE),0)</f>
        <v>DUITAMA</v>
      </c>
      <c r="D1495" s="23" t="str">
        <f>IFERROR(VLOOKUP(A1495,hoja!A:D,3,FALSE),0)</f>
        <v>0441</v>
      </c>
      <c r="E1495" s="23" t="s">
        <v>719</v>
      </c>
      <c r="F1495" s="23" t="str">
        <f>IFERROR(VLOOKUP(E1495,hoja!$A$2:$E$970,4,FALSE),0)</f>
        <v>CENTRO</v>
      </c>
      <c r="G1495" s="23" t="str">
        <f>IFERROR(VLOOKUP(E1495,hoja!$A$2:$E$970,5,FALSE),0)</f>
        <v>RICAURTE</v>
      </c>
      <c r="H1495" s="103" t="str">
        <f>IFERROR(VLOOKUP(E1495,hoja!A:C,3,FALSE),0)</f>
        <v>0390</v>
      </c>
      <c r="I1495" s="24" t="str">
        <f t="shared" si="274"/>
        <v>04410390</v>
      </c>
      <c r="J1495" s="23">
        <v>21.296944444533437</v>
      </c>
      <c r="K1495" s="23">
        <v>335.03199999999998</v>
      </c>
      <c r="L1495" s="23" t="str">
        <f t="shared" si="278"/>
        <v>REGIONAL</v>
      </c>
      <c r="M1495" s="23" t="s">
        <v>618</v>
      </c>
      <c r="N1495" s="23" t="str" cm="1">
        <f t="array" ref="N1495">IFERROR(IF(M1495="Principal","LES_ACTIVE",LES_INACTIVE),0)</f>
        <v>LES_ACTIVE</v>
      </c>
      <c r="O1495" s="23">
        <f t="shared" si="276"/>
        <v>16</v>
      </c>
      <c r="P1495" s="23" t="str">
        <f t="shared" si="277"/>
        <v>04410390Principal</v>
      </c>
    </row>
    <row r="1496" spans="1:16" ht="14.45" hidden="1">
      <c r="A1496" s="26" t="s">
        <v>636</v>
      </c>
      <c r="B1496" s="23" t="str">
        <f>IFERROR(VLOOKUP(A1496,hoja!$A$2:$E$970,4,FALSE),0)</f>
        <v>CENTRO</v>
      </c>
      <c r="C1496" s="23" t="str">
        <f>IFERROR(VLOOKUP(A1496,hoja!$A$2:$E$1370,5,FALSE),0)</f>
        <v>DUITAMA</v>
      </c>
      <c r="D1496" s="23" t="str">
        <f>IFERROR(VLOOKUP(A1496,hoja!A:D,3,FALSE),0)</f>
        <v>0441</v>
      </c>
      <c r="E1496" s="23" t="s">
        <v>720</v>
      </c>
      <c r="F1496" s="23" t="str">
        <f>IFERROR(VLOOKUP(E1496,hoja!$A$2:$E$970,4,FALSE),0)</f>
        <v>COSTA</v>
      </c>
      <c r="G1496" s="23" t="str">
        <f>IFERROR(VLOOKUP(E1496,hoja!$A$2:$E$970,5,FALSE),0)</f>
        <v>RIOHACHA</v>
      </c>
      <c r="H1496" s="103" t="str">
        <f>IFERROR(VLOOKUP(E1496,hoja!A:C,3,FALSE),0)</f>
        <v>0239</v>
      </c>
      <c r="I1496" s="24" t="str">
        <f t="shared" si="274"/>
        <v>04410239</v>
      </c>
      <c r="K1496" s="23">
        <v>946</v>
      </c>
      <c r="L1496" s="23" t="str">
        <f>IF(B1496=F1496,"REGIONAL","NACIONAL")</f>
        <v>NACIONAL</v>
      </c>
      <c r="M1496" s="23" t="s">
        <v>618</v>
      </c>
      <c r="N1496" s="23" t="str" cm="1">
        <f t="array" ref="N1496">IFERROR(IF(M1496="Principal","LES_ACTIVE",LES_INACTIVE),0)</f>
        <v>LES_ACTIVE</v>
      </c>
      <c r="O1496" s="23">
        <f t="shared" si="276"/>
        <v>8</v>
      </c>
      <c r="P1496" s="23" t="str">
        <f t="shared" si="277"/>
        <v>04410239Principal</v>
      </c>
    </row>
    <row r="1497" spans="1:16" ht="14.45" hidden="1">
      <c r="A1497" s="26" t="s">
        <v>636</v>
      </c>
      <c r="B1497" s="23" t="str">
        <f>IFERROR(VLOOKUP(A1497,hoja!$A$2:$E$970,4,FALSE),0)</f>
        <v>CENTRO</v>
      </c>
      <c r="C1497" s="23" t="str">
        <f>IFERROR(VLOOKUP(A1497,hoja!$A$2:$E$1370,5,FALSE),0)</f>
        <v>DUITAMA</v>
      </c>
      <c r="D1497" s="23" t="str">
        <f>IFERROR(VLOOKUP(A1497,hoja!A:D,3,FALSE),0)</f>
        <v>0441</v>
      </c>
      <c r="E1497" s="23" t="s">
        <v>721</v>
      </c>
      <c r="F1497" s="23" t="str">
        <f>IFERROR(VLOOKUP(E1497,hoja!$A$2:$E$970,4,FALSE),0)</f>
        <v>ANTIOQUIA</v>
      </c>
      <c r="G1497" s="23" t="str">
        <f>IFERROR(VLOOKUP(E1497,hoja!$A$2:$E$970,5,FALSE),0)</f>
        <v>RIONEGRO</v>
      </c>
      <c r="H1497" s="103" t="str">
        <f>IFERROR(VLOOKUP(E1497,hoja!A:C,3,FALSE),0)</f>
        <v>0090</v>
      </c>
      <c r="I1497" s="24" t="str">
        <f t="shared" si="274"/>
        <v>04410090</v>
      </c>
      <c r="J1497" s="23">
        <v>30</v>
      </c>
      <c r="K1497" s="23">
        <v>559</v>
      </c>
      <c r="L1497" s="23" t="str">
        <f t="shared" ref="L1497:L1500" si="282">IF(B1497=F1497,"REGIONAL","NACIONAL")</f>
        <v>NACIONAL</v>
      </c>
      <c r="M1497" s="23" t="s">
        <v>825</v>
      </c>
      <c r="N1497" s="23" t="s">
        <v>624</v>
      </c>
      <c r="O1497" s="23">
        <f t="shared" si="276"/>
        <v>12</v>
      </c>
      <c r="P1497" s="23" t="str">
        <f t="shared" si="277"/>
        <v>04410090Bogota-Facatativa</v>
      </c>
    </row>
    <row r="1498" spans="1:16" ht="14.45" hidden="1">
      <c r="A1498" s="26" t="s">
        <v>636</v>
      </c>
      <c r="B1498" s="23" t="str">
        <f>IFERROR(VLOOKUP(A1498,hoja!$A$2:$E$970,4,FALSE),0)</f>
        <v>CENTRO</v>
      </c>
      <c r="C1498" s="23" t="str">
        <f>IFERROR(VLOOKUP(A1498,hoja!$A$2:$E$1370,5,FALSE),0)</f>
        <v>DUITAMA</v>
      </c>
      <c r="D1498" s="23" t="str">
        <f>IFERROR(VLOOKUP(A1498,hoja!A:D,3,FALSE),0)</f>
        <v>0441</v>
      </c>
      <c r="E1498" s="23" t="s">
        <v>722</v>
      </c>
      <c r="F1498" s="23" t="str">
        <f>IFERROR(VLOOKUP(E1498,hoja!$A$2:$E$970,4,FALSE),0)</f>
        <v>ANTIOQUIA</v>
      </c>
      <c r="G1498" s="23" t="str">
        <f>IFERROR(VLOOKUP(E1498,hoja!$A$2:$E$970,5,FALSE),0)</f>
        <v>SALDAÑA</v>
      </c>
      <c r="H1498" s="103" t="str">
        <f>IFERROR(VLOOKUP(E1498,hoja!A:C,3,FALSE),0)</f>
        <v>0386</v>
      </c>
      <c r="I1498" s="24" t="str">
        <f t="shared" si="274"/>
        <v>04410386</v>
      </c>
      <c r="J1498" s="23">
        <v>16.649999999965075</v>
      </c>
      <c r="K1498" s="23">
        <v>383</v>
      </c>
      <c r="L1498" s="23" t="str">
        <f t="shared" si="282"/>
        <v>NACIONAL</v>
      </c>
      <c r="M1498" s="23" t="s">
        <v>618</v>
      </c>
      <c r="N1498" s="23" t="str" cm="1">
        <f t="array" ref="N1498">IFERROR(IF(M1498="Principal","LES_ACTIVE",LES_INACTIVE),0)</f>
        <v>LES_ACTIVE</v>
      </c>
      <c r="O1498" s="23">
        <f t="shared" si="276"/>
        <v>16</v>
      </c>
      <c r="P1498" s="23" t="str">
        <f t="shared" si="277"/>
        <v>04410386Principal</v>
      </c>
    </row>
    <row r="1499" spans="1:16" ht="14.45" hidden="1">
      <c r="A1499" s="26" t="s">
        <v>636</v>
      </c>
      <c r="B1499" s="23" t="str">
        <f>IFERROR(VLOOKUP(A1499,hoja!$A$2:$E$970,4,FALSE),0)</f>
        <v>CENTRO</v>
      </c>
      <c r="C1499" s="23" t="str">
        <f>IFERROR(VLOOKUP(A1499,hoja!$A$2:$E$1370,5,FALSE),0)</f>
        <v>DUITAMA</v>
      </c>
      <c r="D1499" s="23" t="str">
        <f>IFERROR(VLOOKUP(A1499,hoja!A:D,3,FALSE),0)</f>
        <v>0441</v>
      </c>
      <c r="E1499" s="23" t="s">
        <v>723</v>
      </c>
      <c r="F1499" s="23" t="str">
        <f>IFERROR(VLOOKUP(E1499,hoja!$A$2:$E$970,4,FALSE),0)</f>
        <v>COSTA</v>
      </c>
      <c r="G1499" s="23" t="str">
        <f>IFERROR(VLOOKUP(E1499,hoja!$A$2:$E$970,5,FALSE),0)</f>
        <v>SANTA MARTA</v>
      </c>
      <c r="H1499" s="103" t="str">
        <f>IFERROR(VLOOKUP(E1499,hoja!A:C,3,FALSE),0)</f>
        <v>0118</v>
      </c>
      <c r="I1499" s="24" t="str">
        <f t="shared" si="274"/>
        <v>04410118</v>
      </c>
      <c r="J1499" s="23">
        <v>43.77305555564817</v>
      </c>
      <c r="K1499" s="23">
        <v>860</v>
      </c>
      <c r="L1499" s="23" t="str">
        <f t="shared" si="282"/>
        <v>NACIONAL</v>
      </c>
      <c r="M1499" s="23" t="s">
        <v>618</v>
      </c>
      <c r="N1499" s="23" t="str" cm="1">
        <f t="array" ref="N1499">IFERROR(IF(M1499="Principal","LES_ACTIVE",LES_INACTIVE),0)</f>
        <v>LES_ACTIVE</v>
      </c>
      <c r="O1499" s="23">
        <f t="shared" si="276"/>
        <v>8</v>
      </c>
      <c r="P1499" s="23" t="str">
        <f t="shared" si="277"/>
        <v>04410118Principal</v>
      </c>
    </row>
    <row r="1500" spans="1:16" ht="14.45" hidden="1">
      <c r="A1500" s="26" t="s">
        <v>636</v>
      </c>
      <c r="B1500" s="23" t="str">
        <f>IFERROR(VLOOKUP(A1500,hoja!$A$2:$E$970,4,FALSE),0)</f>
        <v>CENTRO</v>
      </c>
      <c r="C1500" s="23" t="str">
        <f>IFERROR(VLOOKUP(A1500,hoja!$A$2:$E$1370,5,FALSE),0)</f>
        <v>DUITAMA</v>
      </c>
      <c r="D1500" s="23" t="str">
        <f>IFERROR(VLOOKUP(A1500,hoja!A:D,3,FALSE),0)</f>
        <v>0441</v>
      </c>
      <c r="E1500" s="23" t="s">
        <v>666</v>
      </c>
      <c r="F1500" s="23" t="str">
        <f>IFERROR(VLOOKUP(E1500,hoja!$A$2:$E$970,4,FALSE),0)</f>
        <v>COSTA</v>
      </c>
      <c r="G1500" s="23" t="str">
        <f>IFERROR(VLOOKUP(E1500,hoja!$A$2:$E$970,5,FALSE),0)</f>
        <v>SINCELEJO</v>
      </c>
      <c r="H1500" s="103" t="str">
        <f>IFERROR(VLOOKUP(E1500,hoja!A:C,3,FALSE),0)</f>
        <v>0382</v>
      </c>
      <c r="I1500" s="24" t="str">
        <f t="shared" si="274"/>
        <v>04410382</v>
      </c>
      <c r="K1500" s="23">
        <v>1039</v>
      </c>
      <c r="L1500" s="23" t="str">
        <f t="shared" si="282"/>
        <v>NACIONAL</v>
      </c>
      <c r="M1500" s="23" t="s">
        <v>696</v>
      </c>
      <c r="N1500" s="23" t="s">
        <v>622</v>
      </c>
      <c r="O1500" s="23">
        <f t="shared" si="276"/>
        <v>8</v>
      </c>
      <c r="P1500" s="23" t="str">
        <f t="shared" si="277"/>
        <v>04410382Magdalena Medio</v>
      </c>
    </row>
    <row r="1501" spans="1:16" ht="14.45" hidden="1">
      <c r="A1501" s="26" t="s">
        <v>636</v>
      </c>
      <c r="B1501" s="23" t="str">
        <f>IFERROR(VLOOKUP(A1501,hoja!$A$2:$E$970,4,FALSE),0)</f>
        <v>CENTRO</v>
      </c>
      <c r="C1501" s="23" t="str">
        <f>IFERROR(VLOOKUP(A1501,hoja!$A$2:$E$1370,5,FALSE),0)</f>
        <v>DUITAMA</v>
      </c>
      <c r="D1501" s="23" t="str">
        <f>IFERROR(VLOOKUP(A1501,hoja!A:D,3,FALSE),0)</f>
        <v>0441</v>
      </c>
      <c r="E1501" s="23" t="s">
        <v>727</v>
      </c>
      <c r="F1501" s="23" t="str">
        <f>IFERROR(VLOOKUP(E1501,hoja!$A$2:$E$970,4,FALSE),0)</f>
        <v>CENTRO</v>
      </c>
      <c r="G1501" s="23" t="str">
        <f>IFERROR(VLOOKUP(E1501,hoja!$A$2:$E$970,5,FALSE),0)</f>
        <v>TUNJA</v>
      </c>
      <c r="H1501" s="103" t="str">
        <f>IFERROR(VLOOKUP(E1501,hoja!A:C,3,FALSE),0)</f>
        <v>0443</v>
      </c>
      <c r="I1501" s="24" t="str">
        <f t="shared" si="274"/>
        <v>04410443</v>
      </c>
      <c r="J1501" s="23">
        <v>1.1999999998952262</v>
      </c>
      <c r="K1501" s="23">
        <v>50.817999999999998</v>
      </c>
      <c r="L1501" s="23" t="str">
        <f t="shared" si="278"/>
        <v>REGIONAL</v>
      </c>
      <c r="M1501" s="23" t="s">
        <v>618</v>
      </c>
      <c r="N1501" s="23" t="str" cm="1">
        <f t="array" ref="N1501">IFERROR(IF(M1501="Principal","LES_ACTIVE",LES_INACTIVE),0)</f>
        <v>LES_ACTIVE</v>
      </c>
      <c r="O1501" s="23">
        <f t="shared" si="276"/>
        <v>25</v>
      </c>
      <c r="P1501" s="23" t="str">
        <f t="shared" si="277"/>
        <v>04410443Principal</v>
      </c>
    </row>
    <row r="1502" spans="1:16" ht="14.45" hidden="1">
      <c r="A1502" s="26" t="s">
        <v>636</v>
      </c>
      <c r="B1502" s="23" t="str">
        <f>IFERROR(VLOOKUP(A1502,hoja!$A$2:$E$970,4,FALSE),0)</f>
        <v>CENTRO</v>
      </c>
      <c r="C1502" s="23" t="str">
        <f>IFERROR(VLOOKUP(A1502,hoja!$A$2:$E$1370,5,FALSE),0)</f>
        <v>DUITAMA</v>
      </c>
      <c r="D1502" s="23" t="str">
        <f>IFERROR(VLOOKUP(A1502,hoja!A:D,3,FALSE),0)</f>
        <v>0441</v>
      </c>
      <c r="E1502" s="23" t="s">
        <v>729</v>
      </c>
      <c r="F1502" s="23" t="str">
        <f>IFERROR(VLOOKUP(E1502,hoja!$A$2:$E$970,4,FALSE),0)</f>
        <v>SANTANDER</v>
      </c>
      <c r="G1502" s="23" t="str">
        <f>IFERROR(VLOOKUP(E1502,hoja!$A$2:$E$970,5,FALSE),0)</f>
        <v>YOPAL</v>
      </c>
      <c r="H1502" s="103" t="str">
        <f>IFERROR(VLOOKUP(E1502,hoja!A:C,3,FALSE),0)</f>
        <v>0442</v>
      </c>
      <c r="I1502" s="24" t="str">
        <f t="shared" si="274"/>
        <v>04410442</v>
      </c>
      <c r="J1502" s="23">
        <v>6.6398611111217178</v>
      </c>
      <c r="K1502" s="23">
        <v>169.02600000000001</v>
      </c>
      <c r="L1502" s="23" t="str">
        <f>IF(B1502=F1502,"REGIONAL","NACIONAL")</f>
        <v>NACIONAL</v>
      </c>
      <c r="M1502" s="23" t="s">
        <v>618</v>
      </c>
      <c r="N1502" s="23" t="str" cm="1">
        <f t="array" ref="N1502">IFERROR(IF(M1502="Principal","LES_ACTIVE",LES_INACTIVE),0)</f>
        <v>LES_ACTIVE</v>
      </c>
      <c r="O1502" s="23">
        <f t="shared" si="276"/>
        <v>25</v>
      </c>
      <c r="P1502" s="23" t="str">
        <f t="shared" si="277"/>
        <v>04410442Principal</v>
      </c>
    </row>
    <row r="1503" spans="1:16" ht="14.45" hidden="1">
      <c r="A1503" s="26" t="s">
        <v>636</v>
      </c>
      <c r="B1503" s="23" t="str">
        <f>IFERROR(VLOOKUP(A1503,hoja!$A$2:$E$970,4,FALSE),0)</f>
        <v>CENTRO</v>
      </c>
      <c r="C1503" s="23" t="str">
        <f>IFERROR(VLOOKUP(A1503,hoja!$A$2:$E$1370,5,FALSE),0)</f>
        <v>DUITAMA</v>
      </c>
      <c r="D1503" s="23" t="str">
        <f>IFERROR(VLOOKUP(A1503,hoja!A:D,3,FALSE),0)</f>
        <v>0441</v>
      </c>
      <c r="E1503" s="23" t="s">
        <v>729</v>
      </c>
      <c r="F1503" s="23" t="str">
        <f>IFERROR(VLOOKUP(E1503,hoja!$A$2:$E$970,4,FALSE),0)</f>
        <v>SANTANDER</v>
      </c>
      <c r="G1503" s="23" t="str">
        <f>IFERROR(VLOOKUP(E1503,hoja!$A$2:$E$970,5,FALSE),0)</f>
        <v>YOPAL</v>
      </c>
      <c r="H1503" s="103" t="str">
        <f>IFERROR(VLOOKUP(E1503,hoja!A:C,3,FALSE),0)</f>
        <v>0442</v>
      </c>
      <c r="I1503" s="24" t="str">
        <f t="shared" si="274"/>
        <v>04410442</v>
      </c>
      <c r="J1503" s="23">
        <v>12</v>
      </c>
      <c r="K1503" s="23">
        <v>580</v>
      </c>
      <c r="L1503" s="23" t="str">
        <f t="shared" ref="L1503:L1504" si="283">IF(B1503=F1503,"REGIONAL","NACIONAL")</f>
        <v>NACIONAL</v>
      </c>
      <c r="M1503" s="23" t="s">
        <v>755</v>
      </c>
      <c r="N1503" s="23" cm="1">
        <f t="array" aca="1" ref="N1503" ca="1">IFERROR(IF(M1503="Principal","LES_ACTIVE",LES_INACTIVE),0)</f>
        <v>0</v>
      </c>
      <c r="O1503" s="23">
        <f t="shared" si="276"/>
        <v>12</v>
      </c>
      <c r="P1503" s="23" t="str">
        <f t="shared" si="277"/>
        <v>04410442Bogota</v>
      </c>
    </row>
    <row r="1504" spans="1:16" ht="14.45" hidden="1">
      <c r="A1504" s="26" t="s">
        <v>636</v>
      </c>
      <c r="B1504" s="23" t="str">
        <f>IFERROR(VLOOKUP(A1504,hoja!$A$2:$E$970,4,FALSE),0)</f>
        <v>CENTRO</v>
      </c>
      <c r="C1504" s="23" t="str">
        <f>IFERROR(VLOOKUP(A1504,hoja!$A$2:$E$1370,5,FALSE),0)</f>
        <v>DUITAMA</v>
      </c>
      <c r="D1504" s="23" t="str">
        <f>IFERROR(VLOOKUP(A1504,hoja!A:D,3,FALSE),0)</f>
        <v>0441</v>
      </c>
      <c r="E1504" s="23" t="s">
        <v>730</v>
      </c>
      <c r="F1504" s="23" t="str">
        <f>IFERROR(VLOOKUP(E1504,hoja!$A$2:$E$970,4,FALSE),0)</f>
        <v>OCCIDENTE</v>
      </c>
      <c r="G1504" s="23" t="str">
        <f>IFERROR(VLOOKUP(E1504,hoja!$A$2:$E$970,5,FALSE),0)</f>
        <v>ZARZAL</v>
      </c>
      <c r="H1504" s="103" t="str">
        <f>IFERROR(VLOOKUP(E1504,hoja!A:C,3,FALSE),0)</f>
        <v>0412</v>
      </c>
      <c r="I1504" s="24" t="str">
        <f t="shared" si="274"/>
        <v>04410412</v>
      </c>
      <c r="K1504" s="23">
        <v>534</v>
      </c>
      <c r="L1504" s="23" t="str">
        <f t="shared" si="283"/>
        <v>NACIONAL</v>
      </c>
      <c r="M1504" s="23" t="s">
        <v>618</v>
      </c>
      <c r="N1504" s="23" t="str" cm="1">
        <f t="array" ref="N1504">IFERROR(IF(M1504="Principal","LES_ACTIVE",LES_INACTIVE),0)</f>
        <v>LES_ACTIVE</v>
      </c>
      <c r="O1504" s="23">
        <f t="shared" si="276"/>
        <v>12</v>
      </c>
      <c r="P1504" s="23" t="str">
        <f t="shared" si="277"/>
        <v>04410412Principal</v>
      </c>
    </row>
    <row r="1505" spans="1:16" ht="14.45" hidden="1">
      <c r="A1505" s="26" t="s">
        <v>636</v>
      </c>
      <c r="B1505" s="23" t="str">
        <f>IFERROR(VLOOKUP(A1505,hoja!$A$2:$E$970,4,FALSE),0)</f>
        <v>CENTRO</v>
      </c>
      <c r="C1505" s="23" t="str">
        <f>IFERROR(VLOOKUP(A1505,hoja!$A$2:$E$1370,5,FALSE),0)</f>
        <v>DUITAMA</v>
      </c>
      <c r="D1505" s="23" t="str">
        <f>IFERROR(VLOOKUP(A1505,hoja!A:D,3,FALSE),0)</f>
        <v>0441</v>
      </c>
      <c r="E1505" s="23" t="s">
        <v>629</v>
      </c>
      <c r="F1505" s="23" t="str">
        <f>IFERROR(VLOOKUP(E1505,hoja!$A$2:$E$970,4,FALSE),0)</f>
        <v>CENTRO</v>
      </c>
      <c r="G1505" s="23" t="str">
        <f>IFERROR(VLOOKUP(E1505,hoja!$A$2:$E$970,5,FALSE),0)</f>
        <v>ZIPAQUIRÁ</v>
      </c>
      <c r="H1505" s="103" t="str">
        <f>IFERROR(VLOOKUP(E1505,hoja!A:C,3,FALSE),0)</f>
        <v>0032</v>
      </c>
      <c r="I1505" s="24" t="str">
        <f t="shared" si="274"/>
        <v>04410032</v>
      </c>
      <c r="J1505" s="23">
        <v>4.2916666665987577</v>
      </c>
      <c r="K1505" s="23">
        <v>178.39850000000001</v>
      </c>
      <c r="L1505" s="23" t="str">
        <f t="shared" ref="L1505:L1538" si="284">IF(B1505=F1505,"REGIONAL","NACIONAL")</f>
        <v>REGIONAL</v>
      </c>
      <c r="M1505" s="23" t="s">
        <v>618</v>
      </c>
      <c r="N1505" s="23" t="str" cm="1">
        <f t="array" ref="N1505">IFERROR(IF(M1505="Principal","LES_ACTIVE",LES_INACTIVE),0)</f>
        <v>LES_ACTIVE</v>
      </c>
      <c r="O1505" s="23">
        <f t="shared" si="276"/>
        <v>25</v>
      </c>
      <c r="P1505" s="23" t="str">
        <f t="shared" si="277"/>
        <v>04410032Principal</v>
      </c>
    </row>
    <row r="1506" spans="1:16" ht="14.45" hidden="1">
      <c r="A1506" s="26" t="s">
        <v>636</v>
      </c>
      <c r="B1506" s="23" t="str">
        <f>IFERROR(VLOOKUP(A1506,hoja!$A$2:$E$970,4,FALSE),0)</f>
        <v>CENTRO</v>
      </c>
      <c r="C1506" s="23" t="str">
        <f>IFERROR(VLOOKUP(A1506,hoja!$A$2:$E$1370,5,FALSE),0)</f>
        <v>DUITAMA</v>
      </c>
      <c r="D1506" s="23" t="str">
        <f>IFERROR(VLOOKUP(A1506,hoja!A:D,3,FALSE),0)</f>
        <v>0441</v>
      </c>
      <c r="E1506" s="23" t="s">
        <v>630</v>
      </c>
      <c r="F1506" s="23" t="str">
        <f>IFERROR(VLOOKUP(E1506,hoja!$A$2:$E$970,4,FALSE),0)</f>
        <v>CENTRO</v>
      </c>
      <c r="G1506" s="23" t="str">
        <f>IFERROR(VLOOKUP(E1506,hoja!$A$2:$E$970,5,FALSE),0)</f>
        <v>SESQUILÉ</v>
      </c>
      <c r="H1506" s="103" t="str">
        <f>IFERROR(VLOOKUP(E1506,hoja!A:C,3,FALSE),0)</f>
        <v>1501</v>
      </c>
      <c r="I1506" s="24" t="str">
        <f t="shared" si="274"/>
        <v>04411501</v>
      </c>
      <c r="J1506" s="23">
        <v>3.0969444444053806</v>
      </c>
      <c r="K1506" s="23">
        <v>143.00899999999999</v>
      </c>
      <c r="L1506" s="23" t="str">
        <f t="shared" si="284"/>
        <v>REGIONAL</v>
      </c>
      <c r="M1506" s="23" t="s">
        <v>618</v>
      </c>
      <c r="N1506" s="23" t="str" cm="1">
        <f t="array" ref="N1506">IFERROR(IF(M1506="Principal","LES_ACTIVE",LES_INACTIVE),0)</f>
        <v>LES_ACTIVE</v>
      </c>
      <c r="O1506" s="23">
        <f t="shared" si="276"/>
        <v>25</v>
      </c>
      <c r="P1506" s="23" t="str">
        <f t="shared" si="277"/>
        <v>04411501Principal</v>
      </c>
    </row>
    <row r="1507" spans="1:16" ht="14.45" hidden="1">
      <c r="A1507" s="26" t="s">
        <v>636</v>
      </c>
      <c r="B1507" s="23" t="str">
        <f>IFERROR(VLOOKUP(A1507,hoja!$A$2:$E$970,4,FALSE),0)</f>
        <v>CENTRO</v>
      </c>
      <c r="C1507" s="23" t="str">
        <f>IFERROR(VLOOKUP(A1507,hoja!$A$2:$E$1370,5,FALSE),0)</f>
        <v>DUITAMA</v>
      </c>
      <c r="D1507" s="23" t="str">
        <f>IFERROR(VLOOKUP(A1507,hoja!A:D,3,FALSE),0)</f>
        <v>0441</v>
      </c>
      <c r="E1507" s="23" t="s">
        <v>751</v>
      </c>
      <c r="F1507" s="23" t="str">
        <f>IFERROR(VLOOKUP(E1507,hoja!$A$2:$E$970,4,FALSE),0)</f>
        <v>CENTRO</v>
      </c>
      <c r="G1507" s="23" t="str">
        <f>IFERROR(VLOOKUP(E1507,hoja!$A$2:$E$970,5,FALSE),0)</f>
        <v>BOGOTÁ</v>
      </c>
      <c r="H1507" s="103" t="str">
        <f>IFERROR(VLOOKUP(E1507,hoja!A:C,3,FALSE),0)</f>
        <v>0002A</v>
      </c>
      <c r="I1507" s="24" t="str">
        <f t="shared" si="274"/>
        <v>04410002A</v>
      </c>
      <c r="J1507" s="23">
        <v>4.8499999999185093</v>
      </c>
      <c r="K1507" s="23">
        <v>208.01400000000001</v>
      </c>
      <c r="L1507" s="23" t="str">
        <f t="shared" si="284"/>
        <v>REGIONAL</v>
      </c>
      <c r="M1507" s="23" t="s">
        <v>618</v>
      </c>
      <c r="N1507" s="23" t="str" cm="1">
        <f t="array" ref="N1507">IFERROR(IF(M1507="Principal","LES_ACTIVE",LES_INACTIVE),0)</f>
        <v>LES_ACTIVE</v>
      </c>
      <c r="O1507" s="23">
        <f t="shared" si="276"/>
        <v>25</v>
      </c>
      <c r="P1507" s="23" t="str">
        <f t="shared" si="277"/>
        <v>04410002APrincipal</v>
      </c>
    </row>
    <row r="1508" spans="1:16" ht="14.45" hidden="1">
      <c r="A1508" s="26" t="s">
        <v>636</v>
      </c>
      <c r="B1508" s="23" t="str">
        <f>IFERROR(VLOOKUP(A1508,hoja!$A$2:$E$970,4,FALSE),0)</f>
        <v>CENTRO</v>
      </c>
      <c r="C1508" s="23" t="str">
        <f>IFERROR(VLOOKUP(A1508,hoja!$A$2:$E$1370,5,FALSE),0)</f>
        <v>DUITAMA</v>
      </c>
      <c r="D1508" s="23" t="str">
        <f>IFERROR(VLOOKUP(A1508,hoja!A:D,3,FALSE),0)</f>
        <v>0441</v>
      </c>
      <c r="E1508" s="23" t="s">
        <v>633</v>
      </c>
      <c r="F1508" s="23" t="str">
        <f>IFERROR(VLOOKUP(E1508,hoja!$A$2:$E$970,4,FALSE),0)</f>
        <v>CENTRO</v>
      </c>
      <c r="G1508" s="23" t="str">
        <f>IFERROR(VLOOKUP(E1508,hoja!$A$2:$E$970,5,FALSE),0)</f>
        <v>BOGOTÁ</v>
      </c>
      <c r="H1508" s="103" t="str">
        <f>IFERROR(VLOOKUP(E1508,hoja!A:C,3,FALSE),0)</f>
        <v>0002</v>
      </c>
      <c r="I1508" s="24" t="str">
        <f t="shared" si="274"/>
        <v>04410002</v>
      </c>
      <c r="J1508" s="23">
        <v>5.2377777778892778</v>
      </c>
      <c r="K1508" s="23">
        <v>202.73400000000001</v>
      </c>
      <c r="L1508" s="23" t="str">
        <f t="shared" si="284"/>
        <v>REGIONAL</v>
      </c>
      <c r="M1508" s="23" t="s">
        <v>618</v>
      </c>
      <c r="N1508" s="23" t="str" cm="1">
        <f t="array" ref="N1508">IFERROR(IF(M1508="Principal","LES_ACTIVE",LES_INACTIVE),0)</f>
        <v>LES_ACTIVE</v>
      </c>
      <c r="O1508" s="23">
        <f t="shared" si="276"/>
        <v>25</v>
      </c>
      <c r="P1508" s="23" t="str">
        <f t="shared" si="277"/>
        <v>04410002Principal</v>
      </c>
    </row>
    <row r="1509" spans="1:16" ht="14.45" hidden="1">
      <c r="A1509" s="26" t="s">
        <v>636</v>
      </c>
      <c r="B1509" s="23" t="str">
        <f>IFERROR(VLOOKUP(A1509,hoja!$A$2:$E$970,4,FALSE),0)</f>
        <v>CENTRO</v>
      </c>
      <c r="C1509" s="23" t="str">
        <f>IFERROR(VLOOKUP(A1509,hoja!$A$2:$E$1370,5,FALSE),0)</f>
        <v>DUITAMA</v>
      </c>
      <c r="D1509" s="23" t="str">
        <f>IFERROR(VLOOKUP(A1509,hoja!A:D,3,FALSE),0)</f>
        <v>0441</v>
      </c>
      <c r="E1509" s="23" t="s">
        <v>634</v>
      </c>
      <c r="F1509" s="23" t="str">
        <f>IFERROR(VLOOKUP(E1509,hoja!$A$2:$E$970,4,FALSE),0)</f>
        <v>CENTRO</v>
      </c>
      <c r="G1509" s="23" t="str">
        <f>IFERROR(VLOOKUP(E1509,hoja!$A$2:$E$970,5,FALSE),0)</f>
        <v>BOGOTÁ</v>
      </c>
      <c r="H1509" s="103" t="str">
        <f>IFERROR(VLOOKUP(E1509,hoja!A:C,3,FALSE),0)</f>
        <v>0011</v>
      </c>
      <c r="I1509" s="24" t="str">
        <f t="shared" si="274"/>
        <v>04410011</v>
      </c>
      <c r="J1509" s="23">
        <v>4.5749999999825377</v>
      </c>
      <c r="K1509" s="23">
        <v>208.67599999999999</v>
      </c>
      <c r="L1509" s="23" t="str">
        <f t="shared" si="284"/>
        <v>REGIONAL</v>
      </c>
      <c r="M1509" s="23" t="s">
        <v>618</v>
      </c>
      <c r="N1509" s="23" t="str" cm="1">
        <f t="array" ref="N1509">IFERROR(IF(M1509="Principal","LES_ACTIVE",LES_INACTIVE),0)</f>
        <v>LES_ACTIVE</v>
      </c>
      <c r="O1509" s="23">
        <f t="shared" si="276"/>
        <v>25</v>
      </c>
      <c r="P1509" s="23" t="str">
        <f t="shared" si="277"/>
        <v>04410011Principal</v>
      </c>
    </row>
    <row r="1510" spans="1:16" ht="14.45" hidden="1">
      <c r="A1510" s="26" t="s">
        <v>636</v>
      </c>
      <c r="B1510" s="23" t="str">
        <f>IFERROR(VLOOKUP(A1510,hoja!$A$2:$E$970,4,FALSE),0)</f>
        <v>CENTRO</v>
      </c>
      <c r="C1510" s="23" t="str">
        <f>IFERROR(VLOOKUP(A1510,hoja!$A$2:$E$1370,5,FALSE),0)</f>
        <v>DUITAMA</v>
      </c>
      <c r="D1510" s="23" t="str">
        <f>IFERROR(VLOOKUP(A1510,hoja!A:D,3,FALSE),0)</f>
        <v>0441</v>
      </c>
      <c r="E1510" s="23" t="s">
        <v>686</v>
      </c>
      <c r="F1510" s="23" t="str">
        <f>IFERROR(VLOOKUP(E1510,hoja!$A$2:$E$970,4,FALSE),0)</f>
        <v>SANTANDER</v>
      </c>
      <c r="G1510" s="23" t="str">
        <f>IFERROR(VLOOKUP(E1510,hoja!$A$2:$E$970,5,FALSE),0)</f>
        <v>BARRANCABERMEJA</v>
      </c>
      <c r="H1510" s="103" t="str">
        <f>IFERROR(VLOOKUP(E1510,hoja!A:C,3,FALSE),0)</f>
        <v>0424</v>
      </c>
      <c r="I1510" s="24" t="str">
        <f t="shared" si="274"/>
        <v>04410424</v>
      </c>
      <c r="K1510" s="23">
        <v>425</v>
      </c>
      <c r="L1510" s="23" t="str">
        <f>IF(B1510=F1510,"REGIONAL","NACIONAL")</f>
        <v>NACIONAL</v>
      </c>
      <c r="M1510" s="23" t="s">
        <v>618</v>
      </c>
      <c r="N1510" s="23" t="str" cm="1">
        <f t="array" ref="N1510">IFERROR(IF(M1510="Principal","LES_ACTIVE",LES_INACTIVE),0)</f>
        <v>LES_ACTIVE</v>
      </c>
      <c r="O1510" s="23">
        <f t="shared" si="276"/>
        <v>16</v>
      </c>
      <c r="P1510" s="23" t="str">
        <f t="shared" si="277"/>
        <v>04410424Principal</v>
      </c>
    </row>
    <row r="1511" spans="1:16" ht="14.45" hidden="1">
      <c r="A1511" s="26" t="s">
        <v>636</v>
      </c>
      <c r="B1511" s="23" t="str">
        <f>IFERROR(VLOOKUP(A1511,hoja!$A$2:$E$970,4,FALSE),0)</f>
        <v>CENTRO</v>
      </c>
      <c r="C1511" s="23" t="str">
        <f>IFERROR(VLOOKUP(A1511,hoja!$A$2:$E$1370,5,FALSE),0)</f>
        <v>DUITAMA</v>
      </c>
      <c r="D1511" s="23" t="str">
        <f>IFERROR(VLOOKUP(A1511,hoja!A:D,3,FALSE),0)</f>
        <v>0441</v>
      </c>
      <c r="E1511" s="23" t="s">
        <v>686</v>
      </c>
      <c r="F1511" s="23" t="str">
        <f>IFERROR(VLOOKUP(E1511,hoja!$A$2:$E$970,4,FALSE),0)</f>
        <v>SANTANDER</v>
      </c>
      <c r="G1511" s="23" t="str">
        <f>IFERROR(VLOOKUP(E1511,hoja!$A$2:$E$970,5,FALSE),0)</f>
        <v>BARRANCABERMEJA</v>
      </c>
      <c r="H1511" s="103" t="str">
        <f>IFERROR(VLOOKUP(E1511,hoja!A:C,3,FALSE),0)</f>
        <v>0424</v>
      </c>
      <c r="I1511" s="24" t="str">
        <f t="shared" si="274"/>
        <v>04410424</v>
      </c>
      <c r="K1511" s="23">
        <v>655</v>
      </c>
      <c r="L1511" s="23" t="str">
        <f>IF(B1511=F1511,"REGIONAL","NACIONAL")</f>
        <v>NACIONAL</v>
      </c>
      <c r="M1511" s="23" t="s">
        <v>643</v>
      </c>
      <c r="N1511" s="23" cm="1">
        <f t="array" aca="1" ref="N1511" ca="1">IFERROR(IF(M1511="Principal","LES_ACTIVE",LES_INACTIVE),0)</f>
        <v>0</v>
      </c>
      <c r="O1511" s="23">
        <f t="shared" si="276"/>
        <v>12</v>
      </c>
      <c r="P1511" s="23" t="str">
        <f t="shared" si="277"/>
        <v>04410424Piedecuesta</v>
      </c>
    </row>
    <row r="1512" spans="1:16" ht="14.45" hidden="1">
      <c r="A1512" s="26" t="s">
        <v>636</v>
      </c>
      <c r="B1512" s="23" t="str">
        <f>IFERROR(VLOOKUP(A1512,hoja!$A$2:$E$970,4,FALSE),0)</f>
        <v>CENTRO</v>
      </c>
      <c r="C1512" s="23" t="str">
        <f>IFERROR(VLOOKUP(A1512,hoja!$A$2:$E$1370,5,FALSE),0)</f>
        <v>DUITAMA</v>
      </c>
      <c r="D1512" s="23" t="str">
        <f>IFERROR(VLOOKUP(A1512,hoja!A:D,3,FALSE),0)</f>
        <v>0441</v>
      </c>
      <c r="E1512" s="23" t="s">
        <v>635</v>
      </c>
      <c r="F1512" s="23" t="str">
        <f>IFERROR(VLOOKUP(E1512,hoja!$A$2:$E$970,4,FALSE),0)</f>
        <v>CENTRO</v>
      </c>
      <c r="G1512" s="23" t="str">
        <f>IFERROR(VLOOKUP(E1512,hoja!$A$2:$E$970,5,FALSE),0)</f>
        <v>BOGOTÁ</v>
      </c>
      <c r="H1512" s="103" t="str">
        <f>IFERROR(VLOOKUP(E1512,hoja!A:C,3,FALSE),0)</f>
        <v>0021</v>
      </c>
      <c r="I1512" s="24" t="str">
        <f t="shared" si="274"/>
        <v>04410021</v>
      </c>
      <c r="J1512" s="23">
        <v>4.6166666666977108</v>
      </c>
      <c r="K1512" s="23">
        <v>205.70050000000001</v>
      </c>
      <c r="L1512" s="23" t="str">
        <f t="shared" si="284"/>
        <v>REGIONAL</v>
      </c>
      <c r="M1512" s="23" t="s">
        <v>618</v>
      </c>
      <c r="N1512" s="23" t="str" cm="1">
        <f t="array" ref="N1512">IFERROR(IF(M1512="Principal","LES_ACTIVE",LES_INACTIVE),0)</f>
        <v>LES_ACTIVE</v>
      </c>
      <c r="O1512" s="23">
        <f t="shared" si="276"/>
        <v>25</v>
      </c>
      <c r="P1512" s="23" t="str">
        <f t="shared" si="277"/>
        <v>04410021Principal</v>
      </c>
    </row>
    <row r="1513" spans="1:16" ht="14.45" hidden="1">
      <c r="A1513" s="26" t="s">
        <v>636</v>
      </c>
      <c r="B1513" s="23" t="str">
        <f>IFERROR(VLOOKUP(A1513,hoja!$A$2:$E$970,4,FALSE),0)</f>
        <v>CENTRO</v>
      </c>
      <c r="C1513" s="23" t="str">
        <f>IFERROR(VLOOKUP(A1513,hoja!$A$2:$E$1370,5,FALSE),0)</f>
        <v>DUITAMA</v>
      </c>
      <c r="D1513" s="23" t="str">
        <f>IFERROR(VLOOKUP(A1513,hoja!A:D,3,FALSE),0)</f>
        <v>0441</v>
      </c>
      <c r="E1513" s="23" t="s">
        <v>731</v>
      </c>
      <c r="F1513" s="23" t="str">
        <f>IFERROR(VLOOKUP(E1513,hoja!$A$2:$E$970,4,FALSE),0)</f>
        <v>SANTANDER</v>
      </c>
      <c r="G1513" s="23" t="str">
        <f>IFERROR(VLOOKUP(E1513,hoja!$A$2:$E$970,5,FALSE),0)</f>
        <v>CÚCUTA</v>
      </c>
      <c r="H1513" s="103" t="str">
        <f>IFERROR(VLOOKUP(E1513,hoja!A:C,3,FALSE),0)</f>
        <v>0438</v>
      </c>
      <c r="I1513" s="24" t="str">
        <f t="shared" si="274"/>
        <v>04410438</v>
      </c>
      <c r="K1513" s="23">
        <v>558</v>
      </c>
      <c r="L1513" s="23" t="str">
        <f>IF(B1513=F1513,"REGIONAL","NACIONAL")</f>
        <v>NACIONAL</v>
      </c>
      <c r="M1513" s="23" t="s">
        <v>618</v>
      </c>
      <c r="N1513" s="23" t="str" cm="1">
        <f t="array" ref="N1513">IFERROR(IF(M1513="Principal","LES_ACTIVE",LES_INACTIVE),0)</f>
        <v>LES_ACTIVE</v>
      </c>
      <c r="O1513" s="23">
        <f t="shared" si="276"/>
        <v>12</v>
      </c>
      <c r="P1513" s="23" t="str">
        <f t="shared" si="277"/>
        <v>04410438Principal</v>
      </c>
    </row>
    <row r="1514" spans="1:16" ht="14.45" hidden="1">
      <c r="A1514" s="26" t="s">
        <v>636</v>
      </c>
      <c r="B1514" s="23" t="str">
        <f>IFERROR(VLOOKUP(A1514,hoja!$A$2:$E$970,4,FALSE),0)</f>
        <v>CENTRO</v>
      </c>
      <c r="C1514" s="23" t="str">
        <f>IFERROR(VLOOKUP(A1514,hoja!$A$2:$E$1370,5,FALSE),0)</f>
        <v>DUITAMA</v>
      </c>
      <c r="D1514" s="23" t="str">
        <f>IFERROR(VLOOKUP(A1514,hoja!A:D,3,FALSE),0)</f>
        <v>0441</v>
      </c>
      <c r="E1514" s="23" t="s">
        <v>636</v>
      </c>
      <c r="F1514" s="23" t="str">
        <f>IFERROR(VLOOKUP(E1514,hoja!$A$2:$E$970,4,FALSE),0)</f>
        <v>CENTRO</v>
      </c>
      <c r="G1514" s="23" t="str">
        <f>IFERROR(VLOOKUP(E1514,hoja!$A$2:$E$970,5,FALSE),0)</f>
        <v>DUITAMA</v>
      </c>
      <c r="H1514" s="103" t="str">
        <f>IFERROR(VLOOKUP(E1514,hoja!A:C,3,FALSE),0)</f>
        <v>0441</v>
      </c>
      <c r="I1514" s="24" t="str">
        <f t="shared" si="274"/>
        <v>04410441</v>
      </c>
      <c r="K1514" s="23">
        <v>15</v>
      </c>
      <c r="L1514" s="23" t="str">
        <f t="shared" si="284"/>
        <v>REGIONAL</v>
      </c>
      <c r="M1514" s="23" t="s">
        <v>618</v>
      </c>
      <c r="N1514" s="23" t="str" cm="1">
        <f t="array" ref="N1514">IFERROR(IF(M1514="Principal","LES_ACTIVE",LES_INACTIVE),0)</f>
        <v>LES_ACTIVE</v>
      </c>
      <c r="O1514" s="23">
        <f t="shared" si="276"/>
        <v>25</v>
      </c>
      <c r="P1514" s="23" t="str">
        <f t="shared" si="277"/>
        <v>04410441Principal</v>
      </c>
    </row>
    <row r="1515" spans="1:16" ht="14.45" hidden="1">
      <c r="A1515" s="26" t="s">
        <v>636</v>
      </c>
      <c r="B1515" s="23" t="str">
        <f>IFERROR(VLOOKUP(A1515,hoja!$A$2:$E$970,4,FALSE),0)</f>
        <v>CENTRO</v>
      </c>
      <c r="C1515" s="23" t="str">
        <f>IFERROR(VLOOKUP(A1515,hoja!$A$2:$E$1370,5,FALSE),0)</f>
        <v>DUITAMA</v>
      </c>
      <c r="D1515" s="23" t="str">
        <f>IFERROR(VLOOKUP(A1515,hoja!A:D,3,FALSE),0)</f>
        <v>0441</v>
      </c>
      <c r="E1515" s="23" t="s">
        <v>732</v>
      </c>
      <c r="F1515" s="23" t="str">
        <f>IFERROR(VLOOKUP(E1515,hoja!$A$2:$E$970,4,FALSE),0)</f>
        <v>CENTRO</v>
      </c>
      <c r="G1515" s="23" t="str">
        <f>IFERROR(VLOOKUP(E1515,hoja!$A$2:$E$970,5,FALSE),0)</f>
        <v>IBAGUÉ</v>
      </c>
      <c r="H1515" s="103" t="str">
        <f>IFERROR(VLOOKUP(E1515,hoja!A:C,3,FALSE),0)</f>
        <v>0389</v>
      </c>
      <c r="I1515" s="24" t="str">
        <f t="shared" ref="I1515:I1578" si="285">D1515&amp;H1515</f>
        <v>04410389</v>
      </c>
      <c r="J1515" s="23">
        <v>11</v>
      </c>
      <c r="K1515" s="23">
        <v>378</v>
      </c>
      <c r="L1515" s="23" t="str">
        <f t="shared" si="284"/>
        <v>REGIONAL</v>
      </c>
      <c r="M1515" s="23" t="s">
        <v>618</v>
      </c>
      <c r="N1515" s="23" t="str" cm="1">
        <f t="array" ref="N1515">IFERROR(IF(M1515="Principal","LES_ACTIVE",LES_INACTIVE),0)</f>
        <v>LES_ACTIVE</v>
      </c>
      <c r="O1515" s="23">
        <f t="shared" ref="O1515:O1577" si="286">IF(K1515&lt;=250,25,IF(K1515&lt;=500,16,IF(K1515&lt;=800,12,IF(K1515&lt;=1100,8,IF(K1515&lt;=1400,6,IF(K1515&lt;=1700,5))))))</f>
        <v>16</v>
      </c>
      <c r="P1515" s="23" t="str">
        <f t="shared" si="277"/>
        <v>04410389Principal</v>
      </c>
    </row>
    <row r="1516" spans="1:16" ht="14.45" hidden="1">
      <c r="A1516" s="26" t="s">
        <v>636</v>
      </c>
      <c r="B1516" s="23" t="str">
        <f>IFERROR(VLOOKUP(A1516,hoja!$A$2:$E$970,4,FALSE),0)</f>
        <v>CENTRO</v>
      </c>
      <c r="C1516" s="23" t="str">
        <f>IFERROR(VLOOKUP(A1516,hoja!$A$2:$E$1370,5,FALSE),0)</f>
        <v>DUITAMA</v>
      </c>
      <c r="D1516" s="23" t="str">
        <f>IFERROR(VLOOKUP(A1516,hoja!A:D,3,FALSE),0)</f>
        <v>0441</v>
      </c>
      <c r="E1516" s="23" t="s">
        <v>667</v>
      </c>
      <c r="F1516" s="23" t="str">
        <f>IFERROR(VLOOKUP(E1516,hoja!$A$2:$E$970,4,FALSE),0)</f>
        <v>COSTA</v>
      </c>
      <c r="G1516" s="23" t="str">
        <f>IFERROR(VLOOKUP(E1516,hoja!$A$2:$E$970,5,FALSE),0)</f>
        <v>MONTERÍA</v>
      </c>
      <c r="H1516" s="103" t="str">
        <f>IFERROR(VLOOKUP(E1516,hoja!A:C,3,FALSE),0)</f>
        <v>0381</v>
      </c>
      <c r="I1516" s="24" t="str">
        <f t="shared" si="285"/>
        <v>04410381</v>
      </c>
      <c r="K1516" s="23">
        <v>1014</v>
      </c>
      <c r="L1516" s="23" t="str">
        <f>IF(B1516=F1516,"REGIONAL","NACIONAL")</f>
        <v>NACIONAL</v>
      </c>
      <c r="M1516" s="23" t="s">
        <v>618</v>
      </c>
      <c r="N1516" s="23" t="str" cm="1">
        <f t="array" ref="N1516">IFERROR(IF(M1516="Principal","LES_ACTIVE",LES_INACTIVE),0)</f>
        <v>LES_ACTIVE</v>
      </c>
      <c r="O1516" s="23">
        <f t="shared" si="286"/>
        <v>8</v>
      </c>
      <c r="P1516" s="23" t="str">
        <f t="shared" ref="P1516:P1579" si="287">D1516&amp;H1516&amp;M1516</f>
        <v>04410381Principal</v>
      </c>
    </row>
    <row r="1517" spans="1:16" ht="14.45" hidden="1">
      <c r="A1517" s="26" t="s">
        <v>636</v>
      </c>
      <c r="B1517" s="23" t="str">
        <f>IFERROR(VLOOKUP(A1517,hoja!$A$2:$E$970,4,FALSE),0)</f>
        <v>CENTRO</v>
      </c>
      <c r="C1517" s="23" t="str">
        <f>IFERROR(VLOOKUP(A1517,hoja!$A$2:$E$1370,5,FALSE),0)</f>
        <v>DUITAMA</v>
      </c>
      <c r="D1517" s="23" t="str">
        <f>IFERROR(VLOOKUP(A1517,hoja!A:D,3,FALSE),0)</f>
        <v>0441</v>
      </c>
      <c r="E1517" s="23" t="s">
        <v>667</v>
      </c>
      <c r="F1517" s="23" t="str">
        <f>IFERROR(VLOOKUP(E1517,hoja!$A$2:$E$970,4,FALSE),0)</f>
        <v>COSTA</v>
      </c>
      <c r="G1517" s="23" t="str">
        <f>IFERROR(VLOOKUP(E1517,hoja!$A$2:$E$970,5,FALSE),0)</f>
        <v>MONTERÍA</v>
      </c>
      <c r="H1517" s="103" t="str">
        <f>IFERROR(VLOOKUP(E1517,hoja!A:C,3,FALSE),0)</f>
        <v>0381</v>
      </c>
      <c r="I1517" s="24" t="str">
        <f t="shared" si="285"/>
        <v>04410381</v>
      </c>
      <c r="K1517" s="23">
        <v>1028</v>
      </c>
      <c r="L1517" s="23" t="str">
        <f t="shared" ref="L1517:L1518" si="288">IF(B1517=F1517,"REGIONAL","NACIONAL")</f>
        <v>NACIONAL</v>
      </c>
      <c r="M1517" s="23" t="s">
        <v>854</v>
      </c>
      <c r="N1517" s="23" t="s">
        <v>622</v>
      </c>
      <c r="O1517" s="23">
        <f t="shared" si="286"/>
        <v>8</v>
      </c>
      <c r="P1517" s="23" t="str">
        <f t="shared" si="287"/>
        <v>04410381Puerto Berrio</v>
      </c>
    </row>
    <row r="1518" spans="1:16" ht="14.45" hidden="1">
      <c r="A1518" s="26" t="s">
        <v>636</v>
      </c>
      <c r="B1518" s="23" t="str">
        <f>IFERROR(VLOOKUP(A1518,hoja!$A$2:$E$970,4,FALSE),0)</f>
        <v>CENTRO</v>
      </c>
      <c r="C1518" s="23" t="str">
        <f>IFERROR(VLOOKUP(A1518,hoja!$A$2:$E$1370,5,FALSE),0)</f>
        <v>DUITAMA</v>
      </c>
      <c r="D1518" s="23" t="str">
        <f>IFERROR(VLOOKUP(A1518,hoja!A:D,3,FALSE),0)</f>
        <v>0441</v>
      </c>
      <c r="E1518" s="23" t="s">
        <v>667</v>
      </c>
      <c r="F1518" s="23" t="str">
        <f>IFERROR(VLOOKUP(E1518,hoja!$A$2:$E$970,4,FALSE),0)</f>
        <v>COSTA</v>
      </c>
      <c r="G1518" s="23" t="str">
        <f>IFERROR(VLOOKUP(E1518,hoja!$A$2:$E$970,5,FALSE),0)</f>
        <v>MONTERÍA</v>
      </c>
      <c r="H1518" s="103" t="str">
        <f>IFERROR(VLOOKUP(E1518,hoja!A:C,3,FALSE),0)</f>
        <v>0381</v>
      </c>
      <c r="I1518" s="24" t="str">
        <f t="shared" si="285"/>
        <v>04410381</v>
      </c>
      <c r="K1518" s="23">
        <v>1038</v>
      </c>
      <c r="L1518" s="23" t="str">
        <f t="shared" si="288"/>
        <v>NACIONAL</v>
      </c>
      <c r="M1518" s="23" t="s">
        <v>696</v>
      </c>
      <c r="N1518" s="23" t="s">
        <v>622</v>
      </c>
      <c r="O1518" s="23">
        <f t="shared" si="286"/>
        <v>8</v>
      </c>
      <c r="P1518" s="23" t="str">
        <f t="shared" si="287"/>
        <v>04410381Magdalena Medio</v>
      </c>
    </row>
    <row r="1519" spans="1:16" ht="14.45" hidden="1">
      <c r="A1519" s="26" t="s">
        <v>636</v>
      </c>
      <c r="B1519" s="23" t="str">
        <f>IFERROR(VLOOKUP(A1519,hoja!$A$2:$E$970,4,FALSE),0)</f>
        <v>CENTRO</v>
      </c>
      <c r="C1519" s="23" t="str">
        <f>IFERROR(VLOOKUP(A1519,hoja!$A$2:$E$1370,5,FALSE),0)</f>
        <v>DUITAMA</v>
      </c>
      <c r="D1519" s="23" t="str">
        <f>IFERROR(VLOOKUP(A1519,hoja!A:D,3,FALSE),0)</f>
        <v>0441</v>
      </c>
      <c r="E1519" s="23" t="s">
        <v>679</v>
      </c>
      <c r="F1519" s="23" t="str">
        <f>IFERROR(VLOOKUP(E1519,hoja!$A$2:$E$970,4,FALSE),0)</f>
        <v>CENTRO</v>
      </c>
      <c r="G1519" s="23" t="str">
        <f>IFERROR(VLOOKUP(E1519,hoja!$A$2:$E$970,5,FALSE),0)</f>
        <v>NEIVA</v>
      </c>
      <c r="H1519" s="103" t="str">
        <f>IFERROR(VLOOKUP(E1519,hoja!A:C,3,FALSE),0)</f>
        <v>0385</v>
      </c>
      <c r="I1519" s="24" t="str">
        <f t="shared" si="285"/>
        <v>04410385</v>
      </c>
      <c r="J1519" s="23">
        <v>20.703055555466563</v>
      </c>
      <c r="K1519" s="23">
        <v>510</v>
      </c>
      <c r="L1519" s="23" t="str">
        <f t="shared" si="284"/>
        <v>REGIONAL</v>
      </c>
      <c r="M1519" s="23" t="s">
        <v>618</v>
      </c>
      <c r="N1519" s="23" t="str" cm="1">
        <f t="array" ref="N1519">IFERROR(IF(M1519="Principal","LES_ACTIVE",LES_INACTIVE),0)</f>
        <v>LES_ACTIVE</v>
      </c>
      <c r="O1519" s="23">
        <f t="shared" si="286"/>
        <v>12</v>
      </c>
      <c r="P1519" s="23" t="str">
        <f t="shared" si="287"/>
        <v>04410385Principal</v>
      </c>
    </row>
    <row r="1520" spans="1:16" ht="14.45" hidden="1">
      <c r="A1520" s="26" t="s">
        <v>636</v>
      </c>
      <c r="B1520" s="23" t="str">
        <f>IFERROR(VLOOKUP(A1520,hoja!$A$2:$E$970,4,FALSE),0)</f>
        <v>CENTRO</v>
      </c>
      <c r="C1520" s="23" t="str">
        <f>IFERROR(VLOOKUP(A1520,hoja!$A$2:$E$1370,5,FALSE),0)</f>
        <v>DUITAMA</v>
      </c>
      <c r="D1520" s="23" t="str">
        <f>IFERROR(VLOOKUP(A1520,hoja!A:D,3,FALSE),0)</f>
        <v>0441</v>
      </c>
      <c r="E1520" s="23" t="s">
        <v>733</v>
      </c>
      <c r="F1520" s="23" t="str">
        <f>IFERROR(VLOOKUP(E1520,hoja!$A$2:$E$970,4,FALSE),0)</f>
        <v>OCCIDENTE</v>
      </c>
      <c r="G1520" s="23" t="str">
        <f>IFERROR(VLOOKUP(E1520,hoja!$A$2:$E$970,5,FALSE),0)</f>
        <v>PASTO</v>
      </c>
      <c r="H1520" s="103" t="str">
        <f>IFERROR(VLOOKUP(E1520,hoja!A:C,3,FALSE),0)</f>
        <v>0395</v>
      </c>
      <c r="I1520" s="24" t="str">
        <f t="shared" si="285"/>
        <v>04410395</v>
      </c>
      <c r="J1520" s="23">
        <v>4</v>
      </c>
      <c r="K1520" s="23">
        <v>1036</v>
      </c>
      <c r="L1520" s="23" t="str">
        <f>IF(B1520=F1520,"REGIONAL","NACIONAL")</f>
        <v>NACIONAL</v>
      </c>
      <c r="M1520" s="23" t="s">
        <v>618</v>
      </c>
      <c r="N1520" s="23" t="s">
        <v>624</v>
      </c>
      <c r="O1520" s="23">
        <f t="shared" si="286"/>
        <v>8</v>
      </c>
      <c r="P1520" s="23" t="str">
        <f t="shared" si="287"/>
        <v>04410395Principal</v>
      </c>
    </row>
    <row r="1521" spans="1:16" ht="14.45" hidden="1">
      <c r="A1521" s="26" t="s">
        <v>636</v>
      </c>
      <c r="B1521" s="23" t="str">
        <f>IFERROR(VLOOKUP(A1521,hoja!$A$2:$E$970,4,FALSE),0)</f>
        <v>CENTRO</v>
      </c>
      <c r="C1521" s="23" t="str">
        <f>IFERROR(VLOOKUP(A1521,hoja!$A$2:$E$1370,5,FALSE),0)</f>
        <v>DUITAMA</v>
      </c>
      <c r="D1521" s="23" t="str">
        <f>IFERROR(VLOOKUP(A1521,hoja!A:D,3,FALSE),0)</f>
        <v>0441</v>
      </c>
      <c r="E1521" s="23" t="s">
        <v>637</v>
      </c>
      <c r="F1521" s="23" t="str">
        <f>IFERROR(VLOOKUP(E1521,hoja!$A$2:$E$970,4,FALSE),0)</f>
        <v>SANTANDER</v>
      </c>
      <c r="G1521" s="23" t="str">
        <f>IFERROR(VLOOKUP(E1521,hoja!$A$2:$E$970,5,FALSE),0)</f>
        <v>PIEDECUESTA</v>
      </c>
      <c r="H1521" s="103" t="str">
        <f>IFERROR(VLOOKUP(E1521,hoja!A:C,3,FALSE),0)</f>
        <v>0422</v>
      </c>
      <c r="I1521" s="24" t="str">
        <f t="shared" si="285"/>
        <v>04410422</v>
      </c>
      <c r="J1521" s="23">
        <v>17.408750000002328</v>
      </c>
      <c r="K1521" s="23">
        <v>322.35050000000001</v>
      </c>
      <c r="L1521" s="23" t="str">
        <f t="shared" ref="L1521:L1522" si="289">IF(B1521=F1521,"REGIONAL","NACIONAL")</f>
        <v>NACIONAL</v>
      </c>
      <c r="M1521" s="23" t="s">
        <v>618</v>
      </c>
      <c r="N1521" s="23" t="str" cm="1">
        <f t="array" ref="N1521">IFERROR(IF(M1521="Principal","LES_ACTIVE",LES_INACTIVE),0)</f>
        <v>LES_ACTIVE</v>
      </c>
      <c r="O1521" s="23">
        <f t="shared" si="286"/>
        <v>16</v>
      </c>
      <c r="P1521" s="23" t="str">
        <f t="shared" si="287"/>
        <v>04410422Principal</v>
      </c>
    </row>
    <row r="1522" spans="1:16" ht="14.45" hidden="1">
      <c r="A1522" s="26" t="s">
        <v>636</v>
      </c>
      <c r="B1522" s="23" t="str">
        <f>IFERROR(VLOOKUP(A1522,hoja!$A$2:$E$970,4,FALSE),0)</f>
        <v>CENTRO</v>
      </c>
      <c r="C1522" s="23" t="str">
        <f>IFERROR(VLOOKUP(A1522,hoja!$A$2:$E$1370,5,FALSE),0)</f>
        <v>DUITAMA</v>
      </c>
      <c r="D1522" s="23" t="str">
        <f>IFERROR(VLOOKUP(A1522,hoja!A:D,3,FALSE),0)</f>
        <v>0441</v>
      </c>
      <c r="E1522" s="23" t="s">
        <v>668</v>
      </c>
      <c r="F1522" s="23" t="str">
        <f>IFERROR(VLOOKUP(E1522,hoja!$A$2:$E$970,4,FALSE),0)</f>
        <v>COSTA</v>
      </c>
      <c r="G1522" s="23" t="str">
        <f>IFERROR(VLOOKUP(E1522,hoja!$A$2:$E$970,5,FALSE),0)</f>
        <v>VALLEDUPAR</v>
      </c>
      <c r="H1522" s="103" t="str">
        <f>IFERROR(VLOOKUP(E1522,hoja!A:C,3,FALSE),0)</f>
        <v>0447</v>
      </c>
      <c r="I1522" s="24" t="str">
        <f t="shared" si="285"/>
        <v>04410447</v>
      </c>
      <c r="J1522" s="23">
        <v>43</v>
      </c>
      <c r="K1522" s="23">
        <v>775</v>
      </c>
      <c r="L1522" s="23" t="str">
        <f t="shared" si="289"/>
        <v>NACIONAL</v>
      </c>
      <c r="M1522" s="23" t="s">
        <v>618</v>
      </c>
      <c r="N1522" s="23" t="str" cm="1">
        <f t="array" ref="N1522">IFERROR(IF(M1522="Principal","LES_ACTIVE",LES_INACTIVE),0)</f>
        <v>LES_ACTIVE</v>
      </c>
      <c r="O1522" s="23">
        <f t="shared" si="286"/>
        <v>12</v>
      </c>
      <c r="P1522" s="23" t="str">
        <f t="shared" si="287"/>
        <v>04410447Principal</v>
      </c>
    </row>
    <row r="1523" spans="1:16" ht="14.45" hidden="1">
      <c r="A1523" s="26" t="s">
        <v>636</v>
      </c>
      <c r="B1523" s="23" t="str">
        <f>IFERROR(VLOOKUP(A1523,hoja!$A$2:$E$970,4,FALSE),0)</f>
        <v>CENTRO</v>
      </c>
      <c r="C1523" s="23" t="str">
        <f>IFERROR(VLOOKUP(A1523,hoja!$A$2:$E$1370,5,FALSE),0)</f>
        <v>DUITAMA</v>
      </c>
      <c r="D1523" s="23" t="str">
        <f>IFERROR(VLOOKUP(A1523,hoja!A:D,3,FALSE),0)</f>
        <v>0441</v>
      </c>
      <c r="E1523" s="23" t="s">
        <v>681</v>
      </c>
      <c r="F1523" s="23" t="str">
        <f>IFERROR(VLOOKUP(E1523,hoja!$A$2:$E$970,4,FALSE),0)</f>
        <v>CENTRO</v>
      </c>
      <c r="G1523" s="23" t="str">
        <f>IFERROR(VLOOKUP(E1523,hoja!$A$2:$E$970,5,FALSE),0)</f>
        <v>VILLAVICENCIO</v>
      </c>
      <c r="H1523" s="103" t="str">
        <f>IFERROR(VLOOKUP(E1523,hoja!A:C,3,FALSE),0)</f>
        <v>0393</v>
      </c>
      <c r="I1523" s="24" t="str">
        <f t="shared" si="285"/>
        <v>04410393</v>
      </c>
      <c r="J1523" s="23">
        <v>14.409583333268529</v>
      </c>
      <c r="K1523" s="23">
        <v>314.18200000000002</v>
      </c>
      <c r="L1523" s="23" t="str">
        <f t="shared" si="284"/>
        <v>REGIONAL</v>
      </c>
      <c r="M1523" s="23" t="s">
        <v>618</v>
      </c>
      <c r="N1523" s="23" t="str" cm="1">
        <f t="array" ref="N1523">IFERROR(IF(M1523="Principal","LES_ACTIVE",LES_INACTIVE),0)</f>
        <v>LES_ACTIVE</v>
      </c>
      <c r="O1523" s="23">
        <f t="shared" si="286"/>
        <v>16</v>
      </c>
      <c r="P1523" s="23" t="str">
        <f t="shared" si="287"/>
        <v>04410393Principal</v>
      </c>
    </row>
    <row r="1524" spans="1:16" ht="14.45" hidden="1">
      <c r="A1524" s="26" t="s">
        <v>636</v>
      </c>
      <c r="B1524" s="23" t="str">
        <f>IFERROR(VLOOKUP(A1524,hoja!$A$2:$E$970,4,FALSE),0)</f>
        <v>CENTRO</v>
      </c>
      <c r="C1524" s="23" t="str">
        <f>IFERROR(VLOOKUP(A1524,hoja!$A$2:$E$1370,5,FALSE),0)</f>
        <v>DUITAMA</v>
      </c>
      <c r="D1524" s="23" t="str">
        <f>IFERROR(VLOOKUP(A1524,hoja!A:D,3,FALSE),0)</f>
        <v>0441</v>
      </c>
      <c r="E1524" s="23" t="s">
        <v>617</v>
      </c>
      <c r="F1524" s="23" t="str">
        <f>IFERROR(VLOOKUP(E1524,hoja!$A$2:$E$970,4,FALSE),0)</f>
        <v>ANTIOQUIA</v>
      </c>
      <c r="G1524" s="23" t="str">
        <f>IFERROR(VLOOKUP(E1524,hoja!$A$2:$E$970,5,FALSE),0)</f>
        <v>MEDELLÍN</v>
      </c>
      <c r="H1524" s="103">
        <f>IFERROR(VLOOKUP(E1524,hoja!A:C,3,FALSE),0)</f>
        <v>50443</v>
      </c>
      <c r="I1524" s="24" t="str">
        <f t="shared" si="285"/>
        <v>044150443</v>
      </c>
      <c r="K1524" s="23">
        <v>588</v>
      </c>
      <c r="L1524" s="23" t="str">
        <f>IF(B1524=F1524,"REGIONAL","NACIONAL")</f>
        <v>NACIONAL</v>
      </c>
      <c r="M1524" s="23" t="s">
        <v>825</v>
      </c>
      <c r="N1524" s="23" t="s">
        <v>624</v>
      </c>
      <c r="O1524" s="23">
        <f t="shared" si="286"/>
        <v>12</v>
      </c>
      <c r="P1524" s="23" t="str">
        <f t="shared" si="287"/>
        <v>044150443Bogota-Facatativa</v>
      </c>
    </row>
    <row r="1525" spans="1:16" ht="14.45" hidden="1">
      <c r="A1525" s="26" t="s">
        <v>636</v>
      </c>
      <c r="B1525" s="23" t="str">
        <f>IFERROR(VLOOKUP(A1525,hoja!$A$2:$E$970,4,FALSE),0)</f>
        <v>CENTRO</v>
      </c>
      <c r="C1525" s="23" t="str">
        <f>IFERROR(VLOOKUP(A1525,hoja!$A$2:$E$1370,5,FALSE),0)</f>
        <v>DUITAMA</v>
      </c>
      <c r="D1525" s="23" t="str">
        <f>IFERROR(VLOOKUP(A1525,hoja!A:D,3,FALSE),0)</f>
        <v>0441</v>
      </c>
      <c r="E1525" s="23" t="s">
        <v>653</v>
      </c>
      <c r="F1525" s="23" t="str">
        <f>IFERROR(VLOOKUP(E1525,hoja!$A$2:$E$970,4,FALSE),0)</f>
        <v>CENTRO</v>
      </c>
      <c r="G1525" s="23" t="str">
        <f>IFERROR(VLOOKUP(E1525,hoja!$A$2:$E$970,5,FALSE),0)</f>
        <v>MADRID</v>
      </c>
      <c r="H1525" s="103" t="str">
        <f>IFERROR(VLOOKUP(E1525,hoja!A:C,3,FALSE),0)</f>
        <v>2023</v>
      </c>
      <c r="I1525" s="24" t="str">
        <f t="shared" si="285"/>
        <v>04412023</v>
      </c>
      <c r="J1525" s="23">
        <v>5</v>
      </c>
      <c r="K1525" s="23">
        <v>223</v>
      </c>
      <c r="L1525" s="23" t="str">
        <f t="shared" si="284"/>
        <v>REGIONAL</v>
      </c>
      <c r="M1525" s="23" t="s">
        <v>618</v>
      </c>
      <c r="N1525" s="23" t="str" cm="1">
        <f t="array" ref="N1525">IFERROR(IF(M1525="Principal","LES_ACTIVE",LES_INACTIVE),0)</f>
        <v>LES_ACTIVE</v>
      </c>
      <c r="O1525" s="23">
        <f t="shared" si="286"/>
        <v>25</v>
      </c>
      <c r="P1525" s="23" t="str">
        <f t="shared" si="287"/>
        <v>04412023Principal</v>
      </c>
    </row>
    <row r="1526" spans="1:16" ht="14.45" hidden="1">
      <c r="A1526" s="26" t="s">
        <v>636</v>
      </c>
      <c r="B1526" s="23" t="str">
        <f>IFERROR(VLOOKUP(A1526,hoja!$A$2:$E$970,4,FALSE),0)</f>
        <v>CENTRO</v>
      </c>
      <c r="C1526" s="23" t="str">
        <f>IFERROR(VLOOKUP(A1526,hoja!$A$2:$E$1370,5,FALSE),0)</f>
        <v>DUITAMA</v>
      </c>
      <c r="D1526" s="23" t="str">
        <f>IFERROR(VLOOKUP(A1526,hoja!A:D,3,FALSE),0)</f>
        <v>0441</v>
      </c>
      <c r="E1526" s="23" t="s">
        <v>641</v>
      </c>
      <c r="F1526" s="23" t="str">
        <f>IFERROR(VLOOKUP(E1526,hoja!$A$2:$E$970,4,FALSE),0)</f>
        <v>ANTIOQUIA</v>
      </c>
      <c r="G1526" s="23" t="str">
        <f>IFERROR(VLOOKUP(E1526,hoja!$A$2:$E$970,5,FALSE),0)</f>
        <v>MEDELLÍN</v>
      </c>
      <c r="H1526" s="103" t="str">
        <f>IFERROR(VLOOKUP(E1526,hoja!A:C,3,FALSE),0)</f>
        <v>0079</v>
      </c>
      <c r="I1526" s="24" t="str">
        <f t="shared" si="285"/>
        <v>04410079</v>
      </c>
      <c r="J1526" s="23">
        <v>37.351111111056525</v>
      </c>
      <c r="K1526" s="23">
        <v>608</v>
      </c>
      <c r="L1526" s="23" t="str">
        <f>IF(B1526=F1526,"REGIONAL","NACIONAL")</f>
        <v>NACIONAL</v>
      </c>
      <c r="M1526" s="23" t="s">
        <v>825</v>
      </c>
      <c r="N1526" s="23" t="s">
        <v>624</v>
      </c>
      <c r="O1526" s="23">
        <f t="shared" si="286"/>
        <v>12</v>
      </c>
      <c r="P1526" s="23" t="str">
        <f t="shared" si="287"/>
        <v>04410079Bogota-Facatativa</v>
      </c>
    </row>
    <row r="1527" spans="1:16" ht="14.45" hidden="1">
      <c r="A1527" s="26" t="s">
        <v>636</v>
      </c>
      <c r="B1527" s="23" t="str">
        <f>IFERROR(VLOOKUP(A1527,hoja!$A$2:$E$970,4,FALSE),0)</f>
        <v>CENTRO</v>
      </c>
      <c r="C1527" s="23" t="str">
        <f>IFERROR(VLOOKUP(A1527,hoja!$A$2:$E$1370,5,FALSE),0)</f>
        <v>DUITAMA</v>
      </c>
      <c r="D1527" s="23" t="str">
        <f>IFERROR(VLOOKUP(A1527,hoja!A:D,3,FALSE),0)</f>
        <v>0441</v>
      </c>
      <c r="E1527" s="23" t="s">
        <v>670</v>
      </c>
      <c r="F1527" s="23" t="str">
        <f>IFERROR(VLOOKUP(E1527,hoja!$A$2:$E$970,4,FALSE),0)</f>
        <v>OCCIDENTE</v>
      </c>
      <c r="G1527" s="23" t="str">
        <f>IFERROR(VLOOKUP(E1527,hoja!$A$2:$E$970,5,FALSE),0)</f>
        <v>PEREIRA</v>
      </c>
      <c r="H1527" s="103" t="str">
        <f>IFERROR(VLOOKUP(E1527,hoja!A:C,3,FALSE),0)</f>
        <v>0134</v>
      </c>
      <c r="I1527" s="24" t="str">
        <f t="shared" si="285"/>
        <v>04410134</v>
      </c>
      <c r="J1527" s="23">
        <v>33.508888888929505</v>
      </c>
      <c r="K1527" s="23">
        <v>520</v>
      </c>
      <c r="L1527" s="23" t="str">
        <f t="shared" ref="L1527:L1534" si="290">IF(B1527=F1527,"REGIONAL","NACIONAL")</f>
        <v>NACIONAL</v>
      </c>
      <c r="M1527" s="23" t="s">
        <v>618</v>
      </c>
      <c r="N1527" s="23" t="str" cm="1">
        <f t="array" ref="N1527">IFERROR(IF(M1527="Principal","LES_ACTIVE",LES_INACTIVE),0)</f>
        <v>LES_ACTIVE</v>
      </c>
      <c r="O1527" s="23">
        <f t="shared" si="286"/>
        <v>12</v>
      </c>
      <c r="P1527" s="23" t="str">
        <f t="shared" si="287"/>
        <v>04410134Principal</v>
      </c>
    </row>
    <row r="1528" spans="1:16" ht="14.45" hidden="1">
      <c r="A1528" s="26" t="s">
        <v>636</v>
      </c>
      <c r="B1528" s="23" t="str">
        <f>IFERROR(VLOOKUP(A1528,hoja!$A$2:$E$970,4,FALSE),0)</f>
        <v>CENTRO</v>
      </c>
      <c r="C1528" s="23" t="str">
        <f>IFERROR(VLOOKUP(A1528,hoja!$A$2:$E$1370,5,FALSE),0)</f>
        <v>DUITAMA</v>
      </c>
      <c r="D1528" s="23" t="str">
        <f>IFERROR(VLOOKUP(A1528,hoja!A:D,3,FALSE),0)</f>
        <v>0441</v>
      </c>
      <c r="E1528" s="23" t="s">
        <v>642</v>
      </c>
      <c r="F1528" s="23" t="str">
        <f>IFERROR(VLOOKUP(E1528,hoja!$A$2:$E$970,4,FALSE),0)</f>
        <v>COSTA</v>
      </c>
      <c r="G1528" s="23" t="str">
        <f>IFERROR(VLOOKUP(E1528,hoja!$A$2:$E$970,5,FALSE),0)</f>
        <v>BARRANQUILLA</v>
      </c>
      <c r="H1528" s="103" t="str">
        <f>IFERROR(VLOOKUP(E1528,hoja!A:C,3,FALSE),0)</f>
        <v>0111</v>
      </c>
      <c r="I1528" s="24" t="str">
        <f t="shared" si="285"/>
        <v>04410111</v>
      </c>
      <c r="J1528" s="23">
        <v>58.992499999963911</v>
      </c>
      <c r="K1528" s="23">
        <v>937</v>
      </c>
      <c r="L1528" s="23" t="str">
        <f t="shared" si="290"/>
        <v>NACIONAL</v>
      </c>
      <c r="M1528" s="23" t="s">
        <v>618</v>
      </c>
      <c r="N1528" s="23" t="str" cm="1">
        <f t="array" ref="N1528">IFERROR(IF(M1528="Principal","LES_ACTIVE",LES_INACTIVE),0)</f>
        <v>LES_ACTIVE</v>
      </c>
      <c r="O1528" s="23">
        <f t="shared" si="286"/>
        <v>8</v>
      </c>
      <c r="P1528" s="23" t="str">
        <f t="shared" si="287"/>
        <v>04410111Principal</v>
      </c>
    </row>
    <row r="1529" spans="1:16" ht="14.45" hidden="1">
      <c r="A1529" s="26" t="s">
        <v>636</v>
      </c>
      <c r="B1529" s="23" t="str">
        <f>IFERROR(VLOOKUP(A1529,hoja!$A$2:$E$970,4,FALSE),0)</f>
        <v>CENTRO</v>
      </c>
      <c r="C1529" s="23" t="str">
        <f>IFERROR(VLOOKUP(A1529,hoja!$A$2:$E$1370,5,FALSE),0)</f>
        <v>DUITAMA</v>
      </c>
      <c r="D1529" s="23" t="str">
        <f>IFERROR(VLOOKUP(A1529,hoja!A:D,3,FALSE),0)</f>
        <v>0441</v>
      </c>
      <c r="E1529" s="23" t="s">
        <v>672</v>
      </c>
      <c r="F1529" s="23" t="str">
        <f>IFERROR(VLOOKUP(E1529,hoja!$A$2:$E$970,4,FALSE),0)</f>
        <v>ANTIOQUIA</v>
      </c>
      <c r="G1529" s="23" t="str">
        <f>IFERROR(VLOOKUP(E1529,hoja!$A$2:$E$970,5,FALSE),0)</f>
        <v>MEDELLÍN</v>
      </c>
      <c r="H1529" s="103" t="str">
        <f>IFERROR(VLOOKUP(E1529,hoja!A:C,3,FALSE),0)</f>
        <v>0092</v>
      </c>
      <c r="I1529" s="24" t="str">
        <f t="shared" si="285"/>
        <v>04410092</v>
      </c>
      <c r="K1529" s="23">
        <v>599</v>
      </c>
      <c r="L1529" s="23" t="str">
        <f t="shared" si="290"/>
        <v>NACIONAL</v>
      </c>
      <c r="M1529" s="23" t="s">
        <v>825</v>
      </c>
      <c r="N1529" s="23" t="s">
        <v>624</v>
      </c>
      <c r="O1529" s="23">
        <f t="shared" si="286"/>
        <v>12</v>
      </c>
      <c r="P1529" s="23" t="str">
        <f t="shared" si="287"/>
        <v>04410092Bogota-Facatativa</v>
      </c>
    </row>
    <row r="1530" spans="1:16" ht="14.45" hidden="1">
      <c r="A1530" s="26" t="s">
        <v>636</v>
      </c>
      <c r="B1530" s="23" t="str">
        <f>IFERROR(VLOOKUP(A1530,hoja!$A$2:$E$970,4,FALSE),0)</f>
        <v>CENTRO</v>
      </c>
      <c r="C1530" s="23" t="str">
        <f>IFERROR(VLOOKUP(A1530,hoja!$A$2:$E$1370,5,FALSE),0)</f>
        <v>DUITAMA</v>
      </c>
      <c r="D1530" s="23" t="str">
        <f>IFERROR(VLOOKUP(A1530,hoja!A:D,3,FALSE),0)</f>
        <v>0441</v>
      </c>
      <c r="E1530" s="23" t="s">
        <v>644</v>
      </c>
      <c r="F1530" s="23" t="str">
        <f>IFERROR(VLOOKUP(E1530,hoja!$A$2:$E$970,4,FALSE),0)</f>
        <v>OCCIDENTE</v>
      </c>
      <c r="G1530" s="23" t="str">
        <f>IFERROR(VLOOKUP(E1530,hoja!$A$2:$E$970,5,FALSE),0)</f>
        <v>PEREIRA</v>
      </c>
      <c r="H1530" s="103" t="str">
        <f>IFERROR(VLOOKUP(E1530,hoja!A:C,3,FALSE),0)</f>
        <v>0198</v>
      </c>
      <c r="I1530" s="24" t="str">
        <f t="shared" si="285"/>
        <v>04410198</v>
      </c>
      <c r="J1530" s="23">
        <v>31.850000000005821</v>
      </c>
      <c r="K1530" s="23">
        <v>518</v>
      </c>
      <c r="L1530" s="23" t="str">
        <f t="shared" si="290"/>
        <v>NACIONAL</v>
      </c>
      <c r="M1530" s="23" t="s">
        <v>618</v>
      </c>
      <c r="N1530" s="23" t="str" cm="1">
        <f t="array" ref="N1530">IFERROR(IF(M1530="Principal","LES_ACTIVE",LES_INACTIVE),0)</f>
        <v>LES_ACTIVE</v>
      </c>
      <c r="O1530" s="23">
        <f t="shared" si="286"/>
        <v>12</v>
      </c>
      <c r="P1530" s="23" t="str">
        <f t="shared" si="287"/>
        <v>04410198Principal</v>
      </c>
    </row>
    <row r="1531" spans="1:16" ht="14.45" hidden="1">
      <c r="A1531" s="26" t="s">
        <v>636</v>
      </c>
      <c r="B1531" s="23" t="str">
        <f>IFERROR(VLOOKUP(A1531,hoja!$A$2:$E$970,4,FALSE),0)</f>
        <v>CENTRO</v>
      </c>
      <c r="C1531" s="23" t="str">
        <f>IFERROR(VLOOKUP(A1531,hoja!$A$2:$E$1370,5,FALSE),0)</f>
        <v>DUITAMA</v>
      </c>
      <c r="D1531" s="23" t="str">
        <f>IFERROR(VLOOKUP(A1531,hoja!A:D,3,FALSE),0)</f>
        <v>0441</v>
      </c>
      <c r="E1531" s="23" t="s">
        <v>645</v>
      </c>
      <c r="F1531" s="23" t="str">
        <f>IFERROR(VLOOKUP(E1531,hoja!$A$2:$E$970,4,FALSE),0)</f>
        <v>OCCIDENTE</v>
      </c>
      <c r="G1531" s="23" t="str">
        <f>IFERROR(VLOOKUP(E1531,hoja!$A$2:$E$970,5,FALSE),0)</f>
        <v>CALI</v>
      </c>
      <c r="H1531" s="103" t="str">
        <f>IFERROR(VLOOKUP(E1531,hoja!A:C,3,FALSE),0)</f>
        <v>0410</v>
      </c>
      <c r="I1531" s="24" t="str">
        <f t="shared" si="285"/>
        <v>04410410</v>
      </c>
      <c r="J1531" s="23">
        <v>17.998333333292976</v>
      </c>
      <c r="K1531" s="23">
        <v>649</v>
      </c>
      <c r="L1531" s="23" t="str">
        <f t="shared" si="290"/>
        <v>NACIONAL</v>
      </c>
      <c r="M1531" s="23" t="s">
        <v>618</v>
      </c>
      <c r="N1531" s="23" t="str" cm="1">
        <f t="array" ref="N1531">IFERROR(IF(M1531="Principal","LES_ACTIVE",LES_INACTIVE),0)</f>
        <v>LES_ACTIVE</v>
      </c>
      <c r="O1531" s="23">
        <f t="shared" si="286"/>
        <v>12</v>
      </c>
      <c r="P1531" s="23" t="str">
        <f t="shared" si="287"/>
        <v>04410410Principal</v>
      </c>
    </row>
    <row r="1532" spans="1:16" ht="14.45" hidden="1">
      <c r="A1532" s="26" t="s">
        <v>732</v>
      </c>
      <c r="B1532" s="23" t="str">
        <f>IFERROR(VLOOKUP(A1532,hoja!$A$2:$E$970,4,FALSE),0)</f>
        <v>CENTRO</v>
      </c>
      <c r="C1532" s="23" t="str">
        <f>IFERROR(VLOOKUP(A1532,hoja!$A$2:$E$1370,5,FALSE),0)</f>
        <v>IBAGUÉ</v>
      </c>
      <c r="D1532" s="23" t="str">
        <f>IFERROR(VLOOKUP(A1532,hoja!A:D,3,FALSE),0)</f>
        <v>0389</v>
      </c>
      <c r="E1532" s="23" t="s">
        <v>650</v>
      </c>
      <c r="F1532" s="23" t="str">
        <f>IFERROR(VLOOKUP(E1532,hoja!$A$2:$E$970,4,FALSE),0)</f>
        <v>OCCIDENTE</v>
      </c>
      <c r="G1532" s="23" t="str">
        <f>IFERROR(VLOOKUP(E1532,hoja!$A$2:$E$970,5,FALSE),0)</f>
        <v>CALOTO</v>
      </c>
      <c r="H1532" s="103" t="str">
        <f>IFERROR(VLOOKUP(E1532,hoja!A:C,3,FALSE),0)</f>
        <v>0445</v>
      </c>
      <c r="I1532" s="24" t="str">
        <f t="shared" si="285"/>
        <v>03890445</v>
      </c>
      <c r="J1532" s="23">
        <v>20.510277777677402</v>
      </c>
      <c r="K1532" s="23">
        <v>322.53500000000003</v>
      </c>
      <c r="L1532" s="23" t="str">
        <f t="shared" si="290"/>
        <v>NACIONAL</v>
      </c>
      <c r="M1532" s="23" t="s">
        <v>618</v>
      </c>
      <c r="N1532" s="23" t="str" cm="1">
        <f t="array" ref="N1532">IFERROR(IF(M1532="Principal","LES_ACTIVE",LES_INACTIVE),0)</f>
        <v>LES_ACTIVE</v>
      </c>
      <c r="O1532" s="23">
        <f t="shared" si="286"/>
        <v>16</v>
      </c>
      <c r="P1532" s="23" t="str">
        <f t="shared" si="287"/>
        <v>03890445Principal</v>
      </c>
    </row>
    <row r="1533" spans="1:16" ht="14.45" hidden="1">
      <c r="A1533" s="26" t="s">
        <v>732</v>
      </c>
      <c r="B1533" s="23" t="str">
        <f>IFERROR(VLOOKUP(A1533,hoja!$A$2:$E$970,4,FALSE),0)</f>
        <v>CENTRO</v>
      </c>
      <c r="C1533" s="23" t="str">
        <f>IFERROR(VLOOKUP(A1533,hoja!$A$2:$E$1370,5,FALSE),0)</f>
        <v>IBAGUÉ</v>
      </c>
      <c r="D1533" s="23" t="str">
        <f>IFERROR(VLOOKUP(A1533,hoja!A:D,3,FALSE),0)</f>
        <v>0389</v>
      </c>
      <c r="E1533" s="23" t="s">
        <v>650</v>
      </c>
      <c r="F1533" s="23" t="str">
        <f>IFERROR(VLOOKUP(E1533,hoja!$A$2:$E$970,4,FALSE),0)</f>
        <v>OCCIDENTE</v>
      </c>
      <c r="G1533" s="23" t="str">
        <f>IFERROR(VLOOKUP(E1533,hoja!$A$2:$E$970,5,FALSE),0)</f>
        <v>CALOTO</v>
      </c>
      <c r="H1533" s="103" t="str">
        <f>IFERROR(VLOOKUP(E1533,hoja!A:C,3,FALSE),0)</f>
        <v>0445</v>
      </c>
      <c r="I1533" s="24" t="str">
        <f t="shared" si="285"/>
        <v>03890445</v>
      </c>
      <c r="K1533" s="23">
        <v>387</v>
      </c>
      <c r="L1533" s="23" t="str">
        <f t="shared" si="290"/>
        <v>NACIONAL</v>
      </c>
      <c r="M1533" s="23" t="s">
        <v>697</v>
      </c>
      <c r="N1533" s="23" t="s">
        <v>622</v>
      </c>
      <c r="O1533" s="23">
        <f t="shared" si="286"/>
        <v>16</v>
      </c>
      <c r="P1533" s="23" t="str">
        <f t="shared" si="287"/>
        <v>03890445Pereira</v>
      </c>
    </row>
    <row r="1534" spans="1:16" ht="14.45" hidden="1">
      <c r="A1534" s="26" t="s">
        <v>732</v>
      </c>
      <c r="B1534" s="23" t="str">
        <f>IFERROR(VLOOKUP(A1534,hoja!$A$2:$E$970,4,FALSE),0)</f>
        <v>CENTRO</v>
      </c>
      <c r="C1534" s="23" t="str">
        <f>IFERROR(VLOOKUP(A1534,hoja!$A$2:$E$1370,5,FALSE),0)</f>
        <v>IBAGUÉ</v>
      </c>
      <c r="D1534" s="23" t="str">
        <f>IFERROR(VLOOKUP(A1534,hoja!A:D,3,FALSE),0)</f>
        <v>0389</v>
      </c>
      <c r="E1534" s="23" t="s">
        <v>683</v>
      </c>
      <c r="F1534" s="23" t="str">
        <f>IFERROR(VLOOKUP(E1534,hoja!$A$2:$E$970,4,FALSE),0)</f>
        <v>OCCIDENTE</v>
      </c>
      <c r="G1534" s="23" t="str">
        <f>IFERROR(VLOOKUP(E1534,hoja!$A$2:$E$970,5,FALSE),0)</f>
        <v>BUGA</v>
      </c>
      <c r="H1534" s="103" t="str">
        <f>IFERROR(VLOOKUP(E1534,hoja!A:C,3,FALSE),0)</f>
        <v>0411</v>
      </c>
      <c r="I1534" s="24" t="str">
        <f t="shared" si="285"/>
        <v>03890411</v>
      </c>
      <c r="J1534" s="23">
        <v>16.166666666627862</v>
      </c>
      <c r="K1534" s="23">
        <v>243.333</v>
      </c>
      <c r="L1534" s="23" t="str">
        <f t="shared" si="290"/>
        <v>NACIONAL</v>
      </c>
      <c r="M1534" s="23" t="s">
        <v>618</v>
      </c>
      <c r="N1534" s="23" t="str" cm="1">
        <f t="array" ref="N1534">IFERROR(IF(M1534="Principal","LES_ACTIVE",LES_INACTIVE),0)</f>
        <v>LES_ACTIVE</v>
      </c>
      <c r="O1534" s="23">
        <f t="shared" si="286"/>
        <v>25</v>
      </c>
      <c r="P1534" s="23" t="str">
        <f t="shared" si="287"/>
        <v>03890411Principal</v>
      </c>
    </row>
    <row r="1535" spans="1:16" ht="14.45" hidden="1">
      <c r="A1535" s="26" t="s">
        <v>732</v>
      </c>
      <c r="B1535" s="23" t="str">
        <f>IFERROR(VLOOKUP(A1535,hoja!$A$2:$E$970,4,FALSE),0)</f>
        <v>CENTRO</v>
      </c>
      <c r="C1535" s="23" t="str">
        <f>IFERROR(VLOOKUP(A1535,hoja!$A$2:$E$1370,5,FALSE),0)</f>
        <v>IBAGUÉ</v>
      </c>
      <c r="D1535" s="23" t="str">
        <f>IFERROR(VLOOKUP(A1535,hoja!A:D,3,FALSE),0)</f>
        <v>0389</v>
      </c>
      <c r="E1535" s="23" t="s">
        <v>660</v>
      </c>
      <c r="F1535" s="23" t="str">
        <f>IFERROR(VLOOKUP(E1535,hoja!$A$2:$E$970,4,FALSE),0)</f>
        <v>CENTRO</v>
      </c>
      <c r="G1535" s="23" t="str">
        <f>IFERROR(VLOOKUP(E1535,hoja!$A$2:$E$970,5,FALSE),0)</f>
        <v>BOGOTÁ</v>
      </c>
      <c r="H1535" s="103" t="str">
        <f>IFERROR(VLOOKUP(E1535,hoja!A:C,3,FALSE),0)</f>
        <v>0035</v>
      </c>
      <c r="I1535" s="24" t="str">
        <f t="shared" si="285"/>
        <v>03890035</v>
      </c>
      <c r="J1535" s="23">
        <v>5.8416666665871162</v>
      </c>
      <c r="K1535" s="23">
        <v>191.51400000000001</v>
      </c>
      <c r="L1535" s="23" t="str">
        <f t="shared" si="284"/>
        <v>REGIONAL</v>
      </c>
      <c r="M1535" s="23" t="s">
        <v>618</v>
      </c>
      <c r="N1535" s="23" t="str" cm="1">
        <f t="array" ref="N1535">IFERROR(IF(M1535="Principal","LES_ACTIVE",LES_INACTIVE),0)</f>
        <v>LES_ACTIVE</v>
      </c>
      <c r="O1535" s="23">
        <f t="shared" si="286"/>
        <v>25</v>
      </c>
      <c r="P1535" s="23" t="str">
        <f t="shared" si="287"/>
        <v>03890035Principal</v>
      </c>
    </row>
    <row r="1536" spans="1:16" ht="14.45" hidden="1">
      <c r="A1536" s="26" t="s">
        <v>732</v>
      </c>
      <c r="B1536" s="23" t="str">
        <f>IFERROR(VLOOKUP(A1536,hoja!$A$2:$E$970,4,FALSE),0)</f>
        <v>CENTRO</v>
      </c>
      <c r="C1536" s="23" t="str">
        <f>IFERROR(VLOOKUP(A1536,hoja!$A$2:$E$1370,5,FALSE),0)</f>
        <v>IBAGUÉ</v>
      </c>
      <c r="D1536" s="23" t="str">
        <f>IFERROR(VLOOKUP(A1536,hoja!A:D,3,FALSE),0)</f>
        <v>0389</v>
      </c>
      <c r="E1536" s="23" t="s">
        <v>661</v>
      </c>
      <c r="F1536" s="23" t="str">
        <f>IFERROR(VLOOKUP(E1536,hoja!$A$2:$E$970,4,FALSE),0)</f>
        <v>COSTA</v>
      </c>
      <c r="G1536" s="23" t="str">
        <f>IFERROR(VLOOKUP(E1536,hoja!$A$2:$E$970,5,FALSE),0)</f>
        <v>CARTAGENA</v>
      </c>
      <c r="H1536" s="103" t="str">
        <f>IFERROR(VLOOKUP(E1536,hoja!A:C,3,FALSE),0)</f>
        <v>0113</v>
      </c>
      <c r="I1536" s="24" t="str">
        <f t="shared" si="285"/>
        <v>03890113</v>
      </c>
      <c r="K1536" s="23">
        <v>1144</v>
      </c>
      <c r="L1536" s="23" t="str">
        <f>IF(B1536=F1536,"REGIONAL","NACIONAL")</f>
        <v>NACIONAL</v>
      </c>
      <c r="M1536" s="23" t="s">
        <v>618</v>
      </c>
      <c r="N1536" s="23" t="str" cm="1">
        <f t="array" ref="N1536">IFERROR(IF(M1536="Principal","LES_ACTIVE",LES_INACTIVE),0)</f>
        <v>LES_ACTIVE</v>
      </c>
      <c r="O1536" s="23">
        <f t="shared" si="286"/>
        <v>6</v>
      </c>
      <c r="P1536" s="23" t="str">
        <f t="shared" si="287"/>
        <v>03890113Principal</v>
      </c>
    </row>
    <row r="1537" spans="1:16" ht="14.45" hidden="1">
      <c r="A1537" s="26" t="s">
        <v>732</v>
      </c>
      <c r="B1537" s="23" t="str">
        <f>IFERROR(VLOOKUP(A1537,hoja!$A$2:$E$970,4,FALSE),0)</f>
        <v>CENTRO</v>
      </c>
      <c r="C1537" s="23" t="str">
        <f>IFERROR(VLOOKUP(A1537,hoja!$A$2:$E$1370,5,FALSE),0)</f>
        <v>IBAGUÉ</v>
      </c>
      <c r="D1537" s="23" t="str">
        <f>IFERROR(VLOOKUP(A1537,hoja!A:D,3,FALSE),0)</f>
        <v>0389</v>
      </c>
      <c r="E1537" s="23" t="s">
        <v>655</v>
      </c>
      <c r="F1537" s="23" t="str">
        <f>IFERROR(VLOOKUP(E1537,hoja!$A$2:$E$970,4,FALSE),0)</f>
        <v>ANTIOQUIA</v>
      </c>
      <c r="G1537" s="23" t="str">
        <f>IFERROR(VLOOKUP(E1537,hoja!$A$2:$E$970,5,FALSE),0)</f>
        <v>MEDELLÍN</v>
      </c>
      <c r="H1537" s="103" t="str">
        <f>IFERROR(VLOOKUP(E1537,hoja!A:C,3,FALSE),0)</f>
        <v>0292</v>
      </c>
      <c r="I1537" s="24" t="str">
        <f t="shared" si="285"/>
        <v>03890292</v>
      </c>
      <c r="K1537" s="23">
        <v>353</v>
      </c>
      <c r="L1537" s="23" t="str">
        <f>IF(B1537=F1537,"REGIONAL","NACIONAL")</f>
        <v>NACIONAL</v>
      </c>
      <c r="M1537" s="23" t="s">
        <v>618</v>
      </c>
      <c r="N1537" s="23" t="str" cm="1">
        <f t="array" ref="N1537">IFERROR(IF(M1537="Principal","LES_ACTIVE",LES_INACTIVE),0)</f>
        <v>LES_ACTIVE</v>
      </c>
      <c r="O1537" s="23">
        <f t="shared" si="286"/>
        <v>16</v>
      </c>
      <c r="P1537" s="23" t="str">
        <f t="shared" si="287"/>
        <v>03890292Principal</v>
      </c>
    </row>
    <row r="1538" spans="1:16" ht="14.45" hidden="1">
      <c r="A1538" s="26" t="s">
        <v>732</v>
      </c>
      <c r="B1538" s="23" t="str">
        <f>IFERROR(VLOOKUP(A1538,hoja!$A$2:$E$970,4,FALSE),0)</f>
        <v>CENTRO</v>
      </c>
      <c r="C1538" s="23" t="str">
        <f>IFERROR(VLOOKUP(A1538,hoja!$A$2:$E$1370,5,FALSE),0)</f>
        <v>IBAGUÉ</v>
      </c>
      <c r="D1538" s="23" t="str">
        <f>IFERROR(VLOOKUP(A1538,hoja!A:D,3,FALSE),0)</f>
        <v>0389</v>
      </c>
      <c r="E1538" s="23" t="s">
        <v>719</v>
      </c>
      <c r="F1538" s="23" t="str">
        <f>IFERROR(VLOOKUP(E1538,hoja!$A$2:$E$970,4,FALSE),0)</f>
        <v>CENTRO</v>
      </c>
      <c r="G1538" s="23" t="str">
        <f>IFERROR(VLOOKUP(E1538,hoja!$A$2:$E$970,5,FALSE),0)</f>
        <v>RICAURTE</v>
      </c>
      <c r="H1538" s="103" t="str">
        <f>IFERROR(VLOOKUP(E1538,hoja!A:C,3,FALSE),0)</f>
        <v>0390</v>
      </c>
      <c r="I1538" s="24" t="str">
        <f t="shared" si="285"/>
        <v>03890390</v>
      </c>
      <c r="J1538" s="23">
        <v>1.1499999999941792</v>
      </c>
      <c r="K1538" s="23">
        <v>63.221499999999999</v>
      </c>
      <c r="L1538" s="23" t="str">
        <f t="shared" si="284"/>
        <v>REGIONAL</v>
      </c>
      <c r="M1538" s="23" t="s">
        <v>618</v>
      </c>
      <c r="N1538" s="23" t="str" cm="1">
        <f t="array" ref="N1538">IFERROR(IF(M1538="Principal","LES_ACTIVE",LES_INACTIVE),0)</f>
        <v>LES_ACTIVE</v>
      </c>
      <c r="O1538" s="23">
        <f t="shared" si="286"/>
        <v>25</v>
      </c>
      <c r="P1538" s="23" t="str">
        <f t="shared" si="287"/>
        <v>03890390Principal</v>
      </c>
    </row>
    <row r="1539" spans="1:16" ht="14.45" hidden="1">
      <c r="A1539" s="26" t="s">
        <v>732</v>
      </c>
      <c r="B1539" s="23" t="str">
        <f>IFERROR(VLOOKUP(A1539,hoja!$A$2:$E$970,4,FALSE),0)</f>
        <v>CENTRO</v>
      </c>
      <c r="C1539" s="23" t="str">
        <f>IFERROR(VLOOKUP(A1539,hoja!$A$2:$E$1370,5,FALSE),0)</f>
        <v>IBAGUÉ</v>
      </c>
      <c r="D1539" s="23" t="str">
        <f>IFERROR(VLOOKUP(A1539,hoja!A:D,3,FALSE),0)</f>
        <v>0389</v>
      </c>
      <c r="E1539" s="23" t="s">
        <v>630</v>
      </c>
      <c r="F1539" s="23" t="str">
        <f>IFERROR(VLOOKUP(E1539,hoja!$A$2:$E$970,4,FALSE),0)</f>
        <v>CENTRO</v>
      </c>
      <c r="G1539" s="23" t="str">
        <f>IFERROR(VLOOKUP(E1539,hoja!$A$2:$E$970,5,FALSE),0)</f>
        <v>SESQUILÉ</v>
      </c>
      <c r="H1539" s="103" t="str">
        <f>IFERROR(VLOOKUP(E1539,hoja!A:C,3,FALSE),0)</f>
        <v>1501</v>
      </c>
      <c r="I1539" s="24" t="str">
        <f t="shared" si="285"/>
        <v>03891501</v>
      </c>
      <c r="J1539" s="23">
        <v>9.1333333332440816</v>
      </c>
      <c r="K1539" s="23">
        <v>238.68100000000001</v>
      </c>
      <c r="L1539" s="23" t="str">
        <f t="shared" ref="L1539:L1602" si="291">IF(B1539=F1539,"REGIONAL","NACIONAL")</f>
        <v>REGIONAL</v>
      </c>
      <c r="M1539" s="23" t="s">
        <v>618</v>
      </c>
      <c r="N1539" s="23" t="str" cm="1">
        <f t="array" ref="N1539">IFERROR(IF(M1539="Principal","LES_ACTIVE",LES_INACTIVE),0)</f>
        <v>LES_ACTIVE</v>
      </c>
      <c r="O1539" s="23">
        <f t="shared" si="286"/>
        <v>25</v>
      </c>
      <c r="P1539" s="23" t="str">
        <f t="shared" si="287"/>
        <v>03891501Principal</v>
      </c>
    </row>
    <row r="1540" spans="1:16" ht="14.45" hidden="1">
      <c r="A1540" s="26" t="s">
        <v>732</v>
      </c>
      <c r="B1540" s="23" t="str">
        <f>IFERROR(VLOOKUP(A1540,hoja!$A$2:$E$970,4,FALSE),0)</f>
        <v>CENTRO</v>
      </c>
      <c r="C1540" s="23" t="str">
        <f>IFERROR(VLOOKUP(A1540,hoja!$A$2:$E$1370,5,FALSE),0)</f>
        <v>IBAGUÉ</v>
      </c>
      <c r="D1540" s="23" t="str">
        <f>IFERROR(VLOOKUP(A1540,hoja!A:D,3,FALSE),0)</f>
        <v>0389</v>
      </c>
      <c r="E1540" s="23" t="s">
        <v>751</v>
      </c>
      <c r="F1540" s="23" t="str">
        <f>IFERROR(VLOOKUP(E1540,hoja!$A$2:$E$970,4,FALSE),0)</f>
        <v>CENTRO</v>
      </c>
      <c r="G1540" s="23" t="str">
        <f>IFERROR(VLOOKUP(E1540,hoja!$A$2:$E$970,5,FALSE),0)</f>
        <v>BOGOTÁ</v>
      </c>
      <c r="H1540" s="103" t="str">
        <f>IFERROR(VLOOKUP(E1540,hoja!A:C,3,FALSE),0)</f>
        <v>0002A</v>
      </c>
      <c r="I1540" s="24" t="str">
        <f t="shared" si="285"/>
        <v>03890002A</v>
      </c>
      <c r="J1540" s="23">
        <v>5.2666666667209938</v>
      </c>
      <c r="K1540" s="23">
        <v>176.61199999999999</v>
      </c>
      <c r="L1540" s="23" t="str">
        <f t="shared" si="291"/>
        <v>REGIONAL</v>
      </c>
      <c r="M1540" s="23" t="s">
        <v>618</v>
      </c>
      <c r="N1540" s="23" t="str" cm="1">
        <f t="array" ref="N1540">IFERROR(IF(M1540="Principal","LES_ACTIVE",LES_INACTIVE),0)</f>
        <v>LES_ACTIVE</v>
      </c>
      <c r="O1540" s="23">
        <f t="shared" si="286"/>
        <v>25</v>
      </c>
      <c r="P1540" s="23" t="str">
        <f t="shared" si="287"/>
        <v>03890002APrincipal</v>
      </c>
    </row>
    <row r="1541" spans="1:16" ht="14.45" hidden="1">
      <c r="A1541" s="26" t="s">
        <v>732</v>
      </c>
      <c r="B1541" s="23" t="str">
        <f>IFERROR(VLOOKUP(A1541,hoja!$A$2:$E$970,4,FALSE),0)</f>
        <v>CENTRO</v>
      </c>
      <c r="C1541" s="23" t="str">
        <f>IFERROR(VLOOKUP(A1541,hoja!$A$2:$E$1370,5,FALSE),0)</f>
        <v>IBAGUÉ</v>
      </c>
      <c r="D1541" s="23" t="str">
        <f>IFERROR(VLOOKUP(A1541,hoja!A:D,3,FALSE),0)</f>
        <v>0389</v>
      </c>
      <c r="E1541" s="23" t="s">
        <v>633</v>
      </c>
      <c r="F1541" s="23" t="str">
        <f>IFERROR(VLOOKUP(E1541,hoja!$A$2:$E$970,4,FALSE),0)</f>
        <v>CENTRO</v>
      </c>
      <c r="G1541" s="23" t="str">
        <f>IFERROR(VLOOKUP(E1541,hoja!$A$2:$E$970,5,FALSE),0)</f>
        <v>BOGOTÁ</v>
      </c>
      <c r="H1541" s="103" t="str">
        <f>IFERROR(VLOOKUP(E1541,hoja!A:C,3,FALSE),0)</f>
        <v>0002</v>
      </c>
      <c r="I1541" s="24" t="str">
        <f t="shared" si="285"/>
        <v>03890002</v>
      </c>
      <c r="J1541" s="23">
        <v>12.933333333407063</v>
      </c>
      <c r="K1541" s="23">
        <v>177.68100000000001</v>
      </c>
      <c r="L1541" s="23" t="str">
        <f t="shared" si="291"/>
        <v>REGIONAL</v>
      </c>
      <c r="M1541" s="23" t="s">
        <v>618</v>
      </c>
      <c r="N1541" s="23" t="str" cm="1">
        <f t="array" ref="N1541">IFERROR(IF(M1541="Principal","LES_ACTIVE",LES_INACTIVE),0)</f>
        <v>LES_ACTIVE</v>
      </c>
      <c r="O1541" s="23">
        <f t="shared" si="286"/>
        <v>25</v>
      </c>
      <c r="P1541" s="23" t="str">
        <f t="shared" si="287"/>
        <v>03890002Principal</v>
      </c>
    </row>
    <row r="1542" spans="1:16" ht="14.45" hidden="1">
      <c r="A1542" s="26" t="s">
        <v>732</v>
      </c>
      <c r="B1542" s="23" t="str">
        <f>IFERROR(VLOOKUP(A1542,hoja!$A$2:$E$970,4,FALSE),0)</f>
        <v>CENTRO</v>
      </c>
      <c r="C1542" s="23" t="str">
        <f>IFERROR(VLOOKUP(A1542,hoja!$A$2:$E$1370,5,FALSE),0)</f>
        <v>IBAGUÉ</v>
      </c>
      <c r="D1542" s="23" t="str">
        <f>IFERROR(VLOOKUP(A1542,hoja!A:D,3,FALSE),0)</f>
        <v>0389</v>
      </c>
      <c r="E1542" s="23" t="s">
        <v>634</v>
      </c>
      <c r="F1542" s="23" t="str">
        <f>IFERROR(VLOOKUP(E1542,hoja!$A$2:$E$970,4,FALSE),0)</f>
        <v>CENTRO</v>
      </c>
      <c r="G1542" s="23" t="str">
        <f>IFERROR(VLOOKUP(E1542,hoja!$A$2:$E$970,5,FALSE),0)</f>
        <v>BOGOTÁ</v>
      </c>
      <c r="H1542" s="103" t="str">
        <f>IFERROR(VLOOKUP(E1542,hoja!A:C,3,FALSE),0)</f>
        <v>0011</v>
      </c>
      <c r="I1542" s="24" t="str">
        <f t="shared" si="285"/>
        <v>03890011</v>
      </c>
      <c r="J1542" s="23">
        <v>4.9166666666278616</v>
      </c>
      <c r="K1542" s="23">
        <v>168.30500000000001</v>
      </c>
      <c r="L1542" s="23" t="str">
        <f t="shared" si="291"/>
        <v>REGIONAL</v>
      </c>
      <c r="M1542" s="23" t="s">
        <v>618</v>
      </c>
      <c r="N1542" s="23" t="str" cm="1">
        <f t="array" ref="N1542">IFERROR(IF(M1542="Principal","LES_ACTIVE",LES_INACTIVE),0)</f>
        <v>LES_ACTIVE</v>
      </c>
      <c r="O1542" s="23">
        <f t="shared" si="286"/>
        <v>25</v>
      </c>
      <c r="P1542" s="23" t="str">
        <f t="shared" si="287"/>
        <v>03890011Principal</v>
      </c>
    </row>
    <row r="1543" spans="1:16" ht="14.45" hidden="1">
      <c r="A1543" s="26" t="s">
        <v>732</v>
      </c>
      <c r="B1543" s="23" t="str">
        <f>IFERROR(VLOOKUP(A1543,hoja!$A$2:$E$970,4,FALSE),0)</f>
        <v>CENTRO</v>
      </c>
      <c r="C1543" s="23" t="str">
        <f>IFERROR(VLOOKUP(A1543,hoja!$A$2:$E$1370,5,FALSE),0)</f>
        <v>IBAGUÉ</v>
      </c>
      <c r="D1543" s="23" t="str">
        <f>IFERROR(VLOOKUP(A1543,hoja!A:D,3,FALSE),0)</f>
        <v>0389</v>
      </c>
      <c r="E1543" s="23" t="s">
        <v>635</v>
      </c>
      <c r="F1543" s="23" t="str">
        <f>IFERROR(VLOOKUP(E1543,hoja!$A$2:$E$970,4,FALSE),0)</f>
        <v>CENTRO</v>
      </c>
      <c r="G1543" s="23" t="str">
        <f>IFERROR(VLOOKUP(E1543,hoja!$A$2:$E$970,5,FALSE),0)</f>
        <v>BOGOTÁ</v>
      </c>
      <c r="H1543" s="103" t="str">
        <f>IFERROR(VLOOKUP(E1543,hoja!A:C,3,FALSE),0)</f>
        <v>0021</v>
      </c>
      <c r="I1543" s="24" t="str">
        <f t="shared" si="285"/>
        <v>03890021</v>
      </c>
      <c r="J1543" s="23">
        <v>5.3666666666977108</v>
      </c>
      <c r="K1543" s="23">
        <v>174.00700000000001</v>
      </c>
      <c r="L1543" s="23" t="str">
        <f t="shared" si="291"/>
        <v>REGIONAL</v>
      </c>
      <c r="M1543" s="23" t="s">
        <v>618</v>
      </c>
      <c r="N1543" s="23" t="str" cm="1">
        <f t="array" ref="N1543">IFERROR(IF(M1543="Principal","LES_ACTIVE",LES_INACTIVE),0)</f>
        <v>LES_ACTIVE</v>
      </c>
      <c r="O1543" s="23">
        <f t="shared" si="286"/>
        <v>25</v>
      </c>
      <c r="P1543" s="23" t="str">
        <f t="shared" si="287"/>
        <v>03890021Principal</v>
      </c>
    </row>
    <row r="1544" spans="1:16" ht="14.45" hidden="1">
      <c r="A1544" s="26" t="s">
        <v>732</v>
      </c>
      <c r="B1544" s="23" t="str">
        <f>IFERROR(VLOOKUP(A1544,hoja!$A$2:$E$970,4,FALSE),0)</f>
        <v>CENTRO</v>
      </c>
      <c r="C1544" s="23" t="str">
        <f>IFERROR(VLOOKUP(A1544,hoja!$A$2:$E$1370,5,FALSE),0)</f>
        <v>IBAGUÉ</v>
      </c>
      <c r="D1544" s="23" t="str">
        <f>IFERROR(VLOOKUP(A1544,hoja!A:D,3,FALSE),0)</f>
        <v>0389</v>
      </c>
      <c r="E1544" s="23" t="s">
        <v>732</v>
      </c>
      <c r="F1544" s="23" t="str">
        <f>IFERROR(VLOOKUP(E1544,hoja!$A$2:$E$970,4,FALSE),0)</f>
        <v>CENTRO</v>
      </c>
      <c r="G1544" s="23" t="str">
        <f>IFERROR(VLOOKUP(E1544,hoja!$A$2:$E$970,5,FALSE),0)</f>
        <v>IBAGUÉ</v>
      </c>
      <c r="H1544" s="103" t="str">
        <f>IFERROR(VLOOKUP(E1544,hoja!A:C,3,FALSE),0)</f>
        <v>0389</v>
      </c>
      <c r="I1544" s="24" t="str">
        <f t="shared" si="285"/>
        <v>03890389</v>
      </c>
      <c r="K1544" s="23">
        <v>15</v>
      </c>
      <c r="L1544" s="23" t="str">
        <f t="shared" si="291"/>
        <v>REGIONAL</v>
      </c>
      <c r="M1544" s="23" t="s">
        <v>618</v>
      </c>
      <c r="N1544" s="23" t="str" cm="1">
        <f t="array" ref="N1544">IFERROR(IF(M1544="Principal","LES_ACTIVE",LES_INACTIVE),0)</f>
        <v>LES_ACTIVE</v>
      </c>
      <c r="O1544" s="23">
        <f t="shared" si="286"/>
        <v>25</v>
      </c>
      <c r="P1544" s="23" t="str">
        <f t="shared" si="287"/>
        <v>03890389Principal</v>
      </c>
    </row>
    <row r="1545" spans="1:16" ht="14.45" hidden="1">
      <c r="A1545" s="26" t="s">
        <v>732</v>
      </c>
      <c r="B1545" s="23" t="str">
        <f>IFERROR(VLOOKUP(A1545,hoja!$A$2:$E$970,4,FALSE),0)</f>
        <v>CENTRO</v>
      </c>
      <c r="C1545" s="23" t="str">
        <f>IFERROR(VLOOKUP(A1545,hoja!$A$2:$E$1370,5,FALSE),0)</f>
        <v>IBAGUÉ</v>
      </c>
      <c r="D1545" s="23" t="str">
        <f>IFERROR(VLOOKUP(A1545,hoja!A:D,3,FALSE),0)</f>
        <v>0389</v>
      </c>
      <c r="E1545" s="23" t="s">
        <v>679</v>
      </c>
      <c r="F1545" s="23" t="str">
        <f>IFERROR(VLOOKUP(E1545,hoja!$A$2:$E$970,4,FALSE),0)</f>
        <v>CENTRO</v>
      </c>
      <c r="G1545" s="23" t="str">
        <f>IFERROR(VLOOKUP(E1545,hoja!$A$2:$E$970,5,FALSE),0)</f>
        <v>NEIVA</v>
      </c>
      <c r="H1545" s="103" t="str">
        <f>IFERROR(VLOOKUP(E1545,hoja!A:C,3,FALSE),0)</f>
        <v>0385</v>
      </c>
      <c r="I1545" s="24" t="str">
        <f t="shared" si="285"/>
        <v>03890385</v>
      </c>
      <c r="J1545" s="23">
        <v>4.8333333334594499</v>
      </c>
      <c r="K1545" s="23">
        <v>194.68700000000001</v>
      </c>
      <c r="L1545" s="23" t="str">
        <f t="shared" si="291"/>
        <v>REGIONAL</v>
      </c>
      <c r="M1545" s="23" t="s">
        <v>618</v>
      </c>
      <c r="N1545" s="23" t="str" cm="1">
        <f t="array" ref="N1545">IFERROR(IF(M1545="Principal","LES_ACTIVE",LES_INACTIVE),0)</f>
        <v>LES_ACTIVE</v>
      </c>
      <c r="O1545" s="23">
        <f t="shared" si="286"/>
        <v>25</v>
      </c>
      <c r="P1545" s="23" t="str">
        <f t="shared" si="287"/>
        <v>03890385Principal</v>
      </c>
    </row>
    <row r="1546" spans="1:16" ht="14.45" hidden="1">
      <c r="A1546" s="26" t="s">
        <v>732</v>
      </c>
      <c r="B1546" s="23" t="str">
        <f>IFERROR(VLOOKUP(A1546,hoja!$A$2:$E$970,4,FALSE),0)</f>
        <v>CENTRO</v>
      </c>
      <c r="C1546" s="23" t="str">
        <f>IFERROR(VLOOKUP(A1546,hoja!$A$2:$E$1370,5,FALSE),0)</f>
        <v>IBAGUÉ</v>
      </c>
      <c r="D1546" s="23" t="str">
        <f>IFERROR(VLOOKUP(A1546,hoja!A:D,3,FALSE),0)</f>
        <v>0389</v>
      </c>
      <c r="E1546" s="23" t="s">
        <v>637</v>
      </c>
      <c r="F1546" s="23" t="str">
        <f>IFERROR(VLOOKUP(E1546,hoja!$A$2:$E$970,4,FALSE),0)</f>
        <v>SANTANDER</v>
      </c>
      <c r="G1546" s="23" t="str">
        <f>IFERROR(VLOOKUP(E1546,hoja!$A$2:$E$970,5,FALSE),0)</f>
        <v>PIEDECUESTA</v>
      </c>
      <c r="H1546" s="103" t="str">
        <f>IFERROR(VLOOKUP(E1546,hoja!A:C,3,FALSE),0)</f>
        <v>0422</v>
      </c>
      <c r="I1546" s="24" t="str">
        <f t="shared" si="285"/>
        <v>03890422</v>
      </c>
      <c r="J1546" s="23">
        <v>19.949999999895226</v>
      </c>
      <c r="K1546" s="23">
        <v>519.71</v>
      </c>
      <c r="L1546" s="23" t="str">
        <f>IF(B1546=F1546,"REGIONAL","NACIONAL")</f>
        <v>NACIONAL</v>
      </c>
      <c r="M1546" s="23" t="s">
        <v>618</v>
      </c>
      <c r="N1546" s="23" t="str" cm="1">
        <f t="array" ref="N1546">IFERROR(IF(M1546="Principal","LES_ACTIVE",LES_INACTIVE),0)</f>
        <v>LES_ACTIVE</v>
      </c>
      <c r="O1546" s="23">
        <f t="shared" si="286"/>
        <v>12</v>
      </c>
      <c r="P1546" s="23" t="str">
        <f t="shared" si="287"/>
        <v>03890422Principal</v>
      </c>
    </row>
    <row r="1547" spans="1:16" ht="14.45" hidden="1">
      <c r="A1547" s="26" t="s">
        <v>732</v>
      </c>
      <c r="B1547" s="23" t="str">
        <f>IFERROR(VLOOKUP(A1547,hoja!$A$2:$E$970,4,FALSE),0)</f>
        <v>CENTRO</v>
      </c>
      <c r="C1547" s="23" t="str">
        <f>IFERROR(VLOOKUP(A1547,hoja!$A$2:$E$1370,5,FALSE),0)</f>
        <v>IBAGUÉ</v>
      </c>
      <c r="D1547" s="23" t="str">
        <f>IFERROR(VLOOKUP(A1547,hoja!A:D,3,FALSE),0)</f>
        <v>0389</v>
      </c>
      <c r="E1547" s="23" t="s">
        <v>668</v>
      </c>
      <c r="F1547" s="23" t="str">
        <f>IFERROR(VLOOKUP(E1547,hoja!$A$2:$E$970,4,FALSE),0)</f>
        <v>COSTA</v>
      </c>
      <c r="G1547" s="23" t="str">
        <f>IFERROR(VLOOKUP(E1547,hoja!$A$2:$E$970,5,FALSE),0)</f>
        <v>VALLEDUPAR</v>
      </c>
      <c r="H1547" s="103" t="str">
        <f>IFERROR(VLOOKUP(E1547,hoja!A:C,3,FALSE),0)</f>
        <v>0447</v>
      </c>
      <c r="I1547" s="24" t="str">
        <f t="shared" si="285"/>
        <v>03890447</v>
      </c>
      <c r="K1547" s="23">
        <v>849</v>
      </c>
      <c r="L1547" s="23" t="str">
        <f>IF(B1547=F1547,"REGIONAL","NACIONAL")</f>
        <v>NACIONAL</v>
      </c>
      <c r="M1547" s="23" t="s">
        <v>696</v>
      </c>
      <c r="N1547" s="23" t="s">
        <v>622</v>
      </c>
      <c r="O1547" s="23">
        <f t="shared" si="286"/>
        <v>8</v>
      </c>
      <c r="P1547" s="23" t="str">
        <f t="shared" si="287"/>
        <v>03890447Magdalena Medio</v>
      </c>
    </row>
    <row r="1548" spans="1:16" ht="14.45" hidden="1">
      <c r="A1548" s="26" t="s">
        <v>732</v>
      </c>
      <c r="B1548" s="23" t="str">
        <f>IFERROR(VLOOKUP(A1548,hoja!$A$2:$E$970,4,FALSE),0)</f>
        <v>CENTRO</v>
      </c>
      <c r="C1548" s="23" t="str">
        <f>IFERROR(VLOOKUP(A1548,hoja!$A$2:$E$1370,5,FALSE),0)</f>
        <v>IBAGUÉ</v>
      </c>
      <c r="D1548" s="23" t="str">
        <f>IFERROR(VLOOKUP(A1548,hoja!A:D,3,FALSE),0)</f>
        <v>0389</v>
      </c>
      <c r="E1548" s="23" t="s">
        <v>340</v>
      </c>
      <c r="F1548" s="23" t="str">
        <f>IFERROR(VLOOKUP(E1548,hoja!$A$2:$E$970,4,FALSE),0)</f>
        <v>CENTRO</v>
      </c>
      <c r="G1548" s="23" t="str">
        <f>IFERROR(VLOOKUP(E1548,hoja!$A$2:$E$970,5,FALSE),0)</f>
        <v>NEIVA</v>
      </c>
      <c r="H1548" s="103" t="str">
        <f>IFERROR(VLOOKUP(E1548,hoja!A:C,3,FALSE),0)</f>
        <v>60025</v>
      </c>
      <c r="I1548" s="24" t="str">
        <f t="shared" si="285"/>
        <v>038960025</v>
      </c>
      <c r="K1548" s="23">
        <v>212</v>
      </c>
      <c r="L1548" s="23" t="str">
        <f t="shared" si="291"/>
        <v>REGIONAL</v>
      </c>
      <c r="M1548" s="23" t="s">
        <v>618</v>
      </c>
      <c r="N1548" s="23" t="str" cm="1">
        <f t="array" ref="N1548">IFERROR(IF(M1548="Principal","LES_ACTIVE",LES_INACTIVE),0)</f>
        <v>LES_ACTIVE</v>
      </c>
      <c r="O1548" s="23">
        <f t="shared" si="286"/>
        <v>25</v>
      </c>
      <c r="P1548" s="23" t="str">
        <f t="shared" si="287"/>
        <v>038960025Principal</v>
      </c>
    </row>
    <row r="1549" spans="1:16" ht="14.45" hidden="1">
      <c r="A1549" s="26" t="s">
        <v>732</v>
      </c>
      <c r="B1549" s="23" t="str">
        <f>IFERROR(VLOOKUP(A1549,hoja!$A$2:$E$970,4,FALSE),0)</f>
        <v>CENTRO</v>
      </c>
      <c r="C1549" s="23" t="str">
        <f>IFERROR(VLOOKUP(A1549,hoja!$A$2:$E$1370,5,FALSE),0)</f>
        <v>IBAGUÉ</v>
      </c>
      <c r="D1549" s="23" t="str">
        <f>IFERROR(VLOOKUP(A1549,hoja!A:D,3,FALSE),0)</f>
        <v>0389</v>
      </c>
      <c r="E1549" s="23" t="s">
        <v>617</v>
      </c>
      <c r="F1549" s="23" t="str">
        <f>IFERROR(VLOOKUP(E1549,hoja!$A$2:$E$970,4,FALSE),0)</f>
        <v>ANTIOQUIA</v>
      </c>
      <c r="G1549" s="23" t="str">
        <f>IFERROR(VLOOKUP(E1549,hoja!$A$2:$E$970,5,FALSE),0)</f>
        <v>MEDELLÍN</v>
      </c>
      <c r="H1549" s="103">
        <f>IFERROR(VLOOKUP(E1549,hoja!A:C,3,FALSE),0)</f>
        <v>50443</v>
      </c>
      <c r="I1549" s="24" t="str">
        <f t="shared" si="285"/>
        <v>038950443</v>
      </c>
      <c r="K1549" s="23">
        <v>404</v>
      </c>
      <c r="L1549" s="23" t="str">
        <f>IF(B1549=F1549,"REGIONAL","NACIONAL")</f>
        <v>NACIONAL</v>
      </c>
      <c r="M1549" s="23" t="s">
        <v>618</v>
      </c>
      <c r="N1549" s="23" t="str" cm="1">
        <f t="array" ref="N1549">IFERROR(IF(M1549="Principal","LES_ACTIVE",LES_INACTIVE),0)</f>
        <v>LES_ACTIVE</v>
      </c>
      <c r="O1549" s="23">
        <f t="shared" si="286"/>
        <v>16</v>
      </c>
      <c r="P1549" s="23" t="str">
        <f t="shared" si="287"/>
        <v>038950443Principal</v>
      </c>
    </row>
    <row r="1550" spans="1:16" ht="14.45" hidden="1">
      <c r="A1550" s="26" t="s">
        <v>732</v>
      </c>
      <c r="B1550" s="23" t="str">
        <f>IFERROR(VLOOKUP(A1550,hoja!$A$2:$E$970,4,FALSE),0)</f>
        <v>CENTRO</v>
      </c>
      <c r="C1550" s="23" t="str">
        <f>IFERROR(VLOOKUP(A1550,hoja!$A$2:$E$1370,5,FALSE),0)</f>
        <v>IBAGUÉ</v>
      </c>
      <c r="D1550" s="23" t="str">
        <f>IFERROR(VLOOKUP(A1550,hoja!A:D,3,FALSE),0)</f>
        <v>0389</v>
      </c>
      <c r="E1550" s="23" t="s">
        <v>687</v>
      </c>
      <c r="F1550" s="23" t="str">
        <f>IFERROR(VLOOKUP(E1550,hoja!$A$2:$E$970,4,FALSE),0)</f>
        <v>OCCIDENTE</v>
      </c>
      <c r="G1550" s="23" t="str">
        <f>IFERROR(VLOOKUP(E1550,hoja!$A$2:$E$970,5,FALSE),0)</f>
        <v>TULUÁ</v>
      </c>
      <c r="H1550" s="103" t="str">
        <f>IFERROR(VLOOKUP(E1550,hoja!A:C,3,FALSE),0)</f>
        <v>2007</v>
      </c>
      <c r="I1550" s="24" t="str">
        <f t="shared" si="285"/>
        <v>03892007</v>
      </c>
      <c r="J1550" s="23">
        <v>10.466666666645324</v>
      </c>
      <c r="K1550" s="23">
        <v>194.76650000000001</v>
      </c>
      <c r="L1550" s="23" t="str">
        <f>IF(B1550=F1550,"REGIONAL","NACIONAL")</f>
        <v>NACIONAL</v>
      </c>
      <c r="M1550" s="23" t="s">
        <v>618</v>
      </c>
      <c r="N1550" s="23" t="str" cm="1">
        <f t="array" ref="N1550">IFERROR(IF(M1550="Principal","LES_ACTIVE",LES_INACTIVE),0)</f>
        <v>LES_ACTIVE</v>
      </c>
      <c r="O1550" s="23">
        <f t="shared" si="286"/>
        <v>25</v>
      </c>
      <c r="P1550" s="23" t="str">
        <f t="shared" si="287"/>
        <v>03892007Principal</v>
      </c>
    </row>
    <row r="1551" spans="1:16" ht="14.45" hidden="1">
      <c r="A1551" s="26" t="s">
        <v>732</v>
      </c>
      <c r="B1551" s="23" t="str">
        <f>IFERROR(VLOOKUP(A1551,hoja!$A$2:$E$970,4,FALSE),0)</f>
        <v>CENTRO</v>
      </c>
      <c r="C1551" s="23" t="str">
        <f>IFERROR(VLOOKUP(A1551,hoja!$A$2:$E$1370,5,FALSE),0)</f>
        <v>IBAGUÉ</v>
      </c>
      <c r="D1551" s="23" t="str">
        <f>IFERROR(VLOOKUP(A1551,hoja!A:D,3,FALSE),0)</f>
        <v>0389</v>
      </c>
      <c r="E1551" s="23" t="s">
        <v>688</v>
      </c>
      <c r="F1551" s="23">
        <f>IFERROR(VLOOKUP(E1551,hoja!$A$2:$E$970,4,FALSE),0)</f>
        <v>0</v>
      </c>
      <c r="G1551" s="23">
        <f>IFERROR(VLOOKUP(E1551,hoja!$A$2:$E$970,5,FALSE),0)</f>
        <v>0</v>
      </c>
      <c r="H1551" s="103">
        <f>IFERROR(VLOOKUP(E1551,hoja!A:C,3,FALSE),0)</f>
        <v>0</v>
      </c>
      <c r="I1551" s="24" t="str">
        <f t="shared" si="285"/>
        <v>03890</v>
      </c>
      <c r="K1551" s="23">
        <v>240</v>
      </c>
      <c r="L1551" s="23" t="str">
        <f t="shared" si="291"/>
        <v>NACIONAL</v>
      </c>
      <c r="M1551" s="23" t="s">
        <v>618</v>
      </c>
      <c r="N1551" s="23" t="str" cm="1">
        <f t="array" ref="N1551">IFERROR(IF(M1551="Principal","LES_ACTIVE",LES_INACTIVE),0)</f>
        <v>LES_ACTIVE</v>
      </c>
      <c r="O1551" s="23">
        <f t="shared" si="286"/>
        <v>25</v>
      </c>
      <c r="P1551" s="23" t="str">
        <f t="shared" si="287"/>
        <v>03890Principal</v>
      </c>
    </row>
    <row r="1552" spans="1:16" ht="14.45" hidden="1">
      <c r="A1552" s="26" t="s">
        <v>732</v>
      </c>
      <c r="B1552" s="23" t="str">
        <f>IFERROR(VLOOKUP(A1552,hoja!$A$2:$E$970,4,FALSE),0)</f>
        <v>CENTRO</v>
      </c>
      <c r="C1552" s="23" t="str">
        <f>IFERROR(VLOOKUP(A1552,hoja!$A$2:$E$1370,5,FALSE),0)</f>
        <v>IBAGUÉ</v>
      </c>
      <c r="D1552" s="23" t="str">
        <f>IFERROR(VLOOKUP(A1552,hoja!A:D,3,FALSE),0)</f>
        <v>0389</v>
      </c>
      <c r="E1552" s="23" t="s">
        <v>670</v>
      </c>
      <c r="F1552" s="23" t="str">
        <f>IFERROR(VLOOKUP(E1552,hoja!$A$2:$E$970,4,FALSE),0)</f>
        <v>OCCIDENTE</v>
      </c>
      <c r="G1552" s="23" t="str">
        <f>IFERROR(VLOOKUP(E1552,hoja!$A$2:$E$970,5,FALSE),0)</f>
        <v>PEREIRA</v>
      </c>
      <c r="H1552" s="103" t="str">
        <f>IFERROR(VLOOKUP(E1552,hoja!A:C,3,FALSE),0)</f>
        <v>0134</v>
      </c>
      <c r="I1552" s="24" t="str">
        <f t="shared" si="285"/>
        <v>03890134</v>
      </c>
      <c r="J1552" s="23">
        <v>3.6000000000349246</v>
      </c>
      <c r="K1552" s="23">
        <v>142.26</v>
      </c>
      <c r="L1552" s="23" t="str">
        <f>IF(B1552=F1552,"REGIONAL","NACIONAL")</f>
        <v>NACIONAL</v>
      </c>
      <c r="M1552" s="23" t="s">
        <v>618</v>
      </c>
      <c r="N1552" s="23" t="str" cm="1">
        <f t="array" ref="N1552">IFERROR(IF(M1552="Principal","LES_ACTIVE",LES_INACTIVE),0)</f>
        <v>LES_ACTIVE</v>
      </c>
      <c r="O1552" s="23">
        <f t="shared" si="286"/>
        <v>25</v>
      </c>
      <c r="P1552" s="23" t="str">
        <f t="shared" si="287"/>
        <v>03890134Principal</v>
      </c>
    </row>
    <row r="1553" spans="1:16" ht="14.45" hidden="1">
      <c r="A1553" s="26" t="s">
        <v>732</v>
      </c>
      <c r="B1553" s="23" t="str">
        <f>IFERROR(VLOOKUP(A1553,hoja!$A$2:$E$970,4,FALSE),0)</f>
        <v>CENTRO</v>
      </c>
      <c r="C1553" s="23" t="str">
        <f>IFERROR(VLOOKUP(A1553,hoja!$A$2:$E$1370,5,FALSE),0)</f>
        <v>IBAGUÉ</v>
      </c>
      <c r="D1553" s="23" t="str">
        <f>IFERROR(VLOOKUP(A1553,hoja!A:D,3,FALSE),0)</f>
        <v>0389</v>
      </c>
      <c r="E1553" s="23" t="s">
        <v>644</v>
      </c>
      <c r="F1553" s="23" t="str">
        <f>IFERROR(VLOOKUP(E1553,hoja!$A$2:$E$970,4,FALSE),0)</f>
        <v>OCCIDENTE</v>
      </c>
      <c r="G1553" s="23" t="str">
        <f>IFERROR(VLOOKUP(E1553,hoja!$A$2:$E$970,5,FALSE),0)</f>
        <v>PEREIRA</v>
      </c>
      <c r="H1553" s="103" t="str">
        <f>IFERROR(VLOOKUP(E1553,hoja!A:C,3,FALSE),0)</f>
        <v>0198</v>
      </c>
      <c r="I1553" s="24" t="str">
        <f t="shared" si="285"/>
        <v>03890198</v>
      </c>
      <c r="J1553" s="23">
        <v>6.8083333334361669</v>
      </c>
      <c r="K1553" s="23">
        <v>144.56549999999999</v>
      </c>
      <c r="L1553" s="23" t="str">
        <f t="shared" ref="L1553:L1559" si="292">IF(B1553=F1553,"REGIONAL","NACIONAL")</f>
        <v>NACIONAL</v>
      </c>
      <c r="M1553" s="23" t="s">
        <v>618</v>
      </c>
      <c r="N1553" s="23" t="str" cm="1">
        <f t="array" ref="N1553">IFERROR(IF(M1553="Principal","LES_ACTIVE",LES_INACTIVE),0)</f>
        <v>LES_ACTIVE</v>
      </c>
      <c r="O1553" s="23">
        <f t="shared" si="286"/>
        <v>25</v>
      </c>
      <c r="P1553" s="23" t="str">
        <f t="shared" si="287"/>
        <v>03890198Principal</v>
      </c>
    </row>
    <row r="1554" spans="1:16" ht="14.45" hidden="1">
      <c r="A1554" s="26" t="s">
        <v>732</v>
      </c>
      <c r="B1554" s="23" t="str">
        <f>IFERROR(VLOOKUP(A1554,hoja!$A$2:$E$970,4,FALSE),0)</f>
        <v>CENTRO</v>
      </c>
      <c r="C1554" s="23" t="str">
        <f>IFERROR(VLOOKUP(A1554,hoja!$A$2:$E$1370,5,FALSE),0)</f>
        <v>IBAGUÉ</v>
      </c>
      <c r="D1554" s="23" t="str">
        <f>IFERROR(VLOOKUP(A1554,hoja!A:D,3,FALSE),0)</f>
        <v>0389</v>
      </c>
      <c r="E1554" s="23" t="s">
        <v>645</v>
      </c>
      <c r="F1554" s="23" t="str">
        <f>IFERROR(VLOOKUP(E1554,hoja!$A$2:$E$970,4,FALSE),0)</f>
        <v>OCCIDENTE</v>
      </c>
      <c r="G1554" s="23" t="str">
        <f>IFERROR(VLOOKUP(E1554,hoja!$A$2:$E$970,5,FALSE),0)</f>
        <v>CALI</v>
      </c>
      <c r="H1554" s="103" t="str">
        <f>IFERROR(VLOOKUP(E1554,hoja!A:C,3,FALSE),0)</f>
        <v>0410</v>
      </c>
      <c r="I1554" s="24" t="str">
        <f t="shared" si="285"/>
        <v>03890410</v>
      </c>
      <c r="J1554" s="23">
        <v>17.436388888978399</v>
      </c>
      <c r="K1554" s="23">
        <v>275.41699999999997</v>
      </c>
      <c r="L1554" s="23" t="str">
        <f t="shared" si="292"/>
        <v>NACIONAL</v>
      </c>
      <c r="M1554" s="23" t="s">
        <v>618</v>
      </c>
      <c r="N1554" s="23" t="str" cm="1">
        <f t="array" ref="N1554">IFERROR(IF(M1554="Principal","LES_ACTIVE",LES_INACTIVE),0)</f>
        <v>LES_ACTIVE</v>
      </c>
      <c r="O1554" s="23">
        <f t="shared" si="286"/>
        <v>16</v>
      </c>
      <c r="P1554" s="23" t="str">
        <f t="shared" si="287"/>
        <v>03890410Principal</v>
      </c>
    </row>
    <row r="1555" spans="1:16" ht="14.45" hidden="1">
      <c r="A1555" s="26" t="s">
        <v>732</v>
      </c>
      <c r="B1555" s="23" t="str">
        <f>IFERROR(VLOOKUP(A1555,hoja!$A$2:$E$970,4,FALSE),0)</f>
        <v>CENTRO</v>
      </c>
      <c r="C1555" s="23" t="str">
        <f>IFERROR(VLOOKUP(A1555,hoja!$A$2:$E$1370,5,FALSE),0)</f>
        <v>IBAGUÉ</v>
      </c>
      <c r="D1555" s="23" t="str">
        <f>IFERROR(VLOOKUP(A1555,hoja!A:D,3,FALSE),0)</f>
        <v>0389</v>
      </c>
      <c r="E1555" s="23" t="s">
        <v>645</v>
      </c>
      <c r="F1555" s="23" t="str">
        <f>IFERROR(VLOOKUP(E1555,hoja!$A$2:$E$970,4,FALSE),0)</f>
        <v>OCCIDENTE</v>
      </c>
      <c r="G1555" s="23" t="str">
        <f>IFERROR(VLOOKUP(E1555,hoja!$A$2:$E$970,5,FALSE),0)</f>
        <v>CALI</v>
      </c>
      <c r="H1555" s="103" t="str">
        <f>IFERROR(VLOOKUP(E1555,hoja!A:C,3,FALSE),0)</f>
        <v>0410</v>
      </c>
      <c r="I1555" s="24" t="str">
        <f t="shared" si="285"/>
        <v>03890410</v>
      </c>
      <c r="K1555" s="23">
        <v>333</v>
      </c>
      <c r="L1555" s="23" t="str">
        <f t="shared" si="292"/>
        <v>NACIONAL</v>
      </c>
      <c r="M1555" s="23" t="s">
        <v>697</v>
      </c>
      <c r="N1555" s="23" t="s">
        <v>622</v>
      </c>
      <c r="O1555" s="23">
        <f t="shared" si="286"/>
        <v>16</v>
      </c>
      <c r="P1555" s="23" t="str">
        <f t="shared" si="287"/>
        <v>03890410Pereira</v>
      </c>
    </row>
    <row r="1556" spans="1:16" ht="14.45" hidden="1">
      <c r="A1556" s="26" t="s">
        <v>732</v>
      </c>
      <c r="B1556" s="23" t="str">
        <f>IFERROR(VLOOKUP(A1556,hoja!$A$2:$E$970,4,FALSE),0)</f>
        <v>CENTRO</v>
      </c>
      <c r="C1556" s="23" t="str">
        <f>IFERROR(VLOOKUP(A1556,hoja!$A$2:$E$1370,5,FALSE),0)</f>
        <v>IBAGUÉ</v>
      </c>
      <c r="D1556" s="23" t="str">
        <f>IFERROR(VLOOKUP(A1556,hoja!A:D,3,FALSE),0)</f>
        <v>0389</v>
      </c>
      <c r="E1556" s="23" t="s">
        <v>682</v>
      </c>
      <c r="F1556" s="23" t="str">
        <f>IFERROR(VLOOKUP(E1556,hoja!$A$2:$E$970,4,FALSE),0)</f>
        <v>OCCIDENTE</v>
      </c>
      <c r="G1556" s="23" t="str">
        <f>IFERROR(VLOOKUP(E1556,hoja!$A$2:$E$970,5,FALSE),0)</f>
        <v>Pereira-Eficiente destino Yumb</v>
      </c>
      <c r="H1556" s="103" t="str">
        <f>IFERROR(VLOOKUP(E1556,hoja!A:C,3,FALSE),0)</f>
        <v>60064</v>
      </c>
      <c r="I1556" s="24" t="str">
        <f t="shared" si="285"/>
        <v>038960064</v>
      </c>
      <c r="J1556" s="23">
        <v>5.5499999999301508</v>
      </c>
      <c r="K1556" s="23">
        <v>161.27699999999999</v>
      </c>
      <c r="L1556" s="23" t="str">
        <f t="shared" si="292"/>
        <v>NACIONAL</v>
      </c>
      <c r="M1556" s="23" t="s">
        <v>618</v>
      </c>
      <c r="N1556" s="23" t="str" cm="1">
        <f t="array" ref="N1556">IFERROR(IF(M1556="Principal","LES_ACTIVE",LES_INACTIVE),0)</f>
        <v>LES_ACTIVE</v>
      </c>
      <c r="O1556" s="23">
        <f t="shared" si="286"/>
        <v>25</v>
      </c>
      <c r="P1556" s="23" t="str">
        <f t="shared" si="287"/>
        <v>038960064Principal</v>
      </c>
    </row>
    <row r="1557" spans="1:16" ht="14.45" hidden="1">
      <c r="A1557" s="26" t="s">
        <v>732</v>
      </c>
      <c r="B1557" s="23" t="str">
        <f>IFERROR(VLOOKUP(A1557,hoja!$A$2:$E$970,4,FALSE),0)</f>
        <v>CENTRO</v>
      </c>
      <c r="C1557" s="23" t="str">
        <f>IFERROR(VLOOKUP(A1557,hoja!$A$2:$E$1370,5,FALSE),0)</f>
        <v>IBAGUÉ</v>
      </c>
      <c r="D1557" s="23" t="str">
        <f>IFERROR(VLOOKUP(A1557,hoja!A:D,3,FALSE),0)</f>
        <v>0389</v>
      </c>
      <c r="E1557" s="23" t="s">
        <v>750</v>
      </c>
      <c r="F1557" s="23">
        <f>IFERROR(VLOOKUP(E1557,hoja!$A$2:$E$970,4,FALSE),0)</f>
        <v>0</v>
      </c>
      <c r="G1557" s="23">
        <f>IFERROR(VLOOKUP(E1557,hoja!$A$2:$E$970,5,FALSE),0)</f>
        <v>0</v>
      </c>
      <c r="H1557" s="103">
        <f>IFERROR(VLOOKUP(E1557,hoja!A:C,3,FALSE),0)</f>
        <v>0</v>
      </c>
      <c r="I1557" s="24" t="str">
        <f t="shared" si="285"/>
        <v>03890</v>
      </c>
      <c r="J1557" s="23">
        <v>5.7249999999767169</v>
      </c>
      <c r="K1557" s="23">
        <v>187.7415</v>
      </c>
      <c r="L1557" s="23" t="str">
        <f t="shared" si="292"/>
        <v>NACIONAL</v>
      </c>
      <c r="M1557" s="23" t="s">
        <v>618</v>
      </c>
      <c r="N1557" s="23" t="str" cm="1">
        <f t="array" ref="N1557">IFERROR(IF(M1557="Principal","LES_ACTIVE",LES_INACTIVE),0)</f>
        <v>LES_ACTIVE</v>
      </c>
      <c r="O1557" s="23">
        <f t="shared" si="286"/>
        <v>25</v>
      </c>
      <c r="P1557" s="23" t="str">
        <f t="shared" si="287"/>
        <v>03890Principal</v>
      </c>
    </row>
    <row r="1558" spans="1:16" ht="14.45" hidden="1">
      <c r="A1558" s="26" t="s">
        <v>667</v>
      </c>
      <c r="B1558" s="23" t="str">
        <f>IFERROR(VLOOKUP(A1558,hoja!$A$2:$E$970,4,FALSE),0)</f>
        <v>COSTA</v>
      </c>
      <c r="C1558" s="23" t="str">
        <f>IFERROR(VLOOKUP(A1558,hoja!$A$2:$E$1370,5,FALSE),0)</f>
        <v>MONTERÍA</v>
      </c>
      <c r="D1558" s="23" t="str">
        <f>IFERROR(VLOOKUP(A1558,hoja!A:D,3,FALSE),0)</f>
        <v>0381</v>
      </c>
      <c r="E1558" s="23" t="s">
        <v>78</v>
      </c>
      <c r="F1558" s="23" t="str">
        <f>IFERROR(VLOOKUP(E1558,hoja!$A$2:$E$970,4,FALSE),0)</f>
        <v>SANTANDER</v>
      </c>
      <c r="G1558" s="23" t="str">
        <f>IFERROR(VLOOKUP(E1558,hoja!$A$2:$E$970,5,FALSE),0)</f>
        <v>PIEDECUESTA</v>
      </c>
      <c r="H1558" s="103" t="str">
        <f>IFERROR(VLOOKUP(E1558,hoja!A:C,3,FALSE),0)</f>
        <v>60017</v>
      </c>
      <c r="I1558" s="24" t="str">
        <f t="shared" si="285"/>
        <v>038160017</v>
      </c>
      <c r="K1558" s="23">
        <v>702</v>
      </c>
      <c r="L1558" s="23" t="str">
        <f t="shared" si="292"/>
        <v>NACIONAL</v>
      </c>
      <c r="M1558" s="23" t="s">
        <v>618</v>
      </c>
      <c r="N1558" s="23" t="str" cm="1">
        <f t="array" ref="N1558">IFERROR(IF(M1558="Principal","LES_ACTIVE",LES_INACTIVE),0)</f>
        <v>LES_ACTIVE</v>
      </c>
      <c r="O1558" s="23">
        <f t="shared" si="286"/>
        <v>12</v>
      </c>
      <c r="P1558" s="23" t="str">
        <f t="shared" si="287"/>
        <v>038160017Principal</v>
      </c>
    </row>
    <row r="1559" spans="1:16" ht="14.45" hidden="1">
      <c r="A1559" s="26" t="s">
        <v>667</v>
      </c>
      <c r="B1559" s="23" t="str">
        <f>IFERROR(VLOOKUP(A1559,hoja!$A$2:$E$970,4,FALSE),0)</f>
        <v>COSTA</v>
      </c>
      <c r="C1559" s="23" t="str">
        <f>IFERROR(VLOOKUP(A1559,hoja!$A$2:$E$1370,5,FALSE),0)</f>
        <v>MONTERÍA</v>
      </c>
      <c r="D1559" s="23" t="str">
        <f>IFERROR(VLOOKUP(A1559,hoja!A:D,3,FALSE),0)</f>
        <v>0381</v>
      </c>
      <c r="E1559" s="23" t="s">
        <v>660</v>
      </c>
      <c r="F1559" s="23" t="str">
        <f>IFERROR(VLOOKUP(E1559,hoja!$A$2:$E$970,4,FALSE),0)</f>
        <v>CENTRO</v>
      </c>
      <c r="G1559" s="23" t="str">
        <f>IFERROR(VLOOKUP(E1559,hoja!$A$2:$E$970,5,FALSE),0)</f>
        <v>BOGOTÁ</v>
      </c>
      <c r="H1559" s="103" t="str">
        <f>IFERROR(VLOOKUP(E1559,hoja!A:C,3,FALSE),0)</f>
        <v>0035</v>
      </c>
      <c r="I1559" s="24" t="str">
        <f t="shared" si="285"/>
        <v>03810035</v>
      </c>
      <c r="J1559" s="23">
        <v>30.406944444403052</v>
      </c>
      <c r="K1559" s="23">
        <v>804.53</v>
      </c>
      <c r="L1559" s="23" t="str">
        <f t="shared" si="292"/>
        <v>NACIONAL</v>
      </c>
      <c r="M1559" s="23" t="s">
        <v>618</v>
      </c>
      <c r="N1559" s="23" t="str" cm="1">
        <f t="array" ref="N1559">IFERROR(IF(M1559="Principal","LES_ACTIVE",LES_INACTIVE),0)</f>
        <v>LES_ACTIVE</v>
      </c>
      <c r="O1559" s="23">
        <f t="shared" si="286"/>
        <v>8</v>
      </c>
      <c r="P1559" s="23" t="str">
        <f t="shared" si="287"/>
        <v>03810035Principal</v>
      </c>
    </row>
    <row r="1560" spans="1:16" ht="14.45" hidden="1">
      <c r="A1560" s="26" t="s">
        <v>667</v>
      </c>
      <c r="B1560" s="23" t="str">
        <f>IFERROR(VLOOKUP(A1560,hoja!$A$2:$E$970,4,FALSE),0)</f>
        <v>COSTA</v>
      </c>
      <c r="C1560" s="23" t="str">
        <f>IFERROR(VLOOKUP(A1560,hoja!$A$2:$E$1370,5,FALSE),0)</f>
        <v>MONTERÍA</v>
      </c>
      <c r="D1560" s="23" t="str">
        <f>IFERROR(VLOOKUP(A1560,hoja!A:D,3,FALSE),0)</f>
        <v>0381</v>
      </c>
      <c r="E1560" s="23" t="s">
        <v>661</v>
      </c>
      <c r="F1560" s="23" t="str">
        <f>IFERROR(VLOOKUP(E1560,hoja!$A$2:$E$970,4,FALSE),0)</f>
        <v>COSTA</v>
      </c>
      <c r="G1560" s="23" t="str">
        <f>IFERROR(VLOOKUP(E1560,hoja!$A$2:$E$970,5,FALSE),0)</f>
        <v>CARTAGENA</v>
      </c>
      <c r="H1560" s="103" t="str">
        <f>IFERROR(VLOOKUP(E1560,hoja!A:C,3,FALSE),0)</f>
        <v>0113</v>
      </c>
      <c r="I1560" s="24" t="str">
        <f t="shared" si="285"/>
        <v>03810113</v>
      </c>
      <c r="J1560" s="23">
        <v>14.550000000017462</v>
      </c>
      <c r="K1560" s="23">
        <v>309.34949999999998</v>
      </c>
      <c r="L1560" s="23" t="str">
        <f t="shared" si="291"/>
        <v>REGIONAL</v>
      </c>
      <c r="M1560" s="23" t="s">
        <v>618</v>
      </c>
      <c r="N1560" s="23" t="str" cm="1">
        <f t="array" ref="N1560">IFERROR(IF(M1560="Principal","LES_ACTIVE",LES_INACTIVE),0)</f>
        <v>LES_ACTIVE</v>
      </c>
      <c r="O1560" s="23">
        <f t="shared" si="286"/>
        <v>16</v>
      </c>
      <c r="P1560" s="23" t="str">
        <f t="shared" si="287"/>
        <v>03810113Principal</v>
      </c>
    </row>
    <row r="1561" spans="1:16" ht="14.45" hidden="1">
      <c r="A1561" s="26" t="s">
        <v>667</v>
      </c>
      <c r="B1561" s="23" t="str">
        <f>IFERROR(VLOOKUP(A1561,hoja!$A$2:$E$970,4,FALSE),0)</f>
        <v>COSTA</v>
      </c>
      <c r="C1561" s="23" t="str">
        <f>IFERROR(VLOOKUP(A1561,hoja!$A$2:$E$1370,5,FALSE),0)</f>
        <v>MONTERÍA</v>
      </c>
      <c r="D1561" s="23" t="str">
        <f>IFERROR(VLOOKUP(A1561,hoja!A:D,3,FALSE),0)</f>
        <v>0381</v>
      </c>
      <c r="E1561" s="23" t="s">
        <v>698</v>
      </c>
      <c r="F1561" s="23" t="str">
        <f>IFERROR(VLOOKUP(E1561,hoja!$A$2:$E$970,4,FALSE),0)</f>
        <v>COSTA</v>
      </c>
      <c r="G1561" s="23" t="str">
        <f>IFERROR(VLOOKUP(E1561,hoja!$A$2:$E$970,5,FALSE),0)</f>
        <v>CAUCASIA</v>
      </c>
      <c r="H1561" s="103" t="str">
        <f>IFERROR(VLOOKUP(E1561,hoja!A:C,3,FALSE),0)</f>
        <v>0384</v>
      </c>
      <c r="I1561" s="24" t="str">
        <f t="shared" si="285"/>
        <v>03810384</v>
      </c>
      <c r="J1561" s="23">
        <v>2.5499999999301508</v>
      </c>
      <c r="K1561" s="23">
        <v>122.4325</v>
      </c>
      <c r="L1561" s="23" t="str">
        <f t="shared" si="291"/>
        <v>REGIONAL</v>
      </c>
      <c r="M1561" s="23" t="s">
        <v>618</v>
      </c>
      <c r="N1561" s="23" t="str" cm="1">
        <f t="array" ref="N1561">IFERROR(IF(M1561="Principal","LES_ACTIVE",LES_INACTIVE),0)</f>
        <v>LES_ACTIVE</v>
      </c>
      <c r="O1561" s="23">
        <f t="shared" si="286"/>
        <v>25</v>
      </c>
      <c r="P1561" s="23" t="str">
        <f t="shared" si="287"/>
        <v>03810384Principal</v>
      </c>
    </row>
    <row r="1562" spans="1:16" ht="14.45" hidden="1">
      <c r="A1562" s="26" t="s">
        <v>667</v>
      </c>
      <c r="B1562" s="23" t="str">
        <f>IFERROR(VLOOKUP(A1562,hoja!$A$2:$E$970,4,FALSE),0)</f>
        <v>COSTA</v>
      </c>
      <c r="C1562" s="23" t="str">
        <f>IFERROR(VLOOKUP(A1562,hoja!$A$2:$E$1370,5,FALSE),0)</f>
        <v>MONTERÍA</v>
      </c>
      <c r="D1562" s="23" t="str">
        <f>IFERROR(VLOOKUP(A1562,hoja!A:D,3,FALSE),0)</f>
        <v>0381</v>
      </c>
      <c r="E1562" s="23" t="s">
        <v>699</v>
      </c>
      <c r="F1562" s="23" t="str">
        <f>IFERROR(VLOOKUP(E1562,hoja!$A$2:$E$970,4,FALSE),0)</f>
        <v>ANTIOQUIA</v>
      </c>
      <c r="G1562" s="23" t="str">
        <f>IFERROR(VLOOKUP(E1562,hoja!$A$2:$E$970,5,FALSE),0)</f>
        <v>CHIGORODÓ</v>
      </c>
      <c r="H1562" s="103" t="str">
        <f>IFERROR(VLOOKUP(E1562,hoja!A:C,3,FALSE),0)</f>
        <v>0074</v>
      </c>
      <c r="I1562" s="24" t="str">
        <f t="shared" si="285"/>
        <v>03810074</v>
      </c>
      <c r="J1562" s="23">
        <v>5.9451388888119254</v>
      </c>
      <c r="K1562" s="23">
        <v>250.804</v>
      </c>
      <c r="L1562" s="23" t="str">
        <f>IF(B1562=F1562,"REGIONAL","NACIONAL")</f>
        <v>NACIONAL</v>
      </c>
      <c r="M1562" s="23" t="s">
        <v>618</v>
      </c>
      <c r="N1562" s="23" t="str" cm="1">
        <f t="array" ref="N1562">IFERROR(IF(M1562="Principal","LES_ACTIVE",LES_INACTIVE),0)</f>
        <v>LES_ACTIVE</v>
      </c>
      <c r="O1562" s="23">
        <f t="shared" si="286"/>
        <v>16</v>
      </c>
      <c r="P1562" s="23" t="str">
        <f t="shared" si="287"/>
        <v>03810074Principal</v>
      </c>
    </row>
    <row r="1563" spans="1:16" ht="14.45" hidden="1">
      <c r="A1563" s="26" t="s">
        <v>667</v>
      </c>
      <c r="B1563" s="23" t="str">
        <f>IFERROR(VLOOKUP(A1563,hoja!$A$2:$E$970,4,FALSE),0)</f>
        <v>COSTA</v>
      </c>
      <c r="C1563" s="23" t="str">
        <f>IFERROR(VLOOKUP(A1563,hoja!$A$2:$E$1370,5,FALSE),0)</f>
        <v>MONTERÍA</v>
      </c>
      <c r="D1563" s="23" t="str">
        <f>IFERROR(VLOOKUP(A1563,hoja!A:D,3,FALSE),0)</f>
        <v>0381</v>
      </c>
      <c r="E1563" s="23" t="s">
        <v>655</v>
      </c>
      <c r="F1563" s="23" t="str">
        <f>IFERROR(VLOOKUP(E1563,hoja!$A$2:$E$970,4,FALSE),0)</f>
        <v>ANTIOQUIA</v>
      </c>
      <c r="G1563" s="23" t="str">
        <f>IFERROR(VLOOKUP(E1563,hoja!$A$2:$E$970,5,FALSE),0)</f>
        <v>MEDELLÍN</v>
      </c>
      <c r="H1563" s="103" t="str">
        <f>IFERROR(VLOOKUP(E1563,hoja!A:C,3,FALSE),0)</f>
        <v>0292</v>
      </c>
      <c r="I1563" s="24" t="str">
        <f t="shared" si="285"/>
        <v>03810292</v>
      </c>
      <c r="K1563" s="23">
        <v>415</v>
      </c>
      <c r="L1563" s="23" t="str">
        <f>IF(B1563=F1563,"REGIONAL","NACIONAL")</f>
        <v>NACIONAL</v>
      </c>
      <c r="M1563" s="23" t="s">
        <v>618</v>
      </c>
      <c r="N1563" s="23" t="str" cm="1">
        <f t="array" ref="N1563">IFERROR(IF(M1563="Principal","LES_ACTIVE",LES_INACTIVE),0)</f>
        <v>LES_ACTIVE</v>
      </c>
      <c r="O1563" s="23">
        <f t="shared" si="286"/>
        <v>16</v>
      </c>
      <c r="P1563" s="23" t="str">
        <f t="shared" si="287"/>
        <v>03810292Principal</v>
      </c>
    </row>
    <row r="1564" spans="1:16" ht="14.45" hidden="1">
      <c r="A1564" s="26" t="s">
        <v>667</v>
      </c>
      <c r="B1564" s="23" t="str">
        <f>IFERROR(VLOOKUP(A1564,hoja!$A$2:$E$970,4,FALSE),0)</f>
        <v>COSTA</v>
      </c>
      <c r="C1564" s="23" t="str">
        <f>IFERROR(VLOOKUP(A1564,hoja!$A$2:$E$1370,5,FALSE),0)</f>
        <v>MONTERÍA</v>
      </c>
      <c r="D1564" s="23" t="str">
        <f>IFERROR(VLOOKUP(A1564,hoja!A:D,3,FALSE),0)</f>
        <v>0381</v>
      </c>
      <c r="E1564" s="23" t="s">
        <v>711</v>
      </c>
      <c r="F1564" s="23" t="str">
        <f>IFERROR(VLOOKUP(E1564,hoja!$A$2:$E$970,4,FALSE),0)</f>
        <v>COSTA</v>
      </c>
      <c r="G1564" s="23" t="str">
        <f>IFERROR(VLOOKUP(E1564,hoja!$A$2:$E$970,5,FALSE),0)</f>
        <v>MAGANGUÉ</v>
      </c>
      <c r="H1564" s="103" t="str">
        <f>IFERROR(VLOOKUP(E1564,hoja!A:C,3,FALSE),0)</f>
        <v>0383</v>
      </c>
      <c r="I1564" s="24" t="str">
        <f t="shared" si="285"/>
        <v>03810383</v>
      </c>
      <c r="J1564" s="23">
        <v>5.0194444445078261</v>
      </c>
      <c r="K1564" s="23">
        <v>202.89400000000001</v>
      </c>
      <c r="L1564" s="23" t="str">
        <f t="shared" si="291"/>
        <v>REGIONAL</v>
      </c>
      <c r="M1564" s="23" t="s">
        <v>618</v>
      </c>
      <c r="N1564" s="23" t="str" cm="1">
        <f t="array" ref="N1564">IFERROR(IF(M1564="Principal","LES_ACTIVE",LES_INACTIVE),0)</f>
        <v>LES_ACTIVE</v>
      </c>
      <c r="O1564" s="23">
        <f t="shared" si="286"/>
        <v>25</v>
      </c>
      <c r="P1564" s="23" t="str">
        <f t="shared" si="287"/>
        <v>03810383Principal</v>
      </c>
    </row>
    <row r="1565" spans="1:16" ht="14.45" hidden="1">
      <c r="A1565" s="26" t="s">
        <v>667</v>
      </c>
      <c r="B1565" s="23" t="str">
        <f>IFERROR(VLOOKUP(A1565,hoja!$A$2:$E$970,4,FALSE),0)</f>
        <v>COSTA</v>
      </c>
      <c r="C1565" s="23" t="str">
        <f>IFERROR(VLOOKUP(A1565,hoja!$A$2:$E$1370,5,FALSE),0)</f>
        <v>MONTERÍA</v>
      </c>
      <c r="D1565" s="23" t="str">
        <f>IFERROR(VLOOKUP(A1565,hoja!A:D,3,FALSE),0)</f>
        <v>0381</v>
      </c>
      <c r="E1565" s="23" t="s">
        <v>721</v>
      </c>
      <c r="F1565" s="23" t="str">
        <f>IFERROR(VLOOKUP(E1565,hoja!$A$2:$E$970,4,FALSE),0)</f>
        <v>ANTIOQUIA</v>
      </c>
      <c r="G1565" s="23" t="str">
        <f>IFERROR(VLOOKUP(E1565,hoja!$A$2:$E$970,5,FALSE),0)</f>
        <v>RIONEGRO</v>
      </c>
      <c r="H1565" s="103" t="str">
        <f>IFERROR(VLOOKUP(E1565,hoja!A:C,3,FALSE),0)</f>
        <v>0090</v>
      </c>
      <c r="I1565" s="24" t="str">
        <f t="shared" si="285"/>
        <v>03810090</v>
      </c>
      <c r="K1565" s="23">
        <v>422</v>
      </c>
      <c r="L1565" s="23" t="str">
        <f>IF(B1565=F1565,"REGIONAL","NACIONAL")</f>
        <v>NACIONAL</v>
      </c>
      <c r="M1565" s="23" t="s">
        <v>618</v>
      </c>
      <c r="N1565" s="23" t="str" cm="1">
        <f t="array" ref="N1565">IFERROR(IF(M1565="Principal","LES_ACTIVE",LES_INACTIVE),0)</f>
        <v>LES_ACTIVE</v>
      </c>
      <c r="O1565" s="23">
        <f t="shared" si="286"/>
        <v>16</v>
      </c>
      <c r="P1565" s="23" t="str">
        <f t="shared" si="287"/>
        <v>03810090Principal</v>
      </c>
    </row>
    <row r="1566" spans="1:16" ht="14.45" hidden="1">
      <c r="A1566" s="26" t="s">
        <v>667</v>
      </c>
      <c r="B1566" s="23" t="str">
        <f>IFERROR(VLOOKUP(A1566,hoja!$A$2:$E$970,4,FALSE),0)</f>
        <v>COSTA</v>
      </c>
      <c r="C1566" s="23" t="str">
        <f>IFERROR(VLOOKUP(A1566,hoja!$A$2:$E$1370,5,FALSE),0)</f>
        <v>MONTERÍA</v>
      </c>
      <c r="D1566" s="23" t="str">
        <f>IFERROR(VLOOKUP(A1566,hoja!A:D,3,FALSE),0)</f>
        <v>0381</v>
      </c>
      <c r="E1566" s="23" t="s">
        <v>628</v>
      </c>
      <c r="F1566" s="23" t="str">
        <f>IFERROR(VLOOKUP(E1566,hoja!$A$2:$E$970,4,FALSE),0)</f>
        <v>ANTIOQUIA</v>
      </c>
      <c r="G1566" s="23" t="str">
        <f>IFERROR(VLOOKUP(E1566,hoja!$A$2:$E$970,5,FALSE),0)</f>
        <v>SANTA FE DE ANTIOQUIA</v>
      </c>
      <c r="H1566" s="103" t="str">
        <f>IFERROR(VLOOKUP(E1566,hoja!A:C,3,FALSE),0)</f>
        <v>0080</v>
      </c>
      <c r="I1566" s="24" t="str">
        <f t="shared" si="285"/>
        <v>03810080</v>
      </c>
      <c r="K1566" s="23">
        <v>456</v>
      </c>
      <c r="L1566" s="23" t="str">
        <f>IF(B1566=F1566,"REGIONAL","NACIONAL")</f>
        <v>NACIONAL</v>
      </c>
      <c r="M1566" s="23" t="s">
        <v>662</v>
      </c>
      <c r="N1566" s="23" cm="1">
        <f t="array" aca="1" ref="N1566" ca="1">IFERROR(IF(M1566="Principal","LES_ACTIVE",LES_INACTIVE),0)</f>
        <v>0</v>
      </c>
      <c r="O1566" s="23">
        <f t="shared" si="286"/>
        <v>16</v>
      </c>
      <c r="P1566" s="23" t="str">
        <f t="shared" si="287"/>
        <v>03810080Uraba</v>
      </c>
    </row>
    <row r="1567" spans="1:16" ht="14.45" hidden="1">
      <c r="A1567" s="26" t="s">
        <v>667</v>
      </c>
      <c r="B1567" s="23" t="str">
        <f>IFERROR(VLOOKUP(A1567,hoja!$A$2:$E$970,4,FALSE),0)</f>
        <v>COSTA</v>
      </c>
      <c r="C1567" s="23" t="str">
        <f>IFERROR(VLOOKUP(A1567,hoja!$A$2:$E$1370,5,FALSE),0)</f>
        <v>MONTERÍA</v>
      </c>
      <c r="D1567" s="23" t="str">
        <f>IFERROR(VLOOKUP(A1567,hoja!A:D,3,FALSE),0)</f>
        <v>0381</v>
      </c>
      <c r="E1567" s="23" t="s">
        <v>666</v>
      </c>
      <c r="F1567" s="23" t="str">
        <f>IFERROR(VLOOKUP(E1567,hoja!$A$2:$E$970,4,FALSE),0)</f>
        <v>COSTA</v>
      </c>
      <c r="G1567" s="23" t="str">
        <f>IFERROR(VLOOKUP(E1567,hoja!$A$2:$E$970,5,FALSE),0)</f>
        <v>SINCELEJO</v>
      </c>
      <c r="H1567" s="103" t="str">
        <f>IFERROR(VLOOKUP(E1567,hoja!A:C,3,FALSE),0)</f>
        <v>0382</v>
      </c>
      <c r="I1567" s="24" t="str">
        <f t="shared" si="285"/>
        <v>03810382</v>
      </c>
      <c r="J1567" s="23">
        <v>2.7020833333663177</v>
      </c>
      <c r="K1567" s="23">
        <v>114.4055</v>
      </c>
      <c r="L1567" s="23" t="str">
        <f t="shared" si="291"/>
        <v>REGIONAL</v>
      </c>
      <c r="M1567" s="23" t="s">
        <v>618</v>
      </c>
      <c r="N1567" s="23" t="str" cm="1">
        <f t="array" ref="N1567">IFERROR(IF(M1567="Principal","LES_ACTIVE",LES_INACTIVE),0)</f>
        <v>LES_ACTIVE</v>
      </c>
      <c r="O1567" s="23">
        <f t="shared" si="286"/>
        <v>25</v>
      </c>
      <c r="P1567" s="23" t="str">
        <f t="shared" si="287"/>
        <v>03810382Principal</v>
      </c>
    </row>
    <row r="1568" spans="1:16" ht="14.45" hidden="1">
      <c r="A1568" s="26" t="s">
        <v>667</v>
      </c>
      <c r="B1568" s="23" t="str">
        <f>IFERROR(VLOOKUP(A1568,hoja!$A$2:$E$970,4,FALSE),0)</f>
        <v>COSTA</v>
      </c>
      <c r="C1568" s="23" t="str">
        <f>IFERROR(VLOOKUP(A1568,hoja!$A$2:$E$1370,5,FALSE),0)</f>
        <v>MONTERÍA</v>
      </c>
      <c r="D1568" s="23" t="str">
        <f>IFERROR(VLOOKUP(A1568,hoja!A:D,3,FALSE),0)</f>
        <v>0381</v>
      </c>
      <c r="E1568" s="23" t="s">
        <v>630</v>
      </c>
      <c r="F1568" s="23" t="str">
        <f>IFERROR(VLOOKUP(E1568,hoja!$A$2:$E$970,4,FALSE),0)</f>
        <v>CENTRO</v>
      </c>
      <c r="G1568" s="23" t="str">
        <f>IFERROR(VLOOKUP(E1568,hoja!$A$2:$E$970,5,FALSE),0)</f>
        <v>SESQUILÉ</v>
      </c>
      <c r="H1568" s="103" t="str">
        <f>IFERROR(VLOOKUP(E1568,hoja!A:C,3,FALSE),0)</f>
        <v>1501</v>
      </c>
      <c r="I1568" s="24" t="str">
        <f t="shared" si="285"/>
        <v>03811501</v>
      </c>
      <c r="J1568" s="23">
        <v>39.824999999982538</v>
      </c>
      <c r="K1568" s="23">
        <v>876.96600000000001</v>
      </c>
      <c r="L1568" s="23" t="str">
        <f>IF(B1568=F1568,"REGIONAL","NACIONAL")</f>
        <v>NACIONAL</v>
      </c>
      <c r="M1568" s="23" t="s">
        <v>618</v>
      </c>
      <c r="N1568" s="23" t="str" cm="1">
        <f t="array" ref="N1568">IFERROR(IF(M1568="Principal","LES_ACTIVE",LES_INACTIVE),0)</f>
        <v>LES_ACTIVE</v>
      </c>
      <c r="O1568" s="23">
        <f t="shared" si="286"/>
        <v>8</v>
      </c>
      <c r="P1568" s="23" t="str">
        <f t="shared" si="287"/>
        <v>03811501Principal</v>
      </c>
    </row>
    <row r="1569" spans="1:16" ht="14.45" hidden="1">
      <c r="A1569" s="26" t="s">
        <v>667</v>
      </c>
      <c r="B1569" s="23" t="str">
        <f>IFERROR(VLOOKUP(A1569,hoja!$A$2:$E$970,4,FALSE),0)</f>
        <v>COSTA</v>
      </c>
      <c r="C1569" s="23" t="str">
        <f>IFERROR(VLOOKUP(A1569,hoja!$A$2:$E$1370,5,FALSE),0)</f>
        <v>MONTERÍA</v>
      </c>
      <c r="D1569" s="23" t="str">
        <f>IFERROR(VLOOKUP(A1569,hoja!A:D,3,FALSE),0)</f>
        <v>0381</v>
      </c>
      <c r="E1569" s="23" t="s">
        <v>634</v>
      </c>
      <c r="F1569" s="23" t="str">
        <f>IFERROR(VLOOKUP(E1569,hoja!$A$2:$E$970,4,FALSE),0)</f>
        <v>CENTRO</v>
      </c>
      <c r="G1569" s="23" t="str">
        <f>IFERROR(VLOOKUP(E1569,hoja!$A$2:$E$970,5,FALSE),0)</f>
        <v>BOGOTÁ</v>
      </c>
      <c r="H1569" s="103" t="str">
        <f>IFERROR(VLOOKUP(E1569,hoja!A:C,3,FALSE),0)</f>
        <v>0011</v>
      </c>
      <c r="I1569" s="24" t="str">
        <f t="shared" si="285"/>
        <v>03810011</v>
      </c>
      <c r="J1569" s="23">
        <v>37.133333333360497</v>
      </c>
      <c r="K1569" s="23">
        <v>830.61099999999999</v>
      </c>
      <c r="L1569" s="23" t="str">
        <f t="shared" ref="L1569:L1570" si="293">IF(B1569=F1569,"REGIONAL","NACIONAL")</f>
        <v>NACIONAL</v>
      </c>
      <c r="M1569" s="23" t="s">
        <v>618</v>
      </c>
      <c r="N1569" s="23" t="str" cm="1">
        <f t="array" ref="N1569">IFERROR(IF(M1569="Principal","LES_ACTIVE",LES_INACTIVE),0)</f>
        <v>LES_ACTIVE</v>
      </c>
      <c r="O1569" s="23">
        <f t="shared" si="286"/>
        <v>8</v>
      </c>
      <c r="P1569" s="23" t="str">
        <f t="shared" si="287"/>
        <v>03810011Principal</v>
      </c>
    </row>
    <row r="1570" spans="1:16" ht="14.45" hidden="1">
      <c r="A1570" s="26" t="s">
        <v>667</v>
      </c>
      <c r="B1570" s="23" t="str">
        <f>IFERROR(VLOOKUP(A1570,hoja!$A$2:$E$970,4,FALSE),0)</f>
        <v>COSTA</v>
      </c>
      <c r="C1570" s="23" t="str">
        <f>IFERROR(VLOOKUP(A1570,hoja!$A$2:$E$1370,5,FALSE),0)</f>
        <v>MONTERÍA</v>
      </c>
      <c r="D1570" s="23" t="str">
        <f>IFERROR(VLOOKUP(A1570,hoja!A:D,3,FALSE),0)</f>
        <v>0381</v>
      </c>
      <c r="E1570" s="23" t="s">
        <v>635</v>
      </c>
      <c r="F1570" s="23" t="str">
        <f>IFERROR(VLOOKUP(E1570,hoja!$A$2:$E$970,4,FALSE),0)</f>
        <v>CENTRO</v>
      </c>
      <c r="G1570" s="23" t="str">
        <f>IFERROR(VLOOKUP(E1570,hoja!$A$2:$E$970,5,FALSE),0)</f>
        <v>BOGOTÁ</v>
      </c>
      <c r="H1570" s="103" t="str">
        <f>IFERROR(VLOOKUP(E1570,hoja!A:C,3,FALSE),0)</f>
        <v>0021</v>
      </c>
      <c r="I1570" s="24" t="str">
        <f t="shared" si="285"/>
        <v>03810021</v>
      </c>
      <c r="J1570" s="23">
        <v>45.299999999930151</v>
      </c>
      <c r="K1570" s="23">
        <v>837</v>
      </c>
      <c r="L1570" s="23" t="str">
        <f t="shared" si="293"/>
        <v>NACIONAL</v>
      </c>
      <c r="M1570" s="23" t="s">
        <v>623</v>
      </c>
      <c r="N1570" s="23" t="s">
        <v>624</v>
      </c>
      <c r="O1570" s="23">
        <f t="shared" si="286"/>
        <v>8</v>
      </c>
      <c r="P1570" s="23" t="str">
        <f t="shared" si="287"/>
        <v>03810021Facatativa</v>
      </c>
    </row>
    <row r="1571" spans="1:16" ht="14.45" hidden="1">
      <c r="A1571" s="26" t="s">
        <v>667</v>
      </c>
      <c r="B1571" s="23" t="str">
        <f>IFERROR(VLOOKUP(A1571,hoja!$A$2:$E$970,4,FALSE),0)</f>
        <v>COSTA</v>
      </c>
      <c r="C1571" s="23" t="str">
        <f>IFERROR(VLOOKUP(A1571,hoja!$A$2:$E$1370,5,FALSE),0)</f>
        <v>MONTERÍA</v>
      </c>
      <c r="D1571" s="23" t="str">
        <f>IFERROR(VLOOKUP(A1571,hoja!A:D,3,FALSE),0)</f>
        <v>0381</v>
      </c>
      <c r="E1571" s="23" t="s">
        <v>667</v>
      </c>
      <c r="F1571" s="23" t="str">
        <f>IFERROR(VLOOKUP(E1571,hoja!$A$2:$E$970,4,FALSE),0)</f>
        <v>COSTA</v>
      </c>
      <c r="G1571" s="23" t="str">
        <f>IFERROR(VLOOKUP(E1571,hoja!$A$2:$E$970,5,FALSE),0)</f>
        <v>MONTERÍA</v>
      </c>
      <c r="H1571" s="103" t="str">
        <f>IFERROR(VLOOKUP(E1571,hoja!A:C,3,FALSE),0)</f>
        <v>0381</v>
      </c>
      <c r="I1571" s="24" t="str">
        <f t="shared" si="285"/>
        <v>03810381</v>
      </c>
      <c r="K1571" s="23">
        <v>15</v>
      </c>
      <c r="L1571" s="23" t="str">
        <f t="shared" si="291"/>
        <v>REGIONAL</v>
      </c>
      <c r="M1571" s="23" t="s">
        <v>618</v>
      </c>
      <c r="N1571" s="23" t="str" cm="1">
        <f t="array" ref="N1571">IFERROR(IF(M1571="Principal","LES_ACTIVE",LES_INACTIVE),0)</f>
        <v>LES_ACTIVE</v>
      </c>
      <c r="O1571" s="23">
        <f t="shared" si="286"/>
        <v>25</v>
      </c>
      <c r="P1571" s="23" t="str">
        <f t="shared" si="287"/>
        <v>03810381Principal</v>
      </c>
    </row>
    <row r="1572" spans="1:16" ht="14.45" hidden="1">
      <c r="A1572" s="26" t="s">
        <v>667</v>
      </c>
      <c r="B1572" s="23" t="str">
        <f>IFERROR(VLOOKUP(A1572,hoja!$A$2:$E$970,4,FALSE),0)</f>
        <v>COSTA</v>
      </c>
      <c r="C1572" s="23" t="str">
        <f>IFERROR(VLOOKUP(A1572,hoja!$A$2:$E$1370,5,FALSE),0)</f>
        <v>MONTERÍA</v>
      </c>
      <c r="D1572" s="23" t="str">
        <f>IFERROR(VLOOKUP(A1572,hoja!A:D,3,FALSE),0)</f>
        <v>0381</v>
      </c>
      <c r="E1572" s="23" t="s">
        <v>637</v>
      </c>
      <c r="F1572" s="23" t="str">
        <f>IFERROR(VLOOKUP(E1572,hoja!$A$2:$E$970,4,FALSE),0)</f>
        <v>SANTANDER</v>
      </c>
      <c r="G1572" s="23" t="str">
        <f>IFERROR(VLOOKUP(E1572,hoja!$A$2:$E$970,5,FALSE),0)</f>
        <v>PIEDECUESTA</v>
      </c>
      <c r="H1572" s="103" t="str">
        <f>IFERROR(VLOOKUP(E1572,hoja!A:C,3,FALSE),0)</f>
        <v>0422</v>
      </c>
      <c r="I1572" s="24" t="str">
        <f t="shared" si="285"/>
        <v>03810422</v>
      </c>
      <c r="J1572" s="23">
        <v>29.356388888787478</v>
      </c>
      <c r="K1572" s="23">
        <v>745.53099999999995</v>
      </c>
      <c r="L1572" s="23" t="str">
        <f>IF(B1572=F1572,"REGIONAL","NACIONAL")</f>
        <v>NACIONAL</v>
      </c>
      <c r="M1572" s="23" t="s">
        <v>855</v>
      </c>
      <c r="N1572" s="23" t="s">
        <v>624</v>
      </c>
      <c r="O1572" s="23">
        <f t="shared" si="286"/>
        <v>12</v>
      </c>
      <c r="P1572" s="23" t="str">
        <f t="shared" si="287"/>
        <v>03810422Plato</v>
      </c>
    </row>
    <row r="1573" spans="1:16" ht="14.45" hidden="1">
      <c r="A1573" s="26" t="s">
        <v>667</v>
      </c>
      <c r="B1573" s="23" t="str">
        <f>IFERROR(VLOOKUP(A1573,hoja!$A$2:$E$970,4,FALSE),0)</f>
        <v>COSTA</v>
      </c>
      <c r="C1573" s="23" t="str">
        <f>IFERROR(VLOOKUP(A1573,hoja!$A$2:$E$1370,5,FALSE),0)</f>
        <v>MONTERÍA</v>
      </c>
      <c r="D1573" s="23" t="str">
        <f>IFERROR(VLOOKUP(A1573,hoja!A:D,3,FALSE),0)</f>
        <v>0381</v>
      </c>
      <c r="E1573" s="23" t="s">
        <v>762</v>
      </c>
      <c r="F1573" s="23" t="str">
        <f>IFERROR(VLOOKUP(E1573,hoja!$A$2:$E$970,4,FALSE),0)</f>
        <v>NA</v>
      </c>
      <c r="G1573" s="23" t="str">
        <f>IFERROR(VLOOKUP(E1573,hoja!$A$2:$E$970,5,FALSE),0)</f>
        <v>NA</v>
      </c>
      <c r="H1573" s="103" t="str">
        <f>IFERROR(VLOOKUP(E1573,hoja!A:C,3,FALSE),0)</f>
        <v>60088</v>
      </c>
      <c r="I1573" s="24" t="str">
        <f t="shared" si="285"/>
        <v>038160088</v>
      </c>
      <c r="K1573" s="23">
        <v>15</v>
      </c>
      <c r="L1573" s="23" t="str">
        <f>IF(B1573=F1573,"REGIONAL","NACIONAL")</f>
        <v>NACIONAL</v>
      </c>
      <c r="M1573" s="23" t="s">
        <v>618</v>
      </c>
      <c r="N1573" s="23" t="str" cm="1">
        <f t="array" ref="N1573">IFERROR(IF(M1573="Principal","LES_ACTIVE",LES_INACTIVE),0)</f>
        <v>LES_ACTIVE</v>
      </c>
      <c r="O1573" s="23">
        <f t="shared" si="286"/>
        <v>25</v>
      </c>
      <c r="P1573" s="23" t="str">
        <f t="shared" si="287"/>
        <v>038160088Principal</v>
      </c>
    </row>
    <row r="1574" spans="1:16" ht="14.45" hidden="1">
      <c r="A1574" s="26" t="s">
        <v>667</v>
      </c>
      <c r="B1574" s="23" t="str">
        <f>IFERROR(VLOOKUP(A1574,hoja!$A$2:$E$970,4,FALSE),0)</f>
        <v>COSTA</v>
      </c>
      <c r="C1574" s="23" t="str">
        <f>IFERROR(VLOOKUP(A1574,hoja!$A$2:$E$1370,5,FALSE),0)</f>
        <v>MONTERÍA</v>
      </c>
      <c r="D1574" s="23" t="str">
        <f>IFERROR(VLOOKUP(A1574,hoja!A:D,3,FALSE),0)</f>
        <v>0381</v>
      </c>
      <c r="E1574" s="23" t="s">
        <v>856</v>
      </c>
      <c r="F1574" s="23" t="str">
        <f>IFERROR(VLOOKUP(E1574,hoja!$A$2:$E$970,4,FALSE),0)</f>
        <v>COSTA</v>
      </c>
      <c r="G1574" s="23" t="str">
        <f>IFERROR(VLOOKUP(E1574,hoja!$A$2:$E$970,5,FALSE),0)</f>
        <v>LORICA</v>
      </c>
      <c r="H1574" s="103" t="str">
        <f>IFERROR(VLOOKUP(E1574,hoja!A:C,3,FALSE),0)</f>
        <v>60031</v>
      </c>
      <c r="I1574" s="24" t="str">
        <f t="shared" si="285"/>
        <v>038160031</v>
      </c>
      <c r="K1574" s="23">
        <v>66</v>
      </c>
      <c r="L1574" s="23" t="str">
        <f t="shared" si="291"/>
        <v>REGIONAL</v>
      </c>
      <c r="M1574" s="23" t="s">
        <v>618</v>
      </c>
      <c r="N1574" s="23" t="str" cm="1">
        <f t="array" ref="N1574">IFERROR(IF(M1574="Principal","LES_ACTIVE",LES_INACTIVE),0)</f>
        <v>LES_ACTIVE</v>
      </c>
      <c r="O1574" s="23">
        <f t="shared" si="286"/>
        <v>25</v>
      </c>
      <c r="P1574" s="23" t="str">
        <f t="shared" si="287"/>
        <v>038160031Principal</v>
      </c>
    </row>
    <row r="1575" spans="1:16" ht="14.45" hidden="1">
      <c r="A1575" s="26" t="s">
        <v>667</v>
      </c>
      <c r="B1575" s="23" t="str">
        <f>IFERROR(VLOOKUP(A1575,hoja!$A$2:$E$970,4,FALSE),0)</f>
        <v>COSTA</v>
      </c>
      <c r="C1575" s="23" t="str">
        <f>IFERROR(VLOOKUP(A1575,hoja!$A$2:$E$1370,5,FALSE),0)</f>
        <v>MONTERÍA</v>
      </c>
      <c r="D1575" s="23" t="str">
        <f>IFERROR(VLOOKUP(A1575,hoja!A:D,3,FALSE),0)</f>
        <v>0381</v>
      </c>
      <c r="E1575" s="23" t="s">
        <v>593</v>
      </c>
      <c r="F1575" s="23" t="str">
        <f>IFERROR(VLOOKUP(E1575,hoja!$A$2:$E$970,4,FALSE),0)</f>
        <v>COSTA</v>
      </c>
      <c r="G1575" s="23" t="str">
        <f>IFERROR(VLOOKUP(E1575,hoja!$A$2:$E$970,5,FALSE),0)</f>
        <v>MONTERÍA</v>
      </c>
      <c r="H1575" s="103" t="str">
        <f>IFERROR(VLOOKUP(E1575,hoja!A:C,3,FALSE),0)</f>
        <v>60040</v>
      </c>
      <c r="I1575" s="24" t="str">
        <f t="shared" si="285"/>
        <v>038160040</v>
      </c>
      <c r="K1575" s="23">
        <v>15</v>
      </c>
      <c r="L1575" s="23" t="str">
        <f t="shared" si="291"/>
        <v>REGIONAL</v>
      </c>
      <c r="M1575" s="23" t="s">
        <v>618</v>
      </c>
      <c r="N1575" s="23" t="str" cm="1">
        <f t="array" ref="N1575">IFERROR(IF(M1575="Principal","LES_ACTIVE",LES_INACTIVE),0)</f>
        <v>LES_ACTIVE</v>
      </c>
      <c r="O1575" s="23">
        <f t="shared" si="286"/>
        <v>25</v>
      </c>
      <c r="P1575" s="23" t="str">
        <f t="shared" si="287"/>
        <v>038160040Principal</v>
      </c>
    </row>
    <row r="1576" spans="1:16" ht="14.45" hidden="1">
      <c r="A1576" s="26" t="s">
        <v>667</v>
      </c>
      <c r="B1576" s="23" t="str">
        <f>IFERROR(VLOOKUP(A1576,hoja!$A$2:$E$970,4,FALSE),0)</f>
        <v>COSTA</v>
      </c>
      <c r="C1576" s="23" t="str">
        <f>IFERROR(VLOOKUP(A1576,hoja!$A$2:$E$1370,5,FALSE),0)</f>
        <v>MONTERÍA</v>
      </c>
      <c r="D1576" s="23" t="str">
        <f>IFERROR(VLOOKUP(A1576,hoja!A:D,3,FALSE),0)</f>
        <v>0381</v>
      </c>
      <c r="E1576" s="23" t="s">
        <v>617</v>
      </c>
      <c r="F1576" s="23" t="str">
        <f>IFERROR(VLOOKUP(E1576,hoja!$A$2:$E$970,4,FALSE),0)</f>
        <v>ANTIOQUIA</v>
      </c>
      <c r="G1576" s="23" t="str">
        <f>IFERROR(VLOOKUP(E1576,hoja!$A$2:$E$970,5,FALSE),0)</f>
        <v>MEDELLÍN</v>
      </c>
      <c r="H1576" s="103">
        <f>IFERROR(VLOOKUP(E1576,hoja!A:C,3,FALSE),0)</f>
        <v>50443</v>
      </c>
      <c r="I1576" s="24" t="str">
        <f t="shared" si="285"/>
        <v>038150443</v>
      </c>
      <c r="K1576" s="23">
        <v>387</v>
      </c>
      <c r="L1576" s="23" t="str">
        <f>IF(B1576=F1576,"REGIONAL","NACIONAL")</f>
        <v>NACIONAL</v>
      </c>
      <c r="M1576" s="23" t="s">
        <v>618</v>
      </c>
      <c r="N1576" s="23" t="str" cm="1">
        <f t="array" ref="N1576">IFERROR(IF(M1576="Principal","LES_ACTIVE",LES_INACTIVE),0)</f>
        <v>LES_ACTIVE</v>
      </c>
      <c r="O1576" s="23">
        <f t="shared" si="286"/>
        <v>16</v>
      </c>
      <c r="P1576" s="23" t="str">
        <f t="shared" si="287"/>
        <v>038150443Principal</v>
      </c>
    </row>
    <row r="1577" spans="1:16" ht="14.45" hidden="1">
      <c r="A1577" s="26" t="s">
        <v>667</v>
      </c>
      <c r="B1577" s="23" t="str">
        <f>IFERROR(VLOOKUP(A1577,hoja!$A$2:$E$970,4,FALSE),0)</f>
        <v>COSTA</v>
      </c>
      <c r="C1577" s="23" t="str">
        <f>IFERROR(VLOOKUP(A1577,hoja!$A$2:$E$1370,5,FALSE),0)</f>
        <v>MONTERÍA</v>
      </c>
      <c r="D1577" s="23" t="str">
        <f>IFERROR(VLOOKUP(A1577,hoja!A:D,3,FALSE),0)</f>
        <v>0381</v>
      </c>
      <c r="E1577" s="23" t="s">
        <v>778</v>
      </c>
      <c r="F1577" s="23" t="str">
        <f>IFERROR(VLOOKUP(E1577,hoja!$A$2:$E$970,4,FALSE),0)</f>
        <v>CENTRO</v>
      </c>
      <c r="G1577" s="23" t="str">
        <f>IFERROR(VLOOKUP(E1577,hoja!$A$2:$E$970,5,FALSE),0)</f>
        <v>ZIPAQUIRÁ</v>
      </c>
      <c r="H1577" s="103" t="str">
        <f>IFERROR(VLOOKUP(E1577,hoja!A:C,3,FALSE),0)</f>
        <v>50686</v>
      </c>
      <c r="I1577" s="24" t="str">
        <f t="shared" si="285"/>
        <v>038150686</v>
      </c>
      <c r="J1577" s="23">
        <v>30.999999999941792</v>
      </c>
      <c r="K1577" s="23">
        <v>873.07799999999997</v>
      </c>
      <c r="L1577" s="23" t="str">
        <f t="shared" ref="L1577:L1578" si="294">IF(B1577=F1577,"REGIONAL","NACIONAL")</f>
        <v>NACIONAL</v>
      </c>
      <c r="M1577" s="23" t="s">
        <v>618</v>
      </c>
      <c r="N1577" s="23" t="str" cm="1">
        <f t="array" ref="N1577">IFERROR(IF(M1577="Principal","LES_ACTIVE",LES_INACTIVE),0)</f>
        <v>LES_ACTIVE</v>
      </c>
      <c r="O1577" s="23">
        <f t="shared" si="286"/>
        <v>8</v>
      </c>
      <c r="P1577" s="23" t="str">
        <f t="shared" si="287"/>
        <v>038150686Principal</v>
      </c>
    </row>
    <row r="1578" spans="1:16" ht="14.45" hidden="1">
      <c r="A1578" s="26" t="s">
        <v>667</v>
      </c>
      <c r="B1578" s="23" t="str">
        <f>IFERROR(VLOOKUP(A1578,hoja!$A$2:$E$970,4,FALSE),0)</f>
        <v>COSTA</v>
      </c>
      <c r="C1578" s="23" t="str">
        <f>IFERROR(VLOOKUP(A1578,hoja!$A$2:$E$1370,5,FALSE),0)</f>
        <v>MONTERÍA</v>
      </c>
      <c r="D1578" s="23" t="str">
        <f>IFERROR(VLOOKUP(A1578,hoja!A:D,3,FALSE),0)</f>
        <v>0381</v>
      </c>
      <c r="E1578" s="23" t="s">
        <v>641</v>
      </c>
      <c r="F1578" s="23" t="str">
        <f>IFERROR(VLOOKUP(E1578,hoja!$A$2:$E$970,4,FALSE),0)</f>
        <v>ANTIOQUIA</v>
      </c>
      <c r="G1578" s="23" t="str">
        <f>IFERROR(VLOOKUP(E1578,hoja!$A$2:$E$970,5,FALSE),0)</f>
        <v>MEDELLÍN</v>
      </c>
      <c r="H1578" s="103" t="str">
        <f>IFERROR(VLOOKUP(E1578,hoja!A:C,3,FALSE),0)</f>
        <v>0079</v>
      </c>
      <c r="I1578" s="24" t="str">
        <f t="shared" si="285"/>
        <v>03810079</v>
      </c>
      <c r="J1578" s="23">
        <v>21.800324074138189</v>
      </c>
      <c r="K1578" s="23">
        <v>401.49349999999998</v>
      </c>
      <c r="L1578" s="23" t="str">
        <f t="shared" si="294"/>
        <v>NACIONAL</v>
      </c>
      <c r="M1578" s="23" t="s">
        <v>618</v>
      </c>
      <c r="N1578" s="23" t="str" cm="1">
        <f t="array" ref="N1578">IFERROR(IF(M1578="Principal","LES_ACTIVE",LES_INACTIVE),0)</f>
        <v>LES_ACTIVE</v>
      </c>
      <c r="O1578" s="23">
        <f t="shared" ref="O1578:O1640" si="295">IF(K1578&lt;=250,25,IF(K1578&lt;=500,16,IF(K1578&lt;=800,12,IF(K1578&lt;=1100,8,IF(K1578&lt;=1400,6,IF(K1578&lt;=1700,5))))))</f>
        <v>16</v>
      </c>
      <c r="P1578" s="23" t="str">
        <f t="shared" si="287"/>
        <v>03810079Principal</v>
      </c>
    </row>
    <row r="1579" spans="1:16" ht="14.45" hidden="1">
      <c r="A1579" s="26" t="s">
        <v>667</v>
      </c>
      <c r="B1579" s="23" t="str">
        <f>IFERROR(VLOOKUP(A1579,hoja!$A$2:$E$970,4,FALSE),0)</f>
        <v>COSTA</v>
      </c>
      <c r="C1579" s="23" t="str">
        <f>IFERROR(VLOOKUP(A1579,hoja!$A$2:$E$1370,5,FALSE),0)</f>
        <v>MONTERÍA</v>
      </c>
      <c r="D1579" s="23" t="str">
        <f>IFERROR(VLOOKUP(A1579,hoja!A:D,3,FALSE),0)</f>
        <v>0381</v>
      </c>
      <c r="E1579" s="23" t="s">
        <v>642</v>
      </c>
      <c r="F1579" s="23" t="str">
        <f>IFERROR(VLOOKUP(E1579,hoja!$A$2:$E$970,4,FALSE),0)</f>
        <v>COSTA</v>
      </c>
      <c r="G1579" s="23" t="str">
        <f>IFERROR(VLOOKUP(E1579,hoja!$A$2:$E$970,5,FALSE),0)</f>
        <v>BARRANQUILLA</v>
      </c>
      <c r="H1579" s="103" t="str">
        <f>IFERROR(VLOOKUP(E1579,hoja!A:C,3,FALSE),0)</f>
        <v>0111</v>
      </c>
      <c r="I1579" s="24" t="str">
        <f t="shared" ref="I1579:I1641" si="296">D1579&amp;H1579</f>
        <v>03810111</v>
      </c>
      <c r="J1579" s="23">
        <v>10.224999999889405</v>
      </c>
      <c r="K1579" s="23">
        <v>334.90050000000002</v>
      </c>
      <c r="L1579" s="23" t="str">
        <f t="shared" si="291"/>
        <v>REGIONAL</v>
      </c>
      <c r="M1579" s="23" t="s">
        <v>618</v>
      </c>
      <c r="N1579" s="23" t="str" cm="1">
        <f t="array" ref="N1579">IFERROR(IF(M1579="Principal","LES_ACTIVE",LES_INACTIVE),0)</f>
        <v>LES_ACTIVE</v>
      </c>
      <c r="O1579" s="23">
        <f t="shared" si="295"/>
        <v>16</v>
      </c>
      <c r="P1579" s="23" t="str">
        <f t="shared" si="287"/>
        <v>03810111Principal</v>
      </c>
    </row>
    <row r="1580" spans="1:16" ht="14.45" hidden="1">
      <c r="A1580" s="26" t="s">
        <v>667</v>
      </c>
      <c r="B1580" s="23" t="str">
        <f>IFERROR(VLOOKUP(A1580,hoja!$A$2:$E$970,4,FALSE),0)</f>
        <v>COSTA</v>
      </c>
      <c r="C1580" s="23" t="str">
        <f>IFERROR(VLOOKUP(A1580,hoja!$A$2:$E$1370,5,FALSE),0)</f>
        <v>MONTERÍA</v>
      </c>
      <c r="D1580" s="23" t="str">
        <f>IFERROR(VLOOKUP(A1580,hoja!A:D,3,FALSE),0)</f>
        <v>0381</v>
      </c>
      <c r="E1580" s="23" t="s">
        <v>672</v>
      </c>
      <c r="F1580" s="23" t="str">
        <f>IFERROR(VLOOKUP(E1580,hoja!$A$2:$E$970,4,FALSE),0)</f>
        <v>ANTIOQUIA</v>
      </c>
      <c r="G1580" s="23" t="str">
        <f>IFERROR(VLOOKUP(E1580,hoja!$A$2:$E$970,5,FALSE),0)</f>
        <v>MEDELLÍN</v>
      </c>
      <c r="H1580" s="103" t="str">
        <f>IFERROR(VLOOKUP(E1580,hoja!A:C,3,FALSE),0)</f>
        <v>0092</v>
      </c>
      <c r="I1580" s="24" t="str">
        <f t="shared" si="296"/>
        <v>03810092</v>
      </c>
      <c r="J1580" s="23">
        <v>21.652222222153796</v>
      </c>
      <c r="K1580" s="23">
        <v>410.81150000000002</v>
      </c>
      <c r="L1580" s="23" t="str">
        <f>IF(B1580=F1580,"REGIONAL","NACIONAL")</f>
        <v>NACIONAL</v>
      </c>
      <c r="M1580" s="23" t="s">
        <v>618</v>
      </c>
      <c r="N1580" s="23" t="str" cm="1">
        <f t="array" ref="N1580">IFERROR(IF(M1580="Principal","LES_ACTIVE",LES_INACTIVE),0)</f>
        <v>LES_ACTIVE</v>
      </c>
      <c r="O1580" s="23">
        <f t="shared" si="295"/>
        <v>16</v>
      </c>
      <c r="P1580" s="23" t="str">
        <f t="shared" ref="P1580:P1642" si="297">D1580&amp;H1580&amp;M1580</f>
        <v>03810092Principal</v>
      </c>
    </row>
    <row r="1581" spans="1:16" ht="14.45" hidden="1">
      <c r="A1581" s="26" t="s">
        <v>667</v>
      </c>
      <c r="B1581" s="23" t="str">
        <f>IFERROR(VLOOKUP(A1581,hoja!$A$2:$E$970,4,FALSE),0)</f>
        <v>COSTA</v>
      </c>
      <c r="C1581" s="23" t="str">
        <f>IFERROR(VLOOKUP(A1581,hoja!$A$2:$E$1370,5,FALSE),0)</f>
        <v>MONTERÍA</v>
      </c>
      <c r="D1581" s="23" t="str">
        <f>IFERROR(VLOOKUP(A1581,hoja!A:D,3,FALSE),0)</f>
        <v>0381</v>
      </c>
      <c r="E1581" s="23" t="s">
        <v>644</v>
      </c>
      <c r="F1581" s="23" t="str">
        <f>IFERROR(VLOOKUP(E1581,hoja!$A$2:$E$970,4,FALSE),0)</f>
        <v>OCCIDENTE</v>
      </c>
      <c r="G1581" s="23" t="str">
        <f>IFERROR(VLOOKUP(E1581,hoja!$A$2:$E$970,5,FALSE),0)</f>
        <v>PEREIRA</v>
      </c>
      <c r="H1581" s="103" t="str">
        <f>IFERROR(VLOOKUP(E1581,hoja!A:C,3,FALSE),0)</f>
        <v>0198</v>
      </c>
      <c r="I1581" s="24" t="str">
        <f t="shared" si="296"/>
        <v>03810198</v>
      </c>
      <c r="J1581" s="23">
        <v>39.286388889042428</v>
      </c>
      <c r="K1581" s="23">
        <v>636</v>
      </c>
      <c r="L1581" s="23" t="str">
        <f t="shared" ref="L1581:L1584" si="298">IF(B1581=F1581,"REGIONAL","NACIONAL")</f>
        <v>NACIONAL</v>
      </c>
      <c r="M1581" s="23" t="s">
        <v>618</v>
      </c>
      <c r="N1581" s="23" t="str" cm="1">
        <f t="array" ref="N1581">IFERROR(IF(M1581="Principal","LES_ACTIVE",LES_INACTIVE),0)</f>
        <v>LES_ACTIVE</v>
      </c>
      <c r="O1581" s="23">
        <f t="shared" si="295"/>
        <v>12</v>
      </c>
      <c r="P1581" s="23" t="str">
        <f t="shared" si="297"/>
        <v>03810198Principal</v>
      </c>
    </row>
    <row r="1582" spans="1:16" ht="14.45" hidden="1">
      <c r="A1582" s="26" t="s">
        <v>667</v>
      </c>
      <c r="B1582" s="23" t="str">
        <f>IFERROR(VLOOKUP(A1582,hoja!$A$2:$E$970,4,FALSE),0)</f>
        <v>COSTA</v>
      </c>
      <c r="C1582" s="23" t="str">
        <f>IFERROR(VLOOKUP(A1582,hoja!$A$2:$E$1370,5,FALSE),0)</f>
        <v>MONTERÍA</v>
      </c>
      <c r="D1582" s="23" t="str">
        <f>IFERROR(VLOOKUP(A1582,hoja!A:D,3,FALSE),0)</f>
        <v>0381</v>
      </c>
      <c r="E1582" s="23" t="s">
        <v>675</v>
      </c>
      <c r="F1582" s="23" t="str">
        <f>IFERROR(VLOOKUP(E1582,hoja!$A$2:$E$970,4,FALSE),0)</f>
        <v>COSTA</v>
      </c>
      <c r="G1582" s="23" t="str">
        <f>IFERROR(VLOOKUP(E1582,hoja!$A$2:$E$970,5,FALSE),0)</f>
        <v>CARTAGENA</v>
      </c>
      <c r="H1582" s="103">
        <f>IFERROR(VLOOKUP(E1582,hoja!A:C,3,FALSE),0)</f>
        <v>3002</v>
      </c>
      <c r="I1582" s="24" t="str">
        <f t="shared" si="296"/>
        <v>03813002</v>
      </c>
      <c r="J1582" s="23">
        <v>14.991666666552192</v>
      </c>
      <c r="K1582" s="23">
        <v>310.70049999999998</v>
      </c>
      <c r="L1582" s="23" t="str">
        <f t="shared" si="298"/>
        <v>REGIONAL</v>
      </c>
      <c r="M1582" s="23" t="s">
        <v>618</v>
      </c>
      <c r="N1582" s="23" t="str" cm="1">
        <f t="array" ref="N1582">IFERROR(IF(M1582="Principal","LES_ACTIVE",LES_INACTIVE),0)</f>
        <v>LES_ACTIVE</v>
      </c>
      <c r="O1582" s="23">
        <f t="shared" si="295"/>
        <v>16</v>
      </c>
      <c r="P1582" s="23" t="str">
        <f t="shared" si="297"/>
        <v>03813002Principal</v>
      </c>
    </row>
    <row r="1583" spans="1:16" ht="14.45" hidden="1">
      <c r="A1583" s="26" t="s">
        <v>667</v>
      </c>
      <c r="B1583" s="23" t="str">
        <f>IFERROR(VLOOKUP(A1583,hoja!$A$2:$E$970,4,FALSE),0)</f>
        <v>COSTA</v>
      </c>
      <c r="C1583" s="23" t="str">
        <f>IFERROR(VLOOKUP(A1583,hoja!$A$2:$E$1370,5,FALSE),0)</f>
        <v>MONTERÍA</v>
      </c>
      <c r="D1583" s="23" t="str">
        <f>IFERROR(VLOOKUP(A1583,hoja!A:D,3,FALSE),0)</f>
        <v>0381</v>
      </c>
      <c r="E1583" s="23" t="s">
        <v>772</v>
      </c>
      <c r="F1583" s="23" t="str">
        <f>IFERROR(VLOOKUP(E1583,hoja!$A$2:$E$970,4,FALSE),0)</f>
        <v>OCCIDENTE</v>
      </c>
      <c r="G1583" s="23" t="str">
        <f>IFERROR(VLOOKUP(E1583,hoja!$A$2:$E$970,5,FALSE),0)</f>
        <v>CHINÚ</v>
      </c>
      <c r="H1583" s="103" t="str">
        <f>IFERROR(VLOOKUP(E1583,hoja!A:C,3,FALSE),0)</f>
        <v>60066</v>
      </c>
      <c r="I1583" s="24" t="str">
        <f t="shared" si="296"/>
        <v>038160066</v>
      </c>
      <c r="J1583" s="23">
        <v>2.2000000000116415</v>
      </c>
      <c r="K1583" s="23">
        <v>92.21</v>
      </c>
      <c r="L1583" s="23" t="str">
        <f t="shared" si="298"/>
        <v>NACIONAL</v>
      </c>
      <c r="M1583" s="23" t="s">
        <v>618</v>
      </c>
      <c r="N1583" s="23" t="str" cm="1">
        <f t="array" ref="N1583">IFERROR(IF(M1583="Principal","LES_ACTIVE",LES_INACTIVE),0)</f>
        <v>LES_ACTIVE</v>
      </c>
      <c r="O1583" s="23">
        <f t="shared" si="295"/>
        <v>25</v>
      </c>
      <c r="P1583" s="23" t="str">
        <f t="shared" si="297"/>
        <v>038160066Principal</v>
      </c>
    </row>
    <row r="1584" spans="1:16" ht="14.45" hidden="1">
      <c r="A1584" s="26" t="s">
        <v>667</v>
      </c>
      <c r="B1584" s="23" t="str">
        <f>IFERROR(VLOOKUP(A1584,hoja!$A$2:$E$970,4,FALSE),0)</f>
        <v>COSTA</v>
      </c>
      <c r="C1584" s="23" t="str">
        <f>IFERROR(VLOOKUP(A1584,hoja!$A$2:$E$1370,5,FALSE),0)</f>
        <v>MONTERÍA</v>
      </c>
      <c r="D1584" s="23" t="str">
        <f>IFERROR(VLOOKUP(A1584,hoja!A:D,3,FALSE),0)</f>
        <v>0381</v>
      </c>
      <c r="E1584" s="23" t="s">
        <v>857</v>
      </c>
      <c r="F1584" s="23" t="str">
        <f>IFERROR(VLOOKUP(E1584,hoja!$A$2:$E$970,4,FALSE),0)</f>
        <v>COSTA</v>
      </c>
      <c r="G1584" s="23" t="str">
        <f>IFERROR(VLOOKUP(E1584,hoja!$A$2:$E$970,5,FALSE),0)</f>
        <v>SAHAGÚN</v>
      </c>
      <c r="H1584" s="103" t="str">
        <f>IFERROR(VLOOKUP(E1584,hoja!A:C,3,FALSE),0)</f>
        <v>60074</v>
      </c>
      <c r="I1584" s="24" t="str">
        <f t="shared" si="296"/>
        <v>038160074</v>
      </c>
      <c r="J1584" s="23">
        <v>1.2000000000698492</v>
      </c>
      <c r="K1584" s="23">
        <v>92.174999999999997</v>
      </c>
      <c r="L1584" s="23" t="str">
        <f t="shared" si="298"/>
        <v>REGIONAL</v>
      </c>
      <c r="M1584" s="23" t="s">
        <v>618</v>
      </c>
      <c r="N1584" s="23" t="str" cm="1">
        <f t="array" ref="N1584">IFERROR(IF(M1584="Principal","LES_ACTIVE",LES_INACTIVE),0)</f>
        <v>LES_ACTIVE</v>
      </c>
      <c r="O1584" s="23">
        <f t="shared" si="295"/>
        <v>25</v>
      </c>
      <c r="P1584" s="23" t="str">
        <f t="shared" si="297"/>
        <v>038160074Principal</v>
      </c>
    </row>
    <row r="1585" spans="1:16" ht="14.45" hidden="1">
      <c r="A1585" s="26" t="s">
        <v>667</v>
      </c>
      <c r="B1585" s="23" t="str">
        <f>IFERROR(VLOOKUP(A1585,hoja!$A$2:$E$970,4,FALSE),0)</f>
        <v>COSTA</v>
      </c>
      <c r="C1585" s="23" t="str">
        <f>IFERROR(VLOOKUP(A1585,hoja!$A$2:$E$1370,5,FALSE),0)</f>
        <v>MONTERÍA</v>
      </c>
      <c r="D1585" s="23" t="str">
        <f>IFERROR(VLOOKUP(A1585,hoja!A:D,3,FALSE),0)</f>
        <v>0381</v>
      </c>
      <c r="E1585" s="23" t="s">
        <v>774</v>
      </c>
      <c r="F1585" s="23" t="str">
        <f>IFERROR(VLOOKUP(E1585,hoja!$A$2:$E$970,4,FALSE),0)</f>
        <v>COSTA</v>
      </c>
      <c r="G1585" s="23" t="str">
        <f>IFERROR(VLOOKUP(E1585,hoja!$A$2:$E$970,5,FALSE),0)</f>
        <v>SAMPUES</v>
      </c>
      <c r="H1585" s="103" t="str">
        <f>IFERROR(VLOOKUP(E1585,hoja!A:C,3,FALSE),0)</f>
        <v>60082</v>
      </c>
      <c r="I1585" s="24" t="str">
        <f t="shared" si="296"/>
        <v>038160082</v>
      </c>
      <c r="J1585" s="23">
        <v>1.9500000000698492</v>
      </c>
      <c r="K1585" s="23">
        <v>100.58499999999999</v>
      </c>
      <c r="L1585" s="23" t="str">
        <f t="shared" si="291"/>
        <v>REGIONAL</v>
      </c>
      <c r="M1585" s="23" t="s">
        <v>618</v>
      </c>
      <c r="N1585" s="23" t="str" cm="1">
        <f t="array" ref="N1585">IFERROR(IF(M1585="Principal","LES_ACTIVE",LES_INACTIVE),0)</f>
        <v>LES_ACTIVE</v>
      </c>
      <c r="O1585" s="23">
        <f t="shared" si="295"/>
        <v>25</v>
      </c>
      <c r="P1585" s="23" t="str">
        <f t="shared" si="297"/>
        <v>038160082Principal</v>
      </c>
    </row>
    <row r="1586" spans="1:16" ht="14.45" hidden="1">
      <c r="A1586" s="26" t="s">
        <v>679</v>
      </c>
      <c r="B1586" s="23" t="str">
        <f>IFERROR(VLOOKUP(A1586,hoja!$A$2:$E$970,4,FALSE),0)</f>
        <v>CENTRO</v>
      </c>
      <c r="C1586" s="23" t="str">
        <f>IFERROR(VLOOKUP(A1586,hoja!$A$2:$E$1370,5,FALSE),0)</f>
        <v>NEIVA</v>
      </c>
      <c r="D1586" s="23" t="str">
        <f>IFERROR(VLOOKUP(A1586,hoja!A:D,3,FALSE),0)</f>
        <v>0385</v>
      </c>
      <c r="E1586" s="23" t="s">
        <v>650</v>
      </c>
      <c r="F1586" s="23" t="str">
        <f>IFERROR(VLOOKUP(E1586,hoja!$A$2:$E$970,4,FALSE),0)</f>
        <v>OCCIDENTE</v>
      </c>
      <c r="G1586" s="23" t="str">
        <f>IFERROR(VLOOKUP(E1586,hoja!$A$2:$E$970,5,FALSE),0)</f>
        <v>CALOTO</v>
      </c>
      <c r="H1586" s="103" t="str">
        <f>IFERROR(VLOOKUP(E1586,hoja!A:C,3,FALSE),0)</f>
        <v>0445</v>
      </c>
      <c r="I1586" s="24" t="str">
        <f t="shared" si="296"/>
        <v>03850445</v>
      </c>
      <c r="J1586" s="23">
        <v>22.983333333337214</v>
      </c>
      <c r="K1586" s="23">
        <v>483</v>
      </c>
      <c r="L1586" s="23" t="str">
        <f>IF(B1586=F1586,"REGIONAL","NACIONAL")</f>
        <v>NACIONAL</v>
      </c>
      <c r="M1586" s="23" t="s">
        <v>618</v>
      </c>
      <c r="N1586" s="23" t="str" cm="1">
        <f t="array" ref="N1586">IFERROR(IF(M1586="Principal","LES_ACTIVE",LES_INACTIVE),0)</f>
        <v>LES_ACTIVE</v>
      </c>
      <c r="O1586" s="23">
        <f t="shared" si="295"/>
        <v>16</v>
      </c>
      <c r="P1586" s="23" t="str">
        <f t="shared" si="297"/>
        <v>03850445Principal</v>
      </c>
    </row>
    <row r="1587" spans="1:16" ht="14.45" hidden="1">
      <c r="A1587" s="26" t="s">
        <v>679</v>
      </c>
      <c r="B1587" s="23" t="str">
        <f>IFERROR(VLOOKUP(A1587,hoja!$A$2:$E$970,4,FALSE),0)</f>
        <v>CENTRO</v>
      </c>
      <c r="C1587" s="23" t="str">
        <f>IFERROR(VLOOKUP(A1587,hoja!$A$2:$E$1370,5,FALSE),0)</f>
        <v>NEIVA</v>
      </c>
      <c r="D1587" s="23" t="str">
        <f>IFERROR(VLOOKUP(A1587,hoja!A:D,3,FALSE),0)</f>
        <v>0385</v>
      </c>
      <c r="E1587" s="23" t="s">
        <v>650</v>
      </c>
      <c r="F1587" s="23" t="str">
        <f>IFERROR(VLOOKUP(E1587,hoja!$A$2:$E$970,4,FALSE),0)</f>
        <v>OCCIDENTE</v>
      </c>
      <c r="G1587" s="23" t="str">
        <f>IFERROR(VLOOKUP(E1587,hoja!$A$2:$E$970,5,FALSE),0)</f>
        <v>CALOTO</v>
      </c>
      <c r="H1587" s="103" t="str">
        <f>IFERROR(VLOOKUP(E1587,hoja!A:C,3,FALSE),0)</f>
        <v>0445</v>
      </c>
      <c r="I1587" s="24" t="str">
        <f t="shared" si="296"/>
        <v>03850445</v>
      </c>
      <c r="K1587" s="23">
        <v>593</v>
      </c>
      <c r="L1587" s="23" t="str">
        <f t="shared" ref="L1587:L1590" si="299">IF(B1587=F1587,"REGIONAL","NACIONAL")</f>
        <v>NACIONAL</v>
      </c>
      <c r="M1587" s="23" t="s">
        <v>697</v>
      </c>
      <c r="N1587" s="23" t="s">
        <v>622</v>
      </c>
      <c r="O1587" s="23">
        <f t="shared" si="295"/>
        <v>12</v>
      </c>
      <c r="P1587" s="23" t="str">
        <f t="shared" si="297"/>
        <v>03850445Pereira</v>
      </c>
    </row>
    <row r="1588" spans="1:16" ht="14.45" hidden="1">
      <c r="A1588" s="26" t="s">
        <v>679</v>
      </c>
      <c r="B1588" s="23" t="str">
        <f>IFERROR(VLOOKUP(A1588,hoja!$A$2:$E$970,4,FALSE),0)</f>
        <v>CENTRO</v>
      </c>
      <c r="C1588" s="23" t="str">
        <f>IFERROR(VLOOKUP(A1588,hoja!$A$2:$E$1370,5,FALSE),0)</f>
        <v>NEIVA</v>
      </c>
      <c r="D1588" s="23" t="str">
        <f>IFERROR(VLOOKUP(A1588,hoja!A:D,3,FALSE),0)</f>
        <v>0385</v>
      </c>
      <c r="E1588" s="23" t="s">
        <v>659</v>
      </c>
      <c r="F1588" s="23" t="str">
        <f>IFERROR(VLOOKUP(E1588,hoja!$A$2:$E$970,4,FALSE),0)</f>
        <v>OCCIDENTE</v>
      </c>
      <c r="G1588" s="23" t="str">
        <f>IFERROR(VLOOKUP(E1588,hoja!$A$2:$E$970,5,FALSE),0)</f>
        <v>ARMENIA</v>
      </c>
      <c r="H1588" s="103" t="str">
        <f>IFERROR(VLOOKUP(E1588,hoja!A:C,3,FALSE),0)</f>
        <v>0142</v>
      </c>
      <c r="I1588" s="24" t="str">
        <f t="shared" si="296"/>
        <v>03850142</v>
      </c>
      <c r="J1588" s="23">
        <v>25.533333333267365</v>
      </c>
      <c r="K1588" s="23">
        <v>317.92399999999998</v>
      </c>
      <c r="L1588" s="23" t="str">
        <f t="shared" si="299"/>
        <v>NACIONAL</v>
      </c>
      <c r="M1588" s="23" t="s">
        <v>618</v>
      </c>
      <c r="N1588" s="23" t="str" cm="1">
        <f t="array" ref="N1588">IFERROR(IF(M1588="Principal","LES_ACTIVE",LES_INACTIVE),0)</f>
        <v>LES_ACTIVE</v>
      </c>
      <c r="O1588" s="23">
        <f t="shared" si="295"/>
        <v>16</v>
      </c>
      <c r="P1588" s="23" t="str">
        <f t="shared" si="297"/>
        <v>03850142Principal</v>
      </c>
    </row>
    <row r="1589" spans="1:16" ht="14.45" hidden="1">
      <c r="A1589" s="26" t="s">
        <v>679</v>
      </c>
      <c r="B1589" s="23" t="str">
        <f>IFERROR(VLOOKUP(A1589,hoja!$A$2:$E$970,4,FALSE),0)</f>
        <v>CENTRO</v>
      </c>
      <c r="C1589" s="23" t="str">
        <f>IFERROR(VLOOKUP(A1589,hoja!$A$2:$E$1370,5,FALSE),0)</f>
        <v>NEIVA</v>
      </c>
      <c r="D1589" s="23" t="str">
        <f>IFERROR(VLOOKUP(A1589,hoja!A:D,3,FALSE),0)</f>
        <v>0385</v>
      </c>
      <c r="E1589" s="23" t="s">
        <v>694</v>
      </c>
      <c r="F1589" s="23" t="str">
        <f>IFERROR(VLOOKUP(E1589,hoja!$A$2:$E$970,4,FALSE),0)</f>
        <v>OCCIDENTE</v>
      </c>
      <c r="G1589" s="23" t="str">
        <f>IFERROR(VLOOKUP(E1589,hoja!$A$2:$E$970,5,FALSE),0)</f>
        <v>BUENAVENTURA</v>
      </c>
      <c r="H1589" s="103" t="str">
        <f>IFERROR(VLOOKUP(E1589,hoja!A:C,3,FALSE),0)</f>
        <v>0131</v>
      </c>
      <c r="I1589" s="24" t="str">
        <f t="shared" si="296"/>
        <v>03850131</v>
      </c>
      <c r="J1589" s="23">
        <v>65.966666666558012</v>
      </c>
      <c r="K1589" s="23">
        <v>513</v>
      </c>
      <c r="L1589" s="23" t="str">
        <f t="shared" si="299"/>
        <v>NACIONAL</v>
      </c>
      <c r="M1589" s="23" t="s">
        <v>618</v>
      </c>
      <c r="N1589" s="23" t="str" cm="1">
        <f t="array" ref="N1589">IFERROR(IF(M1589="Principal","LES_ACTIVE",LES_INACTIVE),0)</f>
        <v>LES_ACTIVE</v>
      </c>
      <c r="O1589" s="23">
        <f t="shared" si="295"/>
        <v>12</v>
      </c>
      <c r="P1589" s="23" t="str">
        <f t="shared" si="297"/>
        <v>03850131Principal</v>
      </c>
    </row>
    <row r="1590" spans="1:16" ht="14.45" hidden="1">
      <c r="A1590" s="26" t="s">
        <v>679</v>
      </c>
      <c r="B1590" s="23" t="str">
        <f>IFERROR(VLOOKUP(A1590,hoja!$A$2:$E$970,4,FALSE),0)</f>
        <v>CENTRO</v>
      </c>
      <c r="C1590" s="23" t="str">
        <f>IFERROR(VLOOKUP(A1590,hoja!$A$2:$E$1370,5,FALSE),0)</f>
        <v>NEIVA</v>
      </c>
      <c r="D1590" s="23" t="str">
        <f>IFERROR(VLOOKUP(A1590,hoja!A:D,3,FALSE),0)</f>
        <v>0385</v>
      </c>
      <c r="E1590" s="23" t="s">
        <v>683</v>
      </c>
      <c r="F1590" s="23" t="str">
        <f>IFERROR(VLOOKUP(E1590,hoja!$A$2:$E$970,4,FALSE),0)</f>
        <v>OCCIDENTE</v>
      </c>
      <c r="G1590" s="23" t="str">
        <f>IFERROR(VLOOKUP(E1590,hoja!$A$2:$E$970,5,FALSE),0)</f>
        <v>BUGA</v>
      </c>
      <c r="H1590" s="103" t="str">
        <f>IFERROR(VLOOKUP(E1590,hoja!A:C,3,FALSE),0)</f>
        <v>0411</v>
      </c>
      <c r="I1590" s="24" t="str">
        <f t="shared" si="296"/>
        <v>03850411</v>
      </c>
      <c r="J1590" s="23">
        <v>21.916666666686069</v>
      </c>
      <c r="K1590" s="23">
        <v>404.81599999999997</v>
      </c>
      <c r="L1590" s="23" t="str">
        <f t="shared" si="299"/>
        <v>NACIONAL</v>
      </c>
      <c r="M1590" s="23" t="s">
        <v>618</v>
      </c>
      <c r="N1590" s="23" t="str" cm="1">
        <f t="array" ref="N1590">IFERROR(IF(M1590="Principal","LES_ACTIVE",LES_INACTIVE),0)</f>
        <v>LES_ACTIVE</v>
      </c>
      <c r="O1590" s="23">
        <f t="shared" si="295"/>
        <v>16</v>
      </c>
      <c r="P1590" s="23" t="str">
        <f t="shared" si="297"/>
        <v>03850411Principal</v>
      </c>
    </row>
    <row r="1591" spans="1:16" ht="14.45" hidden="1">
      <c r="A1591" s="26" t="s">
        <v>679</v>
      </c>
      <c r="B1591" s="23" t="str">
        <f>IFERROR(VLOOKUP(A1591,hoja!$A$2:$E$970,4,FALSE),0)</f>
        <v>CENTRO</v>
      </c>
      <c r="C1591" s="23" t="str">
        <f>IFERROR(VLOOKUP(A1591,hoja!$A$2:$E$1370,5,FALSE),0)</f>
        <v>NEIVA</v>
      </c>
      <c r="D1591" s="23" t="str">
        <f>IFERROR(VLOOKUP(A1591,hoja!A:D,3,FALSE),0)</f>
        <v>0385</v>
      </c>
      <c r="E1591" s="23" t="s">
        <v>660</v>
      </c>
      <c r="F1591" s="23" t="str">
        <f>IFERROR(VLOOKUP(E1591,hoja!$A$2:$E$970,4,FALSE),0)</f>
        <v>CENTRO</v>
      </c>
      <c r="G1591" s="23" t="str">
        <f>IFERROR(VLOOKUP(E1591,hoja!$A$2:$E$970,5,FALSE),0)</f>
        <v>BOGOTÁ</v>
      </c>
      <c r="H1591" s="103" t="str">
        <f>IFERROR(VLOOKUP(E1591,hoja!A:C,3,FALSE),0)</f>
        <v>0035</v>
      </c>
      <c r="I1591" s="24" t="str">
        <f t="shared" si="296"/>
        <v>03850035</v>
      </c>
      <c r="J1591" s="23">
        <v>9.111527777829906</v>
      </c>
      <c r="K1591" s="23">
        <v>323.35500000000002</v>
      </c>
      <c r="L1591" s="23" t="str">
        <f t="shared" si="291"/>
        <v>REGIONAL</v>
      </c>
      <c r="M1591" s="23" t="s">
        <v>618</v>
      </c>
      <c r="N1591" s="23" t="str" cm="1">
        <f t="array" ref="N1591">IFERROR(IF(M1591="Principal","LES_ACTIVE",LES_INACTIVE),0)</f>
        <v>LES_ACTIVE</v>
      </c>
      <c r="O1591" s="23">
        <f t="shared" si="295"/>
        <v>16</v>
      </c>
      <c r="P1591" s="23" t="str">
        <f t="shared" si="297"/>
        <v>03850035Principal</v>
      </c>
    </row>
    <row r="1592" spans="1:16" ht="14.45" hidden="1">
      <c r="A1592" s="26" t="s">
        <v>679</v>
      </c>
      <c r="B1592" s="23" t="str">
        <f>IFERROR(VLOOKUP(A1592,hoja!$A$2:$E$970,4,FALSE),0)</f>
        <v>CENTRO</v>
      </c>
      <c r="C1592" s="23" t="str">
        <f>IFERROR(VLOOKUP(A1592,hoja!$A$2:$E$1370,5,FALSE),0)</f>
        <v>NEIVA</v>
      </c>
      <c r="D1592" s="23" t="str">
        <f>IFERROR(VLOOKUP(A1592,hoja!A:D,3,FALSE),0)</f>
        <v>0385</v>
      </c>
      <c r="E1592" s="23" t="s">
        <v>702</v>
      </c>
      <c r="F1592" s="23" t="str">
        <f>IFERROR(VLOOKUP(E1592,hoja!$A$2:$E$970,4,FALSE),0)</f>
        <v>CENTRO</v>
      </c>
      <c r="G1592" s="23" t="str">
        <f>IFERROR(VLOOKUP(E1592,hoja!$A$2:$E$970,5,FALSE),0)</f>
        <v>FLORENCIA</v>
      </c>
      <c r="H1592" s="103" t="str">
        <f>IFERROR(VLOOKUP(E1592,hoja!A:C,3,FALSE),0)</f>
        <v>0388</v>
      </c>
      <c r="I1592" s="24" t="str">
        <f t="shared" si="296"/>
        <v>03850388</v>
      </c>
      <c r="J1592" s="23">
        <v>7.03333333338378</v>
      </c>
      <c r="K1592" s="23">
        <v>235.21199999999999</v>
      </c>
      <c r="L1592" s="23" t="str">
        <f t="shared" si="291"/>
        <v>REGIONAL</v>
      </c>
      <c r="M1592" s="23" t="s">
        <v>618</v>
      </c>
      <c r="N1592" s="23" t="str" cm="1">
        <f t="array" ref="N1592">IFERROR(IF(M1592="Principal","LES_ACTIVE",LES_INACTIVE),0)</f>
        <v>LES_ACTIVE</v>
      </c>
      <c r="O1592" s="23">
        <f t="shared" si="295"/>
        <v>25</v>
      </c>
      <c r="P1592" s="23" t="str">
        <f t="shared" si="297"/>
        <v>03850388Principal</v>
      </c>
    </row>
    <row r="1593" spans="1:16" ht="14.45" hidden="1">
      <c r="A1593" s="26" t="s">
        <v>679</v>
      </c>
      <c r="B1593" s="23" t="str">
        <f>IFERROR(VLOOKUP(A1593,hoja!$A$2:$E$970,4,FALSE),0)</f>
        <v>CENTRO</v>
      </c>
      <c r="C1593" s="23" t="str">
        <f>IFERROR(VLOOKUP(A1593,hoja!$A$2:$E$1370,5,FALSE),0)</f>
        <v>NEIVA</v>
      </c>
      <c r="D1593" s="23" t="str">
        <f>IFERROR(VLOOKUP(A1593,hoja!A:D,3,FALSE),0)</f>
        <v>0385</v>
      </c>
      <c r="E1593" s="23" t="s">
        <v>704</v>
      </c>
      <c r="F1593" s="23" t="str">
        <f>IFERROR(VLOOKUP(E1593,hoja!$A$2:$E$970,4,FALSE),0)</f>
        <v>CENTRO</v>
      </c>
      <c r="G1593" s="23" t="str">
        <f>IFERROR(VLOOKUP(E1593,hoja!$A$2:$E$970,5,FALSE),0)</f>
        <v>GARZÓN</v>
      </c>
      <c r="H1593" s="103" t="str">
        <f>IFERROR(VLOOKUP(E1593,hoja!A:C,3,FALSE),0)</f>
        <v>0387</v>
      </c>
      <c r="I1593" s="24" t="str">
        <f t="shared" si="296"/>
        <v>03850387</v>
      </c>
      <c r="J1593" s="23">
        <v>3.46666666661622</v>
      </c>
      <c r="K1593" s="23">
        <v>113.47499999999999</v>
      </c>
      <c r="L1593" s="23" t="str">
        <f t="shared" si="291"/>
        <v>REGIONAL</v>
      </c>
      <c r="M1593" s="23" t="s">
        <v>618</v>
      </c>
      <c r="N1593" s="23" t="str" cm="1">
        <f t="array" ref="N1593">IFERROR(IF(M1593="Principal","LES_ACTIVE",LES_INACTIVE),0)</f>
        <v>LES_ACTIVE</v>
      </c>
      <c r="O1593" s="23">
        <f t="shared" si="295"/>
        <v>25</v>
      </c>
      <c r="P1593" s="23" t="str">
        <f t="shared" si="297"/>
        <v>03850387Principal</v>
      </c>
    </row>
    <row r="1594" spans="1:16" ht="14.45" hidden="1">
      <c r="A1594" s="26" t="s">
        <v>679</v>
      </c>
      <c r="B1594" s="23" t="str">
        <f>IFERROR(VLOOKUP(A1594,hoja!$A$2:$E$970,4,FALSE),0)</f>
        <v>CENTRO</v>
      </c>
      <c r="C1594" s="23" t="str">
        <f>IFERROR(VLOOKUP(A1594,hoja!$A$2:$E$1370,5,FALSE),0)</f>
        <v>NEIVA</v>
      </c>
      <c r="D1594" s="23" t="str">
        <f>IFERROR(VLOOKUP(A1594,hoja!A:D,3,FALSE),0)</f>
        <v>0385</v>
      </c>
      <c r="E1594" s="23" t="s">
        <v>655</v>
      </c>
      <c r="F1594" s="23" t="str">
        <f>IFERROR(VLOOKUP(E1594,hoja!$A$2:$E$970,4,FALSE),0)</f>
        <v>ANTIOQUIA</v>
      </c>
      <c r="G1594" s="23" t="str">
        <f>IFERROR(VLOOKUP(E1594,hoja!$A$2:$E$970,5,FALSE),0)</f>
        <v>MEDELLÍN</v>
      </c>
      <c r="H1594" s="103" t="str">
        <f>IFERROR(VLOOKUP(E1594,hoja!A:C,3,FALSE),0)</f>
        <v>0292</v>
      </c>
      <c r="I1594" s="24" t="str">
        <f t="shared" si="296"/>
        <v>03850292</v>
      </c>
      <c r="K1594" s="23">
        <v>583</v>
      </c>
      <c r="L1594" s="23" t="str">
        <f>IF(B1594=F1594,"REGIONAL","NACIONAL")</f>
        <v>NACIONAL</v>
      </c>
      <c r="M1594" s="23" t="s">
        <v>618</v>
      </c>
      <c r="N1594" s="23" t="str" cm="1">
        <f t="array" ref="N1594">IFERROR(IF(M1594="Principal","LES_ACTIVE",LES_INACTIVE),0)</f>
        <v>LES_ACTIVE</v>
      </c>
      <c r="O1594" s="23">
        <f t="shared" si="295"/>
        <v>12</v>
      </c>
      <c r="P1594" s="23" t="str">
        <f t="shared" si="297"/>
        <v>03850292Principal</v>
      </c>
    </row>
    <row r="1595" spans="1:16" ht="14.45" hidden="1">
      <c r="A1595" s="26" t="s">
        <v>679</v>
      </c>
      <c r="B1595" s="23" t="str">
        <f>IFERROR(VLOOKUP(A1595,hoja!$A$2:$E$970,4,FALSE),0)</f>
        <v>CENTRO</v>
      </c>
      <c r="C1595" s="23" t="str">
        <f>IFERROR(VLOOKUP(A1595,hoja!$A$2:$E$1370,5,FALSE),0)</f>
        <v>NEIVA</v>
      </c>
      <c r="D1595" s="23" t="str">
        <f>IFERROR(VLOOKUP(A1595,hoja!A:D,3,FALSE),0)</f>
        <v>0385</v>
      </c>
      <c r="E1595" s="23" t="s">
        <v>709</v>
      </c>
      <c r="F1595" s="23" t="str">
        <f>IFERROR(VLOOKUP(E1595,hoja!$A$2:$E$970,4,FALSE),0)</f>
        <v>CENTRO</v>
      </c>
      <c r="G1595" s="23" t="str">
        <f>IFERROR(VLOOKUP(E1595,hoja!$A$2:$E$970,5,FALSE),0)</f>
        <v>LA DORADA</v>
      </c>
      <c r="H1595" s="103" t="str">
        <f>IFERROR(VLOOKUP(E1595,hoja!A:C,3,FALSE),0)</f>
        <v>0391</v>
      </c>
      <c r="I1595" s="24" t="str">
        <f t="shared" si="296"/>
        <v>03850391</v>
      </c>
      <c r="J1595" s="23">
        <v>17.583333333372138</v>
      </c>
      <c r="K1595" s="23">
        <v>353.548</v>
      </c>
      <c r="L1595" s="23" t="str">
        <f t="shared" si="291"/>
        <v>REGIONAL</v>
      </c>
      <c r="M1595" s="23" t="s">
        <v>618</v>
      </c>
      <c r="N1595" s="23" t="str" cm="1">
        <f t="array" ref="N1595">IFERROR(IF(M1595="Principal","LES_ACTIVE",LES_INACTIVE),0)</f>
        <v>LES_ACTIVE</v>
      </c>
      <c r="O1595" s="23">
        <f t="shared" si="295"/>
        <v>16</v>
      </c>
      <c r="P1595" s="23" t="str">
        <f t="shared" si="297"/>
        <v>03850391Principal</v>
      </c>
    </row>
    <row r="1596" spans="1:16" ht="14.45" hidden="1">
      <c r="A1596" s="26" t="s">
        <v>679</v>
      </c>
      <c r="B1596" s="23" t="str">
        <f>IFERROR(VLOOKUP(A1596,hoja!$A$2:$E$970,4,FALSE),0)</f>
        <v>CENTRO</v>
      </c>
      <c r="C1596" s="23" t="str">
        <f>IFERROR(VLOOKUP(A1596,hoja!$A$2:$E$1370,5,FALSE),0)</f>
        <v>NEIVA</v>
      </c>
      <c r="D1596" s="23" t="str">
        <f>IFERROR(VLOOKUP(A1596,hoja!A:D,3,FALSE),0)</f>
        <v>0385</v>
      </c>
      <c r="E1596" s="23" t="s">
        <v>710</v>
      </c>
      <c r="F1596" s="23" t="str">
        <f>IFERROR(VLOOKUP(E1596,hoja!$A$2:$E$970,4,FALSE),0)</f>
        <v>CENTRO</v>
      </c>
      <c r="G1596" s="23" t="str">
        <f>IFERROR(VLOOKUP(E1596,hoja!$A$2:$E$970,5,FALSE),0)</f>
        <v>LA MESA</v>
      </c>
      <c r="H1596" s="103" t="str">
        <f>IFERROR(VLOOKUP(E1596,hoja!A:C,3,FALSE),0)</f>
        <v>0024</v>
      </c>
      <c r="I1596" s="24" t="str">
        <f t="shared" si="296"/>
        <v>03850024</v>
      </c>
      <c r="J1596" s="23">
        <v>6.3947222222923301</v>
      </c>
      <c r="K1596" s="23">
        <v>251</v>
      </c>
      <c r="L1596" s="23" t="str">
        <f t="shared" si="291"/>
        <v>REGIONAL</v>
      </c>
      <c r="M1596" s="23" t="s">
        <v>618</v>
      </c>
      <c r="N1596" s="23" t="str" cm="1">
        <f t="array" ref="N1596">IFERROR(IF(M1596="Principal","LES_ACTIVE",LES_INACTIVE),0)</f>
        <v>LES_ACTIVE</v>
      </c>
      <c r="O1596" s="23">
        <f t="shared" si="295"/>
        <v>16</v>
      </c>
      <c r="P1596" s="23" t="str">
        <f t="shared" si="297"/>
        <v>03850024Principal</v>
      </c>
    </row>
    <row r="1597" spans="1:16" ht="14.45" hidden="1">
      <c r="A1597" s="26" t="s">
        <v>679</v>
      </c>
      <c r="B1597" s="23" t="str">
        <f>IFERROR(VLOOKUP(A1597,hoja!$A$2:$E$970,4,FALSE),0)</f>
        <v>CENTRO</v>
      </c>
      <c r="C1597" s="23" t="str">
        <f>IFERROR(VLOOKUP(A1597,hoja!$A$2:$E$1370,5,FALSE),0)</f>
        <v>NEIVA</v>
      </c>
      <c r="D1597" s="23" t="str">
        <f>IFERROR(VLOOKUP(A1597,hoja!A:D,3,FALSE),0)</f>
        <v>0385</v>
      </c>
      <c r="E1597" s="23" t="s">
        <v>663</v>
      </c>
      <c r="F1597" s="23" t="str">
        <f>IFERROR(VLOOKUP(E1597,hoja!$A$2:$E$970,4,FALSE),0)</f>
        <v>CENTRO</v>
      </c>
      <c r="G1597" s="23" t="str">
        <f>IFERROR(VLOOKUP(E1597,hoja!$A$2:$E$970,5,FALSE),0)</f>
        <v>MADRID</v>
      </c>
      <c r="H1597" s="103" t="str">
        <f>IFERROR(VLOOKUP(E1597,hoja!A:C,3,FALSE),0)</f>
        <v>0022</v>
      </c>
      <c r="I1597" s="24" t="str">
        <f t="shared" si="296"/>
        <v>03850022</v>
      </c>
      <c r="K1597" s="23">
        <v>302</v>
      </c>
      <c r="L1597" s="23" t="str">
        <f t="shared" si="291"/>
        <v>REGIONAL</v>
      </c>
      <c r="M1597" s="23" t="s">
        <v>618</v>
      </c>
      <c r="N1597" s="23" t="str" cm="1">
        <f t="array" ref="N1597">IFERROR(IF(M1597="Principal","LES_ACTIVE",LES_INACTIVE),0)</f>
        <v>LES_ACTIVE</v>
      </c>
      <c r="O1597" s="23">
        <f t="shared" si="295"/>
        <v>16</v>
      </c>
      <c r="P1597" s="23" t="str">
        <f t="shared" si="297"/>
        <v>03850022Principal</v>
      </c>
    </row>
    <row r="1598" spans="1:16" ht="14.45" hidden="1">
      <c r="A1598" s="26" t="s">
        <v>679</v>
      </c>
      <c r="B1598" s="23" t="str">
        <f>IFERROR(VLOOKUP(A1598,hoja!$A$2:$E$970,4,FALSE),0)</f>
        <v>CENTRO</v>
      </c>
      <c r="C1598" s="23" t="str">
        <f>IFERROR(VLOOKUP(A1598,hoja!$A$2:$E$1370,5,FALSE),0)</f>
        <v>NEIVA</v>
      </c>
      <c r="D1598" s="23" t="str">
        <f>IFERROR(VLOOKUP(A1598,hoja!A:D,3,FALSE),0)</f>
        <v>0385</v>
      </c>
      <c r="E1598" s="23" t="s">
        <v>713</v>
      </c>
      <c r="F1598" s="23" t="str">
        <f>IFERROR(VLOOKUP(E1598,hoja!$A$2:$E$970,4,FALSE),0)</f>
        <v>ANTIOQUIA</v>
      </c>
      <c r="G1598" s="23" t="str">
        <f>IFERROR(VLOOKUP(E1598,hoja!$A$2:$E$970,5,FALSE),0)</f>
        <v>MARIQUITA</v>
      </c>
      <c r="H1598" s="103" t="str">
        <f>IFERROR(VLOOKUP(E1598,hoja!A:C,3,FALSE),0)</f>
        <v>0392</v>
      </c>
      <c r="I1598" s="24" t="str">
        <f t="shared" si="296"/>
        <v>03850392</v>
      </c>
      <c r="J1598" s="23">
        <v>8.2000000000116415</v>
      </c>
      <c r="K1598" s="23">
        <v>310.39100000000002</v>
      </c>
      <c r="L1598" s="23" t="str">
        <f>IF(B1598=F1598,"REGIONAL","NACIONAL")</f>
        <v>NACIONAL</v>
      </c>
      <c r="M1598" s="23" t="s">
        <v>618</v>
      </c>
      <c r="N1598" s="23" t="str" cm="1">
        <f t="array" ref="N1598">IFERROR(IF(M1598="Principal","LES_ACTIVE",LES_INACTIVE),0)</f>
        <v>LES_ACTIVE</v>
      </c>
      <c r="O1598" s="23">
        <f t="shared" si="295"/>
        <v>16</v>
      </c>
      <c r="P1598" s="23" t="str">
        <f t="shared" si="297"/>
        <v>03850392Principal</v>
      </c>
    </row>
    <row r="1599" spans="1:16" ht="14.45" hidden="1">
      <c r="A1599" s="26" t="s">
        <v>679</v>
      </c>
      <c r="B1599" s="23" t="str">
        <f>IFERROR(VLOOKUP(A1599,hoja!$A$2:$E$970,4,FALSE),0)</f>
        <v>CENTRO</v>
      </c>
      <c r="C1599" s="23" t="str">
        <f>IFERROR(VLOOKUP(A1599,hoja!$A$2:$E$1370,5,FALSE),0)</f>
        <v>NEIVA</v>
      </c>
      <c r="D1599" s="23" t="str">
        <f>IFERROR(VLOOKUP(A1599,hoja!A:D,3,FALSE),0)</f>
        <v>0385</v>
      </c>
      <c r="E1599" s="23" t="s">
        <v>719</v>
      </c>
      <c r="F1599" s="23" t="str">
        <f>IFERROR(VLOOKUP(E1599,hoja!$A$2:$E$970,4,FALSE),0)</f>
        <v>CENTRO</v>
      </c>
      <c r="G1599" s="23" t="str">
        <f>IFERROR(VLOOKUP(E1599,hoja!$A$2:$E$970,5,FALSE),0)</f>
        <v>RICAURTE</v>
      </c>
      <c r="H1599" s="103" t="str">
        <f>IFERROR(VLOOKUP(E1599,hoja!A:C,3,FALSE),0)</f>
        <v>0390</v>
      </c>
      <c r="I1599" s="24" t="str">
        <f t="shared" si="296"/>
        <v>03850390</v>
      </c>
      <c r="J1599" s="23">
        <v>4.9333333333488554</v>
      </c>
      <c r="K1599" s="23">
        <v>195.97749999999999</v>
      </c>
      <c r="L1599" s="23" t="str">
        <f t="shared" si="291"/>
        <v>REGIONAL</v>
      </c>
      <c r="M1599" s="23" t="s">
        <v>618</v>
      </c>
      <c r="N1599" s="23" t="str" cm="1">
        <f t="array" ref="N1599">IFERROR(IF(M1599="Principal","LES_ACTIVE",LES_INACTIVE),0)</f>
        <v>LES_ACTIVE</v>
      </c>
      <c r="O1599" s="23">
        <f t="shared" si="295"/>
        <v>25</v>
      </c>
      <c r="P1599" s="23" t="str">
        <f t="shared" si="297"/>
        <v>03850390Principal</v>
      </c>
    </row>
    <row r="1600" spans="1:16" ht="14.45" hidden="1">
      <c r="A1600" s="26" t="s">
        <v>679</v>
      </c>
      <c r="B1600" s="23" t="str">
        <f>IFERROR(VLOOKUP(A1600,hoja!$A$2:$E$970,4,FALSE),0)</f>
        <v>CENTRO</v>
      </c>
      <c r="C1600" s="23" t="str">
        <f>IFERROR(VLOOKUP(A1600,hoja!$A$2:$E$1370,5,FALSE),0)</f>
        <v>NEIVA</v>
      </c>
      <c r="D1600" s="23" t="str">
        <f>IFERROR(VLOOKUP(A1600,hoja!A:D,3,FALSE),0)</f>
        <v>0385</v>
      </c>
      <c r="E1600" s="23" t="s">
        <v>722</v>
      </c>
      <c r="F1600" s="23" t="str">
        <f>IFERROR(VLOOKUP(E1600,hoja!$A$2:$E$970,4,FALSE),0)</f>
        <v>ANTIOQUIA</v>
      </c>
      <c r="G1600" s="23" t="str">
        <f>IFERROR(VLOOKUP(E1600,hoja!$A$2:$E$970,5,FALSE),0)</f>
        <v>SALDAÑA</v>
      </c>
      <c r="H1600" s="103" t="str">
        <f>IFERROR(VLOOKUP(E1600,hoja!A:C,3,FALSE),0)</f>
        <v>0386</v>
      </c>
      <c r="I1600" s="24" t="str">
        <f t="shared" si="296"/>
        <v>03850386</v>
      </c>
      <c r="J1600" s="23">
        <v>3.3266666665440425</v>
      </c>
      <c r="K1600" s="23">
        <v>127.49550000000001</v>
      </c>
      <c r="L1600" s="23" t="str">
        <f>IF(B1600=F1600,"REGIONAL","NACIONAL")</f>
        <v>NACIONAL</v>
      </c>
      <c r="M1600" s="23" t="s">
        <v>618</v>
      </c>
      <c r="N1600" s="23" t="str" cm="1">
        <f t="array" ref="N1600">IFERROR(IF(M1600="Principal","LES_ACTIVE",LES_INACTIVE),0)</f>
        <v>LES_ACTIVE</v>
      </c>
      <c r="O1600" s="23">
        <f t="shared" si="295"/>
        <v>25</v>
      </c>
      <c r="P1600" s="23" t="str">
        <f t="shared" si="297"/>
        <v>03850386Principal</v>
      </c>
    </row>
    <row r="1601" spans="1:16" ht="14.45" hidden="1">
      <c r="A1601" s="26" t="s">
        <v>679</v>
      </c>
      <c r="B1601" s="23" t="str">
        <f>IFERROR(VLOOKUP(A1601,hoja!$A$2:$E$970,4,FALSE),0)</f>
        <v>CENTRO</v>
      </c>
      <c r="C1601" s="23" t="str">
        <f>IFERROR(VLOOKUP(A1601,hoja!$A$2:$E$1370,5,FALSE),0)</f>
        <v>NEIVA</v>
      </c>
      <c r="D1601" s="23" t="str">
        <f>IFERROR(VLOOKUP(A1601,hoja!A:D,3,FALSE),0)</f>
        <v>0385</v>
      </c>
      <c r="E1601" s="23" t="s">
        <v>728</v>
      </c>
      <c r="F1601" s="23" t="str">
        <f>IFERROR(VLOOKUP(E1601,hoja!$A$2:$E$970,4,FALSE),0)</f>
        <v>CENTRO</v>
      </c>
      <c r="G1601" s="23" t="str">
        <f>IFERROR(VLOOKUP(E1601,hoja!$A$2:$E$970,5,FALSE),0)</f>
        <v>VILLETA</v>
      </c>
      <c r="H1601" s="103" t="str">
        <f>IFERROR(VLOOKUP(E1601,hoja!A:C,3,FALSE),0)</f>
        <v>0025</v>
      </c>
      <c r="I1601" s="24" t="str">
        <f t="shared" si="296"/>
        <v>03850025</v>
      </c>
      <c r="J1601" s="23">
        <v>24.616666666755918</v>
      </c>
      <c r="K1601" s="23">
        <v>378.00799999999998</v>
      </c>
      <c r="L1601" s="23" t="str">
        <f t="shared" si="291"/>
        <v>REGIONAL</v>
      </c>
      <c r="M1601" s="23" t="s">
        <v>618</v>
      </c>
      <c r="N1601" s="23" t="str" cm="1">
        <f t="array" ref="N1601">IFERROR(IF(M1601="Principal","LES_ACTIVE",LES_INACTIVE),0)</f>
        <v>LES_ACTIVE</v>
      </c>
      <c r="O1601" s="23">
        <f t="shared" si="295"/>
        <v>16</v>
      </c>
      <c r="P1601" s="23" t="str">
        <f t="shared" si="297"/>
        <v>03850025Principal</v>
      </c>
    </row>
    <row r="1602" spans="1:16" ht="14.45" hidden="1">
      <c r="A1602" s="26" t="s">
        <v>679</v>
      </c>
      <c r="B1602" s="23" t="str">
        <f>IFERROR(VLOOKUP(A1602,hoja!$A$2:$E$970,4,FALSE),0)</f>
        <v>CENTRO</v>
      </c>
      <c r="C1602" s="23" t="str">
        <f>IFERROR(VLOOKUP(A1602,hoja!$A$2:$E$1370,5,FALSE),0)</f>
        <v>NEIVA</v>
      </c>
      <c r="D1602" s="23" t="str">
        <f>IFERROR(VLOOKUP(A1602,hoja!A:D,3,FALSE),0)</f>
        <v>0385</v>
      </c>
      <c r="E1602" s="23" t="s">
        <v>629</v>
      </c>
      <c r="F1602" s="23" t="str">
        <f>IFERROR(VLOOKUP(E1602,hoja!$A$2:$E$970,4,FALSE),0)</f>
        <v>CENTRO</v>
      </c>
      <c r="G1602" s="23" t="str">
        <f>IFERROR(VLOOKUP(E1602,hoja!$A$2:$E$970,5,FALSE),0)</f>
        <v>ZIPAQUIRÁ</v>
      </c>
      <c r="H1602" s="103" t="str">
        <f>IFERROR(VLOOKUP(E1602,hoja!A:C,3,FALSE),0)</f>
        <v>0032</v>
      </c>
      <c r="I1602" s="24" t="str">
        <f t="shared" si="296"/>
        <v>03850032</v>
      </c>
      <c r="J1602" s="23">
        <v>66.825277777737938</v>
      </c>
      <c r="K1602" s="23">
        <v>418.78100000000001</v>
      </c>
      <c r="L1602" s="23" t="str">
        <f t="shared" si="291"/>
        <v>REGIONAL</v>
      </c>
      <c r="M1602" s="23" t="s">
        <v>618</v>
      </c>
      <c r="N1602" s="23" t="str" cm="1">
        <f t="array" ref="N1602">IFERROR(IF(M1602="Principal","LES_ACTIVE",LES_INACTIVE),0)</f>
        <v>LES_ACTIVE</v>
      </c>
      <c r="O1602" s="23">
        <f t="shared" si="295"/>
        <v>16</v>
      </c>
      <c r="P1602" s="23" t="str">
        <f t="shared" si="297"/>
        <v>03850032Principal</v>
      </c>
    </row>
    <row r="1603" spans="1:16" ht="14.45" hidden="1">
      <c r="A1603" s="26" t="s">
        <v>679</v>
      </c>
      <c r="B1603" s="23" t="str">
        <f>IFERROR(VLOOKUP(A1603,hoja!$A$2:$E$970,4,FALSE),0)</f>
        <v>CENTRO</v>
      </c>
      <c r="C1603" s="23" t="str">
        <f>IFERROR(VLOOKUP(A1603,hoja!$A$2:$E$1370,5,FALSE),0)</f>
        <v>NEIVA</v>
      </c>
      <c r="D1603" s="23" t="str">
        <f>IFERROR(VLOOKUP(A1603,hoja!A:D,3,FALSE),0)</f>
        <v>0385</v>
      </c>
      <c r="E1603" s="23" t="s">
        <v>630</v>
      </c>
      <c r="F1603" s="23" t="str">
        <f>IFERROR(VLOOKUP(E1603,hoja!$A$2:$E$970,4,FALSE),0)</f>
        <v>CENTRO</v>
      </c>
      <c r="G1603" s="23" t="str">
        <f>IFERROR(VLOOKUP(E1603,hoja!$A$2:$E$970,5,FALSE),0)</f>
        <v>SESQUILÉ</v>
      </c>
      <c r="H1603" s="103" t="str">
        <f>IFERROR(VLOOKUP(E1603,hoja!A:C,3,FALSE),0)</f>
        <v>1501</v>
      </c>
      <c r="I1603" s="24" t="str">
        <f t="shared" si="296"/>
        <v>03851501</v>
      </c>
      <c r="J1603" s="23">
        <v>21.833333333430346</v>
      </c>
      <c r="K1603" s="23">
        <v>371.64299999999997</v>
      </c>
      <c r="L1603" s="23" t="str">
        <f t="shared" ref="L1603:L1628" si="300">IF(B1603=F1603,"REGIONAL","NACIONAL")</f>
        <v>REGIONAL</v>
      </c>
      <c r="M1603" s="23" t="s">
        <v>618</v>
      </c>
      <c r="N1603" s="23" t="str" cm="1">
        <f t="array" ref="N1603">IFERROR(IF(M1603="Principal","LES_ACTIVE",LES_INACTIVE),0)</f>
        <v>LES_ACTIVE</v>
      </c>
      <c r="O1603" s="23">
        <f t="shared" si="295"/>
        <v>16</v>
      </c>
      <c r="P1603" s="23" t="str">
        <f t="shared" si="297"/>
        <v>03851501Principal</v>
      </c>
    </row>
    <row r="1604" spans="1:16" ht="14.45" hidden="1">
      <c r="A1604" s="26" t="s">
        <v>679</v>
      </c>
      <c r="B1604" s="23" t="str">
        <f>IFERROR(VLOOKUP(A1604,hoja!$A$2:$E$970,4,FALSE),0)</f>
        <v>CENTRO</v>
      </c>
      <c r="C1604" s="23" t="str">
        <f>IFERROR(VLOOKUP(A1604,hoja!$A$2:$E$1370,5,FALSE),0)</f>
        <v>NEIVA</v>
      </c>
      <c r="D1604" s="23" t="str">
        <f>IFERROR(VLOOKUP(A1604,hoja!A:D,3,FALSE),0)</f>
        <v>0385</v>
      </c>
      <c r="E1604" s="23" t="s">
        <v>820</v>
      </c>
      <c r="F1604" s="23" t="str">
        <f>IFERROR(VLOOKUP(E1604,hoja!$A$2:$E$970,4,FALSE),0)</f>
        <v>CENTRO</v>
      </c>
      <c r="G1604" s="23" t="str">
        <f>IFERROR(VLOOKUP(E1604,hoja!$A$2:$E$970,5,FALSE),0)</f>
        <v>CHICORAL</v>
      </c>
      <c r="H1604" s="103" t="str">
        <f>IFERROR(VLOOKUP(E1604,hoja!A:C,3,FALSE),0)</f>
        <v>60156</v>
      </c>
      <c r="I1604" s="24" t="str">
        <f t="shared" si="296"/>
        <v>038560156</v>
      </c>
      <c r="K1604" s="23">
        <v>166</v>
      </c>
      <c r="L1604" s="23" t="str">
        <f t="shared" si="300"/>
        <v>REGIONAL</v>
      </c>
      <c r="M1604" s="23" t="s">
        <v>618</v>
      </c>
      <c r="N1604" s="23" t="str" cm="1">
        <f t="array" ref="N1604">IFERROR(IF(M1604="Principal","LES_ACTIVE",LES_INACTIVE),0)</f>
        <v>LES_ACTIVE</v>
      </c>
      <c r="O1604" s="23">
        <f t="shared" si="295"/>
        <v>25</v>
      </c>
      <c r="P1604" s="23" t="str">
        <f t="shared" si="297"/>
        <v>038560156Principal</v>
      </c>
    </row>
    <row r="1605" spans="1:16" ht="14.45" hidden="1">
      <c r="A1605" s="26" t="s">
        <v>679</v>
      </c>
      <c r="B1605" s="23" t="str">
        <f>IFERROR(VLOOKUP(A1605,hoja!$A$2:$E$970,4,FALSE),0)</f>
        <v>CENTRO</v>
      </c>
      <c r="C1605" s="23" t="str">
        <f>IFERROR(VLOOKUP(A1605,hoja!$A$2:$E$1370,5,FALSE),0)</f>
        <v>NEIVA</v>
      </c>
      <c r="D1605" s="23" t="str">
        <f>IFERROR(VLOOKUP(A1605,hoja!A:D,3,FALSE),0)</f>
        <v>0385</v>
      </c>
      <c r="E1605" s="23" t="s">
        <v>751</v>
      </c>
      <c r="F1605" s="23" t="str">
        <f>IFERROR(VLOOKUP(E1605,hoja!$A$2:$E$970,4,FALSE),0)</f>
        <v>CENTRO</v>
      </c>
      <c r="G1605" s="23" t="str">
        <f>IFERROR(VLOOKUP(E1605,hoja!$A$2:$E$970,5,FALSE),0)</f>
        <v>BOGOTÁ</v>
      </c>
      <c r="H1605" s="103" t="str">
        <f>IFERROR(VLOOKUP(E1605,hoja!A:C,3,FALSE),0)</f>
        <v>0002A</v>
      </c>
      <c r="I1605" s="24" t="str">
        <f t="shared" si="296"/>
        <v>03850002A</v>
      </c>
      <c r="J1605" s="23">
        <v>9.3333333331975155</v>
      </c>
      <c r="K1605" s="23">
        <v>310.20400000000001</v>
      </c>
      <c r="L1605" s="23" t="str">
        <f t="shared" si="300"/>
        <v>REGIONAL</v>
      </c>
      <c r="M1605" s="23" t="s">
        <v>618</v>
      </c>
      <c r="N1605" s="23" t="str" cm="1">
        <f t="array" ref="N1605">IFERROR(IF(M1605="Principal","LES_ACTIVE",LES_INACTIVE),0)</f>
        <v>LES_ACTIVE</v>
      </c>
      <c r="O1605" s="23">
        <f t="shared" si="295"/>
        <v>16</v>
      </c>
      <c r="P1605" s="23" t="str">
        <f t="shared" si="297"/>
        <v>03850002APrincipal</v>
      </c>
    </row>
    <row r="1606" spans="1:16" ht="14.45" hidden="1">
      <c r="A1606" s="26" t="s">
        <v>679</v>
      </c>
      <c r="B1606" s="23" t="str">
        <f>IFERROR(VLOOKUP(A1606,hoja!$A$2:$E$970,4,FALSE),0)</f>
        <v>CENTRO</v>
      </c>
      <c r="C1606" s="23" t="str">
        <f>IFERROR(VLOOKUP(A1606,hoja!$A$2:$E$1370,5,FALSE),0)</f>
        <v>NEIVA</v>
      </c>
      <c r="D1606" s="23" t="str">
        <f>IFERROR(VLOOKUP(A1606,hoja!A:D,3,FALSE),0)</f>
        <v>0385</v>
      </c>
      <c r="E1606" s="23" t="s">
        <v>633</v>
      </c>
      <c r="F1606" s="23" t="str">
        <f>IFERROR(VLOOKUP(E1606,hoja!$A$2:$E$970,4,FALSE),0)</f>
        <v>CENTRO</v>
      </c>
      <c r="G1606" s="23" t="str">
        <f>IFERROR(VLOOKUP(E1606,hoja!$A$2:$E$970,5,FALSE),0)</f>
        <v>BOGOTÁ</v>
      </c>
      <c r="H1606" s="103" t="str">
        <f>IFERROR(VLOOKUP(E1606,hoja!A:C,3,FALSE),0)</f>
        <v>0002</v>
      </c>
      <c r="I1606" s="24" t="str">
        <f t="shared" si="296"/>
        <v>03850002</v>
      </c>
      <c r="J1606" s="23">
        <v>16.430277777893934</v>
      </c>
      <c r="K1606" s="23">
        <v>306.923</v>
      </c>
      <c r="L1606" s="23" t="str">
        <f t="shared" si="300"/>
        <v>REGIONAL</v>
      </c>
      <c r="M1606" s="23" t="s">
        <v>618</v>
      </c>
      <c r="N1606" s="23" t="str" cm="1">
        <f t="array" ref="N1606">IFERROR(IF(M1606="Principal","LES_ACTIVE",LES_INACTIVE),0)</f>
        <v>LES_ACTIVE</v>
      </c>
      <c r="O1606" s="23">
        <f t="shared" si="295"/>
        <v>16</v>
      </c>
      <c r="P1606" s="23" t="str">
        <f t="shared" si="297"/>
        <v>03850002Principal</v>
      </c>
    </row>
    <row r="1607" spans="1:16" ht="14.45" hidden="1">
      <c r="A1607" s="26" t="s">
        <v>679</v>
      </c>
      <c r="B1607" s="23" t="str">
        <f>IFERROR(VLOOKUP(A1607,hoja!$A$2:$E$970,4,FALSE),0)</f>
        <v>CENTRO</v>
      </c>
      <c r="C1607" s="23" t="str">
        <f>IFERROR(VLOOKUP(A1607,hoja!$A$2:$E$1370,5,FALSE),0)</f>
        <v>NEIVA</v>
      </c>
      <c r="D1607" s="23" t="str">
        <f>IFERROR(VLOOKUP(A1607,hoja!A:D,3,FALSE),0)</f>
        <v>0385</v>
      </c>
      <c r="E1607" s="23" t="s">
        <v>634</v>
      </c>
      <c r="F1607" s="23" t="str">
        <f>IFERROR(VLOOKUP(E1607,hoja!$A$2:$E$970,4,FALSE),0)</f>
        <v>CENTRO</v>
      </c>
      <c r="G1607" s="23" t="str">
        <f>IFERROR(VLOOKUP(E1607,hoja!$A$2:$E$970,5,FALSE),0)</f>
        <v>BOGOTÁ</v>
      </c>
      <c r="H1607" s="103" t="str">
        <f>IFERROR(VLOOKUP(E1607,hoja!A:C,3,FALSE),0)</f>
        <v>0011</v>
      </c>
      <c r="I1607" s="24" t="str">
        <f t="shared" si="296"/>
        <v>03850011</v>
      </c>
      <c r="J1607" s="23">
        <v>15.099999999976717</v>
      </c>
      <c r="K1607" s="23">
        <v>301.34399999999999</v>
      </c>
      <c r="L1607" s="23" t="str">
        <f t="shared" si="300"/>
        <v>REGIONAL</v>
      </c>
      <c r="M1607" s="23" t="s">
        <v>618</v>
      </c>
      <c r="N1607" s="23" t="str" cm="1">
        <f t="array" ref="N1607">IFERROR(IF(M1607="Principal","LES_ACTIVE",LES_INACTIVE),0)</f>
        <v>LES_ACTIVE</v>
      </c>
      <c r="O1607" s="23">
        <f t="shared" si="295"/>
        <v>16</v>
      </c>
      <c r="P1607" s="23" t="str">
        <f t="shared" si="297"/>
        <v>03850011Principal</v>
      </c>
    </row>
    <row r="1608" spans="1:16" ht="14.45" hidden="1">
      <c r="A1608" s="26" t="s">
        <v>679</v>
      </c>
      <c r="B1608" s="23" t="str">
        <f>IFERROR(VLOOKUP(A1608,hoja!$A$2:$E$970,4,FALSE),0)</f>
        <v>CENTRO</v>
      </c>
      <c r="C1608" s="23" t="str">
        <f>IFERROR(VLOOKUP(A1608,hoja!$A$2:$E$1370,5,FALSE),0)</f>
        <v>NEIVA</v>
      </c>
      <c r="D1608" s="23" t="str">
        <f>IFERROR(VLOOKUP(A1608,hoja!A:D,3,FALSE),0)</f>
        <v>0385</v>
      </c>
      <c r="E1608" s="23" t="s">
        <v>635</v>
      </c>
      <c r="F1608" s="23" t="str">
        <f>IFERROR(VLOOKUP(E1608,hoja!$A$2:$E$970,4,FALSE),0)</f>
        <v>CENTRO</v>
      </c>
      <c r="G1608" s="23" t="str">
        <f>IFERROR(VLOOKUP(E1608,hoja!$A$2:$E$970,5,FALSE),0)</f>
        <v>BOGOTÁ</v>
      </c>
      <c r="H1608" s="103" t="str">
        <f>IFERROR(VLOOKUP(E1608,hoja!A:C,3,FALSE),0)</f>
        <v>0021</v>
      </c>
      <c r="I1608" s="24" t="str">
        <f t="shared" si="296"/>
        <v>03850021</v>
      </c>
      <c r="J1608" s="23">
        <v>15.516666666604578</v>
      </c>
      <c r="K1608" s="23">
        <v>307.26100000000002</v>
      </c>
      <c r="L1608" s="23" t="str">
        <f t="shared" si="300"/>
        <v>REGIONAL</v>
      </c>
      <c r="M1608" s="23" t="s">
        <v>618</v>
      </c>
      <c r="N1608" s="23" t="str" cm="1">
        <f t="array" ref="N1608">IFERROR(IF(M1608="Principal","LES_ACTIVE",LES_INACTIVE),0)</f>
        <v>LES_ACTIVE</v>
      </c>
      <c r="O1608" s="23">
        <f t="shared" si="295"/>
        <v>16</v>
      </c>
      <c r="P1608" s="23" t="str">
        <f t="shared" si="297"/>
        <v>03850021Principal</v>
      </c>
    </row>
    <row r="1609" spans="1:16" ht="14.45" hidden="1">
      <c r="A1609" s="26" t="s">
        <v>679</v>
      </c>
      <c r="B1609" s="23" t="str">
        <f>IFERROR(VLOOKUP(A1609,hoja!$A$2:$E$970,4,FALSE),0)</f>
        <v>CENTRO</v>
      </c>
      <c r="C1609" s="23" t="str">
        <f>IFERROR(VLOOKUP(A1609,hoja!$A$2:$E$1370,5,FALSE),0)</f>
        <v>NEIVA</v>
      </c>
      <c r="D1609" s="23" t="str">
        <f>IFERROR(VLOOKUP(A1609,hoja!A:D,3,FALSE),0)</f>
        <v>0385</v>
      </c>
      <c r="E1609" s="23" t="s">
        <v>636</v>
      </c>
      <c r="F1609" s="23" t="str">
        <f>IFERROR(VLOOKUP(E1609,hoja!$A$2:$E$970,4,FALSE),0)</f>
        <v>CENTRO</v>
      </c>
      <c r="G1609" s="23" t="str">
        <f>IFERROR(VLOOKUP(E1609,hoja!$A$2:$E$970,5,FALSE),0)</f>
        <v>DUITAMA</v>
      </c>
      <c r="H1609" s="103" t="str">
        <f>IFERROR(VLOOKUP(E1609,hoja!A:C,3,FALSE),0)</f>
        <v>0441</v>
      </c>
      <c r="I1609" s="24" t="str">
        <f t="shared" si="296"/>
        <v>03850441</v>
      </c>
      <c r="J1609" s="23">
        <v>47.566388888983056</v>
      </c>
      <c r="K1609" s="23">
        <v>517</v>
      </c>
      <c r="L1609" s="23" t="str">
        <f t="shared" si="300"/>
        <v>REGIONAL</v>
      </c>
      <c r="M1609" s="23" t="s">
        <v>618</v>
      </c>
      <c r="N1609" s="23" t="str" cm="1">
        <f t="array" ref="N1609">IFERROR(IF(M1609="Principal","LES_ACTIVE",LES_INACTIVE),0)</f>
        <v>LES_ACTIVE</v>
      </c>
      <c r="O1609" s="23">
        <f t="shared" si="295"/>
        <v>12</v>
      </c>
      <c r="P1609" s="23" t="str">
        <f t="shared" si="297"/>
        <v>03850441Principal</v>
      </c>
    </row>
    <row r="1610" spans="1:16" ht="14.45" hidden="1">
      <c r="A1610" s="26" t="s">
        <v>679</v>
      </c>
      <c r="B1610" s="23" t="str">
        <f>IFERROR(VLOOKUP(A1610,hoja!$A$2:$E$970,4,FALSE),0)</f>
        <v>CENTRO</v>
      </c>
      <c r="C1610" s="23" t="str">
        <f>IFERROR(VLOOKUP(A1610,hoja!$A$2:$E$1370,5,FALSE),0)</f>
        <v>NEIVA</v>
      </c>
      <c r="D1610" s="23" t="str">
        <f>IFERROR(VLOOKUP(A1610,hoja!A:D,3,FALSE),0)</f>
        <v>0385</v>
      </c>
      <c r="E1610" s="23" t="s">
        <v>732</v>
      </c>
      <c r="F1610" s="23" t="str">
        <f>IFERROR(VLOOKUP(E1610,hoja!$A$2:$E$970,4,FALSE),0)</f>
        <v>CENTRO</v>
      </c>
      <c r="G1610" s="23" t="str">
        <f>IFERROR(VLOOKUP(E1610,hoja!$A$2:$E$970,5,FALSE),0)</f>
        <v>IBAGUÉ</v>
      </c>
      <c r="H1610" s="103" t="str">
        <f>IFERROR(VLOOKUP(E1610,hoja!A:C,3,FALSE),0)</f>
        <v>0389</v>
      </c>
      <c r="I1610" s="24" t="str">
        <f t="shared" si="296"/>
        <v>03850389</v>
      </c>
      <c r="J1610" s="23">
        <v>4.6813888887700159</v>
      </c>
      <c r="K1610" s="23">
        <v>194.536</v>
      </c>
      <c r="L1610" s="23" t="str">
        <f t="shared" si="300"/>
        <v>REGIONAL</v>
      </c>
      <c r="M1610" s="23" t="s">
        <v>618</v>
      </c>
      <c r="N1610" s="23" t="str" cm="1">
        <f t="array" ref="N1610">IFERROR(IF(M1610="Principal","LES_ACTIVE",LES_INACTIVE),0)</f>
        <v>LES_ACTIVE</v>
      </c>
      <c r="O1610" s="23">
        <f t="shared" si="295"/>
        <v>25</v>
      </c>
      <c r="P1610" s="23" t="str">
        <f t="shared" si="297"/>
        <v>03850389Principal</v>
      </c>
    </row>
    <row r="1611" spans="1:16" ht="14.45" hidden="1">
      <c r="A1611" s="26" t="s">
        <v>679</v>
      </c>
      <c r="B1611" s="23" t="str">
        <f>IFERROR(VLOOKUP(A1611,hoja!$A$2:$E$970,4,FALSE),0)</f>
        <v>CENTRO</v>
      </c>
      <c r="C1611" s="23" t="str">
        <f>IFERROR(VLOOKUP(A1611,hoja!$A$2:$E$1370,5,FALSE),0)</f>
        <v>NEIVA</v>
      </c>
      <c r="D1611" s="23" t="str">
        <f>IFERROR(VLOOKUP(A1611,hoja!A:D,3,FALSE),0)</f>
        <v>0385</v>
      </c>
      <c r="E1611" s="23" t="s">
        <v>679</v>
      </c>
      <c r="F1611" s="23" t="str">
        <f>IFERROR(VLOOKUP(E1611,hoja!$A$2:$E$970,4,FALSE),0)</f>
        <v>CENTRO</v>
      </c>
      <c r="G1611" s="23" t="str">
        <f>IFERROR(VLOOKUP(E1611,hoja!$A$2:$E$970,5,FALSE),0)</f>
        <v>NEIVA</v>
      </c>
      <c r="H1611" s="103" t="str">
        <f>IFERROR(VLOOKUP(E1611,hoja!A:C,3,FALSE),0)</f>
        <v>0385</v>
      </c>
      <c r="I1611" s="24" t="str">
        <f t="shared" si="296"/>
        <v>03850385</v>
      </c>
      <c r="K1611" s="23">
        <v>1</v>
      </c>
      <c r="L1611" s="23" t="str">
        <f t="shared" si="300"/>
        <v>REGIONAL</v>
      </c>
      <c r="M1611" s="23" t="s">
        <v>618</v>
      </c>
      <c r="N1611" s="23" t="str" cm="1">
        <f t="array" ref="N1611">IFERROR(IF(M1611="Principal","LES_ACTIVE",LES_INACTIVE),0)</f>
        <v>LES_ACTIVE</v>
      </c>
      <c r="O1611" s="23">
        <f t="shared" si="295"/>
        <v>25</v>
      </c>
      <c r="P1611" s="23" t="str">
        <f t="shared" si="297"/>
        <v>03850385Principal</v>
      </c>
    </row>
    <row r="1612" spans="1:16" ht="14.45" hidden="1">
      <c r="A1612" s="26" t="s">
        <v>679</v>
      </c>
      <c r="B1612" s="23" t="str">
        <f>IFERROR(VLOOKUP(A1612,hoja!$A$2:$E$970,4,FALSE),0)</f>
        <v>CENTRO</v>
      </c>
      <c r="C1612" s="23" t="str">
        <f>IFERROR(VLOOKUP(A1612,hoja!$A$2:$E$1370,5,FALSE),0)</f>
        <v>NEIVA</v>
      </c>
      <c r="D1612" s="23" t="str">
        <f>IFERROR(VLOOKUP(A1612,hoja!A:D,3,FALSE),0)</f>
        <v>0385</v>
      </c>
      <c r="E1612" s="23" t="s">
        <v>637</v>
      </c>
      <c r="F1612" s="23" t="str">
        <f>IFERROR(VLOOKUP(E1612,hoja!$A$2:$E$970,4,FALSE),0)</f>
        <v>SANTANDER</v>
      </c>
      <c r="G1612" s="23" t="str">
        <f>IFERROR(VLOOKUP(E1612,hoja!$A$2:$E$970,5,FALSE),0)</f>
        <v>PIEDECUESTA</v>
      </c>
      <c r="H1612" s="103" t="str">
        <f>IFERROR(VLOOKUP(E1612,hoja!A:C,3,FALSE),0)</f>
        <v>0422</v>
      </c>
      <c r="I1612" s="24" t="str">
        <f t="shared" si="296"/>
        <v>03850422</v>
      </c>
      <c r="J1612" s="23">
        <v>25.616666666697711</v>
      </c>
      <c r="K1612" s="23">
        <v>689</v>
      </c>
      <c r="L1612" s="23" t="str">
        <f>IF(B1612=F1612,"REGIONAL","NACIONAL")</f>
        <v>NACIONAL</v>
      </c>
      <c r="M1612" s="23" t="s">
        <v>858</v>
      </c>
      <c r="N1612" s="23" t="s">
        <v>624</v>
      </c>
      <c r="O1612" s="23">
        <f t="shared" si="295"/>
        <v>12</v>
      </c>
      <c r="P1612" s="23" t="str">
        <f t="shared" si="297"/>
        <v>03850422Cambao</v>
      </c>
    </row>
    <row r="1613" spans="1:16" ht="14.45" hidden="1">
      <c r="A1613" s="26" t="s">
        <v>679</v>
      </c>
      <c r="B1613" s="23" t="str">
        <f>IFERROR(VLOOKUP(A1613,hoja!$A$2:$E$970,4,FALSE),0)</f>
        <v>CENTRO</v>
      </c>
      <c r="C1613" s="23" t="str">
        <f>IFERROR(VLOOKUP(A1613,hoja!$A$2:$E$1370,5,FALSE),0)</f>
        <v>NEIVA</v>
      </c>
      <c r="D1613" s="23" t="str">
        <f>IFERROR(VLOOKUP(A1613,hoja!A:D,3,FALSE),0)</f>
        <v>0385</v>
      </c>
      <c r="E1613" s="23" t="s">
        <v>681</v>
      </c>
      <c r="F1613" s="23" t="str">
        <f>IFERROR(VLOOKUP(E1613,hoja!$A$2:$E$970,4,FALSE),0)</f>
        <v>CENTRO</v>
      </c>
      <c r="G1613" s="23" t="str">
        <f>IFERROR(VLOOKUP(E1613,hoja!$A$2:$E$970,5,FALSE),0)</f>
        <v>VILLAVICENCIO</v>
      </c>
      <c r="H1613" s="103" t="str">
        <f>IFERROR(VLOOKUP(E1613,hoja!A:C,3,FALSE),0)</f>
        <v>0393</v>
      </c>
      <c r="I1613" s="24" t="str">
        <f t="shared" si="296"/>
        <v>03850393</v>
      </c>
      <c r="J1613" s="23">
        <v>19.343888888892252</v>
      </c>
      <c r="K1613" s="23">
        <v>401.18</v>
      </c>
      <c r="L1613" s="23" t="str">
        <f t="shared" si="300"/>
        <v>REGIONAL</v>
      </c>
      <c r="M1613" s="23" t="s">
        <v>618</v>
      </c>
      <c r="N1613" s="23" t="str" cm="1">
        <f t="array" ref="N1613">IFERROR(IF(M1613="Principal","LES_ACTIVE",LES_INACTIVE),0)</f>
        <v>LES_ACTIVE</v>
      </c>
      <c r="O1613" s="23">
        <f t="shared" si="295"/>
        <v>16</v>
      </c>
      <c r="P1613" s="23" t="str">
        <f t="shared" si="297"/>
        <v>03850393Principal</v>
      </c>
    </row>
    <row r="1614" spans="1:16" ht="14.45" hidden="1">
      <c r="A1614" s="26" t="s">
        <v>679</v>
      </c>
      <c r="B1614" s="23" t="str">
        <f>IFERROR(VLOOKUP(A1614,hoja!$A$2:$E$970,4,FALSE),0)</f>
        <v>CENTRO</v>
      </c>
      <c r="C1614" s="23" t="str">
        <f>IFERROR(VLOOKUP(A1614,hoja!$A$2:$E$1370,5,FALSE),0)</f>
        <v>NEIVA</v>
      </c>
      <c r="D1614" s="23" t="str">
        <f>IFERROR(VLOOKUP(A1614,hoja!A:D,3,FALSE),0)</f>
        <v>0385</v>
      </c>
      <c r="E1614" s="23" t="s">
        <v>859</v>
      </c>
      <c r="F1614" s="23" t="str">
        <f>IFERROR(VLOOKUP(E1614,hoja!$A$2:$E$970,4,FALSE),0)</f>
        <v>CENTRO</v>
      </c>
      <c r="G1614" s="23" t="str">
        <f>IFERROR(VLOOKUP(E1614,hoja!$A$2:$E$970,5,FALSE),0)</f>
        <v>IBAGUÉ</v>
      </c>
      <c r="H1614" s="103" t="str">
        <f>IFERROR(VLOOKUP(E1614,hoja!A:C,3,FALSE),0)</f>
        <v>60021</v>
      </c>
      <c r="I1614" s="24" t="str">
        <f t="shared" si="296"/>
        <v>038560021</v>
      </c>
      <c r="K1614" s="23">
        <v>211</v>
      </c>
      <c r="L1614" s="23" t="str">
        <f t="shared" si="300"/>
        <v>REGIONAL</v>
      </c>
      <c r="M1614" s="23" t="s">
        <v>618</v>
      </c>
      <c r="N1614" s="23" t="str" cm="1">
        <f t="array" ref="N1614">IFERROR(IF(M1614="Principal","LES_ACTIVE",LES_INACTIVE),0)</f>
        <v>LES_ACTIVE</v>
      </c>
      <c r="O1614" s="23">
        <f t="shared" si="295"/>
        <v>25</v>
      </c>
      <c r="P1614" s="23" t="str">
        <f t="shared" si="297"/>
        <v>038560021Principal</v>
      </c>
    </row>
    <row r="1615" spans="1:16" ht="14.45" hidden="1">
      <c r="A1615" s="26" t="s">
        <v>679</v>
      </c>
      <c r="B1615" s="23" t="str">
        <f>IFERROR(VLOOKUP(A1615,hoja!$A$2:$E$970,4,FALSE),0)</f>
        <v>CENTRO</v>
      </c>
      <c r="C1615" s="23" t="str">
        <f>IFERROR(VLOOKUP(A1615,hoja!$A$2:$E$1370,5,FALSE),0)</f>
        <v>NEIVA</v>
      </c>
      <c r="D1615" s="23" t="str">
        <f>IFERROR(VLOOKUP(A1615,hoja!A:D,3,FALSE),0)</f>
        <v>0385</v>
      </c>
      <c r="E1615" s="23" t="s">
        <v>762</v>
      </c>
      <c r="F1615" s="23" t="str">
        <f>IFERROR(VLOOKUP(E1615,hoja!$A$2:$E$970,4,FALSE),0)</f>
        <v>NA</v>
      </c>
      <c r="G1615" s="23" t="str">
        <f>IFERROR(VLOOKUP(E1615,hoja!$A$2:$E$970,5,FALSE),0)</f>
        <v>NA</v>
      </c>
      <c r="H1615" s="103" t="str">
        <f>IFERROR(VLOOKUP(E1615,hoja!A:C,3,FALSE),0)</f>
        <v>60088</v>
      </c>
      <c r="I1615" s="24" t="str">
        <f t="shared" si="296"/>
        <v>038560088</v>
      </c>
      <c r="K1615" s="23">
        <v>1</v>
      </c>
      <c r="L1615" s="23" t="str">
        <f>IF(B1615=F1615,"REGIONAL","NACIONAL")</f>
        <v>NACIONAL</v>
      </c>
      <c r="M1615" s="23" t="s">
        <v>618</v>
      </c>
      <c r="N1615" s="23" t="str" cm="1">
        <f t="array" ref="N1615">IFERROR(IF(M1615="Principal","LES_ACTIVE",LES_INACTIVE),0)</f>
        <v>LES_ACTIVE</v>
      </c>
      <c r="O1615" s="23">
        <f t="shared" si="295"/>
        <v>25</v>
      </c>
      <c r="P1615" s="23" t="str">
        <f t="shared" si="297"/>
        <v>038560088Principal</v>
      </c>
    </row>
    <row r="1616" spans="1:16" ht="14.45" hidden="1">
      <c r="A1616" s="26" t="s">
        <v>679</v>
      </c>
      <c r="B1616" s="23" t="str">
        <f>IFERROR(VLOOKUP(A1616,hoja!$A$2:$E$970,4,FALSE),0)</f>
        <v>CENTRO</v>
      </c>
      <c r="C1616" s="23" t="str">
        <f>IFERROR(VLOOKUP(A1616,hoja!$A$2:$E$1370,5,FALSE),0)</f>
        <v>NEIVA</v>
      </c>
      <c r="D1616" s="23" t="str">
        <f>IFERROR(VLOOKUP(A1616,hoja!A:D,3,FALSE),0)</f>
        <v>0385</v>
      </c>
      <c r="E1616" s="23" t="s">
        <v>340</v>
      </c>
      <c r="F1616" s="23" t="str">
        <f>IFERROR(VLOOKUP(E1616,hoja!$A$2:$E$970,4,FALSE),0)</f>
        <v>CENTRO</v>
      </c>
      <c r="G1616" s="23" t="str">
        <f>IFERROR(VLOOKUP(E1616,hoja!$A$2:$E$970,5,FALSE),0)</f>
        <v>NEIVA</v>
      </c>
      <c r="H1616" s="103" t="str">
        <f>IFERROR(VLOOKUP(E1616,hoja!A:C,3,FALSE),0)</f>
        <v>60025</v>
      </c>
      <c r="I1616" s="24" t="str">
        <f t="shared" si="296"/>
        <v>038560025</v>
      </c>
      <c r="K1616" s="23">
        <v>15</v>
      </c>
      <c r="L1616" s="23" t="str">
        <f t="shared" si="300"/>
        <v>REGIONAL</v>
      </c>
      <c r="M1616" s="23" t="s">
        <v>618</v>
      </c>
      <c r="N1616" s="23" t="str" cm="1">
        <f t="array" ref="N1616">IFERROR(IF(M1616="Principal","LES_ACTIVE",LES_INACTIVE),0)</f>
        <v>LES_ACTIVE</v>
      </c>
      <c r="O1616" s="23">
        <f t="shared" si="295"/>
        <v>25</v>
      </c>
      <c r="P1616" s="23" t="str">
        <f t="shared" si="297"/>
        <v>038560025Principal</v>
      </c>
    </row>
    <row r="1617" spans="1:16" ht="14.45" hidden="1">
      <c r="A1617" s="26" t="s">
        <v>679</v>
      </c>
      <c r="B1617" s="23" t="str">
        <f>IFERROR(VLOOKUP(A1617,hoja!$A$2:$E$970,4,FALSE),0)</f>
        <v>CENTRO</v>
      </c>
      <c r="C1617" s="23" t="str">
        <f>IFERROR(VLOOKUP(A1617,hoja!$A$2:$E$1370,5,FALSE),0)</f>
        <v>NEIVA</v>
      </c>
      <c r="D1617" s="23" t="str">
        <f>IFERROR(VLOOKUP(A1617,hoja!A:D,3,FALSE),0)</f>
        <v>0385</v>
      </c>
      <c r="E1617" s="23" t="s">
        <v>617</v>
      </c>
      <c r="F1617" s="23" t="str">
        <f>IFERROR(VLOOKUP(E1617,hoja!$A$2:$E$970,4,FALSE),0)</f>
        <v>ANTIOQUIA</v>
      </c>
      <c r="G1617" s="23" t="str">
        <f>IFERROR(VLOOKUP(E1617,hoja!$A$2:$E$970,5,FALSE),0)</f>
        <v>MEDELLÍN</v>
      </c>
      <c r="H1617" s="103">
        <f>IFERROR(VLOOKUP(E1617,hoja!A:C,3,FALSE),0)</f>
        <v>50443</v>
      </c>
      <c r="I1617" s="24" t="str">
        <f t="shared" si="296"/>
        <v>038550443</v>
      </c>
      <c r="K1617" s="23">
        <v>571</v>
      </c>
      <c r="L1617" s="23" t="str">
        <f>IF(B1617=F1617,"REGIONAL","NACIONAL")</f>
        <v>NACIONAL</v>
      </c>
      <c r="M1617" s="23" t="s">
        <v>618</v>
      </c>
      <c r="N1617" s="23" t="str" cm="1">
        <f t="array" ref="N1617">IFERROR(IF(M1617="Principal","LES_ACTIVE",LES_INACTIVE),0)</f>
        <v>LES_ACTIVE</v>
      </c>
      <c r="O1617" s="23">
        <f t="shared" si="295"/>
        <v>12</v>
      </c>
      <c r="P1617" s="23" t="str">
        <f t="shared" si="297"/>
        <v>038550443Principal</v>
      </c>
    </row>
    <row r="1618" spans="1:16" ht="14.45" hidden="1">
      <c r="A1618" s="26" t="s">
        <v>679</v>
      </c>
      <c r="B1618" s="23" t="str">
        <f>IFERROR(VLOOKUP(A1618,hoja!$A$2:$E$970,4,FALSE),0)</f>
        <v>CENTRO</v>
      </c>
      <c r="C1618" s="23" t="str">
        <f>IFERROR(VLOOKUP(A1618,hoja!$A$2:$E$1370,5,FALSE),0)</f>
        <v>NEIVA</v>
      </c>
      <c r="D1618" s="23" t="str">
        <f>IFERROR(VLOOKUP(A1618,hoja!A:D,3,FALSE),0)</f>
        <v>0385</v>
      </c>
      <c r="E1618" s="23" t="s">
        <v>687</v>
      </c>
      <c r="F1618" s="23" t="str">
        <f>IFERROR(VLOOKUP(E1618,hoja!$A$2:$E$970,4,FALSE),0)</f>
        <v>OCCIDENTE</v>
      </c>
      <c r="G1618" s="23" t="str">
        <f>IFERROR(VLOOKUP(E1618,hoja!$A$2:$E$970,5,FALSE),0)</f>
        <v>TULUÁ</v>
      </c>
      <c r="H1618" s="103" t="str">
        <f>IFERROR(VLOOKUP(E1618,hoja!A:C,3,FALSE),0)</f>
        <v>2007</v>
      </c>
      <c r="I1618" s="24" t="str">
        <f t="shared" si="296"/>
        <v>03852007</v>
      </c>
      <c r="J1618" s="23">
        <v>20.233333333279006</v>
      </c>
      <c r="K1618" s="23">
        <v>388.34699999999998</v>
      </c>
      <c r="L1618" s="23" t="str">
        <f>IF(B1618=F1618,"REGIONAL","NACIONAL")</f>
        <v>NACIONAL</v>
      </c>
      <c r="M1618" s="23" t="s">
        <v>618</v>
      </c>
      <c r="N1618" s="23" t="str" cm="1">
        <f t="array" ref="N1618">IFERROR(IF(M1618="Principal","LES_ACTIVE",LES_INACTIVE),0)</f>
        <v>LES_ACTIVE</v>
      </c>
      <c r="O1618" s="23">
        <f t="shared" si="295"/>
        <v>16</v>
      </c>
      <c r="P1618" s="23" t="str">
        <f t="shared" si="297"/>
        <v>03852007Principal</v>
      </c>
    </row>
    <row r="1619" spans="1:16" ht="14.45" hidden="1">
      <c r="A1619" s="26" t="s">
        <v>679</v>
      </c>
      <c r="B1619" s="23" t="str">
        <f>IFERROR(VLOOKUP(A1619,hoja!$A$2:$E$970,4,FALSE),0)</f>
        <v>CENTRO</v>
      </c>
      <c r="C1619" s="23" t="str">
        <f>IFERROR(VLOOKUP(A1619,hoja!$A$2:$E$1370,5,FALSE),0)</f>
        <v>NEIVA</v>
      </c>
      <c r="D1619" s="23" t="str">
        <f>IFERROR(VLOOKUP(A1619,hoja!A:D,3,FALSE),0)</f>
        <v>0385</v>
      </c>
      <c r="E1619" s="23" t="s">
        <v>653</v>
      </c>
      <c r="F1619" s="23" t="str">
        <f>IFERROR(VLOOKUP(E1619,hoja!$A$2:$E$970,4,FALSE),0)</f>
        <v>CENTRO</v>
      </c>
      <c r="G1619" s="23" t="str">
        <f>IFERROR(VLOOKUP(E1619,hoja!$A$2:$E$970,5,FALSE),0)</f>
        <v>MADRID</v>
      </c>
      <c r="H1619" s="103" t="str">
        <f>IFERROR(VLOOKUP(E1619,hoja!A:C,3,FALSE),0)</f>
        <v>2023</v>
      </c>
      <c r="I1619" s="24" t="str">
        <f t="shared" si="296"/>
        <v>03852023</v>
      </c>
      <c r="J1619" s="23">
        <v>16.416666666569654</v>
      </c>
      <c r="K1619" s="23">
        <v>319.53800000000001</v>
      </c>
      <c r="L1619" s="23" t="str">
        <f t="shared" si="300"/>
        <v>REGIONAL</v>
      </c>
      <c r="M1619" s="23" t="s">
        <v>618</v>
      </c>
      <c r="N1619" s="23" t="str" cm="1">
        <f t="array" ref="N1619">IFERROR(IF(M1619="Principal","LES_ACTIVE",LES_INACTIVE),0)</f>
        <v>LES_ACTIVE</v>
      </c>
      <c r="O1619" s="23">
        <f t="shared" si="295"/>
        <v>16</v>
      </c>
      <c r="P1619" s="23" t="str">
        <f t="shared" si="297"/>
        <v>03852023Principal</v>
      </c>
    </row>
    <row r="1620" spans="1:16" ht="16.5" hidden="1">
      <c r="A1620" s="26" t="s">
        <v>679</v>
      </c>
      <c r="B1620" s="23" t="str">
        <f>IFERROR(VLOOKUP(A1620,hoja!$A$2:$E$970,4,FALSE),0)</f>
        <v>CENTRO</v>
      </c>
      <c r="C1620" s="23" t="str">
        <f>IFERROR(VLOOKUP(A1620,hoja!$A$2:$E$1370,5,FALSE),0)</f>
        <v>NEIVA</v>
      </c>
      <c r="D1620" s="23" t="str">
        <f>IFERROR(VLOOKUP(A1620,hoja!A:D,3,FALSE),0)</f>
        <v>0385</v>
      </c>
      <c r="E1620" s="40" t="s">
        <v>780</v>
      </c>
      <c r="F1620" s="23" t="str">
        <f>IFERROR(VLOOKUP(E1620,hoja!$A$2:$E$970,4,FALSE),0)</f>
        <v>CENTRO</v>
      </c>
      <c r="G1620" s="23" t="str">
        <f>IFERROR(VLOOKUP(E1620,hoja!$A$2:$E$970,5,FALSE),0)</f>
        <v>ZIPAQUIRÁ</v>
      </c>
      <c r="H1620" s="103" t="str">
        <f>IFERROR(VLOOKUP(E1620,hoja!A:C,3,FALSE),0)</f>
        <v>2031</v>
      </c>
      <c r="I1620" s="24" t="str">
        <f t="shared" si="296"/>
        <v>03852031</v>
      </c>
      <c r="J1620" s="23">
        <v>29.870833333348855</v>
      </c>
      <c r="K1620" s="23">
        <v>420.10750000000002</v>
      </c>
      <c r="L1620" s="23" t="str">
        <f t="shared" si="300"/>
        <v>REGIONAL</v>
      </c>
      <c r="M1620" s="23" t="s">
        <v>618</v>
      </c>
      <c r="N1620" s="23" t="str" cm="1">
        <f t="array" ref="N1620">IFERROR(IF(M1620="Principal","LES_ACTIVE",LES_INACTIVE),0)</f>
        <v>LES_ACTIVE</v>
      </c>
      <c r="O1620" s="23">
        <f t="shared" si="295"/>
        <v>16</v>
      </c>
      <c r="P1620" s="23" t="str">
        <f t="shared" si="297"/>
        <v>03852031Principal</v>
      </c>
    </row>
    <row r="1621" spans="1:16" ht="14.45" hidden="1">
      <c r="A1621" s="26" t="s">
        <v>679</v>
      </c>
      <c r="B1621" s="23" t="str">
        <f>IFERROR(VLOOKUP(A1621,hoja!$A$2:$E$970,4,FALSE),0)</f>
        <v>CENTRO</v>
      </c>
      <c r="C1621" s="23" t="str">
        <f>IFERROR(VLOOKUP(A1621,hoja!$A$2:$E$1370,5,FALSE),0)</f>
        <v>NEIVA</v>
      </c>
      <c r="D1621" s="23" t="str">
        <f>IFERROR(VLOOKUP(A1621,hoja!A:D,3,FALSE),0)</f>
        <v>0385</v>
      </c>
      <c r="E1621" s="23" t="s">
        <v>670</v>
      </c>
      <c r="F1621" s="23" t="str">
        <f>IFERROR(VLOOKUP(E1621,hoja!$A$2:$E$970,4,FALSE),0)</f>
        <v>OCCIDENTE</v>
      </c>
      <c r="G1621" s="23" t="str">
        <f>IFERROR(VLOOKUP(E1621,hoja!$A$2:$E$970,5,FALSE),0)</f>
        <v>PEREIRA</v>
      </c>
      <c r="H1621" s="103" t="str">
        <f>IFERROR(VLOOKUP(E1621,hoja!A:C,3,FALSE),0)</f>
        <v>0134</v>
      </c>
      <c r="I1621" s="24" t="str">
        <f t="shared" si="296"/>
        <v>03850134</v>
      </c>
      <c r="J1621" s="23">
        <v>21.266666666662786</v>
      </c>
      <c r="K1621" s="23">
        <v>319.40300000000002</v>
      </c>
      <c r="L1621" s="23" t="str">
        <f>IF(B1621=F1621,"REGIONAL","NACIONAL")</f>
        <v>NACIONAL</v>
      </c>
      <c r="M1621" s="23" t="s">
        <v>618</v>
      </c>
      <c r="N1621" s="23" t="str" cm="1">
        <f t="array" ref="N1621">IFERROR(IF(M1621="Principal","LES_ACTIVE",LES_INACTIVE),0)</f>
        <v>LES_ACTIVE</v>
      </c>
      <c r="O1621" s="23">
        <f t="shared" si="295"/>
        <v>16</v>
      </c>
      <c r="P1621" s="23" t="str">
        <f t="shared" si="297"/>
        <v>03850134Principal</v>
      </c>
    </row>
    <row r="1622" spans="1:16" ht="14.45" hidden="1">
      <c r="A1622" s="26" t="s">
        <v>679</v>
      </c>
      <c r="B1622" s="23" t="str">
        <f>IFERROR(VLOOKUP(A1622,hoja!$A$2:$E$970,4,FALSE),0)</f>
        <v>CENTRO</v>
      </c>
      <c r="C1622" s="23" t="str">
        <f>IFERROR(VLOOKUP(A1622,hoja!$A$2:$E$1370,5,FALSE),0)</f>
        <v>NEIVA</v>
      </c>
      <c r="D1622" s="23" t="str">
        <f>IFERROR(VLOOKUP(A1622,hoja!A:D,3,FALSE),0)</f>
        <v>0385</v>
      </c>
      <c r="E1622" s="23" t="s">
        <v>672</v>
      </c>
      <c r="F1622" s="23" t="str">
        <f>IFERROR(VLOOKUP(E1622,hoja!$A$2:$E$970,4,FALSE),0)</f>
        <v>ANTIOQUIA</v>
      </c>
      <c r="G1622" s="23" t="str">
        <f>IFERROR(VLOOKUP(E1622,hoja!$A$2:$E$970,5,FALSE),0)</f>
        <v>MEDELLÍN</v>
      </c>
      <c r="H1622" s="103" t="str">
        <f>IFERROR(VLOOKUP(E1622,hoja!A:C,3,FALSE),0)</f>
        <v>0092</v>
      </c>
      <c r="I1622" s="24" t="str">
        <f t="shared" si="296"/>
        <v>03850092</v>
      </c>
      <c r="J1622" s="23">
        <v>42.550000000046566</v>
      </c>
      <c r="K1622" s="23">
        <v>598.38099999999997</v>
      </c>
      <c r="L1622" s="23" t="str">
        <f t="shared" ref="L1622:L1625" si="301">IF(B1622=F1622,"REGIONAL","NACIONAL")</f>
        <v>NACIONAL</v>
      </c>
      <c r="M1622" s="23" t="s">
        <v>618</v>
      </c>
      <c r="N1622" s="23" t="str" cm="1">
        <f t="array" ref="N1622">IFERROR(IF(M1622="Principal","LES_ACTIVE",LES_INACTIVE),0)</f>
        <v>LES_ACTIVE</v>
      </c>
      <c r="O1622" s="23">
        <f t="shared" si="295"/>
        <v>12</v>
      </c>
      <c r="P1622" s="23" t="str">
        <f t="shared" si="297"/>
        <v>03850092Principal</v>
      </c>
    </row>
    <row r="1623" spans="1:16" ht="14.45" hidden="1">
      <c r="A1623" s="26" t="s">
        <v>679</v>
      </c>
      <c r="B1623" s="23" t="str">
        <f>IFERROR(VLOOKUP(A1623,hoja!$A$2:$E$970,4,FALSE),0)</f>
        <v>CENTRO</v>
      </c>
      <c r="C1623" s="23" t="str">
        <f>IFERROR(VLOOKUP(A1623,hoja!$A$2:$E$1370,5,FALSE),0)</f>
        <v>NEIVA</v>
      </c>
      <c r="D1623" s="23" t="str">
        <f>IFERROR(VLOOKUP(A1623,hoja!A:D,3,FALSE),0)</f>
        <v>0385</v>
      </c>
      <c r="E1623" s="23" t="s">
        <v>644</v>
      </c>
      <c r="F1623" s="23" t="str">
        <f>IFERROR(VLOOKUP(E1623,hoja!$A$2:$E$970,4,FALSE),0)</f>
        <v>OCCIDENTE</v>
      </c>
      <c r="G1623" s="23" t="str">
        <f>IFERROR(VLOOKUP(E1623,hoja!$A$2:$E$970,5,FALSE),0)</f>
        <v>PEREIRA</v>
      </c>
      <c r="H1623" s="103" t="str">
        <f>IFERROR(VLOOKUP(E1623,hoja!A:C,3,FALSE),0)</f>
        <v>0198</v>
      </c>
      <c r="I1623" s="24" t="str">
        <f t="shared" si="296"/>
        <v>03850198</v>
      </c>
      <c r="J1623" s="23">
        <v>18.916666666686069</v>
      </c>
      <c r="K1623" s="23">
        <v>338.303</v>
      </c>
      <c r="L1623" s="23" t="str">
        <f t="shared" si="301"/>
        <v>NACIONAL</v>
      </c>
      <c r="M1623" s="23" t="s">
        <v>618</v>
      </c>
      <c r="N1623" s="23" t="str" cm="1">
        <f t="array" ref="N1623">IFERROR(IF(M1623="Principal","LES_ACTIVE",LES_INACTIVE),0)</f>
        <v>LES_ACTIVE</v>
      </c>
      <c r="O1623" s="23">
        <f t="shared" si="295"/>
        <v>16</v>
      </c>
      <c r="P1623" s="23" t="str">
        <f t="shared" si="297"/>
        <v>03850198Principal</v>
      </c>
    </row>
    <row r="1624" spans="1:16" ht="14.45" hidden="1">
      <c r="A1624" s="26" t="s">
        <v>679</v>
      </c>
      <c r="B1624" s="23" t="str">
        <f>IFERROR(VLOOKUP(A1624,hoja!$A$2:$E$970,4,FALSE),0)</f>
        <v>CENTRO</v>
      </c>
      <c r="C1624" s="23" t="str">
        <f>IFERROR(VLOOKUP(A1624,hoja!$A$2:$E$1370,5,FALSE),0)</f>
        <v>NEIVA</v>
      </c>
      <c r="D1624" s="23" t="str">
        <f>IFERROR(VLOOKUP(A1624,hoja!A:D,3,FALSE),0)</f>
        <v>0385</v>
      </c>
      <c r="E1624" s="23" t="s">
        <v>645</v>
      </c>
      <c r="F1624" s="23" t="str">
        <f>IFERROR(VLOOKUP(E1624,hoja!$A$2:$E$970,4,FALSE),0)</f>
        <v>OCCIDENTE</v>
      </c>
      <c r="G1624" s="23" t="str">
        <f>IFERROR(VLOOKUP(E1624,hoja!$A$2:$E$970,5,FALSE),0)</f>
        <v>CALI</v>
      </c>
      <c r="H1624" s="103" t="str">
        <f>IFERROR(VLOOKUP(E1624,hoja!A:C,3,FALSE),0)</f>
        <v>0410</v>
      </c>
      <c r="I1624" s="24" t="str">
        <f t="shared" si="296"/>
        <v>03850410</v>
      </c>
      <c r="J1624" s="23">
        <v>22.800000000104774</v>
      </c>
      <c r="K1624" s="23">
        <v>469.40899999999999</v>
      </c>
      <c r="L1624" s="23" t="str">
        <f t="shared" si="301"/>
        <v>NACIONAL</v>
      </c>
      <c r="M1624" s="23" t="s">
        <v>618</v>
      </c>
      <c r="N1624" s="23" t="str" cm="1">
        <f t="array" ref="N1624">IFERROR(IF(M1624="Principal","LES_ACTIVE",LES_INACTIVE),0)</f>
        <v>LES_ACTIVE</v>
      </c>
      <c r="O1624" s="23">
        <f t="shared" si="295"/>
        <v>16</v>
      </c>
      <c r="P1624" s="23" t="str">
        <f t="shared" si="297"/>
        <v>03850410Principal</v>
      </c>
    </row>
    <row r="1625" spans="1:16" ht="14.45" hidden="1">
      <c r="A1625" s="26" t="s">
        <v>679</v>
      </c>
      <c r="B1625" s="23" t="str">
        <f>IFERROR(VLOOKUP(A1625,hoja!$A$2:$E$970,4,FALSE),0)</f>
        <v>CENTRO</v>
      </c>
      <c r="C1625" s="23" t="str">
        <f>IFERROR(VLOOKUP(A1625,hoja!$A$2:$E$1370,5,FALSE),0)</f>
        <v>NEIVA</v>
      </c>
      <c r="D1625" s="23" t="str">
        <f>IFERROR(VLOOKUP(A1625,hoja!A:D,3,FALSE),0)</f>
        <v>0385</v>
      </c>
      <c r="E1625" s="23" t="s">
        <v>749</v>
      </c>
      <c r="F1625" s="23" t="str">
        <f>IFERROR(VLOOKUP(E1625,hoja!$A$2:$E$970,4,FALSE),0)</f>
        <v>OCCIDENTE</v>
      </c>
      <c r="G1625" s="23" t="str">
        <f>IFERROR(VLOOKUP(E1625,hoja!$A$2:$E$970,5,FALSE),0)</f>
        <v>PEREIRA</v>
      </c>
      <c r="H1625" s="103" t="str">
        <f>IFERROR(VLOOKUP(E1625,hoja!A:C,3,FALSE),0)</f>
        <v>60067</v>
      </c>
      <c r="I1625" s="24" t="str">
        <f t="shared" si="296"/>
        <v>038560067</v>
      </c>
      <c r="J1625" s="23">
        <v>19.549999999988358</v>
      </c>
      <c r="K1625" s="23">
        <v>334.83800000000002</v>
      </c>
      <c r="L1625" s="23" t="str">
        <f t="shared" si="301"/>
        <v>NACIONAL</v>
      </c>
      <c r="M1625" s="23" t="s">
        <v>618</v>
      </c>
      <c r="N1625" s="23" t="str" cm="1">
        <f t="array" ref="N1625">IFERROR(IF(M1625="Principal","LES_ACTIVE",LES_INACTIVE),0)</f>
        <v>LES_ACTIVE</v>
      </c>
      <c r="O1625" s="23">
        <f t="shared" si="295"/>
        <v>16</v>
      </c>
      <c r="P1625" s="23" t="str">
        <f t="shared" si="297"/>
        <v>038560067Principal</v>
      </c>
    </row>
    <row r="1626" spans="1:16" ht="14.45" hidden="1">
      <c r="A1626" s="26" t="s">
        <v>679</v>
      </c>
      <c r="B1626" s="23" t="str">
        <f>IFERROR(VLOOKUP(A1626,hoja!$A$2:$E$970,4,FALSE),0)</f>
        <v>CENTRO</v>
      </c>
      <c r="C1626" s="23" t="str">
        <f>IFERROR(VLOOKUP(A1626,hoja!$A$2:$E$1370,5,FALSE),0)</f>
        <v>NEIVA</v>
      </c>
      <c r="D1626" s="23" t="str">
        <f>IFERROR(VLOOKUP(A1626,hoja!A:D,3,FALSE),0)</f>
        <v>0385</v>
      </c>
      <c r="E1626" s="23" t="s">
        <v>834</v>
      </c>
      <c r="F1626" s="23" t="str">
        <f>IFERROR(VLOOKUP(E1626,hoja!$A$2:$E$970,4,FALSE),0)</f>
        <v>CENTRO</v>
      </c>
      <c r="G1626" s="23" t="str">
        <f>IFERROR(VLOOKUP(E1626,hoja!$A$2:$E$970,5,FALSE),0)</f>
        <v>RICAURTE</v>
      </c>
      <c r="H1626" s="103" t="str">
        <f>IFERROR(VLOOKUP(E1626,hoja!A:C,3,FALSE),0)</f>
        <v>60080</v>
      </c>
      <c r="I1626" s="24" t="str">
        <f t="shared" si="296"/>
        <v>038560080</v>
      </c>
      <c r="J1626" s="23">
        <v>4.2780555556237232</v>
      </c>
      <c r="K1626" s="23">
        <v>195.51599999999999</v>
      </c>
      <c r="L1626" s="23" t="str">
        <f t="shared" si="300"/>
        <v>REGIONAL</v>
      </c>
      <c r="M1626" s="23" t="s">
        <v>618</v>
      </c>
      <c r="N1626" s="23" t="str" cm="1">
        <f t="array" ref="N1626">IFERROR(IF(M1626="Principal","LES_ACTIVE",LES_INACTIVE),0)</f>
        <v>LES_ACTIVE</v>
      </c>
      <c r="O1626" s="23">
        <f t="shared" si="295"/>
        <v>25</v>
      </c>
      <c r="P1626" s="23" t="str">
        <f t="shared" si="297"/>
        <v>038560080Principal</v>
      </c>
    </row>
    <row r="1627" spans="1:16" ht="14.45" hidden="1">
      <c r="A1627" s="26" t="s">
        <v>679</v>
      </c>
      <c r="B1627" s="23" t="str">
        <f>IFERROR(VLOOKUP(A1627,hoja!$A$2:$E$970,4,FALSE),0)</f>
        <v>CENTRO</v>
      </c>
      <c r="C1627" s="23" t="str">
        <f>IFERROR(VLOOKUP(A1627,hoja!$A$2:$E$1370,5,FALSE),0)</f>
        <v>NEIVA</v>
      </c>
      <c r="D1627" s="23" t="str">
        <f>IFERROR(VLOOKUP(A1627,hoja!A:D,3,FALSE),0)</f>
        <v>0385</v>
      </c>
      <c r="E1627" s="23" t="s">
        <v>739</v>
      </c>
      <c r="F1627" s="23" t="str">
        <f>IFERROR(VLOOKUP(E1627,hoja!$A$2:$E$970,4,FALSE),0)</f>
        <v>OCCIDENTE</v>
      </c>
      <c r="G1627" s="23" t="str">
        <f>IFERROR(VLOOKUP(E1627,hoja!$A$2:$E$970,5,FALSE),0)</f>
        <v>TULUÁ</v>
      </c>
      <c r="H1627" s="103" t="str">
        <f>IFERROR(VLOOKUP(E1627,hoja!A:C,3,FALSE),0)</f>
        <v>60085</v>
      </c>
      <c r="I1627" s="24" t="str">
        <f t="shared" si="296"/>
        <v>038560085</v>
      </c>
      <c r="J1627" s="23">
        <v>11.516666666662786</v>
      </c>
      <c r="K1627" s="23">
        <v>397.15</v>
      </c>
      <c r="L1627" s="23" t="str">
        <f>IF(B1627=F1627,"REGIONAL","NACIONAL")</f>
        <v>NACIONAL</v>
      </c>
      <c r="M1627" s="23" t="s">
        <v>618</v>
      </c>
      <c r="N1627" s="23" t="str" cm="1">
        <f t="array" ref="N1627">IFERROR(IF(M1627="Principal","LES_ACTIVE",LES_INACTIVE),0)</f>
        <v>LES_ACTIVE</v>
      </c>
      <c r="O1627" s="23">
        <f t="shared" si="295"/>
        <v>16</v>
      </c>
      <c r="P1627" s="23" t="str">
        <f t="shared" si="297"/>
        <v>038560085Principal</v>
      </c>
    </row>
    <row r="1628" spans="1:16" ht="14.45" hidden="1">
      <c r="A1628" s="26" t="s">
        <v>733</v>
      </c>
      <c r="B1628" s="23" t="str">
        <f>IFERROR(VLOOKUP(A1628,hoja!$A$2:$E$970,4,FALSE),0)</f>
        <v>OCCIDENTE</v>
      </c>
      <c r="C1628" s="23" t="str">
        <f>IFERROR(VLOOKUP(A1628,hoja!$A$2:$E$1370,5,FALSE),0)</f>
        <v>PASTO</v>
      </c>
      <c r="D1628" s="23" t="str">
        <f>IFERROR(VLOOKUP(A1628,hoja!A:D,3,FALSE),0)</f>
        <v>0395</v>
      </c>
      <c r="E1628" s="23" t="s">
        <v>650</v>
      </c>
      <c r="F1628" s="23" t="str">
        <f>IFERROR(VLOOKUP(E1628,hoja!$A$2:$E$970,4,FALSE),0)</f>
        <v>OCCIDENTE</v>
      </c>
      <c r="G1628" s="23" t="str">
        <f>IFERROR(VLOOKUP(E1628,hoja!$A$2:$E$970,5,FALSE),0)</f>
        <v>CALOTO</v>
      </c>
      <c r="H1628" s="103" t="str">
        <f>IFERROR(VLOOKUP(E1628,hoja!A:C,3,FALSE),0)</f>
        <v>0445</v>
      </c>
      <c r="I1628" s="24" t="str">
        <f t="shared" si="296"/>
        <v>03950445</v>
      </c>
      <c r="J1628" s="23">
        <v>21.716666666732635</v>
      </c>
      <c r="K1628" s="23">
        <v>367.334</v>
      </c>
      <c r="L1628" s="23" t="str">
        <f t="shared" si="300"/>
        <v>REGIONAL</v>
      </c>
      <c r="M1628" s="23" t="s">
        <v>618</v>
      </c>
      <c r="N1628" s="23" t="str" cm="1">
        <f t="array" ref="N1628">IFERROR(IF(M1628="Principal","LES_ACTIVE",LES_INACTIVE),0)</f>
        <v>LES_ACTIVE</v>
      </c>
      <c r="O1628" s="23">
        <f t="shared" si="295"/>
        <v>16</v>
      </c>
      <c r="P1628" s="23" t="str">
        <f t="shared" si="297"/>
        <v>03950445Principal</v>
      </c>
    </row>
    <row r="1629" spans="1:16" ht="14.45" hidden="1">
      <c r="A1629" s="26" t="s">
        <v>733</v>
      </c>
      <c r="B1629" s="23" t="str">
        <f>IFERROR(VLOOKUP(A1629,hoja!$A$2:$E$970,4,FALSE),0)</f>
        <v>OCCIDENTE</v>
      </c>
      <c r="C1629" s="23" t="str">
        <f>IFERROR(VLOOKUP(A1629,hoja!$A$2:$E$1370,5,FALSE),0)</f>
        <v>PASTO</v>
      </c>
      <c r="D1629" s="23" t="str">
        <f>IFERROR(VLOOKUP(A1629,hoja!A:D,3,FALSE),0)</f>
        <v>0395</v>
      </c>
      <c r="E1629" s="23" t="s">
        <v>707</v>
      </c>
      <c r="F1629" s="23" t="str">
        <f>IFERROR(VLOOKUP(E1629,hoja!$A$2:$E$970,4,FALSE),0)</f>
        <v>OCCIDENTE</v>
      </c>
      <c r="G1629" s="23" t="str">
        <f>IFERROR(VLOOKUP(E1629,hoja!$A$2:$E$970,5,FALSE),0)</f>
        <v>IPIALES</v>
      </c>
      <c r="H1629" s="103" t="str">
        <f>IFERROR(VLOOKUP(E1629,hoja!A:C,3,FALSE),0)</f>
        <v>0397</v>
      </c>
      <c r="I1629" s="24" t="str">
        <f t="shared" si="296"/>
        <v>03950397</v>
      </c>
      <c r="J1629" s="23">
        <v>5.4500000000407454</v>
      </c>
      <c r="K1629" s="23">
        <v>85.007499999999993</v>
      </c>
      <c r="L1629" s="23" t="str">
        <f t="shared" ref="L1629:L1692" si="302">IF(B1629=F1629,"REGIONAL","NACIONAL")</f>
        <v>REGIONAL</v>
      </c>
      <c r="M1629" s="23" t="s">
        <v>618</v>
      </c>
      <c r="N1629" s="23" t="str" cm="1">
        <f t="array" ref="N1629">IFERROR(IF(M1629="Principal","LES_ACTIVE",LES_INACTIVE),0)</f>
        <v>LES_ACTIVE</v>
      </c>
      <c r="O1629" s="23">
        <f t="shared" si="295"/>
        <v>25</v>
      </c>
      <c r="P1629" s="23" t="str">
        <f t="shared" si="297"/>
        <v>03950397Principal</v>
      </c>
    </row>
    <row r="1630" spans="1:16" ht="14.45" hidden="1">
      <c r="A1630" s="26" t="s">
        <v>733</v>
      </c>
      <c r="B1630" s="23" t="str">
        <f>IFERROR(VLOOKUP(A1630,hoja!$A$2:$E$970,4,FALSE),0)</f>
        <v>OCCIDENTE</v>
      </c>
      <c r="C1630" s="23" t="str">
        <f>IFERROR(VLOOKUP(A1630,hoja!$A$2:$E$1370,5,FALSE),0)</f>
        <v>PASTO</v>
      </c>
      <c r="D1630" s="23" t="str">
        <f>IFERROR(VLOOKUP(A1630,hoja!A:D,3,FALSE),0)</f>
        <v>0395</v>
      </c>
      <c r="E1630" s="23" t="s">
        <v>655</v>
      </c>
      <c r="F1630" s="23" t="str">
        <f>IFERROR(VLOOKUP(E1630,hoja!$A$2:$E$970,4,FALSE),0)</f>
        <v>ANTIOQUIA</v>
      </c>
      <c r="G1630" s="23" t="str">
        <f>IFERROR(VLOOKUP(E1630,hoja!$A$2:$E$970,5,FALSE),0)</f>
        <v>MEDELLÍN</v>
      </c>
      <c r="H1630" s="103" t="str">
        <f>IFERROR(VLOOKUP(E1630,hoja!A:C,3,FALSE),0)</f>
        <v>0292</v>
      </c>
      <c r="I1630" s="24" t="str">
        <f t="shared" si="296"/>
        <v>03950292</v>
      </c>
      <c r="K1630" s="23">
        <v>806</v>
      </c>
      <c r="L1630" s="23" t="str">
        <f>IF(B1630=F1630,"REGIONAL","NACIONAL")</f>
        <v>NACIONAL</v>
      </c>
      <c r="M1630" s="23" t="s">
        <v>618</v>
      </c>
      <c r="N1630" s="23" t="str" cm="1">
        <f t="array" ref="N1630">IFERROR(IF(M1630="Principal","LES_ACTIVE",LES_INACTIVE),0)</f>
        <v>LES_ACTIVE</v>
      </c>
      <c r="O1630" s="23">
        <f t="shared" si="295"/>
        <v>8</v>
      </c>
      <c r="P1630" s="23" t="str">
        <f t="shared" si="297"/>
        <v>03950292Principal</v>
      </c>
    </row>
    <row r="1631" spans="1:16" ht="14.45" hidden="1">
      <c r="A1631" s="26" t="s">
        <v>733</v>
      </c>
      <c r="B1631" s="23" t="str">
        <f>IFERROR(VLOOKUP(A1631,hoja!$A$2:$E$970,4,FALSE),0)</f>
        <v>OCCIDENTE</v>
      </c>
      <c r="C1631" s="23" t="str">
        <f>IFERROR(VLOOKUP(A1631,hoja!$A$2:$E$1370,5,FALSE),0)</f>
        <v>PASTO</v>
      </c>
      <c r="D1631" s="23" t="str">
        <f>IFERROR(VLOOKUP(A1631,hoja!A:D,3,FALSE),0)</f>
        <v>0395</v>
      </c>
      <c r="E1631" s="23" t="s">
        <v>717</v>
      </c>
      <c r="F1631" s="23" t="str">
        <f>IFERROR(VLOOKUP(E1631,hoja!$A$2:$E$970,4,FALSE),0)</f>
        <v>OCCIDENTE</v>
      </c>
      <c r="G1631" s="23" t="str">
        <f>IFERROR(VLOOKUP(E1631,hoja!$A$2:$E$970,5,FALSE),0)</f>
        <v>POPAYÁN</v>
      </c>
      <c r="H1631" s="103" t="str">
        <f>IFERROR(VLOOKUP(E1631,hoja!A:C,3,FALSE),0)</f>
        <v>0126</v>
      </c>
      <c r="I1631" s="24" t="str">
        <f t="shared" si="296"/>
        <v>03950126</v>
      </c>
      <c r="J1631" s="23">
        <v>23.100000000034925</v>
      </c>
      <c r="K1631" s="23">
        <v>251.07300000000001</v>
      </c>
      <c r="L1631" s="23" t="str">
        <f t="shared" si="302"/>
        <v>REGIONAL</v>
      </c>
      <c r="M1631" s="23" t="s">
        <v>618</v>
      </c>
      <c r="N1631" s="23" t="str" cm="1">
        <f t="array" ref="N1631">IFERROR(IF(M1631="Principal","LES_ACTIVE",LES_INACTIVE),0)</f>
        <v>LES_ACTIVE</v>
      </c>
      <c r="O1631" s="23">
        <f t="shared" si="295"/>
        <v>16</v>
      </c>
      <c r="P1631" s="23" t="str">
        <f t="shared" si="297"/>
        <v>03950126Principal</v>
      </c>
    </row>
    <row r="1632" spans="1:16" ht="14.45" hidden="1">
      <c r="A1632" s="26" t="s">
        <v>733</v>
      </c>
      <c r="B1632" s="23" t="str">
        <f>IFERROR(VLOOKUP(A1632,hoja!$A$2:$E$970,4,FALSE),0)</f>
        <v>OCCIDENTE</v>
      </c>
      <c r="C1632" s="23" t="str">
        <f>IFERROR(VLOOKUP(A1632,hoja!$A$2:$E$1370,5,FALSE),0)</f>
        <v>PASTO</v>
      </c>
      <c r="D1632" s="23" t="str">
        <f>IFERROR(VLOOKUP(A1632,hoja!A:D,3,FALSE),0)</f>
        <v>0395</v>
      </c>
      <c r="E1632" s="23" t="s">
        <v>726</v>
      </c>
      <c r="F1632" s="23" t="str">
        <f>IFERROR(VLOOKUP(E1632,hoja!$A$2:$E$970,4,FALSE),0)</f>
        <v>OCCIDENTE</v>
      </c>
      <c r="G1632" s="23" t="str">
        <f>IFERROR(VLOOKUP(E1632,hoja!$A$2:$E$970,5,FALSE),0)</f>
        <v>TUMACO</v>
      </c>
      <c r="H1632" s="103" t="str">
        <f>IFERROR(VLOOKUP(E1632,hoja!A:C,3,FALSE),0)</f>
        <v>0396</v>
      </c>
      <c r="I1632" s="24" t="str">
        <f t="shared" si="296"/>
        <v>03950396</v>
      </c>
      <c r="J1632" s="23">
        <v>19.435694444429828</v>
      </c>
      <c r="K1632" s="23">
        <v>282.50200000000001</v>
      </c>
      <c r="L1632" s="23" t="str">
        <f t="shared" si="302"/>
        <v>REGIONAL</v>
      </c>
      <c r="M1632" s="23" t="s">
        <v>618</v>
      </c>
      <c r="N1632" s="23" t="str" cm="1">
        <f t="array" ref="N1632">IFERROR(IF(M1632="Principal","LES_ACTIVE",LES_INACTIVE),0)</f>
        <v>LES_ACTIVE</v>
      </c>
      <c r="O1632" s="23">
        <f t="shared" si="295"/>
        <v>16</v>
      </c>
      <c r="P1632" s="23" t="str">
        <f t="shared" si="297"/>
        <v>03950396Principal</v>
      </c>
    </row>
    <row r="1633" spans="1:16" ht="14.45" hidden="1">
      <c r="A1633" s="26" t="s">
        <v>733</v>
      </c>
      <c r="B1633" s="23" t="str">
        <f>IFERROR(VLOOKUP(A1633,hoja!$A$2:$E$970,4,FALSE),0)</f>
        <v>OCCIDENTE</v>
      </c>
      <c r="C1633" s="23" t="str">
        <f>IFERROR(VLOOKUP(A1633,hoja!$A$2:$E$1370,5,FALSE),0)</f>
        <v>PASTO</v>
      </c>
      <c r="D1633" s="23" t="str">
        <f>IFERROR(VLOOKUP(A1633,hoja!A:D,3,FALSE),0)</f>
        <v>0395</v>
      </c>
      <c r="E1633" s="23" t="s">
        <v>630</v>
      </c>
      <c r="F1633" s="23" t="str">
        <f>IFERROR(VLOOKUP(E1633,hoja!$A$2:$E$970,4,FALSE),0)</f>
        <v>CENTRO</v>
      </c>
      <c r="G1633" s="23" t="str">
        <f>IFERROR(VLOOKUP(E1633,hoja!$A$2:$E$970,5,FALSE),0)</f>
        <v>SESQUILÉ</v>
      </c>
      <c r="H1633" s="103" t="str">
        <f>IFERROR(VLOOKUP(E1633,hoja!A:C,3,FALSE),0)</f>
        <v>1501</v>
      </c>
      <c r="I1633" s="24" t="str">
        <f t="shared" si="296"/>
        <v>03951501</v>
      </c>
      <c r="J1633" s="23">
        <v>83.316666666709352</v>
      </c>
      <c r="K1633" s="23">
        <v>934.16</v>
      </c>
      <c r="L1633" s="23" t="str">
        <f>IF(B1633=F1633,"REGIONAL","NACIONAL")</f>
        <v>NACIONAL</v>
      </c>
      <c r="M1633" s="23" t="s">
        <v>618</v>
      </c>
      <c r="N1633" s="23" t="str" cm="1">
        <f t="array" ref="N1633">IFERROR(IF(M1633="Principal","LES_ACTIVE",LES_INACTIVE),0)</f>
        <v>LES_ACTIVE</v>
      </c>
      <c r="O1633" s="23">
        <f t="shared" si="295"/>
        <v>8</v>
      </c>
      <c r="P1633" s="23" t="str">
        <f t="shared" si="297"/>
        <v>03951501Principal</v>
      </c>
    </row>
    <row r="1634" spans="1:16" ht="14.45" hidden="1">
      <c r="A1634" s="26" t="s">
        <v>733</v>
      </c>
      <c r="B1634" s="23" t="str">
        <f>IFERROR(VLOOKUP(A1634,hoja!$A$2:$E$970,4,FALSE),0)</f>
        <v>OCCIDENTE</v>
      </c>
      <c r="C1634" s="23" t="str">
        <f>IFERROR(VLOOKUP(A1634,hoja!$A$2:$E$1370,5,FALSE),0)</f>
        <v>PASTO</v>
      </c>
      <c r="D1634" s="23" t="str">
        <f>IFERROR(VLOOKUP(A1634,hoja!A:D,3,FALSE),0)</f>
        <v>0395</v>
      </c>
      <c r="E1634" s="23" t="s">
        <v>635</v>
      </c>
      <c r="F1634" s="23" t="str">
        <f>IFERROR(VLOOKUP(E1634,hoja!$A$2:$E$970,4,FALSE),0)</f>
        <v>CENTRO</v>
      </c>
      <c r="G1634" s="23" t="str">
        <f>IFERROR(VLOOKUP(E1634,hoja!$A$2:$E$970,5,FALSE),0)</f>
        <v>BOGOTÁ</v>
      </c>
      <c r="H1634" s="103" t="str">
        <f>IFERROR(VLOOKUP(E1634,hoja!A:C,3,FALSE),0)</f>
        <v>0021</v>
      </c>
      <c r="I1634" s="24" t="str">
        <f t="shared" si="296"/>
        <v>03950021</v>
      </c>
      <c r="K1634" s="23">
        <v>823</v>
      </c>
      <c r="L1634" s="23" t="str">
        <f>IF(B1634=F1634,"REGIONAL","NACIONAL")</f>
        <v>NACIONAL</v>
      </c>
      <c r="M1634" s="23" t="s">
        <v>618</v>
      </c>
      <c r="N1634" s="23" t="str" cm="1">
        <f t="array" ref="N1634">IFERROR(IF(M1634="Principal","LES_ACTIVE",LES_INACTIVE),0)</f>
        <v>LES_ACTIVE</v>
      </c>
      <c r="O1634" s="23">
        <f t="shared" si="295"/>
        <v>8</v>
      </c>
      <c r="P1634" s="23" t="str">
        <f t="shared" si="297"/>
        <v>03950021Principal</v>
      </c>
    </row>
    <row r="1635" spans="1:16" ht="14.45" hidden="1">
      <c r="A1635" s="26" t="s">
        <v>733</v>
      </c>
      <c r="B1635" s="23" t="str">
        <f>IFERROR(VLOOKUP(A1635,hoja!$A$2:$E$970,4,FALSE),0)</f>
        <v>OCCIDENTE</v>
      </c>
      <c r="C1635" s="23" t="str">
        <f>IFERROR(VLOOKUP(A1635,hoja!$A$2:$E$1370,5,FALSE),0)</f>
        <v>PASTO</v>
      </c>
      <c r="D1635" s="23" t="str">
        <f>IFERROR(VLOOKUP(A1635,hoja!A:D,3,FALSE),0)</f>
        <v>0395</v>
      </c>
      <c r="E1635" s="23" t="s">
        <v>733</v>
      </c>
      <c r="F1635" s="23" t="str">
        <f>IFERROR(VLOOKUP(E1635,hoja!$A$2:$E$970,4,FALSE),0)</f>
        <v>OCCIDENTE</v>
      </c>
      <c r="G1635" s="23" t="str">
        <f>IFERROR(VLOOKUP(E1635,hoja!$A$2:$E$970,5,FALSE),0)</f>
        <v>PASTO</v>
      </c>
      <c r="H1635" s="103" t="str">
        <f>IFERROR(VLOOKUP(E1635,hoja!A:C,3,FALSE),0)</f>
        <v>0395</v>
      </c>
      <c r="I1635" s="24" t="str">
        <f t="shared" si="296"/>
        <v>03950395</v>
      </c>
      <c r="J1635" s="23">
        <v>29.633333333360497</v>
      </c>
      <c r="K1635" s="23">
        <v>438.11399999999998</v>
      </c>
      <c r="L1635" s="23" t="str">
        <f t="shared" si="302"/>
        <v>REGIONAL</v>
      </c>
      <c r="M1635" s="23" t="s">
        <v>618</v>
      </c>
      <c r="N1635" s="23" t="str" cm="1">
        <f t="array" ref="N1635">IFERROR(IF(M1635="Principal","LES_ACTIVE",LES_INACTIVE),0)</f>
        <v>LES_ACTIVE</v>
      </c>
      <c r="O1635" s="23">
        <f t="shared" si="295"/>
        <v>16</v>
      </c>
      <c r="P1635" s="23" t="str">
        <f t="shared" si="297"/>
        <v>03950395Principal</v>
      </c>
    </row>
    <row r="1636" spans="1:16" ht="14.45" hidden="1">
      <c r="A1636" s="26" t="s">
        <v>733</v>
      </c>
      <c r="B1636" s="23" t="str">
        <f>IFERROR(VLOOKUP(A1636,hoja!$A$2:$E$970,4,FALSE),0)</f>
        <v>OCCIDENTE</v>
      </c>
      <c r="C1636" s="23" t="str">
        <f>IFERROR(VLOOKUP(A1636,hoja!$A$2:$E$1370,5,FALSE),0)</f>
        <v>PASTO</v>
      </c>
      <c r="D1636" s="23" t="str">
        <f>IFERROR(VLOOKUP(A1636,hoja!A:D,3,FALSE),0)</f>
        <v>0395</v>
      </c>
      <c r="E1636" s="23" t="s">
        <v>617</v>
      </c>
      <c r="F1636" s="23" t="str">
        <f>IFERROR(VLOOKUP(E1636,hoja!$A$2:$E$970,4,FALSE),0)</f>
        <v>ANTIOQUIA</v>
      </c>
      <c r="G1636" s="23" t="str">
        <f>IFERROR(VLOOKUP(E1636,hoja!$A$2:$E$970,5,FALSE),0)</f>
        <v>MEDELLÍN</v>
      </c>
      <c r="H1636" s="103">
        <f>IFERROR(VLOOKUP(E1636,hoja!A:C,3,FALSE),0)</f>
        <v>50443</v>
      </c>
      <c r="I1636" s="24" t="str">
        <f t="shared" si="296"/>
        <v>039550443</v>
      </c>
      <c r="K1636" s="23">
        <v>833</v>
      </c>
      <c r="L1636" s="23" t="str">
        <f>IF(B1636=F1636,"REGIONAL","NACIONAL")</f>
        <v>NACIONAL</v>
      </c>
      <c r="M1636" s="23" t="s">
        <v>618</v>
      </c>
      <c r="N1636" s="23" t="str" cm="1">
        <f t="array" ref="N1636">IFERROR(IF(M1636="Principal","LES_ACTIVE",LES_INACTIVE),0)</f>
        <v>LES_ACTIVE</v>
      </c>
      <c r="O1636" s="23">
        <f t="shared" si="295"/>
        <v>8</v>
      </c>
      <c r="P1636" s="23" t="str">
        <f t="shared" si="297"/>
        <v>039550443Principal</v>
      </c>
    </row>
    <row r="1637" spans="1:16" ht="14.45" hidden="1">
      <c r="A1637" s="26" t="s">
        <v>733</v>
      </c>
      <c r="B1637" s="23" t="str">
        <f>IFERROR(VLOOKUP(A1637,hoja!$A$2:$E$970,4,FALSE),0)</f>
        <v>OCCIDENTE</v>
      </c>
      <c r="C1637" s="23" t="str">
        <f>IFERROR(VLOOKUP(A1637,hoja!$A$2:$E$1370,5,FALSE),0)</f>
        <v>PASTO</v>
      </c>
      <c r="D1637" s="23" t="str">
        <f>IFERROR(VLOOKUP(A1637,hoja!A:D,3,FALSE),0)</f>
        <v>0395</v>
      </c>
      <c r="E1637" s="23" t="s">
        <v>644</v>
      </c>
      <c r="F1637" s="23" t="str">
        <f>IFERROR(VLOOKUP(E1637,hoja!$A$2:$E$970,4,FALSE),0)</f>
        <v>OCCIDENTE</v>
      </c>
      <c r="G1637" s="23" t="str">
        <f>IFERROR(VLOOKUP(E1637,hoja!$A$2:$E$970,5,FALSE),0)</f>
        <v>PEREIRA</v>
      </c>
      <c r="H1637" s="103" t="str">
        <f>IFERROR(VLOOKUP(E1637,hoja!A:C,3,FALSE),0)</f>
        <v>0198</v>
      </c>
      <c r="I1637" s="24" t="str">
        <f t="shared" si="296"/>
        <v>03950198</v>
      </c>
      <c r="J1637" s="23">
        <v>26.366666666697711</v>
      </c>
      <c r="K1637" s="23">
        <v>586.61699999999996</v>
      </c>
      <c r="L1637" s="23" t="str">
        <f t="shared" si="302"/>
        <v>REGIONAL</v>
      </c>
      <c r="M1637" s="23" t="s">
        <v>618</v>
      </c>
      <c r="N1637" s="23" t="str" cm="1">
        <f t="array" ref="N1637">IFERROR(IF(M1637="Principal","LES_ACTIVE",LES_INACTIVE),0)</f>
        <v>LES_ACTIVE</v>
      </c>
      <c r="O1637" s="23">
        <f t="shared" si="295"/>
        <v>12</v>
      </c>
      <c r="P1637" s="23" t="str">
        <f t="shared" si="297"/>
        <v>03950198Principal</v>
      </c>
    </row>
    <row r="1638" spans="1:16" ht="14.45" hidden="1">
      <c r="A1638" s="26" t="s">
        <v>733</v>
      </c>
      <c r="B1638" s="23" t="str">
        <f>IFERROR(VLOOKUP(A1638,hoja!$A$2:$E$970,4,FALSE),0)</f>
        <v>OCCIDENTE</v>
      </c>
      <c r="C1638" s="23" t="str">
        <f>IFERROR(VLOOKUP(A1638,hoja!$A$2:$E$1370,5,FALSE),0)</f>
        <v>PASTO</v>
      </c>
      <c r="D1638" s="23" t="str">
        <f>IFERROR(VLOOKUP(A1638,hoja!A:D,3,FALSE),0)</f>
        <v>0395</v>
      </c>
      <c r="E1638" s="23" t="s">
        <v>645</v>
      </c>
      <c r="F1638" s="23" t="str">
        <f>IFERROR(VLOOKUP(E1638,hoja!$A$2:$E$970,4,FALSE),0)</f>
        <v>OCCIDENTE</v>
      </c>
      <c r="G1638" s="23" t="str">
        <f>IFERROR(VLOOKUP(E1638,hoja!$A$2:$E$970,5,FALSE),0)</f>
        <v>CALI</v>
      </c>
      <c r="H1638" s="103" t="str">
        <f>IFERROR(VLOOKUP(E1638,hoja!A:C,3,FALSE),0)</f>
        <v>0410</v>
      </c>
      <c r="I1638" s="24" t="str">
        <f t="shared" si="296"/>
        <v>03950410</v>
      </c>
      <c r="J1638" s="23">
        <v>11.358333333337214</v>
      </c>
      <c r="K1638" s="23">
        <v>429.8535</v>
      </c>
      <c r="L1638" s="23" t="str">
        <f t="shared" si="302"/>
        <v>REGIONAL</v>
      </c>
      <c r="M1638" s="23" t="s">
        <v>618</v>
      </c>
      <c r="N1638" s="23" t="str" cm="1">
        <f t="array" ref="N1638">IFERROR(IF(M1638="Principal","LES_ACTIVE",LES_INACTIVE),0)</f>
        <v>LES_ACTIVE</v>
      </c>
      <c r="O1638" s="23">
        <f t="shared" si="295"/>
        <v>16</v>
      </c>
      <c r="P1638" s="23" t="str">
        <f t="shared" si="297"/>
        <v>03950410Principal</v>
      </c>
    </row>
    <row r="1639" spans="1:16" ht="14.45" hidden="1">
      <c r="A1639" s="26" t="s">
        <v>733</v>
      </c>
      <c r="B1639" s="23" t="str">
        <f>IFERROR(VLOOKUP(A1639,hoja!$A$2:$E$970,4,FALSE),0)</f>
        <v>OCCIDENTE</v>
      </c>
      <c r="C1639" s="23" t="str">
        <f>IFERROR(VLOOKUP(A1639,hoja!$A$2:$E$1370,5,FALSE),0)</f>
        <v>PASTO</v>
      </c>
      <c r="D1639" s="23" t="str">
        <f>IFERROR(VLOOKUP(A1639,hoja!A:D,3,FALSE),0)</f>
        <v>0395</v>
      </c>
      <c r="E1639" s="23" t="s">
        <v>860</v>
      </c>
      <c r="F1639" s="23" t="str">
        <f>IFERROR(VLOOKUP(E1639,hoja!$A$2:$E$970,4,FALSE),0)</f>
        <v>OCCIDENTE</v>
      </c>
      <c r="G1639" s="23" t="str">
        <f>IFERROR(VLOOKUP(E1639,hoja!$A$2:$E$970,5,FALSE),0)</f>
        <v>CHACHAGUI</v>
      </c>
      <c r="H1639" s="103" t="str">
        <f>IFERROR(VLOOKUP(E1639,hoja!A:C,3,FALSE),0)</f>
        <v>60065</v>
      </c>
      <c r="I1639" s="24" t="str">
        <f t="shared" si="296"/>
        <v>039560065</v>
      </c>
      <c r="J1639" s="23">
        <v>1.7666666666627862</v>
      </c>
      <c r="K1639" s="23">
        <v>31.562000000000001</v>
      </c>
      <c r="L1639" s="23" t="str">
        <f t="shared" si="302"/>
        <v>REGIONAL</v>
      </c>
      <c r="M1639" s="23" t="s">
        <v>618</v>
      </c>
      <c r="N1639" s="23" t="str" cm="1">
        <f t="array" ref="N1639">IFERROR(IF(M1639="Principal","LES_ACTIVE",LES_INACTIVE),0)</f>
        <v>LES_ACTIVE</v>
      </c>
      <c r="O1639" s="23">
        <f t="shared" si="295"/>
        <v>25</v>
      </c>
      <c r="P1639" s="23" t="str">
        <f t="shared" si="297"/>
        <v>039560065Principal</v>
      </c>
    </row>
    <row r="1640" spans="1:16" ht="14.45" hidden="1">
      <c r="A1640" s="26" t="s">
        <v>637</v>
      </c>
      <c r="B1640" s="23" t="str">
        <f>IFERROR(VLOOKUP(A1640,hoja!$A$2:$E$970,4,FALSE),0)</f>
        <v>SANTANDER</v>
      </c>
      <c r="C1640" s="23" t="str">
        <f>IFERROR(VLOOKUP(A1640,hoja!$A$2:$E$1370,5,FALSE),0)</f>
        <v>PIEDECUESTA</v>
      </c>
      <c r="D1640" s="23" t="str">
        <f>IFERROR(VLOOKUP(A1640,hoja!A:D,3,FALSE),0)</f>
        <v>0422</v>
      </c>
      <c r="E1640" s="23" t="s">
        <v>826</v>
      </c>
      <c r="F1640" s="23">
        <f>IFERROR(VLOOKUP(E1640,hoja!$A$2:$E$970,4,FALSE),0)</f>
        <v>0</v>
      </c>
      <c r="G1640" s="23">
        <f>IFERROR(VLOOKUP(E1640,hoja!$A$2:$E$970,5,FALSE),0)</f>
        <v>0</v>
      </c>
      <c r="H1640" s="103">
        <f>IFERROR(VLOOKUP(E1640,hoja!A:C,3,FALSE),0)</f>
        <v>0</v>
      </c>
      <c r="I1640" s="24" t="str">
        <f t="shared" si="296"/>
        <v>04220</v>
      </c>
      <c r="J1640" s="23">
        <v>25.96666666661622</v>
      </c>
      <c r="K1640" s="23">
        <v>378.01499999999999</v>
      </c>
      <c r="L1640" s="23" t="str">
        <f>IF(B1640=F1640,"REGIONAL","NACIONAL")</f>
        <v>NACIONAL</v>
      </c>
      <c r="M1640" s="23" t="s">
        <v>618</v>
      </c>
      <c r="N1640" s="23" t="str" cm="1">
        <f t="array" ref="N1640">IFERROR(IF(M1640="Principal","LES_ACTIVE",LES_INACTIVE),0)</f>
        <v>LES_ACTIVE</v>
      </c>
      <c r="O1640" s="23">
        <f t="shared" si="295"/>
        <v>16</v>
      </c>
      <c r="P1640" s="23" t="str">
        <f t="shared" si="297"/>
        <v>04220Principal</v>
      </c>
    </row>
    <row r="1641" spans="1:16" ht="14.45" hidden="1">
      <c r="A1641" s="26" t="s">
        <v>637</v>
      </c>
      <c r="B1641" s="23" t="str">
        <f>IFERROR(VLOOKUP(A1641,hoja!$A$2:$E$970,4,FALSE),0)</f>
        <v>SANTANDER</v>
      </c>
      <c r="C1641" s="23" t="str">
        <f>IFERROR(VLOOKUP(A1641,hoja!$A$2:$E$1370,5,FALSE),0)</f>
        <v>PIEDECUESTA</v>
      </c>
      <c r="D1641" s="23" t="str">
        <f>IFERROR(VLOOKUP(A1641,hoja!A:D,3,FALSE),0)</f>
        <v>0422</v>
      </c>
      <c r="E1641" s="23" t="s">
        <v>689</v>
      </c>
      <c r="F1641" s="23" t="str">
        <f>IFERROR(VLOOKUP(E1641,hoja!$A$2:$E$970,4,FALSE),0)</f>
        <v>SANTANDER</v>
      </c>
      <c r="G1641" s="23" t="str">
        <f>IFERROR(VLOOKUP(E1641,hoja!$A$2:$E$970,5,FALSE),0)</f>
        <v>AGUACHICA</v>
      </c>
      <c r="H1641" s="103" t="str">
        <f>IFERROR(VLOOKUP(E1641,hoja!A:C,3,FALSE),0)</f>
        <v>0437</v>
      </c>
      <c r="I1641" s="24" t="str">
        <f t="shared" si="296"/>
        <v>04220437</v>
      </c>
      <c r="J1641" s="23">
        <v>5.3833333332440816</v>
      </c>
      <c r="K1641" s="23">
        <v>196.27600000000001</v>
      </c>
      <c r="L1641" s="23" t="str">
        <f t="shared" si="302"/>
        <v>REGIONAL</v>
      </c>
      <c r="M1641" s="23" t="s">
        <v>618</v>
      </c>
      <c r="N1641" s="23" t="str" cm="1">
        <f t="array" ref="N1641">IFERROR(IF(M1641="Principal","LES_ACTIVE",LES_INACTIVE),0)</f>
        <v>LES_ACTIVE</v>
      </c>
      <c r="O1641" s="23">
        <f t="shared" ref="O1641:O1704" si="303">IF(K1641&lt;=250,25,IF(K1641&lt;=500,16,IF(K1641&lt;=800,12,IF(K1641&lt;=1100,8,IF(K1641&lt;=1400,6,IF(K1641&lt;=1700,5))))))</f>
        <v>25</v>
      </c>
      <c r="P1641" s="23" t="str">
        <f t="shared" si="297"/>
        <v>04220437Principal</v>
      </c>
    </row>
    <row r="1642" spans="1:16" ht="14.45" hidden="1">
      <c r="A1642" s="26" t="s">
        <v>637</v>
      </c>
      <c r="B1642" s="23" t="str">
        <f>IFERROR(VLOOKUP(A1642,hoja!$A$2:$E$970,4,FALSE),0)</f>
        <v>SANTANDER</v>
      </c>
      <c r="C1642" s="23" t="str">
        <f>IFERROR(VLOOKUP(A1642,hoja!$A$2:$E$1370,5,FALSE),0)</f>
        <v>PIEDECUESTA</v>
      </c>
      <c r="D1642" s="23" t="str">
        <f>IFERROR(VLOOKUP(A1642,hoja!A:D,3,FALSE),0)</f>
        <v>0422</v>
      </c>
      <c r="E1642" s="23" t="s">
        <v>691</v>
      </c>
      <c r="F1642" s="23" t="str">
        <f>IFERROR(VLOOKUP(E1642,hoja!$A$2:$E$970,4,FALSE),0)</f>
        <v>COSTA</v>
      </c>
      <c r="G1642" s="23" t="str">
        <f>IFERROR(VLOOKUP(E1642,hoja!$A$2:$E$970,5,FALSE),0)</f>
        <v>ARACATACA</v>
      </c>
      <c r="H1642" s="103" t="str">
        <f>IFERROR(VLOOKUP(E1642,hoja!A:C,3,FALSE),0)</f>
        <v>0119</v>
      </c>
      <c r="I1642" s="24" t="str">
        <f t="shared" ref="I1642:I1705" si="304">D1642&amp;H1642</f>
        <v>04220119</v>
      </c>
      <c r="K1642" s="23">
        <v>478</v>
      </c>
      <c r="L1642" s="23" t="str">
        <f>IF(B1642=F1642,"REGIONAL","NACIONAL")</f>
        <v>NACIONAL</v>
      </c>
      <c r="M1642" s="23" t="s">
        <v>618</v>
      </c>
      <c r="N1642" s="23" t="str" cm="1">
        <f t="array" ref="N1642">IFERROR(IF(M1642="Principal","LES_ACTIVE",LES_INACTIVE),0)</f>
        <v>LES_ACTIVE</v>
      </c>
      <c r="O1642" s="23">
        <f t="shared" si="303"/>
        <v>16</v>
      </c>
      <c r="P1642" s="23" t="str">
        <f t="shared" si="297"/>
        <v>04220119Principal</v>
      </c>
    </row>
    <row r="1643" spans="1:16" ht="14.45" hidden="1">
      <c r="A1643" s="26" t="s">
        <v>637</v>
      </c>
      <c r="B1643" s="23" t="str">
        <f>IFERROR(VLOOKUP(A1643,hoja!$A$2:$E$970,4,FALSE),0)</f>
        <v>SANTANDER</v>
      </c>
      <c r="C1643" s="23" t="str">
        <f>IFERROR(VLOOKUP(A1643,hoja!$A$2:$E$1370,5,FALSE),0)</f>
        <v>PIEDECUESTA</v>
      </c>
      <c r="D1643" s="23" t="str">
        <f>IFERROR(VLOOKUP(A1643,hoja!A:D,3,FALSE),0)</f>
        <v>0422</v>
      </c>
      <c r="E1643" s="23" t="s">
        <v>659</v>
      </c>
      <c r="F1643" s="23" t="str">
        <f>IFERROR(VLOOKUP(E1643,hoja!$A$2:$E$970,4,FALSE),0)</f>
        <v>OCCIDENTE</v>
      </c>
      <c r="G1643" s="23" t="str">
        <f>IFERROR(VLOOKUP(E1643,hoja!$A$2:$E$970,5,FALSE),0)</f>
        <v>ARMENIA</v>
      </c>
      <c r="H1643" s="103" t="str">
        <f>IFERROR(VLOOKUP(E1643,hoja!A:C,3,FALSE),0)</f>
        <v>0142</v>
      </c>
      <c r="I1643" s="24" t="str">
        <f t="shared" si="304"/>
        <v>04220142</v>
      </c>
      <c r="J1643" s="23">
        <f>+K1643/25</f>
        <v>24.8</v>
      </c>
      <c r="K1643" s="23">
        <v>620</v>
      </c>
      <c r="L1643" s="23" t="str">
        <f t="shared" ref="L1643:L1644" si="305">IF(B1643=F1643,"REGIONAL","NACIONAL")</f>
        <v>NACIONAL</v>
      </c>
      <c r="M1643" s="23" t="s">
        <v>618</v>
      </c>
      <c r="N1643" s="23" t="str" cm="1">
        <f t="array" ref="N1643">IFERROR(IF(M1643="Principal","LES_ACTIVE",LES_INACTIVE),0)</f>
        <v>LES_ACTIVE</v>
      </c>
      <c r="O1643" s="23">
        <f t="shared" si="303"/>
        <v>12</v>
      </c>
      <c r="P1643" s="23" t="str">
        <f t="shared" ref="P1643:P1706" si="306">D1643&amp;H1643&amp;M1643</f>
        <v>04220142Principal</v>
      </c>
    </row>
    <row r="1644" spans="1:16" ht="14.45" hidden="1">
      <c r="A1644" s="26" t="s">
        <v>637</v>
      </c>
      <c r="B1644" s="23" t="str">
        <f>IFERROR(VLOOKUP(A1644,hoja!$A$2:$E$970,4,FALSE),0)</f>
        <v>SANTANDER</v>
      </c>
      <c r="C1644" s="23" t="str">
        <f>IFERROR(VLOOKUP(A1644,hoja!$A$2:$E$1370,5,FALSE),0)</f>
        <v>PIEDECUESTA</v>
      </c>
      <c r="D1644" s="23" t="str">
        <f>IFERROR(VLOOKUP(A1644,hoja!A:D,3,FALSE),0)</f>
        <v>0422</v>
      </c>
      <c r="E1644" s="23" t="s">
        <v>659</v>
      </c>
      <c r="F1644" s="23" t="str">
        <f>IFERROR(VLOOKUP(E1644,hoja!$A$2:$E$970,4,FALSE),0)</f>
        <v>OCCIDENTE</v>
      </c>
      <c r="G1644" s="23" t="str">
        <f>IFERROR(VLOOKUP(E1644,hoja!$A$2:$E$970,5,FALSE),0)</f>
        <v>ARMENIA</v>
      </c>
      <c r="H1644" s="103" t="str">
        <f>IFERROR(VLOOKUP(E1644,hoja!A:C,3,FALSE),0)</f>
        <v>0142</v>
      </c>
      <c r="I1644" s="24" t="str">
        <f t="shared" si="304"/>
        <v>04220142</v>
      </c>
      <c r="J1644" s="23">
        <f>+K1644/25</f>
        <v>29.56</v>
      </c>
      <c r="K1644" s="23">
        <v>739</v>
      </c>
      <c r="L1644" s="23" t="str">
        <f t="shared" si="305"/>
        <v>NACIONAL</v>
      </c>
      <c r="M1644" s="23" t="s">
        <v>861</v>
      </c>
      <c r="N1644" s="23" t="s">
        <v>624</v>
      </c>
      <c r="O1644" s="23">
        <f t="shared" si="303"/>
        <v>12</v>
      </c>
      <c r="P1644" s="23" t="str">
        <f t="shared" si="306"/>
        <v>04220142San Alberto</v>
      </c>
    </row>
    <row r="1645" spans="1:16" ht="14.45" hidden="1">
      <c r="A1645" s="26" t="s">
        <v>637</v>
      </c>
      <c r="B1645" s="23" t="str">
        <f>IFERROR(VLOOKUP(A1645,hoja!$A$2:$E$970,4,FALSE),0)</f>
        <v>SANTANDER</v>
      </c>
      <c r="C1645" s="23" t="str">
        <f>IFERROR(VLOOKUP(A1645,hoja!$A$2:$E$1370,5,FALSE),0)</f>
        <v>PIEDECUESTA</v>
      </c>
      <c r="D1645" s="23" t="str">
        <f>IFERROR(VLOOKUP(A1645,hoja!A:D,3,FALSE),0)</f>
        <v>0422</v>
      </c>
      <c r="E1645" s="23" t="s">
        <v>692</v>
      </c>
      <c r="F1645" s="23" t="str">
        <f>IFERROR(VLOOKUP(E1645,hoja!$A$2:$E$970,4,FALSE),0)</f>
        <v>SANTANDER</v>
      </c>
      <c r="G1645" s="23" t="str">
        <f>IFERROR(VLOOKUP(E1645,hoja!$A$2:$E$970,5,FALSE),0)</f>
        <v>BARBOSA</v>
      </c>
      <c r="H1645" s="103" t="str">
        <f>IFERROR(VLOOKUP(E1645,hoja!A:C,3,FALSE),0)</f>
        <v>0446</v>
      </c>
      <c r="I1645" s="24" t="str">
        <f t="shared" si="304"/>
        <v>04220446</v>
      </c>
      <c r="J1645" s="23">
        <v>5.77</v>
      </c>
      <c r="K1645" s="23">
        <v>197</v>
      </c>
      <c r="L1645" s="23" t="str">
        <f t="shared" si="302"/>
        <v>REGIONAL</v>
      </c>
      <c r="M1645" s="23" t="s">
        <v>618</v>
      </c>
      <c r="N1645" s="23" t="str" cm="1">
        <f t="array" ref="N1645">IFERROR(IF(M1645="Principal","LES_ACTIVE",LES_INACTIVE),0)</f>
        <v>LES_ACTIVE</v>
      </c>
      <c r="O1645" s="23">
        <f t="shared" si="303"/>
        <v>25</v>
      </c>
      <c r="P1645" s="23" t="str">
        <f t="shared" si="306"/>
        <v>04220446Principal</v>
      </c>
    </row>
    <row r="1646" spans="1:16" ht="14.45" hidden="1">
      <c r="A1646" s="26" t="s">
        <v>637</v>
      </c>
      <c r="B1646" s="23" t="str">
        <f>IFERROR(VLOOKUP(A1646,hoja!$A$2:$E$970,4,FALSE),0)</f>
        <v>SANTANDER</v>
      </c>
      <c r="C1646" s="23" t="str">
        <f>IFERROR(VLOOKUP(A1646,hoja!$A$2:$E$1370,5,FALSE),0)</f>
        <v>PIEDECUESTA</v>
      </c>
      <c r="D1646" s="23" t="str">
        <f>IFERROR(VLOOKUP(A1646,hoja!A:D,3,FALSE),0)</f>
        <v>0422</v>
      </c>
      <c r="E1646" s="23" t="s">
        <v>693</v>
      </c>
      <c r="F1646" s="23" t="str">
        <f>IFERROR(VLOOKUP(E1646,hoja!$A$2:$E$970,4,FALSE),0)</f>
        <v>COSTA</v>
      </c>
      <c r="G1646" s="23" t="str">
        <f>IFERROR(VLOOKUP(E1646,hoja!$A$2:$E$970,5,FALSE),0)</f>
        <v>BOSCONIA</v>
      </c>
      <c r="H1646" s="103" t="str">
        <f>IFERROR(VLOOKUP(E1646,hoja!A:C,3,FALSE),0)</f>
        <v>0449</v>
      </c>
      <c r="I1646" s="24" t="str">
        <f t="shared" si="304"/>
        <v>04220449</v>
      </c>
      <c r="J1646" s="23">
        <v>21.666666666569654</v>
      </c>
      <c r="K1646" s="23">
        <v>405.74599999999998</v>
      </c>
      <c r="L1646" s="23" t="str">
        <f>IF(B1646=F1646,"REGIONAL","NACIONAL")</f>
        <v>NACIONAL</v>
      </c>
      <c r="M1646" s="23" t="s">
        <v>618</v>
      </c>
      <c r="N1646" s="23" t="str" cm="1">
        <f t="array" ref="N1646">IFERROR(IF(M1646="Principal","LES_ACTIVE",LES_INACTIVE),0)</f>
        <v>LES_ACTIVE</v>
      </c>
      <c r="O1646" s="23">
        <f t="shared" si="303"/>
        <v>16</v>
      </c>
      <c r="P1646" s="23" t="str">
        <f t="shared" si="306"/>
        <v>04220449Principal</v>
      </c>
    </row>
    <row r="1647" spans="1:16" ht="14.45" hidden="1">
      <c r="A1647" s="26" t="s">
        <v>637</v>
      </c>
      <c r="B1647" s="23" t="str">
        <f>IFERROR(VLOOKUP(A1647,hoja!$A$2:$E$970,4,FALSE),0)</f>
        <v>SANTANDER</v>
      </c>
      <c r="C1647" s="23" t="str">
        <f>IFERROR(VLOOKUP(A1647,hoja!$A$2:$E$1370,5,FALSE),0)</f>
        <v>PIEDECUESTA</v>
      </c>
      <c r="D1647" s="23" t="str">
        <f>IFERROR(VLOOKUP(A1647,hoja!A:D,3,FALSE),0)</f>
        <v>0422</v>
      </c>
      <c r="E1647" s="23" t="s">
        <v>694</v>
      </c>
      <c r="F1647" s="23" t="str">
        <f>IFERROR(VLOOKUP(E1647,hoja!$A$2:$E$970,4,FALSE),0)</f>
        <v>OCCIDENTE</v>
      </c>
      <c r="G1647" s="23" t="str">
        <f>IFERROR(VLOOKUP(E1647,hoja!$A$2:$E$970,5,FALSE),0)</f>
        <v>BUENAVENTURA</v>
      </c>
      <c r="H1647" s="103" t="str">
        <f>IFERROR(VLOOKUP(E1647,hoja!A:C,3,FALSE),0)</f>
        <v>0131</v>
      </c>
      <c r="I1647" s="24" t="str">
        <f t="shared" si="304"/>
        <v>04220131</v>
      </c>
      <c r="J1647" s="23">
        <f>+K1647/25</f>
        <v>37.68</v>
      </c>
      <c r="K1647" s="23">
        <v>942</v>
      </c>
      <c r="L1647" s="23" t="str">
        <f t="shared" ref="L1647:L1656" si="307">IF(B1647=F1647,"REGIONAL","NACIONAL")</f>
        <v>NACIONAL</v>
      </c>
      <c r="M1647" s="23" t="s">
        <v>797</v>
      </c>
      <c r="N1647" s="23" t="s">
        <v>622</v>
      </c>
      <c r="O1647" s="23">
        <f t="shared" si="303"/>
        <v>8</v>
      </c>
      <c r="P1647" s="23" t="str">
        <f t="shared" si="306"/>
        <v>04220131Alterna San Alberto</v>
      </c>
    </row>
    <row r="1648" spans="1:16" ht="14.45" hidden="1">
      <c r="A1648" s="26" t="s">
        <v>637</v>
      </c>
      <c r="B1648" s="23" t="str">
        <f>IFERROR(VLOOKUP(A1648,hoja!$A$2:$E$970,4,FALSE),0)</f>
        <v>SANTANDER</v>
      </c>
      <c r="C1648" s="23" t="str">
        <f>IFERROR(VLOOKUP(A1648,hoja!$A$2:$E$1370,5,FALSE),0)</f>
        <v>PIEDECUESTA</v>
      </c>
      <c r="D1648" s="23" t="str">
        <f>IFERROR(VLOOKUP(A1648,hoja!A:D,3,FALSE),0)</f>
        <v>0422</v>
      </c>
      <c r="E1648" s="23" t="s">
        <v>694</v>
      </c>
      <c r="F1648" s="23" t="str">
        <f>IFERROR(VLOOKUP(E1648,hoja!$A$2:$E$970,4,FALSE),0)</f>
        <v>OCCIDENTE</v>
      </c>
      <c r="G1648" s="23" t="str">
        <f>IFERROR(VLOOKUP(E1648,hoja!$A$2:$E$970,5,FALSE),0)</f>
        <v>BUENAVENTURA</v>
      </c>
      <c r="H1648" s="103" t="str">
        <f>IFERROR(VLOOKUP(E1648,hoja!A:C,3,FALSE),0)</f>
        <v>0131</v>
      </c>
      <c r="I1648" s="24" t="str">
        <f t="shared" si="304"/>
        <v>04220131</v>
      </c>
      <c r="J1648" s="23">
        <f>+K1648/25</f>
        <v>33.44</v>
      </c>
      <c r="K1648" s="23">
        <v>836</v>
      </c>
      <c r="L1648" s="23" t="str">
        <f t="shared" si="307"/>
        <v>NACIONAL</v>
      </c>
      <c r="M1648" s="23" t="s">
        <v>618</v>
      </c>
      <c r="N1648" s="23" t="str" cm="1">
        <f t="array" ref="N1648">IFERROR(IF(M1648="Principal","LES_ACTIVE",LES_INACTIVE),0)</f>
        <v>LES_ACTIVE</v>
      </c>
      <c r="O1648" s="23">
        <f t="shared" si="303"/>
        <v>8</v>
      </c>
      <c r="P1648" s="23" t="str">
        <f t="shared" si="306"/>
        <v>04220131Principal</v>
      </c>
    </row>
    <row r="1649" spans="1:16" ht="14.45" hidden="1">
      <c r="A1649" s="26" t="s">
        <v>637</v>
      </c>
      <c r="B1649" s="23" t="str">
        <f>IFERROR(VLOOKUP(A1649,hoja!$A$2:$E$970,4,FALSE),0)</f>
        <v>SANTANDER</v>
      </c>
      <c r="C1649" s="23" t="str">
        <f>IFERROR(VLOOKUP(A1649,hoja!$A$2:$E$1370,5,FALSE),0)</f>
        <v>PIEDECUESTA</v>
      </c>
      <c r="D1649" s="23" t="str">
        <f>IFERROR(VLOOKUP(A1649,hoja!A:D,3,FALSE),0)</f>
        <v>0422</v>
      </c>
      <c r="E1649" s="23" t="s">
        <v>683</v>
      </c>
      <c r="F1649" s="23" t="str">
        <f>IFERROR(VLOOKUP(E1649,hoja!$A$2:$E$970,4,FALSE),0)</f>
        <v>OCCIDENTE</v>
      </c>
      <c r="G1649" s="23" t="str">
        <f>IFERROR(VLOOKUP(E1649,hoja!$A$2:$E$970,5,FALSE),0)</f>
        <v>BUGA</v>
      </c>
      <c r="H1649" s="103" t="str">
        <f>IFERROR(VLOOKUP(E1649,hoja!A:C,3,FALSE),0)</f>
        <v>0411</v>
      </c>
      <c r="I1649" s="24" t="str">
        <f t="shared" si="304"/>
        <v>04220411</v>
      </c>
      <c r="K1649" s="23">
        <v>722</v>
      </c>
      <c r="L1649" s="23" t="str">
        <f t="shared" si="307"/>
        <v>NACIONAL</v>
      </c>
      <c r="M1649" s="23" t="s">
        <v>618</v>
      </c>
      <c r="N1649" s="23" t="s">
        <v>622</v>
      </c>
      <c r="O1649" s="23">
        <f t="shared" si="303"/>
        <v>12</v>
      </c>
      <c r="P1649" s="23" t="str">
        <f t="shared" si="306"/>
        <v>04220411Principal</v>
      </c>
    </row>
    <row r="1650" spans="1:16" ht="14.45" hidden="1">
      <c r="A1650" s="26" t="s">
        <v>637</v>
      </c>
      <c r="B1650" s="23" t="str">
        <f>IFERROR(VLOOKUP(A1650,hoja!$A$2:$E$970,4,FALSE),0)</f>
        <v>SANTANDER</v>
      </c>
      <c r="C1650" s="23" t="str">
        <f>IFERROR(VLOOKUP(A1650,hoja!$A$2:$E$1370,5,FALSE),0)</f>
        <v>PIEDECUESTA</v>
      </c>
      <c r="D1650" s="23" t="str">
        <f>IFERROR(VLOOKUP(A1650,hoja!A:D,3,FALSE),0)</f>
        <v>0422</v>
      </c>
      <c r="E1650" s="23" t="s">
        <v>660</v>
      </c>
      <c r="F1650" s="23" t="str">
        <f>IFERROR(VLOOKUP(E1650,hoja!$A$2:$E$970,4,FALSE),0)</f>
        <v>CENTRO</v>
      </c>
      <c r="G1650" s="23" t="str">
        <f>IFERROR(VLOOKUP(E1650,hoja!$A$2:$E$970,5,FALSE),0)</f>
        <v>BOGOTÁ</v>
      </c>
      <c r="H1650" s="103" t="str">
        <f>IFERROR(VLOOKUP(E1650,hoja!A:C,3,FALSE),0)</f>
        <v>0035</v>
      </c>
      <c r="I1650" s="24" t="str">
        <f t="shared" si="304"/>
        <v>04220035</v>
      </c>
      <c r="J1650" s="23">
        <v>21.171249999955762</v>
      </c>
      <c r="K1650" s="23">
        <v>387.58300000000003</v>
      </c>
      <c r="L1650" s="23" t="str">
        <f t="shared" si="307"/>
        <v>NACIONAL</v>
      </c>
      <c r="M1650" s="23" t="s">
        <v>618</v>
      </c>
      <c r="N1650" s="23" t="str" cm="1">
        <f t="array" ref="N1650">IFERROR(IF(M1650="Principal","LES_ACTIVE",LES_INACTIVE),0)</f>
        <v>LES_ACTIVE</v>
      </c>
      <c r="O1650" s="23">
        <f t="shared" si="303"/>
        <v>16</v>
      </c>
      <c r="P1650" s="23" t="str">
        <f t="shared" si="306"/>
        <v>04220035Principal</v>
      </c>
    </row>
    <row r="1651" spans="1:16" ht="14.45" hidden="1">
      <c r="A1651" s="26" t="s">
        <v>637</v>
      </c>
      <c r="B1651" s="23" t="str">
        <f>IFERROR(VLOOKUP(A1651,hoja!$A$2:$E$970,4,FALSE),0)</f>
        <v>SANTANDER</v>
      </c>
      <c r="C1651" s="23" t="str">
        <f>IFERROR(VLOOKUP(A1651,hoja!$A$2:$E$1370,5,FALSE),0)</f>
        <v>PIEDECUESTA</v>
      </c>
      <c r="D1651" s="23" t="str">
        <f>IFERROR(VLOOKUP(A1651,hoja!A:D,3,FALSE),0)</f>
        <v>0422</v>
      </c>
      <c r="E1651" s="23" t="s">
        <v>695</v>
      </c>
      <c r="F1651" s="23" t="str">
        <f>IFERROR(VLOOKUP(E1651,hoja!$A$2:$E$970,4,FALSE),0)</f>
        <v>CENTRO</v>
      </c>
      <c r="G1651" s="23" t="str">
        <f>IFERROR(VLOOKUP(E1651,hoja!$A$2:$E$970,5,FALSE),0)</f>
        <v>CAQUEZA</v>
      </c>
      <c r="H1651" s="103" t="str">
        <f>IFERROR(VLOOKUP(E1651,hoja!A:C,3,FALSE),0)</f>
        <v>0012</v>
      </c>
      <c r="I1651" s="24" t="str">
        <f t="shared" si="304"/>
        <v>04220012</v>
      </c>
      <c r="K1651" s="23">
        <v>441</v>
      </c>
      <c r="L1651" s="23" t="str">
        <f t="shared" si="307"/>
        <v>NACIONAL</v>
      </c>
      <c r="M1651" s="23" t="s">
        <v>618</v>
      </c>
      <c r="N1651" s="23" t="str" cm="1">
        <f t="array" ref="N1651">IFERROR(IF(M1651="Principal","LES_ACTIVE",LES_INACTIVE),0)</f>
        <v>LES_ACTIVE</v>
      </c>
      <c r="O1651" s="23">
        <f t="shared" si="303"/>
        <v>16</v>
      </c>
      <c r="P1651" s="23" t="str">
        <f t="shared" si="306"/>
        <v>04220012Principal</v>
      </c>
    </row>
    <row r="1652" spans="1:16" ht="14.45" hidden="1">
      <c r="A1652" s="26" t="s">
        <v>637</v>
      </c>
      <c r="B1652" s="23" t="str">
        <f>IFERROR(VLOOKUP(A1652,hoja!$A$2:$E$970,4,FALSE),0)</f>
        <v>SANTANDER</v>
      </c>
      <c r="C1652" s="23" t="str">
        <f>IFERROR(VLOOKUP(A1652,hoja!$A$2:$E$1370,5,FALSE),0)</f>
        <v>PIEDECUESTA</v>
      </c>
      <c r="D1652" s="23" t="str">
        <f>IFERROR(VLOOKUP(A1652,hoja!A:D,3,FALSE),0)</f>
        <v>0422</v>
      </c>
      <c r="E1652" s="23" t="s">
        <v>661</v>
      </c>
      <c r="F1652" s="23" t="str">
        <f>IFERROR(VLOOKUP(E1652,hoja!$A$2:$E$970,4,FALSE),0)</f>
        <v>COSTA</v>
      </c>
      <c r="G1652" s="23" t="str">
        <f>IFERROR(VLOOKUP(E1652,hoja!$A$2:$E$970,5,FALSE),0)</f>
        <v>CARTAGENA</v>
      </c>
      <c r="H1652" s="103" t="str">
        <f>IFERROR(VLOOKUP(E1652,hoja!A:C,3,FALSE),0)</f>
        <v>0113</v>
      </c>
      <c r="I1652" s="24" t="str">
        <f t="shared" si="304"/>
        <v>04220113</v>
      </c>
      <c r="J1652" s="23">
        <v>38.466666666499805</v>
      </c>
      <c r="K1652" s="23">
        <v>696.55499999999995</v>
      </c>
      <c r="L1652" s="23" t="str">
        <f t="shared" si="307"/>
        <v>NACIONAL</v>
      </c>
      <c r="M1652" s="23" t="s">
        <v>618</v>
      </c>
      <c r="N1652" s="23" t="str" cm="1">
        <f t="array" ref="N1652">IFERROR(IF(M1652="Principal","LES_ACTIVE",LES_INACTIVE),0)</f>
        <v>LES_ACTIVE</v>
      </c>
      <c r="O1652" s="23">
        <f t="shared" si="303"/>
        <v>12</v>
      </c>
      <c r="P1652" s="23" t="str">
        <f t="shared" si="306"/>
        <v>04220113Principal</v>
      </c>
    </row>
    <row r="1653" spans="1:16" ht="14.45" hidden="1">
      <c r="A1653" s="26" t="s">
        <v>637</v>
      </c>
      <c r="B1653" s="23" t="str">
        <f>IFERROR(VLOOKUP(A1653,hoja!$A$2:$E$970,4,FALSE),0)</f>
        <v>SANTANDER</v>
      </c>
      <c r="C1653" s="23" t="str">
        <f>IFERROR(VLOOKUP(A1653,hoja!$A$2:$E$1370,5,FALSE),0)</f>
        <v>PIEDECUESTA</v>
      </c>
      <c r="D1653" s="23" t="str">
        <f>IFERROR(VLOOKUP(A1653,hoja!A:D,3,FALSE),0)</f>
        <v>0422</v>
      </c>
      <c r="E1653" s="23" t="s">
        <v>698</v>
      </c>
      <c r="F1653" s="23" t="str">
        <f>IFERROR(VLOOKUP(E1653,hoja!$A$2:$E$970,4,FALSE),0)</f>
        <v>COSTA</v>
      </c>
      <c r="G1653" s="23" t="str">
        <f>IFERROR(VLOOKUP(E1653,hoja!$A$2:$E$970,5,FALSE),0)</f>
        <v>CAUCASIA</v>
      </c>
      <c r="H1653" s="103" t="str">
        <f>IFERROR(VLOOKUP(E1653,hoja!A:C,3,FALSE),0)</f>
        <v>0384</v>
      </c>
      <c r="I1653" s="24" t="str">
        <f t="shared" si="304"/>
        <v>04220384</v>
      </c>
      <c r="K1653" s="23">
        <v>519</v>
      </c>
      <c r="L1653" s="23" t="str">
        <f t="shared" si="307"/>
        <v>NACIONAL</v>
      </c>
      <c r="M1653" s="23" t="s">
        <v>855</v>
      </c>
      <c r="N1653" s="23" t="s">
        <v>622</v>
      </c>
      <c r="O1653" s="23">
        <f t="shared" si="303"/>
        <v>12</v>
      </c>
      <c r="P1653" s="23" t="str">
        <f t="shared" si="306"/>
        <v>04220384Plato</v>
      </c>
    </row>
    <row r="1654" spans="1:16" ht="14.45" hidden="1">
      <c r="A1654" s="26" t="s">
        <v>637</v>
      </c>
      <c r="B1654" s="23" t="str">
        <f>IFERROR(VLOOKUP(A1654,hoja!$A$2:$E$970,4,FALSE),0)</f>
        <v>SANTANDER</v>
      </c>
      <c r="C1654" s="23" t="str">
        <f>IFERROR(VLOOKUP(A1654,hoja!$A$2:$E$1370,5,FALSE),0)</f>
        <v>PIEDECUESTA</v>
      </c>
      <c r="D1654" s="23" t="str">
        <f>IFERROR(VLOOKUP(A1654,hoja!A:D,3,FALSE),0)</f>
        <v>0422</v>
      </c>
      <c r="E1654" s="23" t="s">
        <v>699</v>
      </c>
      <c r="F1654" s="23" t="str">
        <f>IFERROR(VLOOKUP(E1654,hoja!$A$2:$E$970,4,FALSE),0)</f>
        <v>ANTIOQUIA</v>
      </c>
      <c r="G1654" s="23" t="str">
        <f>IFERROR(VLOOKUP(E1654,hoja!$A$2:$E$970,5,FALSE),0)</f>
        <v>CHIGORODÓ</v>
      </c>
      <c r="H1654" s="103" t="str">
        <f>IFERROR(VLOOKUP(E1654,hoja!A:C,3,FALSE),0)</f>
        <v>0074</v>
      </c>
      <c r="I1654" s="24" t="str">
        <f t="shared" si="304"/>
        <v>04220074</v>
      </c>
      <c r="J1654" s="23">
        <v>38.333333333430346</v>
      </c>
      <c r="K1654" s="23">
        <v>681</v>
      </c>
      <c r="L1654" s="23" t="str">
        <f t="shared" si="307"/>
        <v>NACIONAL</v>
      </c>
      <c r="M1654" s="23" t="s">
        <v>618</v>
      </c>
      <c r="N1654" s="23" t="str" cm="1">
        <f t="array" ref="N1654">IFERROR(IF(M1654="Principal","LES_ACTIVE",LES_INACTIVE),0)</f>
        <v>LES_ACTIVE</v>
      </c>
      <c r="O1654" s="23">
        <f t="shared" si="303"/>
        <v>12</v>
      </c>
      <c r="P1654" s="23" t="str">
        <f t="shared" si="306"/>
        <v>04220074Principal</v>
      </c>
    </row>
    <row r="1655" spans="1:16" ht="14.45" hidden="1">
      <c r="A1655" s="26" t="s">
        <v>637</v>
      </c>
      <c r="B1655" s="23" t="str">
        <f>IFERROR(VLOOKUP(A1655,hoja!$A$2:$E$970,4,FALSE),0)</f>
        <v>SANTANDER</v>
      </c>
      <c r="C1655" s="23" t="str">
        <f>IFERROR(VLOOKUP(A1655,hoja!$A$2:$E$1370,5,FALSE),0)</f>
        <v>PIEDECUESTA</v>
      </c>
      <c r="D1655" s="23" t="str">
        <f>IFERROR(VLOOKUP(A1655,hoja!A:D,3,FALSE),0)</f>
        <v>0422</v>
      </c>
      <c r="E1655" s="23" t="s">
        <v>699</v>
      </c>
      <c r="F1655" s="23" t="str">
        <f>IFERROR(VLOOKUP(E1655,hoja!$A$2:$E$970,4,FALSE),0)</f>
        <v>ANTIOQUIA</v>
      </c>
      <c r="G1655" s="23" t="str">
        <f>IFERROR(VLOOKUP(E1655,hoja!$A$2:$E$970,5,FALSE),0)</f>
        <v>CHIGORODÓ</v>
      </c>
      <c r="H1655" s="103" t="str">
        <f>IFERROR(VLOOKUP(E1655,hoja!A:C,3,FALSE),0)</f>
        <v>0074</v>
      </c>
      <c r="I1655" s="24" t="str">
        <f t="shared" si="304"/>
        <v>04220074</v>
      </c>
      <c r="K1655" s="23">
        <v>1080</v>
      </c>
      <c r="L1655" s="23" t="str">
        <f t="shared" si="307"/>
        <v>NACIONAL</v>
      </c>
      <c r="M1655" s="23" t="s">
        <v>862</v>
      </c>
      <c r="N1655" s="23" t="s">
        <v>622</v>
      </c>
      <c r="O1655" s="23">
        <f t="shared" si="303"/>
        <v>8</v>
      </c>
      <c r="P1655" s="23" t="str">
        <f t="shared" si="306"/>
        <v>04220074Bogota-La Vega</v>
      </c>
    </row>
    <row r="1656" spans="1:16" ht="14.45" hidden="1">
      <c r="A1656" s="26" t="s">
        <v>637</v>
      </c>
      <c r="B1656" s="23" t="str">
        <f>IFERROR(VLOOKUP(A1656,hoja!$A$2:$E$970,4,FALSE),0)</f>
        <v>SANTANDER</v>
      </c>
      <c r="C1656" s="23" t="str">
        <f>IFERROR(VLOOKUP(A1656,hoja!$A$2:$E$1370,5,FALSE),0)</f>
        <v>PIEDECUESTA</v>
      </c>
      <c r="D1656" s="23" t="str">
        <f>IFERROR(VLOOKUP(A1656,hoja!A:D,3,FALSE),0)</f>
        <v>0422</v>
      </c>
      <c r="E1656" s="23" t="s">
        <v>699</v>
      </c>
      <c r="F1656" s="23" t="str">
        <f>IFERROR(VLOOKUP(E1656,hoja!$A$2:$E$970,4,FALSE),0)</f>
        <v>ANTIOQUIA</v>
      </c>
      <c r="G1656" s="23" t="str">
        <f>IFERROR(VLOOKUP(E1656,hoja!$A$2:$E$970,5,FALSE),0)</f>
        <v>CHIGORODÓ</v>
      </c>
      <c r="H1656" s="103" t="str">
        <f>IFERROR(VLOOKUP(E1656,hoja!A:C,3,FALSE),0)</f>
        <v>0074</v>
      </c>
      <c r="I1656" s="24" t="str">
        <f t="shared" si="304"/>
        <v>04220074</v>
      </c>
      <c r="K1656" s="23">
        <v>790</v>
      </c>
      <c r="L1656" s="23" t="str">
        <f t="shared" si="307"/>
        <v>NACIONAL</v>
      </c>
      <c r="M1656" s="23" t="s">
        <v>861</v>
      </c>
      <c r="N1656" s="23" t="s">
        <v>622</v>
      </c>
      <c r="O1656" s="23">
        <f t="shared" si="303"/>
        <v>12</v>
      </c>
      <c r="P1656" s="23" t="str">
        <f t="shared" si="306"/>
        <v>04220074San Alberto</v>
      </c>
    </row>
    <row r="1657" spans="1:16" ht="14.45" hidden="1">
      <c r="A1657" s="26" t="s">
        <v>637</v>
      </c>
      <c r="B1657" s="23" t="str">
        <f>IFERROR(VLOOKUP(A1657,hoja!$A$2:$E$970,4,FALSE),0)</f>
        <v>SANTANDER</v>
      </c>
      <c r="C1657" s="23" t="str">
        <f>IFERROR(VLOOKUP(A1657,hoja!$A$2:$E$1370,5,FALSE),0)</f>
        <v>PIEDECUESTA</v>
      </c>
      <c r="D1657" s="23" t="str">
        <f>IFERROR(VLOOKUP(A1657,hoja!A:D,3,FALSE),0)</f>
        <v>0422</v>
      </c>
      <c r="E1657" s="23" t="s">
        <v>700</v>
      </c>
      <c r="F1657" s="23" t="str">
        <f>IFERROR(VLOOKUP(E1657,hoja!$A$2:$E$970,4,FALSE),0)</f>
        <v>SANTANDER</v>
      </c>
      <c r="G1657" s="23" t="str">
        <f>IFERROR(VLOOKUP(E1657,hoja!$A$2:$E$970,5,FALSE),0)</f>
        <v>CHIQUINQUIRÁ</v>
      </c>
      <c r="H1657" s="103" t="str">
        <f>IFERROR(VLOOKUP(E1657,hoja!A:C,3,FALSE),0)</f>
        <v>0444</v>
      </c>
      <c r="I1657" s="24" t="str">
        <f t="shared" si="304"/>
        <v>04220444</v>
      </c>
      <c r="J1657" s="23">
        <v>7.81388888892252</v>
      </c>
      <c r="K1657" s="23">
        <v>251.93100000000001</v>
      </c>
      <c r="L1657" s="23" t="str">
        <f t="shared" si="302"/>
        <v>REGIONAL</v>
      </c>
      <c r="M1657" s="23" t="s">
        <v>618</v>
      </c>
      <c r="N1657" s="23" t="str" cm="1">
        <f t="array" ref="N1657">IFERROR(IF(M1657="Principal","LES_ACTIVE",LES_INACTIVE),0)</f>
        <v>LES_ACTIVE</v>
      </c>
      <c r="O1657" s="23">
        <f t="shared" si="303"/>
        <v>16</v>
      </c>
      <c r="P1657" s="23" t="str">
        <f t="shared" si="306"/>
        <v>04220444Principal</v>
      </c>
    </row>
    <row r="1658" spans="1:16" ht="14.45" hidden="1">
      <c r="A1658" s="26" t="s">
        <v>637</v>
      </c>
      <c r="B1658" s="23" t="str">
        <f>IFERROR(VLOOKUP(A1658,hoja!$A$2:$E$970,4,FALSE),0)</f>
        <v>SANTANDER</v>
      </c>
      <c r="C1658" s="23" t="str">
        <f>IFERROR(VLOOKUP(A1658,hoja!$A$2:$E$1370,5,FALSE),0)</f>
        <v>PIEDECUESTA</v>
      </c>
      <c r="D1658" s="23" t="str">
        <f>IFERROR(VLOOKUP(A1658,hoja!A:D,3,FALSE),0)</f>
        <v>0422</v>
      </c>
      <c r="E1658" s="23" t="s">
        <v>701</v>
      </c>
      <c r="F1658" s="23" t="str">
        <f>IFERROR(VLOOKUP(E1658,hoja!$A$2:$E$970,4,FALSE),0)</f>
        <v>SANTANDER</v>
      </c>
      <c r="G1658" s="23" t="str">
        <f>IFERROR(VLOOKUP(E1658,hoja!$A$2:$E$970,5,FALSE),0)</f>
        <v>EL BANCO</v>
      </c>
      <c r="H1658" s="103" t="str">
        <f>IFERROR(VLOOKUP(E1658,hoja!A:C,3,FALSE),0)</f>
        <v>0436</v>
      </c>
      <c r="I1658" s="24" t="str">
        <f t="shared" si="304"/>
        <v>04220436</v>
      </c>
      <c r="K1658" s="23">
        <v>308</v>
      </c>
      <c r="L1658" s="23" t="str">
        <f t="shared" si="302"/>
        <v>REGIONAL</v>
      </c>
      <c r="M1658" s="23" t="s">
        <v>618</v>
      </c>
      <c r="N1658" s="23" t="str" cm="1">
        <f t="array" ref="N1658">IFERROR(IF(M1658="Principal","LES_ACTIVE",LES_INACTIVE),0)</f>
        <v>LES_ACTIVE</v>
      </c>
      <c r="O1658" s="23">
        <f t="shared" si="303"/>
        <v>16</v>
      </c>
      <c r="P1658" s="23" t="str">
        <f t="shared" si="306"/>
        <v>04220436Principal</v>
      </c>
    </row>
    <row r="1659" spans="1:16" ht="14.45" hidden="1">
      <c r="A1659" s="26" t="s">
        <v>637</v>
      </c>
      <c r="B1659" s="23" t="str">
        <f>IFERROR(VLOOKUP(A1659,hoja!$A$2:$E$970,4,FALSE),0)</f>
        <v>SANTANDER</v>
      </c>
      <c r="C1659" s="23" t="str">
        <f>IFERROR(VLOOKUP(A1659,hoja!$A$2:$E$1370,5,FALSE),0)</f>
        <v>PIEDECUESTA</v>
      </c>
      <c r="D1659" s="23" t="str">
        <f>IFERROR(VLOOKUP(A1659,hoja!A:D,3,FALSE),0)</f>
        <v>0422</v>
      </c>
      <c r="E1659" s="23" t="s">
        <v>702</v>
      </c>
      <c r="F1659" s="23" t="str">
        <f>IFERROR(VLOOKUP(E1659,hoja!$A$2:$E$970,4,FALSE),0)</f>
        <v>CENTRO</v>
      </c>
      <c r="G1659" s="23" t="str">
        <f>IFERROR(VLOOKUP(E1659,hoja!$A$2:$E$970,5,FALSE),0)</f>
        <v>FLORENCIA</v>
      </c>
      <c r="H1659" s="103" t="str">
        <f>IFERROR(VLOOKUP(E1659,hoja!A:C,3,FALSE),0)</f>
        <v>0388</v>
      </c>
      <c r="I1659" s="24" t="str">
        <f t="shared" si="304"/>
        <v>04220388</v>
      </c>
      <c r="J1659" s="23">
        <v>66.783333333441988</v>
      </c>
      <c r="K1659" s="23">
        <v>935</v>
      </c>
      <c r="L1659" s="23" t="str">
        <f>IF(B1659=F1659,"REGIONAL","NACIONAL")</f>
        <v>NACIONAL</v>
      </c>
      <c r="M1659" s="23" t="s">
        <v>618</v>
      </c>
      <c r="N1659" s="23" t="str" cm="1">
        <f t="array" ref="N1659">IFERROR(IF(M1659="Principal","LES_ACTIVE",LES_INACTIVE),0)</f>
        <v>LES_ACTIVE</v>
      </c>
      <c r="O1659" s="23">
        <f t="shared" si="303"/>
        <v>8</v>
      </c>
      <c r="P1659" s="23" t="str">
        <f t="shared" si="306"/>
        <v>04220388Principal</v>
      </c>
    </row>
    <row r="1660" spans="1:16" ht="14.45" hidden="1">
      <c r="A1660" s="26" t="s">
        <v>637</v>
      </c>
      <c r="B1660" s="23" t="str">
        <f>IFERROR(VLOOKUP(A1660,hoja!$A$2:$E$970,4,FALSE),0)</f>
        <v>SANTANDER</v>
      </c>
      <c r="C1660" s="23" t="str">
        <f>IFERROR(VLOOKUP(A1660,hoja!$A$2:$E$1370,5,FALSE),0)</f>
        <v>PIEDECUESTA</v>
      </c>
      <c r="D1660" s="23" t="str">
        <f>IFERROR(VLOOKUP(A1660,hoja!A:D,3,FALSE),0)</f>
        <v>0422</v>
      </c>
      <c r="E1660" s="23" t="s">
        <v>703</v>
      </c>
      <c r="F1660" s="23" t="str">
        <f>IFERROR(VLOOKUP(E1660,hoja!$A$2:$E$970,4,FALSE),0)</f>
        <v>COSTA</v>
      </c>
      <c r="G1660" s="23" t="str">
        <f>IFERROR(VLOOKUP(E1660,hoja!$A$2:$E$970,5,FALSE),0)</f>
        <v>FONSECA</v>
      </c>
      <c r="H1660" s="103" t="str">
        <f>IFERROR(VLOOKUP(E1660,hoja!A:C,3,FALSE),0)</f>
        <v>0448</v>
      </c>
      <c r="I1660" s="24" t="str">
        <f t="shared" si="304"/>
        <v>04220448</v>
      </c>
      <c r="K1660" s="23">
        <v>532</v>
      </c>
      <c r="L1660" s="23" t="str">
        <f t="shared" ref="L1660:L1676" si="308">IF(B1660=F1660,"REGIONAL","NACIONAL")</f>
        <v>NACIONAL</v>
      </c>
      <c r="M1660" s="23" t="s">
        <v>814</v>
      </c>
      <c r="N1660" s="23" t="str" cm="1">
        <f t="array" ref="N1660">IFERROR(IF(M1660="Principal","LES_ACTIVE",LES_INACTIVE),0)</f>
        <v>LES_ACTIVE</v>
      </c>
      <c r="O1660" s="23">
        <f t="shared" si="303"/>
        <v>12</v>
      </c>
      <c r="P1660" s="23" t="str">
        <f t="shared" si="306"/>
        <v>04220448PRINCIPAL</v>
      </c>
    </row>
    <row r="1661" spans="1:16" ht="14.45" hidden="1">
      <c r="A1661" s="26" t="s">
        <v>637</v>
      </c>
      <c r="B1661" s="23" t="str">
        <f>IFERROR(VLOOKUP(A1661,hoja!$A$2:$E$970,4,FALSE),0)</f>
        <v>SANTANDER</v>
      </c>
      <c r="C1661" s="23" t="str">
        <f>IFERROR(VLOOKUP(A1661,hoja!$A$2:$E$1370,5,FALSE),0)</f>
        <v>PIEDECUESTA</v>
      </c>
      <c r="D1661" s="23" t="str">
        <f>IFERROR(VLOOKUP(A1661,hoja!A:D,3,FALSE),0)</f>
        <v>0422</v>
      </c>
      <c r="E1661" s="23" t="s">
        <v>677</v>
      </c>
      <c r="F1661" s="23" t="str">
        <f>IFERROR(VLOOKUP(E1661,hoja!$A$2:$E$970,4,FALSE),0)</f>
        <v>CENTRO</v>
      </c>
      <c r="G1661" s="23" t="str">
        <f>IFERROR(VLOOKUP(E1661,hoja!$A$2:$E$970,5,FALSE),0)</f>
        <v>FUSA</v>
      </c>
      <c r="H1661" s="103" t="str">
        <f>IFERROR(VLOOKUP(E1661,hoja!A:C,3,FALSE),0)</f>
        <v>0013</v>
      </c>
      <c r="I1661" s="24" t="str">
        <f t="shared" si="304"/>
        <v>04220013</v>
      </c>
      <c r="J1661" s="23">
        <v>25.161527777672745</v>
      </c>
      <c r="K1661" s="23">
        <v>591</v>
      </c>
      <c r="L1661" s="23" t="str">
        <f t="shared" si="308"/>
        <v>NACIONAL</v>
      </c>
      <c r="M1661" s="23" t="s">
        <v>696</v>
      </c>
      <c r="N1661" s="23" t="s">
        <v>622</v>
      </c>
      <c r="O1661" s="23">
        <f t="shared" si="303"/>
        <v>12</v>
      </c>
      <c r="P1661" s="23" t="str">
        <f t="shared" si="306"/>
        <v>04220013Magdalena Medio</v>
      </c>
    </row>
    <row r="1662" spans="1:16" ht="14.45" hidden="1">
      <c r="A1662" s="26" t="s">
        <v>637</v>
      </c>
      <c r="B1662" s="23" t="str">
        <f>IFERROR(VLOOKUP(A1662,hoja!$A$2:$E$970,4,FALSE),0)</f>
        <v>SANTANDER</v>
      </c>
      <c r="C1662" s="23" t="str">
        <f>IFERROR(VLOOKUP(A1662,hoja!$A$2:$E$1370,5,FALSE),0)</f>
        <v>PIEDECUESTA</v>
      </c>
      <c r="D1662" s="23" t="str">
        <f>IFERROR(VLOOKUP(A1662,hoja!A:D,3,FALSE),0)</f>
        <v>0422</v>
      </c>
      <c r="E1662" s="23" t="s">
        <v>704</v>
      </c>
      <c r="F1662" s="23" t="str">
        <f>IFERROR(VLOOKUP(E1662,hoja!$A$2:$E$970,4,FALSE),0)</f>
        <v>CENTRO</v>
      </c>
      <c r="G1662" s="23" t="str">
        <f>IFERROR(VLOOKUP(E1662,hoja!$A$2:$E$970,5,FALSE),0)</f>
        <v>GARZÓN</v>
      </c>
      <c r="H1662" s="103" t="str">
        <f>IFERROR(VLOOKUP(E1662,hoja!A:C,3,FALSE),0)</f>
        <v>0387</v>
      </c>
      <c r="I1662" s="24" t="str">
        <f t="shared" si="304"/>
        <v>04220387</v>
      </c>
      <c r="J1662" s="23">
        <v>34.000000000116415</v>
      </c>
      <c r="K1662" s="23">
        <v>825.46849999999995</v>
      </c>
      <c r="L1662" s="23" t="str">
        <f t="shared" si="308"/>
        <v>NACIONAL</v>
      </c>
      <c r="M1662" s="23" t="s">
        <v>618</v>
      </c>
      <c r="N1662" s="23" t="str" cm="1">
        <f t="array" ref="N1662">IFERROR(IF(M1662="Principal","LES_ACTIVE",LES_INACTIVE),0)</f>
        <v>LES_ACTIVE</v>
      </c>
      <c r="O1662" s="23">
        <f t="shared" si="303"/>
        <v>8</v>
      </c>
      <c r="P1662" s="23" t="str">
        <f t="shared" si="306"/>
        <v>04220387Principal</v>
      </c>
    </row>
    <row r="1663" spans="1:16" ht="14.45" hidden="1">
      <c r="A1663" s="26" t="s">
        <v>637</v>
      </c>
      <c r="B1663" s="23" t="str">
        <f>IFERROR(VLOOKUP(A1663,hoja!$A$2:$E$970,4,FALSE),0)</f>
        <v>SANTANDER</v>
      </c>
      <c r="C1663" s="23" t="str">
        <f>IFERROR(VLOOKUP(A1663,hoja!$A$2:$E$1370,5,FALSE),0)</f>
        <v>PIEDECUESTA</v>
      </c>
      <c r="D1663" s="23" t="str">
        <f>IFERROR(VLOOKUP(A1663,hoja!A:D,3,FALSE),0)</f>
        <v>0422</v>
      </c>
      <c r="E1663" s="23" t="s">
        <v>705</v>
      </c>
      <c r="F1663" s="23" t="str">
        <f>IFERROR(VLOOKUP(E1663,hoja!$A$2:$E$970,4,FALSE),0)</f>
        <v>CENTRO</v>
      </c>
      <c r="G1663" s="23" t="str">
        <f>IFERROR(VLOOKUP(E1663,hoja!$A$2:$E$970,5,FALSE),0)</f>
        <v>GRANADA</v>
      </c>
      <c r="H1663" s="103" t="str">
        <f>IFERROR(VLOOKUP(E1663,hoja!A:C,3,FALSE),0)</f>
        <v>0394</v>
      </c>
      <c r="I1663" s="24" t="str">
        <f t="shared" si="304"/>
        <v>04220394</v>
      </c>
      <c r="J1663" s="23">
        <v>38.963333333318587</v>
      </c>
      <c r="K1663" s="23">
        <v>600</v>
      </c>
      <c r="L1663" s="23" t="str">
        <f t="shared" si="308"/>
        <v>NACIONAL</v>
      </c>
      <c r="M1663" s="23" t="s">
        <v>618</v>
      </c>
      <c r="N1663" s="23" t="str" cm="1">
        <f t="array" ref="N1663">IFERROR(IF(M1663="Principal","LES_ACTIVE",LES_INACTIVE),0)</f>
        <v>LES_ACTIVE</v>
      </c>
      <c r="O1663" s="23">
        <f t="shared" si="303"/>
        <v>12</v>
      </c>
      <c r="P1663" s="23" t="str">
        <f t="shared" si="306"/>
        <v>04220394Principal</v>
      </c>
    </row>
    <row r="1664" spans="1:16" ht="14.45" hidden="1">
      <c r="A1664" s="26" t="s">
        <v>637</v>
      </c>
      <c r="B1664" s="23" t="str">
        <f>IFERROR(VLOOKUP(A1664,hoja!$A$2:$E$970,4,FALSE),0)</f>
        <v>SANTANDER</v>
      </c>
      <c r="C1664" s="23" t="str">
        <f>IFERROR(VLOOKUP(A1664,hoja!$A$2:$E$1370,5,FALSE),0)</f>
        <v>PIEDECUESTA</v>
      </c>
      <c r="D1664" s="23" t="str">
        <f>IFERROR(VLOOKUP(A1664,hoja!A:D,3,FALSE),0)</f>
        <v>0422</v>
      </c>
      <c r="E1664" s="23" t="s">
        <v>706</v>
      </c>
      <c r="F1664" s="23" t="str">
        <f>IFERROR(VLOOKUP(E1664,hoja!$A$2:$E$970,4,FALSE),0)</f>
        <v>CENTRO</v>
      </c>
      <c r="G1664" s="23" t="str">
        <f>IFERROR(VLOOKUP(E1664,hoja!$A$2:$E$970,5,FALSE),0)</f>
        <v>GUATEQUE</v>
      </c>
      <c r="H1664" s="103" t="str">
        <f>IFERROR(VLOOKUP(E1664,hoja!A:C,3,FALSE),0)</f>
        <v>0033</v>
      </c>
      <c r="I1664" s="24" t="str">
        <f t="shared" si="304"/>
        <v>04220033</v>
      </c>
      <c r="K1664" s="23">
        <v>388</v>
      </c>
      <c r="L1664" s="23" t="str">
        <f t="shared" si="308"/>
        <v>NACIONAL</v>
      </c>
      <c r="M1664" s="23" t="s">
        <v>814</v>
      </c>
      <c r="N1664" s="23" t="str" cm="1">
        <f t="array" ref="N1664">IFERROR(IF(M1664="Principal","LES_ACTIVE",LES_INACTIVE),0)</f>
        <v>LES_ACTIVE</v>
      </c>
      <c r="O1664" s="23">
        <f t="shared" si="303"/>
        <v>16</v>
      </c>
      <c r="P1664" s="23" t="str">
        <f t="shared" si="306"/>
        <v>04220033PRINCIPAL</v>
      </c>
    </row>
    <row r="1665" spans="1:16" ht="13.5" hidden="1" customHeight="1">
      <c r="A1665" s="26" t="s">
        <v>637</v>
      </c>
      <c r="B1665" s="23" t="str">
        <f>IFERROR(VLOOKUP(A1665,hoja!$A$2:$E$970,4,FALSE),0)</f>
        <v>SANTANDER</v>
      </c>
      <c r="C1665" s="23" t="str">
        <f>IFERROR(VLOOKUP(A1665,hoja!$A$2:$E$1370,5,FALSE),0)</f>
        <v>PIEDECUESTA</v>
      </c>
      <c r="D1665" s="23" t="str">
        <f>IFERROR(VLOOKUP(A1665,hoja!A:D,3,FALSE),0)</f>
        <v>0422</v>
      </c>
      <c r="E1665" s="23" t="s">
        <v>655</v>
      </c>
      <c r="F1665" s="23" t="str">
        <f>IFERROR(VLOOKUP(E1665,hoja!$A$2:$E$970,4,FALSE),0)</f>
        <v>ANTIOQUIA</v>
      </c>
      <c r="G1665" s="23" t="str">
        <f>IFERROR(VLOOKUP(E1665,hoja!$A$2:$E$970,5,FALSE),0)</f>
        <v>MEDELLÍN</v>
      </c>
      <c r="H1665" s="103" t="str">
        <f>IFERROR(VLOOKUP(E1665,hoja!A:C,3,FALSE),0)</f>
        <v>0292</v>
      </c>
      <c r="I1665" s="24" t="str">
        <f t="shared" si="304"/>
        <v>04220292</v>
      </c>
      <c r="J1665" s="23">
        <v>23.233333333279006</v>
      </c>
      <c r="K1665" s="23">
        <v>409.738</v>
      </c>
      <c r="L1665" s="23" t="str">
        <f t="shared" si="308"/>
        <v>NACIONAL</v>
      </c>
      <c r="M1665" s="23" t="s">
        <v>618</v>
      </c>
      <c r="N1665" s="23" t="str" cm="1">
        <f t="array" ref="N1665">IFERROR(IF(M1665="Principal","LES_ACTIVE",LES_INACTIVE),0)</f>
        <v>LES_ACTIVE</v>
      </c>
      <c r="O1665" s="23">
        <f t="shared" si="303"/>
        <v>16</v>
      </c>
      <c r="P1665" s="23" t="str">
        <f t="shared" si="306"/>
        <v>04220292Principal</v>
      </c>
    </row>
    <row r="1666" spans="1:16" ht="14.45" hidden="1">
      <c r="A1666" s="26" t="s">
        <v>637</v>
      </c>
      <c r="B1666" s="23" t="str">
        <f>IFERROR(VLOOKUP(A1666,hoja!$A$2:$E$970,4,FALSE),0)</f>
        <v>SANTANDER</v>
      </c>
      <c r="C1666" s="23" t="str">
        <f>IFERROR(VLOOKUP(A1666,hoja!$A$2:$E$1370,5,FALSE),0)</f>
        <v>PIEDECUESTA</v>
      </c>
      <c r="D1666" s="23" t="str">
        <f>IFERROR(VLOOKUP(A1666,hoja!A:D,3,FALSE),0)</f>
        <v>0422</v>
      </c>
      <c r="E1666" s="23" t="s">
        <v>655</v>
      </c>
      <c r="F1666" s="23" t="str">
        <f>IFERROR(VLOOKUP(E1666,hoja!$A$2:$E$970,4,FALSE),0)</f>
        <v>ANTIOQUIA</v>
      </c>
      <c r="G1666" s="23" t="str">
        <f>IFERROR(VLOOKUP(E1666,hoja!$A$2:$E$970,5,FALSE),0)</f>
        <v>MEDELLÍN</v>
      </c>
      <c r="H1666" s="103" t="str">
        <f>IFERROR(VLOOKUP(E1666,hoja!A:C,3,FALSE),0)</f>
        <v>0292</v>
      </c>
      <c r="I1666" s="24" t="str">
        <f t="shared" si="304"/>
        <v>04220292</v>
      </c>
      <c r="J1666" s="23">
        <v>28</v>
      </c>
      <c r="K1666" s="23">
        <v>537</v>
      </c>
      <c r="L1666" s="23" t="str">
        <f t="shared" si="308"/>
        <v>NACIONAL</v>
      </c>
      <c r="M1666" s="23" t="s">
        <v>797</v>
      </c>
      <c r="N1666" s="23" t="s">
        <v>622</v>
      </c>
      <c r="O1666" s="23">
        <f t="shared" si="303"/>
        <v>12</v>
      </c>
      <c r="P1666" s="23" t="str">
        <f t="shared" si="306"/>
        <v>04220292Alterna San Alberto</v>
      </c>
    </row>
    <row r="1667" spans="1:16" ht="14.45" hidden="1">
      <c r="A1667" s="26" t="s">
        <v>637</v>
      </c>
      <c r="B1667" s="23" t="str">
        <f>IFERROR(VLOOKUP(A1667,hoja!$A$2:$E$970,4,FALSE),0)</f>
        <v>SANTANDER</v>
      </c>
      <c r="C1667" s="23" t="str">
        <f>IFERROR(VLOOKUP(A1667,hoja!$A$2:$E$1370,5,FALSE),0)</f>
        <v>PIEDECUESTA</v>
      </c>
      <c r="D1667" s="23" t="str">
        <f>IFERROR(VLOOKUP(A1667,hoja!A:D,3,FALSE),0)</f>
        <v>0422</v>
      </c>
      <c r="E1667" s="23" t="s">
        <v>708</v>
      </c>
      <c r="F1667" s="23" t="str">
        <f>IFERROR(VLOOKUP(E1667,hoja!$A$2:$E$970,4,FALSE),0)</f>
        <v>OCCIDENTE</v>
      </c>
      <c r="G1667" s="23" t="str">
        <f>IFERROR(VLOOKUP(E1667,hoja!$A$2:$E$970,5,FALSE),0)</f>
        <v>JAMUNDÍ</v>
      </c>
      <c r="H1667" s="103" t="str">
        <f>IFERROR(VLOOKUP(E1667,hoja!A:C,3,FALSE),0)</f>
        <v>0358</v>
      </c>
      <c r="I1667" s="24" t="str">
        <f t="shared" si="304"/>
        <v>04220358</v>
      </c>
      <c r="J1667" s="23">
        <v>32.28</v>
      </c>
      <c r="K1667" s="23">
        <v>807</v>
      </c>
      <c r="L1667" s="23" t="str">
        <f t="shared" si="308"/>
        <v>NACIONAL</v>
      </c>
      <c r="M1667" s="23" t="s">
        <v>618</v>
      </c>
      <c r="N1667" s="23" t="str" cm="1">
        <f t="array" ref="N1667">IFERROR(IF(M1667="Principal","LES_ACTIVE",LES_INACTIVE),0)</f>
        <v>LES_ACTIVE</v>
      </c>
      <c r="O1667" s="23">
        <f t="shared" si="303"/>
        <v>8</v>
      </c>
      <c r="P1667" s="23" t="str">
        <f t="shared" si="306"/>
        <v>04220358Principal</v>
      </c>
    </row>
    <row r="1668" spans="1:16" ht="14.45" hidden="1">
      <c r="A1668" s="26" t="s">
        <v>637</v>
      </c>
      <c r="B1668" s="23" t="str">
        <f>IFERROR(VLOOKUP(A1668,hoja!$A$2:$E$970,4,FALSE),0)</f>
        <v>SANTANDER</v>
      </c>
      <c r="C1668" s="23" t="str">
        <f>IFERROR(VLOOKUP(A1668,hoja!$A$2:$E$1370,5,FALSE),0)</f>
        <v>PIEDECUESTA</v>
      </c>
      <c r="D1668" s="23" t="str">
        <f>IFERROR(VLOOKUP(A1668,hoja!A:D,3,FALSE),0)</f>
        <v>0422</v>
      </c>
      <c r="E1668" s="23" t="s">
        <v>708</v>
      </c>
      <c r="F1668" s="23" t="str">
        <f>IFERROR(VLOOKUP(E1668,hoja!$A$2:$E$970,4,FALSE),0)</f>
        <v>OCCIDENTE</v>
      </c>
      <c r="G1668" s="23" t="str">
        <f>IFERROR(VLOOKUP(E1668,hoja!$A$2:$E$970,5,FALSE),0)</f>
        <v>JAMUNDÍ</v>
      </c>
      <c r="H1668" s="103" t="str">
        <f>IFERROR(VLOOKUP(E1668,hoja!A:C,3,FALSE),0)</f>
        <v>0358</v>
      </c>
      <c r="I1668" s="24" t="str">
        <f t="shared" si="304"/>
        <v>04220358</v>
      </c>
      <c r="J1668" s="23">
        <v>45.1</v>
      </c>
      <c r="K1668" s="23">
        <v>778</v>
      </c>
      <c r="L1668" s="23" t="str">
        <f t="shared" si="308"/>
        <v>NACIONAL</v>
      </c>
      <c r="M1668" s="23" t="s">
        <v>863</v>
      </c>
      <c r="N1668" s="23" t="s">
        <v>624</v>
      </c>
      <c r="O1668" s="23">
        <f t="shared" si="303"/>
        <v>12</v>
      </c>
      <c r="P1668" s="23" t="str">
        <f t="shared" si="306"/>
        <v>04220358San Alberto-La Linea</v>
      </c>
    </row>
    <row r="1669" spans="1:16" ht="14.45" hidden="1">
      <c r="A1669" s="26" t="s">
        <v>637</v>
      </c>
      <c r="B1669" s="23" t="str">
        <f>IFERROR(VLOOKUP(A1669,hoja!$A$2:$E$970,4,FALSE),0)</f>
        <v>SANTANDER</v>
      </c>
      <c r="C1669" s="23" t="str">
        <f>IFERROR(VLOOKUP(A1669,hoja!$A$2:$E$1370,5,FALSE),0)</f>
        <v>PIEDECUESTA</v>
      </c>
      <c r="D1669" s="23" t="str">
        <f>IFERROR(VLOOKUP(A1669,hoja!A:D,3,FALSE),0)</f>
        <v>0422</v>
      </c>
      <c r="E1669" s="23" t="s">
        <v>708</v>
      </c>
      <c r="F1669" s="23" t="str">
        <f>IFERROR(VLOOKUP(E1669,hoja!$A$2:$E$970,4,FALSE),0)</f>
        <v>OCCIDENTE</v>
      </c>
      <c r="G1669" s="23" t="str">
        <f>IFERROR(VLOOKUP(E1669,hoja!$A$2:$E$970,5,FALSE),0)</f>
        <v>JAMUNDÍ</v>
      </c>
      <c r="H1669" s="103" t="str">
        <f>IFERROR(VLOOKUP(E1669,hoja!A:C,3,FALSE),0)</f>
        <v>0358</v>
      </c>
      <c r="I1669" s="24" t="str">
        <f t="shared" si="304"/>
        <v>04220358</v>
      </c>
      <c r="J1669" s="23">
        <f>+K1669/25</f>
        <v>27.6</v>
      </c>
      <c r="K1669" s="23">
        <v>690</v>
      </c>
      <c r="L1669" s="23" t="str">
        <f t="shared" si="308"/>
        <v>NACIONAL</v>
      </c>
      <c r="M1669" s="23" t="s">
        <v>797</v>
      </c>
      <c r="N1669" s="23" t="s">
        <v>622</v>
      </c>
      <c r="O1669" s="23">
        <f t="shared" si="303"/>
        <v>12</v>
      </c>
      <c r="P1669" s="23" t="str">
        <f t="shared" si="306"/>
        <v>04220358Alterna San Alberto</v>
      </c>
    </row>
    <row r="1670" spans="1:16" ht="14.45" hidden="1">
      <c r="A1670" s="26" t="s">
        <v>637</v>
      </c>
      <c r="B1670" s="23" t="str">
        <f>IFERROR(VLOOKUP(A1670,hoja!$A$2:$E$970,4,FALSE),0)</f>
        <v>SANTANDER</v>
      </c>
      <c r="C1670" s="23" t="str">
        <f>IFERROR(VLOOKUP(A1670,hoja!$A$2:$E$1370,5,FALSE),0)</f>
        <v>PIEDECUESTA</v>
      </c>
      <c r="D1670" s="23" t="str">
        <f>IFERROR(VLOOKUP(A1670,hoja!A:D,3,FALSE),0)</f>
        <v>0422</v>
      </c>
      <c r="E1670" s="23" t="s">
        <v>709</v>
      </c>
      <c r="F1670" s="23" t="str">
        <f>IFERROR(VLOOKUP(E1670,hoja!$A$2:$E$970,4,FALSE),0)</f>
        <v>CENTRO</v>
      </c>
      <c r="G1670" s="23" t="str">
        <f>IFERROR(VLOOKUP(E1670,hoja!$A$2:$E$970,5,FALSE),0)</f>
        <v>LA DORADA</v>
      </c>
      <c r="H1670" s="103" t="str">
        <f>IFERROR(VLOOKUP(E1670,hoja!A:C,3,FALSE),0)</f>
        <v>0391</v>
      </c>
      <c r="I1670" s="24" t="str">
        <f t="shared" si="304"/>
        <v>04220391</v>
      </c>
      <c r="J1670" s="23" t="s">
        <v>864</v>
      </c>
      <c r="K1670" s="23">
        <v>349</v>
      </c>
      <c r="L1670" s="23" t="str">
        <f t="shared" si="308"/>
        <v>NACIONAL</v>
      </c>
      <c r="M1670" s="23" t="s">
        <v>814</v>
      </c>
      <c r="N1670" s="23" t="str" cm="1">
        <f t="array" ref="N1670">IFERROR(IF(M1670="Principal","LES_ACTIVE",LES_INACTIVE),0)</f>
        <v>LES_ACTIVE</v>
      </c>
      <c r="O1670" s="23">
        <f t="shared" si="303"/>
        <v>16</v>
      </c>
      <c r="P1670" s="23" t="str">
        <f t="shared" si="306"/>
        <v>04220391PRINCIPAL</v>
      </c>
    </row>
    <row r="1671" spans="1:16" ht="14.45" hidden="1">
      <c r="A1671" s="26" t="s">
        <v>637</v>
      </c>
      <c r="B1671" s="23" t="str">
        <f>IFERROR(VLOOKUP(A1671,hoja!$A$2:$E$970,4,FALSE),0)</f>
        <v>SANTANDER</v>
      </c>
      <c r="C1671" s="23" t="str">
        <f>IFERROR(VLOOKUP(A1671,hoja!$A$2:$E$1370,5,FALSE),0)</f>
        <v>PIEDECUESTA</v>
      </c>
      <c r="D1671" s="23" t="str">
        <f>IFERROR(VLOOKUP(A1671,hoja!A:D,3,FALSE),0)</f>
        <v>0422</v>
      </c>
      <c r="E1671" s="23" t="s">
        <v>710</v>
      </c>
      <c r="F1671" s="23" t="str">
        <f>IFERROR(VLOOKUP(E1671,hoja!$A$2:$E$970,4,FALSE),0)</f>
        <v>CENTRO</v>
      </c>
      <c r="G1671" s="23" t="str">
        <f>IFERROR(VLOOKUP(E1671,hoja!$A$2:$E$970,5,FALSE),0)</f>
        <v>LA MESA</v>
      </c>
      <c r="H1671" s="103" t="str">
        <f>IFERROR(VLOOKUP(E1671,hoja!A:C,3,FALSE),0)</f>
        <v>0024</v>
      </c>
      <c r="I1671" s="24" t="str">
        <f t="shared" si="304"/>
        <v>04220024</v>
      </c>
      <c r="J1671" s="23">
        <v>25.233333333337214</v>
      </c>
      <c r="K1671" s="23">
        <v>447.14299999999997</v>
      </c>
      <c r="L1671" s="23" t="str">
        <f t="shared" si="308"/>
        <v>NACIONAL</v>
      </c>
      <c r="M1671" s="23" t="s">
        <v>618</v>
      </c>
      <c r="N1671" s="23" t="str" cm="1">
        <f t="array" ref="N1671">IFERROR(IF(M1671="Principal","LES_ACTIVE",LES_INACTIVE),0)</f>
        <v>LES_ACTIVE</v>
      </c>
      <c r="O1671" s="23">
        <f t="shared" si="303"/>
        <v>16</v>
      </c>
      <c r="P1671" s="23" t="str">
        <f t="shared" si="306"/>
        <v>04220024Principal</v>
      </c>
    </row>
    <row r="1672" spans="1:16" ht="14.45" hidden="1">
      <c r="A1672" s="26" t="s">
        <v>637</v>
      </c>
      <c r="B1672" s="23" t="str">
        <f>IFERROR(VLOOKUP(A1672,hoja!$A$2:$E$970,4,FALSE),0)</f>
        <v>SANTANDER</v>
      </c>
      <c r="C1672" s="23" t="str">
        <f>IFERROR(VLOOKUP(A1672,hoja!$A$2:$E$1370,5,FALSE),0)</f>
        <v>PIEDECUESTA</v>
      </c>
      <c r="D1672" s="23" t="str">
        <f>IFERROR(VLOOKUP(A1672,hoja!A:D,3,FALSE),0)</f>
        <v>0422</v>
      </c>
      <c r="E1672" s="23" t="s">
        <v>663</v>
      </c>
      <c r="F1672" s="23" t="str">
        <f>IFERROR(VLOOKUP(E1672,hoja!$A$2:$E$970,4,FALSE),0)</f>
        <v>CENTRO</v>
      </c>
      <c r="G1672" s="23" t="str">
        <f>IFERROR(VLOOKUP(E1672,hoja!$A$2:$E$970,5,FALSE),0)</f>
        <v>MADRID</v>
      </c>
      <c r="H1672" s="103" t="str">
        <f>IFERROR(VLOOKUP(E1672,hoja!A:C,3,FALSE),0)</f>
        <v>0022</v>
      </c>
      <c r="I1672" s="24" t="str">
        <f t="shared" si="304"/>
        <v>04220022</v>
      </c>
      <c r="J1672" s="23">
        <v>25.31666666676756</v>
      </c>
      <c r="K1672" s="23">
        <v>406.31349999999998</v>
      </c>
      <c r="L1672" s="23" t="str">
        <f t="shared" si="308"/>
        <v>NACIONAL</v>
      </c>
      <c r="M1672" s="23" t="s">
        <v>618</v>
      </c>
      <c r="N1672" s="23" t="str" cm="1">
        <f t="array" ref="N1672">IFERROR(IF(M1672="Principal","LES_ACTIVE",LES_INACTIVE),0)</f>
        <v>LES_ACTIVE</v>
      </c>
      <c r="O1672" s="23">
        <f t="shared" si="303"/>
        <v>16</v>
      </c>
      <c r="P1672" s="23" t="str">
        <f t="shared" si="306"/>
        <v>04220022Principal</v>
      </c>
    </row>
    <row r="1673" spans="1:16" ht="14.45" hidden="1">
      <c r="A1673" s="26" t="s">
        <v>637</v>
      </c>
      <c r="B1673" s="23" t="str">
        <f>IFERROR(VLOOKUP(A1673,hoja!$A$2:$E$970,4,FALSE),0)</f>
        <v>SANTANDER</v>
      </c>
      <c r="C1673" s="23" t="str">
        <f>IFERROR(VLOOKUP(A1673,hoja!$A$2:$E$1370,5,FALSE),0)</f>
        <v>PIEDECUESTA</v>
      </c>
      <c r="D1673" s="23" t="str">
        <f>IFERROR(VLOOKUP(A1673,hoja!A:D,3,FALSE),0)</f>
        <v>0422</v>
      </c>
      <c r="E1673" s="23" t="s">
        <v>711</v>
      </c>
      <c r="F1673" s="23" t="str">
        <f>IFERROR(VLOOKUP(E1673,hoja!$A$2:$E$970,4,FALSE),0)</f>
        <v>COSTA</v>
      </c>
      <c r="G1673" s="23" t="str">
        <f>IFERROR(VLOOKUP(E1673,hoja!$A$2:$E$970,5,FALSE),0)</f>
        <v>MAGANGUÉ</v>
      </c>
      <c r="H1673" s="103" t="str">
        <f>IFERROR(VLOOKUP(E1673,hoja!A:C,3,FALSE),0)</f>
        <v>0383</v>
      </c>
      <c r="I1673" s="24" t="str">
        <f t="shared" si="304"/>
        <v>04220383</v>
      </c>
      <c r="K1673" s="23">
        <v>668</v>
      </c>
      <c r="L1673" s="23" t="str">
        <f t="shared" si="308"/>
        <v>NACIONAL</v>
      </c>
      <c r="M1673" s="23" t="s">
        <v>814</v>
      </c>
      <c r="N1673" s="23" t="str" cm="1">
        <f t="array" ref="N1673">IFERROR(IF(M1673="Principal","LES_ACTIVE",LES_INACTIVE),0)</f>
        <v>LES_ACTIVE</v>
      </c>
      <c r="O1673" s="23">
        <f t="shared" si="303"/>
        <v>12</v>
      </c>
      <c r="P1673" s="23" t="str">
        <f t="shared" si="306"/>
        <v>04220383PRINCIPAL</v>
      </c>
    </row>
    <row r="1674" spans="1:16" ht="14.45" hidden="1">
      <c r="A1674" s="26" t="s">
        <v>637</v>
      </c>
      <c r="B1674" s="23" t="str">
        <f>IFERROR(VLOOKUP(A1674,hoja!$A$2:$E$970,4,FALSE),0)</f>
        <v>SANTANDER</v>
      </c>
      <c r="C1674" s="23" t="str">
        <f>IFERROR(VLOOKUP(A1674,hoja!$A$2:$E$1370,5,FALSE),0)</f>
        <v>PIEDECUESTA</v>
      </c>
      <c r="D1674" s="23" t="str">
        <f>IFERROR(VLOOKUP(A1674,hoja!A:D,3,FALSE),0)</f>
        <v>0422</v>
      </c>
      <c r="E1674" s="23" t="s">
        <v>712</v>
      </c>
      <c r="F1674" s="23" t="str">
        <f>IFERROR(VLOOKUP(E1674,hoja!$A$2:$E$970,4,FALSE),0)</f>
        <v>COSTA</v>
      </c>
      <c r="G1674" s="23" t="str">
        <f>IFERROR(VLOOKUP(E1674,hoja!$A$2:$E$970,5,FALSE),0)</f>
        <v>MAICAO</v>
      </c>
      <c r="H1674" s="103" t="str">
        <f>IFERROR(VLOOKUP(E1674,hoja!A:C,3,FALSE),0)</f>
        <v>0230</v>
      </c>
      <c r="I1674" s="24" t="str">
        <f t="shared" si="304"/>
        <v>04220230</v>
      </c>
      <c r="J1674" s="23">
        <v>27.633333333476912</v>
      </c>
      <c r="K1674" s="23">
        <v>657.44799999999998</v>
      </c>
      <c r="L1674" s="23" t="str">
        <f t="shared" si="308"/>
        <v>NACIONAL</v>
      </c>
      <c r="M1674" s="23" t="s">
        <v>618</v>
      </c>
      <c r="N1674" s="23" t="str" cm="1">
        <f t="array" ref="N1674">IFERROR(IF(M1674="Principal","LES_ACTIVE",LES_INACTIVE),0)</f>
        <v>LES_ACTIVE</v>
      </c>
      <c r="O1674" s="23">
        <f t="shared" si="303"/>
        <v>12</v>
      </c>
      <c r="P1674" s="23" t="str">
        <f t="shared" si="306"/>
        <v>04220230Principal</v>
      </c>
    </row>
    <row r="1675" spans="1:16" ht="14.45" hidden="1">
      <c r="A1675" s="26" t="s">
        <v>637</v>
      </c>
      <c r="B1675" s="23" t="str">
        <f>IFERROR(VLOOKUP(A1675,hoja!$A$2:$E$970,4,FALSE),0)</f>
        <v>SANTANDER</v>
      </c>
      <c r="C1675" s="23" t="str">
        <f>IFERROR(VLOOKUP(A1675,hoja!$A$2:$E$1370,5,FALSE),0)</f>
        <v>PIEDECUESTA</v>
      </c>
      <c r="D1675" s="23" t="str">
        <f>IFERROR(VLOOKUP(A1675,hoja!A:D,3,FALSE),0)</f>
        <v>0422</v>
      </c>
      <c r="E1675" s="23" t="s">
        <v>665</v>
      </c>
      <c r="F1675" s="23" t="str">
        <f>IFERROR(VLOOKUP(E1675,hoja!$A$2:$E$970,4,FALSE),0)</f>
        <v>OCCIDENTE</v>
      </c>
      <c r="G1675" s="23" t="str">
        <f>IFERROR(VLOOKUP(E1675,hoja!$A$2:$E$970,5,FALSE),0)</f>
        <v>MANIZALES</v>
      </c>
      <c r="H1675" s="103" t="str">
        <f>IFERROR(VLOOKUP(E1675,hoja!A:C,3,FALSE),0)</f>
        <v>0145</v>
      </c>
      <c r="I1675" s="24" t="str">
        <f t="shared" si="304"/>
        <v>04220145</v>
      </c>
      <c r="J1675" s="23">
        <v>37.183333333348855</v>
      </c>
      <c r="K1675" s="23">
        <v>810</v>
      </c>
      <c r="L1675" s="23" t="str">
        <f t="shared" si="308"/>
        <v>NACIONAL</v>
      </c>
      <c r="M1675" s="23" t="s">
        <v>863</v>
      </c>
      <c r="N1675" s="23" t="s">
        <v>624</v>
      </c>
      <c r="O1675" s="23">
        <f t="shared" si="303"/>
        <v>8</v>
      </c>
      <c r="P1675" s="23" t="str">
        <f t="shared" si="306"/>
        <v>04220145San Alberto-La Linea</v>
      </c>
    </row>
    <row r="1676" spans="1:16" ht="14.45" hidden="1">
      <c r="A1676" s="26" t="s">
        <v>637</v>
      </c>
      <c r="B1676" s="23" t="str">
        <f>IFERROR(VLOOKUP(A1676,hoja!$A$2:$E$970,4,FALSE),0)</f>
        <v>SANTANDER</v>
      </c>
      <c r="C1676" s="23" t="str">
        <f>IFERROR(VLOOKUP(A1676,hoja!$A$2:$E$1370,5,FALSE),0)</f>
        <v>PIEDECUESTA</v>
      </c>
      <c r="D1676" s="23" t="str">
        <f>IFERROR(VLOOKUP(A1676,hoja!A:D,3,FALSE),0)</f>
        <v>0422</v>
      </c>
      <c r="E1676" s="23" t="s">
        <v>713</v>
      </c>
      <c r="F1676" s="23" t="str">
        <f>IFERROR(VLOOKUP(E1676,hoja!$A$2:$E$970,4,FALSE),0)</f>
        <v>ANTIOQUIA</v>
      </c>
      <c r="G1676" s="23" t="str">
        <f>IFERROR(VLOOKUP(E1676,hoja!$A$2:$E$970,5,FALSE),0)</f>
        <v>MARIQUITA</v>
      </c>
      <c r="H1676" s="103" t="str">
        <f>IFERROR(VLOOKUP(E1676,hoja!A:C,3,FALSE),0)</f>
        <v>0392</v>
      </c>
      <c r="I1676" s="24" t="str">
        <f t="shared" si="304"/>
        <v>04220392</v>
      </c>
      <c r="J1676" s="23">
        <v>15.576527777739102</v>
      </c>
      <c r="K1676" s="23">
        <v>405.31650000000002</v>
      </c>
      <c r="L1676" s="23" t="str">
        <f t="shared" si="308"/>
        <v>NACIONAL</v>
      </c>
      <c r="M1676" s="23" t="s">
        <v>618</v>
      </c>
      <c r="N1676" s="23" t="s">
        <v>624</v>
      </c>
      <c r="O1676" s="23">
        <f t="shared" si="303"/>
        <v>16</v>
      </c>
      <c r="P1676" s="23" t="str">
        <f t="shared" si="306"/>
        <v>04220392Principal</v>
      </c>
    </row>
    <row r="1677" spans="1:16" ht="14.45" hidden="1">
      <c r="A1677" s="26" t="s">
        <v>637</v>
      </c>
      <c r="B1677" s="23" t="str">
        <f>IFERROR(VLOOKUP(A1677,hoja!$A$2:$E$970,4,FALSE),0)</f>
        <v>SANTANDER</v>
      </c>
      <c r="C1677" s="23" t="str">
        <f>IFERROR(VLOOKUP(A1677,hoja!$A$2:$E$1370,5,FALSE),0)</f>
        <v>PIEDECUESTA</v>
      </c>
      <c r="D1677" s="23" t="str">
        <f>IFERROR(VLOOKUP(A1677,hoja!A:D,3,FALSE),0)</f>
        <v>0422</v>
      </c>
      <c r="E1677" s="23" t="s">
        <v>714</v>
      </c>
      <c r="F1677" s="23" t="str">
        <f>IFERROR(VLOOKUP(E1677,hoja!$A$2:$E$970,4,FALSE),0)</f>
        <v>SANTANDER</v>
      </c>
      <c r="G1677" s="23" t="str">
        <f>IFERROR(VLOOKUP(E1677,hoja!$A$2:$E$970,5,FALSE),0)</f>
        <v>OCAÑA</v>
      </c>
      <c r="H1677" s="103" t="str">
        <f>IFERROR(VLOOKUP(E1677,hoja!A:C,3,FALSE),0)</f>
        <v>0434</v>
      </c>
      <c r="I1677" s="24" t="str">
        <f t="shared" si="304"/>
        <v>04220434</v>
      </c>
      <c r="J1677" s="23">
        <v>7.0166666666627862</v>
      </c>
      <c r="K1677" s="23">
        <v>241.04900000000001</v>
      </c>
      <c r="L1677" s="23" t="str">
        <f t="shared" si="302"/>
        <v>REGIONAL</v>
      </c>
      <c r="M1677" s="23" t="s">
        <v>618</v>
      </c>
      <c r="N1677" s="23" t="str" cm="1">
        <f t="array" ref="N1677">IFERROR(IF(M1677="Principal","LES_ACTIVE",LES_INACTIVE),0)</f>
        <v>LES_ACTIVE</v>
      </c>
      <c r="O1677" s="23">
        <f t="shared" si="303"/>
        <v>25</v>
      </c>
      <c r="P1677" s="23" t="str">
        <f t="shared" si="306"/>
        <v>04220434Principal</v>
      </c>
    </row>
    <row r="1678" spans="1:16" ht="14.45" hidden="1">
      <c r="A1678" s="26" t="s">
        <v>637</v>
      </c>
      <c r="B1678" s="23" t="str">
        <f>IFERROR(VLOOKUP(A1678,hoja!$A$2:$E$970,4,FALSE),0)</f>
        <v>SANTANDER</v>
      </c>
      <c r="C1678" s="23" t="str">
        <f>IFERROR(VLOOKUP(A1678,hoja!$A$2:$E$1370,5,FALSE),0)</f>
        <v>PIEDECUESTA</v>
      </c>
      <c r="D1678" s="23" t="str">
        <f>IFERROR(VLOOKUP(A1678,hoja!A:D,3,FALSE),0)</f>
        <v>0422</v>
      </c>
      <c r="E1678" s="23" t="s">
        <v>716</v>
      </c>
      <c r="F1678" s="23" t="str">
        <f>IFERROR(VLOOKUP(E1678,hoja!$A$2:$E$970,4,FALSE),0)</f>
        <v>SANTANDER</v>
      </c>
      <c r="G1678" s="23" t="str">
        <f>IFERROR(VLOOKUP(E1678,hoja!$A$2:$E$970,5,FALSE),0)</f>
        <v>PINCHOTE</v>
      </c>
      <c r="H1678" s="103" t="str">
        <f>IFERROR(VLOOKUP(E1678,hoja!A:C,3,FALSE),0)</f>
        <v>0423</v>
      </c>
      <c r="I1678" s="24" t="str">
        <f t="shared" si="304"/>
        <v>04220423</v>
      </c>
      <c r="J1678" s="23">
        <v>3.4499999998952262</v>
      </c>
      <c r="K1678" s="23">
        <v>90.997500000000002</v>
      </c>
      <c r="L1678" s="23" t="str">
        <f t="shared" si="302"/>
        <v>REGIONAL</v>
      </c>
      <c r="M1678" s="23" t="s">
        <v>618</v>
      </c>
      <c r="N1678" s="23" t="str" cm="1">
        <f t="array" ref="N1678">IFERROR(IF(M1678="Principal","LES_ACTIVE",LES_INACTIVE),0)</f>
        <v>LES_ACTIVE</v>
      </c>
      <c r="O1678" s="23">
        <f t="shared" si="303"/>
        <v>25</v>
      </c>
      <c r="P1678" s="23" t="str">
        <f t="shared" si="306"/>
        <v>04220423Principal</v>
      </c>
    </row>
    <row r="1679" spans="1:16" ht="14.45" hidden="1">
      <c r="A1679" s="26" t="s">
        <v>637</v>
      </c>
      <c r="B1679" s="23" t="str">
        <f>IFERROR(VLOOKUP(A1679,hoja!$A$2:$E$970,4,FALSE),0)</f>
        <v>SANTANDER</v>
      </c>
      <c r="C1679" s="23" t="str">
        <f>IFERROR(VLOOKUP(A1679,hoja!$A$2:$E$1370,5,FALSE),0)</f>
        <v>PIEDECUESTA</v>
      </c>
      <c r="D1679" s="23" t="str">
        <f>IFERROR(VLOOKUP(A1679,hoja!A:D,3,FALSE),0)</f>
        <v>0422</v>
      </c>
      <c r="E1679" s="23" t="s">
        <v>718</v>
      </c>
      <c r="F1679" s="23" t="str">
        <f>IFERROR(VLOOKUP(E1679,hoja!$A$2:$E$970,4,FALSE),0)</f>
        <v>SANTANDER</v>
      </c>
      <c r="G1679" s="23" t="str">
        <f>IFERROR(VLOOKUP(E1679,hoja!$A$2:$E$970,5,FALSE),0)</f>
        <v>PUERTO BERRIO</v>
      </c>
      <c r="H1679" s="103" t="str">
        <f>IFERROR(VLOOKUP(E1679,hoja!A:C,3,FALSE),0)</f>
        <v>0433</v>
      </c>
      <c r="I1679" s="24" t="str">
        <f t="shared" si="304"/>
        <v>04220433</v>
      </c>
      <c r="J1679" s="23">
        <v>5.3833333334187046</v>
      </c>
      <c r="K1679" s="23">
        <v>225.732</v>
      </c>
      <c r="L1679" s="23" t="str">
        <f t="shared" si="302"/>
        <v>REGIONAL</v>
      </c>
      <c r="M1679" s="23" t="s">
        <v>744</v>
      </c>
      <c r="N1679" s="23" t="s">
        <v>624</v>
      </c>
      <c r="O1679" s="23">
        <f t="shared" si="303"/>
        <v>25</v>
      </c>
      <c r="P1679" s="23" t="str">
        <f t="shared" si="306"/>
        <v>04220433Lebrija</v>
      </c>
    </row>
    <row r="1680" spans="1:16" ht="14.45" hidden="1">
      <c r="A1680" s="26" t="s">
        <v>637</v>
      </c>
      <c r="B1680" s="23" t="str">
        <f>IFERROR(VLOOKUP(A1680,hoja!$A$2:$E$970,4,FALSE),0)</f>
        <v>SANTANDER</v>
      </c>
      <c r="C1680" s="23" t="str">
        <f>IFERROR(VLOOKUP(A1680,hoja!$A$2:$E$1370,5,FALSE),0)</f>
        <v>PIEDECUESTA</v>
      </c>
      <c r="D1680" s="23" t="str">
        <f>IFERROR(VLOOKUP(A1680,hoja!A:D,3,FALSE),0)</f>
        <v>0422</v>
      </c>
      <c r="E1680" s="23" t="s">
        <v>718</v>
      </c>
      <c r="F1680" s="23" t="str">
        <f>IFERROR(VLOOKUP(E1680,hoja!$A$2:$E$970,4,FALSE),0)</f>
        <v>SANTANDER</v>
      </c>
      <c r="G1680" s="23" t="str">
        <f>IFERROR(VLOOKUP(E1680,hoja!$A$2:$E$970,5,FALSE),0)</f>
        <v>PUERTO BERRIO</v>
      </c>
      <c r="H1680" s="103" t="str">
        <f>IFERROR(VLOOKUP(E1680,hoja!A:C,3,FALSE),0)</f>
        <v>0433</v>
      </c>
      <c r="I1680" s="24" t="str">
        <f t="shared" si="304"/>
        <v>04220433</v>
      </c>
      <c r="J1680" s="23">
        <v>7</v>
      </c>
      <c r="K1680" s="23">
        <v>351</v>
      </c>
      <c r="L1680" s="23" t="str">
        <f t="shared" si="302"/>
        <v>REGIONAL</v>
      </c>
      <c r="M1680" s="23" t="s">
        <v>797</v>
      </c>
      <c r="N1680" s="23" t="s">
        <v>622</v>
      </c>
      <c r="O1680" s="23">
        <f t="shared" si="303"/>
        <v>16</v>
      </c>
      <c r="P1680" s="23" t="str">
        <f t="shared" si="306"/>
        <v>04220433Alterna San Alberto</v>
      </c>
    </row>
    <row r="1681" spans="1:16" ht="14.45" hidden="1">
      <c r="A1681" s="26" t="s">
        <v>637</v>
      </c>
      <c r="B1681" s="23" t="str">
        <f>IFERROR(VLOOKUP(A1681,hoja!$A$2:$E$970,4,FALSE),0)</f>
        <v>SANTANDER</v>
      </c>
      <c r="C1681" s="23" t="str">
        <f>IFERROR(VLOOKUP(A1681,hoja!$A$2:$E$1370,5,FALSE),0)</f>
        <v>PIEDECUESTA</v>
      </c>
      <c r="D1681" s="23" t="str">
        <f>IFERROR(VLOOKUP(A1681,hoja!A:D,3,FALSE),0)</f>
        <v>0422</v>
      </c>
      <c r="E1681" s="23" t="s">
        <v>719</v>
      </c>
      <c r="F1681" s="23" t="str">
        <f>IFERROR(VLOOKUP(E1681,hoja!$A$2:$E$970,4,FALSE),0)</f>
        <v>CENTRO</v>
      </c>
      <c r="G1681" s="23" t="str">
        <f>IFERROR(VLOOKUP(E1681,hoja!$A$2:$E$970,5,FALSE),0)</f>
        <v>RICAURTE</v>
      </c>
      <c r="H1681" s="103" t="str">
        <f>IFERROR(VLOOKUP(E1681,hoja!A:C,3,FALSE),0)</f>
        <v>0390</v>
      </c>
      <c r="I1681" s="24" t="str">
        <f t="shared" si="304"/>
        <v>04220390</v>
      </c>
      <c r="J1681" s="23">
        <v>24.635833333275514</v>
      </c>
      <c r="K1681" s="23">
        <v>536.48649999999998</v>
      </c>
      <c r="L1681" s="23" t="str">
        <f>IF(B1681=F1681,"REGIONAL","NACIONAL")</f>
        <v>NACIONAL</v>
      </c>
      <c r="M1681" s="23" t="s">
        <v>618</v>
      </c>
      <c r="N1681" s="23" t="str" cm="1">
        <f t="array" ref="N1681">IFERROR(IF(M1681="Principal","LES_ACTIVE",LES_INACTIVE),0)</f>
        <v>LES_ACTIVE</v>
      </c>
      <c r="O1681" s="23">
        <f t="shared" si="303"/>
        <v>12</v>
      </c>
      <c r="P1681" s="23" t="str">
        <f t="shared" si="306"/>
        <v>04220390Principal</v>
      </c>
    </row>
    <row r="1682" spans="1:16" ht="14.45" hidden="1">
      <c r="A1682" s="26" t="s">
        <v>637</v>
      </c>
      <c r="B1682" s="23" t="str">
        <f>IFERROR(VLOOKUP(A1682,hoja!$A$2:$E$970,4,FALSE),0)</f>
        <v>SANTANDER</v>
      </c>
      <c r="C1682" s="23" t="str">
        <f>IFERROR(VLOOKUP(A1682,hoja!$A$2:$E$1370,5,FALSE),0)</f>
        <v>PIEDECUESTA</v>
      </c>
      <c r="D1682" s="23" t="str">
        <f>IFERROR(VLOOKUP(A1682,hoja!A:D,3,FALSE),0)</f>
        <v>0422</v>
      </c>
      <c r="E1682" s="23" t="s">
        <v>720</v>
      </c>
      <c r="F1682" s="23" t="str">
        <f>IFERROR(VLOOKUP(E1682,hoja!$A$2:$E$970,4,FALSE),0)</f>
        <v>COSTA</v>
      </c>
      <c r="G1682" s="23" t="str">
        <f>IFERROR(VLOOKUP(E1682,hoja!$A$2:$E$970,5,FALSE),0)</f>
        <v>RIOHACHA</v>
      </c>
      <c r="H1682" s="103" t="str">
        <f>IFERROR(VLOOKUP(E1682,hoja!A:C,3,FALSE),0)</f>
        <v>0239</v>
      </c>
      <c r="I1682" s="24" t="str">
        <f t="shared" si="304"/>
        <v>04220239</v>
      </c>
      <c r="K1682" s="23">
        <v>646</v>
      </c>
      <c r="L1682" s="23" t="str">
        <f t="shared" ref="L1682:L1691" si="309">IF(B1682=F1682,"REGIONAL","NACIONAL")</f>
        <v>NACIONAL</v>
      </c>
      <c r="M1682" s="23" t="s">
        <v>618</v>
      </c>
      <c r="N1682" s="23" t="str" cm="1">
        <f t="array" ref="N1682">IFERROR(IF(M1682="Principal","LES_ACTIVE",LES_INACTIVE),0)</f>
        <v>LES_ACTIVE</v>
      </c>
      <c r="O1682" s="23">
        <f t="shared" si="303"/>
        <v>12</v>
      </c>
      <c r="P1682" s="23" t="str">
        <f t="shared" si="306"/>
        <v>04220239Principal</v>
      </c>
    </row>
    <row r="1683" spans="1:16" ht="14.45" hidden="1">
      <c r="A1683" s="26" t="s">
        <v>637</v>
      </c>
      <c r="B1683" s="23" t="str">
        <f>IFERROR(VLOOKUP(A1683,hoja!$A$2:$E$970,4,FALSE),0)</f>
        <v>SANTANDER</v>
      </c>
      <c r="C1683" s="23" t="str">
        <f>IFERROR(VLOOKUP(A1683,hoja!$A$2:$E$1370,5,FALSE),0)</f>
        <v>PIEDECUESTA</v>
      </c>
      <c r="D1683" s="23" t="str">
        <f>IFERROR(VLOOKUP(A1683,hoja!A:D,3,FALSE),0)</f>
        <v>0422</v>
      </c>
      <c r="E1683" s="23" t="s">
        <v>721</v>
      </c>
      <c r="F1683" s="23" t="str">
        <f>IFERROR(VLOOKUP(E1683,hoja!$A$2:$E$970,4,FALSE),0)</f>
        <v>ANTIOQUIA</v>
      </c>
      <c r="G1683" s="23" t="str">
        <f>IFERROR(VLOOKUP(E1683,hoja!$A$2:$E$970,5,FALSE),0)</f>
        <v>RIONEGRO</v>
      </c>
      <c r="H1683" s="103" t="str">
        <f>IFERROR(VLOOKUP(E1683,hoja!A:C,3,FALSE),0)</f>
        <v>0090</v>
      </c>
      <c r="I1683" s="24" t="str">
        <f t="shared" si="304"/>
        <v>04220090</v>
      </c>
      <c r="J1683" s="23">
        <v>43.8</v>
      </c>
      <c r="K1683" s="23">
        <v>440.14699999999999</v>
      </c>
      <c r="L1683" s="23" t="str">
        <f t="shared" si="309"/>
        <v>NACIONAL</v>
      </c>
      <c r="M1683" s="23" t="s">
        <v>862</v>
      </c>
      <c r="N1683" s="23" t="s">
        <v>622</v>
      </c>
      <c r="O1683" s="23">
        <f t="shared" si="303"/>
        <v>16</v>
      </c>
      <c r="P1683" s="23" t="str">
        <f t="shared" si="306"/>
        <v>04220090Bogota-La Vega</v>
      </c>
    </row>
    <row r="1684" spans="1:16" ht="14.45" hidden="1">
      <c r="A1684" s="26" t="s">
        <v>637</v>
      </c>
      <c r="B1684" s="23" t="str">
        <f>IFERROR(VLOOKUP(A1684,hoja!$A$2:$E$970,4,FALSE),0)</f>
        <v>SANTANDER</v>
      </c>
      <c r="C1684" s="23" t="str">
        <f>IFERROR(VLOOKUP(A1684,hoja!$A$2:$E$1370,5,FALSE),0)</f>
        <v>PIEDECUESTA</v>
      </c>
      <c r="D1684" s="23" t="str">
        <f>IFERROR(VLOOKUP(A1684,hoja!A:D,3,FALSE),0)</f>
        <v>0422</v>
      </c>
      <c r="E1684" s="23" t="s">
        <v>721</v>
      </c>
      <c r="F1684" s="23" t="str">
        <f>IFERROR(VLOOKUP(E1684,hoja!$A$2:$E$970,4,FALSE),0)</f>
        <v>ANTIOQUIA</v>
      </c>
      <c r="G1684" s="23" t="str">
        <f>IFERROR(VLOOKUP(E1684,hoja!$A$2:$E$970,5,FALSE),0)</f>
        <v>RIONEGRO</v>
      </c>
      <c r="H1684" s="103" t="str">
        <f>IFERROR(VLOOKUP(E1684,hoja!A:C,3,FALSE),0)</f>
        <v>0090</v>
      </c>
      <c r="I1684" s="24" t="str">
        <f t="shared" si="304"/>
        <v>04220090</v>
      </c>
      <c r="J1684" s="23">
        <v>40.700000000000003</v>
      </c>
      <c r="K1684" s="23">
        <v>561</v>
      </c>
      <c r="L1684" s="23" t="str">
        <f t="shared" si="309"/>
        <v>NACIONAL</v>
      </c>
      <c r="M1684" s="23" t="s">
        <v>797</v>
      </c>
      <c r="N1684" s="23" t="s">
        <v>622</v>
      </c>
      <c r="O1684" s="23">
        <f t="shared" si="303"/>
        <v>12</v>
      </c>
      <c r="P1684" s="23" t="str">
        <f t="shared" si="306"/>
        <v>04220090Alterna San Alberto</v>
      </c>
    </row>
    <row r="1685" spans="1:16" ht="14.45" hidden="1">
      <c r="A1685" s="26" t="s">
        <v>637</v>
      </c>
      <c r="B1685" s="23" t="str">
        <f>IFERROR(VLOOKUP(A1685,hoja!$A$2:$E$970,4,FALSE),0)</f>
        <v>SANTANDER</v>
      </c>
      <c r="C1685" s="23" t="str">
        <f>IFERROR(VLOOKUP(A1685,hoja!$A$2:$E$1370,5,FALSE),0)</f>
        <v>PIEDECUESTA</v>
      </c>
      <c r="D1685" s="23" t="str">
        <f>IFERROR(VLOOKUP(A1685,hoja!A:D,3,FALSE),0)</f>
        <v>0422</v>
      </c>
      <c r="E1685" s="23" t="s">
        <v>721</v>
      </c>
      <c r="F1685" s="23" t="str">
        <f>IFERROR(VLOOKUP(E1685,hoja!$A$2:$E$970,4,FALSE),0)</f>
        <v>ANTIOQUIA</v>
      </c>
      <c r="G1685" s="23" t="str">
        <f>IFERROR(VLOOKUP(E1685,hoja!$A$2:$E$970,5,FALSE),0)</f>
        <v>RIONEGRO</v>
      </c>
      <c r="H1685" s="103" t="str">
        <f>IFERROR(VLOOKUP(E1685,hoja!A:C,3,FALSE),0)</f>
        <v>0090</v>
      </c>
      <c r="I1685" s="24" t="str">
        <f t="shared" si="304"/>
        <v>04220090</v>
      </c>
      <c r="J1685" s="23">
        <v>39</v>
      </c>
      <c r="K1685" s="23">
        <v>440</v>
      </c>
      <c r="L1685" s="23" t="str">
        <f t="shared" si="309"/>
        <v>NACIONAL</v>
      </c>
      <c r="M1685" s="23" t="s">
        <v>618</v>
      </c>
      <c r="N1685" s="23" t="str" cm="1">
        <f t="array" ref="N1685">IFERROR(IF(M1685="Principal","LES_ACTIVE",LES_INACTIVE),0)</f>
        <v>LES_ACTIVE</v>
      </c>
      <c r="O1685" s="23">
        <f t="shared" si="303"/>
        <v>16</v>
      </c>
      <c r="P1685" s="23" t="str">
        <f t="shared" si="306"/>
        <v>04220090Principal</v>
      </c>
    </row>
    <row r="1686" spans="1:16" ht="14.45" hidden="1">
      <c r="A1686" s="26" t="s">
        <v>637</v>
      </c>
      <c r="B1686" s="23" t="str">
        <f>IFERROR(VLOOKUP(A1686,hoja!$A$2:$E$970,4,FALSE),0)</f>
        <v>SANTANDER</v>
      </c>
      <c r="C1686" s="23" t="str">
        <f>IFERROR(VLOOKUP(A1686,hoja!$A$2:$E$1370,5,FALSE),0)</f>
        <v>PIEDECUESTA</v>
      </c>
      <c r="D1686" s="23" t="str">
        <f>IFERROR(VLOOKUP(A1686,hoja!A:D,3,FALSE),0)</f>
        <v>0422</v>
      </c>
      <c r="E1686" s="23" t="s">
        <v>722</v>
      </c>
      <c r="F1686" s="23" t="str">
        <f>IFERROR(VLOOKUP(E1686,hoja!$A$2:$E$970,4,FALSE),0)</f>
        <v>ANTIOQUIA</v>
      </c>
      <c r="G1686" s="23" t="str">
        <f>IFERROR(VLOOKUP(E1686,hoja!$A$2:$E$970,5,FALSE),0)</f>
        <v>SALDAÑA</v>
      </c>
      <c r="H1686" s="103" t="str">
        <f>IFERROR(VLOOKUP(E1686,hoja!A:C,3,FALSE),0)</f>
        <v>0386</v>
      </c>
      <c r="I1686" s="24" t="str">
        <f t="shared" si="304"/>
        <v>04220386</v>
      </c>
      <c r="K1686" s="23">
        <v>565</v>
      </c>
      <c r="L1686" s="23" t="str">
        <f t="shared" si="309"/>
        <v>NACIONAL</v>
      </c>
      <c r="M1686" s="23" t="s">
        <v>618</v>
      </c>
      <c r="N1686" s="23" t="str" cm="1">
        <f t="array" ref="N1686">IFERROR(IF(M1686="Principal","LES_ACTIVE",LES_INACTIVE),0)</f>
        <v>LES_ACTIVE</v>
      </c>
      <c r="O1686" s="23">
        <f t="shared" si="303"/>
        <v>12</v>
      </c>
      <c r="P1686" s="23" t="str">
        <f t="shared" si="306"/>
        <v>04220386Principal</v>
      </c>
    </row>
    <row r="1687" spans="1:16" ht="14.45" hidden="1">
      <c r="A1687" s="26" t="s">
        <v>637</v>
      </c>
      <c r="B1687" s="23" t="str">
        <f>IFERROR(VLOOKUP(A1687,hoja!$A$2:$E$970,4,FALSE),0)</f>
        <v>SANTANDER</v>
      </c>
      <c r="C1687" s="23" t="str">
        <f>IFERROR(VLOOKUP(A1687,hoja!$A$2:$E$1370,5,FALSE),0)</f>
        <v>PIEDECUESTA</v>
      </c>
      <c r="D1687" s="23" t="str">
        <f>IFERROR(VLOOKUP(A1687,hoja!A:D,3,FALSE),0)</f>
        <v>0422</v>
      </c>
      <c r="E1687" s="23" t="s">
        <v>628</v>
      </c>
      <c r="F1687" s="23" t="str">
        <f>IFERROR(VLOOKUP(E1687,hoja!$A$2:$E$970,4,FALSE),0)</f>
        <v>ANTIOQUIA</v>
      </c>
      <c r="G1687" s="23" t="str">
        <f>IFERROR(VLOOKUP(E1687,hoja!$A$2:$E$970,5,FALSE),0)</f>
        <v>SANTA FE DE ANTIOQUIA</v>
      </c>
      <c r="H1687" s="103" t="str">
        <f>IFERROR(VLOOKUP(E1687,hoja!A:C,3,FALSE),0)</f>
        <v>0080</v>
      </c>
      <c r="I1687" s="24" t="str">
        <f t="shared" si="304"/>
        <v>04220080</v>
      </c>
      <c r="K1687" s="23">
        <v>448</v>
      </c>
      <c r="L1687" s="23" t="str">
        <f t="shared" si="309"/>
        <v>NACIONAL</v>
      </c>
      <c r="M1687" s="23" t="s">
        <v>814</v>
      </c>
      <c r="N1687" s="23" t="str" cm="1">
        <f t="array" ref="N1687">IFERROR(IF(M1687="Principal","LES_ACTIVE",LES_INACTIVE),0)</f>
        <v>LES_ACTIVE</v>
      </c>
      <c r="O1687" s="23">
        <f t="shared" si="303"/>
        <v>16</v>
      </c>
      <c r="P1687" s="23" t="str">
        <f t="shared" si="306"/>
        <v>04220080PRINCIPAL</v>
      </c>
    </row>
    <row r="1688" spans="1:16" ht="14.45" hidden="1">
      <c r="A1688" s="26" t="s">
        <v>637</v>
      </c>
      <c r="B1688" s="23" t="str">
        <f>IFERROR(VLOOKUP(A1688,hoja!$A$2:$E$970,4,FALSE),0)</f>
        <v>SANTANDER</v>
      </c>
      <c r="C1688" s="23" t="str">
        <f>IFERROR(VLOOKUP(A1688,hoja!$A$2:$E$1370,5,FALSE),0)</f>
        <v>PIEDECUESTA</v>
      </c>
      <c r="D1688" s="23" t="str">
        <f>IFERROR(VLOOKUP(A1688,hoja!A:D,3,FALSE),0)</f>
        <v>0422</v>
      </c>
      <c r="E1688" s="23" t="s">
        <v>723</v>
      </c>
      <c r="F1688" s="23" t="str">
        <f>IFERROR(VLOOKUP(E1688,hoja!$A$2:$E$970,4,FALSE),0)</f>
        <v>COSTA</v>
      </c>
      <c r="G1688" s="23" t="str">
        <f>IFERROR(VLOOKUP(E1688,hoja!$A$2:$E$970,5,FALSE),0)</f>
        <v>SANTA MARTA</v>
      </c>
      <c r="H1688" s="103" t="str">
        <f>IFERROR(VLOOKUP(E1688,hoja!A:C,3,FALSE),0)</f>
        <v>0118</v>
      </c>
      <c r="I1688" s="24" t="str">
        <f t="shared" si="304"/>
        <v>04220118</v>
      </c>
      <c r="J1688" s="23">
        <v>25.24055555567611</v>
      </c>
      <c r="K1688" s="23">
        <v>576.86800000000005</v>
      </c>
      <c r="L1688" s="23" t="str">
        <f t="shared" si="309"/>
        <v>NACIONAL</v>
      </c>
      <c r="M1688" s="23" t="s">
        <v>618</v>
      </c>
      <c r="N1688" s="23" t="str" cm="1">
        <f t="array" ref="N1688">IFERROR(IF(M1688="Principal","LES_ACTIVE",LES_INACTIVE),0)</f>
        <v>LES_ACTIVE</v>
      </c>
      <c r="O1688" s="23">
        <f t="shared" si="303"/>
        <v>12</v>
      </c>
      <c r="P1688" s="23" t="str">
        <f t="shared" si="306"/>
        <v>04220118Principal</v>
      </c>
    </row>
    <row r="1689" spans="1:16" ht="14.45" hidden="1">
      <c r="A1689" s="26" t="s">
        <v>637</v>
      </c>
      <c r="B1689" s="23" t="str">
        <f>IFERROR(VLOOKUP(A1689,hoja!$A$2:$E$970,4,FALSE),0)</f>
        <v>SANTANDER</v>
      </c>
      <c r="C1689" s="23" t="str">
        <f>IFERROR(VLOOKUP(A1689,hoja!$A$2:$E$1370,5,FALSE),0)</f>
        <v>PIEDECUESTA</v>
      </c>
      <c r="D1689" s="23" t="str">
        <f>IFERROR(VLOOKUP(A1689,hoja!A:D,3,FALSE),0)</f>
        <v>0422</v>
      </c>
      <c r="E1689" s="23" t="s">
        <v>666</v>
      </c>
      <c r="F1689" s="23" t="str">
        <f>IFERROR(VLOOKUP(E1689,hoja!$A$2:$E$970,4,FALSE),0)</f>
        <v>COSTA</v>
      </c>
      <c r="G1689" s="23" t="str">
        <f>IFERROR(VLOOKUP(E1689,hoja!$A$2:$E$970,5,FALSE),0)</f>
        <v>SINCELEJO</v>
      </c>
      <c r="H1689" s="103" t="str">
        <f>IFERROR(VLOOKUP(E1689,hoja!A:C,3,FALSE),0)</f>
        <v>0382</v>
      </c>
      <c r="I1689" s="24" t="str">
        <f t="shared" si="304"/>
        <v>04220382</v>
      </c>
      <c r="K1689" s="23">
        <v>638</v>
      </c>
      <c r="L1689" s="23" t="str">
        <f t="shared" si="309"/>
        <v>NACIONAL</v>
      </c>
      <c r="M1689" s="23" t="s">
        <v>814</v>
      </c>
      <c r="N1689" s="23" t="str" cm="1">
        <f t="array" ref="N1689">IFERROR(IF(M1689="Principal","LES_ACTIVE",LES_INACTIVE),0)</f>
        <v>LES_ACTIVE</v>
      </c>
      <c r="O1689" s="23">
        <f t="shared" si="303"/>
        <v>12</v>
      </c>
      <c r="P1689" s="23" t="str">
        <f t="shared" si="306"/>
        <v>04220382PRINCIPAL</v>
      </c>
    </row>
    <row r="1690" spans="1:16" ht="14.45" hidden="1">
      <c r="A1690" s="26" t="s">
        <v>637</v>
      </c>
      <c r="B1690" s="23" t="str">
        <f>IFERROR(VLOOKUP(A1690,hoja!$A$2:$E$970,4,FALSE),0)</f>
        <v>SANTANDER</v>
      </c>
      <c r="C1690" s="23" t="str">
        <f>IFERROR(VLOOKUP(A1690,hoja!$A$2:$E$1370,5,FALSE),0)</f>
        <v>PIEDECUESTA</v>
      </c>
      <c r="D1690" s="23" t="str">
        <f>IFERROR(VLOOKUP(A1690,hoja!A:D,3,FALSE),0)</f>
        <v>0422</v>
      </c>
      <c r="E1690" s="23" t="s">
        <v>727</v>
      </c>
      <c r="F1690" s="23" t="str">
        <f>IFERROR(VLOOKUP(E1690,hoja!$A$2:$E$970,4,FALSE),0)</f>
        <v>CENTRO</v>
      </c>
      <c r="G1690" s="23" t="str">
        <f>IFERROR(VLOOKUP(E1690,hoja!$A$2:$E$970,5,FALSE),0)</f>
        <v>TUNJA</v>
      </c>
      <c r="H1690" s="103" t="str">
        <f>IFERROR(VLOOKUP(E1690,hoja!A:C,3,FALSE),0)</f>
        <v>0443</v>
      </c>
      <c r="I1690" s="24" t="str">
        <f t="shared" si="304"/>
        <v>04220443</v>
      </c>
      <c r="J1690" s="23">
        <v>17.466666666674428</v>
      </c>
      <c r="K1690" s="23">
        <v>273.18900000000002</v>
      </c>
      <c r="L1690" s="23" t="str">
        <f t="shared" si="309"/>
        <v>NACIONAL</v>
      </c>
      <c r="M1690" s="23" t="s">
        <v>618</v>
      </c>
      <c r="N1690" s="23" t="str" cm="1">
        <f t="array" ref="N1690">IFERROR(IF(M1690="Principal","LES_ACTIVE",LES_INACTIVE),0)</f>
        <v>LES_ACTIVE</v>
      </c>
      <c r="O1690" s="23">
        <f t="shared" si="303"/>
        <v>16</v>
      </c>
      <c r="P1690" s="23" t="str">
        <f t="shared" si="306"/>
        <v>04220443Principal</v>
      </c>
    </row>
    <row r="1691" spans="1:16" ht="14.45" hidden="1">
      <c r="A1691" s="26" t="s">
        <v>637</v>
      </c>
      <c r="B1691" s="23" t="str">
        <f>IFERROR(VLOOKUP(A1691,hoja!$A$2:$E$970,4,FALSE),0)</f>
        <v>SANTANDER</v>
      </c>
      <c r="C1691" s="23" t="str">
        <f>IFERROR(VLOOKUP(A1691,hoja!$A$2:$E$1370,5,FALSE),0)</f>
        <v>PIEDECUESTA</v>
      </c>
      <c r="D1691" s="23" t="str">
        <f>IFERROR(VLOOKUP(A1691,hoja!A:D,3,FALSE),0)</f>
        <v>0422</v>
      </c>
      <c r="E1691" s="23" t="s">
        <v>728</v>
      </c>
      <c r="F1691" s="23" t="str">
        <f>IFERROR(VLOOKUP(E1691,hoja!$A$2:$E$970,4,FALSE),0)</f>
        <v>CENTRO</v>
      </c>
      <c r="G1691" s="23" t="str">
        <f>IFERROR(VLOOKUP(E1691,hoja!$A$2:$E$970,5,FALSE),0)</f>
        <v>VILLETA</v>
      </c>
      <c r="H1691" s="103" t="str">
        <f>IFERROR(VLOOKUP(E1691,hoja!A:C,3,FALSE),0)</f>
        <v>0025</v>
      </c>
      <c r="I1691" s="24" t="str">
        <f t="shared" si="304"/>
        <v>04220025</v>
      </c>
      <c r="K1691" s="23">
        <v>456</v>
      </c>
      <c r="L1691" s="23" t="str">
        <f t="shared" si="309"/>
        <v>NACIONAL</v>
      </c>
      <c r="M1691" s="23" t="s">
        <v>618</v>
      </c>
      <c r="N1691" s="23" t="str" cm="1">
        <f t="array" ref="N1691">IFERROR(IF(M1691="Principal","LES_ACTIVE",LES_INACTIVE),0)</f>
        <v>LES_ACTIVE</v>
      </c>
      <c r="O1691" s="23">
        <f t="shared" si="303"/>
        <v>16</v>
      </c>
      <c r="P1691" s="23" t="str">
        <f t="shared" si="306"/>
        <v>04220025Principal</v>
      </c>
    </row>
    <row r="1692" spans="1:16" ht="14.45" hidden="1">
      <c r="A1692" s="26" t="s">
        <v>637</v>
      </c>
      <c r="B1692" s="23" t="str">
        <f>IFERROR(VLOOKUP(A1692,hoja!$A$2:$E$970,4,FALSE),0)</f>
        <v>SANTANDER</v>
      </c>
      <c r="C1692" s="23" t="str">
        <f>IFERROR(VLOOKUP(A1692,hoja!$A$2:$E$1370,5,FALSE),0)</f>
        <v>PIEDECUESTA</v>
      </c>
      <c r="D1692" s="23" t="str">
        <f>IFERROR(VLOOKUP(A1692,hoja!A:D,3,FALSE),0)</f>
        <v>0422</v>
      </c>
      <c r="E1692" s="23" t="s">
        <v>729</v>
      </c>
      <c r="F1692" s="23" t="str">
        <f>IFERROR(VLOOKUP(E1692,hoja!$A$2:$E$970,4,FALSE),0)</f>
        <v>SANTANDER</v>
      </c>
      <c r="G1692" s="23" t="str">
        <f>IFERROR(VLOOKUP(E1692,hoja!$A$2:$E$970,5,FALSE),0)</f>
        <v>YOPAL</v>
      </c>
      <c r="H1692" s="103" t="str">
        <f>IFERROR(VLOOKUP(E1692,hoja!A:C,3,FALSE),0)</f>
        <v>0442</v>
      </c>
      <c r="I1692" s="24" t="str">
        <f t="shared" si="304"/>
        <v>04220442</v>
      </c>
      <c r="J1692" s="23">
        <v>47.832638888881775</v>
      </c>
      <c r="K1692" s="23">
        <v>471</v>
      </c>
      <c r="L1692" s="23" t="str">
        <f t="shared" si="302"/>
        <v>REGIONAL</v>
      </c>
      <c r="M1692" s="23" t="s">
        <v>618</v>
      </c>
      <c r="N1692" s="23" t="str" cm="1">
        <f t="array" ref="N1692">IFERROR(IF(M1692="Principal","LES_ACTIVE",LES_INACTIVE),0)</f>
        <v>LES_ACTIVE</v>
      </c>
      <c r="O1692" s="23">
        <f t="shared" si="303"/>
        <v>16</v>
      </c>
      <c r="P1692" s="23" t="str">
        <f t="shared" si="306"/>
        <v>04220442Principal</v>
      </c>
    </row>
    <row r="1693" spans="1:16" ht="14.45" hidden="1">
      <c r="A1693" s="26" t="s">
        <v>637</v>
      </c>
      <c r="B1693" s="23" t="str">
        <f>IFERROR(VLOOKUP(A1693,hoja!$A$2:$E$970,4,FALSE),0)</f>
        <v>SANTANDER</v>
      </c>
      <c r="C1693" s="23" t="str">
        <f>IFERROR(VLOOKUP(A1693,hoja!$A$2:$E$1370,5,FALSE),0)</f>
        <v>PIEDECUESTA</v>
      </c>
      <c r="D1693" s="23" t="str">
        <f>IFERROR(VLOOKUP(A1693,hoja!A:D,3,FALSE),0)</f>
        <v>0422</v>
      </c>
      <c r="E1693" s="23" t="s">
        <v>629</v>
      </c>
      <c r="F1693" s="23" t="str">
        <f>IFERROR(VLOOKUP(E1693,hoja!$A$2:$E$970,4,FALSE),0)</f>
        <v>CENTRO</v>
      </c>
      <c r="G1693" s="23" t="str">
        <f>IFERROR(VLOOKUP(E1693,hoja!$A$2:$E$970,5,FALSE),0)</f>
        <v>ZIPAQUIRÁ</v>
      </c>
      <c r="H1693" s="103" t="str">
        <f>IFERROR(VLOOKUP(E1693,hoja!A:C,3,FALSE),0)</f>
        <v>0032</v>
      </c>
      <c r="I1693" s="24" t="str">
        <f t="shared" si="304"/>
        <v>04220032</v>
      </c>
      <c r="J1693" s="23">
        <v>25.850000000093132</v>
      </c>
      <c r="K1693" s="23">
        <v>344.59899999999999</v>
      </c>
      <c r="L1693" s="23" t="str">
        <f>IF(B1693=F1693,"REGIONAL","NACIONAL")</f>
        <v>NACIONAL</v>
      </c>
      <c r="M1693" s="23" t="s">
        <v>618</v>
      </c>
      <c r="N1693" s="23" t="str" cm="1">
        <f t="array" ref="N1693">IFERROR(IF(M1693="Principal","LES_ACTIVE",LES_INACTIVE),0)</f>
        <v>LES_ACTIVE</v>
      </c>
      <c r="O1693" s="23">
        <f t="shared" si="303"/>
        <v>16</v>
      </c>
      <c r="P1693" s="23" t="str">
        <f t="shared" si="306"/>
        <v>04220032Principal</v>
      </c>
    </row>
    <row r="1694" spans="1:16" ht="14.45" hidden="1">
      <c r="A1694" s="26" t="s">
        <v>637</v>
      </c>
      <c r="B1694" s="23" t="str">
        <f>IFERROR(VLOOKUP(A1694,hoja!$A$2:$E$970,4,FALSE),0)</f>
        <v>SANTANDER</v>
      </c>
      <c r="C1694" s="23" t="str">
        <f>IFERROR(VLOOKUP(A1694,hoja!$A$2:$E$1370,5,FALSE),0)</f>
        <v>PIEDECUESTA</v>
      </c>
      <c r="D1694" s="23" t="str">
        <f>IFERROR(VLOOKUP(A1694,hoja!A:D,3,FALSE),0)</f>
        <v>0422</v>
      </c>
      <c r="E1694" s="23" t="s">
        <v>630</v>
      </c>
      <c r="F1694" s="23" t="str">
        <f>IFERROR(VLOOKUP(E1694,hoja!$A$2:$E$970,4,FALSE),0)</f>
        <v>CENTRO</v>
      </c>
      <c r="G1694" s="23" t="str">
        <f>IFERROR(VLOOKUP(E1694,hoja!$A$2:$E$970,5,FALSE),0)</f>
        <v>SESQUILÉ</v>
      </c>
      <c r="H1694" s="103" t="str">
        <f>IFERROR(VLOOKUP(E1694,hoja!A:C,3,FALSE),0)</f>
        <v>1501</v>
      </c>
      <c r="I1694" s="24" t="str">
        <f t="shared" si="304"/>
        <v>04221501</v>
      </c>
      <c r="J1694" s="23">
        <v>10.624999999970896</v>
      </c>
      <c r="K1694" s="23">
        <v>360.16199999999998</v>
      </c>
      <c r="L1694" s="23" t="str">
        <f t="shared" ref="L1694:L1697" si="310">IF(B1694=F1694,"REGIONAL","NACIONAL")</f>
        <v>NACIONAL</v>
      </c>
      <c r="M1694" s="23" t="s">
        <v>618</v>
      </c>
      <c r="N1694" s="23" t="str" cm="1">
        <f t="array" ref="N1694">IFERROR(IF(M1694="Principal","LES_ACTIVE",LES_INACTIVE),0)</f>
        <v>LES_ACTIVE</v>
      </c>
      <c r="O1694" s="23">
        <f t="shared" si="303"/>
        <v>16</v>
      </c>
      <c r="P1694" s="23" t="str">
        <f t="shared" si="306"/>
        <v>04221501Principal</v>
      </c>
    </row>
    <row r="1695" spans="1:16" ht="14.45" hidden="1">
      <c r="A1695" s="26" t="s">
        <v>637</v>
      </c>
      <c r="B1695" s="23" t="str">
        <f>IFERROR(VLOOKUP(A1695,hoja!$A$2:$E$970,4,FALSE),0)</f>
        <v>SANTANDER</v>
      </c>
      <c r="C1695" s="23" t="str">
        <f>IFERROR(VLOOKUP(A1695,hoja!$A$2:$E$1370,5,FALSE),0)</f>
        <v>PIEDECUESTA</v>
      </c>
      <c r="D1695" s="23" t="str">
        <f>IFERROR(VLOOKUP(A1695,hoja!A:D,3,FALSE),0)</f>
        <v>0422</v>
      </c>
      <c r="E1695" s="23" t="s">
        <v>751</v>
      </c>
      <c r="F1695" s="23" t="str">
        <f>IFERROR(VLOOKUP(E1695,hoja!$A$2:$E$970,4,FALSE),0)</f>
        <v>CENTRO</v>
      </c>
      <c r="G1695" s="23" t="str">
        <f>IFERROR(VLOOKUP(E1695,hoja!$A$2:$E$970,5,FALSE),0)</f>
        <v>BOGOTÁ</v>
      </c>
      <c r="H1695" s="103" t="str">
        <f>IFERROR(VLOOKUP(E1695,hoja!A:C,3,FALSE),0)</f>
        <v>0002A</v>
      </c>
      <c r="I1695" s="24" t="str">
        <f t="shared" si="304"/>
        <v>04220002A</v>
      </c>
      <c r="J1695" s="23">
        <v>24.196666666714009</v>
      </c>
      <c r="K1695" s="23">
        <v>401</v>
      </c>
      <c r="L1695" s="23" t="str">
        <f t="shared" si="310"/>
        <v>NACIONAL</v>
      </c>
      <c r="M1695" s="23" t="s">
        <v>618</v>
      </c>
      <c r="N1695" s="23" t="str" cm="1">
        <f t="array" ref="N1695">IFERROR(IF(M1695="Principal","LES_ACTIVE",LES_INACTIVE),0)</f>
        <v>LES_ACTIVE</v>
      </c>
      <c r="O1695" s="23">
        <f t="shared" si="303"/>
        <v>16</v>
      </c>
      <c r="P1695" s="23" t="str">
        <f t="shared" si="306"/>
        <v>04220002APrincipal</v>
      </c>
    </row>
    <row r="1696" spans="1:16" ht="14.45" hidden="1">
      <c r="A1696" s="26" t="s">
        <v>637</v>
      </c>
      <c r="B1696" s="23" t="str">
        <f>IFERROR(VLOOKUP(A1696,hoja!$A$2:$E$970,4,FALSE),0)</f>
        <v>SANTANDER</v>
      </c>
      <c r="C1696" s="23" t="str">
        <f>IFERROR(VLOOKUP(A1696,hoja!$A$2:$E$1370,5,FALSE),0)</f>
        <v>PIEDECUESTA</v>
      </c>
      <c r="D1696" s="23" t="str">
        <f>IFERROR(VLOOKUP(A1696,hoja!A:D,3,FALSE),0)</f>
        <v>0422</v>
      </c>
      <c r="E1696" s="23" t="s">
        <v>633</v>
      </c>
      <c r="F1696" s="23" t="str">
        <f>IFERROR(VLOOKUP(E1696,hoja!$A$2:$E$970,4,FALSE),0)</f>
        <v>CENTRO</v>
      </c>
      <c r="G1696" s="23" t="str">
        <f>IFERROR(VLOOKUP(E1696,hoja!$A$2:$E$970,5,FALSE),0)</f>
        <v>BOGOTÁ</v>
      </c>
      <c r="H1696" s="103" t="str">
        <f>IFERROR(VLOOKUP(E1696,hoja!A:C,3,FALSE),0)</f>
        <v>0002</v>
      </c>
      <c r="I1696" s="24" t="str">
        <f t="shared" si="304"/>
        <v>04220002</v>
      </c>
      <c r="J1696" s="23">
        <v>21.666666666569654</v>
      </c>
      <c r="K1696" s="23">
        <v>401</v>
      </c>
      <c r="L1696" s="23" t="str">
        <f t="shared" si="310"/>
        <v>NACIONAL</v>
      </c>
      <c r="M1696" s="23" t="s">
        <v>618</v>
      </c>
      <c r="N1696" s="23" t="str" cm="1">
        <f t="array" ref="N1696">IFERROR(IF(M1696="Principal","LES_ACTIVE",LES_INACTIVE),0)</f>
        <v>LES_ACTIVE</v>
      </c>
      <c r="O1696" s="23">
        <f t="shared" si="303"/>
        <v>16</v>
      </c>
      <c r="P1696" s="23" t="str">
        <f t="shared" si="306"/>
        <v>04220002Principal</v>
      </c>
    </row>
    <row r="1697" spans="1:16" ht="14.45" hidden="1">
      <c r="A1697" s="26" t="s">
        <v>637</v>
      </c>
      <c r="B1697" s="23" t="str">
        <f>IFERROR(VLOOKUP(A1697,hoja!$A$2:$E$970,4,FALSE),0)</f>
        <v>SANTANDER</v>
      </c>
      <c r="C1697" s="23" t="str">
        <f>IFERROR(VLOOKUP(A1697,hoja!$A$2:$E$1370,5,FALSE),0)</f>
        <v>PIEDECUESTA</v>
      </c>
      <c r="D1697" s="23" t="str">
        <f>IFERROR(VLOOKUP(A1697,hoja!A:D,3,FALSE),0)</f>
        <v>0422</v>
      </c>
      <c r="E1697" s="23" t="s">
        <v>634</v>
      </c>
      <c r="F1697" s="23" t="str">
        <f>IFERROR(VLOOKUP(E1697,hoja!$A$2:$E$970,4,FALSE),0)</f>
        <v>CENTRO</v>
      </c>
      <c r="G1697" s="23" t="str">
        <f>IFERROR(VLOOKUP(E1697,hoja!$A$2:$E$970,5,FALSE),0)</f>
        <v>BOGOTÁ</v>
      </c>
      <c r="H1697" s="103" t="str">
        <f>IFERROR(VLOOKUP(E1697,hoja!A:C,3,FALSE),0)</f>
        <v>0011</v>
      </c>
      <c r="I1697" s="24" t="str">
        <f t="shared" si="304"/>
        <v>04220011</v>
      </c>
      <c r="J1697" s="23">
        <v>22.400000000023283</v>
      </c>
      <c r="K1697" s="23">
        <v>414</v>
      </c>
      <c r="L1697" s="23" t="str">
        <f t="shared" si="310"/>
        <v>NACIONAL</v>
      </c>
      <c r="M1697" s="23" t="s">
        <v>618</v>
      </c>
      <c r="N1697" s="23" t="str" cm="1">
        <f t="array" ref="N1697">IFERROR(IF(M1697="Principal","LES_ACTIVE",LES_INACTIVE),0)</f>
        <v>LES_ACTIVE</v>
      </c>
      <c r="O1697" s="23">
        <f t="shared" si="303"/>
        <v>16</v>
      </c>
      <c r="P1697" s="23" t="str">
        <f t="shared" si="306"/>
        <v>04220011Principal</v>
      </c>
    </row>
    <row r="1698" spans="1:16" ht="14.45" hidden="1">
      <c r="A1698" s="26" t="s">
        <v>637</v>
      </c>
      <c r="B1698" s="23" t="str">
        <f>IFERROR(VLOOKUP(A1698,hoja!$A$2:$E$970,4,FALSE),0)</f>
        <v>SANTANDER</v>
      </c>
      <c r="C1698" s="23" t="str">
        <f>IFERROR(VLOOKUP(A1698,hoja!$A$2:$E$1370,5,FALSE),0)</f>
        <v>PIEDECUESTA</v>
      </c>
      <c r="D1698" s="23" t="str">
        <f>IFERROR(VLOOKUP(A1698,hoja!A:D,3,FALSE),0)</f>
        <v>0422</v>
      </c>
      <c r="E1698" s="23" t="s">
        <v>686</v>
      </c>
      <c r="F1698" s="23" t="str">
        <f>IFERROR(VLOOKUP(E1698,hoja!$A$2:$E$970,4,FALSE),0)</f>
        <v>SANTANDER</v>
      </c>
      <c r="G1698" s="23" t="str">
        <f>IFERROR(VLOOKUP(E1698,hoja!$A$2:$E$970,5,FALSE),0)</f>
        <v>BARRANCABERMEJA</v>
      </c>
      <c r="H1698" s="103" t="str">
        <f>IFERROR(VLOOKUP(E1698,hoja!A:C,3,FALSE),0)</f>
        <v>0424</v>
      </c>
      <c r="I1698" s="24" t="str">
        <f t="shared" si="304"/>
        <v>04220424</v>
      </c>
      <c r="J1698" s="23">
        <v>3.9833333332207985</v>
      </c>
      <c r="K1698" s="23">
        <v>131.738</v>
      </c>
      <c r="L1698" s="23" t="str">
        <f t="shared" ref="L1698:L1727" si="311">IF(B1698=F1698,"REGIONAL","NACIONAL")</f>
        <v>REGIONAL</v>
      </c>
      <c r="M1698" s="23" t="s">
        <v>744</v>
      </c>
      <c r="N1698" s="23" t="s">
        <v>624</v>
      </c>
      <c r="O1698" s="23">
        <f t="shared" si="303"/>
        <v>25</v>
      </c>
      <c r="P1698" s="23" t="str">
        <f t="shared" si="306"/>
        <v>04220424Lebrija</v>
      </c>
    </row>
    <row r="1699" spans="1:16" ht="14.45" hidden="1">
      <c r="A1699" s="26" t="s">
        <v>637</v>
      </c>
      <c r="B1699" s="23" t="str">
        <f>IFERROR(VLOOKUP(A1699,hoja!$A$2:$E$970,4,FALSE),0)</f>
        <v>SANTANDER</v>
      </c>
      <c r="C1699" s="23" t="str">
        <f>IFERROR(VLOOKUP(A1699,hoja!$A$2:$E$1370,5,FALSE),0)</f>
        <v>PIEDECUESTA</v>
      </c>
      <c r="D1699" s="23" t="str">
        <f>IFERROR(VLOOKUP(A1699,hoja!A:D,3,FALSE),0)</f>
        <v>0422</v>
      </c>
      <c r="E1699" s="23" t="s">
        <v>635</v>
      </c>
      <c r="F1699" s="23" t="str">
        <f>IFERROR(VLOOKUP(E1699,hoja!$A$2:$E$970,4,FALSE),0)</f>
        <v>CENTRO</v>
      </c>
      <c r="G1699" s="23" t="str">
        <f>IFERROR(VLOOKUP(E1699,hoja!$A$2:$E$970,5,FALSE),0)</f>
        <v>BOGOTÁ</v>
      </c>
      <c r="H1699" s="103" t="str">
        <f>IFERROR(VLOOKUP(E1699,hoja!A:C,3,FALSE),0)</f>
        <v>0021</v>
      </c>
      <c r="I1699" s="24" t="str">
        <f t="shared" si="304"/>
        <v>04220021</v>
      </c>
      <c r="J1699" s="23">
        <v>21.533333333325572</v>
      </c>
      <c r="K1699" s="23">
        <v>406.94749999999999</v>
      </c>
      <c r="L1699" s="23" t="str">
        <f>IF(B1699=F1699,"REGIONAL","NACIONAL")</f>
        <v>NACIONAL</v>
      </c>
      <c r="M1699" s="23" t="s">
        <v>618</v>
      </c>
      <c r="N1699" s="23" t="str" cm="1">
        <f t="array" ref="N1699">IFERROR(IF(M1699="Principal","LES_ACTIVE",LES_INACTIVE),0)</f>
        <v>LES_ACTIVE</v>
      </c>
      <c r="O1699" s="23">
        <f t="shared" si="303"/>
        <v>16</v>
      </c>
      <c r="P1699" s="23" t="str">
        <f t="shared" si="306"/>
        <v>04220021Principal</v>
      </c>
    </row>
    <row r="1700" spans="1:16" ht="14.45" hidden="1">
      <c r="A1700" s="26" t="s">
        <v>637</v>
      </c>
      <c r="B1700" s="23" t="str">
        <f>IFERROR(VLOOKUP(A1700,hoja!$A$2:$E$970,4,FALSE),0)</f>
        <v>SANTANDER</v>
      </c>
      <c r="C1700" s="23" t="str">
        <f>IFERROR(VLOOKUP(A1700,hoja!$A$2:$E$1370,5,FALSE),0)</f>
        <v>PIEDECUESTA</v>
      </c>
      <c r="D1700" s="23" t="str">
        <f>IFERROR(VLOOKUP(A1700,hoja!A:D,3,FALSE),0)</f>
        <v>0422</v>
      </c>
      <c r="E1700" s="23" t="s">
        <v>731</v>
      </c>
      <c r="F1700" s="23" t="str">
        <f>IFERROR(VLOOKUP(E1700,hoja!$A$2:$E$970,4,FALSE),0)</f>
        <v>SANTANDER</v>
      </c>
      <c r="G1700" s="23" t="str">
        <f>IFERROR(VLOOKUP(E1700,hoja!$A$2:$E$970,5,FALSE),0)</f>
        <v>CÚCUTA</v>
      </c>
      <c r="H1700" s="103" t="str">
        <f>IFERROR(VLOOKUP(E1700,hoja!A:C,3,FALSE),0)</f>
        <v>0438</v>
      </c>
      <c r="I1700" s="24" t="str">
        <f t="shared" si="304"/>
        <v>04220438</v>
      </c>
      <c r="J1700" s="23">
        <v>9.2227777778171003</v>
      </c>
      <c r="K1700" s="23">
        <v>243.03399999999999</v>
      </c>
      <c r="L1700" s="23" t="str">
        <f t="shared" si="311"/>
        <v>REGIONAL</v>
      </c>
      <c r="M1700" s="23" t="s">
        <v>618</v>
      </c>
      <c r="N1700" s="23" t="str" cm="1">
        <f t="array" ref="N1700">IFERROR(IF(M1700="Principal","LES_ACTIVE",LES_INACTIVE),0)</f>
        <v>LES_ACTIVE</v>
      </c>
      <c r="O1700" s="23">
        <v>25</v>
      </c>
      <c r="P1700" s="23" t="str">
        <f t="shared" si="306"/>
        <v>04220438Principal</v>
      </c>
    </row>
    <row r="1701" spans="1:16" ht="14.45" hidden="1">
      <c r="A1701" s="26" t="s">
        <v>637</v>
      </c>
      <c r="B1701" s="23" t="str">
        <f>IFERROR(VLOOKUP(A1701,hoja!$A$2:$E$970,4,FALSE),0)</f>
        <v>SANTANDER</v>
      </c>
      <c r="C1701" s="23" t="str">
        <f>IFERROR(VLOOKUP(A1701,hoja!$A$2:$E$1370,5,FALSE),0)</f>
        <v>PIEDECUESTA</v>
      </c>
      <c r="D1701" s="23" t="str">
        <f>IFERROR(VLOOKUP(A1701,hoja!A:D,3,FALSE),0)</f>
        <v>0422</v>
      </c>
      <c r="E1701" s="23" t="s">
        <v>636</v>
      </c>
      <c r="F1701" s="23" t="str">
        <f>IFERROR(VLOOKUP(E1701,hoja!$A$2:$E$970,4,FALSE),0)</f>
        <v>CENTRO</v>
      </c>
      <c r="G1701" s="23" t="str">
        <f>IFERROR(VLOOKUP(E1701,hoja!$A$2:$E$970,5,FALSE),0)</f>
        <v>DUITAMA</v>
      </c>
      <c r="H1701" s="103" t="str">
        <f>IFERROR(VLOOKUP(E1701,hoja!A:C,3,FALSE),0)</f>
        <v>0441</v>
      </c>
      <c r="I1701" s="24" t="str">
        <f t="shared" si="304"/>
        <v>04220441</v>
      </c>
      <c r="J1701" s="23">
        <v>13.529861111106584</v>
      </c>
      <c r="K1701" s="36">
        <v>322.66699999999997</v>
      </c>
      <c r="L1701" s="23" t="str">
        <f>IF(B1701=F1701,"REGIONAL","NACIONAL")</f>
        <v>NACIONAL</v>
      </c>
      <c r="M1701" s="23" t="s">
        <v>618</v>
      </c>
      <c r="N1701" s="23" t="str" cm="1">
        <f t="array" ref="N1701">IFERROR(IF(M1701="Principal","LES_ACTIVE",LES_INACTIVE),0)</f>
        <v>LES_ACTIVE</v>
      </c>
      <c r="O1701" s="23">
        <f t="shared" si="303"/>
        <v>16</v>
      </c>
      <c r="P1701" s="23" t="str">
        <f t="shared" si="306"/>
        <v>04220441Principal</v>
      </c>
    </row>
    <row r="1702" spans="1:16" ht="14.45" hidden="1">
      <c r="A1702" s="26" t="s">
        <v>637</v>
      </c>
      <c r="B1702" s="23" t="str">
        <f>IFERROR(VLOOKUP(A1702,hoja!$A$2:$E$970,4,FALSE),0)</f>
        <v>SANTANDER</v>
      </c>
      <c r="C1702" s="23" t="str">
        <f>IFERROR(VLOOKUP(A1702,hoja!$A$2:$E$1370,5,FALSE),0)</f>
        <v>PIEDECUESTA</v>
      </c>
      <c r="D1702" s="23" t="str">
        <f>IFERROR(VLOOKUP(A1702,hoja!A:D,3,FALSE),0)</f>
        <v>0422</v>
      </c>
      <c r="E1702" s="23" t="s">
        <v>732</v>
      </c>
      <c r="F1702" s="23" t="str">
        <f>IFERROR(VLOOKUP(E1702,hoja!$A$2:$E$970,4,FALSE),0)</f>
        <v>CENTRO</v>
      </c>
      <c r="G1702" s="23" t="str">
        <f>IFERROR(VLOOKUP(E1702,hoja!$A$2:$E$970,5,FALSE),0)</f>
        <v>IBAGUÉ</v>
      </c>
      <c r="H1702" s="103" t="str">
        <f>IFERROR(VLOOKUP(E1702,hoja!A:C,3,FALSE),0)</f>
        <v>0389</v>
      </c>
      <c r="I1702" s="24" t="str">
        <f t="shared" si="304"/>
        <v>04220389</v>
      </c>
      <c r="J1702" s="23">
        <v>20.575000000011642</v>
      </c>
      <c r="K1702" s="23">
        <v>520.59849999999994</v>
      </c>
      <c r="L1702" s="23" t="str">
        <f t="shared" ref="L1702:L1706" si="312">IF(B1702=F1702,"REGIONAL","NACIONAL")</f>
        <v>NACIONAL</v>
      </c>
      <c r="M1702" s="23" t="s">
        <v>618</v>
      </c>
      <c r="N1702" s="23" t="str" cm="1">
        <f t="array" ref="N1702">IFERROR(IF(M1702="Principal","LES_ACTIVE",LES_INACTIVE),0)</f>
        <v>LES_ACTIVE</v>
      </c>
      <c r="O1702" s="23">
        <f t="shared" si="303"/>
        <v>12</v>
      </c>
      <c r="P1702" s="23" t="str">
        <f t="shared" si="306"/>
        <v>04220389Principal</v>
      </c>
    </row>
    <row r="1703" spans="1:16" ht="14.45" hidden="1">
      <c r="A1703" s="26" t="s">
        <v>637</v>
      </c>
      <c r="B1703" s="23" t="str">
        <f>IFERROR(VLOOKUP(A1703,hoja!$A$2:$E$970,4,FALSE),0)</f>
        <v>SANTANDER</v>
      </c>
      <c r="C1703" s="23" t="str">
        <f>IFERROR(VLOOKUP(A1703,hoja!$A$2:$E$1370,5,FALSE),0)</f>
        <v>PIEDECUESTA</v>
      </c>
      <c r="D1703" s="23" t="str">
        <f>IFERROR(VLOOKUP(A1703,hoja!A:D,3,FALSE),0)</f>
        <v>0422</v>
      </c>
      <c r="E1703" s="23" t="s">
        <v>667</v>
      </c>
      <c r="F1703" s="23" t="str">
        <f>IFERROR(VLOOKUP(E1703,hoja!$A$2:$E$970,4,FALSE),0)</f>
        <v>COSTA</v>
      </c>
      <c r="G1703" s="23" t="str">
        <f>IFERROR(VLOOKUP(E1703,hoja!$A$2:$E$970,5,FALSE),0)</f>
        <v>MONTERÍA</v>
      </c>
      <c r="H1703" s="103" t="str">
        <f>IFERROR(VLOOKUP(E1703,hoja!A:C,3,FALSE),0)</f>
        <v>0381</v>
      </c>
      <c r="I1703" s="24" t="str">
        <f t="shared" si="304"/>
        <v>04220381</v>
      </c>
      <c r="J1703" s="23">
        <v>40.356944444531109</v>
      </c>
      <c r="K1703" s="23">
        <v>743.89599999999996</v>
      </c>
      <c r="L1703" s="23" t="str">
        <f t="shared" si="312"/>
        <v>NACIONAL</v>
      </c>
      <c r="M1703" s="23" t="s">
        <v>618</v>
      </c>
      <c r="N1703" s="23" t="str" cm="1">
        <f t="array" ref="N1703">IFERROR(IF(M1703="Principal","LES_ACTIVE",LES_INACTIVE),0)</f>
        <v>LES_ACTIVE</v>
      </c>
      <c r="O1703" s="23">
        <f t="shared" si="303"/>
        <v>12</v>
      </c>
      <c r="P1703" s="23" t="str">
        <f t="shared" si="306"/>
        <v>04220381Principal</v>
      </c>
    </row>
    <row r="1704" spans="1:16" ht="14.45" hidden="1">
      <c r="A1704" s="26" t="s">
        <v>637</v>
      </c>
      <c r="B1704" s="23" t="str">
        <f>IFERROR(VLOOKUP(A1704,hoja!$A$2:$E$970,4,FALSE),0)</f>
        <v>SANTANDER</v>
      </c>
      <c r="C1704" s="23" t="str">
        <f>IFERROR(VLOOKUP(A1704,hoja!$A$2:$E$1370,5,FALSE),0)</f>
        <v>PIEDECUESTA</v>
      </c>
      <c r="D1704" s="23" t="str">
        <f>IFERROR(VLOOKUP(A1704,hoja!A:D,3,FALSE),0)</f>
        <v>0422</v>
      </c>
      <c r="E1704" s="23" t="s">
        <v>679</v>
      </c>
      <c r="F1704" s="23" t="str">
        <f>IFERROR(VLOOKUP(E1704,hoja!$A$2:$E$970,4,FALSE),0)</f>
        <v>CENTRO</v>
      </c>
      <c r="G1704" s="23" t="str">
        <f>IFERROR(VLOOKUP(E1704,hoja!$A$2:$E$970,5,FALSE),0)</f>
        <v>NEIVA</v>
      </c>
      <c r="H1704" s="103" t="str">
        <f>IFERROR(VLOOKUP(E1704,hoja!A:C,3,FALSE),0)</f>
        <v>0385</v>
      </c>
      <c r="I1704" s="24" t="str">
        <f t="shared" si="304"/>
        <v>04220385</v>
      </c>
      <c r="J1704" s="23">
        <v>28.533333333441988</v>
      </c>
      <c r="K1704" s="23">
        <v>699.01700000000005</v>
      </c>
      <c r="L1704" s="23" t="str">
        <f t="shared" si="312"/>
        <v>NACIONAL</v>
      </c>
      <c r="M1704" s="23" t="s">
        <v>618</v>
      </c>
      <c r="N1704" s="23" t="str" cm="1">
        <f t="array" ref="N1704">IFERROR(IF(M1704="Principal","LES_ACTIVE",LES_INACTIVE),0)</f>
        <v>LES_ACTIVE</v>
      </c>
      <c r="O1704" s="23">
        <f t="shared" si="303"/>
        <v>12</v>
      </c>
      <c r="P1704" s="23" t="str">
        <f t="shared" si="306"/>
        <v>04220385Principal</v>
      </c>
    </row>
    <row r="1705" spans="1:16" ht="14.45" hidden="1">
      <c r="A1705" s="26" t="s">
        <v>637</v>
      </c>
      <c r="B1705" s="23" t="str">
        <f>IFERROR(VLOOKUP(A1705,hoja!$A$2:$E$970,4,FALSE),0)</f>
        <v>SANTANDER</v>
      </c>
      <c r="C1705" s="23" t="str">
        <f>IFERROR(VLOOKUP(A1705,hoja!$A$2:$E$1370,5,FALSE),0)</f>
        <v>PIEDECUESTA</v>
      </c>
      <c r="D1705" s="23" t="str">
        <f>IFERROR(VLOOKUP(A1705,hoja!A:D,3,FALSE),0)</f>
        <v>0422</v>
      </c>
      <c r="E1705" s="23" t="s">
        <v>733</v>
      </c>
      <c r="F1705" s="23" t="str">
        <f>IFERROR(VLOOKUP(E1705,hoja!$A$2:$E$970,4,FALSE),0)</f>
        <v>OCCIDENTE</v>
      </c>
      <c r="G1705" s="23" t="str">
        <f>IFERROR(VLOOKUP(E1705,hoja!$A$2:$E$970,5,FALSE),0)</f>
        <v>PASTO</v>
      </c>
      <c r="H1705" s="103" t="str">
        <f>IFERROR(VLOOKUP(E1705,hoja!A:C,3,FALSE),0)</f>
        <v>0395</v>
      </c>
      <c r="I1705" s="24" t="str">
        <f t="shared" si="304"/>
        <v>04220395</v>
      </c>
      <c r="J1705" s="23">
        <v>53.5</v>
      </c>
      <c r="K1705" s="23">
        <v>1290</v>
      </c>
      <c r="L1705" s="23" t="str">
        <f t="shared" si="312"/>
        <v>NACIONAL</v>
      </c>
      <c r="M1705" s="23" t="s">
        <v>861</v>
      </c>
      <c r="N1705" s="23" t="s">
        <v>622</v>
      </c>
      <c r="O1705" s="23">
        <f t="shared" ref="O1705:O1768" si="313">IF(K1705&lt;=250,25,IF(K1705&lt;=500,16,IF(K1705&lt;=800,12,IF(K1705&lt;=1100,8,IF(K1705&lt;=1400,6,IF(K1705&lt;=1700,5))))))</f>
        <v>6</v>
      </c>
      <c r="P1705" s="23" t="str">
        <f t="shared" si="306"/>
        <v>04220395San Alberto</v>
      </c>
    </row>
    <row r="1706" spans="1:16" ht="14.45" hidden="1">
      <c r="A1706" s="26" t="s">
        <v>637</v>
      </c>
      <c r="B1706" s="23" t="str">
        <f>IFERROR(VLOOKUP(A1706,hoja!$A$2:$E$970,4,FALSE),0)</f>
        <v>SANTANDER</v>
      </c>
      <c r="C1706" s="23" t="str">
        <f>IFERROR(VLOOKUP(A1706,hoja!$A$2:$E$1370,5,FALSE),0)</f>
        <v>PIEDECUESTA</v>
      </c>
      <c r="D1706" s="23" t="str">
        <f>IFERROR(VLOOKUP(A1706,hoja!A:D,3,FALSE),0)</f>
        <v>0422</v>
      </c>
      <c r="E1706" s="23" t="s">
        <v>733</v>
      </c>
      <c r="F1706" s="23" t="str">
        <f>IFERROR(VLOOKUP(E1706,hoja!$A$2:$E$970,4,FALSE),0)</f>
        <v>OCCIDENTE</v>
      </c>
      <c r="G1706" s="23" t="str">
        <f>IFERROR(VLOOKUP(E1706,hoja!$A$2:$E$970,5,FALSE),0)</f>
        <v>PASTO</v>
      </c>
      <c r="H1706" s="103" t="str">
        <f>IFERROR(VLOOKUP(E1706,hoja!A:C,3,FALSE),0)</f>
        <v>0395</v>
      </c>
      <c r="I1706" s="24" t="str">
        <f t="shared" ref="I1706:I1769" si="314">D1706&amp;H1706</f>
        <v>04220395</v>
      </c>
      <c r="J1706" s="23">
        <v>48.8</v>
      </c>
      <c r="K1706" s="23">
        <v>1220</v>
      </c>
      <c r="L1706" s="23" t="str">
        <f t="shared" si="312"/>
        <v>NACIONAL</v>
      </c>
      <c r="M1706" s="23" t="s">
        <v>618</v>
      </c>
      <c r="N1706" s="23" t="str" cm="1">
        <f t="array" ref="N1706">IFERROR(IF(M1706="Principal","LES_ACTIVE",LES_INACTIVE),0)</f>
        <v>LES_ACTIVE</v>
      </c>
      <c r="O1706" s="23">
        <f t="shared" si="313"/>
        <v>6</v>
      </c>
      <c r="P1706" s="23" t="str">
        <f t="shared" si="306"/>
        <v>04220395Principal</v>
      </c>
    </row>
    <row r="1707" spans="1:16" ht="14.45" hidden="1">
      <c r="A1707" s="26" t="s">
        <v>637</v>
      </c>
      <c r="B1707" s="23" t="str">
        <f>IFERROR(VLOOKUP(A1707,hoja!$A$2:$E$970,4,FALSE),0)</f>
        <v>SANTANDER</v>
      </c>
      <c r="C1707" s="23" t="str">
        <f>IFERROR(VLOOKUP(A1707,hoja!$A$2:$E$1370,5,FALSE),0)</f>
        <v>PIEDECUESTA</v>
      </c>
      <c r="D1707" s="23" t="str">
        <f>IFERROR(VLOOKUP(A1707,hoja!A:D,3,FALSE),0)</f>
        <v>0422</v>
      </c>
      <c r="E1707" s="23" t="s">
        <v>637</v>
      </c>
      <c r="F1707" s="23" t="str">
        <f>IFERROR(VLOOKUP(E1707,hoja!$A$2:$E$970,4,FALSE),0)</f>
        <v>SANTANDER</v>
      </c>
      <c r="G1707" s="23" t="str">
        <f>IFERROR(VLOOKUP(E1707,hoja!$A$2:$E$970,5,FALSE),0)</f>
        <v>PIEDECUESTA</v>
      </c>
      <c r="H1707" s="103" t="str">
        <f>IFERROR(VLOOKUP(E1707,hoja!A:C,3,FALSE),0)</f>
        <v>0422</v>
      </c>
      <c r="I1707" s="24" t="str">
        <f t="shared" si="314"/>
        <v>04220422</v>
      </c>
      <c r="K1707" s="23">
        <v>15</v>
      </c>
      <c r="L1707" s="23" t="str">
        <f t="shared" si="311"/>
        <v>REGIONAL</v>
      </c>
      <c r="M1707" s="23" t="s">
        <v>618</v>
      </c>
      <c r="N1707" s="23" t="str" cm="1">
        <f t="array" ref="N1707">IFERROR(IF(M1707="Principal","LES_ACTIVE",LES_INACTIVE),0)</f>
        <v>LES_ACTIVE</v>
      </c>
      <c r="O1707" s="23">
        <f t="shared" si="313"/>
        <v>25</v>
      </c>
      <c r="P1707" s="23" t="str">
        <f t="shared" ref="P1707:P1770" si="315">D1707&amp;H1707&amp;M1707</f>
        <v>04220422Principal</v>
      </c>
    </row>
    <row r="1708" spans="1:16" ht="14.45" hidden="1">
      <c r="A1708" s="26" t="s">
        <v>637</v>
      </c>
      <c r="B1708" s="23" t="str">
        <f>IFERROR(VLOOKUP(A1708,hoja!$A$2:$E$970,4,FALSE),0)</f>
        <v>SANTANDER</v>
      </c>
      <c r="C1708" s="23" t="str">
        <f>IFERROR(VLOOKUP(A1708,hoja!$A$2:$E$1370,5,FALSE),0)</f>
        <v>PIEDECUESTA</v>
      </c>
      <c r="D1708" s="23" t="str">
        <f>IFERROR(VLOOKUP(A1708,hoja!A:D,3,FALSE),0)</f>
        <v>0422</v>
      </c>
      <c r="E1708" s="23" t="s">
        <v>668</v>
      </c>
      <c r="F1708" s="23" t="str">
        <f>IFERROR(VLOOKUP(E1708,hoja!$A$2:$E$970,4,FALSE),0)</f>
        <v>COSTA</v>
      </c>
      <c r="G1708" s="23" t="str">
        <f>IFERROR(VLOOKUP(E1708,hoja!$A$2:$E$970,5,FALSE),0)</f>
        <v>VALLEDUPAR</v>
      </c>
      <c r="H1708" s="103" t="str">
        <f>IFERROR(VLOOKUP(E1708,hoja!A:C,3,FALSE),0)</f>
        <v>0447</v>
      </c>
      <c r="I1708" s="24" t="str">
        <f t="shared" si="314"/>
        <v>04220447</v>
      </c>
      <c r="J1708" s="23">
        <v>19.087916666729143</v>
      </c>
      <c r="K1708" s="23">
        <v>481.63900000000001</v>
      </c>
      <c r="L1708" s="23" t="str">
        <f>IF(B1708=F1708,"REGIONAL","NACIONAL")</f>
        <v>NACIONAL</v>
      </c>
      <c r="M1708" s="23" t="s">
        <v>618</v>
      </c>
      <c r="N1708" s="23" t="str" cm="1">
        <f t="array" ref="N1708">IFERROR(IF(M1708="Principal","LES_ACTIVE",LES_INACTIVE),0)</f>
        <v>LES_ACTIVE</v>
      </c>
      <c r="O1708" s="23">
        <f t="shared" si="313"/>
        <v>16</v>
      </c>
      <c r="P1708" s="23" t="str">
        <f t="shared" si="315"/>
        <v>04220447Principal</v>
      </c>
    </row>
    <row r="1709" spans="1:16" ht="14.45" hidden="1">
      <c r="A1709" s="26" t="s">
        <v>637</v>
      </c>
      <c r="B1709" s="23" t="str">
        <f>IFERROR(VLOOKUP(A1709,hoja!$A$2:$E$970,4,FALSE),0)</f>
        <v>SANTANDER</v>
      </c>
      <c r="C1709" s="23" t="str">
        <f>IFERROR(VLOOKUP(A1709,hoja!$A$2:$E$1370,5,FALSE),0)</f>
        <v>PIEDECUESTA</v>
      </c>
      <c r="D1709" s="23" t="str">
        <f>IFERROR(VLOOKUP(A1709,hoja!A:D,3,FALSE),0)</f>
        <v>0422</v>
      </c>
      <c r="E1709" s="23" t="s">
        <v>681</v>
      </c>
      <c r="F1709" s="23" t="str">
        <f>IFERROR(VLOOKUP(E1709,hoja!$A$2:$E$970,4,FALSE),0)</f>
        <v>CENTRO</v>
      </c>
      <c r="G1709" s="23" t="str">
        <f>IFERROR(VLOOKUP(E1709,hoja!$A$2:$E$970,5,FALSE),0)</f>
        <v>VILLAVICENCIO</v>
      </c>
      <c r="H1709" s="103" t="str">
        <f>IFERROR(VLOOKUP(E1709,hoja!A:C,3,FALSE),0)</f>
        <v>0393</v>
      </c>
      <c r="I1709" s="24" t="str">
        <f t="shared" si="314"/>
        <v>04220393</v>
      </c>
      <c r="J1709" s="23">
        <v>35.53333333338378</v>
      </c>
      <c r="K1709" s="23">
        <v>511.55399999999997</v>
      </c>
      <c r="L1709" s="23" t="str">
        <f t="shared" ref="L1709:L1722" si="316">IF(B1709=F1709,"REGIONAL","NACIONAL")</f>
        <v>NACIONAL</v>
      </c>
      <c r="M1709" s="23" t="s">
        <v>618</v>
      </c>
      <c r="N1709" s="23" t="str" cm="1">
        <f t="array" ref="N1709">IFERROR(IF(M1709="Principal","LES_ACTIVE",LES_INACTIVE),0)</f>
        <v>LES_ACTIVE</v>
      </c>
      <c r="O1709" s="23">
        <f t="shared" si="313"/>
        <v>12</v>
      </c>
      <c r="P1709" s="23" t="str">
        <f t="shared" si="315"/>
        <v>04220393Principal</v>
      </c>
    </row>
    <row r="1710" spans="1:16" ht="14.45" hidden="1">
      <c r="A1710" s="26" t="s">
        <v>637</v>
      </c>
      <c r="B1710" s="23" t="str">
        <f>IFERROR(VLOOKUP(A1710,hoja!$A$2:$E$970,4,FALSE),0)</f>
        <v>SANTANDER</v>
      </c>
      <c r="C1710" s="23" t="str">
        <f>IFERROR(VLOOKUP(A1710,hoja!$A$2:$E$1370,5,FALSE),0)</f>
        <v>PIEDECUESTA</v>
      </c>
      <c r="D1710" s="23" t="str">
        <f>IFERROR(VLOOKUP(A1710,hoja!A:D,3,FALSE),0)</f>
        <v>0422</v>
      </c>
      <c r="E1710" s="23" t="s">
        <v>617</v>
      </c>
      <c r="F1710" s="23" t="str">
        <f>IFERROR(VLOOKUP(E1710,hoja!$A$2:$E$970,4,FALSE),0)</f>
        <v>ANTIOQUIA</v>
      </c>
      <c r="G1710" s="23" t="str">
        <f>IFERROR(VLOOKUP(E1710,hoja!$A$2:$E$970,5,FALSE),0)</f>
        <v>MEDELLÍN</v>
      </c>
      <c r="H1710" s="103">
        <f>IFERROR(VLOOKUP(E1710,hoja!A:C,3,FALSE),0)</f>
        <v>50443</v>
      </c>
      <c r="I1710" s="24" t="str">
        <f t="shared" si="314"/>
        <v>042250443</v>
      </c>
      <c r="J1710" s="23">
        <f>+K1710/34.12</f>
        <v>11.078546307151232</v>
      </c>
      <c r="K1710" s="23">
        <v>378</v>
      </c>
      <c r="L1710" s="23" t="str">
        <f t="shared" si="316"/>
        <v>NACIONAL</v>
      </c>
      <c r="M1710" s="23" t="s">
        <v>618</v>
      </c>
      <c r="N1710" s="23" t="str" cm="1">
        <f t="array" ref="N1710">IFERROR(IF(M1710="Principal","LES_ACTIVE",LES_INACTIVE),0)</f>
        <v>LES_ACTIVE</v>
      </c>
      <c r="O1710" s="23">
        <f t="shared" si="313"/>
        <v>16</v>
      </c>
      <c r="P1710" s="23" t="str">
        <f t="shared" si="315"/>
        <v>042250443Principal</v>
      </c>
    </row>
    <row r="1711" spans="1:16" ht="14.45" hidden="1">
      <c r="A1711" s="26" t="s">
        <v>637</v>
      </c>
      <c r="B1711" s="23" t="str">
        <f>IFERROR(VLOOKUP(A1711,hoja!$A$2:$E$970,4,FALSE),0)</f>
        <v>SANTANDER</v>
      </c>
      <c r="C1711" s="23" t="str">
        <f>IFERROR(VLOOKUP(A1711,hoja!$A$2:$E$1370,5,FALSE),0)</f>
        <v>PIEDECUESTA</v>
      </c>
      <c r="D1711" s="23" t="str">
        <f>IFERROR(VLOOKUP(A1711,hoja!A:D,3,FALSE),0)</f>
        <v>0422</v>
      </c>
      <c r="E1711" s="23" t="s">
        <v>653</v>
      </c>
      <c r="F1711" s="23" t="str">
        <f>IFERROR(VLOOKUP(E1711,hoja!$A$2:$E$970,4,FALSE),0)</f>
        <v>CENTRO</v>
      </c>
      <c r="G1711" s="23" t="str">
        <f>IFERROR(VLOOKUP(E1711,hoja!$A$2:$E$970,5,FALSE),0)</f>
        <v>MADRID</v>
      </c>
      <c r="H1711" s="103" t="str">
        <f>IFERROR(VLOOKUP(E1711,hoja!A:C,3,FALSE),0)</f>
        <v>2023</v>
      </c>
      <c r="I1711" s="24" t="str">
        <f t="shared" si="314"/>
        <v>04222023</v>
      </c>
      <c r="J1711" s="23">
        <v>23.859583333338378</v>
      </c>
      <c r="K1711" s="23">
        <v>406.44650000000001</v>
      </c>
      <c r="L1711" s="23" t="str">
        <f t="shared" si="316"/>
        <v>NACIONAL</v>
      </c>
      <c r="M1711" s="23" t="s">
        <v>618</v>
      </c>
      <c r="N1711" s="23" t="str" cm="1">
        <f t="array" ref="N1711">IFERROR(IF(M1711="Principal","LES_ACTIVE",LES_INACTIVE),0)</f>
        <v>LES_ACTIVE</v>
      </c>
      <c r="O1711" s="23">
        <f t="shared" si="313"/>
        <v>16</v>
      </c>
      <c r="P1711" s="23" t="str">
        <f t="shared" si="315"/>
        <v>04222023Principal</v>
      </c>
    </row>
    <row r="1712" spans="1:16" ht="16.5" hidden="1">
      <c r="A1712" s="26" t="s">
        <v>637</v>
      </c>
      <c r="B1712" s="23" t="str">
        <f>IFERROR(VLOOKUP(A1712,hoja!$A$2:$E$970,4,FALSE),0)</f>
        <v>SANTANDER</v>
      </c>
      <c r="C1712" s="23" t="str">
        <f>IFERROR(VLOOKUP(A1712,hoja!$A$2:$E$1370,5,FALSE),0)</f>
        <v>PIEDECUESTA</v>
      </c>
      <c r="D1712" s="23" t="str">
        <f>IFERROR(VLOOKUP(A1712,hoja!A:D,3,FALSE),0)</f>
        <v>0422</v>
      </c>
      <c r="E1712" s="40" t="s">
        <v>780</v>
      </c>
      <c r="F1712" s="23" t="str">
        <f>IFERROR(VLOOKUP(E1712,hoja!$A$2:$E$970,4,FALSE),0)</f>
        <v>CENTRO</v>
      </c>
      <c r="G1712" s="23" t="str">
        <f>IFERROR(VLOOKUP(E1712,hoja!$A$2:$E$970,5,FALSE),0)</f>
        <v>ZIPAQUIRÁ</v>
      </c>
      <c r="H1712" s="103" t="str">
        <f>IFERROR(VLOOKUP(E1712,hoja!A:C,3,FALSE),0)</f>
        <v>2031</v>
      </c>
      <c r="I1712" s="24" t="str">
        <f t="shared" si="314"/>
        <v>04222031</v>
      </c>
      <c r="J1712" s="23">
        <v>21.849999999976717</v>
      </c>
      <c r="K1712" s="23">
        <v>348.26049999999998</v>
      </c>
      <c r="L1712" s="23" t="str">
        <f t="shared" si="316"/>
        <v>NACIONAL</v>
      </c>
      <c r="M1712" s="23" t="s">
        <v>618</v>
      </c>
      <c r="N1712" s="23" t="str" cm="1">
        <f t="array" ref="N1712">IFERROR(IF(M1712="Principal","LES_ACTIVE",LES_INACTIVE),0)</f>
        <v>LES_ACTIVE</v>
      </c>
      <c r="O1712" s="23">
        <f t="shared" si="313"/>
        <v>16</v>
      </c>
      <c r="P1712" s="23" t="str">
        <f t="shared" si="315"/>
        <v>04222031Principal</v>
      </c>
    </row>
    <row r="1713" spans="1:16" ht="14.45" hidden="1">
      <c r="A1713" s="26" t="s">
        <v>637</v>
      </c>
      <c r="B1713" s="23" t="str">
        <f>IFERROR(VLOOKUP(A1713,hoja!$A$2:$E$970,4,FALSE),0)</f>
        <v>SANTANDER</v>
      </c>
      <c r="C1713" s="23" t="str">
        <f>IFERROR(VLOOKUP(A1713,hoja!$A$2:$E$1370,5,FALSE),0)</f>
        <v>PIEDECUESTA</v>
      </c>
      <c r="D1713" s="23" t="str">
        <f>IFERROR(VLOOKUP(A1713,hoja!A:D,3,FALSE),0)</f>
        <v>0422</v>
      </c>
      <c r="E1713" s="23" t="s">
        <v>641</v>
      </c>
      <c r="F1713" s="23" t="str">
        <f>IFERROR(VLOOKUP(E1713,hoja!$A$2:$E$970,4,FALSE),0)</f>
        <v>ANTIOQUIA</v>
      </c>
      <c r="G1713" s="23" t="str">
        <f>IFERROR(VLOOKUP(E1713,hoja!$A$2:$E$970,5,FALSE),0)</f>
        <v>MEDELLÍN</v>
      </c>
      <c r="H1713" s="103" t="str">
        <f>IFERROR(VLOOKUP(E1713,hoja!A:C,3,FALSE),0)</f>
        <v>0079</v>
      </c>
      <c r="I1713" s="24" t="str">
        <f t="shared" si="314"/>
        <v>04220079</v>
      </c>
      <c r="J1713" s="23">
        <v>25.033333333209157</v>
      </c>
      <c r="K1713" s="23">
        <v>396.24599999999998</v>
      </c>
      <c r="L1713" s="23" t="str">
        <f t="shared" si="316"/>
        <v>NACIONAL</v>
      </c>
      <c r="M1713" s="23" t="s">
        <v>618</v>
      </c>
      <c r="N1713" s="23" t="str" cm="1">
        <f t="array" ref="N1713">IFERROR(IF(M1713="Principal","LES_ACTIVE",LES_INACTIVE),0)</f>
        <v>LES_ACTIVE</v>
      </c>
      <c r="O1713" s="23">
        <f t="shared" si="313"/>
        <v>16</v>
      </c>
      <c r="P1713" s="23" t="str">
        <f t="shared" si="315"/>
        <v>04220079Principal</v>
      </c>
    </row>
    <row r="1714" spans="1:16" ht="14.45" hidden="1">
      <c r="A1714" s="26" t="s">
        <v>637</v>
      </c>
      <c r="B1714" s="23" t="str">
        <f>IFERROR(VLOOKUP(A1714,hoja!$A$2:$E$970,4,FALSE),0)</f>
        <v>SANTANDER</v>
      </c>
      <c r="C1714" s="23" t="str">
        <f>IFERROR(VLOOKUP(A1714,hoja!$A$2:$E$1370,5,FALSE),0)</f>
        <v>PIEDECUESTA</v>
      </c>
      <c r="D1714" s="23" t="str">
        <f>IFERROR(VLOOKUP(A1714,hoja!A:D,3,FALSE),0)</f>
        <v>0422</v>
      </c>
      <c r="E1714" s="23" t="s">
        <v>641</v>
      </c>
      <c r="F1714" s="23" t="str">
        <f>IFERROR(VLOOKUP(E1714,hoja!$A$2:$E$970,4,FALSE),0)</f>
        <v>ANTIOQUIA</v>
      </c>
      <c r="G1714" s="23" t="str">
        <f>IFERROR(VLOOKUP(E1714,hoja!$A$2:$E$970,5,FALSE),0)</f>
        <v>MEDELLÍN</v>
      </c>
      <c r="H1714" s="103" t="str">
        <f>IFERROR(VLOOKUP(E1714,hoja!A:C,3,FALSE),0)</f>
        <v>0079</v>
      </c>
      <c r="I1714" s="24" t="str">
        <f t="shared" si="314"/>
        <v>04220079</v>
      </c>
      <c r="J1714" s="23">
        <v>27</v>
      </c>
      <c r="K1714" s="23">
        <v>514</v>
      </c>
      <c r="L1714" s="23" t="str">
        <f t="shared" si="316"/>
        <v>NACIONAL</v>
      </c>
      <c r="M1714" s="23" t="s">
        <v>797</v>
      </c>
      <c r="N1714" s="23" t="s">
        <v>622</v>
      </c>
      <c r="O1714" s="23">
        <f t="shared" si="313"/>
        <v>12</v>
      </c>
      <c r="P1714" s="23" t="str">
        <f t="shared" si="315"/>
        <v>04220079Alterna San Alberto</v>
      </c>
    </row>
    <row r="1715" spans="1:16" ht="14.45" hidden="1">
      <c r="A1715" s="26" t="s">
        <v>637</v>
      </c>
      <c r="B1715" s="23" t="str">
        <f>IFERROR(VLOOKUP(A1715,hoja!$A$2:$E$970,4,FALSE),0)</f>
        <v>SANTANDER</v>
      </c>
      <c r="C1715" s="23" t="str">
        <f>IFERROR(VLOOKUP(A1715,hoja!$A$2:$E$1370,5,FALSE),0)</f>
        <v>PIEDECUESTA</v>
      </c>
      <c r="D1715" s="23" t="str">
        <f>IFERROR(VLOOKUP(A1715,hoja!A:D,3,FALSE),0)</f>
        <v>0422</v>
      </c>
      <c r="E1715" s="23" t="s">
        <v>670</v>
      </c>
      <c r="F1715" s="23" t="str">
        <f>IFERROR(VLOOKUP(E1715,hoja!$A$2:$E$970,4,FALSE),0)</f>
        <v>OCCIDENTE</v>
      </c>
      <c r="G1715" s="23" t="str">
        <f>IFERROR(VLOOKUP(E1715,hoja!$A$2:$E$970,5,FALSE),0)</f>
        <v>PEREIRA</v>
      </c>
      <c r="H1715" s="103" t="str">
        <f>IFERROR(VLOOKUP(E1715,hoja!A:C,3,FALSE),0)</f>
        <v>0134</v>
      </c>
      <c r="I1715" s="24" t="str">
        <f t="shared" si="314"/>
        <v>04220134</v>
      </c>
      <c r="J1715" s="23">
        <f>+K1715/25</f>
        <v>22.64</v>
      </c>
      <c r="K1715" s="23">
        <v>566</v>
      </c>
      <c r="L1715" s="23" t="str">
        <f t="shared" si="316"/>
        <v>NACIONAL</v>
      </c>
      <c r="M1715" s="23" t="s">
        <v>865</v>
      </c>
      <c r="N1715" s="23" t="s">
        <v>624</v>
      </c>
      <c r="O1715" s="23">
        <f t="shared" si="313"/>
        <v>12</v>
      </c>
      <c r="P1715" s="23" t="str">
        <f t="shared" si="315"/>
        <v>04220134Lebrija-Letras</v>
      </c>
    </row>
    <row r="1716" spans="1:16" ht="14.45" hidden="1">
      <c r="A1716" s="26" t="s">
        <v>637</v>
      </c>
      <c r="B1716" s="23" t="str">
        <f>IFERROR(VLOOKUP(A1716,hoja!$A$2:$E$970,4,FALSE),0)</f>
        <v>SANTANDER</v>
      </c>
      <c r="C1716" s="23" t="str">
        <f>IFERROR(VLOOKUP(A1716,hoja!$A$2:$E$1370,5,FALSE),0)</f>
        <v>PIEDECUESTA</v>
      </c>
      <c r="D1716" s="23" t="str">
        <f>IFERROR(VLOOKUP(A1716,hoja!A:D,3,FALSE),0)</f>
        <v>0422</v>
      </c>
      <c r="E1716" s="23" t="s">
        <v>670</v>
      </c>
      <c r="F1716" s="23" t="str">
        <f>IFERROR(VLOOKUP(E1716,hoja!$A$2:$E$970,4,FALSE),0)</f>
        <v>OCCIDENTE</v>
      </c>
      <c r="G1716" s="23" t="str">
        <f>IFERROR(VLOOKUP(E1716,hoja!$A$2:$E$970,5,FALSE),0)</f>
        <v>PEREIRA</v>
      </c>
      <c r="H1716" s="103" t="str">
        <f>IFERROR(VLOOKUP(E1716,hoja!A:C,3,FALSE),0)</f>
        <v>0134</v>
      </c>
      <c r="I1716" s="24" t="str">
        <f t="shared" si="314"/>
        <v>04220134</v>
      </c>
      <c r="J1716" s="23">
        <v>28.799999999930151</v>
      </c>
      <c r="K1716" s="23">
        <v>680</v>
      </c>
      <c r="L1716" s="23" t="str">
        <f t="shared" si="316"/>
        <v>NACIONAL</v>
      </c>
      <c r="M1716" s="23" t="s">
        <v>866</v>
      </c>
      <c r="N1716" s="23" t="s">
        <v>624</v>
      </c>
      <c r="O1716" s="23">
        <f t="shared" si="313"/>
        <v>12</v>
      </c>
      <c r="P1716" s="23" t="str">
        <f t="shared" si="315"/>
        <v>04220134San Alberto - Letras</v>
      </c>
    </row>
    <row r="1717" spans="1:16" ht="14.45" hidden="1">
      <c r="A1717" s="26" t="s">
        <v>637</v>
      </c>
      <c r="B1717" s="23" t="str">
        <f>IFERROR(VLOOKUP(A1717,hoja!$A$2:$E$970,4,FALSE),0)</f>
        <v>SANTANDER</v>
      </c>
      <c r="C1717" s="23" t="str">
        <f>IFERROR(VLOOKUP(A1717,hoja!$A$2:$E$1370,5,FALSE),0)</f>
        <v>PIEDECUESTA</v>
      </c>
      <c r="D1717" s="23" t="str">
        <f>IFERROR(VLOOKUP(A1717,hoja!A:D,3,FALSE),0)</f>
        <v>0422</v>
      </c>
      <c r="E1717" s="23" t="s">
        <v>670</v>
      </c>
      <c r="F1717" s="23" t="str">
        <f>IFERROR(VLOOKUP(E1717,hoja!$A$2:$E$970,4,FALSE),0)</f>
        <v>OCCIDENTE</v>
      </c>
      <c r="G1717" s="23" t="str">
        <f>IFERROR(VLOOKUP(E1717,hoja!$A$2:$E$970,5,FALSE),0)</f>
        <v>PEREIRA</v>
      </c>
      <c r="H1717" s="103" t="str">
        <f>IFERROR(VLOOKUP(E1717,hoja!A:C,3,FALSE),0)</f>
        <v>0134</v>
      </c>
      <c r="I1717" s="24" t="str">
        <f t="shared" si="314"/>
        <v>04220134</v>
      </c>
      <c r="J1717" s="23">
        <v>36.799999999999997</v>
      </c>
      <c r="K1717" s="23">
        <v>746</v>
      </c>
      <c r="L1717" s="23" t="str">
        <f t="shared" si="316"/>
        <v>NACIONAL</v>
      </c>
      <c r="M1717" s="23" t="s">
        <v>863</v>
      </c>
      <c r="N1717" s="23" t="s">
        <v>624</v>
      </c>
      <c r="O1717" s="23">
        <f t="shared" si="313"/>
        <v>12</v>
      </c>
      <c r="P1717" s="23" t="str">
        <f t="shared" si="315"/>
        <v>04220134San Alberto-La Linea</v>
      </c>
    </row>
    <row r="1718" spans="1:16" ht="14.45" hidden="1">
      <c r="A1718" s="26" t="s">
        <v>637</v>
      </c>
      <c r="B1718" s="23" t="str">
        <f>IFERROR(VLOOKUP(A1718,hoja!$A$2:$E$970,4,FALSE),0)</f>
        <v>SANTANDER</v>
      </c>
      <c r="C1718" s="23" t="str">
        <f>IFERROR(VLOOKUP(A1718,hoja!$A$2:$E$1370,5,FALSE),0)</f>
        <v>PIEDECUESTA</v>
      </c>
      <c r="D1718" s="23" t="str">
        <f>IFERROR(VLOOKUP(A1718,hoja!A:D,3,FALSE),0)</f>
        <v>0422</v>
      </c>
      <c r="E1718" s="23" t="s">
        <v>642</v>
      </c>
      <c r="F1718" s="23" t="str">
        <f>IFERROR(VLOOKUP(E1718,hoja!$A$2:$E$970,4,FALSE),0)</f>
        <v>COSTA</v>
      </c>
      <c r="G1718" s="23" t="str">
        <f>IFERROR(VLOOKUP(E1718,hoja!$A$2:$E$970,5,FALSE),0)</f>
        <v>BARRANQUILLA</v>
      </c>
      <c r="H1718" s="103" t="str">
        <f>IFERROR(VLOOKUP(E1718,hoja!A:C,3,FALSE),0)</f>
        <v>0111</v>
      </c>
      <c r="I1718" s="24" t="str">
        <f t="shared" si="314"/>
        <v>04220111</v>
      </c>
      <c r="J1718" s="23">
        <v>26.516666666662786</v>
      </c>
      <c r="K1718" s="23">
        <v>623.06299999999999</v>
      </c>
      <c r="L1718" s="23" t="str">
        <f t="shared" si="316"/>
        <v>NACIONAL</v>
      </c>
      <c r="M1718" s="23" t="s">
        <v>618</v>
      </c>
      <c r="N1718" s="23" t="str" cm="1">
        <f t="array" ref="N1718">IFERROR(IF(M1718="Principal","LES_ACTIVE",LES_INACTIVE),0)</f>
        <v>LES_ACTIVE</v>
      </c>
      <c r="O1718" s="23">
        <f t="shared" si="313"/>
        <v>12</v>
      </c>
      <c r="P1718" s="23" t="str">
        <f t="shared" si="315"/>
        <v>04220111Principal</v>
      </c>
    </row>
    <row r="1719" spans="1:16" ht="14.45" hidden="1">
      <c r="A1719" s="26" t="s">
        <v>637</v>
      </c>
      <c r="B1719" s="23" t="str">
        <f>IFERROR(VLOOKUP(A1719,hoja!$A$2:$E$970,4,FALSE),0)</f>
        <v>SANTANDER</v>
      </c>
      <c r="C1719" s="23" t="str">
        <f>IFERROR(VLOOKUP(A1719,hoja!$A$2:$E$1370,5,FALSE),0)</f>
        <v>PIEDECUESTA</v>
      </c>
      <c r="D1719" s="23" t="str">
        <f>IFERROR(VLOOKUP(A1719,hoja!A:D,3,FALSE),0)</f>
        <v>0422</v>
      </c>
      <c r="E1719" s="23" t="s">
        <v>672</v>
      </c>
      <c r="F1719" s="23" t="str">
        <f>IFERROR(VLOOKUP(E1719,hoja!$A$2:$E$970,4,FALSE),0)</f>
        <v>ANTIOQUIA</v>
      </c>
      <c r="G1719" s="23" t="str">
        <f>IFERROR(VLOOKUP(E1719,hoja!$A$2:$E$970,5,FALSE),0)</f>
        <v>MEDELLÍN</v>
      </c>
      <c r="H1719" s="103" t="str">
        <f>IFERROR(VLOOKUP(E1719,hoja!A:C,3,FALSE),0)</f>
        <v>0092</v>
      </c>
      <c r="I1719" s="24" t="str">
        <f t="shared" si="314"/>
        <v>04220092</v>
      </c>
      <c r="J1719" s="23">
        <v>23.225000000005821</v>
      </c>
      <c r="K1719" s="23">
        <v>406.464</v>
      </c>
      <c r="L1719" s="23" t="str">
        <f t="shared" si="316"/>
        <v>NACIONAL</v>
      </c>
      <c r="M1719" s="23" t="s">
        <v>618</v>
      </c>
      <c r="N1719" s="23" t="str" cm="1">
        <f t="array" ref="N1719">IFERROR(IF(M1719="Principal","LES_ACTIVE",LES_INACTIVE),0)</f>
        <v>LES_ACTIVE</v>
      </c>
      <c r="O1719" s="23">
        <f t="shared" si="313"/>
        <v>16</v>
      </c>
      <c r="P1719" s="23" t="str">
        <f t="shared" si="315"/>
        <v>04220092Principal</v>
      </c>
    </row>
    <row r="1720" spans="1:16" ht="14.45" hidden="1">
      <c r="A1720" s="26" t="s">
        <v>637</v>
      </c>
      <c r="B1720" s="23" t="str">
        <f>IFERROR(VLOOKUP(A1720,hoja!$A$2:$E$970,4,FALSE),0)</f>
        <v>SANTANDER</v>
      </c>
      <c r="C1720" s="23" t="str">
        <f>IFERROR(VLOOKUP(A1720,hoja!$A$2:$E$1370,5,FALSE),0)</f>
        <v>PIEDECUESTA</v>
      </c>
      <c r="D1720" s="23" t="str">
        <f>IFERROR(VLOOKUP(A1720,hoja!A:D,3,FALSE),0)</f>
        <v>0422</v>
      </c>
      <c r="E1720" s="23" t="s">
        <v>644</v>
      </c>
      <c r="F1720" s="23" t="str">
        <f>IFERROR(VLOOKUP(E1720,hoja!$A$2:$E$970,4,FALSE),0)</f>
        <v>OCCIDENTE</v>
      </c>
      <c r="G1720" s="23" t="str">
        <f>IFERROR(VLOOKUP(E1720,hoja!$A$2:$E$970,5,FALSE),0)</f>
        <v>PEREIRA</v>
      </c>
      <c r="H1720" s="103" t="str">
        <f>IFERROR(VLOOKUP(E1720,hoja!A:C,3,FALSE),0)</f>
        <v>0198</v>
      </c>
      <c r="I1720" s="24" t="str">
        <f t="shared" si="314"/>
        <v>04220198</v>
      </c>
      <c r="J1720" s="23">
        <v>38.616666666639503</v>
      </c>
      <c r="K1720" s="23">
        <v>657.30150000000003</v>
      </c>
      <c r="L1720" s="23" t="str">
        <f t="shared" si="316"/>
        <v>NACIONAL</v>
      </c>
      <c r="M1720" s="23" t="s">
        <v>744</v>
      </c>
      <c r="N1720" s="23" t="s">
        <v>624</v>
      </c>
      <c r="O1720" s="23">
        <f t="shared" si="313"/>
        <v>12</v>
      </c>
      <c r="P1720" s="23" t="str">
        <f t="shared" si="315"/>
        <v>04220198Lebrija</v>
      </c>
    </row>
    <row r="1721" spans="1:16" ht="14.45" hidden="1">
      <c r="A1721" s="26" t="s">
        <v>637</v>
      </c>
      <c r="B1721" s="23" t="str">
        <f>IFERROR(VLOOKUP(A1721,hoja!$A$2:$E$970,4,FALSE),0)</f>
        <v>SANTANDER</v>
      </c>
      <c r="C1721" s="23" t="str">
        <f>IFERROR(VLOOKUP(A1721,hoja!$A$2:$E$1370,5,FALSE),0)</f>
        <v>PIEDECUESTA</v>
      </c>
      <c r="D1721" s="23" t="str">
        <f>IFERROR(VLOOKUP(A1721,hoja!A:D,3,FALSE),0)</f>
        <v>0422</v>
      </c>
      <c r="E1721" s="23" t="s">
        <v>645</v>
      </c>
      <c r="F1721" s="23" t="str">
        <f>IFERROR(VLOOKUP(E1721,hoja!$A$2:$E$970,4,FALSE),0)</f>
        <v>OCCIDENTE</v>
      </c>
      <c r="G1721" s="23" t="str">
        <f>IFERROR(VLOOKUP(E1721,hoja!$A$2:$E$970,5,FALSE),0)</f>
        <v>CALI</v>
      </c>
      <c r="H1721" s="103" t="str">
        <f>IFERROR(VLOOKUP(E1721,hoja!A:C,3,FALSE),0)</f>
        <v>0410</v>
      </c>
      <c r="I1721" s="24" t="str">
        <f t="shared" si="314"/>
        <v>04220410</v>
      </c>
      <c r="J1721" s="23">
        <v>35.025138888886431</v>
      </c>
      <c r="K1721" s="23">
        <v>791.34100000000001</v>
      </c>
      <c r="L1721" s="23" t="str">
        <f t="shared" si="316"/>
        <v>NACIONAL</v>
      </c>
      <c r="M1721" s="23" t="s">
        <v>618</v>
      </c>
      <c r="N1721" s="23" t="str" cm="1">
        <f t="array" ref="N1721">IFERROR(IF(M1721="Principal","LES_ACTIVE",LES_INACTIVE),0)</f>
        <v>LES_ACTIVE</v>
      </c>
      <c r="O1721" s="23">
        <f t="shared" si="313"/>
        <v>12</v>
      </c>
      <c r="P1721" s="23" t="str">
        <f t="shared" si="315"/>
        <v>04220410Principal</v>
      </c>
    </row>
    <row r="1722" spans="1:16" ht="14.45" hidden="1">
      <c r="A1722" s="26" t="s">
        <v>637</v>
      </c>
      <c r="B1722" s="23" t="str">
        <f>IFERROR(VLOOKUP(A1722,hoja!$A$2:$E$970,4,FALSE),0)</f>
        <v>SANTANDER</v>
      </c>
      <c r="C1722" s="23" t="str">
        <f>IFERROR(VLOOKUP(A1722,hoja!$A$2:$E$1370,5,FALSE),0)</f>
        <v>PIEDECUESTA</v>
      </c>
      <c r="D1722" s="23" t="str">
        <f>IFERROR(VLOOKUP(A1722,hoja!A:D,3,FALSE),0)</f>
        <v>0422</v>
      </c>
      <c r="E1722" s="23" t="s">
        <v>867</v>
      </c>
      <c r="F1722" s="23">
        <f>IFERROR(VLOOKUP(E1722,hoja!$A$2:$E$970,4,FALSE),0)</f>
        <v>0</v>
      </c>
      <c r="G1722" s="23">
        <f>IFERROR(VLOOKUP(E1722,hoja!$A$2:$E$970,5,FALSE),0)</f>
        <v>0</v>
      </c>
      <c r="H1722" s="103">
        <f>IFERROR(VLOOKUP(E1722,hoja!A:C,3,FALSE),0)</f>
        <v>0</v>
      </c>
      <c r="I1722" s="24" t="str">
        <f t="shared" si="314"/>
        <v>04220</v>
      </c>
      <c r="J1722" s="23">
        <v>0.18333333340706304</v>
      </c>
      <c r="K1722" s="23">
        <v>5.5720000000000001</v>
      </c>
      <c r="L1722" s="23" t="str">
        <f t="shared" si="316"/>
        <v>NACIONAL</v>
      </c>
      <c r="M1722" s="23" t="s">
        <v>618</v>
      </c>
      <c r="N1722" s="23" t="str" cm="1">
        <f t="array" ref="N1722">IFERROR(IF(M1722="Principal","LES_ACTIVE",LES_INACTIVE),0)</f>
        <v>LES_ACTIVE</v>
      </c>
      <c r="O1722" s="23">
        <f t="shared" si="313"/>
        <v>25</v>
      </c>
      <c r="P1722" s="23" t="str">
        <f t="shared" si="315"/>
        <v>04220Principal</v>
      </c>
    </row>
    <row r="1723" spans="1:16" ht="14.45" hidden="1">
      <c r="A1723" s="26" t="s">
        <v>637</v>
      </c>
      <c r="B1723" s="23" t="str">
        <f>IFERROR(VLOOKUP(A1723,hoja!$A$2:$E$970,4,FALSE),0)</f>
        <v>SANTANDER</v>
      </c>
      <c r="C1723" s="23" t="str">
        <f>IFERROR(VLOOKUP(A1723,hoja!$A$2:$E$1370,5,FALSE),0)</f>
        <v>PIEDECUESTA</v>
      </c>
      <c r="D1723" s="23" t="str">
        <f>IFERROR(VLOOKUP(A1723,hoja!A:D,3,FALSE),0)</f>
        <v>0422</v>
      </c>
      <c r="E1723" s="23" t="s">
        <v>756</v>
      </c>
      <c r="F1723" s="23" t="str">
        <f>IFERROR(VLOOKUP(E1723,hoja!$A$2:$E$970,4,FALSE),0)</f>
        <v>SANTANDER</v>
      </c>
      <c r="G1723" s="23" t="str">
        <f>IFERROR(VLOOKUP(E1723,hoja!$A$2:$E$970,5,FALSE),0)</f>
        <v>SANTANA</v>
      </c>
      <c r="H1723" s="103" t="str">
        <f>IFERROR(VLOOKUP(E1723,hoja!A:C,3,FALSE),0)</f>
        <v>60084</v>
      </c>
      <c r="I1723" s="24" t="str">
        <f t="shared" si="314"/>
        <v>042260084</v>
      </c>
      <c r="J1723" s="23">
        <v>5.3827777777332813</v>
      </c>
      <c r="K1723" s="23">
        <v>175.9555</v>
      </c>
      <c r="L1723" s="23" t="str">
        <f t="shared" si="311"/>
        <v>REGIONAL</v>
      </c>
      <c r="M1723" s="23" t="s">
        <v>736</v>
      </c>
      <c r="N1723" s="23" t="s">
        <v>737</v>
      </c>
      <c r="O1723" s="23">
        <f t="shared" si="313"/>
        <v>25</v>
      </c>
      <c r="P1723" s="23" t="str">
        <f t="shared" si="315"/>
        <v>042260084Eficiente destino Bogota</v>
      </c>
    </row>
    <row r="1724" spans="1:16" ht="14.45" hidden="1">
      <c r="A1724" s="26" t="s">
        <v>637</v>
      </c>
      <c r="B1724" s="23" t="str">
        <f>IFERROR(VLOOKUP(A1724,hoja!$A$2:$E$970,4,FALSE),0)</f>
        <v>SANTANDER</v>
      </c>
      <c r="C1724" s="23" t="str">
        <f>IFERROR(VLOOKUP(A1724,hoja!$A$2:$E$1370,5,FALSE),0)</f>
        <v>PIEDECUESTA</v>
      </c>
      <c r="D1724" s="23" t="str">
        <f>IFERROR(VLOOKUP(A1724,hoja!A:D,3,FALSE),0)</f>
        <v>0422</v>
      </c>
      <c r="E1724" s="23" t="s">
        <v>792</v>
      </c>
      <c r="F1724" s="23" t="str">
        <f>IFERROR(VLOOKUP(E1724,hoja!$A$2:$E$970,4,FALSE),0)</f>
        <v>CENTRO</v>
      </c>
      <c r="G1724" s="23" t="str">
        <f>IFERROR(VLOOKUP(E1724,hoja!$A$2:$E$970,5,FALSE),0)</f>
        <v>BOGOTÁ</v>
      </c>
      <c r="H1724" s="103" t="str">
        <f>IFERROR(VLOOKUP(E1724,hoja!A:C,3,FALSE),0)</f>
        <v>60042</v>
      </c>
      <c r="I1724" s="24" t="str">
        <f t="shared" si="314"/>
        <v>042260042</v>
      </c>
      <c r="K1724" s="23">
        <v>382</v>
      </c>
      <c r="L1724" s="23" t="str">
        <f>IF(B1724=F1724,"REGIONAL","NACIONAL")</f>
        <v>NACIONAL</v>
      </c>
      <c r="M1724" s="23" t="s">
        <v>618</v>
      </c>
      <c r="N1724" s="23" t="str" cm="1">
        <f t="array" ref="N1724">IFERROR(IF(M1724="Principal","LES_ACTIVE",LES_INACTIVE),0)</f>
        <v>LES_ACTIVE</v>
      </c>
      <c r="O1724" s="23">
        <f t="shared" si="313"/>
        <v>16</v>
      </c>
      <c r="P1724" s="23" t="str">
        <f t="shared" si="315"/>
        <v>042260042Principal</v>
      </c>
    </row>
    <row r="1725" spans="1:16" ht="14.45" hidden="1">
      <c r="A1725" s="26" t="s">
        <v>668</v>
      </c>
      <c r="B1725" s="23" t="str">
        <f>IFERROR(VLOOKUP(A1725,hoja!$A$2:$E$970,4,FALSE),0)</f>
        <v>COSTA</v>
      </c>
      <c r="C1725" s="23" t="str">
        <f>IFERROR(VLOOKUP(A1725,hoja!$A$2:$E$1370,5,FALSE),0)</f>
        <v>VALLEDUPAR</v>
      </c>
      <c r="D1725" s="23" t="str">
        <f>IFERROR(VLOOKUP(A1725,hoja!A:D,3,FALSE),0)</f>
        <v>0447</v>
      </c>
      <c r="E1725" s="23" t="s">
        <v>689</v>
      </c>
      <c r="F1725" s="23" t="str">
        <f>IFERROR(VLOOKUP(E1725,hoja!$A$2:$E$970,4,FALSE),0)</f>
        <v>SANTANDER</v>
      </c>
      <c r="G1725" s="23" t="str">
        <f>IFERROR(VLOOKUP(E1725,hoja!$A$2:$E$970,5,FALSE),0)</f>
        <v>AGUACHICA</v>
      </c>
      <c r="H1725" s="103" t="str">
        <f>IFERROR(VLOOKUP(E1725,hoja!A:C,3,FALSE),0)</f>
        <v>0437</v>
      </c>
      <c r="I1725" s="24" t="str">
        <f t="shared" si="314"/>
        <v>04470437</v>
      </c>
      <c r="J1725" s="23">
        <v>6.3833333333604969</v>
      </c>
      <c r="K1725" s="23">
        <v>278.738</v>
      </c>
      <c r="L1725" s="23" t="str">
        <f>IF(B1725=F1725,"REGIONAL","NACIONAL")</f>
        <v>NACIONAL</v>
      </c>
      <c r="M1725" s="23" t="s">
        <v>618</v>
      </c>
      <c r="N1725" s="23" t="str" cm="1">
        <f t="array" ref="N1725">IFERROR(IF(M1725="Principal","LES_ACTIVE",LES_INACTIVE),0)</f>
        <v>LES_ACTIVE</v>
      </c>
      <c r="O1725" s="23">
        <f t="shared" si="313"/>
        <v>16</v>
      </c>
      <c r="P1725" s="23" t="str">
        <f t="shared" si="315"/>
        <v>04470437Principal</v>
      </c>
    </row>
    <row r="1726" spans="1:16" ht="14.45" hidden="1">
      <c r="A1726" s="26" t="s">
        <v>668</v>
      </c>
      <c r="B1726" s="23" t="str">
        <f>IFERROR(VLOOKUP(A1726,hoja!$A$2:$E$970,4,FALSE),0)</f>
        <v>COSTA</v>
      </c>
      <c r="C1726" s="23" t="str">
        <f>IFERROR(VLOOKUP(A1726,hoja!$A$2:$E$1370,5,FALSE),0)</f>
        <v>VALLEDUPAR</v>
      </c>
      <c r="D1726" s="23" t="str">
        <f>IFERROR(VLOOKUP(A1726,hoja!A:D,3,FALSE),0)</f>
        <v>0447</v>
      </c>
      <c r="E1726" s="23" t="s">
        <v>691</v>
      </c>
      <c r="F1726" s="23" t="str">
        <f>IFERROR(VLOOKUP(E1726,hoja!$A$2:$E$970,4,FALSE),0)</f>
        <v>COSTA</v>
      </c>
      <c r="G1726" s="23" t="str">
        <f>IFERROR(VLOOKUP(E1726,hoja!$A$2:$E$970,5,FALSE),0)</f>
        <v>ARACATACA</v>
      </c>
      <c r="H1726" s="103" t="str">
        <f>IFERROR(VLOOKUP(E1726,hoja!A:C,3,FALSE),0)</f>
        <v>0119</v>
      </c>
      <c r="I1726" s="24" t="str">
        <f t="shared" si="314"/>
        <v>04470119</v>
      </c>
      <c r="K1726" s="23">
        <v>240</v>
      </c>
      <c r="L1726" s="23" t="str">
        <f t="shared" si="311"/>
        <v>REGIONAL</v>
      </c>
      <c r="M1726" s="23" t="s">
        <v>618</v>
      </c>
      <c r="N1726" s="23" t="str" cm="1">
        <f t="array" ref="N1726">IFERROR(IF(M1726="Principal","LES_ACTIVE",LES_INACTIVE),0)</f>
        <v>LES_ACTIVE</v>
      </c>
      <c r="O1726" s="23">
        <f t="shared" si="313"/>
        <v>25</v>
      </c>
      <c r="P1726" s="23" t="str">
        <f t="shared" si="315"/>
        <v>04470119Principal</v>
      </c>
    </row>
    <row r="1727" spans="1:16" ht="14.45" hidden="1">
      <c r="A1727" s="26" t="s">
        <v>668</v>
      </c>
      <c r="B1727" s="23" t="str">
        <f>IFERROR(VLOOKUP(A1727,hoja!$A$2:$E$970,4,FALSE),0)</f>
        <v>COSTA</v>
      </c>
      <c r="C1727" s="23" t="str">
        <f>IFERROR(VLOOKUP(A1727,hoja!$A$2:$E$1370,5,FALSE),0)</f>
        <v>VALLEDUPAR</v>
      </c>
      <c r="D1727" s="23" t="str">
        <f>IFERROR(VLOOKUP(A1727,hoja!A:D,3,FALSE),0)</f>
        <v>0447</v>
      </c>
      <c r="E1727" s="23" t="s">
        <v>693</v>
      </c>
      <c r="F1727" s="23" t="str">
        <f>IFERROR(VLOOKUP(E1727,hoja!$A$2:$E$970,4,FALSE),0)</f>
        <v>COSTA</v>
      </c>
      <c r="G1727" s="23" t="str">
        <f>IFERROR(VLOOKUP(E1727,hoja!$A$2:$E$970,5,FALSE),0)</f>
        <v>BOSCONIA</v>
      </c>
      <c r="H1727" s="103" t="str">
        <f>IFERROR(VLOOKUP(E1727,hoja!A:C,3,FALSE),0)</f>
        <v>0449</v>
      </c>
      <c r="I1727" s="24" t="str">
        <f t="shared" si="314"/>
        <v>04470449</v>
      </c>
      <c r="J1727" s="23">
        <v>1.8666666666395031</v>
      </c>
      <c r="K1727" s="23">
        <v>93.396000000000001</v>
      </c>
      <c r="L1727" s="23" t="str">
        <f t="shared" si="311"/>
        <v>REGIONAL</v>
      </c>
      <c r="M1727" s="23" t="s">
        <v>618</v>
      </c>
      <c r="N1727" s="23" t="str" cm="1">
        <f t="array" ref="N1727">IFERROR(IF(M1727="Principal","LES_ACTIVE",LES_INACTIVE),0)</f>
        <v>LES_ACTIVE</v>
      </c>
      <c r="O1727" s="23">
        <f t="shared" si="313"/>
        <v>25</v>
      </c>
      <c r="P1727" s="23" t="str">
        <f t="shared" si="315"/>
        <v>04470449Principal</v>
      </c>
    </row>
    <row r="1728" spans="1:16" ht="14.45" hidden="1">
      <c r="A1728" s="26" t="s">
        <v>668</v>
      </c>
      <c r="B1728" s="23" t="str">
        <f>IFERROR(VLOOKUP(A1728,hoja!$A$2:$E$970,4,FALSE),0)</f>
        <v>COSTA</v>
      </c>
      <c r="C1728" s="23" t="str">
        <f>IFERROR(VLOOKUP(A1728,hoja!$A$2:$E$1370,5,FALSE),0)</f>
        <v>VALLEDUPAR</v>
      </c>
      <c r="D1728" s="23" t="str">
        <f>IFERROR(VLOOKUP(A1728,hoja!A:D,3,FALSE),0)</f>
        <v>0447</v>
      </c>
      <c r="E1728" s="23" t="s">
        <v>660</v>
      </c>
      <c r="F1728" s="23" t="str">
        <f>IFERROR(VLOOKUP(E1728,hoja!$A$2:$E$970,4,FALSE),0)</f>
        <v>CENTRO</v>
      </c>
      <c r="G1728" s="23" t="str">
        <f>IFERROR(VLOOKUP(E1728,hoja!$A$2:$E$970,5,FALSE),0)</f>
        <v>BOGOTÁ</v>
      </c>
      <c r="H1728" s="103" t="str">
        <f>IFERROR(VLOOKUP(E1728,hoja!A:C,3,FALSE),0)</f>
        <v>0035</v>
      </c>
      <c r="I1728" s="24" t="str">
        <f t="shared" si="314"/>
        <v>04470035</v>
      </c>
      <c r="J1728" s="23">
        <v>30.848055555601604</v>
      </c>
      <c r="K1728" s="23">
        <v>859.63499999999999</v>
      </c>
      <c r="L1728" s="23" t="str">
        <f>IF(B1728=F1728,"REGIONAL","NACIONAL")</f>
        <v>NACIONAL</v>
      </c>
      <c r="M1728" s="23" t="s">
        <v>621</v>
      </c>
      <c r="N1728" s="23" t="s">
        <v>624</v>
      </c>
      <c r="O1728" s="23">
        <f t="shared" si="313"/>
        <v>8</v>
      </c>
      <c r="P1728" s="23" t="str">
        <f t="shared" si="315"/>
        <v>04470035La vega</v>
      </c>
    </row>
    <row r="1729" spans="1:16" ht="14.45" hidden="1">
      <c r="A1729" s="26" t="s">
        <v>668</v>
      </c>
      <c r="B1729" s="23" t="str">
        <f>IFERROR(VLOOKUP(A1729,hoja!$A$2:$E$970,4,FALSE),0)</f>
        <v>COSTA</v>
      </c>
      <c r="C1729" s="23" t="str">
        <f>IFERROR(VLOOKUP(A1729,hoja!$A$2:$E$1370,5,FALSE),0)</f>
        <v>VALLEDUPAR</v>
      </c>
      <c r="D1729" s="23" t="str">
        <f>IFERROR(VLOOKUP(A1729,hoja!A:D,3,FALSE),0)</f>
        <v>0447</v>
      </c>
      <c r="E1729" s="23" t="s">
        <v>661</v>
      </c>
      <c r="F1729" s="23" t="str">
        <f>IFERROR(VLOOKUP(E1729,hoja!$A$2:$E$970,4,FALSE),0)</f>
        <v>COSTA</v>
      </c>
      <c r="G1729" s="23" t="str">
        <f>IFERROR(VLOOKUP(E1729,hoja!$A$2:$E$970,5,FALSE),0)</f>
        <v>CARTAGENA</v>
      </c>
      <c r="H1729" s="103" t="str">
        <f>IFERROR(VLOOKUP(E1729,hoja!A:C,3,FALSE),0)</f>
        <v>0113</v>
      </c>
      <c r="I1729" s="24" t="str">
        <f t="shared" si="314"/>
        <v>04470113</v>
      </c>
      <c r="J1729" s="23">
        <v>17.316666666709352</v>
      </c>
      <c r="K1729" s="23">
        <v>382</v>
      </c>
      <c r="L1729" s="23" t="str">
        <f t="shared" ref="L1729:L1731" si="317">IF(B1729=F1729,"REGIONAL","NACIONAL")</f>
        <v>REGIONAL</v>
      </c>
      <c r="M1729" s="23" t="s">
        <v>618</v>
      </c>
      <c r="N1729" s="23" t="str" cm="1">
        <f t="array" ref="N1729">IFERROR(IF(M1729="Principal","LES_ACTIVE",LES_INACTIVE),0)</f>
        <v>LES_ACTIVE</v>
      </c>
      <c r="O1729" s="23">
        <f t="shared" si="313"/>
        <v>16</v>
      </c>
      <c r="P1729" s="23" t="str">
        <f t="shared" si="315"/>
        <v>04470113Principal</v>
      </c>
    </row>
    <row r="1730" spans="1:16" ht="14.45" hidden="1">
      <c r="A1730" s="26" t="s">
        <v>668</v>
      </c>
      <c r="B1730" s="23" t="str">
        <f>IFERROR(VLOOKUP(A1730,hoja!$A$2:$E$970,4,FALSE),0)</f>
        <v>COSTA</v>
      </c>
      <c r="C1730" s="23" t="str">
        <f>IFERROR(VLOOKUP(A1730,hoja!$A$2:$E$1370,5,FALSE),0)</f>
        <v>VALLEDUPAR</v>
      </c>
      <c r="D1730" s="23" t="str">
        <f>IFERROR(VLOOKUP(A1730,hoja!A:D,3,FALSE),0)</f>
        <v>0447</v>
      </c>
      <c r="E1730" s="23" t="s">
        <v>698</v>
      </c>
      <c r="F1730" s="23" t="str">
        <f>IFERROR(VLOOKUP(E1730,hoja!$A$2:$E$970,4,FALSE),0)</f>
        <v>COSTA</v>
      </c>
      <c r="G1730" s="23" t="str">
        <f>IFERROR(VLOOKUP(E1730,hoja!$A$2:$E$970,5,FALSE),0)</f>
        <v>CAUCASIA</v>
      </c>
      <c r="H1730" s="103" t="str">
        <f>IFERROR(VLOOKUP(E1730,hoja!A:C,3,FALSE),0)</f>
        <v>0384</v>
      </c>
      <c r="I1730" s="24" t="str">
        <f t="shared" si="314"/>
        <v>04470384</v>
      </c>
      <c r="K1730" s="23">
        <v>508</v>
      </c>
      <c r="L1730" s="23" t="str">
        <f t="shared" si="317"/>
        <v>REGIONAL</v>
      </c>
      <c r="M1730" s="23" t="s">
        <v>618</v>
      </c>
      <c r="N1730" s="23" t="str" cm="1">
        <f t="array" ref="N1730">IFERROR(IF(M1730="Principal","LES_ACTIVE",LES_INACTIVE),0)</f>
        <v>LES_ACTIVE</v>
      </c>
      <c r="O1730" s="23">
        <f t="shared" si="313"/>
        <v>12</v>
      </c>
      <c r="P1730" s="23" t="str">
        <f t="shared" si="315"/>
        <v>04470384Principal</v>
      </c>
    </row>
    <row r="1731" spans="1:16" ht="14.45" hidden="1">
      <c r="A1731" s="26" t="s">
        <v>668</v>
      </c>
      <c r="B1731" s="23" t="str">
        <f>IFERROR(VLOOKUP(A1731,hoja!$A$2:$E$970,4,FALSE),0)</f>
        <v>COSTA</v>
      </c>
      <c r="C1731" s="23" t="str">
        <f>IFERROR(VLOOKUP(A1731,hoja!$A$2:$E$1370,5,FALSE),0)</f>
        <v>VALLEDUPAR</v>
      </c>
      <c r="D1731" s="23" t="str">
        <f>IFERROR(VLOOKUP(A1731,hoja!A:D,3,FALSE),0)</f>
        <v>0447</v>
      </c>
      <c r="E1731" s="23" t="s">
        <v>703</v>
      </c>
      <c r="F1731" s="23" t="str">
        <f>IFERROR(VLOOKUP(E1731,hoja!$A$2:$E$970,4,FALSE),0)</f>
        <v>COSTA</v>
      </c>
      <c r="G1731" s="23" t="str">
        <f>IFERROR(VLOOKUP(E1731,hoja!$A$2:$E$970,5,FALSE),0)</f>
        <v>FONSECA</v>
      </c>
      <c r="H1731" s="103" t="str">
        <f>IFERROR(VLOOKUP(E1731,hoja!A:C,3,FALSE),0)</f>
        <v>0448</v>
      </c>
      <c r="I1731" s="24" t="str">
        <f t="shared" si="314"/>
        <v>04470448</v>
      </c>
      <c r="J1731" s="23">
        <v>2.25</v>
      </c>
      <c r="K1731" s="23">
        <v>100.5945</v>
      </c>
      <c r="L1731" s="23" t="str">
        <f t="shared" si="317"/>
        <v>REGIONAL</v>
      </c>
      <c r="M1731" s="23" t="s">
        <v>618</v>
      </c>
      <c r="N1731" s="23" t="str" cm="1">
        <f t="array" ref="N1731">IFERROR(IF(M1731="Principal","LES_ACTIVE",LES_INACTIVE),0)</f>
        <v>LES_ACTIVE</v>
      </c>
      <c r="O1731" s="23">
        <f t="shared" si="313"/>
        <v>25</v>
      </c>
      <c r="P1731" s="23" t="str">
        <f t="shared" si="315"/>
        <v>04470448Principal</v>
      </c>
    </row>
    <row r="1732" spans="1:16" ht="14.45" hidden="1">
      <c r="A1732" s="26" t="s">
        <v>668</v>
      </c>
      <c r="B1732" s="23" t="str">
        <f>IFERROR(VLOOKUP(A1732,hoja!$A$2:$E$970,4,FALSE),0)</f>
        <v>COSTA</v>
      </c>
      <c r="C1732" s="23" t="str">
        <f>IFERROR(VLOOKUP(A1732,hoja!$A$2:$E$1370,5,FALSE),0)</f>
        <v>VALLEDUPAR</v>
      </c>
      <c r="D1732" s="23" t="str">
        <f>IFERROR(VLOOKUP(A1732,hoja!A:D,3,FALSE),0)</f>
        <v>0447</v>
      </c>
      <c r="E1732" s="23" t="s">
        <v>655</v>
      </c>
      <c r="F1732" s="23" t="str">
        <f>IFERROR(VLOOKUP(E1732,hoja!$A$2:$E$970,4,FALSE),0)</f>
        <v>ANTIOQUIA</v>
      </c>
      <c r="G1732" s="23" t="str">
        <f>IFERROR(VLOOKUP(E1732,hoja!$A$2:$E$970,5,FALSE),0)</f>
        <v>MEDELLÍN</v>
      </c>
      <c r="H1732" s="103" t="str">
        <f>IFERROR(VLOOKUP(E1732,hoja!A:C,3,FALSE),0)</f>
        <v>0292</v>
      </c>
      <c r="I1732" s="24" t="str">
        <f t="shared" si="314"/>
        <v>04470292</v>
      </c>
      <c r="K1732" s="23">
        <v>737</v>
      </c>
      <c r="L1732" s="23" t="str">
        <f>IF(B1732=F1732,"REGIONAL","NACIONAL")</f>
        <v>NACIONAL</v>
      </c>
      <c r="M1732" s="23" t="s">
        <v>618</v>
      </c>
      <c r="N1732" s="23" t="str" cm="1">
        <f t="array" ref="N1732">IFERROR(IF(M1732="Principal","LES_ACTIVE",LES_INACTIVE),0)</f>
        <v>LES_ACTIVE</v>
      </c>
      <c r="O1732" s="23">
        <f t="shared" si="313"/>
        <v>12</v>
      </c>
      <c r="P1732" s="23" t="str">
        <f t="shared" si="315"/>
        <v>04470292Principal</v>
      </c>
    </row>
    <row r="1733" spans="1:16" ht="14.45" hidden="1">
      <c r="A1733" s="26" t="s">
        <v>668</v>
      </c>
      <c r="B1733" s="23" t="str">
        <f>IFERROR(VLOOKUP(A1733,hoja!$A$2:$E$970,4,FALSE),0)</f>
        <v>COSTA</v>
      </c>
      <c r="C1733" s="23" t="str">
        <f>IFERROR(VLOOKUP(A1733,hoja!$A$2:$E$1370,5,FALSE),0)</f>
        <v>VALLEDUPAR</v>
      </c>
      <c r="D1733" s="23" t="str">
        <f>IFERROR(VLOOKUP(A1733,hoja!A:D,3,FALSE),0)</f>
        <v>0447</v>
      </c>
      <c r="E1733" s="23" t="s">
        <v>723</v>
      </c>
      <c r="F1733" s="23" t="str">
        <f>IFERROR(VLOOKUP(E1733,hoja!$A$2:$E$970,4,FALSE),0)</f>
        <v>COSTA</v>
      </c>
      <c r="G1733" s="23" t="str">
        <f>IFERROR(VLOOKUP(E1733,hoja!$A$2:$E$970,5,FALSE),0)</f>
        <v>SANTA MARTA</v>
      </c>
      <c r="H1733" s="103" t="str">
        <f>IFERROR(VLOOKUP(E1733,hoja!A:C,3,FALSE),0)</f>
        <v>0118</v>
      </c>
      <c r="I1733" s="24" t="str">
        <f t="shared" si="314"/>
        <v>04470118</v>
      </c>
      <c r="J1733" s="23">
        <v>11.499999999941792</v>
      </c>
      <c r="K1733" s="23">
        <v>260.13099999999997</v>
      </c>
      <c r="L1733" s="23" t="str">
        <f t="shared" ref="L1733:L1753" si="318">IF(B1733=F1733,"REGIONAL","NACIONAL")</f>
        <v>REGIONAL</v>
      </c>
      <c r="M1733" s="23" t="s">
        <v>618</v>
      </c>
      <c r="N1733" s="23" t="str" cm="1">
        <f t="array" ref="N1733">IFERROR(IF(M1733="Principal","LES_ACTIVE",LES_INACTIVE),0)</f>
        <v>LES_ACTIVE</v>
      </c>
      <c r="O1733" s="23">
        <f t="shared" si="313"/>
        <v>16</v>
      </c>
      <c r="P1733" s="23" t="str">
        <f t="shared" si="315"/>
        <v>04470118Principal</v>
      </c>
    </row>
    <row r="1734" spans="1:16" ht="14.45" hidden="1">
      <c r="A1734" s="26" t="s">
        <v>668</v>
      </c>
      <c r="B1734" s="23" t="str">
        <f>IFERROR(VLOOKUP(A1734,hoja!$A$2:$E$970,4,FALSE),0)</f>
        <v>COSTA</v>
      </c>
      <c r="C1734" s="23" t="str">
        <f>IFERROR(VLOOKUP(A1734,hoja!$A$2:$E$1370,5,FALSE),0)</f>
        <v>VALLEDUPAR</v>
      </c>
      <c r="D1734" s="23" t="str">
        <f>IFERROR(VLOOKUP(A1734,hoja!A:D,3,FALSE),0)</f>
        <v>0447</v>
      </c>
      <c r="E1734" s="23" t="s">
        <v>629</v>
      </c>
      <c r="F1734" s="23" t="str">
        <f>IFERROR(VLOOKUP(E1734,hoja!$A$2:$E$970,4,FALSE),0)</f>
        <v>CENTRO</v>
      </c>
      <c r="G1734" s="23" t="str">
        <f>IFERROR(VLOOKUP(E1734,hoja!$A$2:$E$970,5,FALSE),0)</f>
        <v>ZIPAQUIRÁ</v>
      </c>
      <c r="H1734" s="103" t="str">
        <f>IFERROR(VLOOKUP(E1734,hoja!A:C,3,FALSE),0)</f>
        <v>0032</v>
      </c>
      <c r="I1734" s="24" t="str">
        <f t="shared" si="314"/>
        <v>04470032</v>
      </c>
      <c r="K1734" s="23">
        <v>890</v>
      </c>
      <c r="L1734" s="23" t="str">
        <f>IF(B1734=F1734,"REGIONAL","NACIONAL")</f>
        <v>NACIONAL</v>
      </c>
      <c r="M1734" s="23" t="s">
        <v>618</v>
      </c>
      <c r="N1734" s="23" t="str" cm="1">
        <f t="array" ref="N1734">IFERROR(IF(M1734="Principal","LES_ACTIVE",LES_INACTIVE),0)</f>
        <v>LES_ACTIVE</v>
      </c>
      <c r="O1734" s="23">
        <f t="shared" si="313"/>
        <v>8</v>
      </c>
      <c r="P1734" s="23" t="str">
        <f t="shared" si="315"/>
        <v>04470032Principal</v>
      </c>
    </row>
    <row r="1735" spans="1:16" ht="14.45" hidden="1">
      <c r="A1735" s="26" t="s">
        <v>668</v>
      </c>
      <c r="B1735" s="23" t="str">
        <f>IFERROR(VLOOKUP(A1735,hoja!$A$2:$E$970,4,FALSE),0)</f>
        <v>COSTA</v>
      </c>
      <c r="C1735" s="23" t="str">
        <f>IFERROR(VLOOKUP(A1735,hoja!$A$2:$E$1370,5,FALSE),0)</f>
        <v>VALLEDUPAR</v>
      </c>
      <c r="D1735" s="23" t="str">
        <f>IFERROR(VLOOKUP(A1735,hoja!A:D,3,FALSE),0)</f>
        <v>0447</v>
      </c>
      <c r="E1735" s="23" t="s">
        <v>630</v>
      </c>
      <c r="F1735" s="23" t="str">
        <f>IFERROR(VLOOKUP(E1735,hoja!$A$2:$E$970,4,FALSE),0)</f>
        <v>CENTRO</v>
      </c>
      <c r="G1735" s="23" t="str">
        <f>IFERROR(VLOOKUP(E1735,hoja!$A$2:$E$970,5,FALSE),0)</f>
        <v>SESQUILÉ</v>
      </c>
      <c r="H1735" s="103" t="str">
        <f>IFERROR(VLOOKUP(E1735,hoja!A:C,3,FALSE),0)</f>
        <v>1501</v>
      </c>
      <c r="I1735" s="24" t="str">
        <f t="shared" si="314"/>
        <v>04471501</v>
      </c>
      <c r="J1735" s="23">
        <v>41.14999999984866</v>
      </c>
      <c r="K1735" s="23">
        <v>831.68299999999999</v>
      </c>
      <c r="L1735" s="23" t="str">
        <f t="shared" ref="L1735:L1739" si="319">IF(B1735=F1735,"REGIONAL","NACIONAL")</f>
        <v>NACIONAL</v>
      </c>
      <c r="M1735" s="23" t="s">
        <v>618</v>
      </c>
      <c r="N1735" s="23" t="str" cm="1">
        <f t="array" ref="N1735">IFERROR(IF(M1735="Principal","LES_ACTIVE",LES_INACTIVE),0)</f>
        <v>LES_ACTIVE</v>
      </c>
      <c r="O1735" s="23">
        <f t="shared" si="313"/>
        <v>8</v>
      </c>
      <c r="P1735" s="23" t="str">
        <f t="shared" si="315"/>
        <v>04471501Principal</v>
      </c>
    </row>
    <row r="1736" spans="1:16" ht="14.45" hidden="1">
      <c r="A1736" s="26" t="s">
        <v>668</v>
      </c>
      <c r="B1736" s="23" t="str">
        <f>IFERROR(VLOOKUP(A1736,hoja!$A$2:$E$970,4,FALSE),0)</f>
        <v>COSTA</v>
      </c>
      <c r="C1736" s="23" t="str">
        <f>IFERROR(VLOOKUP(A1736,hoja!$A$2:$E$1370,5,FALSE),0)</f>
        <v>VALLEDUPAR</v>
      </c>
      <c r="D1736" s="23" t="str">
        <f>IFERROR(VLOOKUP(A1736,hoja!A:D,3,FALSE),0)</f>
        <v>0447</v>
      </c>
      <c r="E1736" s="23" t="s">
        <v>633</v>
      </c>
      <c r="F1736" s="23" t="str">
        <f>IFERROR(VLOOKUP(E1736,hoja!$A$2:$E$970,4,FALSE),0)</f>
        <v>CENTRO</v>
      </c>
      <c r="G1736" s="23" t="str">
        <f>IFERROR(VLOOKUP(E1736,hoja!$A$2:$E$970,5,FALSE),0)</f>
        <v>BOGOTÁ</v>
      </c>
      <c r="H1736" s="103" t="str">
        <f>IFERROR(VLOOKUP(E1736,hoja!A:C,3,FALSE),0)</f>
        <v>0002</v>
      </c>
      <c r="I1736" s="24" t="str">
        <f t="shared" si="314"/>
        <v>04470002</v>
      </c>
      <c r="K1736" s="23">
        <v>864</v>
      </c>
      <c r="L1736" s="23" t="str">
        <f t="shared" si="319"/>
        <v>NACIONAL</v>
      </c>
      <c r="M1736" s="23" t="s">
        <v>621</v>
      </c>
      <c r="N1736" s="23" t="s">
        <v>624</v>
      </c>
      <c r="O1736" s="23">
        <f t="shared" si="313"/>
        <v>8</v>
      </c>
      <c r="P1736" s="23" t="str">
        <f t="shared" si="315"/>
        <v>04470002La vega</v>
      </c>
    </row>
    <row r="1737" spans="1:16" ht="14.45" hidden="1">
      <c r="A1737" s="26" t="s">
        <v>668</v>
      </c>
      <c r="B1737" s="23" t="str">
        <f>IFERROR(VLOOKUP(A1737,hoja!$A$2:$E$970,4,FALSE),0)</f>
        <v>COSTA</v>
      </c>
      <c r="C1737" s="23" t="str">
        <f>IFERROR(VLOOKUP(A1737,hoja!$A$2:$E$1370,5,FALSE),0)</f>
        <v>VALLEDUPAR</v>
      </c>
      <c r="D1737" s="23" t="str">
        <f>IFERROR(VLOOKUP(A1737,hoja!A:D,3,FALSE),0)</f>
        <v>0447</v>
      </c>
      <c r="E1737" s="23" t="s">
        <v>634</v>
      </c>
      <c r="F1737" s="23" t="str">
        <f>IFERROR(VLOOKUP(E1737,hoja!$A$2:$E$970,4,FALSE),0)</f>
        <v>CENTRO</v>
      </c>
      <c r="G1737" s="23" t="str">
        <f>IFERROR(VLOOKUP(E1737,hoja!$A$2:$E$970,5,FALSE),0)</f>
        <v>BOGOTÁ</v>
      </c>
      <c r="H1737" s="103" t="str">
        <f>IFERROR(VLOOKUP(E1737,hoja!A:C,3,FALSE),0)</f>
        <v>0011</v>
      </c>
      <c r="I1737" s="24" t="str">
        <f t="shared" si="314"/>
        <v>04470011</v>
      </c>
      <c r="J1737" s="23">
        <v>34.020555555587634</v>
      </c>
      <c r="K1737" s="23">
        <v>888.85950000000003</v>
      </c>
      <c r="L1737" s="23" t="str">
        <f t="shared" si="319"/>
        <v>NACIONAL</v>
      </c>
      <c r="M1737" s="23" t="s">
        <v>621</v>
      </c>
      <c r="N1737" s="23" t="s">
        <v>624</v>
      </c>
      <c r="O1737" s="23">
        <f t="shared" si="313"/>
        <v>8</v>
      </c>
      <c r="P1737" s="23" t="str">
        <f t="shared" si="315"/>
        <v>04470011La vega</v>
      </c>
    </row>
    <row r="1738" spans="1:16" ht="14.45" hidden="1">
      <c r="A1738" s="26" t="s">
        <v>668</v>
      </c>
      <c r="B1738" s="23" t="str">
        <f>IFERROR(VLOOKUP(A1738,hoja!$A$2:$E$970,4,FALSE),0)</f>
        <v>COSTA</v>
      </c>
      <c r="C1738" s="23" t="str">
        <f>IFERROR(VLOOKUP(A1738,hoja!$A$2:$E$1370,5,FALSE),0)</f>
        <v>VALLEDUPAR</v>
      </c>
      <c r="D1738" s="23" t="str">
        <f>IFERROR(VLOOKUP(A1738,hoja!A:D,3,FALSE),0)</f>
        <v>0447</v>
      </c>
      <c r="E1738" s="23" t="s">
        <v>686</v>
      </c>
      <c r="F1738" s="23" t="str">
        <f>IFERROR(VLOOKUP(E1738,hoja!$A$2:$E$970,4,FALSE),0)</f>
        <v>SANTANDER</v>
      </c>
      <c r="G1738" s="23" t="str">
        <f>IFERROR(VLOOKUP(E1738,hoja!$A$2:$E$970,5,FALSE),0)</f>
        <v>BARRANCABERMEJA</v>
      </c>
      <c r="H1738" s="103" t="str">
        <f>IFERROR(VLOOKUP(E1738,hoja!A:C,3,FALSE),0)</f>
        <v>0424</v>
      </c>
      <c r="I1738" s="24" t="str">
        <f t="shared" si="314"/>
        <v>04470424</v>
      </c>
      <c r="J1738" s="23">
        <v>15</v>
      </c>
      <c r="K1738" s="23">
        <v>470.10300000000001</v>
      </c>
      <c r="L1738" s="23" t="str">
        <f t="shared" si="319"/>
        <v>NACIONAL</v>
      </c>
      <c r="M1738" s="23" t="s">
        <v>618</v>
      </c>
      <c r="N1738" s="23" t="str" cm="1">
        <f t="array" ref="N1738">IFERROR(IF(M1738="Principal","LES_ACTIVE",LES_INACTIVE),0)</f>
        <v>LES_ACTIVE</v>
      </c>
      <c r="O1738" s="23">
        <f t="shared" si="313"/>
        <v>16</v>
      </c>
      <c r="P1738" s="23" t="str">
        <f t="shared" si="315"/>
        <v>04470424Principal</v>
      </c>
    </row>
    <row r="1739" spans="1:16" ht="14.45" hidden="1">
      <c r="A1739" s="26" t="s">
        <v>668</v>
      </c>
      <c r="B1739" s="23" t="str">
        <f>IFERROR(VLOOKUP(A1739,hoja!$A$2:$E$970,4,FALSE),0)</f>
        <v>COSTA</v>
      </c>
      <c r="C1739" s="23" t="str">
        <f>IFERROR(VLOOKUP(A1739,hoja!$A$2:$E$1370,5,FALSE),0)</f>
        <v>VALLEDUPAR</v>
      </c>
      <c r="D1739" s="23" t="str">
        <f>IFERROR(VLOOKUP(A1739,hoja!A:D,3,FALSE),0)</f>
        <v>0447</v>
      </c>
      <c r="E1739" s="23" t="s">
        <v>635</v>
      </c>
      <c r="F1739" s="23" t="str">
        <f>IFERROR(VLOOKUP(E1739,hoja!$A$2:$E$970,4,FALSE),0)</f>
        <v>CENTRO</v>
      </c>
      <c r="G1739" s="23" t="str">
        <f>IFERROR(VLOOKUP(E1739,hoja!$A$2:$E$970,5,FALSE),0)</f>
        <v>BOGOTÁ</v>
      </c>
      <c r="H1739" s="103" t="str">
        <f>IFERROR(VLOOKUP(E1739,hoja!A:C,3,FALSE),0)</f>
        <v>0021</v>
      </c>
      <c r="I1739" s="24" t="str">
        <f t="shared" si="314"/>
        <v>04470021</v>
      </c>
      <c r="J1739" s="23">
        <v>47.016666666779201</v>
      </c>
      <c r="K1739" s="23">
        <v>877.61800000000005</v>
      </c>
      <c r="L1739" s="23" t="str">
        <f t="shared" si="319"/>
        <v>NACIONAL</v>
      </c>
      <c r="M1739" s="23" t="s">
        <v>621</v>
      </c>
      <c r="N1739" s="23" t="s">
        <v>624</v>
      </c>
      <c r="O1739" s="23">
        <f t="shared" si="313"/>
        <v>8</v>
      </c>
      <c r="P1739" s="23" t="str">
        <f t="shared" si="315"/>
        <v>04470021La vega</v>
      </c>
    </row>
    <row r="1740" spans="1:16" ht="14.45" hidden="1">
      <c r="A1740" s="26" t="s">
        <v>668</v>
      </c>
      <c r="B1740" s="23" t="str">
        <f>IFERROR(VLOOKUP(A1740,hoja!$A$2:$E$970,4,FALSE),0)</f>
        <v>COSTA</v>
      </c>
      <c r="C1740" s="23" t="str">
        <f>IFERROR(VLOOKUP(A1740,hoja!$A$2:$E$1370,5,FALSE),0)</f>
        <v>VALLEDUPAR</v>
      </c>
      <c r="D1740" s="23" t="str">
        <f>IFERROR(VLOOKUP(A1740,hoja!A:D,3,FALSE),0)</f>
        <v>0447</v>
      </c>
      <c r="E1740" s="23" t="s">
        <v>667</v>
      </c>
      <c r="F1740" s="23" t="str">
        <f>IFERROR(VLOOKUP(E1740,hoja!$A$2:$E$970,4,FALSE),0)</f>
        <v>COSTA</v>
      </c>
      <c r="G1740" s="23" t="str">
        <f>IFERROR(VLOOKUP(E1740,hoja!$A$2:$E$970,5,FALSE),0)</f>
        <v>MONTERÍA</v>
      </c>
      <c r="H1740" s="103" t="str">
        <f>IFERROR(VLOOKUP(E1740,hoja!A:C,3,FALSE),0)</f>
        <v>0381</v>
      </c>
      <c r="I1740" s="24" t="str">
        <f t="shared" si="314"/>
        <v>04470381</v>
      </c>
      <c r="J1740" s="23">
        <v>7.4166666665696539</v>
      </c>
      <c r="K1740" s="23">
        <v>431</v>
      </c>
      <c r="L1740" s="23" t="str">
        <f t="shared" si="318"/>
        <v>REGIONAL</v>
      </c>
      <c r="M1740" s="23" t="s">
        <v>618</v>
      </c>
      <c r="N1740" s="23" t="str" cm="1">
        <f t="array" ref="N1740">IFERROR(IF(M1740="Principal","LES_ACTIVE",LES_INACTIVE),0)</f>
        <v>LES_ACTIVE</v>
      </c>
      <c r="O1740" s="23">
        <f t="shared" si="313"/>
        <v>16</v>
      </c>
      <c r="P1740" s="23" t="str">
        <f t="shared" si="315"/>
        <v>04470381Principal</v>
      </c>
    </row>
    <row r="1741" spans="1:16" ht="14.45" hidden="1">
      <c r="A1741" s="26" t="s">
        <v>668</v>
      </c>
      <c r="B1741" s="23" t="str">
        <f>IFERROR(VLOOKUP(A1741,hoja!$A$2:$E$970,4,FALSE),0)</f>
        <v>COSTA</v>
      </c>
      <c r="C1741" s="23" t="str">
        <f>IFERROR(VLOOKUP(A1741,hoja!$A$2:$E$1370,5,FALSE),0)</f>
        <v>VALLEDUPAR</v>
      </c>
      <c r="D1741" s="23" t="str">
        <f>IFERROR(VLOOKUP(A1741,hoja!A:D,3,FALSE),0)</f>
        <v>0447</v>
      </c>
      <c r="E1741" s="23" t="s">
        <v>637</v>
      </c>
      <c r="F1741" s="23" t="str">
        <f>IFERROR(VLOOKUP(E1741,hoja!$A$2:$E$970,4,FALSE),0)</f>
        <v>SANTANDER</v>
      </c>
      <c r="G1741" s="23" t="str">
        <f>IFERROR(VLOOKUP(E1741,hoja!$A$2:$E$970,5,FALSE),0)</f>
        <v>PIEDECUESTA</v>
      </c>
      <c r="H1741" s="103" t="str">
        <f>IFERROR(VLOOKUP(E1741,hoja!A:C,3,FALSE),0)</f>
        <v>0422</v>
      </c>
      <c r="I1741" s="24" t="str">
        <f t="shared" si="314"/>
        <v>04470422</v>
      </c>
      <c r="J1741" s="23">
        <v>21.844722222187556</v>
      </c>
      <c r="K1741" s="23">
        <v>473.82</v>
      </c>
      <c r="L1741" s="23" t="str">
        <f>IF(B1741=F1741,"REGIONAL","NACIONAL")</f>
        <v>NACIONAL</v>
      </c>
      <c r="M1741" s="23" t="s">
        <v>618</v>
      </c>
      <c r="N1741" s="23" t="str" cm="1">
        <f t="array" ref="N1741">IFERROR(IF(M1741="Principal","LES_ACTIVE",LES_INACTIVE),0)</f>
        <v>LES_ACTIVE</v>
      </c>
      <c r="O1741" s="23">
        <f t="shared" si="313"/>
        <v>16</v>
      </c>
      <c r="P1741" s="23" t="str">
        <f t="shared" si="315"/>
        <v>04470422Principal</v>
      </c>
    </row>
    <row r="1742" spans="1:16" ht="14.45" hidden="1">
      <c r="A1742" s="26" t="s">
        <v>668</v>
      </c>
      <c r="B1742" s="23" t="str">
        <f>IFERROR(VLOOKUP(A1742,hoja!$A$2:$E$970,4,FALSE),0)</f>
        <v>COSTA</v>
      </c>
      <c r="C1742" s="23" t="str">
        <f>IFERROR(VLOOKUP(A1742,hoja!$A$2:$E$1370,5,FALSE),0)</f>
        <v>VALLEDUPAR</v>
      </c>
      <c r="D1742" s="23" t="str">
        <f>IFERROR(VLOOKUP(A1742,hoja!A:D,3,FALSE),0)</f>
        <v>0447</v>
      </c>
      <c r="E1742" s="23" t="s">
        <v>668</v>
      </c>
      <c r="F1742" s="23" t="str">
        <f>IFERROR(VLOOKUP(E1742,hoja!$A$2:$E$970,4,FALSE),0)</f>
        <v>COSTA</v>
      </c>
      <c r="G1742" s="23" t="str">
        <f>IFERROR(VLOOKUP(E1742,hoja!$A$2:$E$970,5,FALSE),0)</f>
        <v>VALLEDUPAR</v>
      </c>
      <c r="H1742" s="103" t="str">
        <f>IFERROR(VLOOKUP(E1742,hoja!A:C,3,FALSE),0)</f>
        <v>0447</v>
      </c>
      <c r="I1742" s="24" t="str">
        <f t="shared" si="314"/>
        <v>04470447</v>
      </c>
      <c r="K1742" s="23">
        <v>10</v>
      </c>
      <c r="L1742" s="23" t="str">
        <f t="shared" si="318"/>
        <v>REGIONAL</v>
      </c>
      <c r="M1742" s="23" t="s">
        <v>618</v>
      </c>
      <c r="N1742" s="23" t="str" cm="1">
        <f t="array" ref="N1742">IFERROR(IF(M1742="Principal","LES_ACTIVE",LES_INACTIVE),0)</f>
        <v>LES_ACTIVE</v>
      </c>
      <c r="O1742" s="23">
        <f t="shared" si="313"/>
        <v>25</v>
      </c>
      <c r="P1742" s="23" t="str">
        <f t="shared" si="315"/>
        <v>04470447Principal</v>
      </c>
    </row>
    <row r="1743" spans="1:16" ht="14.45" hidden="1">
      <c r="A1743" s="26" t="s">
        <v>668</v>
      </c>
      <c r="B1743" s="23" t="str">
        <f>IFERROR(VLOOKUP(A1743,hoja!$A$2:$E$970,4,FALSE),0)</f>
        <v>COSTA</v>
      </c>
      <c r="C1743" s="23" t="str">
        <f>IFERROR(VLOOKUP(A1743,hoja!$A$2:$E$1370,5,FALSE),0)</f>
        <v>VALLEDUPAR</v>
      </c>
      <c r="D1743" s="23" t="str">
        <f>IFERROR(VLOOKUP(A1743,hoja!A:D,3,FALSE),0)</f>
        <v>0447</v>
      </c>
      <c r="E1743" s="23" t="s">
        <v>762</v>
      </c>
      <c r="F1743" s="23" t="str">
        <f>IFERROR(VLOOKUP(E1743,hoja!$A$2:$E$970,4,FALSE),0)</f>
        <v>NA</v>
      </c>
      <c r="G1743" s="23" t="str">
        <f>IFERROR(VLOOKUP(E1743,hoja!$A$2:$E$970,5,FALSE),0)</f>
        <v>NA</v>
      </c>
      <c r="H1743" s="103" t="str">
        <f>IFERROR(VLOOKUP(E1743,hoja!A:C,3,FALSE),0)</f>
        <v>60088</v>
      </c>
      <c r="I1743" s="24" t="str">
        <f t="shared" si="314"/>
        <v>044760088</v>
      </c>
      <c r="K1743" s="23">
        <v>10</v>
      </c>
      <c r="L1743" s="23" t="str">
        <f>IF(B1743=F1743,"REGIONAL","NACIONAL")</f>
        <v>NACIONAL</v>
      </c>
      <c r="M1743" s="23" t="s">
        <v>618</v>
      </c>
      <c r="N1743" s="23" t="str" cm="1">
        <f t="array" ref="N1743">IFERROR(IF(M1743="Principal","LES_ACTIVE",LES_INACTIVE),0)</f>
        <v>LES_ACTIVE</v>
      </c>
      <c r="O1743" s="23">
        <f t="shared" si="313"/>
        <v>25</v>
      </c>
      <c r="P1743" s="23" t="str">
        <f t="shared" si="315"/>
        <v>044760088Principal</v>
      </c>
    </row>
    <row r="1744" spans="1:16" ht="14.45" hidden="1">
      <c r="A1744" s="26" t="s">
        <v>668</v>
      </c>
      <c r="B1744" s="23" t="str">
        <f>IFERROR(VLOOKUP(A1744,hoja!$A$2:$E$970,4,FALSE),0)</f>
        <v>COSTA</v>
      </c>
      <c r="C1744" s="23" t="str">
        <f>IFERROR(VLOOKUP(A1744,hoja!$A$2:$E$1370,5,FALSE),0)</f>
        <v>VALLEDUPAR</v>
      </c>
      <c r="D1744" s="23" t="str">
        <f>IFERROR(VLOOKUP(A1744,hoja!A:D,3,FALSE),0)</f>
        <v>0447</v>
      </c>
      <c r="E1744" s="23" t="s">
        <v>617</v>
      </c>
      <c r="F1744" s="23" t="str">
        <f>IFERROR(VLOOKUP(E1744,hoja!$A$2:$E$970,4,FALSE),0)</f>
        <v>ANTIOQUIA</v>
      </c>
      <c r="G1744" s="23" t="str">
        <f>IFERROR(VLOOKUP(E1744,hoja!$A$2:$E$970,5,FALSE),0)</f>
        <v>MEDELLÍN</v>
      </c>
      <c r="H1744" s="103">
        <f>IFERROR(VLOOKUP(E1744,hoja!A:C,3,FALSE),0)</f>
        <v>50443</v>
      </c>
      <c r="I1744" s="24" t="str">
        <f t="shared" si="314"/>
        <v>044750443</v>
      </c>
      <c r="K1744" s="23">
        <v>721</v>
      </c>
      <c r="L1744" s="23" t="str">
        <f t="shared" ref="L1744:L1746" si="320">IF(B1744=F1744,"REGIONAL","NACIONAL")</f>
        <v>NACIONAL</v>
      </c>
      <c r="M1744" s="23" t="s">
        <v>618</v>
      </c>
      <c r="N1744" s="23" t="str" cm="1">
        <f t="array" ref="N1744">IFERROR(IF(M1744="Principal","LES_ACTIVE",LES_INACTIVE),0)</f>
        <v>LES_ACTIVE</v>
      </c>
      <c r="O1744" s="23">
        <f t="shared" si="313"/>
        <v>12</v>
      </c>
      <c r="P1744" s="23" t="str">
        <f t="shared" si="315"/>
        <v>044750443Principal</v>
      </c>
    </row>
    <row r="1745" spans="1:16" ht="14.45" hidden="1">
      <c r="A1745" s="26" t="s">
        <v>668</v>
      </c>
      <c r="B1745" s="23" t="str">
        <f>IFERROR(VLOOKUP(A1745,hoja!$A$2:$E$970,4,FALSE),0)</f>
        <v>COSTA</v>
      </c>
      <c r="C1745" s="23" t="str">
        <f>IFERROR(VLOOKUP(A1745,hoja!$A$2:$E$1370,5,FALSE),0)</f>
        <v>VALLEDUPAR</v>
      </c>
      <c r="D1745" s="23" t="str">
        <f>IFERROR(VLOOKUP(A1745,hoja!A:D,3,FALSE),0)</f>
        <v>0447</v>
      </c>
      <c r="E1745" s="23" t="s">
        <v>778</v>
      </c>
      <c r="F1745" s="23" t="str">
        <f>IFERROR(VLOOKUP(E1745,hoja!$A$2:$E$970,4,FALSE),0)</f>
        <v>CENTRO</v>
      </c>
      <c r="G1745" s="23" t="str">
        <f>IFERROR(VLOOKUP(E1745,hoja!$A$2:$E$970,5,FALSE),0)</f>
        <v>ZIPAQUIRÁ</v>
      </c>
      <c r="H1745" s="103" t="str">
        <f>IFERROR(VLOOKUP(E1745,hoja!A:C,3,FALSE),0)</f>
        <v>50686</v>
      </c>
      <c r="I1745" s="24" t="str">
        <f t="shared" si="314"/>
        <v>044750686</v>
      </c>
      <c r="K1745" s="23">
        <v>797</v>
      </c>
      <c r="L1745" s="23" t="str">
        <f t="shared" si="320"/>
        <v>NACIONAL</v>
      </c>
      <c r="M1745" s="23" t="s">
        <v>618</v>
      </c>
      <c r="N1745" s="23" t="str" cm="1">
        <f t="array" ref="N1745">IFERROR(IF(M1745="Principal","LES_ACTIVE",LES_INACTIVE),0)</f>
        <v>LES_ACTIVE</v>
      </c>
      <c r="O1745" s="23">
        <f t="shared" si="313"/>
        <v>12</v>
      </c>
      <c r="P1745" s="23" t="str">
        <f t="shared" si="315"/>
        <v>044750686Principal</v>
      </c>
    </row>
    <row r="1746" spans="1:16" ht="14.45" hidden="1">
      <c r="A1746" s="26" t="s">
        <v>668</v>
      </c>
      <c r="B1746" s="23" t="str">
        <f>IFERROR(VLOOKUP(A1746,hoja!$A$2:$E$970,4,FALSE),0)</f>
        <v>COSTA</v>
      </c>
      <c r="C1746" s="23" t="str">
        <f>IFERROR(VLOOKUP(A1746,hoja!$A$2:$E$1370,5,FALSE),0)</f>
        <v>VALLEDUPAR</v>
      </c>
      <c r="D1746" s="23" t="str">
        <f>IFERROR(VLOOKUP(A1746,hoja!A:D,3,FALSE),0)</f>
        <v>0447</v>
      </c>
      <c r="E1746" s="23" t="s">
        <v>641</v>
      </c>
      <c r="F1746" s="23" t="str">
        <f>IFERROR(VLOOKUP(E1746,hoja!$A$2:$E$970,4,FALSE),0)</f>
        <v>ANTIOQUIA</v>
      </c>
      <c r="G1746" s="23" t="str">
        <f>IFERROR(VLOOKUP(E1746,hoja!$A$2:$E$970,5,FALSE),0)</f>
        <v>MEDELLÍN</v>
      </c>
      <c r="H1746" s="103" t="str">
        <f>IFERROR(VLOOKUP(E1746,hoja!A:C,3,FALSE),0)</f>
        <v>0079</v>
      </c>
      <c r="I1746" s="24" t="str">
        <f t="shared" si="314"/>
        <v>04470079</v>
      </c>
      <c r="K1746" s="23">
        <v>723</v>
      </c>
      <c r="L1746" s="23" t="str">
        <f t="shared" si="320"/>
        <v>NACIONAL</v>
      </c>
      <c r="M1746" s="23" t="s">
        <v>618</v>
      </c>
      <c r="N1746" s="23" t="str" cm="1">
        <f t="array" ref="N1746">IFERROR(IF(M1746="Principal","LES_ACTIVE",LES_INACTIVE),0)</f>
        <v>LES_ACTIVE</v>
      </c>
      <c r="O1746" s="23">
        <f t="shared" si="313"/>
        <v>12</v>
      </c>
      <c r="P1746" s="23" t="str">
        <f t="shared" si="315"/>
        <v>04470079Principal</v>
      </c>
    </row>
    <row r="1747" spans="1:16" ht="14.45" hidden="1">
      <c r="A1747" s="26" t="s">
        <v>668</v>
      </c>
      <c r="B1747" s="23" t="str">
        <f>IFERROR(VLOOKUP(A1747,hoja!$A$2:$E$970,4,FALSE),0)</f>
        <v>COSTA</v>
      </c>
      <c r="C1747" s="23" t="str">
        <f>IFERROR(VLOOKUP(A1747,hoja!$A$2:$E$1370,5,FALSE),0)</f>
        <v>VALLEDUPAR</v>
      </c>
      <c r="D1747" s="23" t="str">
        <f>IFERROR(VLOOKUP(A1747,hoja!A:D,3,FALSE),0)</f>
        <v>0447</v>
      </c>
      <c r="E1747" s="23" t="s">
        <v>642</v>
      </c>
      <c r="F1747" s="23" t="str">
        <f>IFERROR(VLOOKUP(E1747,hoja!$A$2:$E$970,4,FALSE),0)</f>
        <v>COSTA</v>
      </c>
      <c r="G1747" s="23" t="str">
        <f>IFERROR(VLOOKUP(E1747,hoja!$A$2:$E$970,5,FALSE),0)</f>
        <v>BARRANQUILLA</v>
      </c>
      <c r="H1747" s="103" t="str">
        <f>IFERROR(VLOOKUP(E1747,hoja!A:C,3,FALSE),0)</f>
        <v>0111</v>
      </c>
      <c r="I1747" s="24" t="str">
        <f t="shared" si="314"/>
        <v>04470111</v>
      </c>
      <c r="J1747" s="23">
        <v>7.7166666666744277</v>
      </c>
      <c r="K1747" s="23">
        <v>306</v>
      </c>
      <c r="L1747" s="23" t="str">
        <f t="shared" si="318"/>
        <v>REGIONAL</v>
      </c>
      <c r="M1747" s="23" t="s">
        <v>618</v>
      </c>
      <c r="N1747" s="23" t="str" cm="1">
        <f t="array" ref="N1747">IFERROR(IF(M1747="Principal","LES_ACTIVE",LES_INACTIVE),0)</f>
        <v>LES_ACTIVE</v>
      </c>
      <c r="O1747" s="23">
        <f t="shared" si="313"/>
        <v>16</v>
      </c>
      <c r="P1747" s="23" t="str">
        <f t="shared" si="315"/>
        <v>04470111Principal</v>
      </c>
    </row>
    <row r="1748" spans="1:16" hidden="1">
      <c r="A1748" s="26" t="s">
        <v>668</v>
      </c>
      <c r="B1748" s="23" t="str">
        <f>IFERROR(VLOOKUP(A1748,hoja!$A$2:$E$970,4,FALSE),0)</f>
        <v>COSTA</v>
      </c>
      <c r="C1748" s="23" t="str">
        <f>IFERROR(VLOOKUP(A1748,hoja!$A$2:$E$1370,5,FALSE),0)</f>
        <v>VALLEDUPAR</v>
      </c>
      <c r="D1748" s="23" t="str">
        <f>IFERROR(VLOOKUP(A1748,hoja!A:D,3,FALSE),0)</f>
        <v>0447</v>
      </c>
      <c r="E1748" s="47" t="s">
        <v>675</v>
      </c>
      <c r="F1748" s="23" t="str">
        <f>IFERROR(VLOOKUP(E1748,hoja!$A$2:$E$970,4,FALSE),0)</f>
        <v>COSTA</v>
      </c>
      <c r="G1748" s="23" t="str">
        <f>IFERROR(VLOOKUP(E1748,hoja!$A$2:$E$970,5,FALSE),0)</f>
        <v>CARTAGENA</v>
      </c>
      <c r="H1748" s="103">
        <f>IFERROR(VLOOKUP(E1748,hoja!A:C,3,FALSE),0)</f>
        <v>3002</v>
      </c>
      <c r="I1748" s="24" t="str">
        <f t="shared" si="314"/>
        <v>04473002</v>
      </c>
      <c r="K1748" s="23">
        <v>383.47699999999998</v>
      </c>
      <c r="L1748" s="23" t="str">
        <f>IF(B1748=F1748,"REGIONAL","NACIONAL")</f>
        <v>REGIONAL</v>
      </c>
      <c r="M1748" s="23" t="s">
        <v>618</v>
      </c>
      <c r="N1748" s="23" t="str" cm="1">
        <f t="array" ref="N1748">IFERROR(IF(M1748="Principal","LES_ACTIVE",LES_INACTIVE),0)</f>
        <v>LES_ACTIVE</v>
      </c>
      <c r="O1748" s="23">
        <f t="shared" si="313"/>
        <v>16</v>
      </c>
      <c r="P1748" s="23" t="str">
        <f t="shared" si="315"/>
        <v>04473002Principal</v>
      </c>
    </row>
    <row r="1749" spans="1:16" ht="14.45" hidden="1">
      <c r="A1749" s="26" t="s">
        <v>668</v>
      </c>
      <c r="B1749" s="23" t="str">
        <f>IFERROR(VLOOKUP(A1749,hoja!$A$2:$E$970,4,FALSE),0)</f>
        <v>COSTA</v>
      </c>
      <c r="C1749" s="23" t="str">
        <f>IFERROR(VLOOKUP(A1749,hoja!$A$2:$E$1370,5,FALSE),0)</f>
        <v>VALLEDUPAR</v>
      </c>
      <c r="D1749" s="23" t="str">
        <f>IFERROR(VLOOKUP(A1749,hoja!A:D,3,FALSE),0)</f>
        <v>0447</v>
      </c>
      <c r="E1749" s="23" t="s">
        <v>554</v>
      </c>
      <c r="F1749" s="23" t="str">
        <f>IFERROR(VLOOKUP(E1749,hoja!$A$2:$E$970,4,FALSE),0)</f>
        <v>COSTA</v>
      </c>
      <c r="G1749" s="23" t="str">
        <f>IFERROR(VLOOKUP(E1749,hoja!$A$2:$E$970,5,FALSE),0)</f>
        <v>VALLEDUPAR</v>
      </c>
      <c r="H1749" s="103" t="str">
        <f>IFERROR(VLOOKUP(E1749,hoja!A:C,3,FALSE),0)</f>
        <v>60030</v>
      </c>
      <c r="I1749" s="24" t="str">
        <f t="shared" si="314"/>
        <v>044760030</v>
      </c>
      <c r="K1749" s="23">
        <v>15</v>
      </c>
      <c r="L1749" s="23" t="str">
        <f t="shared" si="318"/>
        <v>REGIONAL</v>
      </c>
      <c r="M1749" s="23" t="s">
        <v>618</v>
      </c>
      <c r="N1749" s="23" t="str" cm="1">
        <f t="array" ref="N1749">IFERROR(IF(M1749="Principal","LES_ACTIVE",LES_INACTIVE),0)</f>
        <v>LES_ACTIVE</v>
      </c>
      <c r="O1749" s="23">
        <f t="shared" si="313"/>
        <v>25</v>
      </c>
      <c r="P1749" s="23" t="str">
        <f t="shared" si="315"/>
        <v>044760030Principal</v>
      </c>
    </row>
    <row r="1750" spans="1:16" ht="14.45" hidden="1">
      <c r="A1750" s="26" t="s">
        <v>681</v>
      </c>
      <c r="B1750" s="23" t="str">
        <f>IFERROR(VLOOKUP(A1750,hoja!$A$2:$E$970,4,FALSE),0)</f>
        <v>CENTRO</v>
      </c>
      <c r="C1750" s="23" t="str">
        <f>IFERROR(VLOOKUP(A1750,hoja!$A$2:$E$1370,5,FALSE),0)</f>
        <v>VILLAVICENCIO</v>
      </c>
      <c r="D1750" s="23" t="str">
        <f>IFERROR(VLOOKUP(A1750,hoja!A:D,3,FALSE),0)</f>
        <v>0393</v>
      </c>
      <c r="E1750" s="23" t="s">
        <v>691</v>
      </c>
      <c r="F1750" s="23" t="str">
        <f>IFERROR(VLOOKUP(E1750,hoja!$A$2:$E$970,4,FALSE),0)</f>
        <v>COSTA</v>
      </c>
      <c r="G1750" s="23" t="str">
        <f>IFERROR(VLOOKUP(E1750,hoja!$A$2:$E$970,5,FALSE),0)</f>
        <v>ARACATACA</v>
      </c>
      <c r="H1750" s="103" t="str">
        <f>IFERROR(VLOOKUP(E1750,hoja!A:C,3,FALSE),0)</f>
        <v>0119</v>
      </c>
      <c r="I1750" s="24" t="str">
        <f t="shared" si="314"/>
        <v>03930119</v>
      </c>
      <c r="K1750" s="23">
        <v>991</v>
      </c>
      <c r="L1750" s="23" t="str">
        <f>IF(B1750=F1750,"REGIONAL","NACIONAL")</f>
        <v>NACIONAL</v>
      </c>
      <c r="M1750" s="23" t="s">
        <v>618</v>
      </c>
      <c r="N1750" s="23" t="str" cm="1">
        <f t="array" ref="N1750">IFERROR(IF(M1750="Principal","LES_ACTIVE",LES_INACTIVE),0)</f>
        <v>LES_ACTIVE</v>
      </c>
      <c r="O1750" s="23">
        <f t="shared" si="313"/>
        <v>8</v>
      </c>
      <c r="P1750" s="23" t="str">
        <f t="shared" si="315"/>
        <v>03930119Principal</v>
      </c>
    </row>
    <row r="1751" spans="1:16" ht="14.45" hidden="1">
      <c r="A1751" s="26" t="s">
        <v>681</v>
      </c>
      <c r="B1751" s="23" t="str">
        <f>IFERROR(VLOOKUP(A1751,hoja!$A$2:$E$970,4,FALSE),0)</f>
        <v>CENTRO</v>
      </c>
      <c r="C1751" s="23" t="str">
        <f>IFERROR(VLOOKUP(A1751,hoja!$A$2:$E$1370,5,FALSE),0)</f>
        <v>VILLAVICENCIO</v>
      </c>
      <c r="D1751" s="23" t="str">
        <f>IFERROR(VLOOKUP(A1751,hoja!A:D,3,FALSE),0)</f>
        <v>0393</v>
      </c>
      <c r="E1751" s="23" t="s">
        <v>683</v>
      </c>
      <c r="F1751" s="23" t="str">
        <f>IFERROR(VLOOKUP(E1751,hoja!$A$2:$E$970,4,FALSE),0)</f>
        <v>OCCIDENTE</v>
      </c>
      <c r="G1751" s="23" t="str">
        <f>IFERROR(VLOOKUP(E1751,hoja!$A$2:$E$970,5,FALSE),0)</f>
        <v>BUGA</v>
      </c>
      <c r="H1751" s="103" t="str">
        <f>IFERROR(VLOOKUP(E1751,hoja!A:C,3,FALSE),0)</f>
        <v>0411</v>
      </c>
      <c r="I1751" s="24" t="str">
        <f t="shared" si="314"/>
        <v>03930411</v>
      </c>
      <c r="J1751" s="23">
        <v>35.316666666709352</v>
      </c>
      <c r="K1751" s="23">
        <v>546.90899999999999</v>
      </c>
      <c r="L1751" s="23" t="str">
        <f>IF(B1751=F1751,"REGIONAL","NACIONAL")</f>
        <v>NACIONAL</v>
      </c>
      <c r="M1751" s="23" t="s">
        <v>618</v>
      </c>
      <c r="N1751" s="23" t="str" cm="1">
        <f t="array" ref="N1751">IFERROR(IF(M1751="Principal","LES_ACTIVE",LES_INACTIVE),0)</f>
        <v>LES_ACTIVE</v>
      </c>
      <c r="O1751" s="23">
        <f t="shared" si="313"/>
        <v>12</v>
      </c>
      <c r="P1751" s="23" t="str">
        <f t="shared" si="315"/>
        <v>03930411Principal</v>
      </c>
    </row>
    <row r="1752" spans="1:16" ht="14.45" hidden="1">
      <c r="A1752" s="26" t="s">
        <v>681</v>
      </c>
      <c r="B1752" s="23" t="str">
        <f>IFERROR(VLOOKUP(A1752,hoja!$A$2:$E$970,4,FALSE),0)</f>
        <v>CENTRO</v>
      </c>
      <c r="C1752" s="23" t="str">
        <f>IFERROR(VLOOKUP(A1752,hoja!$A$2:$E$1370,5,FALSE),0)</f>
        <v>VILLAVICENCIO</v>
      </c>
      <c r="D1752" s="23" t="str">
        <f>IFERROR(VLOOKUP(A1752,hoja!A:D,3,FALSE),0)</f>
        <v>0393</v>
      </c>
      <c r="E1752" s="23" t="s">
        <v>660</v>
      </c>
      <c r="F1752" s="23" t="str">
        <f>IFERROR(VLOOKUP(E1752,hoja!$A$2:$E$970,4,FALSE),0)</f>
        <v>CENTRO</v>
      </c>
      <c r="G1752" s="23" t="str">
        <f>IFERROR(VLOOKUP(E1752,hoja!$A$2:$E$970,5,FALSE),0)</f>
        <v>BOGOTÁ</v>
      </c>
      <c r="H1752" s="103" t="str">
        <f>IFERROR(VLOOKUP(E1752,hoja!A:C,3,FALSE),0)</f>
        <v>0035</v>
      </c>
      <c r="I1752" s="24" t="str">
        <f t="shared" si="314"/>
        <v>03930035</v>
      </c>
      <c r="J1752" s="23">
        <v>5.6833333333488554</v>
      </c>
      <c r="K1752" s="23">
        <v>132.28</v>
      </c>
      <c r="L1752" s="23" t="str">
        <f t="shared" si="318"/>
        <v>REGIONAL</v>
      </c>
      <c r="M1752" s="23" t="s">
        <v>618</v>
      </c>
      <c r="N1752" s="23" t="str" cm="1">
        <f t="array" ref="N1752">IFERROR(IF(M1752="Principal","LES_ACTIVE",LES_INACTIVE),0)</f>
        <v>LES_ACTIVE</v>
      </c>
      <c r="O1752" s="23">
        <f t="shared" si="313"/>
        <v>25</v>
      </c>
      <c r="P1752" s="23" t="str">
        <f t="shared" si="315"/>
        <v>03930035Principal</v>
      </c>
    </row>
    <row r="1753" spans="1:16" ht="14.45" hidden="1">
      <c r="A1753" s="26" t="s">
        <v>681</v>
      </c>
      <c r="B1753" s="23" t="str">
        <f>IFERROR(VLOOKUP(A1753,hoja!$A$2:$E$970,4,FALSE),0)</f>
        <v>CENTRO</v>
      </c>
      <c r="C1753" s="23" t="str">
        <f>IFERROR(VLOOKUP(A1753,hoja!$A$2:$E$1370,5,FALSE),0)</f>
        <v>VILLAVICENCIO</v>
      </c>
      <c r="D1753" s="23" t="str">
        <f>IFERROR(VLOOKUP(A1753,hoja!A:D,3,FALSE),0)</f>
        <v>0393</v>
      </c>
      <c r="E1753" s="23" t="s">
        <v>695</v>
      </c>
      <c r="F1753" s="23" t="str">
        <f>IFERROR(VLOOKUP(E1753,hoja!$A$2:$E$970,4,FALSE),0)</f>
        <v>CENTRO</v>
      </c>
      <c r="G1753" s="23" t="str">
        <f>IFERROR(VLOOKUP(E1753,hoja!$A$2:$E$970,5,FALSE),0)</f>
        <v>CAQUEZA</v>
      </c>
      <c r="H1753" s="103" t="str">
        <f>IFERROR(VLOOKUP(E1753,hoja!A:C,3,FALSE),0)</f>
        <v>0012</v>
      </c>
      <c r="I1753" s="24" t="str">
        <f t="shared" si="314"/>
        <v>03930012</v>
      </c>
      <c r="K1753" s="23">
        <v>65.7</v>
      </c>
      <c r="L1753" s="23" t="str">
        <f t="shared" si="318"/>
        <v>REGIONAL</v>
      </c>
      <c r="M1753" s="23" t="s">
        <v>618</v>
      </c>
      <c r="N1753" s="23" t="str" cm="1">
        <f t="array" ref="N1753">IFERROR(IF(M1753="Principal","LES_ACTIVE",LES_INACTIVE),0)</f>
        <v>LES_ACTIVE</v>
      </c>
      <c r="O1753" s="23">
        <f t="shared" si="313"/>
        <v>25</v>
      </c>
      <c r="P1753" s="23" t="str">
        <f t="shared" si="315"/>
        <v>03930012Principal</v>
      </c>
    </row>
    <row r="1754" spans="1:16" ht="14.45" hidden="1">
      <c r="A1754" s="26" t="s">
        <v>681</v>
      </c>
      <c r="B1754" s="23" t="str">
        <f>IFERROR(VLOOKUP(A1754,hoja!$A$2:$E$970,4,FALSE),0)</f>
        <v>CENTRO</v>
      </c>
      <c r="C1754" s="23" t="str">
        <f>IFERROR(VLOOKUP(A1754,hoja!$A$2:$E$1370,5,FALSE),0)</f>
        <v>VILLAVICENCIO</v>
      </c>
      <c r="D1754" s="23" t="str">
        <f>IFERROR(VLOOKUP(A1754,hoja!A:D,3,FALSE),0)</f>
        <v>0393</v>
      </c>
      <c r="E1754" s="23" t="s">
        <v>705</v>
      </c>
      <c r="F1754" s="23" t="str">
        <f>IFERROR(VLOOKUP(E1754,hoja!$A$2:$E$970,4,FALSE),0)</f>
        <v>CENTRO</v>
      </c>
      <c r="G1754" s="23" t="str">
        <f>IFERROR(VLOOKUP(E1754,hoja!$A$2:$E$970,5,FALSE),0)</f>
        <v>GRANADA</v>
      </c>
      <c r="H1754" s="103" t="str">
        <f>IFERROR(VLOOKUP(E1754,hoja!A:C,3,FALSE),0)</f>
        <v>0394</v>
      </c>
      <c r="I1754" s="24" t="str">
        <f t="shared" si="314"/>
        <v>03930394</v>
      </c>
      <c r="J1754" s="23">
        <v>2.8250000000407454</v>
      </c>
      <c r="K1754" s="23">
        <v>86.473500000000001</v>
      </c>
      <c r="L1754" s="23" t="str">
        <f t="shared" ref="L1754:L1809" si="321">IF(B1754=F1754,"REGIONAL","NACIONAL")</f>
        <v>REGIONAL</v>
      </c>
      <c r="M1754" s="23" t="s">
        <v>618</v>
      </c>
      <c r="N1754" s="23" t="str" cm="1">
        <f t="array" ref="N1754">IFERROR(IF(M1754="Principal","LES_ACTIVE",LES_INACTIVE),0)</f>
        <v>LES_ACTIVE</v>
      </c>
      <c r="O1754" s="23">
        <f t="shared" si="313"/>
        <v>25</v>
      </c>
      <c r="P1754" s="23" t="str">
        <f t="shared" si="315"/>
        <v>03930394Principal</v>
      </c>
    </row>
    <row r="1755" spans="1:16" ht="14.45" hidden="1">
      <c r="A1755" s="26" t="s">
        <v>681</v>
      </c>
      <c r="B1755" s="23" t="str">
        <f>IFERROR(VLOOKUP(A1755,hoja!$A$2:$E$970,4,FALSE),0)</f>
        <v>CENTRO</v>
      </c>
      <c r="C1755" s="23" t="str">
        <f>IFERROR(VLOOKUP(A1755,hoja!$A$2:$E$1370,5,FALSE),0)</f>
        <v>VILLAVICENCIO</v>
      </c>
      <c r="D1755" s="23" t="str">
        <f>IFERROR(VLOOKUP(A1755,hoja!A:D,3,FALSE),0)</f>
        <v>0393</v>
      </c>
      <c r="E1755" s="23" t="s">
        <v>655</v>
      </c>
      <c r="F1755" s="23" t="str">
        <f>IFERROR(VLOOKUP(E1755,hoja!$A$2:$E$970,4,FALSE),0)</f>
        <v>ANTIOQUIA</v>
      </c>
      <c r="G1755" s="23" t="str">
        <f>IFERROR(VLOOKUP(E1755,hoja!$A$2:$E$970,5,FALSE),0)</f>
        <v>MEDELLÍN</v>
      </c>
      <c r="H1755" s="103" t="str">
        <f>IFERROR(VLOOKUP(E1755,hoja!A:C,3,FALSE),0)</f>
        <v>0292</v>
      </c>
      <c r="I1755" s="24" t="str">
        <f t="shared" si="314"/>
        <v>03930292</v>
      </c>
      <c r="K1755" s="23">
        <v>540</v>
      </c>
      <c r="L1755" s="23" t="str">
        <f>IF(B1755=F1755,"REGIONAL","NACIONAL")</f>
        <v>NACIONAL</v>
      </c>
      <c r="M1755" s="23" t="s">
        <v>618</v>
      </c>
      <c r="N1755" s="23" t="str" cm="1">
        <f t="array" ref="N1755">IFERROR(IF(M1755="Principal","LES_ACTIVE",LES_INACTIVE),0)</f>
        <v>LES_ACTIVE</v>
      </c>
      <c r="O1755" s="23">
        <f t="shared" si="313"/>
        <v>12</v>
      </c>
      <c r="P1755" s="23" t="str">
        <f t="shared" si="315"/>
        <v>03930292Principal</v>
      </c>
    </row>
    <row r="1756" spans="1:16" ht="14.45" hidden="1">
      <c r="A1756" s="26" t="s">
        <v>681</v>
      </c>
      <c r="B1756" s="23" t="str">
        <f>IFERROR(VLOOKUP(A1756,hoja!$A$2:$E$970,4,FALSE),0)</f>
        <v>CENTRO</v>
      </c>
      <c r="C1756" s="23" t="str">
        <f>IFERROR(VLOOKUP(A1756,hoja!$A$2:$E$1370,5,FALSE),0)</f>
        <v>VILLAVICENCIO</v>
      </c>
      <c r="D1756" s="23" t="str">
        <f>IFERROR(VLOOKUP(A1756,hoja!A:D,3,FALSE),0)</f>
        <v>0393</v>
      </c>
      <c r="E1756" s="23" t="s">
        <v>709</v>
      </c>
      <c r="F1756" s="23" t="str">
        <f>IFERROR(VLOOKUP(E1756,hoja!$A$2:$E$970,4,FALSE),0)</f>
        <v>CENTRO</v>
      </c>
      <c r="G1756" s="23" t="str">
        <f>IFERROR(VLOOKUP(E1756,hoja!$A$2:$E$970,5,FALSE),0)</f>
        <v>LA DORADA</v>
      </c>
      <c r="H1756" s="103" t="str">
        <f>IFERROR(VLOOKUP(E1756,hoja!A:C,3,FALSE),0)</f>
        <v>0391</v>
      </c>
      <c r="I1756" s="24" t="str">
        <f t="shared" si="314"/>
        <v>03930391</v>
      </c>
      <c r="J1756" s="23">
        <v>21.999999999941792</v>
      </c>
      <c r="K1756" s="23">
        <v>303.517</v>
      </c>
      <c r="L1756" s="23" t="str">
        <f t="shared" si="321"/>
        <v>REGIONAL</v>
      </c>
      <c r="M1756" s="23" t="s">
        <v>618</v>
      </c>
      <c r="N1756" s="23" t="str" cm="1">
        <f t="array" ref="N1756">IFERROR(IF(M1756="Principal","LES_ACTIVE",LES_INACTIVE),0)</f>
        <v>LES_ACTIVE</v>
      </c>
      <c r="O1756" s="23">
        <f t="shared" si="313"/>
        <v>16</v>
      </c>
      <c r="P1756" s="23" t="str">
        <f t="shared" si="315"/>
        <v>03930391Principal</v>
      </c>
    </row>
    <row r="1757" spans="1:16" ht="14.45" hidden="1">
      <c r="A1757" s="26" t="s">
        <v>681</v>
      </c>
      <c r="B1757" s="23" t="str">
        <f>IFERROR(VLOOKUP(A1757,hoja!$A$2:$E$970,4,FALSE),0)</f>
        <v>CENTRO</v>
      </c>
      <c r="C1757" s="23" t="str">
        <f>IFERROR(VLOOKUP(A1757,hoja!$A$2:$E$1370,5,FALSE),0)</f>
        <v>VILLAVICENCIO</v>
      </c>
      <c r="D1757" s="23" t="str">
        <f>IFERROR(VLOOKUP(A1757,hoja!A:D,3,FALSE),0)</f>
        <v>0393</v>
      </c>
      <c r="E1757" s="23" t="s">
        <v>663</v>
      </c>
      <c r="F1757" s="23" t="str">
        <f>IFERROR(VLOOKUP(E1757,hoja!$A$2:$E$970,4,FALSE),0)</f>
        <v>CENTRO</v>
      </c>
      <c r="G1757" s="23" t="str">
        <f>IFERROR(VLOOKUP(E1757,hoja!$A$2:$E$970,5,FALSE),0)</f>
        <v>MADRID</v>
      </c>
      <c r="H1757" s="103" t="str">
        <f>IFERROR(VLOOKUP(E1757,hoja!A:C,3,FALSE),0)</f>
        <v>0022</v>
      </c>
      <c r="I1757" s="24" t="str">
        <f t="shared" si="314"/>
        <v>03930022</v>
      </c>
      <c r="J1757" s="23">
        <v>5.8666666667559184</v>
      </c>
      <c r="K1757" s="23">
        <v>134.815</v>
      </c>
      <c r="L1757" s="23" t="str">
        <f t="shared" si="321"/>
        <v>REGIONAL</v>
      </c>
      <c r="M1757" s="23" t="s">
        <v>618</v>
      </c>
      <c r="N1757" s="23" t="str" cm="1">
        <f t="array" ref="N1757">IFERROR(IF(M1757="Principal","LES_ACTIVE",LES_INACTIVE),0)</f>
        <v>LES_ACTIVE</v>
      </c>
      <c r="O1757" s="23">
        <f t="shared" si="313"/>
        <v>25</v>
      </c>
      <c r="P1757" s="23" t="str">
        <f t="shared" si="315"/>
        <v>03930022Principal</v>
      </c>
    </row>
    <row r="1758" spans="1:16" ht="14.45" hidden="1">
      <c r="A1758" s="26" t="s">
        <v>681</v>
      </c>
      <c r="B1758" s="23" t="str">
        <f>IFERROR(VLOOKUP(A1758,hoja!$A$2:$E$970,4,FALSE),0)</f>
        <v>CENTRO</v>
      </c>
      <c r="C1758" s="23" t="str">
        <f>IFERROR(VLOOKUP(A1758,hoja!$A$2:$E$1370,5,FALSE),0)</f>
        <v>VILLAVICENCIO</v>
      </c>
      <c r="D1758" s="23" t="str">
        <f>IFERROR(VLOOKUP(A1758,hoja!A:D,3,FALSE),0)</f>
        <v>0393</v>
      </c>
      <c r="E1758" s="23" t="s">
        <v>729</v>
      </c>
      <c r="F1758" s="23" t="str">
        <f>IFERROR(VLOOKUP(E1758,hoja!$A$2:$E$970,4,FALSE),0)</f>
        <v>SANTANDER</v>
      </c>
      <c r="G1758" s="23" t="str">
        <f>IFERROR(VLOOKUP(E1758,hoja!$A$2:$E$970,5,FALSE),0)</f>
        <v>YOPAL</v>
      </c>
      <c r="H1758" s="103" t="str">
        <f>IFERROR(VLOOKUP(E1758,hoja!A:C,3,FALSE),0)</f>
        <v>0442</v>
      </c>
      <c r="I1758" s="24" t="str">
        <f t="shared" si="314"/>
        <v>03930442</v>
      </c>
      <c r="J1758" s="23">
        <v>9.1333333334187046</v>
      </c>
      <c r="K1758" s="23">
        <v>268.286</v>
      </c>
      <c r="L1758" s="23" t="str">
        <f>IF(B1758=F1758,"REGIONAL","NACIONAL")</f>
        <v>NACIONAL</v>
      </c>
      <c r="M1758" s="23" t="s">
        <v>618</v>
      </c>
      <c r="N1758" s="23" t="str" cm="1">
        <f t="array" ref="N1758">IFERROR(IF(M1758="Principal","LES_ACTIVE",LES_INACTIVE),0)</f>
        <v>LES_ACTIVE</v>
      </c>
      <c r="O1758" s="23">
        <f t="shared" si="313"/>
        <v>16</v>
      </c>
      <c r="P1758" s="23" t="str">
        <f t="shared" si="315"/>
        <v>03930442Principal</v>
      </c>
    </row>
    <row r="1759" spans="1:16" ht="14.45" hidden="1">
      <c r="A1759" s="26" t="s">
        <v>681</v>
      </c>
      <c r="B1759" s="23" t="str">
        <f>IFERROR(VLOOKUP(A1759,hoja!$A$2:$E$970,4,FALSE),0)</f>
        <v>CENTRO</v>
      </c>
      <c r="C1759" s="23" t="str">
        <f>IFERROR(VLOOKUP(A1759,hoja!$A$2:$E$1370,5,FALSE),0)</f>
        <v>VILLAVICENCIO</v>
      </c>
      <c r="D1759" s="23" t="str">
        <f>IFERROR(VLOOKUP(A1759,hoja!A:D,3,FALSE),0)</f>
        <v>0393</v>
      </c>
      <c r="E1759" s="23" t="s">
        <v>629</v>
      </c>
      <c r="F1759" s="23" t="str">
        <f>IFERROR(VLOOKUP(E1759,hoja!$A$2:$E$970,4,FALSE),0)</f>
        <v>CENTRO</v>
      </c>
      <c r="G1759" s="23" t="str">
        <f>IFERROR(VLOOKUP(E1759,hoja!$A$2:$E$970,5,FALSE),0)</f>
        <v>ZIPAQUIRÁ</v>
      </c>
      <c r="H1759" s="103" t="str">
        <f>IFERROR(VLOOKUP(E1759,hoja!A:C,3,FALSE),0)</f>
        <v>0032</v>
      </c>
      <c r="I1759" s="24" t="str">
        <f t="shared" si="314"/>
        <v>03930032</v>
      </c>
      <c r="J1759" s="23">
        <v>8.4499999999534339</v>
      </c>
      <c r="K1759" s="23">
        <v>175.38</v>
      </c>
      <c r="L1759" s="23" t="str">
        <f t="shared" si="321"/>
        <v>REGIONAL</v>
      </c>
      <c r="M1759" s="23" t="s">
        <v>618</v>
      </c>
      <c r="N1759" s="23" t="str" cm="1">
        <f t="array" ref="N1759">IFERROR(IF(M1759="Principal","LES_ACTIVE",LES_INACTIVE),0)</f>
        <v>LES_ACTIVE</v>
      </c>
      <c r="O1759" s="23">
        <f t="shared" si="313"/>
        <v>25</v>
      </c>
      <c r="P1759" s="23" t="str">
        <f t="shared" si="315"/>
        <v>03930032Principal</v>
      </c>
    </row>
    <row r="1760" spans="1:16" ht="14.45" hidden="1">
      <c r="A1760" s="26" t="s">
        <v>681</v>
      </c>
      <c r="B1760" s="23" t="str">
        <f>IFERROR(VLOOKUP(A1760,hoja!$A$2:$E$970,4,FALSE),0)</f>
        <v>CENTRO</v>
      </c>
      <c r="C1760" s="23" t="str">
        <f>IFERROR(VLOOKUP(A1760,hoja!$A$2:$E$1370,5,FALSE),0)</f>
        <v>VILLAVICENCIO</v>
      </c>
      <c r="D1760" s="23" t="str">
        <f>IFERROR(VLOOKUP(A1760,hoja!A:D,3,FALSE),0)</f>
        <v>0393</v>
      </c>
      <c r="E1760" s="23" t="s">
        <v>630</v>
      </c>
      <c r="F1760" s="23" t="str">
        <f>IFERROR(VLOOKUP(E1760,hoja!$A$2:$E$970,4,FALSE),0)</f>
        <v>CENTRO</v>
      </c>
      <c r="G1760" s="23" t="str">
        <f>IFERROR(VLOOKUP(E1760,hoja!$A$2:$E$970,5,FALSE),0)</f>
        <v>SESQUILÉ</v>
      </c>
      <c r="H1760" s="103" t="str">
        <f>IFERROR(VLOOKUP(E1760,hoja!A:C,3,FALSE),0)</f>
        <v>1501</v>
      </c>
      <c r="I1760" s="24" t="str">
        <f t="shared" si="314"/>
        <v>03931501</v>
      </c>
      <c r="J1760" s="23">
        <v>8.3500000001513399</v>
      </c>
      <c r="K1760" s="23">
        <v>176.24100000000001</v>
      </c>
      <c r="L1760" s="23" t="str">
        <f t="shared" si="321"/>
        <v>REGIONAL</v>
      </c>
      <c r="M1760" s="23" t="s">
        <v>618</v>
      </c>
      <c r="N1760" s="23" t="str" cm="1">
        <f t="array" ref="N1760">IFERROR(IF(M1760="Principal","LES_ACTIVE",LES_INACTIVE),0)</f>
        <v>LES_ACTIVE</v>
      </c>
      <c r="O1760" s="23">
        <f t="shared" si="313"/>
        <v>25</v>
      </c>
      <c r="P1760" s="23" t="str">
        <f t="shared" si="315"/>
        <v>03931501Principal</v>
      </c>
    </row>
    <row r="1761" spans="1:16" ht="14.45" hidden="1">
      <c r="A1761" s="26" t="s">
        <v>681</v>
      </c>
      <c r="B1761" s="23" t="str">
        <f>IFERROR(VLOOKUP(A1761,hoja!$A$2:$E$970,4,FALSE),0)</f>
        <v>CENTRO</v>
      </c>
      <c r="C1761" s="23" t="str">
        <f>IFERROR(VLOOKUP(A1761,hoja!$A$2:$E$1370,5,FALSE),0)</f>
        <v>VILLAVICENCIO</v>
      </c>
      <c r="D1761" s="23" t="str">
        <f>IFERROR(VLOOKUP(A1761,hoja!A:D,3,FALSE),0)</f>
        <v>0393</v>
      </c>
      <c r="E1761" s="23" t="s">
        <v>751</v>
      </c>
      <c r="F1761" s="23" t="str">
        <f>IFERROR(VLOOKUP(E1761,hoja!$A$2:$E$970,4,FALSE),0)</f>
        <v>CENTRO</v>
      </c>
      <c r="G1761" s="23" t="str">
        <f>IFERROR(VLOOKUP(E1761,hoja!$A$2:$E$970,5,FALSE),0)</f>
        <v>BOGOTÁ</v>
      </c>
      <c r="H1761" s="103" t="str">
        <f>IFERROR(VLOOKUP(E1761,hoja!A:C,3,FALSE),0)</f>
        <v>0002A</v>
      </c>
      <c r="I1761" s="24" t="str">
        <f t="shared" si="314"/>
        <v>03930002A</v>
      </c>
      <c r="J1761" s="23">
        <v>4.1558333333814517</v>
      </c>
      <c r="K1761" s="23">
        <v>116.476</v>
      </c>
      <c r="L1761" s="23" t="str">
        <f t="shared" si="321"/>
        <v>REGIONAL</v>
      </c>
      <c r="M1761" s="23" t="s">
        <v>618</v>
      </c>
      <c r="N1761" s="23" t="str" cm="1">
        <f t="array" ref="N1761">IFERROR(IF(M1761="Principal","LES_ACTIVE",LES_INACTIVE),0)</f>
        <v>LES_ACTIVE</v>
      </c>
      <c r="O1761" s="23">
        <f t="shared" si="313"/>
        <v>25</v>
      </c>
      <c r="P1761" s="23" t="str">
        <f t="shared" si="315"/>
        <v>03930002APrincipal</v>
      </c>
    </row>
    <row r="1762" spans="1:16" ht="14.45" hidden="1">
      <c r="A1762" s="26" t="s">
        <v>681</v>
      </c>
      <c r="B1762" s="23" t="str">
        <f>IFERROR(VLOOKUP(A1762,hoja!$A$2:$E$970,4,FALSE),0)</f>
        <v>CENTRO</v>
      </c>
      <c r="C1762" s="23" t="str">
        <f>IFERROR(VLOOKUP(A1762,hoja!$A$2:$E$1370,5,FALSE),0)</f>
        <v>VILLAVICENCIO</v>
      </c>
      <c r="D1762" s="23" t="str">
        <f>IFERROR(VLOOKUP(A1762,hoja!A:D,3,FALSE),0)</f>
        <v>0393</v>
      </c>
      <c r="E1762" s="23" t="s">
        <v>633</v>
      </c>
      <c r="F1762" s="23" t="str">
        <f>IFERROR(VLOOKUP(E1762,hoja!$A$2:$E$970,4,FALSE),0)</f>
        <v>CENTRO</v>
      </c>
      <c r="G1762" s="23" t="str">
        <f>IFERROR(VLOOKUP(E1762,hoja!$A$2:$E$970,5,FALSE),0)</f>
        <v>BOGOTÁ</v>
      </c>
      <c r="H1762" s="103" t="str">
        <f>IFERROR(VLOOKUP(E1762,hoja!A:C,3,FALSE),0)</f>
        <v>0002</v>
      </c>
      <c r="I1762" s="24" t="str">
        <f t="shared" si="314"/>
        <v>03930002</v>
      </c>
      <c r="J1762" s="23">
        <v>4.5166666665463708</v>
      </c>
      <c r="K1762" s="23">
        <v>115.705</v>
      </c>
      <c r="L1762" s="23" t="str">
        <f t="shared" si="321"/>
        <v>REGIONAL</v>
      </c>
      <c r="M1762" s="23" t="s">
        <v>618</v>
      </c>
      <c r="N1762" s="23" t="str" cm="1">
        <f t="array" ref="N1762">IFERROR(IF(M1762="Principal","LES_ACTIVE",LES_INACTIVE),0)</f>
        <v>LES_ACTIVE</v>
      </c>
      <c r="O1762" s="23">
        <f t="shared" si="313"/>
        <v>25</v>
      </c>
      <c r="P1762" s="23" t="str">
        <f t="shared" si="315"/>
        <v>03930002Principal</v>
      </c>
    </row>
    <row r="1763" spans="1:16" ht="14.45" hidden="1">
      <c r="A1763" s="26" t="s">
        <v>681</v>
      </c>
      <c r="B1763" s="23" t="str">
        <f>IFERROR(VLOOKUP(A1763,hoja!$A$2:$E$970,4,FALSE),0)</f>
        <v>CENTRO</v>
      </c>
      <c r="C1763" s="23" t="str">
        <f>IFERROR(VLOOKUP(A1763,hoja!$A$2:$E$1370,5,FALSE),0)</f>
        <v>VILLAVICENCIO</v>
      </c>
      <c r="D1763" s="23" t="str">
        <f>IFERROR(VLOOKUP(A1763,hoja!A:D,3,FALSE),0)</f>
        <v>0393</v>
      </c>
      <c r="E1763" s="23" t="s">
        <v>634</v>
      </c>
      <c r="F1763" s="23" t="str">
        <f>IFERROR(VLOOKUP(E1763,hoja!$A$2:$E$970,4,FALSE),0)</f>
        <v>CENTRO</v>
      </c>
      <c r="G1763" s="23" t="str">
        <f>IFERROR(VLOOKUP(E1763,hoja!$A$2:$E$970,5,FALSE),0)</f>
        <v>BOGOTÁ</v>
      </c>
      <c r="H1763" s="103" t="str">
        <f>IFERROR(VLOOKUP(E1763,hoja!A:C,3,FALSE),0)</f>
        <v>0011</v>
      </c>
      <c r="I1763" s="24" t="str">
        <f t="shared" si="314"/>
        <v>03930011</v>
      </c>
      <c r="J1763" s="23">
        <v>3.7799999998533167</v>
      </c>
      <c r="K1763" s="23">
        <v>110.5615</v>
      </c>
      <c r="L1763" s="23" t="str">
        <f t="shared" si="321"/>
        <v>REGIONAL</v>
      </c>
      <c r="M1763" s="23" t="s">
        <v>618</v>
      </c>
      <c r="N1763" s="23" t="str" cm="1">
        <f t="array" ref="N1763">IFERROR(IF(M1763="Principal","LES_ACTIVE",LES_INACTIVE),0)</f>
        <v>LES_ACTIVE</v>
      </c>
      <c r="O1763" s="23">
        <f t="shared" si="313"/>
        <v>25</v>
      </c>
      <c r="P1763" s="23" t="str">
        <f t="shared" si="315"/>
        <v>03930011Principal</v>
      </c>
    </row>
    <row r="1764" spans="1:16" ht="14.45" hidden="1">
      <c r="A1764" s="26" t="s">
        <v>681</v>
      </c>
      <c r="B1764" s="23" t="str">
        <f>IFERROR(VLOOKUP(A1764,hoja!$A$2:$E$970,4,FALSE),0)</f>
        <v>CENTRO</v>
      </c>
      <c r="C1764" s="23" t="str">
        <f>IFERROR(VLOOKUP(A1764,hoja!$A$2:$E$1370,5,FALSE),0)</f>
        <v>VILLAVICENCIO</v>
      </c>
      <c r="D1764" s="23" t="str">
        <f>IFERROR(VLOOKUP(A1764,hoja!A:D,3,FALSE),0)</f>
        <v>0393</v>
      </c>
      <c r="E1764" s="23" t="s">
        <v>635</v>
      </c>
      <c r="F1764" s="23" t="str">
        <f>IFERROR(VLOOKUP(E1764,hoja!$A$2:$E$970,4,FALSE),0)</f>
        <v>CENTRO</v>
      </c>
      <c r="G1764" s="23" t="str">
        <f>IFERROR(VLOOKUP(E1764,hoja!$A$2:$E$970,5,FALSE),0)</f>
        <v>BOGOTÁ</v>
      </c>
      <c r="H1764" s="103" t="str">
        <f>IFERROR(VLOOKUP(E1764,hoja!A:C,3,FALSE),0)</f>
        <v>0021</v>
      </c>
      <c r="I1764" s="24" t="str">
        <f t="shared" si="314"/>
        <v>03930021</v>
      </c>
      <c r="J1764" s="23">
        <v>3.8499999999767169</v>
      </c>
      <c r="K1764" s="23">
        <v>113.758</v>
      </c>
      <c r="L1764" s="23" t="str">
        <f t="shared" si="321"/>
        <v>REGIONAL</v>
      </c>
      <c r="M1764" s="23" t="s">
        <v>618</v>
      </c>
      <c r="N1764" s="23" t="str" cm="1">
        <f t="array" ref="N1764">IFERROR(IF(M1764="Principal","LES_ACTIVE",LES_INACTIVE),0)</f>
        <v>LES_ACTIVE</v>
      </c>
      <c r="O1764" s="23">
        <f t="shared" si="313"/>
        <v>25</v>
      </c>
      <c r="P1764" s="23" t="str">
        <f t="shared" si="315"/>
        <v>03930021Principal</v>
      </c>
    </row>
    <row r="1765" spans="1:16" ht="14.45" hidden="1">
      <c r="A1765" s="26" t="s">
        <v>681</v>
      </c>
      <c r="B1765" s="23" t="str">
        <f>IFERROR(VLOOKUP(A1765,hoja!$A$2:$E$970,4,FALSE),0)</f>
        <v>CENTRO</v>
      </c>
      <c r="C1765" s="23" t="str">
        <f>IFERROR(VLOOKUP(A1765,hoja!$A$2:$E$1370,5,FALSE),0)</f>
        <v>VILLAVICENCIO</v>
      </c>
      <c r="D1765" s="23" t="str">
        <f>IFERROR(VLOOKUP(A1765,hoja!A:D,3,FALSE),0)</f>
        <v>0393</v>
      </c>
      <c r="E1765" s="23" t="s">
        <v>731</v>
      </c>
      <c r="F1765" s="23" t="str">
        <f>IFERROR(VLOOKUP(E1765,hoja!$A$2:$E$970,4,FALSE),0)</f>
        <v>SANTANDER</v>
      </c>
      <c r="G1765" s="23" t="str">
        <f>IFERROR(VLOOKUP(E1765,hoja!$A$2:$E$970,5,FALSE),0)</f>
        <v>CÚCUTA</v>
      </c>
      <c r="H1765" s="103" t="str">
        <f>IFERROR(VLOOKUP(E1765,hoja!A:C,3,FALSE),0)</f>
        <v>0438</v>
      </c>
      <c r="I1765" s="24" t="str">
        <f t="shared" si="314"/>
        <v>03930438</v>
      </c>
      <c r="J1765" s="23">
        <v>37.96666666661622</v>
      </c>
      <c r="K1765" s="23">
        <v>757.32</v>
      </c>
      <c r="L1765" s="23" t="str">
        <f>IF(B1765=F1765,"REGIONAL","NACIONAL")</f>
        <v>NACIONAL</v>
      </c>
      <c r="M1765" s="23" t="s">
        <v>618</v>
      </c>
      <c r="N1765" s="23" t="str" cm="1">
        <f t="array" ref="N1765">IFERROR(IF(M1765="Principal","LES_ACTIVE",LES_INACTIVE),0)</f>
        <v>LES_ACTIVE</v>
      </c>
      <c r="O1765" s="23">
        <f t="shared" si="313"/>
        <v>12</v>
      </c>
      <c r="P1765" s="23" t="str">
        <f t="shared" si="315"/>
        <v>03930438Principal</v>
      </c>
    </row>
    <row r="1766" spans="1:16" ht="14.45" hidden="1">
      <c r="A1766" s="26" t="s">
        <v>681</v>
      </c>
      <c r="B1766" s="23" t="str">
        <f>IFERROR(VLOOKUP(A1766,hoja!$A$2:$E$970,4,FALSE),0)</f>
        <v>CENTRO</v>
      </c>
      <c r="C1766" s="23" t="str">
        <f>IFERROR(VLOOKUP(A1766,hoja!$A$2:$E$1370,5,FALSE),0)</f>
        <v>VILLAVICENCIO</v>
      </c>
      <c r="D1766" s="23" t="str">
        <f>IFERROR(VLOOKUP(A1766,hoja!A:D,3,FALSE),0)</f>
        <v>0393</v>
      </c>
      <c r="E1766" s="23" t="s">
        <v>636</v>
      </c>
      <c r="F1766" s="23" t="str">
        <f>IFERROR(VLOOKUP(E1766,hoja!$A$2:$E$970,4,FALSE),0)</f>
        <v>CENTRO</v>
      </c>
      <c r="G1766" s="23" t="str">
        <f>IFERROR(VLOOKUP(E1766,hoja!$A$2:$E$970,5,FALSE),0)</f>
        <v>DUITAMA</v>
      </c>
      <c r="H1766" s="103" t="str">
        <f>IFERROR(VLOOKUP(E1766,hoja!A:C,3,FALSE),0)</f>
        <v>0441</v>
      </c>
      <c r="I1766" s="24" t="str">
        <f t="shared" si="314"/>
        <v>03930441</v>
      </c>
      <c r="J1766" s="23">
        <v>16.361388888966758</v>
      </c>
      <c r="K1766" s="23">
        <v>316.92599999999999</v>
      </c>
      <c r="L1766" s="23" t="str">
        <f t="shared" si="321"/>
        <v>REGIONAL</v>
      </c>
      <c r="M1766" s="23" t="s">
        <v>618</v>
      </c>
      <c r="N1766" s="23" t="str" cm="1">
        <f t="array" ref="N1766">IFERROR(IF(M1766="Principal","LES_ACTIVE",LES_INACTIVE),0)</f>
        <v>LES_ACTIVE</v>
      </c>
      <c r="O1766" s="23">
        <f t="shared" si="313"/>
        <v>16</v>
      </c>
      <c r="P1766" s="23" t="str">
        <f t="shared" si="315"/>
        <v>03930441Principal</v>
      </c>
    </row>
    <row r="1767" spans="1:16" ht="14.45" hidden="1">
      <c r="A1767" s="26" t="s">
        <v>681</v>
      </c>
      <c r="B1767" s="23" t="str">
        <f>IFERROR(VLOOKUP(A1767,hoja!$A$2:$E$970,4,FALSE),0)</f>
        <v>CENTRO</v>
      </c>
      <c r="C1767" s="23" t="str">
        <f>IFERROR(VLOOKUP(A1767,hoja!$A$2:$E$1370,5,FALSE),0)</f>
        <v>VILLAVICENCIO</v>
      </c>
      <c r="D1767" s="23" t="str">
        <f>IFERROR(VLOOKUP(A1767,hoja!A:D,3,FALSE),0)</f>
        <v>0393</v>
      </c>
      <c r="E1767" s="23" t="s">
        <v>679</v>
      </c>
      <c r="F1767" s="23" t="str">
        <f>IFERROR(VLOOKUP(E1767,hoja!$A$2:$E$970,4,FALSE),0)</f>
        <v>CENTRO</v>
      </c>
      <c r="G1767" s="23" t="str">
        <f>IFERROR(VLOOKUP(E1767,hoja!$A$2:$E$970,5,FALSE),0)</f>
        <v>NEIVA</v>
      </c>
      <c r="H1767" s="103" t="str">
        <f>IFERROR(VLOOKUP(E1767,hoja!A:C,3,FALSE),0)</f>
        <v>0385</v>
      </c>
      <c r="I1767" s="24" t="str">
        <f t="shared" si="314"/>
        <v>03930385</v>
      </c>
      <c r="J1767" s="23">
        <v>23.209722222236451</v>
      </c>
      <c r="K1767" s="23">
        <v>412.23700000000002</v>
      </c>
      <c r="L1767" s="23" t="str">
        <f t="shared" si="321"/>
        <v>REGIONAL</v>
      </c>
      <c r="M1767" s="23" t="s">
        <v>618</v>
      </c>
      <c r="N1767" s="23" t="str" cm="1">
        <f t="array" ref="N1767">IFERROR(IF(M1767="Principal","LES_ACTIVE",LES_INACTIVE),0)</f>
        <v>LES_ACTIVE</v>
      </c>
      <c r="O1767" s="23">
        <f t="shared" si="313"/>
        <v>16</v>
      </c>
      <c r="P1767" s="23" t="str">
        <f t="shared" si="315"/>
        <v>03930385Principal</v>
      </c>
    </row>
    <row r="1768" spans="1:16" ht="14.45" hidden="1">
      <c r="A1768" s="26" t="s">
        <v>681</v>
      </c>
      <c r="B1768" s="23" t="str">
        <f>IFERROR(VLOOKUP(A1768,hoja!$A$2:$E$970,4,FALSE),0)</f>
        <v>CENTRO</v>
      </c>
      <c r="C1768" s="23" t="str">
        <f>IFERROR(VLOOKUP(A1768,hoja!$A$2:$E$1370,5,FALSE),0)</f>
        <v>VILLAVICENCIO</v>
      </c>
      <c r="D1768" s="23" t="str">
        <f>IFERROR(VLOOKUP(A1768,hoja!A:D,3,FALSE),0)</f>
        <v>0393</v>
      </c>
      <c r="E1768" s="23" t="s">
        <v>637</v>
      </c>
      <c r="F1768" s="23" t="str">
        <f>IFERROR(VLOOKUP(E1768,hoja!$A$2:$E$970,4,FALSE),0)</f>
        <v>SANTANDER</v>
      </c>
      <c r="G1768" s="23" t="str">
        <f>IFERROR(VLOOKUP(E1768,hoja!$A$2:$E$970,5,FALSE),0)</f>
        <v>PIEDECUESTA</v>
      </c>
      <c r="H1768" s="103" t="str">
        <f>IFERROR(VLOOKUP(E1768,hoja!A:C,3,FALSE),0)</f>
        <v>0422</v>
      </c>
      <c r="I1768" s="24" t="str">
        <f t="shared" si="314"/>
        <v>03930422</v>
      </c>
      <c r="J1768" s="23">
        <v>27.499999999883585</v>
      </c>
      <c r="K1768" s="23">
        <v>512.34299999999996</v>
      </c>
      <c r="L1768" s="23" t="str">
        <f>IF(B1768=F1768,"REGIONAL","NACIONAL")</f>
        <v>NACIONAL</v>
      </c>
      <c r="M1768" s="23" t="s">
        <v>618</v>
      </c>
      <c r="N1768" s="23" t="str" cm="1">
        <f t="array" ref="N1768">IFERROR(IF(M1768="Principal","LES_ACTIVE",LES_INACTIVE),0)</f>
        <v>LES_ACTIVE</v>
      </c>
      <c r="O1768" s="23">
        <f t="shared" si="313"/>
        <v>12</v>
      </c>
      <c r="P1768" s="23" t="str">
        <f t="shared" si="315"/>
        <v>03930422Principal</v>
      </c>
    </row>
    <row r="1769" spans="1:16" ht="14.45" hidden="1">
      <c r="A1769" s="26" t="s">
        <v>681</v>
      </c>
      <c r="B1769" s="23" t="str">
        <f>IFERROR(VLOOKUP(A1769,hoja!$A$2:$E$970,4,FALSE),0)</f>
        <v>CENTRO</v>
      </c>
      <c r="C1769" s="23" t="str">
        <f>IFERROR(VLOOKUP(A1769,hoja!$A$2:$E$1370,5,FALSE),0)</f>
        <v>VILLAVICENCIO</v>
      </c>
      <c r="D1769" s="23" t="str">
        <f>IFERROR(VLOOKUP(A1769,hoja!A:D,3,FALSE),0)</f>
        <v>0393</v>
      </c>
      <c r="E1769" s="23" t="s">
        <v>681</v>
      </c>
      <c r="F1769" s="23" t="str">
        <f>IFERROR(VLOOKUP(E1769,hoja!$A$2:$E$970,4,FALSE),0)</f>
        <v>CENTRO</v>
      </c>
      <c r="G1769" s="23" t="str">
        <f>IFERROR(VLOOKUP(E1769,hoja!$A$2:$E$970,5,FALSE),0)</f>
        <v>VILLAVICENCIO</v>
      </c>
      <c r="H1769" s="103" t="str">
        <f>IFERROR(VLOOKUP(E1769,hoja!A:C,3,FALSE),0)</f>
        <v>0393</v>
      </c>
      <c r="I1769" s="24" t="str">
        <f t="shared" si="314"/>
        <v>03930393</v>
      </c>
      <c r="K1769" s="23">
        <v>10</v>
      </c>
      <c r="L1769" s="23" t="str">
        <f t="shared" si="321"/>
        <v>REGIONAL</v>
      </c>
      <c r="M1769" s="23" t="s">
        <v>618</v>
      </c>
      <c r="N1769" s="23" t="str" cm="1">
        <f t="array" ref="N1769">IFERROR(IF(M1769="Principal","LES_ACTIVE",LES_INACTIVE),0)</f>
        <v>LES_ACTIVE</v>
      </c>
      <c r="O1769" s="23">
        <f t="shared" ref="O1769:O1829" si="322">IF(K1769&lt;=250,25,IF(K1769&lt;=500,16,IF(K1769&lt;=800,12,IF(K1769&lt;=1100,8,IF(K1769&lt;=1400,6,IF(K1769&lt;=1700,5))))))</f>
        <v>25</v>
      </c>
      <c r="P1769" s="23" t="str">
        <f t="shared" si="315"/>
        <v>03930393Principal</v>
      </c>
    </row>
    <row r="1770" spans="1:16" ht="14.45" hidden="1">
      <c r="A1770" s="26" t="s">
        <v>681</v>
      </c>
      <c r="B1770" s="23" t="str">
        <f>IFERROR(VLOOKUP(A1770,hoja!$A$2:$E$970,4,FALSE),0)</f>
        <v>CENTRO</v>
      </c>
      <c r="C1770" s="23" t="str">
        <f>IFERROR(VLOOKUP(A1770,hoja!$A$2:$E$1370,5,FALSE),0)</f>
        <v>VILLAVICENCIO</v>
      </c>
      <c r="D1770" s="23" t="str">
        <f>IFERROR(VLOOKUP(A1770,hoja!A:D,3,FALSE),0)</f>
        <v>0393</v>
      </c>
      <c r="E1770" s="23" t="s">
        <v>762</v>
      </c>
      <c r="F1770" s="23" t="str">
        <f>IFERROR(VLOOKUP(E1770,hoja!$A$2:$E$970,4,FALSE),0)</f>
        <v>NA</v>
      </c>
      <c r="G1770" s="23" t="str">
        <f>IFERROR(VLOOKUP(E1770,hoja!$A$2:$E$970,5,FALSE),0)</f>
        <v>NA</v>
      </c>
      <c r="H1770" s="103" t="str">
        <f>IFERROR(VLOOKUP(E1770,hoja!A:C,3,FALSE),0)</f>
        <v>60088</v>
      </c>
      <c r="I1770" s="24" t="str">
        <f t="shared" ref="I1770:I1831" si="323">D1770&amp;H1770</f>
        <v>039360088</v>
      </c>
      <c r="K1770" s="23">
        <v>10</v>
      </c>
      <c r="L1770" s="23" t="str">
        <f>IF(B1770=F1770,"REGIONAL","NACIONAL")</f>
        <v>NACIONAL</v>
      </c>
      <c r="M1770" s="23" t="s">
        <v>618</v>
      </c>
      <c r="N1770" s="23" t="str" cm="1">
        <f t="array" ref="N1770">IFERROR(IF(M1770="Principal","LES_ACTIVE",LES_INACTIVE),0)</f>
        <v>LES_ACTIVE</v>
      </c>
      <c r="O1770" s="23">
        <f t="shared" si="322"/>
        <v>25</v>
      </c>
      <c r="P1770" s="23" t="str">
        <f t="shared" si="315"/>
        <v>039360088Principal</v>
      </c>
    </row>
    <row r="1771" spans="1:16" ht="14.45" hidden="1">
      <c r="A1771" s="26" t="s">
        <v>681</v>
      </c>
      <c r="B1771" s="23" t="str">
        <f>IFERROR(VLOOKUP(A1771,hoja!$A$2:$E$970,4,FALSE),0)</f>
        <v>CENTRO</v>
      </c>
      <c r="C1771" s="23" t="str">
        <f>IFERROR(VLOOKUP(A1771,hoja!$A$2:$E$1370,5,FALSE),0)</f>
        <v>VILLAVICENCIO</v>
      </c>
      <c r="D1771" s="23" t="str">
        <f>IFERROR(VLOOKUP(A1771,hoja!A:D,3,FALSE),0)</f>
        <v>0393</v>
      </c>
      <c r="E1771" s="23" t="s">
        <v>617</v>
      </c>
      <c r="F1771" s="23" t="str">
        <f>IFERROR(VLOOKUP(E1771,hoja!$A$2:$E$970,4,FALSE),0)</f>
        <v>ANTIOQUIA</v>
      </c>
      <c r="G1771" s="23" t="str">
        <f>IFERROR(VLOOKUP(E1771,hoja!$A$2:$E$970,5,FALSE),0)</f>
        <v>MEDELLÍN</v>
      </c>
      <c r="H1771" s="103">
        <f>IFERROR(VLOOKUP(E1771,hoja!A:C,3,FALSE),0)</f>
        <v>50443</v>
      </c>
      <c r="I1771" s="24" t="str">
        <f t="shared" si="323"/>
        <v>039350443</v>
      </c>
      <c r="K1771" s="23">
        <v>520</v>
      </c>
      <c r="L1771" s="23" t="str">
        <f>IF(B1771=F1771,"REGIONAL","NACIONAL")</f>
        <v>NACIONAL</v>
      </c>
      <c r="M1771" s="23" t="s">
        <v>618</v>
      </c>
      <c r="N1771" s="23" t="str" cm="1">
        <f t="array" ref="N1771">IFERROR(IF(M1771="Principal","LES_ACTIVE",LES_INACTIVE),0)</f>
        <v>LES_ACTIVE</v>
      </c>
      <c r="O1771" s="23">
        <f t="shared" si="322"/>
        <v>12</v>
      </c>
      <c r="P1771" s="23" t="str">
        <f t="shared" ref="P1771:P1832" si="324">D1771&amp;H1771&amp;M1771</f>
        <v>039350443Principal</v>
      </c>
    </row>
    <row r="1772" spans="1:16" ht="14.45" hidden="1">
      <c r="A1772" s="26" t="s">
        <v>681</v>
      </c>
      <c r="B1772" s="23" t="str">
        <f>IFERROR(VLOOKUP(A1772,hoja!$A$2:$E$970,4,FALSE),0)</f>
        <v>CENTRO</v>
      </c>
      <c r="C1772" s="23" t="str">
        <f>IFERROR(VLOOKUP(A1772,hoja!$A$2:$E$1370,5,FALSE),0)</f>
        <v>VILLAVICENCIO</v>
      </c>
      <c r="D1772" s="23" t="str">
        <f>IFERROR(VLOOKUP(A1772,hoja!A:D,3,FALSE),0)</f>
        <v>0393</v>
      </c>
      <c r="E1772" s="23" t="s">
        <v>653</v>
      </c>
      <c r="F1772" s="23" t="str">
        <f>IFERROR(VLOOKUP(E1772,hoja!$A$2:$E$970,4,FALSE),0)</f>
        <v>CENTRO</v>
      </c>
      <c r="G1772" s="23" t="str">
        <f>IFERROR(VLOOKUP(E1772,hoja!$A$2:$E$970,5,FALSE),0)</f>
        <v>MADRID</v>
      </c>
      <c r="H1772" s="103" t="str">
        <f>IFERROR(VLOOKUP(E1772,hoja!A:C,3,FALSE),0)</f>
        <v>2023</v>
      </c>
      <c r="I1772" s="24" t="str">
        <f t="shared" si="323"/>
        <v>03932023</v>
      </c>
      <c r="J1772" s="23">
        <v>4.2000000000698492</v>
      </c>
      <c r="K1772" s="23">
        <v>137.935</v>
      </c>
      <c r="L1772" s="23" t="str">
        <f t="shared" si="321"/>
        <v>REGIONAL</v>
      </c>
      <c r="M1772" s="23" t="s">
        <v>618</v>
      </c>
      <c r="N1772" s="23" t="str" cm="1">
        <f t="array" ref="N1772">IFERROR(IF(M1772="Principal","LES_ACTIVE",LES_INACTIVE),0)</f>
        <v>LES_ACTIVE</v>
      </c>
      <c r="O1772" s="23">
        <f t="shared" si="322"/>
        <v>25</v>
      </c>
      <c r="P1772" s="23" t="str">
        <f t="shared" si="324"/>
        <v>03932023Principal</v>
      </c>
    </row>
    <row r="1773" spans="1:16" ht="14.45" hidden="1">
      <c r="A1773" s="26" t="s">
        <v>681</v>
      </c>
      <c r="B1773" s="23" t="str">
        <f>IFERROR(VLOOKUP(A1773,hoja!$A$2:$E$970,4,FALSE),0)</f>
        <v>CENTRO</v>
      </c>
      <c r="C1773" s="23" t="str">
        <f>IFERROR(VLOOKUP(A1773,hoja!$A$2:$E$1370,5,FALSE),0)</f>
        <v>VILLAVICENCIO</v>
      </c>
      <c r="D1773" s="23" t="str">
        <f>IFERROR(VLOOKUP(A1773,hoja!A:D,3,FALSE),0)</f>
        <v>0393</v>
      </c>
      <c r="E1773" s="23" t="s">
        <v>688</v>
      </c>
      <c r="F1773" s="23">
        <f>IFERROR(VLOOKUP(E1773,hoja!$A$2:$E$970,4,FALSE),0)</f>
        <v>0</v>
      </c>
      <c r="G1773" s="23">
        <f>IFERROR(VLOOKUP(E1773,hoja!$A$2:$E$970,5,FALSE),0)</f>
        <v>0</v>
      </c>
      <c r="H1773" s="103">
        <f>IFERROR(VLOOKUP(E1773,hoja!A:C,3,FALSE),0)</f>
        <v>0</v>
      </c>
      <c r="I1773" s="24" t="str">
        <f t="shared" si="323"/>
        <v>03930</v>
      </c>
      <c r="K1773" s="23">
        <v>164</v>
      </c>
      <c r="L1773" s="23" t="str">
        <f t="shared" si="321"/>
        <v>NACIONAL</v>
      </c>
      <c r="M1773" s="23" t="s">
        <v>618</v>
      </c>
      <c r="N1773" s="23" t="str" cm="1">
        <f t="array" ref="N1773">IFERROR(IF(M1773="Principal","LES_ACTIVE",LES_INACTIVE),0)</f>
        <v>LES_ACTIVE</v>
      </c>
      <c r="O1773" s="23">
        <f t="shared" si="322"/>
        <v>25</v>
      </c>
      <c r="P1773" s="23" t="str">
        <f t="shared" si="324"/>
        <v>03930Principal</v>
      </c>
    </row>
    <row r="1774" spans="1:16" ht="14.45" hidden="1">
      <c r="A1774" s="26" t="s">
        <v>681</v>
      </c>
      <c r="B1774" s="23" t="str">
        <f>IFERROR(VLOOKUP(A1774,hoja!$A$2:$E$970,4,FALSE),0)</f>
        <v>CENTRO</v>
      </c>
      <c r="C1774" s="23" t="str">
        <f>IFERROR(VLOOKUP(A1774,hoja!$A$2:$E$1370,5,FALSE),0)</f>
        <v>VILLAVICENCIO</v>
      </c>
      <c r="D1774" s="23" t="str">
        <f>IFERROR(VLOOKUP(A1774,hoja!A:D,3,FALSE),0)</f>
        <v>0393</v>
      </c>
      <c r="E1774" s="23" t="s">
        <v>641</v>
      </c>
      <c r="F1774" s="23" t="str">
        <f>IFERROR(VLOOKUP(E1774,hoja!$A$2:$E$970,4,FALSE),0)</f>
        <v>ANTIOQUIA</v>
      </c>
      <c r="G1774" s="23" t="str">
        <f>IFERROR(VLOOKUP(E1774,hoja!$A$2:$E$970,5,FALSE),0)</f>
        <v>MEDELLÍN</v>
      </c>
      <c r="H1774" s="103" t="str">
        <f>IFERROR(VLOOKUP(E1774,hoja!A:C,3,FALSE),0)</f>
        <v>0079</v>
      </c>
      <c r="I1774" s="24" t="str">
        <f t="shared" si="323"/>
        <v>03930079</v>
      </c>
      <c r="J1774" s="23">
        <v>37.5</v>
      </c>
      <c r="K1774" s="23">
        <v>531.95100000000002</v>
      </c>
      <c r="L1774" s="23" t="str">
        <f>IF(B1774=F1774,"REGIONAL","NACIONAL")</f>
        <v>NACIONAL</v>
      </c>
      <c r="M1774" s="23" t="s">
        <v>618</v>
      </c>
      <c r="N1774" s="23" t="str" cm="1">
        <f t="array" ref="N1774">IFERROR(IF(M1774="Principal","LES_ACTIVE",LES_INACTIVE),0)</f>
        <v>LES_ACTIVE</v>
      </c>
      <c r="O1774" s="23">
        <f t="shared" si="322"/>
        <v>12</v>
      </c>
      <c r="P1774" s="23" t="str">
        <f t="shared" si="324"/>
        <v>03930079Principal</v>
      </c>
    </row>
    <row r="1775" spans="1:16" ht="14.45" hidden="1">
      <c r="A1775" s="26" t="s">
        <v>681</v>
      </c>
      <c r="B1775" s="23" t="str">
        <f>IFERROR(VLOOKUP(A1775,hoja!$A$2:$E$970,4,FALSE),0)</f>
        <v>CENTRO</v>
      </c>
      <c r="C1775" s="23" t="str">
        <f>IFERROR(VLOOKUP(A1775,hoja!$A$2:$E$1370,5,FALSE),0)</f>
        <v>VILLAVICENCIO</v>
      </c>
      <c r="D1775" s="23" t="str">
        <f>IFERROR(VLOOKUP(A1775,hoja!A:D,3,FALSE),0)</f>
        <v>0393</v>
      </c>
      <c r="E1775" s="23" t="s">
        <v>670</v>
      </c>
      <c r="F1775" s="23" t="str">
        <f>IFERROR(VLOOKUP(E1775,hoja!$A$2:$E$970,4,FALSE),0)</f>
        <v>OCCIDENTE</v>
      </c>
      <c r="G1775" s="23" t="str">
        <f>IFERROR(VLOOKUP(E1775,hoja!$A$2:$E$970,5,FALSE),0)</f>
        <v>PEREIRA</v>
      </c>
      <c r="H1775" s="103" t="str">
        <f>IFERROR(VLOOKUP(E1775,hoja!A:C,3,FALSE),0)</f>
        <v>0134</v>
      </c>
      <c r="I1775" s="24" t="str">
        <f t="shared" si="323"/>
        <v>03930134</v>
      </c>
      <c r="J1775" s="23">
        <v>23.166666666569654</v>
      </c>
      <c r="K1775" s="23">
        <v>322.89100000000002</v>
      </c>
      <c r="L1775" s="23" t="str">
        <f t="shared" ref="L1775:L1777" si="325">IF(B1775=F1775,"REGIONAL","NACIONAL")</f>
        <v>NACIONAL</v>
      </c>
      <c r="M1775" s="23" t="s">
        <v>618</v>
      </c>
      <c r="N1775" s="23" t="str" cm="1">
        <f t="array" ref="N1775">IFERROR(IF(M1775="Principal","LES_ACTIVE",LES_INACTIVE),0)</f>
        <v>LES_ACTIVE</v>
      </c>
      <c r="O1775" s="23">
        <f t="shared" si="322"/>
        <v>16</v>
      </c>
      <c r="P1775" s="23" t="str">
        <f t="shared" si="324"/>
        <v>03930134Principal</v>
      </c>
    </row>
    <row r="1776" spans="1:16" ht="14.45" hidden="1">
      <c r="A1776" s="26" t="s">
        <v>681</v>
      </c>
      <c r="B1776" s="23" t="str">
        <f>IFERROR(VLOOKUP(A1776,hoja!$A$2:$E$970,4,FALSE),0)</f>
        <v>CENTRO</v>
      </c>
      <c r="C1776" s="23" t="str">
        <f>IFERROR(VLOOKUP(A1776,hoja!$A$2:$E$1370,5,FALSE),0)</f>
        <v>VILLAVICENCIO</v>
      </c>
      <c r="D1776" s="23" t="str">
        <f>IFERROR(VLOOKUP(A1776,hoja!A:D,3,FALSE),0)</f>
        <v>0393</v>
      </c>
      <c r="E1776" s="23" t="s">
        <v>642</v>
      </c>
      <c r="F1776" s="23" t="str">
        <f>IFERROR(VLOOKUP(E1776,hoja!$A$2:$E$970,4,FALSE),0)</f>
        <v>COSTA</v>
      </c>
      <c r="G1776" s="23" t="str">
        <f>IFERROR(VLOOKUP(E1776,hoja!$A$2:$E$970,5,FALSE),0)</f>
        <v>BARRANQUILLA</v>
      </c>
      <c r="H1776" s="103" t="str">
        <f>IFERROR(VLOOKUP(E1776,hoja!A:C,3,FALSE),0)</f>
        <v>0111</v>
      </c>
      <c r="I1776" s="24" t="str">
        <f t="shared" si="323"/>
        <v>03930111</v>
      </c>
      <c r="K1776" s="23">
        <v>1150</v>
      </c>
      <c r="L1776" s="23" t="str">
        <f t="shared" si="325"/>
        <v>NACIONAL</v>
      </c>
      <c r="M1776" s="23" t="s">
        <v>618</v>
      </c>
      <c r="N1776" s="23" t="str" cm="1">
        <f t="array" ref="N1776">IFERROR(IF(M1776="Principal","LES_ACTIVE",LES_INACTIVE),0)</f>
        <v>LES_ACTIVE</v>
      </c>
      <c r="O1776" s="23">
        <f t="shared" si="322"/>
        <v>6</v>
      </c>
      <c r="P1776" s="23" t="str">
        <f t="shared" si="324"/>
        <v>03930111Principal</v>
      </c>
    </row>
    <row r="1777" spans="1:16" ht="14.45" hidden="1">
      <c r="A1777" s="26" t="s">
        <v>681</v>
      </c>
      <c r="B1777" s="23" t="str">
        <f>IFERROR(VLOOKUP(A1777,hoja!$A$2:$E$970,4,FALSE),0)</f>
        <v>CENTRO</v>
      </c>
      <c r="C1777" s="23" t="str">
        <f>IFERROR(VLOOKUP(A1777,hoja!$A$2:$E$1370,5,FALSE),0)</f>
        <v>VILLAVICENCIO</v>
      </c>
      <c r="D1777" s="23" t="str">
        <f>IFERROR(VLOOKUP(A1777,hoja!A:D,3,FALSE),0)</f>
        <v>0393</v>
      </c>
      <c r="E1777" s="23" t="s">
        <v>645</v>
      </c>
      <c r="F1777" s="23" t="str">
        <f>IFERROR(VLOOKUP(E1777,hoja!$A$2:$E$970,4,FALSE),0)</f>
        <v>OCCIDENTE</v>
      </c>
      <c r="G1777" s="23" t="str">
        <f>IFERROR(VLOOKUP(E1777,hoja!$A$2:$E$970,5,FALSE),0)</f>
        <v>CALI</v>
      </c>
      <c r="H1777" s="103" t="str">
        <f>IFERROR(VLOOKUP(E1777,hoja!A:C,3,FALSE),0)</f>
        <v>0410</v>
      </c>
      <c r="I1777" s="24" t="str">
        <f t="shared" si="323"/>
        <v>03930410</v>
      </c>
      <c r="J1777" s="23">
        <v>27.727916666655801</v>
      </c>
      <c r="K1777" s="23">
        <v>535</v>
      </c>
      <c r="L1777" s="23" t="str">
        <f t="shared" si="325"/>
        <v>NACIONAL</v>
      </c>
      <c r="M1777" s="23" t="s">
        <v>618</v>
      </c>
      <c r="N1777" s="23" t="str" cm="1">
        <f t="array" ref="N1777">IFERROR(IF(M1777="Principal","LES_ACTIVE",LES_INACTIVE),0)</f>
        <v>LES_ACTIVE</v>
      </c>
      <c r="O1777" s="23">
        <f t="shared" si="322"/>
        <v>12</v>
      </c>
      <c r="P1777" s="23" t="str">
        <f t="shared" si="324"/>
        <v>03930410Principal</v>
      </c>
    </row>
    <row r="1778" spans="1:16" ht="14.45" hidden="1">
      <c r="A1778" s="26" t="s">
        <v>681</v>
      </c>
      <c r="B1778" s="23" t="str">
        <f>IFERROR(VLOOKUP(A1778,hoja!$A$2:$E$970,4,FALSE),0)</f>
        <v>CENTRO</v>
      </c>
      <c r="C1778" s="23" t="str">
        <f>IFERROR(VLOOKUP(A1778,hoja!$A$2:$E$1370,5,FALSE),0)</f>
        <v>VILLAVICENCIO</v>
      </c>
      <c r="D1778" s="23" t="str">
        <f>IFERROR(VLOOKUP(A1778,hoja!A:D,3,FALSE),0)</f>
        <v>0393</v>
      </c>
      <c r="E1778" s="23" t="s">
        <v>572</v>
      </c>
      <c r="F1778" s="23" t="str">
        <f>IFERROR(VLOOKUP(E1778,hoja!$A$2:$E$970,4,FALSE),0)</f>
        <v>CENTRO</v>
      </c>
      <c r="G1778" s="23" t="str">
        <f>IFERROR(VLOOKUP(E1778,hoja!$A$2:$E$970,5,FALSE),0)</f>
        <v>VILLAVICENCIO</v>
      </c>
      <c r="H1778" s="103" t="str">
        <f>IFERROR(VLOOKUP(E1778,hoja!A:C,3,FALSE),0)</f>
        <v>60029</v>
      </c>
      <c r="I1778" s="24" t="str">
        <f t="shared" si="323"/>
        <v>039360029</v>
      </c>
      <c r="K1778" s="23">
        <v>10</v>
      </c>
      <c r="L1778" s="23" t="str">
        <f t="shared" si="321"/>
        <v>REGIONAL</v>
      </c>
      <c r="M1778" s="23" t="s">
        <v>618</v>
      </c>
      <c r="N1778" s="23" t="str" cm="1">
        <f t="array" ref="N1778">IFERROR(IF(M1778="Principal","LES_ACTIVE",LES_INACTIVE),0)</f>
        <v>LES_ACTIVE</v>
      </c>
      <c r="O1778" s="23">
        <f t="shared" si="322"/>
        <v>25</v>
      </c>
      <c r="P1778" s="23" t="str">
        <f t="shared" si="324"/>
        <v>039360029Principal</v>
      </c>
    </row>
    <row r="1779" spans="1:16" ht="14.45" hidden="1">
      <c r="A1779" s="26" t="s">
        <v>785</v>
      </c>
      <c r="B1779" s="23" t="str">
        <f>IFERROR(VLOOKUP(A1779,hoja!$A$2:$E$970,4,FALSE),0)</f>
        <v>ANTIOQUIA</v>
      </c>
      <c r="C1779" s="23" t="str">
        <f>IFERROR(VLOOKUP(A1779,hoja!$A$2:$E$1370,5,FALSE),0)</f>
        <v>MEDELLÍN</v>
      </c>
      <c r="D1779" s="23" t="str">
        <f>IFERROR(VLOOKUP(A1779,hoja!A:D,3,FALSE),0)</f>
        <v>60011</v>
      </c>
      <c r="E1779" s="23" t="s">
        <v>655</v>
      </c>
      <c r="F1779" s="23" t="str">
        <f>IFERROR(VLOOKUP(E1779,hoja!$A$2:$E$970,4,FALSE),0)</f>
        <v>ANTIOQUIA</v>
      </c>
      <c r="G1779" s="23" t="str">
        <f>IFERROR(VLOOKUP(E1779,hoja!$A$2:$E$970,5,FALSE),0)</f>
        <v>MEDELLÍN</v>
      </c>
      <c r="H1779" s="103" t="str">
        <f>IFERROR(VLOOKUP(E1779,hoja!A:C,3,FALSE),0)</f>
        <v>0292</v>
      </c>
      <c r="I1779" s="24" t="str">
        <f t="shared" si="323"/>
        <v>600110292</v>
      </c>
      <c r="K1779" s="23">
        <v>38</v>
      </c>
      <c r="L1779" s="23" t="str">
        <f t="shared" si="321"/>
        <v>REGIONAL</v>
      </c>
      <c r="M1779" s="23" t="s">
        <v>618</v>
      </c>
      <c r="N1779" s="23" t="str" cm="1">
        <f t="array" ref="N1779">IFERROR(IF(M1779="Principal","LES_ACTIVE",LES_INACTIVE),0)</f>
        <v>LES_ACTIVE</v>
      </c>
      <c r="O1779" s="23">
        <f t="shared" si="322"/>
        <v>25</v>
      </c>
      <c r="P1779" s="23" t="str">
        <f t="shared" si="324"/>
        <v>600110292Principal</v>
      </c>
    </row>
    <row r="1780" spans="1:16" ht="14.45" hidden="1">
      <c r="A1780" s="26" t="s">
        <v>785</v>
      </c>
      <c r="B1780" s="23" t="str">
        <f>IFERROR(VLOOKUP(A1780,hoja!$A$2:$E$970,4,FALSE),0)</f>
        <v>ANTIOQUIA</v>
      </c>
      <c r="C1780" s="23" t="str">
        <f>IFERROR(VLOOKUP(A1780,hoja!$A$2:$E$1370,5,FALSE),0)</f>
        <v>MEDELLÍN</v>
      </c>
      <c r="D1780" s="23" t="str">
        <f>IFERROR(VLOOKUP(A1780,hoja!A:D,3,FALSE),0)</f>
        <v>60011</v>
      </c>
      <c r="E1780" s="23" t="s">
        <v>617</v>
      </c>
      <c r="F1780" s="23" t="str">
        <f>IFERROR(VLOOKUP(E1780,hoja!$A$2:$E$970,4,FALSE),0)</f>
        <v>ANTIOQUIA</v>
      </c>
      <c r="G1780" s="23" t="str">
        <f>IFERROR(VLOOKUP(E1780,hoja!$A$2:$E$970,5,FALSE),0)</f>
        <v>MEDELLÍN</v>
      </c>
      <c r="H1780" s="103">
        <f>IFERROR(VLOOKUP(E1780,hoja!A:C,3,FALSE),0)</f>
        <v>50443</v>
      </c>
      <c r="I1780" s="24" t="str">
        <f t="shared" si="323"/>
        <v>6001150443</v>
      </c>
      <c r="K1780" s="23">
        <v>11</v>
      </c>
      <c r="L1780" s="23" t="str">
        <f t="shared" si="321"/>
        <v>REGIONAL</v>
      </c>
      <c r="M1780" s="23" t="s">
        <v>618</v>
      </c>
      <c r="N1780" s="23" t="str" cm="1">
        <f t="array" ref="N1780">IFERROR(IF(M1780="Principal","LES_ACTIVE",LES_INACTIVE),0)</f>
        <v>LES_ACTIVE</v>
      </c>
      <c r="O1780" s="23">
        <f t="shared" si="322"/>
        <v>25</v>
      </c>
      <c r="P1780" s="23" t="str">
        <f t="shared" si="324"/>
        <v>6001150443Principal</v>
      </c>
    </row>
    <row r="1781" spans="1:16" ht="14.45" hidden="1">
      <c r="A1781" s="26" t="s">
        <v>785</v>
      </c>
      <c r="B1781" s="23" t="str">
        <f>IFERROR(VLOOKUP(A1781,hoja!$A$2:$E$970,4,FALSE),0)</f>
        <v>ANTIOQUIA</v>
      </c>
      <c r="C1781" s="23" t="str">
        <f>IFERROR(VLOOKUP(A1781,hoja!$A$2:$E$1370,5,FALSE),0)</f>
        <v>MEDELLÍN</v>
      </c>
      <c r="D1781" s="23" t="str">
        <f>IFERROR(VLOOKUP(A1781,hoja!A:D,3,FALSE),0)</f>
        <v>60011</v>
      </c>
      <c r="E1781" s="23" t="s">
        <v>641</v>
      </c>
      <c r="F1781" s="23" t="str">
        <f>IFERROR(VLOOKUP(E1781,hoja!$A$2:$E$970,4,FALSE),0)</f>
        <v>ANTIOQUIA</v>
      </c>
      <c r="G1781" s="23" t="str">
        <f>IFERROR(VLOOKUP(E1781,hoja!$A$2:$E$970,5,FALSE),0)</f>
        <v>MEDELLÍN</v>
      </c>
      <c r="H1781" s="103" t="str">
        <f>IFERROR(VLOOKUP(E1781,hoja!A:C,3,FALSE),0)</f>
        <v>0079</v>
      </c>
      <c r="I1781" s="24" t="str">
        <f t="shared" si="323"/>
        <v>600110079</v>
      </c>
      <c r="K1781" s="23">
        <v>16</v>
      </c>
      <c r="L1781" s="23" t="str">
        <f t="shared" si="321"/>
        <v>REGIONAL</v>
      </c>
      <c r="M1781" s="23" t="s">
        <v>618</v>
      </c>
      <c r="N1781" s="23" t="str" cm="1">
        <f t="array" ref="N1781">IFERROR(IF(M1781="Principal","LES_ACTIVE",LES_INACTIVE),0)</f>
        <v>LES_ACTIVE</v>
      </c>
      <c r="O1781" s="23">
        <f t="shared" si="322"/>
        <v>25</v>
      </c>
      <c r="P1781" s="23" t="str">
        <f t="shared" si="324"/>
        <v>600110079Principal</v>
      </c>
    </row>
    <row r="1782" spans="1:16" ht="14.45" hidden="1">
      <c r="A1782" s="26" t="s">
        <v>850</v>
      </c>
      <c r="B1782" s="23" t="str">
        <f>IFERROR(VLOOKUP(A1782,hoja!$A$2:$E$970,4,FALSE),0)</f>
        <v>SANTANDER</v>
      </c>
      <c r="C1782" s="23" t="str">
        <f>IFERROR(VLOOKUP(A1782,hoja!$A$2:$E$1370,5,FALSE),0)</f>
        <v>PIEDECUESTA</v>
      </c>
      <c r="D1782" s="23" t="str">
        <f>IFERROR(VLOOKUP(A1782,hoja!A:D,3,FALSE),0)</f>
        <v>60012</v>
      </c>
      <c r="E1782" s="23" t="s">
        <v>617</v>
      </c>
      <c r="F1782" s="23" t="str">
        <f>IFERROR(VLOOKUP(E1782,hoja!$A$2:$E$970,4,FALSE),0)</f>
        <v>ANTIOQUIA</v>
      </c>
      <c r="G1782" s="23" t="str">
        <f>IFERROR(VLOOKUP(E1782,hoja!$A$2:$E$970,5,FALSE),0)</f>
        <v>MEDELLÍN</v>
      </c>
      <c r="H1782" s="103">
        <f>IFERROR(VLOOKUP(E1782,hoja!A:C,3,FALSE),0)</f>
        <v>50443</v>
      </c>
      <c r="I1782" s="24" t="str">
        <f t="shared" si="323"/>
        <v>6001250443</v>
      </c>
      <c r="K1782" s="23">
        <v>363</v>
      </c>
      <c r="L1782" s="23" t="str">
        <f>IF(B1782=F1782,"REGIONAL","NACIONAL")</f>
        <v>NACIONAL</v>
      </c>
      <c r="M1782" s="23" t="s">
        <v>618</v>
      </c>
      <c r="N1782" s="23" t="str" cm="1">
        <f t="array" ref="N1782">IFERROR(IF(M1782="Principal","LES_ACTIVE",LES_INACTIVE),0)</f>
        <v>LES_ACTIVE</v>
      </c>
      <c r="O1782" s="23">
        <f t="shared" si="322"/>
        <v>16</v>
      </c>
      <c r="P1782" s="23" t="str">
        <f t="shared" si="324"/>
        <v>6001250443Principal</v>
      </c>
    </row>
    <row r="1783" spans="1:16" ht="14.45" hidden="1">
      <c r="A1783" s="26" t="s">
        <v>735</v>
      </c>
      <c r="B1783" s="23" t="str">
        <f>IFERROR(VLOOKUP(A1783,hoja!$A$2:$E$970,4,FALSE),0)</f>
        <v>CENTRO</v>
      </c>
      <c r="C1783" s="23" t="str">
        <f>IFERROR(VLOOKUP(A1783,hoja!$A$2:$E$1370,5,FALSE),0)</f>
        <v>GUALANDAY</v>
      </c>
      <c r="D1783" s="23" t="str">
        <f>IFERROR(VLOOKUP(A1783,hoja!A:D,3,FALSE),0)</f>
        <v>3042</v>
      </c>
      <c r="E1783" s="23" t="s">
        <v>660</v>
      </c>
      <c r="F1783" s="23" t="str">
        <f>IFERROR(VLOOKUP(E1783,hoja!$A$2:$E$970,4,FALSE),0)</f>
        <v>CENTRO</v>
      </c>
      <c r="G1783" s="23" t="str">
        <f>IFERROR(VLOOKUP(E1783,hoja!$A$2:$E$970,5,FALSE),0)</f>
        <v>BOGOTÁ</v>
      </c>
      <c r="H1783" s="103" t="str">
        <f>IFERROR(VLOOKUP(E1783,hoja!A:C,3,FALSE),0)</f>
        <v>0035</v>
      </c>
      <c r="I1783" s="24" t="str">
        <f t="shared" si="323"/>
        <v>30420035</v>
      </c>
      <c r="K1783" s="23">
        <v>168</v>
      </c>
      <c r="L1783" s="23" t="str">
        <f t="shared" si="321"/>
        <v>REGIONAL</v>
      </c>
      <c r="M1783" s="23" t="s">
        <v>618</v>
      </c>
      <c r="N1783" s="23" t="str" cm="1">
        <f t="array" ref="N1783">IFERROR(IF(M1783="Principal","LES_ACTIVE",LES_INACTIVE),0)</f>
        <v>LES_ACTIVE</v>
      </c>
      <c r="O1783" s="23">
        <f t="shared" si="322"/>
        <v>25</v>
      </c>
      <c r="P1783" s="23" t="str">
        <f t="shared" si="324"/>
        <v>30420035Principal</v>
      </c>
    </row>
    <row r="1784" spans="1:16" ht="14.45" hidden="1">
      <c r="A1784" s="26" t="s">
        <v>735</v>
      </c>
      <c r="B1784" s="23" t="str">
        <f>IFERROR(VLOOKUP(A1784,hoja!$A$2:$E$970,4,FALSE),0)</f>
        <v>CENTRO</v>
      </c>
      <c r="C1784" s="23" t="str">
        <f>IFERROR(VLOOKUP(A1784,hoja!$A$2:$E$1370,5,FALSE),0)</f>
        <v>GUALANDAY</v>
      </c>
      <c r="D1784" s="23" t="str">
        <f>IFERROR(VLOOKUP(A1784,hoja!A:D,3,FALSE),0)</f>
        <v>3042</v>
      </c>
      <c r="E1784" s="23" t="s">
        <v>717</v>
      </c>
      <c r="F1784" s="23" t="str">
        <f>IFERROR(VLOOKUP(E1784,hoja!$A$2:$E$970,4,FALSE),0)</f>
        <v>OCCIDENTE</v>
      </c>
      <c r="G1784" s="23" t="str">
        <f>IFERROR(VLOOKUP(E1784,hoja!$A$2:$E$970,5,FALSE),0)</f>
        <v>POPAYÁN</v>
      </c>
      <c r="H1784" s="103" t="str">
        <f>IFERROR(VLOOKUP(E1784,hoja!A:C,3,FALSE),0)</f>
        <v>0126</v>
      </c>
      <c r="I1784" s="24" t="str">
        <f t="shared" si="323"/>
        <v>30420126</v>
      </c>
      <c r="K1784" s="23">
        <v>409</v>
      </c>
      <c r="L1784" s="23" t="str">
        <f>IF(B1784=F1784,"REGIONAL","NACIONAL")</f>
        <v>NACIONAL</v>
      </c>
      <c r="M1784" s="23" t="s">
        <v>618</v>
      </c>
      <c r="N1784" s="23" t="str" cm="1">
        <f t="array" ref="N1784">IFERROR(IF(M1784="Principal","LES_ACTIVE",LES_INACTIVE),0)</f>
        <v>LES_ACTIVE</v>
      </c>
      <c r="O1784" s="23">
        <f t="shared" si="322"/>
        <v>16</v>
      </c>
      <c r="P1784" s="23" t="str">
        <f t="shared" si="324"/>
        <v>30420126Principal</v>
      </c>
    </row>
    <row r="1785" spans="1:16" ht="14.45" hidden="1">
      <c r="A1785" s="26" t="s">
        <v>669</v>
      </c>
      <c r="B1785" s="23" t="str">
        <f>IFERROR(VLOOKUP(A1785,hoja!$A$2:$E$970,4,FALSE),0)</f>
        <v>ANTIOQUIA</v>
      </c>
      <c r="C1785" s="23" t="str">
        <f>IFERROR(VLOOKUP(A1785,hoja!$A$2:$E$1370,5,FALSE),0)</f>
        <v>RIONEGRO</v>
      </c>
      <c r="D1785" s="23" t="str">
        <f>IFERROR(VLOOKUP(A1785,hoja!A:D,3,FALSE),0)</f>
        <v>10211</v>
      </c>
      <c r="E1785" s="23" t="s">
        <v>658</v>
      </c>
      <c r="F1785" s="23" t="str">
        <f>IFERROR(VLOOKUP(E1785,hoja!$A$2:$E$970,4,FALSE),0)</f>
        <v>ANTIOQUIA</v>
      </c>
      <c r="G1785" s="23" t="str">
        <f>IFERROR(VLOOKUP(E1785,hoja!$A$2:$E$970,5,FALSE),0)</f>
        <v>MEDELLÍN</v>
      </c>
      <c r="H1785" s="103" t="str">
        <f>IFERROR(VLOOKUP(E1785,hoja!A:C,3,FALSE),0)</f>
        <v>3051</v>
      </c>
      <c r="I1785" s="24" t="str">
        <f t="shared" si="323"/>
        <v>102113051</v>
      </c>
      <c r="K1785" s="23">
        <v>31</v>
      </c>
      <c r="L1785" s="23" t="str">
        <f t="shared" si="321"/>
        <v>REGIONAL</v>
      </c>
      <c r="M1785" s="23" t="s">
        <v>618</v>
      </c>
      <c r="N1785" s="23" t="str" cm="1">
        <f t="array" ref="N1785">IFERROR(IF(M1785="Principal","LES_ACTIVE",LES_INACTIVE),0)</f>
        <v>LES_ACTIVE</v>
      </c>
      <c r="O1785" s="23">
        <f t="shared" si="322"/>
        <v>25</v>
      </c>
      <c r="P1785" s="23" t="str">
        <f t="shared" si="324"/>
        <v>102113051Principal</v>
      </c>
    </row>
    <row r="1786" spans="1:16" ht="14.45" hidden="1">
      <c r="A1786" s="26" t="s">
        <v>669</v>
      </c>
      <c r="B1786" s="23" t="s">
        <v>724</v>
      </c>
      <c r="C1786" s="23" t="str">
        <f>IFERROR(VLOOKUP(A1786,hoja!$A$2:$E$1370,5,FALSE),0)</f>
        <v>RIONEGRO</v>
      </c>
      <c r="D1786" s="23" t="str">
        <f>IFERROR(VLOOKUP(A1786,hoja!A:D,3,FALSE),0)</f>
        <v>10211</v>
      </c>
      <c r="E1786" s="23" t="s">
        <v>842</v>
      </c>
      <c r="F1786" s="23" t="s">
        <v>777</v>
      </c>
      <c r="G1786" s="23" t="s">
        <v>798</v>
      </c>
      <c r="H1786" s="103">
        <v>3052</v>
      </c>
      <c r="I1786" s="24" t="str">
        <f t="shared" si="323"/>
        <v>102113052</v>
      </c>
      <c r="L1786" s="23" t="str">
        <f t="shared" ref="L1786:L1792" si="326">IF(B1786=F1786,"REGIONAL","NACIONAL")</f>
        <v>NACIONAL</v>
      </c>
      <c r="M1786" s="23" t="s">
        <v>618</v>
      </c>
      <c r="N1786" s="23" t="str" cm="1">
        <f t="array" ref="N1786">IFERROR(IF(M1786="Principal","LES_ACTIVE",LES_INACTIVE),0)</f>
        <v>LES_ACTIVE</v>
      </c>
      <c r="O1786" s="23">
        <f t="shared" si="322"/>
        <v>25</v>
      </c>
      <c r="P1786" s="23" t="str">
        <f t="shared" si="324"/>
        <v>102113052Principal</v>
      </c>
    </row>
    <row r="1787" spans="1:16" ht="14.45" hidden="1">
      <c r="A1787" s="26" t="s">
        <v>669</v>
      </c>
      <c r="B1787" s="23" t="str">
        <f>IFERROR(VLOOKUP(A1787,hoja!$A$2:$E$970,4,FALSE),0)</f>
        <v>ANTIOQUIA</v>
      </c>
      <c r="C1787" s="23" t="str">
        <f>IFERROR(VLOOKUP(A1787,hoja!$A$2:$E$1370,5,FALSE),0)</f>
        <v>RIONEGRO</v>
      </c>
      <c r="D1787" s="23" t="str">
        <f>IFERROR(VLOOKUP(A1787,hoja!A:D,3,FALSE),0)</f>
        <v>10211</v>
      </c>
      <c r="E1787" s="23" t="s">
        <v>71</v>
      </c>
      <c r="F1787" s="23" t="str">
        <f>IFERROR(VLOOKUP(E1787,hoja!$A$2:$E$970,4,FALSE),0)</f>
        <v>CENTRO</v>
      </c>
      <c r="G1787" s="23" t="str">
        <f>IFERROR(VLOOKUP(E1787,hoja!$A$2:$E$970,5,FALSE),0)</f>
        <v>BOGOTÁ</v>
      </c>
      <c r="H1787" s="103" t="str">
        <f>IFERROR(VLOOKUP(E1787,hoja!A:C,3,FALSE),0)</f>
        <v>60015</v>
      </c>
      <c r="I1787" s="24" t="str">
        <f t="shared" si="323"/>
        <v>1021160015</v>
      </c>
      <c r="K1787" s="23">
        <v>387</v>
      </c>
      <c r="L1787" s="23" t="str">
        <f t="shared" si="326"/>
        <v>NACIONAL</v>
      </c>
      <c r="M1787" s="23" t="s">
        <v>618</v>
      </c>
      <c r="N1787" s="23" t="str" cm="1">
        <f t="array" ref="N1787">IFERROR(IF(M1787="Principal","LES_ACTIVE",LES_INACTIVE),0)</f>
        <v>LES_ACTIVE</v>
      </c>
      <c r="O1787" s="23">
        <f t="shared" si="322"/>
        <v>16</v>
      </c>
      <c r="P1787" s="23" t="str">
        <f t="shared" si="324"/>
        <v>1021160015Principal</v>
      </c>
    </row>
    <row r="1788" spans="1:16" ht="14.45" hidden="1">
      <c r="A1788" s="26" t="s">
        <v>669</v>
      </c>
      <c r="B1788" s="23" t="s">
        <v>724</v>
      </c>
      <c r="C1788" s="23" t="str">
        <f>IFERROR(VLOOKUP(A1788,hoja!$A$2:$E$1370,5,FALSE),0)</f>
        <v>RIONEGRO</v>
      </c>
      <c r="D1788" s="23" t="str">
        <f>IFERROR(VLOOKUP(A1788,hoja!A:D,3,FALSE),0)</f>
        <v>10211</v>
      </c>
      <c r="E1788" s="23" t="s">
        <v>71</v>
      </c>
      <c r="F1788" s="23" t="s">
        <v>777</v>
      </c>
      <c r="G1788" s="23" t="s">
        <v>798</v>
      </c>
      <c r="H1788" s="103">
        <v>60015</v>
      </c>
      <c r="I1788" s="24" t="str">
        <f t="shared" si="323"/>
        <v>1021160015</v>
      </c>
      <c r="L1788" s="23" t="str">
        <f t="shared" si="326"/>
        <v>NACIONAL</v>
      </c>
      <c r="M1788" s="23" t="s">
        <v>623</v>
      </c>
      <c r="N1788" s="23" cm="1">
        <f t="array" aca="1" ref="N1788" ca="1">IFERROR(IF(M1788="Principal","LES_ACTIVE",LES_INACTIVE),0)</f>
        <v>0</v>
      </c>
      <c r="O1788" s="23">
        <f t="shared" si="322"/>
        <v>25</v>
      </c>
      <c r="P1788" s="23" t="str">
        <f t="shared" si="324"/>
        <v>1021160015Facatativa</v>
      </c>
    </row>
    <row r="1789" spans="1:16" ht="14.45" hidden="1">
      <c r="A1789" s="26" t="s">
        <v>669</v>
      </c>
      <c r="B1789" s="23" t="str">
        <f>IFERROR(VLOOKUP(A1789,hoja!$A$2:$E$970,4,FALSE),0)</f>
        <v>ANTIOQUIA</v>
      </c>
      <c r="C1789" s="23" t="str">
        <f>IFERROR(VLOOKUP(A1789,hoja!$A$2:$E$1370,5,FALSE),0)</f>
        <v>RIONEGRO</v>
      </c>
      <c r="D1789" s="23" t="str">
        <f>IFERROR(VLOOKUP(A1789,hoja!A:D,3,FALSE),0)</f>
        <v>10211</v>
      </c>
      <c r="E1789" s="23" t="s">
        <v>633</v>
      </c>
      <c r="F1789" s="23" t="str">
        <f>IFERROR(VLOOKUP(E1789,hoja!$A$2:$E$970,4,FALSE),0)</f>
        <v>CENTRO</v>
      </c>
      <c r="G1789" s="23" t="str">
        <f>IFERROR(VLOOKUP(E1789,hoja!$A$2:$E$970,5,FALSE),0)</f>
        <v>BOGOTÁ</v>
      </c>
      <c r="H1789" s="103" t="str">
        <f>IFERROR(VLOOKUP(E1789,hoja!A:C,3,FALSE),0)</f>
        <v>0002</v>
      </c>
      <c r="I1789" s="24" t="str">
        <f t="shared" si="323"/>
        <v>102110002</v>
      </c>
      <c r="K1789" s="23">
        <v>388</v>
      </c>
      <c r="L1789" s="23" t="str">
        <f t="shared" si="326"/>
        <v>NACIONAL</v>
      </c>
      <c r="M1789" s="23" t="s">
        <v>618</v>
      </c>
      <c r="N1789" s="23" t="str" cm="1">
        <f t="array" ref="N1789">IFERROR(IF(M1789="Principal","LES_ACTIVE",LES_INACTIVE),0)</f>
        <v>LES_ACTIVE</v>
      </c>
      <c r="O1789" s="23">
        <f t="shared" si="322"/>
        <v>16</v>
      </c>
      <c r="P1789" s="23" t="str">
        <f t="shared" si="324"/>
        <v>102110002Principal</v>
      </c>
    </row>
    <row r="1790" spans="1:16" ht="14.45" hidden="1">
      <c r="A1790" s="26" t="s">
        <v>669</v>
      </c>
      <c r="B1790" s="23" t="s">
        <v>724</v>
      </c>
      <c r="C1790" s="23" t="str">
        <f>IFERROR(VLOOKUP(A1790,hoja!$A$2:$E$1370,5,FALSE),0)</f>
        <v>RIONEGRO</v>
      </c>
      <c r="D1790" s="23" t="str">
        <f>IFERROR(VLOOKUP(A1790,hoja!A:D,3,FALSE),0)</f>
        <v>10211</v>
      </c>
      <c r="E1790" s="23" t="s">
        <v>633</v>
      </c>
      <c r="F1790" s="23" t="s">
        <v>777</v>
      </c>
      <c r="G1790" s="23" t="s">
        <v>798</v>
      </c>
      <c r="H1790" s="103" t="s">
        <v>868</v>
      </c>
      <c r="I1790" s="24" t="str">
        <f t="shared" si="323"/>
        <v>102110002</v>
      </c>
      <c r="L1790" s="23" t="str">
        <f t="shared" si="326"/>
        <v>NACIONAL</v>
      </c>
      <c r="M1790" s="23" t="s">
        <v>623</v>
      </c>
      <c r="N1790" s="23" cm="1">
        <f t="array" aca="1" ref="N1790" ca="1">IFERROR(IF(M1790="Principal","LES_ACTIVE",LES_INACTIVE),0)</f>
        <v>0</v>
      </c>
      <c r="O1790" s="23">
        <f t="shared" si="322"/>
        <v>25</v>
      </c>
      <c r="P1790" s="23" t="str">
        <f t="shared" si="324"/>
        <v>102110002Facatativa</v>
      </c>
    </row>
    <row r="1791" spans="1:16" ht="14.45" hidden="1">
      <c r="A1791" s="26" t="s">
        <v>669</v>
      </c>
      <c r="B1791" s="23" t="str">
        <f>IFERROR(VLOOKUP(A1791,hoja!$A$2:$E$970,4,FALSE),0)</f>
        <v>ANTIOQUIA</v>
      </c>
      <c r="C1791" s="23" t="str">
        <f>IFERROR(VLOOKUP(A1791,hoja!$A$2:$E$1370,5,FALSE),0)</f>
        <v>RIONEGRO</v>
      </c>
      <c r="D1791" s="23" t="str">
        <f>IFERROR(VLOOKUP(A1791,hoja!A:D,3,FALSE),0)</f>
        <v>10211</v>
      </c>
      <c r="E1791" s="23" t="s">
        <v>635</v>
      </c>
      <c r="F1791" s="23" t="str">
        <f>IFERROR(VLOOKUP(E1791,hoja!$A$2:$E$970,4,FALSE),0)</f>
        <v>CENTRO</v>
      </c>
      <c r="G1791" s="23" t="str">
        <f>IFERROR(VLOOKUP(E1791,hoja!$A$2:$E$970,5,FALSE),0)</f>
        <v>BOGOTÁ</v>
      </c>
      <c r="H1791" s="103" t="str">
        <f>IFERROR(VLOOKUP(E1791,hoja!A:C,3,FALSE),0)</f>
        <v>0021</v>
      </c>
      <c r="I1791" s="24" t="str">
        <f t="shared" si="323"/>
        <v>102110021</v>
      </c>
      <c r="K1791" s="23">
        <v>387</v>
      </c>
      <c r="L1791" s="23" t="str">
        <f t="shared" si="326"/>
        <v>NACIONAL</v>
      </c>
      <c r="M1791" s="23" t="s">
        <v>618</v>
      </c>
      <c r="N1791" s="23" t="str" cm="1">
        <f t="array" ref="N1791">IFERROR(IF(M1791="Principal","LES_ACTIVE",LES_INACTIVE),0)</f>
        <v>LES_ACTIVE</v>
      </c>
      <c r="O1791" s="23">
        <f t="shared" si="322"/>
        <v>16</v>
      </c>
      <c r="P1791" s="23" t="str">
        <f t="shared" si="324"/>
        <v>102110021Principal</v>
      </c>
    </row>
    <row r="1792" spans="1:16" ht="14.45" hidden="1">
      <c r="A1792" s="26" t="s">
        <v>669</v>
      </c>
      <c r="B1792" s="23" t="s">
        <v>724</v>
      </c>
      <c r="C1792" s="23" t="str">
        <f>IFERROR(VLOOKUP(A1792,hoja!$A$2:$E$1370,5,FALSE),0)</f>
        <v>RIONEGRO</v>
      </c>
      <c r="D1792" s="23" t="str">
        <f>IFERROR(VLOOKUP(A1792,hoja!A:D,3,FALSE),0)</f>
        <v>10211</v>
      </c>
      <c r="E1792" s="23" t="s">
        <v>635</v>
      </c>
      <c r="F1792" s="23" t="s">
        <v>777</v>
      </c>
      <c r="G1792" s="23" t="s">
        <v>798</v>
      </c>
      <c r="H1792" s="103" t="s">
        <v>803</v>
      </c>
      <c r="I1792" s="24" t="str">
        <f t="shared" si="323"/>
        <v>102110021</v>
      </c>
      <c r="K1792" s="23">
        <v>385</v>
      </c>
      <c r="L1792" s="23" t="str">
        <f t="shared" si="326"/>
        <v>NACIONAL</v>
      </c>
      <c r="M1792" s="23" t="s">
        <v>623</v>
      </c>
      <c r="N1792" s="23" cm="1">
        <f t="array" aca="1" ref="N1792" ca="1">IFERROR(IF(M1792="Principal","LES_ACTIVE",LES_INACTIVE),0)</f>
        <v>0</v>
      </c>
      <c r="O1792" s="23">
        <f t="shared" si="322"/>
        <v>16</v>
      </c>
      <c r="P1792" s="23" t="str">
        <f t="shared" si="324"/>
        <v>102110021Facatativa</v>
      </c>
    </row>
    <row r="1793" spans="1:16" ht="14.45" hidden="1">
      <c r="A1793" s="26" t="s">
        <v>669</v>
      </c>
      <c r="B1793" s="23" t="str">
        <f>IFERROR(VLOOKUP(A1793,hoja!$A$2:$E$970,4,FALSE),0)</f>
        <v>ANTIOQUIA</v>
      </c>
      <c r="C1793" s="23" t="str">
        <f>IFERROR(VLOOKUP(A1793,hoja!$A$2:$E$1370,5,FALSE),0)</f>
        <v>RIONEGRO</v>
      </c>
      <c r="D1793" s="23" t="str">
        <f>IFERROR(VLOOKUP(A1793,hoja!A:D,3,FALSE),0)</f>
        <v>10211</v>
      </c>
      <c r="E1793" s="23" t="s">
        <v>672</v>
      </c>
      <c r="F1793" s="23" t="str">
        <f>IFERROR(VLOOKUP(E1793,hoja!$A$2:$E$970,4,FALSE),0)</f>
        <v>ANTIOQUIA</v>
      </c>
      <c r="G1793" s="23" t="str">
        <f>IFERROR(VLOOKUP(E1793,hoja!$A$2:$E$970,5,FALSE),0)</f>
        <v>MEDELLÍN</v>
      </c>
      <c r="H1793" s="103" t="str">
        <f>IFERROR(VLOOKUP(E1793,hoja!A:C,3,FALSE),0)</f>
        <v>0092</v>
      </c>
      <c r="I1793" s="24" t="str">
        <f t="shared" si="323"/>
        <v>102110092</v>
      </c>
      <c r="K1793" s="23">
        <v>31</v>
      </c>
      <c r="L1793" s="23" t="str">
        <f t="shared" si="321"/>
        <v>REGIONAL</v>
      </c>
      <c r="M1793" s="23" t="s">
        <v>618</v>
      </c>
      <c r="N1793" s="23" t="str" cm="1">
        <f t="array" ref="N1793">IFERROR(IF(M1793="Principal","LES_ACTIVE",LES_INACTIVE),0)</f>
        <v>LES_ACTIVE</v>
      </c>
      <c r="O1793" s="23">
        <f t="shared" si="322"/>
        <v>25</v>
      </c>
      <c r="P1793" s="23" t="str">
        <f t="shared" si="324"/>
        <v>102110092Principal</v>
      </c>
    </row>
    <row r="1794" spans="1:16" ht="14.45" hidden="1">
      <c r="A1794" s="26" t="s">
        <v>669</v>
      </c>
      <c r="B1794" s="23" t="str">
        <f>IFERROR(VLOOKUP(A1794,hoja!$A$2:$E$970,4,FALSE),0)</f>
        <v>ANTIOQUIA</v>
      </c>
      <c r="C1794" s="23" t="str">
        <f>IFERROR(VLOOKUP(A1794,hoja!$A$2:$E$1370,5,FALSE),0)</f>
        <v>RIONEGRO</v>
      </c>
      <c r="D1794" s="23" t="str">
        <f>IFERROR(VLOOKUP(A1794,hoja!A:D,3,FALSE),0)</f>
        <v>10211</v>
      </c>
      <c r="E1794" s="23" t="s">
        <v>769</v>
      </c>
      <c r="F1794" s="23" t="str">
        <f>IFERROR(VLOOKUP(E1794,hoja!$A$2:$E$970,4,FALSE),0)</f>
        <v>COSTA</v>
      </c>
      <c r="G1794" s="23" t="str">
        <f>IFERROR(VLOOKUP(E1794,hoja!$A$2:$E$970,5,FALSE),0)</f>
        <v>ZF BARRANQUILLA</v>
      </c>
      <c r="H1794" s="103" t="str">
        <f>IFERROR(VLOOKUP(E1794,hoja!A:C,3,FALSE),0)</f>
        <v>50294</v>
      </c>
      <c r="I1794" s="24" t="str">
        <f t="shared" si="323"/>
        <v>1021150294</v>
      </c>
      <c r="K1794" s="23">
        <v>706</v>
      </c>
      <c r="L1794" s="23" t="str">
        <f>IF(B1794=F1794,"REGIONAL","NACIONAL")</f>
        <v>NACIONAL</v>
      </c>
      <c r="M1794" s="23" t="s">
        <v>618</v>
      </c>
      <c r="N1794" s="23" t="str" cm="1">
        <f t="array" ref="N1794">IFERROR(IF(M1794="Principal","LES_ACTIVE",LES_INACTIVE),0)</f>
        <v>LES_ACTIVE</v>
      </c>
      <c r="O1794" s="23">
        <f t="shared" si="322"/>
        <v>12</v>
      </c>
      <c r="P1794" s="23" t="str">
        <f t="shared" si="324"/>
        <v>1021150294Principal</v>
      </c>
    </row>
    <row r="1795" spans="1:16" ht="14.45" hidden="1">
      <c r="A1795" s="26" t="s">
        <v>770</v>
      </c>
      <c r="B1795" s="23" t="str">
        <f>IFERROR(VLOOKUP(A1795,hoja!$A$2:$E$970,4,FALSE),0)</f>
        <v>ANTIOQUIA</v>
      </c>
      <c r="C1795" s="23" t="str">
        <f>IFERROR(VLOOKUP(A1795,hoja!$A$2:$E$1370,5,FALSE),0)</f>
        <v>RIONEGRO</v>
      </c>
      <c r="D1795" s="23" t="str">
        <f>IFERROR(VLOOKUP(A1795,hoja!A:D,3,FALSE),0)</f>
        <v>3041</v>
      </c>
      <c r="E1795" s="23" t="s">
        <v>660</v>
      </c>
      <c r="F1795" s="23" t="str">
        <f>IFERROR(VLOOKUP(E1795,hoja!$A$2:$E$970,4,FALSE),0)</f>
        <v>CENTRO</v>
      </c>
      <c r="G1795" s="23" t="str">
        <f>IFERROR(VLOOKUP(E1795,hoja!$A$2:$E$970,5,FALSE),0)</f>
        <v>BOGOTÁ</v>
      </c>
      <c r="H1795" s="103" t="str">
        <f>IFERROR(VLOOKUP(E1795,hoja!A:C,3,FALSE),0)</f>
        <v>0035</v>
      </c>
      <c r="I1795" s="24" t="str">
        <f t="shared" si="323"/>
        <v>30410035</v>
      </c>
      <c r="J1795" s="23">
        <v>22.100000000093132</v>
      </c>
      <c r="K1795" s="23">
        <v>386.36200000000002</v>
      </c>
      <c r="L1795" s="23" t="str">
        <f t="shared" ref="L1795:L1806" si="327">IF(B1795=F1795,"REGIONAL","NACIONAL")</f>
        <v>NACIONAL</v>
      </c>
      <c r="M1795" s="23" t="s">
        <v>621</v>
      </c>
      <c r="N1795" s="23" t="s">
        <v>624</v>
      </c>
      <c r="O1795" s="23">
        <f t="shared" si="322"/>
        <v>16</v>
      </c>
      <c r="P1795" s="23" t="str">
        <f t="shared" si="324"/>
        <v>30410035La vega</v>
      </c>
    </row>
    <row r="1796" spans="1:16" ht="14.45" hidden="1">
      <c r="A1796" s="26" t="s">
        <v>770</v>
      </c>
      <c r="B1796" s="23" t="s">
        <v>724</v>
      </c>
      <c r="C1796" s="23" t="str">
        <f>IFERROR(VLOOKUP(A1796,hoja!$A$2:$E$1370,5,FALSE),0)</f>
        <v>RIONEGRO</v>
      </c>
      <c r="D1796" s="23" t="str">
        <f>IFERROR(VLOOKUP(A1796,hoja!A:D,3,FALSE),0)</f>
        <v>3041</v>
      </c>
      <c r="E1796" s="23" t="s">
        <v>660</v>
      </c>
      <c r="F1796" s="23" t="s">
        <v>777</v>
      </c>
      <c r="G1796" s="23" t="s">
        <v>798</v>
      </c>
      <c r="H1796" s="103" t="s">
        <v>799</v>
      </c>
      <c r="I1796" s="24" t="str">
        <f t="shared" si="323"/>
        <v>30410035</v>
      </c>
      <c r="K1796" s="23">
        <v>390</v>
      </c>
      <c r="L1796" s="23" t="str">
        <f t="shared" si="327"/>
        <v>NACIONAL</v>
      </c>
      <c r="M1796" s="23" t="s">
        <v>623</v>
      </c>
      <c r="N1796" s="23" t="s">
        <v>622</v>
      </c>
      <c r="O1796" s="23">
        <f t="shared" si="322"/>
        <v>16</v>
      </c>
      <c r="P1796" s="23" t="str">
        <f t="shared" si="324"/>
        <v>30410035Facatativa</v>
      </c>
    </row>
    <row r="1797" spans="1:16" ht="14.45" hidden="1">
      <c r="A1797" s="26" t="s">
        <v>770</v>
      </c>
      <c r="B1797" s="23" t="str">
        <f>IFERROR(VLOOKUP(A1797,hoja!$A$2:$E$970,4,FALSE),0)</f>
        <v>ANTIOQUIA</v>
      </c>
      <c r="C1797" s="23" t="str">
        <f>IFERROR(VLOOKUP(A1797,hoja!$A$2:$E$1370,5,FALSE),0)</f>
        <v>RIONEGRO</v>
      </c>
      <c r="D1797" s="23" t="str">
        <f>IFERROR(VLOOKUP(A1797,hoja!A:D,3,FALSE),0)</f>
        <v>3041</v>
      </c>
      <c r="E1797" s="23" t="s">
        <v>661</v>
      </c>
      <c r="F1797" s="23" t="str">
        <f>IFERROR(VLOOKUP(E1797,hoja!$A$2:$E$970,4,FALSE),0)</f>
        <v>COSTA</v>
      </c>
      <c r="G1797" s="23" t="str">
        <f>IFERROR(VLOOKUP(E1797,hoja!$A$2:$E$970,5,FALSE),0)</f>
        <v>CARTAGENA</v>
      </c>
      <c r="H1797" s="103" t="str">
        <f>IFERROR(VLOOKUP(E1797,hoja!A:C,3,FALSE),0)</f>
        <v>0113</v>
      </c>
      <c r="I1797" s="24" t="str">
        <f t="shared" si="323"/>
        <v>30410113</v>
      </c>
      <c r="K1797" s="23">
        <v>688</v>
      </c>
      <c r="L1797" s="23" t="str">
        <f t="shared" si="327"/>
        <v>NACIONAL</v>
      </c>
      <c r="M1797" t="s">
        <v>869</v>
      </c>
      <c r="N1797" s="23" cm="1">
        <f t="array" aca="1" ref="N1797" ca="1">IFERROR(IF(M1797="Principal","LES_ACTIVE",LES_INACTIVE),0)</f>
        <v>0</v>
      </c>
      <c r="O1797" s="23">
        <f t="shared" si="322"/>
        <v>12</v>
      </c>
      <c r="P1797" s="23" t="str">
        <f t="shared" si="324"/>
        <v>30410113Hot Fill</v>
      </c>
    </row>
    <row r="1798" spans="1:16" ht="14.45" hidden="1">
      <c r="A1798" s="26" t="s">
        <v>770</v>
      </c>
      <c r="B1798" s="23" t="str">
        <f>IFERROR(VLOOKUP(A1798,hoja!$A$2:$E$970,4,FALSE),0)</f>
        <v>ANTIOQUIA</v>
      </c>
      <c r="C1798" s="23" t="str">
        <f>IFERROR(VLOOKUP(A1798,hoja!$A$2:$E$1370,5,FALSE),0)</f>
        <v>RIONEGRO</v>
      </c>
      <c r="D1798" s="23" t="str">
        <f>IFERROR(VLOOKUP(A1798,hoja!A:D,3,FALSE),0)</f>
        <v>3041</v>
      </c>
      <c r="E1798" s="23" t="s">
        <v>702</v>
      </c>
      <c r="F1798" s="23" t="str">
        <f>IFERROR(VLOOKUP(E1798,hoja!$A$2:$E$970,4,FALSE),0)</f>
        <v>CENTRO</v>
      </c>
      <c r="G1798" s="23" t="str">
        <f>IFERROR(VLOOKUP(E1798,hoja!$A$2:$E$970,5,FALSE),0)</f>
        <v>FLORENCIA</v>
      </c>
      <c r="H1798" s="103" t="str">
        <f>IFERROR(VLOOKUP(E1798,hoja!A:C,3,FALSE),0)</f>
        <v>0388</v>
      </c>
      <c r="I1798" s="24" t="str">
        <f t="shared" si="323"/>
        <v>30410388</v>
      </c>
      <c r="J1798" s="23">
        <v>53.741666666610399</v>
      </c>
      <c r="K1798" s="23">
        <v>826.16499999999996</v>
      </c>
      <c r="L1798" s="23" t="str">
        <f t="shared" si="327"/>
        <v>NACIONAL</v>
      </c>
      <c r="M1798" s="23" t="s">
        <v>618</v>
      </c>
      <c r="N1798" s="23" t="str" cm="1">
        <f t="array" ref="N1798">IFERROR(IF(M1798="Principal","LES_ACTIVE",LES_INACTIVE),0)</f>
        <v>LES_ACTIVE</v>
      </c>
      <c r="O1798" s="23">
        <f t="shared" si="322"/>
        <v>8</v>
      </c>
      <c r="P1798" s="23" t="str">
        <f t="shared" si="324"/>
        <v>30410388Principal</v>
      </c>
    </row>
    <row r="1799" spans="1:16" ht="14.45" hidden="1">
      <c r="A1799" s="26" t="s">
        <v>770</v>
      </c>
      <c r="B1799" s="23" t="str">
        <f>IFERROR(VLOOKUP(A1799,hoja!$A$2:$E$970,4,FALSE),0)</f>
        <v>ANTIOQUIA</v>
      </c>
      <c r="C1799" s="23" t="str">
        <f>IFERROR(VLOOKUP(A1799,hoja!$A$2:$E$1370,5,FALSE),0)</f>
        <v>RIONEGRO</v>
      </c>
      <c r="D1799" s="23" t="str">
        <f>IFERROR(VLOOKUP(A1799,hoja!A:D,3,FALSE),0)</f>
        <v>3041</v>
      </c>
      <c r="E1799" s="23" t="s">
        <v>633</v>
      </c>
      <c r="F1799" s="23" t="str">
        <f>IFERROR(VLOOKUP(E1799,hoja!$A$2:$E$970,4,FALSE),0)</f>
        <v>CENTRO</v>
      </c>
      <c r="G1799" s="23" t="str">
        <f>IFERROR(VLOOKUP(E1799,hoja!$A$2:$E$970,5,FALSE),0)</f>
        <v>BOGOTÁ</v>
      </c>
      <c r="H1799" s="103" t="str">
        <f>IFERROR(VLOOKUP(E1799,hoja!A:C,3,FALSE),0)</f>
        <v>0002</v>
      </c>
      <c r="I1799" s="24" t="str">
        <f t="shared" si="323"/>
        <v>30410002</v>
      </c>
      <c r="J1799" s="23">
        <v>25.816666666651145</v>
      </c>
      <c r="K1799" s="23">
        <v>409.63200000000001</v>
      </c>
      <c r="L1799" s="23" t="str">
        <f t="shared" si="327"/>
        <v>NACIONAL</v>
      </c>
      <c r="M1799" s="23" t="s">
        <v>621</v>
      </c>
      <c r="N1799" s="23" t="s">
        <v>624</v>
      </c>
      <c r="O1799" s="23">
        <f t="shared" si="322"/>
        <v>16</v>
      </c>
      <c r="P1799" s="23" t="str">
        <f t="shared" si="324"/>
        <v>30410002La vega</v>
      </c>
    </row>
    <row r="1800" spans="1:16" ht="14.45" hidden="1">
      <c r="A1800" s="26" t="s">
        <v>770</v>
      </c>
      <c r="B1800" s="23" t="str">
        <f>IFERROR(VLOOKUP(A1800,hoja!$A$2:$E$970,4,FALSE),0)</f>
        <v>ANTIOQUIA</v>
      </c>
      <c r="C1800" s="23" t="str">
        <f>IFERROR(VLOOKUP(A1800,hoja!$A$2:$E$1370,5,FALSE),0)</f>
        <v>RIONEGRO</v>
      </c>
      <c r="D1800" s="23" t="str">
        <f>IFERROR(VLOOKUP(A1800,hoja!A:D,3,FALSE),0)</f>
        <v>3041</v>
      </c>
      <c r="E1800" s="23" t="s">
        <v>634</v>
      </c>
      <c r="F1800" s="23" t="str">
        <f>IFERROR(VLOOKUP(E1800,hoja!$A$2:$E$970,4,FALSE),0)</f>
        <v>CENTRO</v>
      </c>
      <c r="G1800" s="23" t="str">
        <f>IFERROR(VLOOKUP(E1800,hoja!$A$2:$E$970,5,FALSE),0)</f>
        <v>BOGOTÁ</v>
      </c>
      <c r="H1800" s="103" t="str">
        <f>IFERROR(VLOOKUP(E1800,hoja!A:C,3,FALSE),0)</f>
        <v>0011</v>
      </c>
      <c r="I1800" s="24" t="str">
        <f t="shared" si="323"/>
        <v>30410011</v>
      </c>
      <c r="J1800" s="23">
        <v>24.549999999871943</v>
      </c>
      <c r="K1800" s="23">
        <v>414.142</v>
      </c>
      <c r="L1800" s="23" t="str">
        <f t="shared" si="327"/>
        <v>NACIONAL</v>
      </c>
      <c r="M1800" s="23" t="s">
        <v>621</v>
      </c>
      <c r="N1800" s="23" t="s">
        <v>624</v>
      </c>
      <c r="O1800" s="23">
        <f t="shared" si="322"/>
        <v>16</v>
      </c>
      <c r="P1800" s="23" t="str">
        <f t="shared" si="324"/>
        <v>30410011La vega</v>
      </c>
    </row>
    <row r="1801" spans="1:16" ht="14.45" hidden="1">
      <c r="A1801" s="26" t="s">
        <v>770</v>
      </c>
      <c r="B1801" s="23" t="s">
        <v>724</v>
      </c>
      <c r="C1801" s="23" t="str">
        <f>IFERROR(VLOOKUP(A1801,hoja!$A$2:$E$1370,5,FALSE),0)</f>
        <v>RIONEGRO</v>
      </c>
      <c r="D1801" s="23" t="str">
        <f>IFERROR(VLOOKUP(A1801,hoja!A:D,3,FALSE),0)</f>
        <v>3041</v>
      </c>
      <c r="E1801" s="23" t="s">
        <v>634</v>
      </c>
      <c r="F1801" s="23" t="s">
        <v>777</v>
      </c>
      <c r="G1801" s="23" t="s">
        <v>798</v>
      </c>
      <c r="H1801" s="103" t="s">
        <v>870</v>
      </c>
      <c r="I1801" s="24" t="str">
        <f t="shared" si="323"/>
        <v>30410011</v>
      </c>
      <c r="K1801" s="23">
        <v>417</v>
      </c>
      <c r="L1801" s="23" t="str">
        <f t="shared" si="327"/>
        <v>NACIONAL</v>
      </c>
      <c r="M1801" s="23" t="s">
        <v>623</v>
      </c>
      <c r="N1801" s="23" t="s">
        <v>622</v>
      </c>
      <c r="O1801" s="23">
        <f t="shared" si="322"/>
        <v>16</v>
      </c>
      <c r="P1801" s="23" t="str">
        <f t="shared" si="324"/>
        <v>30410011Facatativa</v>
      </c>
    </row>
    <row r="1802" spans="1:16" ht="14.45" hidden="1">
      <c r="A1802" s="26" t="s">
        <v>770</v>
      </c>
      <c r="B1802" s="23" t="str">
        <f>IFERROR(VLOOKUP(A1802,hoja!$A$2:$E$970,4,FALSE),0)</f>
        <v>ANTIOQUIA</v>
      </c>
      <c r="C1802" s="23" t="str">
        <f>IFERROR(VLOOKUP(A1802,hoja!$A$2:$E$1370,5,FALSE),0)</f>
        <v>RIONEGRO</v>
      </c>
      <c r="D1802" s="23" t="str">
        <f>IFERROR(VLOOKUP(A1802,hoja!A:D,3,FALSE),0)</f>
        <v>3041</v>
      </c>
      <c r="E1802" s="23" t="s">
        <v>635</v>
      </c>
      <c r="F1802" s="23" t="str">
        <f>IFERROR(VLOOKUP(E1802,hoja!$A$2:$E$970,4,FALSE),0)</f>
        <v>CENTRO</v>
      </c>
      <c r="G1802" s="23" t="str">
        <f>IFERROR(VLOOKUP(E1802,hoja!$A$2:$E$970,5,FALSE),0)</f>
        <v>BOGOTÁ</v>
      </c>
      <c r="H1802" s="103" t="str">
        <f>IFERROR(VLOOKUP(E1802,hoja!A:C,3,FALSE),0)</f>
        <v>0021</v>
      </c>
      <c r="I1802" s="24" t="str">
        <f t="shared" si="323"/>
        <v>30410021</v>
      </c>
      <c r="J1802" s="23">
        <v>25.616666666697711</v>
      </c>
      <c r="K1802" s="23">
        <v>409.72899999999998</v>
      </c>
      <c r="L1802" s="23" t="str">
        <f t="shared" si="327"/>
        <v>NACIONAL</v>
      </c>
      <c r="M1802" s="23" t="s">
        <v>621</v>
      </c>
      <c r="N1802" s="23" t="s">
        <v>624</v>
      </c>
      <c r="O1802" s="23">
        <f t="shared" si="322"/>
        <v>16</v>
      </c>
      <c r="P1802" s="23" t="str">
        <f t="shared" si="324"/>
        <v>30410021La vega</v>
      </c>
    </row>
    <row r="1803" spans="1:16" ht="14.45" hidden="1">
      <c r="A1803" s="26" t="s">
        <v>770</v>
      </c>
      <c r="B1803" s="23" t="s">
        <v>724</v>
      </c>
      <c r="C1803" s="23" t="str">
        <f>IFERROR(VLOOKUP(A1803,hoja!$A$2:$E$1370,5,FALSE),0)</f>
        <v>RIONEGRO</v>
      </c>
      <c r="D1803" s="23" t="str">
        <f>IFERROR(VLOOKUP(A1803,hoja!A:D,3,FALSE),0)</f>
        <v>3041</v>
      </c>
      <c r="E1803" s="23" t="s">
        <v>635</v>
      </c>
      <c r="F1803" s="23" t="s">
        <v>777</v>
      </c>
      <c r="G1803" s="23" t="s">
        <v>798</v>
      </c>
      <c r="H1803" s="103" t="s">
        <v>803</v>
      </c>
      <c r="I1803" s="24" t="str">
        <f t="shared" si="323"/>
        <v>30410021</v>
      </c>
      <c r="K1803" s="23">
        <v>412</v>
      </c>
      <c r="L1803" s="23" t="str">
        <f t="shared" si="327"/>
        <v>NACIONAL</v>
      </c>
      <c r="M1803" s="23" t="s">
        <v>623</v>
      </c>
      <c r="N1803" s="23" t="s">
        <v>622</v>
      </c>
      <c r="O1803" s="23">
        <f t="shared" si="322"/>
        <v>16</v>
      </c>
      <c r="P1803" s="23" t="str">
        <f t="shared" si="324"/>
        <v>30410021Facatativa</v>
      </c>
    </row>
    <row r="1804" spans="1:16" ht="14.45" hidden="1">
      <c r="A1804" s="26" t="s">
        <v>770</v>
      </c>
      <c r="B1804" s="23" t="str">
        <f>IFERROR(VLOOKUP(A1804,hoja!$A$2:$E$970,4,FALSE),0)</f>
        <v>ANTIOQUIA</v>
      </c>
      <c r="C1804" s="23" t="str">
        <f>IFERROR(VLOOKUP(A1804,hoja!$A$2:$E$1370,5,FALSE),0)</f>
        <v>RIONEGRO</v>
      </c>
      <c r="D1804" s="23" t="str">
        <f>IFERROR(VLOOKUP(A1804,hoja!A:D,3,FALSE),0)</f>
        <v>3041</v>
      </c>
      <c r="E1804" s="23" t="s">
        <v>679</v>
      </c>
      <c r="F1804" s="23" t="str">
        <f>IFERROR(VLOOKUP(E1804,hoja!$A$2:$E$970,4,FALSE),0)</f>
        <v>CENTRO</v>
      </c>
      <c r="G1804" s="23" t="str">
        <f>IFERROR(VLOOKUP(E1804,hoja!$A$2:$E$970,5,FALSE),0)</f>
        <v>NEIVA</v>
      </c>
      <c r="H1804" s="103" t="str">
        <f>IFERROR(VLOOKUP(E1804,hoja!A:C,3,FALSE),0)</f>
        <v>0385</v>
      </c>
      <c r="I1804" s="24" t="str">
        <f t="shared" si="323"/>
        <v>30410385</v>
      </c>
      <c r="J1804" s="23">
        <v>23.666666666627862</v>
      </c>
      <c r="K1804" s="23">
        <v>567.34400000000005</v>
      </c>
      <c r="L1804" s="23" t="str">
        <f t="shared" si="327"/>
        <v>NACIONAL</v>
      </c>
      <c r="M1804" s="23" t="s">
        <v>618</v>
      </c>
      <c r="N1804" s="23" t="str" cm="1">
        <f t="array" ref="N1804">IFERROR(IF(M1804="Principal","LES_ACTIVE",LES_INACTIVE),0)</f>
        <v>LES_ACTIVE</v>
      </c>
      <c r="O1804" s="23">
        <f t="shared" si="322"/>
        <v>12</v>
      </c>
      <c r="P1804" s="23" t="str">
        <f t="shared" si="324"/>
        <v>30410385Principal</v>
      </c>
    </row>
    <row r="1805" spans="1:16" ht="14.45" hidden="1">
      <c r="A1805" s="26" t="s">
        <v>770</v>
      </c>
      <c r="B1805" s="23" t="str">
        <f>IFERROR(VLOOKUP(A1805,hoja!$A$2:$E$970,4,FALSE),0)</f>
        <v>ANTIOQUIA</v>
      </c>
      <c r="C1805" s="23" t="str">
        <f>IFERROR(VLOOKUP(A1805,hoja!$A$2:$E$1370,5,FALSE),0)</f>
        <v>RIONEGRO</v>
      </c>
      <c r="D1805" s="23" t="str">
        <f>IFERROR(VLOOKUP(A1805,hoja!A:D,3,FALSE),0)</f>
        <v>3041</v>
      </c>
      <c r="E1805" s="23" t="s">
        <v>637</v>
      </c>
      <c r="F1805" s="23" t="str">
        <f>IFERROR(VLOOKUP(E1805,hoja!$A$2:$E$970,4,FALSE),0)</f>
        <v>SANTANDER</v>
      </c>
      <c r="G1805" s="23" t="str">
        <f>IFERROR(VLOOKUP(E1805,hoja!$A$2:$E$970,5,FALSE),0)</f>
        <v>PIEDECUESTA</v>
      </c>
      <c r="H1805" s="103" t="str">
        <f>IFERROR(VLOOKUP(E1805,hoja!A:C,3,FALSE),0)</f>
        <v>0422</v>
      </c>
      <c r="I1805" s="24" t="str">
        <f t="shared" si="323"/>
        <v>30410422</v>
      </c>
      <c r="J1805" s="23">
        <v>22.333333333313931</v>
      </c>
      <c r="K1805" s="23">
        <v>435.452</v>
      </c>
      <c r="L1805" s="23" t="str">
        <f t="shared" si="327"/>
        <v>NACIONAL</v>
      </c>
      <c r="M1805" s="23" t="s">
        <v>618</v>
      </c>
      <c r="N1805" s="23" t="str" cm="1">
        <f t="array" ref="N1805">IFERROR(IF(M1805="Principal","LES_ACTIVE",LES_INACTIVE),0)</f>
        <v>LES_ACTIVE</v>
      </c>
      <c r="O1805" s="23">
        <f t="shared" si="322"/>
        <v>16</v>
      </c>
      <c r="P1805" s="23" t="str">
        <f t="shared" si="324"/>
        <v>30410422Principal</v>
      </c>
    </row>
    <row r="1806" spans="1:16" ht="14.45" hidden="1">
      <c r="A1806" s="26" t="s">
        <v>770</v>
      </c>
      <c r="B1806" s="23" t="str">
        <f>IFERROR(VLOOKUP(A1806,hoja!$A$2:$E$970,4,FALSE),0)</f>
        <v>ANTIOQUIA</v>
      </c>
      <c r="C1806" s="23" t="str">
        <f>IFERROR(VLOOKUP(A1806,hoja!$A$2:$E$1370,5,FALSE),0)</f>
        <v>RIONEGRO</v>
      </c>
      <c r="D1806" s="23" t="str">
        <f>IFERROR(VLOOKUP(A1806,hoja!A:D,3,FALSE),0)</f>
        <v>3041</v>
      </c>
      <c r="E1806" s="23" t="s">
        <v>681</v>
      </c>
      <c r="F1806" s="23" t="str">
        <f>IFERROR(VLOOKUP(E1806,hoja!$A$2:$E$970,4,FALSE),0)</f>
        <v>CENTRO</v>
      </c>
      <c r="G1806" s="23" t="str">
        <f>IFERROR(VLOOKUP(E1806,hoja!$A$2:$E$970,5,FALSE),0)</f>
        <v>VILLAVICENCIO</v>
      </c>
      <c r="H1806" s="103" t="str">
        <f>IFERROR(VLOOKUP(E1806,hoja!A:C,3,FALSE),0)</f>
        <v>0393</v>
      </c>
      <c r="I1806" s="24" t="str">
        <f t="shared" si="323"/>
        <v>30410393</v>
      </c>
      <c r="J1806" s="23">
        <v>34.674999999959255</v>
      </c>
      <c r="K1806" s="23">
        <v>518.09699999999998</v>
      </c>
      <c r="L1806" s="23" t="str">
        <f t="shared" si="327"/>
        <v>NACIONAL</v>
      </c>
      <c r="M1806" s="23" t="s">
        <v>618</v>
      </c>
      <c r="N1806" s="23" t="str" cm="1">
        <f t="array" ref="N1806">IFERROR(IF(M1806="Principal","LES_ACTIVE",LES_INACTIVE),0)</f>
        <v>LES_ACTIVE</v>
      </c>
      <c r="O1806" s="23">
        <f t="shared" si="322"/>
        <v>12</v>
      </c>
      <c r="P1806" s="23" t="str">
        <f t="shared" si="324"/>
        <v>30410393Principal</v>
      </c>
    </row>
    <row r="1807" spans="1:16" ht="14.45" hidden="1">
      <c r="A1807" s="26" t="s">
        <v>770</v>
      </c>
      <c r="B1807" s="23" t="str">
        <f>IFERROR(VLOOKUP(A1807,hoja!$A$2:$E$970,4,FALSE),0)</f>
        <v>ANTIOQUIA</v>
      </c>
      <c r="C1807" s="23" t="str">
        <f>IFERROR(VLOOKUP(A1807,hoja!$A$2:$E$1370,5,FALSE),0)</f>
        <v>RIONEGRO</v>
      </c>
      <c r="D1807" s="23" t="str">
        <f>IFERROR(VLOOKUP(A1807,hoja!A:D,3,FALSE),0)</f>
        <v>3041</v>
      </c>
      <c r="E1807" s="23" t="s">
        <v>770</v>
      </c>
      <c r="F1807" s="23" t="str">
        <f>IFERROR(VLOOKUP(E1807,hoja!$A$2:$E$970,4,FALSE),0)</f>
        <v>ANTIOQUIA</v>
      </c>
      <c r="G1807" s="23" t="str">
        <f>IFERROR(VLOOKUP(E1807,hoja!$A$2:$E$970,5,FALSE),0)</f>
        <v>RIONEGRO</v>
      </c>
      <c r="H1807" s="103" t="str">
        <f>IFERROR(VLOOKUP(E1807,hoja!A:C,3,FALSE),0)</f>
        <v>3041</v>
      </c>
      <c r="I1807" s="24" t="str">
        <f t="shared" si="323"/>
        <v>30413041</v>
      </c>
      <c r="J1807" s="23">
        <v>0.58194444444961846</v>
      </c>
      <c r="K1807" s="23">
        <v>25.616</v>
      </c>
      <c r="L1807" s="23" t="str">
        <f t="shared" si="321"/>
        <v>REGIONAL</v>
      </c>
      <c r="M1807" s="23" t="s">
        <v>618</v>
      </c>
      <c r="N1807" s="23" t="str" cm="1">
        <f t="array" ref="N1807">IFERROR(IF(M1807="Principal","LES_ACTIVE",LES_INACTIVE),0)</f>
        <v>LES_ACTIVE</v>
      </c>
      <c r="O1807" s="23">
        <f t="shared" si="322"/>
        <v>25</v>
      </c>
      <c r="P1807" s="23" t="str">
        <f t="shared" si="324"/>
        <v>30413041Principal</v>
      </c>
    </row>
    <row r="1808" spans="1:16" ht="14.45" hidden="1">
      <c r="A1808" s="26" t="s">
        <v>770</v>
      </c>
      <c r="B1808" s="23" t="str">
        <f>IFERROR(VLOOKUP(A1808,hoja!$A$2:$E$970,4,FALSE),0)</f>
        <v>ANTIOQUIA</v>
      </c>
      <c r="C1808" s="23" t="str">
        <f>IFERROR(VLOOKUP(A1808,hoja!$A$2:$E$1370,5,FALSE),0)</f>
        <v>RIONEGRO</v>
      </c>
      <c r="D1808" s="23" t="str">
        <f>IFERROR(VLOOKUP(A1808,hoja!A:D,3,FALSE),0)</f>
        <v>3041</v>
      </c>
      <c r="E1808" s="23" t="s">
        <v>617</v>
      </c>
      <c r="F1808" s="23" t="str">
        <f>IFERROR(VLOOKUP(E1808,hoja!$A$2:$E$970,4,FALSE),0)</f>
        <v>ANTIOQUIA</v>
      </c>
      <c r="G1808" s="23" t="str">
        <f>IFERROR(VLOOKUP(E1808,hoja!$A$2:$E$970,5,FALSE),0)</f>
        <v>MEDELLÍN</v>
      </c>
      <c r="H1808" s="103">
        <f>IFERROR(VLOOKUP(E1808,hoja!A:C,3,FALSE),0)</f>
        <v>50443</v>
      </c>
      <c r="I1808" s="24" t="str">
        <f t="shared" si="323"/>
        <v>304150443</v>
      </c>
      <c r="J1808" s="23">
        <v>14.283333333267365</v>
      </c>
      <c r="K1808" s="23">
        <v>49.475999999999999</v>
      </c>
      <c r="L1808" s="23" t="str">
        <f t="shared" si="321"/>
        <v>REGIONAL</v>
      </c>
      <c r="M1808" s="23" t="s">
        <v>618</v>
      </c>
      <c r="N1808" s="23" t="str" cm="1">
        <f t="array" ref="N1808">IFERROR(IF(M1808="Principal","LES_ACTIVE",LES_INACTIVE),0)</f>
        <v>LES_ACTIVE</v>
      </c>
      <c r="O1808" s="23">
        <f t="shared" si="322"/>
        <v>25</v>
      </c>
      <c r="P1808" s="23" t="str">
        <f t="shared" si="324"/>
        <v>304150443Principal</v>
      </c>
    </row>
    <row r="1809" spans="1:16" ht="14.45" hidden="1">
      <c r="A1809" s="26" t="s">
        <v>770</v>
      </c>
      <c r="B1809" s="23" t="str">
        <f>IFERROR(VLOOKUP(A1809,hoja!$A$2:$E$970,4,FALSE),0)</f>
        <v>ANTIOQUIA</v>
      </c>
      <c r="C1809" s="23" t="str">
        <f>IFERROR(VLOOKUP(A1809,hoja!$A$2:$E$1370,5,FALSE),0)</f>
        <v>RIONEGRO</v>
      </c>
      <c r="D1809" s="23" t="str">
        <f>IFERROR(VLOOKUP(A1809,hoja!A:D,3,FALSE),0)</f>
        <v>3041</v>
      </c>
      <c r="E1809" s="23" t="s">
        <v>641</v>
      </c>
      <c r="F1809" s="23" t="str">
        <f>IFERROR(VLOOKUP(E1809,hoja!$A$2:$E$970,4,FALSE),0)</f>
        <v>ANTIOQUIA</v>
      </c>
      <c r="G1809" s="23" t="str">
        <f>IFERROR(VLOOKUP(E1809,hoja!$A$2:$E$970,5,FALSE),0)</f>
        <v>MEDELLÍN</v>
      </c>
      <c r="H1809" s="103" t="str">
        <f>IFERROR(VLOOKUP(E1809,hoja!A:C,3,FALSE),0)</f>
        <v>0079</v>
      </c>
      <c r="I1809" s="24" t="str">
        <f t="shared" si="323"/>
        <v>30410079</v>
      </c>
      <c r="J1809" s="23">
        <v>13.200000000069849</v>
      </c>
      <c r="K1809" s="23">
        <v>45.296999999999997</v>
      </c>
      <c r="L1809" s="23" t="str">
        <f t="shared" si="321"/>
        <v>REGIONAL</v>
      </c>
      <c r="M1809" s="23" t="s">
        <v>618</v>
      </c>
      <c r="N1809" s="23" t="str" cm="1">
        <f t="array" ref="N1809">IFERROR(IF(M1809="Principal","LES_ACTIVE",LES_INACTIVE),0)</f>
        <v>LES_ACTIVE</v>
      </c>
      <c r="O1809" s="23">
        <f t="shared" si="322"/>
        <v>25</v>
      </c>
      <c r="P1809" s="23" t="str">
        <f t="shared" si="324"/>
        <v>30410079Principal</v>
      </c>
    </row>
    <row r="1810" spans="1:16" ht="14.45" hidden="1">
      <c r="A1810" s="26" t="s">
        <v>770</v>
      </c>
      <c r="B1810" s="23" t="str">
        <f>IFERROR(VLOOKUP(A1810,hoja!$A$2:$E$970,4,FALSE),0)</f>
        <v>ANTIOQUIA</v>
      </c>
      <c r="C1810" s="23" t="str">
        <f>IFERROR(VLOOKUP(A1810,hoja!$A$2:$E$1370,5,FALSE),0)</f>
        <v>RIONEGRO</v>
      </c>
      <c r="D1810" s="23" t="str">
        <f>IFERROR(VLOOKUP(A1810,hoja!A:D,3,FALSE),0)</f>
        <v>3041</v>
      </c>
      <c r="E1810" s="23" t="s">
        <v>670</v>
      </c>
      <c r="F1810" s="23" t="str">
        <f>IFERROR(VLOOKUP(E1810,hoja!$A$2:$E$970,4,FALSE),0)</f>
        <v>OCCIDENTE</v>
      </c>
      <c r="G1810" s="23" t="str">
        <f>IFERROR(VLOOKUP(E1810,hoja!$A$2:$E$970,5,FALSE),0)</f>
        <v>PEREIRA</v>
      </c>
      <c r="H1810" s="103" t="str">
        <f>IFERROR(VLOOKUP(E1810,hoja!A:C,3,FALSE),0)</f>
        <v>0134</v>
      </c>
      <c r="I1810" s="24" t="str">
        <f t="shared" si="323"/>
        <v>30410134</v>
      </c>
      <c r="J1810" s="23">
        <v>18.866666666523088</v>
      </c>
      <c r="K1810" s="23">
        <v>255</v>
      </c>
      <c r="L1810" s="23" t="str">
        <f>IF(B1810=F1810,"REGIONAL","NACIONAL")</f>
        <v>NACIONAL</v>
      </c>
      <c r="M1810" s="23" t="s">
        <v>618</v>
      </c>
      <c r="N1810" s="23" t="str" cm="1">
        <f t="array" ref="N1810">IFERROR(IF(M1810="Principal","LES_ACTIVE",LES_INACTIVE),0)</f>
        <v>LES_ACTIVE</v>
      </c>
      <c r="O1810" s="23">
        <f t="shared" si="322"/>
        <v>16</v>
      </c>
      <c r="P1810" s="23" t="str">
        <f t="shared" si="324"/>
        <v>30410134Principal</v>
      </c>
    </row>
    <row r="1811" spans="1:16" ht="14.45" hidden="1">
      <c r="A1811" s="26" t="s">
        <v>770</v>
      </c>
      <c r="B1811" s="23" t="str">
        <f>IFERROR(VLOOKUP(A1811,hoja!$A$2:$E$970,4,FALSE),0)</f>
        <v>ANTIOQUIA</v>
      </c>
      <c r="C1811" s="23" t="str">
        <f>IFERROR(VLOOKUP(A1811,hoja!$A$2:$E$1370,5,FALSE),0)</f>
        <v>RIONEGRO</v>
      </c>
      <c r="D1811" s="23" t="str">
        <f>IFERROR(VLOOKUP(A1811,hoja!A:D,3,FALSE),0)</f>
        <v>3041</v>
      </c>
      <c r="E1811" s="23" t="s">
        <v>642</v>
      </c>
      <c r="F1811" s="23" t="str">
        <f>IFERROR(VLOOKUP(E1811,hoja!$A$2:$E$970,4,FALSE),0)</f>
        <v>COSTA</v>
      </c>
      <c r="G1811" s="23" t="str">
        <f>IFERROR(VLOOKUP(E1811,hoja!$A$2:$E$970,5,FALSE),0)</f>
        <v>BARRANQUILLA</v>
      </c>
      <c r="H1811" s="103" t="str">
        <f>IFERROR(VLOOKUP(E1811,hoja!A:C,3,FALSE),0)</f>
        <v>0111</v>
      </c>
      <c r="I1811" s="24" t="str">
        <f t="shared" si="323"/>
        <v>30410111</v>
      </c>
      <c r="J1811" s="23">
        <v>37.566666666709352</v>
      </c>
      <c r="K1811" s="23">
        <v>720.22299999999996</v>
      </c>
      <c r="L1811" s="23" t="str">
        <f>IF(B1811=F1811,"REGIONAL","NACIONAL")</f>
        <v>NACIONAL</v>
      </c>
      <c r="M1811" s="23" t="s">
        <v>618</v>
      </c>
      <c r="N1811" s="23" t="str" cm="1">
        <f t="array" ref="N1811">IFERROR(IF(M1811="Principal","LES_ACTIVE",LES_INACTIVE),0)</f>
        <v>LES_ACTIVE</v>
      </c>
      <c r="O1811" s="23">
        <f t="shared" si="322"/>
        <v>12</v>
      </c>
      <c r="P1811" s="23" t="str">
        <f t="shared" si="324"/>
        <v>30410111Principal</v>
      </c>
    </row>
    <row r="1812" spans="1:16" ht="14.45" hidden="1">
      <c r="A1812" s="26" t="s">
        <v>770</v>
      </c>
      <c r="B1812" s="23" t="str">
        <f>IFERROR(VLOOKUP(A1812,hoja!$A$2:$E$970,4,FALSE),0)</f>
        <v>ANTIOQUIA</v>
      </c>
      <c r="C1812" s="23" t="str">
        <f>IFERROR(VLOOKUP(A1812,hoja!$A$2:$E$1370,5,FALSE),0)</f>
        <v>RIONEGRO</v>
      </c>
      <c r="D1812" s="23" t="str">
        <f>IFERROR(VLOOKUP(A1812,hoja!A:D,3,FALSE),0)</f>
        <v>3041</v>
      </c>
      <c r="E1812" s="23" t="s">
        <v>672</v>
      </c>
      <c r="F1812" s="23" t="str">
        <f>IFERROR(VLOOKUP(E1812,hoja!$A$2:$E$970,4,FALSE),0)</f>
        <v>ANTIOQUIA</v>
      </c>
      <c r="G1812" s="23" t="str">
        <f>IFERROR(VLOOKUP(E1812,hoja!$A$2:$E$970,5,FALSE),0)</f>
        <v>MEDELLÍN</v>
      </c>
      <c r="H1812" s="103" t="str">
        <f>IFERROR(VLOOKUP(E1812,hoja!A:C,3,FALSE),0)</f>
        <v>0092</v>
      </c>
      <c r="I1812" s="24" t="str">
        <f t="shared" si="323"/>
        <v>30410092</v>
      </c>
      <c r="J1812" s="23">
        <v>10.066666666651145</v>
      </c>
      <c r="K1812" s="23">
        <v>49.920499999999997</v>
      </c>
      <c r="L1812" s="23" t="str">
        <f t="shared" ref="L1812" si="328">IF(B1812=F1812,"REGIONAL","NACIONAL")</f>
        <v>REGIONAL</v>
      </c>
      <c r="M1812" s="23" t="s">
        <v>618</v>
      </c>
      <c r="N1812" s="23" t="str" cm="1">
        <f t="array" ref="N1812">IFERROR(IF(M1812="Principal","LES_ACTIVE",LES_INACTIVE),0)</f>
        <v>LES_ACTIVE</v>
      </c>
      <c r="O1812" s="23">
        <f t="shared" si="322"/>
        <v>25</v>
      </c>
      <c r="P1812" s="23" t="str">
        <f t="shared" si="324"/>
        <v>30410092Principal</v>
      </c>
    </row>
    <row r="1813" spans="1:16" ht="14.45" hidden="1">
      <c r="A1813" s="26" t="s">
        <v>770</v>
      </c>
      <c r="B1813" s="23" t="str">
        <f>IFERROR(VLOOKUP(A1813,hoja!$A$2:$E$970,4,FALSE),0)</f>
        <v>ANTIOQUIA</v>
      </c>
      <c r="C1813" s="23" t="str">
        <f>IFERROR(VLOOKUP(A1813,hoja!$A$2:$E$1370,5,FALSE),0)</f>
        <v>RIONEGRO</v>
      </c>
      <c r="D1813" s="23" t="str">
        <f>IFERROR(VLOOKUP(A1813,hoja!A:D,3,FALSE),0)</f>
        <v>3041</v>
      </c>
      <c r="E1813" s="23" t="s">
        <v>645</v>
      </c>
      <c r="F1813" s="23" t="str">
        <f>IFERROR(VLOOKUP(E1813,hoja!$A$2:$E$970,4,FALSE),0)</f>
        <v>OCCIDENTE</v>
      </c>
      <c r="G1813" s="23" t="str">
        <f>IFERROR(VLOOKUP(E1813,hoja!$A$2:$E$970,5,FALSE),0)</f>
        <v>CALI</v>
      </c>
      <c r="H1813" s="103" t="str">
        <f>IFERROR(VLOOKUP(E1813,hoja!A:C,3,FALSE),0)</f>
        <v>0410</v>
      </c>
      <c r="I1813" s="24" t="str">
        <f t="shared" si="323"/>
        <v>30410410</v>
      </c>
      <c r="J1813" s="23">
        <v>32.165972222224809</v>
      </c>
      <c r="K1813" s="23">
        <v>474.44450000000001</v>
      </c>
      <c r="L1813" s="23" t="str">
        <f>IF(B1813=F1813,"REGIONAL","NACIONAL")</f>
        <v>NACIONAL</v>
      </c>
      <c r="M1813" s="23" t="s">
        <v>618</v>
      </c>
      <c r="N1813" s="23" t="str" cm="1">
        <f t="array" ref="N1813">IFERROR(IF(M1813="Principal","LES_ACTIVE",LES_INACTIVE),0)</f>
        <v>LES_ACTIVE</v>
      </c>
      <c r="O1813" s="23">
        <f t="shared" si="322"/>
        <v>16</v>
      </c>
      <c r="P1813" s="23" t="str">
        <f t="shared" si="324"/>
        <v>30410410Principal</v>
      </c>
    </row>
    <row r="1814" spans="1:16" ht="14.45" hidden="1">
      <c r="A1814" s="26" t="s">
        <v>770</v>
      </c>
      <c r="B1814" s="23" t="str">
        <f>IFERROR(VLOOKUP(A1814,hoja!$A$2:$E$970,4,FALSE),0)</f>
        <v>ANTIOQUIA</v>
      </c>
      <c r="C1814" s="23" t="str">
        <f>IFERROR(VLOOKUP(A1814,hoja!$A$2:$E$1370,5,FALSE),0)</f>
        <v>RIONEGRO</v>
      </c>
      <c r="D1814" s="23" t="str">
        <f>IFERROR(VLOOKUP(A1814,hoja!A:D,3,FALSE),0)</f>
        <v>3041</v>
      </c>
      <c r="E1814" s="23" t="s">
        <v>787</v>
      </c>
      <c r="F1814" s="23" t="str">
        <f>IFERROR(VLOOKUP(E1814,hoja!$A$2:$E$970,4,FALSE),0)</f>
        <v>ANTIOQUIA</v>
      </c>
      <c r="G1814" s="23" t="str">
        <f>IFERROR(VLOOKUP(E1814,hoja!$A$2:$E$970,5,FALSE),0)</f>
        <v>PUERTO LIBRE</v>
      </c>
      <c r="H1814" s="103" t="str">
        <f>IFERROR(VLOOKUP(E1814,hoja!A:C,3,FALSE),0)</f>
        <v>10214</v>
      </c>
      <c r="I1814" s="24" t="str">
        <f t="shared" si="323"/>
        <v>304110214</v>
      </c>
      <c r="J1814" s="23">
        <v>23.133333333302289</v>
      </c>
      <c r="K1814" s="23">
        <v>193.53899999999999</v>
      </c>
      <c r="L1814" s="23" t="str">
        <f t="shared" ref="L1814:L1868" si="329">IF(B1814=F1814,"REGIONAL","NACIONAL")</f>
        <v>REGIONAL</v>
      </c>
      <c r="M1814" s="23" t="s">
        <v>618</v>
      </c>
      <c r="N1814" s="23" t="str" cm="1">
        <f t="array" ref="N1814">IFERROR(IF(M1814="Principal","LES_ACTIVE",LES_INACTIVE),0)</f>
        <v>LES_ACTIVE</v>
      </c>
      <c r="O1814" s="23">
        <f t="shared" si="322"/>
        <v>25</v>
      </c>
      <c r="P1814" s="23" t="str">
        <f t="shared" si="324"/>
        <v>304110214Principal</v>
      </c>
    </row>
    <row r="1815" spans="1:16" ht="14.45" hidden="1">
      <c r="A1815" s="26" t="s">
        <v>770</v>
      </c>
      <c r="B1815" s="23" t="str">
        <f>IFERROR(VLOOKUP(A1815,hoja!$A$2:$E$970,4,FALSE),0)</f>
        <v>ANTIOQUIA</v>
      </c>
      <c r="C1815" s="23" t="str">
        <f>IFERROR(VLOOKUP(A1815,hoja!$A$2:$E$1370,5,FALSE),0)</f>
        <v>RIONEGRO</v>
      </c>
      <c r="D1815" s="23" t="str">
        <f>IFERROR(VLOOKUP(A1815,hoja!A:D,3,FALSE),0)</f>
        <v>3041</v>
      </c>
      <c r="E1815" s="23" t="s">
        <v>731</v>
      </c>
      <c r="F1815" s="23" t="str">
        <f>IFERROR(VLOOKUP(E1815,hoja!$A$2:$E$970,4,FALSE),0)</f>
        <v>SANTANDER</v>
      </c>
      <c r="G1815" s="23" t="str">
        <f>IFERROR(VLOOKUP(E1815,hoja!$A$2:$E$970,5,FALSE),0)</f>
        <v>CÚCUTA</v>
      </c>
      <c r="H1815" s="103" t="str">
        <f>IFERROR(VLOOKUP(E1815,hoja!A:C,3,FALSE),0)</f>
        <v>0438</v>
      </c>
      <c r="I1815" s="24" t="str">
        <f t="shared" si="323"/>
        <v>30410438</v>
      </c>
      <c r="K1815" s="23">
        <v>600</v>
      </c>
      <c r="L1815" s="23" t="str">
        <f>IF(B1815=F1815,"REGIONAL","NACIONAL")</f>
        <v>NACIONAL</v>
      </c>
      <c r="M1815" s="23" t="s">
        <v>618</v>
      </c>
      <c r="N1815" s="23" t="str" cm="1">
        <f t="array" ref="N1815">IFERROR(IF(M1815="Principal","LES_ACTIVE",LES_INACTIVE),0)</f>
        <v>LES_ACTIVE</v>
      </c>
      <c r="O1815" s="23">
        <f t="shared" si="322"/>
        <v>12</v>
      </c>
      <c r="P1815" s="23" t="str">
        <f t="shared" si="324"/>
        <v>30410438Principal</v>
      </c>
    </row>
    <row r="1816" spans="1:16" ht="14.45" hidden="1">
      <c r="A1816" s="26" t="s">
        <v>871</v>
      </c>
      <c r="B1816" s="23" t="str">
        <f>IFERROR(VLOOKUP(A1816,hoja!$A$2:$E$970,4,FALSE),0)</f>
        <v>ANTIOQUIA</v>
      </c>
      <c r="C1816" s="23" t="str">
        <f>IFERROR(VLOOKUP(A1816,hoja!$A$2:$E$1370,5,FALSE),0)</f>
        <v>MEDELLÍN</v>
      </c>
      <c r="D1816" s="23" t="str">
        <f>IFERROR(VLOOKUP(A1816,hoja!A:D,3,FALSE),0)</f>
        <v>60136</v>
      </c>
      <c r="E1816" s="23" t="s">
        <v>636</v>
      </c>
      <c r="F1816" s="23" t="str">
        <f>IFERROR(VLOOKUP(E1816,hoja!$A$2:$E$970,4,FALSE),0)</f>
        <v>CENTRO</v>
      </c>
      <c r="G1816" s="23" t="str">
        <f>IFERROR(VLOOKUP(E1816,hoja!$A$2:$E$970,5,FALSE),0)</f>
        <v>DUITAMA</v>
      </c>
      <c r="H1816" s="103" t="str">
        <f>IFERROR(VLOOKUP(E1816,hoja!A:C,3,FALSE),0)</f>
        <v>0441</v>
      </c>
      <c r="I1816" s="24" t="str">
        <f t="shared" si="323"/>
        <v>601360441</v>
      </c>
      <c r="L1816" s="23" t="str">
        <f t="shared" ref="L1816:L1818" si="330">IF(B1816=F1816,"REGIONAL","NACIONAL")</f>
        <v>NACIONAL</v>
      </c>
      <c r="M1816" s="23" t="s">
        <v>618</v>
      </c>
      <c r="N1816" s="23" t="str" cm="1">
        <f t="array" ref="N1816">IFERROR(IF(M1816="Principal","LES_ACTIVE",LES_INACTIVE),0)</f>
        <v>LES_ACTIVE</v>
      </c>
      <c r="O1816" s="23">
        <f t="shared" si="322"/>
        <v>25</v>
      </c>
      <c r="P1816" s="23" t="str">
        <f t="shared" si="324"/>
        <v>601360441Principal</v>
      </c>
    </row>
    <row r="1817" spans="1:16" ht="14.45" hidden="1">
      <c r="A1817" s="26" t="s">
        <v>872</v>
      </c>
      <c r="B1817" s="23" t="str">
        <f>IFERROR(VLOOKUP(A1817,hoja!$A$2:$E$970,4,FALSE),0)</f>
        <v>OCCIDENTE</v>
      </c>
      <c r="C1817" s="23" t="str">
        <f>IFERROR(VLOOKUP(A1817,hoja!$A$2:$E$1370,5,FALSE),0)</f>
        <v>ZARZAL</v>
      </c>
      <c r="D1817" s="23" t="str">
        <f>IFERROR(VLOOKUP(A1817,hoja!A:D,3,FALSE),0)</f>
        <v>60055</v>
      </c>
      <c r="E1817" s="23" t="s">
        <v>617</v>
      </c>
      <c r="F1817" s="23" t="str">
        <f>IFERROR(VLOOKUP(E1817,hoja!$A$2:$E$970,4,FALSE),0)</f>
        <v>ANTIOQUIA</v>
      </c>
      <c r="G1817" s="23" t="str">
        <f>IFERROR(VLOOKUP(E1817,hoja!$A$2:$E$970,5,FALSE),0)</f>
        <v>MEDELLÍN</v>
      </c>
      <c r="H1817" s="103">
        <f>IFERROR(VLOOKUP(E1817,hoja!A:C,3,FALSE),0)</f>
        <v>50443</v>
      </c>
      <c r="I1817" s="24" t="str">
        <f t="shared" si="323"/>
        <v>6005550443</v>
      </c>
      <c r="K1817" s="23">
        <v>329</v>
      </c>
      <c r="L1817" s="23" t="str">
        <f t="shared" si="330"/>
        <v>NACIONAL</v>
      </c>
      <c r="M1817" s="23" t="s">
        <v>618</v>
      </c>
      <c r="N1817" s="23" t="str" cm="1">
        <f t="array" ref="N1817">IFERROR(IF(M1817="Principal","LES_ACTIVE",LES_INACTIVE),0)</f>
        <v>LES_ACTIVE</v>
      </c>
      <c r="O1817" s="23">
        <f t="shared" si="322"/>
        <v>16</v>
      </c>
      <c r="P1817" s="23" t="str">
        <f t="shared" si="324"/>
        <v>6005550443Principal</v>
      </c>
    </row>
    <row r="1818" spans="1:16" ht="14.45" hidden="1">
      <c r="A1818" s="26" t="s">
        <v>762</v>
      </c>
      <c r="B1818" s="23" t="str">
        <f>IFERROR(VLOOKUP(A1818,hoja!$A$2:$E$970,4,FALSE),0)</f>
        <v>NA</v>
      </c>
      <c r="C1818" s="23" t="str">
        <f>IFERROR(VLOOKUP(A1818,hoja!$A$2:$E$1370,5,FALSE),0)</f>
        <v>NA</v>
      </c>
      <c r="D1818" s="23" t="str">
        <f>IFERROR(VLOOKUP(A1818,hoja!A:D,3,FALSE),0)</f>
        <v>60088</v>
      </c>
      <c r="E1818" s="23" t="s">
        <v>635</v>
      </c>
      <c r="F1818" s="23" t="str">
        <f>IFERROR(VLOOKUP(E1818,hoja!$A$2:$E$970,4,FALSE),0)</f>
        <v>CENTRO</v>
      </c>
      <c r="G1818" s="23" t="str">
        <f>IFERROR(VLOOKUP(E1818,hoja!$A$2:$E$970,5,FALSE),0)</f>
        <v>BOGOTÁ</v>
      </c>
      <c r="H1818" s="103" t="str">
        <f>IFERROR(VLOOKUP(E1818,hoja!A:C,3,FALSE),0)</f>
        <v>0021</v>
      </c>
      <c r="I1818" s="24" t="str">
        <f t="shared" si="323"/>
        <v>600880021</v>
      </c>
      <c r="L1818" s="23" t="str">
        <f t="shared" si="330"/>
        <v>NACIONAL</v>
      </c>
      <c r="M1818" s="23" t="s">
        <v>618</v>
      </c>
      <c r="N1818" s="23" t="str" cm="1">
        <f t="array" ref="N1818">IFERROR(IF(M1818="Principal","LES_ACTIVE",LES_INACTIVE),0)</f>
        <v>LES_ACTIVE</v>
      </c>
      <c r="O1818" s="23">
        <f t="shared" si="322"/>
        <v>25</v>
      </c>
      <c r="P1818" s="23" t="str">
        <f t="shared" si="324"/>
        <v>600880021Principal</v>
      </c>
    </row>
    <row r="1819" spans="1:16" ht="14.45" hidden="1">
      <c r="A1819" s="26" t="s">
        <v>762</v>
      </c>
      <c r="B1819" s="23" t="str">
        <f>IFERROR(VLOOKUP(A1819,hoja!$A$2:$E$970,4,FALSE),0)</f>
        <v>NA</v>
      </c>
      <c r="C1819" s="23" t="str">
        <f>IFERROR(VLOOKUP(A1819,hoja!$A$2:$E$1370,5,FALSE),0)</f>
        <v>NA</v>
      </c>
      <c r="D1819" s="23" t="str">
        <f>IFERROR(VLOOKUP(A1819,hoja!A:D,3,FALSE),0)</f>
        <v>60088</v>
      </c>
      <c r="E1819" s="23" t="s">
        <v>762</v>
      </c>
      <c r="F1819" s="23" t="str">
        <f>IFERROR(VLOOKUP(E1819,hoja!$A$2:$E$970,4,FALSE),0)</f>
        <v>NA</v>
      </c>
      <c r="G1819" s="23" t="str">
        <f>IFERROR(VLOOKUP(E1819,hoja!$A$2:$E$970,5,FALSE),0)</f>
        <v>NA</v>
      </c>
      <c r="H1819" s="103" t="str">
        <f>IFERROR(VLOOKUP(E1819,hoja!A:C,3,FALSE),0)</f>
        <v>60088</v>
      </c>
      <c r="I1819" s="24" t="str">
        <f t="shared" si="323"/>
        <v>6008860088</v>
      </c>
      <c r="L1819" s="23" t="str">
        <f t="shared" si="329"/>
        <v>REGIONAL</v>
      </c>
      <c r="M1819" s="23" t="s">
        <v>618</v>
      </c>
      <c r="N1819" s="23" t="str" cm="1">
        <f t="array" ref="N1819">IFERROR(IF(M1819="Principal","LES_ACTIVE",LES_INACTIVE),0)</f>
        <v>LES_ACTIVE</v>
      </c>
      <c r="O1819" s="23">
        <f t="shared" si="322"/>
        <v>25</v>
      </c>
      <c r="P1819" s="23" t="str">
        <f t="shared" si="324"/>
        <v>6008860088Principal</v>
      </c>
    </row>
    <row r="1820" spans="1:16" ht="14.45" hidden="1">
      <c r="A1820" s="26" t="s">
        <v>873</v>
      </c>
      <c r="B1820" s="23" t="str">
        <f>IFERROR(VLOOKUP(A1820,hoja!$A$2:$E$970,4,FALSE),0)</f>
        <v>OCCIDENTE</v>
      </c>
      <c r="C1820" s="23" t="str">
        <f>IFERROR(VLOOKUP(A1820,hoja!$A$2:$E$1370,5,FALSE),0)</f>
        <v>MANIZALES</v>
      </c>
      <c r="D1820" s="23" t="str">
        <f>IFERROR(VLOOKUP(A1820,hoja!A:D,3,FALSE),0)</f>
        <v>1711</v>
      </c>
      <c r="E1820" s="23" t="s">
        <v>660</v>
      </c>
      <c r="F1820" s="23" t="str">
        <f>IFERROR(VLOOKUP(E1820,hoja!$A$2:$E$970,4,FALSE),0)</f>
        <v>CENTRO</v>
      </c>
      <c r="G1820" s="23" t="str">
        <f>IFERROR(VLOOKUP(E1820,hoja!$A$2:$E$970,5,FALSE),0)</f>
        <v>BOGOTÁ</v>
      </c>
      <c r="H1820" s="103" t="str">
        <f>IFERROR(VLOOKUP(E1820,hoja!A:C,3,FALSE),0)</f>
        <v>0035</v>
      </c>
      <c r="I1820" s="24" t="str">
        <f t="shared" si="323"/>
        <v>17110035</v>
      </c>
      <c r="K1820" s="23">
        <v>285</v>
      </c>
      <c r="L1820" s="23" t="str">
        <f>IF(B1820=F1820,"REGIONAL","NACIONAL")</f>
        <v>NACIONAL</v>
      </c>
      <c r="M1820" s="23" t="s">
        <v>874</v>
      </c>
      <c r="N1820" s="23" cm="1">
        <f t="array" aca="1" ref="N1820" ca="1">IFERROR(IF(M1820="Principal","LES_ACTIVE",LES_INACTIVE),0)</f>
        <v>0</v>
      </c>
      <c r="O1820" s="23">
        <f t="shared" si="322"/>
        <v>16</v>
      </c>
      <c r="P1820" s="23" t="str">
        <f t="shared" si="324"/>
        <v>17110035Letras-Facatativa</v>
      </c>
    </row>
    <row r="1821" spans="1:16" ht="14.45" hidden="1">
      <c r="A1821" s="26" t="s">
        <v>873</v>
      </c>
      <c r="B1821" s="23" t="str">
        <f>IFERROR(VLOOKUP(A1821,hoja!$A$2:$E$970,4,FALSE),0)</f>
        <v>OCCIDENTE</v>
      </c>
      <c r="C1821" s="23" t="str">
        <f>IFERROR(VLOOKUP(A1821,hoja!$A$2:$E$1370,5,FALSE),0)</f>
        <v>MANIZALES</v>
      </c>
      <c r="D1821" s="23" t="str">
        <f>IFERROR(VLOOKUP(A1821,hoja!A:D,3,FALSE),0)</f>
        <v>1711</v>
      </c>
      <c r="E1821" s="23" t="s">
        <v>634</v>
      </c>
      <c r="F1821" s="23" t="str">
        <f>IFERROR(VLOOKUP(E1821,hoja!$A$2:$E$970,4,FALSE),0)</f>
        <v>CENTRO</v>
      </c>
      <c r="G1821" s="23" t="str">
        <f>IFERROR(VLOOKUP(E1821,hoja!$A$2:$E$970,5,FALSE),0)</f>
        <v>BOGOTÁ</v>
      </c>
      <c r="H1821" s="103" t="str">
        <f>IFERROR(VLOOKUP(E1821,hoja!A:C,3,FALSE),0)</f>
        <v>0011</v>
      </c>
      <c r="I1821" s="24" t="str">
        <f t="shared" si="323"/>
        <v>17110011</v>
      </c>
      <c r="K1821" s="23">
        <v>358</v>
      </c>
      <c r="L1821" s="23" t="str">
        <f t="shared" ref="L1821:L1825" si="331">IF(B1821=F1821,"REGIONAL","NACIONAL")</f>
        <v>NACIONAL</v>
      </c>
      <c r="M1821" s="23" t="s">
        <v>874</v>
      </c>
      <c r="N1821" s="23" cm="1">
        <f t="array" aca="1" ref="N1821" ca="1">IFERROR(IF(M1821="Principal","LES_ACTIVE",LES_INACTIVE),0)</f>
        <v>0</v>
      </c>
      <c r="O1821" s="23">
        <f t="shared" si="322"/>
        <v>16</v>
      </c>
      <c r="P1821" s="23" t="str">
        <f t="shared" si="324"/>
        <v>17110011Letras-Facatativa</v>
      </c>
    </row>
    <row r="1822" spans="1:16" ht="14.45" hidden="1">
      <c r="A1822" s="26" t="s">
        <v>873</v>
      </c>
      <c r="B1822" s="23" t="str">
        <f>IFERROR(VLOOKUP(A1822,hoja!$A$2:$E$970,4,FALSE),0)</f>
        <v>OCCIDENTE</v>
      </c>
      <c r="C1822" s="23" t="str">
        <f>IFERROR(VLOOKUP(A1822,hoja!$A$2:$E$1370,5,FALSE),0)</f>
        <v>MANIZALES</v>
      </c>
      <c r="D1822" s="23" t="str">
        <f>IFERROR(VLOOKUP(A1822,hoja!A:D,3,FALSE),0)</f>
        <v>1711</v>
      </c>
      <c r="E1822" s="23" t="s">
        <v>635</v>
      </c>
      <c r="F1822" s="23" t="str">
        <f>IFERROR(VLOOKUP(E1822,hoja!$A$2:$E$970,4,FALSE),0)</f>
        <v>CENTRO</v>
      </c>
      <c r="G1822" s="23" t="str">
        <f>IFERROR(VLOOKUP(E1822,hoja!$A$2:$E$970,5,FALSE),0)</f>
        <v>BOGOTÁ</v>
      </c>
      <c r="H1822" s="103" t="str">
        <f>IFERROR(VLOOKUP(E1822,hoja!A:C,3,FALSE),0)</f>
        <v>0021</v>
      </c>
      <c r="I1822" s="24" t="str">
        <f t="shared" si="323"/>
        <v>17110021</v>
      </c>
      <c r="K1822" s="23">
        <v>308</v>
      </c>
      <c r="L1822" s="23" t="str">
        <f t="shared" si="331"/>
        <v>NACIONAL</v>
      </c>
      <c r="M1822" s="23" t="s">
        <v>874</v>
      </c>
      <c r="N1822" s="23" cm="1">
        <f t="array" aca="1" ref="N1822" ca="1">IFERROR(IF(M1822="Principal","LES_ACTIVE",LES_INACTIVE),0)</f>
        <v>0</v>
      </c>
      <c r="O1822" s="23">
        <f t="shared" si="322"/>
        <v>16</v>
      </c>
      <c r="P1822" s="23" t="str">
        <f t="shared" si="324"/>
        <v>17110021Letras-Facatativa</v>
      </c>
    </row>
    <row r="1823" spans="1:16" ht="14.45" hidden="1">
      <c r="A1823" s="26" t="s">
        <v>873</v>
      </c>
      <c r="B1823" s="23" t="str">
        <f>IFERROR(VLOOKUP(A1823,hoja!$A$2:$E$970,4,FALSE),0)</f>
        <v>OCCIDENTE</v>
      </c>
      <c r="C1823" s="23" t="str">
        <f>IFERROR(VLOOKUP(A1823,hoja!$A$2:$E$1370,5,FALSE),0)</f>
        <v>MANIZALES</v>
      </c>
      <c r="D1823" s="23" t="str">
        <f>IFERROR(VLOOKUP(A1823,hoja!A:D,3,FALSE),0)</f>
        <v>1711</v>
      </c>
      <c r="E1823" s="23" t="s">
        <v>637</v>
      </c>
      <c r="F1823" s="23" t="str">
        <f>IFERROR(VLOOKUP(E1823,hoja!$A$2:$E$970,4,FALSE),0)</f>
        <v>SANTANDER</v>
      </c>
      <c r="G1823" s="23" t="str">
        <f>IFERROR(VLOOKUP(E1823,hoja!$A$2:$E$970,5,FALSE),0)</f>
        <v>PIEDECUESTA</v>
      </c>
      <c r="H1823" s="103" t="str">
        <f>IFERROR(VLOOKUP(E1823,hoja!A:C,3,FALSE),0)</f>
        <v>0422</v>
      </c>
      <c r="I1823" s="24" t="str">
        <f t="shared" si="323"/>
        <v>17110422</v>
      </c>
      <c r="K1823" s="23">
        <v>507</v>
      </c>
      <c r="L1823" s="23" t="str">
        <f t="shared" si="331"/>
        <v>NACIONAL</v>
      </c>
      <c r="M1823" s="23" t="s">
        <v>618</v>
      </c>
      <c r="N1823" s="23" t="str" cm="1">
        <f t="array" ref="N1823">IFERROR(IF(M1823="Principal","LES_ACTIVE",LES_INACTIVE),0)</f>
        <v>LES_ACTIVE</v>
      </c>
      <c r="O1823" s="23">
        <f t="shared" si="322"/>
        <v>12</v>
      </c>
      <c r="P1823" s="23" t="str">
        <f t="shared" si="324"/>
        <v>17110422Principal</v>
      </c>
    </row>
    <row r="1824" spans="1:16" ht="14.45" hidden="1">
      <c r="A1824" s="26" t="s">
        <v>873</v>
      </c>
      <c r="B1824" s="23" t="str">
        <f>IFERROR(VLOOKUP(A1824,hoja!$A$2:$E$970,4,FALSE),0)</f>
        <v>OCCIDENTE</v>
      </c>
      <c r="C1824" s="23" t="str">
        <f>IFERROR(VLOOKUP(A1824,hoja!$A$2:$E$1370,5,FALSE),0)</f>
        <v>MANIZALES</v>
      </c>
      <c r="D1824" s="23" t="str">
        <f>IFERROR(VLOOKUP(A1824,hoja!A:D,3,FALSE),0)</f>
        <v>1711</v>
      </c>
      <c r="E1824" s="23" t="s">
        <v>617</v>
      </c>
      <c r="F1824" s="23" t="str">
        <f>IFERROR(VLOOKUP(E1824,hoja!$A$2:$E$970,4,FALSE),0)</f>
        <v>ANTIOQUIA</v>
      </c>
      <c r="G1824" s="23" t="str">
        <f>IFERROR(VLOOKUP(E1824,hoja!$A$2:$E$970,5,FALSE),0)</f>
        <v>MEDELLÍN</v>
      </c>
      <c r="H1824" s="103">
        <f>IFERROR(VLOOKUP(E1824,hoja!A:C,3,FALSE),0)</f>
        <v>50443</v>
      </c>
      <c r="I1824" s="24" t="str">
        <f t="shared" si="323"/>
        <v>171150443</v>
      </c>
      <c r="K1824" s="23">
        <v>225</v>
      </c>
      <c r="L1824" s="23" t="str">
        <f t="shared" si="331"/>
        <v>NACIONAL</v>
      </c>
      <c r="M1824" s="23" t="s">
        <v>618</v>
      </c>
      <c r="N1824" s="23" t="str" cm="1">
        <f t="array" ref="N1824">IFERROR(IF(M1824="Principal","LES_ACTIVE",LES_INACTIVE),0)</f>
        <v>LES_ACTIVE</v>
      </c>
      <c r="O1824" s="23">
        <f t="shared" si="322"/>
        <v>25</v>
      </c>
      <c r="P1824" s="23" t="str">
        <f t="shared" si="324"/>
        <v>171150443Principal</v>
      </c>
    </row>
    <row r="1825" spans="1:16" ht="14.45" hidden="1">
      <c r="A1825" s="26" t="s">
        <v>873</v>
      </c>
      <c r="B1825" s="23" t="str">
        <f>IFERROR(VLOOKUP(A1825,hoja!$A$2:$E$970,4,FALSE),0)</f>
        <v>OCCIDENTE</v>
      </c>
      <c r="C1825" s="23" t="str">
        <f>IFERROR(VLOOKUP(A1825,hoja!$A$2:$E$1370,5,FALSE),0)</f>
        <v>MANIZALES</v>
      </c>
      <c r="D1825" s="23" t="str">
        <f>IFERROR(VLOOKUP(A1825,hoja!A:D,3,FALSE),0)</f>
        <v>1711</v>
      </c>
      <c r="E1825" s="23" t="s">
        <v>641</v>
      </c>
      <c r="F1825" s="23" t="str">
        <f>IFERROR(VLOOKUP(E1825,hoja!$A$2:$E$970,4,FALSE),0)</f>
        <v>ANTIOQUIA</v>
      </c>
      <c r="G1825" s="23" t="str">
        <f>IFERROR(VLOOKUP(E1825,hoja!$A$2:$E$970,5,FALSE),0)</f>
        <v>MEDELLÍN</v>
      </c>
      <c r="H1825" s="103" t="str">
        <f>IFERROR(VLOOKUP(E1825,hoja!A:C,3,FALSE),0)</f>
        <v>0079</v>
      </c>
      <c r="I1825" s="24" t="str">
        <f t="shared" si="323"/>
        <v>17110079</v>
      </c>
      <c r="K1825" s="23">
        <v>219</v>
      </c>
      <c r="L1825" s="23" t="str">
        <f t="shared" si="331"/>
        <v>NACIONAL</v>
      </c>
      <c r="M1825" s="23" t="s">
        <v>618</v>
      </c>
      <c r="N1825" s="23" t="str" cm="1">
        <f t="array" ref="N1825">IFERROR(IF(M1825="Principal","LES_ACTIVE",LES_INACTIVE),0)</f>
        <v>LES_ACTIVE</v>
      </c>
      <c r="O1825" s="23">
        <f t="shared" si="322"/>
        <v>25</v>
      </c>
      <c r="P1825" s="23" t="str">
        <f t="shared" si="324"/>
        <v>17110079Principal</v>
      </c>
    </row>
    <row r="1826" spans="1:16" ht="14.45" hidden="1">
      <c r="A1826" s="26" t="s">
        <v>873</v>
      </c>
      <c r="B1826" s="23" t="str">
        <f>IFERROR(VLOOKUP(A1826,hoja!$A$2:$E$970,4,FALSE),0)</f>
        <v>OCCIDENTE</v>
      </c>
      <c r="C1826" s="23" t="str">
        <f>IFERROR(VLOOKUP(A1826,hoja!$A$2:$E$1370,5,FALSE),0)</f>
        <v>MANIZALES</v>
      </c>
      <c r="D1826" s="23" t="str">
        <f>IFERROR(VLOOKUP(A1826,hoja!A:D,3,FALSE),0)</f>
        <v>1711</v>
      </c>
      <c r="E1826" s="23" t="s">
        <v>670</v>
      </c>
      <c r="F1826" s="23" t="str">
        <f>IFERROR(VLOOKUP(E1826,hoja!$A$2:$E$970,4,FALSE),0)</f>
        <v>OCCIDENTE</v>
      </c>
      <c r="G1826" s="23" t="str">
        <f>IFERROR(VLOOKUP(E1826,hoja!$A$2:$E$970,5,FALSE),0)</f>
        <v>PEREIRA</v>
      </c>
      <c r="H1826" s="103" t="str">
        <f>IFERROR(VLOOKUP(E1826,hoja!A:C,3,FALSE),0)</f>
        <v>0134</v>
      </c>
      <c r="I1826" s="24" t="str">
        <f t="shared" si="323"/>
        <v>17110134</v>
      </c>
      <c r="K1826" s="23">
        <v>51</v>
      </c>
      <c r="L1826" s="23" t="str">
        <f t="shared" si="329"/>
        <v>REGIONAL</v>
      </c>
      <c r="M1826" s="23" t="s">
        <v>618</v>
      </c>
      <c r="N1826" s="23" t="str" cm="1">
        <f t="array" ref="N1826">IFERROR(IF(M1826="Principal","LES_ACTIVE",LES_INACTIVE),0)</f>
        <v>LES_ACTIVE</v>
      </c>
      <c r="O1826" s="23">
        <f t="shared" si="322"/>
        <v>25</v>
      </c>
      <c r="P1826" s="23" t="str">
        <f t="shared" si="324"/>
        <v>17110134Principal</v>
      </c>
    </row>
    <row r="1827" spans="1:16" ht="14.45" hidden="1">
      <c r="A1827" s="26" t="s">
        <v>873</v>
      </c>
      <c r="B1827" s="23" t="str">
        <f>IFERROR(VLOOKUP(A1827,hoja!$A$2:$E$970,4,FALSE),0)</f>
        <v>OCCIDENTE</v>
      </c>
      <c r="C1827" s="23" t="str">
        <f>IFERROR(VLOOKUP(A1827,hoja!$A$2:$E$1370,5,FALSE),0)</f>
        <v>MANIZALES</v>
      </c>
      <c r="D1827" s="23" t="str">
        <f>IFERROR(VLOOKUP(A1827,hoja!A:D,3,FALSE),0)</f>
        <v>1711</v>
      </c>
      <c r="E1827" s="23" t="s">
        <v>642</v>
      </c>
      <c r="F1827" s="23" t="str">
        <f>IFERROR(VLOOKUP(E1827,hoja!$A$2:$E$970,4,FALSE),0)</f>
        <v>COSTA</v>
      </c>
      <c r="G1827" s="23" t="str">
        <f>IFERROR(VLOOKUP(E1827,hoja!$A$2:$E$970,5,FALSE),0)</f>
        <v>BARRANQUILLA</v>
      </c>
      <c r="H1827" s="103" t="str">
        <f>IFERROR(VLOOKUP(E1827,hoja!A:C,3,FALSE),0)</f>
        <v>0111</v>
      </c>
      <c r="I1827" s="24" t="str">
        <f t="shared" si="323"/>
        <v>17110111</v>
      </c>
      <c r="K1827" s="23">
        <v>912</v>
      </c>
      <c r="L1827" s="23" t="str">
        <f>IF(B1827=F1827,"REGIONAL","NACIONAL")</f>
        <v>NACIONAL</v>
      </c>
      <c r="M1827" s="23" t="s">
        <v>618</v>
      </c>
      <c r="N1827" s="23" t="str" cm="1">
        <f t="array" ref="N1827">IFERROR(IF(M1827="Principal","LES_ACTIVE",LES_INACTIVE),0)</f>
        <v>LES_ACTIVE</v>
      </c>
      <c r="O1827" s="23">
        <f t="shared" si="322"/>
        <v>8</v>
      </c>
      <c r="P1827" s="23" t="str">
        <f t="shared" si="324"/>
        <v>17110111Principal</v>
      </c>
    </row>
    <row r="1828" spans="1:16" ht="14.45" hidden="1">
      <c r="A1828" s="26" t="s">
        <v>873</v>
      </c>
      <c r="B1828" s="23" t="str">
        <f>IFERROR(VLOOKUP(A1828,hoja!$A$2:$E$970,4,FALSE),0)</f>
        <v>OCCIDENTE</v>
      </c>
      <c r="C1828" s="23" t="str">
        <f>IFERROR(VLOOKUP(A1828,hoja!$A$2:$E$1370,5,FALSE),0)</f>
        <v>MANIZALES</v>
      </c>
      <c r="D1828" s="23" t="str">
        <f>IFERROR(VLOOKUP(A1828,hoja!A:D,3,FALSE),0)</f>
        <v>1711</v>
      </c>
      <c r="E1828" s="23" t="s">
        <v>645</v>
      </c>
      <c r="F1828" s="23" t="str">
        <f>IFERROR(VLOOKUP(E1828,hoja!$A$2:$E$970,4,FALSE),0)</f>
        <v>OCCIDENTE</v>
      </c>
      <c r="G1828" s="23" t="str">
        <f>IFERROR(VLOOKUP(E1828,hoja!$A$2:$E$970,5,FALSE),0)</f>
        <v>CALI</v>
      </c>
      <c r="H1828" s="103" t="str">
        <f>IFERROR(VLOOKUP(E1828,hoja!A:C,3,FALSE),0)</f>
        <v>0410</v>
      </c>
      <c r="I1828" s="24" t="str">
        <f t="shared" si="323"/>
        <v>17110410</v>
      </c>
      <c r="K1828" s="23">
        <v>248</v>
      </c>
      <c r="L1828" s="23" t="str">
        <f t="shared" si="329"/>
        <v>REGIONAL</v>
      </c>
      <c r="M1828" s="23" t="s">
        <v>618</v>
      </c>
      <c r="N1828" s="23" t="str" cm="1">
        <f t="array" ref="N1828">IFERROR(IF(M1828="Principal","LES_ACTIVE",LES_INACTIVE),0)</f>
        <v>LES_ACTIVE</v>
      </c>
      <c r="O1828" s="23">
        <f t="shared" si="322"/>
        <v>25</v>
      </c>
      <c r="P1828" s="23" t="str">
        <f t="shared" si="324"/>
        <v>17110410Principal</v>
      </c>
    </row>
    <row r="1829" spans="1:16" ht="14.45" hidden="1">
      <c r="A1829" s="26" t="s">
        <v>873</v>
      </c>
      <c r="B1829" s="23" t="str">
        <f>IFERROR(VLOOKUP(A1829,hoja!$A$2:$E$970,4,FALSE),0)</f>
        <v>OCCIDENTE</v>
      </c>
      <c r="C1829" s="23" t="str">
        <f>IFERROR(VLOOKUP(A1829,hoja!$A$2:$E$1370,5,FALSE),0)</f>
        <v>MANIZALES</v>
      </c>
      <c r="D1829" s="23" t="str">
        <f>IFERROR(VLOOKUP(A1829,hoja!A:D,3,FALSE),0)</f>
        <v>1711</v>
      </c>
      <c r="E1829" s="23" t="s">
        <v>687</v>
      </c>
      <c r="F1829" s="23" t="str">
        <f>IFERROR(VLOOKUP(E1829,hoja!$A$2:$E$970,4,FALSE),0)</f>
        <v>OCCIDENTE</v>
      </c>
      <c r="G1829" s="23" t="str">
        <f>IFERROR(VLOOKUP(E1829,hoja!$A$2:$E$970,5,FALSE),0)</f>
        <v>TULUÁ</v>
      </c>
      <c r="H1829" s="103" t="str">
        <f>IFERROR(VLOOKUP(E1829,hoja!A:C,3,FALSE),0)</f>
        <v>2007</v>
      </c>
      <c r="I1829" s="24" t="str">
        <f t="shared" si="323"/>
        <v>17112007</v>
      </c>
      <c r="K1829" s="23">
        <v>160.917</v>
      </c>
      <c r="L1829" s="23" t="str">
        <f t="shared" si="329"/>
        <v>REGIONAL</v>
      </c>
      <c r="M1829" s="23" t="s">
        <v>618</v>
      </c>
      <c r="N1829" s="23" t="str" cm="1">
        <f t="array" ref="N1829">IFERROR(IF(M1829="Principal","LES_ACTIVE",LES_INACTIVE),0)</f>
        <v>LES_ACTIVE</v>
      </c>
      <c r="O1829" s="23">
        <f t="shared" si="322"/>
        <v>25</v>
      </c>
      <c r="P1829" s="23" t="str">
        <f t="shared" si="324"/>
        <v>17112007Principal</v>
      </c>
    </row>
    <row r="1830" spans="1:16" ht="14.45" hidden="1">
      <c r="A1830" s="26" t="s">
        <v>875</v>
      </c>
      <c r="B1830" s="23" t="str">
        <f>IFERROR(VLOOKUP(A1830,hoja!$A$2:$E$970,4,FALSE),0)</f>
        <v>COSTA</v>
      </c>
      <c r="C1830" s="23" t="str">
        <f>IFERROR(VLOOKUP(A1830,hoja!$A$2:$E$1370,5,FALSE),0)</f>
        <v>MALAMBO</v>
      </c>
      <c r="D1830" s="23" t="str">
        <f>IFERROR(VLOOKUP(A1830,hoja!A:D,3,FALSE),0)</f>
        <v>60023</v>
      </c>
      <c r="E1830" s="23" t="s">
        <v>667</v>
      </c>
      <c r="F1830" s="23" t="str">
        <f>IFERROR(VLOOKUP(E1830,hoja!$A$2:$E$970,4,FALSE),0)</f>
        <v>COSTA</v>
      </c>
      <c r="G1830" s="23" t="str">
        <f>IFERROR(VLOOKUP(E1830,hoja!$A$2:$E$970,5,FALSE),0)</f>
        <v>MONTERÍA</v>
      </c>
      <c r="H1830" s="103" t="str">
        <f>IFERROR(VLOOKUP(E1830,hoja!A:C,3,FALSE),0)</f>
        <v>0381</v>
      </c>
      <c r="I1830" s="24" t="str">
        <f t="shared" si="323"/>
        <v>600230381</v>
      </c>
      <c r="J1830" s="23">
        <v>7.8333333332848269</v>
      </c>
      <c r="K1830" s="23">
        <v>329.13</v>
      </c>
      <c r="L1830" s="23" t="str">
        <f t="shared" si="329"/>
        <v>REGIONAL</v>
      </c>
      <c r="M1830" s="23" t="s">
        <v>618</v>
      </c>
      <c r="N1830" s="23" t="str" cm="1">
        <f t="array" ref="N1830">IFERROR(IF(M1830="Principal","LES_ACTIVE",LES_INACTIVE),0)</f>
        <v>LES_ACTIVE</v>
      </c>
      <c r="O1830" s="23">
        <f t="shared" ref="O1830:O1886" si="332">IF(K1830&lt;=250,25,IF(K1830&lt;=500,16,IF(K1830&lt;=800,12,IF(K1830&lt;=1100,8,IF(K1830&lt;=1400,6,IF(K1830&lt;=1700,5))))))</f>
        <v>16</v>
      </c>
      <c r="P1830" s="23" t="str">
        <f t="shared" si="324"/>
        <v>600230381Principal</v>
      </c>
    </row>
    <row r="1831" spans="1:16" ht="14.45" hidden="1">
      <c r="A1831" s="26" t="s">
        <v>315</v>
      </c>
      <c r="B1831" s="23" t="str">
        <f>IFERROR(VLOOKUP(A1831,hoja!$A$2:$E$970,4,FALSE),0)</f>
        <v>OCCIDENTE</v>
      </c>
      <c r="C1831" s="23" t="str">
        <f>IFERROR(VLOOKUP(A1831,hoja!$A$2:$E$1370,5,FALSE),0)</f>
        <v>MANIZALES</v>
      </c>
      <c r="D1831" s="23" t="str">
        <f>IFERROR(VLOOKUP(A1831,hoja!A:D,3,FALSE),0)</f>
        <v>60024</v>
      </c>
      <c r="E1831" s="23" t="s">
        <v>365</v>
      </c>
      <c r="F1831" s="23" t="str">
        <f>IFERROR(VLOOKUP(E1831,hoja!$A$2:$E$970,4,FALSE),0)</f>
        <v>OCCIDENTE</v>
      </c>
      <c r="G1831" s="23" t="str">
        <f>IFERROR(VLOOKUP(E1831,hoja!$A$2:$E$970,5,FALSE),0)</f>
        <v>PASTO</v>
      </c>
      <c r="H1831" s="103" t="str">
        <f>IFERROR(VLOOKUP(E1831,hoja!A:C,3,FALSE),0)</f>
        <v>60148</v>
      </c>
      <c r="I1831" s="24" t="str">
        <f t="shared" si="323"/>
        <v>6002460148</v>
      </c>
      <c r="K1831" s="23">
        <v>640</v>
      </c>
      <c r="L1831" s="23" t="str">
        <f t="shared" si="329"/>
        <v>REGIONAL</v>
      </c>
      <c r="M1831" s="23" t="s">
        <v>618</v>
      </c>
      <c r="N1831" s="23" t="str" cm="1">
        <f t="array" ref="N1831">IFERROR(IF(M1831="Principal","LES_ACTIVE",LES_INACTIVE),0)</f>
        <v>LES_ACTIVE</v>
      </c>
      <c r="O1831" s="23">
        <f t="shared" si="332"/>
        <v>12</v>
      </c>
      <c r="P1831" s="23" t="str">
        <f t="shared" si="324"/>
        <v>6002460148Principal</v>
      </c>
    </row>
    <row r="1832" spans="1:16" ht="14.45" hidden="1">
      <c r="A1832" s="26" t="s">
        <v>763</v>
      </c>
      <c r="B1832" s="23" t="str">
        <f>IFERROR(VLOOKUP(A1832,hoja!$A$2:$E$970,4,FALSE),0)</f>
        <v>ANTIOQUIA</v>
      </c>
      <c r="C1832" s="23" t="str">
        <f>IFERROR(VLOOKUP(A1832,hoja!$A$2:$E$1370,5,FALSE),0)</f>
        <v>MEDELLÍN</v>
      </c>
      <c r="D1832" s="23" t="str">
        <f>IFERROR(VLOOKUP(A1832,hoja!A:D,3,FALSE),0)</f>
        <v>60039</v>
      </c>
      <c r="E1832" s="23" t="s">
        <v>634</v>
      </c>
      <c r="F1832" s="23" t="str">
        <f>IFERROR(VLOOKUP(E1832,hoja!$A$2:$E$970,4,FALSE),0)</f>
        <v>CENTRO</v>
      </c>
      <c r="G1832" s="23" t="str">
        <f>IFERROR(VLOOKUP(E1832,hoja!$A$2:$E$970,5,FALSE),0)</f>
        <v>BOGOTÁ</v>
      </c>
      <c r="H1832" s="103" t="str">
        <f>IFERROR(VLOOKUP(E1832,hoja!A:C,3,FALSE),0)</f>
        <v>0011</v>
      </c>
      <c r="I1832" s="24" t="str">
        <f t="shared" ref="I1832:I1889" si="333">D1832&amp;H1832</f>
        <v>600390011</v>
      </c>
      <c r="K1832" s="23">
        <v>424</v>
      </c>
      <c r="L1832" s="23" t="str">
        <f>IF(B1832=F1832,"REGIONAL","NACIONAL")</f>
        <v>NACIONAL</v>
      </c>
      <c r="M1832" s="23" t="s">
        <v>623</v>
      </c>
      <c r="N1832" s="23" t="s">
        <v>624</v>
      </c>
      <c r="O1832" s="23">
        <f t="shared" si="332"/>
        <v>16</v>
      </c>
      <c r="P1832" s="23" t="str">
        <f t="shared" si="324"/>
        <v>600390011Facatativa</v>
      </c>
    </row>
    <row r="1833" spans="1:16" ht="14.45" hidden="1">
      <c r="A1833" s="26" t="s">
        <v>763</v>
      </c>
      <c r="B1833" s="23" t="str">
        <f>IFERROR(VLOOKUP(A1833,hoja!$A$2:$E$970,4,FALSE),0)</f>
        <v>ANTIOQUIA</v>
      </c>
      <c r="C1833" s="23" t="str">
        <f>IFERROR(VLOOKUP(A1833,hoja!$A$2:$E$1370,5,FALSE),0)</f>
        <v>MEDELLÍN</v>
      </c>
      <c r="D1833" s="23" t="str">
        <f>IFERROR(VLOOKUP(A1833,hoja!A:D,3,FALSE),0)</f>
        <v>60039</v>
      </c>
      <c r="E1833" s="23" t="s">
        <v>657</v>
      </c>
      <c r="F1833" s="23" t="str">
        <f>IFERROR(VLOOKUP(E1833,hoja!$A$2:$E$970,4,FALSE),0)</f>
        <v>ANTIOQUIA</v>
      </c>
      <c r="G1833" s="23" t="str">
        <f>IFERROR(VLOOKUP(E1833,hoja!$A$2:$E$970,5,FALSE),0)</f>
        <v>MEDELLÍN</v>
      </c>
      <c r="H1833" s="103" t="str">
        <f>IFERROR(VLOOKUP(E1833,hoja!A:C,3,FALSE),0)</f>
        <v>60022</v>
      </c>
      <c r="I1833" s="24" t="str">
        <f t="shared" si="333"/>
        <v>6003960022</v>
      </c>
      <c r="K1833" s="23">
        <v>15</v>
      </c>
      <c r="L1833" s="23" t="str">
        <f t="shared" si="329"/>
        <v>REGIONAL</v>
      </c>
      <c r="M1833" s="23" t="s">
        <v>618</v>
      </c>
      <c r="N1833" s="23" t="str" cm="1">
        <f t="array" ref="N1833">IFERROR(IF(M1833="Principal","LES_ACTIVE",LES_INACTIVE),0)</f>
        <v>LES_ACTIVE</v>
      </c>
      <c r="O1833" s="23">
        <f t="shared" si="332"/>
        <v>25</v>
      </c>
      <c r="P1833" s="23" t="str">
        <f t="shared" ref="P1833:P1890" si="334">D1833&amp;H1833&amp;M1833</f>
        <v>6003960022Principal</v>
      </c>
    </row>
    <row r="1834" spans="1:16" ht="14.45" hidden="1">
      <c r="A1834" s="26" t="s">
        <v>763</v>
      </c>
      <c r="B1834" s="23" t="str">
        <f>IFERROR(VLOOKUP(A1834,hoja!$A$2:$E$970,4,FALSE),0)</f>
        <v>ANTIOQUIA</v>
      </c>
      <c r="C1834" s="23" t="str">
        <f>IFERROR(VLOOKUP(A1834,hoja!$A$2:$E$1370,5,FALSE),0)</f>
        <v>MEDELLÍN</v>
      </c>
      <c r="D1834" s="23" t="str">
        <f>IFERROR(VLOOKUP(A1834,hoja!A:D,3,FALSE),0)</f>
        <v>60039</v>
      </c>
      <c r="E1834" s="23" t="s">
        <v>763</v>
      </c>
      <c r="F1834" s="23" t="str">
        <f>IFERROR(VLOOKUP(E1834,hoja!$A$2:$E$970,4,FALSE),0)</f>
        <v>ANTIOQUIA</v>
      </c>
      <c r="G1834" s="23" t="str">
        <f>IFERROR(VLOOKUP(E1834,hoja!$A$2:$E$970,5,FALSE),0)</f>
        <v>MEDELLÍN</v>
      </c>
      <c r="H1834" s="103" t="str">
        <f>IFERROR(VLOOKUP(E1834,hoja!A:C,3,FALSE),0)</f>
        <v>60039</v>
      </c>
      <c r="I1834" s="24" t="str">
        <f t="shared" si="333"/>
        <v>6003960039</v>
      </c>
      <c r="K1834" s="23">
        <v>7</v>
      </c>
      <c r="L1834" s="23" t="str">
        <f t="shared" si="329"/>
        <v>REGIONAL</v>
      </c>
      <c r="M1834" s="23" t="s">
        <v>618</v>
      </c>
      <c r="N1834" s="23" t="str" cm="1">
        <f t="array" ref="N1834">IFERROR(IF(M1834="Principal","LES_ACTIVE",LES_INACTIVE),0)</f>
        <v>LES_ACTIVE</v>
      </c>
      <c r="O1834" s="23">
        <f t="shared" si="332"/>
        <v>25</v>
      </c>
      <c r="P1834" s="23" t="str">
        <f t="shared" si="334"/>
        <v>6003960039Principal</v>
      </c>
    </row>
    <row r="1835" spans="1:16" ht="14.45" hidden="1">
      <c r="A1835" s="26" t="s">
        <v>763</v>
      </c>
      <c r="B1835" s="23" t="str">
        <f>IFERROR(VLOOKUP(A1835,hoja!$A$2:$E$970,4,FALSE),0)</f>
        <v>ANTIOQUIA</v>
      </c>
      <c r="C1835" s="23" t="str">
        <f>IFERROR(VLOOKUP(A1835,hoja!$A$2:$E$1370,5,FALSE),0)</f>
        <v>MEDELLÍN</v>
      </c>
      <c r="D1835" s="23" t="str">
        <f>IFERROR(VLOOKUP(A1835,hoja!A:D,3,FALSE),0)</f>
        <v>60039</v>
      </c>
      <c r="E1835" s="23" t="s">
        <v>641</v>
      </c>
      <c r="F1835" s="23" t="str">
        <f>IFERROR(VLOOKUP(E1835,hoja!$A$2:$E$970,4,FALSE),0)</f>
        <v>ANTIOQUIA</v>
      </c>
      <c r="G1835" s="23" t="str">
        <f>IFERROR(VLOOKUP(E1835,hoja!$A$2:$E$970,5,FALSE),0)</f>
        <v>MEDELLÍN</v>
      </c>
      <c r="H1835" s="103" t="str">
        <f>IFERROR(VLOOKUP(E1835,hoja!A:C,3,FALSE),0)</f>
        <v>0079</v>
      </c>
      <c r="I1835" s="24" t="str">
        <f t="shared" si="333"/>
        <v>600390079</v>
      </c>
      <c r="K1835" s="23">
        <v>12</v>
      </c>
      <c r="L1835" s="23" t="str">
        <f t="shared" si="329"/>
        <v>REGIONAL</v>
      </c>
      <c r="M1835" s="23" t="s">
        <v>618</v>
      </c>
      <c r="N1835" s="23" t="str" cm="1">
        <f t="array" ref="N1835">IFERROR(IF(M1835="Principal","LES_ACTIVE",LES_INACTIVE),0)</f>
        <v>LES_ACTIVE</v>
      </c>
      <c r="O1835" s="23">
        <f t="shared" si="332"/>
        <v>25</v>
      </c>
      <c r="P1835" s="23" t="str">
        <f t="shared" si="334"/>
        <v>600390079Principal</v>
      </c>
    </row>
    <row r="1836" spans="1:16" ht="14.45" hidden="1">
      <c r="A1836" s="26" t="s">
        <v>763</v>
      </c>
      <c r="B1836" s="23" t="str">
        <f>IFERROR(VLOOKUP(A1836,hoja!$A$2:$E$970,4,FALSE),0)</f>
        <v>ANTIOQUIA</v>
      </c>
      <c r="C1836" s="23" t="str">
        <f>IFERROR(VLOOKUP(A1836,hoja!$A$2:$E$1370,5,FALSE),0)</f>
        <v>MEDELLÍN</v>
      </c>
      <c r="D1836" s="23" t="str">
        <f>IFERROR(VLOOKUP(A1836,hoja!A:D,3,FALSE),0)</f>
        <v>60039</v>
      </c>
      <c r="E1836" s="23" t="s">
        <v>661</v>
      </c>
      <c r="F1836" s="23" t="str">
        <f>IFERROR(VLOOKUP(E1836,hoja!$A$2:$E$970,4,FALSE),0)</f>
        <v>COSTA</v>
      </c>
      <c r="G1836" s="23" t="str">
        <f>IFERROR(VLOOKUP(E1836,hoja!$A$2:$E$970,5,FALSE),0)</f>
        <v>CARTAGENA</v>
      </c>
      <c r="H1836" s="103" t="str">
        <f>IFERROR(VLOOKUP(E1836,hoja!A:C,3,FALSE),0)</f>
        <v>0113</v>
      </c>
      <c r="I1836" s="24" t="str">
        <f t="shared" si="333"/>
        <v>600390113</v>
      </c>
      <c r="K1836" s="23">
        <v>670</v>
      </c>
      <c r="L1836" s="23" t="str">
        <f>IF(B1836=F1836,"REGIONAL","NACIONAL")</f>
        <v>NACIONAL</v>
      </c>
      <c r="M1836" s="23" t="s">
        <v>618</v>
      </c>
      <c r="N1836" s="23" t="str" cm="1">
        <f t="array" ref="N1836">IFERROR(IF(M1836="Principal","LES_ACTIVE",LES_INACTIVE),0)</f>
        <v>LES_ACTIVE</v>
      </c>
      <c r="O1836" s="23">
        <f t="shared" si="332"/>
        <v>12</v>
      </c>
      <c r="P1836" s="23" t="str">
        <f t="shared" si="334"/>
        <v>600390113Principal</v>
      </c>
    </row>
    <row r="1837" spans="1:16" ht="14.45" hidden="1">
      <c r="A1837" s="26" t="s">
        <v>763</v>
      </c>
      <c r="B1837" s="23" t="str">
        <f>IFERROR(VLOOKUP(A1837,hoja!$A$2:$E$970,4,FALSE),0)</f>
        <v>ANTIOQUIA</v>
      </c>
      <c r="C1837" s="23" t="str">
        <f>IFERROR(VLOOKUP(A1837,hoja!$A$2:$E$1370,5,FALSE),0)</f>
        <v>MEDELLÍN</v>
      </c>
      <c r="D1837" s="23" t="str">
        <f>IFERROR(VLOOKUP(A1837,hoja!A:D,3,FALSE),0)</f>
        <v>60039</v>
      </c>
      <c r="E1837" s="23" t="s">
        <v>876</v>
      </c>
      <c r="F1837" s="23">
        <f>IFERROR(VLOOKUP(E1837,hoja!$A$2:$E$970,4,FALSE),0)</f>
        <v>0</v>
      </c>
      <c r="G1837" s="23">
        <f>IFERROR(VLOOKUP(E1837,hoja!$A$2:$E$970,5,FALSE),0)</f>
        <v>0</v>
      </c>
      <c r="H1837" s="103">
        <f>IFERROR(VLOOKUP(E1837,hoja!A:C,3,FALSE),0)</f>
        <v>0</v>
      </c>
      <c r="I1837" s="24" t="str">
        <f t="shared" si="333"/>
        <v>600390</v>
      </c>
      <c r="K1837" s="23">
        <v>829</v>
      </c>
      <c r="L1837" s="23" t="str">
        <f t="shared" ref="L1837:L1839" si="335">IF(B1837=F1837,"REGIONAL","NACIONAL")</f>
        <v>NACIONAL</v>
      </c>
      <c r="M1837" s="23" t="s">
        <v>662</v>
      </c>
      <c r="N1837" s="23" cm="1">
        <f t="array" aca="1" ref="N1837" ca="1">IFERROR(IF(M1837="Principal","LES_ACTIVE",LES_INACTIVE),0)</f>
        <v>0</v>
      </c>
      <c r="O1837" s="23">
        <f t="shared" si="332"/>
        <v>8</v>
      </c>
      <c r="P1837" s="23" t="str">
        <f t="shared" si="334"/>
        <v>600390Uraba</v>
      </c>
    </row>
    <row r="1838" spans="1:16" ht="14.45" hidden="1">
      <c r="A1838" s="26" t="s">
        <v>763</v>
      </c>
      <c r="B1838" s="23" t="str">
        <f>IFERROR(VLOOKUP(A1838,hoja!$A$2:$E$970,4,FALSE),0)</f>
        <v>ANTIOQUIA</v>
      </c>
      <c r="C1838" s="23" t="str">
        <f>IFERROR(VLOOKUP(A1838,hoja!$A$2:$E$1370,5,FALSE),0)</f>
        <v>MEDELLÍN</v>
      </c>
      <c r="D1838" s="23" t="str">
        <f>IFERROR(VLOOKUP(A1838,hoja!A:D,3,FALSE),0)</f>
        <v>60039</v>
      </c>
      <c r="E1838" s="23" t="s">
        <v>645</v>
      </c>
      <c r="F1838" s="23" t="str">
        <f>IFERROR(VLOOKUP(E1838,hoja!$A$2:$E$970,4,FALSE),0)</f>
        <v>OCCIDENTE</v>
      </c>
      <c r="G1838" s="23" t="str">
        <f>IFERROR(VLOOKUP(E1838,hoja!$A$2:$E$970,5,FALSE),0)</f>
        <v>CALI</v>
      </c>
      <c r="H1838" s="103" t="str">
        <f>IFERROR(VLOOKUP(E1838,hoja!A:C,3,FALSE),0)</f>
        <v>0410</v>
      </c>
      <c r="I1838" s="24" t="str">
        <f t="shared" si="333"/>
        <v>600390410</v>
      </c>
      <c r="K1838" s="23">
        <v>435.286</v>
      </c>
      <c r="L1838" s="23" t="str">
        <f t="shared" si="335"/>
        <v>NACIONAL</v>
      </c>
      <c r="M1838" s="23" t="s">
        <v>618</v>
      </c>
      <c r="N1838" s="23" t="str" cm="1">
        <f t="array" ref="N1838">IFERROR(IF(M1838="Principal","LES_ACTIVE",LES_INACTIVE),0)</f>
        <v>LES_ACTIVE</v>
      </c>
      <c r="O1838" s="23">
        <f t="shared" si="332"/>
        <v>16</v>
      </c>
      <c r="P1838" s="23" t="str">
        <f t="shared" si="334"/>
        <v>600390410Principal</v>
      </c>
    </row>
    <row r="1839" spans="1:16" ht="14.45" hidden="1">
      <c r="A1839" s="26" t="s">
        <v>336</v>
      </c>
      <c r="B1839" s="23" t="str">
        <f>IFERROR(VLOOKUP(A1839,hoja!$A$2:$E$970,4,FALSE),0)</f>
        <v>CENTRO</v>
      </c>
      <c r="C1839" s="23" t="str">
        <f>IFERROR(VLOOKUP(A1839,hoja!$A$2:$E$1370,5,FALSE),0)</f>
        <v>MOSQUERA</v>
      </c>
      <c r="D1839" s="23" t="str">
        <f>IFERROR(VLOOKUP(A1839,hoja!A:D,3,FALSE),0)</f>
        <v>10216</v>
      </c>
      <c r="E1839" s="23" t="s">
        <v>665</v>
      </c>
      <c r="F1839" s="23" t="str">
        <f>IFERROR(VLOOKUP(E1839,hoja!$A$2:$E$970,4,FALSE),0)</f>
        <v>OCCIDENTE</v>
      </c>
      <c r="G1839" s="23" t="str">
        <f>IFERROR(VLOOKUP(E1839,hoja!$A$2:$E$970,5,FALSE),0)</f>
        <v>MANIZALES</v>
      </c>
      <c r="H1839" s="103" t="str">
        <f>IFERROR(VLOOKUP(E1839,hoja!A:C,3,FALSE),0)</f>
        <v>0145</v>
      </c>
      <c r="I1839" s="24" t="str">
        <f t="shared" si="333"/>
        <v>102160145</v>
      </c>
      <c r="K1839" s="23">
        <v>283</v>
      </c>
      <c r="L1839" s="23" t="str">
        <f t="shared" si="335"/>
        <v>NACIONAL</v>
      </c>
      <c r="M1839" s="23" t="s">
        <v>618</v>
      </c>
      <c r="N1839" s="23" t="str" cm="1">
        <f t="array" ref="N1839">IFERROR(IF(M1839="Principal","LES_ACTIVE",LES_INACTIVE),0)</f>
        <v>LES_ACTIVE</v>
      </c>
      <c r="O1839" s="23">
        <f t="shared" si="332"/>
        <v>16</v>
      </c>
      <c r="P1839" s="23" t="str">
        <f t="shared" si="334"/>
        <v>102160145Principal</v>
      </c>
    </row>
    <row r="1840" spans="1:16" ht="14.45" hidden="1">
      <c r="A1840" s="26" t="s">
        <v>336</v>
      </c>
      <c r="B1840" s="23" t="str">
        <f>IFERROR(VLOOKUP(A1840,hoja!$A$2:$E$970,4,FALSE),0)</f>
        <v>CENTRO</v>
      </c>
      <c r="C1840" s="23" t="str">
        <f>IFERROR(VLOOKUP(A1840,hoja!$A$2:$E$1370,5,FALSE),0)</f>
        <v>MOSQUERA</v>
      </c>
      <c r="D1840" s="23" t="str">
        <f>IFERROR(VLOOKUP(A1840,hoja!A:D,3,FALSE),0)</f>
        <v>10216</v>
      </c>
      <c r="E1840" s="23" t="s">
        <v>633</v>
      </c>
      <c r="F1840" s="23" t="str">
        <f>IFERROR(VLOOKUP(E1840,hoja!$A$2:$E$970,4,FALSE),0)</f>
        <v>CENTRO</v>
      </c>
      <c r="G1840" s="23" t="str">
        <f>IFERROR(VLOOKUP(E1840,hoja!$A$2:$E$970,5,FALSE),0)</f>
        <v>BOGOTÁ</v>
      </c>
      <c r="H1840" s="103" t="str">
        <f>IFERROR(VLOOKUP(E1840,hoja!A:C,3,FALSE),0)</f>
        <v>0002</v>
      </c>
      <c r="I1840" s="24" t="str">
        <f t="shared" si="333"/>
        <v>102160002</v>
      </c>
      <c r="K1840" s="23">
        <v>32</v>
      </c>
      <c r="L1840" s="23" t="str">
        <f t="shared" si="329"/>
        <v>REGIONAL</v>
      </c>
      <c r="M1840" s="23" t="s">
        <v>618</v>
      </c>
      <c r="N1840" s="23" t="str" cm="1">
        <f t="array" ref="N1840">IFERROR(IF(M1840="Principal","LES_ACTIVE",LES_INACTIVE),0)</f>
        <v>LES_ACTIVE</v>
      </c>
      <c r="O1840" s="23">
        <f t="shared" si="332"/>
        <v>25</v>
      </c>
      <c r="P1840" s="23" t="str">
        <f t="shared" si="334"/>
        <v>102160002Principal</v>
      </c>
    </row>
    <row r="1841" spans="1:16" ht="14.45" hidden="1">
      <c r="A1841" s="26" t="s">
        <v>336</v>
      </c>
      <c r="B1841" s="23" t="str">
        <f>IFERROR(VLOOKUP(A1841,hoja!$A$2:$E$970,4,FALSE),0)</f>
        <v>CENTRO</v>
      </c>
      <c r="C1841" s="23" t="str">
        <f>IFERROR(VLOOKUP(A1841,hoja!$A$2:$E$1370,5,FALSE),0)</f>
        <v>MOSQUERA</v>
      </c>
      <c r="D1841" s="23" t="str">
        <f>IFERROR(VLOOKUP(A1841,hoja!A:D,3,FALSE),0)</f>
        <v>10216</v>
      </c>
      <c r="E1841" s="23" t="s">
        <v>635</v>
      </c>
      <c r="F1841" s="23" t="str">
        <f>IFERROR(VLOOKUP(E1841,hoja!$A$2:$E$970,4,FALSE),0)</f>
        <v>CENTRO</v>
      </c>
      <c r="G1841" s="23" t="str">
        <f>IFERROR(VLOOKUP(E1841,hoja!$A$2:$E$970,5,FALSE),0)</f>
        <v>BOGOTÁ</v>
      </c>
      <c r="H1841" s="103" t="str">
        <f>IFERROR(VLOOKUP(E1841,hoja!A:C,3,FALSE),0)</f>
        <v>0021</v>
      </c>
      <c r="I1841" s="24" t="str">
        <f t="shared" si="333"/>
        <v>102160021</v>
      </c>
      <c r="K1841" s="23">
        <v>25</v>
      </c>
      <c r="L1841" s="23" t="str">
        <f t="shared" si="329"/>
        <v>REGIONAL</v>
      </c>
      <c r="M1841" s="23" t="s">
        <v>618</v>
      </c>
      <c r="N1841" s="23" t="str" cm="1">
        <f t="array" ref="N1841">IFERROR(IF(M1841="Principal","LES_ACTIVE",LES_INACTIVE),0)</f>
        <v>LES_ACTIVE</v>
      </c>
      <c r="O1841" s="23">
        <f t="shared" si="332"/>
        <v>25</v>
      </c>
      <c r="P1841" s="23" t="str">
        <f t="shared" si="334"/>
        <v>102160021Principal</v>
      </c>
    </row>
    <row r="1842" spans="1:16" ht="14.45" hidden="1">
      <c r="A1842" s="26" t="s">
        <v>336</v>
      </c>
      <c r="B1842" s="23" t="str">
        <f>IFERROR(VLOOKUP(A1842,hoja!$A$2:$E$970,4,FALSE),0)</f>
        <v>CENTRO</v>
      </c>
      <c r="C1842" s="23" t="str">
        <f>IFERROR(VLOOKUP(A1842,hoja!$A$2:$E$1370,5,FALSE),0)</f>
        <v>MOSQUERA</v>
      </c>
      <c r="D1842" s="23" t="str">
        <f>IFERROR(VLOOKUP(A1842,hoja!A:D,3,FALSE),0)</f>
        <v>10216</v>
      </c>
      <c r="E1842" s="23" t="s">
        <v>681</v>
      </c>
      <c r="F1842" s="23" t="str">
        <f>IFERROR(VLOOKUP(E1842,hoja!$A$2:$E$970,4,FALSE),0)</f>
        <v>CENTRO</v>
      </c>
      <c r="G1842" s="23" t="str">
        <f>IFERROR(VLOOKUP(E1842,hoja!$A$2:$E$970,5,FALSE),0)</f>
        <v>VILLAVICENCIO</v>
      </c>
      <c r="H1842" s="103" t="str">
        <f>IFERROR(VLOOKUP(E1842,hoja!A:C,3,FALSE),0)</f>
        <v>0393</v>
      </c>
      <c r="I1842" s="24" t="str">
        <f t="shared" si="333"/>
        <v>102160393</v>
      </c>
      <c r="K1842" s="23">
        <v>133</v>
      </c>
      <c r="L1842" s="23" t="str">
        <f t="shared" si="329"/>
        <v>REGIONAL</v>
      </c>
      <c r="M1842" s="23" t="s">
        <v>618</v>
      </c>
      <c r="N1842" s="23" t="str" cm="1">
        <f t="array" ref="N1842">IFERROR(IF(M1842="Principal","LES_ACTIVE",LES_INACTIVE),0)</f>
        <v>LES_ACTIVE</v>
      </c>
      <c r="O1842" s="23">
        <f t="shared" si="332"/>
        <v>25</v>
      </c>
      <c r="P1842" s="23" t="str">
        <f t="shared" si="334"/>
        <v>102160393Principal</v>
      </c>
    </row>
    <row r="1843" spans="1:16" ht="14.45" hidden="1">
      <c r="A1843" s="26" t="s">
        <v>336</v>
      </c>
      <c r="B1843" s="23" t="str">
        <f>IFERROR(VLOOKUP(A1843,hoja!$A$2:$E$970,4,FALSE),0)</f>
        <v>CENTRO</v>
      </c>
      <c r="C1843" s="23" t="str">
        <f>IFERROR(VLOOKUP(A1843,hoja!$A$2:$E$1370,5,FALSE),0)</f>
        <v>MOSQUERA</v>
      </c>
      <c r="D1843" s="23" t="str">
        <f>IFERROR(VLOOKUP(A1843,hoja!A:D,3,FALSE),0)</f>
        <v>10216</v>
      </c>
      <c r="E1843" s="23" t="s">
        <v>653</v>
      </c>
      <c r="F1843" s="23" t="str">
        <f>IFERROR(VLOOKUP(E1843,hoja!$A$2:$E$970,4,FALSE),0)</f>
        <v>CENTRO</v>
      </c>
      <c r="G1843" s="23" t="str">
        <f>IFERROR(VLOOKUP(E1843,hoja!$A$2:$E$970,5,FALSE),0)</f>
        <v>MADRID</v>
      </c>
      <c r="H1843" s="103" t="str">
        <f>IFERROR(VLOOKUP(E1843,hoja!A:C,3,FALSE),0)</f>
        <v>2023</v>
      </c>
      <c r="I1843" s="24" t="str">
        <f t="shared" si="333"/>
        <v>102162023</v>
      </c>
      <c r="K1843" s="23">
        <v>6</v>
      </c>
      <c r="L1843" s="23" t="str">
        <f t="shared" si="329"/>
        <v>REGIONAL</v>
      </c>
      <c r="M1843" s="23" t="s">
        <v>618</v>
      </c>
      <c r="N1843" s="23" t="str" cm="1">
        <f t="array" ref="N1843">IFERROR(IF(M1843="Principal","LES_ACTIVE",LES_INACTIVE),0)</f>
        <v>LES_ACTIVE</v>
      </c>
      <c r="O1843" s="23">
        <f t="shared" si="332"/>
        <v>25</v>
      </c>
      <c r="P1843" s="23" t="str">
        <f t="shared" si="334"/>
        <v>102162023Principal</v>
      </c>
    </row>
    <row r="1844" spans="1:16" ht="14.45" hidden="1">
      <c r="A1844" s="26" t="s">
        <v>336</v>
      </c>
      <c r="B1844" s="23" t="str">
        <f>IFERROR(VLOOKUP(A1844,hoja!$A$2:$E$970,4,FALSE),0)</f>
        <v>CENTRO</v>
      </c>
      <c r="C1844" s="23" t="str">
        <f>IFERROR(VLOOKUP(A1844,hoja!$A$2:$E$1370,5,FALSE),0)</f>
        <v>MOSQUERA</v>
      </c>
      <c r="D1844" s="23" t="str">
        <f>IFERROR(VLOOKUP(A1844,hoja!A:D,3,FALSE),0)</f>
        <v>10216</v>
      </c>
      <c r="E1844" s="23" t="s">
        <v>647</v>
      </c>
      <c r="F1844" s="23" t="str">
        <f>IFERROR(VLOOKUP(E1844,hoja!$A$2:$E$970,4,FALSE),0)</f>
        <v>CENTRO</v>
      </c>
      <c r="G1844" s="23" t="str">
        <f>IFERROR(VLOOKUP(E1844,hoja!$A$2:$E$970,5,FALSE),0)</f>
        <v>TOCANCIPÁ</v>
      </c>
      <c r="H1844" s="103" t="str">
        <f>IFERROR(VLOOKUP(E1844,hoja!A:C,3,FALSE),0)</f>
        <v>2058</v>
      </c>
      <c r="I1844" s="24" t="str">
        <f t="shared" si="333"/>
        <v>102162058</v>
      </c>
      <c r="K1844" s="23">
        <v>51</v>
      </c>
      <c r="L1844" s="23" t="str">
        <f t="shared" si="329"/>
        <v>REGIONAL</v>
      </c>
      <c r="M1844" s="23" t="s">
        <v>618</v>
      </c>
      <c r="N1844" s="23" t="str" cm="1">
        <f t="array" ref="N1844">IFERROR(IF(M1844="Principal","LES_ACTIVE",LES_INACTIVE),0)</f>
        <v>LES_ACTIVE</v>
      </c>
      <c r="O1844" s="23">
        <f t="shared" si="332"/>
        <v>25</v>
      </c>
      <c r="P1844" s="23" t="str">
        <f t="shared" si="334"/>
        <v>102162058Principal</v>
      </c>
    </row>
    <row r="1845" spans="1:16" ht="14.45" hidden="1">
      <c r="A1845" s="26" t="s">
        <v>336</v>
      </c>
      <c r="B1845" s="23" t="str">
        <f>IFERROR(VLOOKUP(A1845,hoja!$A$2:$E$970,4,FALSE),0)</f>
        <v>CENTRO</v>
      </c>
      <c r="C1845" s="23" t="str">
        <f>IFERROR(VLOOKUP(A1845,hoja!$A$2:$E$1370,5,FALSE),0)</f>
        <v>MOSQUERA</v>
      </c>
      <c r="D1845" s="23" t="str">
        <f>IFERROR(VLOOKUP(A1845,hoja!A:D,3,FALSE),0)</f>
        <v>10216</v>
      </c>
      <c r="E1845" s="23" t="s">
        <v>769</v>
      </c>
      <c r="F1845" s="23" t="str">
        <f>IFERROR(VLOOKUP(E1845,hoja!$A$2:$E$970,4,FALSE),0)</f>
        <v>COSTA</v>
      </c>
      <c r="G1845" s="23" t="str">
        <f>IFERROR(VLOOKUP(E1845,hoja!$A$2:$E$970,5,FALSE),0)</f>
        <v>ZF BARRANQUILLA</v>
      </c>
      <c r="H1845" s="103" t="str">
        <f>IFERROR(VLOOKUP(E1845,hoja!A:C,3,FALSE),0)</f>
        <v>50294</v>
      </c>
      <c r="I1845" s="24" t="str">
        <f t="shared" si="333"/>
        <v>1021650294</v>
      </c>
      <c r="K1845" s="23">
        <v>997</v>
      </c>
      <c r="L1845" s="23" t="str">
        <f>IF(B1845=F1845,"REGIONAL","NACIONAL")</f>
        <v>NACIONAL</v>
      </c>
      <c r="M1845" s="23" t="s">
        <v>618</v>
      </c>
      <c r="N1845" s="23" t="str" cm="1">
        <f t="array" ref="N1845">IFERROR(IF(M1845="Principal","LES_ACTIVE",LES_INACTIVE),0)</f>
        <v>LES_ACTIVE</v>
      </c>
      <c r="O1845" s="23">
        <f t="shared" si="332"/>
        <v>8</v>
      </c>
      <c r="P1845" s="23" t="str">
        <f t="shared" si="334"/>
        <v>1021650294Principal</v>
      </c>
    </row>
    <row r="1846" spans="1:16" ht="14.45" hidden="1">
      <c r="A1846" s="26" t="s">
        <v>877</v>
      </c>
      <c r="B1846" s="23" t="str">
        <f>IFERROR(VLOOKUP(A1846,hoja!$A$2:$E$970,4,FALSE),0)</f>
        <v>CENTRO</v>
      </c>
      <c r="C1846" s="23" t="str">
        <f>IFERROR(VLOOKUP(A1846,hoja!$A$2:$E$1370,5,FALSE),0)</f>
        <v>NOBSA</v>
      </c>
      <c r="D1846" s="23" t="str">
        <f>IFERROR(VLOOKUP(A1846,hoja!A:D,3,FALSE),0)</f>
        <v>60125</v>
      </c>
      <c r="E1846" s="23" t="s">
        <v>650</v>
      </c>
      <c r="F1846" s="23" t="str">
        <f>IFERROR(VLOOKUP(E1846,hoja!$A$2:$E$970,4,FALSE),0)</f>
        <v>OCCIDENTE</v>
      </c>
      <c r="G1846" s="23" t="str">
        <f>IFERROR(VLOOKUP(E1846,hoja!$A$2:$E$970,5,FALSE),0)</f>
        <v>CALOTO</v>
      </c>
      <c r="H1846" s="103" t="str">
        <f>IFERROR(VLOOKUP(E1846,hoja!A:C,3,FALSE),0)</f>
        <v>0445</v>
      </c>
      <c r="I1846" s="24" t="str">
        <f t="shared" si="333"/>
        <v>601250445</v>
      </c>
      <c r="K1846" s="23">
        <v>711</v>
      </c>
      <c r="L1846" s="23" t="str">
        <f>IF(B1846=F1846,"REGIONAL","NACIONAL")</f>
        <v>NACIONAL</v>
      </c>
      <c r="M1846" s="23" t="s">
        <v>618</v>
      </c>
      <c r="N1846" s="23" t="str" cm="1">
        <f t="array" ref="N1846">IFERROR(IF(M1846="Principal","LES_ACTIVE",LES_INACTIVE),0)</f>
        <v>LES_ACTIVE</v>
      </c>
      <c r="O1846" s="23">
        <f t="shared" si="332"/>
        <v>12</v>
      </c>
      <c r="P1846" s="23" t="str">
        <f t="shared" si="334"/>
        <v>601250445Principal</v>
      </c>
    </row>
    <row r="1847" spans="1:16" ht="14.45" hidden="1">
      <c r="A1847" s="26" t="s">
        <v>877</v>
      </c>
      <c r="B1847" s="23" t="str">
        <f>IFERROR(VLOOKUP(A1847,hoja!$A$2:$E$970,4,FALSE),0)</f>
        <v>CENTRO</v>
      </c>
      <c r="C1847" s="23" t="str">
        <f>IFERROR(VLOOKUP(A1847,hoja!$A$2:$E$1370,5,FALSE),0)</f>
        <v>NOBSA</v>
      </c>
      <c r="D1847" s="23" t="str">
        <f>IFERROR(VLOOKUP(A1847,hoja!A:D,3,FALSE),0)</f>
        <v>60125</v>
      </c>
      <c r="E1847" s="23" t="s">
        <v>630</v>
      </c>
      <c r="F1847" s="23" t="str">
        <f>IFERROR(VLOOKUP(E1847,hoja!$A$2:$E$970,4,FALSE),0)</f>
        <v>CENTRO</v>
      </c>
      <c r="G1847" s="23" t="str">
        <f>IFERROR(VLOOKUP(E1847,hoja!$A$2:$E$970,5,FALSE),0)</f>
        <v>SESQUILÉ</v>
      </c>
      <c r="H1847" s="103" t="str">
        <f>IFERROR(VLOOKUP(E1847,hoja!A:C,3,FALSE),0)</f>
        <v>1501</v>
      </c>
      <c r="I1847" s="24" t="str">
        <f t="shared" si="333"/>
        <v>601251501</v>
      </c>
      <c r="K1847" s="23">
        <v>153</v>
      </c>
      <c r="L1847" s="23" t="str">
        <f t="shared" si="329"/>
        <v>REGIONAL</v>
      </c>
      <c r="M1847" s="23" t="s">
        <v>618</v>
      </c>
      <c r="N1847" s="23" t="str" cm="1">
        <f t="array" ref="N1847">IFERROR(IF(M1847="Principal","LES_ACTIVE",LES_INACTIVE),0)</f>
        <v>LES_ACTIVE</v>
      </c>
      <c r="O1847" s="23">
        <f t="shared" si="332"/>
        <v>25</v>
      </c>
      <c r="P1847" s="23" t="str">
        <f t="shared" si="334"/>
        <v>601251501Principal</v>
      </c>
    </row>
    <row r="1848" spans="1:16" ht="14.45" hidden="1">
      <c r="A1848" s="26" t="s">
        <v>877</v>
      </c>
      <c r="B1848" s="23" t="str">
        <f>IFERROR(VLOOKUP(A1848,hoja!$A$2:$E$970,4,FALSE),0)</f>
        <v>CENTRO</v>
      </c>
      <c r="C1848" s="23" t="str">
        <f>IFERROR(VLOOKUP(A1848,hoja!$A$2:$E$1370,5,FALSE),0)</f>
        <v>NOBSA</v>
      </c>
      <c r="D1848" s="23" t="str">
        <f>IFERROR(VLOOKUP(A1848,hoja!A:D,3,FALSE),0)</f>
        <v>60125</v>
      </c>
      <c r="E1848" s="23" t="s">
        <v>634</v>
      </c>
      <c r="F1848" s="23" t="str">
        <f>IFERROR(VLOOKUP(E1848,hoja!$A$2:$E$970,4,FALSE),0)</f>
        <v>CENTRO</v>
      </c>
      <c r="G1848" s="23" t="str">
        <f>IFERROR(VLOOKUP(E1848,hoja!$A$2:$E$970,5,FALSE),0)</f>
        <v>BOGOTÁ</v>
      </c>
      <c r="H1848" s="103" t="str">
        <f>IFERROR(VLOOKUP(E1848,hoja!A:C,3,FALSE),0)</f>
        <v>0011</v>
      </c>
      <c r="I1848" s="24" t="str">
        <f t="shared" si="333"/>
        <v>601250011</v>
      </c>
      <c r="K1848" s="23">
        <v>220</v>
      </c>
      <c r="L1848" s="23" t="str">
        <f t="shared" si="329"/>
        <v>REGIONAL</v>
      </c>
      <c r="M1848" s="23" t="s">
        <v>618</v>
      </c>
      <c r="N1848" s="23" t="str" cm="1">
        <f t="array" ref="N1848">IFERROR(IF(M1848="Principal","LES_ACTIVE",LES_INACTIVE),0)</f>
        <v>LES_ACTIVE</v>
      </c>
      <c r="O1848" s="23">
        <f t="shared" si="332"/>
        <v>25</v>
      </c>
      <c r="P1848" s="23" t="str">
        <f t="shared" si="334"/>
        <v>601250011Principal</v>
      </c>
    </row>
    <row r="1849" spans="1:16" ht="14.45" hidden="1">
      <c r="A1849" s="26" t="s">
        <v>877</v>
      </c>
      <c r="B1849" s="23" t="str">
        <f>IFERROR(VLOOKUP(A1849,hoja!$A$2:$E$970,4,FALSE),0)</f>
        <v>CENTRO</v>
      </c>
      <c r="C1849" s="23" t="str">
        <f>IFERROR(VLOOKUP(A1849,hoja!$A$2:$E$1370,5,FALSE),0)</f>
        <v>NOBSA</v>
      </c>
      <c r="D1849" s="23" t="str">
        <f>IFERROR(VLOOKUP(A1849,hoja!A:D,3,FALSE),0)</f>
        <v>60125</v>
      </c>
      <c r="E1849" s="23" t="s">
        <v>635</v>
      </c>
      <c r="F1849" s="23" t="str">
        <f>IFERROR(VLOOKUP(E1849,hoja!$A$2:$E$970,4,FALSE),0)</f>
        <v>CENTRO</v>
      </c>
      <c r="G1849" s="23" t="str">
        <f>IFERROR(VLOOKUP(E1849,hoja!$A$2:$E$970,5,FALSE),0)</f>
        <v>BOGOTÁ</v>
      </c>
      <c r="H1849" s="103" t="str">
        <f>IFERROR(VLOOKUP(E1849,hoja!A:C,3,FALSE),0)</f>
        <v>0021</v>
      </c>
      <c r="I1849" s="24" t="str">
        <f t="shared" si="333"/>
        <v>601250021</v>
      </c>
      <c r="K1849" s="23">
        <v>210</v>
      </c>
      <c r="L1849" s="23" t="str">
        <f t="shared" si="329"/>
        <v>REGIONAL</v>
      </c>
      <c r="M1849" s="23" t="s">
        <v>618</v>
      </c>
      <c r="N1849" s="23" t="str" cm="1">
        <f t="array" ref="N1849">IFERROR(IF(M1849="Principal","LES_ACTIVE",LES_INACTIVE),0)</f>
        <v>LES_ACTIVE</v>
      </c>
      <c r="O1849" s="23">
        <f t="shared" si="332"/>
        <v>25</v>
      </c>
      <c r="P1849" s="23" t="str">
        <f t="shared" si="334"/>
        <v>601250021Principal</v>
      </c>
    </row>
    <row r="1850" spans="1:16" ht="14.45" hidden="1">
      <c r="A1850" s="26" t="s">
        <v>877</v>
      </c>
      <c r="B1850" s="23" t="str">
        <f>IFERROR(VLOOKUP(A1850,hoja!$A$2:$E$970,4,FALSE),0)</f>
        <v>CENTRO</v>
      </c>
      <c r="C1850" s="23" t="str">
        <f>IFERROR(VLOOKUP(A1850,hoja!$A$2:$E$1370,5,FALSE),0)</f>
        <v>NOBSA</v>
      </c>
      <c r="D1850" s="23" t="str">
        <f>IFERROR(VLOOKUP(A1850,hoja!A:D,3,FALSE),0)</f>
        <v>60125</v>
      </c>
      <c r="E1850" s="23" t="s">
        <v>636</v>
      </c>
      <c r="F1850" s="23" t="str">
        <f>IFERROR(VLOOKUP(E1850,hoja!$A$2:$E$970,4,FALSE),0)</f>
        <v>CENTRO</v>
      </c>
      <c r="G1850" s="23" t="str">
        <f>IFERROR(VLOOKUP(E1850,hoja!$A$2:$E$970,5,FALSE),0)</f>
        <v>DUITAMA</v>
      </c>
      <c r="H1850" s="103" t="str">
        <f>IFERROR(VLOOKUP(E1850,hoja!A:C,3,FALSE),0)</f>
        <v>0441</v>
      </c>
      <c r="I1850" s="24" t="str">
        <f t="shared" si="333"/>
        <v>601250441</v>
      </c>
      <c r="K1850" s="23">
        <v>17.399999999999999</v>
      </c>
      <c r="L1850" s="23" t="str">
        <f t="shared" si="329"/>
        <v>REGIONAL</v>
      </c>
      <c r="M1850" s="23" t="s">
        <v>618</v>
      </c>
      <c r="N1850" s="23" t="str" cm="1">
        <f t="array" ref="N1850">IFERROR(IF(M1850="Principal","LES_ACTIVE",LES_INACTIVE),0)</f>
        <v>LES_ACTIVE</v>
      </c>
      <c r="O1850" s="23">
        <f t="shared" si="332"/>
        <v>25</v>
      </c>
      <c r="P1850" s="23" t="str">
        <f t="shared" si="334"/>
        <v>601250441Principal</v>
      </c>
    </row>
    <row r="1851" spans="1:16" ht="14.45" hidden="1">
      <c r="A1851" s="26" t="s">
        <v>877</v>
      </c>
      <c r="B1851" s="23" t="str">
        <f>IFERROR(VLOOKUP(A1851,hoja!$A$2:$E$970,4,FALSE),0)</f>
        <v>CENTRO</v>
      </c>
      <c r="C1851" s="23" t="str">
        <f>IFERROR(VLOOKUP(A1851,hoja!$A$2:$E$1370,5,FALSE),0)</f>
        <v>NOBSA</v>
      </c>
      <c r="D1851" s="23" t="str">
        <f>IFERROR(VLOOKUP(A1851,hoja!A:D,3,FALSE),0)</f>
        <v>60125</v>
      </c>
      <c r="E1851" s="23" t="s">
        <v>667</v>
      </c>
      <c r="F1851" s="23" t="str">
        <f>IFERROR(VLOOKUP(E1851,hoja!$A$2:$E$970,4,FALSE),0)</f>
        <v>COSTA</v>
      </c>
      <c r="G1851" s="23" t="str">
        <f>IFERROR(VLOOKUP(E1851,hoja!$A$2:$E$970,5,FALSE),0)</f>
        <v>MONTERÍA</v>
      </c>
      <c r="H1851" s="103" t="str">
        <f>IFERROR(VLOOKUP(E1851,hoja!A:C,3,FALSE),0)</f>
        <v>0381</v>
      </c>
      <c r="I1851" s="24" t="str">
        <f t="shared" si="333"/>
        <v>601250381</v>
      </c>
      <c r="K1851" s="23">
        <v>952</v>
      </c>
      <c r="L1851" s="23" t="str">
        <f>IF(B1851=F1851,"REGIONAL","NACIONAL")</f>
        <v>NACIONAL</v>
      </c>
      <c r="M1851" s="23" t="s">
        <v>618</v>
      </c>
      <c r="N1851" s="23" t="str" cm="1">
        <f t="array" ref="N1851">IFERROR(IF(M1851="Principal","LES_ACTIVE",LES_INACTIVE),0)</f>
        <v>LES_ACTIVE</v>
      </c>
      <c r="O1851" s="23">
        <f t="shared" si="332"/>
        <v>8</v>
      </c>
      <c r="P1851" s="23" t="str">
        <f t="shared" si="334"/>
        <v>601250381Principal</v>
      </c>
    </row>
    <row r="1852" spans="1:16" ht="14.45" hidden="1">
      <c r="A1852" s="26" t="s">
        <v>877</v>
      </c>
      <c r="B1852" s="23" t="str">
        <f>IFERROR(VLOOKUP(A1852,hoja!$A$2:$E$970,4,FALSE),0)</f>
        <v>CENTRO</v>
      </c>
      <c r="C1852" s="23" t="str">
        <f>IFERROR(VLOOKUP(A1852,hoja!$A$2:$E$1370,5,FALSE),0)</f>
        <v>NOBSA</v>
      </c>
      <c r="D1852" s="23" t="str">
        <f>IFERROR(VLOOKUP(A1852,hoja!A:D,3,FALSE),0)</f>
        <v>60125</v>
      </c>
      <c r="E1852" s="23" t="s">
        <v>679</v>
      </c>
      <c r="F1852" s="23" t="str">
        <f>IFERROR(VLOOKUP(E1852,hoja!$A$2:$E$970,4,FALSE),0)</f>
        <v>CENTRO</v>
      </c>
      <c r="G1852" s="23" t="str">
        <f>IFERROR(VLOOKUP(E1852,hoja!$A$2:$E$970,5,FALSE),0)</f>
        <v>NEIVA</v>
      </c>
      <c r="H1852" s="103" t="str">
        <f>IFERROR(VLOOKUP(E1852,hoja!A:C,3,FALSE),0)</f>
        <v>0385</v>
      </c>
      <c r="I1852" s="24" t="str">
        <f t="shared" si="333"/>
        <v>601250385</v>
      </c>
      <c r="K1852" s="23">
        <v>522</v>
      </c>
      <c r="L1852" s="23" t="str">
        <f t="shared" si="329"/>
        <v>REGIONAL</v>
      </c>
      <c r="M1852" s="23" t="s">
        <v>618</v>
      </c>
      <c r="N1852" s="23" t="str" cm="1">
        <f t="array" ref="N1852">IFERROR(IF(M1852="Principal","LES_ACTIVE",LES_INACTIVE),0)</f>
        <v>LES_ACTIVE</v>
      </c>
      <c r="O1852" s="23">
        <f t="shared" si="332"/>
        <v>12</v>
      </c>
      <c r="P1852" s="23" t="str">
        <f t="shared" si="334"/>
        <v>601250385Principal</v>
      </c>
    </row>
    <row r="1853" spans="1:16" ht="14.45" hidden="1">
      <c r="A1853" s="26" t="s">
        <v>877</v>
      </c>
      <c r="B1853" s="23" t="str">
        <f>IFERROR(VLOOKUP(A1853,hoja!$A$2:$E$970,4,FALSE),0)</f>
        <v>CENTRO</v>
      </c>
      <c r="C1853" s="23" t="str">
        <f>IFERROR(VLOOKUP(A1853,hoja!$A$2:$E$1370,5,FALSE),0)</f>
        <v>NOBSA</v>
      </c>
      <c r="D1853" s="23" t="str">
        <f>IFERROR(VLOOKUP(A1853,hoja!A:D,3,FALSE),0)</f>
        <v>60125</v>
      </c>
      <c r="E1853" s="23" t="s">
        <v>637</v>
      </c>
      <c r="F1853" s="23" t="str">
        <f>IFERROR(VLOOKUP(E1853,hoja!$A$2:$E$970,4,FALSE),0)</f>
        <v>SANTANDER</v>
      </c>
      <c r="G1853" s="23" t="str">
        <f>IFERROR(VLOOKUP(E1853,hoja!$A$2:$E$970,5,FALSE),0)</f>
        <v>PIEDECUESTA</v>
      </c>
      <c r="H1853" s="103" t="str">
        <f>IFERROR(VLOOKUP(E1853,hoja!A:C,3,FALSE),0)</f>
        <v>0422</v>
      </c>
      <c r="I1853" s="24" t="str">
        <f t="shared" si="333"/>
        <v>601250422</v>
      </c>
      <c r="K1853" s="23">
        <v>315</v>
      </c>
      <c r="L1853" s="23" t="str">
        <f>IF(B1853=F1853,"REGIONAL","NACIONAL")</f>
        <v>NACIONAL</v>
      </c>
      <c r="M1853" s="23" t="s">
        <v>618</v>
      </c>
      <c r="N1853" s="23" t="str" cm="1">
        <f t="array" ref="N1853">IFERROR(IF(M1853="Principal","LES_ACTIVE",LES_INACTIVE),0)</f>
        <v>LES_ACTIVE</v>
      </c>
      <c r="O1853" s="23">
        <f t="shared" si="332"/>
        <v>16</v>
      </c>
      <c r="P1853" s="23" t="str">
        <f t="shared" si="334"/>
        <v>601250422Principal</v>
      </c>
    </row>
    <row r="1854" spans="1:16" ht="14.45" hidden="1">
      <c r="A1854" s="26" t="s">
        <v>877</v>
      </c>
      <c r="B1854" s="23" t="str">
        <f>IFERROR(VLOOKUP(A1854,hoja!$A$2:$E$970,4,FALSE),0)</f>
        <v>CENTRO</v>
      </c>
      <c r="C1854" s="23" t="str">
        <f>IFERROR(VLOOKUP(A1854,hoja!$A$2:$E$1370,5,FALSE),0)</f>
        <v>NOBSA</v>
      </c>
      <c r="D1854" s="23" t="str">
        <f>IFERROR(VLOOKUP(A1854,hoja!A:D,3,FALSE),0)</f>
        <v>60125</v>
      </c>
      <c r="E1854" s="23" t="s">
        <v>681</v>
      </c>
      <c r="F1854" s="23" t="str">
        <f>IFERROR(VLOOKUP(E1854,hoja!$A$2:$E$970,4,FALSE),0)</f>
        <v>CENTRO</v>
      </c>
      <c r="G1854" s="23" t="str">
        <f>IFERROR(VLOOKUP(E1854,hoja!$A$2:$E$970,5,FALSE),0)</f>
        <v>VILLAVICENCIO</v>
      </c>
      <c r="H1854" s="103" t="str">
        <f>IFERROR(VLOOKUP(E1854,hoja!A:C,3,FALSE),0)</f>
        <v>0393</v>
      </c>
      <c r="I1854" s="24" t="str">
        <f t="shared" si="333"/>
        <v>601250393</v>
      </c>
      <c r="K1854" s="23">
        <v>328</v>
      </c>
      <c r="L1854" s="23" t="str">
        <f t="shared" si="329"/>
        <v>REGIONAL</v>
      </c>
      <c r="M1854" s="23" t="s">
        <v>618</v>
      </c>
      <c r="N1854" s="23" t="str" cm="1">
        <f t="array" ref="N1854">IFERROR(IF(M1854="Principal","LES_ACTIVE",LES_INACTIVE),0)</f>
        <v>LES_ACTIVE</v>
      </c>
      <c r="O1854" s="23">
        <f t="shared" si="332"/>
        <v>16</v>
      </c>
      <c r="P1854" s="23" t="str">
        <f t="shared" si="334"/>
        <v>601250393Principal</v>
      </c>
    </row>
    <row r="1855" spans="1:16" ht="14.45" hidden="1">
      <c r="A1855" s="26" t="s">
        <v>877</v>
      </c>
      <c r="B1855" s="23" t="str">
        <f>IFERROR(VLOOKUP(A1855,hoja!$A$2:$E$970,4,FALSE),0)</f>
        <v>CENTRO</v>
      </c>
      <c r="C1855" s="23" t="str">
        <f>IFERROR(VLOOKUP(A1855,hoja!$A$2:$E$1370,5,FALSE),0)</f>
        <v>NOBSA</v>
      </c>
      <c r="D1855" s="23" t="str">
        <f>IFERROR(VLOOKUP(A1855,hoja!A:D,3,FALSE),0)</f>
        <v>60125</v>
      </c>
      <c r="E1855" s="23" t="s">
        <v>641</v>
      </c>
      <c r="F1855" s="23" t="str">
        <f>IFERROR(VLOOKUP(E1855,hoja!$A$2:$E$970,4,FALSE),0)</f>
        <v>ANTIOQUIA</v>
      </c>
      <c r="G1855" s="23" t="str">
        <f>IFERROR(VLOOKUP(E1855,hoja!$A$2:$E$970,5,FALSE),0)</f>
        <v>MEDELLÍN</v>
      </c>
      <c r="H1855" s="103" t="str">
        <f>IFERROR(VLOOKUP(E1855,hoja!A:C,3,FALSE),0)</f>
        <v>0079</v>
      </c>
      <c r="I1855" s="24" t="str">
        <f t="shared" si="333"/>
        <v>601250079</v>
      </c>
      <c r="K1855" s="23">
        <v>620</v>
      </c>
      <c r="L1855" s="23" t="str">
        <f>IF(B1855=F1855,"REGIONAL","NACIONAL")</f>
        <v>NACIONAL</v>
      </c>
      <c r="M1855" s="23" t="s">
        <v>618</v>
      </c>
      <c r="N1855" s="23" t="str" cm="1">
        <f t="array" ref="N1855">IFERROR(IF(M1855="Principal","LES_ACTIVE",LES_INACTIVE),0)</f>
        <v>LES_ACTIVE</v>
      </c>
      <c r="O1855" s="23">
        <f t="shared" si="332"/>
        <v>12</v>
      </c>
      <c r="P1855" s="23" t="str">
        <f t="shared" si="334"/>
        <v>601250079Principal</v>
      </c>
    </row>
    <row r="1856" spans="1:16" ht="14.45" hidden="1">
      <c r="A1856" s="26" t="s">
        <v>877</v>
      </c>
      <c r="B1856" s="23" t="str">
        <f>IFERROR(VLOOKUP(A1856,hoja!$A$2:$E$970,4,FALSE),0)</f>
        <v>CENTRO</v>
      </c>
      <c r="C1856" s="23" t="str">
        <f>IFERROR(VLOOKUP(A1856,hoja!$A$2:$E$1370,5,FALSE),0)</f>
        <v>NOBSA</v>
      </c>
      <c r="D1856" s="23" t="str">
        <f>IFERROR(VLOOKUP(A1856,hoja!A:D,3,FALSE),0)</f>
        <v>60125</v>
      </c>
      <c r="E1856" s="23" t="s">
        <v>670</v>
      </c>
      <c r="F1856" s="23" t="str">
        <f>IFERROR(VLOOKUP(E1856,hoja!$A$2:$E$970,4,FALSE),0)</f>
        <v>OCCIDENTE</v>
      </c>
      <c r="G1856" s="23" t="str">
        <f>IFERROR(VLOOKUP(E1856,hoja!$A$2:$E$970,5,FALSE),0)</f>
        <v>PEREIRA</v>
      </c>
      <c r="H1856" s="103" t="str">
        <f>IFERROR(VLOOKUP(E1856,hoja!A:C,3,FALSE),0)</f>
        <v>0134</v>
      </c>
      <c r="I1856" s="24" t="str">
        <f t="shared" si="333"/>
        <v>601250134</v>
      </c>
      <c r="K1856" s="23">
        <v>526</v>
      </c>
      <c r="L1856" s="23" t="str">
        <f t="shared" ref="L1856:L1865" si="336">IF(B1856=F1856,"REGIONAL","NACIONAL")</f>
        <v>NACIONAL</v>
      </c>
      <c r="M1856" s="23" t="s">
        <v>618</v>
      </c>
      <c r="N1856" s="23" t="str" cm="1">
        <f t="array" ref="N1856">IFERROR(IF(M1856="Principal","LES_ACTIVE",LES_INACTIVE),0)</f>
        <v>LES_ACTIVE</v>
      </c>
      <c r="O1856" s="23">
        <f t="shared" si="332"/>
        <v>12</v>
      </c>
      <c r="P1856" s="23" t="str">
        <f t="shared" si="334"/>
        <v>601250134Principal</v>
      </c>
    </row>
    <row r="1857" spans="1:16" ht="14.45" hidden="1">
      <c r="A1857" s="26" t="s">
        <v>877</v>
      </c>
      <c r="B1857" s="23" t="str">
        <f>IFERROR(VLOOKUP(A1857,hoja!$A$2:$E$970,4,FALSE),0)</f>
        <v>CENTRO</v>
      </c>
      <c r="C1857" s="23" t="str">
        <f>IFERROR(VLOOKUP(A1857,hoja!$A$2:$E$1370,5,FALSE),0)</f>
        <v>NOBSA</v>
      </c>
      <c r="D1857" s="23" t="str">
        <f>IFERROR(VLOOKUP(A1857,hoja!A:D,3,FALSE),0)</f>
        <v>60125</v>
      </c>
      <c r="E1857" s="23" t="s">
        <v>642</v>
      </c>
      <c r="F1857" s="23" t="str">
        <f>IFERROR(VLOOKUP(E1857,hoja!$A$2:$E$970,4,FALSE),0)</f>
        <v>COSTA</v>
      </c>
      <c r="G1857" s="23" t="str">
        <f>IFERROR(VLOOKUP(E1857,hoja!$A$2:$E$970,5,FALSE),0)</f>
        <v>BARRANQUILLA</v>
      </c>
      <c r="H1857" s="103" t="str">
        <f>IFERROR(VLOOKUP(E1857,hoja!A:C,3,FALSE),0)</f>
        <v>0111</v>
      </c>
      <c r="I1857" s="24" t="str">
        <f t="shared" si="333"/>
        <v>601250111</v>
      </c>
      <c r="K1857" s="23">
        <v>913</v>
      </c>
      <c r="L1857" s="23" t="str">
        <f t="shared" si="336"/>
        <v>NACIONAL</v>
      </c>
      <c r="M1857" s="23" t="s">
        <v>618</v>
      </c>
      <c r="N1857" s="23" t="str" cm="1">
        <f t="array" ref="N1857">IFERROR(IF(M1857="Principal","LES_ACTIVE",LES_INACTIVE),0)</f>
        <v>LES_ACTIVE</v>
      </c>
      <c r="O1857" s="23">
        <f t="shared" si="332"/>
        <v>8</v>
      </c>
      <c r="P1857" s="23" t="str">
        <f t="shared" si="334"/>
        <v>601250111Principal</v>
      </c>
    </row>
    <row r="1858" spans="1:16" ht="14.45" hidden="1">
      <c r="A1858" s="26" t="s">
        <v>877</v>
      </c>
      <c r="B1858" s="23" t="str">
        <f>IFERROR(VLOOKUP(A1858,hoja!$A$2:$E$970,4,FALSE),0)</f>
        <v>CENTRO</v>
      </c>
      <c r="C1858" s="23" t="str">
        <f>IFERROR(VLOOKUP(A1858,hoja!$A$2:$E$1370,5,FALSE),0)</f>
        <v>NOBSA</v>
      </c>
      <c r="D1858" s="23" t="str">
        <f>IFERROR(VLOOKUP(A1858,hoja!A:D,3,FALSE),0)</f>
        <v>60125</v>
      </c>
      <c r="E1858" s="23" t="s">
        <v>672</v>
      </c>
      <c r="F1858" s="23" t="str">
        <f>IFERROR(VLOOKUP(E1858,hoja!$A$2:$E$970,4,FALSE),0)</f>
        <v>ANTIOQUIA</v>
      </c>
      <c r="G1858" s="23" t="str">
        <f>IFERROR(VLOOKUP(E1858,hoja!$A$2:$E$970,5,FALSE),0)</f>
        <v>MEDELLÍN</v>
      </c>
      <c r="H1858" s="103" t="str">
        <f>IFERROR(VLOOKUP(E1858,hoja!A:C,3,FALSE),0)</f>
        <v>0092</v>
      </c>
      <c r="I1858" s="24" t="str">
        <f t="shared" si="333"/>
        <v>601250092</v>
      </c>
      <c r="K1858" s="23">
        <v>621</v>
      </c>
      <c r="L1858" s="23" t="str">
        <f t="shared" si="336"/>
        <v>NACIONAL</v>
      </c>
      <c r="M1858" s="23" t="s">
        <v>618</v>
      </c>
      <c r="N1858" s="23" t="str" cm="1">
        <f t="array" ref="N1858">IFERROR(IF(M1858="Principal","LES_ACTIVE",LES_INACTIVE),0)</f>
        <v>LES_ACTIVE</v>
      </c>
      <c r="O1858" s="23">
        <f t="shared" si="332"/>
        <v>12</v>
      </c>
      <c r="P1858" s="23" t="str">
        <f t="shared" si="334"/>
        <v>601250092Principal</v>
      </c>
    </row>
    <row r="1859" spans="1:16" ht="14.45" hidden="1">
      <c r="A1859" s="26" t="s">
        <v>877</v>
      </c>
      <c r="B1859" s="23" t="str">
        <f>IFERROR(VLOOKUP(A1859,hoja!$A$2:$E$970,4,FALSE),0)</f>
        <v>CENTRO</v>
      </c>
      <c r="C1859" s="23" t="str">
        <f>IFERROR(VLOOKUP(A1859,hoja!$A$2:$E$1370,5,FALSE),0)</f>
        <v>NOBSA</v>
      </c>
      <c r="D1859" s="23" t="str">
        <f>IFERROR(VLOOKUP(A1859,hoja!A:D,3,FALSE),0)</f>
        <v>60125</v>
      </c>
      <c r="E1859" s="23" t="s">
        <v>644</v>
      </c>
      <c r="F1859" s="23" t="str">
        <f>IFERROR(VLOOKUP(E1859,hoja!$A$2:$E$970,4,FALSE),0)</f>
        <v>OCCIDENTE</v>
      </c>
      <c r="G1859" s="23" t="str">
        <f>IFERROR(VLOOKUP(E1859,hoja!$A$2:$E$970,5,FALSE),0)</f>
        <v>PEREIRA</v>
      </c>
      <c r="H1859" s="103" t="str">
        <f>IFERROR(VLOOKUP(E1859,hoja!A:C,3,FALSE),0)</f>
        <v>0198</v>
      </c>
      <c r="I1859" s="24" t="str">
        <f t="shared" si="333"/>
        <v>601250198</v>
      </c>
      <c r="K1859" s="23">
        <v>523</v>
      </c>
      <c r="L1859" s="23" t="str">
        <f t="shared" si="336"/>
        <v>NACIONAL</v>
      </c>
      <c r="M1859" s="23" t="s">
        <v>618</v>
      </c>
      <c r="N1859" s="23" t="str" cm="1">
        <f t="array" ref="N1859">IFERROR(IF(M1859="Principal","LES_ACTIVE",LES_INACTIVE),0)</f>
        <v>LES_ACTIVE</v>
      </c>
      <c r="O1859" s="23">
        <f t="shared" si="332"/>
        <v>12</v>
      </c>
      <c r="P1859" s="23" t="str">
        <f t="shared" si="334"/>
        <v>601250198Principal</v>
      </c>
    </row>
    <row r="1860" spans="1:16" ht="14.45" hidden="1">
      <c r="A1860" s="23" t="s">
        <v>878</v>
      </c>
      <c r="B1860" s="23" t="str">
        <f>IFERROR(VLOOKUP(A1860,hoja!$A$2:$E$970,4,FALSE),0)</f>
        <v>ANTIOQUIA</v>
      </c>
      <c r="C1860" s="23" t="str">
        <f>IFERROR(VLOOKUP(A1860,hoja!$A$2:$E$1370,5,FALSE),0)</f>
        <v>YARUMAL</v>
      </c>
      <c r="D1860" s="23" t="str">
        <f>IFERROR(VLOOKUP(A1860,hoja!A:D,3,FALSE),0)</f>
        <v>2051</v>
      </c>
      <c r="E1860" s="23" t="s">
        <v>634</v>
      </c>
      <c r="F1860" s="23" t="str">
        <f>IFERROR(VLOOKUP(E1860,hoja!$A$2:$E$970,4,FALSE),0)</f>
        <v>CENTRO</v>
      </c>
      <c r="G1860" s="23" t="str">
        <f>IFERROR(VLOOKUP(E1860,hoja!$A$2:$E$970,5,FALSE),0)</f>
        <v>BOGOTÁ</v>
      </c>
      <c r="H1860" s="103" t="str">
        <f>IFERROR(VLOOKUP(E1860,hoja!A:C,3,FALSE),0)</f>
        <v>0011</v>
      </c>
      <c r="I1860" s="24" t="str">
        <f t="shared" si="333"/>
        <v>20510011</v>
      </c>
      <c r="K1860" s="23">
        <v>575</v>
      </c>
      <c r="L1860" s="23" t="str">
        <f t="shared" si="336"/>
        <v>NACIONAL</v>
      </c>
      <c r="M1860" s="23" t="s">
        <v>618</v>
      </c>
      <c r="N1860" s="23" t="str" cm="1">
        <f t="array" ref="N1860">IFERROR(IF(M1860="Principal","LES_ACTIVE",LES_INACTIVE),0)</f>
        <v>LES_ACTIVE</v>
      </c>
      <c r="O1860" s="23">
        <f t="shared" si="332"/>
        <v>12</v>
      </c>
      <c r="P1860" s="23" t="str">
        <f t="shared" si="334"/>
        <v>20510011Principal</v>
      </c>
    </row>
    <row r="1861" spans="1:16" ht="33" hidden="1">
      <c r="A1861" s="81" t="s">
        <v>879</v>
      </c>
      <c r="B1861" s="23" t="str">
        <f>IFERROR(VLOOKUP(A1861,hoja!$A$2:$E$970,4,FALSE),0)</f>
        <v>ANTIOQUIA</v>
      </c>
      <c r="C1861" s="23" t="str">
        <f>IFERROR(VLOOKUP(A1861,hoja!$A$2:$E$1370,5,FALSE),0)</f>
        <v>LLANOS DE CUIVA</v>
      </c>
      <c r="D1861" s="23" t="str">
        <f>IFERROR(VLOOKUP(A1861,hoja!A:D,3,FALSE),0)</f>
        <v>50256</v>
      </c>
      <c r="E1861" s="23" t="s">
        <v>637</v>
      </c>
      <c r="F1861" s="23" t="str">
        <f>IFERROR(VLOOKUP(E1861,hoja!$A$2:$E$970,4,FALSE),0)</f>
        <v>SANTANDER</v>
      </c>
      <c r="G1861" s="23" t="str">
        <f>IFERROR(VLOOKUP(E1861,hoja!$A$2:$E$970,5,FALSE),0)</f>
        <v>PIEDECUESTA</v>
      </c>
      <c r="H1861" s="103" t="str">
        <f>IFERROR(VLOOKUP(E1861,hoja!A:C,3,FALSE),0)</f>
        <v>0422</v>
      </c>
      <c r="I1861" s="24" t="str">
        <f t="shared" si="333"/>
        <v>502560422</v>
      </c>
      <c r="K1861" s="23">
        <v>451</v>
      </c>
      <c r="L1861" s="23" t="str">
        <f t="shared" si="336"/>
        <v>NACIONAL</v>
      </c>
      <c r="M1861" s="23" t="s">
        <v>618</v>
      </c>
      <c r="N1861" s="23" t="str" cm="1">
        <f t="array" ref="N1861">IFERROR(IF(M1861="Principal","LES_ACTIVE",LES_INACTIVE),0)</f>
        <v>LES_ACTIVE</v>
      </c>
      <c r="O1861" s="23">
        <f t="shared" si="332"/>
        <v>16</v>
      </c>
      <c r="P1861" s="23" t="str">
        <f t="shared" si="334"/>
        <v>502560422Principal</v>
      </c>
    </row>
    <row r="1862" spans="1:16" ht="33" hidden="1">
      <c r="A1862" s="81" t="s">
        <v>879</v>
      </c>
      <c r="B1862" s="23" t="str">
        <f>IFERROR(VLOOKUP(A1862,hoja!$A$2:$E$970,4,FALSE),0)</f>
        <v>ANTIOQUIA</v>
      </c>
      <c r="C1862" s="23" t="str">
        <f>IFERROR(VLOOKUP(A1862,hoja!$A$2:$E$1370,5,FALSE),0)</f>
        <v>LLANOS DE CUIVA</v>
      </c>
      <c r="D1862" s="23" t="str">
        <f>IFERROR(VLOOKUP(A1862,hoja!A:D,3,FALSE),0)</f>
        <v>50256</v>
      </c>
      <c r="E1862" s="23" t="s">
        <v>630</v>
      </c>
      <c r="F1862" s="23" t="str">
        <f>IFERROR(VLOOKUP(E1862,hoja!$A$2:$E$970,4,FALSE),0)</f>
        <v>CENTRO</v>
      </c>
      <c r="G1862" s="23" t="str">
        <f>IFERROR(VLOOKUP(E1862,hoja!$A$2:$E$970,5,FALSE),0)</f>
        <v>SESQUILÉ</v>
      </c>
      <c r="H1862" s="103" t="str">
        <f>IFERROR(VLOOKUP(E1862,hoja!A:C,3,FALSE),0)</f>
        <v>1501</v>
      </c>
      <c r="I1862" s="24" t="str">
        <f t="shared" si="333"/>
        <v>502561501</v>
      </c>
      <c r="K1862" s="23">
        <v>570</v>
      </c>
      <c r="L1862" s="23" t="str">
        <f t="shared" si="336"/>
        <v>NACIONAL</v>
      </c>
      <c r="M1862" s="23" t="s">
        <v>618</v>
      </c>
      <c r="N1862" s="23" t="str" cm="1">
        <f t="array" ref="N1862">IFERROR(IF(M1862="Principal","LES_ACTIVE",LES_INACTIVE),0)</f>
        <v>LES_ACTIVE</v>
      </c>
      <c r="O1862" s="23">
        <f t="shared" si="332"/>
        <v>12</v>
      </c>
      <c r="P1862" s="23" t="str">
        <f t="shared" si="334"/>
        <v>502561501Principal</v>
      </c>
    </row>
    <row r="1863" spans="1:16" ht="14.45" hidden="1">
      <c r="A1863" s="26" t="s">
        <v>879</v>
      </c>
      <c r="B1863" s="23" t="str">
        <f>IFERROR(VLOOKUP(A1863,hoja!$A$2:$E$970,4,FALSE),0)</f>
        <v>ANTIOQUIA</v>
      </c>
      <c r="C1863" s="23" t="str">
        <f>IFERROR(VLOOKUP(A1863,hoja!$A$2:$E$1370,5,FALSE),0)</f>
        <v>LLANOS DE CUIVA</v>
      </c>
      <c r="D1863" s="23" t="str">
        <f>IFERROR(VLOOKUP(A1863,hoja!A:D,3,FALSE),0)</f>
        <v>50256</v>
      </c>
      <c r="E1863" s="23" t="s">
        <v>633</v>
      </c>
      <c r="F1863" s="23" t="str">
        <f>IFERROR(VLOOKUP(E1863,hoja!$A$2:$E$970,4,FALSE),0)</f>
        <v>CENTRO</v>
      </c>
      <c r="G1863" s="23" t="str">
        <f>IFERROR(VLOOKUP(E1863,hoja!$A$2:$E$970,5,FALSE),0)</f>
        <v>BOGOTÁ</v>
      </c>
      <c r="H1863" s="103" t="str">
        <f>IFERROR(VLOOKUP(E1863,hoja!A:C,3,FALSE),0)</f>
        <v>0002</v>
      </c>
      <c r="I1863" s="24" t="str">
        <f t="shared" si="333"/>
        <v>502560002</v>
      </c>
      <c r="K1863" s="23">
        <v>512</v>
      </c>
      <c r="L1863" s="23" t="str">
        <f t="shared" si="336"/>
        <v>NACIONAL</v>
      </c>
      <c r="M1863" s="23" t="s">
        <v>618</v>
      </c>
      <c r="N1863" s="23" t="str" cm="1">
        <f t="array" ref="N1863">IFERROR(IF(M1863="Principal","LES_ACTIVE",LES_INACTIVE),0)</f>
        <v>LES_ACTIVE</v>
      </c>
      <c r="O1863" s="23">
        <f t="shared" si="332"/>
        <v>12</v>
      </c>
      <c r="P1863" s="23" t="str">
        <f t="shared" si="334"/>
        <v>502560002Principal</v>
      </c>
    </row>
    <row r="1864" spans="1:16" ht="14.45" hidden="1">
      <c r="A1864" s="26" t="s">
        <v>879</v>
      </c>
      <c r="B1864" s="23" t="str">
        <f>IFERROR(VLOOKUP(A1864,hoja!$A$2:$E$970,4,FALSE),0)</f>
        <v>ANTIOQUIA</v>
      </c>
      <c r="C1864" s="23" t="str">
        <f>IFERROR(VLOOKUP(A1864,hoja!$A$2:$E$1370,5,FALSE),0)</f>
        <v>LLANOS DE CUIVA</v>
      </c>
      <c r="D1864" s="23" t="str">
        <f>IFERROR(VLOOKUP(A1864,hoja!A:D,3,FALSE),0)</f>
        <v>50256</v>
      </c>
      <c r="E1864" s="23" t="s">
        <v>634</v>
      </c>
      <c r="F1864" s="23" t="str">
        <f>IFERROR(VLOOKUP(E1864,hoja!$A$2:$E$970,4,FALSE),0)</f>
        <v>CENTRO</v>
      </c>
      <c r="G1864" s="23" t="str">
        <f>IFERROR(VLOOKUP(E1864,hoja!$A$2:$E$970,5,FALSE),0)</f>
        <v>BOGOTÁ</v>
      </c>
      <c r="H1864" s="103" t="str">
        <f>IFERROR(VLOOKUP(E1864,hoja!A:C,3,FALSE),0)</f>
        <v>0011</v>
      </c>
      <c r="I1864" s="24" t="str">
        <f t="shared" si="333"/>
        <v>502560011</v>
      </c>
      <c r="K1864" s="23">
        <v>565</v>
      </c>
      <c r="L1864" s="23" t="str">
        <f t="shared" si="336"/>
        <v>NACIONAL</v>
      </c>
      <c r="M1864" s="23" t="s">
        <v>623</v>
      </c>
      <c r="N1864" s="23" t="s">
        <v>624</v>
      </c>
      <c r="O1864" s="23">
        <f t="shared" si="332"/>
        <v>12</v>
      </c>
      <c r="P1864" s="23" t="str">
        <f t="shared" si="334"/>
        <v>502560011Facatativa</v>
      </c>
    </row>
    <row r="1865" spans="1:16" ht="14.45" hidden="1">
      <c r="A1865" s="26" t="s">
        <v>879</v>
      </c>
      <c r="B1865" s="23" t="str">
        <f>IFERROR(VLOOKUP(A1865,hoja!$A$2:$E$970,4,FALSE),0)</f>
        <v>ANTIOQUIA</v>
      </c>
      <c r="C1865" s="23" t="str">
        <f>IFERROR(VLOOKUP(A1865,hoja!$A$2:$E$1370,5,FALSE),0)</f>
        <v>LLANOS DE CUIVA</v>
      </c>
      <c r="D1865" s="23" t="str">
        <f>IFERROR(VLOOKUP(A1865,hoja!A:D,3,FALSE),0)</f>
        <v>50256</v>
      </c>
      <c r="E1865" s="23" t="s">
        <v>679</v>
      </c>
      <c r="F1865" s="23" t="str">
        <f>IFERROR(VLOOKUP(E1865,hoja!$A$2:$E$970,4,FALSE),0)</f>
        <v>CENTRO</v>
      </c>
      <c r="G1865" s="23" t="str">
        <f>IFERROR(VLOOKUP(E1865,hoja!$A$2:$E$970,5,FALSE),0)</f>
        <v>NEIVA</v>
      </c>
      <c r="H1865" s="103" t="str">
        <f>IFERROR(VLOOKUP(E1865,hoja!A:C,3,FALSE),0)</f>
        <v>0385</v>
      </c>
      <c r="I1865" s="24" t="str">
        <f t="shared" si="333"/>
        <v>502560385</v>
      </c>
      <c r="K1865" s="23">
        <v>728</v>
      </c>
      <c r="L1865" s="23" t="str">
        <f t="shared" si="336"/>
        <v>NACIONAL</v>
      </c>
      <c r="M1865" s="23" t="s">
        <v>618</v>
      </c>
      <c r="N1865" s="23" t="str" cm="1">
        <f t="array" ref="N1865">IFERROR(IF(M1865="Principal","LES_ACTIVE",LES_INACTIVE),0)</f>
        <v>LES_ACTIVE</v>
      </c>
      <c r="O1865" s="23">
        <f t="shared" si="332"/>
        <v>12</v>
      </c>
      <c r="P1865" s="23" t="str">
        <f t="shared" si="334"/>
        <v>502560385Principal</v>
      </c>
    </row>
    <row r="1866" spans="1:16" ht="14.45" hidden="1">
      <c r="A1866" s="26" t="s">
        <v>879</v>
      </c>
      <c r="B1866" s="23" t="str">
        <f>IFERROR(VLOOKUP(A1866,hoja!$A$2:$E$970,4,FALSE),0)</f>
        <v>ANTIOQUIA</v>
      </c>
      <c r="C1866" s="23" t="str">
        <f>IFERROR(VLOOKUP(A1866,hoja!$A$2:$E$1370,5,FALSE),0)</f>
        <v>LLANOS DE CUIVA</v>
      </c>
      <c r="D1866" s="23" t="str">
        <f>IFERROR(VLOOKUP(A1866,hoja!A:D,3,FALSE),0)</f>
        <v>50256</v>
      </c>
      <c r="E1866" s="23" t="s">
        <v>641</v>
      </c>
      <c r="F1866" s="23" t="str">
        <f>IFERROR(VLOOKUP(E1866,hoja!$A$2:$E$970,4,FALSE),0)</f>
        <v>ANTIOQUIA</v>
      </c>
      <c r="G1866" s="23" t="str">
        <f>IFERROR(VLOOKUP(E1866,hoja!$A$2:$E$970,5,FALSE),0)</f>
        <v>MEDELLÍN</v>
      </c>
      <c r="H1866" s="103" t="str">
        <f>IFERROR(VLOOKUP(E1866,hoja!A:C,3,FALSE),0)</f>
        <v>0079</v>
      </c>
      <c r="I1866" s="24" t="str">
        <f t="shared" si="333"/>
        <v>502560079</v>
      </c>
      <c r="K1866" s="23">
        <v>88</v>
      </c>
      <c r="L1866" s="23" t="str">
        <f t="shared" si="329"/>
        <v>REGIONAL</v>
      </c>
      <c r="M1866" s="23" t="s">
        <v>618</v>
      </c>
      <c r="N1866" s="23" t="str" cm="1">
        <f t="array" ref="N1866">IFERROR(IF(M1866="Principal","LES_ACTIVE",LES_INACTIVE),0)</f>
        <v>LES_ACTIVE</v>
      </c>
      <c r="O1866" s="23">
        <f t="shared" si="332"/>
        <v>25</v>
      </c>
      <c r="P1866" s="23" t="str">
        <f t="shared" si="334"/>
        <v>502560079Principal</v>
      </c>
    </row>
    <row r="1867" spans="1:16" ht="14.45" hidden="1">
      <c r="A1867" s="26" t="s">
        <v>879</v>
      </c>
      <c r="B1867" s="23" t="str">
        <f>IFERROR(VLOOKUP(A1867,hoja!$A$2:$E$970,4,FALSE),0)</f>
        <v>ANTIOQUIA</v>
      </c>
      <c r="C1867" s="23" t="str">
        <f>IFERROR(VLOOKUP(A1867,hoja!$A$2:$E$1370,5,FALSE),0)</f>
        <v>LLANOS DE CUIVA</v>
      </c>
      <c r="D1867" s="23" t="str">
        <f>IFERROR(VLOOKUP(A1867,hoja!A:D,3,FALSE),0)</f>
        <v>50256</v>
      </c>
      <c r="E1867" s="23" t="s">
        <v>661</v>
      </c>
      <c r="F1867" s="23" t="str">
        <f>IFERROR(VLOOKUP(E1867,hoja!$A$2:$E$970,4,FALSE),0)</f>
        <v>COSTA</v>
      </c>
      <c r="G1867" s="23" t="str">
        <f>IFERROR(VLOOKUP(E1867,hoja!$A$2:$E$970,5,FALSE),0)</f>
        <v>CARTAGENA</v>
      </c>
      <c r="H1867" s="103" t="str">
        <f>IFERROR(VLOOKUP(E1867,hoja!A:C,3,FALSE),0)</f>
        <v>0113</v>
      </c>
      <c r="I1867" s="24" t="str">
        <f t="shared" si="333"/>
        <v>502560113</v>
      </c>
      <c r="K1867" s="23">
        <v>569</v>
      </c>
      <c r="L1867" s="23" t="str">
        <f>IF(B1867=F1867,"REGIONAL","NACIONAL")</f>
        <v>NACIONAL</v>
      </c>
      <c r="M1867" s="23" t="s">
        <v>618</v>
      </c>
      <c r="N1867" s="23" t="str" cm="1">
        <f t="array" ref="N1867">IFERROR(IF(M1867="Principal","LES_ACTIVE",LES_INACTIVE),0)</f>
        <v>LES_ACTIVE</v>
      </c>
      <c r="O1867" s="23">
        <f t="shared" si="332"/>
        <v>12</v>
      </c>
      <c r="P1867" s="23" t="str">
        <f t="shared" si="334"/>
        <v>502560113Principal</v>
      </c>
    </row>
    <row r="1868" spans="1:16" ht="16.5" hidden="1">
      <c r="A1868" s="40" t="s">
        <v>880</v>
      </c>
      <c r="B1868" s="23" t="str">
        <f>IFERROR(VLOOKUP(A1868,hoja!$A$2:$E$970,4,FALSE),0)</f>
        <v>ANTIOQUIA</v>
      </c>
      <c r="C1868" s="23" t="str">
        <f>IFERROR(VLOOKUP(A1868,hoja!$A$2:$E$1370,5,FALSE),0)</f>
        <v>GUARNE</v>
      </c>
      <c r="D1868" s="23" t="str">
        <f>IFERROR(VLOOKUP(A1868,hoja!A:D,3,FALSE),0)</f>
        <v>60128</v>
      </c>
      <c r="E1868" s="23" t="s">
        <v>641</v>
      </c>
      <c r="F1868" s="23" t="str">
        <f>IFERROR(VLOOKUP(E1868,hoja!$A$2:$E$970,4,FALSE),0)</f>
        <v>ANTIOQUIA</v>
      </c>
      <c r="G1868" s="23" t="str">
        <f>IFERROR(VLOOKUP(E1868,hoja!$A$2:$E$970,5,FALSE),0)</f>
        <v>MEDELLÍN</v>
      </c>
      <c r="H1868" s="103" t="str">
        <f>IFERROR(VLOOKUP(E1868,hoja!A:C,3,FALSE),0)</f>
        <v>0079</v>
      </c>
      <c r="I1868" s="24" t="str">
        <f t="shared" si="333"/>
        <v>601280079</v>
      </c>
      <c r="J1868" s="23">
        <v>0.55000000004656613</v>
      </c>
      <c r="K1868" s="23">
        <v>36.255000000000003</v>
      </c>
      <c r="L1868" s="23" t="str">
        <f t="shared" si="329"/>
        <v>REGIONAL</v>
      </c>
      <c r="M1868" s="23" t="s">
        <v>618</v>
      </c>
      <c r="N1868" s="23" t="str" cm="1">
        <f t="array" ref="N1868">IFERROR(IF(M1868="Principal","LES_ACTIVE",LES_INACTIVE),0)</f>
        <v>LES_ACTIVE</v>
      </c>
      <c r="O1868" s="23">
        <f t="shared" si="332"/>
        <v>25</v>
      </c>
      <c r="P1868" s="23" t="str">
        <f t="shared" si="334"/>
        <v>601280079Principal</v>
      </c>
    </row>
    <row r="1869" spans="1:16" ht="16.5" hidden="1">
      <c r="A1869" s="40" t="s">
        <v>880</v>
      </c>
      <c r="B1869" s="23" t="str">
        <f>IFERROR(VLOOKUP(A1869,hoja!$A$2:$E$970,4,FALSE),0)</f>
        <v>ANTIOQUIA</v>
      </c>
      <c r="C1869" s="23" t="str">
        <f>IFERROR(VLOOKUP(A1869,hoja!$A$2:$E$1370,5,FALSE),0)</f>
        <v>GUARNE</v>
      </c>
      <c r="D1869" s="23" t="str">
        <f>IFERROR(VLOOKUP(A1869,hoja!A:D,3,FALSE),0)</f>
        <v>60128</v>
      </c>
      <c r="E1869" s="23" t="s">
        <v>670</v>
      </c>
      <c r="F1869" s="23" t="str">
        <f>IFERROR(VLOOKUP(E1869,hoja!$A$2:$E$970,4,FALSE),0)</f>
        <v>OCCIDENTE</v>
      </c>
      <c r="G1869" s="23" t="str">
        <f>IFERROR(VLOOKUP(E1869,hoja!$A$2:$E$970,5,FALSE),0)</f>
        <v>PEREIRA</v>
      </c>
      <c r="H1869" s="103" t="str">
        <f>IFERROR(VLOOKUP(E1869,hoja!A:C,3,FALSE),0)</f>
        <v>0134</v>
      </c>
      <c r="I1869" s="24" t="str">
        <f t="shared" si="333"/>
        <v>601280134</v>
      </c>
      <c r="K1869" s="23">
        <v>250</v>
      </c>
      <c r="L1869" s="23" t="str">
        <f>IF(B1869=F1869,"REGIONAL","NACIONAL")</f>
        <v>NACIONAL</v>
      </c>
      <c r="M1869" s="23" t="s">
        <v>618</v>
      </c>
      <c r="N1869" s="23" t="str" cm="1">
        <f t="array" ref="N1869">IFERROR(IF(M1869="Principal","LES_ACTIVE",LES_INACTIVE),0)</f>
        <v>LES_ACTIVE</v>
      </c>
      <c r="O1869" s="23">
        <f t="shared" si="332"/>
        <v>25</v>
      </c>
      <c r="P1869" s="23" t="str">
        <f t="shared" si="334"/>
        <v>601280134Principal</v>
      </c>
    </row>
    <row r="1870" spans="1:16" ht="16.5" hidden="1">
      <c r="A1870" s="40" t="s">
        <v>880</v>
      </c>
      <c r="B1870" s="23" t="str">
        <f>IFERROR(VLOOKUP(A1870,hoja!$A$2:$E$970,4,FALSE),0)</f>
        <v>ANTIOQUIA</v>
      </c>
      <c r="C1870" s="23" t="str">
        <f>IFERROR(VLOOKUP(A1870,hoja!$A$2:$E$1370,5,FALSE),0)</f>
        <v>GUARNE</v>
      </c>
      <c r="D1870" s="23" t="str">
        <f>IFERROR(VLOOKUP(A1870,hoja!A:D,3,FALSE),0)</f>
        <v>60128</v>
      </c>
      <c r="E1870" s="23" t="s">
        <v>642</v>
      </c>
      <c r="F1870" s="23" t="str">
        <f>IFERROR(VLOOKUP(E1870,hoja!$A$2:$E$970,4,FALSE),0)</f>
        <v>COSTA</v>
      </c>
      <c r="G1870" s="23" t="str">
        <f>IFERROR(VLOOKUP(E1870,hoja!$A$2:$E$970,5,FALSE),0)</f>
        <v>BARRANQUILLA</v>
      </c>
      <c r="H1870" s="103" t="str">
        <f>IFERROR(VLOOKUP(E1870,hoja!A:C,3,FALSE),0)</f>
        <v>0111</v>
      </c>
      <c r="I1870" s="24" t="str">
        <f t="shared" si="333"/>
        <v>601280111</v>
      </c>
      <c r="K1870" s="23">
        <v>714</v>
      </c>
      <c r="L1870" s="23" t="str">
        <f t="shared" ref="L1870:L1871" si="337">IF(B1870=F1870,"REGIONAL","NACIONAL")</f>
        <v>NACIONAL</v>
      </c>
      <c r="M1870" s="23" t="s">
        <v>618</v>
      </c>
      <c r="N1870" s="23" t="str" cm="1">
        <f t="array" ref="N1870">IFERROR(IF(M1870="Principal","LES_ACTIVE",LES_INACTIVE),0)</f>
        <v>LES_ACTIVE</v>
      </c>
      <c r="O1870" s="23">
        <f t="shared" si="332"/>
        <v>12</v>
      </c>
      <c r="P1870" s="23" t="str">
        <f t="shared" si="334"/>
        <v>601280111Principal</v>
      </c>
    </row>
    <row r="1871" spans="1:16" ht="14.45" hidden="1">
      <c r="A1871" s="26" t="s">
        <v>881</v>
      </c>
      <c r="B1871" s="23" t="str">
        <f>IFERROR(VLOOKUP(A1871,hoja!$A$2:$E$970,4,FALSE),0)</f>
        <v>ANTIOQUIA</v>
      </c>
      <c r="C1871" s="23" t="str">
        <f>IFERROR(VLOOKUP(A1871,hoja!$A$2:$E$1370,5,FALSE),0)</f>
        <v>MEDELLÍN</v>
      </c>
      <c r="D1871" s="23" t="str">
        <f>IFERROR(VLOOKUP(A1871,hoja!A:D,3,FALSE),0)</f>
        <v>1381</v>
      </c>
      <c r="E1871" s="23" t="s">
        <v>616</v>
      </c>
      <c r="F1871" s="23" t="str">
        <f>IFERROR(VLOOKUP(E1871,hoja!$A$2:$E$970,4,FALSE),0)</f>
        <v>CENTRO</v>
      </c>
      <c r="G1871" s="23" t="str">
        <f>IFERROR(VLOOKUP(E1871,hoja!$A$2:$E$970,5,FALSE),0)</f>
        <v>ACACÍAS</v>
      </c>
      <c r="H1871" s="103" t="str">
        <f>IFERROR(VLOOKUP(E1871,hoja!A:C,3,FALSE),0)</f>
        <v>60004</v>
      </c>
      <c r="I1871" s="24" t="str">
        <f t="shared" si="333"/>
        <v>138160004</v>
      </c>
      <c r="K1871" s="23">
        <v>542</v>
      </c>
      <c r="L1871" s="23" t="str">
        <f t="shared" si="337"/>
        <v>NACIONAL</v>
      </c>
      <c r="M1871" s="23" t="s">
        <v>618</v>
      </c>
      <c r="N1871" s="23" t="str" cm="1">
        <f t="array" ref="N1871">IFERROR(IF(M1871="Principal","LES_ACTIVE",LES_INACTIVE),0)</f>
        <v>LES_ACTIVE</v>
      </c>
      <c r="O1871" s="23">
        <f t="shared" si="332"/>
        <v>12</v>
      </c>
      <c r="P1871" s="23" t="str">
        <f t="shared" si="334"/>
        <v>138160004Principal</v>
      </c>
    </row>
    <row r="1872" spans="1:16" ht="14.45" hidden="1">
      <c r="A1872" s="26" t="s">
        <v>881</v>
      </c>
      <c r="B1872" s="23" t="str">
        <f>IFERROR(VLOOKUP(A1872,hoja!$A$2:$E$970,4,FALSE),0)</f>
        <v>ANTIOQUIA</v>
      </c>
      <c r="C1872" s="23" t="str">
        <f>IFERROR(VLOOKUP(A1872,hoja!$A$2:$E$1370,5,FALSE),0)</f>
        <v>MEDELLÍN</v>
      </c>
      <c r="D1872" s="23" t="str">
        <f>IFERROR(VLOOKUP(A1872,hoja!A:D,3,FALSE),0)</f>
        <v>1381</v>
      </c>
      <c r="E1872" s="23" t="s">
        <v>654</v>
      </c>
      <c r="F1872" s="23" t="str">
        <f>IFERROR(VLOOKUP(E1872,hoja!$A$2:$E$970,4,FALSE),0)</f>
        <v>ANTIOQUIA</v>
      </c>
      <c r="G1872" s="23" t="str">
        <f>IFERROR(VLOOKUP(E1872,hoja!$A$2:$E$970,5,FALSE),0)</f>
        <v>CHIGORODÓ</v>
      </c>
      <c r="H1872" s="103" t="str">
        <f>IFERROR(VLOOKUP(E1872,hoja!A:C,3,FALSE),0)</f>
        <v>60005</v>
      </c>
      <c r="I1872" s="24" t="str">
        <f t="shared" si="333"/>
        <v>138160005</v>
      </c>
      <c r="K1872" s="23">
        <v>324</v>
      </c>
      <c r="L1872" s="23" t="str">
        <f t="shared" ref="L1872:L1877" si="338">IF(B1872=F1872,"REGIONAL","NACIONAL")</f>
        <v>REGIONAL</v>
      </c>
      <c r="M1872" s="23" t="s">
        <v>618</v>
      </c>
      <c r="N1872" s="23" t="str" cm="1">
        <f t="array" ref="N1872">IFERROR(IF(M1872="Principal","LES_ACTIVE",LES_INACTIVE),0)</f>
        <v>LES_ACTIVE</v>
      </c>
      <c r="O1872" s="23">
        <f t="shared" si="332"/>
        <v>16</v>
      </c>
      <c r="P1872" s="23" t="str">
        <f t="shared" si="334"/>
        <v>138160005Principal</v>
      </c>
    </row>
    <row r="1873" spans="1:16" ht="14.45" hidden="1">
      <c r="A1873" s="26" t="s">
        <v>881</v>
      </c>
      <c r="B1873" s="23" t="str">
        <f>IFERROR(VLOOKUP(A1873,hoja!$A$2:$E$970,4,FALSE),0)</f>
        <v>ANTIOQUIA</v>
      </c>
      <c r="C1873" s="23" t="str">
        <f>IFERROR(VLOOKUP(A1873,hoja!$A$2:$E$1370,5,FALSE),0)</f>
        <v>MEDELLÍN</v>
      </c>
      <c r="D1873" s="23" t="str">
        <f>IFERROR(VLOOKUP(A1873,hoja!A:D,3,FALSE),0)</f>
        <v>1381</v>
      </c>
      <c r="E1873" s="23" t="s">
        <v>656</v>
      </c>
      <c r="F1873" s="23" t="str">
        <f>IFERROR(VLOOKUP(E1873,hoja!$A$2:$E$970,4,FALSE),0)</f>
        <v>SANTANDER</v>
      </c>
      <c r="G1873" s="23" t="str">
        <f>IFERROR(VLOOKUP(E1873,hoja!$A$2:$E$970,5,FALSE),0)</f>
        <v>ARAUCA</v>
      </c>
      <c r="H1873" s="103" t="str">
        <f>IFERROR(VLOOKUP(E1873,hoja!A:C,3,FALSE),0)</f>
        <v>60006</v>
      </c>
      <c r="I1873" s="24" t="str">
        <f t="shared" si="333"/>
        <v>138160006</v>
      </c>
      <c r="K1873" s="23">
        <v>790</v>
      </c>
      <c r="L1873" s="23" t="str">
        <f>IF(B1873=F1873,"REGIONAL","NACIONAL")</f>
        <v>NACIONAL</v>
      </c>
      <c r="M1873" s="23" t="s">
        <v>618</v>
      </c>
      <c r="N1873" s="23" t="str" cm="1">
        <f t="array" ref="N1873">IFERROR(IF(M1873="Principal","LES_ACTIVE",LES_INACTIVE),0)</f>
        <v>LES_ACTIVE</v>
      </c>
      <c r="O1873" s="23">
        <f t="shared" si="332"/>
        <v>12</v>
      </c>
      <c r="P1873" s="23" t="str">
        <f t="shared" si="334"/>
        <v>138160006Principal</v>
      </c>
    </row>
    <row r="1874" spans="1:16" ht="14.45" hidden="1">
      <c r="A1874" s="26" t="s">
        <v>881</v>
      </c>
      <c r="B1874" s="23" t="str">
        <f>IFERROR(VLOOKUP(A1874,hoja!$A$2:$E$970,4,FALSE),0)</f>
        <v>ANTIOQUIA</v>
      </c>
      <c r="C1874" s="23" t="str">
        <f>IFERROR(VLOOKUP(A1874,hoja!$A$2:$E$1370,5,FALSE),0)</f>
        <v>MEDELLÍN</v>
      </c>
      <c r="D1874" s="23" t="str">
        <f>IFERROR(VLOOKUP(A1874,hoja!A:D,3,FALSE),0)</f>
        <v>1381</v>
      </c>
      <c r="E1874" s="23" t="s">
        <v>49</v>
      </c>
      <c r="F1874" s="23" t="str">
        <f>IFERROR(VLOOKUP(E1874,hoja!$A$2:$E$970,4,FALSE),0)</f>
        <v>OCCIDENTE</v>
      </c>
      <c r="G1874" s="23" t="str">
        <f>IFERROR(VLOOKUP(E1874,hoja!$A$2:$E$970,5,FALSE),0)</f>
        <v>ARMENIA</v>
      </c>
      <c r="H1874" s="103" t="str">
        <f>IFERROR(VLOOKUP(E1874,hoja!A:C,3,FALSE),0)</f>
        <v>60142</v>
      </c>
      <c r="I1874" s="24" t="str">
        <f t="shared" si="333"/>
        <v>138160142</v>
      </c>
      <c r="K1874" s="23">
        <v>271</v>
      </c>
      <c r="L1874" s="23" t="str">
        <f t="shared" ref="L1874:L1876" si="339">IF(B1874=F1874,"REGIONAL","NACIONAL")</f>
        <v>NACIONAL</v>
      </c>
      <c r="M1874" s="23" t="s">
        <v>618</v>
      </c>
      <c r="N1874" s="23" t="str" cm="1">
        <f t="array" ref="N1874">IFERROR(IF(M1874="Principal","LES_ACTIVE",LES_INACTIVE),0)</f>
        <v>LES_ACTIVE</v>
      </c>
      <c r="O1874" s="23">
        <f t="shared" si="332"/>
        <v>16</v>
      </c>
      <c r="P1874" s="23" t="str">
        <f t="shared" si="334"/>
        <v>138160142Principal</v>
      </c>
    </row>
    <row r="1875" spans="1:16" ht="14.45" hidden="1">
      <c r="A1875" s="26" t="s">
        <v>881</v>
      </c>
      <c r="B1875" s="23" t="str">
        <f>IFERROR(VLOOKUP(A1875,hoja!$A$2:$E$970,4,FALSE),0)</f>
        <v>ANTIOQUIA</v>
      </c>
      <c r="C1875" s="23" t="str">
        <f>IFERROR(VLOOKUP(A1875,hoja!$A$2:$E$1370,5,FALSE),0)</f>
        <v>MEDELLÍN</v>
      </c>
      <c r="D1875" s="23" t="str">
        <f>IFERROR(VLOOKUP(A1875,hoja!A:D,3,FALSE),0)</f>
        <v>1381</v>
      </c>
      <c r="E1875" s="23" t="s">
        <v>61</v>
      </c>
      <c r="F1875" s="23" t="str">
        <f>IFERROR(VLOOKUP(E1875,hoja!$A$2:$E$970,4,FALSE),0)</f>
        <v>SANTANDER</v>
      </c>
      <c r="G1875" s="23" t="str">
        <f>IFERROR(VLOOKUP(E1875,hoja!$A$2:$E$970,5,FALSE),0)</f>
        <v>BARRANCABERMEJA</v>
      </c>
      <c r="H1875" s="103" t="str">
        <f>IFERROR(VLOOKUP(E1875,hoja!A:C,3,FALSE),0)</f>
        <v>60144</v>
      </c>
      <c r="I1875" s="24" t="str">
        <f t="shared" si="333"/>
        <v>138160144</v>
      </c>
      <c r="K1875" s="23">
        <v>332</v>
      </c>
      <c r="L1875" s="23" t="str">
        <f t="shared" si="339"/>
        <v>NACIONAL</v>
      </c>
      <c r="M1875" s="23" t="s">
        <v>618</v>
      </c>
      <c r="N1875" s="23" t="str" cm="1">
        <f t="array" ref="N1875">IFERROR(IF(M1875="Principal","LES_ACTIVE",LES_INACTIVE),0)</f>
        <v>LES_ACTIVE</v>
      </c>
      <c r="O1875" s="23">
        <f t="shared" si="332"/>
        <v>16</v>
      </c>
      <c r="P1875" s="23" t="str">
        <f t="shared" si="334"/>
        <v>138160144Principal</v>
      </c>
    </row>
    <row r="1876" spans="1:16" ht="14.45" hidden="1">
      <c r="A1876" s="26" t="s">
        <v>881</v>
      </c>
      <c r="B1876" s="23" t="str">
        <f>IFERROR(VLOOKUP(A1876,hoja!$A$2:$E$970,4,FALSE),0)</f>
        <v>ANTIOQUIA</v>
      </c>
      <c r="C1876" s="23" t="str">
        <f>IFERROR(VLOOKUP(A1876,hoja!$A$2:$E$1370,5,FALSE),0)</f>
        <v>MEDELLÍN</v>
      </c>
      <c r="D1876" s="23" t="str">
        <f>IFERROR(VLOOKUP(A1876,hoja!A:D,3,FALSE),0)</f>
        <v>1381</v>
      </c>
      <c r="E1876" s="23" t="s">
        <v>63</v>
      </c>
      <c r="F1876" s="23" t="str">
        <f>IFERROR(VLOOKUP(E1876,hoja!$A$2:$E$970,4,FALSE),0)</f>
        <v>COSTA</v>
      </c>
      <c r="G1876" s="23" t="str">
        <f>IFERROR(VLOOKUP(E1876,hoja!$A$2:$E$970,5,FALSE),0)</f>
        <v>BARRANQUILLA</v>
      </c>
      <c r="H1876" s="103" t="str">
        <f>IFERROR(VLOOKUP(E1876,hoja!A:C,3,FALSE),0)</f>
        <v>60016</v>
      </c>
      <c r="I1876" s="24" t="str">
        <f t="shared" si="333"/>
        <v>138160016</v>
      </c>
      <c r="K1876" s="23">
        <v>710</v>
      </c>
      <c r="L1876" s="23" t="str">
        <f t="shared" si="339"/>
        <v>NACIONAL</v>
      </c>
      <c r="M1876" s="23" t="s">
        <v>618</v>
      </c>
      <c r="N1876" s="23" t="str" cm="1">
        <f t="array" ref="N1876">IFERROR(IF(M1876="Principal","LES_ACTIVE",LES_INACTIVE),0)</f>
        <v>LES_ACTIVE</v>
      </c>
      <c r="O1876" s="23">
        <f t="shared" si="332"/>
        <v>12</v>
      </c>
      <c r="P1876" s="23" t="str">
        <f t="shared" si="334"/>
        <v>138160016Principal</v>
      </c>
    </row>
    <row r="1877" spans="1:16" ht="14.45" hidden="1">
      <c r="A1877" s="26" t="s">
        <v>617</v>
      </c>
      <c r="B1877" s="23" t="str">
        <f>IFERROR(VLOOKUP(A1877,hoja!$A$2:$E$970,4,FALSE),0)</f>
        <v>ANTIOQUIA</v>
      </c>
      <c r="C1877" s="23" t="str">
        <f>IFERROR(VLOOKUP(A1877,hoja!$A$2:$E$1370,5,FALSE),0)</f>
        <v>MEDELLÍN</v>
      </c>
      <c r="D1877" s="23">
        <f>IFERROR(VLOOKUP(A1877,hoja!A:D,3,FALSE),0)</f>
        <v>50443</v>
      </c>
      <c r="E1877" s="23" t="s">
        <v>843</v>
      </c>
      <c r="F1877" s="23" t="str">
        <f>IFERROR(VLOOKUP(E1877,hoja!$A$2:$E$970,4,FALSE),0)</f>
        <v>ANTIOQUIA</v>
      </c>
      <c r="G1877" s="23" t="str">
        <f>IFERROR(VLOOKUP(E1877,hoja!$A$2:$E$970,5,FALSE),0)</f>
        <v>MEDELLÍN</v>
      </c>
      <c r="H1877" s="103" t="str">
        <f>IFERROR(VLOOKUP(E1877,hoja!A:C,3,FALSE),0)</f>
        <v>60014</v>
      </c>
      <c r="I1877" s="24" t="str">
        <f t="shared" si="333"/>
        <v>5044360014</v>
      </c>
      <c r="K1877" s="23">
        <v>9</v>
      </c>
      <c r="L1877" s="23" t="str">
        <f t="shared" si="338"/>
        <v>REGIONAL</v>
      </c>
      <c r="M1877" s="23" t="s">
        <v>618</v>
      </c>
      <c r="N1877" s="23" t="str" cm="1">
        <f t="array" ref="N1877">IFERROR(IF(M1877="Principal","LES_ACTIVE",LES_INACTIVE),0)</f>
        <v>LES_ACTIVE</v>
      </c>
      <c r="O1877" s="23">
        <f t="shared" si="332"/>
        <v>25</v>
      </c>
      <c r="P1877" s="23" t="str">
        <f t="shared" si="334"/>
        <v>5044360014Principal</v>
      </c>
    </row>
    <row r="1878" spans="1:16" ht="14.45" hidden="1">
      <c r="A1878" s="26" t="s">
        <v>881</v>
      </c>
      <c r="B1878" s="23" t="str">
        <f>IFERROR(VLOOKUP(A1878,hoja!$A$2:$E$970,4,FALSE),0)</f>
        <v>ANTIOQUIA</v>
      </c>
      <c r="C1878" s="23" t="str">
        <f>IFERROR(VLOOKUP(A1878,hoja!$A$2:$E$1370,5,FALSE),0)</f>
        <v>MEDELLÍN</v>
      </c>
      <c r="D1878" s="23" t="str">
        <f>IFERROR(VLOOKUP(A1878,hoja!A:D,3,FALSE),0)</f>
        <v>1381</v>
      </c>
      <c r="E1878" s="23" t="s">
        <v>71</v>
      </c>
      <c r="F1878" s="23" t="str">
        <f>IFERROR(VLOOKUP(E1878,hoja!$A$2:$E$970,4,FALSE),0)</f>
        <v>CENTRO</v>
      </c>
      <c r="G1878" s="23" t="str">
        <f>IFERROR(VLOOKUP(E1878,hoja!$A$2:$E$970,5,FALSE),0)</f>
        <v>BOGOTÁ</v>
      </c>
      <c r="H1878" s="103" t="str">
        <f>IFERROR(VLOOKUP(E1878,hoja!A:C,3,FALSE),0)</f>
        <v>60015</v>
      </c>
      <c r="I1878" s="24" t="str">
        <f t="shared" si="333"/>
        <v>138160015</v>
      </c>
      <c r="J1878" s="23">
        <v>17</v>
      </c>
      <c r="K1878" s="23">
        <v>429</v>
      </c>
      <c r="L1878" s="23" t="str">
        <f>IF(B1878=F1878,"REGIONAL","NACIONAL")</f>
        <v>NACIONAL</v>
      </c>
      <c r="M1878" s="23" t="s">
        <v>623</v>
      </c>
      <c r="N1878" s="23" t="s">
        <v>624</v>
      </c>
      <c r="O1878" s="23">
        <f t="shared" si="332"/>
        <v>16</v>
      </c>
      <c r="P1878" s="23" t="str">
        <f t="shared" si="334"/>
        <v>138160015Facatativa</v>
      </c>
    </row>
    <row r="1879" spans="1:16" ht="14.45" hidden="1">
      <c r="A1879" s="26" t="s">
        <v>881</v>
      </c>
      <c r="B1879" s="23" t="str">
        <f>IFERROR(VLOOKUP(A1879,hoja!$A$2:$E$970,4,FALSE),0)</f>
        <v>ANTIOQUIA</v>
      </c>
      <c r="C1879" s="23" t="str">
        <f>IFERROR(VLOOKUP(A1879,hoja!$A$2:$E$1370,5,FALSE),0)</f>
        <v>MEDELLÍN</v>
      </c>
      <c r="D1879" s="23" t="str">
        <f>IFERROR(VLOOKUP(A1879,hoja!A:D,3,FALSE),0)</f>
        <v>1381</v>
      </c>
      <c r="E1879" s="23" t="s">
        <v>78</v>
      </c>
      <c r="F1879" s="23" t="str">
        <f>IFERROR(VLOOKUP(E1879,hoja!$A$2:$E$970,4,FALSE),0)</f>
        <v>SANTANDER</v>
      </c>
      <c r="G1879" s="23" t="str">
        <f>IFERROR(VLOOKUP(E1879,hoja!$A$2:$E$970,5,FALSE),0)</f>
        <v>PIEDECUESTA</v>
      </c>
      <c r="H1879" s="103" t="str">
        <f>IFERROR(VLOOKUP(E1879,hoja!A:C,3,FALSE),0)</f>
        <v>60017</v>
      </c>
      <c r="I1879" s="24" t="str">
        <f t="shared" si="333"/>
        <v>138160017</v>
      </c>
      <c r="K1879" s="23">
        <v>367</v>
      </c>
      <c r="L1879" s="23" t="str">
        <f t="shared" ref="L1879:L1892" si="340">IF(B1879=F1879,"REGIONAL","NACIONAL")</f>
        <v>NACIONAL</v>
      </c>
      <c r="M1879" s="23" t="s">
        <v>618</v>
      </c>
      <c r="N1879" s="23" t="str" cm="1">
        <f t="array" ref="N1879">IFERROR(IF(M1879="Principal","LES_ACTIVE",LES_INACTIVE),0)</f>
        <v>LES_ACTIVE</v>
      </c>
      <c r="O1879" s="23">
        <f t="shared" si="332"/>
        <v>16</v>
      </c>
      <c r="P1879" s="23" t="str">
        <f t="shared" si="334"/>
        <v>138160017Principal</v>
      </c>
    </row>
    <row r="1880" spans="1:16" ht="14.45" hidden="1">
      <c r="A1880" s="26" t="s">
        <v>881</v>
      </c>
      <c r="B1880" s="23" t="str">
        <f>IFERROR(VLOOKUP(A1880,hoja!$A$2:$E$970,4,FALSE),0)</f>
        <v>ANTIOQUIA</v>
      </c>
      <c r="C1880" s="23" t="str">
        <f>IFERROR(VLOOKUP(A1880,hoja!$A$2:$E$1370,5,FALSE),0)</f>
        <v>MEDELLÍN</v>
      </c>
      <c r="D1880" s="23" t="str">
        <f>IFERROR(VLOOKUP(A1880,hoja!A:D,3,FALSE),0)</f>
        <v>1381</v>
      </c>
      <c r="E1880" s="23" t="s">
        <v>95</v>
      </c>
      <c r="F1880" s="23" t="str">
        <f>IFERROR(VLOOKUP(E1880,hoja!$A$2:$E$970,4,FALSE),0)</f>
        <v>OCCIDENTE</v>
      </c>
      <c r="G1880" s="23" t="str">
        <f>IFERROR(VLOOKUP(E1880,hoja!$A$2:$E$970,5,FALSE),0)</f>
        <v>CALI</v>
      </c>
      <c r="H1880" s="103" t="str">
        <f>IFERROR(VLOOKUP(E1880,hoja!A:C,3,FALSE),0)</f>
        <v>3024</v>
      </c>
      <c r="I1880" s="24" t="str">
        <f t="shared" si="333"/>
        <v>13813024</v>
      </c>
      <c r="K1880" s="23">
        <v>428</v>
      </c>
      <c r="L1880" s="23" t="str">
        <f t="shared" si="340"/>
        <v>NACIONAL</v>
      </c>
      <c r="M1880" s="23" t="s">
        <v>618</v>
      </c>
      <c r="N1880" s="23" t="str" cm="1">
        <f t="array" ref="N1880">IFERROR(IF(M1880="Principal","LES_ACTIVE",LES_INACTIVE),0)</f>
        <v>LES_ACTIVE</v>
      </c>
      <c r="O1880" s="23">
        <f t="shared" si="332"/>
        <v>16</v>
      </c>
      <c r="P1880" s="23" t="str">
        <f t="shared" si="334"/>
        <v>13813024Principal</v>
      </c>
    </row>
    <row r="1881" spans="1:16" ht="14.45" hidden="1">
      <c r="A1881" s="26" t="s">
        <v>881</v>
      </c>
      <c r="B1881" s="23" t="str">
        <f>IFERROR(VLOOKUP(A1881,hoja!$A$2:$E$970,4,FALSE),0)</f>
        <v>ANTIOQUIA</v>
      </c>
      <c r="C1881" s="23" t="str">
        <f>IFERROR(VLOOKUP(A1881,hoja!$A$2:$E$1370,5,FALSE),0)</f>
        <v>MEDELLÍN</v>
      </c>
      <c r="D1881" s="23" t="str">
        <f>IFERROR(VLOOKUP(A1881,hoja!A:D,3,FALSE),0)</f>
        <v>1381</v>
      </c>
      <c r="E1881" s="23" t="s">
        <v>107</v>
      </c>
      <c r="F1881" s="23" t="str">
        <f>IFERROR(VLOOKUP(E1881,hoja!$A$2:$E$970,4,FALSE),0)</f>
        <v>COSTA</v>
      </c>
      <c r="G1881" s="23" t="str">
        <f>IFERROR(VLOOKUP(E1881,hoja!$A$2:$E$970,5,FALSE),0)</f>
        <v>CARTAGENA</v>
      </c>
      <c r="H1881" s="103" t="str">
        <f>IFERROR(VLOOKUP(E1881,hoja!A:C,3,FALSE),0)</f>
        <v>60018</v>
      </c>
      <c r="I1881" s="24" t="str">
        <f t="shared" si="333"/>
        <v>138160018</v>
      </c>
      <c r="K1881" s="23">
        <v>641</v>
      </c>
      <c r="L1881" s="23" t="str">
        <f t="shared" si="340"/>
        <v>NACIONAL</v>
      </c>
      <c r="M1881" s="23" t="s">
        <v>618</v>
      </c>
      <c r="N1881" s="23" t="str" cm="1">
        <f t="array" ref="N1881">IFERROR(IF(M1881="Principal","LES_ACTIVE",LES_INACTIVE),0)</f>
        <v>LES_ACTIVE</v>
      </c>
      <c r="O1881" s="23">
        <f t="shared" si="332"/>
        <v>12</v>
      </c>
      <c r="P1881" s="23" t="str">
        <f t="shared" si="334"/>
        <v>138160018Principal</v>
      </c>
    </row>
    <row r="1882" spans="1:16" ht="14.45" hidden="1">
      <c r="A1882" s="26" t="s">
        <v>881</v>
      </c>
      <c r="B1882" s="23" t="str">
        <f>IFERROR(VLOOKUP(A1882,hoja!$A$2:$E$970,4,FALSE),0)</f>
        <v>ANTIOQUIA</v>
      </c>
      <c r="C1882" s="23" t="str">
        <f>IFERROR(VLOOKUP(A1882,hoja!$A$2:$E$1370,5,FALSE),0)</f>
        <v>MEDELLÍN</v>
      </c>
      <c r="D1882" s="23" t="str">
        <f>IFERROR(VLOOKUP(A1882,hoja!A:D,3,FALSE),0)</f>
        <v>1381</v>
      </c>
      <c r="E1882" s="23" t="s">
        <v>742</v>
      </c>
      <c r="F1882" s="23" t="str">
        <f>IFERROR(VLOOKUP(E1882,hoja!$A$2:$E$970,4,FALSE),0)</f>
        <v>COSTA</v>
      </c>
      <c r="G1882" s="23" t="str">
        <f>IFERROR(VLOOKUP(E1882,hoja!$A$2:$E$970,5,FALSE),0)</f>
        <v>CAUCASIA</v>
      </c>
      <c r="H1882" s="103" t="str">
        <f>IFERROR(VLOOKUP(E1882,hoja!A:C,3,FALSE),0)</f>
        <v>60153</v>
      </c>
      <c r="I1882" s="24" t="str">
        <f t="shared" si="333"/>
        <v>138160153</v>
      </c>
      <c r="K1882" s="23">
        <v>272</v>
      </c>
      <c r="L1882" s="23" t="str">
        <f t="shared" si="340"/>
        <v>NACIONAL</v>
      </c>
      <c r="M1882" s="23" t="s">
        <v>618</v>
      </c>
      <c r="N1882" s="23" t="str" cm="1">
        <f t="array" ref="N1882">IFERROR(IF(M1882="Principal","LES_ACTIVE",LES_INACTIVE),0)</f>
        <v>LES_ACTIVE</v>
      </c>
      <c r="O1882" s="23">
        <f t="shared" si="332"/>
        <v>16</v>
      </c>
      <c r="P1882" s="23" t="str">
        <f t="shared" si="334"/>
        <v>138160153Principal</v>
      </c>
    </row>
    <row r="1883" spans="1:16" ht="14.45" hidden="1">
      <c r="A1883" s="26" t="s">
        <v>617</v>
      </c>
      <c r="B1883" s="23" t="str">
        <f>IFERROR(VLOOKUP(A1883,hoja!$A$2:$E$970,4,FALSE),0)</f>
        <v>ANTIOQUIA</v>
      </c>
      <c r="C1883" s="23" t="str">
        <f>IFERROR(VLOOKUP(A1883,hoja!$A$2:$E$1370,5,FALSE),0)</f>
        <v>MEDELLÍN</v>
      </c>
      <c r="D1883" s="23">
        <f>IFERROR(VLOOKUP(A1883,hoja!A:D,3,FALSE),0)</f>
        <v>50443</v>
      </c>
      <c r="E1883" s="23" t="s">
        <v>689</v>
      </c>
      <c r="F1883" s="23" t="str">
        <f>IFERROR(VLOOKUP(E1883,hoja!$A$2:$E$970,4,FALSE),0)</f>
        <v>SANTANDER</v>
      </c>
      <c r="G1883" s="23" t="str">
        <f>IFERROR(VLOOKUP(E1883,hoja!$A$2:$E$970,5,FALSE),0)</f>
        <v>AGUACHICA</v>
      </c>
      <c r="H1883" s="103" t="str">
        <f>IFERROR(VLOOKUP(E1883,hoja!A:C,3,FALSE),0)</f>
        <v>0437</v>
      </c>
      <c r="I1883" s="24" t="str">
        <f t="shared" si="333"/>
        <v>504430437</v>
      </c>
      <c r="K1883" s="23">
        <v>442</v>
      </c>
      <c r="L1883" s="23" t="str">
        <f t="shared" si="340"/>
        <v>NACIONAL</v>
      </c>
      <c r="M1883" s="23" t="s">
        <v>618</v>
      </c>
      <c r="N1883" s="23" t="str" cm="1">
        <f t="array" ref="N1883">IFERROR(IF(M1883="Principal","LES_ACTIVE",LES_INACTIVE),0)</f>
        <v>LES_ACTIVE</v>
      </c>
      <c r="O1883" s="23">
        <f t="shared" si="332"/>
        <v>16</v>
      </c>
      <c r="P1883" s="23" t="str">
        <f t="shared" si="334"/>
        <v>504430437Principal</v>
      </c>
    </row>
    <row r="1884" spans="1:16" ht="14.45" hidden="1">
      <c r="A1884" s="26" t="s">
        <v>881</v>
      </c>
      <c r="B1884" s="23" t="str">
        <f>IFERROR(VLOOKUP(A1884,hoja!$A$2:$E$970,4,FALSE),0)</f>
        <v>ANTIOQUIA</v>
      </c>
      <c r="C1884" s="23" t="str">
        <f>IFERROR(VLOOKUP(A1884,hoja!$A$2:$E$1370,5,FALSE),0)</f>
        <v>MEDELLÍN</v>
      </c>
      <c r="D1884" s="23" t="str">
        <f>IFERROR(VLOOKUP(A1884,hoja!A:D,3,FALSE),0)</f>
        <v>1381</v>
      </c>
      <c r="E1884" s="23" t="s">
        <v>659</v>
      </c>
      <c r="F1884" s="23" t="str">
        <f>IFERROR(VLOOKUP(E1884,hoja!$A$2:$E$970,4,FALSE),0)</f>
        <v>OCCIDENTE</v>
      </c>
      <c r="G1884" s="23" t="str">
        <f>IFERROR(VLOOKUP(E1884,hoja!$A$2:$E$970,5,FALSE),0)</f>
        <v>ARMENIA</v>
      </c>
      <c r="H1884" s="103" t="str">
        <f>IFERROR(VLOOKUP(E1884,hoja!A:C,3,FALSE),0)</f>
        <v>0142</v>
      </c>
      <c r="I1884" s="24" t="str">
        <f t="shared" si="333"/>
        <v>13810142</v>
      </c>
      <c r="K1884" s="23">
        <v>274</v>
      </c>
      <c r="L1884" s="23" t="str">
        <f t="shared" si="340"/>
        <v>NACIONAL</v>
      </c>
      <c r="M1884" s="23" t="s">
        <v>618</v>
      </c>
      <c r="N1884" s="23" t="str" cm="1">
        <f t="array" ref="N1884">IFERROR(IF(M1884="Principal","LES_ACTIVE",LES_INACTIVE),0)</f>
        <v>LES_ACTIVE</v>
      </c>
      <c r="O1884" s="23">
        <f t="shared" si="332"/>
        <v>16</v>
      </c>
      <c r="P1884" s="23" t="str">
        <f t="shared" si="334"/>
        <v>13810142Principal</v>
      </c>
    </row>
    <row r="1885" spans="1:16" ht="14.45" hidden="1">
      <c r="A1885" s="26" t="s">
        <v>617</v>
      </c>
      <c r="B1885" s="23" t="str">
        <f>IFERROR(VLOOKUP(A1885,hoja!$A$2:$E$970,4,FALSE),0)</f>
        <v>ANTIOQUIA</v>
      </c>
      <c r="C1885" s="23" t="str">
        <f>IFERROR(VLOOKUP(A1885,hoja!$A$2:$E$1370,5,FALSE),0)</f>
        <v>MEDELLÍN</v>
      </c>
      <c r="D1885" s="23">
        <f>IFERROR(VLOOKUP(A1885,hoja!A:D,3,FALSE),0)</f>
        <v>50443</v>
      </c>
      <c r="E1885" s="23" t="s">
        <v>692</v>
      </c>
      <c r="F1885" s="23" t="str">
        <f>IFERROR(VLOOKUP(E1885,hoja!$A$2:$E$970,4,FALSE),0)</f>
        <v>SANTANDER</v>
      </c>
      <c r="G1885" s="23" t="str">
        <f>IFERROR(VLOOKUP(E1885,hoja!$A$2:$E$970,5,FALSE),0)</f>
        <v>BARBOSA</v>
      </c>
      <c r="H1885" s="103" t="str">
        <f>IFERROR(VLOOKUP(E1885,hoja!A:C,3,FALSE),0)</f>
        <v>0446</v>
      </c>
      <c r="I1885" s="24" t="str">
        <f t="shared" si="333"/>
        <v>504430446</v>
      </c>
      <c r="K1885" s="23">
        <v>576</v>
      </c>
      <c r="L1885" s="23" t="str">
        <f t="shared" si="340"/>
        <v>NACIONAL</v>
      </c>
      <c r="M1885" s="23" t="s">
        <v>618</v>
      </c>
      <c r="N1885" s="23" t="str" cm="1">
        <f t="array" ref="N1885">IFERROR(IF(M1885="Principal","LES_ACTIVE",LES_INACTIVE),0)</f>
        <v>LES_ACTIVE</v>
      </c>
      <c r="O1885" s="23">
        <f t="shared" si="332"/>
        <v>12</v>
      </c>
      <c r="P1885" s="23" t="str">
        <f t="shared" si="334"/>
        <v>504430446Principal</v>
      </c>
    </row>
    <row r="1886" spans="1:16" ht="14.45" hidden="1">
      <c r="A1886" s="26" t="s">
        <v>617</v>
      </c>
      <c r="B1886" s="23" t="str">
        <f>IFERROR(VLOOKUP(A1886,hoja!$A$2:$E$970,4,FALSE),0)</f>
        <v>ANTIOQUIA</v>
      </c>
      <c r="C1886" s="23" t="str">
        <f>IFERROR(VLOOKUP(A1886,hoja!$A$2:$E$1370,5,FALSE),0)</f>
        <v>MEDELLÍN</v>
      </c>
      <c r="D1886" s="23">
        <f>IFERROR(VLOOKUP(A1886,hoja!A:D,3,FALSE),0)</f>
        <v>50443</v>
      </c>
      <c r="E1886" s="23" t="s">
        <v>660</v>
      </c>
      <c r="F1886" s="23" t="str">
        <f>IFERROR(VLOOKUP(E1886,hoja!$A$2:$E$970,4,FALSE),0)</f>
        <v>CENTRO</v>
      </c>
      <c r="G1886" s="23" t="str">
        <f>IFERROR(VLOOKUP(E1886,hoja!$A$2:$E$970,5,FALSE),0)</f>
        <v>BOGOTÁ</v>
      </c>
      <c r="H1886" s="103" t="str">
        <f>IFERROR(VLOOKUP(E1886,hoja!A:C,3,FALSE),0)</f>
        <v>0035</v>
      </c>
      <c r="I1886" s="24" t="str">
        <f t="shared" si="333"/>
        <v>504430035</v>
      </c>
      <c r="J1886" s="23">
        <v>21</v>
      </c>
      <c r="K1886" s="23">
        <v>410</v>
      </c>
      <c r="L1886" s="23" t="str">
        <f t="shared" si="340"/>
        <v>NACIONAL</v>
      </c>
      <c r="M1886" s="23" t="s">
        <v>623</v>
      </c>
      <c r="N1886" s="23" t="s">
        <v>624</v>
      </c>
      <c r="O1886" s="23">
        <f t="shared" si="332"/>
        <v>16</v>
      </c>
      <c r="P1886" s="23" t="str">
        <f t="shared" si="334"/>
        <v>504430035Facatativa</v>
      </c>
    </row>
    <row r="1887" spans="1:16" ht="14.45" hidden="1">
      <c r="A1887" s="26" t="s">
        <v>881</v>
      </c>
      <c r="B1887" s="23" t="str">
        <f>IFERROR(VLOOKUP(A1887,hoja!$A$2:$E$970,4,FALSE),0)</f>
        <v>ANTIOQUIA</v>
      </c>
      <c r="C1887" s="23" t="str">
        <f>IFERROR(VLOOKUP(A1887,hoja!$A$2:$E$1370,5,FALSE),0)</f>
        <v>MEDELLÍN</v>
      </c>
      <c r="D1887" s="23" t="str">
        <f>IFERROR(VLOOKUP(A1887,hoja!A:D,3,FALSE),0)</f>
        <v>1381</v>
      </c>
      <c r="E1887" s="23" t="s">
        <v>661</v>
      </c>
      <c r="F1887" s="23" t="str">
        <f>IFERROR(VLOOKUP(E1887,hoja!$A$2:$E$970,4,FALSE),0)</f>
        <v>COSTA</v>
      </c>
      <c r="G1887" s="23" t="str">
        <f>IFERROR(VLOOKUP(E1887,hoja!$A$2:$E$970,5,FALSE),0)</f>
        <v>CARTAGENA</v>
      </c>
      <c r="H1887" s="103" t="str">
        <f>IFERROR(VLOOKUP(E1887,hoja!A:C,3,FALSE),0)</f>
        <v>0113</v>
      </c>
      <c r="I1887" s="24" t="str">
        <f t="shared" si="333"/>
        <v>13810113</v>
      </c>
      <c r="K1887" s="23">
        <v>641</v>
      </c>
      <c r="L1887" s="23" t="str">
        <f t="shared" si="340"/>
        <v>NACIONAL</v>
      </c>
      <c r="M1887" s="23" t="s">
        <v>618</v>
      </c>
      <c r="N1887" s="23" t="str" cm="1">
        <f t="array" ref="N1887">IFERROR(IF(M1887="Principal","LES_ACTIVE",LES_INACTIVE),0)</f>
        <v>LES_ACTIVE</v>
      </c>
      <c r="O1887" s="23">
        <f t="shared" ref="O1887:O1948" si="341">IF(K1887&lt;=250,25,IF(K1887&lt;=500,16,IF(K1887&lt;=800,12,IF(K1887&lt;=1100,8,IF(K1887&lt;=1400,6,IF(K1887&lt;=1700,5))))))</f>
        <v>12</v>
      </c>
      <c r="P1887" s="23" t="str">
        <f t="shared" si="334"/>
        <v>13810113Principal</v>
      </c>
    </row>
    <row r="1888" spans="1:16" ht="14.45" hidden="1">
      <c r="A1888" s="26" t="s">
        <v>881</v>
      </c>
      <c r="B1888" s="23" t="str">
        <f>IFERROR(VLOOKUP(A1888,hoja!$A$2:$E$970,4,FALSE),0)</f>
        <v>ANTIOQUIA</v>
      </c>
      <c r="C1888" s="23" t="str">
        <f>IFERROR(VLOOKUP(A1888,hoja!$A$2:$E$1370,5,FALSE),0)</f>
        <v>MEDELLÍN</v>
      </c>
      <c r="D1888" s="23" t="str">
        <f>IFERROR(VLOOKUP(A1888,hoja!A:D,3,FALSE),0)</f>
        <v>1381</v>
      </c>
      <c r="E1888" s="23" t="s">
        <v>698</v>
      </c>
      <c r="F1888" s="23" t="str">
        <f>IFERROR(VLOOKUP(E1888,hoja!$A$2:$E$970,4,FALSE),0)</f>
        <v>COSTA</v>
      </c>
      <c r="G1888" s="23" t="str">
        <f>IFERROR(VLOOKUP(E1888,hoja!$A$2:$E$970,5,FALSE),0)</f>
        <v>CAUCASIA</v>
      </c>
      <c r="H1888" s="103" t="str">
        <f>IFERROR(VLOOKUP(E1888,hoja!A:C,3,FALSE),0)</f>
        <v>0384</v>
      </c>
      <c r="I1888" s="24" t="str">
        <f t="shared" si="333"/>
        <v>13810384</v>
      </c>
      <c r="K1888" s="23">
        <v>269</v>
      </c>
      <c r="L1888" s="23" t="str">
        <f t="shared" si="340"/>
        <v>NACIONAL</v>
      </c>
      <c r="M1888" s="23" t="s">
        <v>618</v>
      </c>
      <c r="N1888" s="23" t="str" cm="1">
        <f t="array" ref="N1888">IFERROR(IF(M1888="Principal","LES_ACTIVE",LES_INACTIVE),0)</f>
        <v>LES_ACTIVE</v>
      </c>
      <c r="O1888" s="23">
        <f t="shared" si="341"/>
        <v>16</v>
      </c>
      <c r="P1888" s="23" t="str">
        <f t="shared" si="334"/>
        <v>13810384Principal</v>
      </c>
    </row>
    <row r="1889" spans="1:16" ht="14.45" hidden="1">
      <c r="A1889" s="26" t="s">
        <v>617</v>
      </c>
      <c r="B1889" s="23" t="str">
        <f>IFERROR(VLOOKUP(A1889,hoja!$A$2:$E$970,4,FALSE),0)</f>
        <v>ANTIOQUIA</v>
      </c>
      <c r="C1889" s="23" t="str">
        <f>IFERROR(VLOOKUP(A1889,hoja!$A$2:$E$1370,5,FALSE),0)</f>
        <v>MEDELLÍN</v>
      </c>
      <c r="D1889" s="23">
        <f>IFERROR(VLOOKUP(A1889,hoja!A:D,3,FALSE),0)</f>
        <v>50443</v>
      </c>
      <c r="E1889" s="23" t="s">
        <v>702</v>
      </c>
      <c r="F1889" s="23" t="str">
        <f>IFERROR(VLOOKUP(E1889,hoja!$A$2:$E$970,4,FALSE),0)</f>
        <v>CENTRO</v>
      </c>
      <c r="G1889" s="23" t="str">
        <f>IFERROR(VLOOKUP(E1889,hoja!$A$2:$E$970,5,FALSE),0)</f>
        <v>FLORENCIA</v>
      </c>
      <c r="H1889" s="103" t="str">
        <f>IFERROR(VLOOKUP(E1889,hoja!A:C,3,FALSE),0)</f>
        <v>0388</v>
      </c>
      <c r="I1889" s="24" t="str">
        <f t="shared" si="333"/>
        <v>504430388</v>
      </c>
      <c r="K1889" s="23">
        <v>806</v>
      </c>
      <c r="L1889" s="23" t="str">
        <f t="shared" si="340"/>
        <v>NACIONAL</v>
      </c>
      <c r="M1889" s="23" t="s">
        <v>618</v>
      </c>
      <c r="N1889" s="23" t="str" cm="1">
        <f t="array" ref="N1889">IFERROR(IF(M1889="Principal","LES_ACTIVE",LES_INACTIVE),0)</f>
        <v>LES_ACTIVE</v>
      </c>
      <c r="O1889" s="23">
        <f t="shared" si="341"/>
        <v>8</v>
      </c>
      <c r="P1889" s="23" t="str">
        <f t="shared" si="334"/>
        <v>504430388Principal</v>
      </c>
    </row>
    <row r="1890" spans="1:16" ht="14.45" hidden="1">
      <c r="A1890" s="26" t="s">
        <v>881</v>
      </c>
      <c r="B1890" s="23" t="str">
        <f>IFERROR(VLOOKUP(A1890,hoja!$A$2:$E$970,4,FALSE),0)</f>
        <v>ANTIOQUIA</v>
      </c>
      <c r="C1890" s="23" t="str">
        <f>IFERROR(VLOOKUP(A1890,hoja!$A$2:$E$1370,5,FALSE),0)</f>
        <v>MEDELLÍN</v>
      </c>
      <c r="D1890" s="23" t="str">
        <f>IFERROR(VLOOKUP(A1890,hoja!A:D,3,FALSE),0)</f>
        <v>1381</v>
      </c>
      <c r="E1890" s="23" t="s">
        <v>677</v>
      </c>
      <c r="F1890" s="23" t="str">
        <f>IFERROR(VLOOKUP(E1890,hoja!$A$2:$E$970,4,FALSE),0)</f>
        <v>CENTRO</v>
      </c>
      <c r="G1890" s="23" t="str">
        <f>IFERROR(VLOOKUP(E1890,hoja!$A$2:$E$970,5,FALSE),0)</f>
        <v>FUSA</v>
      </c>
      <c r="H1890" s="103" t="str">
        <f>IFERROR(VLOOKUP(E1890,hoja!A:C,3,FALSE),0)</f>
        <v>0013</v>
      </c>
      <c r="I1890" s="24" t="str">
        <f t="shared" ref="I1890:I1951" si="342">D1890&amp;H1890</f>
        <v>13810013</v>
      </c>
      <c r="K1890" s="23">
        <v>447</v>
      </c>
      <c r="L1890" s="23" t="str">
        <f t="shared" si="340"/>
        <v>NACIONAL</v>
      </c>
      <c r="M1890" s="23" t="s">
        <v>618</v>
      </c>
      <c r="N1890" s="23" t="str" cm="1">
        <f t="array" ref="N1890">IFERROR(IF(M1890="Principal","LES_ACTIVE",LES_INACTIVE),0)</f>
        <v>LES_ACTIVE</v>
      </c>
      <c r="O1890" s="23">
        <f t="shared" si="341"/>
        <v>16</v>
      </c>
      <c r="P1890" s="23" t="str">
        <f t="shared" si="334"/>
        <v>13810013Principal</v>
      </c>
    </row>
    <row r="1891" spans="1:16" ht="14.45" hidden="1">
      <c r="A1891" s="26" t="s">
        <v>617</v>
      </c>
      <c r="B1891" s="23" t="str">
        <f>IFERROR(VLOOKUP(A1891,hoja!$A$2:$E$970,4,FALSE),0)</f>
        <v>ANTIOQUIA</v>
      </c>
      <c r="C1891" s="23" t="str">
        <f>IFERROR(VLOOKUP(A1891,hoja!$A$2:$E$1370,5,FALSE),0)</f>
        <v>MEDELLÍN</v>
      </c>
      <c r="D1891" s="23">
        <f>IFERROR(VLOOKUP(A1891,hoja!A:D,3,FALSE),0)</f>
        <v>50443</v>
      </c>
      <c r="E1891" s="23" t="s">
        <v>704</v>
      </c>
      <c r="F1891" s="23" t="str">
        <f>IFERROR(VLOOKUP(E1891,hoja!$A$2:$E$970,4,FALSE),0)</f>
        <v>CENTRO</v>
      </c>
      <c r="G1891" s="23" t="str">
        <f>IFERROR(VLOOKUP(E1891,hoja!$A$2:$E$970,5,FALSE),0)</f>
        <v>GARZÓN</v>
      </c>
      <c r="H1891" s="103" t="str">
        <f>IFERROR(VLOOKUP(E1891,hoja!A:C,3,FALSE),0)</f>
        <v>0387</v>
      </c>
      <c r="I1891" s="24" t="str">
        <f t="shared" si="342"/>
        <v>504430387</v>
      </c>
      <c r="K1891" s="23">
        <v>686</v>
      </c>
      <c r="L1891" s="23" t="str">
        <f t="shared" si="340"/>
        <v>NACIONAL</v>
      </c>
      <c r="M1891" s="23" t="s">
        <v>618</v>
      </c>
      <c r="N1891" s="23" t="str" cm="1">
        <f t="array" ref="N1891">IFERROR(IF(M1891="Principal","LES_ACTIVE",LES_INACTIVE),0)</f>
        <v>LES_ACTIVE</v>
      </c>
      <c r="O1891" s="23">
        <f t="shared" si="341"/>
        <v>12</v>
      </c>
      <c r="P1891" s="23" t="str">
        <f t="shared" ref="P1891:P1953" si="343">D1891&amp;H1891&amp;M1891</f>
        <v>504430387Principal</v>
      </c>
    </row>
    <row r="1892" spans="1:16" ht="14.45" hidden="1">
      <c r="A1892" s="26" t="s">
        <v>881</v>
      </c>
      <c r="B1892" s="23" t="str">
        <f>IFERROR(VLOOKUP(A1892,hoja!$A$2:$E$970,4,FALSE),0)</f>
        <v>ANTIOQUIA</v>
      </c>
      <c r="C1892" s="23" t="str">
        <f>IFERROR(VLOOKUP(A1892,hoja!$A$2:$E$1370,5,FALSE),0)</f>
        <v>MEDELLÍN</v>
      </c>
      <c r="D1892" s="23" t="str">
        <f>IFERROR(VLOOKUP(A1892,hoja!A:D,3,FALSE),0)</f>
        <v>1381</v>
      </c>
      <c r="E1892" s="23" t="s">
        <v>707</v>
      </c>
      <c r="F1892" s="23" t="str">
        <f>IFERROR(VLOOKUP(E1892,hoja!$A$2:$E$970,4,FALSE),0)</f>
        <v>OCCIDENTE</v>
      </c>
      <c r="G1892" s="23" t="str">
        <f>IFERROR(VLOOKUP(E1892,hoja!$A$2:$E$970,5,FALSE),0)</f>
        <v>IPIALES</v>
      </c>
      <c r="H1892" s="103" t="str">
        <f>IFERROR(VLOOKUP(E1892,hoja!A:C,3,FALSE),0)</f>
        <v>0397</v>
      </c>
      <c r="I1892" s="24" t="str">
        <f t="shared" si="342"/>
        <v>13810397</v>
      </c>
      <c r="K1892" s="23">
        <v>886</v>
      </c>
      <c r="L1892" s="23" t="str">
        <f t="shared" si="340"/>
        <v>NACIONAL</v>
      </c>
      <c r="M1892" s="23" t="s">
        <v>618</v>
      </c>
      <c r="N1892" s="23" t="str" cm="1">
        <f t="array" ref="N1892">IFERROR(IF(M1892="Principal","LES_ACTIVE",LES_INACTIVE),0)</f>
        <v>LES_ACTIVE</v>
      </c>
      <c r="O1892" s="23">
        <f t="shared" si="341"/>
        <v>8</v>
      </c>
      <c r="P1892" s="23" t="str">
        <f t="shared" si="343"/>
        <v>13810397Principal</v>
      </c>
    </row>
    <row r="1893" spans="1:16" hidden="1">
      <c r="A1893" s="26" t="s">
        <v>881</v>
      </c>
      <c r="B1893" s="23" t="str">
        <f>IFERROR(VLOOKUP(A1893,hoja!$A$2:$E$970,4,FALSE),0)</f>
        <v>ANTIOQUIA</v>
      </c>
      <c r="C1893" s="23" t="str">
        <f>IFERROR(VLOOKUP(A1893,hoja!$A$2:$E$1370,5,FALSE),0)</f>
        <v>MEDELLÍN</v>
      </c>
      <c r="D1893" s="23" t="str">
        <f>IFERROR(VLOOKUP(A1893,hoja!A:D,3,FALSE),0)</f>
        <v>1381</v>
      </c>
      <c r="E1893" s="23" t="s">
        <v>655</v>
      </c>
      <c r="F1893" s="23" t="str">
        <f>IFERROR(VLOOKUP(E1893,hoja!$A$2:$E$970,4,FALSE),0)</f>
        <v>ANTIOQUIA</v>
      </c>
      <c r="G1893" s="23" t="str">
        <f>IFERROR(VLOOKUP(E1893,hoja!$A$2:$E$970,5,FALSE),0)</f>
        <v>MEDELLÍN</v>
      </c>
      <c r="H1893" s="103" t="str">
        <f>IFERROR(VLOOKUP(E1893,hoja!A:C,3,FALSE),0)</f>
        <v>0292</v>
      </c>
      <c r="I1893" s="24" t="str">
        <f t="shared" si="342"/>
        <v>13810292</v>
      </c>
      <c r="J1893" s="23">
        <v>0.13333333341870457</v>
      </c>
      <c r="K1893" s="23">
        <v>27</v>
      </c>
      <c r="L1893" s="23" t="s">
        <v>752</v>
      </c>
      <c r="M1893" s="23" t="s">
        <v>618</v>
      </c>
      <c r="N1893" s="23" t="str" cm="1">
        <f t="array" ref="N1893">IFERROR(IF(M1893="Principal","LES_ACTIVE",LES_INACTIVE),0)</f>
        <v>LES_ACTIVE</v>
      </c>
      <c r="O1893" s="23">
        <f t="shared" si="341"/>
        <v>25</v>
      </c>
      <c r="P1893" s="23" t="str">
        <f t="shared" si="343"/>
        <v>13810292Principal</v>
      </c>
    </row>
    <row r="1894" spans="1:16" ht="14.45" hidden="1">
      <c r="A1894" s="26" t="s">
        <v>881</v>
      </c>
      <c r="B1894" s="23" t="str">
        <f>IFERROR(VLOOKUP(A1894,hoja!$A$2:$E$970,4,FALSE),0)</f>
        <v>ANTIOQUIA</v>
      </c>
      <c r="C1894" s="23" t="str">
        <f>IFERROR(VLOOKUP(A1894,hoja!$A$2:$E$1370,5,FALSE),0)</f>
        <v>MEDELLÍN</v>
      </c>
      <c r="D1894" s="23" t="str">
        <f>IFERROR(VLOOKUP(A1894,hoja!A:D,3,FALSE),0)</f>
        <v>1381</v>
      </c>
      <c r="E1894" s="23" t="s">
        <v>708</v>
      </c>
      <c r="F1894" s="23" t="str">
        <f>IFERROR(VLOOKUP(E1894,hoja!$A$2:$E$970,4,FALSE),0)</f>
        <v>OCCIDENTE</v>
      </c>
      <c r="G1894" s="23" t="str">
        <f>IFERROR(VLOOKUP(E1894,hoja!$A$2:$E$970,5,FALSE),0)</f>
        <v>JAMUNDÍ</v>
      </c>
      <c r="H1894" s="103" t="str">
        <f>IFERROR(VLOOKUP(E1894,hoja!A:C,3,FALSE),0)</f>
        <v>0358</v>
      </c>
      <c r="I1894" s="24" t="str">
        <f t="shared" si="342"/>
        <v>13810358</v>
      </c>
      <c r="K1894" s="23">
        <v>469</v>
      </c>
      <c r="L1894" s="23" t="str">
        <f>IF(B1894=F1894,"REGIONAL","NACIONAL")</f>
        <v>NACIONAL</v>
      </c>
      <c r="M1894" s="23" t="s">
        <v>618</v>
      </c>
      <c r="N1894" s="23" t="str" cm="1">
        <f t="array" ref="N1894">IFERROR(IF(M1894="Principal","LES_ACTIVE",LES_INACTIVE),0)</f>
        <v>LES_ACTIVE</v>
      </c>
      <c r="O1894" s="23">
        <f t="shared" si="341"/>
        <v>16</v>
      </c>
      <c r="P1894" s="23" t="str">
        <f t="shared" si="343"/>
        <v>13810358Principal</v>
      </c>
    </row>
    <row r="1895" spans="1:16" ht="14.45" hidden="1">
      <c r="A1895" s="26" t="s">
        <v>881</v>
      </c>
      <c r="B1895" s="23" t="str">
        <f>IFERROR(VLOOKUP(A1895,hoja!$A$2:$E$970,4,FALSE),0)</f>
        <v>ANTIOQUIA</v>
      </c>
      <c r="C1895" s="23" t="str">
        <f>IFERROR(VLOOKUP(A1895,hoja!$A$2:$E$1370,5,FALSE),0)</f>
        <v>MEDELLÍN</v>
      </c>
      <c r="D1895" s="23" t="str">
        <f>IFERROR(VLOOKUP(A1895,hoja!A:D,3,FALSE),0)</f>
        <v>1381</v>
      </c>
      <c r="E1895" s="23" t="s">
        <v>663</v>
      </c>
      <c r="F1895" s="23" t="str">
        <f>IFERROR(VLOOKUP(E1895,hoja!$A$2:$E$970,4,FALSE),0)</f>
        <v>CENTRO</v>
      </c>
      <c r="G1895" s="23" t="str">
        <f>IFERROR(VLOOKUP(E1895,hoja!$A$2:$E$970,5,FALSE),0)</f>
        <v>MADRID</v>
      </c>
      <c r="H1895" s="103" t="str">
        <f>IFERROR(VLOOKUP(E1895,hoja!A:C,3,FALSE),0)</f>
        <v>0022</v>
      </c>
      <c r="I1895" s="24" t="str">
        <f t="shared" si="342"/>
        <v>13810022</v>
      </c>
      <c r="K1895" s="23">
        <v>407</v>
      </c>
      <c r="L1895" s="23" t="str">
        <f t="shared" ref="L1895:L1902" si="344">IF(B1895=F1895,"REGIONAL","NACIONAL")</f>
        <v>NACIONAL</v>
      </c>
      <c r="M1895" s="23" t="s">
        <v>618</v>
      </c>
      <c r="N1895" s="23" t="str" cm="1">
        <f t="array" ref="N1895">IFERROR(IF(M1895="Principal","LES_ACTIVE",LES_INACTIVE),0)</f>
        <v>LES_ACTIVE</v>
      </c>
      <c r="O1895" s="23">
        <f t="shared" si="341"/>
        <v>16</v>
      </c>
      <c r="P1895" s="23" t="str">
        <f t="shared" si="343"/>
        <v>13810022Principal</v>
      </c>
    </row>
    <row r="1896" spans="1:16" ht="14.45" hidden="1">
      <c r="A1896" s="26" t="s">
        <v>617</v>
      </c>
      <c r="B1896" s="23" t="str">
        <f>IFERROR(VLOOKUP(A1896,hoja!$A$2:$E$970,4,FALSE),0)</f>
        <v>ANTIOQUIA</v>
      </c>
      <c r="C1896" s="23" t="str">
        <f>IFERROR(VLOOKUP(A1896,hoja!$A$2:$E$1370,5,FALSE),0)</f>
        <v>MEDELLÍN</v>
      </c>
      <c r="D1896" s="23">
        <f>IFERROR(VLOOKUP(A1896,hoja!A:D,3,FALSE),0)</f>
        <v>50443</v>
      </c>
      <c r="E1896" s="23" t="s">
        <v>711</v>
      </c>
      <c r="F1896" s="23" t="str">
        <f>IFERROR(VLOOKUP(E1896,hoja!$A$2:$E$970,4,FALSE),0)</f>
        <v>COSTA</v>
      </c>
      <c r="G1896" s="23" t="str">
        <f>IFERROR(VLOOKUP(E1896,hoja!$A$2:$E$970,5,FALSE),0)</f>
        <v>MAGANGUÉ</v>
      </c>
      <c r="H1896" s="103" t="str">
        <f>IFERROR(VLOOKUP(E1896,hoja!A:C,3,FALSE),0)</f>
        <v>0383</v>
      </c>
      <c r="I1896" s="24" t="str">
        <f t="shared" si="342"/>
        <v>504430383</v>
      </c>
      <c r="K1896" s="23">
        <v>544</v>
      </c>
      <c r="L1896" s="23" t="str">
        <f t="shared" si="344"/>
        <v>NACIONAL</v>
      </c>
      <c r="M1896" s="23" t="s">
        <v>618</v>
      </c>
      <c r="N1896" s="23" t="str" cm="1">
        <f t="array" ref="N1896">IFERROR(IF(M1896="Principal","LES_ACTIVE",LES_INACTIVE),0)</f>
        <v>LES_ACTIVE</v>
      </c>
      <c r="O1896" s="23">
        <f t="shared" si="341"/>
        <v>12</v>
      </c>
      <c r="P1896" s="23" t="str">
        <f t="shared" si="343"/>
        <v>504430383Principal</v>
      </c>
    </row>
    <row r="1897" spans="1:16" ht="14.45" hidden="1">
      <c r="A1897" s="26" t="s">
        <v>617</v>
      </c>
      <c r="B1897" s="23" t="str">
        <f>IFERROR(VLOOKUP(A1897,hoja!$A$2:$E$970,4,FALSE),0)</f>
        <v>ANTIOQUIA</v>
      </c>
      <c r="C1897" s="23" t="str">
        <f>IFERROR(VLOOKUP(A1897,hoja!$A$2:$E$1370,5,FALSE),0)</f>
        <v>MEDELLÍN</v>
      </c>
      <c r="D1897" s="23">
        <f>IFERROR(VLOOKUP(A1897,hoja!A:D,3,FALSE),0)</f>
        <v>50443</v>
      </c>
      <c r="E1897" s="23" t="s">
        <v>712</v>
      </c>
      <c r="F1897" s="23" t="str">
        <f>IFERROR(VLOOKUP(E1897,hoja!$A$2:$E$970,4,FALSE),0)</f>
        <v>COSTA</v>
      </c>
      <c r="G1897" s="23" t="str">
        <f>IFERROR(VLOOKUP(E1897,hoja!$A$2:$E$970,5,FALSE),0)</f>
        <v>MAICAO</v>
      </c>
      <c r="H1897" s="103" t="str">
        <f>IFERROR(VLOOKUP(E1897,hoja!A:C,3,FALSE),0)</f>
        <v>0230</v>
      </c>
      <c r="I1897" s="24" t="str">
        <f t="shared" si="342"/>
        <v>504430230</v>
      </c>
      <c r="K1897" s="23">
        <v>887</v>
      </c>
      <c r="L1897" s="23" t="str">
        <f t="shared" si="344"/>
        <v>NACIONAL</v>
      </c>
      <c r="M1897" s="23" t="s">
        <v>618</v>
      </c>
      <c r="N1897" s="23" t="str" cm="1">
        <f t="array" ref="N1897">IFERROR(IF(M1897="Principal","LES_ACTIVE",LES_INACTIVE),0)</f>
        <v>LES_ACTIVE</v>
      </c>
      <c r="O1897" s="23">
        <f t="shared" si="341"/>
        <v>8</v>
      </c>
      <c r="P1897" s="23" t="str">
        <f t="shared" si="343"/>
        <v>504430230Principal</v>
      </c>
    </row>
    <row r="1898" spans="1:16" ht="14.45" hidden="1">
      <c r="A1898" s="26" t="s">
        <v>617</v>
      </c>
      <c r="B1898" s="23" t="str">
        <f>IFERROR(VLOOKUP(A1898,hoja!$A$2:$E$970,4,FALSE),0)</f>
        <v>ANTIOQUIA</v>
      </c>
      <c r="C1898" s="23" t="str">
        <f>IFERROR(VLOOKUP(A1898,hoja!$A$2:$E$1370,5,FALSE),0)</f>
        <v>MEDELLÍN</v>
      </c>
      <c r="D1898" s="23">
        <f>IFERROR(VLOOKUP(A1898,hoja!A:D,3,FALSE),0)</f>
        <v>50443</v>
      </c>
      <c r="E1898" s="23" t="s">
        <v>665</v>
      </c>
      <c r="F1898" s="23" t="str">
        <f>IFERROR(VLOOKUP(E1898,hoja!$A$2:$E$970,4,FALSE),0)</f>
        <v>OCCIDENTE</v>
      </c>
      <c r="G1898" s="23" t="str">
        <f>IFERROR(VLOOKUP(E1898,hoja!$A$2:$E$970,5,FALSE),0)</f>
        <v>MANIZALES</v>
      </c>
      <c r="H1898" s="103" t="str">
        <f>IFERROR(VLOOKUP(E1898,hoja!A:C,3,FALSE),0)</f>
        <v>0145</v>
      </c>
      <c r="I1898" s="24" t="str">
        <f t="shared" si="342"/>
        <v>504430145</v>
      </c>
      <c r="K1898" s="23">
        <v>212</v>
      </c>
      <c r="L1898" s="23" t="str">
        <f t="shared" si="344"/>
        <v>NACIONAL</v>
      </c>
      <c r="M1898" s="23" t="s">
        <v>618</v>
      </c>
      <c r="N1898" s="23" t="str" cm="1">
        <f t="array" ref="N1898">IFERROR(IF(M1898="Principal","LES_ACTIVE",LES_INACTIVE),0)</f>
        <v>LES_ACTIVE</v>
      </c>
      <c r="O1898" s="23">
        <f t="shared" si="341"/>
        <v>25</v>
      </c>
      <c r="P1898" s="23" t="str">
        <f t="shared" si="343"/>
        <v>504430145Principal</v>
      </c>
    </row>
    <row r="1899" spans="1:16" ht="14.45" hidden="1">
      <c r="A1899" s="26" t="s">
        <v>617</v>
      </c>
      <c r="B1899" s="23" t="str">
        <f>IFERROR(VLOOKUP(A1899,hoja!$A$2:$E$970,4,FALSE),0)</f>
        <v>ANTIOQUIA</v>
      </c>
      <c r="C1899" s="23" t="str">
        <f>IFERROR(VLOOKUP(A1899,hoja!$A$2:$E$1370,5,FALSE),0)</f>
        <v>MEDELLÍN</v>
      </c>
      <c r="D1899" s="23">
        <f>IFERROR(VLOOKUP(A1899,hoja!A:D,3,FALSE),0)</f>
        <v>50443</v>
      </c>
      <c r="E1899" s="23" t="s">
        <v>714</v>
      </c>
      <c r="F1899" s="23" t="str">
        <f>IFERROR(VLOOKUP(E1899,hoja!$A$2:$E$970,4,FALSE),0)</f>
        <v>SANTANDER</v>
      </c>
      <c r="G1899" s="23" t="str">
        <f>IFERROR(VLOOKUP(E1899,hoja!$A$2:$E$970,5,FALSE),0)</f>
        <v>OCAÑA</v>
      </c>
      <c r="H1899" s="103" t="str">
        <f>IFERROR(VLOOKUP(E1899,hoja!A:C,3,FALSE),0)</f>
        <v>0434</v>
      </c>
      <c r="I1899" s="24" t="str">
        <f t="shared" si="342"/>
        <v>504430434</v>
      </c>
      <c r="K1899" s="23">
        <v>488</v>
      </c>
      <c r="L1899" s="23" t="str">
        <f t="shared" si="344"/>
        <v>NACIONAL</v>
      </c>
      <c r="M1899" s="23" t="s">
        <v>618</v>
      </c>
      <c r="N1899" s="23" t="str" cm="1">
        <f t="array" ref="N1899">IFERROR(IF(M1899="Principal","LES_ACTIVE",LES_INACTIVE),0)</f>
        <v>LES_ACTIVE</v>
      </c>
      <c r="O1899" s="23">
        <f t="shared" si="341"/>
        <v>16</v>
      </c>
      <c r="P1899" s="23" t="str">
        <f t="shared" si="343"/>
        <v>504430434Principal</v>
      </c>
    </row>
    <row r="1900" spans="1:16" ht="14.45" hidden="1">
      <c r="A1900" s="26" t="s">
        <v>617</v>
      </c>
      <c r="B1900" s="23" t="str">
        <f>IFERROR(VLOOKUP(A1900,hoja!$A$2:$E$970,4,FALSE),0)</f>
        <v>ANTIOQUIA</v>
      </c>
      <c r="C1900" s="23" t="str">
        <f>IFERROR(VLOOKUP(A1900,hoja!$A$2:$E$1370,5,FALSE),0)</f>
        <v>MEDELLÍN</v>
      </c>
      <c r="D1900" s="23">
        <f>IFERROR(VLOOKUP(A1900,hoja!A:D,3,FALSE),0)</f>
        <v>50443</v>
      </c>
      <c r="E1900" s="23" t="s">
        <v>717</v>
      </c>
      <c r="F1900" s="23" t="str">
        <f>IFERROR(VLOOKUP(E1900,hoja!$A$2:$E$970,4,FALSE),0)</f>
        <v>OCCIDENTE</v>
      </c>
      <c r="G1900" s="23" t="str">
        <f>IFERROR(VLOOKUP(E1900,hoja!$A$2:$E$970,5,FALSE),0)</f>
        <v>POPAYÁN</v>
      </c>
      <c r="H1900" s="103" t="str">
        <f>IFERROR(VLOOKUP(E1900,hoja!A:C,3,FALSE),0)</f>
        <v>0126</v>
      </c>
      <c r="I1900" s="24" t="str">
        <f t="shared" si="342"/>
        <v>504430126</v>
      </c>
      <c r="K1900" s="23">
        <v>556</v>
      </c>
      <c r="L1900" s="23" t="str">
        <f t="shared" si="344"/>
        <v>NACIONAL</v>
      </c>
      <c r="M1900" s="23" t="s">
        <v>618</v>
      </c>
      <c r="N1900" s="23" t="str" cm="1">
        <f t="array" ref="N1900">IFERROR(IF(M1900="Principal","LES_ACTIVE",LES_INACTIVE),0)</f>
        <v>LES_ACTIVE</v>
      </c>
      <c r="O1900" s="23">
        <f t="shared" si="341"/>
        <v>12</v>
      </c>
      <c r="P1900" s="23" t="str">
        <f t="shared" si="343"/>
        <v>504430126Principal</v>
      </c>
    </row>
    <row r="1901" spans="1:16" ht="14.45" hidden="1">
      <c r="A1901" s="26" t="s">
        <v>881</v>
      </c>
      <c r="B1901" s="23" t="str">
        <f>IFERROR(VLOOKUP(A1901,hoja!$A$2:$E$970,4,FALSE),0)</f>
        <v>ANTIOQUIA</v>
      </c>
      <c r="C1901" s="23" t="str">
        <f>IFERROR(VLOOKUP(A1901,hoja!$A$2:$E$1370,5,FALSE),0)</f>
        <v>MEDELLÍN</v>
      </c>
      <c r="D1901" s="23" t="str">
        <f>IFERROR(VLOOKUP(A1901,hoja!A:D,3,FALSE),0)</f>
        <v>1381</v>
      </c>
      <c r="E1901" s="23" t="s">
        <v>719</v>
      </c>
      <c r="F1901" s="23" t="str">
        <f>IFERROR(VLOOKUP(E1901,hoja!$A$2:$E$970,4,FALSE),0)</f>
        <v>CENTRO</v>
      </c>
      <c r="G1901" s="23" t="str">
        <f>IFERROR(VLOOKUP(E1901,hoja!$A$2:$E$970,5,FALSE),0)</f>
        <v>RICAURTE</v>
      </c>
      <c r="H1901" s="103" t="str">
        <f>IFERROR(VLOOKUP(E1901,hoja!A:C,3,FALSE),0)</f>
        <v>0390</v>
      </c>
      <c r="I1901" s="24" t="str">
        <f t="shared" si="342"/>
        <v>13810390</v>
      </c>
      <c r="K1901" s="23">
        <v>420</v>
      </c>
      <c r="L1901" s="23" t="str">
        <f t="shared" si="344"/>
        <v>NACIONAL</v>
      </c>
      <c r="M1901" s="23" t="s">
        <v>618</v>
      </c>
      <c r="N1901" s="23" t="str" cm="1">
        <f t="array" ref="N1901">IFERROR(IF(M1901="Principal","LES_ACTIVE",LES_INACTIVE),0)</f>
        <v>LES_ACTIVE</v>
      </c>
      <c r="O1901" s="23">
        <f t="shared" si="341"/>
        <v>16</v>
      </c>
      <c r="P1901" s="23" t="str">
        <f t="shared" si="343"/>
        <v>13810390Principal</v>
      </c>
    </row>
    <row r="1902" spans="1:16" ht="14.45" hidden="1">
      <c r="A1902" s="26" t="s">
        <v>881</v>
      </c>
      <c r="B1902" s="23" t="str">
        <f>IFERROR(VLOOKUP(A1902,hoja!$A$2:$E$970,4,FALSE),0)</f>
        <v>ANTIOQUIA</v>
      </c>
      <c r="C1902" s="23" t="str">
        <f>IFERROR(VLOOKUP(A1902,hoja!$A$2:$E$1370,5,FALSE),0)</f>
        <v>MEDELLÍN</v>
      </c>
      <c r="D1902" s="23" t="str">
        <f>IFERROR(VLOOKUP(A1902,hoja!A:D,3,FALSE),0)</f>
        <v>1381</v>
      </c>
      <c r="E1902" s="23" t="s">
        <v>720</v>
      </c>
      <c r="F1902" s="23" t="str">
        <f>IFERROR(VLOOKUP(E1902,hoja!$A$2:$E$970,4,FALSE),0)</f>
        <v>COSTA</v>
      </c>
      <c r="G1902" s="23" t="str">
        <f>IFERROR(VLOOKUP(E1902,hoja!$A$2:$E$970,5,FALSE),0)</f>
        <v>RIOHACHA</v>
      </c>
      <c r="H1902" s="103" t="str">
        <f>IFERROR(VLOOKUP(E1902,hoja!A:C,3,FALSE),0)</f>
        <v>0239</v>
      </c>
      <c r="I1902" s="24" t="str">
        <f t="shared" si="342"/>
        <v>13810239</v>
      </c>
      <c r="K1902" s="23">
        <v>866</v>
      </c>
      <c r="L1902" s="23" t="str">
        <f t="shared" si="344"/>
        <v>NACIONAL</v>
      </c>
      <c r="M1902" s="23" t="s">
        <v>618</v>
      </c>
      <c r="N1902" s="23" t="str" cm="1">
        <f t="array" ref="N1902">IFERROR(IF(M1902="Principal","LES_ACTIVE",LES_INACTIVE),0)</f>
        <v>LES_ACTIVE</v>
      </c>
      <c r="O1902" s="23">
        <f t="shared" si="341"/>
        <v>8</v>
      </c>
      <c r="P1902" s="23" t="str">
        <f t="shared" si="343"/>
        <v>13810239Principal</v>
      </c>
    </row>
    <row r="1903" spans="1:16" ht="14.45" hidden="1">
      <c r="A1903" s="28" t="s">
        <v>881</v>
      </c>
      <c r="B1903" s="23" t="str">
        <f>IFERROR(VLOOKUP(A1903,hoja!$A$2:$E$970,4,FALSE),0)</f>
        <v>ANTIOQUIA</v>
      </c>
      <c r="C1903" s="23" t="str">
        <f>IFERROR(VLOOKUP(A1903,hoja!$A$2:$E$1370,5,FALSE),0)</f>
        <v>MEDELLÍN</v>
      </c>
      <c r="D1903" s="23" t="str">
        <f>IFERROR(VLOOKUP(A1903,hoja!A:D,3,FALSE),0)</f>
        <v>1381</v>
      </c>
      <c r="E1903" s="23" t="s">
        <v>721</v>
      </c>
      <c r="F1903" s="23" t="str">
        <f>IFERROR(VLOOKUP(E1903,hoja!$A$2:$E$970,4,FALSE),0)</f>
        <v>ANTIOQUIA</v>
      </c>
      <c r="G1903" s="23" t="str">
        <f>IFERROR(VLOOKUP(E1903,hoja!$A$2:$E$970,5,FALSE),0)</f>
        <v>RIONEGRO</v>
      </c>
      <c r="H1903" s="103" t="str">
        <f>IFERROR(VLOOKUP(E1903,hoja!A:C,3,FALSE),0)</f>
        <v>0090</v>
      </c>
      <c r="I1903" s="24" t="str">
        <f t="shared" si="342"/>
        <v>13810090</v>
      </c>
      <c r="K1903" s="23">
        <v>52.6</v>
      </c>
      <c r="L1903" s="23" t="str">
        <f t="shared" ref="L1903:L1909" si="345">IF(B1903=F1903,"REGIONAL","NACIONAL")</f>
        <v>REGIONAL</v>
      </c>
      <c r="M1903" s="23" t="s">
        <v>618</v>
      </c>
      <c r="N1903" s="23" t="str" cm="1">
        <f t="array" ref="N1903">IFERROR(IF(M1903="Principal","LES_ACTIVE",LES_INACTIVE),0)</f>
        <v>LES_ACTIVE</v>
      </c>
      <c r="O1903" s="23">
        <f t="shared" si="341"/>
        <v>25</v>
      </c>
      <c r="P1903" s="23" t="str">
        <f t="shared" si="343"/>
        <v>13810090Principal</v>
      </c>
    </row>
    <row r="1904" spans="1:16" ht="14.25" hidden="1" customHeight="1">
      <c r="A1904" s="26" t="s">
        <v>617</v>
      </c>
      <c r="B1904" s="23" t="str">
        <f>IFERROR(VLOOKUP(A1904,hoja!$A$2:$E$970,4,FALSE),0)</f>
        <v>ANTIOQUIA</v>
      </c>
      <c r="C1904" s="23" t="str">
        <f>IFERROR(VLOOKUP(A1904,hoja!$A$2:$E$1370,5,FALSE),0)</f>
        <v>MEDELLÍN</v>
      </c>
      <c r="D1904" s="23">
        <f>IFERROR(VLOOKUP(A1904,hoja!A:D,3,FALSE),0)</f>
        <v>50443</v>
      </c>
      <c r="E1904" s="23" t="s">
        <v>723</v>
      </c>
      <c r="F1904" s="23" t="str">
        <f>IFERROR(VLOOKUP(E1904,hoja!$A$2:$E$970,4,FALSE),0)</f>
        <v>COSTA</v>
      </c>
      <c r="G1904" s="23" t="str">
        <f>IFERROR(VLOOKUP(E1904,hoja!$A$2:$E$970,5,FALSE),0)</f>
        <v>SANTA MARTA</v>
      </c>
      <c r="H1904" s="103" t="str">
        <f>IFERROR(VLOOKUP(E1904,hoja!A:C,3,FALSE),0)</f>
        <v>0118</v>
      </c>
      <c r="I1904" s="24" t="str">
        <f t="shared" si="342"/>
        <v>504430118</v>
      </c>
      <c r="K1904" s="23">
        <v>812</v>
      </c>
      <c r="L1904" s="23" t="str">
        <f>IF(B1904=F1904,"REGIONAL","NACIONAL")</f>
        <v>NACIONAL</v>
      </c>
      <c r="M1904" s="23" t="s">
        <v>618</v>
      </c>
      <c r="N1904" s="23" t="str" cm="1">
        <f t="array" ref="N1904">IFERROR(IF(M1904="Principal","LES_ACTIVE",LES_INACTIVE),0)</f>
        <v>LES_ACTIVE</v>
      </c>
      <c r="O1904" s="23">
        <f t="shared" si="341"/>
        <v>8</v>
      </c>
      <c r="P1904" s="23" t="str">
        <f t="shared" si="343"/>
        <v>504430118Principal</v>
      </c>
    </row>
    <row r="1905" spans="1:16" ht="14.45" hidden="1">
      <c r="A1905" s="26" t="s">
        <v>881</v>
      </c>
      <c r="B1905" s="23" t="str">
        <f>IFERROR(VLOOKUP(A1905,hoja!$A$2:$E$970,4,FALSE),0)</f>
        <v>ANTIOQUIA</v>
      </c>
      <c r="C1905" s="23" t="str">
        <f>IFERROR(VLOOKUP(A1905,hoja!$A$2:$E$1370,5,FALSE),0)</f>
        <v>MEDELLÍN</v>
      </c>
      <c r="D1905" s="23" t="str">
        <f>IFERROR(VLOOKUP(A1905,hoja!A:D,3,FALSE),0)</f>
        <v>1381</v>
      </c>
      <c r="E1905" s="23" t="s">
        <v>666</v>
      </c>
      <c r="F1905" s="23" t="str">
        <f>IFERROR(VLOOKUP(E1905,hoja!$A$2:$E$970,4,FALSE),0)</f>
        <v>COSTA</v>
      </c>
      <c r="G1905" s="23" t="str">
        <f>IFERROR(VLOOKUP(E1905,hoja!$A$2:$E$970,5,FALSE),0)</f>
        <v>SINCELEJO</v>
      </c>
      <c r="H1905" s="103" t="str">
        <f>IFERROR(VLOOKUP(E1905,hoja!A:C,3,FALSE),0)</f>
        <v>0382</v>
      </c>
      <c r="I1905" s="24" t="str">
        <f t="shared" si="342"/>
        <v>13810382</v>
      </c>
      <c r="K1905" s="23">
        <v>454</v>
      </c>
      <c r="L1905" s="23" t="str">
        <f t="shared" ref="L1905:L1908" si="346">IF(B1905=F1905,"REGIONAL","NACIONAL")</f>
        <v>NACIONAL</v>
      </c>
      <c r="M1905" s="23" t="s">
        <v>618</v>
      </c>
      <c r="N1905" s="23" t="str" cm="1">
        <f t="array" ref="N1905">IFERROR(IF(M1905="Principal","LES_ACTIVE",LES_INACTIVE),0)</f>
        <v>LES_ACTIVE</v>
      </c>
      <c r="O1905" s="23">
        <f t="shared" si="341"/>
        <v>16</v>
      </c>
      <c r="P1905" s="23" t="str">
        <f t="shared" si="343"/>
        <v>13810382Principal</v>
      </c>
    </row>
    <row r="1906" spans="1:16" ht="14.45" hidden="1">
      <c r="A1906" s="26" t="s">
        <v>617</v>
      </c>
      <c r="B1906" s="23" t="str">
        <f>IFERROR(VLOOKUP(A1906,hoja!$A$2:$E$970,4,FALSE),0)</f>
        <v>ANTIOQUIA</v>
      </c>
      <c r="C1906" s="23" t="str">
        <f>IFERROR(VLOOKUP(A1906,hoja!$A$2:$E$1370,5,FALSE),0)</f>
        <v>MEDELLÍN</v>
      </c>
      <c r="D1906" s="23">
        <f>IFERROR(VLOOKUP(A1906,hoja!A:D,3,FALSE),0)</f>
        <v>50443</v>
      </c>
      <c r="E1906" s="23" t="s">
        <v>727</v>
      </c>
      <c r="F1906" s="23" t="str">
        <f>IFERROR(VLOOKUP(E1906,hoja!$A$2:$E$970,4,FALSE),0)</f>
        <v>CENTRO</v>
      </c>
      <c r="G1906" s="23" t="str">
        <f>IFERROR(VLOOKUP(E1906,hoja!$A$2:$E$970,5,FALSE),0)</f>
        <v>TUNJA</v>
      </c>
      <c r="H1906" s="103" t="str">
        <f>IFERROR(VLOOKUP(E1906,hoja!A:C,3,FALSE),0)</f>
        <v>0443</v>
      </c>
      <c r="I1906" s="24" t="str">
        <f t="shared" si="342"/>
        <v>504430443</v>
      </c>
      <c r="K1906" s="23">
        <v>540</v>
      </c>
      <c r="L1906" s="23" t="str">
        <f t="shared" si="346"/>
        <v>NACIONAL</v>
      </c>
      <c r="M1906" s="23" t="s">
        <v>618</v>
      </c>
      <c r="N1906" s="23" t="str" cm="1">
        <f t="array" ref="N1906">IFERROR(IF(M1906="Principal","LES_ACTIVE",LES_INACTIVE),0)</f>
        <v>LES_ACTIVE</v>
      </c>
      <c r="O1906" s="23">
        <f t="shared" si="341"/>
        <v>12</v>
      </c>
      <c r="P1906" s="23" t="str">
        <f t="shared" si="343"/>
        <v>504430443Principal</v>
      </c>
    </row>
    <row r="1907" spans="1:16" ht="14.45" hidden="1">
      <c r="A1907" s="26" t="s">
        <v>617</v>
      </c>
      <c r="B1907" s="23" t="str">
        <f>IFERROR(VLOOKUP(A1907,hoja!$A$2:$E$970,4,FALSE),0)</f>
        <v>ANTIOQUIA</v>
      </c>
      <c r="C1907" s="23" t="str">
        <f>IFERROR(VLOOKUP(A1907,hoja!$A$2:$E$1370,5,FALSE),0)</f>
        <v>MEDELLÍN</v>
      </c>
      <c r="D1907" s="23">
        <f>IFERROR(VLOOKUP(A1907,hoja!A:D,3,FALSE),0)</f>
        <v>50443</v>
      </c>
      <c r="E1907" s="23" t="s">
        <v>629</v>
      </c>
      <c r="F1907" s="23" t="str">
        <f>IFERROR(VLOOKUP(E1907,hoja!$A$2:$E$970,4,FALSE),0)</f>
        <v>CENTRO</v>
      </c>
      <c r="G1907" s="23" t="str">
        <f>IFERROR(VLOOKUP(E1907,hoja!$A$2:$E$970,5,FALSE),0)</f>
        <v>ZIPAQUIRÁ</v>
      </c>
      <c r="H1907" s="103" t="str">
        <f>IFERROR(VLOOKUP(E1907,hoja!A:C,3,FALSE),0)</f>
        <v>0032</v>
      </c>
      <c r="I1907" s="24" t="str">
        <f t="shared" si="342"/>
        <v>504430032</v>
      </c>
      <c r="K1907" s="23">
        <v>432</v>
      </c>
      <c r="L1907" s="23" t="str">
        <f t="shared" si="346"/>
        <v>NACIONAL</v>
      </c>
      <c r="M1907" s="23" t="s">
        <v>618</v>
      </c>
      <c r="N1907" s="23" t="str" cm="1">
        <f t="array" ref="N1907">IFERROR(IF(M1907="Principal","LES_ACTIVE",LES_INACTIVE),0)</f>
        <v>LES_ACTIVE</v>
      </c>
      <c r="O1907" s="23">
        <f t="shared" si="341"/>
        <v>16</v>
      </c>
      <c r="P1907" s="23" t="str">
        <f t="shared" si="343"/>
        <v>504430032Principal</v>
      </c>
    </row>
    <row r="1908" spans="1:16" ht="14.45" hidden="1">
      <c r="A1908" s="26" t="s">
        <v>617</v>
      </c>
      <c r="B1908" s="23" t="str">
        <f>IFERROR(VLOOKUP(A1908,hoja!$A$2:$E$970,4,FALSE),0)</f>
        <v>ANTIOQUIA</v>
      </c>
      <c r="C1908" s="23" t="str">
        <f>IFERROR(VLOOKUP(A1908,hoja!$A$2:$E$1370,5,FALSE),0)</f>
        <v>MEDELLÍN</v>
      </c>
      <c r="D1908" s="23">
        <f>IFERROR(VLOOKUP(A1908,hoja!A:D,3,FALSE),0)</f>
        <v>50443</v>
      </c>
      <c r="E1908" s="23" t="s">
        <v>783</v>
      </c>
      <c r="F1908" s="23" t="str">
        <f>IFERROR(VLOOKUP(E1908,hoja!$A$2:$E$970,4,FALSE),0)</f>
        <v>COSTA</v>
      </c>
      <c r="G1908" s="23" t="str">
        <f>IFERROR(VLOOKUP(E1908,hoja!$A$2:$E$970,5,FALSE),0)</f>
        <v>MONTERÍA</v>
      </c>
      <c r="H1908" s="103" t="str">
        <f>IFERROR(VLOOKUP(E1908,hoja!A:C,3,FALSE),0)</f>
        <v>60007</v>
      </c>
      <c r="I1908" s="24" t="str">
        <f t="shared" si="342"/>
        <v>5044360007</v>
      </c>
      <c r="K1908" s="23">
        <v>407</v>
      </c>
      <c r="L1908" s="23" t="str">
        <f t="shared" si="346"/>
        <v>NACIONAL</v>
      </c>
      <c r="M1908" s="23" t="s">
        <v>618</v>
      </c>
      <c r="N1908" s="23" t="str" cm="1">
        <f t="array" ref="N1908">IFERROR(IF(M1908="Principal","LES_ACTIVE",LES_INACTIVE),0)</f>
        <v>LES_ACTIVE</v>
      </c>
      <c r="O1908" s="23">
        <f t="shared" si="341"/>
        <v>16</v>
      </c>
      <c r="P1908" s="23" t="str">
        <f t="shared" si="343"/>
        <v>5044360007Principal</v>
      </c>
    </row>
    <row r="1909" spans="1:16" ht="14.45" hidden="1">
      <c r="A1909" s="26" t="s">
        <v>881</v>
      </c>
      <c r="B1909" s="23" t="str">
        <f>IFERROR(VLOOKUP(A1909,hoja!$A$2:$E$970,4,FALSE),0)</f>
        <v>ANTIOQUIA</v>
      </c>
      <c r="C1909" s="23" t="str">
        <f>IFERROR(VLOOKUP(A1909,hoja!$A$2:$E$1370,5,FALSE),0)</f>
        <v>MEDELLÍN</v>
      </c>
      <c r="D1909" s="23" t="str">
        <f>IFERROR(VLOOKUP(A1909,hoja!A:D,3,FALSE),0)</f>
        <v>1381</v>
      </c>
      <c r="E1909" s="23" t="s">
        <v>882</v>
      </c>
      <c r="F1909" s="23" t="str">
        <f>IFERROR(VLOOKUP(E1909,hoja!$A$2:$E$970,4,FALSE),0)</f>
        <v>ANTIOQUIA</v>
      </c>
      <c r="G1909" s="23" t="str">
        <f>IFERROR(VLOOKUP(E1909,hoja!$A$2:$E$970,5,FALSE),0)</f>
        <v>MEDELLÍN</v>
      </c>
      <c r="H1909" s="103" t="str">
        <f>IFERROR(VLOOKUP(E1909,hoja!A:C,3,FALSE),0)</f>
        <v>60129</v>
      </c>
      <c r="I1909" s="24" t="str">
        <f t="shared" si="342"/>
        <v>138160129</v>
      </c>
      <c r="K1909" s="23">
        <v>22.7</v>
      </c>
      <c r="L1909" s="23" t="str">
        <f t="shared" si="345"/>
        <v>REGIONAL</v>
      </c>
      <c r="M1909" s="23" t="s">
        <v>618</v>
      </c>
      <c r="N1909" s="23" t="str" cm="1">
        <f t="array" ref="N1909">IFERROR(IF(M1909="Principal","LES_ACTIVE",LES_INACTIVE),0)</f>
        <v>LES_ACTIVE</v>
      </c>
      <c r="O1909" s="23">
        <f t="shared" si="341"/>
        <v>25</v>
      </c>
      <c r="P1909" s="23" t="str">
        <f t="shared" si="343"/>
        <v>138160129Principal</v>
      </c>
    </row>
    <row r="1910" spans="1:16" ht="14.45" hidden="1">
      <c r="A1910" s="26" t="s">
        <v>881</v>
      </c>
      <c r="B1910" s="23" t="str">
        <f>IFERROR(VLOOKUP(A1910,hoja!$A$2:$E$970,4,FALSE),0)</f>
        <v>ANTIOQUIA</v>
      </c>
      <c r="C1910" s="23" t="str">
        <f>IFERROR(VLOOKUP(A1910,hoja!$A$2:$E$1370,5,FALSE),0)</f>
        <v>MEDELLÍN</v>
      </c>
      <c r="D1910" s="23" t="str">
        <f>IFERROR(VLOOKUP(A1910,hoja!A:D,3,FALSE),0)</f>
        <v>1381</v>
      </c>
      <c r="E1910" s="23" t="s">
        <v>155</v>
      </c>
      <c r="F1910" s="23" t="str">
        <f>IFERROR(VLOOKUP(E1910,hoja!$A$2:$E$970,4,FALSE),0)</f>
        <v>CENTRO</v>
      </c>
      <c r="G1910" s="23" t="str">
        <f>IFERROR(VLOOKUP(E1910,hoja!$A$2:$E$970,5,FALSE),0)</f>
        <v>DUITAMA</v>
      </c>
      <c r="H1910" s="103" t="str">
        <f>IFERROR(VLOOKUP(E1910,hoja!A:C,3,FALSE),0)</f>
        <v>60020</v>
      </c>
      <c r="I1910" s="24" t="str">
        <f t="shared" si="342"/>
        <v>138160020</v>
      </c>
      <c r="J1910" s="23">
        <v>22</v>
      </c>
      <c r="K1910" s="23">
        <v>614</v>
      </c>
      <c r="L1910" s="23" t="str">
        <f>IF(B1910=F1910,"REGIONAL","NACIONAL")</f>
        <v>NACIONAL</v>
      </c>
      <c r="M1910" s="23" t="s">
        <v>618</v>
      </c>
      <c r="N1910" s="23" t="str" cm="1">
        <f t="array" ref="N1910">IFERROR(IF(M1910="Principal","LES_ACTIVE",LES_INACTIVE),0)</f>
        <v>LES_ACTIVE</v>
      </c>
      <c r="O1910" s="23">
        <f t="shared" si="341"/>
        <v>12</v>
      </c>
      <c r="P1910" s="23" t="str">
        <f t="shared" si="343"/>
        <v>138160020Principal</v>
      </c>
    </row>
    <row r="1911" spans="1:16" ht="14.45" hidden="1">
      <c r="A1911" s="26" t="s">
        <v>617</v>
      </c>
      <c r="B1911" s="23" t="str">
        <f>IFERROR(VLOOKUP(A1911,hoja!$A$2:$E$970,4,FALSE),0)</f>
        <v>ANTIOQUIA</v>
      </c>
      <c r="C1911" s="23" t="str">
        <f>IFERROR(VLOOKUP(A1911,hoja!$A$2:$E$1370,5,FALSE),0)</f>
        <v>MEDELLÍN</v>
      </c>
      <c r="D1911" s="23">
        <f>IFERROR(VLOOKUP(A1911,hoja!A:D,3,FALSE),0)</f>
        <v>50443</v>
      </c>
      <c r="E1911" s="23" t="s">
        <v>183</v>
      </c>
      <c r="F1911" s="23" t="str">
        <f>IFERROR(VLOOKUP(E1911,hoja!$A$2:$E$970,4,FALSE),0)</f>
        <v>CENTRO</v>
      </c>
      <c r="G1911" s="23" t="str">
        <f>IFERROR(VLOOKUP(E1911,hoja!$A$2:$E$970,5,FALSE),0)</f>
        <v>FLORENCIA</v>
      </c>
      <c r="H1911" s="103" t="str">
        <f>IFERROR(VLOOKUP(E1911,hoja!A:C,3,FALSE),0)</f>
        <v>60164</v>
      </c>
      <c r="I1911" s="24" t="str">
        <f t="shared" si="342"/>
        <v>5044360164</v>
      </c>
      <c r="K1911" s="23">
        <v>806</v>
      </c>
      <c r="L1911" s="23" t="str">
        <f t="shared" ref="L1911:L1928" si="347">IF(B1911=F1911,"REGIONAL","NACIONAL")</f>
        <v>NACIONAL</v>
      </c>
      <c r="M1911" s="23" t="s">
        <v>618</v>
      </c>
      <c r="N1911" s="23" t="str" cm="1">
        <f t="array" ref="N1911">IFERROR(IF(M1911="Principal","LES_ACTIVE",LES_INACTIVE),0)</f>
        <v>LES_ACTIVE</v>
      </c>
      <c r="O1911" s="23">
        <f t="shared" si="341"/>
        <v>8</v>
      </c>
      <c r="P1911" s="23" t="str">
        <f t="shared" si="343"/>
        <v>5044360164Principal</v>
      </c>
    </row>
    <row r="1912" spans="1:16" ht="14.45" hidden="1">
      <c r="A1912" s="26" t="s">
        <v>617</v>
      </c>
      <c r="B1912" s="23" t="str">
        <f>IFERROR(VLOOKUP(A1912,hoja!$A$2:$E$970,4,FALSE),0)</f>
        <v>ANTIOQUIA</v>
      </c>
      <c r="C1912" s="23" t="str">
        <f>IFERROR(VLOOKUP(A1912,hoja!$A$2:$E$1370,5,FALSE),0)</f>
        <v>MEDELLÍN</v>
      </c>
      <c r="D1912" s="23">
        <f>IFERROR(VLOOKUP(A1912,hoja!A:D,3,FALSE),0)</f>
        <v>50443</v>
      </c>
      <c r="E1912" s="23" t="s">
        <v>831</v>
      </c>
      <c r="F1912" s="23" t="str">
        <f>IFERROR(VLOOKUP(E1912,hoja!$A$2:$E$970,4,FALSE),0)</f>
        <v>CENTRO</v>
      </c>
      <c r="G1912" s="23" t="str">
        <f>IFERROR(VLOOKUP(E1912,hoja!$A$2:$E$970,5,FALSE),0)</f>
        <v>FONTIBON</v>
      </c>
      <c r="H1912" s="103" t="str">
        <f>IFERROR(VLOOKUP(E1912,hoja!A:C,3,FALSE),0)</f>
        <v>60008</v>
      </c>
      <c r="I1912" s="24" t="str">
        <f t="shared" si="342"/>
        <v>5044360008</v>
      </c>
      <c r="K1912" s="23">
        <v>409</v>
      </c>
      <c r="L1912" s="23" t="str">
        <f t="shared" si="347"/>
        <v>NACIONAL</v>
      </c>
      <c r="M1912" s="23" t="s">
        <v>618</v>
      </c>
      <c r="N1912" s="23" t="str" cm="1">
        <f t="array" ref="N1912">IFERROR(IF(M1912="Principal","LES_ACTIVE",LES_INACTIVE),0)</f>
        <v>LES_ACTIVE</v>
      </c>
      <c r="O1912" s="23">
        <f t="shared" si="341"/>
        <v>16</v>
      </c>
      <c r="P1912" s="23" t="str">
        <f t="shared" si="343"/>
        <v>5044360008Principal</v>
      </c>
    </row>
    <row r="1913" spans="1:16" ht="14.45" hidden="1">
      <c r="A1913" s="26" t="s">
        <v>881</v>
      </c>
      <c r="B1913" s="23" t="str">
        <f>IFERROR(VLOOKUP(A1913,hoja!$A$2:$E$970,4,FALSE),0)</f>
        <v>ANTIOQUIA</v>
      </c>
      <c r="C1913" s="23" t="str">
        <f>IFERROR(VLOOKUP(A1913,hoja!$A$2:$E$1370,5,FALSE),0)</f>
        <v>MEDELLÍN</v>
      </c>
      <c r="D1913" s="23" t="str">
        <f>IFERROR(VLOOKUP(A1913,hoja!A:D,3,FALSE),0)</f>
        <v>1381</v>
      </c>
      <c r="E1913" s="23" t="s">
        <v>194</v>
      </c>
      <c r="F1913" s="23" t="str">
        <f>IFERROR(VLOOKUP(E1913,hoja!$A$2:$E$970,4,FALSE),0)</f>
        <v>CENTRO</v>
      </c>
      <c r="G1913" s="23" t="str">
        <f>IFERROR(VLOOKUP(E1913,hoja!$A$2:$E$970,5,FALSE),0)</f>
        <v>BOGOTÁ</v>
      </c>
      <c r="H1913" s="103" t="str">
        <f>IFERROR(VLOOKUP(E1913,hoja!A:C,3,FALSE),0)</f>
        <v>2067</v>
      </c>
      <c r="I1913" s="24" t="str">
        <f t="shared" si="342"/>
        <v>13812067</v>
      </c>
      <c r="K1913" s="23">
        <v>394</v>
      </c>
      <c r="L1913" s="23" t="str">
        <f t="shared" si="347"/>
        <v>NACIONAL</v>
      </c>
      <c r="M1913" s="23" t="s">
        <v>618</v>
      </c>
      <c r="N1913" s="23" t="str" cm="1">
        <f t="array" ref="N1913">IFERROR(IF(M1913="Principal","LES_ACTIVE",LES_INACTIVE),0)</f>
        <v>LES_ACTIVE</v>
      </c>
      <c r="O1913" s="23">
        <f t="shared" si="341"/>
        <v>16</v>
      </c>
      <c r="P1913" s="23" t="str">
        <f t="shared" si="343"/>
        <v>13812067Principal</v>
      </c>
    </row>
    <row r="1914" spans="1:16" ht="14.45" hidden="1">
      <c r="A1914" s="26" t="s">
        <v>881</v>
      </c>
      <c r="B1914" s="23" t="str">
        <f>IFERROR(VLOOKUP(A1914,hoja!$A$2:$E$970,4,FALSE),0)</f>
        <v>ANTIOQUIA</v>
      </c>
      <c r="C1914" s="23" t="str">
        <f>IFERROR(VLOOKUP(A1914,hoja!$A$2:$E$1370,5,FALSE),0)</f>
        <v>MEDELLÍN</v>
      </c>
      <c r="D1914" s="23" t="str">
        <f>IFERROR(VLOOKUP(A1914,hoja!A:D,3,FALSE),0)</f>
        <v>1381</v>
      </c>
      <c r="E1914" s="23" t="s">
        <v>678</v>
      </c>
      <c r="F1914" s="23" t="str">
        <f>IFERROR(VLOOKUP(E1914,hoja!$A$2:$E$970,4,FALSE),0)</f>
        <v>CENTRO</v>
      </c>
      <c r="G1914" s="23" t="str">
        <f>IFERROR(VLOOKUP(E1914,hoja!$A$2:$E$970,5,FALSE),0)</f>
        <v>FUSA</v>
      </c>
      <c r="H1914" s="103" t="str">
        <f>IFERROR(VLOOKUP(E1914,hoja!A:C,3,FALSE),0)</f>
        <v>60145</v>
      </c>
      <c r="I1914" s="24" t="str">
        <f t="shared" si="342"/>
        <v>138160145</v>
      </c>
      <c r="K1914" s="23">
        <v>449</v>
      </c>
      <c r="L1914" s="23" t="str">
        <f t="shared" si="347"/>
        <v>NACIONAL</v>
      </c>
      <c r="M1914" s="23" t="s">
        <v>618</v>
      </c>
      <c r="N1914" s="23" t="str" cm="1">
        <f t="array" ref="N1914">IFERROR(IF(M1914="Principal","LES_ACTIVE",LES_INACTIVE),0)</f>
        <v>LES_ACTIVE</v>
      </c>
      <c r="O1914" s="23">
        <f t="shared" si="341"/>
        <v>16</v>
      </c>
      <c r="P1914" s="23" t="str">
        <f t="shared" si="343"/>
        <v>138160145Principal</v>
      </c>
    </row>
    <row r="1915" spans="1:16" ht="14.45" hidden="1">
      <c r="A1915" s="26" t="s">
        <v>617</v>
      </c>
      <c r="B1915" s="23" t="str">
        <f>IFERROR(VLOOKUP(A1915,hoja!$A$2:$E$970,4,FALSE),0)</f>
        <v>ANTIOQUIA</v>
      </c>
      <c r="C1915" s="23" t="str">
        <f>IFERROR(VLOOKUP(A1915,hoja!$A$2:$E$1370,5,FALSE),0)</f>
        <v>MEDELLÍN</v>
      </c>
      <c r="D1915" s="23">
        <f>IFERROR(VLOOKUP(A1915,hoja!A:D,3,FALSE),0)</f>
        <v>50443</v>
      </c>
      <c r="E1915" s="23" t="s">
        <v>784</v>
      </c>
      <c r="F1915" s="23" t="str">
        <f>IFERROR(VLOOKUP(E1915,hoja!$A$2:$E$970,4,FALSE),0)</f>
        <v>CENTRO</v>
      </c>
      <c r="G1915" s="23" t="str">
        <f>IFERROR(VLOOKUP(E1915,hoja!$A$2:$E$970,5,FALSE),0)</f>
        <v>GACHANCIPA</v>
      </c>
      <c r="H1915" s="103" t="str">
        <f>IFERROR(VLOOKUP(E1915,hoja!A:C,3,FALSE),0)</f>
        <v>60010</v>
      </c>
      <c r="I1915" s="24" t="str">
        <f t="shared" si="342"/>
        <v>5044360010</v>
      </c>
      <c r="K1915" s="23">
        <v>441</v>
      </c>
      <c r="L1915" s="23" t="str">
        <f t="shared" si="347"/>
        <v>NACIONAL</v>
      </c>
      <c r="M1915" s="23" t="s">
        <v>618</v>
      </c>
      <c r="N1915" s="23" t="str" cm="1">
        <f t="array" ref="N1915">IFERROR(IF(M1915="Principal","LES_ACTIVE",LES_INACTIVE),0)</f>
        <v>LES_ACTIVE</v>
      </c>
      <c r="O1915" s="23">
        <f t="shared" si="341"/>
        <v>16</v>
      </c>
      <c r="P1915" s="23" t="str">
        <f t="shared" si="343"/>
        <v>5044360010Principal</v>
      </c>
    </row>
    <row r="1916" spans="1:16" ht="14.45" hidden="1">
      <c r="A1916" s="26" t="s">
        <v>881</v>
      </c>
      <c r="B1916" s="23" t="str">
        <f>IFERROR(VLOOKUP(A1916,hoja!$A$2:$E$970,4,FALSE),0)</f>
        <v>ANTIOQUIA</v>
      </c>
      <c r="C1916" s="23" t="str">
        <f>IFERROR(VLOOKUP(A1916,hoja!$A$2:$E$1370,5,FALSE),0)</f>
        <v>MEDELLÍN</v>
      </c>
      <c r="D1916" s="23" t="str">
        <f>IFERROR(VLOOKUP(A1916,hoja!A:D,3,FALSE),0)</f>
        <v>1381</v>
      </c>
      <c r="E1916" s="23" t="s">
        <v>633</v>
      </c>
      <c r="F1916" s="23" t="str">
        <f>IFERROR(VLOOKUP(E1916,hoja!$A$2:$E$970,4,FALSE),0)</f>
        <v>CENTRO</v>
      </c>
      <c r="G1916" s="23" t="str">
        <f>IFERROR(VLOOKUP(E1916,hoja!$A$2:$E$970,5,FALSE),0)</f>
        <v>BOGOTÁ</v>
      </c>
      <c r="H1916" s="103" t="str">
        <f>IFERROR(VLOOKUP(E1916,hoja!A:C,3,FALSE),0)</f>
        <v>0002</v>
      </c>
      <c r="I1916" s="24" t="str">
        <f t="shared" si="342"/>
        <v>13810002</v>
      </c>
      <c r="K1916" s="23">
        <v>435</v>
      </c>
      <c r="L1916" s="23" t="str">
        <f t="shared" si="347"/>
        <v>NACIONAL</v>
      </c>
      <c r="M1916" s="23" t="s">
        <v>623</v>
      </c>
      <c r="N1916" s="23" t="s">
        <v>624</v>
      </c>
      <c r="O1916" s="23">
        <f t="shared" si="341"/>
        <v>16</v>
      </c>
      <c r="P1916" s="23" t="str">
        <f t="shared" si="343"/>
        <v>13810002Facatativa</v>
      </c>
    </row>
    <row r="1917" spans="1:16" ht="14.45" hidden="1">
      <c r="A1917" s="26" t="s">
        <v>881</v>
      </c>
      <c r="B1917" s="23" t="str">
        <f>IFERROR(VLOOKUP(A1917,hoja!$A$2:$E$970,4,FALSE),0)</f>
        <v>ANTIOQUIA</v>
      </c>
      <c r="C1917" s="23" t="str">
        <f>IFERROR(VLOOKUP(A1917,hoja!$A$2:$E$1370,5,FALSE),0)</f>
        <v>MEDELLÍN</v>
      </c>
      <c r="D1917" s="23" t="str">
        <f>IFERROR(VLOOKUP(A1917,hoja!A:D,3,FALSE),0)</f>
        <v>1381</v>
      </c>
      <c r="E1917" s="23" t="s">
        <v>634</v>
      </c>
      <c r="F1917" s="23" t="str">
        <f>IFERROR(VLOOKUP(E1917,hoja!$A$2:$E$970,4,FALSE),0)</f>
        <v>CENTRO</v>
      </c>
      <c r="G1917" s="23" t="str">
        <f>IFERROR(VLOOKUP(E1917,hoja!$A$2:$E$970,5,FALSE),0)</f>
        <v>BOGOTÁ</v>
      </c>
      <c r="H1917" s="103" t="str">
        <f>IFERROR(VLOOKUP(E1917,hoja!A:C,3,FALSE),0)</f>
        <v>0011</v>
      </c>
      <c r="I1917" s="24" t="str">
        <f t="shared" si="342"/>
        <v>13810011</v>
      </c>
      <c r="J1917" s="23">
        <v>22.016111110977363</v>
      </c>
      <c r="K1917" s="23">
        <v>432</v>
      </c>
      <c r="L1917" s="23" t="str">
        <f t="shared" si="347"/>
        <v>NACIONAL</v>
      </c>
      <c r="M1917" s="23" t="s">
        <v>623</v>
      </c>
      <c r="N1917" s="23" t="s">
        <v>624</v>
      </c>
      <c r="O1917" s="23">
        <f t="shared" si="341"/>
        <v>16</v>
      </c>
      <c r="P1917" s="23" t="str">
        <f t="shared" si="343"/>
        <v>13810011Facatativa</v>
      </c>
    </row>
    <row r="1918" spans="1:16" ht="14.45" hidden="1">
      <c r="A1918" s="26" t="s">
        <v>881</v>
      </c>
      <c r="B1918" s="23" t="str">
        <f>IFERROR(VLOOKUP(A1918,hoja!$A$2:$E$970,4,FALSE),0)</f>
        <v>ANTIOQUIA</v>
      </c>
      <c r="C1918" s="23" t="str">
        <f>IFERROR(VLOOKUP(A1918,hoja!$A$2:$E$1370,5,FALSE),0)</f>
        <v>MEDELLÍN</v>
      </c>
      <c r="D1918" s="23" t="str">
        <f>IFERROR(VLOOKUP(A1918,hoja!A:D,3,FALSE),0)</f>
        <v>1381</v>
      </c>
      <c r="E1918" s="23" t="s">
        <v>686</v>
      </c>
      <c r="F1918" s="23" t="str">
        <f>IFERROR(VLOOKUP(E1918,hoja!$A$2:$E$970,4,FALSE),0)</f>
        <v>SANTANDER</v>
      </c>
      <c r="G1918" s="23" t="str">
        <f>IFERROR(VLOOKUP(E1918,hoja!$A$2:$E$970,5,FALSE),0)</f>
        <v>BARRANCABERMEJA</v>
      </c>
      <c r="H1918" s="103" t="str">
        <f>IFERROR(VLOOKUP(E1918,hoja!A:C,3,FALSE),0)</f>
        <v>0424</v>
      </c>
      <c r="I1918" s="24" t="str">
        <f t="shared" si="342"/>
        <v>13810424</v>
      </c>
      <c r="K1918" s="23">
        <v>332</v>
      </c>
      <c r="L1918" s="23" t="str">
        <f t="shared" si="347"/>
        <v>NACIONAL</v>
      </c>
      <c r="M1918" s="23" t="s">
        <v>618</v>
      </c>
      <c r="N1918" s="23" t="str" cm="1">
        <f t="array" ref="N1918">IFERROR(IF(M1918="Principal","LES_ACTIVE",LES_INACTIVE),0)</f>
        <v>LES_ACTIVE</v>
      </c>
      <c r="O1918" s="23">
        <f t="shared" si="341"/>
        <v>16</v>
      </c>
      <c r="P1918" s="23" t="str">
        <f t="shared" si="343"/>
        <v>13810424Principal</v>
      </c>
    </row>
    <row r="1919" spans="1:16" ht="14.45" hidden="1">
      <c r="A1919" s="26" t="s">
        <v>881</v>
      </c>
      <c r="B1919" s="23" t="str">
        <f>IFERROR(VLOOKUP(A1919,hoja!$A$2:$E$970,4,FALSE),0)</f>
        <v>ANTIOQUIA</v>
      </c>
      <c r="C1919" s="23" t="str">
        <f>IFERROR(VLOOKUP(A1919,hoja!$A$2:$E$1370,5,FALSE),0)</f>
        <v>MEDELLÍN</v>
      </c>
      <c r="D1919" s="23" t="str">
        <f>IFERROR(VLOOKUP(A1919,hoja!A:D,3,FALSE),0)</f>
        <v>1381</v>
      </c>
      <c r="E1919" s="23" t="s">
        <v>635</v>
      </c>
      <c r="F1919" s="23" t="str">
        <f>IFERROR(VLOOKUP(E1919,hoja!$A$2:$E$970,4,FALSE),0)</f>
        <v>CENTRO</v>
      </c>
      <c r="G1919" s="23" t="str">
        <f>IFERROR(VLOOKUP(E1919,hoja!$A$2:$E$970,5,FALSE),0)</f>
        <v>BOGOTÁ</v>
      </c>
      <c r="H1919" s="103" t="str">
        <f>IFERROR(VLOOKUP(E1919,hoja!A:C,3,FALSE),0)</f>
        <v>0021</v>
      </c>
      <c r="I1919" s="24" t="str">
        <f t="shared" si="342"/>
        <v>13810021</v>
      </c>
      <c r="J1919" s="23">
        <v>43.063611111079808</v>
      </c>
      <c r="K1919" s="23">
        <v>434</v>
      </c>
      <c r="L1919" s="23" t="str">
        <f t="shared" si="347"/>
        <v>NACIONAL</v>
      </c>
      <c r="M1919" s="23" t="s">
        <v>623</v>
      </c>
      <c r="N1919" s="23" t="s">
        <v>624</v>
      </c>
      <c r="O1919" s="23">
        <f t="shared" si="341"/>
        <v>16</v>
      </c>
      <c r="P1919" s="23" t="str">
        <f t="shared" si="343"/>
        <v>13810021Facatativa</v>
      </c>
    </row>
    <row r="1920" spans="1:16" ht="14.45" hidden="1">
      <c r="A1920" s="26" t="s">
        <v>617</v>
      </c>
      <c r="B1920" s="23" t="str">
        <f>IFERROR(VLOOKUP(A1920,hoja!$A$2:$E$970,4,FALSE),0)</f>
        <v>ANTIOQUIA</v>
      </c>
      <c r="C1920" s="23" t="str">
        <f>IFERROR(VLOOKUP(A1920,hoja!$A$2:$E$1370,5,FALSE),0)</f>
        <v>MEDELLÍN</v>
      </c>
      <c r="D1920" s="23">
        <f>IFERROR(VLOOKUP(A1920,hoja!A:D,3,FALSE),0)</f>
        <v>50443</v>
      </c>
      <c r="E1920" s="23" t="s">
        <v>731</v>
      </c>
      <c r="F1920" s="23" t="str">
        <f>IFERROR(VLOOKUP(E1920,hoja!$A$2:$E$970,4,FALSE),0)</f>
        <v>SANTANDER</v>
      </c>
      <c r="G1920" s="23" t="str">
        <f>IFERROR(VLOOKUP(E1920,hoja!$A$2:$E$970,5,FALSE),0)</f>
        <v>CÚCUTA</v>
      </c>
      <c r="H1920" s="103" t="str">
        <f>IFERROR(VLOOKUP(E1920,hoja!A:C,3,FALSE),0)</f>
        <v>0438</v>
      </c>
      <c r="I1920" s="24" t="str">
        <f t="shared" si="342"/>
        <v>504430438</v>
      </c>
      <c r="K1920" s="23">
        <v>583</v>
      </c>
      <c r="L1920" s="23" t="str">
        <f t="shared" si="347"/>
        <v>NACIONAL</v>
      </c>
      <c r="M1920" s="23" t="s">
        <v>618</v>
      </c>
      <c r="N1920" s="23" t="str" cm="1">
        <f t="array" ref="N1920">IFERROR(IF(M1920="Principal","LES_ACTIVE",LES_INACTIVE),0)</f>
        <v>LES_ACTIVE</v>
      </c>
      <c r="O1920" s="23">
        <f t="shared" si="341"/>
        <v>12</v>
      </c>
      <c r="P1920" s="23" t="str">
        <f t="shared" si="343"/>
        <v>504430438Principal</v>
      </c>
    </row>
    <row r="1921" spans="1:16" ht="14.45" hidden="1">
      <c r="A1921" s="26" t="s">
        <v>881</v>
      </c>
      <c r="B1921" s="23" t="str">
        <f>IFERROR(VLOOKUP(A1921,hoja!$A$2:$E$970,4,FALSE),0)</f>
        <v>ANTIOQUIA</v>
      </c>
      <c r="C1921" s="23" t="str">
        <f>IFERROR(VLOOKUP(A1921,hoja!$A$2:$E$1370,5,FALSE),0)</f>
        <v>MEDELLÍN</v>
      </c>
      <c r="D1921" s="23" t="str">
        <f>IFERROR(VLOOKUP(A1921,hoja!A:D,3,FALSE),0)</f>
        <v>1381</v>
      </c>
      <c r="E1921" s="23" t="s">
        <v>636</v>
      </c>
      <c r="F1921" s="23" t="str">
        <f>IFERROR(VLOOKUP(E1921,hoja!$A$2:$E$970,4,FALSE),0)</f>
        <v>CENTRO</v>
      </c>
      <c r="G1921" s="23" t="str">
        <f>IFERROR(VLOOKUP(E1921,hoja!$A$2:$E$970,5,FALSE),0)</f>
        <v>DUITAMA</v>
      </c>
      <c r="H1921" s="103" t="str">
        <f>IFERROR(VLOOKUP(E1921,hoja!A:C,3,FALSE),0)</f>
        <v>0441</v>
      </c>
      <c r="I1921" s="24" t="str">
        <f t="shared" si="342"/>
        <v>13810441</v>
      </c>
      <c r="J1921" s="23">
        <v>22</v>
      </c>
      <c r="K1921" s="23">
        <v>614</v>
      </c>
      <c r="L1921" s="23" t="str">
        <f t="shared" si="347"/>
        <v>NACIONAL</v>
      </c>
      <c r="M1921" s="23" t="s">
        <v>618</v>
      </c>
      <c r="N1921" s="23" t="str" cm="1">
        <f t="array" ref="N1921">IFERROR(IF(M1921="Principal","LES_ACTIVE",LES_INACTIVE),0)</f>
        <v>LES_ACTIVE</v>
      </c>
      <c r="O1921" s="23">
        <f t="shared" si="341"/>
        <v>12</v>
      </c>
      <c r="P1921" s="23" t="str">
        <f t="shared" si="343"/>
        <v>13810441Principal</v>
      </c>
    </row>
    <row r="1922" spans="1:16" ht="14.45" hidden="1">
      <c r="A1922" s="26" t="s">
        <v>617</v>
      </c>
      <c r="B1922" s="23" t="str">
        <f>IFERROR(VLOOKUP(A1922,hoja!$A$2:$E$970,4,FALSE),0)</f>
        <v>ANTIOQUIA</v>
      </c>
      <c r="C1922" s="23" t="str">
        <f>IFERROR(VLOOKUP(A1922,hoja!$A$2:$E$1370,5,FALSE),0)</f>
        <v>MEDELLÍN</v>
      </c>
      <c r="D1922" s="23">
        <f>IFERROR(VLOOKUP(A1922,hoja!A:D,3,FALSE),0)</f>
        <v>50443</v>
      </c>
      <c r="E1922" s="23" t="s">
        <v>732</v>
      </c>
      <c r="F1922" s="23" t="str">
        <f>IFERROR(VLOOKUP(E1922,hoja!$A$2:$E$970,4,FALSE),0)</f>
        <v>CENTRO</v>
      </c>
      <c r="G1922" s="23" t="str">
        <f>IFERROR(VLOOKUP(E1922,hoja!$A$2:$E$970,5,FALSE),0)</f>
        <v>IBAGUÉ</v>
      </c>
      <c r="H1922" s="103" t="str">
        <f>IFERROR(VLOOKUP(E1922,hoja!A:C,3,FALSE),0)</f>
        <v>0389</v>
      </c>
      <c r="I1922" s="24" t="str">
        <f t="shared" si="342"/>
        <v>504430389</v>
      </c>
      <c r="K1922" s="23">
        <v>402</v>
      </c>
      <c r="L1922" s="23" t="str">
        <f t="shared" si="347"/>
        <v>NACIONAL</v>
      </c>
      <c r="M1922" s="23" t="s">
        <v>618</v>
      </c>
      <c r="N1922" s="23" t="str" cm="1">
        <f t="array" ref="N1922">IFERROR(IF(M1922="Principal","LES_ACTIVE",LES_INACTIVE),0)</f>
        <v>LES_ACTIVE</v>
      </c>
      <c r="O1922" s="23">
        <f t="shared" si="341"/>
        <v>16</v>
      </c>
      <c r="P1922" s="23" t="str">
        <f t="shared" si="343"/>
        <v>504430389Principal</v>
      </c>
    </row>
    <row r="1923" spans="1:16" ht="14.45" hidden="1">
      <c r="A1923" s="26" t="s">
        <v>881</v>
      </c>
      <c r="B1923" s="23" t="str">
        <f>IFERROR(VLOOKUP(A1923,hoja!$A$2:$E$970,4,FALSE),0)</f>
        <v>ANTIOQUIA</v>
      </c>
      <c r="C1923" s="23" t="str">
        <f>IFERROR(VLOOKUP(A1923,hoja!$A$2:$E$1370,5,FALSE),0)</f>
        <v>MEDELLÍN</v>
      </c>
      <c r="D1923" s="23" t="str">
        <f>IFERROR(VLOOKUP(A1923,hoja!A:D,3,FALSE),0)</f>
        <v>1381</v>
      </c>
      <c r="E1923" s="23" t="s">
        <v>667</v>
      </c>
      <c r="F1923" s="23" t="str">
        <f>IFERROR(VLOOKUP(E1923,hoja!$A$2:$E$970,4,FALSE),0)</f>
        <v>COSTA</v>
      </c>
      <c r="G1923" s="23" t="str">
        <f>IFERROR(VLOOKUP(E1923,hoja!$A$2:$E$970,5,FALSE),0)</f>
        <v>MONTERÍA</v>
      </c>
      <c r="H1923" s="103" t="str">
        <f>IFERROR(VLOOKUP(E1923,hoja!A:C,3,FALSE),0)</f>
        <v>0381</v>
      </c>
      <c r="I1923" s="24" t="str">
        <f t="shared" si="342"/>
        <v>13810381</v>
      </c>
      <c r="K1923" s="23">
        <v>387</v>
      </c>
      <c r="L1923" s="23" t="str">
        <f t="shared" si="347"/>
        <v>NACIONAL</v>
      </c>
      <c r="M1923" s="23" t="s">
        <v>618</v>
      </c>
      <c r="N1923" s="23" t="str" cm="1">
        <f t="array" ref="N1923">IFERROR(IF(M1923="Principal","LES_ACTIVE",LES_INACTIVE),0)</f>
        <v>LES_ACTIVE</v>
      </c>
      <c r="O1923" s="23">
        <f t="shared" si="341"/>
        <v>16</v>
      </c>
      <c r="P1923" s="23" t="str">
        <f t="shared" si="343"/>
        <v>13810381Principal</v>
      </c>
    </row>
    <row r="1924" spans="1:16" ht="14.45" hidden="1">
      <c r="A1924" s="26" t="s">
        <v>881</v>
      </c>
      <c r="B1924" s="23" t="str">
        <f>IFERROR(VLOOKUP(A1924,hoja!$A$2:$E$970,4,FALSE),0)</f>
        <v>ANTIOQUIA</v>
      </c>
      <c r="C1924" s="23" t="str">
        <f>IFERROR(VLOOKUP(A1924,hoja!$A$2:$E$1370,5,FALSE),0)</f>
        <v>MEDELLÍN</v>
      </c>
      <c r="D1924" s="23" t="str">
        <f>IFERROR(VLOOKUP(A1924,hoja!A:D,3,FALSE),0)</f>
        <v>1381</v>
      </c>
      <c r="E1924" s="23" t="s">
        <v>679</v>
      </c>
      <c r="F1924" s="23" t="str">
        <f>IFERROR(VLOOKUP(E1924,hoja!$A$2:$E$970,4,FALSE),0)</f>
        <v>CENTRO</v>
      </c>
      <c r="G1924" s="23" t="str">
        <f>IFERROR(VLOOKUP(E1924,hoja!$A$2:$E$970,5,FALSE),0)</f>
        <v>NEIVA</v>
      </c>
      <c r="H1924" s="103" t="str">
        <f>IFERROR(VLOOKUP(E1924,hoja!A:C,3,FALSE),0)</f>
        <v>0385</v>
      </c>
      <c r="I1924" s="24" t="str">
        <f t="shared" si="342"/>
        <v>13810385</v>
      </c>
      <c r="K1924" s="23">
        <v>571</v>
      </c>
      <c r="L1924" s="23" t="str">
        <f t="shared" si="347"/>
        <v>NACIONAL</v>
      </c>
      <c r="M1924" s="23" t="s">
        <v>618</v>
      </c>
      <c r="N1924" s="23" t="str" cm="1">
        <f t="array" ref="N1924">IFERROR(IF(M1924="Principal","LES_ACTIVE",LES_INACTIVE),0)</f>
        <v>LES_ACTIVE</v>
      </c>
      <c r="O1924" s="23">
        <f t="shared" si="341"/>
        <v>12</v>
      </c>
      <c r="P1924" s="23" t="str">
        <f t="shared" si="343"/>
        <v>13810385Principal</v>
      </c>
    </row>
    <row r="1925" spans="1:16" ht="14.45" hidden="1">
      <c r="A1925" s="26" t="s">
        <v>881</v>
      </c>
      <c r="B1925" s="23" t="str">
        <f>IFERROR(VLOOKUP(A1925,hoja!$A$2:$E$970,4,FALSE),0)</f>
        <v>ANTIOQUIA</v>
      </c>
      <c r="C1925" s="23" t="str">
        <f>IFERROR(VLOOKUP(A1925,hoja!$A$2:$E$1370,5,FALSE),0)</f>
        <v>MEDELLÍN</v>
      </c>
      <c r="D1925" s="23" t="str">
        <f>IFERROR(VLOOKUP(A1925,hoja!A:D,3,FALSE),0)</f>
        <v>1381</v>
      </c>
      <c r="E1925" s="23" t="s">
        <v>733</v>
      </c>
      <c r="F1925" s="23" t="str">
        <f>IFERROR(VLOOKUP(E1925,hoja!$A$2:$E$970,4,FALSE),0)</f>
        <v>OCCIDENTE</v>
      </c>
      <c r="G1925" s="23" t="str">
        <f>IFERROR(VLOOKUP(E1925,hoja!$A$2:$E$970,5,FALSE),0)</f>
        <v>PASTO</v>
      </c>
      <c r="H1925" s="103" t="str">
        <f>IFERROR(VLOOKUP(E1925,hoja!A:C,3,FALSE),0)</f>
        <v>0395</v>
      </c>
      <c r="I1925" s="24" t="str">
        <f t="shared" si="342"/>
        <v>13810395</v>
      </c>
      <c r="K1925" s="23">
        <v>810</v>
      </c>
      <c r="L1925" s="23" t="str">
        <f t="shared" si="347"/>
        <v>NACIONAL</v>
      </c>
      <c r="M1925" s="23" t="s">
        <v>618</v>
      </c>
      <c r="N1925" s="23" t="str" cm="1">
        <f t="array" ref="N1925">IFERROR(IF(M1925="Principal","LES_ACTIVE",LES_INACTIVE),0)</f>
        <v>LES_ACTIVE</v>
      </c>
      <c r="O1925" s="23">
        <f t="shared" si="341"/>
        <v>8</v>
      </c>
      <c r="P1925" s="23" t="str">
        <f t="shared" si="343"/>
        <v>13810395Principal</v>
      </c>
    </row>
    <row r="1926" spans="1:16" ht="14.45" hidden="1">
      <c r="A1926" s="26" t="s">
        <v>881</v>
      </c>
      <c r="B1926" s="23" t="str">
        <f>IFERROR(VLOOKUP(A1926,hoja!$A$2:$E$970,4,FALSE),0)</f>
        <v>ANTIOQUIA</v>
      </c>
      <c r="C1926" s="23" t="str">
        <f>IFERROR(VLOOKUP(A1926,hoja!$A$2:$E$1370,5,FALSE),0)</f>
        <v>MEDELLÍN</v>
      </c>
      <c r="D1926" s="23" t="str">
        <f>IFERROR(VLOOKUP(A1926,hoja!A:D,3,FALSE),0)</f>
        <v>1381</v>
      </c>
      <c r="E1926" s="23" t="s">
        <v>637</v>
      </c>
      <c r="F1926" s="23" t="str">
        <f>IFERROR(VLOOKUP(E1926,hoja!$A$2:$E$970,4,FALSE),0)</f>
        <v>SANTANDER</v>
      </c>
      <c r="G1926" s="23" t="str">
        <f>IFERROR(VLOOKUP(E1926,hoja!$A$2:$E$970,5,FALSE),0)</f>
        <v>PIEDECUESTA</v>
      </c>
      <c r="H1926" s="103" t="str">
        <f>IFERROR(VLOOKUP(E1926,hoja!A:C,3,FALSE),0)</f>
        <v>0422</v>
      </c>
      <c r="I1926" s="24" t="str">
        <f t="shared" si="342"/>
        <v>13810422</v>
      </c>
      <c r="J1926" s="23">
        <v>55.208333333430346</v>
      </c>
      <c r="K1926" s="23">
        <v>383</v>
      </c>
      <c r="L1926" s="23" t="str">
        <f t="shared" si="347"/>
        <v>NACIONAL</v>
      </c>
      <c r="M1926" s="23" t="s">
        <v>618</v>
      </c>
      <c r="N1926" s="23" t="str" cm="1">
        <f t="array" ref="N1926">IFERROR(IF(M1926="Principal","LES_ACTIVE",LES_INACTIVE),0)</f>
        <v>LES_ACTIVE</v>
      </c>
      <c r="O1926" s="23">
        <f t="shared" si="341"/>
        <v>16</v>
      </c>
      <c r="P1926" s="23" t="str">
        <f t="shared" si="343"/>
        <v>13810422Principal</v>
      </c>
    </row>
    <row r="1927" spans="1:16" ht="14.45" hidden="1">
      <c r="A1927" s="26" t="s">
        <v>617</v>
      </c>
      <c r="B1927" s="23" t="str">
        <f>IFERROR(VLOOKUP(A1927,hoja!$A$2:$E$970,4,FALSE),0)</f>
        <v>ANTIOQUIA</v>
      </c>
      <c r="C1927" s="23" t="str">
        <f>IFERROR(VLOOKUP(A1927,hoja!$A$2:$E$1370,5,FALSE),0)</f>
        <v>MEDELLÍN</v>
      </c>
      <c r="D1927" s="23">
        <f>IFERROR(VLOOKUP(A1927,hoja!A:D,3,FALSE),0)</f>
        <v>50443</v>
      </c>
      <c r="E1927" s="23" t="s">
        <v>668</v>
      </c>
      <c r="F1927" s="23" t="str">
        <f>IFERROR(VLOOKUP(E1927,hoja!$A$2:$E$970,4,FALSE),0)</f>
        <v>COSTA</v>
      </c>
      <c r="G1927" s="23" t="str">
        <f>IFERROR(VLOOKUP(E1927,hoja!$A$2:$E$970,5,FALSE),0)</f>
        <v>VALLEDUPAR</v>
      </c>
      <c r="H1927" s="103" t="str">
        <f>IFERROR(VLOOKUP(E1927,hoja!A:C,3,FALSE),0)</f>
        <v>0447</v>
      </c>
      <c r="I1927" s="24" t="str">
        <f t="shared" si="342"/>
        <v>504430447</v>
      </c>
      <c r="K1927" s="23">
        <v>721</v>
      </c>
      <c r="L1927" s="23" t="str">
        <f t="shared" si="347"/>
        <v>NACIONAL</v>
      </c>
      <c r="M1927" s="23" t="s">
        <v>618</v>
      </c>
      <c r="N1927" s="23" t="str" cm="1">
        <f t="array" ref="N1927">IFERROR(IF(M1927="Principal","LES_ACTIVE",LES_INACTIVE),0)</f>
        <v>LES_ACTIVE</v>
      </c>
      <c r="O1927" s="23">
        <f t="shared" si="341"/>
        <v>12</v>
      </c>
      <c r="P1927" s="23" t="str">
        <f t="shared" si="343"/>
        <v>504430447Principal</v>
      </c>
    </row>
    <row r="1928" spans="1:16" ht="14.45" hidden="1">
      <c r="A1928" s="26" t="s">
        <v>881</v>
      </c>
      <c r="B1928" s="23" t="str">
        <f>IFERROR(VLOOKUP(A1928,hoja!$A$2:$E$970,4,FALSE),0)</f>
        <v>ANTIOQUIA</v>
      </c>
      <c r="C1928" s="23" t="str">
        <f>IFERROR(VLOOKUP(A1928,hoja!$A$2:$E$1370,5,FALSE),0)</f>
        <v>MEDELLÍN</v>
      </c>
      <c r="D1928" s="23" t="str">
        <f>IFERROR(VLOOKUP(A1928,hoja!A:D,3,FALSE),0)</f>
        <v>1381</v>
      </c>
      <c r="E1928" s="23" t="s">
        <v>681</v>
      </c>
      <c r="F1928" s="23" t="str">
        <f>IFERROR(VLOOKUP(E1928,hoja!$A$2:$E$970,4,FALSE),0)</f>
        <v>CENTRO</v>
      </c>
      <c r="G1928" s="23" t="str">
        <f>IFERROR(VLOOKUP(E1928,hoja!$A$2:$E$970,5,FALSE),0)</f>
        <v>VILLAVICENCIO</v>
      </c>
      <c r="H1928" s="103" t="str">
        <f>IFERROR(VLOOKUP(E1928,hoja!A:C,3,FALSE),0)</f>
        <v>0393</v>
      </c>
      <c r="I1928" s="24" t="str">
        <f t="shared" si="342"/>
        <v>13810393</v>
      </c>
      <c r="K1928" s="23">
        <v>520</v>
      </c>
      <c r="L1928" s="23" t="str">
        <f t="shared" si="347"/>
        <v>NACIONAL</v>
      </c>
      <c r="M1928" s="23" t="s">
        <v>618</v>
      </c>
      <c r="N1928" s="23" t="str" cm="1">
        <f t="array" ref="N1928">IFERROR(IF(M1928="Principal","LES_ACTIVE",LES_INACTIVE),0)</f>
        <v>LES_ACTIVE</v>
      </c>
      <c r="O1928" s="23">
        <f t="shared" si="341"/>
        <v>12</v>
      </c>
      <c r="P1928" s="23" t="str">
        <f t="shared" si="343"/>
        <v>13810393Principal</v>
      </c>
    </row>
    <row r="1929" spans="1:16" ht="14.45" hidden="1">
      <c r="A1929" s="26" t="s">
        <v>881</v>
      </c>
      <c r="B1929" s="23" t="str">
        <f>IFERROR(VLOOKUP(A1929,hoja!$A$2:$E$970,4,FALSE),0)</f>
        <v>ANTIOQUIA</v>
      </c>
      <c r="C1929" s="23" t="str">
        <f>IFERROR(VLOOKUP(A1929,hoja!$A$2:$E$1370,5,FALSE),0)</f>
        <v>MEDELLÍN</v>
      </c>
      <c r="D1929" s="23" t="str">
        <f>IFERROR(VLOOKUP(A1929,hoja!A:D,3,FALSE),0)</f>
        <v>1381</v>
      </c>
      <c r="E1929" s="23" t="s">
        <v>785</v>
      </c>
      <c r="F1929" s="23" t="str">
        <f>IFERROR(VLOOKUP(E1929,hoja!$A$2:$E$970,4,FALSE),0)</f>
        <v>ANTIOQUIA</v>
      </c>
      <c r="G1929" s="23" t="str">
        <f>IFERROR(VLOOKUP(E1929,hoja!$A$2:$E$970,5,FALSE),0)</f>
        <v>MEDELLÍN</v>
      </c>
      <c r="H1929" s="103" t="str">
        <f>IFERROR(VLOOKUP(E1929,hoja!A:C,3,FALSE),0)</f>
        <v>60011</v>
      </c>
      <c r="I1929" s="24" t="str">
        <f t="shared" si="342"/>
        <v>138160011</v>
      </c>
      <c r="K1929" s="23">
        <v>10.4</v>
      </c>
      <c r="L1929" s="23" t="str">
        <f t="shared" ref="L1929:L1943" si="348">IF(B1929=F1929,"REGIONAL","NACIONAL")</f>
        <v>REGIONAL</v>
      </c>
      <c r="M1929" s="23" t="s">
        <v>618</v>
      </c>
      <c r="N1929" s="23" t="str" cm="1">
        <f t="array" ref="N1929">IFERROR(IF(M1929="Principal","LES_ACTIVE",LES_INACTIVE),0)</f>
        <v>LES_ACTIVE</v>
      </c>
      <c r="O1929" s="23">
        <f t="shared" si="341"/>
        <v>25</v>
      </c>
      <c r="P1929" s="23" t="str">
        <f t="shared" si="343"/>
        <v>138160011Principal</v>
      </c>
    </row>
    <row r="1930" spans="1:16" ht="14.45" hidden="1">
      <c r="A1930" s="26" t="s">
        <v>881</v>
      </c>
      <c r="B1930" s="23" t="str">
        <f>IFERROR(VLOOKUP(A1930,hoja!$A$2:$E$970,4,FALSE),0)</f>
        <v>ANTIOQUIA</v>
      </c>
      <c r="C1930" s="23" t="str">
        <f>IFERROR(VLOOKUP(A1930,hoja!$A$2:$E$1370,5,FALSE),0)</f>
        <v>MEDELLÍN</v>
      </c>
      <c r="D1930" s="23" t="str">
        <f>IFERROR(VLOOKUP(A1930,hoja!A:D,3,FALSE),0)</f>
        <v>1381</v>
      </c>
      <c r="E1930" s="23" t="s">
        <v>850</v>
      </c>
      <c r="F1930" s="23" t="str">
        <f>IFERROR(VLOOKUP(E1930,hoja!$A$2:$E$970,4,FALSE),0)</f>
        <v>SANTANDER</v>
      </c>
      <c r="G1930" s="23" t="str">
        <f>IFERROR(VLOOKUP(E1930,hoja!$A$2:$E$970,5,FALSE),0)</f>
        <v>PIEDECUESTA</v>
      </c>
      <c r="H1930" s="103" t="str">
        <f>IFERROR(VLOOKUP(E1930,hoja!A:C,3,FALSE),0)</f>
        <v>60012</v>
      </c>
      <c r="I1930" s="24" t="str">
        <f t="shared" si="342"/>
        <v>138160012</v>
      </c>
      <c r="K1930" s="23">
        <v>357</v>
      </c>
      <c r="L1930" s="23" t="str">
        <f>IF(B1930=F1930,"REGIONAL","NACIONAL")</f>
        <v>NACIONAL</v>
      </c>
      <c r="M1930" s="23" t="s">
        <v>618</v>
      </c>
      <c r="N1930" s="23" t="str" cm="1">
        <f t="array" ref="N1930">IFERROR(IF(M1930="Principal","LES_ACTIVE",LES_INACTIVE),0)</f>
        <v>LES_ACTIVE</v>
      </c>
      <c r="O1930" s="23">
        <f t="shared" si="341"/>
        <v>16</v>
      </c>
      <c r="P1930" s="23" t="str">
        <f t="shared" si="343"/>
        <v>138160012Principal</v>
      </c>
    </row>
    <row r="1931" spans="1:16" ht="14.45" hidden="1">
      <c r="A1931" s="26" t="s">
        <v>617</v>
      </c>
      <c r="B1931" s="23" t="str">
        <f>IFERROR(VLOOKUP(A1931,hoja!$A$2:$E$970,4,FALSE),0)</f>
        <v>ANTIOQUIA</v>
      </c>
      <c r="C1931" s="23" t="str">
        <f>IFERROR(VLOOKUP(A1931,hoja!$A$2:$E$1370,5,FALSE),0)</f>
        <v>MEDELLÍN</v>
      </c>
      <c r="D1931" s="23">
        <f>IFERROR(VLOOKUP(A1931,hoja!A:D,3,FALSE),0)</f>
        <v>50443</v>
      </c>
      <c r="E1931" s="23" t="s">
        <v>859</v>
      </c>
      <c r="F1931" s="23" t="str">
        <f>IFERROR(VLOOKUP(E1931,hoja!$A$2:$E$970,4,FALSE),0)</f>
        <v>CENTRO</v>
      </c>
      <c r="G1931" s="23" t="str">
        <f>IFERROR(VLOOKUP(E1931,hoja!$A$2:$E$970,5,FALSE),0)</f>
        <v>IBAGUÉ</v>
      </c>
      <c r="H1931" s="103" t="str">
        <f>IFERROR(VLOOKUP(E1931,hoja!A:C,3,FALSE),0)</f>
        <v>60021</v>
      </c>
      <c r="I1931" s="24" t="str">
        <f t="shared" si="342"/>
        <v>5044360021</v>
      </c>
      <c r="K1931" s="23">
        <v>402</v>
      </c>
      <c r="L1931" s="23" t="str">
        <f t="shared" ref="L1931:L1933" si="349">IF(B1931=F1931,"REGIONAL","NACIONAL")</f>
        <v>NACIONAL</v>
      </c>
      <c r="M1931" s="23" t="s">
        <v>618</v>
      </c>
      <c r="N1931" s="23" t="str" cm="1">
        <f t="array" ref="N1931">IFERROR(IF(M1931="Principal","LES_ACTIVE",LES_INACTIVE),0)</f>
        <v>LES_ACTIVE</v>
      </c>
      <c r="O1931" s="23">
        <f t="shared" si="341"/>
        <v>16</v>
      </c>
      <c r="P1931" s="23" t="str">
        <f t="shared" si="343"/>
        <v>5044360021Principal</v>
      </c>
    </row>
    <row r="1932" spans="1:16" ht="14.45" hidden="1">
      <c r="A1932" s="26" t="s">
        <v>881</v>
      </c>
      <c r="B1932" s="23" t="str">
        <f>IFERROR(VLOOKUP(A1932,hoja!$A$2:$E$970,4,FALSE),0)</f>
        <v>ANTIOQUIA</v>
      </c>
      <c r="C1932" s="23" t="str">
        <f>IFERROR(VLOOKUP(A1932,hoja!$A$2:$E$1370,5,FALSE),0)</f>
        <v>MEDELLÍN</v>
      </c>
      <c r="D1932" s="23" t="str">
        <f>IFERROR(VLOOKUP(A1932,hoja!A:D,3,FALSE),0)</f>
        <v>1381</v>
      </c>
      <c r="E1932" s="23" t="s">
        <v>845</v>
      </c>
      <c r="F1932" s="23" t="str">
        <f>IFERROR(VLOOKUP(E1932,hoja!$A$2:$E$970,4,FALSE),0)</f>
        <v>OCCIDENTE</v>
      </c>
      <c r="G1932" s="23" t="str">
        <f>IFERROR(VLOOKUP(E1932,hoja!$A$2:$E$970,5,FALSE),0)</f>
        <v>CALOTO</v>
      </c>
      <c r="H1932" s="103" t="str">
        <f>IFERROR(VLOOKUP(E1932,hoja!A:C,3,FALSE),0)</f>
        <v>0054</v>
      </c>
      <c r="I1932" s="24" t="str">
        <f t="shared" si="342"/>
        <v>13810054</v>
      </c>
      <c r="K1932" s="23">
        <v>443</v>
      </c>
      <c r="L1932" s="23" t="str">
        <f t="shared" si="349"/>
        <v>NACIONAL</v>
      </c>
      <c r="M1932" s="23" t="s">
        <v>618</v>
      </c>
      <c r="N1932" s="23" t="str" cm="1">
        <f t="array" ref="N1932">IFERROR(IF(M1932="Principal","LES_ACTIVE",LES_INACTIVE),0)</f>
        <v>LES_ACTIVE</v>
      </c>
      <c r="O1932" s="23">
        <f t="shared" si="341"/>
        <v>16</v>
      </c>
      <c r="P1932" s="23" t="str">
        <f t="shared" si="343"/>
        <v>13810054Principal</v>
      </c>
    </row>
    <row r="1933" spans="1:16" ht="14.45" hidden="1">
      <c r="A1933" s="26" t="s">
        <v>881</v>
      </c>
      <c r="B1933" s="23" t="str">
        <f>IFERROR(VLOOKUP(A1933,hoja!$A$2:$E$970,4,FALSE),0)</f>
        <v>ANTIOQUIA</v>
      </c>
      <c r="C1933" s="23" t="str">
        <f>IFERROR(VLOOKUP(A1933,hoja!$A$2:$E$1370,5,FALSE),0)</f>
        <v>MEDELLÍN</v>
      </c>
      <c r="D1933" s="23" t="str">
        <f>IFERROR(VLOOKUP(A1933,hoja!A:D,3,FALSE),0)</f>
        <v>1381</v>
      </c>
      <c r="E1933" s="23" t="s">
        <v>816</v>
      </c>
      <c r="F1933" s="23" t="str">
        <f>IFERROR(VLOOKUP(E1933,hoja!$A$2:$E$970,4,FALSE),0)</f>
        <v>OCCIDENTE</v>
      </c>
      <c r="G1933" s="23" t="str">
        <f>IFERROR(VLOOKUP(E1933,hoja!$A$2:$E$970,5,FALSE),0)</f>
        <v>IPIALES</v>
      </c>
      <c r="H1933" s="103" t="str">
        <f>IFERROR(VLOOKUP(E1933,hoja!A:C,3,FALSE),0)</f>
        <v>60013</v>
      </c>
      <c r="I1933" s="24" t="str">
        <f t="shared" si="342"/>
        <v>138160013</v>
      </c>
      <c r="K1933" s="23">
        <v>886</v>
      </c>
      <c r="L1933" s="23" t="str">
        <f t="shared" si="349"/>
        <v>NACIONAL</v>
      </c>
      <c r="M1933" s="23" t="s">
        <v>618</v>
      </c>
      <c r="N1933" s="23" t="str" cm="1">
        <f t="array" ref="N1933">IFERROR(IF(M1933="Principal","LES_ACTIVE",LES_INACTIVE),0)</f>
        <v>LES_ACTIVE</v>
      </c>
      <c r="O1933" s="23">
        <f t="shared" si="341"/>
        <v>8</v>
      </c>
      <c r="P1933" s="23" t="str">
        <f t="shared" si="343"/>
        <v>138160013Principal</v>
      </c>
    </row>
    <row r="1934" spans="1:16" ht="14.45" hidden="1">
      <c r="A1934" s="23" t="s">
        <v>881</v>
      </c>
      <c r="B1934" s="23" t="str">
        <f>IFERROR(VLOOKUP(A1934,hoja!$A$2:$E$970,4,FALSE),0)</f>
        <v>ANTIOQUIA</v>
      </c>
      <c r="C1934" s="23" t="str">
        <f>IFERROR(VLOOKUP(A1934,hoja!$A$2:$E$1370,5,FALSE),0)</f>
        <v>MEDELLÍN</v>
      </c>
      <c r="D1934" s="23" t="str">
        <f>IFERROR(VLOOKUP(A1934,hoja!A:D,3,FALSE),0)</f>
        <v>1381</v>
      </c>
      <c r="E1934" s="23" t="s">
        <v>657</v>
      </c>
      <c r="F1934" s="23" t="str">
        <f>IFERROR(VLOOKUP(E1934,hoja!$A$2:$E$970,4,FALSE),0)</f>
        <v>ANTIOQUIA</v>
      </c>
      <c r="G1934" s="23" t="str">
        <f>IFERROR(VLOOKUP(E1934,hoja!$A$2:$E$970,5,FALSE),0)</f>
        <v>MEDELLÍN</v>
      </c>
      <c r="H1934" s="103" t="str">
        <f>IFERROR(VLOOKUP(E1934,hoja!A:C,3,FALSE),0)</f>
        <v>60022</v>
      </c>
      <c r="I1934" s="24" t="str">
        <f t="shared" si="342"/>
        <v>138160022</v>
      </c>
      <c r="K1934" s="23">
        <v>30.5</v>
      </c>
      <c r="L1934" s="23" t="str">
        <f t="shared" si="348"/>
        <v>REGIONAL</v>
      </c>
      <c r="M1934" s="23" t="s">
        <v>618</v>
      </c>
      <c r="N1934" s="23" t="str" cm="1">
        <f t="array" ref="N1934">IFERROR(IF(M1934="Principal","LES_ACTIVE",LES_INACTIVE),0)</f>
        <v>LES_ACTIVE</v>
      </c>
      <c r="O1934" s="23">
        <f t="shared" si="341"/>
        <v>25</v>
      </c>
      <c r="P1934" s="23" t="str">
        <f t="shared" si="343"/>
        <v>138160022Principal</v>
      </c>
    </row>
    <row r="1935" spans="1:16" ht="14.45" hidden="1">
      <c r="A1935" s="26" t="s">
        <v>881</v>
      </c>
      <c r="B1935" s="23" t="str">
        <f>IFERROR(VLOOKUP(A1935,hoja!$A$2:$E$970,4,FALSE),0)</f>
        <v>ANTIOQUIA</v>
      </c>
      <c r="C1935" s="23" t="str">
        <f>IFERROR(VLOOKUP(A1935,hoja!$A$2:$E$1370,5,FALSE),0)</f>
        <v>MEDELLÍN</v>
      </c>
      <c r="D1935" s="23" t="str">
        <f>IFERROR(VLOOKUP(A1935,hoja!A:D,3,FALSE),0)</f>
        <v>1381</v>
      </c>
      <c r="E1935" s="23" t="s">
        <v>883</v>
      </c>
      <c r="F1935" s="23" t="str">
        <f>IFERROR(VLOOKUP(E1935,hoja!$A$2:$E$970,4,FALSE),0)</f>
        <v>OCCIDENTE</v>
      </c>
      <c r="G1935" s="23" t="str">
        <f>IFERROR(VLOOKUP(E1935,hoja!$A$2:$E$970,5,FALSE),0)</f>
        <v>LA VIRGINIA RISARALDA</v>
      </c>
      <c r="H1935" s="103" t="str">
        <f>IFERROR(VLOOKUP(E1935,hoja!A:C,3,FALSE),0)</f>
        <v>60151</v>
      </c>
      <c r="I1935" s="24" t="str">
        <f t="shared" si="342"/>
        <v>138160151</v>
      </c>
      <c r="K1935" s="23">
        <v>222</v>
      </c>
      <c r="L1935" s="23" t="str">
        <f>IF(B1935=F1935,"REGIONAL","NACIONAL")</f>
        <v>NACIONAL</v>
      </c>
      <c r="M1935" s="23" t="s">
        <v>618</v>
      </c>
      <c r="N1935" s="23" t="str" cm="1">
        <f t="array" ref="N1935">IFERROR(IF(M1935="Principal","LES_ACTIVE",LES_INACTIVE),0)</f>
        <v>LES_ACTIVE</v>
      </c>
      <c r="O1935" s="23">
        <f t="shared" si="341"/>
        <v>25</v>
      </c>
      <c r="P1935" s="23" t="str">
        <f t="shared" si="343"/>
        <v>138160151Principal</v>
      </c>
    </row>
    <row r="1936" spans="1:16" ht="14.45" hidden="1">
      <c r="A1936" s="26" t="s">
        <v>881</v>
      </c>
      <c r="B1936" s="23" t="str">
        <f>IFERROR(VLOOKUP(A1936,hoja!$A$2:$E$970,4,FALSE),0)</f>
        <v>ANTIOQUIA</v>
      </c>
      <c r="C1936" s="23" t="str">
        <f>IFERROR(VLOOKUP(A1936,hoja!$A$2:$E$1370,5,FALSE),0)</f>
        <v>MEDELLÍN</v>
      </c>
      <c r="D1936" s="23" t="str">
        <f>IFERROR(VLOOKUP(A1936,hoja!A:D,3,FALSE),0)</f>
        <v>1381</v>
      </c>
      <c r="E1936" s="23" t="s">
        <v>856</v>
      </c>
      <c r="F1936" s="23" t="str">
        <f>IFERROR(VLOOKUP(E1936,hoja!$A$2:$E$970,4,FALSE),0)</f>
        <v>COSTA</v>
      </c>
      <c r="G1936" s="23" t="str">
        <f>IFERROR(VLOOKUP(E1936,hoja!$A$2:$E$970,5,FALSE),0)</f>
        <v>LORICA</v>
      </c>
      <c r="H1936" s="103" t="str">
        <f>IFERROR(VLOOKUP(E1936,hoja!A:C,3,FALSE),0)</f>
        <v>60031</v>
      </c>
      <c r="I1936" s="24" t="str">
        <f t="shared" si="342"/>
        <v>138160031</v>
      </c>
      <c r="K1936" s="23">
        <v>448</v>
      </c>
      <c r="L1936" s="23" t="str">
        <f t="shared" ref="L1936:L1942" si="350">IF(B1936=F1936,"REGIONAL","NACIONAL")</f>
        <v>NACIONAL</v>
      </c>
      <c r="M1936" s="23" t="s">
        <v>618</v>
      </c>
      <c r="N1936" s="23" t="str" cm="1">
        <f t="array" ref="N1936">IFERROR(IF(M1936="Principal","LES_ACTIVE",LES_INACTIVE),0)</f>
        <v>LES_ACTIVE</v>
      </c>
      <c r="O1936" s="23">
        <f t="shared" si="341"/>
        <v>16</v>
      </c>
      <c r="P1936" s="23" t="str">
        <f t="shared" si="343"/>
        <v>138160031Principal</v>
      </c>
    </row>
    <row r="1937" spans="1:16" ht="14.45" hidden="1">
      <c r="A1937" s="90" t="s">
        <v>617</v>
      </c>
      <c r="B1937" s="23" t="str">
        <f>IFERROR(VLOOKUP(A1937,hoja!$A$2:$E$970,4,FALSE),0)</f>
        <v>ANTIOQUIA</v>
      </c>
      <c r="C1937" s="23" t="str">
        <f>IFERROR(VLOOKUP(A1937,hoja!$A$2:$E$1370,5,FALSE),0)</f>
        <v>MEDELLÍN</v>
      </c>
      <c r="D1937" s="23">
        <f>IFERROR(VLOOKUP(A1937,hoja!A:D,3,FALSE),0)</f>
        <v>50443</v>
      </c>
      <c r="E1937" s="23" t="s">
        <v>791</v>
      </c>
      <c r="F1937" s="23" t="str">
        <f>IFERROR(VLOOKUP(E1937,hoja!$A$2:$E$970,4,FALSE),0)</f>
        <v>CENTRO</v>
      </c>
      <c r="G1937" s="23" t="str">
        <f>IFERROR(VLOOKUP(E1937,hoja!$A$2:$E$970,5,FALSE),0)</f>
        <v>MADRID</v>
      </c>
      <c r="H1937" s="103" t="str">
        <f>IFERROR(VLOOKUP(E1937,hoja!A:C,3,FALSE),0)</f>
        <v>60147</v>
      </c>
      <c r="I1937" s="24" t="str">
        <f t="shared" si="342"/>
        <v>5044360147</v>
      </c>
      <c r="K1937" s="23">
        <v>380</v>
      </c>
      <c r="L1937" s="23" t="str">
        <f t="shared" si="350"/>
        <v>NACIONAL</v>
      </c>
      <c r="M1937" s="23" t="s">
        <v>618</v>
      </c>
      <c r="N1937" s="23" t="str" cm="1">
        <f t="array" ref="N1937">IFERROR(IF(M1937="Principal","LES_ACTIVE",LES_INACTIVE),0)</f>
        <v>LES_ACTIVE</v>
      </c>
      <c r="O1937" s="23">
        <f t="shared" si="341"/>
        <v>16</v>
      </c>
      <c r="P1937" s="23" t="str">
        <f t="shared" si="343"/>
        <v>5044360147Principal</v>
      </c>
    </row>
    <row r="1938" spans="1:16" ht="14.45" hidden="1">
      <c r="A1938" s="26" t="s">
        <v>617</v>
      </c>
      <c r="B1938" s="23" t="str">
        <f>IFERROR(VLOOKUP(A1938,hoja!$A$2:$E$970,4,FALSE),0)</f>
        <v>ANTIOQUIA</v>
      </c>
      <c r="C1938" s="23" t="str">
        <f>IFERROR(VLOOKUP(A1938,hoja!$A$2:$E$1370,5,FALSE),0)</f>
        <v>MEDELLÍN</v>
      </c>
      <c r="D1938" s="23">
        <f>IFERROR(VLOOKUP(A1938,hoja!A:D,3,FALSE),0)</f>
        <v>50443</v>
      </c>
      <c r="E1938" s="23" t="s">
        <v>884</v>
      </c>
      <c r="F1938" s="23" t="str">
        <f>IFERROR(VLOOKUP(E1938,hoja!$A$2:$E$970,4,FALSE),0)</f>
        <v>COSTA</v>
      </c>
      <c r="G1938" s="23" t="str">
        <f>IFERROR(VLOOKUP(E1938,hoja!$A$2:$E$970,5,FALSE),0)</f>
        <v>MAGANGUÉ</v>
      </c>
      <c r="H1938" s="103" t="str">
        <f>IFERROR(VLOOKUP(E1938,hoja!A:C,3,FALSE),0)</f>
        <v>60037</v>
      </c>
      <c r="I1938" s="24" t="str">
        <f t="shared" si="342"/>
        <v>5044360037</v>
      </c>
      <c r="K1938" s="23">
        <v>546</v>
      </c>
      <c r="L1938" s="23" t="str">
        <f t="shared" si="350"/>
        <v>NACIONAL</v>
      </c>
      <c r="M1938" s="23" t="s">
        <v>618</v>
      </c>
      <c r="N1938" s="23" t="str" cm="1">
        <f t="array" ref="N1938">IFERROR(IF(M1938="Principal","LES_ACTIVE",LES_INACTIVE),0)</f>
        <v>LES_ACTIVE</v>
      </c>
      <c r="O1938" s="23">
        <f t="shared" si="341"/>
        <v>12</v>
      </c>
      <c r="P1938" s="23" t="str">
        <f t="shared" si="343"/>
        <v>5044360037Principal</v>
      </c>
    </row>
    <row r="1939" spans="1:16" ht="14.45" hidden="1">
      <c r="A1939" s="26" t="s">
        <v>617</v>
      </c>
      <c r="B1939" s="23" t="str">
        <f>IFERROR(VLOOKUP(A1939,hoja!$A$2:$E$970,4,FALSE),0)</f>
        <v>ANTIOQUIA</v>
      </c>
      <c r="C1939" s="23" t="str">
        <f>IFERROR(VLOOKUP(A1939,hoja!$A$2:$E$1370,5,FALSE),0)</f>
        <v>MEDELLÍN</v>
      </c>
      <c r="D1939" s="23">
        <f>IFERROR(VLOOKUP(A1939,hoja!A:D,3,FALSE),0)</f>
        <v>50443</v>
      </c>
      <c r="E1939" s="23" t="s">
        <v>875</v>
      </c>
      <c r="F1939" s="23" t="str">
        <f>IFERROR(VLOOKUP(E1939,hoja!$A$2:$E$970,4,FALSE),0)</f>
        <v>COSTA</v>
      </c>
      <c r="G1939" s="23" t="str">
        <f>IFERROR(VLOOKUP(E1939,hoja!$A$2:$E$970,5,FALSE),0)</f>
        <v>MALAMBO</v>
      </c>
      <c r="H1939" s="103" t="str">
        <f>IFERROR(VLOOKUP(E1939,hoja!A:C,3,FALSE),0)</f>
        <v>60023</v>
      </c>
      <c r="I1939" s="24" t="str">
        <f t="shared" si="342"/>
        <v>5044360023</v>
      </c>
      <c r="J1939" s="23">
        <v>39</v>
      </c>
      <c r="K1939" s="23">
        <v>677</v>
      </c>
      <c r="L1939" s="23" t="str">
        <f t="shared" si="350"/>
        <v>NACIONAL</v>
      </c>
      <c r="M1939" s="23" t="s">
        <v>618</v>
      </c>
      <c r="N1939" s="23" t="str" cm="1">
        <f t="array" ref="N1939">IFERROR(IF(M1939="Principal","LES_ACTIVE",LES_INACTIVE),0)</f>
        <v>LES_ACTIVE</v>
      </c>
      <c r="O1939" s="23">
        <f t="shared" si="341"/>
        <v>12</v>
      </c>
      <c r="P1939" s="23" t="str">
        <f t="shared" si="343"/>
        <v>5044360023Principal</v>
      </c>
    </row>
    <row r="1940" spans="1:16" ht="14.45" hidden="1">
      <c r="A1940" s="26" t="s">
        <v>881</v>
      </c>
      <c r="B1940" s="23" t="str">
        <f>IFERROR(VLOOKUP(A1940,hoja!$A$2:$E$970,4,FALSE),0)</f>
        <v>ANTIOQUIA</v>
      </c>
      <c r="C1940" s="23" t="str">
        <f>IFERROR(VLOOKUP(A1940,hoja!$A$2:$E$1370,5,FALSE),0)</f>
        <v>MEDELLÍN</v>
      </c>
      <c r="D1940" s="23" t="str">
        <f>IFERROR(VLOOKUP(A1940,hoja!A:D,3,FALSE),0)</f>
        <v>1381</v>
      </c>
      <c r="E1940" s="23" t="s">
        <v>315</v>
      </c>
      <c r="F1940" s="23" t="str">
        <f>IFERROR(VLOOKUP(E1940,hoja!$A$2:$E$970,4,FALSE),0)</f>
        <v>OCCIDENTE</v>
      </c>
      <c r="G1940" s="23" t="str">
        <f>IFERROR(VLOOKUP(E1940,hoja!$A$2:$E$970,5,FALSE),0)</f>
        <v>MANIZALES</v>
      </c>
      <c r="H1940" s="103" t="str">
        <f>IFERROR(VLOOKUP(E1940,hoja!A:C,3,FALSE),0)</f>
        <v>60024</v>
      </c>
      <c r="I1940" s="24" t="str">
        <f t="shared" si="342"/>
        <v>138160024</v>
      </c>
      <c r="K1940" s="23">
        <v>212</v>
      </c>
      <c r="L1940" s="23" t="str">
        <f t="shared" si="350"/>
        <v>NACIONAL</v>
      </c>
      <c r="M1940" s="23" t="s">
        <v>618</v>
      </c>
      <c r="N1940" s="23" t="str" cm="1">
        <f t="array" ref="N1940">IFERROR(IF(M1940="Principal","LES_ACTIVE",LES_INACTIVE),0)</f>
        <v>LES_ACTIVE</v>
      </c>
      <c r="O1940" s="23">
        <f t="shared" si="341"/>
        <v>25</v>
      </c>
      <c r="P1940" s="23" t="str">
        <f t="shared" si="343"/>
        <v>138160024Principal</v>
      </c>
    </row>
    <row r="1941" spans="1:16" ht="14.45" hidden="1">
      <c r="A1941" s="26" t="s">
        <v>881</v>
      </c>
      <c r="B1941" s="23" t="str">
        <f>IFERROR(VLOOKUP(A1941,hoja!$A$2:$E$970,4,FALSE),0)</f>
        <v>ANTIOQUIA</v>
      </c>
      <c r="C1941" s="23" t="str">
        <f>IFERROR(VLOOKUP(A1941,hoja!$A$2:$E$1370,5,FALSE),0)</f>
        <v>MEDELLÍN</v>
      </c>
      <c r="D1941" s="23" t="str">
        <f>IFERROR(VLOOKUP(A1941,hoja!A:D,3,FALSE),0)</f>
        <v>1381</v>
      </c>
      <c r="E1941" s="23" t="s">
        <v>593</v>
      </c>
      <c r="F1941" s="23" t="str">
        <f>IFERROR(VLOOKUP(E1941,hoja!$A$2:$E$970,4,FALSE),0)</f>
        <v>COSTA</v>
      </c>
      <c r="G1941" s="23" t="str">
        <f>IFERROR(VLOOKUP(E1941,hoja!$A$2:$E$970,5,FALSE),0)</f>
        <v>MONTERÍA</v>
      </c>
      <c r="H1941" s="103" t="str">
        <f>IFERROR(VLOOKUP(E1941,hoja!A:C,3,FALSE),0)</f>
        <v>60040</v>
      </c>
      <c r="I1941" s="24" t="str">
        <f t="shared" si="342"/>
        <v>138160040</v>
      </c>
      <c r="K1941" s="23">
        <v>390</v>
      </c>
      <c r="L1941" s="23" t="str">
        <f t="shared" si="350"/>
        <v>NACIONAL</v>
      </c>
      <c r="M1941" s="23" t="s">
        <v>618</v>
      </c>
      <c r="N1941" s="23" t="str" cm="1">
        <f t="array" ref="N1941">IFERROR(IF(M1941="Principal","LES_ACTIVE",LES_INACTIVE),0)</f>
        <v>LES_ACTIVE</v>
      </c>
      <c r="O1941" s="23">
        <f t="shared" si="341"/>
        <v>16</v>
      </c>
      <c r="P1941" s="23" t="str">
        <f t="shared" si="343"/>
        <v>138160040Principal</v>
      </c>
    </row>
    <row r="1942" spans="1:16" ht="14.45" hidden="1">
      <c r="A1942" s="26" t="s">
        <v>881</v>
      </c>
      <c r="B1942" s="23" t="str">
        <f>IFERROR(VLOOKUP(A1942,hoja!$A$2:$E$970,4,FALSE),0)</f>
        <v>ANTIOQUIA</v>
      </c>
      <c r="C1942" s="23" t="str">
        <f>IFERROR(VLOOKUP(A1942,hoja!$A$2:$E$1370,5,FALSE),0)</f>
        <v>MEDELLÍN</v>
      </c>
      <c r="D1942" s="23" t="str">
        <f>IFERROR(VLOOKUP(A1942,hoja!A:D,3,FALSE),0)</f>
        <v>1381</v>
      </c>
      <c r="E1942" s="23" t="s">
        <v>340</v>
      </c>
      <c r="F1942" s="23" t="str">
        <f>IFERROR(VLOOKUP(E1942,hoja!$A$2:$E$970,4,FALSE),0)</f>
        <v>CENTRO</v>
      </c>
      <c r="G1942" s="23" t="str">
        <f>IFERROR(VLOOKUP(E1942,hoja!$A$2:$E$970,5,FALSE),0)</f>
        <v>NEIVA</v>
      </c>
      <c r="H1942" s="103" t="str">
        <f>IFERROR(VLOOKUP(E1942,hoja!A:C,3,FALSE),0)</f>
        <v>60025</v>
      </c>
      <c r="I1942" s="24" t="str">
        <f t="shared" si="342"/>
        <v>138160025</v>
      </c>
      <c r="K1942" s="23">
        <v>571</v>
      </c>
      <c r="L1942" s="23" t="str">
        <f t="shared" si="350"/>
        <v>NACIONAL</v>
      </c>
      <c r="M1942" s="23" t="s">
        <v>618</v>
      </c>
      <c r="N1942" s="23" t="str" cm="1">
        <f t="array" ref="N1942">IFERROR(IF(M1942="Principal","LES_ACTIVE",LES_INACTIVE),0)</f>
        <v>LES_ACTIVE</v>
      </c>
      <c r="O1942" s="23">
        <f t="shared" si="341"/>
        <v>12</v>
      </c>
      <c r="P1942" s="23" t="str">
        <f t="shared" si="343"/>
        <v>138160025Principal</v>
      </c>
    </row>
    <row r="1943" spans="1:16" ht="14.45" hidden="1">
      <c r="A1943" s="26" t="s">
        <v>881</v>
      </c>
      <c r="B1943" s="23" t="str">
        <f>IFERROR(VLOOKUP(A1943,hoja!$A$2:$E$970,4,FALSE),0)</f>
        <v>ANTIOQUIA</v>
      </c>
      <c r="C1943" s="23" t="str">
        <f>IFERROR(VLOOKUP(A1943,hoja!$A$2:$E$1370,5,FALSE),0)</f>
        <v>MEDELLÍN</v>
      </c>
      <c r="D1943" s="23" t="str">
        <f>IFERROR(VLOOKUP(A1943,hoja!A:D,3,FALSE),0)</f>
        <v>1381</v>
      </c>
      <c r="E1943" s="23" t="s">
        <v>617</v>
      </c>
      <c r="F1943" s="23" t="str">
        <f>IFERROR(VLOOKUP(E1943,hoja!$A$2:$E$970,4,FALSE),0)</f>
        <v>ANTIOQUIA</v>
      </c>
      <c r="G1943" s="23" t="str">
        <f>IFERROR(VLOOKUP(E1943,hoja!$A$2:$E$970,5,FALSE),0)</f>
        <v>MEDELLÍN</v>
      </c>
      <c r="H1943" s="103">
        <f>IFERROR(VLOOKUP(E1943,hoja!A:C,3,FALSE),0)</f>
        <v>50443</v>
      </c>
      <c r="I1943" s="24" t="str">
        <f t="shared" si="342"/>
        <v>138150443</v>
      </c>
      <c r="K1943" s="23">
        <v>10.5</v>
      </c>
      <c r="L1943" s="23" t="str">
        <f t="shared" si="348"/>
        <v>REGIONAL</v>
      </c>
      <c r="M1943" s="23" t="s">
        <v>618</v>
      </c>
      <c r="N1943" s="23" t="str" cm="1">
        <f t="array" ref="N1943">IFERROR(IF(M1943="Principal","LES_ACTIVE",LES_INACTIVE),0)</f>
        <v>LES_ACTIVE</v>
      </c>
      <c r="O1943" s="23">
        <f t="shared" si="341"/>
        <v>25</v>
      </c>
      <c r="P1943" s="23" t="str">
        <f t="shared" si="343"/>
        <v>138150443Principal</v>
      </c>
    </row>
    <row r="1944" spans="1:16" ht="14.45" hidden="1">
      <c r="A1944" s="26" t="s">
        <v>617</v>
      </c>
      <c r="B1944" s="23" t="str">
        <f>IFERROR(VLOOKUP(A1944,hoja!$A$2:$E$970,4,FALSE),0)</f>
        <v>ANTIOQUIA</v>
      </c>
      <c r="C1944" s="23" t="str">
        <f>IFERROR(VLOOKUP(A1944,hoja!$A$2:$E$1370,5,FALSE),0)</f>
        <v>MEDELLÍN</v>
      </c>
      <c r="D1944" s="23">
        <f>IFERROR(VLOOKUP(A1944,hoja!A:D,3,FALSE),0)</f>
        <v>50443</v>
      </c>
      <c r="E1944" s="23" t="s">
        <v>818</v>
      </c>
      <c r="F1944" s="23" t="str">
        <f>IFERROR(VLOOKUP(E1944,hoja!$A$2:$E$970,4,FALSE),0)</f>
        <v>SANTANDER</v>
      </c>
      <c r="G1944" s="23" t="str">
        <f>IFERROR(VLOOKUP(E1944,hoja!$A$2:$E$970,5,FALSE),0)</f>
        <v>OCAÑA</v>
      </c>
      <c r="H1944" s="103" t="str">
        <f>IFERROR(VLOOKUP(E1944,hoja!A:C,3,FALSE),0)</f>
        <v>60026</v>
      </c>
      <c r="I1944" s="24" t="str">
        <f t="shared" si="342"/>
        <v>5044360026</v>
      </c>
      <c r="K1944" s="23">
        <v>488</v>
      </c>
      <c r="L1944" s="23" t="str">
        <f>IF(B1944=F1944,"REGIONAL","NACIONAL")</f>
        <v>NACIONAL</v>
      </c>
      <c r="M1944" s="23" t="s">
        <v>618</v>
      </c>
      <c r="N1944" s="23" t="str" cm="1">
        <f t="array" ref="N1944">IFERROR(IF(M1944="Principal","LES_ACTIVE",LES_INACTIVE),0)</f>
        <v>LES_ACTIVE</v>
      </c>
      <c r="O1944" s="23">
        <f t="shared" si="341"/>
        <v>16</v>
      </c>
      <c r="P1944" s="23" t="str">
        <f t="shared" si="343"/>
        <v>5044360026Principal</v>
      </c>
    </row>
    <row r="1945" spans="1:16" ht="14.45" hidden="1">
      <c r="A1945" s="26" t="s">
        <v>881</v>
      </c>
      <c r="B1945" s="23" t="str">
        <f>IFERROR(VLOOKUP(A1945,hoja!$A$2:$E$970,4,FALSE),0)</f>
        <v>ANTIOQUIA</v>
      </c>
      <c r="C1945" s="23" t="str">
        <f>IFERROR(VLOOKUP(A1945,hoja!$A$2:$E$1370,5,FALSE),0)</f>
        <v>MEDELLÍN</v>
      </c>
      <c r="D1945" s="23" t="str">
        <f>IFERROR(VLOOKUP(A1945,hoja!A:D,3,FALSE),0)</f>
        <v>1381</v>
      </c>
      <c r="E1945" s="23" t="s">
        <v>365</v>
      </c>
      <c r="F1945" s="23" t="str">
        <f>IFERROR(VLOOKUP(E1945,hoja!$A$2:$E$970,4,FALSE),0)</f>
        <v>OCCIDENTE</v>
      </c>
      <c r="G1945" s="23" t="str">
        <f>IFERROR(VLOOKUP(E1945,hoja!$A$2:$E$970,5,FALSE),0)</f>
        <v>PASTO</v>
      </c>
      <c r="H1945" s="103" t="str">
        <f>IFERROR(VLOOKUP(E1945,hoja!A:C,3,FALSE),0)</f>
        <v>60148</v>
      </c>
      <c r="I1945" s="24" t="str">
        <f t="shared" si="342"/>
        <v>138160148</v>
      </c>
      <c r="K1945" s="23">
        <v>810</v>
      </c>
      <c r="L1945" s="23" t="str">
        <f t="shared" ref="L1945:L1948" si="351">IF(B1945=F1945,"REGIONAL","NACIONAL")</f>
        <v>NACIONAL</v>
      </c>
      <c r="M1945" s="23" t="s">
        <v>618</v>
      </c>
      <c r="N1945" s="23" t="str" cm="1">
        <f t="array" ref="N1945">IFERROR(IF(M1945="Principal","LES_ACTIVE",LES_INACTIVE),0)</f>
        <v>LES_ACTIVE</v>
      </c>
      <c r="O1945" s="23">
        <f t="shared" si="341"/>
        <v>8</v>
      </c>
      <c r="P1945" s="23" t="str">
        <f t="shared" si="343"/>
        <v>138160148Principal</v>
      </c>
    </row>
    <row r="1946" spans="1:16" ht="14.45" hidden="1">
      <c r="A1946" s="26" t="s">
        <v>881</v>
      </c>
      <c r="B1946" s="23" t="str">
        <f>IFERROR(VLOOKUP(A1946,hoja!$A$2:$E$970,4,FALSE),0)</f>
        <v>ANTIOQUIA</v>
      </c>
      <c r="C1946" s="23" t="str">
        <f>IFERROR(VLOOKUP(A1946,hoja!$A$2:$E$1370,5,FALSE),0)</f>
        <v>MEDELLÍN</v>
      </c>
      <c r="D1946" s="23" t="str">
        <f>IFERROR(VLOOKUP(A1946,hoja!A:D,3,FALSE),0)</f>
        <v>1381</v>
      </c>
      <c r="E1946" s="23" t="s">
        <v>371</v>
      </c>
      <c r="F1946" s="23" t="str">
        <f>IFERROR(VLOOKUP(E1946,hoja!$A$2:$E$970,4,FALSE),0)</f>
        <v>OCCIDENTE</v>
      </c>
      <c r="G1946" s="23" t="str">
        <f>IFERROR(VLOOKUP(E1946,hoja!$A$2:$E$970,5,FALSE),0)</f>
        <v>PEREIRA</v>
      </c>
      <c r="H1946" s="103" t="str">
        <f>IFERROR(VLOOKUP(E1946,hoja!A:C,3,FALSE),0)</f>
        <v>60041</v>
      </c>
      <c r="I1946" s="24" t="str">
        <f t="shared" si="342"/>
        <v>138160041</v>
      </c>
      <c r="K1946" s="23">
        <v>227</v>
      </c>
      <c r="L1946" s="23" t="str">
        <f t="shared" si="351"/>
        <v>NACIONAL</v>
      </c>
      <c r="M1946" s="23" t="s">
        <v>618</v>
      </c>
      <c r="N1946" s="23" t="str" cm="1">
        <f t="array" ref="N1946">IFERROR(IF(M1946="Principal","LES_ACTIVE",LES_INACTIVE),0)</f>
        <v>LES_ACTIVE</v>
      </c>
      <c r="O1946" s="23">
        <f t="shared" si="341"/>
        <v>25</v>
      </c>
      <c r="P1946" s="23" t="str">
        <f t="shared" si="343"/>
        <v>138160041Principal</v>
      </c>
    </row>
    <row r="1947" spans="1:16" ht="14.45" hidden="1">
      <c r="A1947" s="26" t="s">
        <v>881</v>
      </c>
      <c r="B1947" s="23" t="str">
        <f>IFERROR(VLOOKUP(A1947,hoja!$A$2:$E$970,4,FALSE),0)</f>
        <v>ANTIOQUIA</v>
      </c>
      <c r="C1947" s="23" t="str">
        <f>IFERROR(VLOOKUP(A1947,hoja!$A$2:$E$1370,5,FALSE),0)</f>
        <v>MEDELLÍN</v>
      </c>
      <c r="D1947" s="23" t="str">
        <f>IFERROR(VLOOKUP(A1947,hoja!A:D,3,FALSE),0)</f>
        <v>1381</v>
      </c>
      <c r="E1947" s="23" t="s">
        <v>885</v>
      </c>
      <c r="F1947" s="23" t="str">
        <f>IFERROR(VLOOKUP(E1947,hoja!$A$2:$E$970,4,FALSE),0)</f>
        <v>SANTANDER</v>
      </c>
      <c r="G1947" s="23" t="str">
        <f>IFERROR(VLOOKUP(E1947,hoja!$A$2:$E$970,5,FALSE),0)</f>
        <v>PIEDECUESTA</v>
      </c>
      <c r="H1947" s="103" t="str">
        <f>IFERROR(VLOOKUP(E1947,hoja!A:C,3,FALSE),0)</f>
        <v>50172</v>
      </c>
      <c r="I1947" s="24" t="str">
        <f t="shared" si="342"/>
        <v>138150172</v>
      </c>
      <c r="J1947" s="23">
        <v>55.208333333430346</v>
      </c>
      <c r="K1947" s="23">
        <v>383</v>
      </c>
      <c r="L1947" s="23" t="str">
        <f t="shared" si="351"/>
        <v>NACIONAL</v>
      </c>
      <c r="M1947" s="23" t="s">
        <v>618</v>
      </c>
      <c r="N1947" s="23" t="str" cm="1">
        <f t="array" ref="N1947">IFERROR(IF(M1947="Principal","LES_ACTIVE",LES_INACTIVE),0)</f>
        <v>LES_ACTIVE</v>
      </c>
      <c r="O1947" s="23">
        <f t="shared" si="341"/>
        <v>16</v>
      </c>
      <c r="P1947" s="23" t="str">
        <f t="shared" si="343"/>
        <v>138150172Principal</v>
      </c>
    </row>
    <row r="1948" spans="1:16" ht="14.45" hidden="1">
      <c r="A1948" s="26" t="s">
        <v>881</v>
      </c>
      <c r="B1948" s="23" t="str">
        <f>IFERROR(VLOOKUP(A1948,hoja!$A$2:$E$970,4,FALSE),0)</f>
        <v>ANTIOQUIA</v>
      </c>
      <c r="C1948" s="23" t="str">
        <f>IFERROR(VLOOKUP(A1948,hoja!$A$2:$E$1370,5,FALSE),0)</f>
        <v>MEDELLÍN</v>
      </c>
      <c r="D1948" s="23" t="str">
        <f>IFERROR(VLOOKUP(A1948,hoja!A:D,3,FALSE),0)</f>
        <v>1381</v>
      </c>
      <c r="E1948" s="23" t="s">
        <v>886</v>
      </c>
      <c r="F1948" s="23" t="str">
        <f>IFERROR(VLOOKUP(E1948,hoja!$A$2:$E$970,4,FALSE),0)</f>
        <v>CENTRO</v>
      </c>
      <c r="G1948" s="23" t="str">
        <f>IFERROR(VLOOKUP(E1948,hoja!$A$2:$E$970,5,FALSE),0)</f>
        <v>PITALITO</v>
      </c>
      <c r="H1948" s="103" t="str">
        <f>IFERROR(VLOOKUP(E1948,hoja!A:C,3,FALSE),0)</f>
        <v>60059</v>
      </c>
      <c r="I1948" s="24" t="str">
        <f t="shared" si="342"/>
        <v>138160059</v>
      </c>
      <c r="K1948" s="23">
        <v>759</v>
      </c>
      <c r="L1948" s="23" t="str">
        <f t="shared" si="351"/>
        <v>NACIONAL</v>
      </c>
      <c r="M1948" s="23" t="s">
        <v>618</v>
      </c>
      <c r="N1948" s="23" t="str" cm="1">
        <f t="array" ref="N1948">IFERROR(IF(M1948="Principal","LES_ACTIVE",LES_INACTIVE),0)</f>
        <v>LES_ACTIVE</v>
      </c>
      <c r="O1948" s="23">
        <f t="shared" si="341"/>
        <v>12</v>
      </c>
      <c r="P1948" s="23" t="str">
        <f t="shared" si="343"/>
        <v>138160059Principal</v>
      </c>
    </row>
    <row r="1949" spans="1:16" ht="14.45" hidden="1">
      <c r="A1949" s="26" t="s">
        <v>617</v>
      </c>
      <c r="B1949" s="23" t="str">
        <f>IFERROR(VLOOKUP(A1949,hoja!$A$2:$E$970,4,FALSE),0)</f>
        <v>ANTIOQUIA</v>
      </c>
      <c r="C1949" s="23" t="str">
        <f>IFERROR(VLOOKUP(A1949,hoja!$A$2:$E$1370,5,FALSE),0)</f>
        <v>MEDELLÍN</v>
      </c>
      <c r="D1949" s="23">
        <f>IFERROR(VLOOKUP(A1949,hoja!A:D,3,FALSE),0)</f>
        <v>50443</v>
      </c>
      <c r="E1949" s="23" t="s">
        <v>641</v>
      </c>
      <c r="F1949" s="23" t="str">
        <f>IFERROR(VLOOKUP(E1949,hoja!$A$2:$E$970,4,FALSE),0)</f>
        <v>ANTIOQUIA</v>
      </c>
      <c r="G1949" s="23" t="str">
        <f>IFERROR(VLOOKUP(E1949,hoja!$A$2:$E$970,5,FALSE),0)</f>
        <v>MEDELLÍN</v>
      </c>
      <c r="H1949" s="103" t="str">
        <f>IFERROR(VLOOKUP(E1949,hoja!A:C,3,FALSE),0)</f>
        <v>0079</v>
      </c>
      <c r="I1949" s="24" t="str">
        <f t="shared" si="342"/>
        <v>504430079</v>
      </c>
      <c r="J1949" s="23">
        <v>0.5345833333558403</v>
      </c>
      <c r="K1949" s="23">
        <v>9</v>
      </c>
      <c r="L1949" s="23" t="s">
        <v>752</v>
      </c>
      <c r="M1949" s="23" t="s">
        <v>618</v>
      </c>
      <c r="N1949" s="23" t="str" cm="1">
        <f t="array" ref="N1949">IFERROR(IF(M1949="Principal","LES_ACTIVE",LES_INACTIVE),0)</f>
        <v>LES_ACTIVE</v>
      </c>
      <c r="O1949" s="23">
        <f t="shared" ref="O1949:O2009" si="352">IF(K1949&lt;=250,25,IF(K1949&lt;=500,16,IF(K1949&lt;=800,12,IF(K1949&lt;=1100,8,IF(K1949&lt;=1400,6,IF(K1949&lt;=1700,5))))))</f>
        <v>25</v>
      </c>
      <c r="P1949" s="23" t="str">
        <f t="shared" si="343"/>
        <v>504430079Principal</v>
      </c>
    </row>
    <row r="1950" spans="1:16" ht="14.45" hidden="1">
      <c r="A1950" s="26" t="s">
        <v>881</v>
      </c>
      <c r="B1950" s="23" t="str">
        <f>IFERROR(VLOOKUP(A1950,hoja!$A$2:$E$970,4,FALSE),0)</f>
        <v>ANTIOQUIA</v>
      </c>
      <c r="C1950" s="23" t="str">
        <f>IFERROR(VLOOKUP(A1950,hoja!$A$2:$E$1370,5,FALSE),0)</f>
        <v>MEDELLÍN</v>
      </c>
      <c r="D1950" s="23" t="str">
        <f>IFERROR(VLOOKUP(A1950,hoja!A:D,3,FALSE),0)</f>
        <v>1381</v>
      </c>
      <c r="E1950" s="23" t="s">
        <v>670</v>
      </c>
      <c r="F1950" s="23" t="str">
        <f>IFERROR(VLOOKUP(E1950,hoja!$A$2:$E$970,4,FALSE),0)</f>
        <v>OCCIDENTE</v>
      </c>
      <c r="G1950" s="23" t="str">
        <f>IFERROR(VLOOKUP(E1950,hoja!$A$2:$E$970,5,FALSE),0)</f>
        <v>PEREIRA</v>
      </c>
      <c r="H1950" s="103" t="str">
        <f>IFERROR(VLOOKUP(E1950,hoja!A:C,3,FALSE),0)</f>
        <v>0134</v>
      </c>
      <c r="I1950" s="24" t="str">
        <f t="shared" si="342"/>
        <v>13810134</v>
      </c>
      <c r="K1950" s="23">
        <v>226</v>
      </c>
      <c r="L1950" s="23" t="str">
        <f>IF(B1950=F1950,"REGIONAL","NACIONAL")</f>
        <v>NACIONAL</v>
      </c>
      <c r="M1950" s="23" t="s">
        <v>671</v>
      </c>
      <c r="N1950" s="23" cm="1">
        <f t="array" aca="1" ref="N1950" ca="1">IFERROR(IF(M1950="Principal","LES_ACTIVE",LES_INACTIVE),0)</f>
        <v>0</v>
      </c>
      <c r="O1950" s="23">
        <f t="shared" si="352"/>
        <v>25</v>
      </c>
      <c r="P1950" s="23" t="str">
        <f t="shared" si="343"/>
        <v>13810134Amaga</v>
      </c>
    </row>
    <row r="1951" spans="1:16" ht="14.45" hidden="1">
      <c r="A1951" s="26" t="s">
        <v>617</v>
      </c>
      <c r="B1951" s="23" t="str">
        <f>IFERROR(VLOOKUP(A1951,hoja!$A$2:$E$970,4,FALSE),0)</f>
        <v>ANTIOQUIA</v>
      </c>
      <c r="C1951" s="23" t="str">
        <f>IFERROR(VLOOKUP(A1951,hoja!$A$2:$E$1370,5,FALSE),0)</f>
        <v>MEDELLÍN</v>
      </c>
      <c r="D1951" s="23">
        <f>IFERROR(VLOOKUP(A1951,hoja!A:D,3,FALSE),0)</f>
        <v>50443</v>
      </c>
      <c r="E1951" s="23" t="s">
        <v>642</v>
      </c>
      <c r="F1951" s="23" t="str">
        <f>IFERROR(VLOOKUP(E1951,hoja!$A$2:$E$970,4,FALSE),0)</f>
        <v>COSTA</v>
      </c>
      <c r="G1951" s="23" t="str">
        <f>IFERROR(VLOOKUP(E1951,hoja!$A$2:$E$970,5,FALSE),0)</f>
        <v>BARRANQUILLA</v>
      </c>
      <c r="H1951" s="103" t="str">
        <f>IFERROR(VLOOKUP(E1951,hoja!A:C,3,FALSE),0)</f>
        <v>0111</v>
      </c>
      <c r="I1951" s="24" t="str">
        <f t="shared" si="342"/>
        <v>504430111</v>
      </c>
      <c r="J1951" s="23">
        <v>38.251944444375113</v>
      </c>
      <c r="K1951" s="23">
        <v>674</v>
      </c>
      <c r="L1951" s="23" t="str">
        <f>IF(B1951=F1951,"REGIONAL","NACIONAL")</f>
        <v>NACIONAL</v>
      </c>
      <c r="M1951" s="23" t="s">
        <v>618</v>
      </c>
      <c r="N1951" s="23" t="str" cm="1">
        <f t="array" ref="N1951">IFERROR(IF(M1951="Principal","LES_ACTIVE",LES_INACTIVE),0)</f>
        <v>LES_ACTIVE</v>
      </c>
      <c r="O1951" s="23">
        <f t="shared" si="352"/>
        <v>12</v>
      </c>
      <c r="P1951" s="23" t="str">
        <f t="shared" si="343"/>
        <v>504430111Principal</v>
      </c>
    </row>
    <row r="1952" spans="1:16" ht="14.45" hidden="1">
      <c r="A1952" s="26" t="s">
        <v>881</v>
      </c>
      <c r="B1952" s="23" t="str">
        <f>IFERROR(VLOOKUP(A1952,hoja!$A$2:$E$970,4,FALSE),0)</f>
        <v>ANTIOQUIA</v>
      </c>
      <c r="C1952" s="23" t="str">
        <f>IFERROR(VLOOKUP(A1952,hoja!$A$2:$E$1370,5,FALSE),0)</f>
        <v>MEDELLÍN</v>
      </c>
      <c r="D1952" s="23" t="str">
        <f>IFERROR(VLOOKUP(A1952,hoja!A:D,3,FALSE),0)</f>
        <v>1381</v>
      </c>
      <c r="E1952" s="23" t="s">
        <v>672</v>
      </c>
      <c r="F1952" s="23" t="str">
        <f>IFERROR(VLOOKUP(E1952,hoja!$A$2:$E$970,4,FALSE),0)</f>
        <v>ANTIOQUIA</v>
      </c>
      <c r="G1952" s="23" t="str">
        <f>IFERROR(VLOOKUP(E1952,hoja!$A$2:$E$970,5,FALSE),0)</f>
        <v>MEDELLÍN</v>
      </c>
      <c r="H1952" s="103" t="str">
        <f>IFERROR(VLOOKUP(E1952,hoja!A:C,3,FALSE),0)</f>
        <v>0092</v>
      </c>
      <c r="I1952" s="24" t="str">
        <f t="shared" ref="I1952:I2012" si="353">D1952&amp;H1952</f>
        <v>13810092</v>
      </c>
      <c r="J1952" s="23">
        <v>0.44999999989522621</v>
      </c>
      <c r="K1952" s="36">
        <v>20.509499999999999</v>
      </c>
      <c r="L1952" s="23" t="s">
        <v>752</v>
      </c>
      <c r="M1952" s="23" t="s">
        <v>618</v>
      </c>
      <c r="N1952" s="23" t="str" cm="1">
        <f t="array" ref="N1952">IFERROR(IF(M1952="Principal","LES_ACTIVE",LES_INACTIVE),0)</f>
        <v>LES_ACTIVE</v>
      </c>
      <c r="O1952" s="23">
        <f t="shared" si="352"/>
        <v>25</v>
      </c>
      <c r="P1952" s="23" t="str">
        <f t="shared" si="343"/>
        <v>13810092Principal</v>
      </c>
    </row>
    <row r="1953" spans="1:16" ht="14.45" hidden="1">
      <c r="A1953" s="26" t="s">
        <v>881</v>
      </c>
      <c r="B1953" s="23" t="str">
        <f>IFERROR(VLOOKUP(A1953,hoja!$A$2:$E$970,4,FALSE),0)</f>
        <v>ANTIOQUIA</v>
      </c>
      <c r="C1953" s="23" t="str">
        <f>IFERROR(VLOOKUP(A1953,hoja!$A$2:$E$1370,5,FALSE),0)</f>
        <v>MEDELLÍN</v>
      </c>
      <c r="D1953" s="23" t="str">
        <f>IFERROR(VLOOKUP(A1953,hoja!A:D,3,FALSE),0)</f>
        <v>1381</v>
      </c>
      <c r="E1953" s="23" t="s">
        <v>644</v>
      </c>
      <c r="F1953" s="23" t="str">
        <f>IFERROR(VLOOKUP(E1953,hoja!$A$2:$E$970,4,FALSE),0)</f>
        <v>OCCIDENTE</v>
      </c>
      <c r="G1953" s="23" t="str">
        <f>IFERROR(VLOOKUP(E1953,hoja!$A$2:$E$970,5,FALSE),0)</f>
        <v>PEREIRA</v>
      </c>
      <c r="H1953" s="103" t="str">
        <f>IFERROR(VLOOKUP(E1953,hoja!A:C,3,FALSE),0)</f>
        <v>0198</v>
      </c>
      <c r="I1953" s="24" t="str">
        <f t="shared" si="353"/>
        <v>13810198</v>
      </c>
      <c r="K1953" s="23">
        <v>229</v>
      </c>
      <c r="L1953" s="23" t="str">
        <f>IF(B1953=F1953,"REGIONAL","NACIONAL")</f>
        <v>NACIONAL</v>
      </c>
      <c r="M1953" s="23" t="s">
        <v>618</v>
      </c>
      <c r="N1953" s="23" t="str" cm="1">
        <f t="array" ref="N1953">IFERROR(IF(M1953="Principal","LES_ACTIVE",LES_INACTIVE),0)</f>
        <v>LES_ACTIVE</v>
      </c>
      <c r="O1953" s="23">
        <f t="shared" si="352"/>
        <v>25</v>
      </c>
      <c r="P1953" s="23" t="str">
        <f t="shared" si="343"/>
        <v>13810198Principal</v>
      </c>
    </row>
    <row r="1954" spans="1:16" ht="14.45" hidden="1">
      <c r="A1954" s="26" t="s">
        <v>617</v>
      </c>
      <c r="B1954" s="23" t="str">
        <f>IFERROR(VLOOKUP(A1954,hoja!$A$2:$E$970,4,FALSE),0)</f>
        <v>ANTIOQUIA</v>
      </c>
      <c r="C1954" s="23" t="str">
        <f>IFERROR(VLOOKUP(A1954,hoja!$A$2:$E$1370,5,FALSE),0)</f>
        <v>MEDELLÍN</v>
      </c>
      <c r="D1954" s="23">
        <f>IFERROR(VLOOKUP(A1954,hoja!A:D,3,FALSE),0)</f>
        <v>50443</v>
      </c>
      <c r="E1954" s="23" t="s">
        <v>645</v>
      </c>
      <c r="F1954" s="23" t="str">
        <f>IFERROR(VLOOKUP(E1954,hoja!$A$2:$E$970,4,FALSE),0)</f>
        <v>OCCIDENTE</v>
      </c>
      <c r="G1954" s="23" t="str">
        <f>IFERROR(VLOOKUP(E1954,hoja!$A$2:$E$970,5,FALSE),0)</f>
        <v>CALI</v>
      </c>
      <c r="H1954" s="103" t="str">
        <f>IFERROR(VLOOKUP(E1954,hoja!A:C,3,FALSE),0)</f>
        <v>0410</v>
      </c>
      <c r="I1954" s="24" t="str">
        <f t="shared" si="353"/>
        <v>504430410</v>
      </c>
      <c r="J1954" s="23">
        <v>35.811666666646488</v>
      </c>
      <c r="K1954" s="23">
        <v>423.11</v>
      </c>
      <c r="L1954" s="23" t="str">
        <f t="shared" ref="L1954:L1955" si="354">IF(B1954=F1954,"REGIONAL","NACIONAL")</f>
        <v>NACIONAL</v>
      </c>
      <c r="M1954" s="23" t="s">
        <v>618</v>
      </c>
      <c r="N1954" s="23" t="str" cm="1">
        <f t="array" ref="N1954">IFERROR(IF(M1954="Principal","LES_ACTIVE",LES_INACTIVE),0)</f>
        <v>LES_ACTIVE</v>
      </c>
      <c r="O1954" s="23">
        <f t="shared" si="352"/>
        <v>16</v>
      </c>
      <c r="P1954" s="23" t="str">
        <f t="shared" ref="P1954:P2016" si="355">D1954&amp;H1954&amp;M1954</f>
        <v>504430410Principal</v>
      </c>
    </row>
    <row r="1955" spans="1:16" ht="14.45" hidden="1">
      <c r="A1955" s="26" t="s">
        <v>881</v>
      </c>
      <c r="B1955" s="23" t="str">
        <f>IFERROR(VLOOKUP(A1955,hoja!$A$2:$E$970,4,FALSE),0)</f>
        <v>ANTIOQUIA</v>
      </c>
      <c r="C1955" s="23" t="str">
        <f>IFERROR(VLOOKUP(A1955,hoja!$A$2:$E$1370,5,FALSE),0)</f>
        <v>MEDELLÍN</v>
      </c>
      <c r="D1955" s="23" t="str">
        <f>IFERROR(VLOOKUP(A1955,hoja!A:D,3,FALSE),0)</f>
        <v>1381</v>
      </c>
      <c r="E1955" s="23" t="s">
        <v>422</v>
      </c>
      <c r="F1955" s="23" t="str">
        <f>IFERROR(VLOOKUP(E1955,hoja!$A$2:$E$970,4,FALSE),0)</f>
        <v>COSTA</v>
      </c>
      <c r="G1955" s="23" t="str">
        <f>IFERROR(VLOOKUP(E1955,hoja!$A$2:$E$970,5,FALSE),0)</f>
        <v>RIOHACHA</v>
      </c>
      <c r="H1955" s="103" t="str">
        <f>IFERROR(VLOOKUP(E1955,hoja!A:C,3,FALSE),0)</f>
        <v>60032</v>
      </c>
      <c r="I1955" s="24" t="str">
        <f t="shared" si="353"/>
        <v>138160032</v>
      </c>
      <c r="K1955" s="23">
        <v>866</v>
      </c>
      <c r="L1955" s="23" t="str">
        <f t="shared" si="354"/>
        <v>NACIONAL</v>
      </c>
      <c r="M1955" s="23" t="s">
        <v>618</v>
      </c>
      <c r="N1955" s="23" t="str" cm="1">
        <f t="array" ref="N1955">IFERROR(IF(M1955="Principal","LES_ACTIVE",LES_INACTIVE),0)</f>
        <v>LES_ACTIVE</v>
      </c>
      <c r="O1955" s="23">
        <f t="shared" si="352"/>
        <v>8</v>
      </c>
      <c r="P1955" s="23" t="str">
        <f t="shared" si="355"/>
        <v>138160032Principal</v>
      </c>
    </row>
    <row r="1956" spans="1:16" ht="14.45" hidden="1">
      <c r="A1956" s="26" t="s">
        <v>617</v>
      </c>
      <c r="B1956" s="23" t="str">
        <f>IFERROR(VLOOKUP(A1956,hoja!$A$2:$E$970,4,FALSE),0)</f>
        <v>ANTIOQUIA</v>
      </c>
      <c r="C1956" s="23" t="str">
        <f>IFERROR(VLOOKUP(A1956,hoja!$A$2:$E$1370,5,FALSE),0)</f>
        <v>MEDELLÍN</v>
      </c>
      <c r="D1956" s="23">
        <f>IFERROR(VLOOKUP(A1956,hoja!A:D,3,FALSE),0)</f>
        <v>50443</v>
      </c>
      <c r="E1956" s="23" t="s">
        <v>788</v>
      </c>
      <c r="F1956" s="23" t="str">
        <f>IFERROR(VLOOKUP(E1956,hoja!$A$2:$E$970,4,FALSE),0)</f>
        <v>ANTIOQUIA</v>
      </c>
      <c r="G1956" s="23" t="str">
        <f>IFERROR(VLOOKUP(E1956,hoja!$A$2:$E$970,5,FALSE),0)</f>
        <v>RIONEGRO</v>
      </c>
      <c r="H1956" s="103" t="str">
        <f>IFERROR(VLOOKUP(E1956,hoja!A:C,3,FALSE),0)</f>
        <v>60027</v>
      </c>
      <c r="I1956" s="24" t="str">
        <f t="shared" si="353"/>
        <v>5044360027</v>
      </c>
      <c r="K1956" s="23">
        <v>52.6</v>
      </c>
      <c r="L1956" s="23" t="str">
        <f t="shared" ref="L1956:L1980" si="356">IF(B1956=F1956,"REGIONAL","NACIONAL")</f>
        <v>REGIONAL</v>
      </c>
      <c r="M1956" s="23" t="s">
        <v>618</v>
      </c>
      <c r="N1956" s="23" t="str" cm="1">
        <f t="array" ref="N1956">IFERROR(IF(M1956="Principal","LES_ACTIVE",LES_INACTIVE),0)</f>
        <v>LES_ACTIVE</v>
      </c>
      <c r="O1956" s="23">
        <f t="shared" si="352"/>
        <v>25</v>
      </c>
      <c r="P1956" s="23" t="str">
        <f t="shared" si="355"/>
        <v>5044360027Principal</v>
      </c>
    </row>
    <row r="1957" spans="1:16" ht="14.45" hidden="1">
      <c r="A1957" s="26" t="s">
        <v>617</v>
      </c>
      <c r="B1957" s="23" t="str">
        <f>IFERROR(VLOOKUP(A1957,hoja!$A$2:$E$970,4,FALSE),0)</f>
        <v>ANTIOQUIA</v>
      </c>
      <c r="C1957" s="23" t="str">
        <f>IFERROR(VLOOKUP(A1957,hoja!$A$2:$E$1370,5,FALSE),0)</f>
        <v>MEDELLÍN</v>
      </c>
      <c r="D1957" s="23">
        <f>IFERROR(VLOOKUP(A1957,hoja!A:D,3,FALSE),0)</f>
        <v>50443</v>
      </c>
      <c r="E1957" s="23" t="s">
        <v>767</v>
      </c>
      <c r="F1957" s="23" t="str">
        <f>IFERROR(VLOOKUP(E1957,hoja!$A$2:$E$970,4,FALSE),0)</f>
        <v>COSTA</v>
      </c>
      <c r="G1957" s="23" t="str">
        <f>IFERROR(VLOOKUP(E1957,hoja!$A$2:$E$970,5,FALSE),0)</f>
        <v>SAN ANDRES</v>
      </c>
      <c r="H1957" s="103" t="str">
        <f>IFERROR(VLOOKUP(E1957,hoja!A:C,3,FALSE),0)</f>
        <v>60033</v>
      </c>
      <c r="I1957" s="24" t="str">
        <f t="shared" si="353"/>
        <v>5044360033</v>
      </c>
      <c r="K1957" s="23">
        <v>641</v>
      </c>
      <c r="L1957" s="23" t="str">
        <f>IF(B1957=F1957,"REGIONAL","NACIONAL")</f>
        <v>NACIONAL</v>
      </c>
      <c r="M1957" s="23" t="s">
        <v>618</v>
      </c>
      <c r="N1957" s="23" t="str" cm="1">
        <f t="array" ref="N1957">IFERROR(IF(M1957="Principal","LES_ACTIVE",LES_INACTIVE),0)</f>
        <v>LES_ACTIVE</v>
      </c>
      <c r="O1957" s="23">
        <f t="shared" si="352"/>
        <v>12</v>
      </c>
      <c r="P1957" s="23" t="str">
        <f t="shared" si="355"/>
        <v>5044360033Principal</v>
      </c>
    </row>
    <row r="1958" spans="1:16" ht="14.45" hidden="1">
      <c r="A1958" s="26" t="s">
        <v>617</v>
      </c>
      <c r="B1958" s="23" t="str">
        <f>IFERROR(VLOOKUP(A1958,hoja!$A$2:$E$970,4,FALSE),0)</f>
        <v>ANTIOQUIA</v>
      </c>
      <c r="C1958" s="23" t="str">
        <f>IFERROR(VLOOKUP(A1958,hoja!$A$2:$E$1370,5,FALSE),0)</f>
        <v>MEDELLÍN</v>
      </c>
      <c r="D1958" s="23">
        <f>IFERROR(VLOOKUP(A1958,hoja!A:D,3,FALSE),0)</f>
        <v>50443</v>
      </c>
      <c r="E1958" s="23" t="s">
        <v>789</v>
      </c>
      <c r="F1958" s="23" t="str">
        <f>IFERROR(VLOOKUP(E1958,hoja!$A$2:$E$970,4,FALSE),0)</f>
        <v>SANTANDER</v>
      </c>
      <c r="G1958" s="23" t="str">
        <f>IFERROR(VLOOKUP(E1958,hoja!$A$2:$E$970,5,FALSE),0)</f>
        <v>SAN GIL</v>
      </c>
      <c r="H1958" s="103" t="str">
        <f>IFERROR(VLOOKUP(E1958,hoja!A:C,3,FALSE),0)</f>
        <v>60034</v>
      </c>
      <c r="I1958" s="24" t="str">
        <f t="shared" si="353"/>
        <v>5044360034</v>
      </c>
      <c r="K1958" s="23">
        <v>443</v>
      </c>
      <c r="L1958" s="23" t="str">
        <f t="shared" ref="L1958:L1963" si="357">IF(B1958=F1958,"REGIONAL","NACIONAL")</f>
        <v>NACIONAL</v>
      </c>
      <c r="M1958" s="23" t="s">
        <v>618</v>
      </c>
      <c r="N1958" s="23" t="str" cm="1">
        <f t="array" ref="N1958">IFERROR(IF(M1958="Principal","LES_ACTIVE",LES_INACTIVE),0)</f>
        <v>LES_ACTIVE</v>
      </c>
      <c r="O1958" s="23">
        <f t="shared" si="352"/>
        <v>16</v>
      </c>
      <c r="P1958" s="23" t="str">
        <f t="shared" si="355"/>
        <v>5044360034Principal</v>
      </c>
    </row>
    <row r="1959" spans="1:16" ht="14.45" hidden="1">
      <c r="A1959" s="26" t="s">
        <v>617</v>
      </c>
      <c r="B1959" s="23" t="str">
        <f>IFERROR(VLOOKUP(A1959,hoja!$A$2:$E$970,4,FALSE),0)</f>
        <v>ANTIOQUIA</v>
      </c>
      <c r="C1959" s="23" t="str">
        <f>IFERROR(VLOOKUP(A1959,hoja!$A$2:$E$1370,5,FALSE),0)</f>
        <v>MEDELLÍN</v>
      </c>
      <c r="D1959" s="23">
        <f>IFERROR(VLOOKUP(A1959,hoja!A:D,3,FALSE),0)</f>
        <v>50443</v>
      </c>
      <c r="E1959" s="23" t="s">
        <v>470</v>
      </c>
      <c r="F1959" s="23" t="str">
        <f>IFERROR(VLOOKUP(E1959,hoja!$A$2:$E$970,4,FALSE),0)</f>
        <v>COSTA</v>
      </c>
      <c r="G1959" s="23" t="str">
        <f>IFERROR(VLOOKUP(E1959,hoja!$A$2:$E$970,5,FALSE),0)</f>
        <v>SANTA MARTA</v>
      </c>
      <c r="H1959" s="103" t="str">
        <f>IFERROR(VLOOKUP(E1959,hoja!A:C,3,FALSE),0)</f>
        <v>60028</v>
      </c>
      <c r="I1959" s="24" t="str">
        <f t="shared" si="353"/>
        <v>5044360028</v>
      </c>
      <c r="K1959" s="23">
        <v>812</v>
      </c>
      <c r="L1959" s="23" t="str">
        <f t="shared" si="357"/>
        <v>NACIONAL</v>
      </c>
      <c r="M1959" s="23" t="s">
        <v>618</v>
      </c>
      <c r="N1959" s="23" t="str" cm="1">
        <f t="array" ref="N1959">IFERROR(IF(M1959="Principal","LES_ACTIVE",LES_INACTIVE),0)</f>
        <v>LES_ACTIVE</v>
      </c>
      <c r="O1959" s="23">
        <f t="shared" si="352"/>
        <v>8</v>
      </c>
      <c r="P1959" s="23" t="str">
        <f t="shared" si="355"/>
        <v>5044360028Principal</v>
      </c>
    </row>
    <row r="1960" spans="1:16" ht="14.45" hidden="1">
      <c r="A1960" s="26" t="s">
        <v>881</v>
      </c>
      <c r="B1960" s="23" t="str">
        <f>IFERROR(VLOOKUP(A1960,hoja!$A$2:$E$970,4,FALSE),0)</f>
        <v>ANTIOQUIA</v>
      </c>
      <c r="C1960" s="23" t="str">
        <f>IFERROR(VLOOKUP(A1960,hoja!$A$2:$E$1370,5,FALSE),0)</f>
        <v>MEDELLÍN</v>
      </c>
      <c r="D1960" s="23" t="str">
        <f>IFERROR(VLOOKUP(A1960,hoja!A:D,3,FALSE),0)</f>
        <v>1381</v>
      </c>
      <c r="E1960" s="23" t="s">
        <v>790</v>
      </c>
      <c r="F1960" s="23" t="str">
        <f>IFERROR(VLOOKUP(E1960,hoja!$A$2:$E$970,4,FALSE),0)</f>
        <v>SANTANDER</v>
      </c>
      <c r="G1960" s="23" t="str">
        <f>IFERROR(VLOOKUP(E1960,hoja!$A$2:$E$970,5,FALSE),0)</f>
        <v>SARAVENA</v>
      </c>
      <c r="H1960" s="103" t="str">
        <f>IFERROR(VLOOKUP(E1960,hoja!A:C,3,FALSE),0)</f>
        <v>10222</v>
      </c>
      <c r="I1960" s="24" t="str">
        <f t="shared" si="353"/>
        <v>138110222</v>
      </c>
      <c r="K1960" s="23">
        <v>657</v>
      </c>
      <c r="L1960" s="23" t="str">
        <f t="shared" si="357"/>
        <v>NACIONAL</v>
      </c>
      <c r="M1960" s="23" t="s">
        <v>618</v>
      </c>
      <c r="N1960" s="23" t="str" cm="1">
        <f t="array" ref="N1960">IFERROR(IF(M1960="Principal","LES_ACTIVE",LES_INACTIVE),0)</f>
        <v>LES_ACTIVE</v>
      </c>
      <c r="O1960" s="23">
        <f t="shared" si="352"/>
        <v>12</v>
      </c>
      <c r="P1960" s="23" t="str">
        <f t="shared" si="355"/>
        <v>138110222Principal</v>
      </c>
    </row>
    <row r="1961" spans="1:16" ht="14.45" hidden="1">
      <c r="A1961" s="26" t="s">
        <v>881</v>
      </c>
      <c r="B1961" s="23" t="str">
        <f>IFERROR(VLOOKUP(A1961,hoja!$A$2:$E$970,4,FALSE),0)</f>
        <v>ANTIOQUIA</v>
      </c>
      <c r="C1961" s="23" t="str">
        <f>IFERROR(VLOOKUP(A1961,hoja!$A$2:$E$1370,5,FALSE),0)</f>
        <v>MEDELLÍN</v>
      </c>
      <c r="D1961" s="23" t="str">
        <f>IFERROR(VLOOKUP(A1961,hoja!A:D,3,FALSE),0)</f>
        <v>1381</v>
      </c>
      <c r="E1961" s="23" t="s">
        <v>494</v>
      </c>
      <c r="F1961" s="23" t="str">
        <f>IFERROR(VLOOKUP(E1961,hoja!$A$2:$E$970,4,FALSE),0)</f>
        <v>COSTA</v>
      </c>
      <c r="G1961" s="23" t="s">
        <v>494</v>
      </c>
      <c r="H1961" s="103" t="str">
        <f>IFERROR(VLOOKUP(E1961,hoja!A:C,3,FALSE),0)</f>
        <v>60149</v>
      </c>
      <c r="I1961" s="24" t="str">
        <f t="shared" si="353"/>
        <v>138160149</v>
      </c>
      <c r="K1961" s="23">
        <v>645</v>
      </c>
      <c r="L1961" s="23" t="str">
        <f t="shared" si="357"/>
        <v>NACIONAL</v>
      </c>
      <c r="M1961" s="23" t="s">
        <v>662</v>
      </c>
      <c r="N1961" s="23" t="s">
        <v>622</v>
      </c>
      <c r="O1961" s="23">
        <f t="shared" si="352"/>
        <v>12</v>
      </c>
      <c r="P1961" s="23" t="str">
        <f t="shared" si="355"/>
        <v>138160149Uraba</v>
      </c>
    </row>
    <row r="1962" spans="1:16" ht="14.45" hidden="1">
      <c r="A1962" s="26" t="s">
        <v>617</v>
      </c>
      <c r="B1962" s="23" t="str">
        <f>IFERROR(VLOOKUP(A1962,hoja!$A$2:$E$970,4,FALSE),0)</f>
        <v>ANTIOQUIA</v>
      </c>
      <c r="C1962" s="23" t="str">
        <f>IFERROR(VLOOKUP(A1962,hoja!$A$2:$E$1370,5,FALSE),0)</f>
        <v>MEDELLÍN</v>
      </c>
      <c r="D1962" s="23">
        <f>IFERROR(VLOOKUP(A1962,hoja!A:D,3,FALSE),0)</f>
        <v>50443</v>
      </c>
      <c r="E1962" s="23" t="s">
        <v>887</v>
      </c>
      <c r="F1962" s="23" t="str">
        <f>IFERROR(VLOOKUP(E1962,hoja!$A$2:$E$970,4,FALSE),0)</f>
        <v>COSTA</v>
      </c>
      <c r="G1962" s="23" t="str">
        <f>IFERROR(VLOOKUP(E1962,hoja!$A$2:$E$970,5,FALSE),0)</f>
        <v>TURBACO</v>
      </c>
      <c r="H1962" s="103" t="str">
        <f>IFERROR(VLOOKUP(E1962,hoja!A:C,3,FALSE),0)</f>
        <v>60036</v>
      </c>
      <c r="I1962" s="24" t="str">
        <f t="shared" si="353"/>
        <v>5044360036</v>
      </c>
      <c r="K1962" s="23">
        <v>613</v>
      </c>
      <c r="L1962" s="23" t="str">
        <f t="shared" si="357"/>
        <v>NACIONAL</v>
      </c>
      <c r="M1962" s="23" t="s">
        <v>618</v>
      </c>
      <c r="N1962" s="23" t="str" cm="1">
        <f t="array" ref="N1962">IFERROR(IF(M1962="Principal","LES_ACTIVE",LES_INACTIVE),0)</f>
        <v>LES_ACTIVE</v>
      </c>
      <c r="O1962" s="23">
        <f t="shared" si="352"/>
        <v>12</v>
      </c>
      <c r="P1962" s="23" t="str">
        <f t="shared" si="355"/>
        <v>5044360036Principal</v>
      </c>
    </row>
    <row r="1963" spans="1:16" ht="14.45" hidden="1">
      <c r="A1963" s="26" t="s">
        <v>617</v>
      </c>
      <c r="B1963" s="23" t="str">
        <f>IFERROR(VLOOKUP(A1963,hoja!$A$2:$E$970,4,FALSE),0)</f>
        <v>ANTIOQUIA</v>
      </c>
      <c r="C1963" s="23" t="str">
        <f>IFERROR(VLOOKUP(A1963,hoja!$A$2:$E$1370,5,FALSE),0)</f>
        <v>MEDELLÍN</v>
      </c>
      <c r="D1963" s="23">
        <f>IFERROR(VLOOKUP(A1963,hoja!A:D,3,FALSE),0)</f>
        <v>50443</v>
      </c>
      <c r="E1963" s="23" t="s">
        <v>554</v>
      </c>
      <c r="F1963" s="23" t="str">
        <f>IFERROR(VLOOKUP(E1963,hoja!$A$2:$E$970,4,FALSE),0)</f>
        <v>COSTA</v>
      </c>
      <c r="G1963" s="23" t="str">
        <f>IFERROR(VLOOKUP(E1963,hoja!$A$2:$E$970,5,FALSE),0)</f>
        <v>VALLEDUPAR</v>
      </c>
      <c r="H1963" s="103" t="str">
        <f>IFERROR(VLOOKUP(E1963,hoja!A:C,3,FALSE),0)</f>
        <v>60030</v>
      </c>
      <c r="I1963" s="24" t="str">
        <f t="shared" si="353"/>
        <v>5044360030</v>
      </c>
      <c r="K1963" s="23">
        <v>721</v>
      </c>
      <c r="L1963" s="23" t="str">
        <f t="shared" si="357"/>
        <v>NACIONAL</v>
      </c>
      <c r="M1963" s="23" t="s">
        <v>618</v>
      </c>
      <c r="N1963" s="23" t="str" cm="1">
        <f t="array" ref="N1963">IFERROR(IF(M1963="Principal","LES_ACTIVE",LES_INACTIVE),0)</f>
        <v>LES_ACTIVE</v>
      </c>
      <c r="O1963" s="23">
        <f t="shared" si="352"/>
        <v>12</v>
      </c>
      <c r="P1963" s="23" t="str">
        <f t="shared" si="355"/>
        <v>5044360030Principal</v>
      </c>
    </row>
    <row r="1964" spans="1:16" ht="14.45" hidden="1">
      <c r="A1964" s="26" t="s">
        <v>881</v>
      </c>
      <c r="B1964" s="23" t="str">
        <f>IFERROR(VLOOKUP(A1964,hoja!$A$2:$E$970,4,FALSE),0)</f>
        <v>ANTIOQUIA</v>
      </c>
      <c r="C1964" s="23" t="str">
        <f>IFERROR(VLOOKUP(A1964,hoja!$A$2:$E$1370,5,FALSE),0)</f>
        <v>MEDELLÍN</v>
      </c>
      <c r="D1964" s="23" t="str">
        <f>IFERROR(VLOOKUP(A1964,hoja!A:D,3,FALSE),0)</f>
        <v>1381</v>
      </c>
      <c r="E1964" s="23" t="s">
        <v>888</v>
      </c>
      <c r="F1964" s="23" t="str">
        <f>IFERROR(VLOOKUP(E1964,hoja!$A$2:$E$970,4,FALSE),0)</f>
        <v>ANTIOQUIA</v>
      </c>
      <c r="G1964" s="23" t="str">
        <f>IFERROR(VLOOKUP(E1964,hoja!$A$2:$E$970,5,FALSE),0)</f>
        <v>YARUMAL</v>
      </c>
      <c r="H1964" s="103" t="str">
        <f>IFERROR(VLOOKUP(E1964,hoja!A:C,3,FALSE),0)</f>
        <v>60150</v>
      </c>
      <c r="I1964" s="24" t="str">
        <f t="shared" si="353"/>
        <v>138160150</v>
      </c>
      <c r="K1964" s="23">
        <v>109</v>
      </c>
      <c r="L1964" s="23" t="str">
        <f t="shared" si="356"/>
        <v>REGIONAL</v>
      </c>
      <c r="M1964" s="23" t="s">
        <v>618</v>
      </c>
      <c r="N1964" s="23" t="str" cm="1">
        <f t="array" ref="N1964">IFERROR(IF(M1964="Principal","LES_ACTIVE",LES_INACTIVE),0)</f>
        <v>LES_ACTIVE</v>
      </c>
      <c r="O1964" s="23">
        <f t="shared" si="352"/>
        <v>25</v>
      </c>
      <c r="P1964" s="23" t="str">
        <f t="shared" si="355"/>
        <v>138160150Principal</v>
      </c>
    </row>
    <row r="1965" spans="1:16" ht="14.45" hidden="1">
      <c r="A1965" s="26" t="s">
        <v>617</v>
      </c>
      <c r="B1965" s="23" t="str">
        <f>IFERROR(VLOOKUP(A1965,hoja!$A$2:$E$970,4,FALSE),0)</f>
        <v>ANTIOQUIA</v>
      </c>
      <c r="C1965" s="23" t="str">
        <f>IFERROR(VLOOKUP(A1965,hoja!$A$2:$E$1370,5,FALSE),0)</f>
        <v>MEDELLÍN</v>
      </c>
      <c r="D1965" s="23">
        <f>IFERROR(VLOOKUP(A1965,hoja!A:D,3,FALSE),0)</f>
        <v>50443</v>
      </c>
      <c r="E1965" s="23" t="s">
        <v>581</v>
      </c>
      <c r="F1965" s="23" t="str">
        <f>IFERROR(VLOOKUP(E1965,hoja!$A$2:$E$970,4,FALSE),0)</f>
        <v>OCCIDENTE</v>
      </c>
      <c r="G1965" s="23" t="str">
        <f>IFERROR(VLOOKUP(E1965,hoja!$A$2:$E$970,5,FALSE),0)</f>
        <v>CALI</v>
      </c>
      <c r="H1965" s="103" t="str">
        <f>IFERROR(VLOOKUP(E1965,hoja!A:C,3,FALSE),0)</f>
        <v>60043</v>
      </c>
      <c r="I1965" s="24" t="str">
        <f t="shared" si="353"/>
        <v>5044360043</v>
      </c>
      <c r="K1965" s="23">
        <v>415</v>
      </c>
      <c r="L1965" s="23" t="str">
        <f>IF(B1965=F1965,"REGIONAL","NACIONAL")</f>
        <v>NACIONAL</v>
      </c>
      <c r="M1965" s="23" t="s">
        <v>618</v>
      </c>
      <c r="N1965" s="23" t="str" cm="1">
        <f t="array" ref="N1965">IFERROR(IF(M1965="Principal","LES_ACTIVE",LES_INACTIVE),0)</f>
        <v>LES_ACTIVE</v>
      </c>
      <c r="O1965" s="23">
        <f t="shared" si="352"/>
        <v>16</v>
      </c>
      <c r="P1965" s="23" t="str">
        <f t="shared" si="355"/>
        <v>5044360043Principal</v>
      </c>
    </row>
    <row r="1966" spans="1:16" ht="14.45" hidden="1">
      <c r="A1966" s="26" t="s">
        <v>687</v>
      </c>
      <c r="B1966" s="23" t="str">
        <f>IFERROR(VLOOKUP(A1966,hoja!$A$2:$E$970,4,FALSE),0)</f>
        <v>OCCIDENTE</v>
      </c>
      <c r="C1966" s="23" t="str">
        <f>IFERROR(VLOOKUP(A1966,hoja!$A$2:$E$1370,5,FALSE),0)</f>
        <v>TULUÁ</v>
      </c>
      <c r="D1966" s="23" t="str">
        <f>IFERROR(VLOOKUP(A1966,hoja!A:D,3,FALSE),0)</f>
        <v>2007</v>
      </c>
      <c r="E1966" s="23" t="s">
        <v>650</v>
      </c>
      <c r="F1966" s="23" t="str">
        <f>IFERROR(VLOOKUP(E1966,hoja!$A$2:$E$970,4,FALSE),0)</f>
        <v>OCCIDENTE</v>
      </c>
      <c r="G1966" s="23" t="str">
        <f>IFERROR(VLOOKUP(E1966,hoja!$A$2:$E$970,5,FALSE),0)</f>
        <v>CALOTO</v>
      </c>
      <c r="H1966" s="103" t="str">
        <f>IFERROR(VLOOKUP(E1966,hoja!A:C,3,FALSE),0)</f>
        <v>0445</v>
      </c>
      <c r="I1966" s="24" t="str">
        <f t="shared" si="353"/>
        <v>20070445</v>
      </c>
      <c r="J1966" s="23">
        <v>1.6666666666860692</v>
      </c>
      <c r="K1966" s="23">
        <v>108.04</v>
      </c>
      <c r="L1966" s="23" t="str">
        <f t="shared" si="356"/>
        <v>REGIONAL</v>
      </c>
      <c r="M1966" s="23" t="s">
        <v>618</v>
      </c>
      <c r="N1966" s="23" t="str" cm="1">
        <f t="array" ref="N1966">IFERROR(IF(M1966="Principal","LES_ACTIVE",LES_INACTIVE),0)</f>
        <v>LES_ACTIVE</v>
      </c>
      <c r="O1966" s="23">
        <f t="shared" si="352"/>
        <v>25</v>
      </c>
      <c r="P1966" s="23" t="str">
        <f t="shared" si="355"/>
        <v>20070445Principal</v>
      </c>
    </row>
    <row r="1967" spans="1:16" ht="14.45" hidden="1">
      <c r="A1967" s="26" t="s">
        <v>687</v>
      </c>
      <c r="B1967" s="23" t="str">
        <f>IFERROR(VLOOKUP(A1967,hoja!$A$2:$E$970,4,FALSE),0)</f>
        <v>OCCIDENTE</v>
      </c>
      <c r="C1967" s="23" t="str">
        <f>IFERROR(VLOOKUP(A1967,hoja!$A$2:$E$1370,5,FALSE),0)</f>
        <v>TULUÁ</v>
      </c>
      <c r="D1967" s="23" t="str">
        <f>IFERROR(VLOOKUP(A1967,hoja!A:D,3,FALSE),0)</f>
        <v>2007</v>
      </c>
      <c r="E1967" s="23" t="s">
        <v>683</v>
      </c>
      <c r="F1967" s="23" t="str">
        <f>IFERROR(VLOOKUP(E1967,hoja!$A$2:$E$970,4,FALSE),0)</f>
        <v>OCCIDENTE</v>
      </c>
      <c r="G1967" s="23" t="str">
        <f>IFERROR(VLOOKUP(E1967,hoja!$A$2:$E$970,5,FALSE),0)</f>
        <v>BUGA</v>
      </c>
      <c r="H1967" s="103" t="str">
        <f>IFERROR(VLOOKUP(E1967,hoja!A:C,3,FALSE),0)</f>
        <v>0411</v>
      </c>
      <c r="I1967" s="24" t="str">
        <f t="shared" si="353"/>
        <v>20070411</v>
      </c>
      <c r="K1967" s="23">
        <v>30</v>
      </c>
      <c r="L1967" s="23" t="str">
        <f t="shared" si="356"/>
        <v>REGIONAL</v>
      </c>
      <c r="M1967" s="23" t="s">
        <v>618</v>
      </c>
      <c r="N1967" s="23" t="str" cm="1">
        <f t="array" ref="N1967">IFERROR(IF(M1967="Principal","LES_ACTIVE",LES_INACTIVE),0)</f>
        <v>LES_ACTIVE</v>
      </c>
      <c r="O1967" s="23">
        <f t="shared" si="352"/>
        <v>25</v>
      </c>
      <c r="P1967" s="23" t="str">
        <f t="shared" si="355"/>
        <v>20070411Principal</v>
      </c>
    </row>
    <row r="1968" spans="1:16" ht="14.45" hidden="1">
      <c r="A1968" s="26" t="s">
        <v>687</v>
      </c>
      <c r="B1968" s="23" t="str">
        <f>IFERROR(VLOOKUP(A1968,hoja!$A$2:$E$970,4,FALSE),0)</f>
        <v>OCCIDENTE</v>
      </c>
      <c r="C1968" s="23" t="str">
        <f>IFERROR(VLOOKUP(A1968,hoja!$A$2:$E$1370,5,FALSE),0)</f>
        <v>TULUÁ</v>
      </c>
      <c r="D1968" s="23" t="str">
        <f>IFERROR(VLOOKUP(A1968,hoja!A:D,3,FALSE),0)</f>
        <v>2007</v>
      </c>
      <c r="E1968" s="23" t="s">
        <v>660</v>
      </c>
      <c r="F1968" s="23" t="str">
        <f>IFERROR(VLOOKUP(E1968,hoja!$A$2:$E$970,4,FALSE),0)</f>
        <v>CENTRO</v>
      </c>
      <c r="G1968" s="23" t="str">
        <f>IFERROR(VLOOKUP(E1968,hoja!$A$2:$E$970,5,FALSE),0)</f>
        <v>BOGOTÁ</v>
      </c>
      <c r="H1968" s="103" t="str">
        <f>IFERROR(VLOOKUP(E1968,hoja!A:C,3,FALSE),0)</f>
        <v>0035</v>
      </c>
      <c r="I1968" s="24" t="str">
        <f t="shared" si="353"/>
        <v>20070035</v>
      </c>
      <c r="K1968" s="23">
        <v>366</v>
      </c>
      <c r="L1968" s="23" t="str">
        <f>IF(B1968=F1968,"REGIONAL","NACIONAL")</f>
        <v>NACIONAL</v>
      </c>
      <c r="M1968" s="23" t="s">
        <v>753</v>
      </c>
      <c r="N1968" s="23" cm="1">
        <f t="array" aca="1" ref="N1968" ca="1">IFERROR(IF(M1968="Principal","LES_ACTIVE",LES_INACTIVE),0)</f>
        <v>0</v>
      </c>
      <c r="O1968" s="23">
        <f t="shared" si="352"/>
        <v>16</v>
      </c>
      <c r="P1968" s="23" t="str">
        <f t="shared" si="355"/>
        <v>20070035Tebaida</v>
      </c>
    </row>
    <row r="1969" spans="1:16" ht="14.45" hidden="1">
      <c r="A1969" s="26" t="s">
        <v>687</v>
      </c>
      <c r="B1969" s="23" t="str">
        <f>IFERROR(VLOOKUP(A1969,hoja!$A$2:$E$970,4,FALSE),0)</f>
        <v>OCCIDENTE</v>
      </c>
      <c r="C1969" s="23" t="str">
        <f>IFERROR(VLOOKUP(A1969,hoja!$A$2:$E$1370,5,FALSE),0)</f>
        <v>TULUÁ</v>
      </c>
      <c r="D1969" s="23" t="str">
        <f>IFERROR(VLOOKUP(A1969,hoja!A:D,3,FALSE),0)</f>
        <v>2007</v>
      </c>
      <c r="E1969" s="23" t="s">
        <v>655</v>
      </c>
      <c r="F1969" s="23" t="str">
        <f>IFERROR(VLOOKUP(E1969,hoja!$A$2:$E$970,4,FALSE),0)</f>
        <v>ANTIOQUIA</v>
      </c>
      <c r="G1969" s="23" t="str">
        <f>IFERROR(VLOOKUP(E1969,hoja!$A$2:$E$970,5,FALSE),0)</f>
        <v>MEDELLÍN</v>
      </c>
      <c r="H1969" s="103" t="str">
        <f>IFERROR(VLOOKUP(E1969,hoja!A:C,3,FALSE),0)</f>
        <v>0292</v>
      </c>
      <c r="I1969" s="24" t="str">
        <f t="shared" si="353"/>
        <v>20070292</v>
      </c>
      <c r="J1969" s="23">
        <v>27.75</v>
      </c>
      <c r="K1969" s="23">
        <v>319.916</v>
      </c>
      <c r="L1969" s="23" t="str">
        <f t="shared" ref="L1969:L1974" si="358">IF(B1969=F1969,"REGIONAL","NACIONAL")</f>
        <v>NACIONAL</v>
      </c>
      <c r="M1969" s="23" t="s">
        <v>618</v>
      </c>
      <c r="N1969" s="23" t="str" cm="1">
        <f t="array" ref="N1969">IFERROR(IF(M1969="Principal","LES_ACTIVE",LES_INACTIVE),0)</f>
        <v>LES_ACTIVE</v>
      </c>
      <c r="O1969" s="23">
        <f t="shared" si="352"/>
        <v>16</v>
      </c>
      <c r="P1969" s="23" t="str">
        <f t="shared" si="355"/>
        <v>20070292Principal</v>
      </c>
    </row>
    <row r="1970" spans="1:16" ht="14.45" hidden="1">
      <c r="A1970" s="26" t="s">
        <v>687</v>
      </c>
      <c r="B1970" s="23" t="str">
        <f>IFERROR(VLOOKUP(A1970,hoja!$A$2:$E$970,4,FALSE),0)</f>
        <v>OCCIDENTE</v>
      </c>
      <c r="C1970" s="23" t="str">
        <f>IFERROR(VLOOKUP(A1970,hoja!$A$2:$E$1370,5,FALSE),0)</f>
        <v>TULUÁ</v>
      </c>
      <c r="D1970" s="23" t="str">
        <f>IFERROR(VLOOKUP(A1970,hoja!A:D,3,FALSE),0)</f>
        <v>2007</v>
      </c>
      <c r="E1970" s="23" t="s">
        <v>633</v>
      </c>
      <c r="F1970" s="23" t="str">
        <f>IFERROR(VLOOKUP(E1970,hoja!$A$2:$E$970,4,FALSE),0)</f>
        <v>CENTRO</v>
      </c>
      <c r="G1970" s="23" t="str">
        <f>IFERROR(VLOOKUP(E1970,hoja!$A$2:$E$970,5,FALSE),0)</f>
        <v>BOGOTÁ</v>
      </c>
      <c r="H1970" s="103" t="str">
        <f>IFERROR(VLOOKUP(E1970,hoja!A:C,3,FALSE),0)</f>
        <v>0002</v>
      </c>
      <c r="I1970" s="24" t="str">
        <f t="shared" si="353"/>
        <v>20070002</v>
      </c>
      <c r="J1970" s="23">
        <v>21.049999999988358</v>
      </c>
      <c r="K1970" s="23">
        <v>351.70699999999999</v>
      </c>
      <c r="L1970" s="23" t="str">
        <f t="shared" si="358"/>
        <v>NACIONAL</v>
      </c>
      <c r="M1970" s="23" t="s">
        <v>618</v>
      </c>
      <c r="N1970" s="23" t="str" cm="1">
        <f t="array" ref="N1970">IFERROR(IF(M1970="Principal","LES_ACTIVE",LES_INACTIVE),0)</f>
        <v>LES_ACTIVE</v>
      </c>
      <c r="O1970" s="23">
        <f t="shared" si="352"/>
        <v>16</v>
      </c>
      <c r="P1970" s="23" t="str">
        <f t="shared" si="355"/>
        <v>20070002Principal</v>
      </c>
    </row>
    <row r="1971" spans="1:16" ht="14.45" hidden="1">
      <c r="A1971" s="26" t="s">
        <v>687</v>
      </c>
      <c r="B1971" s="23" t="str">
        <f>IFERROR(VLOOKUP(A1971,hoja!$A$2:$E$970,4,FALSE),0)</f>
        <v>OCCIDENTE</v>
      </c>
      <c r="C1971" s="23" t="str">
        <f>IFERROR(VLOOKUP(A1971,hoja!$A$2:$E$1370,5,FALSE),0)</f>
        <v>TULUÁ</v>
      </c>
      <c r="D1971" s="23" t="str">
        <f>IFERROR(VLOOKUP(A1971,hoja!A:D,3,FALSE),0)</f>
        <v>2007</v>
      </c>
      <c r="E1971" s="23" t="s">
        <v>634</v>
      </c>
      <c r="F1971" s="23" t="str">
        <f>IFERROR(VLOOKUP(E1971,hoja!$A$2:$E$970,4,FALSE),0)</f>
        <v>CENTRO</v>
      </c>
      <c r="G1971" s="23" t="str">
        <f>IFERROR(VLOOKUP(E1971,hoja!$A$2:$E$970,5,FALSE),0)</f>
        <v>BOGOTÁ</v>
      </c>
      <c r="H1971" s="103" t="str">
        <f>IFERROR(VLOOKUP(E1971,hoja!A:C,3,FALSE),0)</f>
        <v>0011</v>
      </c>
      <c r="I1971" s="24" t="str">
        <f t="shared" si="353"/>
        <v>20070011</v>
      </c>
      <c r="J1971" s="23">
        <v>21.683333333290648</v>
      </c>
      <c r="K1971" s="23">
        <v>429.1</v>
      </c>
      <c r="L1971" s="23" t="str">
        <f t="shared" si="358"/>
        <v>NACIONAL</v>
      </c>
      <c r="M1971" s="23" t="s">
        <v>618</v>
      </c>
      <c r="N1971" s="23" t="str" cm="1">
        <f t="array" ref="N1971">IFERROR(IF(M1971="Principal","LES_ACTIVE",LES_INACTIVE),0)</f>
        <v>LES_ACTIVE</v>
      </c>
      <c r="O1971" s="23">
        <f t="shared" si="352"/>
        <v>16</v>
      </c>
      <c r="P1971" s="23" t="str">
        <f t="shared" si="355"/>
        <v>20070011Principal</v>
      </c>
    </row>
    <row r="1972" spans="1:16" ht="14.45" hidden="1">
      <c r="A1972" s="26" t="s">
        <v>687</v>
      </c>
      <c r="B1972" s="23" t="str">
        <f>IFERROR(VLOOKUP(A1972,hoja!$A$2:$E$970,4,FALSE),0)</f>
        <v>OCCIDENTE</v>
      </c>
      <c r="C1972" s="23" t="str">
        <f>IFERROR(VLOOKUP(A1972,hoja!$A$2:$E$1370,5,FALSE),0)</f>
        <v>TULUÁ</v>
      </c>
      <c r="D1972" s="23" t="str">
        <f>IFERROR(VLOOKUP(A1972,hoja!A:D,3,FALSE),0)</f>
        <v>2007</v>
      </c>
      <c r="E1972" s="23" t="s">
        <v>635</v>
      </c>
      <c r="F1972" s="23" t="str">
        <f>IFERROR(VLOOKUP(E1972,hoja!$A$2:$E$970,4,FALSE),0)</f>
        <v>CENTRO</v>
      </c>
      <c r="G1972" s="23" t="str">
        <f>IFERROR(VLOOKUP(E1972,hoja!$A$2:$E$970,5,FALSE),0)</f>
        <v>BOGOTÁ</v>
      </c>
      <c r="H1972" s="103" t="str">
        <f>IFERROR(VLOOKUP(E1972,hoja!A:C,3,FALSE),0)</f>
        <v>0021</v>
      </c>
      <c r="I1972" s="24" t="str">
        <f t="shared" si="353"/>
        <v>20070021</v>
      </c>
      <c r="J1972" s="23">
        <v>21.049999999988358</v>
      </c>
      <c r="K1972" s="23">
        <v>357</v>
      </c>
      <c r="L1972" s="23" t="str">
        <f t="shared" si="358"/>
        <v>NACIONAL</v>
      </c>
      <c r="M1972" s="23" t="s">
        <v>618</v>
      </c>
      <c r="N1972" s="23" t="str" cm="1">
        <f t="array" ref="N1972">IFERROR(IF(M1972="Principal","LES_ACTIVE",LES_INACTIVE),0)</f>
        <v>LES_ACTIVE</v>
      </c>
      <c r="O1972" s="23">
        <f t="shared" si="352"/>
        <v>16</v>
      </c>
      <c r="P1972" s="23" t="str">
        <f t="shared" si="355"/>
        <v>20070021Principal</v>
      </c>
    </row>
    <row r="1973" spans="1:16" ht="14.45" hidden="1">
      <c r="A1973" s="26" t="s">
        <v>687</v>
      </c>
      <c r="B1973" s="23" t="str">
        <f>IFERROR(VLOOKUP(A1973,hoja!$A$2:$E$970,4,FALSE),0)</f>
        <v>OCCIDENTE</v>
      </c>
      <c r="C1973" s="23" t="str">
        <f>IFERROR(VLOOKUP(A1973,hoja!$A$2:$E$1370,5,FALSE),0)</f>
        <v>TULUÁ</v>
      </c>
      <c r="D1973" s="23" t="str">
        <f>IFERROR(VLOOKUP(A1973,hoja!A:D,3,FALSE),0)</f>
        <v>2007</v>
      </c>
      <c r="E1973" s="23" t="s">
        <v>770</v>
      </c>
      <c r="F1973" s="23" t="str">
        <f>IFERROR(VLOOKUP(E1973,hoja!$A$2:$E$970,4,FALSE),0)</f>
        <v>ANTIOQUIA</v>
      </c>
      <c r="G1973" s="23" t="str">
        <f>IFERROR(VLOOKUP(E1973,hoja!$A$2:$E$970,5,FALSE),0)</f>
        <v>RIONEGRO</v>
      </c>
      <c r="H1973" s="103" t="str">
        <f>IFERROR(VLOOKUP(E1973,hoja!A:C,3,FALSE),0)</f>
        <v>3041</v>
      </c>
      <c r="I1973" s="24" t="str">
        <f t="shared" si="353"/>
        <v>20073041</v>
      </c>
      <c r="J1973" s="23">
        <v>31.858333333279006</v>
      </c>
      <c r="K1973" s="23">
        <v>426.15</v>
      </c>
      <c r="L1973" s="23" t="str">
        <f t="shared" si="358"/>
        <v>NACIONAL</v>
      </c>
      <c r="M1973" s="23" t="s">
        <v>697</v>
      </c>
      <c r="N1973" s="23" cm="1">
        <f t="array" aca="1" ref="N1973" ca="1">IFERROR(IF(M1973="Principal","LES_ACTIVE",LES_INACTIVE),0)</f>
        <v>0</v>
      </c>
      <c r="O1973" s="23">
        <f t="shared" si="352"/>
        <v>16</v>
      </c>
      <c r="P1973" s="23" t="str">
        <f t="shared" si="355"/>
        <v>20073041Pereira</v>
      </c>
    </row>
    <row r="1974" spans="1:16" ht="14.45" hidden="1">
      <c r="A1974" s="26" t="s">
        <v>687</v>
      </c>
      <c r="B1974" s="23" t="str">
        <f>IFERROR(VLOOKUP(A1974,hoja!$A$2:$E$970,4,FALSE),0)</f>
        <v>OCCIDENTE</v>
      </c>
      <c r="C1974" s="23" t="str">
        <f>IFERROR(VLOOKUP(A1974,hoja!$A$2:$E$1370,5,FALSE),0)</f>
        <v>TULUÁ</v>
      </c>
      <c r="D1974" s="23" t="str">
        <f>IFERROR(VLOOKUP(A1974,hoja!A:D,3,FALSE),0)</f>
        <v>2007</v>
      </c>
      <c r="E1974" s="23" t="s">
        <v>641</v>
      </c>
      <c r="F1974" s="23" t="str">
        <f>IFERROR(VLOOKUP(E1974,hoja!$A$2:$E$970,4,FALSE),0)</f>
        <v>ANTIOQUIA</v>
      </c>
      <c r="G1974" s="23" t="str">
        <f>IFERROR(VLOOKUP(E1974,hoja!$A$2:$E$970,5,FALSE),0)</f>
        <v>MEDELLÍN</v>
      </c>
      <c r="H1974" s="103" t="str">
        <f>IFERROR(VLOOKUP(E1974,hoja!A:C,3,FALSE),0)</f>
        <v>0079</v>
      </c>
      <c r="I1974" s="24" t="str">
        <f t="shared" si="353"/>
        <v>20070079</v>
      </c>
      <c r="J1974" s="23">
        <v>22</v>
      </c>
      <c r="K1974" s="23">
        <v>334</v>
      </c>
      <c r="L1974" s="23" t="str">
        <f t="shared" si="358"/>
        <v>NACIONAL</v>
      </c>
      <c r="M1974" s="23" t="s">
        <v>618</v>
      </c>
      <c r="N1974" s="23" t="str" cm="1">
        <f t="array" ref="N1974">IFERROR(IF(M1974="Principal","LES_ACTIVE",LES_INACTIVE),0)</f>
        <v>LES_ACTIVE</v>
      </c>
      <c r="O1974" s="23">
        <f t="shared" si="352"/>
        <v>16</v>
      </c>
      <c r="P1974" s="23" t="str">
        <f t="shared" si="355"/>
        <v>20070079Principal</v>
      </c>
    </row>
    <row r="1975" spans="1:16" ht="14.45" hidden="1">
      <c r="A1975" s="26" t="s">
        <v>687</v>
      </c>
      <c r="B1975" s="23" t="str">
        <f>IFERROR(VLOOKUP(A1975,hoja!$A$2:$E$970,4,FALSE),0)</f>
        <v>OCCIDENTE</v>
      </c>
      <c r="C1975" s="23" t="str">
        <f>IFERROR(VLOOKUP(A1975,hoja!$A$2:$E$1370,5,FALSE),0)</f>
        <v>TULUÁ</v>
      </c>
      <c r="D1975" s="23" t="str">
        <f>IFERROR(VLOOKUP(A1975,hoja!A:D,3,FALSE),0)</f>
        <v>2007</v>
      </c>
      <c r="E1975" s="23" t="s">
        <v>670</v>
      </c>
      <c r="F1975" s="23" t="str">
        <f>IFERROR(VLOOKUP(E1975,hoja!$A$2:$E$970,4,FALSE),0)</f>
        <v>OCCIDENTE</v>
      </c>
      <c r="G1975" s="23" t="str">
        <f>IFERROR(VLOOKUP(E1975,hoja!$A$2:$E$970,5,FALSE),0)</f>
        <v>PEREIRA</v>
      </c>
      <c r="H1975" s="103" t="str">
        <f>IFERROR(VLOOKUP(E1975,hoja!A:C,3,FALSE),0)</f>
        <v>0134</v>
      </c>
      <c r="I1975" s="24" t="str">
        <f t="shared" si="353"/>
        <v>20070134</v>
      </c>
      <c r="J1975" s="23">
        <v>3.466666666790843</v>
      </c>
      <c r="K1975" s="23">
        <v>130.898</v>
      </c>
      <c r="L1975" s="23" t="str">
        <f t="shared" si="356"/>
        <v>REGIONAL</v>
      </c>
      <c r="M1975" s="23" t="s">
        <v>618</v>
      </c>
      <c r="N1975" s="23" t="str" cm="1">
        <f t="array" ref="N1975">IFERROR(IF(M1975="Principal","LES_ACTIVE",LES_INACTIVE),0)</f>
        <v>LES_ACTIVE</v>
      </c>
      <c r="O1975" s="23">
        <f t="shared" si="352"/>
        <v>25</v>
      </c>
      <c r="P1975" s="23" t="str">
        <f t="shared" si="355"/>
        <v>20070134Principal</v>
      </c>
    </row>
    <row r="1976" spans="1:16" ht="14.45" hidden="1">
      <c r="A1976" s="26" t="s">
        <v>687</v>
      </c>
      <c r="B1976" s="23" t="str">
        <f>IFERROR(VLOOKUP(A1976,hoja!$A$2:$E$970,4,FALSE),0)</f>
        <v>OCCIDENTE</v>
      </c>
      <c r="C1976" s="23" t="str">
        <f>IFERROR(VLOOKUP(A1976,hoja!$A$2:$E$1370,5,FALSE),0)</f>
        <v>TULUÁ</v>
      </c>
      <c r="D1976" s="23" t="str">
        <f>IFERROR(VLOOKUP(A1976,hoja!A:D,3,FALSE),0)</f>
        <v>2007</v>
      </c>
      <c r="E1976" s="23" t="s">
        <v>642</v>
      </c>
      <c r="F1976" s="23" t="str">
        <f>IFERROR(VLOOKUP(E1976,hoja!$A$2:$E$970,4,FALSE),0)</f>
        <v>COSTA</v>
      </c>
      <c r="G1976" s="23" t="str">
        <f>IFERROR(VLOOKUP(E1976,hoja!$A$2:$E$970,5,FALSE),0)</f>
        <v>BARRANQUILLA</v>
      </c>
      <c r="H1976" s="103" t="str">
        <f>IFERROR(VLOOKUP(E1976,hoja!A:C,3,FALSE),0)</f>
        <v>0111</v>
      </c>
      <c r="I1976" s="24" t="str">
        <f t="shared" si="353"/>
        <v>20070111</v>
      </c>
      <c r="J1976" s="23">
        <v>49</v>
      </c>
      <c r="K1976" s="23">
        <v>1173.52</v>
      </c>
      <c r="L1976" s="23" t="str">
        <f>IF(B1976=F1976,"REGIONAL","NACIONAL")</f>
        <v>NACIONAL</v>
      </c>
      <c r="M1976" s="23" t="s">
        <v>618</v>
      </c>
      <c r="N1976" s="23" t="str" cm="1">
        <f t="array" ref="N1976">IFERROR(IF(M1976="Principal","LES_ACTIVE",LES_INACTIVE),0)</f>
        <v>LES_ACTIVE</v>
      </c>
      <c r="O1976" s="23">
        <f t="shared" si="352"/>
        <v>6</v>
      </c>
      <c r="P1976" s="23" t="str">
        <f t="shared" si="355"/>
        <v>20070111Principal</v>
      </c>
    </row>
    <row r="1977" spans="1:16" ht="14.45" hidden="1">
      <c r="A1977" s="26" t="s">
        <v>687</v>
      </c>
      <c r="B1977" s="23" t="str">
        <f>IFERROR(VLOOKUP(A1977,hoja!$A$2:$E$970,4,FALSE),0)</f>
        <v>OCCIDENTE</v>
      </c>
      <c r="C1977" s="23" t="str">
        <f>IFERROR(VLOOKUP(A1977,hoja!$A$2:$E$1370,5,FALSE),0)</f>
        <v>TULUÁ</v>
      </c>
      <c r="D1977" s="23" t="str">
        <f>IFERROR(VLOOKUP(A1977,hoja!A:D,3,FALSE),0)</f>
        <v>2007</v>
      </c>
      <c r="E1977" s="23" t="s">
        <v>672</v>
      </c>
      <c r="F1977" s="23" t="str">
        <f>IFERROR(VLOOKUP(E1977,hoja!$A$2:$E$970,4,FALSE),0)</f>
        <v>ANTIOQUIA</v>
      </c>
      <c r="G1977" s="23" t="str">
        <f>IFERROR(VLOOKUP(E1977,hoja!$A$2:$E$970,5,FALSE),0)</f>
        <v>MEDELLÍN</v>
      </c>
      <c r="H1977" s="103" t="str">
        <f>IFERROR(VLOOKUP(E1977,hoja!A:C,3,FALSE),0)</f>
        <v>0092</v>
      </c>
      <c r="I1977" s="24" t="str">
        <f t="shared" si="353"/>
        <v>20070092</v>
      </c>
      <c r="J1977" s="23">
        <v>13.516666666633682</v>
      </c>
      <c r="K1977" s="23">
        <v>325.74</v>
      </c>
      <c r="L1977" s="23" t="str">
        <f>IF(B1977=F1977,"REGIONAL","NACIONAL")</f>
        <v>NACIONAL</v>
      </c>
      <c r="M1977" s="23" t="s">
        <v>618</v>
      </c>
      <c r="N1977" s="23" t="str" cm="1">
        <f t="array" ref="N1977">IFERROR(IF(M1977="Principal","LES_ACTIVE",LES_INACTIVE),0)</f>
        <v>LES_ACTIVE</v>
      </c>
      <c r="O1977" s="23">
        <f t="shared" si="352"/>
        <v>16</v>
      </c>
      <c r="P1977" s="23" t="str">
        <f t="shared" si="355"/>
        <v>20070092Principal</v>
      </c>
    </row>
    <row r="1978" spans="1:16" ht="14.45" hidden="1">
      <c r="A1978" s="26" t="s">
        <v>687</v>
      </c>
      <c r="B1978" s="23" t="str">
        <f>IFERROR(VLOOKUP(A1978,hoja!$A$2:$E$970,4,FALSE),0)</f>
        <v>OCCIDENTE</v>
      </c>
      <c r="C1978" s="23" t="str">
        <f>IFERROR(VLOOKUP(A1978,hoja!$A$2:$E$1370,5,FALSE),0)</f>
        <v>TULUÁ</v>
      </c>
      <c r="D1978" s="23" t="str">
        <f>IFERROR(VLOOKUP(A1978,hoja!A:D,3,FALSE),0)</f>
        <v>2007</v>
      </c>
      <c r="E1978" s="23" t="s">
        <v>644</v>
      </c>
      <c r="F1978" s="23" t="str">
        <f>IFERROR(VLOOKUP(E1978,hoja!$A$2:$E$970,4,FALSE),0)</f>
        <v>OCCIDENTE</v>
      </c>
      <c r="G1978" s="23" t="str">
        <f>IFERROR(VLOOKUP(E1978,hoja!$A$2:$E$970,5,FALSE),0)</f>
        <v>PEREIRA</v>
      </c>
      <c r="H1978" s="103" t="str">
        <f>IFERROR(VLOOKUP(E1978,hoja!A:C,3,FALSE),0)</f>
        <v>0198</v>
      </c>
      <c r="I1978" s="24" t="str">
        <f t="shared" si="353"/>
        <v>20070198</v>
      </c>
      <c r="J1978" s="23">
        <v>2.6333333333604969</v>
      </c>
      <c r="K1978" s="23">
        <v>115.488</v>
      </c>
      <c r="L1978" s="23" t="str">
        <f t="shared" si="356"/>
        <v>REGIONAL</v>
      </c>
      <c r="M1978" s="23" t="s">
        <v>618</v>
      </c>
      <c r="N1978" s="23" t="str" cm="1">
        <f t="array" ref="N1978">IFERROR(IF(M1978="Principal","LES_ACTIVE",LES_INACTIVE),0)</f>
        <v>LES_ACTIVE</v>
      </c>
      <c r="O1978" s="23">
        <f t="shared" si="352"/>
        <v>25</v>
      </c>
      <c r="P1978" s="23" t="str">
        <f t="shared" si="355"/>
        <v>20070198Principal</v>
      </c>
    </row>
    <row r="1979" spans="1:16" ht="14.45" hidden="1">
      <c r="A1979" s="26" t="s">
        <v>687</v>
      </c>
      <c r="B1979" s="23" t="str">
        <f>IFERROR(VLOOKUP(A1979,hoja!$A$2:$E$970,4,FALSE),0)</f>
        <v>OCCIDENTE</v>
      </c>
      <c r="C1979" s="23" t="str">
        <f>IFERROR(VLOOKUP(A1979,hoja!$A$2:$E$1370,5,FALSE),0)</f>
        <v>TULUÁ</v>
      </c>
      <c r="D1979" s="23" t="str">
        <f>IFERROR(VLOOKUP(A1979,hoja!A:D,3,FALSE),0)</f>
        <v>2007</v>
      </c>
      <c r="E1979" s="23" t="s">
        <v>645</v>
      </c>
      <c r="F1979" s="23" t="str">
        <f>IFERROR(VLOOKUP(E1979,hoja!$A$2:$E$970,4,FALSE),0)</f>
        <v>OCCIDENTE</v>
      </c>
      <c r="G1979" s="23" t="str">
        <f>IFERROR(VLOOKUP(E1979,hoja!$A$2:$E$970,5,FALSE),0)</f>
        <v>CALI</v>
      </c>
      <c r="H1979" s="103" t="str">
        <f>IFERROR(VLOOKUP(E1979,hoja!A:C,3,FALSE),0)</f>
        <v>0410</v>
      </c>
      <c r="I1979" s="24" t="str">
        <f t="shared" si="353"/>
        <v>20070410</v>
      </c>
      <c r="J1979" s="23">
        <v>1.7333333333954215</v>
      </c>
      <c r="K1979" s="23">
        <v>79.885999999999996</v>
      </c>
      <c r="L1979" s="23" t="str">
        <f t="shared" si="356"/>
        <v>REGIONAL</v>
      </c>
      <c r="M1979" s="23" t="s">
        <v>618</v>
      </c>
      <c r="N1979" s="23" t="str" cm="1">
        <f t="array" ref="N1979">IFERROR(IF(M1979="Principal","LES_ACTIVE",LES_INACTIVE),0)</f>
        <v>LES_ACTIVE</v>
      </c>
      <c r="O1979" s="23">
        <f t="shared" si="352"/>
        <v>25</v>
      </c>
      <c r="P1979" s="23" t="str">
        <f t="shared" si="355"/>
        <v>20070410Principal</v>
      </c>
    </row>
    <row r="1980" spans="1:16" ht="14.45" hidden="1">
      <c r="A1980" s="26" t="s">
        <v>817</v>
      </c>
      <c r="B1980" s="23" t="str">
        <f>IFERROR(VLOOKUP(A1980,hoja!$A$2:$E$970,4,FALSE),0)</f>
        <v>CENTRO</v>
      </c>
      <c r="C1980" s="23" t="str">
        <f>IFERROR(VLOOKUP(A1980,hoja!$A$2:$E$1370,5,FALSE),0)</f>
        <v>BOGOTÁ</v>
      </c>
      <c r="D1980" s="23" t="str">
        <f>IFERROR(VLOOKUP(A1980,hoja!A:D,3,FALSE),0)</f>
        <v>50304</v>
      </c>
      <c r="E1980" s="23" t="s">
        <v>630</v>
      </c>
      <c r="F1980" s="23" t="str">
        <f>IFERROR(VLOOKUP(E1980,hoja!$A$2:$E$970,4,FALSE),0)</f>
        <v>CENTRO</v>
      </c>
      <c r="G1980" s="23" t="str">
        <f>IFERROR(VLOOKUP(E1980,hoja!$A$2:$E$970,5,FALSE),0)</f>
        <v>SESQUILÉ</v>
      </c>
      <c r="H1980" s="103" t="str">
        <f>IFERROR(VLOOKUP(E1980,hoja!A:C,3,FALSE),0)</f>
        <v>1501</v>
      </c>
      <c r="I1980" s="24" t="str">
        <f t="shared" si="353"/>
        <v>503041501</v>
      </c>
      <c r="J1980" s="23">
        <v>5.3916666666045785</v>
      </c>
      <c r="K1980" s="23">
        <v>63.610500000000002</v>
      </c>
      <c r="L1980" s="23" t="str">
        <f t="shared" si="356"/>
        <v>REGIONAL</v>
      </c>
      <c r="M1980" s="23" t="s">
        <v>618</v>
      </c>
      <c r="N1980" s="23" t="str" cm="1">
        <f t="array" ref="N1980">IFERROR(IF(M1980="Principal","LES_ACTIVE",LES_INACTIVE),0)</f>
        <v>LES_ACTIVE</v>
      </c>
      <c r="O1980" s="23">
        <f t="shared" si="352"/>
        <v>25</v>
      </c>
      <c r="P1980" s="23" t="str">
        <f t="shared" si="355"/>
        <v>503041501Principal</v>
      </c>
    </row>
    <row r="1981" spans="1:16" hidden="1">
      <c r="A1981" s="26" t="s">
        <v>818</v>
      </c>
      <c r="B1981" s="23" t="str">
        <f>IFERROR(VLOOKUP(A1981,hoja!$A$2:$E$970,4,FALSE),0)</f>
        <v>SANTANDER</v>
      </c>
      <c r="C1981" s="23" t="str">
        <f>IFERROR(VLOOKUP(A1981,hoja!$A$2:$E$1370,5,FALSE),0)</f>
        <v>OCAÑA</v>
      </c>
      <c r="D1981" s="23" t="str">
        <f>IFERROR(VLOOKUP(A1981,hoja!A:D,3,FALSE),0)</f>
        <v>60026</v>
      </c>
      <c r="E1981" s="23" t="s">
        <v>617</v>
      </c>
      <c r="F1981" s="23" t="str">
        <f>IFERROR(VLOOKUP(E1981,hoja!$A$2:$E$970,4,FALSE),0)</f>
        <v>ANTIOQUIA</v>
      </c>
      <c r="G1981" s="23" t="str">
        <f>IFERROR(VLOOKUP(E1981,hoja!$A$2:$E$970,5,FALSE),0)</f>
        <v>MEDELLÍN</v>
      </c>
      <c r="H1981" s="103">
        <f>IFERROR(VLOOKUP(E1981,hoja!A:C,3,FALSE),0)</f>
        <v>50443</v>
      </c>
      <c r="I1981" s="24" t="str">
        <f t="shared" si="353"/>
        <v>6002650443</v>
      </c>
      <c r="K1981" s="23">
        <v>505</v>
      </c>
      <c r="L1981" s="23" t="str">
        <f>IF(B1981=F1981,"REGIONAL","NACIONAL")</f>
        <v>NACIONAL</v>
      </c>
      <c r="M1981" s="23" t="s">
        <v>618</v>
      </c>
      <c r="N1981" s="23" t="str" cm="1">
        <f t="array" ref="N1981">IFERROR(IF(M1981="Principal","LES_ACTIVE",LES_INACTIVE),0)</f>
        <v>LES_ACTIVE</v>
      </c>
      <c r="O1981" s="23">
        <f t="shared" si="352"/>
        <v>12</v>
      </c>
      <c r="P1981" s="23" t="str">
        <f t="shared" si="355"/>
        <v>6002650443Principal</v>
      </c>
    </row>
    <row r="1982" spans="1:16" ht="14.45" hidden="1">
      <c r="A1982" s="26" t="s">
        <v>354</v>
      </c>
      <c r="B1982" s="23" t="str">
        <f>IFERROR(VLOOKUP(A1982,hoja!$A$2:$E$970,4,FALSE),0)</f>
        <v>CENTRO</v>
      </c>
      <c r="C1982" s="23" t="str">
        <f>IFERROR(VLOOKUP(A1982,hoja!$A$2:$E$1370,5,FALSE),0)</f>
        <v>PAIPA</v>
      </c>
      <c r="D1982" s="23" t="str">
        <f>IFERROR(VLOOKUP(A1982,hoja!A:D,3,FALSE),0)</f>
        <v>60111</v>
      </c>
      <c r="E1982" s="23" t="s">
        <v>630</v>
      </c>
      <c r="F1982" s="23" t="str">
        <f>IFERROR(VLOOKUP(E1982,hoja!$A$2:$E$970,4,FALSE),0)</f>
        <v>CENTRO</v>
      </c>
      <c r="G1982" s="23" t="str">
        <f>IFERROR(VLOOKUP(E1982,hoja!$A$2:$E$970,5,FALSE),0)</f>
        <v>SESQUILÉ</v>
      </c>
      <c r="H1982" s="103" t="str">
        <f>IFERROR(VLOOKUP(E1982,hoja!A:C,3,FALSE),0)</f>
        <v>1501</v>
      </c>
      <c r="I1982" s="24" t="str">
        <f t="shared" si="353"/>
        <v>601111501</v>
      </c>
      <c r="K1982" s="23">
        <v>126</v>
      </c>
      <c r="L1982" s="23" t="str">
        <f>IF(B1982=F1982,"REGIONAL","NACIONAL")</f>
        <v>REGIONAL</v>
      </c>
      <c r="M1982" s="23" t="s">
        <v>618</v>
      </c>
      <c r="N1982" s="23" t="str" cm="1">
        <f t="array" ref="N1982">IFERROR(IF(M1982="Principal","LES_ACTIVE",LES_INACTIVE),0)</f>
        <v>LES_ACTIVE</v>
      </c>
      <c r="O1982" s="23">
        <f t="shared" si="352"/>
        <v>25</v>
      </c>
      <c r="P1982" s="23" t="str">
        <f t="shared" si="355"/>
        <v>601111501Principal</v>
      </c>
    </row>
    <row r="1983" spans="1:16" ht="14.45" hidden="1">
      <c r="A1983" s="26" t="s">
        <v>365</v>
      </c>
      <c r="B1983" s="23" t="str">
        <f>IFERROR(VLOOKUP(A1983,hoja!$A$2:$E$970,4,FALSE),0)</f>
        <v>OCCIDENTE</v>
      </c>
      <c r="C1983" s="23" t="str">
        <f>IFERROR(VLOOKUP(A1983,hoja!$A$2:$E$1370,5,FALSE),0)</f>
        <v>PASTO</v>
      </c>
      <c r="D1983" s="23" t="str">
        <f>IFERROR(VLOOKUP(A1983,hoja!A:D,3,FALSE),0)</f>
        <v>60148</v>
      </c>
      <c r="E1983" s="23" t="s">
        <v>365</v>
      </c>
      <c r="F1983" s="23" t="str">
        <f>IFERROR(VLOOKUP(E1983,hoja!$A$2:$E$970,4,FALSE),0)</f>
        <v>OCCIDENTE</v>
      </c>
      <c r="G1983" s="23" t="str">
        <f>IFERROR(VLOOKUP(E1983,hoja!$A$2:$E$970,5,FALSE),0)</f>
        <v>PASTO</v>
      </c>
      <c r="H1983" s="103" t="str">
        <f>IFERROR(VLOOKUP(E1983,hoja!A:C,3,FALSE),0)</f>
        <v>60148</v>
      </c>
      <c r="I1983" s="24" t="str">
        <f t="shared" si="353"/>
        <v>6014860148</v>
      </c>
      <c r="K1983" s="23">
        <v>15</v>
      </c>
      <c r="L1983" s="23" t="str">
        <f t="shared" ref="L1983" si="359">IF(B1983=F1983,"REGIONAL","NACIONAL")</f>
        <v>REGIONAL</v>
      </c>
      <c r="M1983" s="23" t="s">
        <v>618</v>
      </c>
      <c r="N1983" s="23" t="str" cm="1">
        <f t="array" ref="N1983">IFERROR(IF(M1983="Principal","LES_ACTIVE",LES_INACTIVE),0)</f>
        <v>LES_ACTIVE</v>
      </c>
      <c r="O1983" s="23">
        <f t="shared" si="352"/>
        <v>25</v>
      </c>
      <c r="P1983" s="23" t="str">
        <f t="shared" si="355"/>
        <v>6014860148Principal</v>
      </c>
    </row>
    <row r="1984" spans="1:16" hidden="1">
      <c r="A1984" t="s">
        <v>780</v>
      </c>
      <c r="B1984" s="23" t="str">
        <f>IFERROR(VLOOKUP(A1984,hoja!$A$2:$E$970,4,FALSE),0)</f>
        <v>CENTRO</v>
      </c>
      <c r="C1984" s="23" t="str">
        <f>IFERROR(VLOOKUP(A1984,hoja!$A$2:$E$1370,5,FALSE),0)</f>
        <v>ZIPAQUIRÁ</v>
      </c>
      <c r="D1984" s="23" t="str">
        <f>IFERROR(VLOOKUP(A1984,hoja!A:D,3,FALSE),0)</f>
        <v>2031</v>
      </c>
      <c r="E1984" s="23" t="s">
        <v>687</v>
      </c>
      <c r="F1984" s="23" t="str">
        <f>IFERROR(VLOOKUP(E1984,hoja!$A$2:$E$970,4,FALSE),0)</f>
        <v>OCCIDENTE</v>
      </c>
      <c r="G1984" s="23" t="str">
        <f>IFERROR(VLOOKUP(E1984,hoja!$A$2:$E$970,5,FALSE),0)</f>
        <v>TULUÁ</v>
      </c>
      <c r="H1984" s="103" t="str">
        <f>IFERROR(VLOOKUP(E1984,hoja!A:C,3,FALSE),0)</f>
        <v>2007</v>
      </c>
      <c r="I1984" s="24" t="str">
        <f t="shared" si="353"/>
        <v>20312007</v>
      </c>
      <c r="K1984" s="23">
        <v>401</v>
      </c>
      <c r="L1984" s="23" t="str">
        <f>IF(B1984=F1984,"REGIONAL","NACIONAL")</f>
        <v>NACIONAL</v>
      </c>
      <c r="M1984" s="23" t="s">
        <v>814</v>
      </c>
      <c r="N1984" s="23" t="str" cm="1">
        <f t="array" ref="N1984">IFERROR(IF(M1984="Principal","LES_ACTIVE",LES_INACTIVE),0)</f>
        <v>LES_ACTIVE</v>
      </c>
      <c r="O1984" s="23">
        <f t="shared" si="352"/>
        <v>16</v>
      </c>
      <c r="P1984" s="23" t="str">
        <f t="shared" si="355"/>
        <v>20312007PRINCIPAL</v>
      </c>
    </row>
    <row r="1985" spans="1:16" ht="14.45" hidden="1">
      <c r="A1985" s="26" t="s">
        <v>889</v>
      </c>
      <c r="B1985" s="23" t="str">
        <f>IFERROR(VLOOKUP(A1985,hoja!$A$2:$E$970,4,FALSE),0)</f>
        <v>CENTRO</v>
      </c>
      <c r="C1985" s="23" t="str">
        <f>IFERROR(VLOOKUP(A1985,hoja!$A$2:$E$1370,5,FALSE),0)</f>
        <v>CAJICÁ</v>
      </c>
      <c r="D1985" s="23" t="str">
        <f>IFERROR(VLOOKUP(A1985,hoja!A:D,3,FALSE),0)</f>
        <v>50486</v>
      </c>
      <c r="E1985" s="23" t="s">
        <v>625</v>
      </c>
      <c r="F1985" s="23" t="str">
        <f>IFERROR(VLOOKUP(E1985,hoja!$A$2:$E$970,4,FALSE),0)</f>
        <v>CENTRO</v>
      </c>
      <c r="G1985" s="23" t="str">
        <f>IFERROR(VLOOKUP(E1985,hoja!$A$2:$E$970,5,FALSE),0)</f>
        <v>BOGOTÁ</v>
      </c>
      <c r="H1985" s="103" t="str">
        <f>IFERROR(VLOOKUP(E1985,hoja!A:C,3,FALSE),0)</f>
        <v>8101</v>
      </c>
      <c r="I1985" s="24" t="str">
        <f t="shared" si="353"/>
        <v>504868101</v>
      </c>
      <c r="J1985" s="23">
        <v>0.86666666669771075</v>
      </c>
      <c r="K1985" s="23">
        <v>17.11</v>
      </c>
      <c r="L1985" s="23" t="str">
        <f t="shared" ref="L1985" si="360">IF(B1985=F1985,"REGIONAL","NACIONAL")</f>
        <v>REGIONAL</v>
      </c>
      <c r="M1985" s="23" t="s">
        <v>618</v>
      </c>
      <c r="N1985" s="23" t="str" cm="1">
        <f t="array" ref="N1985">IFERROR(IF(M1985="Principal","LES_ACTIVE",LES_INACTIVE),0)</f>
        <v>LES_ACTIVE</v>
      </c>
      <c r="O1985" s="23">
        <f t="shared" si="352"/>
        <v>25</v>
      </c>
      <c r="P1985" s="23" t="str">
        <f t="shared" si="355"/>
        <v>504868101Principal</v>
      </c>
    </row>
    <row r="1986" spans="1:16" ht="14.45" hidden="1">
      <c r="A1986" s="26" t="s">
        <v>653</v>
      </c>
      <c r="B1986" s="23" t="str">
        <f>IFERROR(VLOOKUP(A1986,hoja!$A$2:$E$970,4,FALSE),0)</f>
        <v>CENTRO</v>
      </c>
      <c r="C1986" s="23" t="str">
        <f>IFERROR(VLOOKUP(A1986,hoja!$A$2:$E$1370,5,FALSE),0)</f>
        <v>MADRID</v>
      </c>
      <c r="D1986" s="23" t="str">
        <f>IFERROR(VLOOKUP(A1986,hoja!A:D,3,FALSE),0)</f>
        <v>2023</v>
      </c>
      <c r="E1986" s="23" t="s">
        <v>49</v>
      </c>
      <c r="F1986" s="23" t="str">
        <f>IFERROR(VLOOKUP(E1986,hoja!$A$2:$E$970,4,FALSE),0)</f>
        <v>OCCIDENTE</v>
      </c>
      <c r="G1986" s="23" t="str">
        <f>IFERROR(VLOOKUP(E1986,hoja!$A$2:$E$970,5,FALSE),0)</f>
        <v>ARMENIA</v>
      </c>
      <c r="H1986" s="103" t="str">
        <f>IFERROR(VLOOKUP(E1986,hoja!A:C,3,FALSE),0)</f>
        <v>60142</v>
      </c>
      <c r="I1986" s="24" t="str">
        <f t="shared" si="353"/>
        <v>202360142</v>
      </c>
      <c r="K1986" s="23">
        <v>275</v>
      </c>
      <c r="L1986" s="23" t="str">
        <f>IF(B1986=F1986,"REGIONAL","NACIONAL")</f>
        <v>NACIONAL</v>
      </c>
      <c r="M1986" s="23" t="s">
        <v>618</v>
      </c>
      <c r="N1986" s="23" t="str" cm="1">
        <f t="array" ref="N1986">IFERROR(IF(M1986="Principal","LES_ACTIVE",LES_INACTIVE),0)</f>
        <v>LES_ACTIVE</v>
      </c>
      <c r="O1986" s="23">
        <f t="shared" si="352"/>
        <v>16</v>
      </c>
      <c r="P1986" s="23" t="str">
        <f t="shared" si="355"/>
        <v>202360142Principal</v>
      </c>
    </row>
    <row r="1987" spans="1:16" ht="14.45" hidden="1">
      <c r="A1987" s="26" t="s">
        <v>653</v>
      </c>
      <c r="B1987" s="23" t="str">
        <f>IFERROR(VLOOKUP(A1987,hoja!$A$2:$E$970,4,FALSE),0)</f>
        <v>CENTRO</v>
      </c>
      <c r="C1987" s="23" t="str">
        <f>IFERROR(VLOOKUP(A1987,hoja!$A$2:$E$1370,5,FALSE),0)</f>
        <v>MADRID</v>
      </c>
      <c r="D1987" s="23" t="str">
        <f>IFERROR(VLOOKUP(A1987,hoja!A:D,3,FALSE),0)</f>
        <v>2023</v>
      </c>
      <c r="E1987" s="23" t="s">
        <v>673</v>
      </c>
      <c r="F1987" s="23" t="str">
        <f>IFERROR(VLOOKUP(E1987,hoja!$A$2:$E$970,4,FALSE),0)</f>
        <v>CENTRO</v>
      </c>
      <c r="G1987" s="23" t="str">
        <f>IFERROR(VLOOKUP(E1987,hoja!$A$2:$E$970,5,FALSE),0)</f>
        <v>BOGOTÁ</v>
      </c>
      <c r="H1987" s="103" t="str">
        <f>IFERROR(VLOOKUP(E1987,hoja!A:C,3,FALSE),0)</f>
        <v>3052</v>
      </c>
      <c r="I1987" s="24" t="str">
        <f t="shared" si="353"/>
        <v>20233052</v>
      </c>
      <c r="K1987" s="23">
        <v>30</v>
      </c>
      <c r="L1987" s="23" t="str">
        <f t="shared" ref="L1987:L1997" si="361">IF(B1987=F1987,"REGIONAL","NACIONAL")</f>
        <v>REGIONAL</v>
      </c>
      <c r="M1987" s="23" t="s">
        <v>618</v>
      </c>
      <c r="N1987" s="23" t="str" cm="1">
        <f t="array" ref="N1987">IFERROR(IF(M1987="Principal","LES_ACTIVE",LES_INACTIVE),0)</f>
        <v>LES_ACTIVE</v>
      </c>
      <c r="O1987" s="23">
        <f t="shared" si="352"/>
        <v>25</v>
      </c>
      <c r="P1987" s="23" t="str">
        <f t="shared" si="355"/>
        <v>20233052Principal</v>
      </c>
    </row>
    <row r="1988" spans="1:16" ht="14.45" hidden="1">
      <c r="A1988" s="26" t="s">
        <v>653</v>
      </c>
      <c r="B1988" s="23" t="str">
        <f>IFERROR(VLOOKUP(A1988,hoja!$A$2:$E$970,4,FALSE),0)</f>
        <v>CENTRO</v>
      </c>
      <c r="C1988" s="23" t="str">
        <f>IFERROR(VLOOKUP(A1988,hoja!$A$2:$E$1370,5,FALSE),0)</f>
        <v>MADRID</v>
      </c>
      <c r="D1988" s="23" t="str">
        <f>IFERROR(VLOOKUP(A1988,hoja!A:D,3,FALSE),0)</f>
        <v>2023</v>
      </c>
      <c r="E1988" s="23" t="s">
        <v>63</v>
      </c>
      <c r="F1988" s="23" t="str">
        <f>IFERROR(VLOOKUP(E1988,hoja!$A$2:$E$970,4,FALSE),0)</f>
        <v>COSTA</v>
      </c>
      <c r="G1988" s="23" t="str">
        <f>IFERROR(VLOOKUP(E1988,hoja!$A$2:$E$970,5,FALSE),0)</f>
        <v>BARRANQUILLA</v>
      </c>
      <c r="H1988" s="103" t="str">
        <f>IFERROR(VLOOKUP(E1988,hoja!A:C,3,FALSE),0)</f>
        <v>60016</v>
      </c>
      <c r="I1988" s="24" t="str">
        <f t="shared" si="353"/>
        <v>202360016</v>
      </c>
      <c r="K1988" s="23">
        <v>972</v>
      </c>
      <c r="L1988" s="23" t="str">
        <f>IF(B1988=F1988,"REGIONAL","NACIONAL")</f>
        <v>NACIONAL</v>
      </c>
      <c r="M1988" s="23" t="s">
        <v>618</v>
      </c>
      <c r="N1988" s="23" t="str" cm="1">
        <f t="array" ref="N1988">IFERROR(IF(M1988="Principal","LES_ACTIVE",LES_INACTIVE),0)</f>
        <v>LES_ACTIVE</v>
      </c>
      <c r="O1988" s="23">
        <f t="shared" si="352"/>
        <v>8</v>
      </c>
      <c r="P1988" s="23" t="str">
        <f t="shared" si="355"/>
        <v>202360016Principal</v>
      </c>
    </row>
    <row r="1989" spans="1:16" ht="14.45" hidden="1">
      <c r="A1989" s="26" t="s">
        <v>653</v>
      </c>
      <c r="B1989" s="23" t="str">
        <f>IFERROR(VLOOKUP(A1989,hoja!$A$2:$E$970,4,FALSE),0)</f>
        <v>CENTRO</v>
      </c>
      <c r="C1989" s="23" t="str">
        <f>IFERROR(VLOOKUP(A1989,hoja!$A$2:$E$1370,5,FALSE),0)</f>
        <v>MADRID</v>
      </c>
      <c r="D1989" s="23" t="str">
        <f>IFERROR(VLOOKUP(A1989,hoja!A:D,3,FALSE),0)</f>
        <v>2023</v>
      </c>
      <c r="E1989" s="23" t="s">
        <v>71</v>
      </c>
      <c r="F1989" s="23" t="str">
        <f>IFERROR(VLOOKUP(E1989,hoja!$A$2:$E$970,4,FALSE),0)</f>
        <v>CENTRO</v>
      </c>
      <c r="G1989" s="23" t="str">
        <f>IFERROR(VLOOKUP(E1989,hoja!$A$2:$E$970,5,FALSE),0)</f>
        <v>BOGOTÁ</v>
      </c>
      <c r="H1989" s="103" t="str">
        <f>IFERROR(VLOOKUP(E1989,hoja!A:C,3,FALSE),0)</f>
        <v>60015</v>
      </c>
      <c r="I1989" s="24" t="str">
        <f t="shared" si="353"/>
        <v>202360015</v>
      </c>
      <c r="K1989" s="23">
        <v>30</v>
      </c>
      <c r="L1989" s="23" t="str">
        <f t="shared" si="361"/>
        <v>REGIONAL</v>
      </c>
      <c r="M1989" s="23" t="s">
        <v>618</v>
      </c>
      <c r="N1989" s="23" t="str" cm="1">
        <f t="array" ref="N1989">IFERROR(IF(M1989="Principal","LES_ACTIVE",LES_INACTIVE),0)</f>
        <v>LES_ACTIVE</v>
      </c>
      <c r="O1989" s="23">
        <f t="shared" si="352"/>
        <v>25</v>
      </c>
      <c r="P1989" s="23" t="str">
        <f t="shared" si="355"/>
        <v>202360015Principal</v>
      </c>
    </row>
    <row r="1990" spans="1:16" ht="14.45" hidden="1">
      <c r="A1990" s="26" t="s">
        <v>653</v>
      </c>
      <c r="B1990" s="23" t="str">
        <f>IFERROR(VLOOKUP(A1990,hoja!$A$2:$E$970,4,FALSE),0)</f>
        <v>CENTRO</v>
      </c>
      <c r="C1990" s="23" t="str">
        <f>IFERROR(VLOOKUP(A1990,hoja!$A$2:$E$1370,5,FALSE),0)</f>
        <v>MADRID</v>
      </c>
      <c r="D1990" s="23" t="str">
        <f>IFERROR(VLOOKUP(A1990,hoja!A:D,3,FALSE),0)</f>
        <v>2023</v>
      </c>
      <c r="E1990" s="23" t="s">
        <v>83</v>
      </c>
      <c r="F1990" s="23" t="str">
        <f>IFERROR(VLOOKUP(E1990,hoja!$A$2:$E$970,4,FALSE),0)</f>
        <v>OCCIDENTE</v>
      </c>
      <c r="G1990" s="23" t="str">
        <f>IFERROR(VLOOKUP(E1990,hoja!$A$2:$E$970,5,FALSE),0)</f>
        <v>BUGA</v>
      </c>
      <c r="H1990" s="103" t="str">
        <f>IFERROR(VLOOKUP(E1990,hoja!A:C,3,FALSE),0)</f>
        <v>60159</v>
      </c>
      <c r="I1990" s="24" t="str">
        <f t="shared" si="353"/>
        <v>202360159</v>
      </c>
      <c r="K1990" s="23">
        <v>392</v>
      </c>
      <c r="L1990" s="23" t="str">
        <f>IF(B1990=F1990,"REGIONAL","NACIONAL")</f>
        <v>NACIONAL</v>
      </c>
      <c r="M1990" s="23" t="s">
        <v>618</v>
      </c>
      <c r="N1990" s="23" t="str" cm="1">
        <f t="array" ref="N1990">IFERROR(IF(M1990="Principal","LES_ACTIVE",LES_INACTIVE),0)</f>
        <v>LES_ACTIVE</v>
      </c>
      <c r="O1990" s="23">
        <f t="shared" si="352"/>
        <v>16</v>
      </c>
      <c r="P1990" s="23" t="str">
        <f t="shared" si="355"/>
        <v>202360159Principal</v>
      </c>
    </row>
    <row r="1991" spans="1:16" ht="14.45" hidden="1">
      <c r="A1991" s="26" t="s">
        <v>653</v>
      </c>
      <c r="B1991" s="23" t="str">
        <f>IFERROR(VLOOKUP(A1991,hoja!$A$2:$E$970,4,FALSE),0)</f>
        <v>CENTRO</v>
      </c>
      <c r="C1991" s="23" t="str">
        <f>IFERROR(VLOOKUP(A1991,hoja!$A$2:$E$1370,5,FALSE),0)</f>
        <v>MADRID</v>
      </c>
      <c r="D1991" s="23" t="str">
        <f>IFERROR(VLOOKUP(A1991,hoja!A:D,3,FALSE),0)</f>
        <v>2023</v>
      </c>
      <c r="E1991" s="23" t="s">
        <v>95</v>
      </c>
      <c r="F1991" s="23" t="str">
        <f>IFERROR(VLOOKUP(E1991,hoja!$A$2:$E$970,4,FALSE),0)</f>
        <v>OCCIDENTE</v>
      </c>
      <c r="G1991" s="23" t="str">
        <f>IFERROR(VLOOKUP(E1991,hoja!$A$2:$E$970,5,FALSE),0)</f>
        <v>CALI</v>
      </c>
      <c r="H1991" s="103" t="str">
        <f>IFERROR(VLOOKUP(E1991,hoja!A:C,3,FALSE),0)</f>
        <v>3024</v>
      </c>
      <c r="I1991" s="24" t="str">
        <f t="shared" si="353"/>
        <v>20233024</v>
      </c>
      <c r="K1991" s="23">
        <v>456</v>
      </c>
      <c r="L1991" s="23" t="str">
        <f t="shared" ref="L1991:L1996" si="362">IF(B1991=F1991,"REGIONAL","NACIONAL")</f>
        <v>NACIONAL</v>
      </c>
      <c r="M1991" s="23" t="s">
        <v>618</v>
      </c>
      <c r="N1991" s="23" t="str" cm="1">
        <f t="array" ref="N1991">IFERROR(IF(M1991="Principal","LES_ACTIVE",LES_INACTIVE),0)</f>
        <v>LES_ACTIVE</v>
      </c>
      <c r="O1991" s="23">
        <f t="shared" si="352"/>
        <v>16</v>
      </c>
      <c r="P1991" s="23" t="str">
        <f t="shared" si="355"/>
        <v>20233024Principal</v>
      </c>
    </row>
    <row r="1992" spans="1:16" ht="14.45" hidden="1">
      <c r="A1992" s="26" t="s">
        <v>653</v>
      </c>
      <c r="B1992" s="23" t="str">
        <f>IFERROR(VLOOKUP(A1992,hoja!$A$2:$E$970,4,FALSE),0)</f>
        <v>CENTRO</v>
      </c>
      <c r="C1992" s="23" t="str">
        <f>IFERROR(VLOOKUP(A1992,hoja!$A$2:$E$1370,5,FALSE),0)</f>
        <v>MADRID</v>
      </c>
      <c r="D1992" s="23" t="str">
        <f>IFERROR(VLOOKUP(A1992,hoja!A:D,3,FALSE),0)</f>
        <v>2023</v>
      </c>
      <c r="E1992" s="23" t="s">
        <v>650</v>
      </c>
      <c r="F1992" s="23" t="str">
        <f>IFERROR(VLOOKUP(E1992,hoja!$A$2:$E$970,4,FALSE),0)</f>
        <v>OCCIDENTE</v>
      </c>
      <c r="G1992" s="23" t="str">
        <f>IFERROR(VLOOKUP(E1992,hoja!$A$2:$E$970,5,FALSE),0)</f>
        <v>CALOTO</v>
      </c>
      <c r="H1992" s="103" t="str">
        <f>IFERROR(VLOOKUP(E1992,hoja!A:C,3,FALSE),0)</f>
        <v>0445</v>
      </c>
      <c r="I1992" s="24" t="str">
        <f t="shared" si="353"/>
        <v>20230445</v>
      </c>
      <c r="J1992" s="23">
        <v>25.524999999906868</v>
      </c>
      <c r="K1992" s="23">
        <v>483.09500000000003</v>
      </c>
      <c r="L1992" s="23" t="str">
        <f t="shared" si="362"/>
        <v>NACIONAL</v>
      </c>
      <c r="M1992" s="23" t="s">
        <v>618</v>
      </c>
      <c r="N1992" s="23" t="str" cm="1">
        <f t="array" ref="N1992">IFERROR(IF(M1992="Principal","LES_ACTIVE",LES_INACTIVE),0)</f>
        <v>LES_ACTIVE</v>
      </c>
      <c r="O1992" s="23">
        <f t="shared" si="352"/>
        <v>16</v>
      </c>
      <c r="P1992" s="23" t="str">
        <f t="shared" si="355"/>
        <v>20230445Principal</v>
      </c>
    </row>
    <row r="1993" spans="1:16" ht="14.45" hidden="1">
      <c r="A1993" s="26" t="s">
        <v>653</v>
      </c>
      <c r="B1993" s="23" t="str">
        <f>IFERROR(VLOOKUP(A1993,hoja!$A$2:$E$970,4,FALSE),0)</f>
        <v>CENTRO</v>
      </c>
      <c r="C1993" s="23" t="str">
        <f>IFERROR(VLOOKUP(A1993,hoja!$A$2:$E$1370,5,FALSE),0)</f>
        <v>MADRID</v>
      </c>
      <c r="D1993" s="23" t="str">
        <f>IFERROR(VLOOKUP(A1993,hoja!A:D,3,FALSE),0)</f>
        <v>2023</v>
      </c>
      <c r="E1993" s="23" t="s">
        <v>107</v>
      </c>
      <c r="F1993" s="23" t="str">
        <f>IFERROR(VLOOKUP(E1993,hoja!$A$2:$E$970,4,FALSE),0)</f>
        <v>COSTA</v>
      </c>
      <c r="G1993" s="23" t="str">
        <f>IFERROR(VLOOKUP(E1993,hoja!$A$2:$E$970,5,FALSE),0)</f>
        <v>CARTAGENA</v>
      </c>
      <c r="H1993" s="103" t="str">
        <f>IFERROR(VLOOKUP(E1993,hoja!A:C,3,FALSE),0)</f>
        <v>60018</v>
      </c>
      <c r="I1993" s="24" t="str">
        <f t="shared" si="353"/>
        <v>202360018</v>
      </c>
      <c r="J1993" s="23">
        <v>50.136527777794981</v>
      </c>
      <c r="K1993" s="23">
        <v>1059</v>
      </c>
      <c r="L1993" s="23" t="str">
        <f t="shared" si="362"/>
        <v>NACIONAL</v>
      </c>
      <c r="M1993" s="23" t="s">
        <v>618</v>
      </c>
      <c r="N1993" s="23" t="str" cm="1">
        <f t="array" ref="N1993">IFERROR(IF(M1993="Principal","LES_ACTIVE",LES_INACTIVE),0)</f>
        <v>LES_ACTIVE</v>
      </c>
      <c r="O1993" s="23">
        <f t="shared" si="352"/>
        <v>8</v>
      </c>
      <c r="P1993" s="23" t="str">
        <f t="shared" si="355"/>
        <v>202360018Principal</v>
      </c>
    </row>
    <row r="1994" spans="1:16" ht="14.45" hidden="1">
      <c r="A1994" s="26" t="s">
        <v>653</v>
      </c>
      <c r="B1994" s="23" t="str">
        <f>IFERROR(VLOOKUP(A1994,hoja!$A$2:$E$970,4,FALSE),0)</f>
        <v>CENTRO</v>
      </c>
      <c r="C1994" s="23" t="str">
        <f>IFERROR(VLOOKUP(A1994,hoja!$A$2:$E$1370,5,FALSE),0)</f>
        <v>MADRID</v>
      </c>
      <c r="D1994" s="23" t="str">
        <f>IFERROR(VLOOKUP(A1994,hoja!A:D,3,FALSE),0)</f>
        <v>2023</v>
      </c>
      <c r="E1994" s="23" t="s">
        <v>692</v>
      </c>
      <c r="F1994" s="23" t="str">
        <f>IFERROR(VLOOKUP(E1994,hoja!$A$2:$E$970,4,FALSE),0)</f>
        <v>SANTANDER</v>
      </c>
      <c r="G1994" s="23" t="str">
        <f>IFERROR(VLOOKUP(E1994,hoja!$A$2:$E$970,5,FALSE),0)</f>
        <v>BARBOSA</v>
      </c>
      <c r="H1994" s="103" t="str">
        <f>IFERROR(VLOOKUP(E1994,hoja!A:C,3,FALSE),0)</f>
        <v>0446</v>
      </c>
      <c r="I1994" s="24" t="str">
        <f t="shared" si="353"/>
        <v>20230446</v>
      </c>
      <c r="K1994" s="23">
        <v>201</v>
      </c>
      <c r="L1994" s="23" t="str">
        <f t="shared" si="362"/>
        <v>NACIONAL</v>
      </c>
      <c r="M1994" s="23" t="s">
        <v>618</v>
      </c>
      <c r="N1994" s="23" t="str" cm="1">
        <f t="array" ref="N1994">IFERROR(IF(M1994="Principal","LES_ACTIVE",LES_INACTIVE),0)</f>
        <v>LES_ACTIVE</v>
      </c>
      <c r="O1994" s="23">
        <f t="shared" si="352"/>
        <v>25</v>
      </c>
      <c r="P1994" s="23" t="str">
        <f t="shared" si="355"/>
        <v>20230446Principal</v>
      </c>
    </row>
    <row r="1995" spans="1:16" ht="14.45" hidden="1">
      <c r="A1995" s="26" t="s">
        <v>653</v>
      </c>
      <c r="B1995" s="23" t="str">
        <f>IFERROR(VLOOKUP(A1995,hoja!$A$2:$E$970,4,FALSE),0)</f>
        <v>CENTRO</v>
      </c>
      <c r="C1995" s="23" t="str">
        <f>IFERROR(VLOOKUP(A1995,hoja!$A$2:$E$1370,5,FALSE),0)</f>
        <v>MADRID</v>
      </c>
      <c r="D1995" s="23" t="str">
        <f>IFERROR(VLOOKUP(A1995,hoja!A:D,3,FALSE),0)</f>
        <v>2023</v>
      </c>
      <c r="E1995" s="23" t="s">
        <v>694</v>
      </c>
      <c r="F1995" s="23" t="str">
        <f>IFERROR(VLOOKUP(E1995,hoja!$A$2:$E$970,4,FALSE),0)</f>
        <v>OCCIDENTE</v>
      </c>
      <c r="G1995" s="23" t="str">
        <f>IFERROR(VLOOKUP(E1995,hoja!$A$2:$E$970,5,FALSE),0)</f>
        <v>BUENAVENTURA</v>
      </c>
      <c r="H1995" s="103" t="str">
        <f>IFERROR(VLOOKUP(E1995,hoja!A:C,3,FALSE),0)</f>
        <v>0131</v>
      </c>
      <c r="I1995" s="24" t="str">
        <f t="shared" si="353"/>
        <v>20230131</v>
      </c>
      <c r="K1995" s="23">
        <v>493</v>
      </c>
      <c r="L1995" s="23" t="str">
        <f t="shared" si="362"/>
        <v>NACIONAL</v>
      </c>
      <c r="M1995" s="23" t="s">
        <v>618</v>
      </c>
      <c r="N1995" s="23" t="str" cm="1">
        <f t="array" ref="N1995">IFERROR(IF(M1995="Principal","LES_ACTIVE",LES_INACTIVE),0)</f>
        <v>LES_ACTIVE</v>
      </c>
      <c r="O1995" s="23">
        <f t="shared" si="352"/>
        <v>16</v>
      </c>
      <c r="P1995" s="23" t="str">
        <f t="shared" si="355"/>
        <v>20230131Principal</v>
      </c>
    </row>
    <row r="1996" spans="1:16" ht="14.45" hidden="1">
      <c r="A1996" s="26" t="s">
        <v>653</v>
      </c>
      <c r="B1996" s="23" t="str">
        <f>IFERROR(VLOOKUP(A1996,hoja!$A$2:$E$970,4,FALSE),0)</f>
        <v>CENTRO</v>
      </c>
      <c r="C1996" s="23" t="str">
        <f>IFERROR(VLOOKUP(A1996,hoja!$A$2:$E$1370,5,FALSE),0)</f>
        <v>MADRID</v>
      </c>
      <c r="D1996" s="23" t="str">
        <f>IFERROR(VLOOKUP(A1996,hoja!A:D,3,FALSE),0)</f>
        <v>2023</v>
      </c>
      <c r="E1996" s="23" t="s">
        <v>683</v>
      </c>
      <c r="F1996" s="23" t="str">
        <f>IFERROR(VLOOKUP(E1996,hoja!$A$2:$E$970,4,FALSE),0)</f>
        <v>OCCIDENTE</v>
      </c>
      <c r="G1996" s="23" t="str">
        <f>IFERROR(VLOOKUP(E1996,hoja!$A$2:$E$970,5,FALSE),0)</f>
        <v>BUGA</v>
      </c>
      <c r="H1996" s="103" t="str">
        <f>IFERROR(VLOOKUP(E1996,hoja!A:C,3,FALSE),0)</f>
        <v>0411</v>
      </c>
      <c r="I1996" s="24" t="str">
        <f t="shared" si="353"/>
        <v>20230411</v>
      </c>
      <c r="K1996" s="23">
        <v>393</v>
      </c>
      <c r="L1996" s="23" t="str">
        <f t="shared" si="362"/>
        <v>NACIONAL</v>
      </c>
      <c r="M1996" s="23" t="s">
        <v>618</v>
      </c>
      <c r="N1996" s="23" t="str" cm="1">
        <f t="array" ref="N1996">IFERROR(IF(M1996="Principal","LES_ACTIVE",LES_INACTIVE),0)</f>
        <v>LES_ACTIVE</v>
      </c>
      <c r="O1996" s="23">
        <f t="shared" si="352"/>
        <v>16</v>
      </c>
      <c r="P1996" s="23" t="str">
        <f t="shared" si="355"/>
        <v>20230411Principal</v>
      </c>
    </row>
    <row r="1997" spans="1:16" ht="14.45" hidden="1">
      <c r="A1997" s="26" t="s">
        <v>653</v>
      </c>
      <c r="B1997" s="23" t="str">
        <f>IFERROR(VLOOKUP(A1997,hoja!$A$2:$E$970,4,FALSE),0)</f>
        <v>CENTRO</v>
      </c>
      <c r="C1997" s="23" t="str">
        <f>IFERROR(VLOOKUP(A1997,hoja!$A$2:$E$1370,5,FALSE),0)</f>
        <v>MADRID</v>
      </c>
      <c r="D1997" s="23" t="str">
        <f>IFERROR(VLOOKUP(A1997,hoja!A:D,3,FALSE),0)</f>
        <v>2023</v>
      </c>
      <c r="E1997" s="23" t="s">
        <v>660</v>
      </c>
      <c r="F1997" s="23" t="str">
        <f>IFERROR(VLOOKUP(E1997,hoja!$A$2:$E$970,4,FALSE),0)</f>
        <v>CENTRO</v>
      </c>
      <c r="G1997" s="23" t="str">
        <f>IFERROR(VLOOKUP(E1997,hoja!$A$2:$E$970,5,FALSE),0)</f>
        <v>BOGOTÁ</v>
      </c>
      <c r="H1997" s="103" t="str">
        <f>IFERROR(VLOOKUP(E1997,hoja!A:C,3,FALSE),0)</f>
        <v>0035</v>
      </c>
      <c r="I1997" s="24" t="str">
        <f t="shared" si="353"/>
        <v>20230035</v>
      </c>
      <c r="J1997" s="23">
        <v>0.68333333329064772</v>
      </c>
      <c r="K1997" s="23">
        <v>17.645</v>
      </c>
      <c r="L1997" s="23" t="str">
        <f t="shared" si="361"/>
        <v>REGIONAL</v>
      </c>
      <c r="M1997" s="23" t="s">
        <v>753</v>
      </c>
      <c r="N1997" s="23" cm="1">
        <f t="array" aca="1" ref="N1997" ca="1">IFERROR(IF(M1997="Principal","LES_ACTIVE",LES_INACTIVE),0)</f>
        <v>0</v>
      </c>
      <c r="O1997" s="23">
        <f t="shared" si="352"/>
        <v>25</v>
      </c>
      <c r="P1997" s="23" t="str">
        <f t="shared" si="355"/>
        <v>20230035Tebaida</v>
      </c>
    </row>
    <row r="1998" spans="1:16" ht="14.45" hidden="1">
      <c r="A1998" s="26" t="s">
        <v>653</v>
      </c>
      <c r="B1998" s="23" t="str">
        <f>IFERROR(VLOOKUP(A1998,hoja!$A$2:$E$970,4,FALSE),0)</f>
        <v>CENTRO</v>
      </c>
      <c r="C1998" s="23" t="str">
        <f>IFERROR(VLOOKUP(A1998,hoja!$A$2:$E$1370,5,FALSE),0)</f>
        <v>MADRID</v>
      </c>
      <c r="D1998" s="23" t="str">
        <f>IFERROR(VLOOKUP(A1998,hoja!A:D,3,FALSE),0)</f>
        <v>2023</v>
      </c>
      <c r="E1998" s="23" t="s">
        <v>661</v>
      </c>
      <c r="F1998" s="23" t="str">
        <f>IFERROR(VLOOKUP(E1998,hoja!$A$2:$E$970,4,FALSE),0)</f>
        <v>COSTA</v>
      </c>
      <c r="G1998" s="23" t="str">
        <f>IFERROR(VLOOKUP(E1998,hoja!$A$2:$E$970,5,FALSE),0)</f>
        <v>CARTAGENA</v>
      </c>
      <c r="H1998" s="103" t="str">
        <f>IFERROR(VLOOKUP(E1998,hoja!A:C,3,FALSE),0)</f>
        <v>0113</v>
      </c>
      <c r="I1998" s="24" t="str">
        <f t="shared" si="353"/>
        <v>20230113</v>
      </c>
      <c r="J1998" s="23">
        <v>50.136527777794981</v>
      </c>
      <c r="K1998" s="23">
        <v>1059</v>
      </c>
      <c r="L1998" s="23" t="str">
        <f>IF(B1998=F1998,"REGIONAL","NACIONAL")</f>
        <v>NACIONAL</v>
      </c>
      <c r="M1998" s="23" t="s">
        <v>618</v>
      </c>
      <c r="N1998" s="23" t="str" cm="1">
        <f t="array" ref="N1998">IFERROR(IF(M1998="Principal","LES_ACTIVE",LES_INACTIVE),0)</f>
        <v>LES_ACTIVE</v>
      </c>
      <c r="O1998" s="23">
        <f t="shared" si="352"/>
        <v>8</v>
      </c>
      <c r="P1998" s="23" t="str">
        <f t="shared" si="355"/>
        <v>20230113Principal</v>
      </c>
    </row>
    <row r="1999" spans="1:16" ht="14.45" hidden="1">
      <c r="A1999" s="26" t="s">
        <v>653</v>
      </c>
      <c r="B1999" s="23" t="str">
        <f>IFERROR(VLOOKUP(A1999,hoja!$A$2:$E$970,4,FALSE),0)</f>
        <v>CENTRO</v>
      </c>
      <c r="C1999" s="23" t="str">
        <f>IFERROR(VLOOKUP(A1999,hoja!$A$2:$E$1370,5,FALSE),0)</f>
        <v>MADRID</v>
      </c>
      <c r="D1999" s="23" t="str">
        <f>IFERROR(VLOOKUP(A1999,hoja!A:D,3,FALSE),0)</f>
        <v>2023</v>
      </c>
      <c r="E1999" s="23" t="s">
        <v>708</v>
      </c>
      <c r="F1999" s="23" t="str">
        <f>IFERROR(VLOOKUP(E1999,hoja!$A$2:$E$970,4,FALSE),0)</f>
        <v>OCCIDENTE</v>
      </c>
      <c r="G1999" s="23" t="str">
        <f>IFERROR(VLOOKUP(E1999,hoja!$A$2:$E$970,5,FALSE),0)</f>
        <v>JAMUNDÍ</v>
      </c>
      <c r="H1999" s="103" t="str">
        <f>IFERROR(VLOOKUP(E1999,hoja!A:C,3,FALSE),0)</f>
        <v>0358</v>
      </c>
      <c r="I1999" s="24" t="str">
        <f t="shared" si="353"/>
        <v>20230358</v>
      </c>
      <c r="K1999" s="23">
        <v>488</v>
      </c>
      <c r="L1999" s="23" t="str">
        <f>IF(B1999=F1999,"REGIONAL","NACIONAL")</f>
        <v>NACIONAL</v>
      </c>
      <c r="M1999" s="23" t="s">
        <v>618</v>
      </c>
      <c r="N1999" s="23" t="str" cm="1">
        <f t="array" ref="N1999">IFERROR(IF(M1999="Principal","LES_ACTIVE",LES_INACTIVE),0)</f>
        <v>LES_ACTIVE</v>
      </c>
      <c r="O1999" s="23">
        <f t="shared" si="352"/>
        <v>16</v>
      </c>
      <c r="P1999" s="23" t="str">
        <f t="shared" si="355"/>
        <v>20230358Principal</v>
      </c>
    </row>
    <row r="2000" spans="1:16" ht="14.45" hidden="1">
      <c r="A2000" s="26" t="s">
        <v>653</v>
      </c>
      <c r="B2000" s="23" t="str">
        <f>IFERROR(VLOOKUP(A2000,hoja!$A$2:$E$970,4,FALSE),0)</f>
        <v>CENTRO</v>
      </c>
      <c r="C2000" s="23" t="str">
        <f>IFERROR(VLOOKUP(A2000,hoja!$A$2:$E$1370,5,FALSE),0)</f>
        <v>MADRID</v>
      </c>
      <c r="D2000" s="23" t="str">
        <f>IFERROR(VLOOKUP(A2000,hoja!A:D,3,FALSE),0)</f>
        <v>2023</v>
      </c>
      <c r="E2000" s="23" t="s">
        <v>663</v>
      </c>
      <c r="F2000" s="23" t="str">
        <f>IFERROR(VLOOKUP(E2000,hoja!$A$2:$E$970,4,FALSE),0)</f>
        <v>CENTRO</v>
      </c>
      <c r="G2000" s="23" t="str">
        <f>IFERROR(VLOOKUP(E2000,hoja!$A$2:$E$970,5,FALSE),0)</f>
        <v>MADRID</v>
      </c>
      <c r="H2000" s="103" t="str">
        <f>IFERROR(VLOOKUP(E2000,hoja!A:C,3,FALSE),0)</f>
        <v>0022</v>
      </c>
      <c r="I2000" s="24" t="str">
        <f t="shared" si="353"/>
        <v>20230022</v>
      </c>
      <c r="J2000" s="23">
        <v>9.9999999976716936E-2</v>
      </c>
      <c r="K2000" s="23">
        <v>1.123</v>
      </c>
      <c r="L2000" s="23" t="str">
        <f t="shared" ref="L2000" si="363">IF(B2000=F2000,"REGIONAL","NACIONAL")</f>
        <v>REGIONAL</v>
      </c>
      <c r="M2000" s="23" t="s">
        <v>618</v>
      </c>
      <c r="N2000" s="23" t="str" cm="1">
        <f t="array" ref="N2000">IFERROR(IF(M2000="Principal","LES_ACTIVE",LES_INACTIVE),0)</f>
        <v>LES_ACTIVE</v>
      </c>
      <c r="O2000" s="23">
        <f t="shared" si="352"/>
        <v>25</v>
      </c>
      <c r="P2000" s="23" t="str">
        <f t="shared" si="355"/>
        <v>20230022Principal</v>
      </c>
    </row>
    <row r="2001" spans="1:16" ht="14.45" hidden="1">
      <c r="A2001" s="26" t="s">
        <v>653</v>
      </c>
      <c r="B2001" s="23" t="str">
        <f>IFERROR(VLOOKUP(A2001,hoja!$A$2:$E$970,4,FALSE),0)</f>
        <v>CENTRO</v>
      </c>
      <c r="C2001" s="23" t="str">
        <f>IFERROR(VLOOKUP(A2001,hoja!$A$2:$E$1370,5,FALSE),0)</f>
        <v>MADRID</v>
      </c>
      <c r="D2001" s="23" t="str">
        <f>IFERROR(VLOOKUP(A2001,hoja!A:D,3,FALSE),0)</f>
        <v>2023</v>
      </c>
      <c r="E2001" s="23" t="s">
        <v>713</v>
      </c>
      <c r="F2001" s="23" t="str">
        <f>IFERROR(VLOOKUP(E2001,hoja!$A$2:$E$970,4,FALSE),0)</f>
        <v>ANTIOQUIA</v>
      </c>
      <c r="G2001" s="23" t="str">
        <f>IFERROR(VLOOKUP(E2001,hoja!$A$2:$E$970,5,FALSE),0)</f>
        <v>MARIQUITA</v>
      </c>
      <c r="H2001" s="103" t="str">
        <f>IFERROR(VLOOKUP(E2001,hoja!A:C,3,FALSE),0)</f>
        <v>0392</v>
      </c>
      <c r="I2001" s="24" t="str">
        <f t="shared" si="353"/>
        <v>20230392</v>
      </c>
      <c r="K2001" s="23">
        <v>147</v>
      </c>
      <c r="L2001" s="23" t="str">
        <f>IF(B2001=F2001,"REGIONAL","NACIONAL")</f>
        <v>NACIONAL</v>
      </c>
      <c r="M2001" s="23" t="s">
        <v>618</v>
      </c>
      <c r="N2001" s="23" t="str" cm="1">
        <f t="array" ref="N2001">IFERROR(IF(M2001="Principal","LES_ACTIVE",LES_INACTIVE),0)</f>
        <v>LES_ACTIVE</v>
      </c>
      <c r="O2001" s="23">
        <f t="shared" si="352"/>
        <v>25</v>
      </c>
      <c r="P2001" s="23" t="str">
        <f t="shared" si="355"/>
        <v>20230392Principal</v>
      </c>
    </row>
    <row r="2002" spans="1:16" ht="14.45" hidden="1">
      <c r="A2002" s="26" t="s">
        <v>653</v>
      </c>
      <c r="B2002" s="23" t="str">
        <f>IFERROR(VLOOKUP(A2002,hoja!$A$2:$E$970,4,FALSE),0)</f>
        <v>CENTRO</v>
      </c>
      <c r="C2002" s="23" t="str">
        <f>IFERROR(VLOOKUP(A2002,hoja!$A$2:$E$1370,5,FALSE),0)</f>
        <v>MADRID</v>
      </c>
      <c r="D2002" s="23" t="str">
        <f>IFERROR(VLOOKUP(A2002,hoja!A:D,3,FALSE),0)</f>
        <v>2023</v>
      </c>
      <c r="E2002" s="23" t="s">
        <v>719</v>
      </c>
      <c r="F2002" s="23" t="str">
        <f>IFERROR(VLOOKUP(E2002,hoja!$A$2:$E$970,4,FALSE),0)</f>
        <v>CENTRO</v>
      </c>
      <c r="G2002" s="23" t="str">
        <f>IFERROR(VLOOKUP(E2002,hoja!$A$2:$E$970,5,FALSE),0)</f>
        <v>RICAURTE</v>
      </c>
      <c r="H2002" s="103" t="str">
        <f>IFERROR(VLOOKUP(E2002,hoja!A:C,3,FALSE),0)</f>
        <v>0390</v>
      </c>
      <c r="I2002" s="24" t="str">
        <f t="shared" si="353"/>
        <v>20230390</v>
      </c>
      <c r="K2002" s="23">
        <v>136</v>
      </c>
      <c r="L2002" s="23" t="str">
        <f t="shared" ref="L2002:L2004" si="364">IF(B2002=F2002,"REGIONAL","NACIONAL")</f>
        <v>REGIONAL</v>
      </c>
      <c r="M2002" s="23" t="s">
        <v>618</v>
      </c>
      <c r="N2002" s="23" t="str" cm="1">
        <f t="array" ref="N2002">IFERROR(IF(M2002="Principal","LES_ACTIVE",LES_INACTIVE),0)</f>
        <v>LES_ACTIVE</v>
      </c>
      <c r="O2002" s="23">
        <f t="shared" si="352"/>
        <v>25</v>
      </c>
      <c r="P2002" s="23" t="str">
        <f t="shared" si="355"/>
        <v>20230390Principal</v>
      </c>
    </row>
    <row r="2003" spans="1:16" ht="14.45" hidden="1">
      <c r="A2003" s="26" t="s">
        <v>653</v>
      </c>
      <c r="B2003" s="23" t="str">
        <f>IFERROR(VLOOKUP(A2003,hoja!$A$2:$E$970,4,FALSE),0)</f>
        <v>CENTRO</v>
      </c>
      <c r="C2003" s="23" t="str">
        <f>IFERROR(VLOOKUP(A2003,hoja!$A$2:$E$1370,5,FALSE),0)</f>
        <v>MADRID</v>
      </c>
      <c r="D2003" s="23" t="str">
        <f>IFERROR(VLOOKUP(A2003,hoja!A:D,3,FALSE),0)</f>
        <v>2023</v>
      </c>
      <c r="E2003" s="23" t="s">
        <v>666</v>
      </c>
      <c r="F2003" s="23" t="str">
        <f>IFERROR(VLOOKUP(E2003,hoja!$A$2:$E$970,4,FALSE),0)</f>
        <v>COSTA</v>
      </c>
      <c r="G2003" s="23" t="str">
        <f>IFERROR(VLOOKUP(E2003,hoja!$A$2:$E$970,5,FALSE),0)</f>
        <v>SINCELEJO</v>
      </c>
      <c r="H2003" s="103" t="str">
        <f>IFERROR(VLOOKUP(E2003,hoja!A:C,3,FALSE),0)</f>
        <v>0382</v>
      </c>
      <c r="I2003" s="24" t="str">
        <f t="shared" si="353"/>
        <v>20230382</v>
      </c>
      <c r="K2003" s="23">
        <v>842</v>
      </c>
      <c r="L2003" s="23" t="str">
        <f>IF(B2003=F2003,"REGIONAL","NACIONAL")</f>
        <v>NACIONAL</v>
      </c>
      <c r="M2003" s="23" t="s">
        <v>618</v>
      </c>
      <c r="N2003" s="23" t="str" cm="1">
        <f t="array" ref="N2003">IFERROR(IF(M2003="Principal","LES_ACTIVE",LES_INACTIVE),0)</f>
        <v>LES_ACTIVE</v>
      </c>
      <c r="O2003" s="23">
        <f t="shared" si="352"/>
        <v>8</v>
      </c>
      <c r="P2003" s="23" t="str">
        <f t="shared" si="355"/>
        <v>20230382Principal</v>
      </c>
    </row>
    <row r="2004" spans="1:16" ht="14.45" hidden="1">
      <c r="A2004" s="26" t="s">
        <v>653</v>
      </c>
      <c r="B2004" s="23" t="str">
        <f>IFERROR(VLOOKUP(A2004,hoja!$A$2:$E$970,4,FALSE),0)</f>
        <v>CENTRO</v>
      </c>
      <c r="C2004" s="23" t="str">
        <f>IFERROR(VLOOKUP(A2004,hoja!$A$2:$E$1370,5,FALSE),0)</f>
        <v>MADRID</v>
      </c>
      <c r="D2004" s="23" t="str">
        <f>IFERROR(VLOOKUP(A2004,hoja!A:D,3,FALSE),0)</f>
        <v>2023</v>
      </c>
      <c r="E2004" s="23" t="s">
        <v>630</v>
      </c>
      <c r="F2004" s="23" t="str">
        <f>IFERROR(VLOOKUP(E2004,hoja!$A$2:$E$970,4,FALSE),0)</f>
        <v>CENTRO</v>
      </c>
      <c r="G2004" s="23" t="str">
        <f>IFERROR(VLOOKUP(E2004,hoja!$A$2:$E$970,5,FALSE),0)</f>
        <v>SESQUILÉ</v>
      </c>
      <c r="H2004" s="103" t="str">
        <f>IFERROR(VLOOKUP(E2004,hoja!A:C,3,FALSE),0)</f>
        <v>1501</v>
      </c>
      <c r="I2004" s="24" t="str">
        <f t="shared" si="353"/>
        <v>20231501</v>
      </c>
      <c r="K2004" s="23">
        <v>82</v>
      </c>
      <c r="L2004" s="23" t="str">
        <f t="shared" si="364"/>
        <v>REGIONAL</v>
      </c>
      <c r="M2004" s="23" t="s">
        <v>618</v>
      </c>
      <c r="N2004" s="23" t="str" cm="1">
        <f t="array" ref="N2004">IFERROR(IF(M2004="Principal","LES_ACTIVE",LES_INACTIVE),0)</f>
        <v>LES_ACTIVE</v>
      </c>
      <c r="O2004" s="23">
        <f t="shared" si="352"/>
        <v>25</v>
      </c>
      <c r="P2004" s="23" t="str">
        <f t="shared" si="355"/>
        <v>20231501Principal</v>
      </c>
    </row>
    <row r="2005" spans="1:16" ht="14.45" hidden="1">
      <c r="A2005" s="26" t="s">
        <v>653</v>
      </c>
      <c r="B2005" s="23" t="str">
        <f>IFERROR(VLOOKUP(A2005,hoja!$A$2:$E$970,4,FALSE),0)</f>
        <v>CENTRO</v>
      </c>
      <c r="C2005" s="23" t="str">
        <f>IFERROR(VLOOKUP(A2005,hoja!$A$2:$E$1370,5,FALSE),0)</f>
        <v>MADRID</v>
      </c>
      <c r="D2005" s="23" t="str">
        <f>IFERROR(VLOOKUP(A2005,hoja!A:D,3,FALSE),0)</f>
        <v>2023</v>
      </c>
      <c r="E2005" s="23" t="s">
        <v>822</v>
      </c>
      <c r="F2005" s="23" t="str">
        <f>IFERROR(VLOOKUP(E2005,hoja!$A$2:$E$970,4,FALSE),0)</f>
        <v>SANTANDER</v>
      </c>
      <c r="G2005" s="23" t="str">
        <f>IFERROR(VLOOKUP(E2005,hoja!$A$2:$E$970,5,FALSE),0)</f>
        <v>CÚCUTA</v>
      </c>
      <c r="H2005" s="103" t="str">
        <f>IFERROR(VLOOKUP(E2005,hoja!A:C,3,FALSE),0)</f>
        <v>60019</v>
      </c>
      <c r="I2005" s="24" t="str">
        <f t="shared" si="353"/>
        <v>202360019</v>
      </c>
      <c r="J2005" s="23">
        <v>34</v>
      </c>
      <c r="K2005" s="23">
        <v>637</v>
      </c>
      <c r="L2005" s="23" t="str">
        <f>IF(B2005=F2005,"REGIONAL","NACIONAL")</f>
        <v>NACIONAL</v>
      </c>
      <c r="M2005" s="23" t="s">
        <v>618</v>
      </c>
      <c r="N2005" s="23" t="str" cm="1">
        <f t="array" ref="N2005">IFERROR(IF(M2005="Principal","LES_ACTIVE",LES_INACTIVE),0)</f>
        <v>LES_ACTIVE</v>
      </c>
      <c r="O2005" s="23">
        <f t="shared" si="352"/>
        <v>12</v>
      </c>
      <c r="P2005" s="23" t="str">
        <f t="shared" si="355"/>
        <v>202360019Principal</v>
      </c>
    </row>
    <row r="2006" spans="1:16" ht="14.45" hidden="1">
      <c r="A2006" s="26" t="s">
        <v>653</v>
      </c>
      <c r="B2006" s="23" t="str">
        <f>IFERROR(VLOOKUP(A2006,hoja!$A$2:$E$970,4,FALSE),0)</f>
        <v>CENTRO</v>
      </c>
      <c r="C2006" s="23" t="str">
        <f>IFERROR(VLOOKUP(A2006,hoja!$A$2:$E$1370,5,FALSE),0)</f>
        <v>MADRID</v>
      </c>
      <c r="D2006" s="23" t="str">
        <f>IFERROR(VLOOKUP(A2006,hoja!A:D,3,FALSE),0)</f>
        <v>2023</v>
      </c>
      <c r="E2006" s="23" t="s">
        <v>684</v>
      </c>
      <c r="F2006" s="23" t="str">
        <f>IFERROR(VLOOKUP(E2006,hoja!$A$2:$E$970,4,FALSE),0)</f>
        <v>ANTIOQUIA</v>
      </c>
      <c r="G2006" s="23" t="str">
        <f>IFERROR(VLOOKUP(E2006,hoja!$A$2:$E$970,5,FALSE),0)</f>
        <v>MEDELLÍN</v>
      </c>
      <c r="H2006" s="103" t="str">
        <f>IFERROR(VLOOKUP(E2006,hoja!A:C,3,FALSE),0)</f>
        <v>60046</v>
      </c>
      <c r="I2006" s="24" t="str">
        <f t="shared" si="353"/>
        <v>202360046</v>
      </c>
      <c r="K2006" s="23">
        <v>396</v>
      </c>
      <c r="L2006" s="23" t="str">
        <f>IF(B2006=F2006,"REGIONAL","NACIONAL")</f>
        <v>NACIONAL</v>
      </c>
      <c r="M2006" s="23" t="s">
        <v>618</v>
      </c>
      <c r="N2006" s="23" t="str" cm="1">
        <f t="array" ref="N2006">IFERROR(IF(M2006="Principal","LES_ACTIVE",LES_INACTIVE),0)</f>
        <v>LES_ACTIVE</v>
      </c>
      <c r="O2006" s="23">
        <f t="shared" si="352"/>
        <v>16</v>
      </c>
      <c r="P2006" s="23" t="str">
        <f t="shared" si="355"/>
        <v>202360046Principal</v>
      </c>
    </row>
    <row r="2007" spans="1:16" ht="14.45" hidden="1">
      <c r="A2007" s="26" t="s">
        <v>653</v>
      </c>
      <c r="B2007" s="23" t="str">
        <f>IFERROR(VLOOKUP(A2007,hoja!$A$2:$E$970,4,FALSE),0)</f>
        <v>CENTRO</v>
      </c>
      <c r="C2007" s="23" t="str">
        <f>IFERROR(VLOOKUP(A2007,hoja!$A$2:$E$1370,5,FALSE),0)</f>
        <v>MADRID</v>
      </c>
      <c r="D2007" s="23" t="str">
        <f>IFERROR(VLOOKUP(A2007,hoja!A:D,3,FALSE),0)</f>
        <v>2023</v>
      </c>
      <c r="E2007" s="23" t="s">
        <v>194</v>
      </c>
      <c r="F2007" s="23" t="str">
        <f>IFERROR(VLOOKUP(E2007,hoja!$A$2:$E$970,4,FALSE),0)</f>
        <v>CENTRO</v>
      </c>
      <c r="G2007" s="23" t="str">
        <f>IFERROR(VLOOKUP(E2007,hoja!$A$2:$E$970,5,FALSE),0)</f>
        <v>BOGOTÁ</v>
      </c>
      <c r="H2007" s="103" t="str">
        <f>IFERROR(VLOOKUP(E2007,hoja!A:C,3,FALSE),0)</f>
        <v>2067</v>
      </c>
      <c r="I2007" s="24" t="str">
        <f t="shared" si="353"/>
        <v>20232067</v>
      </c>
      <c r="K2007" s="23">
        <v>13</v>
      </c>
      <c r="L2007" s="23" t="str">
        <f t="shared" ref="L2007:L2008" si="365">IF(B2007=F2007,"REGIONAL","NACIONAL")</f>
        <v>REGIONAL</v>
      </c>
      <c r="M2007" s="23" t="s">
        <v>618</v>
      </c>
      <c r="N2007" s="23" t="str" cm="1">
        <f t="array" ref="N2007">IFERROR(IF(M2007="Principal","LES_ACTIVE",LES_INACTIVE),0)</f>
        <v>LES_ACTIVE</v>
      </c>
      <c r="O2007" s="23">
        <f t="shared" si="352"/>
        <v>25</v>
      </c>
      <c r="P2007" s="23" t="str">
        <f t="shared" si="355"/>
        <v>20232067Principal</v>
      </c>
    </row>
    <row r="2008" spans="1:16" ht="14.45" hidden="1">
      <c r="A2008" s="26" t="s">
        <v>653</v>
      </c>
      <c r="B2008" s="23" t="str">
        <f>IFERROR(VLOOKUP(A2008,hoja!$A$2:$E$970,4,FALSE),0)</f>
        <v>CENTRO</v>
      </c>
      <c r="C2008" s="23" t="str">
        <f>IFERROR(VLOOKUP(A2008,hoja!$A$2:$E$1370,5,FALSE),0)</f>
        <v>MADRID</v>
      </c>
      <c r="D2008" s="23" t="str">
        <f>IFERROR(VLOOKUP(A2008,hoja!A:D,3,FALSE),0)</f>
        <v>2023</v>
      </c>
      <c r="E2008" s="23" t="s">
        <v>784</v>
      </c>
      <c r="F2008" s="23" t="str">
        <f>IFERROR(VLOOKUP(E2008,hoja!$A$2:$E$970,4,FALSE),0)</f>
        <v>CENTRO</v>
      </c>
      <c r="G2008" s="23" t="str">
        <f>IFERROR(VLOOKUP(E2008,hoja!$A$2:$E$970,5,FALSE),0)</f>
        <v>GACHANCIPA</v>
      </c>
      <c r="H2008" s="103" t="str">
        <f>IFERROR(VLOOKUP(E2008,hoja!A:C,3,FALSE),0)</f>
        <v>60010</v>
      </c>
      <c r="I2008" s="24" t="str">
        <f t="shared" si="353"/>
        <v>202360010</v>
      </c>
      <c r="K2008" s="23">
        <v>64</v>
      </c>
      <c r="L2008" s="23" t="str">
        <f t="shared" si="365"/>
        <v>REGIONAL</v>
      </c>
      <c r="M2008" s="23" t="s">
        <v>618</v>
      </c>
      <c r="N2008" s="23" t="str" cm="1">
        <f t="array" ref="N2008">IFERROR(IF(M2008="Principal","LES_ACTIVE",LES_INACTIVE),0)</f>
        <v>LES_ACTIVE</v>
      </c>
      <c r="O2008" s="23">
        <f t="shared" si="352"/>
        <v>25</v>
      </c>
      <c r="P2008" s="23" t="str">
        <f t="shared" si="355"/>
        <v>202360010Principal</v>
      </c>
    </row>
    <row r="2009" spans="1:16" ht="14.45" hidden="1">
      <c r="A2009" s="26" t="s">
        <v>653</v>
      </c>
      <c r="B2009" s="23" t="str">
        <f>IFERROR(VLOOKUP(A2009,hoja!$A$2:$E$970,4,FALSE),0)</f>
        <v>CENTRO</v>
      </c>
      <c r="C2009" s="23" t="str">
        <f>IFERROR(VLOOKUP(A2009,hoja!$A$2:$E$1370,5,FALSE),0)</f>
        <v>MADRID</v>
      </c>
      <c r="D2009" s="23" t="str">
        <f>IFERROR(VLOOKUP(A2009,hoja!A:D,3,FALSE),0)</f>
        <v>2023</v>
      </c>
      <c r="E2009" s="23" t="s">
        <v>751</v>
      </c>
      <c r="F2009" s="23" t="str">
        <f>IFERROR(VLOOKUP(E2009,hoja!$A$2:$E$970,4,FALSE),0)</f>
        <v>CENTRO</v>
      </c>
      <c r="G2009" s="23" t="str">
        <f>IFERROR(VLOOKUP(E2009,hoja!$A$2:$E$970,5,FALSE),0)</f>
        <v>BOGOTÁ</v>
      </c>
      <c r="H2009" s="103" t="str">
        <f>IFERROR(VLOOKUP(E2009,hoja!A:C,3,FALSE),0)</f>
        <v>0002A</v>
      </c>
      <c r="I2009" s="24" t="str">
        <f t="shared" si="353"/>
        <v>20230002A</v>
      </c>
      <c r="J2009" s="23">
        <v>0.94999999995343387</v>
      </c>
      <c r="K2009" s="23">
        <v>25.388999999999999</v>
      </c>
      <c r="L2009" s="23" t="s">
        <v>752</v>
      </c>
      <c r="M2009" s="23" t="s">
        <v>618</v>
      </c>
      <c r="N2009" s="23" t="str" cm="1">
        <f t="array" ref="N2009">IFERROR(IF(M2009="Principal","LES_ACTIVE",LES_INACTIVE),0)</f>
        <v>LES_ACTIVE</v>
      </c>
      <c r="O2009" s="23">
        <f t="shared" si="352"/>
        <v>25</v>
      </c>
      <c r="P2009" s="23" t="str">
        <f t="shared" si="355"/>
        <v>20230002APrincipal</v>
      </c>
    </row>
    <row r="2010" spans="1:16" ht="14.45" hidden="1">
      <c r="A2010" s="26" t="s">
        <v>653</v>
      </c>
      <c r="B2010" s="23" t="str">
        <f>IFERROR(VLOOKUP(A2010,hoja!$A$2:$E$970,4,FALSE),0)</f>
        <v>CENTRO</v>
      </c>
      <c r="C2010" s="23" t="str">
        <f>IFERROR(VLOOKUP(A2010,hoja!$A$2:$E$1370,5,FALSE),0)</f>
        <v>MADRID</v>
      </c>
      <c r="D2010" s="23" t="str">
        <f>IFERROR(VLOOKUP(A2010,hoja!A:D,3,FALSE),0)</f>
        <v>2023</v>
      </c>
      <c r="E2010" s="23" t="s">
        <v>633</v>
      </c>
      <c r="F2010" s="23" t="str">
        <f>IFERROR(VLOOKUP(E2010,hoja!$A$2:$E$970,4,FALSE),0)</f>
        <v>CENTRO</v>
      </c>
      <c r="G2010" s="23" t="str">
        <f>IFERROR(VLOOKUP(E2010,hoja!$A$2:$E$970,5,FALSE),0)</f>
        <v>BOGOTÁ</v>
      </c>
      <c r="H2010" s="103" t="str">
        <f>IFERROR(VLOOKUP(E2010,hoja!A:C,3,FALSE),0)</f>
        <v>0002</v>
      </c>
      <c r="I2010" s="24" t="str">
        <f t="shared" si="353"/>
        <v>20230002</v>
      </c>
      <c r="J2010" s="23">
        <v>1.1529166666441597</v>
      </c>
      <c r="K2010" s="23">
        <v>25.346</v>
      </c>
      <c r="L2010" s="23" t="s">
        <v>752</v>
      </c>
      <c r="M2010" s="23" t="s">
        <v>618</v>
      </c>
      <c r="N2010" s="23" t="str" cm="1">
        <f t="array" ref="N2010">IFERROR(IF(M2010="Principal","LES_ACTIVE",LES_INACTIVE),0)</f>
        <v>LES_ACTIVE</v>
      </c>
      <c r="O2010" s="23">
        <f t="shared" ref="O2010:O2073" si="366">IF(K2010&lt;=250,25,IF(K2010&lt;=500,16,IF(K2010&lt;=800,12,IF(K2010&lt;=1100,8,IF(K2010&lt;=1400,6,IF(K2010&lt;=1700,5))))))</f>
        <v>25</v>
      </c>
      <c r="P2010" s="23" t="str">
        <f t="shared" si="355"/>
        <v>20230002Principal</v>
      </c>
    </row>
    <row r="2011" spans="1:16" ht="14.45" hidden="1">
      <c r="A2011" s="26" t="s">
        <v>653</v>
      </c>
      <c r="B2011" s="23" t="str">
        <f>IFERROR(VLOOKUP(A2011,hoja!$A$2:$E$970,4,FALSE),0)</f>
        <v>CENTRO</v>
      </c>
      <c r="C2011" s="23" t="str">
        <f>IFERROR(VLOOKUP(A2011,hoja!$A$2:$E$1370,5,FALSE),0)</f>
        <v>MADRID</v>
      </c>
      <c r="D2011" s="23" t="str">
        <f>IFERROR(VLOOKUP(A2011,hoja!A:D,3,FALSE),0)</f>
        <v>2023</v>
      </c>
      <c r="E2011" s="23" t="s">
        <v>634</v>
      </c>
      <c r="F2011" s="23" t="str">
        <f>IFERROR(VLOOKUP(E2011,hoja!$A$2:$E$970,4,FALSE),0)</f>
        <v>CENTRO</v>
      </c>
      <c r="G2011" s="23" t="str">
        <f>IFERROR(VLOOKUP(E2011,hoja!$A$2:$E$970,5,FALSE),0)</f>
        <v>BOGOTÁ</v>
      </c>
      <c r="H2011" s="103" t="str">
        <f>IFERROR(VLOOKUP(E2011,hoja!A:C,3,FALSE),0)</f>
        <v>0011</v>
      </c>
      <c r="I2011" s="24" t="str">
        <f t="shared" si="353"/>
        <v>20230011</v>
      </c>
      <c r="J2011" s="23">
        <v>1.3891666666022502</v>
      </c>
      <c r="K2011" s="23">
        <v>27.076000000000001</v>
      </c>
      <c r="L2011" s="23" t="s">
        <v>752</v>
      </c>
      <c r="M2011" s="23" t="s">
        <v>618</v>
      </c>
      <c r="N2011" s="23" t="str" cm="1">
        <f t="array" ref="N2011">IFERROR(IF(M2011="Principal","LES_ACTIVE",LES_INACTIVE),0)</f>
        <v>LES_ACTIVE</v>
      </c>
      <c r="O2011" s="23">
        <f t="shared" si="366"/>
        <v>25</v>
      </c>
      <c r="P2011" s="23" t="str">
        <f t="shared" si="355"/>
        <v>20230011Principal</v>
      </c>
    </row>
    <row r="2012" spans="1:16" ht="14.45" hidden="1">
      <c r="A2012" s="26" t="s">
        <v>653</v>
      </c>
      <c r="B2012" s="23" t="str">
        <f>IFERROR(VLOOKUP(A2012,hoja!$A$2:$E$970,4,FALSE),0)</f>
        <v>CENTRO</v>
      </c>
      <c r="C2012" s="23" t="str">
        <f>IFERROR(VLOOKUP(A2012,hoja!$A$2:$E$1370,5,FALSE),0)</f>
        <v>MADRID</v>
      </c>
      <c r="D2012" s="23" t="str">
        <f>IFERROR(VLOOKUP(A2012,hoja!A:D,3,FALSE),0)</f>
        <v>2023</v>
      </c>
      <c r="E2012" s="23" t="s">
        <v>635</v>
      </c>
      <c r="F2012" s="23" t="str">
        <f>IFERROR(VLOOKUP(E2012,hoja!$A$2:$E$970,4,FALSE),0)</f>
        <v>CENTRO</v>
      </c>
      <c r="G2012" s="23" t="str">
        <f>IFERROR(VLOOKUP(E2012,hoja!$A$2:$E$970,5,FALSE),0)</f>
        <v>BOGOTÁ</v>
      </c>
      <c r="H2012" s="103" t="str">
        <f>IFERROR(VLOOKUP(E2012,hoja!A:C,3,FALSE),0)</f>
        <v>0021</v>
      </c>
      <c r="I2012" s="24" t="str">
        <f t="shared" si="353"/>
        <v>20230021</v>
      </c>
      <c r="J2012" s="23">
        <v>1.1666666668024845</v>
      </c>
      <c r="K2012" s="23">
        <v>25.414999999999999</v>
      </c>
      <c r="L2012" s="23" t="s">
        <v>752</v>
      </c>
      <c r="M2012" s="23" t="s">
        <v>618</v>
      </c>
      <c r="N2012" s="23" t="str" cm="1">
        <f t="array" ref="N2012">IFERROR(IF(M2012="Principal","LES_ACTIVE",LES_INACTIVE),0)</f>
        <v>LES_ACTIVE</v>
      </c>
      <c r="O2012" s="23">
        <f t="shared" si="366"/>
        <v>25</v>
      </c>
      <c r="P2012" s="23" t="str">
        <f t="shared" si="355"/>
        <v>20230021Principal</v>
      </c>
    </row>
    <row r="2013" spans="1:16" ht="14.45" hidden="1">
      <c r="A2013" s="26" t="s">
        <v>653</v>
      </c>
      <c r="B2013" s="23" t="str">
        <f>IFERROR(VLOOKUP(A2013,hoja!$A$2:$E$970,4,FALSE),0)</f>
        <v>CENTRO</v>
      </c>
      <c r="C2013" s="23" t="str">
        <f>IFERROR(VLOOKUP(A2013,hoja!$A$2:$E$1370,5,FALSE),0)</f>
        <v>MADRID</v>
      </c>
      <c r="D2013" s="23" t="str">
        <f>IFERROR(VLOOKUP(A2013,hoja!A:D,3,FALSE),0)</f>
        <v>2023</v>
      </c>
      <c r="E2013" s="23" t="s">
        <v>731</v>
      </c>
      <c r="F2013" s="23" t="str">
        <f>IFERROR(VLOOKUP(E2013,hoja!$A$2:$E$970,4,FALSE),0)</f>
        <v>SANTANDER</v>
      </c>
      <c r="G2013" s="23" t="str">
        <f>IFERROR(VLOOKUP(E2013,hoja!$A$2:$E$970,5,FALSE),0)</f>
        <v>CÚCUTA</v>
      </c>
      <c r="H2013" s="103" t="str">
        <f>IFERROR(VLOOKUP(E2013,hoja!A:C,3,FALSE),0)</f>
        <v>0438</v>
      </c>
      <c r="I2013" s="24" t="str">
        <f t="shared" ref="I2013:I2076" si="367">D2013&amp;H2013</f>
        <v>20230438</v>
      </c>
      <c r="J2013" s="23">
        <v>34</v>
      </c>
      <c r="K2013" s="23">
        <v>637</v>
      </c>
      <c r="L2013" s="23" t="str">
        <f>IF(B2013=F2013,"REGIONAL","NACIONAL")</f>
        <v>NACIONAL</v>
      </c>
      <c r="M2013" s="23" t="s">
        <v>618</v>
      </c>
      <c r="N2013" s="23" t="str" cm="1">
        <f t="array" ref="N2013">IFERROR(IF(M2013="Principal","LES_ACTIVE",LES_INACTIVE),0)</f>
        <v>LES_ACTIVE</v>
      </c>
      <c r="O2013" s="23">
        <f t="shared" si="366"/>
        <v>12</v>
      </c>
      <c r="P2013" s="23" t="str">
        <f t="shared" si="355"/>
        <v>20230438Principal</v>
      </c>
    </row>
    <row r="2014" spans="1:16" ht="14.45" hidden="1">
      <c r="A2014" s="26" t="s">
        <v>653</v>
      </c>
      <c r="B2014" s="23" t="str">
        <f>IFERROR(VLOOKUP(A2014,hoja!$A$2:$E$970,4,FALSE),0)</f>
        <v>CENTRO</v>
      </c>
      <c r="C2014" s="23" t="str">
        <f>IFERROR(VLOOKUP(A2014,hoja!$A$2:$E$1370,5,FALSE),0)</f>
        <v>MADRID</v>
      </c>
      <c r="D2014" s="23" t="str">
        <f>IFERROR(VLOOKUP(A2014,hoja!A:D,3,FALSE),0)</f>
        <v>2023</v>
      </c>
      <c r="E2014" s="23" t="s">
        <v>636</v>
      </c>
      <c r="F2014" s="23" t="str">
        <f>IFERROR(VLOOKUP(E2014,hoja!$A$2:$E$970,4,FALSE),0)</f>
        <v>CENTRO</v>
      </c>
      <c r="G2014" s="23" t="str">
        <f>IFERROR(VLOOKUP(E2014,hoja!$A$2:$E$970,5,FALSE),0)</f>
        <v>DUITAMA</v>
      </c>
      <c r="H2014" s="103" t="str">
        <f>IFERROR(VLOOKUP(E2014,hoja!A:C,3,FALSE),0)</f>
        <v>0441</v>
      </c>
      <c r="I2014" s="24" t="str">
        <f t="shared" si="367"/>
        <v>20230441</v>
      </c>
      <c r="J2014" s="23">
        <v>4</v>
      </c>
      <c r="K2014" s="23">
        <v>181</v>
      </c>
      <c r="L2014" s="23" t="str">
        <f t="shared" ref="L2014:L2065" si="368">IF(B2014=F2014,"REGIONAL","NACIONAL")</f>
        <v>REGIONAL</v>
      </c>
      <c r="M2014" s="23" t="s">
        <v>618</v>
      </c>
      <c r="N2014" s="23" t="str" cm="1">
        <f t="array" ref="N2014">IFERROR(IF(M2014="Principal","LES_ACTIVE",LES_INACTIVE),0)</f>
        <v>LES_ACTIVE</v>
      </c>
      <c r="O2014" s="23">
        <f t="shared" si="366"/>
        <v>25</v>
      </c>
      <c r="P2014" s="23" t="str">
        <f t="shared" si="355"/>
        <v>20230441Principal</v>
      </c>
    </row>
    <row r="2015" spans="1:16" ht="14.45" hidden="1">
      <c r="A2015" s="26" t="s">
        <v>653</v>
      </c>
      <c r="B2015" s="23" t="str">
        <f>IFERROR(VLOOKUP(A2015,hoja!$A$2:$E$970,4,FALSE),0)</f>
        <v>CENTRO</v>
      </c>
      <c r="C2015" s="23" t="str">
        <f>IFERROR(VLOOKUP(A2015,hoja!$A$2:$E$1370,5,FALSE),0)</f>
        <v>MADRID</v>
      </c>
      <c r="D2015" s="23" t="str">
        <f>IFERROR(VLOOKUP(A2015,hoja!A:D,3,FALSE),0)</f>
        <v>2023</v>
      </c>
      <c r="E2015" s="23" t="s">
        <v>667</v>
      </c>
      <c r="F2015" s="23" t="str">
        <f>IFERROR(VLOOKUP(E2015,hoja!$A$2:$E$970,4,FALSE),0)</f>
        <v>COSTA</v>
      </c>
      <c r="G2015" s="23" t="str">
        <f>IFERROR(VLOOKUP(E2015,hoja!$A$2:$E$970,5,FALSE),0)</f>
        <v>MONTERÍA</v>
      </c>
      <c r="H2015" s="103" t="str">
        <f>IFERROR(VLOOKUP(E2015,hoja!A:C,3,FALSE),0)</f>
        <v>0381</v>
      </c>
      <c r="I2015" s="24" t="str">
        <f t="shared" si="367"/>
        <v>20230381</v>
      </c>
      <c r="J2015" s="23">
        <v>26</v>
      </c>
      <c r="K2015" s="23">
        <v>803</v>
      </c>
      <c r="L2015" s="23" t="str">
        <f>IF(B2015=F2015,"REGIONAL","NACIONAL")</f>
        <v>NACIONAL</v>
      </c>
      <c r="M2015" s="23" t="s">
        <v>618</v>
      </c>
      <c r="N2015" s="23" t="str" cm="1">
        <f t="array" ref="N2015">IFERROR(IF(M2015="Principal","LES_ACTIVE",LES_INACTIVE),0)</f>
        <v>LES_ACTIVE</v>
      </c>
      <c r="O2015" s="23">
        <f t="shared" si="366"/>
        <v>8</v>
      </c>
      <c r="P2015" s="23" t="str">
        <f t="shared" si="355"/>
        <v>20230381Principal</v>
      </c>
    </row>
    <row r="2016" spans="1:16" ht="14.45" hidden="1">
      <c r="A2016" s="26" t="s">
        <v>653</v>
      </c>
      <c r="B2016" s="23" t="str">
        <f>IFERROR(VLOOKUP(A2016,hoja!$A$2:$E$970,4,FALSE),0)</f>
        <v>CENTRO</v>
      </c>
      <c r="C2016" s="23" t="str">
        <f>IFERROR(VLOOKUP(A2016,hoja!$A$2:$E$1370,5,FALSE),0)</f>
        <v>MADRID</v>
      </c>
      <c r="D2016" s="23" t="str">
        <f>IFERROR(VLOOKUP(A2016,hoja!A:D,3,FALSE),0)</f>
        <v>2023</v>
      </c>
      <c r="E2016" s="23" t="s">
        <v>679</v>
      </c>
      <c r="F2016" s="23" t="str">
        <f>IFERROR(VLOOKUP(E2016,hoja!$A$2:$E$970,4,FALSE),0)</f>
        <v>CENTRO</v>
      </c>
      <c r="G2016" s="23" t="str">
        <f>IFERROR(VLOOKUP(E2016,hoja!$A$2:$E$970,5,FALSE),0)</f>
        <v>NEIVA</v>
      </c>
      <c r="H2016" s="103" t="str">
        <f>IFERROR(VLOOKUP(E2016,hoja!A:C,3,FALSE),0)</f>
        <v>0385</v>
      </c>
      <c r="I2016" s="24" t="str">
        <f t="shared" si="367"/>
        <v>20230385</v>
      </c>
      <c r="J2016" s="23">
        <v>19.599999999976717</v>
      </c>
      <c r="K2016" s="23">
        <v>319.85000000000002</v>
      </c>
      <c r="L2016" s="23" t="str">
        <f t="shared" si="368"/>
        <v>REGIONAL</v>
      </c>
      <c r="M2016" s="23" t="s">
        <v>618</v>
      </c>
      <c r="N2016" s="23" t="str" cm="1">
        <f t="array" ref="N2016">IFERROR(IF(M2016="Principal","LES_ACTIVE",LES_INACTIVE),0)</f>
        <v>LES_ACTIVE</v>
      </c>
      <c r="O2016" s="23">
        <f t="shared" si="366"/>
        <v>16</v>
      </c>
      <c r="P2016" s="23" t="str">
        <f t="shared" si="355"/>
        <v>20230385Principal</v>
      </c>
    </row>
    <row r="2017" spans="1:16" ht="14.45" hidden="1">
      <c r="A2017" s="26" t="s">
        <v>653</v>
      </c>
      <c r="B2017" s="23" t="str">
        <f>IFERROR(VLOOKUP(A2017,hoja!$A$2:$E$970,4,FALSE),0)</f>
        <v>CENTRO</v>
      </c>
      <c r="C2017" s="23" t="str">
        <f>IFERROR(VLOOKUP(A2017,hoja!$A$2:$E$1370,5,FALSE),0)</f>
        <v>MADRID</v>
      </c>
      <c r="D2017" s="23" t="str">
        <f>IFERROR(VLOOKUP(A2017,hoja!A:D,3,FALSE),0)</f>
        <v>2023</v>
      </c>
      <c r="E2017" s="23" t="s">
        <v>733</v>
      </c>
      <c r="F2017" s="23" t="str">
        <f>IFERROR(VLOOKUP(E2017,hoja!$A$2:$E$970,4,FALSE),0)</f>
        <v>OCCIDENTE</v>
      </c>
      <c r="G2017" s="23" t="str">
        <f>IFERROR(VLOOKUP(E2017,hoja!$A$2:$E$970,5,FALSE),0)</f>
        <v>PASTO</v>
      </c>
      <c r="H2017" s="103" t="str">
        <f>IFERROR(VLOOKUP(E2017,hoja!A:C,3,FALSE),0)</f>
        <v>0395</v>
      </c>
      <c r="I2017" s="24" t="str">
        <f t="shared" si="367"/>
        <v>20230395</v>
      </c>
      <c r="K2017" s="23">
        <v>820</v>
      </c>
      <c r="L2017" s="23" t="str">
        <f>IF(B2017=F2017,"REGIONAL","NACIONAL")</f>
        <v>NACIONAL</v>
      </c>
      <c r="M2017" s="23" t="s">
        <v>618</v>
      </c>
      <c r="N2017" s="23" t="str" cm="1">
        <f t="array" ref="N2017">IFERROR(IF(M2017="Principal","LES_ACTIVE",LES_INACTIVE),0)</f>
        <v>LES_ACTIVE</v>
      </c>
      <c r="O2017" s="23">
        <f t="shared" si="366"/>
        <v>8</v>
      </c>
      <c r="P2017" s="23" t="str">
        <f t="shared" ref="P2017:P2080" si="369">D2017&amp;H2017&amp;M2017</f>
        <v>20230395Principal</v>
      </c>
    </row>
    <row r="2018" spans="1:16" ht="14.45" hidden="1">
      <c r="A2018" s="26" t="s">
        <v>653</v>
      </c>
      <c r="B2018" s="23" t="str">
        <f>IFERROR(VLOOKUP(A2018,hoja!$A$2:$E$970,4,FALSE),0)</f>
        <v>CENTRO</v>
      </c>
      <c r="C2018" s="23" t="str">
        <f>IFERROR(VLOOKUP(A2018,hoja!$A$2:$E$1370,5,FALSE),0)</f>
        <v>MADRID</v>
      </c>
      <c r="D2018" s="23" t="str">
        <f>IFERROR(VLOOKUP(A2018,hoja!A:D,3,FALSE),0)</f>
        <v>2023</v>
      </c>
      <c r="E2018" s="23" t="s">
        <v>637</v>
      </c>
      <c r="F2018" s="23" t="str">
        <f>IFERROR(VLOOKUP(E2018,hoja!$A$2:$E$970,4,FALSE),0)</f>
        <v>SANTANDER</v>
      </c>
      <c r="G2018" s="23" t="str">
        <f>IFERROR(VLOOKUP(E2018,hoja!$A$2:$E$970,5,FALSE),0)</f>
        <v>PIEDECUESTA</v>
      </c>
      <c r="H2018" s="103" t="str">
        <f>IFERROR(VLOOKUP(E2018,hoja!A:C,3,FALSE),0)</f>
        <v>0422</v>
      </c>
      <c r="I2018" s="24" t="str">
        <f t="shared" si="367"/>
        <v>20230422</v>
      </c>
      <c r="J2018" s="23">
        <v>20</v>
      </c>
      <c r="K2018" s="23">
        <v>425</v>
      </c>
      <c r="L2018" s="23" t="str">
        <f t="shared" ref="L2018:L2019" si="370">IF(B2018=F2018,"REGIONAL","NACIONAL")</f>
        <v>NACIONAL</v>
      </c>
      <c r="M2018" s="23" t="s">
        <v>618</v>
      </c>
      <c r="N2018" s="23" t="str" cm="1">
        <f t="array" ref="N2018">IFERROR(IF(M2018="Principal","LES_ACTIVE",LES_INACTIVE),0)</f>
        <v>LES_ACTIVE</v>
      </c>
      <c r="O2018" s="23">
        <f t="shared" si="366"/>
        <v>16</v>
      </c>
      <c r="P2018" s="23" t="str">
        <f t="shared" si="369"/>
        <v>20230422Principal</v>
      </c>
    </row>
    <row r="2019" spans="1:16" ht="14.45" hidden="1">
      <c r="A2019" s="26" t="s">
        <v>653</v>
      </c>
      <c r="B2019" s="23" t="str">
        <f>IFERROR(VLOOKUP(A2019,hoja!$A$2:$E$970,4,FALSE),0)</f>
        <v>CENTRO</v>
      </c>
      <c r="C2019" s="23" t="str">
        <f>IFERROR(VLOOKUP(A2019,hoja!$A$2:$E$1370,5,FALSE),0)</f>
        <v>MADRID</v>
      </c>
      <c r="D2019" s="23" t="str">
        <f>IFERROR(VLOOKUP(A2019,hoja!A:D,3,FALSE),0)</f>
        <v>2023</v>
      </c>
      <c r="E2019" s="23" t="s">
        <v>668</v>
      </c>
      <c r="F2019" s="23" t="str">
        <f>IFERROR(VLOOKUP(E2019,hoja!$A$2:$E$970,4,FALSE),0)</f>
        <v>COSTA</v>
      </c>
      <c r="G2019" s="23" t="str">
        <f>IFERROR(VLOOKUP(E2019,hoja!$A$2:$E$970,5,FALSE),0)</f>
        <v>VALLEDUPAR</v>
      </c>
      <c r="H2019" s="103" t="str">
        <f>IFERROR(VLOOKUP(E2019,hoja!A:C,3,FALSE),0)</f>
        <v>0447</v>
      </c>
      <c r="I2019" s="24" t="str">
        <f t="shared" si="367"/>
        <v>20230447</v>
      </c>
      <c r="J2019" s="23">
        <v>8.533333333209157</v>
      </c>
      <c r="K2019" s="23">
        <v>690.274</v>
      </c>
      <c r="L2019" s="23" t="str">
        <f t="shared" si="370"/>
        <v>NACIONAL</v>
      </c>
      <c r="M2019" s="23" t="s">
        <v>618</v>
      </c>
      <c r="N2019" s="23" t="str" cm="1">
        <f t="array" ref="N2019">IFERROR(IF(M2019="Principal","LES_ACTIVE",LES_INACTIVE),0)</f>
        <v>LES_ACTIVE</v>
      </c>
      <c r="O2019" s="23">
        <f t="shared" si="366"/>
        <v>12</v>
      </c>
      <c r="P2019" s="23" t="str">
        <f t="shared" si="369"/>
        <v>20230447Principal</v>
      </c>
    </row>
    <row r="2020" spans="1:16" ht="14.45" hidden="1">
      <c r="A2020" s="26" t="s">
        <v>653</v>
      </c>
      <c r="B2020" s="23" t="str">
        <f>IFERROR(VLOOKUP(A2020,hoja!$A$2:$E$970,4,FALSE),0)</f>
        <v>CENTRO</v>
      </c>
      <c r="C2020" s="23" t="str">
        <f>IFERROR(VLOOKUP(A2020,hoja!$A$2:$E$1370,5,FALSE),0)</f>
        <v>MADRID</v>
      </c>
      <c r="D2020" s="23" t="str">
        <f>IFERROR(VLOOKUP(A2020,hoja!A:D,3,FALSE),0)</f>
        <v>2023</v>
      </c>
      <c r="E2020" s="23" t="s">
        <v>681</v>
      </c>
      <c r="F2020" s="23" t="str">
        <f>IFERROR(VLOOKUP(E2020,hoja!$A$2:$E$970,4,FALSE),0)</f>
        <v>CENTRO</v>
      </c>
      <c r="G2020" s="23" t="str">
        <f>IFERROR(VLOOKUP(E2020,hoja!$A$2:$E$970,5,FALSE),0)</f>
        <v>VILLAVICENCIO</v>
      </c>
      <c r="H2020" s="103" t="str">
        <f>IFERROR(VLOOKUP(E2020,hoja!A:C,3,FALSE),0)</f>
        <v>0393</v>
      </c>
      <c r="I2020" s="24" t="str">
        <f t="shared" si="367"/>
        <v>20230393</v>
      </c>
      <c r="J2020" s="23">
        <v>4</v>
      </c>
      <c r="K2020" s="23">
        <v>129</v>
      </c>
      <c r="L2020" s="23" t="str">
        <f t="shared" si="368"/>
        <v>REGIONAL</v>
      </c>
      <c r="M2020" s="23" t="s">
        <v>618</v>
      </c>
      <c r="N2020" s="23" t="str" cm="1">
        <f t="array" ref="N2020">IFERROR(IF(M2020="Principal","LES_ACTIVE",LES_INACTIVE),0)</f>
        <v>LES_ACTIVE</v>
      </c>
      <c r="O2020" s="23">
        <f t="shared" si="366"/>
        <v>25</v>
      </c>
      <c r="P2020" s="23" t="str">
        <f t="shared" si="369"/>
        <v>20230393Principal</v>
      </c>
    </row>
    <row r="2021" spans="1:16" ht="14.45" hidden="1">
      <c r="A2021" s="26" t="s">
        <v>653</v>
      </c>
      <c r="B2021" s="23" t="str">
        <f>IFERROR(VLOOKUP(A2021,hoja!$A$2:$E$970,4,FALSE),0)</f>
        <v>CENTRO</v>
      </c>
      <c r="C2021" s="23" t="str">
        <f>IFERROR(VLOOKUP(A2021,hoja!$A$2:$E$1370,5,FALSE),0)</f>
        <v>MADRID</v>
      </c>
      <c r="D2021" s="23" t="str">
        <f>IFERROR(VLOOKUP(A2021,hoja!A:D,3,FALSE),0)</f>
        <v>2023</v>
      </c>
      <c r="E2021" s="23" t="s">
        <v>785</v>
      </c>
      <c r="F2021" s="23" t="str">
        <f>IFERROR(VLOOKUP(E2021,hoja!$A$2:$E$970,4,FALSE),0)</f>
        <v>ANTIOQUIA</v>
      </c>
      <c r="G2021" s="23" t="str">
        <f>IFERROR(VLOOKUP(E2021,hoja!$A$2:$E$970,5,FALSE),0)</f>
        <v>MEDELLÍN</v>
      </c>
      <c r="H2021" s="103" t="str">
        <f>IFERROR(VLOOKUP(E2021,hoja!A:C,3,FALSE),0)</f>
        <v>60011</v>
      </c>
      <c r="I2021" s="24" t="str">
        <f t="shared" si="367"/>
        <v>202360011</v>
      </c>
      <c r="K2021" s="23">
        <v>423</v>
      </c>
      <c r="L2021" s="23" t="str">
        <f>IF(B2021=F2021,"REGIONAL","NACIONAL")</f>
        <v>NACIONAL</v>
      </c>
      <c r="M2021" s="23" t="s">
        <v>618</v>
      </c>
      <c r="N2021" s="23" t="str" cm="1">
        <f t="array" ref="N2021">IFERROR(IF(M2021="Principal","LES_ACTIVE",LES_INACTIVE),0)</f>
        <v>LES_ACTIVE</v>
      </c>
      <c r="O2021" s="23">
        <f t="shared" si="366"/>
        <v>16</v>
      </c>
      <c r="P2021" s="23" t="str">
        <f t="shared" si="369"/>
        <v>202360011Principal</v>
      </c>
    </row>
    <row r="2022" spans="1:16" ht="14.45" hidden="1">
      <c r="A2022" s="26" t="s">
        <v>653</v>
      </c>
      <c r="B2022" s="23" t="str">
        <f>IFERROR(VLOOKUP(A2022,hoja!$A$2:$E$970,4,FALSE),0)</f>
        <v>CENTRO</v>
      </c>
      <c r="C2022" s="23" t="str">
        <f>IFERROR(VLOOKUP(A2022,hoja!$A$2:$E$1370,5,FALSE),0)</f>
        <v>MADRID</v>
      </c>
      <c r="D2022" s="23" t="str">
        <f>IFERROR(VLOOKUP(A2022,hoja!A:D,3,FALSE),0)</f>
        <v>2023</v>
      </c>
      <c r="E2022" s="23" t="s">
        <v>859</v>
      </c>
      <c r="F2022" s="23" t="str">
        <f>IFERROR(VLOOKUP(E2022,hoja!$A$2:$E$970,4,FALSE),0)</f>
        <v>CENTRO</v>
      </c>
      <c r="G2022" s="23" t="str">
        <f>IFERROR(VLOOKUP(E2022,hoja!$A$2:$E$970,5,FALSE),0)</f>
        <v>IBAGUÉ</v>
      </c>
      <c r="H2022" s="103" t="str">
        <f>IFERROR(VLOOKUP(E2022,hoja!A:C,3,FALSE),0)</f>
        <v>60021</v>
      </c>
      <c r="I2022" s="24" t="str">
        <f t="shared" si="367"/>
        <v>202360021</v>
      </c>
      <c r="K2022" s="23">
        <v>199</v>
      </c>
      <c r="L2022" s="23" t="str">
        <f t="shared" si="368"/>
        <v>REGIONAL</v>
      </c>
      <c r="M2022" s="23" t="s">
        <v>618</v>
      </c>
      <c r="N2022" s="23" t="str" cm="1">
        <f t="array" ref="N2022">IFERROR(IF(M2022="Principal","LES_ACTIVE",LES_INACTIVE),0)</f>
        <v>LES_ACTIVE</v>
      </c>
      <c r="O2022" s="23">
        <f t="shared" si="366"/>
        <v>25</v>
      </c>
      <c r="P2022" s="23" t="str">
        <f t="shared" si="369"/>
        <v>202360021Principal</v>
      </c>
    </row>
    <row r="2023" spans="1:16" ht="14.45" hidden="1">
      <c r="A2023" s="26" t="s">
        <v>653</v>
      </c>
      <c r="B2023" s="23" t="str">
        <f>IFERROR(VLOOKUP(A2023,hoja!$A$2:$E$970,4,FALSE),0)</f>
        <v>CENTRO</v>
      </c>
      <c r="C2023" s="23" t="str">
        <f>IFERROR(VLOOKUP(A2023,hoja!$A$2:$E$1370,5,FALSE),0)</f>
        <v>MADRID</v>
      </c>
      <c r="D2023" s="23" t="str">
        <f>IFERROR(VLOOKUP(A2023,hoja!A:D,3,FALSE),0)</f>
        <v>2023</v>
      </c>
      <c r="E2023" s="23" t="s">
        <v>657</v>
      </c>
      <c r="F2023" s="23" t="str">
        <f>IFERROR(VLOOKUP(E2023,hoja!$A$2:$E$970,4,FALSE),0)</f>
        <v>ANTIOQUIA</v>
      </c>
      <c r="G2023" s="23" t="str">
        <f>IFERROR(VLOOKUP(E2023,hoja!$A$2:$E$970,5,FALSE),0)</f>
        <v>MEDELLÍN</v>
      </c>
      <c r="H2023" s="103" t="str">
        <f>IFERROR(VLOOKUP(E2023,hoja!A:C,3,FALSE),0)</f>
        <v>60022</v>
      </c>
      <c r="I2023" s="24" t="str">
        <f t="shared" si="367"/>
        <v>202360022</v>
      </c>
      <c r="K2023" s="23">
        <v>394</v>
      </c>
      <c r="L2023" s="23" t="str">
        <f>IF(B2023=F2023,"REGIONAL","NACIONAL")</f>
        <v>NACIONAL</v>
      </c>
      <c r="M2023" s="23" t="s">
        <v>618</v>
      </c>
      <c r="N2023" s="23" t="str" cm="1">
        <f t="array" ref="N2023">IFERROR(IF(M2023="Principal","LES_ACTIVE",LES_INACTIVE),0)</f>
        <v>LES_ACTIVE</v>
      </c>
      <c r="O2023" s="23">
        <f t="shared" si="366"/>
        <v>16</v>
      </c>
      <c r="P2023" s="23" t="str">
        <f t="shared" si="369"/>
        <v>202360022Principal</v>
      </c>
    </row>
    <row r="2024" spans="1:16" ht="14.45" hidden="1">
      <c r="A2024" s="26" t="s">
        <v>653</v>
      </c>
      <c r="B2024" s="23" t="str">
        <f>IFERROR(VLOOKUP(A2024,hoja!$A$2:$E$970,4,FALSE),0)</f>
        <v>CENTRO</v>
      </c>
      <c r="C2024" s="23" t="str">
        <f>IFERROR(VLOOKUP(A2024,hoja!$A$2:$E$1370,5,FALSE),0)</f>
        <v>MADRID</v>
      </c>
      <c r="D2024" s="23" t="str">
        <f>IFERROR(VLOOKUP(A2024,hoja!A:D,3,FALSE),0)</f>
        <v>2023</v>
      </c>
      <c r="E2024" s="23" t="s">
        <v>890</v>
      </c>
      <c r="F2024" s="23" t="str">
        <f>IFERROR(VLOOKUP(E2024,hoja!$A$2:$E$970,4,FALSE),0)</f>
        <v>SANTANDER</v>
      </c>
      <c r="G2024" s="23" t="str">
        <f>IFERROR(VLOOKUP(E2024,hoja!$A$2:$E$970,5,FALSE),0)</f>
        <v>LEBRIJA</v>
      </c>
      <c r="H2024" s="103" t="str">
        <f>IFERROR(VLOOKUP(E2024,hoja!A:C,3,FALSE),0)</f>
        <v>60051</v>
      </c>
      <c r="I2024" s="24" t="str">
        <f t="shared" si="367"/>
        <v>202360051</v>
      </c>
      <c r="K2024" s="23">
        <v>462</v>
      </c>
      <c r="L2024" s="23" t="str">
        <f t="shared" ref="L2024:L2025" si="371">IF(B2024=F2024,"REGIONAL","NACIONAL")</f>
        <v>NACIONAL</v>
      </c>
      <c r="M2024" s="23" t="s">
        <v>618</v>
      </c>
      <c r="N2024" s="23" t="str" cm="1">
        <f t="array" ref="N2024">IFERROR(IF(M2024="Principal","LES_ACTIVE",LES_INACTIVE),0)</f>
        <v>LES_ACTIVE</v>
      </c>
      <c r="O2024" s="23">
        <f t="shared" si="366"/>
        <v>16</v>
      </c>
      <c r="P2024" s="23" t="str">
        <f t="shared" si="369"/>
        <v>202360051Principal</v>
      </c>
    </row>
    <row r="2025" spans="1:16" ht="14.45" hidden="1">
      <c r="A2025" s="26" t="s">
        <v>653</v>
      </c>
      <c r="B2025" s="23" t="str">
        <f>IFERROR(VLOOKUP(A2025,hoja!$A$2:$E$970,4,FALSE),0)</f>
        <v>CENTRO</v>
      </c>
      <c r="C2025" s="23" t="str">
        <f>IFERROR(VLOOKUP(A2025,hoja!$A$2:$E$1370,5,FALSE),0)</f>
        <v>MADRID</v>
      </c>
      <c r="D2025" s="23" t="str">
        <f>IFERROR(VLOOKUP(A2025,hoja!A:D,3,FALSE),0)</f>
        <v>2023</v>
      </c>
      <c r="E2025" s="23" t="s">
        <v>315</v>
      </c>
      <c r="F2025" s="23" t="str">
        <f>IFERROR(VLOOKUP(E2025,hoja!$A$2:$E$970,4,FALSE),0)</f>
        <v>OCCIDENTE</v>
      </c>
      <c r="G2025" s="23" t="str">
        <f>IFERROR(VLOOKUP(E2025,hoja!$A$2:$E$970,5,FALSE),0)</f>
        <v>MANIZALES</v>
      </c>
      <c r="H2025" s="103" t="str">
        <f>IFERROR(VLOOKUP(E2025,hoja!A:C,3,FALSE),0)</f>
        <v>60024</v>
      </c>
      <c r="I2025" s="24" t="str">
        <f t="shared" si="367"/>
        <v>202360024</v>
      </c>
      <c r="K2025" s="23">
        <v>264</v>
      </c>
      <c r="L2025" s="23" t="str">
        <f t="shared" si="371"/>
        <v>NACIONAL</v>
      </c>
      <c r="M2025" s="23" t="s">
        <v>618</v>
      </c>
      <c r="N2025" s="23" t="str" cm="1">
        <f t="array" ref="N2025">IFERROR(IF(M2025="Principal","LES_ACTIVE",LES_INACTIVE),0)</f>
        <v>LES_ACTIVE</v>
      </c>
      <c r="O2025" s="23">
        <f t="shared" si="366"/>
        <v>16</v>
      </c>
      <c r="P2025" s="23" t="str">
        <f t="shared" si="369"/>
        <v>202360024Principal</v>
      </c>
    </row>
    <row r="2026" spans="1:16" ht="14.45" hidden="1">
      <c r="A2026" s="26" t="s">
        <v>653</v>
      </c>
      <c r="B2026" s="23" t="str">
        <f>IFERROR(VLOOKUP(A2026,hoja!$A$2:$E$970,4,FALSE),0)</f>
        <v>CENTRO</v>
      </c>
      <c r="C2026" s="23" t="str">
        <f>IFERROR(VLOOKUP(A2026,hoja!$A$2:$E$1370,5,FALSE),0)</f>
        <v>MADRID</v>
      </c>
      <c r="D2026" s="23" t="str">
        <f>IFERROR(VLOOKUP(A2026,hoja!A:D,3,FALSE),0)</f>
        <v>2023</v>
      </c>
      <c r="E2026" s="23" t="s">
        <v>891</v>
      </c>
      <c r="F2026" s="23" t="str">
        <f>IFERROR(VLOOKUP(E2026,hoja!$A$2:$E$970,4,FALSE),0)</f>
        <v>CENTRO</v>
      </c>
      <c r="G2026" s="23" t="str">
        <f>IFERROR(VLOOKUP(E2026,hoja!$A$2:$E$970,5,FALSE),0)</f>
        <v>MARIQUITA</v>
      </c>
      <c r="H2026" s="103" t="str">
        <f>IFERROR(VLOOKUP(E2026,hoja!A:C,3,FALSE),0)</f>
        <v>60038</v>
      </c>
      <c r="I2026" s="24" t="str">
        <f t="shared" si="367"/>
        <v>202360038</v>
      </c>
      <c r="K2026" s="23">
        <v>147</v>
      </c>
      <c r="L2026" s="23" t="str">
        <f t="shared" si="368"/>
        <v>REGIONAL</v>
      </c>
      <c r="M2026" s="23" t="s">
        <v>618</v>
      </c>
      <c r="N2026" s="23" t="str" cm="1">
        <f t="array" ref="N2026">IFERROR(IF(M2026="Principal","LES_ACTIVE",LES_INACTIVE),0)</f>
        <v>LES_ACTIVE</v>
      </c>
      <c r="O2026" s="23">
        <f t="shared" si="366"/>
        <v>25</v>
      </c>
      <c r="P2026" s="23" t="str">
        <f t="shared" si="369"/>
        <v>202360038Principal</v>
      </c>
    </row>
    <row r="2027" spans="1:16" ht="14.45" hidden="1">
      <c r="A2027" s="26" t="s">
        <v>653</v>
      </c>
      <c r="B2027" s="23" t="str">
        <f>IFERROR(VLOOKUP(A2027,hoja!$A$2:$E$970,4,FALSE),0)</f>
        <v>CENTRO</v>
      </c>
      <c r="C2027" s="23" t="str">
        <f>IFERROR(VLOOKUP(A2027,hoja!$A$2:$E$1370,5,FALSE),0)</f>
        <v>MADRID</v>
      </c>
      <c r="D2027" s="23" t="str">
        <f>IFERROR(VLOOKUP(A2027,hoja!A:D,3,FALSE),0)</f>
        <v>2023</v>
      </c>
      <c r="E2027" s="23" t="s">
        <v>763</v>
      </c>
      <c r="F2027" s="23" t="str">
        <f>IFERROR(VLOOKUP(E2027,hoja!$A$2:$E$970,4,FALSE),0)</f>
        <v>ANTIOQUIA</v>
      </c>
      <c r="G2027" s="23" t="str">
        <f>IFERROR(VLOOKUP(E2027,hoja!$A$2:$E$970,5,FALSE),0)</f>
        <v>MEDELLÍN</v>
      </c>
      <c r="H2027" s="103" t="str">
        <f>IFERROR(VLOOKUP(E2027,hoja!A:C,3,FALSE),0)</f>
        <v>60039</v>
      </c>
      <c r="I2027" s="24" t="str">
        <f t="shared" si="367"/>
        <v>202360039</v>
      </c>
      <c r="K2027" s="23">
        <v>434.351</v>
      </c>
      <c r="L2027" s="23" t="str">
        <f>IF(B2027=F2027,"REGIONAL","NACIONAL")</f>
        <v>NACIONAL</v>
      </c>
      <c r="M2027" s="23" t="s">
        <v>618</v>
      </c>
      <c r="N2027" s="23" t="str" cm="1">
        <f t="array" ref="N2027">IFERROR(IF(M2027="Principal","LES_ACTIVE",LES_INACTIVE),0)</f>
        <v>LES_ACTIVE</v>
      </c>
      <c r="O2027" s="23">
        <f t="shared" si="366"/>
        <v>16</v>
      </c>
      <c r="P2027" s="23" t="str">
        <f t="shared" si="369"/>
        <v>202360039Principal</v>
      </c>
    </row>
    <row r="2028" spans="1:16" ht="14.45" hidden="1">
      <c r="A2028" s="26" t="s">
        <v>653</v>
      </c>
      <c r="B2028" s="23" t="str">
        <f>IFERROR(VLOOKUP(A2028,hoja!$A$2:$E$970,4,FALSE),0)</f>
        <v>CENTRO</v>
      </c>
      <c r="C2028" s="23" t="str">
        <f>IFERROR(VLOOKUP(A2028,hoja!$A$2:$E$1370,5,FALSE),0)</f>
        <v>MADRID</v>
      </c>
      <c r="D2028" s="23" t="str">
        <f>IFERROR(VLOOKUP(A2028,hoja!A:D,3,FALSE),0)</f>
        <v>2023</v>
      </c>
      <c r="E2028" s="23" t="s">
        <v>680</v>
      </c>
      <c r="F2028" s="23" t="str">
        <f>IFERROR(VLOOKUP(E2028,hoja!$A$2:$E$970,4,FALSE),0)</f>
        <v>OCCIDENTE</v>
      </c>
      <c r="G2028" s="23" t="str">
        <f>IFERROR(VLOOKUP(E2028,hoja!$A$2:$E$970,5,FALSE),0)</f>
        <v>CALOTO</v>
      </c>
      <c r="H2028" s="103" t="str">
        <f>IFERROR(VLOOKUP(E2028,hoja!A:C,3,FALSE),0)</f>
        <v>60048</v>
      </c>
      <c r="I2028" s="24" t="str">
        <f t="shared" si="367"/>
        <v>202360048</v>
      </c>
      <c r="K2028" s="23">
        <v>434</v>
      </c>
      <c r="L2028" s="23" t="str">
        <f>IF(B2028=F2028,"REGIONAL","NACIONAL")</f>
        <v>NACIONAL</v>
      </c>
      <c r="M2028" s="23" t="s">
        <v>618</v>
      </c>
      <c r="N2028" s="23" t="str" cm="1">
        <f t="array" ref="N2028">IFERROR(IF(M2028="Principal","LES_ACTIVE",LES_INACTIVE),0)</f>
        <v>LES_ACTIVE</v>
      </c>
      <c r="O2028" s="23">
        <f t="shared" si="366"/>
        <v>16</v>
      </c>
      <c r="P2028" s="23" t="str">
        <f t="shared" si="369"/>
        <v>202360048Principal</v>
      </c>
    </row>
    <row r="2029" spans="1:16" ht="14.45" hidden="1">
      <c r="A2029" s="26" t="s">
        <v>653</v>
      </c>
      <c r="B2029" s="23" t="str">
        <f>IFERROR(VLOOKUP(A2029,hoja!$A$2:$E$970,4,FALSE),0)</f>
        <v>CENTRO</v>
      </c>
      <c r="C2029" s="23" t="str">
        <f>IFERROR(VLOOKUP(A2029,hoja!$A$2:$E$1370,5,FALSE),0)</f>
        <v>MADRID</v>
      </c>
      <c r="D2029" s="23" t="str">
        <f>IFERROR(VLOOKUP(A2029,hoja!A:D,3,FALSE),0)</f>
        <v>2023</v>
      </c>
      <c r="E2029" s="23" t="s">
        <v>653</v>
      </c>
      <c r="F2029" s="23" t="str">
        <f>IFERROR(VLOOKUP(E2029,hoja!$A$2:$E$970,4,FALSE),0)</f>
        <v>CENTRO</v>
      </c>
      <c r="G2029" s="23" t="str">
        <f>IFERROR(VLOOKUP(E2029,hoja!$A$2:$E$970,5,FALSE),0)</f>
        <v>MADRID</v>
      </c>
      <c r="H2029" s="103" t="str">
        <f>IFERROR(VLOOKUP(E2029,hoja!A:C,3,FALSE),0)</f>
        <v>2023</v>
      </c>
      <c r="I2029" s="24" t="str">
        <f t="shared" si="367"/>
        <v>20232023</v>
      </c>
      <c r="K2029" s="23">
        <v>15</v>
      </c>
      <c r="L2029" s="23" t="str">
        <f t="shared" si="368"/>
        <v>REGIONAL</v>
      </c>
      <c r="M2029" s="23" t="s">
        <v>618</v>
      </c>
      <c r="N2029" s="23" t="str" cm="1">
        <f t="array" ref="N2029">IFERROR(IF(M2029="Principal","LES_ACTIVE",LES_INACTIVE),0)</f>
        <v>LES_ACTIVE</v>
      </c>
      <c r="O2029" s="23">
        <f t="shared" si="366"/>
        <v>25</v>
      </c>
      <c r="P2029" s="23" t="str">
        <f t="shared" si="369"/>
        <v>20232023Principal</v>
      </c>
    </row>
    <row r="2030" spans="1:16" ht="14.45" hidden="1">
      <c r="A2030" s="26" t="s">
        <v>653</v>
      </c>
      <c r="B2030" s="23" t="str">
        <f>IFERROR(VLOOKUP(A2030,hoja!$A$2:$E$970,4,FALSE),0)</f>
        <v>CENTRO</v>
      </c>
      <c r="C2030" s="23" t="str">
        <f>IFERROR(VLOOKUP(A2030,hoja!$A$2:$E$1370,5,FALSE),0)</f>
        <v>MADRID</v>
      </c>
      <c r="D2030" s="23" t="str">
        <f>IFERROR(VLOOKUP(A2030,hoja!A:D,3,FALSE),0)</f>
        <v>2023</v>
      </c>
      <c r="E2030" s="23" t="s">
        <v>641</v>
      </c>
      <c r="F2030" s="23" t="str">
        <f>IFERROR(VLOOKUP(E2030,hoja!$A$2:$E$970,4,FALSE),0)</f>
        <v>ANTIOQUIA</v>
      </c>
      <c r="G2030" s="23" t="str">
        <f>IFERROR(VLOOKUP(E2030,hoja!$A$2:$E$970,5,FALSE),0)</f>
        <v>MEDELLÍN</v>
      </c>
      <c r="H2030" s="103" t="str">
        <f>IFERROR(VLOOKUP(E2030,hoja!A:C,3,FALSE),0)</f>
        <v>0079</v>
      </c>
      <c r="I2030" s="24" t="str">
        <f t="shared" si="367"/>
        <v>20230079</v>
      </c>
      <c r="J2030" s="23">
        <v>12.325000000011642</v>
      </c>
      <c r="K2030" s="23">
        <v>434.351</v>
      </c>
      <c r="L2030" s="23" t="str">
        <f>IF(B2030=F2030,"REGIONAL","NACIONAL")</f>
        <v>NACIONAL</v>
      </c>
      <c r="M2030" s="23" t="s">
        <v>618</v>
      </c>
      <c r="N2030" s="23" t="str" cm="1">
        <f t="array" ref="N2030">IFERROR(IF(M2030="Principal","LES_ACTIVE",LES_INACTIVE),0)</f>
        <v>LES_ACTIVE</v>
      </c>
      <c r="O2030" s="23">
        <f t="shared" si="366"/>
        <v>16</v>
      </c>
      <c r="P2030" s="23" t="str">
        <f t="shared" si="369"/>
        <v>20230079Principal</v>
      </c>
    </row>
    <row r="2031" spans="1:16" ht="14.45" hidden="1">
      <c r="A2031" s="26" t="s">
        <v>653</v>
      </c>
      <c r="B2031" s="23" t="str">
        <f>IFERROR(VLOOKUP(A2031,hoja!$A$2:$E$970,4,FALSE),0)</f>
        <v>CENTRO</v>
      </c>
      <c r="C2031" s="23" t="str">
        <f>IFERROR(VLOOKUP(A2031,hoja!$A$2:$E$1370,5,FALSE),0)</f>
        <v>MADRID</v>
      </c>
      <c r="D2031" s="23" t="str">
        <f>IFERROR(VLOOKUP(A2031,hoja!A:D,3,FALSE),0)</f>
        <v>2023</v>
      </c>
      <c r="E2031" s="23" t="s">
        <v>642</v>
      </c>
      <c r="F2031" s="23" t="str">
        <f>IFERROR(VLOOKUP(E2031,hoja!$A$2:$E$970,4,FALSE),0)</f>
        <v>COSTA</v>
      </c>
      <c r="G2031" s="23" t="str">
        <f>IFERROR(VLOOKUP(E2031,hoja!$A$2:$E$970,5,FALSE),0)</f>
        <v>BARRANQUILLA</v>
      </c>
      <c r="H2031" s="103" t="str">
        <f>IFERROR(VLOOKUP(E2031,hoja!A:C,3,FALSE),0)</f>
        <v>0111</v>
      </c>
      <c r="I2031" s="24" t="str">
        <f t="shared" si="367"/>
        <v>20230111</v>
      </c>
      <c r="J2031" s="23">
        <v>42.241666666668607</v>
      </c>
      <c r="K2031" s="23">
        <v>982.91600000000005</v>
      </c>
      <c r="L2031" s="23" t="str">
        <f t="shared" ref="L2031:L2035" si="372">IF(B2031=F2031,"REGIONAL","NACIONAL")</f>
        <v>NACIONAL</v>
      </c>
      <c r="M2031" s="23" t="s">
        <v>618</v>
      </c>
      <c r="N2031" s="23" t="str" cm="1">
        <f t="array" ref="N2031">IFERROR(IF(M2031="Principal","LES_ACTIVE",LES_INACTIVE),0)</f>
        <v>LES_ACTIVE</v>
      </c>
      <c r="O2031" s="23">
        <f t="shared" si="366"/>
        <v>8</v>
      </c>
      <c r="P2031" s="23" t="str">
        <f t="shared" si="369"/>
        <v>20230111Principal</v>
      </c>
    </row>
    <row r="2032" spans="1:16" ht="14.45" hidden="1">
      <c r="A2032" s="26" t="s">
        <v>653</v>
      </c>
      <c r="B2032" s="23" t="str">
        <f>IFERROR(VLOOKUP(A2032,hoja!$A$2:$E$970,4,FALSE),0)</f>
        <v>CENTRO</v>
      </c>
      <c r="C2032" s="23" t="str">
        <f>IFERROR(VLOOKUP(A2032,hoja!$A$2:$E$1370,5,FALSE),0)</f>
        <v>MADRID</v>
      </c>
      <c r="D2032" s="23" t="str">
        <f>IFERROR(VLOOKUP(A2032,hoja!A:D,3,FALSE),0)</f>
        <v>2023</v>
      </c>
      <c r="E2032" s="23" t="s">
        <v>672</v>
      </c>
      <c r="F2032" s="23" t="str">
        <f>IFERROR(VLOOKUP(E2032,hoja!$A$2:$E$970,4,FALSE),0)</f>
        <v>ANTIOQUIA</v>
      </c>
      <c r="G2032" s="23" t="str">
        <f>IFERROR(VLOOKUP(E2032,hoja!$A$2:$E$970,5,FALSE),0)</f>
        <v>MEDELLÍN</v>
      </c>
      <c r="H2032" s="103" t="str">
        <f>IFERROR(VLOOKUP(E2032,hoja!A:C,3,FALSE),0)</f>
        <v>0092</v>
      </c>
      <c r="I2032" s="24" t="str">
        <f t="shared" si="367"/>
        <v>20230092</v>
      </c>
      <c r="K2032" s="23">
        <v>428</v>
      </c>
      <c r="L2032" s="23" t="str">
        <f t="shared" si="372"/>
        <v>NACIONAL</v>
      </c>
      <c r="M2032" s="23" t="s">
        <v>618</v>
      </c>
      <c r="N2032" s="23" t="str" cm="1">
        <f t="array" ref="N2032">IFERROR(IF(M2032="Principal","LES_ACTIVE",LES_INACTIVE),0)</f>
        <v>LES_ACTIVE</v>
      </c>
      <c r="O2032" s="23">
        <f t="shared" si="366"/>
        <v>16</v>
      </c>
      <c r="P2032" s="23" t="str">
        <f t="shared" si="369"/>
        <v>20230092Principal</v>
      </c>
    </row>
    <row r="2033" spans="1:16" ht="14.45" hidden="1">
      <c r="A2033" s="26" t="s">
        <v>653</v>
      </c>
      <c r="B2033" s="23" t="str">
        <f>IFERROR(VLOOKUP(A2033,hoja!$A$2:$E$970,4,FALSE),0)</f>
        <v>CENTRO</v>
      </c>
      <c r="C2033" s="23" t="str">
        <f>IFERROR(VLOOKUP(A2033,hoja!$A$2:$E$1370,5,FALSE),0)</f>
        <v>MADRID</v>
      </c>
      <c r="D2033" s="23" t="str">
        <f>IFERROR(VLOOKUP(A2033,hoja!A:D,3,FALSE),0)</f>
        <v>2023</v>
      </c>
      <c r="E2033" s="23" t="s">
        <v>644</v>
      </c>
      <c r="F2033" s="23" t="str">
        <f>IFERROR(VLOOKUP(E2033,hoja!$A$2:$E$970,4,FALSE),0)</f>
        <v>OCCIDENTE</v>
      </c>
      <c r="G2033" s="23" t="str">
        <f>IFERROR(VLOOKUP(E2033,hoja!$A$2:$E$970,5,FALSE),0)</f>
        <v>PEREIRA</v>
      </c>
      <c r="H2033" s="103" t="str">
        <f>IFERROR(VLOOKUP(E2033,hoja!A:C,3,FALSE),0)</f>
        <v>0198</v>
      </c>
      <c r="I2033" s="24" t="str">
        <f t="shared" si="367"/>
        <v>20230198</v>
      </c>
      <c r="J2033" s="23">
        <v>9</v>
      </c>
      <c r="K2033" s="23">
        <v>322</v>
      </c>
      <c r="L2033" s="23" t="str">
        <f t="shared" si="372"/>
        <v>NACIONAL</v>
      </c>
      <c r="M2033" s="23" t="s">
        <v>618</v>
      </c>
      <c r="N2033" s="23" t="str" cm="1">
        <f t="array" ref="N2033">IFERROR(IF(M2033="Principal","LES_ACTIVE",LES_INACTIVE),0)</f>
        <v>LES_ACTIVE</v>
      </c>
      <c r="O2033" s="23">
        <f t="shared" si="366"/>
        <v>16</v>
      </c>
      <c r="P2033" s="23" t="str">
        <f t="shared" si="369"/>
        <v>20230198Principal</v>
      </c>
    </row>
    <row r="2034" spans="1:16" ht="14.45" hidden="1">
      <c r="A2034" s="26" t="s">
        <v>653</v>
      </c>
      <c r="B2034" s="23" t="str">
        <f>IFERROR(VLOOKUP(A2034,hoja!$A$2:$E$970,4,FALSE),0)</f>
        <v>CENTRO</v>
      </c>
      <c r="C2034" s="23" t="str">
        <f>IFERROR(VLOOKUP(A2034,hoja!$A$2:$E$1370,5,FALSE),0)</f>
        <v>MADRID</v>
      </c>
      <c r="D2034" s="23" t="str">
        <f>IFERROR(VLOOKUP(A2034,hoja!A:D,3,FALSE),0)</f>
        <v>2023</v>
      </c>
      <c r="E2034" s="23" t="s">
        <v>723</v>
      </c>
      <c r="F2034" s="23" t="str">
        <f>IFERROR(VLOOKUP(E2034,hoja!$A$2:$E$970,4,FALSE),0)</f>
        <v>COSTA</v>
      </c>
      <c r="G2034" s="23" t="str">
        <f>IFERROR(VLOOKUP(E2034,hoja!$A$2:$E$970,5,FALSE),0)</f>
        <v>SANTA MARTA</v>
      </c>
      <c r="H2034" s="103" t="str">
        <f>IFERROR(VLOOKUP(E2034,hoja!A:C,3,FALSE),0)</f>
        <v>0118</v>
      </c>
      <c r="I2034" s="24" t="str">
        <f t="shared" si="367"/>
        <v>20230118</v>
      </c>
      <c r="K2034" s="23">
        <v>926</v>
      </c>
      <c r="L2034" s="23" t="str">
        <f t="shared" si="372"/>
        <v>NACIONAL</v>
      </c>
      <c r="M2034" s="23" t="s">
        <v>618</v>
      </c>
      <c r="N2034" s="23" t="str" cm="1">
        <f t="array" ref="N2034">IFERROR(IF(M2034="Principal","LES_ACTIVE",LES_INACTIVE),0)</f>
        <v>LES_ACTIVE</v>
      </c>
      <c r="O2034" s="23">
        <f t="shared" si="366"/>
        <v>8</v>
      </c>
      <c r="P2034" s="23" t="str">
        <f t="shared" si="369"/>
        <v>20230118Principal</v>
      </c>
    </row>
    <row r="2035" spans="1:16" ht="14.45" hidden="1">
      <c r="A2035" s="26" t="s">
        <v>653</v>
      </c>
      <c r="B2035" s="23" t="str">
        <f>IFERROR(VLOOKUP(A2035,hoja!$A$2:$E$970,4,FALSE),0)</f>
        <v>CENTRO</v>
      </c>
      <c r="C2035" s="23" t="str">
        <f>IFERROR(VLOOKUP(A2035,hoja!$A$2:$E$1370,5,FALSE),0)</f>
        <v>MADRID</v>
      </c>
      <c r="D2035" s="23" t="str">
        <f>IFERROR(VLOOKUP(A2035,hoja!A:D,3,FALSE),0)</f>
        <v>2023</v>
      </c>
      <c r="E2035" s="23" t="s">
        <v>645</v>
      </c>
      <c r="F2035" s="23" t="str">
        <f>IFERROR(VLOOKUP(E2035,hoja!$A$2:$E$970,4,FALSE),0)</f>
        <v>OCCIDENTE</v>
      </c>
      <c r="G2035" s="23" t="str">
        <f>IFERROR(VLOOKUP(E2035,hoja!$A$2:$E$970,5,FALSE),0)</f>
        <v>CALI</v>
      </c>
      <c r="H2035" s="103" t="str">
        <f>IFERROR(VLOOKUP(E2035,hoja!A:C,3,FALSE),0)</f>
        <v>0410</v>
      </c>
      <c r="I2035" s="24" t="str">
        <f t="shared" si="367"/>
        <v>20230410</v>
      </c>
      <c r="J2035" s="23">
        <v>23.399999999965075</v>
      </c>
      <c r="K2035" s="23">
        <v>451.81299999999999</v>
      </c>
      <c r="L2035" s="23" t="str">
        <f t="shared" si="372"/>
        <v>NACIONAL</v>
      </c>
      <c r="M2035" s="23" t="s">
        <v>618</v>
      </c>
      <c r="N2035" s="23" t="str" cm="1">
        <f t="array" ref="N2035">IFERROR(IF(M2035="Principal","LES_ACTIVE",LES_INACTIVE),0)</f>
        <v>LES_ACTIVE</v>
      </c>
      <c r="O2035" s="23">
        <f t="shared" si="366"/>
        <v>16</v>
      </c>
      <c r="P2035" s="23" t="str">
        <f t="shared" si="369"/>
        <v>20230410Principal</v>
      </c>
    </row>
    <row r="2036" spans="1:16" ht="14.45" hidden="1">
      <c r="A2036" s="26" t="s">
        <v>653</v>
      </c>
      <c r="B2036" s="23" t="str">
        <f>IFERROR(VLOOKUP(A2036,hoja!$A$2:$E$970,4,FALSE),0)</f>
        <v>CENTRO</v>
      </c>
      <c r="C2036" s="23" t="str">
        <f>IFERROR(VLOOKUP(A2036,hoja!$A$2:$E$1370,5,FALSE),0)</f>
        <v>MADRID</v>
      </c>
      <c r="D2036" s="23" t="str">
        <f>IFERROR(VLOOKUP(A2036,hoja!A:D,3,FALSE),0)</f>
        <v>2023</v>
      </c>
      <c r="E2036" s="23" t="s">
        <v>735</v>
      </c>
      <c r="F2036" s="23" t="str">
        <f>IFERROR(VLOOKUP(E2036,hoja!$A$2:$E$970,4,FALSE),0)</f>
        <v>CENTRO</v>
      </c>
      <c r="G2036" s="23" t="str">
        <f>IFERROR(VLOOKUP(E2036,hoja!$A$2:$E$970,5,FALSE),0)</f>
        <v>GUALANDAY</v>
      </c>
      <c r="H2036" s="103" t="str">
        <f>IFERROR(VLOOKUP(E2036,hoja!A:C,3,FALSE),0)</f>
        <v>3042</v>
      </c>
      <c r="I2036" s="24" t="str">
        <f t="shared" si="367"/>
        <v>20233042</v>
      </c>
      <c r="J2036" s="23">
        <v>3.4333333331742324</v>
      </c>
      <c r="K2036" s="23">
        <v>161.79</v>
      </c>
      <c r="L2036" s="23" t="str">
        <f t="shared" si="368"/>
        <v>REGIONAL</v>
      </c>
      <c r="M2036" s="23" t="s">
        <v>748</v>
      </c>
      <c r="N2036" s="23" t="s">
        <v>737</v>
      </c>
      <c r="O2036" s="23">
        <f t="shared" si="366"/>
        <v>25</v>
      </c>
      <c r="P2036" s="23" t="str">
        <f t="shared" si="369"/>
        <v>20233042Eficiente destino Yumbo</v>
      </c>
    </row>
    <row r="2037" spans="1:16" ht="14.45" hidden="1">
      <c r="A2037" s="26" t="s">
        <v>653</v>
      </c>
      <c r="B2037" s="23" t="str">
        <f>IFERROR(VLOOKUP(A2037,hoja!$A$2:$E$970,4,FALSE),0)</f>
        <v>CENTRO</v>
      </c>
      <c r="C2037" s="23" t="str">
        <f>IFERROR(VLOOKUP(A2037,hoja!$A$2:$E$1370,5,FALSE),0)</f>
        <v>MADRID</v>
      </c>
      <c r="D2037" s="23" t="str">
        <f>IFERROR(VLOOKUP(A2037,hoja!A:D,3,FALSE),0)</f>
        <v>2023</v>
      </c>
      <c r="E2037" s="23" t="s">
        <v>787</v>
      </c>
      <c r="F2037" s="23" t="str">
        <f>IFERROR(VLOOKUP(E2037,hoja!$A$2:$E$970,4,FALSE),0)</f>
        <v>ANTIOQUIA</v>
      </c>
      <c r="G2037" s="23" t="str">
        <f>IFERROR(VLOOKUP(E2037,hoja!$A$2:$E$970,5,FALSE),0)</f>
        <v>PUERTO LIBRE</v>
      </c>
      <c r="H2037" s="103" t="str">
        <f>IFERROR(VLOOKUP(E2037,hoja!A:C,3,FALSE),0)</f>
        <v>10214</v>
      </c>
      <c r="I2037" s="24" t="str">
        <f t="shared" si="367"/>
        <v>202310214</v>
      </c>
      <c r="J2037" s="23">
        <v>6.9833333333954215</v>
      </c>
      <c r="K2037" s="23">
        <v>183.94300000000001</v>
      </c>
      <c r="L2037" s="23" t="str">
        <f>IF(B2037=F2037,"REGIONAL","NACIONAL")</f>
        <v>NACIONAL</v>
      </c>
      <c r="M2037" s="23" t="s">
        <v>618</v>
      </c>
      <c r="N2037" s="23" t="str" cm="1">
        <f t="array" ref="N2037">IFERROR(IF(M2037="Principal","LES_ACTIVE",LES_INACTIVE),0)</f>
        <v>LES_ACTIVE</v>
      </c>
      <c r="O2037" s="23">
        <f t="shared" si="366"/>
        <v>25</v>
      </c>
      <c r="P2037" s="23" t="str">
        <f t="shared" si="369"/>
        <v>202310214Principal</v>
      </c>
    </row>
    <row r="2038" spans="1:16" ht="14.45" hidden="1">
      <c r="A2038" s="26" t="s">
        <v>653</v>
      </c>
      <c r="B2038" s="23" t="str">
        <f>IFERROR(VLOOKUP(A2038,hoja!$A$2:$E$970,4,FALSE),0)</f>
        <v>CENTRO</v>
      </c>
      <c r="C2038" s="23" t="str">
        <f>IFERROR(VLOOKUP(A2038,hoja!$A$2:$E$1370,5,FALSE),0)</f>
        <v>MADRID</v>
      </c>
      <c r="D2038" s="23" t="str">
        <f>IFERROR(VLOOKUP(A2038,hoja!A:D,3,FALSE),0)</f>
        <v>2023</v>
      </c>
      <c r="E2038" s="23" t="s">
        <v>788</v>
      </c>
      <c r="F2038" s="23" t="str">
        <f>IFERROR(VLOOKUP(E2038,hoja!$A$2:$E$970,4,FALSE),0)</f>
        <v>ANTIOQUIA</v>
      </c>
      <c r="G2038" s="23" t="str">
        <f>IFERROR(VLOOKUP(E2038,hoja!$A$2:$E$970,5,FALSE),0)</f>
        <v>RIONEGRO</v>
      </c>
      <c r="H2038" s="103" t="str">
        <f>IFERROR(VLOOKUP(E2038,hoja!A:C,3,FALSE),0)</f>
        <v>60027</v>
      </c>
      <c r="I2038" s="24" t="str">
        <f t="shared" si="367"/>
        <v>202360027</v>
      </c>
      <c r="K2038" s="23">
        <v>349</v>
      </c>
      <c r="L2038" s="23" t="str">
        <f>IF(B2038=F2038,"REGIONAL","NACIONAL")</f>
        <v>NACIONAL</v>
      </c>
      <c r="M2038" s="23" t="s">
        <v>618</v>
      </c>
      <c r="N2038" s="23" t="str" cm="1">
        <f t="array" ref="N2038">IFERROR(IF(M2038="Principal","LES_ACTIVE",LES_INACTIVE),0)</f>
        <v>LES_ACTIVE</v>
      </c>
      <c r="O2038" s="23">
        <f t="shared" si="366"/>
        <v>16</v>
      </c>
      <c r="P2038" s="23" t="str">
        <f t="shared" si="369"/>
        <v>202360027Principal</v>
      </c>
    </row>
    <row r="2039" spans="1:16" ht="14.45" hidden="1">
      <c r="A2039" s="26" t="s">
        <v>653</v>
      </c>
      <c r="B2039" s="23" t="str">
        <f>IFERROR(VLOOKUP(A2039,hoja!$A$2:$E$970,4,FALSE),0)</f>
        <v>CENTRO</v>
      </c>
      <c r="C2039" s="23" t="str">
        <f>IFERROR(VLOOKUP(A2039,hoja!$A$2:$E$1370,5,FALSE),0)</f>
        <v>MADRID</v>
      </c>
      <c r="D2039" s="23" t="str">
        <f>IFERROR(VLOOKUP(A2039,hoja!A:D,3,FALSE),0)</f>
        <v>2023</v>
      </c>
      <c r="E2039" s="23" t="s">
        <v>848</v>
      </c>
      <c r="F2039" s="23" t="str">
        <f>IFERROR(VLOOKUP(E2039,hoja!$A$2:$E$970,4,FALSE),0)</f>
        <v>CENTRO</v>
      </c>
      <c r="G2039" s="23" t="str">
        <f>IFERROR(VLOOKUP(E2039,hoja!$A$2:$E$970,5,FALSE),0)</f>
        <v>BOGOTÁ</v>
      </c>
      <c r="H2039" s="103" t="str">
        <f>IFERROR(VLOOKUP(E2039,hoja!A:C,3,FALSE),0)</f>
        <v>10215</v>
      </c>
      <c r="I2039" s="24" t="str">
        <f t="shared" si="367"/>
        <v>202310215</v>
      </c>
      <c r="K2039" s="23">
        <v>24.6</v>
      </c>
      <c r="L2039" s="23" t="str">
        <f t="shared" si="368"/>
        <v>REGIONAL</v>
      </c>
      <c r="M2039" s="23" t="s">
        <v>618</v>
      </c>
      <c r="N2039" s="23" t="str" cm="1">
        <f t="array" ref="N2039">IFERROR(IF(M2039="Principal","LES_ACTIVE",LES_INACTIVE),0)</f>
        <v>LES_ACTIVE</v>
      </c>
      <c r="O2039" s="23">
        <f t="shared" si="366"/>
        <v>25</v>
      </c>
      <c r="P2039" s="23" t="str">
        <f t="shared" si="369"/>
        <v>202310215Principal</v>
      </c>
    </row>
    <row r="2040" spans="1:16" ht="14.45" hidden="1">
      <c r="A2040" s="26" t="s">
        <v>653</v>
      </c>
      <c r="B2040" s="23" t="str">
        <f>IFERROR(VLOOKUP(A2040,hoja!$A$2:$E$970,4,FALSE),0)</f>
        <v>CENTRO</v>
      </c>
      <c r="C2040" s="23" t="str">
        <f>IFERROR(VLOOKUP(A2040,hoja!$A$2:$E$1370,5,FALSE),0)</f>
        <v>MADRID</v>
      </c>
      <c r="D2040" s="23" t="str">
        <f>IFERROR(VLOOKUP(A2040,hoja!A:D,3,FALSE),0)</f>
        <v>2023</v>
      </c>
      <c r="E2040" s="23" t="s">
        <v>740</v>
      </c>
      <c r="F2040" s="23">
        <f>IFERROR(VLOOKUP(E2040,hoja!$A$2:$E$970,4,FALSE),0)</f>
        <v>0</v>
      </c>
      <c r="G2040" s="23">
        <f>IFERROR(VLOOKUP(E2040,hoja!$A$2:$E$970,5,FALSE),0)</f>
        <v>0</v>
      </c>
      <c r="H2040" s="103">
        <f>IFERROR(VLOOKUP(E2040,hoja!A:C,3,FALSE),0)</f>
        <v>0</v>
      </c>
      <c r="I2040" s="24" t="str">
        <f t="shared" si="367"/>
        <v>20230</v>
      </c>
      <c r="L2040" s="23" t="str">
        <f>IF(B2040=F2040,"REGIONAL","NACIONAL")</f>
        <v>NACIONAL</v>
      </c>
      <c r="M2040" s="23" t="s">
        <v>618</v>
      </c>
      <c r="N2040" s="23" t="str" cm="1">
        <f t="array" ref="N2040">IFERROR(IF(M2040="Principal","LES_ACTIVE",LES_INACTIVE),0)</f>
        <v>LES_ACTIVE</v>
      </c>
      <c r="O2040" s="23">
        <f t="shared" si="366"/>
        <v>25</v>
      </c>
      <c r="P2040" s="23" t="str">
        <f t="shared" si="369"/>
        <v>20230Principal</v>
      </c>
    </row>
    <row r="2041" spans="1:16" ht="14.45" hidden="1">
      <c r="A2041" s="26" t="s">
        <v>653</v>
      </c>
      <c r="B2041" s="23" t="str">
        <f>IFERROR(VLOOKUP(A2041,hoja!$A$2:$E$970,4,FALSE),0)</f>
        <v>CENTRO</v>
      </c>
      <c r="C2041" s="23" t="str">
        <f>IFERROR(VLOOKUP(A2041,hoja!$A$2:$E$1370,5,FALSE),0)</f>
        <v>MADRID</v>
      </c>
      <c r="D2041" s="23" t="str">
        <f>IFERROR(VLOOKUP(A2041,hoja!A:D,3,FALSE),0)</f>
        <v>2023</v>
      </c>
      <c r="E2041" s="23" t="s">
        <v>581</v>
      </c>
      <c r="F2041" s="23" t="str">
        <f>IFERROR(VLOOKUP(E2041,hoja!$A$2:$E$970,4,FALSE),0)</f>
        <v>OCCIDENTE</v>
      </c>
      <c r="G2041" s="23" t="str">
        <f>IFERROR(VLOOKUP(E2041,hoja!$A$2:$E$970,5,FALSE),0)</f>
        <v>CALI</v>
      </c>
      <c r="H2041" s="103" t="str">
        <f>IFERROR(VLOOKUP(E2041,hoja!A:C,3,FALSE),0)</f>
        <v>60043</v>
      </c>
      <c r="I2041" s="24" t="str">
        <f t="shared" si="367"/>
        <v>202360043</v>
      </c>
      <c r="K2041" s="23">
        <v>451.81299999999999</v>
      </c>
      <c r="L2041" s="23" t="str">
        <f>IF(B2041=F2041,"REGIONAL","NACIONAL")</f>
        <v>NACIONAL</v>
      </c>
      <c r="M2041" s="23" t="s">
        <v>618</v>
      </c>
      <c r="N2041" s="23" t="str" cm="1">
        <f t="array" ref="N2041">IFERROR(IF(M2041="Principal","LES_ACTIVE",LES_INACTIVE),0)</f>
        <v>LES_ACTIVE</v>
      </c>
      <c r="O2041" s="23">
        <f t="shared" si="366"/>
        <v>16</v>
      </c>
      <c r="P2041" s="23" t="str">
        <f t="shared" si="369"/>
        <v>202360043Principal</v>
      </c>
    </row>
    <row r="2042" spans="1:16" ht="14.45" hidden="1">
      <c r="A2042" s="26" t="s">
        <v>845</v>
      </c>
      <c r="B2042" s="23" t="str">
        <f>IFERROR(VLOOKUP(A2042,hoja!$A$2:$E$970,4,FALSE),0)</f>
        <v>OCCIDENTE</v>
      </c>
      <c r="C2042" s="23" t="str">
        <f>IFERROR(VLOOKUP(A2042,hoja!$A$2:$E$1370,5,FALSE),0)</f>
        <v>CALOTO</v>
      </c>
      <c r="D2042" s="23" t="str">
        <f>IFERROR(VLOOKUP(A2042,hoja!A:D,3,FALSE),0)</f>
        <v>0054</v>
      </c>
      <c r="E2042" s="23" t="s">
        <v>650</v>
      </c>
      <c r="F2042" s="23" t="str">
        <f>IFERROR(VLOOKUP(E2042,hoja!$A$2:$E$970,4,FALSE),0)</f>
        <v>OCCIDENTE</v>
      </c>
      <c r="G2042" s="23" t="str">
        <f>IFERROR(VLOOKUP(E2042,hoja!$A$2:$E$970,5,FALSE),0)</f>
        <v>CALOTO</v>
      </c>
      <c r="H2042" s="103" t="str">
        <f>IFERROR(VLOOKUP(E2042,hoja!A:C,3,FALSE),0)</f>
        <v>0445</v>
      </c>
      <c r="I2042" s="24" t="str">
        <f t="shared" si="367"/>
        <v>00540445</v>
      </c>
      <c r="K2042" s="23">
        <v>35</v>
      </c>
      <c r="L2042" s="23" t="str">
        <f t="shared" si="368"/>
        <v>REGIONAL</v>
      </c>
      <c r="M2042" s="23" t="s">
        <v>618</v>
      </c>
      <c r="N2042" s="23" t="str" cm="1">
        <f t="array" ref="N2042">IFERROR(IF(M2042="Principal","LES_ACTIVE",LES_INACTIVE),0)</f>
        <v>LES_ACTIVE</v>
      </c>
      <c r="O2042" s="23">
        <f t="shared" si="366"/>
        <v>25</v>
      </c>
      <c r="P2042" s="23" t="str">
        <f t="shared" si="369"/>
        <v>00540445Principal</v>
      </c>
    </row>
    <row r="2043" spans="1:16" ht="14.45" hidden="1">
      <c r="A2043" s="26" t="s">
        <v>845</v>
      </c>
      <c r="B2043" s="23" t="str">
        <f>IFERROR(VLOOKUP(A2043,hoja!$A$2:$E$970,4,FALSE),0)</f>
        <v>OCCIDENTE</v>
      </c>
      <c r="C2043" s="23" t="str">
        <f>IFERROR(VLOOKUP(A2043,hoja!$A$2:$E$1370,5,FALSE),0)</f>
        <v>CALOTO</v>
      </c>
      <c r="D2043" s="23" t="str">
        <f>IFERROR(VLOOKUP(A2043,hoja!A:D,3,FALSE),0)</f>
        <v>0054</v>
      </c>
      <c r="E2043" s="23" t="s">
        <v>107</v>
      </c>
      <c r="F2043" s="23" t="str">
        <f>IFERROR(VLOOKUP(E2043,hoja!$A$2:$E$970,4,FALSE),0)</f>
        <v>COSTA</v>
      </c>
      <c r="G2043" s="23" t="str">
        <f>IFERROR(VLOOKUP(E2043,hoja!$A$2:$E$970,5,FALSE),0)</f>
        <v>CARTAGENA</v>
      </c>
      <c r="H2043" s="103" t="str">
        <f>IFERROR(VLOOKUP(E2043,hoja!A:C,3,FALSE),0)</f>
        <v>60018</v>
      </c>
      <c r="I2043" s="24" t="str">
        <f t="shared" si="367"/>
        <v>005460018</v>
      </c>
      <c r="K2043" s="23">
        <v>1078</v>
      </c>
      <c r="L2043" s="23" t="str">
        <f>IF(B2043=F2043,"REGIONAL","NACIONAL")</f>
        <v>NACIONAL</v>
      </c>
      <c r="M2043" s="23" t="s">
        <v>618</v>
      </c>
      <c r="N2043" s="23" t="str" cm="1">
        <f t="array" ref="N2043">IFERROR(IF(M2043="Principal","LES_ACTIVE",LES_INACTIVE),0)</f>
        <v>LES_ACTIVE</v>
      </c>
      <c r="O2043" s="23">
        <f t="shared" si="366"/>
        <v>8</v>
      </c>
      <c r="P2043" s="23" t="str">
        <f t="shared" si="369"/>
        <v>005460018Principal</v>
      </c>
    </row>
    <row r="2044" spans="1:16" ht="14.45" hidden="1">
      <c r="A2044" s="26" t="s">
        <v>845</v>
      </c>
      <c r="B2044" s="23" t="str">
        <f>IFERROR(VLOOKUP(A2044,hoja!$A$2:$E$970,4,FALSE),0)</f>
        <v>OCCIDENTE</v>
      </c>
      <c r="C2044" s="23" t="str">
        <f>IFERROR(VLOOKUP(A2044,hoja!$A$2:$E$1370,5,FALSE),0)</f>
        <v>CALOTO</v>
      </c>
      <c r="D2044" s="23" t="str">
        <f>IFERROR(VLOOKUP(A2044,hoja!A:D,3,FALSE),0)</f>
        <v>0054</v>
      </c>
      <c r="E2044" s="23" t="s">
        <v>629</v>
      </c>
      <c r="F2044" s="23" t="str">
        <f>IFERROR(VLOOKUP(E2044,hoja!$A$2:$E$970,4,FALSE),0)</f>
        <v>CENTRO</v>
      </c>
      <c r="G2044" s="23" t="str">
        <f>IFERROR(VLOOKUP(E2044,hoja!$A$2:$E$970,5,FALSE),0)</f>
        <v>ZIPAQUIRÁ</v>
      </c>
      <c r="H2044" s="103" t="str">
        <f>IFERROR(VLOOKUP(E2044,hoja!A:C,3,FALSE),0)</f>
        <v>0032</v>
      </c>
      <c r="I2044" s="24" t="str">
        <f t="shared" si="367"/>
        <v>00540032</v>
      </c>
      <c r="K2044" s="23">
        <v>509</v>
      </c>
      <c r="L2044" s="23" t="str">
        <f t="shared" ref="L2044:L2052" si="373">IF(B2044=F2044,"REGIONAL","NACIONAL")</f>
        <v>NACIONAL</v>
      </c>
      <c r="M2044" s="23" t="s">
        <v>618</v>
      </c>
      <c r="N2044" s="23" t="str" cm="1">
        <f t="array" ref="N2044">IFERROR(IF(M2044="Principal","LES_ACTIVE",LES_INACTIVE),0)</f>
        <v>LES_ACTIVE</v>
      </c>
      <c r="O2044" s="23">
        <f t="shared" si="366"/>
        <v>12</v>
      </c>
      <c r="P2044" s="23" t="str">
        <f t="shared" si="369"/>
        <v>00540032Principal</v>
      </c>
    </row>
    <row r="2045" spans="1:16" ht="14.45" hidden="1">
      <c r="A2045" s="26" t="s">
        <v>845</v>
      </c>
      <c r="B2045" s="23" t="str">
        <f>IFERROR(VLOOKUP(A2045,hoja!$A$2:$E$970,4,FALSE),0)</f>
        <v>OCCIDENTE</v>
      </c>
      <c r="C2045" s="23" t="str">
        <f>IFERROR(VLOOKUP(A2045,hoja!$A$2:$E$1370,5,FALSE),0)</f>
        <v>CALOTO</v>
      </c>
      <c r="D2045" s="23" t="str">
        <f>IFERROR(VLOOKUP(A2045,hoja!A:D,3,FALSE),0)</f>
        <v>0054</v>
      </c>
      <c r="E2045" s="23" t="s">
        <v>630</v>
      </c>
      <c r="F2045" s="23" t="str">
        <f>IFERROR(VLOOKUP(E2045,hoja!$A$2:$E$970,4,FALSE),0)</f>
        <v>CENTRO</v>
      </c>
      <c r="G2045" s="23" t="str">
        <f>IFERROR(VLOOKUP(E2045,hoja!$A$2:$E$970,5,FALSE),0)</f>
        <v>SESQUILÉ</v>
      </c>
      <c r="H2045" s="103" t="str">
        <f>IFERROR(VLOOKUP(E2045,hoja!A:C,3,FALSE),0)</f>
        <v>1501</v>
      </c>
      <c r="I2045" s="24" t="str">
        <f t="shared" si="367"/>
        <v>00541501</v>
      </c>
      <c r="K2045" s="23">
        <v>524</v>
      </c>
      <c r="L2045" s="23" t="str">
        <f t="shared" si="373"/>
        <v>NACIONAL</v>
      </c>
      <c r="M2045" s="23" t="s">
        <v>618</v>
      </c>
      <c r="N2045" s="23" t="str" cm="1">
        <f t="array" ref="N2045">IFERROR(IF(M2045="Principal","LES_ACTIVE",LES_INACTIVE),0)</f>
        <v>LES_ACTIVE</v>
      </c>
      <c r="O2045" s="23">
        <f t="shared" si="366"/>
        <v>12</v>
      </c>
      <c r="P2045" s="23" t="str">
        <f t="shared" si="369"/>
        <v>00541501Principal</v>
      </c>
    </row>
    <row r="2046" spans="1:16" ht="14.45" hidden="1">
      <c r="A2046" s="26" t="s">
        <v>845</v>
      </c>
      <c r="B2046" s="23" t="str">
        <f>IFERROR(VLOOKUP(A2046,hoja!$A$2:$E$970,4,FALSE),0)</f>
        <v>OCCIDENTE</v>
      </c>
      <c r="C2046" s="23" t="str">
        <f>IFERROR(VLOOKUP(A2046,hoja!$A$2:$E$1370,5,FALSE),0)</f>
        <v>CALOTO</v>
      </c>
      <c r="D2046" s="23" t="str">
        <f>IFERROR(VLOOKUP(A2046,hoja!A:D,3,FALSE),0)</f>
        <v>0054</v>
      </c>
      <c r="E2046" s="23" t="s">
        <v>633</v>
      </c>
      <c r="F2046" s="23" t="str">
        <f>IFERROR(VLOOKUP(E2046,hoja!$A$2:$E$970,4,FALSE),0)</f>
        <v>CENTRO</v>
      </c>
      <c r="G2046" s="23" t="str">
        <f>IFERROR(VLOOKUP(E2046,hoja!$A$2:$E$970,5,FALSE),0)</f>
        <v>BOGOTÁ</v>
      </c>
      <c r="H2046" s="103" t="str">
        <f>IFERROR(VLOOKUP(E2046,hoja!A:C,3,FALSE),0)</f>
        <v>0002</v>
      </c>
      <c r="I2046" s="24" t="str">
        <f t="shared" si="367"/>
        <v>00540002</v>
      </c>
      <c r="K2046" s="23">
        <v>478</v>
      </c>
      <c r="L2046" s="23" t="str">
        <f t="shared" si="373"/>
        <v>NACIONAL</v>
      </c>
      <c r="M2046" s="23" t="s">
        <v>618</v>
      </c>
      <c r="N2046" s="23" t="str" cm="1">
        <f t="array" ref="N2046">IFERROR(IF(M2046="Principal","LES_ACTIVE",LES_INACTIVE),0)</f>
        <v>LES_ACTIVE</v>
      </c>
      <c r="O2046" s="23">
        <f t="shared" si="366"/>
        <v>16</v>
      </c>
      <c r="P2046" s="23" t="str">
        <f t="shared" si="369"/>
        <v>00540002Principal</v>
      </c>
    </row>
    <row r="2047" spans="1:16" ht="14.45" hidden="1">
      <c r="A2047" s="26" t="s">
        <v>845</v>
      </c>
      <c r="B2047" s="23" t="str">
        <f>IFERROR(VLOOKUP(A2047,hoja!$A$2:$E$970,4,FALSE),0)</f>
        <v>OCCIDENTE</v>
      </c>
      <c r="C2047" s="23" t="str">
        <f>IFERROR(VLOOKUP(A2047,hoja!$A$2:$E$1370,5,FALSE),0)</f>
        <v>CALOTO</v>
      </c>
      <c r="D2047" s="23" t="str">
        <f>IFERROR(VLOOKUP(A2047,hoja!A:D,3,FALSE),0)</f>
        <v>0054</v>
      </c>
      <c r="E2047" s="23" t="s">
        <v>743</v>
      </c>
      <c r="F2047" s="23" t="str">
        <f>IFERROR(VLOOKUP(E2047,hoja!$A$2:$E$970,4,FALSE),0)</f>
        <v>CENTRO</v>
      </c>
      <c r="G2047" s="23" t="str">
        <f>IFERROR(VLOOKUP(E2047,hoja!$A$2:$E$970,5,FALSE),0)</f>
        <v>BOGOTÁ</v>
      </c>
      <c r="H2047" s="103" t="str">
        <f>IFERROR(VLOOKUP(E2047,hoja!A:C,3,FALSE),0)</f>
        <v>0461</v>
      </c>
      <c r="I2047" s="24" t="str">
        <f t="shared" si="367"/>
        <v>00540461</v>
      </c>
      <c r="K2047" s="23">
        <v>468</v>
      </c>
      <c r="L2047" s="23" t="str">
        <f t="shared" si="373"/>
        <v>NACIONAL</v>
      </c>
      <c r="M2047" s="23" t="s">
        <v>618</v>
      </c>
      <c r="N2047" s="23" t="str" cm="1">
        <f t="array" ref="N2047">IFERROR(IF(M2047="Principal","LES_ACTIVE",LES_INACTIVE),0)</f>
        <v>LES_ACTIVE</v>
      </c>
      <c r="O2047" s="23">
        <f t="shared" si="366"/>
        <v>16</v>
      </c>
      <c r="P2047" s="23" t="str">
        <f t="shared" si="369"/>
        <v>00540461Principal</v>
      </c>
    </row>
    <row r="2048" spans="1:16" ht="14.45" hidden="1">
      <c r="A2048" s="26" t="s">
        <v>845</v>
      </c>
      <c r="B2048" s="23" t="str">
        <f>IFERROR(VLOOKUP(A2048,hoja!$A$2:$E$970,4,FALSE),0)</f>
        <v>OCCIDENTE</v>
      </c>
      <c r="C2048" s="23" t="str">
        <f>IFERROR(VLOOKUP(A2048,hoja!$A$2:$E$1370,5,FALSE),0)</f>
        <v>CALOTO</v>
      </c>
      <c r="D2048" s="23" t="str">
        <f>IFERROR(VLOOKUP(A2048,hoja!A:D,3,FALSE),0)</f>
        <v>0054</v>
      </c>
      <c r="E2048" s="23" t="s">
        <v>635</v>
      </c>
      <c r="F2048" s="23" t="str">
        <f>IFERROR(VLOOKUP(E2048,hoja!$A$2:$E$970,4,FALSE),0)</f>
        <v>CENTRO</v>
      </c>
      <c r="G2048" s="23" t="str">
        <f>IFERROR(VLOOKUP(E2048,hoja!$A$2:$E$970,5,FALSE),0)</f>
        <v>BOGOTÁ</v>
      </c>
      <c r="H2048" s="103" t="str">
        <f>IFERROR(VLOOKUP(E2048,hoja!A:C,3,FALSE),0)</f>
        <v>0021</v>
      </c>
      <c r="I2048" s="24" t="str">
        <f t="shared" si="367"/>
        <v>00540021</v>
      </c>
      <c r="K2048" s="23">
        <v>478</v>
      </c>
      <c r="L2048" s="23" t="str">
        <f t="shared" si="373"/>
        <v>NACIONAL</v>
      </c>
      <c r="M2048" s="23" t="s">
        <v>618</v>
      </c>
      <c r="N2048" s="23" t="s">
        <v>624</v>
      </c>
      <c r="O2048" s="23">
        <f t="shared" si="366"/>
        <v>16</v>
      </c>
      <c r="P2048" s="23" t="str">
        <f t="shared" si="369"/>
        <v>00540021Principal</v>
      </c>
    </row>
    <row r="2049" spans="1:16" ht="14.45" hidden="1">
      <c r="A2049" s="26" t="s">
        <v>845</v>
      </c>
      <c r="B2049" s="23" t="str">
        <f>IFERROR(VLOOKUP(A2049,hoja!$A$2:$E$970,4,FALSE),0)</f>
        <v>OCCIDENTE</v>
      </c>
      <c r="C2049" s="23" t="str">
        <f>IFERROR(VLOOKUP(A2049,hoja!$A$2:$E$1370,5,FALSE),0)</f>
        <v>CALOTO</v>
      </c>
      <c r="D2049" s="23" t="str">
        <f>IFERROR(VLOOKUP(A2049,hoja!A:D,3,FALSE),0)</f>
        <v>0054</v>
      </c>
      <c r="E2049" s="23" t="s">
        <v>731</v>
      </c>
      <c r="F2049" s="23" t="str">
        <f>IFERROR(VLOOKUP(E2049,hoja!$A$2:$E$970,4,FALSE),0)</f>
        <v>SANTANDER</v>
      </c>
      <c r="G2049" s="23" t="str">
        <f>IFERROR(VLOOKUP(E2049,hoja!$A$2:$E$970,5,FALSE),0)</f>
        <v>CÚCUTA</v>
      </c>
      <c r="H2049" s="103" t="str">
        <f>IFERROR(VLOOKUP(E2049,hoja!A:C,3,FALSE),0)</f>
        <v>0438</v>
      </c>
      <c r="I2049" s="24" t="str">
        <f t="shared" si="367"/>
        <v>00540438</v>
      </c>
      <c r="K2049" s="23">
        <v>982</v>
      </c>
      <c r="L2049" s="23" t="str">
        <f t="shared" si="373"/>
        <v>NACIONAL</v>
      </c>
      <c r="M2049" s="23" t="s">
        <v>618</v>
      </c>
      <c r="N2049" s="23" t="str" cm="1">
        <f t="array" ref="N2049">IFERROR(IF(M2049="Principal","LES_ACTIVE",LES_INACTIVE),0)</f>
        <v>LES_ACTIVE</v>
      </c>
      <c r="O2049" s="23">
        <f t="shared" si="366"/>
        <v>8</v>
      </c>
      <c r="P2049" s="23" t="str">
        <f t="shared" si="369"/>
        <v>00540438Principal</v>
      </c>
    </row>
    <row r="2050" spans="1:16" ht="14.45" hidden="1">
      <c r="A2050" s="26" t="s">
        <v>845</v>
      </c>
      <c r="B2050" s="23" t="str">
        <f>IFERROR(VLOOKUP(A2050,hoja!$A$2:$E$970,4,FALSE),0)</f>
        <v>OCCIDENTE</v>
      </c>
      <c r="C2050" s="23" t="str">
        <f>IFERROR(VLOOKUP(A2050,hoja!$A$2:$E$1370,5,FALSE),0)</f>
        <v>CALOTO</v>
      </c>
      <c r="D2050" s="23" t="str">
        <f>IFERROR(VLOOKUP(A2050,hoja!A:D,3,FALSE),0)</f>
        <v>0054</v>
      </c>
      <c r="E2050" s="23" t="s">
        <v>636</v>
      </c>
      <c r="F2050" s="23" t="str">
        <f>IFERROR(VLOOKUP(E2050,hoja!$A$2:$E$970,4,FALSE),0)</f>
        <v>CENTRO</v>
      </c>
      <c r="G2050" s="23" t="str">
        <f>IFERROR(VLOOKUP(E2050,hoja!$A$2:$E$970,5,FALSE),0)</f>
        <v>DUITAMA</v>
      </c>
      <c r="H2050" s="103" t="str">
        <f>IFERROR(VLOOKUP(E2050,hoja!A:C,3,FALSE),0)</f>
        <v>0441</v>
      </c>
      <c r="I2050" s="24" t="str">
        <f t="shared" si="367"/>
        <v>00540441</v>
      </c>
      <c r="K2050" s="23">
        <v>660</v>
      </c>
      <c r="L2050" s="23" t="str">
        <f t="shared" si="373"/>
        <v>NACIONAL</v>
      </c>
      <c r="M2050" s="23" t="s">
        <v>618</v>
      </c>
      <c r="N2050" s="23" t="str" cm="1">
        <f t="array" ref="N2050">IFERROR(IF(M2050="Principal","LES_ACTIVE",LES_INACTIVE),0)</f>
        <v>LES_ACTIVE</v>
      </c>
      <c r="O2050" s="23">
        <f t="shared" si="366"/>
        <v>12</v>
      </c>
      <c r="P2050" s="23" t="str">
        <f t="shared" si="369"/>
        <v>00540441Principal</v>
      </c>
    </row>
    <row r="2051" spans="1:16" ht="14.45" hidden="1">
      <c r="A2051" s="26" t="s">
        <v>845</v>
      </c>
      <c r="B2051" s="23" t="str">
        <f>IFERROR(VLOOKUP(A2051,hoja!$A$2:$E$970,4,FALSE),0)</f>
        <v>OCCIDENTE</v>
      </c>
      <c r="C2051" s="23" t="str">
        <f>IFERROR(VLOOKUP(A2051,hoja!$A$2:$E$1370,5,FALSE),0)</f>
        <v>CALOTO</v>
      </c>
      <c r="D2051" s="23" t="str">
        <f>IFERROR(VLOOKUP(A2051,hoja!A:D,3,FALSE),0)</f>
        <v>0054</v>
      </c>
      <c r="E2051" s="23" t="s">
        <v>667</v>
      </c>
      <c r="F2051" s="23" t="str">
        <f>IFERROR(VLOOKUP(E2051,hoja!$A$2:$E$970,4,FALSE),0)</f>
        <v>COSTA</v>
      </c>
      <c r="G2051" s="23" t="str">
        <f>IFERROR(VLOOKUP(E2051,hoja!$A$2:$E$970,5,FALSE),0)</f>
        <v>MONTERÍA</v>
      </c>
      <c r="H2051" s="103" t="str">
        <f>IFERROR(VLOOKUP(E2051,hoja!A:C,3,FALSE),0)</f>
        <v>0381</v>
      </c>
      <c r="I2051" s="24" t="str">
        <f t="shared" si="367"/>
        <v>00540381</v>
      </c>
      <c r="K2051" s="23">
        <v>862</v>
      </c>
      <c r="L2051" s="23" t="str">
        <f t="shared" si="373"/>
        <v>NACIONAL</v>
      </c>
      <c r="M2051" s="23" t="s">
        <v>618</v>
      </c>
      <c r="N2051" s="23" t="str" cm="1">
        <f t="array" ref="N2051">IFERROR(IF(M2051="Principal","LES_ACTIVE",LES_INACTIVE),0)</f>
        <v>LES_ACTIVE</v>
      </c>
      <c r="O2051" s="23">
        <f t="shared" si="366"/>
        <v>8</v>
      </c>
      <c r="P2051" s="23" t="str">
        <f t="shared" si="369"/>
        <v>00540381Principal</v>
      </c>
    </row>
    <row r="2052" spans="1:16" ht="14.45" hidden="1">
      <c r="A2052" s="26" t="s">
        <v>845</v>
      </c>
      <c r="B2052" s="23" t="str">
        <f>IFERROR(VLOOKUP(A2052,hoja!$A$2:$E$970,4,FALSE),0)</f>
        <v>OCCIDENTE</v>
      </c>
      <c r="C2052" s="23" t="str">
        <f>IFERROR(VLOOKUP(A2052,hoja!$A$2:$E$1370,5,FALSE),0)</f>
        <v>CALOTO</v>
      </c>
      <c r="D2052" s="23" t="str">
        <f>IFERROR(VLOOKUP(A2052,hoja!A:D,3,FALSE),0)</f>
        <v>0054</v>
      </c>
      <c r="E2052" s="23" t="s">
        <v>679</v>
      </c>
      <c r="F2052" s="23" t="str">
        <f>IFERROR(VLOOKUP(E2052,hoja!$A$2:$E$970,4,FALSE),0)</f>
        <v>CENTRO</v>
      </c>
      <c r="G2052" s="23" t="str">
        <f>IFERROR(VLOOKUP(E2052,hoja!$A$2:$E$970,5,FALSE),0)</f>
        <v>NEIVA</v>
      </c>
      <c r="H2052" s="103" t="str">
        <f>IFERROR(VLOOKUP(E2052,hoja!A:C,3,FALSE),0)</f>
        <v>0385</v>
      </c>
      <c r="I2052" s="24" t="str">
        <f t="shared" si="367"/>
        <v>00540385</v>
      </c>
      <c r="J2052" s="23">
        <v>22.666666666686069</v>
      </c>
      <c r="K2052" s="23">
        <v>486.654</v>
      </c>
      <c r="L2052" s="23" t="str">
        <f t="shared" si="373"/>
        <v>NACIONAL</v>
      </c>
      <c r="M2052" s="23" t="s">
        <v>618</v>
      </c>
      <c r="N2052" s="23" t="str" cm="1">
        <f t="array" ref="N2052">IFERROR(IF(M2052="Principal","LES_ACTIVE",LES_INACTIVE),0)</f>
        <v>LES_ACTIVE</v>
      </c>
      <c r="O2052" s="23">
        <f t="shared" si="366"/>
        <v>16</v>
      </c>
      <c r="P2052" s="23" t="str">
        <f t="shared" si="369"/>
        <v>00540385Principal</v>
      </c>
    </row>
    <row r="2053" spans="1:16" ht="14.45" hidden="1">
      <c r="A2053" s="26" t="s">
        <v>845</v>
      </c>
      <c r="B2053" s="23" t="str">
        <f>IFERROR(VLOOKUP(A2053,hoja!$A$2:$E$970,4,FALSE),0)</f>
        <v>OCCIDENTE</v>
      </c>
      <c r="C2053" s="23" t="str">
        <f>IFERROR(VLOOKUP(A2053,hoja!$A$2:$E$1370,5,FALSE),0)</f>
        <v>CALOTO</v>
      </c>
      <c r="D2053" s="23" t="str">
        <f>IFERROR(VLOOKUP(A2053,hoja!A:D,3,FALSE),0)</f>
        <v>0054</v>
      </c>
      <c r="E2053" s="23" t="s">
        <v>733</v>
      </c>
      <c r="F2053" s="23" t="str">
        <f>IFERROR(VLOOKUP(E2053,hoja!$A$2:$E$970,4,FALSE),0)</f>
        <v>OCCIDENTE</v>
      </c>
      <c r="G2053" s="23" t="str">
        <f>IFERROR(VLOOKUP(E2053,hoja!$A$2:$E$970,5,FALSE),0)</f>
        <v>PASTO</v>
      </c>
      <c r="H2053" s="103" t="str">
        <f>IFERROR(VLOOKUP(E2053,hoja!A:C,3,FALSE),0)</f>
        <v>0395</v>
      </c>
      <c r="I2053" s="24" t="str">
        <f t="shared" si="367"/>
        <v>00540395</v>
      </c>
      <c r="K2053" s="23">
        <v>377</v>
      </c>
      <c r="L2053" s="23" t="str">
        <f t="shared" si="368"/>
        <v>REGIONAL</v>
      </c>
      <c r="M2053" s="23" t="s">
        <v>618</v>
      </c>
      <c r="N2053" s="23" t="str" cm="1">
        <f t="array" ref="N2053">IFERROR(IF(M2053="Principal","LES_ACTIVE",LES_INACTIVE),0)</f>
        <v>LES_ACTIVE</v>
      </c>
      <c r="O2053" s="23">
        <f t="shared" si="366"/>
        <v>16</v>
      </c>
      <c r="P2053" s="23" t="str">
        <f t="shared" si="369"/>
        <v>00540395Principal</v>
      </c>
    </row>
    <row r="2054" spans="1:16" ht="14.45" hidden="1">
      <c r="A2054" s="26" t="s">
        <v>845</v>
      </c>
      <c r="B2054" s="23" t="str">
        <f>IFERROR(VLOOKUP(A2054,hoja!$A$2:$E$970,4,FALSE),0)</f>
        <v>OCCIDENTE</v>
      </c>
      <c r="C2054" s="23" t="str">
        <f>IFERROR(VLOOKUP(A2054,hoja!$A$2:$E$1370,5,FALSE),0)</f>
        <v>CALOTO</v>
      </c>
      <c r="D2054" s="23" t="str">
        <f>IFERROR(VLOOKUP(A2054,hoja!A:D,3,FALSE),0)</f>
        <v>0054</v>
      </c>
      <c r="E2054" s="23" t="s">
        <v>637</v>
      </c>
      <c r="F2054" s="23" t="str">
        <f>IFERROR(VLOOKUP(E2054,hoja!$A$2:$E$970,4,FALSE),0)</f>
        <v>SANTANDER</v>
      </c>
      <c r="G2054" s="23" t="str">
        <f>IFERROR(VLOOKUP(E2054,hoja!$A$2:$E$970,5,FALSE),0)</f>
        <v>PIEDECUESTA</v>
      </c>
      <c r="H2054" s="103" t="str">
        <f>IFERROR(VLOOKUP(E2054,hoja!A:C,3,FALSE),0)</f>
        <v>0422</v>
      </c>
      <c r="I2054" s="24" t="str">
        <f t="shared" si="367"/>
        <v>00540422</v>
      </c>
      <c r="K2054" s="23">
        <v>792</v>
      </c>
      <c r="L2054" s="23" t="str">
        <f>IF(B2054=F2054,"REGIONAL","NACIONAL")</f>
        <v>NACIONAL</v>
      </c>
      <c r="M2054" s="23" t="s">
        <v>618</v>
      </c>
      <c r="N2054" s="23" t="str" cm="1">
        <f t="array" ref="N2054">IFERROR(IF(M2054="Principal","LES_ACTIVE",LES_INACTIVE),0)</f>
        <v>LES_ACTIVE</v>
      </c>
      <c r="O2054" s="23">
        <f t="shared" si="366"/>
        <v>12</v>
      </c>
      <c r="P2054" s="23" t="str">
        <f t="shared" si="369"/>
        <v>00540422Principal</v>
      </c>
    </row>
    <row r="2055" spans="1:16" ht="14.45" hidden="1">
      <c r="A2055" s="26" t="s">
        <v>845</v>
      </c>
      <c r="B2055" s="23" t="str">
        <f>IFERROR(VLOOKUP(A2055,hoja!$A$2:$E$970,4,FALSE),0)</f>
        <v>OCCIDENTE</v>
      </c>
      <c r="C2055" s="23" t="str">
        <f>IFERROR(VLOOKUP(A2055,hoja!$A$2:$E$1370,5,FALSE),0)</f>
        <v>CALOTO</v>
      </c>
      <c r="D2055" s="23" t="str">
        <f>IFERROR(VLOOKUP(A2055,hoja!A:D,3,FALSE),0)</f>
        <v>0054</v>
      </c>
      <c r="E2055" s="23" t="s">
        <v>668</v>
      </c>
      <c r="F2055" s="23" t="str">
        <f>IFERROR(VLOOKUP(E2055,hoja!$A$2:$E$970,4,FALSE),0)</f>
        <v>COSTA</v>
      </c>
      <c r="G2055" s="23" t="str">
        <f>IFERROR(VLOOKUP(E2055,hoja!$A$2:$E$970,5,FALSE),0)</f>
        <v>VALLEDUPAR</v>
      </c>
      <c r="H2055" s="103" t="str">
        <f>IFERROR(VLOOKUP(E2055,hoja!A:C,3,FALSE),0)</f>
        <v>0447</v>
      </c>
      <c r="I2055" s="24" t="str">
        <f t="shared" si="367"/>
        <v>00540447</v>
      </c>
      <c r="K2055" s="23">
        <v>1133</v>
      </c>
      <c r="L2055" s="23" t="str">
        <f t="shared" ref="L2055:L2057" si="374">IF(B2055=F2055,"REGIONAL","NACIONAL")</f>
        <v>NACIONAL</v>
      </c>
      <c r="M2055" s="23" t="s">
        <v>618</v>
      </c>
      <c r="N2055" s="23" t="str" cm="1">
        <f t="array" ref="N2055">IFERROR(IF(M2055="Principal","LES_ACTIVE",LES_INACTIVE),0)</f>
        <v>LES_ACTIVE</v>
      </c>
      <c r="O2055" s="23">
        <f t="shared" si="366"/>
        <v>6</v>
      </c>
      <c r="P2055" s="23" t="str">
        <f t="shared" si="369"/>
        <v>00540447Principal</v>
      </c>
    </row>
    <row r="2056" spans="1:16" ht="14.45" hidden="1">
      <c r="A2056" s="26" t="s">
        <v>845</v>
      </c>
      <c r="B2056" s="23" t="str">
        <f>IFERROR(VLOOKUP(A2056,hoja!$A$2:$E$970,4,FALSE),0)</f>
        <v>OCCIDENTE</v>
      </c>
      <c r="C2056" s="23" t="str">
        <f>IFERROR(VLOOKUP(A2056,hoja!$A$2:$E$1370,5,FALSE),0)</f>
        <v>CALOTO</v>
      </c>
      <c r="D2056" s="23" t="str">
        <f>IFERROR(VLOOKUP(A2056,hoja!A:D,3,FALSE),0)</f>
        <v>0054</v>
      </c>
      <c r="E2056" s="23" t="s">
        <v>681</v>
      </c>
      <c r="F2056" s="23" t="str">
        <f>IFERROR(VLOOKUP(E2056,hoja!$A$2:$E$970,4,FALSE),0)</f>
        <v>CENTRO</v>
      </c>
      <c r="G2056" s="23" t="str">
        <f>IFERROR(VLOOKUP(E2056,hoja!$A$2:$E$970,5,FALSE),0)</f>
        <v>VILLAVICENCIO</v>
      </c>
      <c r="H2056" s="103" t="str">
        <f>IFERROR(VLOOKUP(E2056,hoja!A:C,3,FALSE),0)</f>
        <v>0393</v>
      </c>
      <c r="I2056" s="24" t="str">
        <f t="shared" si="367"/>
        <v>00540393</v>
      </c>
      <c r="K2056" s="23">
        <v>559</v>
      </c>
      <c r="L2056" s="23" t="str">
        <f t="shared" si="374"/>
        <v>NACIONAL</v>
      </c>
      <c r="M2056" s="23" t="s">
        <v>618</v>
      </c>
      <c r="N2056" s="23" t="str" cm="1">
        <f t="array" ref="N2056">IFERROR(IF(M2056="Principal","LES_ACTIVE",LES_INACTIVE),0)</f>
        <v>LES_ACTIVE</v>
      </c>
      <c r="O2056" s="23">
        <f t="shared" si="366"/>
        <v>12</v>
      </c>
      <c r="P2056" s="23" t="str">
        <f t="shared" si="369"/>
        <v>00540393Principal</v>
      </c>
    </row>
    <row r="2057" spans="1:16" ht="14.45" hidden="1">
      <c r="A2057" s="26" t="s">
        <v>845</v>
      </c>
      <c r="B2057" s="23" t="str">
        <f>IFERROR(VLOOKUP(A2057,hoja!$A$2:$E$970,4,FALSE),0)</f>
        <v>OCCIDENTE</v>
      </c>
      <c r="C2057" s="23" t="str">
        <f>IFERROR(VLOOKUP(A2057,hoja!$A$2:$E$1370,5,FALSE),0)</f>
        <v>CALOTO</v>
      </c>
      <c r="D2057" s="23" t="str">
        <f>IFERROR(VLOOKUP(A2057,hoja!A:D,3,FALSE),0)</f>
        <v>0054</v>
      </c>
      <c r="E2057" s="23" t="s">
        <v>617</v>
      </c>
      <c r="F2057" s="23" t="str">
        <f>IFERROR(VLOOKUP(E2057,hoja!$A$2:$E$970,4,FALSE),0)</f>
        <v>ANTIOQUIA</v>
      </c>
      <c r="G2057" s="23" t="str">
        <f>IFERROR(VLOOKUP(E2057,hoja!$A$2:$E$970,5,FALSE),0)</f>
        <v>MEDELLÍN</v>
      </c>
      <c r="H2057" s="103">
        <f>IFERROR(VLOOKUP(E2057,hoja!A:C,3,FALSE),0)</f>
        <v>50443</v>
      </c>
      <c r="I2057" s="24" t="str">
        <f t="shared" si="367"/>
        <v>005450443</v>
      </c>
      <c r="K2057" s="23">
        <v>467</v>
      </c>
      <c r="L2057" s="23" t="str">
        <f t="shared" si="374"/>
        <v>NACIONAL</v>
      </c>
      <c r="M2057" s="23" t="s">
        <v>618</v>
      </c>
      <c r="N2057" s="23" t="str" cm="1">
        <f t="array" ref="N2057">IFERROR(IF(M2057="Principal","LES_ACTIVE",LES_INACTIVE),0)</f>
        <v>LES_ACTIVE</v>
      </c>
      <c r="O2057" s="23">
        <f t="shared" si="366"/>
        <v>16</v>
      </c>
      <c r="P2057" s="23" t="str">
        <f t="shared" si="369"/>
        <v>005450443Principal</v>
      </c>
    </row>
    <row r="2058" spans="1:16" ht="14.45" hidden="1">
      <c r="A2058" s="26" t="s">
        <v>845</v>
      </c>
      <c r="B2058" s="23" t="str">
        <f>IFERROR(VLOOKUP(A2058,hoja!$A$2:$E$970,4,FALSE),0)</f>
        <v>OCCIDENTE</v>
      </c>
      <c r="C2058" s="23" t="str">
        <f>IFERROR(VLOOKUP(A2058,hoja!$A$2:$E$1370,5,FALSE),0)</f>
        <v>CALOTO</v>
      </c>
      <c r="D2058" s="23" t="str">
        <f>IFERROR(VLOOKUP(A2058,hoja!A:D,3,FALSE),0)</f>
        <v>0054</v>
      </c>
      <c r="E2058" s="23" t="s">
        <v>687</v>
      </c>
      <c r="F2058" s="23" t="str">
        <f>IFERROR(VLOOKUP(E2058,hoja!$A$2:$E$970,4,FALSE),0)</f>
        <v>OCCIDENTE</v>
      </c>
      <c r="G2058" s="23" t="str">
        <f>IFERROR(VLOOKUP(E2058,hoja!$A$2:$E$970,5,FALSE),0)</f>
        <v>TULUÁ</v>
      </c>
      <c r="H2058" s="103" t="str">
        <f>IFERROR(VLOOKUP(E2058,hoja!A:C,3,FALSE),0)</f>
        <v>2007</v>
      </c>
      <c r="I2058" s="24" t="str">
        <f t="shared" si="367"/>
        <v>00542007</v>
      </c>
      <c r="K2058" s="23">
        <v>113</v>
      </c>
      <c r="L2058" s="23" t="str">
        <f t="shared" si="368"/>
        <v>REGIONAL</v>
      </c>
      <c r="M2058" s="23" t="s">
        <v>618</v>
      </c>
      <c r="N2058" s="23" t="str" cm="1">
        <f t="array" ref="N2058">IFERROR(IF(M2058="Principal","LES_ACTIVE",LES_INACTIVE),0)</f>
        <v>LES_ACTIVE</v>
      </c>
      <c r="O2058" s="23">
        <f t="shared" si="366"/>
        <v>25</v>
      </c>
      <c r="P2058" s="23" t="str">
        <f t="shared" si="369"/>
        <v>00542007Principal</v>
      </c>
    </row>
    <row r="2059" spans="1:16" ht="14.45" hidden="1">
      <c r="A2059" s="26" t="s">
        <v>845</v>
      </c>
      <c r="B2059" s="23" t="str">
        <f>IFERROR(VLOOKUP(A2059,hoja!$A$2:$E$970,4,FALSE),0)</f>
        <v>OCCIDENTE</v>
      </c>
      <c r="C2059" s="23" t="str">
        <f>IFERROR(VLOOKUP(A2059,hoja!$A$2:$E$1370,5,FALSE),0)</f>
        <v>CALOTO</v>
      </c>
      <c r="D2059" s="23" t="str">
        <f>IFERROR(VLOOKUP(A2059,hoja!A:D,3,FALSE),0)</f>
        <v>0054</v>
      </c>
      <c r="E2059" s="23" t="s">
        <v>845</v>
      </c>
      <c r="F2059" s="23" t="str">
        <f>IFERROR(VLOOKUP(E2059,hoja!$A$2:$E$970,4,FALSE),0)</f>
        <v>OCCIDENTE</v>
      </c>
      <c r="G2059" s="23" t="str">
        <f>IFERROR(VLOOKUP(E2059,hoja!$A$2:$E$970,5,FALSE),0)</f>
        <v>CALOTO</v>
      </c>
      <c r="H2059" s="103" t="str">
        <f>IFERROR(VLOOKUP(E2059,hoja!A:C,3,FALSE),0)</f>
        <v>0054</v>
      </c>
      <c r="I2059" s="24" t="str">
        <f t="shared" si="367"/>
        <v>00540054</v>
      </c>
      <c r="K2059" s="23">
        <v>10</v>
      </c>
      <c r="L2059" s="23" t="str">
        <f t="shared" si="368"/>
        <v>REGIONAL</v>
      </c>
      <c r="M2059" s="23" t="s">
        <v>618</v>
      </c>
      <c r="N2059" s="23" t="str" cm="1">
        <f t="array" ref="N2059">IFERROR(IF(M2059="Principal","LES_ACTIVE",LES_INACTIVE),0)</f>
        <v>LES_ACTIVE</v>
      </c>
      <c r="O2059" s="23">
        <f t="shared" si="366"/>
        <v>25</v>
      </c>
      <c r="P2059" s="23" t="str">
        <f t="shared" si="369"/>
        <v>00540054Principal</v>
      </c>
    </row>
    <row r="2060" spans="1:16" ht="14.45" hidden="1">
      <c r="A2060" s="26" t="s">
        <v>845</v>
      </c>
      <c r="B2060" s="23" t="str">
        <f>IFERROR(VLOOKUP(A2060,hoja!$A$2:$E$970,4,FALSE),0)</f>
        <v>OCCIDENTE</v>
      </c>
      <c r="C2060" s="23" t="str">
        <f>IFERROR(VLOOKUP(A2060,hoja!$A$2:$E$1370,5,FALSE),0)</f>
        <v>CALOTO</v>
      </c>
      <c r="D2060" s="23" t="str">
        <f>IFERROR(VLOOKUP(A2060,hoja!A:D,3,FALSE),0)</f>
        <v>0054</v>
      </c>
      <c r="E2060" s="23" t="s">
        <v>641</v>
      </c>
      <c r="F2060" s="23" t="str">
        <f>IFERROR(VLOOKUP(E2060,hoja!$A$2:$E$970,4,FALSE),0)</f>
        <v>ANTIOQUIA</v>
      </c>
      <c r="G2060" s="23" t="str">
        <f>IFERROR(VLOOKUP(E2060,hoja!$A$2:$E$970,5,FALSE),0)</f>
        <v>MEDELLÍN</v>
      </c>
      <c r="H2060" s="103" t="str">
        <f>IFERROR(VLOOKUP(E2060,hoja!A:C,3,FALSE),0)</f>
        <v>0079</v>
      </c>
      <c r="I2060" s="24" t="str">
        <f t="shared" si="367"/>
        <v>00540079</v>
      </c>
      <c r="K2060" s="23">
        <v>440</v>
      </c>
      <c r="L2060" s="23" t="str">
        <f>IF(B2060=F2060,"REGIONAL","NACIONAL")</f>
        <v>NACIONAL</v>
      </c>
      <c r="M2060" s="23" t="s">
        <v>618</v>
      </c>
      <c r="N2060" s="23" t="str" cm="1">
        <f t="array" ref="N2060">IFERROR(IF(M2060="Principal","LES_ACTIVE",LES_INACTIVE),0)</f>
        <v>LES_ACTIVE</v>
      </c>
      <c r="O2060" s="23">
        <f t="shared" si="366"/>
        <v>16</v>
      </c>
      <c r="P2060" s="23" t="str">
        <f t="shared" si="369"/>
        <v>00540079Principal</v>
      </c>
    </row>
    <row r="2061" spans="1:16" ht="14.45" hidden="1">
      <c r="A2061" s="26" t="s">
        <v>845</v>
      </c>
      <c r="B2061" s="23" t="str">
        <f>IFERROR(VLOOKUP(A2061,hoja!$A$2:$E$970,4,FALSE),0)</f>
        <v>OCCIDENTE</v>
      </c>
      <c r="C2061" s="23" t="str">
        <f>IFERROR(VLOOKUP(A2061,hoja!$A$2:$E$1370,5,FALSE),0)</f>
        <v>CALOTO</v>
      </c>
      <c r="D2061" s="23" t="str">
        <f>IFERROR(VLOOKUP(A2061,hoja!A:D,3,FALSE),0)</f>
        <v>0054</v>
      </c>
      <c r="E2061" s="23" t="s">
        <v>670</v>
      </c>
      <c r="F2061" s="23" t="str">
        <f>IFERROR(VLOOKUP(E2061,hoja!$A$2:$E$970,4,FALSE),0)</f>
        <v>OCCIDENTE</v>
      </c>
      <c r="G2061" s="23" t="str">
        <f>IFERROR(VLOOKUP(E2061,hoja!$A$2:$E$970,5,FALSE),0)</f>
        <v>PEREIRA</v>
      </c>
      <c r="H2061" s="103" t="str">
        <f>IFERROR(VLOOKUP(E2061,hoja!A:C,3,FALSE),0)</f>
        <v>0134</v>
      </c>
      <c r="I2061" s="24" t="str">
        <f t="shared" si="367"/>
        <v>00540134</v>
      </c>
      <c r="K2061" s="23">
        <v>224</v>
      </c>
      <c r="L2061" s="23" t="str">
        <f t="shared" si="368"/>
        <v>REGIONAL</v>
      </c>
      <c r="M2061" s="23" t="s">
        <v>618</v>
      </c>
      <c r="N2061" s="23" t="str" cm="1">
        <f t="array" ref="N2061">IFERROR(IF(M2061="Principal","LES_ACTIVE",LES_INACTIVE),0)</f>
        <v>LES_ACTIVE</v>
      </c>
      <c r="O2061" s="23">
        <f t="shared" si="366"/>
        <v>25</v>
      </c>
      <c r="P2061" s="23" t="str">
        <f t="shared" si="369"/>
        <v>00540134Principal</v>
      </c>
    </row>
    <row r="2062" spans="1:16" ht="14.45" hidden="1">
      <c r="A2062" s="26" t="s">
        <v>845</v>
      </c>
      <c r="B2062" s="23" t="str">
        <f>IFERROR(VLOOKUP(A2062,hoja!$A$2:$E$970,4,FALSE),0)</f>
        <v>OCCIDENTE</v>
      </c>
      <c r="C2062" s="23" t="str">
        <f>IFERROR(VLOOKUP(A2062,hoja!$A$2:$E$1370,5,FALSE),0)</f>
        <v>CALOTO</v>
      </c>
      <c r="D2062" s="23" t="str">
        <f>IFERROR(VLOOKUP(A2062,hoja!A:D,3,FALSE),0)</f>
        <v>0054</v>
      </c>
      <c r="E2062" s="23" t="s">
        <v>642</v>
      </c>
      <c r="F2062" s="23" t="str">
        <f>IFERROR(VLOOKUP(E2062,hoja!$A$2:$E$970,4,FALSE),0)</f>
        <v>COSTA</v>
      </c>
      <c r="G2062" s="23" t="str">
        <f>IFERROR(VLOOKUP(E2062,hoja!$A$2:$E$970,5,FALSE),0)</f>
        <v>BARRANQUILLA</v>
      </c>
      <c r="H2062" s="103" t="str">
        <f>IFERROR(VLOOKUP(E2062,hoja!A:C,3,FALSE),0)</f>
        <v>0111</v>
      </c>
      <c r="I2062" s="24" t="str">
        <f t="shared" si="367"/>
        <v>00540111</v>
      </c>
      <c r="K2062" s="23">
        <v>1114</v>
      </c>
      <c r="L2062" s="23" t="str">
        <f>IF(B2062=F2062,"REGIONAL","NACIONAL")</f>
        <v>NACIONAL</v>
      </c>
      <c r="M2062" s="23" t="s">
        <v>618</v>
      </c>
      <c r="N2062" s="23" t="str" cm="1">
        <f t="array" ref="N2062">IFERROR(IF(M2062="Principal","LES_ACTIVE",LES_INACTIVE),0)</f>
        <v>LES_ACTIVE</v>
      </c>
      <c r="O2062" s="23">
        <f t="shared" si="366"/>
        <v>6</v>
      </c>
      <c r="P2062" s="23" t="str">
        <f t="shared" si="369"/>
        <v>00540111Principal</v>
      </c>
    </row>
    <row r="2063" spans="1:16" ht="14.45" hidden="1">
      <c r="A2063" s="26" t="s">
        <v>845</v>
      </c>
      <c r="B2063" s="23" t="str">
        <f>IFERROR(VLOOKUP(A2063,hoja!$A$2:$E$970,4,FALSE),0)</f>
        <v>OCCIDENTE</v>
      </c>
      <c r="C2063" s="23" t="str">
        <f>IFERROR(VLOOKUP(A2063,hoja!$A$2:$E$1370,5,FALSE),0)</f>
        <v>CALOTO</v>
      </c>
      <c r="D2063" s="23" t="str">
        <f>IFERROR(VLOOKUP(A2063,hoja!A:D,3,FALSE),0)</f>
        <v>0054</v>
      </c>
      <c r="E2063" s="23" t="s">
        <v>672</v>
      </c>
      <c r="F2063" s="23" t="str">
        <f>IFERROR(VLOOKUP(E2063,hoja!$A$2:$E$970,4,FALSE),0)</f>
        <v>ANTIOQUIA</v>
      </c>
      <c r="G2063" s="23" t="str">
        <f>IFERROR(VLOOKUP(E2063,hoja!$A$2:$E$970,5,FALSE),0)</f>
        <v>MEDELLÍN</v>
      </c>
      <c r="H2063" s="103" t="str">
        <f>IFERROR(VLOOKUP(E2063,hoja!A:C,3,FALSE),0)</f>
        <v>0092</v>
      </c>
      <c r="I2063" s="24" t="str">
        <f t="shared" si="367"/>
        <v>00540092</v>
      </c>
      <c r="K2063" s="23">
        <v>430</v>
      </c>
      <c r="L2063" s="23" t="str">
        <f>IF(B2063=F2063,"REGIONAL","NACIONAL")</f>
        <v>NACIONAL</v>
      </c>
      <c r="M2063" s="23" t="s">
        <v>618</v>
      </c>
      <c r="N2063" s="23" t="str" cm="1">
        <f t="array" ref="N2063">IFERROR(IF(M2063="Principal","LES_ACTIVE",LES_INACTIVE),0)</f>
        <v>LES_ACTIVE</v>
      </c>
      <c r="O2063" s="23">
        <f t="shared" si="366"/>
        <v>16</v>
      </c>
      <c r="P2063" s="23" t="str">
        <f t="shared" si="369"/>
        <v>00540092Principal</v>
      </c>
    </row>
    <row r="2064" spans="1:16" ht="14.45" hidden="1">
      <c r="A2064" s="26" t="s">
        <v>845</v>
      </c>
      <c r="B2064" s="23" t="str">
        <f>IFERROR(VLOOKUP(A2064,hoja!$A$2:$E$970,4,FALSE),0)</f>
        <v>OCCIDENTE</v>
      </c>
      <c r="C2064" s="23" t="str">
        <f>IFERROR(VLOOKUP(A2064,hoja!$A$2:$E$1370,5,FALSE),0)</f>
        <v>CALOTO</v>
      </c>
      <c r="D2064" s="23" t="str">
        <f>IFERROR(VLOOKUP(A2064,hoja!A:D,3,FALSE),0)</f>
        <v>0054</v>
      </c>
      <c r="E2064" s="23" t="s">
        <v>644</v>
      </c>
      <c r="F2064" s="23" t="str">
        <f>IFERROR(VLOOKUP(E2064,hoja!$A$2:$E$970,4,FALSE),0)</f>
        <v>OCCIDENTE</v>
      </c>
      <c r="G2064" s="23" t="str">
        <f>IFERROR(VLOOKUP(E2064,hoja!$A$2:$E$970,5,FALSE),0)</f>
        <v>PEREIRA</v>
      </c>
      <c r="H2064" s="103" t="str">
        <f>IFERROR(VLOOKUP(E2064,hoja!A:C,3,FALSE),0)</f>
        <v>0198</v>
      </c>
      <c r="I2064" s="24" t="str">
        <f t="shared" si="367"/>
        <v>00540198</v>
      </c>
      <c r="K2064" s="23">
        <v>229</v>
      </c>
      <c r="L2064" s="23" t="str">
        <f t="shared" si="368"/>
        <v>REGIONAL</v>
      </c>
      <c r="M2064" s="23" t="s">
        <v>618</v>
      </c>
      <c r="N2064" s="23" t="str" cm="1">
        <f t="array" ref="N2064">IFERROR(IF(M2064="Principal","LES_ACTIVE",LES_INACTIVE),0)</f>
        <v>LES_ACTIVE</v>
      </c>
      <c r="O2064" s="23">
        <f t="shared" si="366"/>
        <v>25</v>
      </c>
      <c r="P2064" s="23" t="str">
        <f t="shared" si="369"/>
        <v>00540198Principal</v>
      </c>
    </row>
    <row r="2065" spans="1:16" ht="14.45" hidden="1">
      <c r="A2065" s="26" t="s">
        <v>845</v>
      </c>
      <c r="B2065" s="23" t="str">
        <f>IFERROR(VLOOKUP(A2065,hoja!$A$2:$E$970,4,FALSE),0)</f>
        <v>OCCIDENTE</v>
      </c>
      <c r="C2065" s="23" t="str">
        <f>IFERROR(VLOOKUP(A2065,hoja!$A$2:$E$1370,5,FALSE),0)</f>
        <v>CALOTO</v>
      </c>
      <c r="D2065" s="23" t="str">
        <f>IFERROR(VLOOKUP(A2065,hoja!A:D,3,FALSE),0)</f>
        <v>0054</v>
      </c>
      <c r="E2065" s="23" t="s">
        <v>645</v>
      </c>
      <c r="F2065" s="23" t="str">
        <f>IFERROR(VLOOKUP(E2065,hoja!$A$2:$E$970,4,FALSE),0)</f>
        <v>OCCIDENTE</v>
      </c>
      <c r="G2065" s="23" t="str">
        <f>IFERROR(VLOOKUP(E2065,hoja!$A$2:$E$970,5,FALSE),0)</f>
        <v>CALI</v>
      </c>
      <c r="H2065" s="103" t="str">
        <f>IFERROR(VLOOKUP(E2065,hoja!A:C,3,FALSE),0)</f>
        <v>0410</v>
      </c>
      <c r="I2065" s="24" t="str">
        <f t="shared" si="367"/>
        <v>00540410</v>
      </c>
      <c r="J2065" s="23">
        <v>3.6333333333022892</v>
      </c>
      <c r="K2065" s="23">
        <v>63.375</v>
      </c>
      <c r="L2065" s="23" t="str">
        <f t="shared" si="368"/>
        <v>REGIONAL</v>
      </c>
      <c r="M2065" s="23" t="s">
        <v>618</v>
      </c>
      <c r="N2065" s="23" t="str" cm="1">
        <f t="array" ref="N2065">IFERROR(IF(M2065="Principal","LES_ACTIVE",LES_INACTIVE),0)</f>
        <v>LES_ACTIVE</v>
      </c>
      <c r="O2065" s="23">
        <f t="shared" si="366"/>
        <v>25</v>
      </c>
      <c r="P2065" s="23" t="str">
        <f t="shared" si="369"/>
        <v>00540410Principal</v>
      </c>
    </row>
    <row r="2066" spans="1:16" ht="14.45" hidden="1">
      <c r="A2066" s="26" t="s">
        <v>845</v>
      </c>
      <c r="B2066" s="23" t="str">
        <f>IFERROR(VLOOKUP(A2066,hoja!$A$2:$E$970,4,FALSE),0)</f>
        <v>OCCIDENTE</v>
      </c>
      <c r="C2066" s="23" t="str">
        <f>IFERROR(VLOOKUP(A2066,hoja!$A$2:$E$1370,5,FALSE),0)</f>
        <v>CALOTO</v>
      </c>
      <c r="D2066" s="23" t="str">
        <f>IFERROR(VLOOKUP(A2066,hoja!A:D,3,FALSE),0)</f>
        <v>0054</v>
      </c>
      <c r="E2066" s="23" t="s">
        <v>646</v>
      </c>
      <c r="F2066" s="23" t="str">
        <f>IFERROR(VLOOKUP(E2066,hoja!$A$2:$E$970,4,FALSE),0)</f>
        <v>CENTRO</v>
      </c>
      <c r="G2066" s="23" t="str">
        <f>IFERROR(VLOOKUP(E2066,hoja!$A$2:$E$970,5,FALSE),0)</f>
        <v>ZIPAQUIRÁ</v>
      </c>
      <c r="H2066" s="103" t="str">
        <f>IFERROR(VLOOKUP(E2066,hoja!A:C,3,FALSE),0)</f>
        <v>3039</v>
      </c>
      <c r="I2066" s="24" t="str">
        <f t="shared" si="367"/>
        <v>00543039</v>
      </c>
      <c r="K2066" s="23">
        <v>509</v>
      </c>
      <c r="L2066" s="23" t="str">
        <f>IF(B2066=F2066,"REGIONAL","NACIONAL")</f>
        <v>NACIONAL</v>
      </c>
      <c r="M2066" s="23" t="s">
        <v>618</v>
      </c>
      <c r="N2066" s="23" t="str" cm="1">
        <f t="array" ref="N2066">IFERROR(IF(M2066="Principal","LES_ACTIVE",LES_INACTIVE),0)</f>
        <v>LES_ACTIVE</v>
      </c>
      <c r="O2066" s="23">
        <f t="shared" si="366"/>
        <v>12</v>
      </c>
      <c r="P2066" s="23" t="str">
        <f t="shared" si="369"/>
        <v>00543039Principal</v>
      </c>
    </row>
    <row r="2067" spans="1:16" ht="14.45" hidden="1">
      <c r="A2067" s="26" t="s">
        <v>845</v>
      </c>
      <c r="B2067" s="23" t="str">
        <f>IFERROR(VLOOKUP(A2067,hoja!$A$2:$E$970,4,FALSE),0)</f>
        <v>OCCIDENTE</v>
      </c>
      <c r="C2067" s="23" t="str">
        <f>IFERROR(VLOOKUP(A2067,hoja!$A$2:$E$1370,5,FALSE),0)</f>
        <v>CALOTO</v>
      </c>
      <c r="D2067" s="23" t="str">
        <f>IFERROR(VLOOKUP(A2067,hoja!A:D,3,FALSE),0)</f>
        <v>0054</v>
      </c>
      <c r="E2067" s="23" t="s">
        <v>788</v>
      </c>
      <c r="F2067" s="23" t="str">
        <f>IFERROR(VLOOKUP(E2067,hoja!$A$2:$E$970,4,FALSE),0)</f>
        <v>ANTIOQUIA</v>
      </c>
      <c r="G2067" s="23" t="str">
        <f>IFERROR(VLOOKUP(E2067,hoja!$A$2:$E$970,5,FALSE),0)</f>
        <v>RIONEGRO</v>
      </c>
      <c r="H2067" s="103" t="str">
        <f>IFERROR(VLOOKUP(E2067,hoja!A:C,3,FALSE),0)</f>
        <v>60027</v>
      </c>
      <c r="I2067" s="24" t="str">
        <f t="shared" si="367"/>
        <v>005460027</v>
      </c>
      <c r="K2067" s="23">
        <v>476</v>
      </c>
      <c r="L2067" s="23" t="str">
        <f t="shared" ref="L2067:L2069" si="375">IF(B2067=F2067,"REGIONAL","NACIONAL")</f>
        <v>NACIONAL</v>
      </c>
      <c r="M2067" s="23" t="s">
        <v>618</v>
      </c>
      <c r="N2067" s="23" t="str" cm="1">
        <f t="array" ref="N2067">IFERROR(IF(M2067="Principal","LES_ACTIVE",LES_INACTIVE),0)</f>
        <v>LES_ACTIVE</v>
      </c>
      <c r="O2067" s="23">
        <f t="shared" si="366"/>
        <v>16</v>
      </c>
      <c r="P2067" s="23" t="str">
        <f t="shared" si="369"/>
        <v>005460027Principal</v>
      </c>
    </row>
    <row r="2068" spans="1:16" ht="14.45" hidden="1">
      <c r="A2068" s="26" t="s">
        <v>845</v>
      </c>
      <c r="B2068" s="23" t="str">
        <f>IFERROR(VLOOKUP(A2068,hoja!$A$2:$E$970,4,FALSE),0)</f>
        <v>OCCIDENTE</v>
      </c>
      <c r="C2068" s="23" t="str">
        <f>IFERROR(VLOOKUP(A2068,hoja!$A$2:$E$1370,5,FALSE),0)</f>
        <v>CALOTO</v>
      </c>
      <c r="D2068" s="23" t="str">
        <f>IFERROR(VLOOKUP(A2068,hoja!A:D,3,FALSE),0)</f>
        <v>0054</v>
      </c>
      <c r="E2068" s="23" t="s">
        <v>470</v>
      </c>
      <c r="F2068" s="23" t="str">
        <f>IFERROR(VLOOKUP(E2068,hoja!$A$2:$E$970,4,FALSE),0)</f>
        <v>COSTA</v>
      </c>
      <c r="G2068" s="23" t="str">
        <f>IFERROR(VLOOKUP(E2068,hoja!$A$2:$E$970,5,FALSE),0)</f>
        <v>SANTA MARTA</v>
      </c>
      <c r="H2068" s="103" t="str">
        <f>IFERROR(VLOOKUP(E2068,hoja!A:C,3,FALSE),0)</f>
        <v>60028</v>
      </c>
      <c r="I2068" s="24" t="str">
        <f t="shared" si="367"/>
        <v>005460028</v>
      </c>
      <c r="K2068" s="23">
        <v>1217</v>
      </c>
      <c r="L2068" s="23" t="str">
        <f t="shared" si="375"/>
        <v>NACIONAL</v>
      </c>
      <c r="M2068" s="23" t="s">
        <v>618</v>
      </c>
      <c r="N2068" s="23" t="str" cm="1">
        <f t="array" ref="N2068">IFERROR(IF(M2068="Principal","LES_ACTIVE",LES_INACTIVE),0)</f>
        <v>LES_ACTIVE</v>
      </c>
      <c r="O2068" s="23">
        <f t="shared" si="366"/>
        <v>6</v>
      </c>
      <c r="P2068" s="23" t="str">
        <f t="shared" si="369"/>
        <v>005460028Principal</v>
      </c>
    </row>
    <row r="2069" spans="1:16" ht="14.45" hidden="1">
      <c r="A2069" s="26" t="s">
        <v>845</v>
      </c>
      <c r="B2069" s="23" t="str">
        <f>IFERROR(VLOOKUP(A2069,hoja!$A$2:$E$970,4,FALSE),0)</f>
        <v>OCCIDENTE</v>
      </c>
      <c r="C2069" s="23" t="str">
        <f>IFERROR(VLOOKUP(A2069,hoja!$A$2:$E$1370,5,FALSE),0)</f>
        <v>CALOTO</v>
      </c>
      <c r="D2069" s="23" t="str">
        <f>IFERROR(VLOOKUP(A2069,hoja!A:D,3,FALSE),0)</f>
        <v>0054</v>
      </c>
      <c r="E2069" s="23" t="s">
        <v>769</v>
      </c>
      <c r="F2069" s="23" t="str">
        <f>IFERROR(VLOOKUP(E2069,hoja!$A$2:$E$970,4,FALSE),0)</f>
        <v>COSTA</v>
      </c>
      <c r="G2069" s="23" t="str">
        <f>IFERROR(VLOOKUP(E2069,hoja!$A$2:$E$970,5,FALSE),0)</f>
        <v>ZF BARRANQUILLA</v>
      </c>
      <c r="H2069" s="103" t="str">
        <f>IFERROR(VLOOKUP(E2069,hoja!A:C,3,FALSE),0)</f>
        <v>50294</v>
      </c>
      <c r="I2069" s="24" t="str">
        <f t="shared" si="367"/>
        <v>005450294</v>
      </c>
      <c r="K2069" s="23">
        <v>1118</v>
      </c>
      <c r="L2069" s="23" t="str">
        <f t="shared" si="375"/>
        <v>NACIONAL</v>
      </c>
      <c r="M2069" s="23" t="s">
        <v>618</v>
      </c>
      <c r="N2069" s="23" t="str" cm="1">
        <f t="array" ref="N2069">IFERROR(IF(M2069="Principal","LES_ACTIVE",LES_INACTIVE),0)</f>
        <v>LES_ACTIVE</v>
      </c>
      <c r="O2069" s="23">
        <f t="shared" si="366"/>
        <v>6</v>
      </c>
      <c r="P2069" s="23" t="str">
        <f t="shared" si="369"/>
        <v>005450294Principal</v>
      </c>
    </row>
    <row r="2070" spans="1:16" hidden="1">
      <c r="A2070" t="s">
        <v>780</v>
      </c>
      <c r="B2070" s="23" t="str">
        <f>IFERROR(VLOOKUP(A2070,hoja!$A$2:$E$970,4,FALSE),0)</f>
        <v>CENTRO</v>
      </c>
      <c r="C2070" s="23" t="str">
        <f>IFERROR(VLOOKUP(A2070,hoja!$A$2:$E$1370,5,FALSE),0)</f>
        <v>ZIPAQUIRÁ</v>
      </c>
      <c r="D2070" s="23" t="str">
        <f>IFERROR(VLOOKUP(A2070,hoja!A:D,3,FALSE),0)</f>
        <v>2031</v>
      </c>
      <c r="E2070" s="23" t="s">
        <v>663</v>
      </c>
      <c r="F2070" s="23" t="str">
        <f>IFERROR(VLOOKUP(E2070,hoja!$A$2:$E$970,4,FALSE),0)</f>
        <v>CENTRO</v>
      </c>
      <c r="G2070" s="23" t="str">
        <f>IFERROR(VLOOKUP(E2070,hoja!$A$2:$E$970,5,FALSE),0)</f>
        <v>MADRID</v>
      </c>
      <c r="H2070" s="103" t="str">
        <f>IFERROR(VLOOKUP(E2070,hoja!A:C,3,FALSE),0)</f>
        <v>0022</v>
      </c>
      <c r="I2070" s="24" t="str">
        <f t="shared" si="367"/>
        <v>20310022</v>
      </c>
      <c r="J2070" s="23">
        <v>3.660833333269693</v>
      </c>
      <c r="K2070" s="23">
        <v>77</v>
      </c>
      <c r="L2070" s="23" t="str">
        <f t="shared" ref="L2070:L2071" si="376">IF(B2070=F2070,"REGIONAL","NACIONAL")</f>
        <v>REGIONAL</v>
      </c>
      <c r="M2070" s="23" t="s">
        <v>618</v>
      </c>
      <c r="N2070" s="23" t="str" cm="1">
        <f t="array" ref="N2070">IFERROR(IF(M2070="Principal","LES_ACTIVE",LES_INACTIVE),0)</f>
        <v>LES_ACTIVE</v>
      </c>
      <c r="O2070" s="23">
        <f t="shared" si="366"/>
        <v>25</v>
      </c>
      <c r="P2070" s="23" t="str">
        <f t="shared" si="369"/>
        <v>20310022Principal</v>
      </c>
    </row>
    <row r="2071" spans="1:16" hidden="1">
      <c r="A2071" t="s">
        <v>780</v>
      </c>
      <c r="B2071" s="23" t="str">
        <f>IFERROR(VLOOKUP(A2071,hoja!$A$2:$E$970,4,FALSE),0)</f>
        <v>CENTRO</v>
      </c>
      <c r="C2071" s="23" t="str">
        <f>IFERROR(VLOOKUP(A2071,hoja!$A$2:$E$1370,5,FALSE),0)</f>
        <v>ZIPAQUIRÁ</v>
      </c>
      <c r="D2071" s="23" t="str">
        <f>IFERROR(VLOOKUP(A2071,hoja!A:D,3,FALSE),0)</f>
        <v>2031</v>
      </c>
      <c r="E2071" s="23" t="s">
        <v>630</v>
      </c>
      <c r="F2071" s="23" t="str">
        <f>IFERROR(VLOOKUP(E2071,hoja!$A$2:$E$970,4,FALSE),0)</f>
        <v>CENTRO</v>
      </c>
      <c r="G2071" s="23" t="str">
        <f>IFERROR(VLOOKUP(E2071,hoja!$A$2:$E$970,5,FALSE),0)</f>
        <v>SESQUILÉ</v>
      </c>
      <c r="H2071" s="103" t="str">
        <f>IFERROR(VLOOKUP(E2071,hoja!A:C,3,FALSE),0)</f>
        <v>1501</v>
      </c>
      <c r="I2071" s="24" t="str">
        <f t="shared" si="367"/>
        <v>20311501</v>
      </c>
      <c r="J2071" s="23">
        <v>4.0166666666627862</v>
      </c>
      <c r="K2071" s="23">
        <v>32</v>
      </c>
      <c r="L2071" s="23" t="str">
        <f t="shared" si="376"/>
        <v>REGIONAL</v>
      </c>
      <c r="M2071" s="23" t="s">
        <v>618</v>
      </c>
      <c r="N2071" s="23" t="str" cm="1">
        <f t="array" ref="N2071">IFERROR(IF(M2071="Principal","LES_ACTIVE",LES_INACTIVE),0)</f>
        <v>LES_ACTIVE</v>
      </c>
      <c r="O2071" s="23">
        <f t="shared" si="366"/>
        <v>25</v>
      </c>
      <c r="P2071" s="23" t="str">
        <f t="shared" si="369"/>
        <v>20311501Principal</v>
      </c>
    </row>
    <row r="2072" spans="1:16" hidden="1">
      <c r="A2072" t="s">
        <v>780</v>
      </c>
      <c r="B2072" s="23" t="str">
        <f>IFERROR(VLOOKUP(A2072,hoja!$A$2:$E$970,4,FALSE),0)</f>
        <v>CENTRO</v>
      </c>
      <c r="C2072" s="23" t="str">
        <f>IFERROR(VLOOKUP(A2072,hoja!$A$2:$E$1370,5,FALSE),0)</f>
        <v>ZIPAQUIRÁ</v>
      </c>
      <c r="D2072" s="23" t="str">
        <f>IFERROR(VLOOKUP(A2072,hoja!A:D,3,FALSE),0)</f>
        <v>2031</v>
      </c>
      <c r="E2072" s="23" t="s">
        <v>194</v>
      </c>
      <c r="F2072" s="23" t="str">
        <f>IFERROR(VLOOKUP(E2072,hoja!$A$2:$E$970,4,FALSE),0)</f>
        <v>CENTRO</v>
      </c>
      <c r="G2072" s="23" t="str">
        <f>IFERROR(VLOOKUP(E2072,hoja!$A$2:$E$970,5,FALSE),0)</f>
        <v>BOGOTÁ</v>
      </c>
      <c r="H2072" s="103" t="str">
        <f>IFERROR(VLOOKUP(E2072,hoja!A:C,3,FALSE),0)</f>
        <v>2067</v>
      </c>
      <c r="I2072" s="24" t="str">
        <f t="shared" si="367"/>
        <v>20312067</v>
      </c>
      <c r="K2072" s="23">
        <v>50</v>
      </c>
      <c r="L2072" s="23" t="str">
        <f t="shared" ref="L2072:L2075" si="377">IF(B2072=F2072,"REGIONAL","NACIONAL")</f>
        <v>REGIONAL</v>
      </c>
      <c r="M2072" s="23" t="s">
        <v>618</v>
      </c>
      <c r="N2072" s="23" t="str" cm="1">
        <f t="array" ref="N2072">IFERROR(IF(M2072="Principal","LES_ACTIVE",LES_INACTIVE),0)</f>
        <v>LES_ACTIVE</v>
      </c>
      <c r="O2072" s="23">
        <f t="shared" si="366"/>
        <v>25</v>
      </c>
      <c r="P2072" s="23" t="str">
        <f t="shared" si="369"/>
        <v>20312067Principal</v>
      </c>
    </row>
    <row r="2073" spans="1:16" hidden="1">
      <c r="A2073" t="s">
        <v>780</v>
      </c>
      <c r="B2073" s="23" t="str">
        <f>IFERROR(VLOOKUP(A2073,hoja!$A$2:$E$970,4,FALSE),0)</f>
        <v>CENTRO</v>
      </c>
      <c r="C2073" s="23" t="str">
        <f>IFERROR(VLOOKUP(A2073,hoja!$A$2:$E$1370,5,FALSE),0)</f>
        <v>ZIPAQUIRÁ</v>
      </c>
      <c r="D2073" s="23" t="str">
        <f>IFERROR(VLOOKUP(A2073,hoja!A:D,3,FALSE),0)</f>
        <v>2031</v>
      </c>
      <c r="E2073" s="23" t="s">
        <v>633</v>
      </c>
      <c r="F2073" s="23" t="str">
        <f>IFERROR(VLOOKUP(E2073,hoja!$A$2:$E$970,4,FALSE),0)</f>
        <v>CENTRO</v>
      </c>
      <c r="G2073" s="23" t="str">
        <f>IFERROR(VLOOKUP(E2073,hoja!$A$2:$E$970,5,FALSE),0)</f>
        <v>BOGOTÁ</v>
      </c>
      <c r="H2073" s="103" t="str">
        <f>IFERROR(VLOOKUP(E2073,hoja!A:C,3,FALSE),0)</f>
        <v>0002</v>
      </c>
      <c r="I2073" s="24" t="str">
        <f t="shared" si="367"/>
        <v>20310002</v>
      </c>
      <c r="J2073" s="23">
        <v>3.8666666666977108</v>
      </c>
      <c r="K2073" s="23">
        <v>64.37</v>
      </c>
      <c r="L2073" s="23" t="str">
        <f t="shared" si="377"/>
        <v>REGIONAL</v>
      </c>
      <c r="M2073" s="23" t="s">
        <v>618</v>
      </c>
      <c r="N2073" s="23" t="str" cm="1">
        <f t="array" ref="N2073">IFERROR(IF(M2073="Principal","LES_ACTIVE",LES_INACTIVE),0)</f>
        <v>LES_ACTIVE</v>
      </c>
      <c r="O2073" s="23">
        <f t="shared" si="366"/>
        <v>25</v>
      </c>
      <c r="P2073" s="23" t="str">
        <f t="shared" si="369"/>
        <v>20310002Principal</v>
      </c>
    </row>
    <row r="2074" spans="1:16" hidden="1">
      <c r="A2074" t="s">
        <v>780</v>
      </c>
      <c r="B2074" s="23" t="str">
        <f>IFERROR(VLOOKUP(A2074,hoja!$A$2:$E$970,4,FALSE),0)</f>
        <v>CENTRO</v>
      </c>
      <c r="C2074" s="23" t="str">
        <f>IFERROR(VLOOKUP(A2074,hoja!$A$2:$E$1370,5,FALSE),0)</f>
        <v>ZIPAQUIRÁ</v>
      </c>
      <c r="D2074" s="23" t="str">
        <f>IFERROR(VLOOKUP(A2074,hoja!A:D,3,FALSE),0)</f>
        <v>2031</v>
      </c>
      <c r="E2074" s="23" t="s">
        <v>634</v>
      </c>
      <c r="F2074" s="23" t="str">
        <f>IFERROR(VLOOKUP(E2074,hoja!$A$2:$E$970,4,FALSE),0)</f>
        <v>CENTRO</v>
      </c>
      <c r="G2074" s="23" t="str">
        <f>IFERROR(VLOOKUP(E2074,hoja!$A$2:$E$970,5,FALSE),0)</f>
        <v>BOGOTÁ</v>
      </c>
      <c r="H2074" s="103" t="str">
        <f>IFERROR(VLOOKUP(E2074,hoja!A:C,3,FALSE),0)</f>
        <v>0011</v>
      </c>
      <c r="I2074" s="24" t="str">
        <f t="shared" si="367"/>
        <v>20310011</v>
      </c>
      <c r="J2074" s="23">
        <v>3.3</v>
      </c>
      <c r="K2074" s="23">
        <v>58.5</v>
      </c>
      <c r="L2074" s="23" t="str">
        <f t="shared" si="377"/>
        <v>REGIONAL</v>
      </c>
      <c r="M2074" s="23" t="s">
        <v>618</v>
      </c>
      <c r="N2074" s="23" t="str" cm="1">
        <f t="array" ref="N2074">IFERROR(IF(M2074="Principal","LES_ACTIVE",LES_INACTIVE),0)</f>
        <v>LES_ACTIVE</v>
      </c>
      <c r="O2074" s="23">
        <f t="shared" ref="O2074:O2137" si="378">IF(K2074&lt;=250,25,IF(K2074&lt;=500,16,IF(K2074&lt;=800,12,IF(K2074&lt;=1100,8,IF(K2074&lt;=1400,6,IF(K2074&lt;=1700,5))))))</f>
        <v>25</v>
      </c>
      <c r="P2074" s="23" t="str">
        <f t="shared" si="369"/>
        <v>20310011Principal</v>
      </c>
    </row>
    <row r="2075" spans="1:16" hidden="1">
      <c r="A2075" t="s">
        <v>780</v>
      </c>
      <c r="B2075" s="23" t="str">
        <f>IFERROR(VLOOKUP(A2075,hoja!$A$2:$E$970,4,FALSE),0)</f>
        <v>CENTRO</v>
      </c>
      <c r="C2075" s="23" t="str">
        <f>IFERROR(VLOOKUP(A2075,hoja!$A$2:$E$1370,5,FALSE),0)</f>
        <v>ZIPAQUIRÁ</v>
      </c>
      <c r="D2075" s="23" t="str">
        <f>IFERROR(VLOOKUP(A2075,hoja!A:D,3,FALSE),0)</f>
        <v>2031</v>
      </c>
      <c r="E2075" s="23" t="s">
        <v>635</v>
      </c>
      <c r="F2075" s="23" t="str">
        <f>IFERROR(VLOOKUP(E2075,hoja!$A$2:$E$970,4,FALSE),0)</f>
        <v>CENTRO</v>
      </c>
      <c r="G2075" s="23" t="str">
        <f>IFERROR(VLOOKUP(E2075,hoja!$A$2:$E$970,5,FALSE),0)</f>
        <v>BOGOTÁ</v>
      </c>
      <c r="H2075" s="103" t="str">
        <f>IFERROR(VLOOKUP(E2075,hoja!A:C,3,FALSE),0)</f>
        <v>0021</v>
      </c>
      <c r="I2075" s="24" t="str">
        <f t="shared" si="367"/>
        <v>20310021</v>
      </c>
      <c r="J2075" s="23">
        <v>3.8666666666977108</v>
      </c>
      <c r="K2075" s="23">
        <v>64.37</v>
      </c>
      <c r="L2075" s="23" t="str">
        <f t="shared" si="377"/>
        <v>REGIONAL</v>
      </c>
      <c r="M2075" s="23" t="s">
        <v>618</v>
      </c>
      <c r="N2075" s="23" t="str" cm="1">
        <f t="array" ref="N2075">IFERROR(IF(M2075="Principal","LES_ACTIVE",LES_INACTIVE),0)</f>
        <v>LES_ACTIVE</v>
      </c>
      <c r="O2075" s="23">
        <f t="shared" si="378"/>
        <v>25</v>
      </c>
      <c r="P2075" s="23" t="str">
        <f t="shared" si="369"/>
        <v>20310021Principal</v>
      </c>
    </row>
    <row r="2076" spans="1:16" hidden="1">
      <c r="A2076" t="s">
        <v>780</v>
      </c>
      <c r="B2076" s="23" t="str">
        <f>IFERROR(VLOOKUP(A2076,hoja!$A$2:$E$970,4,FALSE),0)</f>
        <v>CENTRO</v>
      </c>
      <c r="C2076" s="23" t="str">
        <f>IFERROR(VLOOKUP(A2076,hoja!$A$2:$E$1370,5,FALSE),0)</f>
        <v>ZIPAQUIRÁ</v>
      </c>
      <c r="D2076" s="23" t="str">
        <f>IFERROR(VLOOKUP(A2076,hoja!A:D,3,FALSE),0)</f>
        <v>2031</v>
      </c>
      <c r="E2076" s="23" t="s">
        <v>731</v>
      </c>
      <c r="F2076" s="23" t="str">
        <f>IFERROR(VLOOKUP(E2076,hoja!$A$2:$E$970,4,FALSE),0)</f>
        <v>SANTANDER</v>
      </c>
      <c r="G2076" s="23" t="str">
        <f>IFERROR(VLOOKUP(E2076,hoja!$A$2:$E$970,5,FALSE),0)</f>
        <v>CÚCUTA</v>
      </c>
      <c r="H2076" s="103" t="str">
        <f>IFERROR(VLOOKUP(E2076,hoja!A:C,3,FALSE),0)</f>
        <v>0438</v>
      </c>
      <c r="I2076" s="24" t="str">
        <f t="shared" si="367"/>
        <v>20310438</v>
      </c>
      <c r="J2076" s="23">
        <v>40.866666666726815</v>
      </c>
      <c r="K2076" s="23">
        <v>628.24599999999998</v>
      </c>
      <c r="L2076" s="23" t="str">
        <f>IF(B2076=F2076,"REGIONAL","NACIONAL")</f>
        <v>NACIONAL</v>
      </c>
      <c r="M2076" s="23" t="s">
        <v>618</v>
      </c>
      <c r="N2076" s="23" t="str" cm="1">
        <f t="array" ref="N2076">IFERROR(IF(M2076="Principal","LES_ACTIVE",LES_INACTIVE),0)</f>
        <v>LES_ACTIVE</v>
      </c>
      <c r="O2076" s="23">
        <f t="shared" si="378"/>
        <v>12</v>
      </c>
      <c r="P2076" s="23" t="str">
        <f t="shared" si="369"/>
        <v>20310438Principal</v>
      </c>
    </row>
    <row r="2077" spans="1:16" hidden="1">
      <c r="A2077" t="s">
        <v>780</v>
      </c>
      <c r="B2077" s="23" t="str">
        <f>IFERROR(VLOOKUP(A2077,hoja!$A$2:$E$970,4,FALSE),0)</f>
        <v>CENTRO</v>
      </c>
      <c r="C2077" s="23" t="str">
        <f>IFERROR(VLOOKUP(A2077,hoja!$A$2:$E$1370,5,FALSE),0)</f>
        <v>ZIPAQUIRÁ</v>
      </c>
      <c r="D2077" s="23" t="str">
        <f>IFERROR(VLOOKUP(A2077,hoja!A:D,3,FALSE),0)</f>
        <v>2031</v>
      </c>
      <c r="E2077" s="23" t="s">
        <v>636</v>
      </c>
      <c r="F2077" s="23" t="str">
        <f>IFERROR(VLOOKUP(E2077,hoja!$A$2:$E$970,4,FALSE),0)</f>
        <v>CENTRO</v>
      </c>
      <c r="G2077" s="23" t="str">
        <f>IFERROR(VLOOKUP(E2077,hoja!$A$2:$E$970,5,FALSE),0)</f>
        <v>DUITAMA</v>
      </c>
      <c r="H2077" s="103" t="str">
        <f>IFERROR(VLOOKUP(E2077,hoja!A:C,3,FALSE),0)</f>
        <v>0441</v>
      </c>
      <c r="I2077" s="24" t="str">
        <f t="shared" ref="I2077:I2140" si="379">D2077&amp;H2077</f>
        <v>20310441</v>
      </c>
      <c r="K2077" s="23">
        <v>172</v>
      </c>
      <c r="L2077" s="23" t="str">
        <f t="shared" ref="L2077:L2116" si="380">IF(B2077=F2077,"REGIONAL","NACIONAL")</f>
        <v>REGIONAL</v>
      </c>
      <c r="M2077" s="23" t="s">
        <v>618</v>
      </c>
      <c r="N2077" s="23" t="str" cm="1">
        <f t="array" ref="N2077">IFERROR(IF(M2077="Principal","LES_ACTIVE",LES_INACTIVE),0)</f>
        <v>LES_ACTIVE</v>
      </c>
      <c r="O2077" s="23">
        <f t="shared" si="378"/>
        <v>25</v>
      </c>
      <c r="P2077" s="23" t="str">
        <f t="shared" si="369"/>
        <v>20310441Principal</v>
      </c>
    </row>
    <row r="2078" spans="1:16" hidden="1">
      <c r="A2078" t="s">
        <v>780</v>
      </c>
      <c r="B2078" s="23" t="str">
        <f>IFERROR(VLOOKUP(A2078,hoja!$A$2:$E$970,4,FALSE),0)</f>
        <v>CENTRO</v>
      </c>
      <c r="C2078" s="23" t="str">
        <f>IFERROR(VLOOKUP(A2078,hoja!$A$2:$E$1370,5,FALSE),0)</f>
        <v>ZIPAQUIRÁ</v>
      </c>
      <c r="D2078" s="23" t="str">
        <f>IFERROR(VLOOKUP(A2078,hoja!A:D,3,FALSE),0)</f>
        <v>2031</v>
      </c>
      <c r="E2078" s="23" t="s">
        <v>667</v>
      </c>
      <c r="F2078" s="23" t="str">
        <f>IFERROR(VLOOKUP(E2078,hoja!$A$2:$E$970,4,FALSE),0)</f>
        <v>COSTA</v>
      </c>
      <c r="G2078" s="23" t="str">
        <f>IFERROR(VLOOKUP(E2078,hoja!$A$2:$E$970,5,FALSE),0)</f>
        <v>MONTERÍA</v>
      </c>
      <c r="H2078" s="103" t="str">
        <f>IFERROR(VLOOKUP(E2078,hoja!A:C,3,FALSE),0)</f>
        <v>0381</v>
      </c>
      <c r="I2078" s="24" t="str">
        <f t="shared" si="379"/>
        <v>20310381</v>
      </c>
      <c r="J2078" s="23">
        <v>51.758333333273185</v>
      </c>
      <c r="K2078" s="23">
        <v>852</v>
      </c>
      <c r="L2078" s="23" t="str">
        <f>IF(B2078=F2078,"REGIONAL","NACIONAL")</f>
        <v>NACIONAL</v>
      </c>
      <c r="M2078" s="23" t="s">
        <v>618</v>
      </c>
      <c r="N2078" s="23" t="s">
        <v>624</v>
      </c>
      <c r="O2078" s="23">
        <f t="shared" si="378"/>
        <v>8</v>
      </c>
      <c r="P2078" s="23" t="str">
        <f t="shared" si="369"/>
        <v>20310381Principal</v>
      </c>
    </row>
    <row r="2079" spans="1:16" hidden="1">
      <c r="A2079" t="s">
        <v>780</v>
      </c>
      <c r="B2079" s="23" t="str">
        <f>IFERROR(VLOOKUP(A2079,hoja!$A$2:$E$970,4,FALSE),0)</f>
        <v>CENTRO</v>
      </c>
      <c r="C2079" s="23" t="str">
        <f>IFERROR(VLOOKUP(A2079,hoja!$A$2:$E$1370,5,FALSE),0)</f>
        <v>ZIPAQUIRÁ</v>
      </c>
      <c r="D2079" s="23" t="str">
        <f>IFERROR(VLOOKUP(A2079,hoja!A:D,3,FALSE),0)</f>
        <v>2031</v>
      </c>
      <c r="E2079" s="23" t="s">
        <v>679</v>
      </c>
      <c r="F2079" s="23" t="str">
        <f>IFERROR(VLOOKUP(E2079,hoja!$A$2:$E$970,4,FALSE),0)</f>
        <v>CENTRO</v>
      </c>
      <c r="G2079" s="23" t="str">
        <f>IFERROR(VLOOKUP(E2079,hoja!$A$2:$E$970,5,FALSE),0)</f>
        <v>NEIVA</v>
      </c>
      <c r="H2079" s="103" t="str">
        <f>IFERROR(VLOOKUP(E2079,hoja!A:C,3,FALSE),0)</f>
        <v>0385</v>
      </c>
      <c r="I2079" s="24" t="str">
        <f t="shared" si="379"/>
        <v>20310385</v>
      </c>
      <c r="K2079" s="23">
        <v>357</v>
      </c>
      <c r="L2079" s="23" t="str">
        <f t="shared" si="380"/>
        <v>REGIONAL</v>
      </c>
      <c r="M2079" s="23" t="s">
        <v>618</v>
      </c>
      <c r="N2079" s="23" t="str" cm="1">
        <f t="array" ref="N2079">IFERROR(IF(M2079="Principal","LES_ACTIVE",LES_INACTIVE),0)</f>
        <v>LES_ACTIVE</v>
      </c>
      <c r="O2079" s="23">
        <f t="shared" si="378"/>
        <v>16</v>
      </c>
      <c r="P2079" s="23" t="str">
        <f t="shared" si="369"/>
        <v>20310385Principal</v>
      </c>
    </row>
    <row r="2080" spans="1:16" hidden="1">
      <c r="A2080" t="s">
        <v>780</v>
      </c>
      <c r="B2080" s="23" t="str">
        <f>IFERROR(VLOOKUP(A2080,hoja!$A$2:$E$970,4,FALSE),0)</f>
        <v>CENTRO</v>
      </c>
      <c r="C2080" s="23" t="str">
        <f>IFERROR(VLOOKUP(A2080,hoja!$A$2:$E$1370,5,FALSE),0)</f>
        <v>ZIPAQUIRÁ</v>
      </c>
      <c r="D2080" s="23" t="str">
        <f>IFERROR(VLOOKUP(A2080,hoja!A:D,3,FALSE),0)</f>
        <v>2031</v>
      </c>
      <c r="E2080" s="23" t="s">
        <v>733</v>
      </c>
      <c r="F2080" s="23" t="str">
        <f>IFERROR(VLOOKUP(E2080,hoja!$A$2:$E$970,4,FALSE),0)</f>
        <v>OCCIDENTE</v>
      </c>
      <c r="G2080" s="23" t="str">
        <f>IFERROR(VLOOKUP(E2080,hoja!$A$2:$E$970,5,FALSE),0)</f>
        <v>PASTO</v>
      </c>
      <c r="H2080" s="103" t="str">
        <f>IFERROR(VLOOKUP(E2080,hoja!A:C,3,FALSE),0)</f>
        <v>0395</v>
      </c>
      <c r="I2080" s="24" t="str">
        <f t="shared" si="379"/>
        <v>20310395</v>
      </c>
      <c r="J2080" s="23">
        <v>62.692222222220153</v>
      </c>
      <c r="K2080" s="23">
        <v>969.423</v>
      </c>
      <c r="L2080" s="23" t="str">
        <f>IF(B2080=F2080,"REGIONAL","NACIONAL")</f>
        <v>NACIONAL</v>
      </c>
      <c r="M2080" s="23" t="s">
        <v>618</v>
      </c>
      <c r="N2080" s="23" t="str" cm="1">
        <f t="array" ref="N2080">IFERROR(IF(M2080="Principal","LES_ACTIVE",LES_INACTIVE),0)</f>
        <v>LES_ACTIVE</v>
      </c>
      <c r="O2080" s="23">
        <f t="shared" si="378"/>
        <v>8</v>
      </c>
      <c r="P2080" s="23" t="str">
        <f t="shared" si="369"/>
        <v>20310395Principal</v>
      </c>
    </row>
    <row r="2081" spans="1:16" hidden="1">
      <c r="A2081" t="s">
        <v>780</v>
      </c>
      <c r="B2081" s="23" t="str">
        <f>IFERROR(VLOOKUP(A2081,hoja!$A$2:$E$970,4,FALSE),0)</f>
        <v>CENTRO</v>
      </c>
      <c r="C2081" s="23" t="str">
        <f>IFERROR(VLOOKUP(A2081,hoja!$A$2:$E$1370,5,FALSE),0)</f>
        <v>ZIPAQUIRÁ</v>
      </c>
      <c r="D2081" s="23" t="str">
        <f>IFERROR(VLOOKUP(A2081,hoja!A:D,3,FALSE),0)</f>
        <v>2031</v>
      </c>
      <c r="E2081" s="23" t="s">
        <v>637</v>
      </c>
      <c r="F2081" s="23" t="str">
        <f>IFERROR(VLOOKUP(E2081,hoja!$A$2:$E$970,4,FALSE),0)</f>
        <v>SANTANDER</v>
      </c>
      <c r="G2081" s="23" t="str">
        <f>IFERROR(VLOOKUP(E2081,hoja!$A$2:$E$970,5,FALSE),0)</f>
        <v>PIEDECUESTA</v>
      </c>
      <c r="H2081" s="103" t="str">
        <f>IFERROR(VLOOKUP(E2081,hoja!A:C,3,FALSE),0)</f>
        <v>0422</v>
      </c>
      <c r="I2081" s="24" t="str">
        <f t="shared" si="379"/>
        <v>20310422</v>
      </c>
      <c r="K2081" s="23">
        <v>340</v>
      </c>
      <c r="L2081" s="23" t="str">
        <f t="shared" ref="L2081:L2082" si="381">IF(B2081=F2081,"REGIONAL","NACIONAL")</f>
        <v>NACIONAL</v>
      </c>
      <c r="M2081" s="23" t="s">
        <v>618</v>
      </c>
      <c r="N2081" s="23" t="str" cm="1">
        <f t="array" ref="N2081">IFERROR(IF(M2081="Principal","LES_ACTIVE",LES_INACTIVE),0)</f>
        <v>LES_ACTIVE</v>
      </c>
      <c r="O2081" s="23">
        <f t="shared" si="378"/>
        <v>16</v>
      </c>
      <c r="P2081" s="23" t="str">
        <f t="shared" ref="P2081:P2143" si="382">D2081&amp;H2081&amp;M2081</f>
        <v>20310422Principal</v>
      </c>
    </row>
    <row r="2082" spans="1:16" hidden="1">
      <c r="A2082" t="s">
        <v>780</v>
      </c>
      <c r="B2082" s="23" t="str">
        <f>IFERROR(VLOOKUP(A2082,hoja!$A$2:$E$970,4,FALSE),0)</f>
        <v>CENTRO</v>
      </c>
      <c r="C2082" s="23" t="str">
        <f>IFERROR(VLOOKUP(A2082,hoja!$A$2:$E$1370,5,FALSE),0)</f>
        <v>ZIPAQUIRÁ</v>
      </c>
      <c r="D2082" s="23" t="str">
        <f>IFERROR(VLOOKUP(A2082,hoja!A:D,3,FALSE),0)</f>
        <v>2031</v>
      </c>
      <c r="E2082" s="23" t="s">
        <v>668</v>
      </c>
      <c r="F2082" s="23" t="str">
        <f>IFERROR(VLOOKUP(E2082,hoja!$A$2:$E$970,4,FALSE),0)</f>
        <v>COSTA</v>
      </c>
      <c r="G2082" s="23" t="str">
        <f>IFERROR(VLOOKUP(E2082,hoja!$A$2:$E$970,5,FALSE),0)</f>
        <v>VALLEDUPAR</v>
      </c>
      <c r="H2082" s="103" t="str">
        <f>IFERROR(VLOOKUP(E2082,hoja!A:C,3,FALSE),0)</f>
        <v>0447</v>
      </c>
      <c r="I2082" s="24" t="str">
        <f t="shared" si="379"/>
        <v>20310447</v>
      </c>
      <c r="J2082" s="23">
        <v>44.470277777756564</v>
      </c>
      <c r="K2082" s="23">
        <v>824.20799999999997</v>
      </c>
      <c r="L2082" s="23" t="str">
        <f t="shared" si="381"/>
        <v>NACIONAL</v>
      </c>
      <c r="M2082" s="23" t="s">
        <v>623</v>
      </c>
      <c r="N2082" s="23" t="s">
        <v>624</v>
      </c>
      <c r="O2082" s="23">
        <f t="shared" si="378"/>
        <v>8</v>
      </c>
      <c r="P2082" s="23" t="str">
        <f t="shared" si="382"/>
        <v>20310447Facatativa</v>
      </c>
    </row>
    <row r="2083" spans="1:16" hidden="1">
      <c r="A2083" t="s">
        <v>780</v>
      </c>
      <c r="B2083" s="23" t="str">
        <f>IFERROR(VLOOKUP(A2083,hoja!$A$2:$E$970,4,FALSE),0)</f>
        <v>CENTRO</v>
      </c>
      <c r="C2083" s="23" t="str">
        <f>IFERROR(VLOOKUP(A2083,hoja!$A$2:$E$1370,5,FALSE),0)</f>
        <v>ZIPAQUIRÁ</v>
      </c>
      <c r="D2083" s="23" t="str">
        <f>IFERROR(VLOOKUP(A2083,hoja!A:D,3,FALSE),0)</f>
        <v>2031</v>
      </c>
      <c r="E2083" s="23" t="s">
        <v>681</v>
      </c>
      <c r="F2083" s="23" t="str">
        <f>IFERROR(VLOOKUP(E2083,hoja!$A$2:$E$970,4,FALSE),0)</f>
        <v>CENTRO</v>
      </c>
      <c r="G2083" s="23" t="str">
        <f>IFERROR(VLOOKUP(E2083,hoja!$A$2:$E$970,5,FALSE),0)</f>
        <v>VILLAVICENCIO</v>
      </c>
      <c r="H2083" s="103" t="str">
        <f>IFERROR(VLOOKUP(E2083,hoja!A:C,3,FALSE),0)</f>
        <v>0393</v>
      </c>
      <c r="I2083" s="24" t="str">
        <f t="shared" si="379"/>
        <v>20310393</v>
      </c>
      <c r="K2083" s="23">
        <v>163</v>
      </c>
      <c r="L2083" s="23" t="str">
        <f t="shared" si="380"/>
        <v>REGIONAL</v>
      </c>
      <c r="M2083" s="23" t="s">
        <v>618</v>
      </c>
      <c r="N2083" s="23" t="str" cm="1">
        <f t="array" ref="N2083">IFERROR(IF(M2083="Principal","LES_ACTIVE",LES_INACTIVE),0)</f>
        <v>LES_ACTIVE</v>
      </c>
      <c r="O2083" s="23">
        <f t="shared" si="378"/>
        <v>25</v>
      </c>
      <c r="P2083" s="23" t="str">
        <f t="shared" si="382"/>
        <v>20310393Principal</v>
      </c>
    </row>
    <row r="2084" spans="1:16" hidden="1">
      <c r="A2084" t="s">
        <v>780</v>
      </c>
      <c r="B2084" s="23" t="str">
        <f>IFERROR(VLOOKUP(A2084,hoja!$A$2:$E$970,4,FALSE),0)</f>
        <v>CENTRO</v>
      </c>
      <c r="C2084" s="23" t="str">
        <f>IFERROR(VLOOKUP(A2084,hoja!$A$2:$E$1370,5,FALSE),0)</f>
        <v>ZIPAQUIRÁ</v>
      </c>
      <c r="D2084" s="23" t="str">
        <f>IFERROR(VLOOKUP(A2084,hoja!A:D,3,FALSE),0)</f>
        <v>2031</v>
      </c>
      <c r="E2084" s="23" t="s">
        <v>617</v>
      </c>
      <c r="F2084" s="23" t="str">
        <f>IFERROR(VLOOKUP(E2084,hoja!$A$2:$E$970,4,FALSE),0)</f>
        <v>ANTIOQUIA</v>
      </c>
      <c r="G2084" s="23" t="str">
        <f>IFERROR(VLOOKUP(E2084,hoja!$A$2:$E$970,5,FALSE),0)</f>
        <v>MEDELLÍN</v>
      </c>
      <c r="H2084" s="103">
        <f>IFERROR(VLOOKUP(E2084,hoja!A:C,3,FALSE),0)</f>
        <v>50443</v>
      </c>
      <c r="I2084" s="24" t="str">
        <f t="shared" si="379"/>
        <v>203150443</v>
      </c>
      <c r="K2084" s="23">
        <v>448</v>
      </c>
      <c r="L2084" s="23" t="str">
        <f>IF(B2084=F2084,"REGIONAL","NACIONAL")</f>
        <v>NACIONAL</v>
      </c>
      <c r="M2084" s="23" t="s">
        <v>618</v>
      </c>
      <c r="N2084" s="23" t="str" cm="1">
        <f t="array" ref="N2084">IFERROR(IF(M2084="Principal","LES_ACTIVE",LES_INACTIVE),0)</f>
        <v>LES_ACTIVE</v>
      </c>
      <c r="O2084" s="23">
        <f t="shared" si="378"/>
        <v>16</v>
      </c>
      <c r="P2084" s="23" t="str">
        <f t="shared" si="382"/>
        <v>203150443Principal</v>
      </c>
    </row>
    <row r="2085" spans="1:16" hidden="1">
      <c r="A2085" t="s">
        <v>780</v>
      </c>
      <c r="B2085" s="23" t="str">
        <f>IFERROR(VLOOKUP(A2085,hoja!$A$2:$E$970,4,FALSE),0)</f>
        <v>CENTRO</v>
      </c>
      <c r="C2085" s="23" t="str">
        <f>IFERROR(VLOOKUP(A2085,hoja!$A$2:$E$1370,5,FALSE),0)</f>
        <v>ZIPAQUIRÁ</v>
      </c>
      <c r="D2085" s="23" t="str">
        <f>IFERROR(VLOOKUP(A2085,hoja!A:D,3,FALSE),0)</f>
        <v>2031</v>
      </c>
      <c r="E2085" s="23" t="s">
        <v>688</v>
      </c>
      <c r="F2085" s="23">
        <f>IFERROR(VLOOKUP(E2085,hoja!$A$2:$E$970,4,FALSE),0)</f>
        <v>0</v>
      </c>
      <c r="G2085" s="23">
        <f>IFERROR(VLOOKUP(E2085,hoja!$A$2:$E$970,5,FALSE),0)</f>
        <v>0</v>
      </c>
      <c r="H2085" s="103">
        <f>IFERROR(VLOOKUP(E2085,hoja!A:C,3,FALSE),0)</f>
        <v>0</v>
      </c>
      <c r="I2085" s="24" t="str">
        <f t="shared" si="379"/>
        <v>20310</v>
      </c>
      <c r="K2085" s="23">
        <v>15</v>
      </c>
      <c r="L2085" s="23" t="str">
        <f t="shared" si="380"/>
        <v>NACIONAL</v>
      </c>
      <c r="M2085" s="23" t="s">
        <v>618</v>
      </c>
      <c r="N2085" s="23" t="str" cm="1">
        <f t="array" ref="N2085">IFERROR(IF(M2085="Principal","LES_ACTIVE",LES_INACTIVE),0)</f>
        <v>LES_ACTIVE</v>
      </c>
      <c r="O2085" s="23">
        <f t="shared" si="378"/>
        <v>25</v>
      </c>
      <c r="P2085" s="23" t="str">
        <f t="shared" si="382"/>
        <v>20310Principal</v>
      </c>
    </row>
    <row r="2086" spans="1:16" hidden="1">
      <c r="A2086" t="s">
        <v>780</v>
      </c>
      <c r="B2086" s="23" t="str">
        <f>IFERROR(VLOOKUP(A2086,hoja!$A$2:$E$970,4,FALSE),0)</f>
        <v>CENTRO</v>
      </c>
      <c r="C2086" s="23" t="str">
        <f>IFERROR(VLOOKUP(A2086,hoja!$A$2:$E$1370,5,FALSE),0)</f>
        <v>ZIPAQUIRÁ</v>
      </c>
      <c r="D2086" s="23" t="str">
        <f>IFERROR(VLOOKUP(A2086,hoja!A:D,3,FALSE),0)</f>
        <v>2031</v>
      </c>
      <c r="E2086" s="23" t="s">
        <v>641</v>
      </c>
      <c r="F2086" s="23" t="str">
        <f>IFERROR(VLOOKUP(E2086,hoja!$A$2:$E$970,4,FALSE),0)</f>
        <v>ANTIOQUIA</v>
      </c>
      <c r="G2086" s="23" t="str">
        <f>IFERROR(VLOOKUP(E2086,hoja!$A$2:$E$970,5,FALSE),0)</f>
        <v>MEDELLÍN</v>
      </c>
      <c r="H2086" s="103" t="str">
        <f>IFERROR(VLOOKUP(E2086,hoja!A:C,3,FALSE),0)</f>
        <v>0079</v>
      </c>
      <c r="I2086" s="24" t="str">
        <f t="shared" si="379"/>
        <v>20310079</v>
      </c>
      <c r="J2086" s="23">
        <v>36.954722222319106</v>
      </c>
      <c r="K2086" s="23">
        <v>469.42500000000001</v>
      </c>
      <c r="L2086" s="23" t="str">
        <f>IF(B2086=F2086,"REGIONAL","NACIONAL")</f>
        <v>NACIONAL</v>
      </c>
      <c r="M2086" s="23" t="s">
        <v>618</v>
      </c>
      <c r="N2086" s="23" t="str" cm="1">
        <f t="array" ref="N2086">IFERROR(IF(M2086="Principal","LES_ACTIVE",LES_INACTIVE),0)</f>
        <v>LES_ACTIVE</v>
      </c>
      <c r="O2086" s="23">
        <f t="shared" si="378"/>
        <v>16</v>
      </c>
      <c r="P2086" s="23" t="str">
        <f t="shared" si="382"/>
        <v>20310079Principal</v>
      </c>
    </row>
    <row r="2087" spans="1:16" hidden="1">
      <c r="A2087" t="s">
        <v>780</v>
      </c>
      <c r="B2087" s="23" t="str">
        <f>IFERROR(VLOOKUP(A2087,hoja!$A$2:$E$970,4,FALSE),0)</f>
        <v>CENTRO</v>
      </c>
      <c r="C2087" s="23" t="str">
        <f>IFERROR(VLOOKUP(A2087,hoja!$A$2:$E$1370,5,FALSE),0)</f>
        <v>ZIPAQUIRÁ</v>
      </c>
      <c r="D2087" s="23" t="str">
        <f>IFERROR(VLOOKUP(A2087,hoja!A:D,3,FALSE),0)</f>
        <v>2031</v>
      </c>
      <c r="E2087" s="23" t="s">
        <v>670</v>
      </c>
      <c r="F2087" s="23" t="str">
        <f>IFERROR(VLOOKUP(E2087,hoja!$A$2:$E$970,4,FALSE),0)</f>
        <v>OCCIDENTE</v>
      </c>
      <c r="G2087" s="23" t="str">
        <f>IFERROR(VLOOKUP(E2087,hoja!$A$2:$E$970,5,FALSE),0)</f>
        <v>PEREIRA</v>
      </c>
      <c r="H2087" s="103" t="str">
        <f>IFERROR(VLOOKUP(E2087,hoja!A:C,3,FALSE),0)</f>
        <v>0134</v>
      </c>
      <c r="I2087" s="24" t="str">
        <f t="shared" si="379"/>
        <v>20310134</v>
      </c>
      <c r="K2087" s="23">
        <v>361</v>
      </c>
      <c r="L2087" s="23" t="str">
        <f t="shared" ref="L2087:L2091" si="383">IF(B2087=F2087,"REGIONAL","NACIONAL")</f>
        <v>NACIONAL</v>
      </c>
      <c r="M2087" s="23" t="s">
        <v>618</v>
      </c>
      <c r="N2087" s="23" t="str" cm="1">
        <f t="array" ref="N2087">IFERROR(IF(M2087="Principal","LES_ACTIVE",LES_INACTIVE),0)</f>
        <v>LES_ACTIVE</v>
      </c>
      <c r="O2087" s="23">
        <f t="shared" si="378"/>
        <v>16</v>
      </c>
      <c r="P2087" s="23" t="str">
        <f t="shared" si="382"/>
        <v>20310134Principal</v>
      </c>
    </row>
    <row r="2088" spans="1:16" hidden="1">
      <c r="A2088" t="s">
        <v>780</v>
      </c>
      <c r="B2088" s="23" t="str">
        <f>IFERROR(VLOOKUP(A2088,hoja!$A$2:$E$970,4,FALSE),0)</f>
        <v>CENTRO</v>
      </c>
      <c r="C2088" s="23" t="str">
        <f>IFERROR(VLOOKUP(A2088,hoja!$A$2:$E$1370,5,FALSE),0)</f>
        <v>ZIPAQUIRÁ</v>
      </c>
      <c r="D2088" s="23" t="str">
        <f>IFERROR(VLOOKUP(A2088,hoja!A:D,3,FALSE),0)</f>
        <v>2031</v>
      </c>
      <c r="E2088" s="23" t="s">
        <v>642</v>
      </c>
      <c r="F2088" s="23" t="str">
        <f>IFERROR(VLOOKUP(E2088,hoja!$A$2:$E$970,4,FALSE),0)</f>
        <v>COSTA</v>
      </c>
      <c r="G2088" s="23" t="str">
        <f>IFERROR(VLOOKUP(E2088,hoja!$A$2:$E$970,5,FALSE),0)</f>
        <v>BARRANQUILLA</v>
      </c>
      <c r="H2088" s="103" t="str">
        <f>IFERROR(VLOOKUP(E2088,hoja!A:C,3,FALSE),0)</f>
        <v>0111</v>
      </c>
      <c r="I2088" s="24" t="str">
        <f t="shared" si="379"/>
        <v>20310111</v>
      </c>
      <c r="J2088" s="23">
        <v>51.659444444405381</v>
      </c>
      <c r="K2088" s="23">
        <v>967.49800000000005</v>
      </c>
      <c r="L2088" s="23" t="str">
        <f t="shared" si="383"/>
        <v>NACIONAL</v>
      </c>
      <c r="M2088" s="23" t="s">
        <v>618</v>
      </c>
      <c r="N2088" s="23" t="str" cm="1">
        <f t="array" ref="N2088">IFERROR(IF(M2088="Principal","LES_ACTIVE",LES_INACTIVE),0)</f>
        <v>LES_ACTIVE</v>
      </c>
      <c r="O2088" s="23">
        <f t="shared" si="378"/>
        <v>8</v>
      </c>
      <c r="P2088" s="23" t="str">
        <f t="shared" si="382"/>
        <v>20310111Principal</v>
      </c>
    </row>
    <row r="2089" spans="1:16" hidden="1">
      <c r="A2089" t="s">
        <v>780</v>
      </c>
      <c r="B2089" s="23" t="str">
        <f>IFERROR(VLOOKUP(A2089,hoja!$A$2:$E$970,4,FALSE),0)</f>
        <v>CENTRO</v>
      </c>
      <c r="C2089" s="23" t="str">
        <f>IFERROR(VLOOKUP(A2089,hoja!$A$2:$E$1370,5,FALSE),0)</f>
        <v>ZIPAQUIRÁ</v>
      </c>
      <c r="D2089" s="23" t="str">
        <f>IFERROR(VLOOKUP(A2089,hoja!A:D,3,FALSE),0)</f>
        <v>2031</v>
      </c>
      <c r="E2089" s="23" t="s">
        <v>672</v>
      </c>
      <c r="F2089" s="23" t="str">
        <f>IFERROR(VLOOKUP(E2089,hoja!$A$2:$E$970,4,FALSE),0)</f>
        <v>ANTIOQUIA</v>
      </c>
      <c r="G2089" s="23" t="str">
        <f>IFERROR(VLOOKUP(E2089,hoja!$A$2:$E$970,5,FALSE),0)</f>
        <v>MEDELLÍN</v>
      </c>
      <c r="H2089" s="103" t="str">
        <f>IFERROR(VLOOKUP(E2089,hoja!A:C,3,FALSE),0)</f>
        <v>0092</v>
      </c>
      <c r="I2089" s="24" t="str">
        <f t="shared" si="379"/>
        <v>20310092</v>
      </c>
      <c r="J2089" s="23">
        <v>18.116666666697711</v>
      </c>
      <c r="K2089" s="23">
        <v>459.71800000000002</v>
      </c>
      <c r="L2089" s="23" t="str">
        <f t="shared" si="383"/>
        <v>NACIONAL</v>
      </c>
      <c r="M2089" s="23" t="s">
        <v>618</v>
      </c>
      <c r="N2089" s="23" t="str" cm="1">
        <f t="array" ref="N2089">IFERROR(IF(M2089="Principal","LES_ACTIVE",LES_INACTIVE),0)</f>
        <v>LES_ACTIVE</v>
      </c>
      <c r="O2089" s="23">
        <f t="shared" si="378"/>
        <v>16</v>
      </c>
      <c r="P2089" s="23" t="str">
        <f t="shared" si="382"/>
        <v>20310092Principal</v>
      </c>
    </row>
    <row r="2090" spans="1:16" hidden="1">
      <c r="A2090" t="s">
        <v>780</v>
      </c>
      <c r="B2090" s="23" t="str">
        <f>IFERROR(VLOOKUP(A2090,hoja!$A$2:$E$970,4,FALSE),0)</f>
        <v>CENTRO</v>
      </c>
      <c r="C2090" s="23" t="str">
        <f>IFERROR(VLOOKUP(A2090,hoja!$A$2:$E$1370,5,FALSE),0)</f>
        <v>ZIPAQUIRÁ</v>
      </c>
      <c r="D2090" s="23" t="str">
        <f>IFERROR(VLOOKUP(A2090,hoja!A:D,3,FALSE),0)</f>
        <v>2031</v>
      </c>
      <c r="E2090" s="23" t="s">
        <v>644</v>
      </c>
      <c r="F2090" s="23" t="str">
        <f>IFERROR(VLOOKUP(E2090,hoja!$A$2:$E$970,4,FALSE),0)</f>
        <v>OCCIDENTE</v>
      </c>
      <c r="G2090" s="23" t="str">
        <f>IFERROR(VLOOKUP(E2090,hoja!$A$2:$E$970,5,FALSE),0)</f>
        <v>PEREIRA</v>
      </c>
      <c r="H2090" s="103" t="str">
        <f>IFERROR(VLOOKUP(E2090,hoja!A:C,3,FALSE),0)</f>
        <v>0198</v>
      </c>
      <c r="I2090" s="24" t="str">
        <f t="shared" si="379"/>
        <v>20310198</v>
      </c>
      <c r="K2090" s="23">
        <v>359</v>
      </c>
      <c r="L2090" s="23" t="str">
        <f t="shared" si="383"/>
        <v>NACIONAL</v>
      </c>
      <c r="M2090" s="23" t="s">
        <v>618</v>
      </c>
      <c r="N2090" s="23" t="str" cm="1">
        <f t="array" ref="N2090">IFERROR(IF(M2090="Principal","LES_ACTIVE",LES_INACTIVE),0)</f>
        <v>LES_ACTIVE</v>
      </c>
      <c r="O2090" s="23">
        <f t="shared" si="378"/>
        <v>16</v>
      </c>
      <c r="P2090" s="23" t="str">
        <f t="shared" si="382"/>
        <v>20310198Principal</v>
      </c>
    </row>
    <row r="2091" spans="1:16" hidden="1">
      <c r="A2091" t="s">
        <v>780</v>
      </c>
      <c r="B2091" s="23" t="str">
        <f>IFERROR(VLOOKUP(A2091,hoja!$A$2:$E$970,4,FALSE),0)</f>
        <v>CENTRO</v>
      </c>
      <c r="C2091" s="23" t="str">
        <f>IFERROR(VLOOKUP(A2091,hoja!$A$2:$E$1370,5,FALSE),0)</f>
        <v>ZIPAQUIRÁ</v>
      </c>
      <c r="D2091" s="23" t="str">
        <f>IFERROR(VLOOKUP(A2091,hoja!A:D,3,FALSE),0)</f>
        <v>2031</v>
      </c>
      <c r="E2091" s="23" t="s">
        <v>645</v>
      </c>
      <c r="F2091" s="23" t="str">
        <f>IFERROR(VLOOKUP(E2091,hoja!$A$2:$E$970,4,FALSE),0)</f>
        <v>OCCIDENTE</v>
      </c>
      <c r="G2091" s="23" t="str">
        <f>IFERROR(VLOOKUP(E2091,hoja!$A$2:$E$970,5,FALSE),0)</f>
        <v>CALI</v>
      </c>
      <c r="H2091" s="103" t="str">
        <f>IFERROR(VLOOKUP(E2091,hoja!A:C,3,FALSE),0)</f>
        <v>0410</v>
      </c>
      <c r="I2091" s="24" t="str">
        <f t="shared" si="379"/>
        <v>20310410</v>
      </c>
      <c r="K2091" s="23">
        <v>489</v>
      </c>
      <c r="L2091" s="23" t="str">
        <f t="shared" si="383"/>
        <v>NACIONAL</v>
      </c>
      <c r="M2091" s="23" t="s">
        <v>618</v>
      </c>
      <c r="N2091" s="23" t="str" cm="1">
        <f t="array" ref="N2091">IFERROR(IF(M2091="Principal","LES_ACTIVE",LES_INACTIVE),0)</f>
        <v>LES_ACTIVE</v>
      </c>
      <c r="O2091" s="23">
        <f t="shared" si="378"/>
        <v>16</v>
      </c>
      <c r="P2091" s="23" t="str">
        <f t="shared" si="382"/>
        <v>20310410Principal</v>
      </c>
    </row>
    <row r="2092" spans="1:16" hidden="1">
      <c r="A2092" t="s">
        <v>780</v>
      </c>
      <c r="B2092" s="23" t="str">
        <f>IFERROR(VLOOKUP(A2092,hoja!$A$2:$E$970,4,FALSE),0)</f>
        <v>CENTRO</v>
      </c>
      <c r="C2092" s="23" t="str">
        <f>IFERROR(VLOOKUP(A2092,hoja!$A$2:$E$1370,5,FALSE),0)</f>
        <v>ZIPAQUIRÁ</v>
      </c>
      <c r="D2092" s="23" t="str">
        <f>IFERROR(VLOOKUP(A2092,hoja!A:D,3,FALSE),0)</f>
        <v>2031</v>
      </c>
      <c r="E2092" s="23" t="s">
        <v>892</v>
      </c>
      <c r="F2092" s="23" t="str">
        <f>IFERROR(VLOOKUP(E2092,hoja!$A$2:$E$970,4,FALSE),0)</f>
        <v>CENTRO</v>
      </c>
      <c r="G2092" s="23" t="str">
        <f>IFERROR(VLOOKUP(E2092,hoja!$A$2:$E$970,5,FALSE),0)</f>
        <v>BOGOTÁ</v>
      </c>
      <c r="H2092" s="103" t="str">
        <f>IFERROR(VLOOKUP(E2092,hoja!A:C,3,FALSE),0)</f>
        <v>1502</v>
      </c>
      <c r="I2092" s="24" t="str">
        <f t="shared" si="379"/>
        <v>20311502</v>
      </c>
      <c r="K2092" s="23">
        <v>32</v>
      </c>
      <c r="L2092" s="23" t="str">
        <f t="shared" si="380"/>
        <v>REGIONAL</v>
      </c>
      <c r="M2092" s="23" t="s">
        <v>618</v>
      </c>
      <c r="N2092" s="23" t="str" cm="1">
        <f t="array" ref="N2092">IFERROR(IF(M2092="Principal","LES_ACTIVE",LES_INACTIVE),0)</f>
        <v>LES_ACTIVE</v>
      </c>
      <c r="O2092" s="23">
        <f t="shared" si="378"/>
        <v>25</v>
      </c>
      <c r="P2092" s="23" t="str">
        <f t="shared" si="382"/>
        <v>20311502Principal</v>
      </c>
    </row>
    <row r="2093" spans="1:16" ht="14.45" hidden="1">
      <c r="A2093" s="26" t="s">
        <v>386</v>
      </c>
      <c r="B2093" s="23" t="str">
        <f>IFERROR(VLOOKUP(A2093,hoja!$A$2:$E$970,4,FALSE),0)</f>
        <v>OCCIDENTE</v>
      </c>
      <c r="C2093" s="23" t="str">
        <f>IFERROR(VLOOKUP(A2093,hoja!$A$2:$E$1370,5,FALSE),0)</f>
        <v>POPAYÁN</v>
      </c>
      <c r="D2093" s="23" t="str">
        <f>IFERROR(VLOOKUP(A2093,hoja!A:D,3,FALSE),0)</f>
        <v>60162</v>
      </c>
      <c r="E2093" s="23" t="s">
        <v>581</v>
      </c>
      <c r="F2093" s="23" t="str">
        <f>IFERROR(VLOOKUP(E2093,hoja!$A$2:$E$970,4,FALSE),0)</f>
        <v>OCCIDENTE</v>
      </c>
      <c r="G2093" s="23" t="str">
        <f>IFERROR(VLOOKUP(E2093,hoja!$A$2:$E$970,5,FALSE),0)</f>
        <v>CALI</v>
      </c>
      <c r="H2093" s="103" t="str">
        <f>IFERROR(VLOOKUP(E2093,hoja!A:C,3,FALSE),0)</f>
        <v>60043</v>
      </c>
      <c r="I2093" s="24" t="str">
        <f t="shared" si="379"/>
        <v>6016260043</v>
      </c>
      <c r="J2093" s="23">
        <v>4.0833333333721384</v>
      </c>
      <c r="K2093" s="23">
        <v>167.095</v>
      </c>
      <c r="L2093" s="23" t="str">
        <f t="shared" si="380"/>
        <v>REGIONAL</v>
      </c>
      <c r="M2093" s="23" t="s">
        <v>618</v>
      </c>
      <c r="N2093" s="23" t="str" cm="1">
        <f t="array" ref="N2093">IFERROR(IF(M2093="Principal","LES_ACTIVE",LES_INACTIVE),0)</f>
        <v>LES_ACTIVE</v>
      </c>
      <c r="O2093" s="23">
        <f t="shared" si="378"/>
        <v>25</v>
      </c>
      <c r="P2093" s="23" t="str">
        <f t="shared" si="382"/>
        <v>6016260043Principal</v>
      </c>
    </row>
    <row r="2094" spans="1:16" ht="14.45" hidden="1">
      <c r="A2094" s="26" t="s">
        <v>641</v>
      </c>
      <c r="B2094" s="23" t="str">
        <f>IFERROR(VLOOKUP(A2094,hoja!$A$2:$E$970,4,FALSE),0)</f>
        <v>ANTIOQUIA</v>
      </c>
      <c r="C2094" s="23" t="str">
        <f>IFERROR(VLOOKUP(A2094,hoja!$A$2:$E$1370,5,FALSE),0)</f>
        <v>MEDELLÍN</v>
      </c>
      <c r="D2094" s="23" t="str">
        <f>IFERROR(VLOOKUP(A2094,hoja!A:D,3,FALSE),0)</f>
        <v>0079</v>
      </c>
      <c r="E2094" s="23" t="s">
        <v>826</v>
      </c>
      <c r="F2094" s="23">
        <f>IFERROR(VLOOKUP(E2094,hoja!$A$2:$E$970,4,FALSE),0)</f>
        <v>0</v>
      </c>
      <c r="G2094" s="23">
        <f>IFERROR(VLOOKUP(E2094,hoja!$A$2:$E$970,5,FALSE),0)</f>
        <v>0</v>
      </c>
      <c r="H2094" s="103">
        <f>IFERROR(VLOOKUP(E2094,hoja!A:C,3,FALSE),0)</f>
        <v>0</v>
      </c>
      <c r="I2094" s="24" t="str">
        <f t="shared" si="379"/>
        <v>00790</v>
      </c>
      <c r="J2094" s="23">
        <v>47.049999999871943</v>
      </c>
      <c r="K2094" s="23">
        <v>518.27300000000002</v>
      </c>
      <c r="L2094" s="23" t="str">
        <f>IF(B2094=F2094,"REGIONAL","NACIONAL")</f>
        <v>NACIONAL</v>
      </c>
      <c r="M2094" s="23" t="s">
        <v>623</v>
      </c>
      <c r="N2094" s="23" t="s">
        <v>622</v>
      </c>
      <c r="O2094" s="23">
        <f>IF(K2094&lt;=250,25,IF(K2094&lt;=500,16,IF(K2094&lt;=800,12,IF(K2094&lt;=1100,8,IF(K2094&lt;=1400,6,IF(K2094&lt;=1700,5))))))</f>
        <v>12</v>
      </c>
      <c r="P2094" s="23" t="str">
        <f t="shared" si="382"/>
        <v>00790Facatativa</v>
      </c>
    </row>
    <row r="2095" spans="1:16" ht="14.45" hidden="1">
      <c r="A2095" s="26" t="s">
        <v>641</v>
      </c>
      <c r="B2095" s="23" t="str">
        <f>IFERROR(VLOOKUP(A2095,hoja!$A$2:$E$970,4,FALSE),0)</f>
        <v>ANTIOQUIA</v>
      </c>
      <c r="C2095" s="23" t="str">
        <f>IFERROR(VLOOKUP(A2095,hoja!$A$2:$E$1370,5,FALSE),0)</f>
        <v>MEDELLÍN</v>
      </c>
      <c r="D2095" s="23" t="str">
        <f>IFERROR(VLOOKUP(A2095,hoja!A:D,3,FALSE),0)</f>
        <v>0079</v>
      </c>
      <c r="E2095" s="23" t="s">
        <v>826</v>
      </c>
      <c r="F2095" s="23">
        <f>IFERROR(VLOOKUP(E2095,hoja!$A$2:$E$970,4,FALSE),0)</f>
        <v>0</v>
      </c>
      <c r="G2095" s="23">
        <f>IFERROR(VLOOKUP(E2095,hoja!$A$2:$E$970,5,FALSE),0)</f>
        <v>0</v>
      </c>
      <c r="H2095" s="103">
        <f>IFERROR(VLOOKUP(E2095,hoja!A:C,3,FALSE),0)</f>
        <v>0</v>
      </c>
      <c r="I2095" s="24" t="str">
        <f t="shared" si="379"/>
        <v>00790</v>
      </c>
      <c r="J2095" s="23">
        <v>47.049999999871943</v>
      </c>
      <c r="K2095" s="23">
        <v>518</v>
      </c>
      <c r="L2095" s="23" t="str">
        <f>IF(B2095=F2095,"REGIONAL","NACIONAL")</f>
        <v>NACIONAL</v>
      </c>
      <c r="M2095" s="23" t="s">
        <v>618</v>
      </c>
      <c r="N2095" s="23" t="str" cm="1">
        <f t="array" ref="N2095">IFERROR(IF(M2095="Principal","LES_ACTIVE",LES_INACTIVE),0)</f>
        <v>LES_ACTIVE</v>
      </c>
      <c r="O2095" s="23">
        <f t="shared" si="378"/>
        <v>12</v>
      </c>
      <c r="P2095" s="23" t="str">
        <f t="shared" si="382"/>
        <v>00790Principal</v>
      </c>
    </row>
    <row r="2096" spans="1:16" ht="14.45" hidden="1">
      <c r="A2096" s="26" t="s">
        <v>641</v>
      </c>
      <c r="B2096" s="23" t="str">
        <f>IFERROR(VLOOKUP(A2096,hoja!$A$2:$E$970,4,FALSE),0)</f>
        <v>ANTIOQUIA</v>
      </c>
      <c r="C2096" s="23" t="str">
        <f>IFERROR(VLOOKUP(A2096,hoja!$A$2:$E$1370,5,FALSE),0)</f>
        <v>MEDELLÍN</v>
      </c>
      <c r="D2096" s="23" t="str">
        <f>IFERROR(VLOOKUP(A2096,hoja!A:D,3,FALSE),0)</f>
        <v>0079</v>
      </c>
      <c r="E2096" s="23" t="s">
        <v>843</v>
      </c>
      <c r="F2096" s="23" t="str">
        <f>IFERROR(VLOOKUP(E2096,hoja!$A$2:$E$970,4,FALSE),0)</f>
        <v>ANTIOQUIA</v>
      </c>
      <c r="G2096" s="23" t="str">
        <f>IFERROR(VLOOKUP(E2096,hoja!$A$2:$E$970,5,FALSE),0)</f>
        <v>MEDELLÍN</v>
      </c>
      <c r="H2096" s="103" t="str">
        <f>IFERROR(VLOOKUP(E2096,hoja!A:C,3,FALSE),0)</f>
        <v>60014</v>
      </c>
      <c r="I2096" s="24" t="str">
        <f t="shared" si="379"/>
        <v>007960014</v>
      </c>
      <c r="K2096" s="23">
        <v>10</v>
      </c>
      <c r="L2096" s="23" t="str">
        <f t="shared" si="380"/>
        <v>REGIONAL</v>
      </c>
      <c r="M2096" s="23" t="s">
        <v>618</v>
      </c>
      <c r="N2096" s="23" t="str" cm="1">
        <f t="array" ref="N2096">IFERROR(IF(M2096="Principal","LES_ACTIVE",LES_INACTIVE),0)</f>
        <v>LES_ACTIVE</v>
      </c>
      <c r="O2096" s="23">
        <f t="shared" si="378"/>
        <v>25</v>
      </c>
      <c r="P2096" s="23" t="str">
        <f t="shared" si="382"/>
        <v>007960014Principal</v>
      </c>
    </row>
    <row r="2097" spans="1:16" ht="14.45" hidden="1">
      <c r="A2097" s="26" t="s">
        <v>641</v>
      </c>
      <c r="B2097" s="23" t="str">
        <f>IFERROR(VLOOKUP(A2097,hoja!$A$2:$E$970,4,FALSE),0)</f>
        <v>ANTIOQUIA</v>
      </c>
      <c r="C2097" s="23" t="str">
        <f>IFERROR(VLOOKUP(A2097,hoja!$A$2:$E$1370,5,FALSE),0)</f>
        <v>MEDELLÍN</v>
      </c>
      <c r="D2097" s="23" t="str">
        <f>IFERROR(VLOOKUP(A2097,hoja!A:D,3,FALSE),0)</f>
        <v>0079</v>
      </c>
      <c r="E2097" s="23" t="s">
        <v>95</v>
      </c>
      <c r="F2097" s="23" t="str">
        <f>IFERROR(VLOOKUP(E2097,hoja!$A$2:$E$970,4,FALSE),0)</f>
        <v>OCCIDENTE</v>
      </c>
      <c r="G2097" s="23" t="str">
        <f>IFERROR(VLOOKUP(E2097,hoja!$A$2:$E$970,5,FALSE),0)</f>
        <v>CALI</v>
      </c>
      <c r="H2097" s="103" t="str">
        <f>IFERROR(VLOOKUP(E2097,hoja!A:C,3,FALSE),0)</f>
        <v>3024</v>
      </c>
      <c r="I2097" s="24" t="str">
        <f t="shared" si="379"/>
        <v>00793024</v>
      </c>
      <c r="K2097" s="23">
        <v>449</v>
      </c>
      <c r="L2097" s="23" t="str">
        <f>IF(B2097=F2097,"REGIONAL","NACIONAL")</f>
        <v>NACIONAL</v>
      </c>
      <c r="M2097" s="23" t="s">
        <v>618</v>
      </c>
      <c r="N2097" s="23" t="str" cm="1">
        <f t="array" ref="N2097">IFERROR(IF(M2097="Principal","LES_ACTIVE",LES_INACTIVE),0)</f>
        <v>LES_ACTIVE</v>
      </c>
      <c r="O2097" s="23">
        <f t="shared" si="378"/>
        <v>16</v>
      </c>
      <c r="P2097" s="23" t="str">
        <f t="shared" si="382"/>
        <v>00793024Principal</v>
      </c>
    </row>
    <row r="2098" spans="1:16" ht="14.45" hidden="1">
      <c r="A2098" s="26" t="s">
        <v>641</v>
      </c>
      <c r="B2098" s="23" t="str">
        <f>IFERROR(VLOOKUP(A2098,hoja!$A$2:$E$970,4,FALSE),0)</f>
        <v>ANTIOQUIA</v>
      </c>
      <c r="C2098" s="23" t="str">
        <f>IFERROR(VLOOKUP(A2098,hoja!$A$2:$E$1370,5,FALSE),0)</f>
        <v>MEDELLÍN</v>
      </c>
      <c r="D2098" s="23" t="str">
        <f>IFERROR(VLOOKUP(A2098,hoja!A:D,3,FALSE),0)</f>
        <v>0079</v>
      </c>
      <c r="E2098" s="23" t="s">
        <v>650</v>
      </c>
      <c r="F2098" s="23" t="str">
        <f>IFERROR(VLOOKUP(E2098,hoja!$A$2:$E$970,4,FALSE),0)</f>
        <v>OCCIDENTE</v>
      </c>
      <c r="G2098" s="23" t="str">
        <f>IFERROR(VLOOKUP(E2098,hoja!$A$2:$E$970,5,FALSE),0)</f>
        <v>CALOTO</v>
      </c>
      <c r="H2098" s="103" t="str">
        <f>IFERROR(VLOOKUP(E2098,hoja!A:C,3,FALSE),0)</f>
        <v>0445</v>
      </c>
      <c r="I2098" s="24" t="str">
        <f t="shared" si="379"/>
        <v>00790445</v>
      </c>
      <c r="J2098" s="23">
        <v>39.982777777709998</v>
      </c>
      <c r="K2098" s="23">
        <v>468</v>
      </c>
      <c r="L2098" s="23" t="str">
        <f t="shared" ref="L2098:L2113" si="384">IF(B2098=F2098,"REGIONAL","NACIONAL")</f>
        <v>NACIONAL</v>
      </c>
      <c r="M2098" s="23" t="s">
        <v>618</v>
      </c>
      <c r="N2098" s="23" t="str" cm="1">
        <f t="array" ref="N2098">IFERROR(IF(M2098="Principal","LES_ACTIVE",LES_INACTIVE),0)</f>
        <v>LES_ACTIVE</v>
      </c>
      <c r="O2098" s="23">
        <f t="shared" si="378"/>
        <v>16</v>
      </c>
      <c r="P2098" s="23" t="str">
        <f t="shared" si="382"/>
        <v>00790445Principal</v>
      </c>
    </row>
    <row r="2099" spans="1:16" ht="14.45" hidden="1">
      <c r="A2099" s="26" t="s">
        <v>641</v>
      </c>
      <c r="B2099" s="23" t="str">
        <f>IFERROR(VLOOKUP(A2099,hoja!$A$2:$E$970,4,FALSE),0)</f>
        <v>ANTIOQUIA</v>
      </c>
      <c r="C2099" s="23" t="str">
        <f>IFERROR(VLOOKUP(A2099,hoja!$A$2:$E$1370,5,FALSE),0)</f>
        <v>MEDELLÍN</v>
      </c>
      <c r="D2099" s="23" t="str">
        <f>IFERROR(VLOOKUP(A2099,hoja!A:D,3,FALSE),0)</f>
        <v>0079</v>
      </c>
      <c r="E2099" s="23" t="s">
        <v>689</v>
      </c>
      <c r="F2099" s="23" t="str">
        <f>IFERROR(VLOOKUP(E2099,hoja!$A$2:$E$970,4,FALSE),0)</f>
        <v>SANTANDER</v>
      </c>
      <c r="G2099" s="23" t="str">
        <f>IFERROR(VLOOKUP(E2099,hoja!$A$2:$E$970,5,FALSE),0)</f>
        <v>AGUACHICA</v>
      </c>
      <c r="H2099" s="103" t="str">
        <f>IFERROR(VLOOKUP(E2099,hoja!A:C,3,FALSE),0)</f>
        <v>0437</v>
      </c>
      <c r="I2099" s="24" t="str">
        <f t="shared" si="379"/>
        <v>00790437</v>
      </c>
      <c r="K2099" s="23">
        <v>447</v>
      </c>
      <c r="L2099" s="23" t="str">
        <f t="shared" si="384"/>
        <v>NACIONAL</v>
      </c>
      <c r="M2099" s="23" t="s">
        <v>618</v>
      </c>
      <c r="N2099" s="23" t="str" cm="1">
        <f t="array" ref="N2099">IFERROR(IF(M2099="Principal","LES_ACTIVE",LES_INACTIVE),0)</f>
        <v>LES_ACTIVE</v>
      </c>
      <c r="O2099" s="23">
        <f t="shared" si="378"/>
        <v>16</v>
      </c>
      <c r="P2099" s="23" t="str">
        <f t="shared" si="382"/>
        <v>00790437Principal</v>
      </c>
    </row>
    <row r="2100" spans="1:16" ht="14.45" hidden="1">
      <c r="A2100" s="26" t="s">
        <v>641</v>
      </c>
      <c r="B2100" s="23" t="str">
        <f>IFERROR(VLOOKUP(A2100,hoja!$A$2:$E$970,4,FALSE),0)</f>
        <v>ANTIOQUIA</v>
      </c>
      <c r="C2100" s="23" t="str">
        <f>IFERROR(VLOOKUP(A2100,hoja!$A$2:$E$1370,5,FALSE),0)</f>
        <v>MEDELLÍN</v>
      </c>
      <c r="D2100" s="23" t="str">
        <f>IFERROR(VLOOKUP(A2100,hoja!A:D,3,FALSE),0)</f>
        <v>0079</v>
      </c>
      <c r="E2100" s="23" t="s">
        <v>691</v>
      </c>
      <c r="F2100" s="23" t="str">
        <f>IFERROR(VLOOKUP(E2100,hoja!$A$2:$E$970,4,FALSE),0)</f>
        <v>COSTA</v>
      </c>
      <c r="G2100" s="23" t="str">
        <f>IFERROR(VLOOKUP(E2100,hoja!$A$2:$E$970,5,FALSE),0)</f>
        <v>ARACATACA</v>
      </c>
      <c r="H2100" s="103" t="str">
        <f>IFERROR(VLOOKUP(E2100,hoja!A:C,3,FALSE),0)</f>
        <v>0119</v>
      </c>
      <c r="I2100" s="24" t="str">
        <f t="shared" si="379"/>
        <v>00790119</v>
      </c>
      <c r="K2100" s="23">
        <v>736</v>
      </c>
      <c r="L2100" s="23" t="str">
        <f t="shared" si="384"/>
        <v>NACIONAL</v>
      </c>
      <c r="M2100" s="23" t="s">
        <v>618</v>
      </c>
      <c r="N2100" s="23" t="str" cm="1">
        <f t="array" ref="N2100">IFERROR(IF(M2100="Principal","LES_ACTIVE",LES_INACTIVE),0)</f>
        <v>LES_ACTIVE</v>
      </c>
      <c r="O2100" s="23">
        <f t="shared" si="378"/>
        <v>12</v>
      </c>
      <c r="P2100" s="23" t="str">
        <f t="shared" si="382"/>
        <v>00790119Principal</v>
      </c>
    </row>
    <row r="2101" spans="1:16" ht="14.45" hidden="1">
      <c r="A2101" s="26" t="s">
        <v>641</v>
      </c>
      <c r="B2101" s="23" t="str">
        <f>IFERROR(VLOOKUP(A2101,hoja!$A$2:$E$970,4,FALSE),0)</f>
        <v>ANTIOQUIA</v>
      </c>
      <c r="C2101" s="23" t="str">
        <f>IFERROR(VLOOKUP(A2101,hoja!$A$2:$E$1370,5,FALSE),0)</f>
        <v>MEDELLÍN</v>
      </c>
      <c r="D2101" s="23" t="str">
        <f>IFERROR(VLOOKUP(A2101,hoja!A:D,3,FALSE),0)</f>
        <v>0079</v>
      </c>
      <c r="E2101" s="23" t="s">
        <v>659</v>
      </c>
      <c r="F2101" s="23" t="str">
        <f>IFERROR(VLOOKUP(E2101,hoja!$A$2:$E$970,4,FALSE),0)</f>
        <v>OCCIDENTE</v>
      </c>
      <c r="G2101" s="23" t="str">
        <f>IFERROR(VLOOKUP(E2101,hoja!$A$2:$E$970,5,FALSE),0)</f>
        <v>ARMENIA</v>
      </c>
      <c r="H2101" s="103" t="str">
        <f>IFERROR(VLOOKUP(E2101,hoja!A:C,3,FALSE),0)</f>
        <v>0142</v>
      </c>
      <c r="I2101" s="24" t="str">
        <f t="shared" si="379"/>
        <v>00790142</v>
      </c>
      <c r="J2101" s="23">
        <v>38.52097222226439</v>
      </c>
      <c r="K2101" s="23">
        <v>281</v>
      </c>
      <c r="L2101" s="23" t="str">
        <f t="shared" si="384"/>
        <v>NACIONAL</v>
      </c>
      <c r="M2101" s="23" t="s">
        <v>618</v>
      </c>
      <c r="N2101" s="23" t="str" cm="1">
        <f t="array" ref="N2101">IFERROR(IF(M2101="Principal","LES_ACTIVE",LES_INACTIVE),0)</f>
        <v>LES_ACTIVE</v>
      </c>
      <c r="O2101" s="23">
        <f t="shared" si="378"/>
        <v>16</v>
      </c>
      <c r="P2101" s="23" t="str">
        <f t="shared" si="382"/>
        <v>00790142Principal</v>
      </c>
    </row>
    <row r="2102" spans="1:16" ht="14.45" hidden="1">
      <c r="A2102" s="26" t="s">
        <v>641</v>
      </c>
      <c r="B2102" s="23" t="str">
        <f>IFERROR(VLOOKUP(A2102,hoja!$A$2:$E$970,4,FALSE),0)</f>
        <v>ANTIOQUIA</v>
      </c>
      <c r="C2102" s="23" t="str">
        <f>IFERROR(VLOOKUP(A2102,hoja!$A$2:$E$1370,5,FALSE),0)</f>
        <v>MEDELLÍN</v>
      </c>
      <c r="D2102" s="23" t="str">
        <f>IFERROR(VLOOKUP(A2102,hoja!A:D,3,FALSE),0)</f>
        <v>0079</v>
      </c>
      <c r="E2102" s="23" t="s">
        <v>692</v>
      </c>
      <c r="F2102" s="23" t="str">
        <f>IFERROR(VLOOKUP(E2102,hoja!$A$2:$E$970,4,FALSE),0)</f>
        <v>SANTANDER</v>
      </c>
      <c r="G2102" s="23" t="str">
        <f>IFERROR(VLOOKUP(E2102,hoja!$A$2:$E$970,5,FALSE),0)</f>
        <v>BARBOSA</v>
      </c>
      <c r="H2102" s="103" t="str">
        <f>IFERROR(VLOOKUP(E2102,hoja!A:C,3,FALSE),0)</f>
        <v>0446</v>
      </c>
      <c r="I2102" s="24" t="str">
        <f t="shared" si="379"/>
        <v>00790446</v>
      </c>
      <c r="K2102" s="23">
        <v>582</v>
      </c>
      <c r="L2102" s="23" t="str">
        <f t="shared" si="384"/>
        <v>NACIONAL</v>
      </c>
      <c r="M2102" s="23" t="s">
        <v>621</v>
      </c>
      <c r="N2102" s="23" cm="1">
        <f t="array" aca="1" ref="N2102" ca="1">IFERROR(IF(M2102="Principal","LES_ACTIVE",LES_INACTIVE),0)</f>
        <v>0</v>
      </c>
      <c r="O2102" s="23">
        <f t="shared" si="378"/>
        <v>12</v>
      </c>
      <c r="P2102" s="23" t="str">
        <f t="shared" si="382"/>
        <v>00790446La vega</v>
      </c>
    </row>
    <row r="2103" spans="1:16" ht="14.45" hidden="1">
      <c r="A2103" s="26" t="s">
        <v>641</v>
      </c>
      <c r="B2103" s="23" t="str">
        <f>IFERROR(VLOOKUP(A2103,hoja!$A$2:$E$970,4,FALSE),0)</f>
        <v>ANTIOQUIA</v>
      </c>
      <c r="C2103" s="23" t="str">
        <f>IFERROR(VLOOKUP(A2103,hoja!$A$2:$E$1370,5,FALSE),0)</f>
        <v>MEDELLÍN</v>
      </c>
      <c r="D2103" s="23" t="str">
        <f>IFERROR(VLOOKUP(A2103,hoja!A:D,3,FALSE),0)</f>
        <v>0079</v>
      </c>
      <c r="E2103" s="23" t="s">
        <v>693</v>
      </c>
      <c r="F2103" s="23" t="str">
        <f>IFERROR(VLOOKUP(E2103,hoja!$A$2:$E$970,4,FALSE),0)</f>
        <v>COSTA</v>
      </c>
      <c r="G2103" s="23" t="str">
        <f>IFERROR(VLOOKUP(E2103,hoja!$A$2:$E$970,5,FALSE),0)</f>
        <v>BOSCONIA</v>
      </c>
      <c r="H2103" s="103" t="str">
        <f>IFERROR(VLOOKUP(E2103,hoja!A:C,3,FALSE),0)</f>
        <v>0449</v>
      </c>
      <c r="I2103" s="24" t="str">
        <f t="shared" si="379"/>
        <v>00790449</v>
      </c>
      <c r="K2103" s="23">
        <v>658</v>
      </c>
      <c r="L2103" s="23" t="str">
        <f t="shared" si="384"/>
        <v>NACIONAL</v>
      </c>
      <c r="M2103" s="23" t="s">
        <v>618</v>
      </c>
      <c r="N2103" s="23" t="str" cm="1">
        <f t="array" ref="N2103">IFERROR(IF(M2103="Principal","LES_ACTIVE",LES_INACTIVE),0)</f>
        <v>LES_ACTIVE</v>
      </c>
      <c r="O2103" s="23">
        <f t="shared" si="378"/>
        <v>12</v>
      </c>
      <c r="P2103" s="23" t="str">
        <f t="shared" si="382"/>
        <v>00790449Principal</v>
      </c>
    </row>
    <row r="2104" spans="1:16" ht="14.45" hidden="1">
      <c r="A2104" s="26" t="s">
        <v>641</v>
      </c>
      <c r="B2104" s="23" t="str">
        <f>IFERROR(VLOOKUP(A2104,hoja!$A$2:$E$970,4,FALSE),0)</f>
        <v>ANTIOQUIA</v>
      </c>
      <c r="C2104" s="23" t="str">
        <f>IFERROR(VLOOKUP(A2104,hoja!$A$2:$E$1370,5,FALSE),0)</f>
        <v>MEDELLÍN</v>
      </c>
      <c r="D2104" s="23" t="str">
        <f>IFERROR(VLOOKUP(A2104,hoja!A:D,3,FALSE),0)</f>
        <v>0079</v>
      </c>
      <c r="E2104" s="23" t="s">
        <v>694</v>
      </c>
      <c r="F2104" s="23" t="str">
        <f>IFERROR(VLOOKUP(E2104,hoja!$A$2:$E$970,4,FALSE),0)</f>
        <v>OCCIDENTE</v>
      </c>
      <c r="G2104" s="23" t="str">
        <f>IFERROR(VLOOKUP(E2104,hoja!$A$2:$E$970,5,FALSE),0)</f>
        <v>BUENAVENTURA</v>
      </c>
      <c r="H2104" s="103" t="str">
        <f>IFERROR(VLOOKUP(E2104,hoja!A:C,3,FALSE),0)</f>
        <v>0131</v>
      </c>
      <c r="I2104" s="24" t="str">
        <f t="shared" si="379"/>
        <v>00790131</v>
      </c>
      <c r="K2104" s="23">
        <v>465</v>
      </c>
      <c r="L2104" s="23" t="str">
        <f t="shared" si="384"/>
        <v>NACIONAL</v>
      </c>
      <c r="M2104" s="23" t="s">
        <v>697</v>
      </c>
      <c r="N2104" s="23" t="s">
        <v>624</v>
      </c>
      <c r="O2104" s="23">
        <f t="shared" si="378"/>
        <v>16</v>
      </c>
      <c r="P2104" s="23" t="str">
        <f t="shared" si="382"/>
        <v>00790131Pereira</v>
      </c>
    </row>
    <row r="2105" spans="1:16" ht="14.45" hidden="1">
      <c r="A2105" s="26" t="s">
        <v>641</v>
      </c>
      <c r="B2105" s="23" t="str">
        <f>IFERROR(VLOOKUP(A2105,hoja!$A$2:$E$970,4,FALSE),0)</f>
        <v>ANTIOQUIA</v>
      </c>
      <c r="C2105" s="23" t="str">
        <f>IFERROR(VLOOKUP(A2105,hoja!$A$2:$E$1370,5,FALSE),0)</f>
        <v>MEDELLÍN</v>
      </c>
      <c r="D2105" s="23" t="str">
        <f>IFERROR(VLOOKUP(A2105,hoja!A:D,3,FALSE),0)</f>
        <v>0079</v>
      </c>
      <c r="E2105" s="23" t="s">
        <v>683</v>
      </c>
      <c r="F2105" s="23" t="str">
        <f>IFERROR(VLOOKUP(E2105,hoja!$A$2:$E$970,4,FALSE),0)</f>
        <v>OCCIDENTE</v>
      </c>
      <c r="G2105" s="23" t="str">
        <f>IFERROR(VLOOKUP(E2105,hoja!$A$2:$E$970,5,FALSE),0)</f>
        <v>BUGA</v>
      </c>
      <c r="H2105" s="103" t="str">
        <f>IFERROR(VLOOKUP(E2105,hoja!A:C,3,FALSE),0)</f>
        <v>0411</v>
      </c>
      <c r="I2105" s="24" t="str">
        <f t="shared" si="379"/>
        <v>00790411</v>
      </c>
      <c r="J2105" s="23">
        <v>34.111527777771698</v>
      </c>
      <c r="K2105" s="23">
        <v>390.2645</v>
      </c>
      <c r="L2105" s="23" t="str">
        <f t="shared" si="384"/>
        <v>NACIONAL</v>
      </c>
      <c r="M2105" s="23" t="s">
        <v>697</v>
      </c>
      <c r="N2105" s="23" t="s">
        <v>624</v>
      </c>
      <c r="O2105" s="23">
        <f t="shared" si="378"/>
        <v>16</v>
      </c>
      <c r="P2105" s="23" t="str">
        <f t="shared" si="382"/>
        <v>00790411Pereira</v>
      </c>
    </row>
    <row r="2106" spans="1:16" ht="14.45" hidden="1">
      <c r="A2106" s="26" t="s">
        <v>641</v>
      </c>
      <c r="B2106" s="23" t="str">
        <f>IFERROR(VLOOKUP(A2106,hoja!$A$2:$E$970,4,FALSE),0)</f>
        <v>ANTIOQUIA</v>
      </c>
      <c r="C2106" s="23" t="str">
        <f>IFERROR(VLOOKUP(A2106,hoja!$A$2:$E$1370,5,FALSE),0)</f>
        <v>MEDELLÍN</v>
      </c>
      <c r="D2106" s="23" t="str">
        <f>IFERROR(VLOOKUP(A2106,hoja!A:D,3,FALSE),0)</f>
        <v>0079</v>
      </c>
      <c r="E2106" s="23" t="s">
        <v>660</v>
      </c>
      <c r="F2106" s="23" t="str">
        <f>IFERROR(VLOOKUP(E2106,hoja!$A$2:$E$970,4,FALSE),0)</f>
        <v>CENTRO</v>
      </c>
      <c r="G2106" s="23" t="str">
        <f>IFERROR(VLOOKUP(E2106,hoja!$A$2:$E$970,5,FALSE),0)</f>
        <v>BOGOTÁ</v>
      </c>
      <c r="H2106" s="103" t="str">
        <f>IFERROR(VLOOKUP(E2106,hoja!A:C,3,FALSE),0)</f>
        <v>0035</v>
      </c>
      <c r="I2106" s="24" t="str">
        <f t="shared" si="379"/>
        <v>00790035</v>
      </c>
      <c r="J2106" s="23">
        <v>23.333333333343035</v>
      </c>
      <c r="K2106" s="23">
        <v>406.721</v>
      </c>
      <c r="L2106" s="23" t="str">
        <f t="shared" si="384"/>
        <v>NACIONAL</v>
      </c>
      <c r="M2106" s="23" t="s">
        <v>623</v>
      </c>
      <c r="N2106" s="23" t="s">
        <v>624</v>
      </c>
      <c r="O2106" s="23">
        <f t="shared" si="378"/>
        <v>16</v>
      </c>
      <c r="P2106" s="23" t="str">
        <f t="shared" si="382"/>
        <v>00790035Facatativa</v>
      </c>
    </row>
    <row r="2107" spans="1:16" ht="14.45" hidden="1">
      <c r="A2107" s="26" t="s">
        <v>641</v>
      </c>
      <c r="B2107" s="23" t="str">
        <f>IFERROR(VLOOKUP(A2107,hoja!$A$2:$E$970,4,FALSE),0)</f>
        <v>ANTIOQUIA</v>
      </c>
      <c r="C2107" s="23" t="str">
        <f>IFERROR(VLOOKUP(A2107,hoja!$A$2:$E$1370,5,FALSE),0)</f>
        <v>MEDELLÍN</v>
      </c>
      <c r="D2107" s="23" t="str">
        <f>IFERROR(VLOOKUP(A2107,hoja!A:D,3,FALSE),0)</f>
        <v>0079</v>
      </c>
      <c r="E2107" s="23" t="s">
        <v>695</v>
      </c>
      <c r="F2107" s="23" t="str">
        <f>IFERROR(VLOOKUP(E2107,hoja!$A$2:$E$970,4,FALSE),0)</f>
        <v>CENTRO</v>
      </c>
      <c r="G2107" s="23" t="str">
        <f>IFERROR(VLOOKUP(E2107,hoja!$A$2:$E$970,5,FALSE),0)</f>
        <v>CAQUEZA</v>
      </c>
      <c r="H2107" s="103" t="str">
        <f>IFERROR(VLOOKUP(E2107,hoja!A:C,3,FALSE),0)</f>
        <v>0012</v>
      </c>
      <c r="I2107" s="24" t="str">
        <f t="shared" si="379"/>
        <v>00790012</v>
      </c>
      <c r="K2107" s="23">
        <v>454</v>
      </c>
      <c r="L2107" s="23" t="str">
        <f t="shared" si="384"/>
        <v>NACIONAL</v>
      </c>
      <c r="M2107" s="23" t="s">
        <v>623</v>
      </c>
      <c r="N2107" s="23" cm="1">
        <f t="array" aca="1" ref="N2107" ca="1">IFERROR(IF(M2107="Principal","LES_ACTIVE",LES_INACTIVE),0)</f>
        <v>0</v>
      </c>
      <c r="O2107" s="23">
        <f t="shared" si="378"/>
        <v>16</v>
      </c>
      <c r="P2107" s="23" t="str">
        <f t="shared" si="382"/>
        <v>00790012Facatativa</v>
      </c>
    </row>
    <row r="2108" spans="1:16" ht="14.45" hidden="1">
      <c r="A2108" s="26" t="s">
        <v>641</v>
      </c>
      <c r="B2108" s="23" t="str">
        <f>IFERROR(VLOOKUP(A2108,hoja!$A$2:$E$970,4,FALSE),0)</f>
        <v>ANTIOQUIA</v>
      </c>
      <c r="C2108" s="23" t="str">
        <f>IFERROR(VLOOKUP(A2108,hoja!$A$2:$E$1370,5,FALSE),0)</f>
        <v>MEDELLÍN</v>
      </c>
      <c r="D2108" s="23" t="str">
        <f>IFERROR(VLOOKUP(A2108,hoja!A:D,3,FALSE),0)</f>
        <v>0079</v>
      </c>
      <c r="E2108" s="23" t="s">
        <v>661</v>
      </c>
      <c r="F2108" s="23" t="str">
        <f>IFERROR(VLOOKUP(E2108,hoja!$A$2:$E$970,4,FALSE),0)</f>
        <v>COSTA</v>
      </c>
      <c r="G2108" s="23" t="str">
        <f>IFERROR(VLOOKUP(E2108,hoja!$A$2:$E$970,5,FALSE),0)</f>
        <v>CARTAGENA</v>
      </c>
      <c r="H2108" s="103" t="str">
        <f>IFERROR(VLOOKUP(E2108,hoja!A:C,3,FALSE),0)</f>
        <v>0113</v>
      </c>
      <c r="I2108" s="24" t="str">
        <f t="shared" si="379"/>
        <v>00790113</v>
      </c>
      <c r="J2108" s="23">
        <v>45.649999999935972</v>
      </c>
      <c r="K2108" s="23">
        <v>657.93650000000002</v>
      </c>
      <c r="L2108" s="23" t="str">
        <f t="shared" si="384"/>
        <v>NACIONAL</v>
      </c>
      <c r="M2108" s="23" t="s">
        <v>618</v>
      </c>
      <c r="N2108" s="23" t="str" cm="1">
        <f t="array" ref="N2108">IFERROR(IF(M2108="Principal","LES_ACTIVE",LES_INACTIVE),0)</f>
        <v>LES_ACTIVE</v>
      </c>
      <c r="O2108" s="23">
        <f t="shared" si="378"/>
        <v>12</v>
      </c>
      <c r="P2108" s="23" t="str">
        <f t="shared" si="382"/>
        <v>00790113Principal</v>
      </c>
    </row>
    <row r="2109" spans="1:16" ht="14.45" hidden="1">
      <c r="A2109" s="26" t="s">
        <v>641</v>
      </c>
      <c r="B2109" s="23" t="str">
        <f>IFERROR(VLOOKUP(A2109,hoja!$A$2:$E$970,4,FALSE),0)</f>
        <v>ANTIOQUIA</v>
      </c>
      <c r="C2109" s="23" t="str">
        <f>IFERROR(VLOOKUP(A2109,hoja!$A$2:$E$1370,5,FALSE),0)</f>
        <v>MEDELLÍN</v>
      </c>
      <c r="D2109" s="23" t="str">
        <f>IFERROR(VLOOKUP(A2109,hoja!A:D,3,FALSE),0)</f>
        <v>0079</v>
      </c>
      <c r="E2109" s="23" t="s">
        <v>661</v>
      </c>
      <c r="F2109" s="23" t="str">
        <f>IFERROR(VLOOKUP(E2109,hoja!$A$2:$E$970,4,FALSE),0)</f>
        <v>COSTA</v>
      </c>
      <c r="G2109" s="23" t="str">
        <f>IFERROR(VLOOKUP(E2109,hoja!$A$2:$E$970,5,FALSE),0)</f>
        <v>CARTAGENA</v>
      </c>
      <c r="H2109" s="103" t="str">
        <f>IFERROR(VLOOKUP(E2109,hoja!A:C,3,FALSE),0)</f>
        <v>0113</v>
      </c>
      <c r="I2109" s="24" t="str">
        <f t="shared" si="379"/>
        <v>00790113</v>
      </c>
      <c r="K2109" s="23">
        <v>840</v>
      </c>
      <c r="L2109" s="23" t="str">
        <f t="shared" si="384"/>
        <v>NACIONAL</v>
      </c>
      <c r="M2109" s="23" t="s">
        <v>662</v>
      </c>
      <c r="N2109" s="23" t="s">
        <v>622</v>
      </c>
      <c r="O2109" s="23">
        <f t="shared" si="378"/>
        <v>8</v>
      </c>
      <c r="P2109" s="23" t="str">
        <f t="shared" si="382"/>
        <v>00790113Uraba</v>
      </c>
    </row>
    <row r="2110" spans="1:16" ht="14.45" hidden="1">
      <c r="A2110" s="26" t="s">
        <v>641</v>
      </c>
      <c r="B2110" s="23" t="str">
        <f>IFERROR(VLOOKUP(A2110,hoja!$A$2:$E$970,4,FALSE),0)</f>
        <v>ANTIOQUIA</v>
      </c>
      <c r="C2110" s="23" t="str">
        <f>IFERROR(VLOOKUP(A2110,hoja!$A$2:$E$1370,5,FALSE),0)</f>
        <v>MEDELLÍN</v>
      </c>
      <c r="D2110" s="23" t="str">
        <f>IFERROR(VLOOKUP(A2110,hoja!A:D,3,FALSE),0)</f>
        <v>0079</v>
      </c>
      <c r="E2110" s="23" t="s">
        <v>661</v>
      </c>
      <c r="F2110" s="23" t="str">
        <f>IFERROR(VLOOKUP(E2110,hoja!$A$2:$E$970,4,FALSE),0)</f>
        <v>COSTA</v>
      </c>
      <c r="G2110" s="23" t="str">
        <f>IFERROR(VLOOKUP(E2110,hoja!$A$2:$E$970,5,FALSE),0)</f>
        <v>CARTAGENA</v>
      </c>
      <c r="H2110" s="103" t="str">
        <f>IFERROR(VLOOKUP(E2110,hoja!A:C,3,FALSE),0)</f>
        <v>0113</v>
      </c>
      <c r="I2110" s="24" t="str">
        <f t="shared" si="379"/>
        <v>00790113</v>
      </c>
      <c r="K2110" s="23">
        <v>980</v>
      </c>
      <c r="L2110" s="23" t="str">
        <f t="shared" si="384"/>
        <v>NACIONAL</v>
      </c>
      <c r="M2110" s="23" t="s">
        <v>696</v>
      </c>
      <c r="N2110" s="23" t="s">
        <v>622</v>
      </c>
      <c r="O2110" s="23">
        <f t="shared" si="378"/>
        <v>8</v>
      </c>
      <c r="P2110" s="23" t="str">
        <f t="shared" si="382"/>
        <v>00790113Magdalena Medio</v>
      </c>
    </row>
    <row r="2111" spans="1:16" ht="14.45" hidden="1">
      <c r="A2111" s="26" t="s">
        <v>641</v>
      </c>
      <c r="B2111" s="23" t="str">
        <f>IFERROR(VLOOKUP(A2111,hoja!$A$2:$E$970,4,FALSE),0)</f>
        <v>ANTIOQUIA</v>
      </c>
      <c r="C2111" s="23" t="str">
        <f>IFERROR(VLOOKUP(A2111,hoja!$A$2:$E$1370,5,FALSE),0)</f>
        <v>MEDELLÍN</v>
      </c>
      <c r="D2111" s="23" t="str">
        <f>IFERROR(VLOOKUP(A2111,hoja!A:D,3,FALSE),0)</f>
        <v>0079</v>
      </c>
      <c r="E2111" s="23" t="s">
        <v>698</v>
      </c>
      <c r="F2111" s="23" t="str">
        <f>IFERROR(VLOOKUP(E2111,hoja!$A$2:$E$970,4,FALSE),0)</f>
        <v>COSTA</v>
      </c>
      <c r="G2111" s="23" t="str">
        <f>IFERROR(VLOOKUP(E2111,hoja!$A$2:$E$970,5,FALSE),0)</f>
        <v>CAUCASIA</v>
      </c>
      <c r="H2111" s="103" t="str">
        <f>IFERROR(VLOOKUP(E2111,hoja!A:C,3,FALSE),0)</f>
        <v>0384</v>
      </c>
      <c r="I2111" s="24" t="str">
        <f t="shared" si="379"/>
        <v>00790384</v>
      </c>
      <c r="J2111" s="23">
        <v>17.100000000034925</v>
      </c>
      <c r="K2111" s="23">
        <v>278.36799999999999</v>
      </c>
      <c r="L2111" s="23" t="str">
        <f t="shared" si="384"/>
        <v>NACIONAL</v>
      </c>
      <c r="M2111" s="23" t="s">
        <v>618</v>
      </c>
      <c r="N2111" s="23" t="str" cm="1">
        <f t="array" ref="N2111">IFERROR(IF(M2111="Principal","LES_ACTIVE",LES_INACTIVE),0)</f>
        <v>LES_ACTIVE</v>
      </c>
      <c r="O2111" s="23">
        <f t="shared" si="378"/>
        <v>16</v>
      </c>
      <c r="P2111" s="23" t="str">
        <f t="shared" si="382"/>
        <v>00790384Principal</v>
      </c>
    </row>
    <row r="2112" spans="1:16" ht="14.45" hidden="1">
      <c r="A2112" s="26" t="s">
        <v>641</v>
      </c>
      <c r="B2112" s="23" t="str">
        <f>IFERROR(VLOOKUP(A2112,hoja!$A$2:$E$970,4,FALSE),0)</f>
        <v>ANTIOQUIA</v>
      </c>
      <c r="C2112" s="23" t="str">
        <f>IFERROR(VLOOKUP(A2112,hoja!$A$2:$E$1370,5,FALSE),0)</f>
        <v>MEDELLÍN</v>
      </c>
      <c r="D2112" s="23" t="str">
        <f>IFERROR(VLOOKUP(A2112,hoja!A:D,3,FALSE),0)</f>
        <v>0079</v>
      </c>
      <c r="E2112" s="23" t="s">
        <v>698</v>
      </c>
      <c r="F2112" s="23" t="str">
        <f>IFERROR(VLOOKUP(E2112,hoja!$A$2:$E$970,4,FALSE),0)</f>
        <v>COSTA</v>
      </c>
      <c r="G2112" s="23" t="str">
        <f>IFERROR(VLOOKUP(E2112,hoja!$A$2:$E$970,5,FALSE),0)</f>
        <v>CAUCASIA</v>
      </c>
      <c r="H2112" s="103" t="str">
        <f>IFERROR(VLOOKUP(E2112,hoja!A:C,3,FALSE),0)</f>
        <v>0384</v>
      </c>
      <c r="I2112" s="24" t="str">
        <f t="shared" si="379"/>
        <v>00790384</v>
      </c>
      <c r="K2112" s="23">
        <v>658</v>
      </c>
      <c r="L2112" s="23" t="str">
        <f t="shared" si="384"/>
        <v>NACIONAL</v>
      </c>
      <c r="M2112" s="23" t="s">
        <v>662</v>
      </c>
      <c r="N2112" s="23" t="s">
        <v>622</v>
      </c>
      <c r="O2112" s="23">
        <f t="shared" si="378"/>
        <v>12</v>
      </c>
      <c r="P2112" s="23" t="str">
        <f t="shared" si="382"/>
        <v>00790384Uraba</v>
      </c>
    </row>
    <row r="2113" spans="1:16" ht="14.45" hidden="1">
      <c r="A2113" s="26" t="s">
        <v>641</v>
      </c>
      <c r="B2113" s="23" t="str">
        <f>IFERROR(VLOOKUP(A2113,hoja!$A$2:$E$970,4,FALSE),0)</f>
        <v>ANTIOQUIA</v>
      </c>
      <c r="C2113" s="23" t="str">
        <f>IFERROR(VLOOKUP(A2113,hoja!$A$2:$E$1370,5,FALSE),0)</f>
        <v>MEDELLÍN</v>
      </c>
      <c r="D2113" s="23" t="str">
        <f>IFERROR(VLOOKUP(A2113,hoja!A:D,3,FALSE),0)</f>
        <v>0079</v>
      </c>
      <c r="E2113" s="23" t="s">
        <v>698</v>
      </c>
      <c r="F2113" s="23" t="str">
        <f>IFERROR(VLOOKUP(E2113,hoja!$A$2:$E$970,4,FALSE),0)</f>
        <v>COSTA</v>
      </c>
      <c r="G2113" s="23" t="str">
        <f>IFERROR(VLOOKUP(E2113,hoja!$A$2:$E$970,5,FALSE),0)</f>
        <v>CAUCASIA</v>
      </c>
      <c r="H2113" s="103" t="str">
        <f>IFERROR(VLOOKUP(E2113,hoja!A:C,3,FALSE),0)</f>
        <v>0384</v>
      </c>
      <c r="I2113" s="24" t="str">
        <f t="shared" si="379"/>
        <v>00790384</v>
      </c>
      <c r="K2113" s="23">
        <v>1064</v>
      </c>
      <c r="L2113" s="23" t="str">
        <f t="shared" si="384"/>
        <v>NACIONAL</v>
      </c>
      <c r="M2113" s="23" t="s">
        <v>696</v>
      </c>
      <c r="N2113" s="23" t="s">
        <v>622</v>
      </c>
      <c r="O2113" s="23">
        <f t="shared" si="378"/>
        <v>8</v>
      </c>
      <c r="P2113" s="23" t="str">
        <f t="shared" si="382"/>
        <v>00790384Magdalena Medio</v>
      </c>
    </row>
    <row r="2114" spans="1:16" ht="14.45" hidden="1">
      <c r="A2114" s="26" t="s">
        <v>641</v>
      </c>
      <c r="B2114" s="23" t="str">
        <f>IFERROR(VLOOKUP(A2114,hoja!$A$2:$E$970,4,FALSE),0)</f>
        <v>ANTIOQUIA</v>
      </c>
      <c r="C2114" s="23" t="str">
        <f>IFERROR(VLOOKUP(A2114,hoja!$A$2:$E$1370,5,FALSE),0)</f>
        <v>MEDELLÍN</v>
      </c>
      <c r="D2114" s="23" t="str">
        <f>IFERROR(VLOOKUP(A2114,hoja!A:D,3,FALSE),0)</f>
        <v>0079</v>
      </c>
      <c r="E2114" s="23" t="s">
        <v>699</v>
      </c>
      <c r="F2114" s="23" t="str">
        <f>IFERROR(VLOOKUP(E2114,hoja!$A$2:$E$970,4,FALSE),0)</f>
        <v>ANTIOQUIA</v>
      </c>
      <c r="G2114" s="23" t="str">
        <f>IFERROR(VLOOKUP(E2114,hoja!$A$2:$E$970,5,FALSE),0)</f>
        <v>CHIGORODÓ</v>
      </c>
      <c r="H2114" s="103" t="str">
        <f>IFERROR(VLOOKUP(E2114,hoja!A:C,3,FALSE),0)</f>
        <v>0074</v>
      </c>
      <c r="I2114" s="24" t="str">
        <f t="shared" si="379"/>
        <v>00790074</v>
      </c>
      <c r="J2114" s="23">
        <v>21.799999999988358</v>
      </c>
      <c r="K2114" s="23">
        <v>293.68200000000002</v>
      </c>
      <c r="L2114" s="23" t="str">
        <f t="shared" si="380"/>
        <v>REGIONAL</v>
      </c>
      <c r="M2114" s="23" t="s">
        <v>618</v>
      </c>
      <c r="N2114" s="23" t="str" cm="1">
        <f t="array" ref="N2114">IFERROR(IF(M2114="Principal","LES_ACTIVE",LES_INACTIVE),0)</f>
        <v>LES_ACTIVE</v>
      </c>
      <c r="O2114" s="23">
        <f t="shared" si="378"/>
        <v>16</v>
      </c>
      <c r="P2114" s="23" t="str">
        <f t="shared" si="382"/>
        <v>00790074Principal</v>
      </c>
    </row>
    <row r="2115" spans="1:16" ht="14.45" hidden="1">
      <c r="A2115" s="26" t="s">
        <v>641</v>
      </c>
      <c r="B2115" s="23" t="str">
        <f>IFERROR(VLOOKUP(A2115,hoja!$A$2:$E$970,4,FALSE),0)</f>
        <v>ANTIOQUIA</v>
      </c>
      <c r="C2115" s="23" t="str">
        <f>IFERROR(VLOOKUP(A2115,hoja!$A$2:$E$1370,5,FALSE),0)</f>
        <v>MEDELLÍN</v>
      </c>
      <c r="D2115" s="23" t="str">
        <f>IFERROR(VLOOKUP(A2115,hoja!A:D,3,FALSE),0)</f>
        <v>0079</v>
      </c>
      <c r="E2115" s="23" t="s">
        <v>699</v>
      </c>
      <c r="F2115" s="23" t="str">
        <f>IFERROR(VLOOKUP(E2115,hoja!$A$2:$E$970,4,FALSE),0)</f>
        <v>ANTIOQUIA</v>
      </c>
      <c r="G2115" s="23" t="str">
        <f>IFERROR(VLOOKUP(E2115,hoja!$A$2:$E$970,5,FALSE),0)</f>
        <v>CHIGORODÓ</v>
      </c>
      <c r="H2115" s="103" t="str">
        <f>IFERROR(VLOOKUP(E2115,hoja!A:C,3,FALSE),0)</f>
        <v>0074</v>
      </c>
      <c r="I2115" s="24" t="str">
        <f t="shared" si="379"/>
        <v>00790074</v>
      </c>
      <c r="K2115" s="23">
        <v>1270</v>
      </c>
      <c r="L2115" s="23" t="str">
        <f t="shared" si="380"/>
        <v>REGIONAL</v>
      </c>
      <c r="M2115" s="23" t="s">
        <v>696</v>
      </c>
      <c r="N2115" s="23" t="s">
        <v>622</v>
      </c>
      <c r="O2115" s="23">
        <f t="shared" si="378"/>
        <v>6</v>
      </c>
      <c r="P2115" s="23" t="str">
        <f t="shared" si="382"/>
        <v>00790074Magdalena Medio</v>
      </c>
    </row>
    <row r="2116" spans="1:16" ht="14.45" hidden="1">
      <c r="A2116" s="26" t="s">
        <v>641</v>
      </c>
      <c r="B2116" s="23" t="str">
        <f>IFERROR(VLOOKUP(A2116,hoja!$A$2:$E$970,4,FALSE),0)</f>
        <v>ANTIOQUIA</v>
      </c>
      <c r="C2116" s="23" t="str">
        <f>IFERROR(VLOOKUP(A2116,hoja!$A$2:$E$1370,5,FALSE),0)</f>
        <v>MEDELLÍN</v>
      </c>
      <c r="D2116" s="23" t="str">
        <f>IFERROR(VLOOKUP(A2116,hoja!A:D,3,FALSE),0)</f>
        <v>0079</v>
      </c>
      <c r="E2116" s="23" t="s">
        <v>699</v>
      </c>
      <c r="F2116" s="23" t="str">
        <f>IFERROR(VLOOKUP(E2116,hoja!$A$2:$E$970,4,FALSE),0)</f>
        <v>ANTIOQUIA</v>
      </c>
      <c r="G2116" s="23" t="str">
        <f>IFERROR(VLOOKUP(E2116,hoja!$A$2:$E$970,5,FALSE),0)</f>
        <v>CHIGORODÓ</v>
      </c>
      <c r="H2116" s="103" t="str">
        <f>IFERROR(VLOOKUP(E2116,hoja!A:C,3,FALSE),0)</f>
        <v>0074</v>
      </c>
      <c r="I2116" s="24" t="str">
        <f t="shared" si="379"/>
        <v>00790074</v>
      </c>
      <c r="K2116" s="23">
        <v>640</v>
      </c>
      <c r="L2116" s="23" t="str">
        <f t="shared" si="380"/>
        <v>REGIONAL</v>
      </c>
      <c r="M2116" s="23" t="s">
        <v>775</v>
      </c>
      <c r="N2116" s="23" t="s">
        <v>622</v>
      </c>
      <c r="O2116" s="23">
        <f t="shared" si="378"/>
        <v>12</v>
      </c>
      <c r="P2116" s="23" t="str">
        <f t="shared" si="382"/>
        <v>00790074Monteria</v>
      </c>
    </row>
    <row r="2117" spans="1:16" ht="14.45" hidden="1">
      <c r="A2117" s="26" t="s">
        <v>641</v>
      </c>
      <c r="B2117" s="23" t="str">
        <f>IFERROR(VLOOKUP(A2117,hoja!$A$2:$E$970,4,FALSE),0)</f>
        <v>ANTIOQUIA</v>
      </c>
      <c r="C2117" s="23" t="str">
        <f>IFERROR(VLOOKUP(A2117,hoja!$A$2:$E$1370,5,FALSE),0)</f>
        <v>MEDELLÍN</v>
      </c>
      <c r="D2117" s="23" t="str">
        <f>IFERROR(VLOOKUP(A2117,hoja!A:D,3,FALSE),0)</f>
        <v>0079</v>
      </c>
      <c r="E2117" s="23" t="s">
        <v>700</v>
      </c>
      <c r="F2117" s="23" t="str">
        <f>IFERROR(VLOOKUP(E2117,hoja!$A$2:$E$970,4,FALSE),0)</f>
        <v>SANTANDER</v>
      </c>
      <c r="G2117" s="23" t="str">
        <f>IFERROR(VLOOKUP(E2117,hoja!$A$2:$E$970,5,FALSE),0)</f>
        <v>CHIQUINQUIRÁ</v>
      </c>
      <c r="H2117" s="103" t="str">
        <f>IFERROR(VLOOKUP(E2117,hoja!A:C,3,FALSE),0)</f>
        <v>0444</v>
      </c>
      <c r="I2117" s="24" t="str">
        <f t="shared" si="379"/>
        <v>00790444</v>
      </c>
      <c r="K2117" s="23">
        <v>532</v>
      </c>
      <c r="L2117" s="23" t="str">
        <f>IF(B2117=F2117,"REGIONAL","NACIONAL")</f>
        <v>NACIONAL</v>
      </c>
      <c r="M2117" s="23" t="s">
        <v>755</v>
      </c>
      <c r="N2117" s="23" cm="1">
        <f t="array" aca="1" ref="N2117" ca="1">IFERROR(IF(M2117="Principal","LES_ACTIVE",LES_INACTIVE),0)</f>
        <v>0</v>
      </c>
      <c r="O2117" s="23">
        <f t="shared" si="378"/>
        <v>12</v>
      </c>
      <c r="P2117" s="23" t="str">
        <f t="shared" si="382"/>
        <v>00790444Bogota</v>
      </c>
    </row>
    <row r="2118" spans="1:16" ht="14.45" hidden="1">
      <c r="A2118" s="26" t="s">
        <v>641</v>
      </c>
      <c r="B2118" s="23" t="str">
        <f>IFERROR(VLOOKUP(A2118,hoja!$A$2:$E$970,4,FALSE),0)</f>
        <v>ANTIOQUIA</v>
      </c>
      <c r="C2118" s="23" t="str">
        <f>IFERROR(VLOOKUP(A2118,hoja!$A$2:$E$1370,5,FALSE),0)</f>
        <v>MEDELLÍN</v>
      </c>
      <c r="D2118" s="23" t="str">
        <f>IFERROR(VLOOKUP(A2118,hoja!A:D,3,FALSE),0)</f>
        <v>0079</v>
      </c>
      <c r="E2118" s="23" t="s">
        <v>702</v>
      </c>
      <c r="F2118" s="23" t="str">
        <f>IFERROR(VLOOKUP(E2118,hoja!$A$2:$E$970,4,FALSE),0)</f>
        <v>CENTRO</v>
      </c>
      <c r="G2118" s="23" t="str">
        <f>IFERROR(VLOOKUP(E2118,hoja!$A$2:$E$970,5,FALSE),0)</f>
        <v>FLORENCIA</v>
      </c>
      <c r="H2118" s="103" t="str">
        <f>IFERROR(VLOOKUP(E2118,hoja!A:C,3,FALSE),0)</f>
        <v>0388</v>
      </c>
      <c r="I2118" s="24" t="str">
        <f t="shared" si="379"/>
        <v>00790388</v>
      </c>
      <c r="K2118" s="23">
        <v>815</v>
      </c>
      <c r="L2118" s="23" t="str">
        <f t="shared" ref="L2118:L2124" si="385">IF(B2118=F2118,"REGIONAL","NACIONAL")</f>
        <v>NACIONAL</v>
      </c>
      <c r="M2118" s="23" t="s">
        <v>618</v>
      </c>
      <c r="N2118" s="23" t="str" cm="1">
        <f t="array" ref="N2118">IFERROR(IF(M2118="Principal","LES_ACTIVE",LES_INACTIVE),0)</f>
        <v>LES_ACTIVE</v>
      </c>
      <c r="O2118" s="23">
        <f t="shared" si="378"/>
        <v>8</v>
      </c>
      <c r="P2118" s="23" t="str">
        <f t="shared" si="382"/>
        <v>00790388Principal</v>
      </c>
    </row>
    <row r="2119" spans="1:16" ht="14.45" hidden="1">
      <c r="A2119" s="26" t="s">
        <v>641</v>
      </c>
      <c r="B2119" s="23" t="str">
        <f>IFERROR(VLOOKUP(A2119,hoja!$A$2:$E$970,4,FALSE),0)</f>
        <v>ANTIOQUIA</v>
      </c>
      <c r="C2119" s="23" t="str">
        <f>IFERROR(VLOOKUP(A2119,hoja!$A$2:$E$1370,5,FALSE),0)</f>
        <v>MEDELLÍN</v>
      </c>
      <c r="D2119" s="23" t="str">
        <f>IFERROR(VLOOKUP(A2119,hoja!A:D,3,FALSE),0)</f>
        <v>0079</v>
      </c>
      <c r="E2119" s="23" t="s">
        <v>703</v>
      </c>
      <c r="F2119" s="23" t="str">
        <f>IFERROR(VLOOKUP(E2119,hoja!$A$2:$E$970,4,FALSE),0)</f>
        <v>COSTA</v>
      </c>
      <c r="G2119" s="23" t="str">
        <f>IFERROR(VLOOKUP(E2119,hoja!$A$2:$E$970,5,FALSE),0)</f>
        <v>FONSECA</v>
      </c>
      <c r="H2119" s="103" t="str">
        <f>IFERROR(VLOOKUP(E2119,hoja!A:C,3,FALSE),0)</f>
        <v>0448</v>
      </c>
      <c r="I2119" s="24" t="str">
        <f t="shared" si="379"/>
        <v>00790448</v>
      </c>
      <c r="K2119" s="23">
        <v>793</v>
      </c>
      <c r="L2119" s="23" t="str">
        <f t="shared" si="385"/>
        <v>NACIONAL</v>
      </c>
      <c r="M2119" s="23" t="s">
        <v>618</v>
      </c>
      <c r="N2119" s="23" t="str" cm="1">
        <f t="array" ref="N2119">IFERROR(IF(M2119="Principal","LES_ACTIVE",LES_INACTIVE),0)</f>
        <v>LES_ACTIVE</v>
      </c>
      <c r="O2119" s="23">
        <f t="shared" si="378"/>
        <v>12</v>
      </c>
      <c r="P2119" s="23" t="str">
        <f t="shared" si="382"/>
        <v>00790448Principal</v>
      </c>
    </row>
    <row r="2120" spans="1:16" ht="14.45" hidden="1">
      <c r="A2120" s="26" t="s">
        <v>641</v>
      </c>
      <c r="B2120" s="23" t="str">
        <f>IFERROR(VLOOKUP(A2120,hoja!$A$2:$E$970,4,FALSE),0)</f>
        <v>ANTIOQUIA</v>
      </c>
      <c r="C2120" s="23" t="str">
        <f>IFERROR(VLOOKUP(A2120,hoja!$A$2:$E$1370,5,FALSE),0)</f>
        <v>MEDELLÍN</v>
      </c>
      <c r="D2120" s="23" t="str">
        <f>IFERROR(VLOOKUP(A2120,hoja!A:D,3,FALSE),0)</f>
        <v>0079</v>
      </c>
      <c r="E2120" s="23" t="s">
        <v>677</v>
      </c>
      <c r="F2120" s="23" t="str">
        <f>IFERROR(VLOOKUP(E2120,hoja!$A$2:$E$970,4,FALSE),0)</f>
        <v>CENTRO</v>
      </c>
      <c r="G2120" s="23" t="str">
        <f>IFERROR(VLOOKUP(E2120,hoja!$A$2:$E$970,5,FALSE),0)</f>
        <v>FUSA</v>
      </c>
      <c r="H2120" s="103" t="str">
        <f>IFERROR(VLOOKUP(E2120,hoja!A:C,3,FALSE),0)</f>
        <v>0013</v>
      </c>
      <c r="I2120" s="24" t="str">
        <f t="shared" si="379"/>
        <v>00790013</v>
      </c>
      <c r="K2120" s="23">
        <v>453</v>
      </c>
      <c r="L2120" s="23" t="str">
        <f t="shared" si="385"/>
        <v>NACIONAL</v>
      </c>
      <c r="M2120" s="23" t="s">
        <v>755</v>
      </c>
      <c r="N2120" s="23" t="s">
        <v>622</v>
      </c>
      <c r="O2120" s="23">
        <f t="shared" si="378"/>
        <v>16</v>
      </c>
      <c r="P2120" s="23" t="str">
        <f t="shared" si="382"/>
        <v>00790013Bogota</v>
      </c>
    </row>
    <row r="2121" spans="1:16" ht="14.45" hidden="1">
      <c r="A2121" s="26" t="s">
        <v>641</v>
      </c>
      <c r="B2121" s="23" t="str">
        <f>IFERROR(VLOOKUP(A2121,hoja!$A$2:$E$970,4,FALSE),0)</f>
        <v>ANTIOQUIA</v>
      </c>
      <c r="C2121" s="23" t="str">
        <f>IFERROR(VLOOKUP(A2121,hoja!$A$2:$E$1370,5,FALSE),0)</f>
        <v>MEDELLÍN</v>
      </c>
      <c r="D2121" s="23" t="str">
        <f>IFERROR(VLOOKUP(A2121,hoja!A:D,3,FALSE),0)</f>
        <v>0079</v>
      </c>
      <c r="E2121" s="23" t="s">
        <v>704</v>
      </c>
      <c r="F2121" s="23" t="str">
        <f>IFERROR(VLOOKUP(E2121,hoja!$A$2:$E$970,4,FALSE),0)</f>
        <v>CENTRO</v>
      </c>
      <c r="G2121" s="23" t="str">
        <f>IFERROR(VLOOKUP(E2121,hoja!$A$2:$E$970,5,FALSE),0)</f>
        <v>GARZÓN</v>
      </c>
      <c r="H2121" s="103" t="str">
        <f>IFERROR(VLOOKUP(E2121,hoja!A:C,3,FALSE),0)</f>
        <v>0387</v>
      </c>
      <c r="I2121" s="24" t="str">
        <f t="shared" si="379"/>
        <v>00790387</v>
      </c>
      <c r="K2121" s="23">
        <v>694</v>
      </c>
      <c r="L2121" s="23" t="str">
        <f t="shared" si="385"/>
        <v>NACIONAL</v>
      </c>
      <c r="M2121" s="23" t="s">
        <v>618</v>
      </c>
      <c r="N2121" s="23" t="str" cm="1">
        <f t="array" ref="N2121">IFERROR(IF(M2121="Principal","LES_ACTIVE",LES_INACTIVE),0)</f>
        <v>LES_ACTIVE</v>
      </c>
      <c r="O2121" s="23">
        <f t="shared" si="378"/>
        <v>12</v>
      </c>
      <c r="P2121" s="23" t="str">
        <f t="shared" si="382"/>
        <v>00790387Principal</v>
      </c>
    </row>
    <row r="2122" spans="1:16" ht="14.45" hidden="1">
      <c r="A2122" s="26" t="s">
        <v>641</v>
      </c>
      <c r="B2122" s="23" t="str">
        <f>IFERROR(VLOOKUP(A2122,hoja!$A$2:$E$970,4,FALSE),0)</f>
        <v>ANTIOQUIA</v>
      </c>
      <c r="C2122" s="23" t="str">
        <f>IFERROR(VLOOKUP(A2122,hoja!$A$2:$E$1370,5,FALSE),0)</f>
        <v>MEDELLÍN</v>
      </c>
      <c r="D2122" s="23" t="str">
        <f>IFERROR(VLOOKUP(A2122,hoja!A:D,3,FALSE),0)</f>
        <v>0079</v>
      </c>
      <c r="E2122" s="23" t="s">
        <v>705</v>
      </c>
      <c r="F2122" s="23" t="str">
        <f>IFERROR(VLOOKUP(E2122,hoja!$A$2:$E$970,4,FALSE),0)</f>
        <v>CENTRO</v>
      </c>
      <c r="G2122" s="23" t="str">
        <f>IFERROR(VLOOKUP(E2122,hoja!$A$2:$E$970,5,FALSE),0)</f>
        <v>GRANADA</v>
      </c>
      <c r="H2122" s="103" t="str">
        <f>IFERROR(VLOOKUP(E2122,hoja!A:C,3,FALSE),0)</f>
        <v>0394</v>
      </c>
      <c r="I2122" s="24" t="str">
        <f t="shared" si="379"/>
        <v>00790394</v>
      </c>
      <c r="J2122" s="23">
        <v>44.01666666669189</v>
      </c>
      <c r="K2122" s="23">
        <v>630</v>
      </c>
      <c r="L2122" s="23" t="str">
        <f t="shared" si="385"/>
        <v>NACIONAL</v>
      </c>
      <c r="M2122" s="23" t="s">
        <v>618</v>
      </c>
      <c r="N2122" s="23" t="str" cm="1">
        <f t="array" ref="N2122">IFERROR(IF(M2122="Principal","LES_ACTIVE",LES_INACTIVE),0)</f>
        <v>LES_ACTIVE</v>
      </c>
      <c r="O2122" s="23">
        <f t="shared" si="378"/>
        <v>12</v>
      </c>
      <c r="P2122" s="23" t="str">
        <f t="shared" si="382"/>
        <v>00790394Principal</v>
      </c>
    </row>
    <row r="2123" spans="1:16" ht="14.45" hidden="1">
      <c r="A2123" s="26" t="s">
        <v>641</v>
      </c>
      <c r="B2123" s="23" t="str">
        <f>IFERROR(VLOOKUP(A2123,hoja!$A$2:$E$970,4,FALSE),0)</f>
        <v>ANTIOQUIA</v>
      </c>
      <c r="C2123" s="23" t="str">
        <f>IFERROR(VLOOKUP(A2123,hoja!$A$2:$E$1370,5,FALSE),0)</f>
        <v>MEDELLÍN</v>
      </c>
      <c r="D2123" s="23" t="str">
        <f>IFERROR(VLOOKUP(A2123,hoja!A:D,3,FALSE),0)</f>
        <v>0079</v>
      </c>
      <c r="E2123" s="23" t="s">
        <v>706</v>
      </c>
      <c r="F2123" s="23" t="str">
        <f>IFERROR(VLOOKUP(E2123,hoja!$A$2:$E$970,4,FALSE),0)</f>
        <v>CENTRO</v>
      </c>
      <c r="G2123" s="23" t="str">
        <f>IFERROR(VLOOKUP(E2123,hoja!$A$2:$E$970,5,FALSE),0)</f>
        <v>GUATEQUE</v>
      </c>
      <c r="H2123" s="103" t="str">
        <f>IFERROR(VLOOKUP(E2123,hoja!A:C,3,FALSE),0)</f>
        <v>0033</v>
      </c>
      <c r="I2123" s="24" t="str">
        <f t="shared" si="379"/>
        <v>00790033</v>
      </c>
      <c r="K2123" s="23">
        <v>513</v>
      </c>
      <c r="L2123" s="23" t="str">
        <f t="shared" si="385"/>
        <v>NACIONAL</v>
      </c>
      <c r="M2123" s="23" t="s">
        <v>623</v>
      </c>
      <c r="N2123" s="23" cm="1">
        <f t="array" aca="1" ref="N2123" ca="1">IFERROR(IF(M2123="Principal","LES_ACTIVE",LES_INACTIVE),0)</f>
        <v>0</v>
      </c>
      <c r="O2123" s="23">
        <f t="shared" si="378"/>
        <v>12</v>
      </c>
      <c r="P2123" s="23" t="str">
        <f t="shared" si="382"/>
        <v>00790033Facatativa</v>
      </c>
    </row>
    <row r="2124" spans="1:16" ht="14.45" hidden="1">
      <c r="A2124" s="26" t="s">
        <v>641</v>
      </c>
      <c r="B2124" s="23" t="str">
        <f>IFERROR(VLOOKUP(A2124,hoja!$A$2:$E$970,4,FALSE),0)</f>
        <v>ANTIOQUIA</v>
      </c>
      <c r="C2124" s="23" t="str">
        <f>IFERROR(VLOOKUP(A2124,hoja!$A$2:$E$1370,5,FALSE),0)</f>
        <v>MEDELLÍN</v>
      </c>
      <c r="D2124" s="23" t="str">
        <f>IFERROR(VLOOKUP(A2124,hoja!A:D,3,FALSE),0)</f>
        <v>0079</v>
      </c>
      <c r="E2124" s="23" t="s">
        <v>707</v>
      </c>
      <c r="F2124" s="23" t="str">
        <f>IFERROR(VLOOKUP(E2124,hoja!$A$2:$E$970,4,FALSE),0)</f>
        <v>OCCIDENTE</v>
      </c>
      <c r="G2124" s="23" t="str">
        <f>IFERROR(VLOOKUP(E2124,hoja!$A$2:$E$970,5,FALSE),0)</f>
        <v>IPIALES</v>
      </c>
      <c r="H2124" s="103" t="str">
        <f>IFERROR(VLOOKUP(E2124,hoja!A:C,3,FALSE),0)</f>
        <v>0397</v>
      </c>
      <c r="I2124" s="24" t="str">
        <f t="shared" si="379"/>
        <v>00790397</v>
      </c>
      <c r="K2124" s="23">
        <v>877</v>
      </c>
      <c r="L2124" s="23" t="str">
        <f t="shared" si="385"/>
        <v>NACIONAL</v>
      </c>
      <c r="M2124" s="23" t="s">
        <v>618</v>
      </c>
      <c r="N2124" s="23" t="str" cm="1">
        <f t="array" ref="N2124">IFERROR(IF(M2124="Principal","LES_ACTIVE",LES_INACTIVE),0)</f>
        <v>LES_ACTIVE</v>
      </c>
      <c r="O2124" s="23">
        <f t="shared" si="378"/>
        <v>8</v>
      </c>
      <c r="P2124" s="23" t="str">
        <f t="shared" si="382"/>
        <v>00790397Principal</v>
      </c>
    </row>
    <row r="2125" spans="1:16" ht="14.45" hidden="1">
      <c r="A2125" s="26" t="s">
        <v>641</v>
      </c>
      <c r="B2125" s="23" t="str">
        <f>IFERROR(VLOOKUP(A2125,hoja!$A$2:$E$970,4,FALSE),0)</f>
        <v>ANTIOQUIA</v>
      </c>
      <c r="C2125" s="23" t="str">
        <f>IFERROR(VLOOKUP(A2125,hoja!$A$2:$E$1370,5,FALSE),0)</f>
        <v>MEDELLÍN</v>
      </c>
      <c r="D2125" s="23" t="str">
        <f>IFERROR(VLOOKUP(A2125,hoja!A:D,3,FALSE),0)</f>
        <v>0079</v>
      </c>
      <c r="E2125" s="23" t="s">
        <v>655</v>
      </c>
      <c r="F2125" s="23" t="str">
        <f>IFERROR(VLOOKUP(E2125,hoja!$A$2:$E$970,4,FALSE),0)</f>
        <v>ANTIOQUIA</v>
      </c>
      <c r="G2125" s="23" t="str">
        <f>IFERROR(VLOOKUP(E2125,hoja!$A$2:$E$970,5,FALSE),0)</f>
        <v>MEDELLÍN</v>
      </c>
      <c r="H2125" s="103" t="str">
        <f>IFERROR(VLOOKUP(E2125,hoja!A:C,3,FALSE),0)</f>
        <v>0292</v>
      </c>
      <c r="I2125" s="24" t="str">
        <f t="shared" si="379"/>
        <v>00790292</v>
      </c>
      <c r="J2125" s="23">
        <v>0.68888888883520849</v>
      </c>
      <c r="K2125" s="23">
        <v>19.451000000000001</v>
      </c>
      <c r="L2125" s="23" t="s">
        <v>752</v>
      </c>
      <c r="M2125" s="23" t="s">
        <v>618</v>
      </c>
      <c r="N2125" s="23" t="str" cm="1">
        <f t="array" ref="N2125">IFERROR(IF(M2125="Principal","LES_ACTIVE",LES_INACTIVE),0)</f>
        <v>LES_ACTIVE</v>
      </c>
      <c r="O2125" s="23">
        <f t="shared" si="378"/>
        <v>25</v>
      </c>
      <c r="P2125" s="23" t="str">
        <f t="shared" si="382"/>
        <v>00790292Principal</v>
      </c>
    </row>
    <row r="2126" spans="1:16" ht="14.45" hidden="1">
      <c r="A2126" s="26" t="s">
        <v>641</v>
      </c>
      <c r="B2126" s="23" t="str">
        <f>IFERROR(VLOOKUP(A2126,hoja!$A$2:$E$970,4,FALSE),0)</f>
        <v>ANTIOQUIA</v>
      </c>
      <c r="C2126" s="23" t="str">
        <f>IFERROR(VLOOKUP(A2126,hoja!$A$2:$E$1370,5,FALSE),0)</f>
        <v>MEDELLÍN</v>
      </c>
      <c r="D2126" s="23" t="str">
        <f>IFERROR(VLOOKUP(A2126,hoja!A:D,3,FALSE),0)</f>
        <v>0079</v>
      </c>
      <c r="E2126" s="23" t="s">
        <v>708</v>
      </c>
      <c r="F2126" s="23" t="str">
        <f>IFERROR(VLOOKUP(E2126,hoja!$A$2:$E$970,4,FALSE),0)</f>
        <v>OCCIDENTE</v>
      </c>
      <c r="G2126" s="23" t="str">
        <f>IFERROR(VLOOKUP(E2126,hoja!$A$2:$E$970,5,FALSE),0)</f>
        <v>JAMUNDÍ</v>
      </c>
      <c r="H2126" s="103" t="str">
        <f>IFERROR(VLOOKUP(E2126,hoja!A:C,3,FALSE),0)</f>
        <v>0358</v>
      </c>
      <c r="I2126" s="24" t="str">
        <f t="shared" si="379"/>
        <v>00790358</v>
      </c>
      <c r="J2126" s="23">
        <v>26</v>
      </c>
      <c r="K2126" s="23">
        <v>487</v>
      </c>
      <c r="L2126" s="23" t="str">
        <f>IF(B2126=F2126,"REGIONAL","NACIONAL")</f>
        <v>NACIONAL</v>
      </c>
      <c r="M2126" s="23" t="s">
        <v>697</v>
      </c>
      <c r="N2126" s="23" t="s">
        <v>624</v>
      </c>
      <c r="O2126" s="23">
        <f t="shared" si="378"/>
        <v>16</v>
      </c>
      <c r="P2126" s="23" t="str">
        <f t="shared" si="382"/>
        <v>00790358Pereira</v>
      </c>
    </row>
    <row r="2127" spans="1:16" ht="14.45" hidden="1">
      <c r="A2127" s="26" t="s">
        <v>641</v>
      </c>
      <c r="B2127" s="23" t="str">
        <f>IFERROR(VLOOKUP(A2127,hoja!$A$2:$E$970,4,FALSE),0)</f>
        <v>ANTIOQUIA</v>
      </c>
      <c r="C2127" s="23" t="str">
        <f>IFERROR(VLOOKUP(A2127,hoja!$A$2:$E$1370,5,FALSE),0)</f>
        <v>MEDELLÍN</v>
      </c>
      <c r="D2127" s="23" t="str">
        <f>IFERROR(VLOOKUP(A2127,hoja!A:D,3,FALSE),0)</f>
        <v>0079</v>
      </c>
      <c r="E2127" s="23" t="s">
        <v>709</v>
      </c>
      <c r="F2127" s="23" t="str">
        <f>IFERROR(VLOOKUP(E2127,hoja!$A$2:$E$970,4,FALSE),0)</f>
        <v>CENTRO</v>
      </c>
      <c r="G2127" s="23" t="str">
        <f>IFERROR(VLOOKUP(E2127,hoja!$A$2:$E$970,5,FALSE),0)</f>
        <v>LA DORADA</v>
      </c>
      <c r="H2127" s="103" t="str">
        <f>IFERROR(VLOOKUP(E2127,hoja!A:C,3,FALSE),0)</f>
        <v>0391</v>
      </c>
      <c r="I2127" s="24" t="str">
        <f t="shared" si="379"/>
        <v>00790391</v>
      </c>
      <c r="K2127" s="23">
        <v>239</v>
      </c>
      <c r="L2127" s="23" t="str">
        <f t="shared" ref="L2127:L2133" si="386">IF(B2127=F2127,"REGIONAL","NACIONAL")</f>
        <v>NACIONAL</v>
      </c>
      <c r="M2127" s="23" t="s">
        <v>618</v>
      </c>
      <c r="N2127" s="23" t="str" cm="1">
        <f t="array" ref="N2127">IFERROR(IF(M2127="Principal","LES_ACTIVE",LES_INACTIVE),0)</f>
        <v>LES_ACTIVE</v>
      </c>
      <c r="O2127" s="23">
        <f t="shared" si="378"/>
        <v>25</v>
      </c>
      <c r="P2127" s="23" t="str">
        <f t="shared" si="382"/>
        <v>00790391Principal</v>
      </c>
    </row>
    <row r="2128" spans="1:16" ht="14.45" hidden="1">
      <c r="A2128" s="26" t="s">
        <v>641</v>
      </c>
      <c r="B2128" s="23" t="str">
        <f>IFERROR(VLOOKUP(A2128,hoja!$A$2:$E$970,4,FALSE),0)</f>
        <v>ANTIOQUIA</v>
      </c>
      <c r="C2128" s="23" t="str">
        <f>IFERROR(VLOOKUP(A2128,hoja!$A$2:$E$1370,5,FALSE),0)</f>
        <v>MEDELLÍN</v>
      </c>
      <c r="D2128" s="23" t="str">
        <f>IFERROR(VLOOKUP(A2128,hoja!A:D,3,FALSE),0)</f>
        <v>0079</v>
      </c>
      <c r="E2128" s="23" t="s">
        <v>710</v>
      </c>
      <c r="F2128" s="23" t="str">
        <f>IFERROR(VLOOKUP(E2128,hoja!$A$2:$E$970,4,FALSE),0)</f>
        <v>CENTRO</v>
      </c>
      <c r="G2128" s="23" t="str">
        <f>IFERROR(VLOOKUP(E2128,hoja!$A$2:$E$970,5,FALSE),0)</f>
        <v>LA MESA</v>
      </c>
      <c r="H2128" s="103" t="str">
        <f>IFERROR(VLOOKUP(E2128,hoja!A:C,3,FALSE),0)</f>
        <v>0024</v>
      </c>
      <c r="I2128" s="24" t="str">
        <f t="shared" si="379"/>
        <v>00790024</v>
      </c>
      <c r="K2128" s="23">
        <v>437</v>
      </c>
      <c r="L2128" s="23" t="str">
        <f t="shared" si="386"/>
        <v>NACIONAL</v>
      </c>
      <c r="M2128" s="23" t="s">
        <v>623</v>
      </c>
      <c r="N2128" s="23" cm="1">
        <f t="array" aca="1" ref="N2128" ca="1">IFERROR(IF(M2128="Principal","LES_ACTIVE",LES_INACTIVE),0)</f>
        <v>0</v>
      </c>
      <c r="O2128" s="23">
        <f t="shared" si="378"/>
        <v>16</v>
      </c>
      <c r="P2128" s="23" t="str">
        <f t="shared" si="382"/>
        <v>00790024Facatativa</v>
      </c>
    </row>
    <row r="2129" spans="1:16" ht="14.45" hidden="1">
      <c r="A2129" s="26" t="s">
        <v>641</v>
      </c>
      <c r="B2129" s="23" t="str">
        <f>IFERROR(VLOOKUP(A2129,hoja!$A$2:$E$970,4,FALSE),0)</f>
        <v>ANTIOQUIA</v>
      </c>
      <c r="C2129" s="23" t="str">
        <f>IFERROR(VLOOKUP(A2129,hoja!$A$2:$E$1370,5,FALSE),0)</f>
        <v>MEDELLÍN</v>
      </c>
      <c r="D2129" s="23" t="str">
        <f>IFERROR(VLOOKUP(A2129,hoja!A:D,3,FALSE),0)</f>
        <v>0079</v>
      </c>
      <c r="E2129" s="23" t="s">
        <v>663</v>
      </c>
      <c r="F2129" s="23" t="str">
        <f>IFERROR(VLOOKUP(E2129,hoja!$A$2:$E$970,4,FALSE),0)</f>
        <v>CENTRO</v>
      </c>
      <c r="G2129" s="23" t="str">
        <f>IFERROR(VLOOKUP(E2129,hoja!$A$2:$E$970,5,FALSE),0)</f>
        <v>MADRID</v>
      </c>
      <c r="H2129" s="103" t="str">
        <f>IFERROR(VLOOKUP(E2129,hoja!A:C,3,FALSE),0)</f>
        <v>0022</v>
      </c>
      <c r="I2129" s="24" t="str">
        <f t="shared" si="379"/>
        <v>00790022</v>
      </c>
      <c r="J2129" s="23">
        <v>44.615694444451947</v>
      </c>
      <c r="K2129" s="23">
        <v>403.96749999999997</v>
      </c>
      <c r="L2129" s="23" t="str">
        <f t="shared" si="386"/>
        <v>NACIONAL</v>
      </c>
      <c r="M2129" s="23" t="s">
        <v>618</v>
      </c>
      <c r="N2129" s="23" t="str" cm="1">
        <f t="array" ref="N2129">IFERROR(IF(M2129="Principal","LES_ACTIVE",LES_INACTIVE),0)</f>
        <v>LES_ACTIVE</v>
      </c>
      <c r="O2129" s="23">
        <f t="shared" si="378"/>
        <v>16</v>
      </c>
      <c r="P2129" s="23" t="str">
        <f t="shared" si="382"/>
        <v>00790022Principal</v>
      </c>
    </row>
    <row r="2130" spans="1:16" ht="14.45" hidden="1">
      <c r="A2130" s="26" t="s">
        <v>641</v>
      </c>
      <c r="B2130" s="23" t="str">
        <f>IFERROR(VLOOKUP(A2130,hoja!$A$2:$E$970,4,FALSE),0)</f>
        <v>ANTIOQUIA</v>
      </c>
      <c r="C2130" s="23" t="str">
        <f>IFERROR(VLOOKUP(A2130,hoja!$A$2:$E$1370,5,FALSE),0)</f>
        <v>MEDELLÍN</v>
      </c>
      <c r="D2130" s="23" t="str">
        <f>IFERROR(VLOOKUP(A2130,hoja!A:D,3,FALSE),0)</f>
        <v>0079</v>
      </c>
      <c r="E2130" s="23" t="s">
        <v>711</v>
      </c>
      <c r="F2130" s="23" t="str">
        <f>IFERROR(VLOOKUP(E2130,hoja!$A$2:$E$970,4,FALSE),0)</f>
        <v>COSTA</v>
      </c>
      <c r="G2130" s="23" t="str">
        <f>IFERROR(VLOOKUP(E2130,hoja!$A$2:$E$970,5,FALSE),0)</f>
        <v>MAGANGUÉ</v>
      </c>
      <c r="H2130" s="103" t="str">
        <f>IFERROR(VLOOKUP(E2130,hoja!A:C,3,FALSE),0)</f>
        <v>0383</v>
      </c>
      <c r="I2130" s="24" t="str">
        <f t="shared" si="379"/>
        <v>00790383</v>
      </c>
      <c r="K2130" s="23">
        <v>549</v>
      </c>
      <c r="L2130" s="23" t="str">
        <f t="shared" si="386"/>
        <v>NACIONAL</v>
      </c>
      <c r="M2130" s="23" t="s">
        <v>618</v>
      </c>
      <c r="N2130" s="23" t="str" cm="1">
        <f t="array" ref="N2130">IFERROR(IF(M2130="Principal","LES_ACTIVE",LES_INACTIVE),0)</f>
        <v>LES_ACTIVE</v>
      </c>
      <c r="O2130" s="23">
        <f t="shared" si="378"/>
        <v>12</v>
      </c>
      <c r="P2130" s="23" t="str">
        <f t="shared" si="382"/>
        <v>00790383Principal</v>
      </c>
    </row>
    <row r="2131" spans="1:16" ht="14.45" hidden="1">
      <c r="A2131" s="26" t="s">
        <v>641</v>
      </c>
      <c r="B2131" s="23" t="str">
        <f>IFERROR(VLOOKUP(A2131,hoja!$A$2:$E$970,4,FALSE),0)</f>
        <v>ANTIOQUIA</v>
      </c>
      <c r="C2131" s="23" t="str">
        <f>IFERROR(VLOOKUP(A2131,hoja!$A$2:$E$1370,5,FALSE),0)</f>
        <v>MEDELLÍN</v>
      </c>
      <c r="D2131" s="23" t="str">
        <f>IFERROR(VLOOKUP(A2131,hoja!A:D,3,FALSE),0)</f>
        <v>0079</v>
      </c>
      <c r="E2131" s="23" t="s">
        <v>712</v>
      </c>
      <c r="F2131" s="23" t="str">
        <f>IFERROR(VLOOKUP(E2131,hoja!$A$2:$E$970,4,FALSE),0)</f>
        <v>COSTA</v>
      </c>
      <c r="G2131" s="23" t="str">
        <f>IFERROR(VLOOKUP(E2131,hoja!$A$2:$E$970,5,FALSE),0)</f>
        <v>MAICAO</v>
      </c>
      <c r="H2131" s="103" t="str">
        <f>IFERROR(VLOOKUP(E2131,hoja!A:C,3,FALSE),0)</f>
        <v>0230</v>
      </c>
      <c r="I2131" s="24" t="str">
        <f t="shared" si="379"/>
        <v>00790230</v>
      </c>
      <c r="K2131" s="36">
        <v>892.88599999999997</v>
      </c>
      <c r="L2131" s="23" t="str">
        <f t="shared" si="386"/>
        <v>NACIONAL</v>
      </c>
      <c r="M2131" s="23" t="s">
        <v>618</v>
      </c>
      <c r="N2131" s="23" t="str" cm="1">
        <f t="array" ref="N2131">IFERROR(IF(M2131="Principal","LES_ACTIVE",LES_INACTIVE),0)</f>
        <v>LES_ACTIVE</v>
      </c>
      <c r="O2131" s="23">
        <f t="shared" si="378"/>
        <v>8</v>
      </c>
      <c r="P2131" s="23" t="str">
        <f t="shared" si="382"/>
        <v>00790230Principal</v>
      </c>
    </row>
    <row r="2132" spans="1:16" ht="14.45" hidden="1">
      <c r="A2132" s="26" t="s">
        <v>641</v>
      </c>
      <c r="B2132" s="23" t="str">
        <f>IFERROR(VLOOKUP(A2132,hoja!$A$2:$E$970,4,FALSE),0)</f>
        <v>ANTIOQUIA</v>
      </c>
      <c r="C2132" s="23" t="str">
        <f>IFERROR(VLOOKUP(A2132,hoja!$A$2:$E$1370,5,FALSE),0)</f>
        <v>MEDELLÍN</v>
      </c>
      <c r="D2132" s="23" t="str">
        <f>IFERROR(VLOOKUP(A2132,hoja!A:D,3,FALSE),0)</f>
        <v>0079</v>
      </c>
      <c r="E2132" s="23" t="s">
        <v>665</v>
      </c>
      <c r="F2132" s="23" t="str">
        <f>IFERROR(VLOOKUP(E2132,hoja!$A$2:$E$970,4,FALSE),0)</f>
        <v>OCCIDENTE</v>
      </c>
      <c r="G2132" s="23" t="str">
        <f>IFERROR(VLOOKUP(E2132,hoja!$A$2:$E$970,5,FALSE),0)</f>
        <v>MANIZALES</v>
      </c>
      <c r="H2132" s="103" t="str">
        <f>IFERROR(VLOOKUP(E2132,hoja!A:C,3,FALSE),0)</f>
        <v>0145</v>
      </c>
      <c r="I2132" s="24" t="str">
        <f t="shared" si="379"/>
        <v>00790145</v>
      </c>
      <c r="J2132" s="23">
        <v>15.991666666581295</v>
      </c>
      <c r="K2132" s="23">
        <v>227</v>
      </c>
      <c r="L2132" s="23" t="str">
        <f t="shared" si="386"/>
        <v>NACIONAL</v>
      </c>
      <c r="M2132" s="23" t="s">
        <v>618</v>
      </c>
      <c r="N2132" s="23" t="str" cm="1">
        <f t="array" ref="N2132">IFERROR(IF(M2132="Principal","LES_ACTIVE",LES_INACTIVE),0)</f>
        <v>LES_ACTIVE</v>
      </c>
      <c r="O2132" s="23">
        <f t="shared" si="378"/>
        <v>25</v>
      </c>
      <c r="P2132" s="23" t="str">
        <f t="shared" si="382"/>
        <v>00790145Principal</v>
      </c>
    </row>
    <row r="2133" spans="1:16" ht="14.45" hidden="1">
      <c r="A2133" s="26" t="s">
        <v>641</v>
      </c>
      <c r="B2133" s="23" t="str">
        <f>IFERROR(VLOOKUP(A2133,hoja!$A$2:$E$970,4,FALSE),0)</f>
        <v>ANTIOQUIA</v>
      </c>
      <c r="C2133" s="23" t="str">
        <f>IFERROR(VLOOKUP(A2133,hoja!$A$2:$E$1370,5,FALSE),0)</f>
        <v>MEDELLÍN</v>
      </c>
      <c r="D2133" s="23" t="str">
        <f>IFERROR(VLOOKUP(A2133,hoja!A:D,3,FALSE),0)</f>
        <v>0079</v>
      </c>
      <c r="E2133" s="23" t="s">
        <v>665</v>
      </c>
      <c r="F2133" s="23" t="str">
        <f>IFERROR(VLOOKUP(E2133,hoja!$A$2:$E$970,4,FALSE),0)</f>
        <v>OCCIDENTE</v>
      </c>
      <c r="G2133" s="23" t="str">
        <f>IFERROR(VLOOKUP(E2133,hoja!$A$2:$E$970,5,FALSE),0)</f>
        <v>MANIZALES</v>
      </c>
      <c r="H2133" s="103" t="str">
        <f>IFERROR(VLOOKUP(E2133,hoja!A:C,3,FALSE),0)</f>
        <v>0145</v>
      </c>
      <c r="I2133" s="24" t="str">
        <f t="shared" si="379"/>
        <v>00790145</v>
      </c>
      <c r="K2133" s="23">
        <v>300</v>
      </c>
      <c r="L2133" s="23" t="str">
        <f t="shared" si="386"/>
        <v>NACIONAL</v>
      </c>
      <c r="M2133" s="23" t="s">
        <v>893</v>
      </c>
      <c r="N2133" s="23" t="s">
        <v>622</v>
      </c>
      <c r="O2133" s="23">
        <f t="shared" si="378"/>
        <v>16</v>
      </c>
      <c r="P2133" s="23" t="str">
        <f t="shared" si="382"/>
        <v>00790145Santa Fe de Antioquia</v>
      </c>
    </row>
    <row r="2134" spans="1:16" ht="14.45" hidden="1">
      <c r="A2134" s="26" t="s">
        <v>641</v>
      </c>
      <c r="B2134" s="23" t="str">
        <f>IFERROR(VLOOKUP(A2134,hoja!$A$2:$E$970,4,FALSE),0)</f>
        <v>ANTIOQUIA</v>
      </c>
      <c r="C2134" s="23" t="str">
        <f>IFERROR(VLOOKUP(A2134,hoja!$A$2:$E$1370,5,FALSE),0)</f>
        <v>MEDELLÍN</v>
      </c>
      <c r="D2134" s="23" t="str">
        <f>IFERROR(VLOOKUP(A2134,hoja!A:D,3,FALSE),0)</f>
        <v>0079</v>
      </c>
      <c r="E2134" s="23" t="s">
        <v>713</v>
      </c>
      <c r="F2134" s="23" t="str">
        <f>IFERROR(VLOOKUP(E2134,hoja!$A$2:$E$970,4,FALSE),0)</f>
        <v>ANTIOQUIA</v>
      </c>
      <c r="G2134" s="23" t="str">
        <f>IFERROR(VLOOKUP(E2134,hoja!$A$2:$E$970,5,FALSE),0)</f>
        <v>MARIQUITA</v>
      </c>
      <c r="H2134" s="103" t="str">
        <f>IFERROR(VLOOKUP(E2134,hoja!A:C,3,FALSE),0)</f>
        <v>0392</v>
      </c>
      <c r="I2134" s="24" t="str">
        <f t="shared" si="379"/>
        <v>00790392</v>
      </c>
      <c r="K2134" s="23">
        <v>293</v>
      </c>
      <c r="L2134" s="23" t="str">
        <f t="shared" ref="L2134" si="387">IF(B2134=F2134,"REGIONAL","NACIONAL")</f>
        <v>REGIONAL</v>
      </c>
      <c r="M2134" s="23" t="s">
        <v>618</v>
      </c>
      <c r="N2134" s="23" t="str" cm="1">
        <f t="array" ref="N2134">IFERROR(IF(M2134="Principal","LES_ACTIVE",LES_INACTIVE),0)</f>
        <v>LES_ACTIVE</v>
      </c>
      <c r="O2134" s="23">
        <f t="shared" si="378"/>
        <v>16</v>
      </c>
      <c r="P2134" s="23" t="str">
        <f t="shared" si="382"/>
        <v>00790392Principal</v>
      </c>
    </row>
    <row r="2135" spans="1:16" ht="14.45" hidden="1">
      <c r="A2135" s="26" t="s">
        <v>641</v>
      </c>
      <c r="B2135" s="23" t="str">
        <f>IFERROR(VLOOKUP(A2135,hoja!$A$2:$E$970,4,FALSE),0)</f>
        <v>ANTIOQUIA</v>
      </c>
      <c r="C2135" s="23" t="str">
        <f>IFERROR(VLOOKUP(A2135,hoja!$A$2:$E$1370,5,FALSE),0)</f>
        <v>MEDELLÍN</v>
      </c>
      <c r="D2135" s="23" t="str">
        <f>IFERROR(VLOOKUP(A2135,hoja!A:D,3,FALSE),0)</f>
        <v>0079</v>
      </c>
      <c r="E2135" s="23" t="s">
        <v>714</v>
      </c>
      <c r="F2135" s="23" t="str">
        <f>IFERROR(VLOOKUP(E2135,hoja!$A$2:$E$970,4,FALSE),0)</f>
        <v>SANTANDER</v>
      </c>
      <c r="G2135" s="23" t="str">
        <f>IFERROR(VLOOKUP(E2135,hoja!$A$2:$E$970,5,FALSE),0)</f>
        <v>OCAÑA</v>
      </c>
      <c r="H2135" s="103" t="str">
        <f>IFERROR(VLOOKUP(E2135,hoja!A:C,3,FALSE),0)</f>
        <v>0434</v>
      </c>
      <c r="I2135" s="24" t="str">
        <f t="shared" si="379"/>
        <v>00790434</v>
      </c>
      <c r="K2135" s="23">
        <v>494</v>
      </c>
      <c r="L2135" s="23" t="str">
        <f>IF(B2135=F2135,"REGIONAL","NACIONAL")</f>
        <v>NACIONAL</v>
      </c>
      <c r="M2135" s="23" t="s">
        <v>618</v>
      </c>
      <c r="N2135" s="23" t="str" cm="1">
        <f t="array" ref="N2135">IFERROR(IF(M2135="Principal","LES_ACTIVE",LES_INACTIVE),0)</f>
        <v>LES_ACTIVE</v>
      </c>
      <c r="O2135" s="23">
        <f t="shared" si="378"/>
        <v>16</v>
      </c>
      <c r="P2135" s="23" t="str">
        <f t="shared" si="382"/>
        <v>00790434Principal</v>
      </c>
    </row>
    <row r="2136" spans="1:16" ht="14.45" hidden="1">
      <c r="A2136" s="26" t="s">
        <v>641</v>
      </c>
      <c r="B2136" s="23" t="str">
        <f>IFERROR(VLOOKUP(A2136,hoja!$A$2:$E$970,4,FALSE),0)</f>
        <v>ANTIOQUIA</v>
      </c>
      <c r="C2136" s="23" t="str">
        <f>IFERROR(VLOOKUP(A2136,hoja!$A$2:$E$1370,5,FALSE),0)</f>
        <v>MEDELLÍN</v>
      </c>
      <c r="D2136" s="23" t="str">
        <f>IFERROR(VLOOKUP(A2136,hoja!A:D,3,FALSE),0)</f>
        <v>0079</v>
      </c>
      <c r="E2136" s="23" t="s">
        <v>715</v>
      </c>
      <c r="F2136" s="23" t="str">
        <f>IFERROR(VLOOKUP(E2136,hoja!$A$2:$E$970,4,FALSE),0)</f>
        <v>SANTANDER</v>
      </c>
      <c r="G2136" s="23" t="str">
        <f>IFERROR(VLOOKUP(E2136,hoja!$A$2:$E$970,5,FALSE),0)</f>
        <v>PAMPLONA</v>
      </c>
      <c r="H2136" s="103" t="str">
        <f>IFERROR(VLOOKUP(E2136,hoja!A:C,3,FALSE),0)</f>
        <v>0439</v>
      </c>
      <c r="I2136" s="24" t="str">
        <f t="shared" si="379"/>
        <v>00790439</v>
      </c>
      <c r="K2136" s="23">
        <v>496</v>
      </c>
      <c r="L2136" s="23" t="str">
        <f t="shared" ref="L2136:L2141" si="388">IF(B2136=F2136,"REGIONAL","NACIONAL")</f>
        <v>NACIONAL</v>
      </c>
      <c r="M2136" s="23" t="s">
        <v>618</v>
      </c>
      <c r="N2136" s="23" t="str" cm="1">
        <f t="array" ref="N2136">IFERROR(IF(M2136="Principal","LES_ACTIVE",LES_INACTIVE),0)</f>
        <v>LES_ACTIVE</v>
      </c>
      <c r="O2136" s="23">
        <f t="shared" si="378"/>
        <v>16</v>
      </c>
      <c r="P2136" s="23" t="str">
        <f t="shared" si="382"/>
        <v>00790439Principal</v>
      </c>
    </row>
    <row r="2137" spans="1:16" ht="14.45" hidden="1">
      <c r="A2137" s="26" t="s">
        <v>641</v>
      </c>
      <c r="B2137" s="23" t="str">
        <f>IFERROR(VLOOKUP(A2137,hoja!$A$2:$E$970,4,FALSE),0)</f>
        <v>ANTIOQUIA</v>
      </c>
      <c r="C2137" s="23" t="str">
        <f>IFERROR(VLOOKUP(A2137,hoja!$A$2:$E$1370,5,FALSE),0)</f>
        <v>MEDELLÍN</v>
      </c>
      <c r="D2137" s="23" t="str">
        <f>IFERROR(VLOOKUP(A2137,hoja!A:D,3,FALSE),0)</f>
        <v>0079</v>
      </c>
      <c r="E2137" s="23" t="s">
        <v>716</v>
      </c>
      <c r="F2137" s="23" t="str">
        <f>IFERROR(VLOOKUP(E2137,hoja!$A$2:$E$970,4,FALSE),0)</f>
        <v>SANTANDER</v>
      </c>
      <c r="G2137" s="23" t="str">
        <f>IFERROR(VLOOKUP(E2137,hoja!$A$2:$E$970,5,FALSE),0)</f>
        <v>PINCHOTE</v>
      </c>
      <c r="H2137" s="103" t="str">
        <f>IFERROR(VLOOKUP(E2137,hoja!A:C,3,FALSE),0)</f>
        <v>0423</v>
      </c>
      <c r="I2137" s="24" t="str">
        <f t="shared" si="379"/>
        <v>00790423</v>
      </c>
      <c r="K2137" s="23">
        <v>468</v>
      </c>
      <c r="L2137" s="23" t="str">
        <f t="shared" si="388"/>
        <v>NACIONAL</v>
      </c>
      <c r="M2137" s="23" t="s">
        <v>755</v>
      </c>
      <c r="N2137" s="23" cm="1">
        <f t="array" aca="1" ref="N2137" ca="1">IFERROR(IF(M2137="Principal","LES_ACTIVE",LES_INACTIVE),0)</f>
        <v>0</v>
      </c>
      <c r="O2137" s="23">
        <f t="shared" si="378"/>
        <v>16</v>
      </c>
      <c r="P2137" s="23" t="str">
        <f t="shared" si="382"/>
        <v>00790423Bogota</v>
      </c>
    </row>
    <row r="2138" spans="1:16" ht="14.45" hidden="1">
      <c r="A2138" s="26" t="s">
        <v>641</v>
      </c>
      <c r="B2138" s="23" t="str">
        <f>IFERROR(VLOOKUP(A2138,hoja!$A$2:$E$970,4,FALSE),0)</f>
        <v>ANTIOQUIA</v>
      </c>
      <c r="C2138" s="23" t="str">
        <f>IFERROR(VLOOKUP(A2138,hoja!$A$2:$E$1370,5,FALSE),0)</f>
        <v>MEDELLÍN</v>
      </c>
      <c r="D2138" s="23" t="str">
        <f>IFERROR(VLOOKUP(A2138,hoja!A:D,3,FALSE),0)</f>
        <v>0079</v>
      </c>
      <c r="E2138" s="23" t="s">
        <v>717</v>
      </c>
      <c r="F2138" s="23" t="str">
        <f>IFERROR(VLOOKUP(E2138,hoja!$A$2:$E$970,4,FALSE),0)</f>
        <v>OCCIDENTE</v>
      </c>
      <c r="G2138" s="23" t="str">
        <f>IFERROR(VLOOKUP(E2138,hoja!$A$2:$E$970,5,FALSE),0)</f>
        <v>POPAYÁN</v>
      </c>
      <c r="H2138" s="103" t="str">
        <f>IFERROR(VLOOKUP(E2138,hoja!A:C,3,FALSE),0)</f>
        <v>0126</v>
      </c>
      <c r="I2138" s="24" t="str">
        <f t="shared" si="379"/>
        <v>00790126</v>
      </c>
      <c r="K2138" s="23">
        <v>547</v>
      </c>
      <c r="L2138" s="23" t="str">
        <f t="shared" si="388"/>
        <v>NACIONAL</v>
      </c>
      <c r="M2138" s="23" t="s">
        <v>618</v>
      </c>
      <c r="N2138" s="23" t="str" cm="1">
        <f t="array" ref="N2138">IFERROR(IF(M2138="Principal","LES_ACTIVE",LES_INACTIVE),0)</f>
        <v>LES_ACTIVE</v>
      </c>
      <c r="O2138" s="23">
        <f t="shared" ref="O2138:O2200" si="389">IF(K2138&lt;=250,25,IF(K2138&lt;=500,16,IF(K2138&lt;=800,12,IF(K2138&lt;=1100,8,IF(K2138&lt;=1400,6,IF(K2138&lt;=1700,5))))))</f>
        <v>12</v>
      </c>
      <c r="P2138" s="23" t="str">
        <f t="shared" si="382"/>
        <v>00790126Principal</v>
      </c>
    </row>
    <row r="2139" spans="1:16" ht="14.45" hidden="1">
      <c r="A2139" s="26" t="s">
        <v>641</v>
      </c>
      <c r="B2139" s="23" t="str">
        <f>IFERROR(VLOOKUP(A2139,hoja!$A$2:$E$970,4,FALSE),0)</f>
        <v>ANTIOQUIA</v>
      </c>
      <c r="C2139" s="23" t="str">
        <f>IFERROR(VLOOKUP(A2139,hoja!$A$2:$E$1370,5,FALSE),0)</f>
        <v>MEDELLÍN</v>
      </c>
      <c r="D2139" s="23" t="str">
        <f>IFERROR(VLOOKUP(A2139,hoja!A:D,3,FALSE),0)</f>
        <v>0079</v>
      </c>
      <c r="E2139" s="23" t="s">
        <v>718</v>
      </c>
      <c r="F2139" s="23" t="str">
        <f>IFERROR(VLOOKUP(E2139,hoja!$A$2:$E$970,4,FALSE),0)</f>
        <v>SANTANDER</v>
      </c>
      <c r="G2139" s="23" t="str">
        <f>IFERROR(VLOOKUP(E2139,hoja!$A$2:$E$970,5,FALSE),0)</f>
        <v>PUERTO BERRIO</v>
      </c>
      <c r="H2139" s="103" t="str">
        <f>IFERROR(VLOOKUP(E2139,hoja!A:C,3,FALSE),0)</f>
        <v>0433</v>
      </c>
      <c r="I2139" s="24" t="str">
        <f t="shared" si="379"/>
        <v>00790433</v>
      </c>
      <c r="J2139" s="23">
        <v>8.6630555555457249</v>
      </c>
      <c r="K2139" s="23">
        <v>158.8895</v>
      </c>
      <c r="L2139" s="23" t="str">
        <f t="shared" si="388"/>
        <v>NACIONAL</v>
      </c>
      <c r="M2139" s="23" t="s">
        <v>618</v>
      </c>
      <c r="N2139" s="23" t="str" cm="1">
        <f t="array" ref="N2139">IFERROR(IF(M2139="Principal","LES_ACTIVE",LES_INACTIVE),0)</f>
        <v>LES_ACTIVE</v>
      </c>
      <c r="O2139" s="23">
        <f t="shared" si="389"/>
        <v>25</v>
      </c>
      <c r="P2139" s="23" t="str">
        <f t="shared" si="382"/>
        <v>00790433Principal</v>
      </c>
    </row>
    <row r="2140" spans="1:16" ht="14.45" hidden="1">
      <c r="A2140" s="26" t="s">
        <v>641</v>
      </c>
      <c r="B2140" s="23" t="str">
        <f>IFERROR(VLOOKUP(A2140,hoja!$A$2:$E$970,4,FALSE),0)</f>
        <v>ANTIOQUIA</v>
      </c>
      <c r="C2140" s="23" t="str">
        <f>IFERROR(VLOOKUP(A2140,hoja!$A$2:$E$1370,5,FALSE),0)</f>
        <v>MEDELLÍN</v>
      </c>
      <c r="D2140" s="23" t="str">
        <f>IFERROR(VLOOKUP(A2140,hoja!A:D,3,FALSE),0)</f>
        <v>0079</v>
      </c>
      <c r="E2140" s="23" t="s">
        <v>719</v>
      </c>
      <c r="F2140" s="23" t="str">
        <f>IFERROR(VLOOKUP(E2140,hoja!$A$2:$E$970,4,FALSE),0)</f>
        <v>CENTRO</v>
      </c>
      <c r="G2140" s="23" t="str">
        <f>IFERROR(VLOOKUP(E2140,hoja!$A$2:$E$970,5,FALSE),0)</f>
        <v>RICAURTE</v>
      </c>
      <c r="H2140" s="103" t="str">
        <f>IFERROR(VLOOKUP(E2140,hoja!A:C,3,FALSE),0)</f>
        <v>0390</v>
      </c>
      <c r="I2140" s="24" t="str">
        <f t="shared" si="379"/>
        <v>00790390</v>
      </c>
      <c r="K2140" s="23">
        <v>427</v>
      </c>
      <c r="L2140" s="23" t="str">
        <f t="shared" si="388"/>
        <v>NACIONAL</v>
      </c>
      <c r="M2140" s="23" t="s">
        <v>618</v>
      </c>
      <c r="N2140" s="23" t="str" cm="1">
        <f t="array" ref="N2140">IFERROR(IF(M2140="Principal","LES_ACTIVE",LES_INACTIVE),0)</f>
        <v>LES_ACTIVE</v>
      </c>
      <c r="O2140" s="23">
        <f t="shared" si="389"/>
        <v>16</v>
      </c>
      <c r="P2140" s="23" t="str">
        <f t="shared" si="382"/>
        <v>00790390Principal</v>
      </c>
    </row>
    <row r="2141" spans="1:16" ht="14.45" hidden="1">
      <c r="A2141" s="26" t="s">
        <v>641</v>
      </c>
      <c r="B2141" s="23" t="str">
        <f>IFERROR(VLOOKUP(A2141,hoja!$A$2:$E$970,4,FALSE),0)</f>
        <v>ANTIOQUIA</v>
      </c>
      <c r="C2141" s="23" t="str">
        <f>IFERROR(VLOOKUP(A2141,hoja!$A$2:$E$1370,5,FALSE),0)</f>
        <v>MEDELLÍN</v>
      </c>
      <c r="D2141" s="23" t="str">
        <f>IFERROR(VLOOKUP(A2141,hoja!A:D,3,FALSE),0)</f>
        <v>0079</v>
      </c>
      <c r="E2141" s="23" t="s">
        <v>720</v>
      </c>
      <c r="F2141" s="23" t="str">
        <f>IFERROR(VLOOKUP(E2141,hoja!$A$2:$E$970,4,FALSE),0)</f>
        <v>COSTA</v>
      </c>
      <c r="G2141" s="23" t="str">
        <f>IFERROR(VLOOKUP(E2141,hoja!$A$2:$E$970,5,FALSE),0)</f>
        <v>RIOHACHA</v>
      </c>
      <c r="H2141" s="103" t="str">
        <f>IFERROR(VLOOKUP(E2141,hoja!A:C,3,FALSE),0)</f>
        <v>0239</v>
      </c>
      <c r="I2141" s="24" t="str">
        <f t="shared" ref="I2141:I2203" si="390">D2141&amp;H2141</f>
        <v>00790239</v>
      </c>
      <c r="K2141" s="23">
        <v>997</v>
      </c>
      <c r="L2141" s="23" t="str">
        <f t="shared" si="388"/>
        <v>NACIONAL</v>
      </c>
      <c r="M2141" s="23" t="s">
        <v>618</v>
      </c>
      <c r="N2141" s="23" t="str" cm="1">
        <f t="array" ref="N2141">IFERROR(IF(M2141="Principal","LES_ACTIVE",LES_INACTIVE),0)</f>
        <v>LES_ACTIVE</v>
      </c>
      <c r="O2141" s="23">
        <f t="shared" si="389"/>
        <v>8</v>
      </c>
      <c r="P2141" s="23" t="str">
        <f t="shared" si="382"/>
        <v>00790239Principal</v>
      </c>
    </row>
    <row r="2142" spans="1:16" ht="14.45" hidden="1">
      <c r="A2142" s="26" t="s">
        <v>641</v>
      </c>
      <c r="B2142" s="23" t="str">
        <f>IFERROR(VLOOKUP(A2142,hoja!$A$2:$E$970,4,FALSE),0)</f>
        <v>ANTIOQUIA</v>
      </c>
      <c r="C2142" s="23" t="str">
        <f>IFERROR(VLOOKUP(A2142,hoja!$A$2:$E$1370,5,FALSE),0)</f>
        <v>MEDELLÍN</v>
      </c>
      <c r="D2142" s="23" t="str">
        <f>IFERROR(VLOOKUP(A2142,hoja!A:D,3,FALSE),0)</f>
        <v>0079</v>
      </c>
      <c r="E2142" s="23" t="s">
        <v>721</v>
      </c>
      <c r="F2142" s="23" t="str">
        <f>IFERROR(VLOOKUP(E2142,hoja!$A$2:$E$970,4,FALSE),0)</f>
        <v>ANTIOQUIA</v>
      </c>
      <c r="G2142" s="23" t="str">
        <f>IFERROR(VLOOKUP(E2142,hoja!$A$2:$E$970,5,FALSE),0)</f>
        <v>RIONEGRO</v>
      </c>
      <c r="H2142" s="103" t="str">
        <f>IFERROR(VLOOKUP(E2142,hoja!A:C,3,FALSE),0)</f>
        <v>0090</v>
      </c>
      <c r="I2142" s="24" t="str">
        <f t="shared" si="390"/>
        <v>00790090</v>
      </c>
      <c r="J2142" s="23">
        <v>1.2833333333255723</v>
      </c>
      <c r="K2142" s="23">
        <v>42.338999999999999</v>
      </c>
      <c r="L2142" s="23" t="s">
        <v>752</v>
      </c>
      <c r="M2142" s="23" t="s">
        <v>618</v>
      </c>
      <c r="N2142" s="23" t="str" cm="1">
        <f t="array" ref="N2142">IFERROR(IF(M2142="Principal","LES_ACTIVE",LES_INACTIVE),0)</f>
        <v>LES_ACTIVE</v>
      </c>
      <c r="O2142" s="23">
        <f t="shared" si="389"/>
        <v>25</v>
      </c>
      <c r="P2142" s="23" t="str">
        <f t="shared" si="382"/>
        <v>00790090Principal</v>
      </c>
    </row>
    <row r="2143" spans="1:16" ht="14.45" hidden="1">
      <c r="A2143" s="26" t="s">
        <v>641</v>
      </c>
      <c r="B2143" s="23" t="str">
        <f>IFERROR(VLOOKUP(A2143,hoja!$A$2:$E$970,4,FALSE),0)</f>
        <v>ANTIOQUIA</v>
      </c>
      <c r="C2143" s="23" t="str">
        <f>IFERROR(VLOOKUP(A2143,hoja!$A$2:$E$1370,5,FALSE),0)</f>
        <v>MEDELLÍN</v>
      </c>
      <c r="D2143" s="23" t="str">
        <f>IFERROR(VLOOKUP(A2143,hoja!A:D,3,FALSE),0)</f>
        <v>0079</v>
      </c>
      <c r="E2143" s="23" t="s">
        <v>722</v>
      </c>
      <c r="F2143" s="23" t="str">
        <f>IFERROR(VLOOKUP(E2143,hoja!$A$2:$E$970,4,FALSE),0)</f>
        <v>ANTIOQUIA</v>
      </c>
      <c r="G2143" s="23" t="str">
        <f>IFERROR(VLOOKUP(E2143,hoja!$A$2:$E$970,5,FALSE),0)</f>
        <v>SALDAÑA</v>
      </c>
      <c r="H2143" s="103" t="str">
        <f>IFERROR(VLOOKUP(E2143,hoja!A:C,3,FALSE),0)</f>
        <v>0386</v>
      </c>
      <c r="I2143" s="24" t="str">
        <f t="shared" si="390"/>
        <v>00790386</v>
      </c>
      <c r="K2143" s="23">
        <v>454</v>
      </c>
      <c r="L2143" s="23" t="str">
        <f>IF(B2143=F2143,"REGIONAL","NACIONAL")</f>
        <v>REGIONAL</v>
      </c>
      <c r="M2143" s="23" t="s">
        <v>618</v>
      </c>
      <c r="N2143" s="23" t="str" cm="1">
        <f t="array" ref="N2143">IFERROR(IF(M2143="Principal","LES_ACTIVE",LES_INACTIVE),0)</f>
        <v>LES_ACTIVE</v>
      </c>
      <c r="O2143" s="23">
        <f t="shared" si="389"/>
        <v>16</v>
      </c>
      <c r="P2143" s="23" t="str">
        <f t="shared" si="382"/>
        <v>00790386Principal</v>
      </c>
    </row>
    <row r="2144" spans="1:16" ht="14.45" hidden="1">
      <c r="A2144" s="26" t="s">
        <v>641</v>
      </c>
      <c r="B2144" s="23" t="str">
        <f>IFERROR(VLOOKUP(A2144,hoja!$A$2:$E$970,4,FALSE),0)</f>
        <v>ANTIOQUIA</v>
      </c>
      <c r="C2144" s="23" t="str">
        <f>IFERROR(VLOOKUP(A2144,hoja!$A$2:$E$1370,5,FALSE),0)</f>
        <v>MEDELLÍN</v>
      </c>
      <c r="D2144" s="23" t="str">
        <f>IFERROR(VLOOKUP(A2144,hoja!A:D,3,FALSE),0)</f>
        <v>0079</v>
      </c>
      <c r="E2144" s="23" t="s">
        <v>723</v>
      </c>
      <c r="F2144" s="23" t="str">
        <f>IFERROR(VLOOKUP(E2144,hoja!$A$2:$E$970,4,FALSE),0)</f>
        <v>COSTA</v>
      </c>
      <c r="G2144" s="23" t="str">
        <f>IFERROR(VLOOKUP(E2144,hoja!$A$2:$E$970,5,FALSE),0)</f>
        <v>SANTA MARTA</v>
      </c>
      <c r="H2144" s="103" t="str">
        <f>IFERROR(VLOOKUP(E2144,hoja!A:C,3,FALSE),0)</f>
        <v>0118</v>
      </c>
      <c r="I2144" s="24" t="str">
        <f t="shared" si="390"/>
        <v>00790118</v>
      </c>
      <c r="J2144" s="23">
        <v>38.749999999970896</v>
      </c>
      <c r="K2144" s="23">
        <v>825.322</v>
      </c>
      <c r="L2144" s="23" t="str">
        <f>IF(B2144=F2144,"REGIONAL","NACIONAL")</f>
        <v>NACIONAL</v>
      </c>
      <c r="M2144" s="23" t="s">
        <v>618</v>
      </c>
      <c r="N2144" s="23" t="str" cm="1">
        <f t="array" ref="N2144">IFERROR(IF(M2144="Principal","LES_ACTIVE",LES_INACTIVE),0)</f>
        <v>LES_ACTIVE</v>
      </c>
      <c r="O2144" s="23">
        <f t="shared" si="389"/>
        <v>8</v>
      </c>
      <c r="P2144" s="23" t="str">
        <f t="shared" ref="P2144:P2207" si="391">D2144&amp;H2144&amp;M2144</f>
        <v>00790118Principal</v>
      </c>
    </row>
    <row r="2145" spans="1:16" ht="14.45" hidden="1">
      <c r="A2145" s="26" t="s">
        <v>641</v>
      </c>
      <c r="B2145" s="23" t="str">
        <f>IFERROR(VLOOKUP(A2145,hoja!$A$2:$E$970,4,FALSE),0)</f>
        <v>ANTIOQUIA</v>
      </c>
      <c r="C2145" s="23" t="str">
        <f>IFERROR(VLOOKUP(A2145,hoja!$A$2:$E$1370,5,FALSE),0)</f>
        <v>MEDELLÍN</v>
      </c>
      <c r="D2145" s="23" t="str">
        <f>IFERROR(VLOOKUP(A2145,hoja!A:D,3,FALSE),0)</f>
        <v>0079</v>
      </c>
      <c r="E2145" s="23" t="s">
        <v>666</v>
      </c>
      <c r="F2145" s="23" t="str">
        <f>IFERROR(VLOOKUP(E2145,hoja!$A$2:$E$970,4,FALSE),0)</f>
        <v>COSTA</v>
      </c>
      <c r="G2145" s="23" t="str">
        <f>IFERROR(VLOOKUP(E2145,hoja!$A$2:$E$970,5,FALSE),0)</f>
        <v>SINCELEJO</v>
      </c>
      <c r="H2145" s="103" t="str">
        <f>IFERROR(VLOOKUP(E2145,hoja!A:C,3,FALSE),0)</f>
        <v>0382</v>
      </c>
      <c r="I2145" s="24" t="str">
        <f t="shared" si="390"/>
        <v>00790382</v>
      </c>
      <c r="J2145" s="23">
        <v>36.383333333273185</v>
      </c>
      <c r="K2145" s="23">
        <v>463.654</v>
      </c>
      <c r="L2145" s="23" t="str">
        <f t="shared" ref="L2145:L2153" si="392">IF(B2145=F2145,"REGIONAL","NACIONAL")</f>
        <v>NACIONAL</v>
      </c>
      <c r="M2145" s="23" t="s">
        <v>618</v>
      </c>
      <c r="N2145" s="23" t="str" cm="1">
        <f t="array" ref="N2145">IFERROR(IF(M2145="Principal","LES_ACTIVE",LES_INACTIVE),0)</f>
        <v>LES_ACTIVE</v>
      </c>
      <c r="O2145" s="23">
        <f t="shared" si="389"/>
        <v>16</v>
      </c>
      <c r="P2145" s="23" t="str">
        <f t="shared" si="391"/>
        <v>00790382Principal</v>
      </c>
    </row>
    <row r="2146" spans="1:16" ht="14.45" hidden="1">
      <c r="A2146" s="26" t="s">
        <v>641</v>
      </c>
      <c r="B2146" s="23" t="str">
        <f>IFERROR(VLOOKUP(A2146,hoja!$A$2:$E$970,4,FALSE),0)</f>
        <v>ANTIOQUIA</v>
      </c>
      <c r="C2146" s="23" t="str">
        <f>IFERROR(VLOOKUP(A2146,hoja!$A$2:$E$1370,5,FALSE),0)</f>
        <v>MEDELLÍN</v>
      </c>
      <c r="D2146" s="23" t="str">
        <f>IFERROR(VLOOKUP(A2146,hoja!A:D,3,FALSE),0)</f>
        <v>0079</v>
      </c>
      <c r="E2146" s="23" t="s">
        <v>666</v>
      </c>
      <c r="F2146" s="23" t="str">
        <f>IFERROR(VLOOKUP(E2146,hoja!$A$2:$E$970,4,FALSE),0)</f>
        <v>COSTA</v>
      </c>
      <c r="G2146" s="23" t="str">
        <f>IFERROR(VLOOKUP(E2146,hoja!$A$2:$E$970,5,FALSE),0)</f>
        <v>SINCELEJO</v>
      </c>
      <c r="H2146" s="103" t="str">
        <f>IFERROR(VLOOKUP(E2146,hoja!A:C,3,FALSE),0)</f>
        <v>0382</v>
      </c>
      <c r="I2146" s="24" t="str">
        <f t="shared" si="390"/>
        <v>00790382</v>
      </c>
      <c r="K2146" s="23">
        <v>640</v>
      </c>
      <c r="L2146" s="23" t="str">
        <f t="shared" si="392"/>
        <v>NACIONAL</v>
      </c>
      <c r="M2146" s="23" t="s">
        <v>662</v>
      </c>
      <c r="N2146" s="23" t="s">
        <v>622</v>
      </c>
      <c r="O2146" s="23">
        <f t="shared" si="389"/>
        <v>12</v>
      </c>
      <c r="P2146" s="23" t="str">
        <f t="shared" si="391"/>
        <v>00790382Uraba</v>
      </c>
    </row>
    <row r="2147" spans="1:16" ht="14.45" hidden="1">
      <c r="A2147" s="26" t="s">
        <v>641</v>
      </c>
      <c r="B2147" s="23" t="str">
        <f>IFERROR(VLOOKUP(A2147,hoja!$A$2:$E$970,4,FALSE),0)</f>
        <v>ANTIOQUIA</v>
      </c>
      <c r="C2147" s="23" t="str">
        <f>IFERROR(VLOOKUP(A2147,hoja!$A$2:$E$1370,5,FALSE),0)</f>
        <v>MEDELLÍN</v>
      </c>
      <c r="D2147" s="23" t="str">
        <f>IFERROR(VLOOKUP(A2147,hoja!A:D,3,FALSE),0)</f>
        <v>0079</v>
      </c>
      <c r="E2147" s="23" t="s">
        <v>726</v>
      </c>
      <c r="F2147" s="23" t="str">
        <f>IFERROR(VLOOKUP(E2147,hoja!$A$2:$E$970,4,FALSE),0)</f>
        <v>OCCIDENTE</v>
      </c>
      <c r="G2147" s="23" t="str">
        <f>IFERROR(VLOOKUP(E2147,hoja!$A$2:$E$970,5,FALSE),0)</f>
        <v>TUMACO</v>
      </c>
      <c r="H2147" s="103" t="str">
        <f>IFERROR(VLOOKUP(E2147,hoja!A:C,3,FALSE),0)</f>
        <v>0396</v>
      </c>
      <c r="I2147" s="24" t="str">
        <f t="shared" si="390"/>
        <v>00790396</v>
      </c>
      <c r="K2147" s="23">
        <v>1068</v>
      </c>
      <c r="L2147" s="23" t="str">
        <f t="shared" si="392"/>
        <v>NACIONAL</v>
      </c>
      <c r="M2147" s="23" t="s">
        <v>618</v>
      </c>
      <c r="N2147" s="23" t="str" cm="1">
        <f t="array" ref="N2147">IFERROR(IF(M2147="Principal","LES_ACTIVE",LES_INACTIVE),0)</f>
        <v>LES_ACTIVE</v>
      </c>
      <c r="O2147" s="23">
        <f t="shared" si="389"/>
        <v>8</v>
      </c>
      <c r="P2147" s="23" t="str">
        <f t="shared" si="391"/>
        <v>00790396Principal</v>
      </c>
    </row>
    <row r="2148" spans="1:16" ht="14.45" hidden="1">
      <c r="A2148" s="26" t="s">
        <v>641</v>
      </c>
      <c r="B2148" s="23" t="str">
        <f>IFERROR(VLOOKUP(A2148,hoja!$A$2:$E$970,4,FALSE),0)</f>
        <v>ANTIOQUIA</v>
      </c>
      <c r="C2148" s="23" t="str">
        <f>IFERROR(VLOOKUP(A2148,hoja!$A$2:$E$1370,5,FALSE),0)</f>
        <v>MEDELLÍN</v>
      </c>
      <c r="D2148" s="23" t="str">
        <f>IFERROR(VLOOKUP(A2148,hoja!A:D,3,FALSE),0)</f>
        <v>0079</v>
      </c>
      <c r="E2148" s="23" t="s">
        <v>727</v>
      </c>
      <c r="F2148" s="23" t="str">
        <f>IFERROR(VLOOKUP(E2148,hoja!$A$2:$E$970,4,FALSE),0)</f>
        <v>CENTRO</v>
      </c>
      <c r="G2148" s="23" t="str">
        <f>IFERROR(VLOOKUP(E2148,hoja!$A$2:$E$970,5,FALSE),0)</f>
        <v>TUNJA</v>
      </c>
      <c r="H2148" s="103" t="str">
        <f>IFERROR(VLOOKUP(E2148,hoja!A:C,3,FALSE),0)</f>
        <v>0443</v>
      </c>
      <c r="I2148" s="24" t="str">
        <f t="shared" si="390"/>
        <v>00790443</v>
      </c>
      <c r="J2148" s="23">
        <v>47.583333333372138</v>
      </c>
      <c r="K2148" s="23">
        <v>562.71</v>
      </c>
      <c r="L2148" s="23" t="str">
        <f t="shared" si="392"/>
        <v>NACIONAL</v>
      </c>
      <c r="M2148" s="23" t="s">
        <v>618</v>
      </c>
      <c r="N2148" s="23" t="str" cm="1">
        <f t="array" ref="N2148">IFERROR(IF(M2148="Principal","LES_ACTIVE",LES_INACTIVE),0)</f>
        <v>LES_ACTIVE</v>
      </c>
      <c r="O2148" s="23">
        <f t="shared" si="389"/>
        <v>12</v>
      </c>
      <c r="P2148" s="23" t="str">
        <f t="shared" si="391"/>
        <v>00790443Principal</v>
      </c>
    </row>
    <row r="2149" spans="1:16" ht="14.45" hidden="1">
      <c r="A2149" s="26" t="s">
        <v>641</v>
      </c>
      <c r="B2149" s="23" t="str">
        <f>IFERROR(VLOOKUP(A2149,hoja!$A$2:$E$970,4,FALSE),0)</f>
        <v>ANTIOQUIA</v>
      </c>
      <c r="C2149" s="23" t="str">
        <f>IFERROR(VLOOKUP(A2149,hoja!$A$2:$E$1370,5,FALSE),0)</f>
        <v>MEDELLÍN</v>
      </c>
      <c r="D2149" s="23" t="str">
        <f>IFERROR(VLOOKUP(A2149,hoja!A:D,3,FALSE),0)</f>
        <v>0079</v>
      </c>
      <c r="E2149" s="23" t="s">
        <v>728</v>
      </c>
      <c r="F2149" s="23" t="str">
        <f>IFERROR(VLOOKUP(E2149,hoja!$A$2:$E$970,4,FALSE),0)</f>
        <v>CENTRO</v>
      </c>
      <c r="G2149" s="23" t="str">
        <f>IFERROR(VLOOKUP(E2149,hoja!$A$2:$E$970,5,FALSE),0)</f>
        <v>VILLETA</v>
      </c>
      <c r="H2149" s="103" t="str">
        <f>IFERROR(VLOOKUP(E2149,hoja!A:C,3,FALSE),0)</f>
        <v>0025</v>
      </c>
      <c r="I2149" s="24" t="str">
        <f t="shared" si="390"/>
        <v>00790025</v>
      </c>
      <c r="K2149" s="23">
        <v>332</v>
      </c>
      <c r="L2149" s="23" t="str">
        <f t="shared" si="392"/>
        <v>NACIONAL</v>
      </c>
      <c r="M2149" s="23" t="s">
        <v>618</v>
      </c>
      <c r="N2149" s="23" t="str" cm="1">
        <f t="array" ref="N2149">IFERROR(IF(M2149="Principal","LES_ACTIVE",LES_INACTIVE),0)</f>
        <v>LES_ACTIVE</v>
      </c>
      <c r="O2149" s="23">
        <f t="shared" si="389"/>
        <v>16</v>
      </c>
      <c r="P2149" s="23" t="str">
        <f t="shared" si="391"/>
        <v>00790025Principal</v>
      </c>
    </row>
    <row r="2150" spans="1:16" ht="14.45" hidden="1">
      <c r="A2150" s="26" t="s">
        <v>641</v>
      </c>
      <c r="B2150" s="23" t="str">
        <f>IFERROR(VLOOKUP(A2150,hoja!$A$2:$E$970,4,FALSE),0)</f>
        <v>ANTIOQUIA</v>
      </c>
      <c r="C2150" s="23" t="str">
        <f>IFERROR(VLOOKUP(A2150,hoja!$A$2:$E$1370,5,FALSE),0)</f>
        <v>MEDELLÍN</v>
      </c>
      <c r="D2150" s="23" t="str">
        <f>IFERROR(VLOOKUP(A2150,hoja!A:D,3,FALSE),0)</f>
        <v>0079</v>
      </c>
      <c r="E2150" s="23" t="s">
        <v>729</v>
      </c>
      <c r="F2150" s="23" t="str">
        <f>IFERROR(VLOOKUP(E2150,hoja!$A$2:$E$970,4,FALSE),0)</f>
        <v>SANTANDER</v>
      </c>
      <c r="G2150" s="23" t="str">
        <f>IFERROR(VLOOKUP(E2150,hoja!$A$2:$E$970,5,FALSE),0)</f>
        <v>YOPAL</v>
      </c>
      <c r="H2150" s="103" t="str">
        <f>IFERROR(VLOOKUP(E2150,hoja!A:C,3,FALSE),0)</f>
        <v>0442</v>
      </c>
      <c r="I2150" s="24" t="str">
        <f t="shared" si="390"/>
        <v>00790442</v>
      </c>
      <c r="J2150" s="23">
        <v>46.374999999941792</v>
      </c>
      <c r="K2150" s="23">
        <v>802.7835</v>
      </c>
      <c r="L2150" s="23" t="str">
        <f t="shared" si="392"/>
        <v>NACIONAL</v>
      </c>
      <c r="M2150" s="23" t="s">
        <v>618</v>
      </c>
      <c r="N2150" s="23" t="str" cm="1">
        <f t="array" ref="N2150">IFERROR(IF(M2150="Principal","LES_ACTIVE",LES_INACTIVE),0)</f>
        <v>LES_ACTIVE</v>
      </c>
      <c r="O2150" s="23">
        <f t="shared" si="389"/>
        <v>8</v>
      </c>
      <c r="P2150" s="23" t="str">
        <f t="shared" si="391"/>
        <v>00790442Principal</v>
      </c>
    </row>
    <row r="2151" spans="1:16" ht="14.45" hidden="1">
      <c r="A2151" s="26" t="s">
        <v>641</v>
      </c>
      <c r="B2151" s="23" t="str">
        <f>IFERROR(VLOOKUP(A2151,hoja!$A$2:$E$970,4,FALSE),0)</f>
        <v>ANTIOQUIA</v>
      </c>
      <c r="C2151" s="23" t="str">
        <f>IFERROR(VLOOKUP(A2151,hoja!$A$2:$E$1370,5,FALSE),0)</f>
        <v>MEDELLÍN</v>
      </c>
      <c r="D2151" s="23" t="str">
        <f>IFERROR(VLOOKUP(A2151,hoja!A:D,3,FALSE),0)</f>
        <v>0079</v>
      </c>
      <c r="E2151" s="23" t="s">
        <v>730</v>
      </c>
      <c r="F2151" s="23" t="str">
        <f>IFERROR(VLOOKUP(E2151,hoja!$A$2:$E$970,4,FALSE),0)</f>
        <v>OCCIDENTE</v>
      </c>
      <c r="G2151" s="23" t="str">
        <f>IFERROR(VLOOKUP(E2151,hoja!$A$2:$E$970,5,FALSE),0)</f>
        <v>ZARZAL</v>
      </c>
      <c r="H2151" s="103" t="str">
        <f>IFERROR(VLOOKUP(E2151,hoja!A:C,3,FALSE),0)</f>
        <v>0412</v>
      </c>
      <c r="I2151" s="24" t="str">
        <f t="shared" si="390"/>
        <v>00790412</v>
      </c>
      <c r="K2151" s="23">
        <v>313</v>
      </c>
      <c r="L2151" s="23" t="str">
        <f t="shared" si="392"/>
        <v>NACIONAL</v>
      </c>
      <c r="M2151" s="23" t="s">
        <v>671</v>
      </c>
      <c r="N2151" s="23" cm="1">
        <f t="array" aca="1" ref="N2151" ca="1">IFERROR(IF(M2151="Principal","LES_ACTIVE",LES_INACTIVE),0)</f>
        <v>0</v>
      </c>
      <c r="O2151" s="23">
        <f t="shared" si="389"/>
        <v>16</v>
      </c>
      <c r="P2151" s="23" t="str">
        <f t="shared" si="391"/>
        <v>00790412Amaga</v>
      </c>
    </row>
    <row r="2152" spans="1:16" ht="14.45" hidden="1">
      <c r="A2152" s="26" t="s">
        <v>641</v>
      </c>
      <c r="B2152" s="23" t="str">
        <f>IFERROR(VLOOKUP(A2152,hoja!$A$2:$E$970,4,FALSE),0)</f>
        <v>ANTIOQUIA</v>
      </c>
      <c r="C2152" s="23" t="str">
        <f>IFERROR(VLOOKUP(A2152,hoja!$A$2:$E$1370,5,FALSE),0)</f>
        <v>MEDELLÍN</v>
      </c>
      <c r="D2152" s="23" t="str">
        <f>IFERROR(VLOOKUP(A2152,hoja!A:D,3,FALSE),0)</f>
        <v>0079</v>
      </c>
      <c r="E2152" s="23" t="s">
        <v>629</v>
      </c>
      <c r="F2152" s="23" t="str">
        <f>IFERROR(VLOOKUP(E2152,hoja!$A$2:$E$970,4,FALSE),0)</f>
        <v>CENTRO</v>
      </c>
      <c r="G2152" s="23" t="str">
        <f>IFERROR(VLOOKUP(E2152,hoja!$A$2:$E$970,5,FALSE),0)</f>
        <v>ZIPAQUIRÁ</v>
      </c>
      <c r="H2152" s="103" t="str">
        <f>IFERROR(VLOOKUP(E2152,hoja!A:C,3,FALSE),0)</f>
        <v>0032</v>
      </c>
      <c r="I2152" s="24" t="str">
        <f t="shared" si="390"/>
        <v>00790032</v>
      </c>
      <c r="J2152" s="23">
        <v>29.634444444382098</v>
      </c>
      <c r="K2152" s="23">
        <v>439</v>
      </c>
      <c r="L2152" s="23" t="str">
        <f t="shared" si="392"/>
        <v>NACIONAL</v>
      </c>
      <c r="M2152" s="23" t="s">
        <v>623</v>
      </c>
      <c r="N2152" s="23" t="s">
        <v>624</v>
      </c>
      <c r="O2152" s="23">
        <f t="shared" si="389"/>
        <v>16</v>
      </c>
      <c r="P2152" s="23" t="str">
        <f t="shared" si="391"/>
        <v>00790032Facatativa</v>
      </c>
    </row>
    <row r="2153" spans="1:16" ht="14.45" hidden="1">
      <c r="A2153" s="26" t="s">
        <v>641</v>
      </c>
      <c r="B2153" s="23" t="str">
        <f>IFERROR(VLOOKUP(A2153,hoja!$A$2:$E$970,4,FALSE),0)</f>
        <v>ANTIOQUIA</v>
      </c>
      <c r="C2153" s="23" t="str">
        <f>IFERROR(VLOOKUP(A2153,hoja!$A$2:$E$1370,5,FALSE),0)</f>
        <v>MEDELLÍN</v>
      </c>
      <c r="D2153" s="23" t="str">
        <f>IFERROR(VLOOKUP(A2153,hoja!A:D,3,FALSE),0)</f>
        <v>0079</v>
      </c>
      <c r="E2153" s="23" t="s">
        <v>630</v>
      </c>
      <c r="F2153" s="23" t="str">
        <f>IFERROR(VLOOKUP(E2153,hoja!$A$2:$E$970,4,FALSE),0)</f>
        <v>CENTRO</v>
      </c>
      <c r="G2153" s="23" t="str">
        <f>IFERROR(VLOOKUP(E2153,hoja!$A$2:$E$970,5,FALSE),0)</f>
        <v>SESQUILÉ</v>
      </c>
      <c r="H2153" s="103" t="str">
        <f>IFERROR(VLOOKUP(E2153,hoja!A:C,3,FALSE),0)</f>
        <v>1501</v>
      </c>
      <c r="I2153" s="24" t="str">
        <f t="shared" si="390"/>
        <v>00791501</v>
      </c>
      <c r="J2153" s="23">
        <v>25.083333333372138</v>
      </c>
      <c r="K2153" s="23">
        <v>466.505</v>
      </c>
      <c r="L2153" s="23" t="str">
        <f t="shared" si="392"/>
        <v>NACIONAL</v>
      </c>
      <c r="M2153" s="23" t="s">
        <v>618</v>
      </c>
      <c r="N2153" s="23" t="str" cm="1">
        <f t="array" ref="N2153">IFERROR(IF(M2153="Principal","LES_ACTIVE",LES_INACTIVE),0)</f>
        <v>LES_ACTIVE</v>
      </c>
      <c r="O2153" s="23">
        <f t="shared" si="389"/>
        <v>16</v>
      </c>
      <c r="P2153" s="23" t="str">
        <f t="shared" si="391"/>
        <v>00791501Principal</v>
      </c>
    </row>
    <row r="2154" spans="1:16" ht="14.45" hidden="1">
      <c r="A2154" s="26" t="s">
        <v>641</v>
      </c>
      <c r="B2154" s="23" t="str">
        <f>IFERROR(VLOOKUP(A2154,hoja!$A$2:$E$970,4,FALSE),0)</f>
        <v>ANTIOQUIA</v>
      </c>
      <c r="C2154" s="23" t="str">
        <f>IFERROR(VLOOKUP(A2154,hoja!$A$2:$E$1370,5,FALSE),0)</f>
        <v>MEDELLÍN</v>
      </c>
      <c r="D2154" s="23" t="str">
        <f>IFERROR(VLOOKUP(A2154,hoja!A:D,3,FALSE),0)</f>
        <v>0079</v>
      </c>
      <c r="E2154" s="23" t="s">
        <v>684</v>
      </c>
      <c r="F2154" s="23" t="str">
        <f>IFERROR(VLOOKUP(E2154,hoja!$A$2:$E$970,4,FALSE),0)</f>
        <v>ANTIOQUIA</v>
      </c>
      <c r="G2154" s="23" t="str">
        <f>IFERROR(VLOOKUP(E2154,hoja!$A$2:$E$970,5,FALSE),0)</f>
        <v>MEDELLÍN</v>
      </c>
      <c r="H2154" s="103" t="str">
        <f>IFERROR(VLOOKUP(E2154,hoja!A:C,3,FALSE),0)</f>
        <v>60046</v>
      </c>
      <c r="I2154" s="24" t="str">
        <f t="shared" si="390"/>
        <v>007960046</v>
      </c>
      <c r="K2154" s="23">
        <v>24.9</v>
      </c>
      <c r="L2154" s="23" t="str">
        <f t="shared" ref="L2154:L2178" si="393">IF(B2154=F2154,"REGIONAL","NACIONAL")</f>
        <v>REGIONAL</v>
      </c>
      <c r="M2154" s="23" t="s">
        <v>618</v>
      </c>
      <c r="N2154" s="23" t="str" cm="1">
        <f t="array" ref="N2154">IFERROR(IF(M2154="Principal","LES_ACTIVE",LES_INACTIVE),0)</f>
        <v>LES_ACTIVE</v>
      </c>
      <c r="O2154" s="23">
        <f t="shared" si="389"/>
        <v>25</v>
      </c>
      <c r="P2154" s="23" t="str">
        <f t="shared" si="391"/>
        <v>007960046Principal</v>
      </c>
    </row>
    <row r="2155" spans="1:16" ht="14.45" hidden="1">
      <c r="A2155" s="26" t="s">
        <v>641</v>
      </c>
      <c r="B2155" s="23" t="str">
        <f>IFERROR(VLOOKUP(A2155,hoja!$A$2:$E$970,4,FALSE),0)</f>
        <v>ANTIOQUIA</v>
      </c>
      <c r="C2155" s="23" t="str">
        <f>IFERROR(VLOOKUP(A2155,hoja!$A$2:$E$1370,5,FALSE),0)</f>
        <v>MEDELLÍN</v>
      </c>
      <c r="D2155" s="23" t="str">
        <f>IFERROR(VLOOKUP(A2155,hoja!A:D,3,FALSE),0)</f>
        <v>0079</v>
      </c>
      <c r="E2155" s="23" t="s">
        <v>633</v>
      </c>
      <c r="F2155" s="23" t="str">
        <f>IFERROR(VLOOKUP(E2155,hoja!$A$2:$E$970,4,FALSE),0)</f>
        <v>CENTRO</v>
      </c>
      <c r="G2155" s="23" t="str">
        <f>IFERROR(VLOOKUP(E2155,hoja!$A$2:$E$970,5,FALSE),0)</f>
        <v>BOGOTÁ</v>
      </c>
      <c r="H2155" s="103" t="str">
        <f>IFERROR(VLOOKUP(E2155,hoja!A:C,3,FALSE),0)</f>
        <v>0002</v>
      </c>
      <c r="I2155" s="24" t="str">
        <f t="shared" si="390"/>
        <v>00790002</v>
      </c>
      <c r="J2155" s="23">
        <v>34.76833333336981</v>
      </c>
      <c r="K2155" s="23">
        <v>424.125</v>
      </c>
      <c r="L2155" s="23" t="str">
        <f>IF(B2155=F2155,"REGIONAL","NACIONAL")</f>
        <v>NACIONAL</v>
      </c>
      <c r="M2155" s="23" t="s">
        <v>623</v>
      </c>
      <c r="N2155" s="23" t="s">
        <v>624</v>
      </c>
      <c r="O2155" s="23">
        <f t="shared" si="389"/>
        <v>16</v>
      </c>
      <c r="P2155" s="23" t="str">
        <f t="shared" si="391"/>
        <v>00790002Facatativa</v>
      </c>
    </row>
    <row r="2156" spans="1:16" ht="14.45" hidden="1">
      <c r="A2156" s="26" t="s">
        <v>641</v>
      </c>
      <c r="B2156" s="23" t="str">
        <f>IFERROR(VLOOKUP(A2156,hoja!$A$2:$E$970,4,FALSE),0)</f>
        <v>ANTIOQUIA</v>
      </c>
      <c r="C2156" s="23" t="str">
        <f>IFERROR(VLOOKUP(A2156,hoja!$A$2:$E$1370,5,FALSE),0)</f>
        <v>MEDELLÍN</v>
      </c>
      <c r="D2156" s="23" t="str">
        <f>IFERROR(VLOOKUP(A2156,hoja!A:D,3,FALSE),0)</f>
        <v>0079</v>
      </c>
      <c r="E2156" s="23" t="s">
        <v>633</v>
      </c>
      <c r="F2156" s="23" t="str">
        <f>IFERROR(VLOOKUP(E2156,hoja!$A$2:$E$970,4,FALSE),0)</f>
        <v>CENTRO</v>
      </c>
      <c r="G2156" s="23" t="str">
        <f>IFERROR(VLOOKUP(E2156,hoja!$A$2:$E$970,5,FALSE),0)</f>
        <v>BOGOTÁ</v>
      </c>
      <c r="H2156" s="103" t="str">
        <f>IFERROR(VLOOKUP(E2156,hoja!A:C,3,FALSE),0)</f>
        <v>0002</v>
      </c>
      <c r="I2156" s="24" t="str">
        <f t="shared" si="390"/>
        <v>00790002</v>
      </c>
      <c r="K2156" s="23">
        <v>427</v>
      </c>
      <c r="L2156" s="23" t="str">
        <f t="shared" ref="L2156:L2177" si="394">IF(B2156=F2156,"REGIONAL","NACIONAL")</f>
        <v>NACIONAL</v>
      </c>
      <c r="M2156" s="23" t="s">
        <v>621</v>
      </c>
      <c r="N2156" s="23" t="s">
        <v>624</v>
      </c>
      <c r="O2156" s="23">
        <f t="shared" si="389"/>
        <v>16</v>
      </c>
      <c r="P2156" s="23" t="str">
        <f t="shared" si="391"/>
        <v>00790002La vega</v>
      </c>
    </row>
    <row r="2157" spans="1:16" ht="14.45" hidden="1">
      <c r="A2157" s="26" t="s">
        <v>641</v>
      </c>
      <c r="B2157" s="23" t="str">
        <f>IFERROR(VLOOKUP(A2157,hoja!$A$2:$E$970,4,FALSE),0)</f>
        <v>ANTIOQUIA</v>
      </c>
      <c r="C2157" s="23" t="str">
        <f>IFERROR(VLOOKUP(A2157,hoja!$A$2:$E$1370,5,FALSE),0)</f>
        <v>MEDELLÍN</v>
      </c>
      <c r="D2157" s="23" t="str">
        <f>IFERROR(VLOOKUP(A2157,hoja!A:D,3,FALSE),0)</f>
        <v>0079</v>
      </c>
      <c r="E2157" s="23" t="s">
        <v>633</v>
      </c>
      <c r="F2157" s="23" t="str">
        <f>IFERROR(VLOOKUP(E2157,hoja!$A$2:$E$970,4,FALSE),0)</f>
        <v>CENTRO</v>
      </c>
      <c r="G2157" s="23" t="str">
        <f>IFERROR(VLOOKUP(E2157,hoja!$A$2:$E$970,5,FALSE),0)</f>
        <v>BOGOTÁ</v>
      </c>
      <c r="H2157" s="103" t="str">
        <f>IFERROR(VLOOKUP(E2157,hoja!A:C,3,FALSE),0)</f>
        <v>0002</v>
      </c>
      <c r="I2157" s="24" t="str">
        <f t="shared" si="390"/>
        <v>00790002</v>
      </c>
      <c r="K2157" s="23">
        <v>504</v>
      </c>
      <c r="L2157" s="23" t="str">
        <f t="shared" si="394"/>
        <v>NACIONAL</v>
      </c>
      <c r="M2157" s="23" t="s">
        <v>854</v>
      </c>
      <c r="N2157" s="23" t="s">
        <v>622</v>
      </c>
      <c r="O2157" s="23">
        <f t="shared" si="389"/>
        <v>12</v>
      </c>
      <c r="P2157" s="23" t="str">
        <f t="shared" si="391"/>
        <v>00790002Puerto Berrio</v>
      </c>
    </row>
    <row r="2158" spans="1:16" ht="14.45" hidden="1">
      <c r="A2158" s="26" t="s">
        <v>641</v>
      </c>
      <c r="B2158" s="23" t="str">
        <f>IFERROR(VLOOKUP(A2158,hoja!$A$2:$E$970,4,FALSE),0)</f>
        <v>ANTIOQUIA</v>
      </c>
      <c r="C2158" s="23" t="str">
        <f>IFERROR(VLOOKUP(A2158,hoja!$A$2:$E$1370,5,FALSE),0)</f>
        <v>MEDELLÍN</v>
      </c>
      <c r="D2158" s="23" t="str">
        <f>IFERROR(VLOOKUP(A2158,hoja!A:D,3,FALSE),0)</f>
        <v>0079</v>
      </c>
      <c r="E2158" s="23" t="s">
        <v>634</v>
      </c>
      <c r="F2158" s="23" t="str">
        <f>IFERROR(VLOOKUP(E2158,hoja!$A$2:$E$970,4,FALSE),0)</f>
        <v>CENTRO</v>
      </c>
      <c r="G2158" s="23" t="str">
        <f>IFERROR(VLOOKUP(E2158,hoja!$A$2:$E$970,5,FALSE),0)</f>
        <v>BOGOTÁ</v>
      </c>
      <c r="H2158" s="103" t="str">
        <f>IFERROR(VLOOKUP(E2158,hoja!A:C,3,FALSE),0)</f>
        <v>0011</v>
      </c>
      <c r="I2158" s="24" t="str">
        <f t="shared" si="390"/>
        <v>00790011</v>
      </c>
      <c r="J2158" s="23">
        <v>26.43333333323244</v>
      </c>
      <c r="K2158" s="23">
        <v>426.32</v>
      </c>
      <c r="L2158" s="23" t="str">
        <f t="shared" si="394"/>
        <v>NACIONAL</v>
      </c>
      <c r="M2158" s="23" t="s">
        <v>623</v>
      </c>
      <c r="N2158" s="23" t="s">
        <v>624</v>
      </c>
      <c r="O2158" s="23">
        <f t="shared" si="389"/>
        <v>16</v>
      </c>
      <c r="P2158" s="23" t="str">
        <f t="shared" si="391"/>
        <v>00790011Facatativa</v>
      </c>
    </row>
    <row r="2159" spans="1:16" ht="14.45" hidden="1">
      <c r="A2159" s="26" t="s">
        <v>641</v>
      </c>
      <c r="B2159" s="23" t="str">
        <f>IFERROR(VLOOKUP(A2159,hoja!$A$2:$E$970,4,FALSE),0)</f>
        <v>ANTIOQUIA</v>
      </c>
      <c r="C2159" s="23" t="str">
        <f>IFERROR(VLOOKUP(A2159,hoja!$A$2:$E$1370,5,FALSE),0)</f>
        <v>MEDELLÍN</v>
      </c>
      <c r="D2159" s="23" t="str">
        <f>IFERROR(VLOOKUP(A2159,hoja!A:D,3,FALSE),0)</f>
        <v>0079</v>
      </c>
      <c r="E2159" s="23" t="s">
        <v>634</v>
      </c>
      <c r="F2159" s="23" t="str">
        <f>IFERROR(VLOOKUP(E2159,hoja!$A$2:$E$970,4,FALSE),0)</f>
        <v>CENTRO</v>
      </c>
      <c r="G2159" s="23" t="str">
        <f>IFERROR(VLOOKUP(E2159,hoja!$A$2:$E$970,5,FALSE),0)</f>
        <v>BOGOTÁ</v>
      </c>
      <c r="H2159" s="103" t="str">
        <f>IFERROR(VLOOKUP(E2159,hoja!A:C,3,FALSE),0)</f>
        <v>0011</v>
      </c>
      <c r="I2159" s="24" t="str">
        <f t="shared" si="390"/>
        <v>00790011</v>
      </c>
      <c r="K2159" s="23">
        <v>426</v>
      </c>
      <c r="L2159" s="23" t="str">
        <f t="shared" si="394"/>
        <v>NACIONAL</v>
      </c>
      <c r="M2159" s="23" t="s">
        <v>621</v>
      </c>
      <c r="N2159" s="23" t="s">
        <v>624</v>
      </c>
      <c r="O2159" s="23">
        <f t="shared" si="389"/>
        <v>16</v>
      </c>
      <c r="P2159" s="23" t="str">
        <f t="shared" si="391"/>
        <v>00790011La vega</v>
      </c>
    </row>
    <row r="2160" spans="1:16" ht="14.45" hidden="1">
      <c r="A2160" s="26" t="s">
        <v>641</v>
      </c>
      <c r="B2160" s="23" t="str">
        <f>IFERROR(VLOOKUP(A2160,hoja!$A$2:$E$970,4,FALSE),0)</f>
        <v>ANTIOQUIA</v>
      </c>
      <c r="C2160" s="23" t="str">
        <f>IFERROR(VLOOKUP(A2160,hoja!$A$2:$E$1370,5,FALSE),0)</f>
        <v>MEDELLÍN</v>
      </c>
      <c r="D2160" s="23" t="str">
        <f>IFERROR(VLOOKUP(A2160,hoja!A:D,3,FALSE),0)</f>
        <v>0079</v>
      </c>
      <c r="E2160" s="23" t="s">
        <v>634</v>
      </c>
      <c r="F2160" s="23" t="str">
        <f>IFERROR(VLOOKUP(E2160,hoja!$A$2:$E$970,4,FALSE),0)</f>
        <v>CENTRO</v>
      </c>
      <c r="G2160" s="23" t="str">
        <f>IFERROR(VLOOKUP(E2160,hoja!$A$2:$E$970,5,FALSE),0)</f>
        <v>BOGOTÁ</v>
      </c>
      <c r="H2160" s="103" t="str">
        <f>IFERROR(VLOOKUP(E2160,hoja!A:C,3,FALSE),0)</f>
        <v>0011</v>
      </c>
      <c r="I2160" s="24" t="str">
        <f t="shared" si="390"/>
        <v>00790011</v>
      </c>
      <c r="K2160" s="23">
        <v>510</v>
      </c>
      <c r="L2160" s="23" t="str">
        <f t="shared" si="394"/>
        <v>NACIONAL</v>
      </c>
      <c r="M2160" s="23" t="s">
        <v>894</v>
      </c>
      <c r="N2160" s="23" t="s">
        <v>622</v>
      </c>
      <c r="O2160" s="23">
        <f t="shared" si="389"/>
        <v>12</v>
      </c>
      <c r="P2160" s="23" t="str">
        <f t="shared" si="391"/>
        <v>00790011Puerto berrio</v>
      </c>
    </row>
    <row r="2161" spans="1:16" ht="14.45" hidden="1">
      <c r="A2161" s="26" t="s">
        <v>641</v>
      </c>
      <c r="B2161" s="23" t="str">
        <f>IFERROR(VLOOKUP(A2161,hoja!$A$2:$E$970,4,FALSE),0)</f>
        <v>ANTIOQUIA</v>
      </c>
      <c r="C2161" s="23" t="str">
        <f>IFERROR(VLOOKUP(A2161,hoja!$A$2:$E$1370,5,FALSE),0)</f>
        <v>MEDELLÍN</v>
      </c>
      <c r="D2161" s="23" t="str">
        <f>IFERROR(VLOOKUP(A2161,hoja!A:D,3,FALSE),0)</f>
        <v>0079</v>
      </c>
      <c r="E2161" s="23" t="s">
        <v>686</v>
      </c>
      <c r="F2161" s="23" t="str">
        <f>IFERROR(VLOOKUP(E2161,hoja!$A$2:$E$970,4,FALSE),0)</f>
        <v>SANTANDER</v>
      </c>
      <c r="G2161" s="23" t="str">
        <f>IFERROR(VLOOKUP(E2161,hoja!$A$2:$E$970,5,FALSE),0)</f>
        <v>BARRANCABERMEJA</v>
      </c>
      <c r="H2161" s="103" t="str">
        <f>IFERROR(VLOOKUP(E2161,hoja!A:C,3,FALSE),0)</f>
        <v>0424</v>
      </c>
      <c r="I2161" s="24" t="str">
        <f t="shared" si="390"/>
        <v>00790424</v>
      </c>
      <c r="J2161" s="23">
        <v>16.466666666732635</v>
      </c>
      <c r="K2161" s="23">
        <v>313.13600000000002</v>
      </c>
      <c r="L2161" s="23" t="str">
        <f t="shared" si="394"/>
        <v>NACIONAL</v>
      </c>
      <c r="M2161" s="23" t="s">
        <v>618</v>
      </c>
      <c r="N2161" s="23" t="str" cm="1">
        <f t="array" ref="N2161">IFERROR(IF(M2161="Principal","LES_ACTIVE",LES_INACTIVE),0)</f>
        <v>LES_ACTIVE</v>
      </c>
      <c r="O2161" s="23">
        <f t="shared" si="389"/>
        <v>16</v>
      </c>
      <c r="P2161" s="23" t="str">
        <f t="shared" si="391"/>
        <v>00790424Principal</v>
      </c>
    </row>
    <row r="2162" spans="1:16" ht="14.45" hidden="1">
      <c r="A2162" s="26" t="s">
        <v>641</v>
      </c>
      <c r="B2162" s="23" t="str">
        <f>IFERROR(VLOOKUP(A2162,hoja!$A$2:$E$970,4,FALSE),0)</f>
        <v>ANTIOQUIA</v>
      </c>
      <c r="C2162" s="23" t="str">
        <f>IFERROR(VLOOKUP(A2162,hoja!$A$2:$E$1370,5,FALSE),0)</f>
        <v>MEDELLÍN</v>
      </c>
      <c r="D2162" s="23" t="str">
        <f>IFERROR(VLOOKUP(A2162,hoja!A:D,3,FALSE),0)</f>
        <v>0079</v>
      </c>
      <c r="E2162" s="23" t="s">
        <v>635</v>
      </c>
      <c r="F2162" s="23" t="str">
        <f>IFERROR(VLOOKUP(E2162,hoja!$A$2:$E$970,4,FALSE),0)</f>
        <v>CENTRO</v>
      </c>
      <c r="G2162" s="23" t="str">
        <f>IFERROR(VLOOKUP(E2162,hoja!$A$2:$E$970,5,FALSE),0)</f>
        <v>BOGOTÁ</v>
      </c>
      <c r="H2162" s="103" t="str">
        <f>IFERROR(VLOOKUP(E2162,hoja!A:C,3,FALSE),0)</f>
        <v>0021</v>
      </c>
      <c r="I2162" s="24" t="str">
        <f t="shared" si="390"/>
        <v>00790021</v>
      </c>
      <c r="J2162" s="23">
        <v>24.650833333376795</v>
      </c>
      <c r="K2162" s="23">
        <v>426</v>
      </c>
      <c r="L2162" s="23" t="str">
        <f t="shared" si="394"/>
        <v>NACIONAL</v>
      </c>
      <c r="M2162" s="23" t="s">
        <v>623</v>
      </c>
      <c r="N2162" s="23" t="s">
        <v>622</v>
      </c>
      <c r="O2162" s="23">
        <f t="shared" si="389"/>
        <v>16</v>
      </c>
      <c r="P2162" s="23" t="str">
        <f t="shared" si="391"/>
        <v>00790021Facatativa</v>
      </c>
    </row>
    <row r="2163" spans="1:16" ht="14.45" hidden="1">
      <c r="A2163" s="26" t="s">
        <v>641</v>
      </c>
      <c r="B2163" s="23" t="str">
        <f>IFERROR(VLOOKUP(A2163,hoja!$A$2:$E$970,4,FALSE),0)</f>
        <v>ANTIOQUIA</v>
      </c>
      <c r="C2163" s="23" t="str">
        <f>IFERROR(VLOOKUP(A2163,hoja!$A$2:$E$1370,5,FALSE),0)</f>
        <v>MEDELLÍN</v>
      </c>
      <c r="D2163" s="23" t="str">
        <f>IFERROR(VLOOKUP(A2163,hoja!A:D,3,FALSE),0)</f>
        <v>0079</v>
      </c>
      <c r="E2163" s="23" t="s">
        <v>635</v>
      </c>
      <c r="F2163" s="23" t="str">
        <f>IFERROR(VLOOKUP(E2163,hoja!$A$2:$E$970,4,FALSE),0)</f>
        <v>CENTRO</v>
      </c>
      <c r="G2163" s="23" t="str">
        <f>IFERROR(VLOOKUP(E2163,hoja!$A$2:$E$970,5,FALSE),0)</f>
        <v>BOGOTÁ</v>
      </c>
      <c r="H2163" s="103" t="str">
        <f>IFERROR(VLOOKUP(E2163,hoja!A:C,3,FALSE),0)</f>
        <v>0021</v>
      </c>
      <c r="I2163" s="24" t="str">
        <f t="shared" si="390"/>
        <v>00790021</v>
      </c>
      <c r="K2163" s="23">
        <v>428</v>
      </c>
      <c r="L2163" s="23" t="str">
        <f t="shared" si="394"/>
        <v>NACIONAL</v>
      </c>
      <c r="M2163" s="23" t="s">
        <v>674</v>
      </c>
      <c r="N2163" s="23" t="s">
        <v>624</v>
      </c>
      <c r="O2163" s="23">
        <f t="shared" si="389"/>
        <v>16</v>
      </c>
      <c r="P2163" s="23" t="str">
        <f t="shared" si="391"/>
        <v>00790021La Vega</v>
      </c>
    </row>
    <row r="2164" spans="1:16" ht="14.45" hidden="1">
      <c r="A2164" s="26" t="s">
        <v>641</v>
      </c>
      <c r="B2164" s="23" t="str">
        <f>IFERROR(VLOOKUP(A2164,hoja!$A$2:$E$970,4,FALSE),0)</f>
        <v>ANTIOQUIA</v>
      </c>
      <c r="C2164" s="23" t="str">
        <f>IFERROR(VLOOKUP(A2164,hoja!$A$2:$E$1370,5,FALSE),0)</f>
        <v>MEDELLÍN</v>
      </c>
      <c r="D2164" s="23" t="str">
        <f>IFERROR(VLOOKUP(A2164,hoja!A:D,3,FALSE),0)</f>
        <v>0079</v>
      </c>
      <c r="E2164" s="23" t="s">
        <v>635</v>
      </c>
      <c r="F2164" s="23" t="str">
        <f>IFERROR(VLOOKUP(E2164,hoja!$A$2:$E$970,4,FALSE),0)</f>
        <v>CENTRO</v>
      </c>
      <c r="G2164" s="23" t="str">
        <f>IFERROR(VLOOKUP(E2164,hoja!$A$2:$E$970,5,FALSE),0)</f>
        <v>BOGOTÁ</v>
      </c>
      <c r="H2164" s="103" t="str">
        <f>IFERROR(VLOOKUP(E2164,hoja!A:C,3,FALSE),0)</f>
        <v>0021</v>
      </c>
      <c r="I2164" s="24" t="str">
        <f t="shared" si="390"/>
        <v>00790021</v>
      </c>
      <c r="K2164" s="23">
        <v>511</v>
      </c>
      <c r="L2164" s="23" t="str">
        <f t="shared" si="394"/>
        <v>NACIONAL</v>
      </c>
      <c r="M2164" s="23" t="s">
        <v>664</v>
      </c>
      <c r="N2164" s="23" t="s">
        <v>622</v>
      </c>
      <c r="O2164" s="23">
        <f t="shared" si="389"/>
        <v>12</v>
      </c>
      <c r="P2164" s="23" t="str">
        <f t="shared" si="391"/>
        <v>00790021Puerto Berrío</v>
      </c>
    </row>
    <row r="2165" spans="1:16" ht="14.45" hidden="1">
      <c r="A2165" s="26" t="s">
        <v>641</v>
      </c>
      <c r="B2165" s="23" t="str">
        <f>IFERROR(VLOOKUP(A2165,hoja!$A$2:$E$970,4,FALSE),0)</f>
        <v>ANTIOQUIA</v>
      </c>
      <c r="C2165" s="23" t="str">
        <f>IFERROR(VLOOKUP(A2165,hoja!$A$2:$E$1370,5,FALSE),0)</f>
        <v>MEDELLÍN</v>
      </c>
      <c r="D2165" s="23" t="str">
        <f>IFERROR(VLOOKUP(A2165,hoja!A:D,3,FALSE),0)</f>
        <v>0079</v>
      </c>
      <c r="E2165" s="23" t="s">
        <v>731</v>
      </c>
      <c r="F2165" s="23" t="str">
        <f>IFERROR(VLOOKUP(E2165,hoja!$A$2:$E$970,4,FALSE),0)</f>
        <v>SANTANDER</v>
      </c>
      <c r="G2165" s="23" t="str">
        <f>IFERROR(VLOOKUP(E2165,hoja!$A$2:$E$970,5,FALSE),0)</f>
        <v>CÚCUTA</v>
      </c>
      <c r="H2165" s="103" t="str">
        <f>IFERROR(VLOOKUP(E2165,hoja!A:C,3,FALSE),0)</f>
        <v>0438</v>
      </c>
      <c r="I2165" s="24" t="str">
        <f t="shared" si="390"/>
        <v>00790438</v>
      </c>
      <c r="J2165" s="23">
        <v>48.126805555599276</v>
      </c>
      <c r="K2165" s="23">
        <v>577</v>
      </c>
      <c r="L2165" s="23" t="str">
        <f t="shared" si="394"/>
        <v>NACIONAL</v>
      </c>
      <c r="M2165" s="23" t="s">
        <v>618</v>
      </c>
      <c r="N2165" s="23" t="str" cm="1">
        <f t="array" ref="N2165">IFERROR(IF(M2165="Principal","LES_ACTIVE",LES_INACTIVE),0)</f>
        <v>LES_ACTIVE</v>
      </c>
      <c r="O2165" s="23">
        <f t="shared" si="389"/>
        <v>12</v>
      </c>
      <c r="P2165" s="23" t="str">
        <f t="shared" si="391"/>
        <v>00790438Principal</v>
      </c>
    </row>
    <row r="2166" spans="1:16" ht="14.45" hidden="1">
      <c r="A2166" s="26" t="s">
        <v>641</v>
      </c>
      <c r="B2166" s="23" t="str">
        <f>IFERROR(VLOOKUP(A2166,hoja!$A$2:$E$970,4,FALSE),0)</f>
        <v>ANTIOQUIA</v>
      </c>
      <c r="C2166" s="23" t="str">
        <f>IFERROR(VLOOKUP(A2166,hoja!$A$2:$E$1370,5,FALSE),0)</f>
        <v>MEDELLÍN</v>
      </c>
      <c r="D2166" s="23" t="str">
        <f>IFERROR(VLOOKUP(A2166,hoja!A:D,3,FALSE),0)</f>
        <v>0079</v>
      </c>
      <c r="E2166" s="23" t="s">
        <v>731</v>
      </c>
      <c r="F2166" s="23" t="str">
        <f>IFERROR(VLOOKUP(E2166,hoja!$A$2:$E$970,4,FALSE),0)</f>
        <v>SANTANDER</v>
      </c>
      <c r="G2166" s="23" t="str">
        <f>IFERROR(VLOOKUP(E2166,hoja!$A$2:$E$970,5,FALSE),0)</f>
        <v>CÚCUTA</v>
      </c>
      <c r="H2166" s="103" t="str">
        <f>IFERROR(VLOOKUP(E2166,hoja!A:C,3,FALSE),0)</f>
        <v>0438</v>
      </c>
      <c r="I2166" s="24" t="str">
        <f t="shared" si="390"/>
        <v>00790438</v>
      </c>
      <c r="K2166" s="23">
        <v>696</v>
      </c>
      <c r="L2166" s="23" t="str">
        <f t="shared" si="394"/>
        <v>NACIONAL</v>
      </c>
      <c r="M2166" s="23" t="s">
        <v>861</v>
      </c>
      <c r="N2166" s="23" t="s">
        <v>622</v>
      </c>
      <c r="O2166" s="23">
        <f t="shared" si="389"/>
        <v>12</v>
      </c>
      <c r="P2166" s="23" t="str">
        <f t="shared" si="391"/>
        <v>00790438San Alberto</v>
      </c>
    </row>
    <row r="2167" spans="1:16" ht="14.45" hidden="1">
      <c r="A2167" s="26" t="s">
        <v>641</v>
      </c>
      <c r="B2167" s="23" t="str">
        <f>IFERROR(VLOOKUP(A2167,hoja!$A$2:$E$970,4,FALSE),0)</f>
        <v>ANTIOQUIA</v>
      </c>
      <c r="C2167" s="23" t="str">
        <f>IFERROR(VLOOKUP(A2167,hoja!$A$2:$E$1370,5,FALSE),0)</f>
        <v>MEDELLÍN</v>
      </c>
      <c r="D2167" s="23" t="str">
        <f>IFERROR(VLOOKUP(A2167,hoja!A:D,3,FALSE),0)</f>
        <v>0079</v>
      </c>
      <c r="E2167" s="23" t="s">
        <v>636</v>
      </c>
      <c r="F2167" s="23" t="str">
        <f>IFERROR(VLOOKUP(E2167,hoja!$A$2:$E$970,4,FALSE),0)</f>
        <v>CENTRO</v>
      </c>
      <c r="G2167" s="23" t="str">
        <f>IFERROR(VLOOKUP(E2167,hoja!$A$2:$E$970,5,FALSE),0)</f>
        <v>DUITAMA</v>
      </c>
      <c r="H2167" s="103" t="str">
        <f>IFERROR(VLOOKUP(E2167,hoja!A:C,3,FALSE),0)</f>
        <v>0441</v>
      </c>
      <c r="I2167" s="24" t="str">
        <f t="shared" si="390"/>
        <v>00790441</v>
      </c>
      <c r="J2167" s="23">
        <v>44.583333333372138</v>
      </c>
      <c r="K2167" s="23">
        <v>588</v>
      </c>
      <c r="L2167" s="23" t="str">
        <f t="shared" si="394"/>
        <v>NACIONAL</v>
      </c>
      <c r="M2167" s="23" t="s">
        <v>623</v>
      </c>
      <c r="N2167" s="23" t="s">
        <v>624</v>
      </c>
      <c r="O2167" s="23">
        <f t="shared" si="389"/>
        <v>12</v>
      </c>
      <c r="P2167" s="23" t="str">
        <f t="shared" si="391"/>
        <v>00790441Facatativa</v>
      </c>
    </row>
    <row r="2168" spans="1:16" ht="14.45" hidden="1">
      <c r="A2168" s="26" t="s">
        <v>641</v>
      </c>
      <c r="B2168" s="23" t="str">
        <f>IFERROR(VLOOKUP(A2168,hoja!$A$2:$E$970,4,FALSE),0)</f>
        <v>ANTIOQUIA</v>
      </c>
      <c r="C2168" s="23" t="str">
        <f>IFERROR(VLOOKUP(A2168,hoja!$A$2:$E$1370,5,FALSE),0)</f>
        <v>MEDELLÍN</v>
      </c>
      <c r="D2168" s="23" t="str">
        <f>IFERROR(VLOOKUP(A2168,hoja!A:D,3,FALSE),0)</f>
        <v>0079</v>
      </c>
      <c r="E2168" s="23" t="s">
        <v>732</v>
      </c>
      <c r="F2168" s="23" t="str">
        <f>IFERROR(VLOOKUP(E2168,hoja!$A$2:$E$970,4,FALSE),0)</f>
        <v>CENTRO</v>
      </c>
      <c r="G2168" s="23" t="str">
        <f>IFERROR(VLOOKUP(E2168,hoja!$A$2:$E$970,5,FALSE),0)</f>
        <v>IBAGUÉ</v>
      </c>
      <c r="H2168" s="103" t="str">
        <f>IFERROR(VLOOKUP(E2168,hoja!A:C,3,FALSE),0)</f>
        <v>0389</v>
      </c>
      <c r="I2168" s="24" t="str">
        <f t="shared" si="390"/>
        <v>00790389</v>
      </c>
      <c r="J2168" s="23">
        <v>19.979444444412366</v>
      </c>
      <c r="K2168" s="23">
        <v>407.91699999999997</v>
      </c>
      <c r="L2168" s="23" t="str">
        <f t="shared" si="394"/>
        <v>NACIONAL</v>
      </c>
      <c r="M2168" s="23" t="s">
        <v>618</v>
      </c>
      <c r="N2168" s="23" t="str" cm="1">
        <f t="array" ref="N2168">IFERROR(IF(M2168="Principal","LES_ACTIVE",LES_INACTIVE),0)</f>
        <v>LES_ACTIVE</v>
      </c>
      <c r="O2168" s="23">
        <f t="shared" si="389"/>
        <v>16</v>
      </c>
      <c r="P2168" s="23" t="str">
        <f t="shared" si="391"/>
        <v>00790389Principal</v>
      </c>
    </row>
    <row r="2169" spans="1:16" ht="14.45" hidden="1">
      <c r="A2169" s="26" t="s">
        <v>641</v>
      </c>
      <c r="B2169" s="23" t="str">
        <f>IFERROR(VLOOKUP(A2169,hoja!$A$2:$E$970,4,FALSE),0)</f>
        <v>ANTIOQUIA</v>
      </c>
      <c r="C2169" s="23" t="str">
        <f>IFERROR(VLOOKUP(A2169,hoja!$A$2:$E$1370,5,FALSE),0)</f>
        <v>MEDELLÍN</v>
      </c>
      <c r="D2169" s="23" t="str">
        <f>IFERROR(VLOOKUP(A2169,hoja!A:D,3,FALSE),0)</f>
        <v>0079</v>
      </c>
      <c r="E2169" s="23" t="s">
        <v>667</v>
      </c>
      <c r="F2169" s="23" t="str">
        <f>IFERROR(VLOOKUP(E2169,hoja!$A$2:$E$970,4,FALSE),0)</f>
        <v>COSTA</v>
      </c>
      <c r="G2169" s="23" t="str">
        <f>IFERROR(VLOOKUP(E2169,hoja!$A$2:$E$970,5,FALSE),0)</f>
        <v>MONTERÍA</v>
      </c>
      <c r="H2169" s="103" t="str">
        <f>IFERROR(VLOOKUP(E2169,hoja!A:C,3,FALSE),0)</f>
        <v>0381</v>
      </c>
      <c r="I2169" s="24" t="str">
        <f t="shared" si="390"/>
        <v>00790381</v>
      </c>
      <c r="J2169" s="23">
        <v>25.31722222227836</v>
      </c>
      <c r="K2169" s="23">
        <v>404.428</v>
      </c>
      <c r="L2169" s="23" t="str">
        <f t="shared" si="394"/>
        <v>NACIONAL</v>
      </c>
      <c r="M2169" s="23" t="s">
        <v>618</v>
      </c>
      <c r="N2169" s="23" t="str" cm="1">
        <f t="array" ref="N2169">IFERROR(IF(M2169="Principal","LES_ACTIVE",LES_INACTIVE),0)</f>
        <v>LES_ACTIVE</v>
      </c>
      <c r="O2169" s="23">
        <f t="shared" si="389"/>
        <v>16</v>
      </c>
      <c r="P2169" s="23" t="str">
        <f t="shared" si="391"/>
        <v>00790381Principal</v>
      </c>
    </row>
    <row r="2170" spans="1:16" ht="14.45" hidden="1">
      <c r="A2170" s="26" t="s">
        <v>641</v>
      </c>
      <c r="B2170" s="23" t="str">
        <f>IFERROR(VLOOKUP(A2170,hoja!$A$2:$E$970,4,FALSE),0)</f>
        <v>ANTIOQUIA</v>
      </c>
      <c r="C2170" s="23" t="str">
        <f>IFERROR(VLOOKUP(A2170,hoja!$A$2:$E$1370,5,FALSE),0)</f>
        <v>MEDELLÍN</v>
      </c>
      <c r="D2170" s="23" t="str">
        <f>IFERROR(VLOOKUP(A2170,hoja!A:D,3,FALSE),0)</f>
        <v>0079</v>
      </c>
      <c r="E2170" s="23" t="s">
        <v>667</v>
      </c>
      <c r="F2170" s="23" t="str">
        <f>IFERROR(VLOOKUP(E2170,hoja!$A$2:$E$970,4,FALSE),0)</f>
        <v>COSTA</v>
      </c>
      <c r="G2170" s="23" t="str">
        <f>IFERROR(VLOOKUP(E2170,hoja!$A$2:$E$970,5,FALSE),0)</f>
        <v>MONTERÍA</v>
      </c>
      <c r="H2170" s="103" t="str">
        <f>IFERROR(VLOOKUP(E2170,hoja!A:C,3,FALSE),0)</f>
        <v>0381</v>
      </c>
      <c r="I2170" s="24" t="str">
        <f t="shared" si="390"/>
        <v>00790381</v>
      </c>
      <c r="K2170" s="23">
        <v>518</v>
      </c>
      <c r="L2170" s="23" t="str">
        <f t="shared" si="394"/>
        <v>NACIONAL</v>
      </c>
      <c r="M2170" s="23" t="s">
        <v>662</v>
      </c>
      <c r="N2170" s="23" t="s">
        <v>622</v>
      </c>
      <c r="O2170" s="23">
        <f t="shared" si="389"/>
        <v>12</v>
      </c>
      <c r="P2170" s="23" t="str">
        <f t="shared" si="391"/>
        <v>00790381Uraba</v>
      </c>
    </row>
    <row r="2171" spans="1:16" ht="14.45" hidden="1">
      <c r="A2171" s="26" t="s">
        <v>641</v>
      </c>
      <c r="B2171" s="23" t="str">
        <f>IFERROR(VLOOKUP(A2171,hoja!$A$2:$E$970,4,FALSE),0)</f>
        <v>ANTIOQUIA</v>
      </c>
      <c r="C2171" s="23" t="str">
        <f>IFERROR(VLOOKUP(A2171,hoja!$A$2:$E$1370,5,FALSE),0)</f>
        <v>MEDELLÍN</v>
      </c>
      <c r="D2171" s="23" t="str">
        <f>IFERROR(VLOOKUP(A2171,hoja!A:D,3,FALSE),0)</f>
        <v>0079</v>
      </c>
      <c r="E2171" s="23" t="s">
        <v>679</v>
      </c>
      <c r="F2171" s="23" t="str">
        <f>IFERROR(VLOOKUP(E2171,hoja!$A$2:$E$970,4,FALSE),0)</f>
        <v>CENTRO</v>
      </c>
      <c r="G2171" s="23" t="str">
        <f>IFERROR(VLOOKUP(E2171,hoja!$A$2:$E$970,5,FALSE),0)</f>
        <v>NEIVA</v>
      </c>
      <c r="H2171" s="103" t="str">
        <f>IFERROR(VLOOKUP(E2171,hoja!A:C,3,FALSE),0)</f>
        <v>0385</v>
      </c>
      <c r="I2171" s="24" t="str">
        <f t="shared" si="390"/>
        <v>00790385</v>
      </c>
      <c r="J2171" s="23">
        <v>33.858333333337214</v>
      </c>
      <c r="K2171" s="23">
        <v>596.79100000000005</v>
      </c>
      <c r="L2171" s="23" t="str">
        <f t="shared" si="394"/>
        <v>NACIONAL</v>
      </c>
      <c r="M2171" s="23" t="s">
        <v>618</v>
      </c>
      <c r="N2171" s="23" t="str" cm="1">
        <f t="array" ref="N2171">IFERROR(IF(M2171="Principal","LES_ACTIVE",LES_INACTIVE),0)</f>
        <v>LES_ACTIVE</v>
      </c>
      <c r="O2171" s="23">
        <f t="shared" si="389"/>
        <v>12</v>
      </c>
      <c r="P2171" s="23" t="str">
        <f t="shared" si="391"/>
        <v>00790385Principal</v>
      </c>
    </row>
    <row r="2172" spans="1:16" ht="14.45" hidden="1">
      <c r="A2172" s="26" t="s">
        <v>641</v>
      </c>
      <c r="B2172" s="23" t="str">
        <f>IFERROR(VLOOKUP(A2172,hoja!$A$2:$E$970,4,FALSE),0)</f>
        <v>ANTIOQUIA</v>
      </c>
      <c r="C2172" s="23" t="str">
        <f>IFERROR(VLOOKUP(A2172,hoja!$A$2:$E$1370,5,FALSE),0)</f>
        <v>MEDELLÍN</v>
      </c>
      <c r="D2172" s="23" t="str">
        <f>IFERROR(VLOOKUP(A2172,hoja!A:D,3,FALSE),0)</f>
        <v>0079</v>
      </c>
      <c r="E2172" s="23" t="s">
        <v>733</v>
      </c>
      <c r="F2172" s="23" t="str">
        <f>IFERROR(VLOOKUP(E2172,hoja!$A$2:$E$970,4,FALSE),0)</f>
        <v>OCCIDENTE</v>
      </c>
      <c r="G2172" s="23" t="str">
        <f>IFERROR(VLOOKUP(E2172,hoja!$A$2:$E$970,5,FALSE),0)</f>
        <v>PASTO</v>
      </c>
      <c r="H2172" s="103" t="str">
        <f>IFERROR(VLOOKUP(E2172,hoja!A:C,3,FALSE),0)</f>
        <v>0395</v>
      </c>
      <c r="I2172" s="24" t="str">
        <f t="shared" si="390"/>
        <v>00790395</v>
      </c>
      <c r="J2172" s="23">
        <v>80.25</v>
      </c>
      <c r="K2172" s="23">
        <v>803</v>
      </c>
      <c r="L2172" s="23" t="str">
        <f t="shared" si="394"/>
        <v>NACIONAL</v>
      </c>
      <c r="M2172" s="23" t="s">
        <v>618</v>
      </c>
      <c r="N2172" s="23" t="str" cm="1">
        <f t="array" ref="N2172">IFERROR(IF(M2172="Principal","LES_ACTIVE",LES_INACTIVE),0)</f>
        <v>LES_ACTIVE</v>
      </c>
      <c r="O2172" s="23">
        <f t="shared" si="389"/>
        <v>8</v>
      </c>
      <c r="P2172" s="23" t="str">
        <f t="shared" si="391"/>
        <v>00790395Principal</v>
      </c>
    </row>
    <row r="2173" spans="1:16" ht="14.45" hidden="1">
      <c r="A2173" s="26" t="s">
        <v>641</v>
      </c>
      <c r="B2173" s="23" t="str">
        <f>IFERROR(VLOOKUP(A2173,hoja!$A$2:$E$970,4,FALSE),0)</f>
        <v>ANTIOQUIA</v>
      </c>
      <c r="C2173" s="23" t="str">
        <f>IFERROR(VLOOKUP(A2173,hoja!$A$2:$E$1370,5,FALSE),0)</f>
        <v>MEDELLÍN</v>
      </c>
      <c r="D2173" s="23" t="str">
        <f>IFERROR(VLOOKUP(A2173,hoja!A:D,3,FALSE),0)</f>
        <v>0079</v>
      </c>
      <c r="E2173" s="23" t="s">
        <v>637</v>
      </c>
      <c r="F2173" s="23" t="str">
        <f>IFERROR(VLOOKUP(E2173,hoja!$A$2:$E$970,4,FALSE),0)</f>
        <v>SANTANDER</v>
      </c>
      <c r="G2173" s="23" t="str">
        <f>IFERROR(VLOOKUP(E2173,hoja!$A$2:$E$970,5,FALSE),0)</f>
        <v>PIEDECUESTA</v>
      </c>
      <c r="H2173" s="103" t="str">
        <f>IFERROR(VLOOKUP(E2173,hoja!A:C,3,FALSE),0)</f>
        <v>0422</v>
      </c>
      <c r="I2173" s="24" t="str">
        <f t="shared" si="390"/>
        <v>00790422</v>
      </c>
      <c r="J2173" s="23">
        <v>20.187916666647652</v>
      </c>
      <c r="K2173" s="23">
        <v>390.55900000000003</v>
      </c>
      <c r="L2173" s="23" t="str">
        <f t="shared" si="394"/>
        <v>NACIONAL</v>
      </c>
      <c r="M2173" s="23" t="s">
        <v>618</v>
      </c>
      <c r="N2173" s="23" t="str" cm="1">
        <f t="array" ref="N2173">IFERROR(IF(M2173="Principal","LES_ACTIVE",LES_INACTIVE),0)</f>
        <v>LES_ACTIVE</v>
      </c>
      <c r="O2173" s="23">
        <f t="shared" si="389"/>
        <v>16</v>
      </c>
      <c r="P2173" s="23" t="str">
        <f t="shared" si="391"/>
        <v>00790422Principal</v>
      </c>
    </row>
    <row r="2174" spans="1:16" ht="14.45" hidden="1">
      <c r="A2174" s="26" t="s">
        <v>641</v>
      </c>
      <c r="B2174" s="23" t="str">
        <f>IFERROR(VLOOKUP(A2174,hoja!$A$2:$E$970,4,FALSE),0)</f>
        <v>ANTIOQUIA</v>
      </c>
      <c r="C2174" s="23" t="str">
        <f>IFERROR(VLOOKUP(A2174,hoja!$A$2:$E$1370,5,FALSE),0)</f>
        <v>MEDELLÍN</v>
      </c>
      <c r="D2174" s="23" t="str">
        <f>IFERROR(VLOOKUP(A2174,hoja!A:D,3,FALSE),0)</f>
        <v>0079</v>
      </c>
      <c r="E2174" s="23" t="s">
        <v>637</v>
      </c>
      <c r="F2174" s="23" t="str">
        <f>IFERROR(VLOOKUP(E2174,hoja!$A$2:$E$970,4,FALSE),0)</f>
        <v>SANTANDER</v>
      </c>
      <c r="G2174" s="23" t="str">
        <f>IFERROR(VLOOKUP(E2174,hoja!$A$2:$E$970,5,FALSE),0)</f>
        <v>PIEDECUESTA</v>
      </c>
      <c r="H2174" s="103" t="str">
        <f>IFERROR(VLOOKUP(E2174,hoja!A:C,3,FALSE),0)</f>
        <v>0422</v>
      </c>
      <c r="I2174" s="24" t="str">
        <f t="shared" si="390"/>
        <v>00790422</v>
      </c>
      <c r="K2174" s="23">
        <v>513</v>
      </c>
      <c r="L2174" s="23" t="str">
        <f t="shared" si="394"/>
        <v>NACIONAL</v>
      </c>
      <c r="M2174" s="23" t="s">
        <v>797</v>
      </c>
      <c r="N2174" s="23" t="s">
        <v>622</v>
      </c>
      <c r="O2174" s="23">
        <f t="shared" si="389"/>
        <v>12</v>
      </c>
      <c r="P2174" s="23" t="str">
        <f t="shared" si="391"/>
        <v>00790422Alterna San Alberto</v>
      </c>
    </row>
    <row r="2175" spans="1:16" ht="14.45" hidden="1">
      <c r="A2175" s="26" t="s">
        <v>641</v>
      </c>
      <c r="B2175" s="23" t="str">
        <f>IFERROR(VLOOKUP(A2175,hoja!$A$2:$E$970,4,FALSE),0)</f>
        <v>ANTIOQUIA</v>
      </c>
      <c r="C2175" s="23" t="str">
        <f>IFERROR(VLOOKUP(A2175,hoja!$A$2:$E$1370,5,FALSE),0)</f>
        <v>MEDELLÍN</v>
      </c>
      <c r="D2175" s="23" t="str">
        <f>IFERROR(VLOOKUP(A2175,hoja!A:D,3,FALSE),0)</f>
        <v>0079</v>
      </c>
      <c r="E2175" s="23" t="s">
        <v>637</v>
      </c>
      <c r="F2175" s="23" t="str">
        <f>IFERROR(VLOOKUP(E2175,hoja!$A$2:$E$970,4,FALSE),0)</f>
        <v>SANTANDER</v>
      </c>
      <c r="G2175" s="23" t="str">
        <f>IFERROR(VLOOKUP(E2175,hoja!$A$2:$E$970,5,FALSE),0)</f>
        <v>PIEDECUESTA</v>
      </c>
      <c r="H2175" s="103" t="str">
        <f>IFERROR(VLOOKUP(E2175,hoja!A:C,3,FALSE),0)</f>
        <v>0422</v>
      </c>
      <c r="I2175" s="24" t="str">
        <f t="shared" si="390"/>
        <v>00790422</v>
      </c>
      <c r="K2175" s="23">
        <v>780</v>
      </c>
      <c r="L2175" s="23" t="str">
        <f t="shared" si="394"/>
        <v>NACIONAL</v>
      </c>
      <c r="M2175" s="23" t="s">
        <v>862</v>
      </c>
      <c r="N2175" s="23" t="s">
        <v>622</v>
      </c>
      <c r="O2175" s="23">
        <f t="shared" si="389"/>
        <v>12</v>
      </c>
      <c r="P2175" s="23" t="str">
        <f t="shared" si="391"/>
        <v>00790422Bogota-La Vega</v>
      </c>
    </row>
    <row r="2176" spans="1:16" ht="14.45" hidden="1">
      <c r="A2176" s="26" t="s">
        <v>641</v>
      </c>
      <c r="B2176" s="23" t="str">
        <f>IFERROR(VLOOKUP(A2176,hoja!$A$2:$E$970,4,FALSE),0)</f>
        <v>ANTIOQUIA</v>
      </c>
      <c r="C2176" s="23" t="str">
        <f>IFERROR(VLOOKUP(A2176,hoja!$A$2:$E$1370,5,FALSE),0)</f>
        <v>MEDELLÍN</v>
      </c>
      <c r="D2176" s="23" t="str">
        <f>IFERROR(VLOOKUP(A2176,hoja!A:D,3,FALSE),0)</f>
        <v>0079</v>
      </c>
      <c r="E2176" s="23" t="s">
        <v>668</v>
      </c>
      <c r="F2176" s="23" t="str">
        <f>IFERROR(VLOOKUP(E2176,hoja!$A$2:$E$970,4,FALSE),0)</f>
        <v>COSTA</v>
      </c>
      <c r="G2176" s="23" t="str">
        <f>IFERROR(VLOOKUP(E2176,hoja!$A$2:$E$970,5,FALSE),0)</f>
        <v>VALLEDUPAR</v>
      </c>
      <c r="H2176" s="103" t="str">
        <f>IFERROR(VLOOKUP(E2176,hoja!A:C,3,FALSE),0)</f>
        <v>0447</v>
      </c>
      <c r="I2176" s="24" t="str">
        <f t="shared" si="390"/>
        <v>00790447</v>
      </c>
      <c r="J2176" s="23">
        <v>45.720972222246928</v>
      </c>
      <c r="K2176" s="23">
        <v>723</v>
      </c>
      <c r="L2176" s="23" t="str">
        <f t="shared" si="394"/>
        <v>NACIONAL</v>
      </c>
      <c r="M2176" s="23" t="s">
        <v>618</v>
      </c>
      <c r="N2176" s="23" t="str" cm="1">
        <f t="array" ref="N2176">IFERROR(IF(M2176="Principal","LES_ACTIVE",LES_INACTIVE),0)</f>
        <v>LES_ACTIVE</v>
      </c>
      <c r="O2176" s="23">
        <f t="shared" si="389"/>
        <v>12</v>
      </c>
      <c r="P2176" s="23" t="str">
        <f t="shared" si="391"/>
        <v>00790447Principal</v>
      </c>
    </row>
    <row r="2177" spans="1:16" ht="14.45" hidden="1">
      <c r="A2177" s="26" t="s">
        <v>641</v>
      </c>
      <c r="B2177" s="23" t="str">
        <f>IFERROR(VLOOKUP(A2177,hoja!$A$2:$E$970,4,FALSE),0)</f>
        <v>ANTIOQUIA</v>
      </c>
      <c r="C2177" s="23" t="str">
        <f>IFERROR(VLOOKUP(A2177,hoja!$A$2:$E$1370,5,FALSE),0)</f>
        <v>MEDELLÍN</v>
      </c>
      <c r="D2177" s="23" t="str">
        <f>IFERROR(VLOOKUP(A2177,hoja!A:D,3,FALSE),0)</f>
        <v>0079</v>
      </c>
      <c r="E2177" s="23" t="s">
        <v>681</v>
      </c>
      <c r="F2177" s="23" t="str">
        <f>IFERROR(VLOOKUP(E2177,hoja!$A$2:$E$970,4,FALSE),0)</f>
        <v>CENTRO</v>
      </c>
      <c r="G2177" s="23" t="str">
        <f>IFERROR(VLOOKUP(E2177,hoja!$A$2:$E$970,5,FALSE),0)</f>
        <v>VILLAVICENCIO</v>
      </c>
      <c r="H2177" s="103" t="str">
        <f>IFERROR(VLOOKUP(E2177,hoja!A:C,3,FALSE),0)</f>
        <v>0393</v>
      </c>
      <c r="I2177" s="24" t="str">
        <f t="shared" si="390"/>
        <v>00790393</v>
      </c>
      <c r="J2177" s="23">
        <v>33.23333333330811</v>
      </c>
      <c r="K2177" s="23">
        <v>521</v>
      </c>
      <c r="L2177" s="23" t="str">
        <f t="shared" si="394"/>
        <v>NACIONAL</v>
      </c>
      <c r="M2177" s="23" t="s">
        <v>618</v>
      </c>
      <c r="N2177" s="23" t="str" cm="1">
        <f t="array" ref="N2177">IFERROR(IF(M2177="Principal","LES_ACTIVE",LES_INACTIVE),0)</f>
        <v>LES_ACTIVE</v>
      </c>
      <c r="O2177" s="23">
        <f t="shared" si="389"/>
        <v>12</v>
      </c>
      <c r="P2177" s="23" t="str">
        <f t="shared" si="391"/>
        <v>00790393Principal</v>
      </c>
    </row>
    <row r="2178" spans="1:16" ht="14.45" hidden="1">
      <c r="A2178" s="26" t="s">
        <v>641</v>
      </c>
      <c r="B2178" s="23" t="str">
        <f>IFERROR(VLOOKUP(A2178,hoja!$A$2:$E$970,4,FALSE),0)</f>
        <v>ANTIOQUIA</v>
      </c>
      <c r="C2178" s="23" t="str">
        <f>IFERROR(VLOOKUP(A2178,hoja!$A$2:$E$1370,5,FALSE),0)</f>
        <v>MEDELLÍN</v>
      </c>
      <c r="D2178" s="23" t="str">
        <f>IFERROR(VLOOKUP(A2178,hoja!A:D,3,FALSE),0)</f>
        <v>0079</v>
      </c>
      <c r="E2178" s="23" t="s">
        <v>669</v>
      </c>
      <c r="F2178" s="23" t="str">
        <f>IFERROR(VLOOKUP(E2178,hoja!$A$2:$E$970,4,FALSE),0)</f>
        <v>ANTIOQUIA</v>
      </c>
      <c r="G2178" s="23" t="str">
        <f>IFERROR(VLOOKUP(E2178,hoja!$A$2:$E$970,5,FALSE),0)</f>
        <v>RIONEGRO</v>
      </c>
      <c r="H2178" s="103" t="str">
        <f>IFERROR(VLOOKUP(E2178,hoja!A:C,3,FALSE),0)</f>
        <v>10211</v>
      </c>
      <c r="I2178" s="24" t="str">
        <f t="shared" si="390"/>
        <v>007910211</v>
      </c>
      <c r="K2178" s="23">
        <v>27.4</v>
      </c>
      <c r="L2178" s="23" t="str">
        <f t="shared" si="393"/>
        <v>REGIONAL</v>
      </c>
      <c r="M2178" s="23" t="s">
        <v>618</v>
      </c>
      <c r="N2178" s="23" t="str" cm="1">
        <f t="array" ref="N2178">IFERROR(IF(M2178="Principal","LES_ACTIVE",LES_INACTIVE),0)</f>
        <v>LES_ACTIVE</v>
      </c>
      <c r="O2178" s="23">
        <f t="shared" si="389"/>
        <v>25</v>
      </c>
      <c r="P2178" s="23" t="str">
        <f t="shared" si="391"/>
        <v>007910211Principal</v>
      </c>
    </row>
    <row r="2179" spans="1:16" ht="14.45" hidden="1">
      <c r="A2179" s="26" t="s">
        <v>641</v>
      </c>
      <c r="B2179" s="23" t="str">
        <f>IFERROR(VLOOKUP(A2179,hoja!$A$2:$E$970,4,FALSE),0)</f>
        <v>ANTIOQUIA</v>
      </c>
      <c r="C2179" s="23" t="str">
        <f>IFERROR(VLOOKUP(A2179,hoja!$A$2:$E$1370,5,FALSE),0)</f>
        <v>MEDELLÍN</v>
      </c>
      <c r="D2179" s="23" t="str">
        <f>IFERROR(VLOOKUP(A2179,hoja!A:D,3,FALSE),0)</f>
        <v>0079</v>
      </c>
      <c r="E2179" s="23" t="s">
        <v>895</v>
      </c>
      <c r="F2179" s="23">
        <f>IFERROR(VLOOKUP(E2179,hoja!$A$2:$E$970,4,FALSE),0)</f>
        <v>0</v>
      </c>
      <c r="G2179" s="23">
        <f>IFERROR(VLOOKUP(E2179,hoja!$A$2:$E$970,5,FALSE),0)</f>
        <v>0</v>
      </c>
      <c r="H2179" s="103">
        <f>IFERROR(VLOOKUP(E2179,hoja!A:C,3,FALSE),0)</f>
        <v>0</v>
      </c>
      <c r="I2179" s="24" t="str">
        <f t="shared" si="390"/>
        <v>00790</v>
      </c>
      <c r="J2179" s="23">
        <v>7.3500000000349246</v>
      </c>
      <c r="K2179" s="23">
        <v>38.736499999999999</v>
      </c>
      <c r="L2179" s="23" t="str">
        <f>IF(B2179=F2179,"REGIONAL","NACIONAL")</f>
        <v>NACIONAL</v>
      </c>
      <c r="M2179" s="23" t="s">
        <v>618</v>
      </c>
      <c r="N2179" s="23" t="str" cm="1">
        <f t="array" ref="N2179">IFERROR(IF(M2179="Principal","LES_ACTIVE",LES_INACTIVE),0)</f>
        <v>LES_ACTIVE</v>
      </c>
      <c r="O2179" s="23">
        <f t="shared" si="389"/>
        <v>25</v>
      </c>
      <c r="P2179" s="23" t="str">
        <f t="shared" si="391"/>
        <v>00790Principal</v>
      </c>
    </row>
    <row r="2180" spans="1:16" ht="14.45" hidden="1">
      <c r="A2180" s="26" t="s">
        <v>641</v>
      </c>
      <c r="B2180" s="23" t="str">
        <f>IFERROR(VLOOKUP(A2180,hoja!$A$2:$E$970,4,FALSE),0)</f>
        <v>ANTIOQUIA</v>
      </c>
      <c r="C2180" s="23" t="str">
        <f>IFERROR(VLOOKUP(A2180,hoja!$A$2:$E$1370,5,FALSE),0)</f>
        <v>MEDELLÍN</v>
      </c>
      <c r="D2180" s="23" t="str">
        <f>IFERROR(VLOOKUP(A2180,hoja!A:D,3,FALSE),0)</f>
        <v>0079</v>
      </c>
      <c r="E2180" s="23" t="s">
        <v>871</v>
      </c>
      <c r="F2180" s="23" t="str">
        <f>IFERROR(VLOOKUP(E2180,hoja!$A$2:$E$970,4,FALSE),0)</f>
        <v>ANTIOQUIA</v>
      </c>
      <c r="G2180" s="23" t="str">
        <f>IFERROR(VLOOKUP(E2180,hoja!$A$2:$E$970,5,FALSE),0)</f>
        <v>MEDELLÍN</v>
      </c>
      <c r="H2180" s="103" t="str">
        <f>IFERROR(VLOOKUP(E2180,hoja!A:C,3,FALSE),0)</f>
        <v>60136</v>
      </c>
      <c r="I2180" s="24" t="str">
        <f t="shared" si="390"/>
        <v>007960136</v>
      </c>
      <c r="K2180" s="23">
        <v>9.5</v>
      </c>
      <c r="L2180" s="23" t="str">
        <f t="shared" ref="L2180:L2182" si="395">IF(B2180=F2180,"REGIONAL","NACIONAL")</f>
        <v>REGIONAL</v>
      </c>
      <c r="M2180" s="23" t="s">
        <v>618</v>
      </c>
      <c r="N2180" s="23" t="str" cm="1">
        <f t="array" ref="N2180">IFERROR(IF(M2180="Principal","LES_ACTIVE",LES_INACTIVE),0)</f>
        <v>LES_ACTIVE</v>
      </c>
      <c r="O2180" s="23">
        <f t="shared" si="389"/>
        <v>25</v>
      </c>
      <c r="P2180" s="23" t="str">
        <f t="shared" si="391"/>
        <v>007960136Principal</v>
      </c>
    </row>
    <row r="2181" spans="1:16" ht="14.45" hidden="1">
      <c r="A2181" s="26" t="s">
        <v>641</v>
      </c>
      <c r="B2181" s="23" t="str">
        <f>IFERROR(VLOOKUP(A2181,hoja!$A$2:$E$970,4,FALSE),0)</f>
        <v>ANTIOQUIA</v>
      </c>
      <c r="C2181" s="23" t="str">
        <f>IFERROR(VLOOKUP(A2181,hoja!$A$2:$E$1370,5,FALSE),0)</f>
        <v>MEDELLÍN</v>
      </c>
      <c r="D2181" s="23" t="str">
        <f>IFERROR(VLOOKUP(A2181,hoja!A:D,3,FALSE),0)</f>
        <v>0079</v>
      </c>
      <c r="E2181" s="23" t="s">
        <v>891</v>
      </c>
      <c r="F2181" s="23" t="str">
        <f>IFERROR(VLOOKUP(E2181,hoja!$A$2:$E$970,4,FALSE),0)</f>
        <v>CENTRO</v>
      </c>
      <c r="G2181" s="23" t="str">
        <f>IFERROR(VLOOKUP(E2181,hoja!$A$2:$E$970,5,FALSE),0)</f>
        <v>MARIQUITA</v>
      </c>
      <c r="H2181" s="103" t="str">
        <f>IFERROR(VLOOKUP(E2181,hoja!A:C,3,FALSE),0)</f>
        <v>60038</v>
      </c>
      <c r="I2181" s="24" t="str">
        <f t="shared" si="390"/>
        <v>007960038</v>
      </c>
      <c r="K2181" s="23">
        <v>293</v>
      </c>
      <c r="L2181" s="23" t="str">
        <f>IF(B2181=F2181,"REGIONAL","NACIONAL")</f>
        <v>NACIONAL</v>
      </c>
      <c r="M2181" s="23" t="s">
        <v>618</v>
      </c>
      <c r="N2181" s="23" t="str" cm="1">
        <f t="array" ref="N2181">IFERROR(IF(M2181="Principal","LES_ACTIVE",LES_INACTIVE),0)</f>
        <v>LES_ACTIVE</v>
      </c>
      <c r="O2181" s="23">
        <f t="shared" si="389"/>
        <v>16</v>
      </c>
      <c r="P2181" s="23" t="str">
        <f t="shared" si="391"/>
        <v>007960038Principal</v>
      </c>
    </row>
    <row r="2182" spans="1:16" ht="14.45" hidden="1">
      <c r="A2182" s="26" t="s">
        <v>641</v>
      </c>
      <c r="B2182" s="23" t="str">
        <f>IFERROR(VLOOKUP(A2182,hoja!$A$2:$E$970,4,FALSE),0)</f>
        <v>ANTIOQUIA</v>
      </c>
      <c r="C2182" s="23" t="str">
        <f>IFERROR(VLOOKUP(A2182,hoja!$A$2:$E$1370,5,FALSE),0)</f>
        <v>MEDELLÍN</v>
      </c>
      <c r="D2182" s="23" t="str">
        <f>IFERROR(VLOOKUP(A2182,hoja!A:D,3,FALSE),0)</f>
        <v>0079</v>
      </c>
      <c r="E2182" s="23" t="s">
        <v>763</v>
      </c>
      <c r="F2182" s="23" t="str">
        <f>IFERROR(VLOOKUP(E2182,hoja!$A$2:$E$970,4,FALSE),0)</f>
        <v>ANTIOQUIA</v>
      </c>
      <c r="G2182" s="23" t="str">
        <f>IFERROR(VLOOKUP(E2182,hoja!$A$2:$E$970,5,FALSE),0)</f>
        <v>MEDELLÍN</v>
      </c>
      <c r="H2182" s="103" t="str">
        <f>IFERROR(VLOOKUP(E2182,hoja!A:C,3,FALSE),0)</f>
        <v>60039</v>
      </c>
      <c r="I2182" s="24" t="str">
        <f t="shared" si="390"/>
        <v>007960039</v>
      </c>
      <c r="K2182" s="23">
        <v>11.6</v>
      </c>
      <c r="L2182" s="23" t="str">
        <f t="shared" si="395"/>
        <v>REGIONAL</v>
      </c>
      <c r="M2182" s="23" t="s">
        <v>618</v>
      </c>
      <c r="N2182" s="23" t="str" cm="1">
        <f t="array" ref="N2182">IFERROR(IF(M2182="Principal","LES_ACTIVE",LES_INACTIVE),0)</f>
        <v>LES_ACTIVE</v>
      </c>
      <c r="O2182" s="23">
        <f t="shared" si="389"/>
        <v>25</v>
      </c>
      <c r="P2182" s="23" t="str">
        <f t="shared" si="391"/>
        <v>007960039Principal</v>
      </c>
    </row>
    <row r="2183" spans="1:16" ht="14.45" hidden="1">
      <c r="A2183" s="26" t="s">
        <v>641</v>
      </c>
      <c r="B2183" s="23" t="str">
        <f>IFERROR(VLOOKUP(A2183,hoja!$A$2:$E$970,4,FALSE),0)</f>
        <v>ANTIOQUIA</v>
      </c>
      <c r="C2183" s="23" t="str">
        <f>IFERROR(VLOOKUP(A2183,hoja!$A$2:$E$1370,5,FALSE),0)</f>
        <v>MEDELLÍN</v>
      </c>
      <c r="D2183" s="23" t="str">
        <f>IFERROR(VLOOKUP(A2183,hoja!A:D,3,FALSE),0)</f>
        <v>0079</v>
      </c>
      <c r="E2183" s="23" t="s">
        <v>896</v>
      </c>
      <c r="F2183" s="23">
        <f>IFERROR(VLOOKUP(E2183,hoja!$A$2:$E$970,4,FALSE),0)</f>
        <v>0</v>
      </c>
      <c r="G2183" s="23">
        <f>IFERROR(VLOOKUP(E2183,hoja!$A$2:$E$970,5,FALSE),0)</f>
        <v>0</v>
      </c>
      <c r="H2183" s="103">
        <f>IFERROR(VLOOKUP(E2183,hoja!A:C,3,FALSE),0)</f>
        <v>0</v>
      </c>
      <c r="I2183" s="24" t="str">
        <f t="shared" si="390"/>
        <v>00790</v>
      </c>
      <c r="J2183" s="23">
        <v>1.5499999999883585</v>
      </c>
      <c r="K2183" s="23">
        <v>36.255000000000003</v>
      </c>
      <c r="L2183" s="23" t="str">
        <f>IF(B2183=F2183,"REGIONAL","NACIONAL")</f>
        <v>NACIONAL</v>
      </c>
      <c r="M2183" s="23" t="s">
        <v>618</v>
      </c>
      <c r="N2183" s="23" t="str" cm="1">
        <f t="array" ref="N2183">IFERROR(IF(M2183="Principal","LES_ACTIVE",LES_INACTIVE),0)</f>
        <v>LES_ACTIVE</v>
      </c>
      <c r="O2183" s="23">
        <f t="shared" si="389"/>
        <v>25</v>
      </c>
      <c r="P2183" s="23" t="str">
        <f t="shared" si="391"/>
        <v>00790Principal</v>
      </c>
    </row>
    <row r="2184" spans="1:16" ht="14.45" hidden="1">
      <c r="A2184" s="26" t="s">
        <v>641</v>
      </c>
      <c r="B2184" s="23" t="str">
        <f>IFERROR(VLOOKUP(A2184,hoja!$A$2:$E$970,4,FALSE),0)</f>
        <v>ANTIOQUIA</v>
      </c>
      <c r="C2184" s="23" t="str">
        <f>IFERROR(VLOOKUP(A2184,hoja!$A$2:$E$1370,5,FALSE),0)</f>
        <v>MEDELLÍN</v>
      </c>
      <c r="D2184" s="23" t="str">
        <f>IFERROR(VLOOKUP(A2184,hoja!A:D,3,FALSE),0)</f>
        <v>0079</v>
      </c>
      <c r="E2184" s="23" t="s">
        <v>617</v>
      </c>
      <c r="F2184" s="23" t="str">
        <f>IFERROR(VLOOKUP(E2184,hoja!$A$2:$E$970,4,FALSE),0)</f>
        <v>ANTIOQUIA</v>
      </c>
      <c r="G2184" s="23" t="str">
        <f>IFERROR(VLOOKUP(E2184,hoja!$A$2:$E$970,5,FALSE),0)</f>
        <v>MEDELLÍN</v>
      </c>
      <c r="H2184" s="103">
        <f>IFERROR(VLOOKUP(E2184,hoja!A:C,3,FALSE),0)</f>
        <v>50443</v>
      </c>
      <c r="I2184" s="24" t="str">
        <f t="shared" si="390"/>
        <v>007950443</v>
      </c>
      <c r="J2184" s="23">
        <v>0.33388888888293877</v>
      </c>
      <c r="K2184" s="23">
        <v>10.356</v>
      </c>
      <c r="L2184" s="23" t="s">
        <v>752</v>
      </c>
      <c r="M2184" s="23" t="s">
        <v>618</v>
      </c>
      <c r="N2184" s="23" t="str" cm="1">
        <f t="array" ref="N2184">IFERROR(IF(M2184="Principal","LES_ACTIVE",LES_INACTIVE),0)</f>
        <v>LES_ACTIVE</v>
      </c>
      <c r="O2184" s="23">
        <f t="shared" si="389"/>
        <v>25</v>
      </c>
      <c r="P2184" s="23" t="str">
        <f t="shared" si="391"/>
        <v>007950443Principal</v>
      </c>
    </row>
    <row r="2185" spans="1:16" ht="14.45" hidden="1">
      <c r="A2185" s="26" t="s">
        <v>641</v>
      </c>
      <c r="B2185" s="23" t="str">
        <f>IFERROR(VLOOKUP(A2185,hoja!$A$2:$E$970,4,FALSE),0)</f>
        <v>ANTIOQUIA</v>
      </c>
      <c r="C2185" s="23" t="str">
        <f>IFERROR(VLOOKUP(A2185,hoja!$A$2:$E$1370,5,FALSE),0)</f>
        <v>MEDELLÍN</v>
      </c>
      <c r="D2185" s="23" t="str">
        <f>IFERROR(VLOOKUP(A2185,hoja!A:D,3,FALSE),0)</f>
        <v>0079</v>
      </c>
      <c r="E2185" s="23" t="s">
        <v>653</v>
      </c>
      <c r="F2185" s="23" t="str">
        <f>IFERROR(VLOOKUP(E2185,hoja!$A$2:$E$970,4,FALSE),0)</f>
        <v>CENTRO</v>
      </c>
      <c r="G2185" s="23" t="str">
        <f>IFERROR(VLOOKUP(E2185,hoja!$A$2:$E$970,5,FALSE),0)</f>
        <v>MADRID</v>
      </c>
      <c r="H2185" s="103" t="str">
        <f>IFERROR(VLOOKUP(E2185,hoja!A:C,3,FALSE),0)</f>
        <v>2023</v>
      </c>
      <c r="I2185" s="24" t="str">
        <f t="shared" si="390"/>
        <v>00792023</v>
      </c>
      <c r="J2185" s="23">
        <v>21.948055555578321</v>
      </c>
      <c r="K2185" s="23">
        <v>393.44099999999997</v>
      </c>
      <c r="L2185" s="23" t="str">
        <f>IF(B2185=F2185,"REGIONAL","NACIONAL")</f>
        <v>NACIONAL</v>
      </c>
      <c r="M2185" s="23" t="s">
        <v>618</v>
      </c>
      <c r="N2185" s="23" t="str" cm="1">
        <f t="array" ref="N2185">IFERROR(IF(M2185="Principal","LES_ACTIVE",LES_INACTIVE),0)</f>
        <v>LES_ACTIVE</v>
      </c>
      <c r="O2185" s="23">
        <f t="shared" si="389"/>
        <v>16</v>
      </c>
      <c r="P2185" s="23" t="str">
        <f t="shared" si="391"/>
        <v>00792023Principal</v>
      </c>
    </row>
    <row r="2186" spans="1:16" ht="14.45" hidden="1">
      <c r="A2186" s="26" t="s">
        <v>641</v>
      </c>
      <c r="B2186" s="23" t="str">
        <f>IFERROR(VLOOKUP(A2186,hoja!$A$2:$E$970,4,FALSE),0)</f>
        <v>ANTIOQUIA</v>
      </c>
      <c r="C2186" s="23" t="str">
        <f>IFERROR(VLOOKUP(A2186,hoja!$A$2:$E$1370,5,FALSE),0)</f>
        <v>MEDELLÍN</v>
      </c>
      <c r="D2186" s="23" t="str">
        <f>IFERROR(VLOOKUP(A2186,hoja!A:D,3,FALSE),0)</f>
        <v>0079</v>
      </c>
      <c r="E2186" s="23" t="s">
        <v>845</v>
      </c>
      <c r="F2186" s="23" t="str">
        <f>IFERROR(VLOOKUP(E2186,hoja!$A$2:$E$970,4,FALSE),0)</f>
        <v>OCCIDENTE</v>
      </c>
      <c r="G2186" s="23" t="str">
        <f>IFERROR(VLOOKUP(E2186,hoja!$A$2:$E$970,5,FALSE),0)</f>
        <v>CALOTO</v>
      </c>
      <c r="H2186" s="103" t="str">
        <f>IFERROR(VLOOKUP(E2186,hoja!A:C,3,FALSE),0)</f>
        <v>0054</v>
      </c>
      <c r="I2186" s="24" t="str">
        <f t="shared" si="390"/>
        <v>00790054</v>
      </c>
      <c r="K2186" s="23">
        <v>434</v>
      </c>
      <c r="L2186" s="23" t="str">
        <f t="shared" ref="L2186:L2187" si="396">IF(B2186=F2186,"REGIONAL","NACIONAL")</f>
        <v>NACIONAL</v>
      </c>
      <c r="M2186" s="23" t="s">
        <v>618</v>
      </c>
      <c r="N2186" s="23" t="str" cm="1">
        <f t="array" ref="N2186">IFERROR(IF(M2186="Principal","LES_ACTIVE",LES_INACTIVE),0)</f>
        <v>LES_ACTIVE</v>
      </c>
      <c r="O2186" s="23">
        <f t="shared" si="389"/>
        <v>16</v>
      </c>
      <c r="P2186" s="23" t="str">
        <f t="shared" si="391"/>
        <v>00790054Principal</v>
      </c>
    </row>
    <row r="2187" spans="1:16" ht="16.5" hidden="1">
      <c r="A2187" s="26" t="s">
        <v>641</v>
      </c>
      <c r="B2187" s="23" t="str">
        <f>IFERROR(VLOOKUP(A2187,hoja!$A$2:$E$970,4,FALSE),0)</f>
        <v>ANTIOQUIA</v>
      </c>
      <c r="C2187" s="23" t="str">
        <f>IFERROR(VLOOKUP(A2187,hoja!$A$2:$E$1370,5,FALSE),0)</f>
        <v>MEDELLÍN</v>
      </c>
      <c r="D2187" s="23" t="str">
        <f>IFERROR(VLOOKUP(A2187,hoja!A:D,3,FALSE),0)</f>
        <v>0079</v>
      </c>
      <c r="E2187" s="40" t="s">
        <v>780</v>
      </c>
      <c r="F2187" s="23" t="str">
        <f>IFERROR(VLOOKUP(E2187,hoja!$A$2:$E$970,4,FALSE),0)</f>
        <v>CENTRO</v>
      </c>
      <c r="G2187" s="23" t="str">
        <f>IFERROR(VLOOKUP(E2187,hoja!$A$2:$E$970,5,FALSE),0)</f>
        <v>ZIPAQUIRÁ</v>
      </c>
      <c r="H2187" s="103" t="str">
        <f>IFERROR(VLOOKUP(E2187,hoja!A:C,3,FALSE),0)</f>
        <v>2031</v>
      </c>
      <c r="I2187" s="24" t="str">
        <f t="shared" si="390"/>
        <v>00792031</v>
      </c>
      <c r="K2187" s="23">
        <v>445</v>
      </c>
      <c r="L2187" s="23" t="str">
        <f t="shared" si="396"/>
        <v>NACIONAL</v>
      </c>
      <c r="M2187" s="23" t="s">
        <v>621</v>
      </c>
      <c r="N2187" s="23" cm="1">
        <f t="array" aca="1" ref="N2187" ca="1">IFERROR(IF(M2187="Principal","LES_ACTIVE",LES_INACTIVE),0)</f>
        <v>0</v>
      </c>
      <c r="O2187" s="23">
        <f t="shared" si="389"/>
        <v>16</v>
      </c>
      <c r="P2187" s="23" t="str">
        <f t="shared" si="391"/>
        <v>00792031La vega</v>
      </c>
    </row>
    <row r="2188" spans="1:16" ht="14.45" hidden="1">
      <c r="A2188" s="26" t="s">
        <v>641</v>
      </c>
      <c r="B2188" s="23" t="str">
        <f>IFERROR(VLOOKUP(A2188,hoja!$A$2:$E$970,4,FALSE),0)</f>
        <v>ANTIOQUIA</v>
      </c>
      <c r="C2188" s="23" t="str">
        <f>IFERROR(VLOOKUP(A2188,hoja!$A$2:$E$1370,5,FALSE),0)</f>
        <v>MEDELLÍN</v>
      </c>
      <c r="D2188" s="23" t="str">
        <f>IFERROR(VLOOKUP(A2188,hoja!A:D,3,FALSE),0)</f>
        <v>0079</v>
      </c>
      <c r="E2188" s="23" t="s">
        <v>641</v>
      </c>
      <c r="F2188" s="23" t="str">
        <f>IFERROR(VLOOKUP(E2188,hoja!$A$2:$E$970,4,FALSE),0)</f>
        <v>ANTIOQUIA</v>
      </c>
      <c r="G2188" s="23" t="str">
        <f>IFERROR(VLOOKUP(E2188,hoja!$A$2:$E$970,5,FALSE),0)</f>
        <v>MEDELLÍN</v>
      </c>
      <c r="H2188" s="103" t="str">
        <f>IFERROR(VLOOKUP(E2188,hoja!A:C,3,FALSE),0)</f>
        <v>0079</v>
      </c>
      <c r="I2188" s="24" t="str">
        <f t="shared" si="390"/>
        <v>00790079</v>
      </c>
      <c r="J2188" s="23">
        <v>0.57500000004074536</v>
      </c>
      <c r="K2188" s="23">
        <v>15</v>
      </c>
      <c r="L2188" s="23" t="str">
        <f t="shared" ref="L2188" si="397">IF(B2188=F2188,"REGIONAL","NACIONAL")</f>
        <v>REGIONAL</v>
      </c>
      <c r="M2188" s="23" t="s">
        <v>618</v>
      </c>
      <c r="N2188" s="23" t="str" cm="1">
        <f t="array" ref="N2188">IFERROR(IF(M2188="Principal","LES_ACTIVE",LES_INACTIVE),0)</f>
        <v>LES_ACTIVE</v>
      </c>
      <c r="O2188" s="23">
        <f t="shared" si="389"/>
        <v>25</v>
      </c>
      <c r="P2188" s="23" t="str">
        <f t="shared" si="391"/>
        <v>00790079Principal</v>
      </c>
    </row>
    <row r="2189" spans="1:16" ht="14.45" hidden="1">
      <c r="A2189" s="26" t="s">
        <v>641</v>
      </c>
      <c r="B2189" s="23" t="str">
        <f>IFERROR(VLOOKUP(A2189,hoja!$A$2:$E$970,4,FALSE),0)</f>
        <v>ANTIOQUIA</v>
      </c>
      <c r="C2189" s="23" t="str">
        <f>IFERROR(VLOOKUP(A2189,hoja!$A$2:$E$1370,5,FALSE),0)</f>
        <v>MEDELLÍN</v>
      </c>
      <c r="D2189" s="23" t="str">
        <f>IFERROR(VLOOKUP(A2189,hoja!A:D,3,FALSE),0)</f>
        <v>0079</v>
      </c>
      <c r="E2189" s="23" t="s">
        <v>670</v>
      </c>
      <c r="F2189" s="23" t="str">
        <f>IFERROR(VLOOKUP(E2189,hoja!$A$2:$E$970,4,FALSE),0)</f>
        <v>OCCIDENTE</v>
      </c>
      <c r="G2189" s="23" t="str">
        <f>IFERROR(VLOOKUP(E2189,hoja!$A$2:$E$970,5,FALSE),0)</f>
        <v>PEREIRA</v>
      </c>
      <c r="H2189" s="103" t="str">
        <f>IFERROR(VLOOKUP(E2189,hoja!A:C,3,FALSE),0)</f>
        <v>0134</v>
      </c>
      <c r="I2189" s="24" t="str">
        <f t="shared" si="390"/>
        <v>00790134</v>
      </c>
      <c r="J2189" s="23">
        <v>17.504166666622041</v>
      </c>
      <c r="K2189" s="23">
        <v>221.2225</v>
      </c>
      <c r="L2189" s="23" t="str">
        <f>IF(B2189=F2189,"REGIONAL","NACIONAL")</f>
        <v>NACIONAL</v>
      </c>
      <c r="M2189" s="23" t="s">
        <v>671</v>
      </c>
      <c r="N2189" s="23" t="s">
        <v>622</v>
      </c>
      <c r="O2189" s="23">
        <f t="shared" si="389"/>
        <v>25</v>
      </c>
      <c r="P2189" s="23" t="str">
        <f t="shared" si="391"/>
        <v>00790134Amaga</v>
      </c>
    </row>
    <row r="2190" spans="1:16" ht="14.45" hidden="1">
      <c r="A2190" s="26" t="s">
        <v>641</v>
      </c>
      <c r="B2190" s="23" t="str">
        <f>IFERROR(VLOOKUP(A2190,hoja!$A$2:$E$970,4,FALSE),0)</f>
        <v>ANTIOQUIA</v>
      </c>
      <c r="C2190" s="23" t="str">
        <f>IFERROR(VLOOKUP(A2190,hoja!$A$2:$E$1370,5,FALSE),0)</f>
        <v>MEDELLÍN</v>
      </c>
      <c r="D2190" s="23" t="str">
        <f>IFERROR(VLOOKUP(A2190,hoja!A:D,3,FALSE),0)</f>
        <v>0079</v>
      </c>
      <c r="E2190" s="23" t="s">
        <v>670</v>
      </c>
      <c r="F2190" s="23" t="str">
        <f>IFERROR(VLOOKUP(E2190,hoja!$A$2:$E$970,4,FALSE),0)</f>
        <v>OCCIDENTE</v>
      </c>
      <c r="G2190" s="23" t="str">
        <f>IFERROR(VLOOKUP(E2190,hoja!$A$2:$E$970,5,FALSE),0)</f>
        <v>PEREIRA</v>
      </c>
      <c r="H2190" s="103" t="str">
        <f>IFERROR(VLOOKUP(E2190,hoja!A:C,3,FALSE),0)</f>
        <v>0134</v>
      </c>
      <c r="I2190" s="24" t="str">
        <f t="shared" si="390"/>
        <v>00790134</v>
      </c>
      <c r="K2190" s="23">
        <v>301</v>
      </c>
      <c r="L2190" s="23" t="str">
        <f t="shared" ref="L2190:L2193" si="398">IF(B2190=F2190,"REGIONAL","NACIONAL")</f>
        <v>NACIONAL</v>
      </c>
      <c r="M2190" s="23" t="s">
        <v>893</v>
      </c>
      <c r="N2190" s="23" t="s">
        <v>622</v>
      </c>
      <c r="O2190" s="23">
        <f t="shared" si="389"/>
        <v>16</v>
      </c>
      <c r="P2190" s="23" t="str">
        <f t="shared" si="391"/>
        <v>00790134Santa Fe de Antioquia</v>
      </c>
    </row>
    <row r="2191" spans="1:16" ht="14.45" hidden="1">
      <c r="A2191" s="26" t="s">
        <v>641</v>
      </c>
      <c r="B2191" s="23" t="str">
        <f>IFERROR(VLOOKUP(A2191,hoja!$A$2:$E$970,4,FALSE),0)</f>
        <v>ANTIOQUIA</v>
      </c>
      <c r="C2191" s="23" t="str">
        <f>IFERROR(VLOOKUP(A2191,hoja!$A$2:$E$1370,5,FALSE),0)</f>
        <v>MEDELLÍN</v>
      </c>
      <c r="D2191" s="23" t="str">
        <f>IFERROR(VLOOKUP(A2191,hoja!A:D,3,FALSE),0)</f>
        <v>0079</v>
      </c>
      <c r="E2191" s="23" t="s">
        <v>642</v>
      </c>
      <c r="F2191" s="23" t="str">
        <f>IFERROR(VLOOKUP(E2191,hoja!$A$2:$E$970,4,FALSE),0)</f>
        <v>COSTA</v>
      </c>
      <c r="G2191" s="23" t="str">
        <f>IFERROR(VLOOKUP(E2191,hoja!$A$2:$E$970,5,FALSE),0)</f>
        <v>BARRANQUILLA</v>
      </c>
      <c r="H2191" s="103" t="str">
        <f>IFERROR(VLOOKUP(E2191,hoja!A:C,3,FALSE),0)</f>
        <v>0111</v>
      </c>
      <c r="I2191" s="24" t="str">
        <f t="shared" si="390"/>
        <v>00790111</v>
      </c>
      <c r="J2191" s="23">
        <v>39.648055555473547</v>
      </c>
      <c r="K2191" s="23">
        <v>682.26300000000003</v>
      </c>
      <c r="L2191" s="23" t="str">
        <f t="shared" si="398"/>
        <v>NACIONAL</v>
      </c>
      <c r="M2191" s="23" t="s">
        <v>618</v>
      </c>
      <c r="N2191" s="23" t="str" cm="1">
        <f t="array" ref="N2191">IFERROR(IF(M2191="Principal","LES_ACTIVE",LES_INACTIVE),0)</f>
        <v>LES_ACTIVE</v>
      </c>
      <c r="O2191" s="23">
        <f t="shared" si="389"/>
        <v>12</v>
      </c>
      <c r="P2191" s="23" t="str">
        <f t="shared" si="391"/>
        <v>00790111Principal</v>
      </c>
    </row>
    <row r="2192" spans="1:16" ht="14.45" hidden="1">
      <c r="A2192" s="26" t="s">
        <v>641</v>
      </c>
      <c r="B2192" s="23" t="str">
        <f>IFERROR(VLOOKUP(A2192,hoja!$A$2:$E$970,4,FALSE),0)</f>
        <v>ANTIOQUIA</v>
      </c>
      <c r="C2192" s="23" t="str">
        <f>IFERROR(VLOOKUP(A2192,hoja!$A$2:$E$1370,5,FALSE),0)</f>
        <v>MEDELLÍN</v>
      </c>
      <c r="D2192" s="23" t="str">
        <f>IFERROR(VLOOKUP(A2192,hoja!A:D,3,FALSE),0)</f>
        <v>0079</v>
      </c>
      <c r="E2192" s="23" t="s">
        <v>642</v>
      </c>
      <c r="F2192" s="23" t="str">
        <f>IFERROR(VLOOKUP(E2192,hoja!$A$2:$E$970,4,FALSE),0)</f>
        <v>COSTA</v>
      </c>
      <c r="G2192" s="23" t="str">
        <f>IFERROR(VLOOKUP(E2192,hoja!$A$2:$E$970,5,FALSE),0)</f>
        <v>BARRANQUILLA</v>
      </c>
      <c r="H2192" s="103" t="str">
        <f>IFERROR(VLOOKUP(E2192,hoja!A:C,3,FALSE),0)</f>
        <v>0111</v>
      </c>
      <c r="I2192" s="24" t="str">
        <f t="shared" si="390"/>
        <v>00790111</v>
      </c>
      <c r="K2192" s="23">
        <v>885</v>
      </c>
      <c r="L2192" s="23" t="str">
        <f t="shared" si="398"/>
        <v>NACIONAL</v>
      </c>
      <c r="M2192" s="23" t="s">
        <v>662</v>
      </c>
      <c r="N2192" s="23" t="s">
        <v>622</v>
      </c>
      <c r="O2192" s="23">
        <f t="shared" si="389"/>
        <v>8</v>
      </c>
      <c r="P2192" s="23" t="str">
        <f t="shared" si="391"/>
        <v>00790111Uraba</v>
      </c>
    </row>
    <row r="2193" spans="1:16" ht="14.45" hidden="1">
      <c r="A2193" s="26" t="s">
        <v>641</v>
      </c>
      <c r="B2193" s="23" t="str">
        <f>IFERROR(VLOOKUP(A2193,hoja!$A$2:$E$970,4,FALSE),0)</f>
        <v>ANTIOQUIA</v>
      </c>
      <c r="C2193" s="23" t="str">
        <f>IFERROR(VLOOKUP(A2193,hoja!$A$2:$E$1370,5,FALSE),0)</f>
        <v>MEDELLÍN</v>
      </c>
      <c r="D2193" s="23" t="str">
        <f>IFERROR(VLOOKUP(A2193,hoja!A:D,3,FALSE),0)</f>
        <v>0079</v>
      </c>
      <c r="E2193" s="23" t="s">
        <v>642</v>
      </c>
      <c r="F2193" s="23" t="str">
        <f>IFERROR(VLOOKUP(E2193,hoja!$A$2:$E$970,4,FALSE),0)</f>
        <v>COSTA</v>
      </c>
      <c r="G2193" s="23" t="str">
        <f>IFERROR(VLOOKUP(E2193,hoja!$A$2:$E$970,5,FALSE),0)</f>
        <v>BARRANQUILLA</v>
      </c>
      <c r="H2193" s="103" t="str">
        <f>IFERROR(VLOOKUP(E2193,hoja!A:C,3,FALSE),0)</f>
        <v>0111</v>
      </c>
      <c r="I2193" s="24" t="str">
        <f t="shared" si="390"/>
        <v>00790111</v>
      </c>
      <c r="K2193" s="23">
        <v>874</v>
      </c>
      <c r="L2193" s="23" t="str">
        <f t="shared" si="398"/>
        <v>NACIONAL</v>
      </c>
      <c r="M2193" s="23" t="s">
        <v>765</v>
      </c>
      <c r="N2193" s="23" t="s">
        <v>622</v>
      </c>
      <c r="O2193" s="23">
        <f t="shared" si="389"/>
        <v>8</v>
      </c>
      <c r="P2193" s="23" t="str">
        <f t="shared" si="391"/>
        <v>00790111Magdalena medio</v>
      </c>
    </row>
    <row r="2194" spans="1:16" ht="14.45" hidden="1">
      <c r="A2194" s="26" t="s">
        <v>641</v>
      </c>
      <c r="B2194" s="23" t="str">
        <f>IFERROR(VLOOKUP(A2194,hoja!$A$2:$E$970,4,FALSE),0)</f>
        <v>ANTIOQUIA</v>
      </c>
      <c r="C2194" s="23" t="str">
        <f>IFERROR(VLOOKUP(A2194,hoja!$A$2:$E$1370,5,FALSE),0)</f>
        <v>MEDELLÍN</v>
      </c>
      <c r="D2194" s="23" t="str">
        <f>IFERROR(VLOOKUP(A2194,hoja!A:D,3,FALSE),0)</f>
        <v>0079</v>
      </c>
      <c r="E2194" s="23" t="s">
        <v>672</v>
      </c>
      <c r="F2194" s="23" t="str">
        <f>IFERROR(VLOOKUP(E2194,hoja!$A$2:$E$970,4,FALSE),0)</f>
        <v>ANTIOQUIA</v>
      </c>
      <c r="G2194" s="23" t="str">
        <f>IFERROR(VLOOKUP(E2194,hoja!$A$2:$E$970,5,FALSE),0)</f>
        <v>MEDELLÍN</v>
      </c>
      <c r="H2194" s="103" t="str">
        <f>IFERROR(VLOOKUP(E2194,hoja!A:C,3,FALSE),0)</f>
        <v>0092</v>
      </c>
      <c r="I2194" s="24" t="str">
        <f t="shared" si="390"/>
        <v>00790092</v>
      </c>
      <c r="J2194" s="23">
        <v>0.46250000002328306</v>
      </c>
      <c r="K2194" s="23">
        <v>12.814</v>
      </c>
      <c r="L2194" s="23" t="s">
        <v>752</v>
      </c>
      <c r="M2194" s="23" t="s">
        <v>618</v>
      </c>
      <c r="N2194" s="23" t="str" cm="1">
        <f t="array" ref="N2194">IFERROR(IF(M2194="Principal","LES_ACTIVE",LES_INACTIVE),0)</f>
        <v>LES_ACTIVE</v>
      </c>
      <c r="O2194" s="23">
        <f t="shared" si="389"/>
        <v>25</v>
      </c>
      <c r="P2194" s="23" t="str">
        <f t="shared" si="391"/>
        <v>00790092Principal</v>
      </c>
    </row>
    <row r="2195" spans="1:16" ht="14.45" hidden="1">
      <c r="A2195" s="26" t="s">
        <v>641</v>
      </c>
      <c r="B2195" s="23" t="str">
        <f>IFERROR(VLOOKUP(A2195,hoja!$A$2:$E$970,4,FALSE),0)</f>
        <v>ANTIOQUIA</v>
      </c>
      <c r="C2195" s="23" t="str">
        <f>IFERROR(VLOOKUP(A2195,hoja!$A$2:$E$1370,5,FALSE),0)</f>
        <v>MEDELLÍN</v>
      </c>
      <c r="D2195" s="23" t="str">
        <f>IFERROR(VLOOKUP(A2195,hoja!A:D,3,FALSE),0)</f>
        <v>0079</v>
      </c>
      <c r="E2195" s="23" t="s">
        <v>644</v>
      </c>
      <c r="F2195" s="23" t="str">
        <f>IFERROR(VLOOKUP(E2195,hoja!$A$2:$E$970,4,FALSE),0)</f>
        <v>OCCIDENTE</v>
      </c>
      <c r="G2195" s="23" t="str">
        <f>IFERROR(VLOOKUP(E2195,hoja!$A$2:$E$970,5,FALSE),0)</f>
        <v>PEREIRA</v>
      </c>
      <c r="H2195" s="103" t="str">
        <f>IFERROR(VLOOKUP(E2195,hoja!A:C,3,FALSE),0)</f>
        <v>0198</v>
      </c>
      <c r="I2195" s="24" t="str">
        <f t="shared" si="390"/>
        <v>00790198</v>
      </c>
      <c r="J2195" s="23">
        <v>18.57805555552477</v>
      </c>
      <c r="K2195" s="23">
        <v>237</v>
      </c>
      <c r="L2195" s="23" t="str">
        <f>IF(B2195=F2195,"REGIONAL","NACIONAL")</f>
        <v>NACIONAL</v>
      </c>
      <c r="M2195" s="23" t="s">
        <v>671</v>
      </c>
      <c r="N2195" s="23" t="s">
        <v>622</v>
      </c>
      <c r="O2195" s="23">
        <f t="shared" si="389"/>
        <v>25</v>
      </c>
      <c r="P2195" s="23" t="str">
        <f t="shared" si="391"/>
        <v>00790198Amaga</v>
      </c>
    </row>
    <row r="2196" spans="1:16" ht="14.45" hidden="1">
      <c r="A2196" s="26" t="s">
        <v>641</v>
      </c>
      <c r="B2196" s="23" t="str">
        <f>IFERROR(VLOOKUP(A2196,hoja!$A$2:$E$970,4,FALSE),0)</f>
        <v>ANTIOQUIA</v>
      </c>
      <c r="C2196" s="23" t="str">
        <f>IFERROR(VLOOKUP(A2196,hoja!$A$2:$E$1370,5,FALSE),0)</f>
        <v>MEDELLÍN</v>
      </c>
      <c r="D2196" s="23" t="str">
        <f>IFERROR(VLOOKUP(A2196,hoja!A:D,3,FALSE),0)</f>
        <v>0079</v>
      </c>
      <c r="E2196" s="23" t="s">
        <v>644</v>
      </c>
      <c r="F2196" s="23" t="str">
        <f>IFERROR(VLOOKUP(E2196,hoja!$A$2:$E$970,4,FALSE),0)</f>
        <v>OCCIDENTE</v>
      </c>
      <c r="G2196" s="23" t="str">
        <f>IFERROR(VLOOKUP(E2196,hoja!$A$2:$E$970,5,FALSE),0)</f>
        <v>PEREIRA</v>
      </c>
      <c r="H2196" s="103" t="str">
        <f>IFERROR(VLOOKUP(E2196,hoja!A:C,3,FALSE),0)</f>
        <v>0198</v>
      </c>
      <c r="I2196" s="24" t="str">
        <f t="shared" si="390"/>
        <v>00790198</v>
      </c>
      <c r="K2196" s="23">
        <v>326</v>
      </c>
      <c r="L2196" s="23" t="str">
        <f t="shared" ref="L2196:L2202" si="399">IF(B2196=F2196,"REGIONAL","NACIONAL")</f>
        <v>NACIONAL</v>
      </c>
      <c r="M2196" s="23" t="s">
        <v>893</v>
      </c>
      <c r="N2196" s="23" t="s">
        <v>622</v>
      </c>
      <c r="O2196" s="23">
        <f t="shared" si="389"/>
        <v>16</v>
      </c>
      <c r="P2196" s="23" t="str">
        <f t="shared" si="391"/>
        <v>00790198Santa Fe de Antioquia</v>
      </c>
    </row>
    <row r="2197" spans="1:16" ht="14.45" hidden="1">
      <c r="A2197" s="26" t="s">
        <v>641</v>
      </c>
      <c r="B2197" s="23" t="str">
        <f>IFERROR(VLOOKUP(A2197,hoja!$A$2:$E$970,4,FALSE),0)</f>
        <v>ANTIOQUIA</v>
      </c>
      <c r="C2197" s="23" t="str">
        <f>IFERROR(VLOOKUP(A2197,hoja!$A$2:$E$1370,5,FALSE),0)</f>
        <v>MEDELLÍN</v>
      </c>
      <c r="D2197" s="23" t="str">
        <f>IFERROR(VLOOKUP(A2197,hoja!A:D,3,FALSE),0)</f>
        <v>0079</v>
      </c>
      <c r="E2197" s="23" t="s">
        <v>644</v>
      </c>
      <c r="F2197" s="23" t="str">
        <f>IFERROR(VLOOKUP(E2197,hoja!$A$2:$E$970,4,FALSE),0)</f>
        <v>OCCIDENTE</v>
      </c>
      <c r="G2197" s="23" t="str">
        <f>IFERROR(VLOOKUP(E2197,hoja!$A$2:$E$970,5,FALSE),0)</f>
        <v>PEREIRA</v>
      </c>
      <c r="H2197" s="103" t="str">
        <f>IFERROR(VLOOKUP(E2197,hoja!A:C,3,FALSE),0)</f>
        <v>0198</v>
      </c>
      <c r="I2197" s="24" t="str">
        <f t="shared" si="390"/>
        <v>00790198</v>
      </c>
      <c r="K2197" s="23">
        <v>240</v>
      </c>
      <c r="L2197" s="23" t="str">
        <f t="shared" si="399"/>
        <v>NACIONAL</v>
      </c>
      <c r="M2197" s="23" t="s">
        <v>618</v>
      </c>
      <c r="N2197" s="23" t="str" cm="1">
        <f t="array" ref="N2197">IFERROR(IF(M2197="Principal","LES_ACTIVE",LES_INACTIVE),0)</f>
        <v>LES_ACTIVE</v>
      </c>
      <c r="O2197" s="23">
        <f t="shared" si="389"/>
        <v>25</v>
      </c>
      <c r="P2197" s="23" t="str">
        <f t="shared" si="391"/>
        <v>00790198Principal</v>
      </c>
    </row>
    <row r="2198" spans="1:16" ht="14.45" hidden="1">
      <c r="A2198" s="26" t="s">
        <v>641</v>
      </c>
      <c r="B2198" s="23" t="str">
        <f>IFERROR(VLOOKUP(A2198,hoja!$A$2:$E$970,4,FALSE),0)</f>
        <v>ANTIOQUIA</v>
      </c>
      <c r="C2198" s="23" t="str">
        <f>IFERROR(VLOOKUP(A2198,hoja!$A$2:$E$1370,5,FALSE),0)</f>
        <v>MEDELLÍN</v>
      </c>
      <c r="D2198" s="23" t="str">
        <f>IFERROR(VLOOKUP(A2198,hoja!A:D,3,FALSE),0)</f>
        <v>0079</v>
      </c>
      <c r="E2198" s="23" t="s">
        <v>644</v>
      </c>
      <c r="F2198" s="23" t="str">
        <f>IFERROR(VLOOKUP(E2198,hoja!$A$2:$E$970,4,FALSE),0)</f>
        <v>OCCIDENTE</v>
      </c>
      <c r="G2198" s="23" t="str">
        <f>IFERROR(VLOOKUP(E2198,hoja!$A$2:$E$970,5,FALSE),0)</f>
        <v>PEREIRA</v>
      </c>
      <c r="H2198" s="103" t="str">
        <f>IFERROR(VLOOKUP(E2198,hoja!A:C,3,FALSE),0)</f>
        <v>0198</v>
      </c>
      <c r="I2198" s="24" t="str">
        <f t="shared" si="390"/>
        <v>00790198</v>
      </c>
      <c r="K2198" s="23">
        <v>473</v>
      </c>
      <c r="L2198" s="23" t="str">
        <f t="shared" si="399"/>
        <v>NACIONAL</v>
      </c>
      <c r="M2198" s="23" t="s">
        <v>794</v>
      </c>
      <c r="N2198" s="23" t="s">
        <v>622</v>
      </c>
      <c r="O2198" s="23">
        <f t="shared" si="389"/>
        <v>16</v>
      </c>
      <c r="P2198" s="23" t="str">
        <f t="shared" si="391"/>
        <v>00790198Letras</v>
      </c>
    </row>
    <row r="2199" spans="1:16" ht="14.45" hidden="1">
      <c r="A2199" s="26" t="s">
        <v>641</v>
      </c>
      <c r="B2199" s="23" t="str">
        <f>IFERROR(VLOOKUP(A2199,hoja!$A$2:$E$970,4,FALSE),0)</f>
        <v>ANTIOQUIA</v>
      </c>
      <c r="C2199" s="23" t="str">
        <f>IFERROR(VLOOKUP(A2199,hoja!$A$2:$E$1370,5,FALSE),0)</f>
        <v>MEDELLÍN</v>
      </c>
      <c r="D2199" s="23" t="str">
        <f>IFERROR(VLOOKUP(A2199,hoja!A:D,3,FALSE),0)</f>
        <v>0079</v>
      </c>
      <c r="E2199" s="23" t="s">
        <v>645</v>
      </c>
      <c r="F2199" s="23" t="str">
        <f>IFERROR(VLOOKUP(E2199,hoja!$A$2:$E$970,4,FALSE),0)</f>
        <v>OCCIDENTE</v>
      </c>
      <c r="G2199" s="23" t="str">
        <f>IFERROR(VLOOKUP(E2199,hoja!$A$2:$E$970,5,FALSE),0)</f>
        <v>CALI</v>
      </c>
      <c r="H2199" s="103" t="str">
        <f>IFERROR(VLOOKUP(E2199,hoja!A:C,3,FALSE),0)</f>
        <v>0410</v>
      </c>
      <c r="I2199" s="24" t="str">
        <f t="shared" si="390"/>
        <v>00790410</v>
      </c>
      <c r="J2199" s="23">
        <v>22.467500000086147</v>
      </c>
      <c r="K2199" s="23">
        <v>416</v>
      </c>
      <c r="L2199" s="23" t="str">
        <f t="shared" si="399"/>
        <v>NACIONAL</v>
      </c>
      <c r="M2199" s="23" t="s">
        <v>618</v>
      </c>
      <c r="N2199" s="23" t="str" cm="1">
        <f t="array" ref="N2199">IFERROR(IF(M2199="Principal","LES_ACTIVE",LES_INACTIVE),0)</f>
        <v>LES_ACTIVE</v>
      </c>
      <c r="O2199" s="23">
        <f t="shared" si="389"/>
        <v>16</v>
      </c>
      <c r="P2199" s="23" t="str">
        <f t="shared" si="391"/>
        <v>00790410Principal</v>
      </c>
    </row>
    <row r="2200" spans="1:16" ht="14.45" hidden="1">
      <c r="A2200" s="26" t="s">
        <v>641</v>
      </c>
      <c r="B2200" s="23" t="str">
        <f>IFERROR(VLOOKUP(A2200,hoja!$A$2:$E$970,4,FALSE),0)</f>
        <v>ANTIOQUIA</v>
      </c>
      <c r="C2200" s="23" t="str">
        <f>IFERROR(VLOOKUP(A2200,hoja!$A$2:$E$1370,5,FALSE),0)</f>
        <v>MEDELLÍN</v>
      </c>
      <c r="D2200" s="23" t="str">
        <f>IFERROR(VLOOKUP(A2200,hoja!A:D,3,FALSE),0)</f>
        <v>0079</v>
      </c>
      <c r="E2200" s="23" t="s">
        <v>645</v>
      </c>
      <c r="F2200" s="23" t="str">
        <f>IFERROR(VLOOKUP(E2200,hoja!$A$2:$E$970,4,FALSE),0)</f>
        <v>OCCIDENTE</v>
      </c>
      <c r="G2200" s="23" t="str">
        <f>IFERROR(VLOOKUP(E2200,hoja!$A$2:$E$970,5,FALSE),0)</f>
        <v>CALI</v>
      </c>
      <c r="H2200" s="103" t="str">
        <f>IFERROR(VLOOKUP(E2200,hoja!A:C,3,FALSE),0)</f>
        <v>0410</v>
      </c>
      <c r="I2200" s="24" t="str">
        <f t="shared" si="390"/>
        <v>00790410</v>
      </c>
      <c r="K2200" s="23">
        <v>498</v>
      </c>
      <c r="L2200" s="23" t="str">
        <f t="shared" si="399"/>
        <v>NACIONAL</v>
      </c>
      <c r="M2200" s="23" t="s">
        <v>893</v>
      </c>
      <c r="N2200" s="23" t="s">
        <v>622</v>
      </c>
      <c r="O2200" s="23">
        <f t="shared" si="389"/>
        <v>16</v>
      </c>
      <c r="P2200" s="23" t="str">
        <f t="shared" si="391"/>
        <v>00790410Santa Fe de Antioquia</v>
      </c>
    </row>
    <row r="2201" spans="1:16" ht="14.45" hidden="1">
      <c r="A2201" s="26" t="s">
        <v>641</v>
      </c>
      <c r="B2201" s="23" t="str">
        <f>IFERROR(VLOOKUP(A2201,hoja!$A$2:$E$970,4,FALSE),0)</f>
        <v>ANTIOQUIA</v>
      </c>
      <c r="C2201" s="23" t="str">
        <f>IFERROR(VLOOKUP(A2201,hoja!$A$2:$E$1370,5,FALSE),0)</f>
        <v>MEDELLÍN</v>
      </c>
      <c r="D2201" s="23" t="str">
        <f>IFERROR(VLOOKUP(A2201,hoja!A:D,3,FALSE),0)</f>
        <v>0079</v>
      </c>
      <c r="E2201" s="23" t="s">
        <v>786</v>
      </c>
      <c r="F2201" s="23" t="str">
        <f>IFERROR(VLOOKUP(E2201,hoja!$A$2:$E$970,4,FALSE),0)</f>
        <v>OCCIDENTE</v>
      </c>
      <c r="G2201" s="23" t="str">
        <f>IFERROR(VLOOKUP(E2201,hoja!$A$2:$E$970,5,FALSE),0)</f>
        <v>LA FELISA</v>
      </c>
      <c r="H2201" s="103" t="str">
        <f>IFERROR(VLOOKUP(E2201,hoja!A:C,3,FALSE),0)</f>
        <v>60071</v>
      </c>
      <c r="I2201" s="24" t="str">
        <f t="shared" si="390"/>
        <v>007960071</v>
      </c>
      <c r="J2201" s="23">
        <v>14.349583333387272</v>
      </c>
      <c r="K2201" s="23">
        <v>138.40899999999999</v>
      </c>
      <c r="L2201" s="23" t="str">
        <f t="shared" si="399"/>
        <v>NACIONAL</v>
      </c>
      <c r="M2201" s="23" t="s">
        <v>618</v>
      </c>
      <c r="N2201" s="23" t="str" cm="1">
        <f t="array" ref="N2201">IFERROR(IF(M2201="Principal","LES_ACTIVE",LES_INACTIVE),0)</f>
        <v>LES_ACTIVE</v>
      </c>
      <c r="O2201" s="23">
        <f t="shared" ref="O2201:O2263" si="400">IF(K2201&lt;=250,25,IF(K2201&lt;=500,16,IF(K2201&lt;=800,12,IF(K2201&lt;=1100,8,IF(K2201&lt;=1400,6,IF(K2201&lt;=1700,5))))))</f>
        <v>25</v>
      </c>
      <c r="P2201" s="23" t="str">
        <f t="shared" si="391"/>
        <v>007960071Principal</v>
      </c>
    </row>
    <row r="2202" spans="1:16" ht="14.45" hidden="1">
      <c r="A2202" s="26" t="s">
        <v>641</v>
      </c>
      <c r="B2202" s="23" t="str">
        <f>IFERROR(VLOOKUP(A2202,hoja!$A$2:$E$970,4,FALSE),0)</f>
        <v>ANTIOQUIA</v>
      </c>
      <c r="C2202" s="23" t="str">
        <f>IFERROR(VLOOKUP(A2202,hoja!$A$2:$E$1370,5,FALSE),0)</f>
        <v>MEDELLÍN</v>
      </c>
      <c r="D2202" s="23" t="str">
        <f>IFERROR(VLOOKUP(A2202,hoja!A:D,3,FALSE),0)</f>
        <v>0079</v>
      </c>
      <c r="E2202" s="23" t="s">
        <v>897</v>
      </c>
      <c r="F2202" s="23" t="str">
        <f>IFERROR(VLOOKUP(E2202,hoja!$A$2:$E$970,4,FALSE),0)</f>
        <v>OCCIDENTE</v>
      </c>
      <c r="G2202" s="23" t="str">
        <f>IFERROR(VLOOKUP(E2202,hoja!$A$2:$E$970,5,FALSE),0)</f>
        <v>LA PINTADA</v>
      </c>
      <c r="H2202" s="103" t="str">
        <f>IFERROR(VLOOKUP(E2202,hoja!A:C,3,FALSE),0)</f>
        <v>60073</v>
      </c>
      <c r="I2202" s="24" t="str">
        <f t="shared" si="390"/>
        <v>007960073</v>
      </c>
      <c r="J2202" s="23">
        <v>4.3833333333022892</v>
      </c>
      <c r="K2202" s="23">
        <v>92</v>
      </c>
      <c r="L2202" s="23" t="str">
        <f t="shared" si="399"/>
        <v>NACIONAL</v>
      </c>
      <c r="M2202" s="23" t="s">
        <v>618</v>
      </c>
      <c r="N2202" s="23" t="str" cm="1">
        <f t="array" ref="N2202">IFERROR(IF(M2202="Principal","LES_ACTIVE",LES_INACTIVE),0)</f>
        <v>LES_ACTIVE</v>
      </c>
      <c r="O2202" s="23">
        <f t="shared" si="400"/>
        <v>25</v>
      </c>
      <c r="P2202" s="23" t="str">
        <f t="shared" si="391"/>
        <v>007960073Principal</v>
      </c>
    </row>
    <row r="2203" spans="1:16" ht="14.45" hidden="1">
      <c r="A2203" s="26" t="s">
        <v>641</v>
      </c>
      <c r="B2203" s="23" t="str">
        <f>IFERROR(VLOOKUP(A2203,hoja!$A$2:$E$970,4,FALSE),0)</f>
        <v>ANTIOQUIA</v>
      </c>
      <c r="C2203" s="23" t="str">
        <f>IFERROR(VLOOKUP(A2203,hoja!$A$2:$E$1370,5,FALSE),0)</f>
        <v>MEDELLÍN</v>
      </c>
      <c r="D2203" s="23" t="str">
        <f>IFERROR(VLOOKUP(A2203,hoja!A:D,3,FALSE),0)</f>
        <v>0079</v>
      </c>
      <c r="E2203" s="23" t="s">
        <v>787</v>
      </c>
      <c r="F2203" s="23" t="str">
        <f>IFERROR(VLOOKUP(E2203,hoja!$A$2:$E$970,4,FALSE),0)</f>
        <v>ANTIOQUIA</v>
      </c>
      <c r="G2203" s="23" t="str">
        <f>IFERROR(VLOOKUP(E2203,hoja!$A$2:$E$970,5,FALSE),0)</f>
        <v>PUERTO LIBRE</v>
      </c>
      <c r="H2203" s="103" t="str">
        <f>IFERROR(VLOOKUP(E2203,hoja!A:C,3,FALSE),0)</f>
        <v>10214</v>
      </c>
      <c r="I2203" s="24" t="str">
        <f t="shared" si="390"/>
        <v>007910214</v>
      </c>
      <c r="J2203" s="23">
        <v>6.0833333332557231</v>
      </c>
      <c r="K2203" s="23">
        <v>208.315</v>
      </c>
      <c r="L2203" s="23" t="str">
        <f t="shared" ref="L2203:L2210" si="401">IF(B2203=F2203,"REGIONAL","NACIONAL")</f>
        <v>REGIONAL</v>
      </c>
      <c r="M2203" s="23" t="s">
        <v>736</v>
      </c>
      <c r="N2203" s="23" t="s">
        <v>737</v>
      </c>
      <c r="O2203" s="23">
        <f t="shared" si="400"/>
        <v>25</v>
      </c>
      <c r="P2203" s="23" t="str">
        <f t="shared" si="391"/>
        <v>007910214Eficiente destino Bogota</v>
      </c>
    </row>
    <row r="2204" spans="1:16" ht="14.45" hidden="1">
      <c r="A2204" s="26" t="s">
        <v>641</v>
      </c>
      <c r="B2204" s="23" t="str">
        <f>IFERROR(VLOOKUP(A2204,hoja!$A$2:$E$970,4,FALSE),0)</f>
        <v>ANTIOQUIA</v>
      </c>
      <c r="C2204" s="23" t="str">
        <f>IFERROR(VLOOKUP(A2204,hoja!$A$2:$E$1370,5,FALSE),0)</f>
        <v>MEDELLÍN</v>
      </c>
      <c r="D2204" s="23" t="str">
        <f>IFERROR(VLOOKUP(A2204,hoja!A:D,3,FALSE),0)</f>
        <v>0079</v>
      </c>
      <c r="E2204" s="23" t="s">
        <v>738</v>
      </c>
      <c r="F2204" s="23" t="str">
        <f>IFERROR(VLOOKUP(E2204,hoja!$A$2:$E$970,4,FALSE),0)</f>
        <v>CENTRO</v>
      </c>
      <c r="G2204" s="23" t="str">
        <f>IFERROR(VLOOKUP(E2204,hoja!$A$2:$E$970,5,FALSE),0)</f>
        <v>RIOSUCIO</v>
      </c>
      <c r="H2204" s="103" t="str">
        <f>IFERROR(VLOOKUP(E2204,hoja!A:C,3,FALSE),0)</f>
        <v>60081</v>
      </c>
      <c r="I2204" s="24" t="str">
        <f t="shared" ref="I2204:I2266" si="402">D2204&amp;H2204</f>
        <v>007960081</v>
      </c>
      <c r="J2204" s="23">
        <v>10.26749999995809</v>
      </c>
      <c r="K2204" s="23">
        <v>211.767</v>
      </c>
      <c r="L2204" s="23" t="str">
        <f>IF(B2204=F2204,"REGIONAL","NACIONAL")</f>
        <v>NACIONAL</v>
      </c>
      <c r="M2204" s="23" t="s">
        <v>748</v>
      </c>
      <c r="N2204" s="23" t="s">
        <v>737</v>
      </c>
      <c r="O2204" s="23">
        <f t="shared" si="400"/>
        <v>25</v>
      </c>
      <c r="P2204" s="23" t="str">
        <f t="shared" si="391"/>
        <v>007960081Eficiente destino Yumbo</v>
      </c>
    </row>
    <row r="2205" spans="1:16" ht="14.45" hidden="1">
      <c r="A2205" s="26" t="s">
        <v>641</v>
      </c>
      <c r="B2205" s="23" t="str">
        <f>IFERROR(VLOOKUP(A2205,hoja!$A$2:$E$970,4,FALSE),0)</f>
        <v>ANTIOQUIA</v>
      </c>
      <c r="C2205" s="23" t="str">
        <f>IFERROR(VLOOKUP(A2205,hoja!$A$2:$E$1370,5,FALSE),0)</f>
        <v>MEDELLÍN</v>
      </c>
      <c r="D2205" s="23" t="str">
        <f>IFERROR(VLOOKUP(A2205,hoja!A:D,3,FALSE),0)</f>
        <v>0079</v>
      </c>
      <c r="E2205" s="23" t="s">
        <v>788</v>
      </c>
      <c r="F2205" s="23" t="str">
        <f>IFERROR(VLOOKUP(E2205,hoja!$A$2:$E$970,4,FALSE),0)</f>
        <v>ANTIOQUIA</v>
      </c>
      <c r="G2205" s="23" t="str">
        <f>IFERROR(VLOOKUP(E2205,hoja!$A$2:$E$970,5,FALSE),0)</f>
        <v>RIONEGRO</v>
      </c>
      <c r="H2205" s="103" t="str">
        <f>IFERROR(VLOOKUP(E2205,hoja!A:C,3,FALSE),0)</f>
        <v>60027</v>
      </c>
      <c r="I2205" s="24" t="str">
        <f t="shared" si="402"/>
        <v>007960027</v>
      </c>
      <c r="K2205" s="23">
        <v>46</v>
      </c>
      <c r="L2205" s="23" t="str">
        <f t="shared" si="401"/>
        <v>REGIONAL</v>
      </c>
      <c r="M2205" s="23" t="s">
        <v>618</v>
      </c>
      <c r="N2205" s="23" t="str" cm="1">
        <f t="array" ref="N2205">IFERROR(IF(M2205="Principal","LES_ACTIVE",LES_INACTIVE),0)</f>
        <v>LES_ACTIVE</v>
      </c>
      <c r="O2205" s="23">
        <f t="shared" si="400"/>
        <v>25</v>
      </c>
      <c r="P2205" s="23" t="str">
        <f t="shared" si="391"/>
        <v>007960027Principal</v>
      </c>
    </row>
    <row r="2206" spans="1:16" ht="14.45" hidden="1">
      <c r="A2206" s="26" t="s">
        <v>641</v>
      </c>
      <c r="B2206" s="23" t="str">
        <f>IFERROR(VLOOKUP(A2206,hoja!$A$2:$E$970,4,FALSE),0)</f>
        <v>ANTIOQUIA</v>
      </c>
      <c r="C2206" s="23" t="str">
        <f>IFERROR(VLOOKUP(A2206,hoja!$A$2:$E$1370,5,FALSE),0)</f>
        <v>MEDELLÍN</v>
      </c>
      <c r="D2206" s="23" t="str">
        <f>IFERROR(VLOOKUP(A2206,hoja!A:D,3,FALSE),0)</f>
        <v>0079</v>
      </c>
      <c r="E2206" s="23" t="s">
        <v>898</v>
      </c>
      <c r="F2206" s="23">
        <f>IFERROR(VLOOKUP(E2206,hoja!$A$2:$E$970,4,FALSE),0)</f>
        <v>0</v>
      </c>
      <c r="G2206" s="23">
        <f>IFERROR(VLOOKUP(E2206,hoja!$A$2:$E$970,5,FALSE),0)</f>
        <v>0</v>
      </c>
      <c r="H2206" s="103">
        <f>IFERROR(VLOOKUP(E2206,hoja!A:C,3,FALSE),0)</f>
        <v>0</v>
      </c>
      <c r="I2206" s="24" t="str">
        <f t="shared" si="402"/>
        <v>00790</v>
      </c>
      <c r="K2206" s="23">
        <v>249.5</v>
      </c>
      <c r="L2206" s="23" t="str">
        <f>IF(B2206=F2206,"REGIONAL","NACIONAL")</f>
        <v>NACIONAL</v>
      </c>
      <c r="M2206" s="23" t="s">
        <v>618</v>
      </c>
      <c r="N2206" s="23" t="str" cm="1">
        <f t="array" ref="N2206">IFERROR(IF(M2206="Principal","LES_ACTIVE",LES_INACTIVE),0)</f>
        <v>LES_ACTIVE</v>
      </c>
      <c r="O2206" s="23">
        <f t="shared" si="400"/>
        <v>25</v>
      </c>
      <c r="P2206" s="23" t="str">
        <f t="shared" si="391"/>
        <v>00790Principal</v>
      </c>
    </row>
    <row r="2207" spans="1:16" ht="14.45" hidden="1">
      <c r="A2207" s="26" t="s">
        <v>670</v>
      </c>
      <c r="B2207" s="23" t="str">
        <f>IFERROR(VLOOKUP(A2207,hoja!$A$2:$E$970,4,FALSE),0)</f>
        <v>OCCIDENTE</v>
      </c>
      <c r="C2207" s="23" t="str">
        <f>IFERROR(VLOOKUP(A2207,hoja!$A$2:$E$1370,5,FALSE),0)</f>
        <v>PEREIRA</v>
      </c>
      <c r="D2207" s="23" t="str">
        <f>IFERROR(VLOOKUP(A2207,hoja!A:D,3,FALSE),0)</f>
        <v>0134</v>
      </c>
      <c r="E2207" s="23" t="s">
        <v>95</v>
      </c>
      <c r="F2207" s="23" t="str">
        <f>IFERROR(VLOOKUP(E2207,hoja!$A$2:$E$970,4,FALSE),0)</f>
        <v>OCCIDENTE</v>
      </c>
      <c r="G2207" s="23" t="str">
        <f>IFERROR(VLOOKUP(E2207,hoja!$A$2:$E$970,5,FALSE),0)</f>
        <v>CALI</v>
      </c>
      <c r="H2207" s="103" t="str">
        <f>IFERROR(VLOOKUP(E2207,hoja!A:C,3,FALSE),0)</f>
        <v>3024</v>
      </c>
      <c r="I2207" s="24" t="str">
        <f t="shared" si="402"/>
        <v>01343024</v>
      </c>
      <c r="K2207" s="23">
        <v>214</v>
      </c>
      <c r="L2207" s="23" t="str">
        <f t="shared" si="401"/>
        <v>REGIONAL</v>
      </c>
      <c r="M2207" s="23" t="s">
        <v>618</v>
      </c>
      <c r="N2207" s="23" t="str" cm="1">
        <f t="array" ref="N2207">IFERROR(IF(M2207="Principal","LES_ACTIVE",LES_INACTIVE),0)</f>
        <v>LES_ACTIVE</v>
      </c>
      <c r="O2207" s="23">
        <f t="shared" si="400"/>
        <v>25</v>
      </c>
      <c r="P2207" s="23" t="str">
        <f t="shared" si="391"/>
        <v>01343024Principal</v>
      </c>
    </row>
    <row r="2208" spans="1:16" ht="14.45" hidden="1">
      <c r="A2208" s="26" t="s">
        <v>670</v>
      </c>
      <c r="B2208" s="23" t="str">
        <f>IFERROR(VLOOKUP(A2208,hoja!$A$2:$E$970,4,FALSE),0)</f>
        <v>OCCIDENTE</v>
      </c>
      <c r="C2208" s="23" t="str">
        <f>IFERROR(VLOOKUP(A2208,hoja!$A$2:$E$1370,5,FALSE),0)</f>
        <v>PEREIRA</v>
      </c>
      <c r="D2208" s="23" t="str">
        <f>IFERROR(VLOOKUP(A2208,hoja!A:D,3,FALSE),0)</f>
        <v>0134</v>
      </c>
      <c r="E2208" s="23" t="s">
        <v>650</v>
      </c>
      <c r="F2208" s="23" t="str">
        <f>IFERROR(VLOOKUP(E2208,hoja!$A$2:$E$970,4,FALSE),0)</f>
        <v>OCCIDENTE</v>
      </c>
      <c r="G2208" s="23" t="str">
        <f>IFERROR(VLOOKUP(E2208,hoja!$A$2:$E$970,5,FALSE),0)</f>
        <v>CALOTO</v>
      </c>
      <c r="H2208" s="103" t="str">
        <f>IFERROR(VLOOKUP(E2208,hoja!A:C,3,FALSE),0)</f>
        <v>0445</v>
      </c>
      <c r="I2208" s="24" t="str">
        <f t="shared" si="402"/>
        <v>01340445</v>
      </c>
      <c r="J2208" s="23">
        <v>17.52097222226439</v>
      </c>
      <c r="K2208" s="23">
        <v>241.71700000000001</v>
      </c>
      <c r="L2208" s="23" t="str">
        <f t="shared" si="401"/>
        <v>REGIONAL</v>
      </c>
      <c r="M2208" s="23" t="s">
        <v>618</v>
      </c>
      <c r="N2208" s="23" t="str" cm="1">
        <f t="array" ref="N2208">IFERROR(IF(M2208="Principal","LES_ACTIVE",LES_INACTIVE),0)</f>
        <v>LES_ACTIVE</v>
      </c>
      <c r="O2208" s="23">
        <f t="shared" si="400"/>
        <v>25</v>
      </c>
      <c r="P2208" s="23" t="str">
        <f t="shared" ref="P2208:P2270" si="403">D2208&amp;H2208&amp;M2208</f>
        <v>01340445Principal</v>
      </c>
    </row>
    <row r="2209" spans="1:16" ht="14.45" hidden="1">
      <c r="A2209" s="26" t="s">
        <v>670</v>
      </c>
      <c r="B2209" s="23" t="str">
        <f>IFERROR(VLOOKUP(A2209,hoja!$A$2:$E$970,4,FALSE),0)</f>
        <v>OCCIDENTE</v>
      </c>
      <c r="C2209" s="23" t="str">
        <f>IFERROR(VLOOKUP(A2209,hoja!$A$2:$E$1370,5,FALSE),0)</f>
        <v>PEREIRA</v>
      </c>
      <c r="D2209" s="23" t="str">
        <f>IFERROR(VLOOKUP(A2209,hoja!A:D,3,FALSE),0)</f>
        <v>0134</v>
      </c>
      <c r="E2209" s="23" t="s">
        <v>690</v>
      </c>
      <c r="F2209" s="23" t="str">
        <f>IFERROR(VLOOKUP(E2209,hoja!$A$2:$E$970,4,FALSE),0)</f>
        <v>OCCIDENTE</v>
      </c>
      <c r="G2209" s="23" t="str">
        <f>IFERROR(VLOOKUP(E2209,hoja!$A$2:$E$970,5,FALSE),0)</f>
        <v>ANSERMA</v>
      </c>
      <c r="H2209" s="103" t="str">
        <f>IFERROR(VLOOKUP(E2209,hoja!A:C,3,FALSE),0)</f>
        <v>0146</v>
      </c>
      <c r="I2209" s="24" t="str">
        <f t="shared" si="402"/>
        <v>01340146</v>
      </c>
      <c r="J2209" s="23">
        <v>2.3166666667093523</v>
      </c>
      <c r="K2209" s="23">
        <v>86.725499999999997</v>
      </c>
      <c r="L2209" s="23" t="str">
        <f t="shared" si="401"/>
        <v>REGIONAL</v>
      </c>
      <c r="M2209" s="23" t="s">
        <v>618</v>
      </c>
      <c r="N2209" s="23" t="str" cm="1">
        <f t="array" ref="N2209">IFERROR(IF(M2209="Principal","LES_ACTIVE",LES_INACTIVE),0)</f>
        <v>LES_ACTIVE</v>
      </c>
      <c r="O2209" s="23">
        <f t="shared" si="400"/>
        <v>25</v>
      </c>
      <c r="P2209" s="23" t="str">
        <f t="shared" si="403"/>
        <v>01340146Principal</v>
      </c>
    </row>
    <row r="2210" spans="1:16" ht="14.45" hidden="1">
      <c r="A2210" s="26" t="s">
        <v>670</v>
      </c>
      <c r="B2210" s="23" t="str">
        <f>IFERROR(VLOOKUP(A2210,hoja!$A$2:$E$970,4,FALSE),0)</f>
        <v>OCCIDENTE</v>
      </c>
      <c r="C2210" s="23" t="str">
        <f>IFERROR(VLOOKUP(A2210,hoja!$A$2:$E$1370,5,FALSE),0)</f>
        <v>PEREIRA</v>
      </c>
      <c r="D2210" s="23" t="str">
        <f>IFERROR(VLOOKUP(A2210,hoja!A:D,3,FALSE),0)</f>
        <v>0134</v>
      </c>
      <c r="E2210" s="23" t="s">
        <v>659</v>
      </c>
      <c r="F2210" s="23" t="str">
        <f>IFERROR(VLOOKUP(E2210,hoja!$A$2:$E$970,4,FALSE),0)</f>
        <v>OCCIDENTE</v>
      </c>
      <c r="G2210" s="23" t="str">
        <f>IFERROR(VLOOKUP(E2210,hoja!$A$2:$E$970,5,FALSE),0)</f>
        <v>ARMENIA</v>
      </c>
      <c r="H2210" s="103" t="str">
        <f>IFERROR(VLOOKUP(E2210,hoja!A:C,3,FALSE),0)</f>
        <v>0142</v>
      </c>
      <c r="I2210" s="24" t="str">
        <f t="shared" si="402"/>
        <v>01340142</v>
      </c>
      <c r="J2210" s="23">
        <v>2.1140277777740266</v>
      </c>
      <c r="K2210" s="23">
        <v>51.416499999999999</v>
      </c>
      <c r="L2210" s="23" t="str">
        <f t="shared" si="401"/>
        <v>REGIONAL</v>
      </c>
      <c r="M2210" s="23" t="s">
        <v>618</v>
      </c>
      <c r="N2210" s="23" t="str" cm="1">
        <f t="array" ref="N2210">IFERROR(IF(M2210="Principal","LES_ACTIVE",LES_INACTIVE),0)</f>
        <v>LES_ACTIVE</v>
      </c>
      <c r="O2210" s="23">
        <f t="shared" si="400"/>
        <v>25</v>
      </c>
      <c r="P2210" s="23" t="str">
        <f t="shared" si="403"/>
        <v>01340142Principal</v>
      </c>
    </row>
    <row r="2211" spans="1:16" ht="14.45" hidden="1">
      <c r="A2211" s="26" t="s">
        <v>670</v>
      </c>
      <c r="B2211" s="23" t="str">
        <f>IFERROR(VLOOKUP(A2211,hoja!$A$2:$E$970,4,FALSE),0)</f>
        <v>OCCIDENTE</v>
      </c>
      <c r="C2211" s="23" t="str">
        <f>IFERROR(VLOOKUP(A2211,hoja!$A$2:$E$1370,5,FALSE),0)</f>
        <v>PEREIRA</v>
      </c>
      <c r="D2211" s="23" t="str">
        <f>IFERROR(VLOOKUP(A2211,hoja!A:D,3,FALSE),0)</f>
        <v>0134</v>
      </c>
      <c r="E2211" s="23" t="s">
        <v>683</v>
      </c>
      <c r="F2211" s="23" t="str">
        <f>IFERROR(VLOOKUP(E2211,hoja!$A$2:$E$970,4,FALSE),0)</f>
        <v>OCCIDENTE</v>
      </c>
      <c r="G2211" s="23" t="str">
        <f>IFERROR(VLOOKUP(E2211,hoja!$A$2:$E$970,5,FALSE),0)</f>
        <v>BUGA</v>
      </c>
      <c r="H2211" s="103" t="str">
        <f>IFERROR(VLOOKUP(E2211,hoja!A:C,3,FALSE),0)</f>
        <v>0411</v>
      </c>
      <c r="I2211" s="24" t="str">
        <f t="shared" si="402"/>
        <v>01340411</v>
      </c>
      <c r="J2211" s="23">
        <v>4.5833333332557231</v>
      </c>
      <c r="K2211" s="23">
        <v>159</v>
      </c>
      <c r="L2211" s="23" t="str">
        <f t="shared" ref="L2211:L2217" si="404">IF(B2211=F2211,"REGIONAL","NACIONAL")</f>
        <v>REGIONAL</v>
      </c>
      <c r="M2211" s="23" t="s">
        <v>618</v>
      </c>
      <c r="N2211" s="23" t="str" cm="1">
        <f t="array" ref="N2211">IFERROR(IF(M2211="Principal","LES_ACTIVE",LES_INACTIVE),0)</f>
        <v>LES_ACTIVE</v>
      </c>
      <c r="O2211" s="23">
        <f t="shared" si="400"/>
        <v>25</v>
      </c>
      <c r="P2211" s="23" t="str">
        <f t="shared" si="403"/>
        <v>01340411Principal</v>
      </c>
    </row>
    <row r="2212" spans="1:16" ht="14.45" hidden="1">
      <c r="A2212" s="26" t="s">
        <v>670</v>
      </c>
      <c r="B2212" s="23" t="str">
        <f>IFERROR(VLOOKUP(A2212,hoja!$A$2:$E$970,4,FALSE),0)</f>
        <v>OCCIDENTE</v>
      </c>
      <c r="C2212" s="23" t="str">
        <f>IFERROR(VLOOKUP(A2212,hoja!$A$2:$E$1370,5,FALSE),0)</f>
        <v>PEREIRA</v>
      </c>
      <c r="D2212" s="23" t="str">
        <f>IFERROR(VLOOKUP(A2212,hoja!A:D,3,FALSE),0)</f>
        <v>0134</v>
      </c>
      <c r="E2212" s="23" t="s">
        <v>661</v>
      </c>
      <c r="F2212" s="23" t="str">
        <f>IFERROR(VLOOKUP(E2212,hoja!$A$2:$E$970,4,FALSE),0)</f>
        <v>COSTA</v>
      </c>
      <c r="G2212" s="23" t="str">
        <f>IFERROR(VLOOKUP(E2212,hoja!$A$2:$E$970,5,FALSE),0)</f>
        <v>CARTAGENA</v>
      </c>
      <c r="H2212" s="103" t="str">
        <f>IFERROR(VLOOKUP(E2212,hoja!A:C,3,FALSE),0)</f>
        <v>0113</v>
      </c>
      <c r="I2212" s="24" t="str">
        <f t="shared" si="402"/>
        <v>01340113</v>
      </c>
      <c r="J2212" s="23">
        <v>121.42916666652309</v>
      </c>
      <c r="K2212" s="23">
        <v>878</v>
      </c>
      <c r="L2212" s="23" t="str">
        <f>IF(B2212=F2212,"REGIONAL","NACIONAL")</f>
        <v>NACIONAL</v>
      </c>
      <c r="M2212" s="23" t="s">
        <v>618</v>
      </c>
      <c r="N2212" s="23" t="str" cm="1">
        <f t="array" ref="N2212">IFERROR(IF(M2212="Principal","LES_ACTIVE",LES_INACTIVE),0)</f>
        <v>LES_ACTIVE</v>
      </c>
      <c r="O2212" s="23">
        <f t="shared" si="400"/>
        <v>8</v>
      </c>
      <c r="P2212" s="23" t="str">
        <f t="shared" si="403"/>
        <v>01340113Principal</v>
      </c>
    </row>
    <row r="2213" spans="1:16" ht="14.45" hidden="1">
      <c r="A2213" s="26" t="s">
        <v>670</v>
      </c>
      <c r="B2213" s="23" t="str">
        <f>IFERROR(VLOOKUP(A2213,hoja!$A$2:$E$970,4,FALSE),0)</f>
        <v>OCCIDENTE</v>
      </c>
      <c r="C2213" s="23" t="str">
        <f>IFERROR(VLOOKUP(A2213,hoja!$A$2:$E$1370,5,FALSE),0)</f>
        <v>PEREIRA</v>
      </c>
      <c r="D2213" s="23" t="str">
        <f>IFERROR(VLOOKUP(A2213,hoja!A:D,3,FALSE),0)</f>
        <v>0134</v>
      </c>
      <c r="E2213" s="23" t="s">
        <v>698</v>
      </c>
      <c r="F2213" s="23" t="str">
        <f>IFERROR(VLOOKUP(E2213,hoja!$A$2:$E$970,4,FALSE),0)</f>
        <v>COSTA</v>
      </c>
      <c r="G2213" s="23" t="str">
        <f>IFERROR(VLOOKUP(E2213,hoja!$A$2:$E$970,5,FALSE),0)</f>
        <v>CAUCASIA</v>
      </c>
      <c r="H2213" s="103" t="str">
        <f>IFERROR(VLOOKUP(E2213,hoja!A:C,3,FALSE),0)</f>
        <v>0384</v>
      </c>
      <c r="I2213" s="24" t="str">
        <f t="shared" si="402"/>
        <v>01340384</v>
      </c>
      <c r="K2213" s="23">
        <v>492</v>
      </c>
      <c r="L2213" s="23" t="str">
        <f t="shared" ref="L2213:L2214" si="405">IF(B2213=F2213,"REGIONAL","NACIONAL")</f>
        <v>NACIONAL</v>
      </c>
      <c r="M2213" s="23" t="s">
        <v>618</v>
      </c>
      <c r="N2213" s="23" t="str" cm="1">
        <f t="array" ref="N2213">IFERROR(IF(M2213="Principal","LES_ACTIVE",LES_INACTIVE),0)</f>
        <v>LES_ACTIVE</v>
      </c>
      <c r="O2213" s="23">
        <f t="shared" si="400"/>
        <v>16</v>
      </c>
      <c r="P2213" s="23" t="str">
        <f t="shared" si="403"/>
        <v>01340384Principal</v>
      </c>
    </row>
    <row r="2214" spans="1:16" ht="14.45" hidden="1">
      <c r="A2214" s="26" t="s">
        <v>670</v>
      </c>
      <c r="B2214" s="23" t="str">
        <f>IFERROR(VLOOKUP(A2214,hoja!$A$2:$E$970,4,FALSE),0)</f>
        <v>OCCIDENTE</v>
      </c>
      <c r="C2214" s="23" t="str">
        <f>IFERROR(VLOOKUP(A2214,hoja!$A$2:$E$1370,5,FALSE),0)</f>
        <v>PEREIRA</v>
      </c>
      <c r="D2214" s="23" t="str">
        <f>IFERROR(VLOOKUP(A2214,hoja!A:D,3,FALSE),0)</f>
        <v>0134</v>
      </c>
      <c r="E2214" s="23" t="s">
        <v>655</v>
      </c>
      <c r="F2214" s="23" t="str">
        <f>IFERROR(VLOOKUP(E2214,hoja!$A$2:$E$970,4,FALSE),0)</f>
        <v>ANTIOQUIA</v>
      </c>
      <c r="G2214" s="23" t="str">
        <f>IFERROR(VLOOKUP(E2214,hoja!$A$2:$E$970,5,FALSE),0)</f>
        <v>MEDELLÍN</v>
      </c>
      <c r="H2214" s="103" t="str">
        <f>IFERROR(VLOOKUP(E2214,hoja!A:C,3,FALSE),0)</f>
        <v>0292</v>
      </c>
      <c r="I2214" s="24" t="str">
        <f t="shared" si="402"/>
        <v>01340292</v>
      </c>
      <c r="J2214" s="23">
        <v>8.3333333332557231</v>
      </c>
      <c r="K2214" s="23">
        <v>310.12400000000002</v>
      </c>
      <c r="L2214" s="23" t="str">
        <f t="shared" si="405"/>
        <v>NACIONAL</v>
      </c>
      <c r="M2214" s="23" t="s">
        <v>618</v>
      </c>
      <c r="N2214" s="23" t="str" cm="1">
        <f t="array" ref="N2214">IFERROR(IF(M2214="Principal","LES_ACTIVE",LES_INACTIVE),0)</f>
        <v>LES_ACTIVE</v>
      </c>
      <c r="O2214" s="23">
        <f t="shared" si="400"/>
        <v>16</v>
      </c>
      <c r="P2214" s="23" t="str">
        <f t="shared" si="403"/>
        <v>01340292Principal</v>
      </c>
    </row>
    <row r="2215" spans="1:16" ht="14.45" hidden="1">
      <c r="A2215" s="26" t="s">
        <v>670</v>
      </c>
      <c r="B2215" s="23" t="str">
        <f>IFERROR(VLOOKUP(A2215,hoja!$A$2:$E$970,4,FALSE),0)</f>
        <v>OCCIDENTE</v>
      </c>
      <c r="C2215" s="23" t="str">
        <f>IFERROR(VLOOKUP(A2215,hoja!$A$2:$E$1370,5,FALSE),0)</f>
        <v>PEREIRA</v>
      </c>
      <c r="D2215" s="23" t="str">
        <f>IFERROR(VLOOKUP(A2215,hoja!A:D,3,FALSE),0)</f>
        <v>0134</v>
      </c>
      <c r="E2215" s="23" t="s">
        <v>708</v>
      </c>
      <c r="F2215" s="23" t="str">
        <f>IFERROR(VLOOKUP(E2215,hoja!$A$2:$E$970,4,FALSE),0)</f>
        <v>OCCIDENTE</v>
      </c>
      <c r="G2215" s="23" t="str">
        <f>IFERROR(VLOOKUP(E2215,hoja!$A$2:$E$970,5,FALSE),0)</f>
        <v>JAMUNDÍ</v>
      </c>
      <c r="H2215" s="103" t="str">
        <f>IFERROR(VLOOKUP(E2215,hoja!A:C,3,FALSE),0)</f>
        <v>0358</v>
      </c>
      <c r="I2215" s="24" t="str">
        <f t="shared" si="402"/>
        <v>01340358</v>
      </c>
      <c r="J2215" s="23">
        <v>5.1333333333022892</v>
      </c>
      <c r="K2215" s="23">
        <v>258.81799999999998</v>
      </c>
      <c r="L2215" s="23" t="str">
        <f t="shared" si="404"/>
        <v>REGIONAL</v>
      </c>
      <c r="M2215" s="23" t="s">
        <v>618</v>
      </c>
      <c r="N2215" s="23" t="str" cm="1">
        <f t="array" ref="N2215">IFERROR(IF(M2215="Principal","LES_ACTIVE",LES_INACTIVE),0)</f>
        <v>LES_ACTIVE</v>
      </c>
      <c r="O2215" s="23">
        <f t="shared" si="400"/>
        <v>16</v>
      </c>
      <c r="P2215" s="23" t="str">
        <f t="shared" si="403"/>
        <v>01340358Principal</v>
      </c>
    </row>
    <row r="2216" spans="1:16" ht="14.45" hidden="1">
      <c r="A2216" s="26" t="s">
        <v>670</v>
      </c>
      <c r="B2216" s="23" t="str">
        <f>IFERROR(VLOOKUP(A2216,hoja!$A$2:$E$970,4,FALSE),0)</f>
        <v>OCCIDENTE</v>
      </c>
      <c r="C2216" s="23" t="str">
        <f>IFERROR(VLOOKUP(A2216,hoja!$A$2:$E$1370,5,FALSE),0)</f>
        <v>PEREIRA</v>
      </c>
      <c r="D2216" s="23" t="str">
        <f>IFERROR(VLOOKUP(A2216,hoja!A:D,3,FALSE),0)</f>
        <v>0134</v>
      </c>
      <c r="E2216" s="23" t="s">
        <v>663</v>
      </c>
      <c r="F2216" s="23" t="str">
        <f>IFERROR(VLOOKUP(E2216,hoja!$A$2:$E$970,4,FALSE),0)</f>
        <v>CENTRO</v>
      </c>
      <c r="G2216" s="23" t="str">
        <f>IFERROR(VLOOKUP(E2216,hoja!$A$2:$E$970,5,FALSE),0)</f>
        <v>MADRID</v>
      </c>
      <c r="H2216" s="103" t="str">
        <f>IFERROR(VLOOKUP(E2216,hoja!A:C,3,FALSE),0)</f>
        <v>0022</v>
      </c>
      <c r="I2216" s="24" t="str">
        <f t="shared" si="402"/>
        <v>01340022</v>
      </c>
      <c r="J2216" s="23">
        <v>32.050000000046566</v>
      </c>
      <c r="K2216" s="23">
        <v>330.80200000000002</v>
      </c>
      <c r="L2216" s="23" t="str">
        <f>IF(B2216=F2216,"REGIONAL","NACIONAL")</f>
        <v>NACIONAL</v>
      </c>
      <c r="M2216" s="23" t="s">
        <v>618</v>
      </c>
      <c r="N2216" s="23" t="str" cm="1">
        <f t="array" ref="N2216">IFERROR(IF(M2216="Principal","LES_ACTIVE",LES_INACTIVE),0)</f>
        <v>LES_ACTIVE</v>
      </c>
      <c r="O2216" s="23">
        <f t="shared" si="400"/>
        <v>16</v>
      </c>
      <c r="P2216" s="23" t="str">
        <f t="shared" si="403"/>
        <v>01340022Principal</v>
      </c>
    </row>
    <row r="2217" spans="1:16" ht="14.45" hidden="1">
      <c r="A2217" s="26" t="s">
        <v>670</v>
      </c>
      <c r="B2217" s="23" t="str">
        <f>IFERROR(VLOOKUP(A2217,hoja!$A$2:$E$970,4,FALSE),0)</f>
        <v>OCCIDENTE</v>
      </c>
      <c r="C2217" s="23" t="str">
        <f>IFERROR(VLOOKUP(A2217,hoja!$A$2:$E$1370,5,FALSE),0)</f>
        <v>PEREIRA</v>
      </c>
      <c r="D2217" s="23" t="str">
        <f>IFERROR(VLOOKUP(A2217,hoja!A:D,3,FALSE),0)</f>
        <v>0134</v>
      </c>
      <c r="E2217" s="23" t="s">
        <v>665</v>
      </c>
      <c r="F2217" s="23" t="str">
        <f>IFERROR(VLOOKUP(E2217,hoja!$A$2:$E$970,4,FALSE),0)</f>
        <v>OCCIDENTE</v>
      </c>
      <c r="G2217" s="23" t="str">
        <f>IFERROR(VLOOKUP(E2217,hoja!$A$2:$E$970,5,FALSE),0)</f>
        <v>MANIZALES</v>
      </c>
      <c r="H2217" s="103" t="str">
        <f>IFERROR(VLOOKUP(E2217,hoja!A:C,3,FALSE),0)</f>
        <v>0145</v>
      </c>
      <c r="I2217" s="24" t="str">
        <f t="shared" si="402"/>
        <v>01340145</v>
      </c>
      <c r="J2217" s="23">
        <v>1.8333333333721384</v>
      </c>
      <c r="K2217" s="23">
        <v>58.914999999999999</v>
      </c>
      <c r="L2217" s="23" t="str">
        <f t="shared" si="404"/>
        <v>REGIONAL</v>
      </c>
      <c r="M2217" s="23" t="s">
        <v>618</v>
      </c>
      <c r="N2217" s="23" t="str" cm="1">
        <f t="array" ref="N2217">IFERROR(IF(M2217="Principal","LES_ACTIVE",LES_INACTIVE),0)</f>
        <v>LES_ACTIVE</v>
      </c>
      <c r="O2217" s="23">
        <f t="shared" si="400"/>
        <v>25</v>
      </c>
      <c r="P2217" s="23" t="str">
        <f t="shared" si="403"/>
        <v>01340145Principal</v>
      </c>
    </row>
    <row r="2218" spans="1:16" ht="14.45" hidden="1">
      <c r="A2218" s="26" t="s">
        <v>670</v>
      </c>
      <c r="B2218" s="23" t="str">
        <f>IFERROR(VLOOKUP(A2218,hoja!$A$2:$E$970,4,FALSE),0)</f>
        <v>OCCIDENTE</v>
      </c>
      <c r="C2218" s="23" t="str">
        <f>IFERROR(VLOOKUP(A2218,hoja!$A$2:$E$1370,5,FALSE),0)</f>
        <v>PEREIRA</v>
      </c>
      <c r="D2218" s="23" t="str">
        <f>IFERROR(VLOOKUP(A2218,hoja!A:D,3,FALSE),0)</f>
        <v>0134</v>
      </c>
      <c r="E2218" s="23" t="s">
        <v>713</v>
      </c>
      <c r="F2218" s="23" t="str">
        <f>IFERROR(VLOOKUP(E2218,hoja!$A$2:$E$970,4,FALSE),0)</f>
        <v>ANTIOQUIA</v>
      </c>
      <c r="G2218" s="23" t="str">
        <f>IFERROR(VLOOKUP(E2218,hoja!$A$2:$E$970,5,FALSE),0)</f>
        <v>MARIQUITA</v>
      </c>
      <c r="H2218" s="103" t="str">
        <f>IFERROR(VLOOKUP(E2218,hoja!A:C,3,FALSE),0)</f>
        <v>0392</v>
      </c>
      <c r="I2218" s="24" t="str">
        <f t="shared" si="402"/>
        <v>01340392</v>
      </c>
      <c r="K2218" s="23">
        <v>235</v>
      </c>
      <c r="L2218" s="23" t="str">
        <f>IF(B2218=F2218,"REGIONAL","NACIONAL")</f>
        <v>NACIONAL</v>
      </c>
      <c r="M2218" s="23" t="s">
        <v>618</v>
      </c>
      <c r="N2218" s="23" t="str" cm="1">
        <f t="array" ref="N2218">IFERROR(IF(M2218="Principal","LES_ACTIVE",LES_INACTIVE),0)</f>
        <v>LES_ACTIVE</v>
      </c>
      <c r="O2218" s="23">
        <f t="shared" si="400"/>
        <v>25</v>
      </c>
      <c r="P2218" s="23" t="str">
        <f t="shared" si="403"/>
        <v>01340392Principal</v>
      </c>
    </row>
    <row r="2219" spans="1:16" ht="14.45" hidden="1">
      <c r="A2219" s="26" t="s">
        <v>670</v>
      </c>
      <c r="B2219" s="23" t="str">
        <f>IFERROR(VLOOKUP(A2219,hoja!$A$2:$E$970,4,FALSE),0)</f>
        <v>OCCIDENTE</v>
      </c>
      <c r="C2219" s="23" t="str">
        <f>IFERROR(VLOOKUP(A2219,hoja!$A$2:$E$1370,5,FALSE),0)</f>
        <v>PEREIRA</v>
      </c>
      <c r="D2219" s="23" t="str">
        <f>IFERROR(VLOOKUP(A2219,hoja!A:D,3,FALSE),0)</f>
        <v>0134</v>
      </c>
      <c r="E2219" s="23" t="s">
        <v>717</v>
      </c>
      <c r="F2219" s="23" t="str">
        <f>IFERROR(VLOOKUP(E2219,hoja!$A$2:$E$970,4,FALSE),0)</f>
        <v>OCCIDENTE</v>
      </c>
      <c r="G2219" s="23" t="str">
        <f>IFERROR(VLOOKUP(E2219,hoja!$A$2:$E$970,5,FALSE),0)</f>
        <v>POPAYÁN</v>
      </c>
      <c r="H2219" s="103" t="str">
        <f>IFERROR(VLOOKUP(E2219,hoja!A:C,3,FALSE),0)</f>
        <v>0126</v>
      </c>
      <c r="I2219" s="24" t="str">
        <f t="shared" si="402"/>
        <v>01340126</v>
      </c>
      <c r="K2219" s="23">
        <v>340</v>
      </c>
      <c r="L2219" s="23" t="str">
        <f t="shared" ref="L2219:L2221" si="406">IF(B2219=F2219,"REGIONAL","NACIONAL")</f>
        <v>REGIONAL</v>
      </c>
      <c r="M2219" s="23" t="s">
        <v>618</v>
      </c>
      <c r="N2219" s="23" t="str" cm="1">
        <f t="array" ref="N2219">IFERROR(IF(M2219="Principal","LES_ACTIVE",LES_INACTIVE),0)</f>
        <v>LES_ACTIVE</v>
      </c>
      <c r="O2219" s="23">
        <f t="shared" si="400"/>
        <v>16</v>
      </c>
      <c r="P2219" s="23" t="str">
        <f t="shared" si="403"/>
        <v>01340126Principal</v>
      </c>
    </row>
    <row r="2220" spans="1:16" ht="14.45" hidden="1">
      <c r="A2220" s="26" t="s">
        <v>670</v>
      </c>
      <c r="B2220" s="23" t="str">
        <f>IFERROR(VLOOKUP(A2220,hoja!$A$2:$E$970,4,FALSE),0)</f>
        <v>OCCIDENTE</v>
      </c>
      <c r="C2220" s="23" t="str">
        <f>IFERROR(VLOOKUP(A2220,hoja!$A$2:$E$1370,5,FALSE),0)</f>
        <v>PEREIRA</v>
      </c>
      <c r="D2220" s="23" t="str">
        <f>IFERROR(VLOOKUP(A2220,hoja!A:D,3,FALSE),0)</f>
        <v>0134</v>
      </c>
      <c r="E2220" s="23" t="s">
        <v>723</v>
      </c>
      <c r="F2220" s="23" t="str">
        <f>IFERROR(VLOOKUP(E2220,hoja!$A$2:$E$970,4,FALSE),0)</f>
        <v>COSTA</v>
      </c>
      <c r="G2220" s="23" t="str">
        <f>IFERROR(VLOOKUP(E2220,hoja!$A$2:$E$970,5,FALSE),0)</f>
        <v>SANTA MARTA</v>
      </c>
      <c r="H2220" s="103" t="str">
        <f>IFERROR(VLOOKUP(E2220,hoja!A:C,3,FALSE),0)</f>
        <v>0118</v>
      </c>
      <c r="I2220" s="24" t="str">
        <f t="shared" si="402"/>
        <v>01340118</v>
      </c>
      <c r="K2220" s="23">
        <v>1069</v>
      </c>
      <c r="L2220" s="23" t="str">
        <f>IF(B2220=F2220,"REGIONAL","NACIONAL")</f>
        <v>NACIONAL</v>
      </c>
      <c r="M2220" s="23" t="s">
        <v>618</v>
      </c>
      <c r="N2220" s="23" t="str" cm="1">
        <f t="array" ref="N2220">IFERROR(IF(M2220="Principal","LES_ACTIVE",LES_INACTIVE),0)</f>
        <v>LES_ACTIVE</v>
      </c>
      <c r="O2220" s="23">
        <f t="shared" si="400"/>
        <v>8</v>
      </c>
      <c r="P2220" s="23" t="str">
        <f t="shared" si="403"/>
        <v>01340118Principal</v>
      </c>
    </row>
    <row r="2221" spans="1:16" ht="14.45" hidden="1">
      <c r="A2221" s="26" t="s">
        <v>670</v>
      </c>
      <c r="B2221" s="23" t="str">
        <f>IFERROR(VLOOKUP(A2221,hoja!$A$2:$E$970,4,FALSE),0)</f>
        <v>OCCIDENTE</v>
      </c>
      <c r="C2221" s="23" t="str">
        <f>IFERROR(VLOOKUP(A2221,hoja!$A$2:$E$1370,5,FALSE),0)</f>
        <v>PEREIRA</v>
      </c>
      <c r="D2221" s="23" t="str">
        <f>IFERROR(VLOOKUP(A2221,hoja!A:D,3,FALSE),0)</f>
        <v>0134</v>
      </c>
      <c r="E2221" s="23" t="s">
        <v>730</v>
      </c>
      <c r="F2221" s="23" t="str">
        <f>IFERROR(VLOOKUP(E2221,hoja!$A$2:$E$970,4,FALSE),0)</f>
        <v>OCCIDENTE</v>
      </c>
      <c r="G2221" s="23" t="str">
        <f>IFERROR(VLOOKUP(E2221,hoja!$A$2:$E$970,5,FALSE),0)</f>
        <v>ZARZAL</v>
      </c>
      <c r="H2221" s="103" t="str">
        <f>IFERROR(VLOOKUP(E2221,hoja!A:C,3,FALSE),0)</f>
        <v>0412</v>
      </c>
      <c r="I2221" s="24" t="str">
        <f t="shared" si="402"/>
        <v>01340412</v>
      </c>
      <c r="J2221" s="23">
        <v>1.8166666666511446</v>
      </c>
      <c r="K2221" s="23">
        <v>83.124499999999998</v>
      </c>
      <c r="L2221" s="23" t="str">
        <f t="shared" si="406"/>
        <v>REGIONAL</v>
      </c>
      <c r="M2221" s="23" t="s">
        <v>618</v>
      </c>
      <c r="N2221" s="23" t="str" cm="1">
        <f t="array" ref="N2221">IFERROR(IF(M2221="Principal","LES_ACTIVE",LES_INACTIVE),0)</f>
        <v>LES_ACTIVE</v>
      </c>
      <c r="O2221" s="23">
        <f t="shared" si="400"/>
        <v>25</v>
      </c>
      <c r="P2221" s="23" t="str">
        <f t="shared" si="403"/>
        <v>01340412Principal</v>
      </c>
    </row>
    <row r="2222" spans="1:16" ht="14.45" hidden="1">
      <c r="A2222" s="26" t="s">
        <v>670</v>
      </c>
      <c r="B2222" s="23" t="str">
        <f>IFERROR(VLOOKUP(A2222,hoja!$A$2:$E$970,4,FALSE),0)</f>
        <v>OCCIDENTE</v>
      </c>
      <c r="C2222" s="23" t="str">
        <f>IFERROR(VLOOKUP(A2222,hoja!$A$2:$E$1370,5,FALSE),0)</f>
        <v>PEREIRA</v>
      </c>
      <c r="D2222" s="23" t="str">
        <f>IFERROR(VLOOKUP(A2222,hoja!A:D,3,FALSE),0)</f>
        <v>0134</v>
      </c>
      <c r="E2222" s="23" t="s">
        <v>629</v>
      </c>
      <c r="F2222" s="23" t="str">
        <f>IFERROR(VLOOKUP(E2222,hoja!$A$2:$E$970,4,FALSE),0)</f>
        <v>CENTRO</v>
      </c>
      <c r="G2222" s="23" t="str">
        <f>IFERROR(VLOOKUP(E2222,hoja!$A$2:$E$970,5,FALSE),0)</f>
        <v>ZIPAQUIRÁ</v>
      </c>
      <c r="H2222" s="103" t="str">
        <f>IFERROR(VLOOKUP(E2222,hoja!A:C,3,FALSE),0)</f>
        <v>0032</v>
      </c>
      <c r="I2222" s="24" t="str">
        <f t="shared" si="402"/>
        <v>01340032</v>
      </c>
      <c r="K2222" s="23">
        <v>353</v>
      </c>
      <c r="L2222" s="23" t="str">
        <f>IF(B2222=F2222,"REGIONAL","NACIONAL")</f>
        <v>NACIONAL</v>
      </c>
      <c r="M2222" s="23" t="s">
        <v>618</v>
      </c>
      <c r="N2222" s="23" t="str" cm="1">
        <f t="array" ref="N2222">IFERROR(IF(M2222="Principal","LES_ACTIVE",LES_INACTIVE),0)</f>
        <v>LES_ACTIVE</v>
      </c>
      <c r="O2222" s="23">
        <f t="shared" si="400"/>
        <v>16</v>
      </c>
      <c r="P2222" s="23" t="str">
        <f t="shared" si="403"/>
        <v>01340032Principal</v>
      </c>
    </row>
    <row r="2223" spans="1:16" ht="14.45" hidden="1">
      <c r="A2223" s="26" t="s">
        <v>670</v>
      </c>
      <c r="B2223" s="23" t="str">
        <f>IFERROR(VLOOKUP(A2223,hoja!$A$2:$E$970,4,FALSE),0)</f>
        <v>OCCIDENTE</v>
      </c>
      <c r="C2223" s="23" t="str">
        <f>IFERROR(VLOOKUP(A2223,hoja!$A$2:$E$1370,5,FALSE),0)</f>
        <v>PEREIRA</v>
      </c>
      <c r="D2223" s="23" t="str">
        <f>IFERROR(VLOOKUP(A2223,hoja!A:D,3,FALSE),0)</f>
        <v>0134</v>
      </c>
      <c r="E2223" s="23" t="s">
        <v>630</v>
      </c>
      <c r="F2223" s="23" t="str">
        <f>IFERROR(VLOOKUP(E2223,hoja!$A$2:$E$970,4,FALSE),0)</f>
        <v>CENTRO</v>
      </c>
      <c r="G2223" s="23" t="str">
        <f>IFERROR(VLOOKUP(E2223,hoja!$A$2:$E$970,5,FALSE),0)</f>
        <v>SESQUILÉ</v>
      </c>
      <c r="H2223" s="103" t="str">
        <f>IFERROR(VLOOKUP(E2223,hoja!A:C,3,FALSE),0)</f>
        <v>1501</v>
      </c>
      <c r="I2223" s="24" t="str">
        <f t="shared" si="402"/>
        <v>01341501</v>
      </c>
      <c r="J2223" s="23">
        <v>24.934444444515975</v>
      </c>
      <c r="K2223" s="23">
        <v>382.31450000000001</v>
      </c>
      <c r="L2223" s="23" t="str">
        <f>IF(B2223=F2223,"REGIONAL","NACIONAL")</f>
        <v>NACIONAL</v>
      </c>
      <c r="M2223" s="23" t="s">
        <v>618</v>
      </c>
      <c r="N2223" s="23" t="str" cm="1">
        <f t="array" ref="N2223">IFERROR(IF(M2223="Principal","LES_ACTIVE",LES_INACTIVE),0)</f>
        <v>LES_ACTIVE</v>
      </c>
      <c r="O2223" s="23">
        <f t="shared" si="400"/>
        <v>16</v>
      </c>
      <c r="P2223" s="23" t="str">
        <f t="shared" si="403"/>
        <v>01341501Principal</v>
      </c>
    </row>
    <row r="2224" spans="1:16" ht="14.45" hidden="1">
      <c r="A2224" s="26" t="s">
        <v>670</v>
      </c>
      <c r="B2224" s="23" t="str">
        <f>IFERROR(VLOOKUP(A2224,hoja!$A$2:$E$970,4,FALSE),0)</f>
        <v>OCCIDENTE</v>
      </c>
      <c r="C2224" s="23" t="str">
        <f>IFERROR(VLOOKUP(A2224,hoja!$A$2:$E$1370,5,FALSE),0)</f>
        <v>PEREIRA</v>
      </c>
      <c r="D2224" s="23" t="str">
        <f>IFERROR(VLOOKUP(A2224,hoja!A:D,3,FALSE),0)</f>
        <v>0134</v>
      </c>
      <c r="E2224" s="23" t="s">
        <v>824</v>
      </c>
      <c r="F2224" s="23" t="str">
        <f>IFERROR(VLOOKUP(E2224,hoja!$A$2:$E$970,4,FALSE),0)</f>
        <v>OCCIDENTE</v>
      </c>
      <c r="G2224" s="23" t="str">
        <f>IFERROR(VLOOKUP(E2224,hoja!$A$2:$E$970,5,FALSE),0)</f>
        <v>PEREIRA</v>
      </c>
      <c r="H2224" s="103" t="str">
        <f>IFERROR(VLOOKUP(E2224,hoja!A:C,3,FALSE),0)</f>
        <v>60053</v>
      </c>
      <c r="I2224" s="24" t="str">
        <f t="shared" si="402"/>
        <v>013460053</v>
      </c>
      <c r="K2224" s="23">
        <v>15</v>
      </c>
      <c r="L2224" s="23" t="str">
        <f t="shared" ref="L2224:L2239" si="407">IF(B2224=F2224,"REGIONAL","NACIONAL")</f>
        <v>REGIONAL</v>
      </c>
      <c r="M2224" s="23" t="s">
        <v>618</v>
      </c>
      <c r="N2224" s="23" t="str" cm="1">
        <f t="array" ref="N2224">IFERROR(IF(M2224="Principal","LES_ACTIVE",LES_INACTIVE),0)</f>
        <v>LES_ACTIVE</v>
      </c>
      <c r="O2224" s="23">
        <f t="shared" si="400"/>
        <v>25</v>
      </c>
      <c r="P2224" s="23" t="str">
        <f t="shared" si="403"/>
        <v>013460053Principal</v>
      </c>
    </row>
    <row r="2225" spans="1:16" ht="14.45" hidden="1">
      <c r="A2225" s="26" t="s">
        <v>670</v>
      </c>
      <c r="B2225" s="23" t="str">
        <f>IFERROR(VLOOKUP(A2225,hoja!$A$2:$E$970,4,FALSE),0)</f>
        <v>OCCIDENTE</v>
      </c>
      <c r="C2225" s="23" t="str">
        <f>IFERROR(VLOOKUP(A2225,hoja!$A$2:$E$1370,5,FALSE),0)</f>
        <v>PEREIRA</v>
      </c>
      <c r="D2225" s="23" t="str">
        <f>IFERROR(VLOOKUP(A2225,hoja!A:D,3,FALSE),0)</f>
        <v>0134</v>
      </c>
      <c r="E2225" s="23" t="s">
        <v>634</v>
      </c>
      <c r="F2225" s="23" t="str">
        <f>IFERROR(VLOOKUP(E2225,hoja!$A$2:$E$970,4,FALSE),0)</f>
        <v>CENTRO</v>
      </c>
      <c r="G2225" s="23" t="str">
        <f>IFERROR(VLOOKUP(E2225,hoja!$A$2:$E$970,5,FALSE),0)</f>
        <v>BOGOTÁ</v>
      </c>
      <c r="H2225" s="103" t="str">
        <f>IFERROR(VLOOKUP(E2225,hoja!A:C,3,FALSE),0)</f>
        <v>0011</v>
      </c>
      <c r="I2225" s="24" t="str">
        <f t="shared" si="402"/>
        <v>01340011</v>
      </c>
      <c r="J2225" s="23">
        <v>16.058333333377959</v>
      </c>
      <c r="K2225" s="23">
        <v>317.71249999999998</v>
      </c>
      <c r="L2225" s="23" t="str">
        <f>IF(B2225=F2225,"REGIONAL","NACIONAL")</f>
        <v>NACIONAL</v>
      </c>
      <c r="M2225" s="23" t="s">
        <v>618</v>
      </c>
      <c r="N2225" s="23" t="str" cm="1">
        <f t="array" ref="N2225">IFERROR(IF(M2225="Principal","LES_ACTIVE",LES_INACTIVE),0)</f>
        <v>LES_ACTIVE</v>
      </c>
      <c r="O2225" s="23">
        <f t="shared" si="400"/>
        <v>16</v>
      </c>
      <c r="P2225" s="23" t="str">
        <f t="shared" si="403"/>
        <v>01340011Principal</v>
      </c>
    </row>
    <row r="2226" spans="1:16" ht="14.45" hidden="1">
      <c r="A2226" s="26" t="s">
        <v>670</v>
      </c>
      <c r="B2226" s="23" t="str">
        <f>IFERROR(VLOOKUP(A2226,hoja!$A$2:$E$970,4,FALSE),0)</f>
        <v>OCCIDENTE</v>
      </c>
      <c r="C2226" s="23" t="str">
        <f>IFERROR(VLOOKUP(A2226,hoja!$A$2:$E$1370,5,FALSE),0)</f>
        <v>PEREIRA</v>
      </c>
      <c r="D2226" s="23" t="str">
        <f>IFERROR(VLOOKUP(A2226,hoja!A:D,3,FALSE),0)</f>
        <v>0134</v>
      </c>
      <c r="E2226" s="23" t="s">
        <v>686</v>
      </c>
      <c r="F2226" s="23" t="str">
        <f>IFERROR(VLOOKUP(E2226,hoja!$A$2:$E$970,4,FALSE),0)</f>
        <v>SANTANDER</v>
      </c>
      <c r="G2226" s="23" t="str">
        <f>IFERROR(VLOOKUP(E2226,hoja!$A$2:$E$970,5,FALSE),0)</f>
        <v>BARRANCABERMEJA</v>
      </c>
      <c r="H2226" s="103" t="str">
        <f>IFERROR(VLOOKUP(E2226,hoja!A:C,3,FALSE),0)</f>
        <v>0424</v>
      </c>
      <c r="I2226" s="24" t="str">
        <f t="shared" si="402"/>
        <v>01340424</v>
      </c>
      <c r="K2226" s="23">
        <v>588</v>
      </c>
      <c r="L2226" s="23" t="str">
        <f t="shared" ref="L2226:L2235" si="408">IF(B2226=F2226,"REGIONAL","NACIONAL")</f>
        <v>NACIONAL</v>
      </c>
      <c r="M2226" s="23" t="s">
        <v>618</v>
      </c>
      <c r="N2226" s="23" t="str" cm="1">
        <f t="array" ref="N2226">IFERROR(IF(M2226="Principal","LES_ACTIVE",LES_INACTIVE),0)</f>
        <v>LES_ACTIVE</v>
      </c>
      <c r="O2226" s="23">
        <f t="shared" si="400"/>
        <v>12</v>
      </c>
      <c r="P2226" s="23" t="str">
        <f t="shared" si="403"/>
        <v>01340424Principal</v>
      </c>
    </row>
    <row r="2227" spans="1:16" ht="14.45" hidden="1">
      <c r="A2227" s="26" t="s">
        <v>670</v>
      </c>
      <c r="B2227" s="23" t="str">
        <f>IFERROR(VLOOKUP(A2227,hoja!$A$2:$E$970,4,FALSE),0)</f>
        <v>OCCIDENTE</v>
      </c>
      <c r="C2227" s="23" t="str">
        <f>IFERROR(VLOOKUP(A2227,hoja!$A$2:$E$1370,5,FALSE),0)</f>
        <v>PEREIRA</v>
      </c>
      <c r="D2227" s="23" t="str">
        <f>IFERROR(VLOOKUP(A2227,hoja!A:D,3,FALSE),0)</f>
        <v>0134</v>
      </c>
      <c r="E2227" s="23" t="s">
        <v>635</v>
      </c>
      <c r="F2227" s="23" t="str">
        <f>IFERROR(VLOOKUP(E2227,hoja!$A$2:$E$970,4,FALSE),0)</f>
        <v>CENTRO</v>
      </c>
      <c r="G2227" s="23" t="str">
        <f>IFERROR(VLOOKUP(E2227,hoja!$A$2:$E$970,5,FALSE),0)</f>
        <v>BOGOTÁ</v>
      </c>
      <c r="H2227" s="103" t="str">
        <f>IFERROR(VLOOKUP(E2227,hoja!A:C,3,FALSE),0)</f>
        <v>0021</v>
      </c>
      <c r="I2227" s="24" t="str">
        <f t="shared" si="402"/>
        <v>01340021</v>
      </c>
      <c r="J2227" s="23">
        <v>18.849999999976717</v>
      </c>
      <c r="K2227" s="23">
        <v>315.82</v>
      </c>
      <c r="L2227" s="23" t="str">
        <f t="shared" si="408"/>
        <v>NACIONAL</v>
      </c>
      <c r="M2227" s="23" t="s">
        <v>618</v>
      </c>
      <c r="N2227" s="23" t="str" cm="1">
        <f t="array" ref="N2227">IFERROR(IF(M2227="Principal","LES_ACTIVE",LES_INACTIVE),0)</f>
        <v>LES_ACTIVE</v>
      </c>
      <c r="O2227" s="23">
        <f t="shared" si="400"/>
        <v>16</v>
      </c>
      <c r="P2227" s="23" t="str">
        <f t="shared" si="403"/>
        <v>01340021Principal</v>
      </c>
    </row>
    <row r="2228" spans="1:16" ht="14.45" hidden="1">
      <c r="A2228" s="26" t="s">
        <v>670</v>
      </c>
      <c r="B2228" s="23" t="str">
        <f>IFERROR(VLOOKUP(A2228,hoja!$A$2:$E$970,4,FALSE),0)</f>
        <v>OCCIDENTE</v>
      </c>
      <c r="C2228" s="23" t="str">
        <f>IFERROR(VLOOKUP(A2228,hoja!$A$2:$E$1370,5,FALSE),0)</f>
        <v>PEREIRA</v>
      </c>
      <c r="D2228" s="23" t="str">
        <f>IFERROR(VLOOKUP(A2228,hoja!A:D,3,FALSE),0)</f>
        <v>0134</v>
      </c>
      <c r="E2228" s="23" t="s">
        <v>731</v>
      </c>
      <c r="F2228" s="23" t="str">
        <f>IFERROR(VLOOKUP(E2228,hoja!$A$2:$E$970,4,FALSE),0)</f>
        <v>SANTANDER</v>
      </c>
      <c r="G2228" s="23" t="str">
        <f>IFERROR(VLOOKUP(E2228,hoja!$A$2:$E$970,5,FALSE),0)</f>
        <v>CÚCUTA</v>
      </c>
      <c r="H2228" s="103" t="str">
        <f>IFERROR(VLOOKUP(E2228,hoja!A:C,3,FALSE),0)</f>
        <v>0438</v>
      </c>
      <c r="I2228" s="24" t="str">
        <f t="shared" si="402"/>
        <v>01340438</v>
      </c>
      <c r="K2228" s="23">
        <v>825</v>
      </c>
      <c r="L2228" s="23" t="str">
        <f t="shared" si="408"/>
        <v>NACIONAL</v>
      </c>
      <c r="M2228" s="23" t="s">
        <v>618</v>
      </c>
      <c r="N2228" s="23" t="str" cm="1">
        <f t="array" ref="N2228">IFERROR(IF(M2228="Principal","LES_ACTIVE",LES_INACTIVE),0)</f>
        <v>LES_ACTIVE</v>
      </c>
      <c r="O2228" s="23">
        <f t="shared" si="400"/>
        <v>8</v>
      </c>
      <c r="P2228" s="23" t="str">
        <f t="shared" si="403"/>
        <v>01340438Principal</v>
      </c>
    </row>
    <row r="2229" spans="1:16" ht="14.45" hidden="1">
      <c r="A2229" s="26" t="s">
        <v>670</v>
      </c>
      <c r="B2229" s="23" t="str">
        <f>IFERROR(VLOOKUP(A2229,hoja!$A$2:$E$970,4,FALSE),0)</f>
        <v>OCCIDENTE</v>
      </c>
      <c r="C2229" s="23" t="str">
        <f>IFERROR(VLOOKUP(A2229,hoja!$A$2:$E$1370,5,FALSE),0)</f>
        <v>PEREIRA</v>
      </c>
      <c r="D2229" s="23" t="str">
        <f>IFERROR(VLOOKUP(A2229,hoja!A:D,3,FALSE),0)</f>
        <v>0134</v>
      </c>
      <c r="E2229" s="23" t="s">
        <v>636</v>
      </c>
      <c r="F2229" s="23" t="str">
        <f>IFERROR(VLOOKUP(E2229,hoja!$A$2:$E$970,4,FALSE),0)</f>
        <v>CENTRO</v>
      </c>
      <c r="G2229" s="23" t="str">
        <f>IFERROR(VLOOKUP(E2229,hoja!$A$2:$E$970,5,FALSE),0)</f>
        <v>DUITAMA</v>
      </c>
      <c r="H2229" s="103" t="str">
        <f>IFERROR(VLOOKUP(E2229,hoja!A:C,3,FALSE),0)</f>
        <v>0441</v>
      </c>
      <c r="I2229" s="24" t="str">
        <f t="shared" si="402"/>
        <v>01340441</v>
      </c>
      <c r="K2229" s="23">
        <v>502</v>
      </c>
      <c r="L2229" s="23" t="str">
        <f t="shared" si="408"/>
        <v>NACIONAL</v>
      </c>
      <c r="M2229" s="23" t="s">
        <v>618</v>
      </c>
      <c r="N2229" s="23" t="str" cm="1">
        <f t="array" ref="N2229">IFERROR(IF(M2229="Principal","LES_ACTIVE",LES_INACTIVE),0)</f>
        <v>LES_ACTIVE</v>
      </c>
      <c r="O2229" s="23">
        <f t="shared" si="400"/>
        <v>12</v>
      </c>
      <c r="P2229" s="23" t="str">
        <f t="shared" si="403"/>
        <v>01340441Principal</v>
      </c>
    </row>
    <row r="2230" spans="1:16" ht="14.45" hidden="1">
      <c r="A2230" s="26" t="s">
        <v>670</v>
      </c>
      <c r="B2230" s="23" t="str">
        <f>IFERROR(VLOOKUP(A2230,hoja!$A$2:$E$970,4,FALSE),0)</f>
        <v>OCCIDENTE</v>
      </c>
      <c r="C2230" s="23" t="str">
        <f>IFERROR(VLOOKUP(A2230,hoja!$A$2:$E$1370,5,FALSE),0)</f>
        <v>PEREIRA</v>
      </c>
      <c r="D2230" s="23" t="str">
        <f>IFERROR(VLOOKUP(A2230,hoja!A:D,3,FALSE),0)</f>
        <v>0134</v>
      </c>
      <c r="E2230" s="23" t="s">
        <v>732</v>
      </c>
      <c r="F2230" s="23" t="str">
        <f>IFERROR(VLOOKUP(E2230,hoja!$A$2:$E$970,4,FALSE),0)</f>
        <v>CENTRO</v>
      </c>
      <c r="G2230" s="23" t="str">
        <f>IFERROR(VLOOKUP(E2230,hoja!$A$2:$E$970,5,FALSE),0)</f>
        <v>IBAGUÉ</v>
      </c>
      <c r="H2230" s="103" t="str">
        <f>IFERROR(VLOOKUP(E2230,hoja!A:C,3,FALSE),0)</f>
        <v>0389</v>
      </c>
      <c r="I2230" s="24" t="str">
        <f t="shared" si="402"/>
        <v>01340389</v>
      </c>
      <c r="J2230" s="23">
        <v>3.6865277776960284</v>
      </c>
      <c r="K2230" s="23">
        <v>140.02500000000001</v>
      </c>
      <c r="L2230" s="23" t="str">
        <f t="shared" si="408"/>
        <v>NACIONAL</v>
      </c>
      <c r="M2230" s="23" t="s">
        <v>618</v>
      </c>
      <c r="N2230" s="23" t="str" cm="1">
        <f t="array" ref="N2230">IFERROR(IF(M2230="Principal","LES_ACTIVE",LES_INACTIVE),0)</f>
        <v>LES_ACTIVE</v>
      </c>
      <c r="O2230" s="23">
        <f t="shared" si="400"/>
        <v>25</v>
      </c>
      <c r="P2230" s="23" t="str">
        <f t="shared" si="403"/>
        <v>01340389Principal</v>
      </c>
    </row>
    <row r="2231" spans="1:16" ht="14.45" hidden="1">
      <c r="A2231" s="26" t="s">
        <v>670</v>
      </c>
      <c r="B2231" s="23" t="str">
        <f>IFERROR(VLOOKUP(A2231,hoja!$A$2:$E$970,4,FALSE),0)</f>
        <v>OCCIDENTE</v>
      </c>
      <c r="C2231" s="23" t="str">
        <f>IFERROR(VLOOKUP(A2231,hoja!$A$2:$E$1370,5,FALSE),0)</f>
        <v>PEREIRA</v>
      </c>
      <c r="D2231" s="23" t="str">
        <f>IFERROR(VLOOKUP(A2231,hoja!A:D,3,FALSE),0)</f>
        <v>0134</v>
      </c>
      <c r="E2231" s="23" t="s">
        <v>667</v>
      </c>
      <c r="F2231" s="23" t="str">
        <f>IFERROR(VLOOKUP(E2231,hoja!$A$2:$E$970,4,FALSE),0)</f>
        <v>COSTA</v>
      </c>
      <c r="G2231" s="23" t="str">
        <f>IFERROR(VLOOKUP(E2231,hoja!$A$2:$E$970,5,FALSE),0)</f>
        <v>MONTERÍA</v>
      </c>
      <c r="H2231" s="103" t="str">
        <f>IFERROR(VLOOKUP(E2231,hoja!A:C,3,FALSE),0)</f>
        <v>0381</v>
      </c>
      <c r="I2231" s="24" t="str">
        <f t="shared" si="402"/>
        <v>01340381</v>
      </c>
      <c r="K2231" s="23">
        <v>612</v>
      </c>
      <c r="L2231" s="23" t="str">
        <f t="shared" si="408"/>
        <v>NACIONAL</v>
      </c>
      <c r="M2231" s="23" t="s">
        <v>618</v>
      </c>
      <c r="N2231" s="23" t="str" cm="1">
        <f t="array" ref="N2231">IFERROR(IF(M2231="Principal","LES_ACTIVE",LES_INACTIVE),0)</f>
        <v>LES_ACTIVE</v>
      </c>
      <c r="O2231" s="23">
        <f t="shared" si="400"/>
        <v>12</v>
      </c>
      <c r="P2231" s="23" t="str">
        <f t="shared" si="403"/>
        <v>01340381Principal</v>
      </c>
    </row>
    <row r="2232" spans="1:16" ht="14.45" hidden="1">
      <c r="A2232" s="26" t="s">
        <v>670</v>
      </c>
      <c r="B2232" s="23" t="str">
        <f>IFERROR(VLOOKUP(A2232,hoja!$A$2:$E$970,4,FALSE),0)</f>
        <v>OCCIDENTE</v>
      </c>
      <c r="C2232" s="23" t="str">
        <f>IFERROR(VLOOKUP(A2232,hoja!$A$2:$E$1370,5,FALSE),0)</f>
        <v>PEREIRA</v>
      </c>
      <c r="D2232" s="23" t="str">
        <f>IFERROR(VLOOKUP(A2232,hoja!A:D,3,FALSE),0)</f>
        <v>0134</v>
      </c>
      <c r="E2232" s="23" t="s">
        <v>679</v>
      </c>
      <c r="F2232" s="23" t="str">
        <f>IFERROR(VLOOKUP(E2232,hoja!$A$2:$E$970,4,FALSE),0)</f>
        <v>CENTRO</v>
      </c>
      <c r="G2232" s="23" t="str">
        <f>IFERROR(VLOOKUP(E2232,hoja!$A$2:$E$970,5,FALSE),0)</f>
        <v>NEIVA</v>
      </c>
      <c r="H2232" s="103" t="str">
        <f>IFERROR(VLOOKUP(E2232,hoja!A:C,3,FALSE),0)</f>
        <v>0385</v>
      </c>
      <c r="I2232" s="24" t="str">
        <f t="shared" si="402"/>
        <v>01340385</v>
      </c>
      <c r="J2232" s="23">
        <v>18.228055555518949</v>
      </c>
      <c r="K2232" s="23">
        <v>335</v>
      </c>
      <c r="L2232" s="23" t="str">
        <f t="shared" si="408"/>
        <v>NACIONAL</v>
      </c>
      <c r="M2232" s="23" t="s">
        <v>618</v>
      </c>
      <c r="N2232" s="23" t="str" cm="1">
        <f t="array" ref="N2232">IFERROR(IF(M2232="Principal","LES_ACTIVE",LES_INACTIVE),0)</f>
        <v>LES_ACTIVE</v>
      </c>
      <c r="O2232" s="23">
        <f t="shared" si="400"/>
        <v>16</v>
      </c>
      <c r="P2232" s="23" t="str">
        <f t="shared" si="403"/>
        <v>01340385Principal</v>
      </c>
    </row>
    <row r="2233" spans="1:16" ht="14.45" hidden="1">
      <c r="A2233" s="26" t="s">
        <v>670</v>
      </c>
      <c r="B2233" s="23" t="str">
        <f>IFERROR(VLOOKUP(A2233,hoja!$A$2:$E$970,4,FALSE),0)</f>
        <v>OCCIDENTE</v>
      </c>
      <c r="C2233" s="23" t="str">
        <f>IFERROR(VLOOKUP(A2233,hoja!$A$2:$E$1370,5,FALSE),0)</f>
        <v>PEREIRA</v>
      </c>
      <c r="D2233" s="23" t="str">
        <f>IFERROR(VLOOKUP(A2233,hoja!A:D,3,FALSE),0)</f>
        <v>0134</v>
      </c>
      <c r="E2233" s="23" t="s">
        <v>770</v>
      </c>
      <c r="F2233" s="23" t="str">
        <f>IFERROR(VLOOKUP(E2233,hoja!$A$2:$E$970,4,FALSE),0)</f>
        <v>ANTIOQUIA</v>
      </c>
      <c r="G2233" s="23" t="str">
        <f>IFERROR(VLOOKUP(E2233,hoja!$A$2:$E$970,5,FALSE),0)</f>
        <v>RIONEGRO</v>
      </c>
      <c r="H2233" s="103" t="str">
        <f>IFERROR(VLOOKUP(E2233,hoja!A:C,3,FALSE),0)</f>
        <v>3041</v>
      </c>
      <c r="I2233" s="24" t="str">
        <f t="shared" si="402"/>
        <v>01343041</v>
      </c>
      <c r="J2233" s="23">
        <v>8.9666666667326353</v>
      </c>
      <c r="K2233" s="23">
        <v>226</v>
      </c>
      <c r="L2233" s="23" t="str">
        <f t="shared" si="408"/>
        <v>NACIONAL</v>
      </c>
      <c r="M2233" s="23" t="s">
        <v>618</v>
      </c>
      <c r="N2233" s="23" t="str" cm="1">
        <f t="array" ref="N2233">IFERROR(IF(M2233="Principal","LES_ACTIVE",LES_INACTIVE),0)</f>
        <v>LES_ACTIVE</v>
      </c>
      <c r="O2233" s="23">
        <f t="shared" si="400"/>
        <v>25</v>
      </c>
      <c r="P2233" s="23" t="str">
        <f t="shared" si="403"/>
        <v>01343041Principal</v>
      </c>
    </row>
    <row r="2234" spans="1:16" ht="14.45" hidden="1">
      <c r="A2234" s="26" t="s">
        <v>670</v>
      </c>
      <c r="B2234" s="23" t="str">
        <f>IFERROR(VLOOKUP(A2234,hoja!$A$2:$E$970,4,FALSE),0)</f>
        <v>OCCIDENTE</v>
      </c>
      <c r="C2234" s="23" t="str">
        <f>IFERROR(VLOOKUP(A2234,hoja!$A$2:$E$1370,5,FALSE),0)</f>
        <v>PEREIRA</v>
      </c>
      <c r="D2234" s="23" t="str">
        <f>IFERROR(VLOOKUP(A2234,hoja!A:D,3,FALSE),0)</f>
        <v>0134</v>
      </c>
      <c r="E2234" s="23" t="s">
        <v>762</v>
      </c>
      <c r="F2234" s="23" t="str">
        <f>IFERROR(VLOOKUP(E2234,hoja!$A$2:$E$970,4,FALSE),0)</f>
        <v>NA</v>
      </c>
      <c r="G2234" s="23" t="str">
        <f>IFERROR(VLOOKUP(E2234,hoja!$A$2:$E$970,5,FALSE),0)</f>
        <v>NA</v>
      </c>
      <c r="H2234" s="103" t="str">
        <f>IFERROR(VLOOKUP(E2234,hoja!A:C,3,FALSE),0)</f>
        <v>60088</v>
      </c>
      <c r="I2234" s="24" t="str">
        <f t="shared" si="402"/>
        <v>013460088</v>
      </c>
      <c r="K2234" s="23">
        <v>15</v>
      </c>
      <c r="L2234" s="23" t="str">
        <f t="shared" si="408"/>
        <v>NACIONAL</v>
      </c>
      <c r="M2234" s="23" t="s">
        <v>618</v>
      </c>
      <c r="N2234" s="23" t="str" cm="1">
        <f t="array" ref="N2234">IFERROR(IF(M2234="Principal","LES_ACTIVE",LES_INACTIVE),0)</f>
        <v>LES_ACTIVE</v>
      </c>
      <c r="O2234" s="23">
        <f t="shared" si="400"/>
        <v>25</v>
      </c>
      <c r="P2234" s="23" t="str">
        <f t="shared" si="403"/>
        <v>013460088Principal</v>
      </c>
    </row>
    <row r="2235" spans="1:16" ht="14.45" hidden="1">
      <c r="A2235" s="26" t="s">
        <v>670</v>
      </c>
      <c r="B2235" s="23" t="str">
        <f>IFERROR(VLOOKUP(A2235,hoja!$A$2:$E$970,4,FALSE),0)</f>
        <v>OCCIDENTE</v>
      </c>
      <c r="C2235" s="23" t="str">
        <f>IFERROR(VLOOKUP(A2235,hoja!$A$2:$E$1370,5,FALSE),0)</f>
        <v>PEREIRA</v>
      </c>
      <c r="D2235" s="23" t="str">
        <f>IFERROR(VLOOKUP(A2235,hoja!A:D,3,FALSE),0)</f>
        <v>0134</v>
      </c>
      <c r="E2235" s="23" t="s">
        <v>617</v>
      </c>
      <c r="F2235" s="23" t="str">
        <f>IFERROR(VLOOKUP(E2235,hoja!$A$2:$E$970,4,FALSE),0)</f>
        <v>ANTIOQUIA</v>
      </c>
      <c r="G2235" s="23" t="str">
        <f>IFERROR(VLOOKUP(E2235,hoja!$A$2:$E$970,5,FALSE),0)</f>
        <v>MEDELLÍN</v>
      </c>
      <c r="H2235" s="103">
        <f>IFERROR(VLOOKUP(E2235,hoja!A:C,3,FALSE),0)</f>
        <v>50443</v>
      </c>
      <c r="I2235" s="24" t="str">
        <f t="shared" si="402"/>
        <v>013450443</v>
      </c>
      <c r="K2235" s="23">
        <v>261</v>
      </c>
      <c r="L2235" s="23" t="str">
        <f t="shared" si="408"/>
        <v>NACIONAL</v>
      </c>
      <c r="M2235" s="23" t="s">
        <v>618</v>
      </c>
      <c r="N2235" s="23" t="str" cm="1">
        <f t="array" ref="N2235">IFERROR(IF(M2235="Principal","LES_ACTIVE",LES_INACTIVE),0)</f>
        <v>LES_ACTIVE</v>
      </c>
      <c r="O2235" s="23">
        <f t="shared" si="400"/>
        <v>16</v>
      </c>
      <c r="P2235" s="23" t="str">
        <f t="shared" si="403"/>
        <v>013450443Principal</v>
      </c>
    </row>
    <row r="2236" spans="1:16" ht="14.45" hidden="1">
      <c r="A2236" s="26" t="s">
        <v>670</v>
      </c>
      <c r="B2236" s="23" t="str">
        <f>IFERROR(VLOOKUP(A2236,hoja!$A$2:$E$970,4,FALSE),0)</f>
        <v>OCCIDENTE</v>
      </c>
      <c r="C2236" s="23" t="str">
        <f>IFERROR(VLOOKUP(A2236,hoja!$A$2:$E$1370,5,FALSE),0)</f>
        <v>PEREIRA</v>
      </c>
      <c r="D2236" s="23" t="str">
        <f>IFERROR(VLOOKUP(A2236,hoja!A:D,3,FALSE),0)</f>
        <v>0134</v>
      </c>
      <c r="E2236" s="23" t="s">
        <v>687</v>
      </c>
      <c r="F2236" s="23" t="str">
        <f>IFERROR(VLOOKUP(E2236,hoja!$A$2:$E$970,4,FALSE),0)</f>
        <v>OCCIDENTE</v>
      </c>
      <c r="G2236" s="23" t="str">
        <f>IFERROR(VLOOKUP(E2236,hoja!$A$2:$E$970,5,FALSE),0)</f>
        <v>TULUÁ</v>
      </c>
      <c r="H2236" s="103" t="str">
        <f>IFERROR(VLOOKUP(E2236,hoja!A:C,3,FALSE),0)</f>
        <v>2007</v>
      </c>
      <c r="I2236" s="24" t="str">
        <f t="shared" si="402"/>
        <v>01342007</v>
      </c>
      <c r="J2236" s="23">
        <v>2.7000000000698492</v>
      </c>
      <c r="K2236" s="23">
        <v>130.91300000000001</v>
      </c>
      <c r="L2236" s="23" t="str">
        <f t="shared" si="407"/>
        <v>REGIONAL</v>
      </c>
      <c r="M2236" s="23" t="s">
        <v>618</v>
      </c>
      <c r="N2236" s="23" t="str" cm="1">
        <f t="array" ref="N2236">IFERROR(IF(M2236="Principal","LES_ACTIVE",LES_INACTIVE),0)</f>
        <v>LES_ACTIVE</v>
      </c>
      <c r="O2236" s="23">
        <f t="shared" si="400"/>
        <v>25</v>
      </c>
      <c r="P2236" s="23" t="str">
        <f t="shared" si="403"/>
        <v>01342007Principal</v>
      </c>
    </row>
    <row r="2237" spans="1:16" ht="14.45" hidden="1">
      <c r="A2237" s="26" t="s">
        <v>670</v>
      </c>
      <c r="B2237" s="23" t="str">
        <f>IFERROR(VLOOKUP(A2237,hoja!$A$2:$E$970,4,FALSE),0)</f>
        <v>OCCIDENTE</v>
      </c>
      <c r="C2237" s="23" t="str">
        <f>IFERROR(VLOOKUP(A2237,hoja!$A$2:$E$1370,5,FALSE),0)</f>
        <v>PEREIRA</v>
      </c>
      <c r="D2237" s="23" t="str">
        <f>IFERROR(VLOOKUP(A2237,hoja!A:D,3,FALSE),0)</f>
        <v>0134</v>
      </c>
      <c r="E2237" s="23" t="s">
        <v>688</v>
      </c>
      <c r="F2237" s="23">
        <f>IFERROR(VLOOKUP(E2237,hoja!$A$2:$E$970,4,FALSE),0)</f>
        <v>0</v>
      </c>
      <c r="G2237" s="23">
        <f>IFERROR(VLOOKUP(E2237,hoja!$A$2:$E$970,5,FALSE),0)</f>
        <v>0</v>
      </c>
      <c r="H2237" s="103">
        <f>IFERROR(VLOOKUP(E2237,hoja!A:C,3,FALSE),0)</f>
        <v>0</v>
      </c>
      <c r="I2237" s="24" t="str">
        <f t="shared" si="402"/>
        <v>01340</v>
      </c>
      <c r="J2237" s="23">
        <v>26.050000000046566</v>
      </c>
      <c r="K2237" s="23">
        <v>460.43200000000002</v>
      </c>
      <c r="L2237" s="23" t="str">
        <f>IF(B2237=F2237,"REGIONAL","NACIONAL")</f>
        <v>NACIONAL</v>
      </c>
      <c r="M2237" s="23" t="s">
        <v>618</v>
      </c>
      <c r="N2237" s="23" t="str" cm="1">
        <f t="array" ref="N2237">IFERROR(IF(M2237="Principal","LES_ACTIVE",LES_INACTIVE),0)</f>
        <v>LES_ACTIVE</v>
      </c>
      <c r="O2237" s="23">
        <f t="shared" si="400"/>
        <v>16</v>
      </c>
      <c r="P2237" s="23" t="str">
        <f t="shared" si="403"/>
        <v>01340Principal</v>
      </c>
    </row>
    <row r="2238" spans="1:16" ht="14.45" hidden="1">
      <c r="A2238" s="26" t="s">
        <v>670</v>
      </c>
      <c r="B2238" s="23" t="str">
        <f>IFERROR(VLOOKUP(A2238,hoja!$A$2:$E$970,4,FALSE),0)</f>
        <v>OCCIDENTE</v>
      </c>
      <c r="C2238" s="23" t="str">
        <f>IFERROR(VLOOKUP(A2238,hoja!$A$2:$E$1370,5,FALSE),0)</f>
        <v>PEREIRA</v>
      </c>
      <c r="D2238" s="23" t="str">
        <f>IFERROR(VLOOKUP(A2238,hoja!A:D,3,FALSE),0)</f>
        <v>0134</v>
      </c>
      <c r="E2238" s="23" t="s">
        <v>641</v>
      </c>
      <c r="F2238" s="23" t="str">
        <f>IFERROR(VLOOKUP(E2238,hoja!$A$2:$E$970,4,FALSE),0)</f>
        <v>ANTIOQUIA</v>
      </c>
      <c r="G2238" s="23" t="str">
        <f>IFERROR(VLOOKUP(E2238,hoja!$A$2:$E$970,5,FALSE),0)</f>
        <v>MEDELLÍN</v>
      </c>
      <c r="H2238" s="103" t="str">
        <f>IFERROR(VLOOKUP(E2238,hoja!A:C,3,FALSE),0)</f>
        <v>0079</v>
      </c>
      <c r="I2238" s="24" t="str">
        <f t="shared" si="402"/>
        <v>01340079</v>
      </c>
      <c r="J2238" s="23">
        <v>10.058333333203336</v>
      </c>
      <c r="K2238" s="23">
        <v>224</v>
      </c>
      <c r="L2238" s="23" t="str">
        <f>IF(B2238=F2238,"REGIONAL","NACIONAL")</f>
        <v>NACIONAL</v>
      </c>
      <c r="M2238" s="23" t="s">
        <v>618</v>
      </c>
      <c r="N2238" s="23" t="str" cm="1">
        <f t="array" ref="N2238">IFERROR(IF(M2238="Principal","LES_ACTIVE",LES_INACTIVE),0)</f>
        <v>LES_ACTIVE</v>
      </c>
      <c r="O2238" s="23">
        <f t="shared" si="400"/>
        <v>25</v>
      </c>
      <c r="P2238" s="23" t="str">
        <f t="shared" si="403"/>
        <v>01340079Principal</v>
      </c>
    </row>
    <row r="2239" spans="1:16" ht="14.45" hidden="1">
      <c r="A2239" s="26" t="s">
        <v>670</v>
      </c>
      <c r="B2239" s="23" t="str">
        <f>IFERROR(VLOOKUP(A2239,hoja!$A$2:$E$970,4,FALSE),0)</f>
        <v>OCCIDENTE</v>
      </c>
      <c r="C2239" s="23" t="str">
        <f>IFERROR(VLOOKUP(A2239,hoja!$A$2:$E$1370,5,FALSE),0)</f>
        <v>PEREIRA</v>
      </c>
      <c r="D2239" s="23" t="str">
        <f>IFERROR(VLOOKUP(A2239,hoja!A:D,3,FALSE),0)</f>
        <v>0134</v>
      </c>
      <c r="E2239" s="23" t="s">
        <v>670</v>
      </c>
      <c r="F2239" s="23" t="str">
        <f>IFERROR(VLOOKUP(E2239,hoja!$A$2:$E$970,4,FALSE),0)</f>
        <v>OCCIDENTE</v>
      </c>
      <c r="G2239" s="23" t="str">
        <f>IFERROR(VLOOKUP(E2239,hoja!$A$2:$E$970,5,FALSE),0)</f>
        <v>PEREIRA</v>
      </c>
      <c r="H2239" s="103" t="str">
        <f>IFERROR(VLOOKUP(E2239,hoja!A:C,3,FALSE),0)</f>
        <v>0134</v>
      </c>
      <c r="I2239" s="24" t="str">
        <f t="shared" si="402"/>
        <v>01340134</v>
      </c>
      <c r="K2239" s="23">
        <v>15</v>
      </c>
      <c r="L2239" s="23" t="str">
        <f t="shared" si="407"/>
        <v>REGIONAL</v>
      </c>
      <c r="M2239" s="23" t="s">
        <v>618</v>
      </c>
      <c r="N2239" s="23" t="str" cm="1">
        <f t="array" ref="N2239">IFERROR(IF(M2239="Principal","LES_ACTIVE",LES_INACTIVE),0)</f>
        <v>LES_ACTIVE</v>
      </c>
      <c r="O2239" s="23">
        <f t="shared" si="400"/>
        <v>25</v>
      </c>
      <c r="P2239" s="23" t="str">
        <f t="shared" si="403"/>
        <v>01340134Principal</v>
      </c>
    </row>
    <row r="2240" spans="1:16" ht="14.45" hidden="1">
      <c r="A2240" s="26" t="s">
        <v>670</v>
      </c>
      <c r="B2240" s="23" t="str">
        <f>IFERROR(VLOOKUP(A2240,hoja!$A$2:$E$970,4,FALSE),0)</f>
        <v>OCCIDENTE</v>
      </c>
      <c r="C2240" s="23" t="str">
        <f>IFERROR(VLOOKUP(A2240,hoja!$A$2:$E$1370,5,FALSE),0)</f>
        <v>PEREIRA</v>
      </c>
      <c r="D2240" s="23" t="str">
        <f>IFERROR(VLOOKUP(A2240,hoja!A:D,3,FALSE),0)</f>
        <v>0134</v>
      </c>
      <c r="E2240" s="23" t="s">
        <v>642</v>
      </c>
      <c r="F2240" s="23" t="str">
        <f>IFERROR(VLOOKUP(E2240,hoja!$A$2:$E$970,4,FALSE),0)</f>
        <v>COSTA</v>
      </c>
      <c r="G2240" s="23" t="str">
        <f>IFERROR(VLOOKUP(E2240,hoja!$A$2:$E$970,5,FALSE),0)</f>
        <v>BARRANQUILLA</v>
      </c>
      <c r="H2240" s="103" t="str">
        <f>IFERROR(VLOOKUP(E2240,hoja!A:C,3,FALSE),0)</f>
        <v>0111</v>
      </c>
      <c r="I2240" s="24" t="str">
        <f t="shared" si="402"/>
        <v>01340111</v>
      </c>
      <c r="K2240" s="23">
        <v>893</v>
      </c>
      <c r="L2240" s="23" t="str">
        <f>IF(B2240=F2240,"REGIONAL","NACIONAL")</f>
        <v>NACIONAL</v>
      </c>
      <c r="M2240" s="23" t="s">
        <v>618</v>
      </c>
      <c r="N2240" s="23" t="str" cm="1">
        <f t="array" ref="N2240">IFERROR(IF(M2240="Principal","LES_ACTIVE",LES_INACTIVE),0)</f>
        <v>LES_ACTIVE</v>
      </c>
      <c r="O2240" s="23">
        <f t="shared" si="400"/>
        <v>8</v>
      </c>
      <c r="P2240" s="23" t="str">
        <f t="shared" si="403"/>
        <v>01340111Principal</v>
      </c>
    </row>
    <row r="2241" spans="1:16" ht="14.45" hidden="1">
      <c r="A2241" s="26" t="s">
        <v>670</v>
      </c>
      <c r="B2241" s="23" t="str">
        <f>IFERROR(VLOOKUP(A2241,hoja!$A$2:$E$970,4,FALSE),0)</f>
        <v>OCCIDENTE</v>
      </c>
      <c r="C2241" s="23" t="str">
        <f>IFERROR(VLOOKUP(A2241,hoja!$A$2:$E$1370,5,FALSE),0)</f>
        <v>PEREIRA</v>
      </c>
      <c r="D2241" s="23" t="str">
        <f>IFERROR(VLOOKUP(A2241,hoja!A:D,3,FALSE),0)</f>
        <v>0134</v>
      </c>
      <c r="E2241" s="23" t="s">
        <v>672</v>
      </c>
      <c r="F2241" s="23" t="str">
        <f>IFERROR(VLOOKUP(E2241,hoja!$A$2:$E$970,4,FALSE),0)</f>
        <v>ANTIOQUIA</v>
      </c>
      <c r="G2241" s="23" t="str">
        <f>IFERROR(VLOOKUP(E2241,hoja!$A$2:$E$970,5,FALSE),0)</f>
        <v>MEDELLÍN</v>
      </c>
      <c r="H2241" s="103" t="str">
        <f>IFERROR(VLOOKUP(E2241,hoja!A:C,3,FALSE),0)</f>
        <v>0092</v>
      </c>
      <c r="I2241" s="24" t="str">
        <f t="shared" si="402"/>
        <v>01340092</v>
      </c>
      <c r="J2241" s="23">
        <v>14.883333333389601</v>
      </c>
      <c r="K2241" s="23">
        <v>216</v>
      </c>
      <c r="L2241" s="23" t="str">
        <f>IF(B2241=F2241,"REGIONAL","NACIONAL")</f>
        <v>NACIONAL</v>
      </c>
      <c r="M2241" s="23" t="s">
        <v>618</v>
      </c>
      <c r="N2241" s="23" t="str" cm="1">
        <f t="array" ref="N2241">IFERROR(IF(M2241="Principal","LES_ACTIVE",LES_INACTIVE),0)</f>
        <v>LES_ACTIVE</v>
      </c>
      <c r="O2241" s="23">
        <f t="shared" si="400"/>
        <v>25</v>
      </c>
      <c r="P2241" s="23" t="str">
        <f t="shared" si="403"/>
        <v>01340092Principal</v>
      </c>
    </row>
    <row r="2242" spans="1:16" ht="14.45" hidden="1">
      <c r="A2242" s="26" t="s">
        <v>670</v>
      </c>
      <c r="B2242" s="23" t="str">
        <f>IFERROR(VLOOKUP(A2242,hoja!$A$2:$E$970,4,FALSE),0)</f>
        <v>OCCIDENTE</v>
      </c>
      <c r="C2242" s="23" t="str">
        <f>IFERROR(VLOOKUP(A2242,hoja!$A$2:$E$1370,5,FALSE),0)</f>
        <v>PEREIRA</v>
      </c>
      <c r="D2242" s="23" t="str">
        <f>IFERROR(VLOOKUP(A2242,hoja!A:D,3,FALSE),0)</f>
        <v>0134</v>
      </c>
      <c r="E2242" s="23" t="s">
        <v>645</v>
      </c>
      <c r="F2242" s="23" t="str">
        <f>IFERROR(VLOOKUP(E2242,hoja!$A$2:$E$970,4,FALSE),0)</f>
        <v>OCCIDENTE</v>
      </c>
      <c r="G2242" s="23" t="str">
        <f>IFERROR(VLOOKUP(E2242,hoja!$A$2:$E$970,5,FALSE),0)</f>
        <v>CALI</v>
      </c>
      <c r="H2242" s="103" t="str">
        <f>IFERROR(VLOOKUP(E2242,hoja!A:C,3,FALSE),0)</f>
        <v>0410</v>
      </c>
      <c r="I2242" s="24" t="str">
        <f t="shared" si="402"/>
        <v>01340410</v>
      </c>
      <c r="J2242" s="23">
        <v>4.2447222220944241</v>
      </c>
      <c r="K2242" s="23">
        <v>206.45400000000001</v>
      </c>
      <c r="L2242" s="23" t="str">
        <f t="shared" ref="L2242:L2305" si="409">IF(B2242=F2242,"REGIONAL","NACIONAL")</f>
        <v>REGIONAL</v>
      </c>
      <c r="M2242" s="23" t="s">
        <v>618</v>
      </c>
      <c r="N2242" s="23" t="str" cm="1">
        <f t="array" ref="N2242">IFERROR(IF(M2242="Principal","LES_ACTIVE",LES_INACTIVE),0)</f>
        <v>LES_ACTIVE</v>
      </c>
      <c r="O2242" s="23">
        <f t="shared" si="400"/>
        <v>25</v>
      </c>
      <c r="P2242" s="23" t="str">
        <f t="shared" si="403"/>
        <v>01340410Principal</v>
      </c>
    </row>
    <row r="2243" spans="1:16" ht="14.45" hidden="1">
      <c r="A2243" s="26" t="s">
        <v>670</v>
      </c>
      <c r="B2243" s="23" t="str">
        <f>IFERROR(VLOOKUP(A2243,hoja!$A$2:$E$970,4,FALSE),0)</f>
        <v>OCCIDENTE</v>
      </c>
      <c r="C2243" s="23" t="str">
        <f>IFERROR(VLOOKUP(A2243,hoja!$A$2:$E$1370,5,FALSE),0)</f>
        <v>PEREIRA</v>
      </c>
      <c r="D2243" s="23" t="str">
        <f>IFERROR(VLOOKUP(A2243,hoja!A:D,3,FALSE),0)</f>
        <v>0134</v>
      </c>
      <c r="E2243" s="23" t="s">
        <v>747</v>
      </c>
      <c r="F2243" s="23" t="str">
        <f>IFERROR(VLOOKUP(E2243,hoja!$A$2:$E$970,4,FALSE),0)</f>
        <v>OCCIDENTE</v>
      </c>
      <c r="G2243" s="23" t="str">
        <f>IFERROR(VLOOKUP(E2243,hoja!$A$2:$E$970,5,FALSE),0)</f>
        <v>BUGA</v>
      </c>
      <c r="H2243" s="103" t="str">
        <f>IFERROR(VLOOKUP(E2243,hoja!A:C,3,FALSE),0)</f>
        <v>60062</v>
      </c>
      <c r="I2243" s="24" t="str">
        <f t="shared" si="402"/>
        <v>013460062</v>
      </c>
      <c r="J2243" s="23">
        <v>3.4370833333523478</v>
      </c>
      <c r="K2243" s="23">
        <v>149.03299999999999</v>
      </c>
      <c r="L2243" s="23" t="str">
        <f t="shared" si="409"/>
        <v>REGIONAL</v>
      </c>
      <c r="M2243" s="23" t="s">
        <v>618</v>
      </c>
      <c r="N2243" s="23" t="str" cm="1">
        <f t="array" ref="N2243">IFERROR(IF(M2243="Principal","LES_ACTIVE",LES_INACTIVE),0)</f>
        <v>LES_ACTIVE</v>
      </c>
      <c r="O2243" s="23">
        <f t="shared" si="400"/>
        <v>25</v>
      </c>
      <c r="P2243" s="23" t="str">
        <f t="shared" si="403"/>
        <v>013460062Principal</v>
      </c>
    </row>
    <row r="2244" spans="1:16" ht="14.45" hidden="1">
      <c r="A2244" s="26" t="s">
        <v>670</v>
      </c>
      <c r="B2244" s="23" t="str">
        <f>IFERROR(VLOOKUP(A2244,hoja!$A$2:$E$970,4,FALSE),0)</f>
        <v>OCCIDENTE</v>
      </c>
      <c r="C2244" s="23" t="str">
        <f>IFERROR(VLOOKUP(A2244,hoja!$A$2:$E$1370,5,FALSE),0)</f>
        <v>PEREIRA</v>
      </c>
      <c r="D2244" s="23" t="str">
        <f>IFERROR(VLOOKUP(A2244,hoja!A:D,3,FALSE),0)</f>
        <v>0134</v>
      </c>
      <c r="E2244" s="23" t="s">
        <v>682</v>
      </c>
      <c r="F2244" s="23" t="str">
        <f>IFERROR(VLOOKUP(E2244,hoja!$A$2:$E$970,4,FALSE),0)</f>
        <v>OCCIDENTE</v>
      </c>
      <c r="G2244" s="23" t="str">
        <f>IFERROR(VLOOKUP(E2244,hoja!$A$2:$E$970,5,FALSE),0)</f>
        <v>Pereira-Eficiente destino Yumb</v>
      </c>
      <c r="H2244" s="103" t="str">
        <f>IFERROR(VLOOKUP(E2244,hoja!A:C,3,FALSE),0)</f>
        <v>60064</v>
      </c>
      <c r="I2244" s="24" t="str">
        <f t="shared" si="402"/>
        <v>013460064</v>
      </c>
      <c r="J2244" s="23">
        <v>0.94999999995343387</v>
      </c>
      <c r="K2244" s="23">
        <v>37.456000000000003</v>
      </c>
      <c r="L2244" s="23" t="str">
        <f t="shared" si="409"/>
        <v>REGIONAL</v>
      </c>
      <c r="M2244" s="23" t="s">
        <v>618</v>
      </c>
      <c r="N2244" s="23" t="str" cm="1">
        <f t="array" ref="N2244">IFERROR(IF(M2244="Principal","LES_ACTIVE",LES_INACTIVE),0)</f>
        <v>LES_ACTIVE</v>
      </c>
      <c r="O2244" s="23">
        <f t="shared" si="400"/>
        <v>25</v>
      </c>
      <c r="P2244" s="23" t="str">
        <f t="shared" si="403"/>
        <v>013460064Principal</v>
      </c>
    </row>
    <row r="2245" spans="1:16" ht="14.45" hidden="1">
      <c r="A2245" s="26" t="s">
        <v>670</v>
      </c>
      <c r="B2245" s="23" t="str">
        <f>IFERROR(VLOOKUP(A2245,hoja!$A$2:$E$970,4,FALSE),0)</f>
        <v>OCCIDENTE</v>
      </c>
      <c r="C2245" s="23" t="str">
        <f>IFERROR(VLOOKUP(A2245,hoja!$A$2:$E$1370,5,FALSE),0)</f>
        <v>PEREIRA</v>
      </c>
      <c r="D2245" s="23" t="str">
        <f>IFERROR(VLOOKUP(A2245,hoja!A:D,3,FALSE),0)</f>
        <v>0134</v>
      </c>
      <c r="E2245" s="23" t="s">
        <v>897</v>
      </c>
      <c r="F2245" s="23" t="str">
        <f>IFERROR(VLOOKUP(E2245,hoja!$A$2:$E$970,4,FALSE),0)</f>
        <v>OCCIDENTE</v>
      </c>
      <c r="G2245" s="23" t="str">
        <f>IFERROR(VLOOKUP(E2245,hoja!$A$2:$E$970,5,FALSE),0)</f>
        <v>LA PINTADA</v>
      </c>
      <c r="H2245" s="103" t="str">
        <f>IFERROR(VLOOKUP(E2245,hoja!A:C,3,FALSE),0)</f>
        <v>60073</v>
      </c>
      <c r="I2245" s="24" t="str">
        <f t="shared" si="402"/>
        <v>013460073</v>
      </c>
      <c r="J2245" s="23">
        <v>4.4166666665696539</v>
      </c>
      <c r="K2245" s="23">
        <v>142.16399999999999</v>
      </c>
      <c r="L2245" s="23" t="str">
        <f t="shared" si="409"/>
        <v>REGIONAL</v>
      </c>
      <c r="M2245" s="23" t="s">
        <v>618</v>
      </c>
      <c r="N2245" s="23" t="str" cm="1">
        <f t="array" ref="N2245">IFERROR(IF(M2245="Principal","LES_ACTIVE",LES_INACTIVE),0)</f>
        <v>LES_ACTIVE</v>
      </c>
      <c r="O2245" s="23">
        <f t="shared" si="400"/>
        <v>25</v>
      </c>
      <c r="P2245" s="23" t="str">
        <f t="shared" si="403"/>
        <v>013460073Principal</v>
      </c>
    </row>
    <row r="2246" spans="1:16" ht="14.45" hidden="1">
      <c r="A2246" s="26" t="s">
        <v>670</v>
      </c>
      <c r="B2246" s="23" t="str">
        <f>IFERROR(VLOOKUP(A2246,hoja!$A$2:$E$970,4,FALSE),0)</f>
        <v>OCCIDENTE</v>
      </c>
      <c r="C2246" s="23" t="str">
        <f>IFERROR(VLOOKUP(A2246,hoja!$A$2:$E$1370,5,FALSE),0)</f>
        <v>PEREIRA</v>
      </c>
      <c r="D2246" s="23" t="str">
        <f>IFERROR(VLOOKUP(A2246,hoja!A:D,3,FALSE),0)</f>
        <v>0134</v>
      </c>
      <c r="E2246" s="23" t="s">
        <v>738</v>
      </c>
      <c r="F2246" s="23" t="str">
        <f>IFERROR(VLOOKUP(E2246,hoja!$A$2:$E$970,4,FALSE),0)</f>
        <v>CENTRO</v>
      </c>
      <c r="G2246" s="23" t="str">
        <f>IFERROR(VLOOKUP(E2246,hoja!$A$2:$E$970,5,FALSE),0)</f>
        <v>RIOSUCIO</v>
      </c>
      <c r="H2246" s="103" t="str">
        <f>IFERROR(VLOOKUP(E2246,hoja!A:C,3,FALSE),0)</f>
        <v>60081</v>
      </c>
      <c r="I2246" s="24" t="str">
        <f t="shared" si="402"/>
        <v>013460081</v>
      </c>
      <c r="J2246" s="23">
        <v>4.03333333338378</v>
      </c>
      <c r="K2246" s="23">
        <v>142.16300000000001</v>
      </c>
      <c r="L2246" s="23" t="str">
        <f>IF(B2246=F2246,"REGIONAL","NACIONAL")</f>
        <v>NACIONAL</v>
      </c>
      <c r="M2246" s="23" t="s">
        <v>618</v>
      </c>
      <c r="N2246" s="23" t="str" cm="1">
        <f t="array" ref="N2246">IFERROR(IF(M2246="Principal","LES_ACTIVE",LES_INACTIVE),0)</f>
        <v>LES_ACTIVE</v>
      </c>
      <c r="O2246" s="23">
        <f t="shared" si="400"/>
        <v>25</v>
      </c>
      <c r="P2246" s="23" t="str">
        <f t="shared" si="403"/>
        <v>013460081Principal</v>
      </c>
    </row>
    <row r="2247" spans="1:16" ht="14.45" hidden="1">
      <c r="A2247" s="26" t="s">
        <v>670</v>
      </c>
      <c r="B2247" s="23" t="str">
        <f>IFERROR(VLOOKUP(A2247,hoja!$A$2:$E$970,4,FALSE),0)</f>
        <v>OCCIDENTE</v>
      </c>
      <c r="C2247" s="23" t="str">
        <f>IFERROR(VLOOKUP(A2247,hoja!$A$2:$E$1370,5,FALSE),0)</f>
        <v>PEREIRA</v>
      </c>
      <c r="D2247" s="23" t="str">
        <f>IFERROR(VLOOKUP(A2247,hoja!A:D,3,FALSE),0)</f>
        <v>0134</v>
      </c>
      <c r="E2247" s="23" t="s">
        <v>750</v>
      </c>
      <c r="F2247" s="23">
        <f>IFERROR(VLOOKUP(E2247,hoja!$A$2:$E$970,4,FALSE),0)</f>
        <v>0</v>
      </c>
      <c r="G2247" s="23">
        <f>IFERROR(VLOOKUP(E2247,hoja!$A$2:$E$970,5,FALSE),0)</f>
        <v>0</v>
      </c>
      <c r="H2247" s="103">
        <f>IFERROR(VLOOKUP(E2247,hoja!A:C,3,FALSE),0)</f>
        <v>0</v>
      </c>
      <c r="I2247" s="24" t="str">
        <f t="shared" si="402"/>
        <v>01340</v>
      </c>
      <c r="J2247" s="23">
        <v>2.6833333333488554</v>
      </c>
      <c r="K2247" s="23">
        <v>125.578</v>
      </c>
      <c r="L2247" s="23" t="str">
        <f t="shared" ref="L2247:L2249" si="410">IF(B2247=F2247,"REGIONAL","NACIONAL")</f>
        <v>NACIONAL</v>
      </c>
      <c r="M2247" s="23" t="s">
        <v>618</v>
      </c>
      <c r="N2247" s="23" t="str" cm="1">
        <f t="array" ref="N2247">IFERROR(IF(M2247="Principal","LES_ACTIVE",LES_INACTIVE),0)</f>
        <v>LES_ACTIVE</v>
      </c>
      <c r="O2247" s="23">
        <f t="shared" si="400"/>
        <v>25</v>
      </c>
      <c r="P2247" s="23" t="str">
        <f t="shared" si="403"/>
        <v>01340Principal</v>
      </c>
    </row>
    <row r="2248" spans="1:16" ht="14.45" hidden="1">
      <c r="A2248" s="26" t="s">
        <v>642</v>
      </c>
      <c r="B2248" s="23" t="str">
        <f>IFERROR(VLOOKUP(A2248,hoja!$A$2:$E$970,4,FALSE),0)</f>
        <v>COSTA</v>
      </c>
      <c r="C2248" s="23" t="str">
        <f>IFERROR(VLOOKUP(A2248,hoja!$A$2:$E$1370,5,FALSE),0)</f>
        <v>BARRANQUILLA</v>
      </c>
      <c r="D2248" s="23" t="str">
        <f>IFERROR(VLOOKUP(A2248,hoja!A:D,3,FALSE),0)</f>
        <v>0111</v>
      </c>
      <c r="E2248" s="23" t="s">
        <v>620</v>
      </c>
      <c r="F2248" s="23" t="str">
        <f>IFERROR(VLOOKUP(E2248,hoja!$A$2:$E$970,4,FALSE),0)</f>
        <v>CENTRO</v>
      </c>
      <c r="G2248" s="23" t="str">
        <f>IFERROR(VLOOKUP(E2248,hoja!$A$2:$E$970,5,FALSE),0)</f>
        <v>SESQUILÉ</v>
      </c>
      <c r="H2248" s="103" t="str">
        <f>IFERROR(VLOOKUP(E2248,hoja!A:C,3,FALSE),0)</f>
        <v>50193</v>
      </c>
      <c r="I2248" s="24" t="str">
        <f t="shared" si="402"/>
        <v>011150193</v>
      </c>
      <c r="J2248" s="23">
        <v>45.066666666709352</v>
      </c>
      <c r="K2248" s="23">
        <v>1042.671</v>
      </c>
      <c r="L2248" s="23" t="str">
        <f t="shared" si="410"/>
        <v>NACIONAL</v>
      </c>
      <c r="M2248" s="23" t="s">
        <v>618</v>
      </c>
      <c r="N2248" s="23" t="str" cm="1">
        <f t="array" ref="N2248">IFERROR(IF(M2248="Principal","LES_ACTIVE",LES_INACTIVE),0)</f>
        <v>LES_ACTIVE</v>
      </c>
      <c r="O2248" s="23">
        <f t="shared" si="400"/>
        <v>8</v>
      </c>
      <c r="P2248" s="23" t="str">
        <f t="shared" si="403"/>
        <v>011150193Principal</v>
      </c>
    </row>
    <row r="2249" spans="1:16" ht="14.45" hidden="1">
      <c r="A2249" s="26" t="s">
        <v>642</v>
      </c>
      <c r="B2249" s="23" t="str">
        <f>IFERROR(VLOOKUP(A2249,hoja!$A$2:$E$970,4,FALSE),0)</f>
        <v>COSTA</v>
      </c>
      <c r="C2249" s="23" t="str">
        <f>IFERROR(VLOOKUP(A2249,hoja!$A$2:$E$1370,5,FALSE),0)</f>
        <v>BARRANQUILLA</v>
      </c>
      <c r="D2249" s="23" t="str">
        <f>IFERROR(VLOOKUP(A2249,hoja!A:D,3,FALSE),0)</f>
        <v>0111</v>
      </c>
      <c r="E2249" s="23" t="s">
        <v>95</v>
      </c>
      <c r="F2249" s="23" t="str">
        <f>IFERROR(VLOOKUP(E2249,hoja!$A$2:$E$970,4,FALSE),0)</f>
        <v>OCCIDENTE</v>
      </c>
      <c r="G2249" s="23" t="str">
        <f>IFERROR(VLOOKUP(E2249,hoja!$A$2:$E$970,5,FALSE),0)</f>
        <v>CALI</v>
      </c>
      <c r="H2249" s="103" t="str">
        <f>IFERROR(VLOOKUP(E2249,hoja!A:C,3,FALSE),0)</f>
        <v>3024</v>
      </c>
      <c r="I2249" s="24" t="str">
        <f t="shared" si="402"/>
        <v>01113024</v>
      </c>
      <c r="K2249" s="23">
        <v>1092</v>
      </c>
      <c r="L2249" s="23" t="str">
        <f t="shared" si="410"/>
        <v>NACIONAL</v>
      </c>
      <c r="M2249" s="23" t="s">
        <v>618</v>
      </c>
      <c r="N2249" s="23" t="str" cm="1">
        <f t="array" ref="N2249">IFERROR(IF(M2249="Principal","LES_ACTIVE",LES_INACTIVE),0)</f>
        <v>LES_ACTIVE</v>
      </c>
      <c r="O2249" s="23">
        <f t="shared" si="400"/>
        <v>8</v>
      </c>
      <c r="P2249" s="23" t="str">
        <f t="shared" si="403"/>
        <v>01113024Principal</v>
      </c>
    </row>
    <row r="2250" spans="1:16" ht="14.45" hidden="1">
      <c r="A2250" s="26" t="s">
        <v>642</v>
      </c>
      <c r="B2250" s="23" t="str">
        <f>IFERROR(VLOOKUP(A2250,hoja!$A$2:$E$970,4,FALSE),0)</f>
        <v>COSTA</v>
      </c>
      <c r="C2250" s="23" t="str">
        <f>IFERROR(VLOOKUP(A2250,hoja!$A$2:$E$1370,5,FALSE),0)</f>
        <v>BARRANQUILLA</v>
      </c>
      <c r="D2250" s="23" t="str">
        <f>IFERROR(VLOOKUP(A2250,hoja!A:D,3,FALSE),0)</f>
        <v>0111</v>
      </c>
      <c r="E2250" s="23" t="s">
        <v>107</v>
      </c>
      <c r="F2250" s="23" t="str">
        <f>IFERROR(VLOOKUP(E2250,hoja!$A$2:$E$970,4,FALSE),0)</f>
        <v>COSTA</v>
      </c>
      <c r="G2250" s="23" t="str">
        <f>IFERROR(VLOOKUP(E2250,hoja!$A$2:$E$970,5,FALSE),0)</f>
        <v>CARTAGENA</v>
      </c>
      <c r="H2250" s="103" t="str">
        <f>IFERROR(VLOOKUP(E2250,hoja!A:C,3,FALSE),0)</f>
        <v>60018</v>
      </c>
      <c r="I2250" s="24" t="str">
        <f t="shared" si="402"/>
        <v>011160018</v>
      </c>
      <c r="J2250" s="23">
        <v>2.7</v>
      </c>
      <c r="K2250" s="23">
        <v>135</v>
      </c>
      <c r="L2250" s="23" t="str">
        <f t="shared" si="409"/>
        <v>REGIONAL</v>
      </c>
      <c r="M2250" s="23" t="s">
        <v>618</v>
      </c>
      <c r="N2250" s="23" t="str" cm="1">
        <f t="array" ref="N2250">IFERROR(IF(M2250="Principal","LES_ACTIVE",LES_INACTIVE),0)</f>
        <v>LES_ACTIVE</v>
      </c>
      <c r="O2250" s="23">
        <f t="shared" si="400"/>
        <v>25</v>
      </c>
      <c r="P2250" s="23" t="str">
        <f t="shared" si="403"/>
        <v>011160018Principal</v>
      </c>
    </row>
    <row r="2251" spans="1:16" ht="14.45" hidden="1">
      <c r="A2251" s="26" t="s">
        <v>642</v>
      </c>
      <c r="B2251" s="23" t="str">
        <f>IFERROR(VLOOKUP(A2251,hoja!$A$2:$E$970,4,FALSE),0)</f>
        <v>COSTA</v>
      </c>
      <c r="C2251" s="23" t="str">
        <f>IFERROR(VLOOKUP(A2251,hoja!$A$2:$E$1370,5,FALSE),0)</f>
        <v>BARRANQUILLA</v>
      </c>
      <c r="D2251" s="23" t="str">
        <f>IFERROR(VLOOKUP(A2251,hoja!A:D,3,FALSE),0)</f>
        <v>0111</v>
      </c>
      <c r="E2251" s="23" t="s">
        <v>689</v>
      </c>
      <c r="F2251" s="23" t="str">
        <f>IFERROR(VLOOKUP(E2251,hoja!$A$2:$E$970,4,FALSE),0)</f>
        <v>SANTANDER</v>
      </c>
      <c r="G2251" s="23" t="str">
        <f>IFERROR(VLOOKUP(E2251,hoja!$A$2:$E$970,5,FALSE),0)</f>
        <v>AGUACHICA</v>
      </c>
      <c r="H2251" s="103" t="str">
        <f>IFERROR(VLOOKUP(E2251,hoja!A:C,3,FALSE),0)</f>
        <v>0437</v>
      </c>
      <c r="I2251" s="24" t="str">
        <f t="shared" si="402"/>
        <v>01110437</v>
      </c>
      <c r="J2251" s="23">
        <v>19.447500000038417</v>
      </c>
      <c r="K2251" s="23">
        <v>427.57549999999998</v>
      </c>
      <c r="L2251" s="23" t="str">
        <f>IF(B2251=F2251,"REGIONAL","NACIONAL")</f>
        <v>NACIONAL</v>
      </c>
      <c r="M2251" s="23" t="s">
        <v>618</v>
      </c>
      <c r="N2251" s="23" t="str" cm="1">
        <f t="array" ref="N2251">IFERROR(IF(M2251="Principal","LES_ACTIVE",LES_INACTIVE),0)</f>
        <v>LES_ACTIVE</v>
      </c>
      <c r="O2251" s="23">
        <f t="shared" si="400"/>
        <v>16</v>
      </c>
      <c r="P2251" s="23" t="str">
        <f t="shared" si="403"/>
        <v>01110437Principal</v>
      </c>
    </row>
    <row r="2252" spans="1:16" ht="14.45" hidden="1">
      <c r="A2252" s="26" t="s">
        <v>642</v>
      </c>
      <c r="B2252" s="23" t="str">
        <f>IFERROR(VLOOKUP(A2252,hoja!$A$2:$E$970,4,FALSE),0)</f>
        <v>COSTA</v>
      </c>
      <c r="C2252" s="23" t="str">
        <f>IFERROR(VLOOKUP(A2252,hoja!$A$2:$E$1370,5,FALSE),0)</f>
        <v>BARRANQUILLA</v>
      </c>
      <c r="D2252" s="23" t="str">
        <f>IFERROR(VLOOKUP(A2252,hoja!A:D,3,FALSE),0)</f>
        <v>0111</v>
      </c>
      <c r="E2252" s="23" t="s">
        <v>690</v>
      </c>
      <c r="F2252" s="23" t="str">
        <f>IFERROR(VLOOKUP(E2252,hoja!$A$2:$E$970,4,FALSE),0)</f>
        <v>OCCIDENTE</v>
      </c>
      <c r="G2252" s="23" t="str">
        <f>IFERROR(VLOOKUP(E2252,hoja!$A$2:$E$970,5,FALSE),0)</f>
        <v>ANSERMA</v>
      </c>
      <c r="H2252" s="103" t="str">
        <f>IFERROR(VLOOKUP(E2252,hoja!A:C,3,FALSE),0)</f>
        <v>0146</v>
      </c>
      <c r="I2252" s="24" t="str">
        <f t="shared" si="402"/>
        <v>01110146</v>
      </c>
      <c r="K2252" s="23">
        <v>864</v>
      </c>
      <c r="L2252" s="23" t="str">
        <f>IF(B2252=F2252,"REGIONAL","NACIONAL")</f>
        <v>NACIONAL</v>
      </c>
      <c r="M2252" s="23" t="s">
        <v>618</v>
      </c>
      <c r="N2252" s="23" t="str" cm="1">
        <f t="array" ref="N2252">IFERROR(IF(M2252="Principal","LES_ACTIVE",LES_INACTIVE),0)</f>
        <v>LES_ACTIVE</v>
      </c>
      <c r="O2252" s="23">
        <f t="shared" si="400"/>
        <v>8</v>
      </c>
      <c r="P2252" s="23" t="str">
        <f t="shared" si="403"/>
        <v>01110146Principal</v>
      </c>
    </row>
    <row r="2253" spans="1:16" ht="14.45" hidden="1">
      <c r="A2253" s="26" t="s">
        <v>642</v>
      </c>
      <c r="B2253" s="23" t="str">
        <f>IFERROR(VLOOKUP(A2253,hoja!$A$2:$E$970,4,FALSE),0)</f>
        <v>COSTA</v>
      </c>
      <c r="C2253" s="23" t="str">
        <f>IFERROR(VLOOKUP(A2253,hoja!$A$2:$E$1370,5,FALSE),0)</f>
        <v>BARRANQUILLA</v>
      </c>
      <c r="D2253" s="23" t="str">
        <f>IFERROR(VLOOKUP(A2253,hoja!A:D,3,FALSE),0)</f>
        <v>0111</v>
      </c>
      <c r="E2253" s="23" t="s">
        <v>691</v>
      </c>
      <c r="F2253" s="23" t="str">
        <f>IFERROR(VLOOKUP(E2253,hoja!$A$2:$E$970,4,FALSE),0)</f>
        <v>COSTA</v>
      </c>
      <c r="G2253" s="23" t="str">
        <f>IFERROR(VLOOKUP(E2253,hoja!$A$2:$E$970,5,FALSE),0)</f>
        <v>ARACATACA</v>
      </c>
      <c r="H2253" s="103" t="str">
        <f>IFERROR(VLOOKUP(E2253,hoja!A:C,3,FALSE),0)</f>
        <v>0119</v>
      </c>
      <c r="I2253" s="24" t="str">
        <f t="shared" si="402"/>
        <v>01110119</v>
      </c>
      <c r="J2253" s="23">
        <v>3.7000000000116415</v>
      </c>
      <c r="K2253" s="23">
        <v>138.739</v>
      </c>
      <c r="L2253" s="23" t="str">
        <f t="shared" si="409"/>
        <v>REGIONAL</v>
      </c>
      <c r="M2253" s="23" t="s">
        <v>618</v>
      </c>
      <c r="N2253" s="23" t="str" cm="1">
        <f t="array" ref="N2253">IFERROR(IF(M2253="Principal","LES_ACTIVE",LES_INACTIVE),0)</f>
        <v>LES_ACTIVE</v>
      </c>
      <c r="O2253" s="23">
        <f t="shared" si="400"/>
        <v>25</v>
      </c>
      <c r="P2253" s="23" t="str">
        <f t="shared" si="403"/>
        <v>01110119Principal</v>
      </c>
    </row>
    <row r="2254" spans="1:16" ht="14.45" hidden="1">
      <c r="A2254" s="26" t="s">
        <v>642</v>
      </c>
      <c r="B2254" s="23" t="str">
        <f>IFERROR(VLOOKUP(A2254,hoja!$A$2:$E$970,4,FALSE),0)</f>
        <v>COSTA</v>
      </c>
      <c r="C2254" s="23" t="str">
        <f>IFERROR(VLOOKUP(A2254,hoja!$A$2:$E$1370,5,FALSE),0)</f>
        <v>BARRANQUILLA</v>
      </c>
      <c r="D2254" s="23" t="str">
        <f>IFERROR(VLOOKUP(A2254,hoja!A:D,3,FALSE),0)</f>
        <v>0111</v>
      </c>
      <c r="E2254" s="23" t="s">
        <v>659</v>
      </c>
      <c r="F2254" s="23" t="str">
        <f>IFERROR(VLOOKUP(E2254,hoja!$A$2:$E$970,4,FALSE),0)</f>
        <v>OCCIDENTE</v>
      </c>
      <c r="G2254" s="23" t="str">
        <f>IFERROR(VLOOKUP(E2254,hoja!$A$2:$E$970,5,FALSE),0)</f>
        <v>ARMENIA</v>
      </c>
      <c r="H2254" s="103" t="str">
        <f>IFERROR(VLOOKUP(E2254,hoja!A:C,3,FALSE),0)</f>
        <v>0142</v>
      </c>
      <c r="I2254" s="24" t="str">
        <f t="shared" si="402"/>
        <v>01110142</v>
      </c>
      <c r="J2254" s="23">
        <v>54.579444444389082</v>
      </c>
      <c r="K2254" s="23">
        <v>980</v>
      </c>
      <c r="L2254" s="23" t="str">
        <f>IF(B2254=F2254,"REGIONAL","NACIONAL")</f>
        <v>NACIONAL</v>
      </c>
      <c r="M2254" s="23" t="s">
        <v>618</v>
      </c>
      <c r="N2254" s="23" t="str" cm="1">
        <f t="array" ref="N2254">IFERROR(IF(M2254="Principal","LES_ACTIVE",LES_INACTIVE),0)</f>
        <v>LES_ACTIVE</v>
      </c>
      <c r="O2254" s="23">
        <f t="shared" si="400"/>
        <v>8</v>
      </c>
      <c r="P2254" s="23" t="str">
        <f t="shared" si="403"/>
        <v>01110142Principal</v>
      </c>
    </row>
    <row r="2255" spans="1:16" ht="14.45" hidden="1">
      <c r="A2255" s="26" t="s">
        <v>642</v>
      </c>
      <c r="B2255" s="23" t="str">
        <f>IFERROR(VLOOKUP(A2255,hoja!$A$2:$E$970,4,FALSE),0)</f>
        <v>COSTA</v>
      </c>
      <c r="C2255" s="23" t="str">
        <f>IFERROR(VLOOKUP(A2255,hoja!$A$2:$E$1370,5,FALSE),0)</f>
        <v>BARRANQUILLA</v>
      </c>
      <c r="D2255" s="23" t="str">
        <f>IFERROR(VLOOKUP(A2255,hoja!A:D,3,FALSE),0)</f>
        <v>0111</v>
      </c>
      <c r="E2255" s="23" t="s">
        <v>659</v>
      </c>
      <c r="F2255" s="23" t="str">
        <f>IFERROR(VLOOKUP(E2255,hoja!$A$2:$E$970,4,FALSE),0)</f>
        <v>OCCIDENTE</v>
      </c>
      <c r="G2255" s="23" t="str">
        <f>IFERROR(VLOOKUP(E2255,hoja!$A$2:$E$970,5,FALSE),0)</f>
        <v>ARMENIA</v>
      </c>
      <c r="H2255" s="103" t="str">
        <f>IFERROR(VLOOKUP(E2255,hoja!A:C,3,FALSE),0)</f>
        <v>0142</v>
      </c>
      <c r="I2255" s="24" t="str">
        <f t="shared" si="402"/>
        <v>01110142</v>
      </c>
      <c r="K2255" s="23">
        <v>1109</v>
      </c>
      <c r="L2255" s="23" t="str">
        <f t="shared" ref="L2255:L2256" si="411">IF(B2255=F2255,"REGIONAL","NACIONAL")</f>
        <v>NACIONAL</v>
      </c>
      <c r="M2255" s="23" t="s">
        <v>696</v>
      </c>
      <c r="N2255" s="23" t="s">
        <v>622</v>
      </c>
      <c r="O2255" s="23">
        <f t="shared" si="400"/>
        <v>6</v>
      </c>
      <c r="P2255" s="23" t="str">
        <f t="shared" si="403"/>
        <v>01110142Magdalena Medio</v>
      </c>
    </row>
    <row r="2256" spans="1:16" ht="14.45" hidden="1">
      <c r="A2256" s="26" t="s">
        <v>642</v>
      </c>
      <c r="B2256" s="23" t="str">
        <f>IFERROR(VLOOKUP(A2256,hoja!$A$2:$E$970,4,FALSE),0)</f>
        <v>COSTA</v>
      </c>
      <c r="C2256" s="23" t="str">
        <f>IFERROR(VLOOKUP(A2256,hoja!$A$2:$E$1370,5,FALSE),0)</f>
        <v>BARRANQUILLA</v>
      </c>
      <c r="D2256" s="23" t="str">
        <f>IFERROR(VLOOKUP(A2256,hoja!A:D,3,FALSE),0)</f>
        <v>0111</v>
      </c>
      <c r="E2256" s="23" t="s">
        <v>692</v>
      </c>
      <c r="F2256" s="23" t="str">
        <f>IFERROR(VLOOKUP(E2256,hoja!$A$2:$E$970,4,FALSE),0)</f>
        <v>SANTANDER</v>
      </c>
      <c r="G2256" s="23" t="str">
        <f>IFERROR(VLOOKUP(E2256,hoja!$A$2:$E$970,5,FALSE),0)</f>
        <v>BARBOSA</v>
      </c>
      <c r="H2256" s="103" t="str">
        <f>IFERROR(VLOOKUP(E2256,hoja!A:C,3,FALSE),0)</f>
        <v>0446</v>
      </c>
      <c r="I2256" s="24" t="str">
        <f t="shared" si="402"/>
        <v>01110446</v>
      </c>
      <c r="J2256" s="23">
        <v>50.910555555601604</v>
      </c>
      <c r="K2256" s="23">
        <v>813.71100000000001</v>
      </c>
      <c r="L2256" s="23" t="str">
        <f t="shared" si="411"/>
        <v>NACIONAL</v>
      </c>
      <c r="M2256" s="23" t="s">
        <v>618</v>
      </c>
      <c r="N2256" s="23" t="str" cm="1">
        <f t="array" ref="N2256">IFERROR(IF(M2256="Principal","LES_ACTIVE",LES_INACTIVE),0)</f>
        <v>LES_ACTIVE</v>
      </c>
      <c r="O2256" s="23">
        <f t="shared" si="400"/>
        <v>8</v>
      </c>
      <c r="P2256" s="23" t="str">
        <f t="shared" si="403"/>
        <v>01110446Principal</v>
      </c>
    </row>
    <row r="2257" spans="1:16" ht="14.45" hidden="1">
      <c r="A2257" s="26" t="s">
        <v>642</v>
      </c>
      <c r="B2257" s="23" t="str">
        <f>IFERROR(VLOOKUP(A2257,hoja!$A$2:$E$970,4,FALSE),0)</f>
        <v>COSTA</v>
      </c>
      <c r="C2257" s="23" t="str">
        <f>IFERROR(VLOOKUP(A2257,hoja!$A$2:$E$1370,5,FALSE),0)</f>
        <v>BARRANQUILLA</v>
      </c>
      <c r="D2257" s="23" t="str">
        <f>IFERROR(VLOOKUP(A2257,hoja!A:D,3,FALSE),0)</f>
        <v>0111</v>
      </c>
      <c r="E2257" s="23" t="s">
        <v>693</v>
      </c>
      <c r="F2257" s="23" t="str">
        <f>IFERROR(VLOOKUP(E2257,hoja!$A$2:$E$970,4,FALSE),0)</f>
        <v>COSTA</v>
      </c>
      <c r="G2257" s="23" t="str">
        <f>IFERROR(VLOOKUP(E2257,hoja!$A$2:$E$970,5,FALSE),0)</f>
        <v>BOSCONIA</v>
      </c>
      <c r="H2257" s="103" t="str">
        <f>IFERROR(VLOOKUP(E2257,hoja!A:C,3,FALSE),0)</f>
        <v>0449</v>
      </c>
      <c r="I2257" s="24" t="str">
        <f t="shared" si="402"/>
        <v>01110449</v>
      </c>
      <c r="J2257" s="23">
        <v>5.0333333333255723</v>
      </c>
      <c r="K2257" s="23">
        <v>214.27500000000001</v>
      </c>
      <c r="L2257" s="23" t="str">
        <f t="shared" si="409"/>
        <v>REGIONAL</v>
      </c>
      <c r="M2257" s="23" t="s">
        <v>618</v>
      </c>
      <c r="N2257" s="23" t="str" cm="1">
        <f t="array" ref="N2257">IFERROR(IF(M2257="Principal","LES_ACTIVE",LES_INACTIVE),0)</f>
        <v>LES_ACTIVE</v>
      </c>
      <c r="O2257" s="23">
        <f t="shared" si="400"/>
        <v>25</v>
      </c>
      <c r="P2257" s="23" t="str">
        <f t="shared" si="403"/>
        <v>01110449Principal</v>
      </c>
    </row>
    <row r="2258" spans="1:16" ht="14.45" hidden="1">
      <c r="A2258" s="26" t="s">
        <v>642</v>
      </c>
      <c r="B2258" s="23" t="str">
        <f>IFERROR(VLOOKUP(A2258,hoja!$A$2:$E$970,4,FALSE),0)</f>
        <v>COSTA</v>
      </c>
      <c r="C2258" s="23" t="str">
        <f>IFERROR(VLOOKUP(A2258,hoja!$A$2:$E$1370,5,FALSE),0)</f>
        <v>BARRANQUILLA</v>
      </c>
      <c r="D2258" s="23" t="str">
        <f>IFERROR(VLOOKUP(A2258,hoja!A:D,3,FALSE),0)</f>
        <v>0111</v>
      </c>
      <c r="E2258" s="23" t="s">
        <v>693</v>
      </c>
      <c r="F2258" s="23" t="str">
        <f>IFERROR(VLOOKUP(E2258,hoja!$A$2:$E$970,4,FALSE),0)</f>
        <v>COSTA</v>
      </c>
      <c r="G2258" s="23" t="str">
        <f>IFERROR(VLOOKUP(E2258,hoja!$A$2:$E$970,5,FALSE),0)</f>
        <v>BOSCONIA</v>
      </c>
      <c r="H2258" s="103" t="str">
        <f>IFERROR(VLOOKUP(E2258,hoja!A:C,3,FALSE),0)</f>
        <v>0449</v>
      </c>
      <c r="I2258" s="24" t="str">
        <f t="shared" si="402"/>
        <v>01110449</v>
      </c>
      <c r="K2258" s="23">
        <v>319</v>
      </c>
      <c r="L2258" s="23" t="str">
        <f t="shared" si="409"/>
        <v>REGIONAL</v>
      </c>
      <c r="M2258" s="23" t="s">
        <v>855</v>
      </c>
      <c r="N2258" s="23" t="s">
        <v>622</v>
      </c>
      <c r="O2258" s="23">
        <f t="shared" si="400"/>
        <v>16</v>
      </c>
      <c r="P2258" s="23" t="str">
        <f t="shared" si="403"/>
        <v>01110449Plato</v>
      </c>
    </row>
    <row r="2259" spans="1:16" ht="14.45" hidden="1">
      <c r="A2259" s="26" t="s">
        <v>642</v>
      </c>
      <c r="B2259" s="23" t="str">
        <f>IFERROR(VLOOKUP(A2259,hoja!$A$2:$E$970,4,FALSE),0)</f>
        <v>COSTA</v>
      </c>
      <c r="C2259" s="23" t="str">
        <f>IFERROR(VLOOKUP(A2259,hoja!$A$2:$E$1370,5,FALSE),0)</f>
        <v>BARRANQUILLA</v>
      </c>
      <c r="D2259" s="23" t="str">
        <f>IFERROR(VLOOKUP(A2259,hoja!A:D,3,FALSE),0)</f>
        <v>0111</v>
      </c>
      <c r="E2259" s="23" t="s">
        <v>694</v>
      </c>
      <c r="F2259" s="23" t="str">
        <f>IFERROR(VLOOKUP(E2259,hoja!$A$2:$E$970,4,FALSE),0)</f>
        <v>OCCIDENTE</v>
      </c>
      <c r="G2259" s="23" t="str">
        <f>IFERROR(VLOOKUP(E2259,hoja!$A$2:$E$970,5,FALSE),0)</f>
        <v>BUENAVENTURA</v>
      </c>
      <c r="H2259" s="103" t="str">
        <f>IFERROR(VLOOKUP(E2259,hoja!A:C,3,FALSE),0)</f>
        <v>0131</v>
      </c>
      <c r="I2259" s="24" t="str">
        <f t="shared" si="402"/>
        <v>01110131</v>
      </c>
      <c r="K2259" s="23">
        <v>1137</v>
      </c>
      <c r="L2259" s="23" t="str">
        <f>IF(B2259=F2259,"REGIONAL","NACIONAL")</f>
        <v>NACIONAL</v>
      </c>
      <c r="M2259" s="23" t="s">
        <v>618</v>
      </c>
      <c r="N2259" s="23" t="str" cm="1">
        <f t="array" ref="N2259">IFERROR(IF(M2259="Principal","LES_ACTIVE",LES_INACTIVE),0)</f>
        <v>LES_ACTIVE</v>
      </c>
      <c r="O2259" s="23">
        <f t="shared" si="400"/>
        <v>6</v>
      </c>
      <c r="P2259" s="23" t="str">
        <f t="shared" si="403"/>
        <v>01110131Principal</v>
      </c>
    </row>
    <row r="2260" spans="1:16" ht="14.45" hidden="1">
      <c r="A2260" s="26" t="s">
        <v>642</v>
      </c>
      <c r="B2260" s="23" t="str">
        <f>IFERROR(VLOOKUP(A2260,hoja!$A$2:$E$970,4,FALSE),0)</f>
        <v>COSTA</v>
      </c>
      <c r="C2260" s="23" t="str">
        <f>IFERROR(VLOOKUP(A2260,hoja!$A$2:$E$1370,5,FALSE),0)</f>
        <v>BARRANQUILLA</v>
      </c>
      <c r="D2260" s="23" t="str">
        <f>IFERROR(VLOOKUP(A2260,hoja!A:D,3,FALSE),0)</f>
        <v>0111</v>
      </c>
      <c r="E2260" s="23" t="s">
        <v>683</v>
      </c>
      <c r="F2260" s="23" t="str">
        <f>IFERROR(VLOOKUP(E2260,hoja!$A$2:$E$970,4,FALSE),0)</f>
        <v>OCCIDENTE</v>
      </c>
      <c r="G2260" s="23" t="str">
        <f>IFERROR(VLOOKUP(E2260,hoja!$A$2:$E$970,5,FALSE),0)</f>
        <v>BUGA</v>
      </c>
      <c r="H2260" s="103" t="str">
        <f>IFERROR(VLOOKUP(E2260,hoja!A:C,3,FALSE),0)</f>
        <v>0411</v>
      </c>
      <c r="I2260" s="24" t="str">
        <f t="shared" si="402"/>
        <v>01110411</v>
      </c>
      <c r="J2260" s="23">
        <v>52.024305555503815</v>
      </c>
      <c r="K2260" s="23">
        <v>1048</v>
      </c>
      <c r="L2260" s="23" t="str">
        <f t="shared" ref="L2260:L2265" si="412">IF(B2260=F2260,"REGIONAL","NACIONAL")</f>
        <v>NACIONAL</v>
      </c>
      <c r="M2260" s="23" t="s">
        <v>618</v>
      </c>
      <c r="N2260" s="23" t="str" cm="1">
        <f t="array" ref="N2260">IFERROR(IF(M2260="Principal","LES_ACTIVE",LES_INACTIVE),0)</f>
        <v>LES_ACTIVE</v>
      </c>
      <c r="O2260" s="23">
        <f t="shared" si="400"/>
        <v>8</v>
      </c>
      <c r="P2260" s="23" t="str">
        <f t="shared" si="403"/>
        <v>01110411Principal</v>
      </c>
    </row>
    <row r="2261" spans="1:16" ht="14.45" hidden="1">
      <c r="A2261" s="26" t="s">
        <v>642</v>
      </c>
      <c r="B2261" s="23" t="str">
        <f>IFERROR(VLOOKUP(A2261,hoja!$A$2:$E$970,4,FALSE),0)</f>
        <v>COSTA</v>
      </c>
      <c r="C2261" s="23" t="str">
        <f>IFERROR(VLOOKUP(A2261,hoja!$A$2:$E$1370,5,FALSE),0)</f>
        <v>BARRANQUILLA</v>
      </c>
      <c r="D2261" s="23" t="str">
        <f>IFERROR(VLOOKUP(A2261,hoja!A:D,3,FALSE),0)</f>
        <v>0111</v>
      </c>
      <c r="E2261" s="23" t="s">
        <v>683</v>
      </c>
      <c r="F2261" s="23" t="str">
        <f>IFERROR(VLOOKUP(E2261,hoja!$A$2:$E$970,4,FALSE),0)</f>
        <v>OCCIDENTE</v>
      </c>
      <c r="G2261" s="23" t="str">
        <f>IFERROR(VLOOKUP(E2261,hoja!$A$2:$E$970,5,FALSE),0)</f>
        <v>BUGA</v>
      </c>
      <c r="H2261" s="103" t="str">
        <f>IFERROR(VLOOKUP(E2261,hoja!A:C,3,FALSE),0)</f>
        <v>0411</v>
      </c>
      <c r="I2261" s="24" t="str">
        <f t="shared" si="402"/>
        <v>01110411</v>
      </c>
      <c r="K2261" s="23">
        <v>1221</v>
      </c>
      <c r="L2261" s="23" t="str">
        <f t="shared" si="412"/>
        <v>NACIONAL</v>
      </c>
      <c r="M2261" s="23" t="s">
        <v>696</v>
      </c>
      <c r="N2261" s="23" t="s">
        <v>622</v>
      </c>
      <c r="O2261" s="23">
        <f t="shared" si="400"/>
        <v>6</v>
      </c>
      <c r="P2261" s="23" t="str">
        <f t="shared" si="403"/>
        <v>01110411Magdalena Medio</v>
      </c>
    </row>
    <row r="2262" spans="1:16" ht="14.45" hidden="1">
      <c r="A2262" s="26" t="s">
        <v>642</v>
      </c>
      <c r="B2262" s="23" t="str">
        <f>IFERROR(VLOOKUP(A2262,hoja!$A$2:$E$970,4,FALSE),0)</f>
        <v>COSTA</v>
      </c>
      <c r="C2262" s="23" t="str">
        <f>IFERROR(VLOOKUP(A2262,hoja!$A$2:$E$1370,5,FALSE),0)</f>
        <v>BARRANQUILLA</v>
      </c>
      <c r="D2262" s="23" t="str">
        <f>IFERROR(VLOOKUP(A2262,hoja!A:D,3,FALSE),0)</f>
        <v>0111</v>
      </c>
      <c r="E2262" s="23" t="s">
        <v>660</v>
      </c>
      <c r="F2262" s="23" t="str">
        <f>IFERROR(VLOOKUP(E2262,hoja!$A$2:$E$970,4,FALSE),0)</f>
        <v>CENTRO</v>
      </c>
      <c r="G2262" s="23" t="str">
        <f>IFERROR(VLOOKUP(E2262,hoja!$A$2:$E$970,5,FALSE),0)</f>
        <v>BOGOTÁ</v>
      </c>
      <c r="H2262" s="103" t="str">
        <f>IFERROR(VLOOKUP(E2262,hoja!A:C,3,FALSE),0)</f>
        <v>0035</v>
      </c>
      <c r="I2262" s="24" t="str">
        <f t="shared" si="402"/>
        <v>01110035</v>
      </c>
      <c r="J2262" s="23">
        <v>47.056944444368128</v>
      </c>
      <c r="K2262" s="23">
        <v>1000.25</v>
      </c>
      <c r="L2262" s="23" t="str">
        <f t="shared" si="412"/>
        <v>NACIONAL</v>
      </c>
      <c r="M2262" s="23" t="s">
        <v>674</v>
      </c>
      <c r="N2262" s="23" t="s">
        <v>624</v>
      </c>
      <c r="O2262" s="23">
        <f t="shared" si="400"/>
        <v>8</v>
      </c>
      <c r="P2262" s="23" t="str">
        <f t="shared" si="403"/>
        <v>01110035La Vega</v>
      </c>
    </row>
    <row r="2263" spans="1:16" ht="14.45" hidden="1">
      <c r="A2263" s="26" t="s">
        <v>642</v>
      </c>
      <c r="B2263" s="23" t="str">
        <f>IFERROR(VLOOKUP(A2263,hoja!$A$2:$E$970,4,FALSE),0)</f>
        <v>COSTA</v>
      </c>
      <c r="C2263" s="23" t="str">
        <f>IFERROR(VLOOKUP(A2263,hoja!$A$2:$E$1370,5,FALSE),0)</f>
        <v>BARRANQUILLA</v>
      </c>
      <c r="D2263" s="23" t="str">
        <f>IFERROR(VLOOKUP(A2263,hoja!A:D,3,FALSE),0)</f>
        <v>0111</v>
      </c>
      <c r="E2263" s="23" t="s">
        <v>660</v>
      </c>
      <c r="F2263" s="23" t="str">
        <f>IFERROR(VLOOKUP(E2263,hoja!$A$2:$E$970,4,FALSE),0)</f>
        <v>CENTRO</v>
      </c>
      <c r="G2263" s="23" t="str">
        <f>IFERROR(VLOOKUP(E2263,hoja!$A$2:$E$970,5,FALSE),0)</f>
        <v>BOGOTÁ</v>
      </c>
      <c r="H2263" s="103" t="str">
        <f>IFERROR(VLOOKUP(E2263,hoja!A:C,3,FALSE),0)</f>
        <v>0035</v>
      </c>
      <c r="I2263" s="24" t="str">
        <f t="shared" si="402"/>
        <v>01110035</v>
      </c>
      <c r="J2263" s="23">
        <f>+K2263/25</f>
        <v>39.96</v>
      </c>
      <c r="K2263" s="23">
        <v>999</v>
      </c>
      <c r="L2263" s="23" t="str">
        <f t="shared" si="412"/>
        <v>NACIONAL</v>
      </c>
      <c r="M2263" s="23" t="s">
        <v>623</v>
      </c>
      <c r="N2263" s="23" t="s">
        <v>624</v>
      </c>
      <c r="O2263" s="23">
        <f t="shared" si="400"/>
        <v>8</v>
      </c>
      <c r="P2263" s="23" t="str">
        <f t="shared" si="403"/>
        <v>01110035Facatativa</v>
      </c>
    </row>
    <row r="2264" spans="1:16" ht="14.45" hidden="1">
      <c r="A2264" s="26" t="s">
        <v>642</v>
      </c>
      <c r="B2264" s="23" t="str">
        <f>IFERROR(VLOOKUP(A2264,hoja!$A$2:$E$970,4,FALSE),0)</f>
        <v>COSTA</v>
      </c>
      <c r="C2264" s="23" t="str">
        <f>IFERROR(VLOOKUP(A2264,hoja!$A$2:$E$1370,5,FALSE),0)</f>
        <v>BARRANQUILLA</v>
      </c>
      <c r="D2264" s="23" t="str">
        <f>IFERROR(VLOOKUP(A2264,hoja!A:D,3,FALSE),0)</f>
        <v>0111</v>
      </c>
      <c r="E2264" s="23" t="s">
        <v>660</v>
      </c>
      <c r="F2264" s="23" t="str">
        <f>IFERROR(VLOOKUP(E2264,hoja!$A$2:$E$970,4,FALSE),0)</f>
        <v>CENTRO</v>
      </c>
      <c r="G2264" s="23" t="str">
        <f>IFERROR(VLOOKUP(E2264,hoja!$A$2:$E$970,5,FALSE),0)</f>
        <v>BOGOTÁ</v>
      </c>
      <c r="H2264" s="103" t="str">
        <f>IFERROR(VLOOKUP(E2264,hoja!A:C,3,FALSE),0)</f>
        <v>0035</v>
      </c>
      <c r="I2264" s="24" t="str">
        <f t="shared" si="402"/>
        <v>01110035</v>
      </c>
      <c r="J2264" s="23">
        <f>+K2264/25</f>
        <v>43.4</v>
      </c>
      <c r="K2264" s="23">
        <v>1085</v>
      </c>
      <c r="L2264" s="23" t="str">
        <f t="shared" si="412"/>
        <v>NACIONAL</v>
      </c>
      <c r="M2264" s="23" t="s">
        <v>760</v>
      </c>
      <c r="N2264" s="23" t="s">
        <v>622</v>
      </c>
      <c r="O2264" s="23">
        <f t="shared" ref="O2264:O2327" si="413">IF(K2264&lt;=250,25,IF(K2264&lt;=500,16,IF(K2264&lt;=800,12,IF(K2264&lt;=1100,8,IF(K2264&lt;=1400,6,IF(K2264&lt;=1700,5))))))</f>
        <v>8</v>
      </c>
      <c r="P2264" s="23" t="str">
        <f t="shared" si="403"/>
        <v>01110035Plato-Facatativa</v>
      </c>
    </row>
    <row r="2265" spans="1:16" ht="14.45" hidden="1">
      <c r="A2265" s="26" t="s">
        <v>642</v>
      </c>
      <c r="B2265" s="23" t="str">
        <f>IFERROR(VLOOKUP(A2265,hoja!$A$2:$E$970,4,FALSE),0)</f>
        <v>COSTA</v>
      </c>
      <c r="C2265" s="23" t="str">
        <f>IFERROR(VLOOKUP(A2265,hoja!$A$2:$E$1370,5,FALSE),0)</f>
        <v>BARRANQUILLA</v>
      </c>
      <c r="D2265" s="23" t="str">
        <f>IFERROR(VLOOKUP(A2265,hoja!A:D,3,FALSE),0)</f>
        <v>0111</v>
      </c>
      <c r="E2265" s="23" t="s">
        <v>695</v>
      </c>
      <c r="F2265" s="23" t="str">
        <f>IFERROR(VLOOKUP(E2265,hoja!$A$2:$E$970,4,FALSE),0)</f>
        <v>CENTRO</v>
      </c>
      <c r="G2265" s="23" t="str">
        <f>IFERROR(VLOOKUP(E2265,hoja!$A$2:$E$970,5,FALSE),0)</f>
        <v>CAQUEZA</v>
      </c>
      <c r="H2265" s="103" t="str">
        <f>IFERROR(VLOOKUP(E2265,hoja!A:C,3,FALSE),0)</f>
        <v>0012</v>
      </c>
      <c r="I2265" s="24" t="str">
        <f t="shared" si="402"/>
        <v>01110012</v>
      </c>
      <c r="K2265" s="23">
        <v>1061</v>
      </c>
      <c r="L2265" s="23" t="str">
        <f t="shared" si="412"/>
        <v>NACIONAL</v>
      </c>
      <c r="M2265" s="23" t="s">
        <v>623</v>
      </c>
      <c r="N2265" s="23" cm="1">
        <f t="array" aca="1" ref="N2265" ca="1">IFERROR(IF(M2265="Principal","LES_ACTIVE",LES_INACTIVE),0)</f>
        <v>0</v>
      </c>
      <c r="O2265" s="23">
        <f t="shared" si="413"/>
        <v>8</v>
      </c>
      <c r="P2265" s="23" t="str">
        <f t="shared" si="403"/>
        <v>01110012Facatativa</v>
      </c>
    </row>
    <row r="2266" spans="1:16" ht="14.45" hidden="1">
      <c r="A2266" s="26" t="s">
        <v>642</v>
      </c>
      <c r="B2266" s="23" t="str">
        <f>IFERROR(VLOOKUP(A2266,hoja!$A$2:$E$970,4,FALSE),0)</f>
        <v>COSTA</v>
      </c>
      <c r="C2266" s="23" t="str">
        <f>IFERROR(VLOOKUP(A2266,hoja!$A$2:$E$1370,5,FALSE),0)</f>
        <v>BARRANQUILLA</v>
      </c>
      <c r="D2266" s="23" t="str">
        <f>IFERROR(VLOOKUP(A2266,hoja!A:D,3,FALSE),0)</f>
        <v>0111</v>
      </c>
      <c r="E2266" s="23" t="s">
        <v>661</v>
      </c>
      <c r="F2266" s="23" t="str">
        <f>IFERROR(VLOOKUP(E2266,hoja!$A$2:$E$970,4,FALSE),0)</f>
        <v>COSTA</v>
      </c>
      <c r="G2266" s="23" t="str">
        <f>IFERROR(VLOOKUP(E2266,hoja!$A$2:$E$970,5,FALSE),0)</f>
        <v>CARTAGENA</v>
      </c>
      <c r="H2266" s="103" t="str">
        <f>IFERROR(VLOOKUP(E2266,hoja!A:C,3,FALSE),0)</f>
        <v>0113</v>
      </c>
      <c r="I2266" s="24" t="str">
        <f t="shared" si="402"/>
        <v>01110113</v>
      </c>
      <c r="J2266" s="23">
        <v>3.2499999999417923</v>
      </c>
      <c r="K2266" s="23">
        <v>135.88300000000001</v>
      </c>
      <c r="L2266" s="23" t="str">
        <f t="shared" si="409"/>
        <v>REGIONAL</v>
      </c>
      <c r="M2266" s="23" t="s">
        <v>618</v>
      </c>
      <c r="N2266" s="23" t="str" cm="1">
        <f t="array" ref="N2266">IFERROR(IF(M2266="Principal","LES_ACTIVE",LES_INACTIVE),0)</f>
        <v>LES_ACTIVE</v>
      </c>
      <c r="O2266" s="23">
        <f t="shared" si="413"/>
        <v>25</v>
      </c>
      <c r="P2266" s="23" t="str">
        <f t="shared" si="403"/>
        <v>01110113Principal</v>
      </c>
    </row>
    <row r="2267" spans="1:16" ht="14.45" hidden="1">
      <c r="A2267" s="26" t="s">
        <v>642</v>
      </c>
      <c r="B2267" s="23" t="str">
        <f>IFERROR(VLOOKUP(A2267,hoja!$A$2:$E$970,4,FALSE),0)</f>
        <v>COSTA</v>
      </c>
      <c r="C2267" s="23" t="str">
        <f>IFERROR(VLOOKUP(A2267,hoja!$A$2:$E$1370,5,FALSE),0)</f>
        <v>BARRANQUILLA</v>
      </c>
      <c r="D2267" s="23" t="str">
        <f>IFERROR(VLOOKUP(A2267,hoja!A:D,3,FALSE),0)</f>
        <v>0111</v>
      </c>
      <c r="E2267" s="23" t="s">
        <v>661</v>
      </c>
      <c r="F2267" s="23" t="str">
        <f>IFERROR(VLOOKUP(E2267,hoja!$A$2:$E$970,4,FALSE),0)</f>
        <v>COSTA</v>
      </c>
      <c r="G2267" s="23" t="str">
        <f>IFERROR(VLOOKUP(E2267,hoja!$A$2:$E$970,5,FALSE),0)</f>
        <v>CARTAGENA</v>
      </c>
      <c r="H2267" s="103" t="str">
        <f>IFERROR(VLOOKUP(E2267,hoja!A:C,3,FALSE),0)</f>
        <v>0113</v>
      </c>
      <c r="I2267" s="24" t="str">
        <f t="shared" ref="I2267:I2330" si="414">D2267&amp;H2267</f>
        <v>01110113</v>
      </c>
      <c r="K2267" s="23">
        <v>182</v>
      </c>
      <c r="L2267" s="23" t="str">
        <f t="shared" si="409"/>
        <v>REGIONAL</v>
      </c>
      <c r="M2267" s="23" t="s">
        <v>899</v>
      </c>
      <c r="N2267" s="23" t="s">
        <v>622</v>
      </c>
      <c r="O2267" s="23">
        <f t="shared" si="413"/>
        <v>25</v>
      </c>
      <c r="P2267" s="23" t="str">
        <f t="shared" si="403"/>
        <v>01110113Calamar</v>
      </c>
    </row>
    <row r="2268" spans="1:16" ht="14.45" hidden="1">
      <c r="A2268" s="26" t="s">
        <v>642</v>
      </c>
      <c r="B2268" s="23" t="str">
        <f>IFERROR(VLOOKUP(A2268,hoja!$A$2:$E$970,4,FALSE),0)</f>
        <v>COSTA</v>
      </c>
      <c r="C2268" s="23" t="str">
        <f>IFERROR(VLOOKUP(A2268,hoja!$A$2:$E$1370,5,FALSE),0)</f>
        <v>BARRANQUILLA</v>
      </c>
      <c r="D2268" s="23" t="str">
        <f>IFERROR(VLOOKUP(A2268,hoja!A:D,3,FALSE),0)</f>
        <v>0111</v>
      </c>
      <c r="E2268" s="23" t="s">
        <v>698</v>
      </c>
      <c r="F2268" s="23" t="str">
        <f>IFERROR(VLOOKUP(E2268,hoja!$A$2:$E$970,4,FALSE),0)</f>
        <v>COSTA</v>
      </c>
      <c r="G2268" s="23" t="str">
        <f>IFERROR(VLOOKUP(E2268,hoja!$A$2:$E$970,5,FALSE),0)</f>
        <v>CAUCASIA</v>
      </c>
      <c r="H2268" s="103" t="str">
        <f>IFERROR(VLOOKUP(E2268,hoja!A:C,3,FALSE),0)</f>
        <v>0384</v>
      </c>
      <c r="I2268" s="24" t="str">
        <f t="shared" si="414"/>
        <v>01110384</v>
      </c>
      <c r="J2268" s="23">
        <v>9.566666666592937</v>
      </c>
      <c r="K2268" s="23">
        <v>401.06599999999997</v>
      </c>
      <c r="L2268" s="23" t="str">
        <f t="shared" si="409"/>
        <v>REGIONAL</v>
      </c>
      <c r="M2268" s="23" t="s">
        <v>618</v>
      </c>
      <c r="N2268" s="23" t="str" cm="1">
        <f t="array" ref="N2268">IFERROR(IF(M2268="Principal","LES_ACTIVE",LES_INACTIVE),0)</f>
        <v>LES_ACTIVE</v>
      </c>
      <c r="O2268" s="23">
        <f t="shared" si="413"/>
        <v>16</v>
      </c>
      <c r="P2268" s="23" t="str">
        <f t="shared" si="403"/>
        <v>01110384Principal</v>
      </c>
    </row>
    <row r="2269" spans="1:16" ht="14.45" hidden="1">
      <c r="A2269" s="26" t="s">
        <v>642</v>
      </c>
      <c r="B2269" s="23" t="str">
        <f>IFERROR(VLOOKUP(A2269,hoja!$A$2:$E$970,4,FALSE),0)</f>
        <v>COSTA</v>
      </c>
      <c r="C2269" s="23" t="str">
        <f>IFERROR(VLOOKUP(A2269,hoja!$A$2:$E$1370,5,FALSE),0)</f>
        <v>BARRANQUILLA</v>
      </c>
      <c r="D2269" s="23" t="str">
        <f>IFERROR(VLOOKUP(A2269,hoja!A:D,3,FALSE),0)</f>
        <v>0111</v>
      </c>
      <c r="E2269" s="23" t="s">
        <v>699</v>
      </c>
      <c r="F2269" s="23" t="str">
        <f>IFERROR(VLOOKUP(E2269,hoja!$A$2:$E$970,4,FALSE),0)</f>
        <v>ANTIOQUIA</v>
      </c>
      <c r="G2269" s="23" t="str">
        <f>IFERROR(VLOOKUP(E2269,hoja!$A$2:$E$970,5,FALSE),0)</f>
        <v>CHIGORODÓ</v>
      </c>
      <c r="H2269" s="103" t="str">
        <f>IFERROR(VLOOKUP(E2269,hoja!A:C,3,FALSE),0)</f>
        <v>0074</v>
      </c>
      <c r="I2269" s="24" t="str">
        <f t="shared" si="414"/>
        <v>01110074</v>
      </c>
      <c r="J2269" s="23">
        <v>22.861388888850342</v>
      </c>
      <c r="K2269" s="23">
        <v>578.02549999999997</v>
      </c>
      <c r="L2269" s="23" t="str">
        <f>IF(B2269=F2269,"REGIONAL","NACIONAL")</f>
        <v>NACIONAL</v>
      </c>
      <c r="M2269" s="23" t="s">
        <v>618</v>
      </c>
      <c r="N2269" s="23" t="str" cm="1">
        <f t="array" ref="N2269">IFERROR(IF(M2269="Principal","LES_ACTIVE",LES_INACTIVE),0)</f>
        <v>LES_ACTIVE</v>
      </c>
      <c r="O2269" s="23">
        <f t="shared" si="413"/>
        <v>12</v>
      </c>
      <c r="P2269" s="23" t="str">
        <f t="shared" si="403"/>
        <v>01110074Principal</v>
      </c>
    </row>
    <row r="2270" spans="1:16" ht="14.45" hidden="1">
      <c r="A2270" s="26" t="s">
        <v>642</v>
      </c>
      <c r="B2270" s="23" t="str">
        <f>IFERROR(VLOOKUP(A2270,hoja!$A$2:$E$970,4,FALSE),0)</f>
        <v>COSTA</v>
      </c>
      <c r="C2270" s="23" t="str">
        <f>IFERROR(VLOOKUP(A2270,hoja!$A$2:$E$1370,5,FALSE),0)</f>
        <v>BARRANQUILLA</v>
      </c>
      <c r="D2270" s="23" t="str">
        <f>IFERROR(VLOOKUP(A2270,hoja!A:D,3,FALSE),0)</f>
        <v>0111</v>
      </c>
      <c r="E2270" s="23" t="s">
        <v>699</v>
      </c>
      <c r="F2270" s="23" t="str">
        <f>IFERROR(VLOOKUP(E2270,hoja!$A$2:$E$970,4,FALSE),0)</f>
        <v>ANTIOQUIA</v>
      </c>
      <c r="G2270" s="23" t="str">
        <f>IFERROR(VLOOKUP(E2270,hoja!$A$2:$E$970,5,FALSE),0)</f>
        <v>CHIGORODÓ</v>
      </c>
      <c r="H2270" s="103" t="str">
        <f>IFERROR(VLOOKUP(E2270,hoja!A:C,3,FALSE),0)</f>
        <v>0074</v>
      </c>
      <c r="I2270" s="24" t="str">
        <f t="shared" si="414"/>
        <v>01110074</v>
      </c>
      <c r="K2270" s="23">
        <v>948</v>
      </c>
      <c r="L2270" s="23" t="str">
        <f t="shared" ref="L2270:L2273" si="415">IF(B2270=F2270,"REGIONAL","NACIONAL")</f>
        <v>NACIONAL</v>
      </c>
      <c r="M2270" s="23" t="s">
        <v>838</v>
      </c>
      <c r="N2270" s="23" t="s">
        <v>622</v>
      </c>
      <c r="O2270" s="23">
        <f t="shared" si="413"/>
        <v>8</v>
      </c>
      <c r="P2270" s="23" t="str">
        <f t="shared" si="403"/>
        <v>01110074Medellin</v>
      </c>
    </row>
    <row r="2271" spans="1:16" ht="14.45" hidden="1">
      <c r="A2271" s="26" t="s">
        <v>642</v>
      </c>
      <c r="B2271" s="23" t="str">
        <f>IFERROR(VLOOKUP(A2271,hoja!$A$2:$E$970,4,FALSE),0)</f>
        <v>COSTA</v>
      </c>
      <c r="C2271" s="23" t="str">
        <f>IFERROR(VLOOKUP(A2271,hoja!$A$2:$E$1370,5,FALSE),0)</f>
        <v>BARRANQUILLA</v>
      </c>
      <c r="D2271" s="23" t="str">
        <f>IFERROR(VLOOKUP(A2271,hoja!A:D,3,FALSE),0)</f>
        <v>0111</v>
      </c>
      <c r="E2271" s="23" t="s">
        <v>700</v>
      </c>
      <c r="F2271" s="23" t="str">
        <f>IFERROR(VLOOKUP(E2271,hoja!$A$2:$E$970,4,FALSE),0)</f>
        <v>SANTANDER</v>
      </c>
      <c r="G2271" s="23" t="str">
        <f>IFERROR(VLOOKUP(E2271,hoja!$A$2:$E$970,5,FALSE),0)</f>
        <v>CHIQUINQUIRÁ</v>
      </c>
      <c r="H2271" s="103" t="str">
        <f>IFERROR(VLOOKUP(E2271,hoja!A:C,3,FALSE),0)</f>
        <v>0444</v>
      </c>
      <c r="I2271" s="24" t="str">
        <f t="shared" si="414"/>
        <v>01110444</v>
      </c>
      <c r="J2271" s="23">
        <v>51.039722222252749</v>
      </c>
      <c r="K2271" s="23">
        <v>870.05799999999999</v>
      </c>
      <c r="L2271" s="23" t="str">
        <f t="shared" si="415"/>
        <v>NACIONAL</v>
      </c>
      <c r="M2271" s="23" t="s">
        <v>618</v>
      </c>
      <c r="N2271" s="23" t="str" cm="1">
        <f t="array" ref="N2271">IFERROR(IF(M2271="Principal","LES_ACTIVE",LES_INACTIVE),0)</f>
        <v>LES_ACTIVE</v>
      </c>
      <c r="O2271" s="23">
        <f t="shared" si="413"/>
        <v>8</v>
      </c>
      <c r="P2271" s="23" t="str">
        <f t="shared" ref="P2271:P2334" si="416">D2271&amp;H2271&amp;M2271</f>
        <v>01110444Principal</v>
      </c>
    </row>
    <row r="2272" spans="1:16" ht="14.45" hidden="1">
      <c r="A2272" s="26" t="s">
        <v>642</v>
      </c>
      <c r="B2272" s="23" t="str">
        <f>IFERROR(VLOOKUP(A2272,hoja!$A$2:$E$970,4,FALSE),0)</f>
        <v>COSTA</v>
      </c>
      <c r="C2272" s="23" t="str">
        <f>IFERROR(VLOOKUP(A2272,hoja!$A$2:$E$1370,5,FALSE),0)</f>
        <v>BARRANQUILLA</v>
      </c>
      <c r="D2272" s="23" t="str">
        <f>IFERROR(VLOOKUP(A2272,hoja!A:D,3,FALSE),0)</f>
        <v>0111</v>
      </c>
      <c r="E2272" s="23" t="s">
        <v>701</v>
      </c>
      <c r="F2272" s="23" t="str">
        <f>IFERROR(VLOOKUP(E2272,hoja!$A$2:$E$970,4,FALSE),0)</f>
        <v>SANTANDER</v>
      </c>
      <c r="G2272" s="23" t="str">
        <f>IFERROR(VLOOKUP(E2272,hoja!$A$2:$E$970,5,FALSE),0)</f>
        <v>EL BANCO</v>
      </c>
      <c r="H2272" s="103" t="str">
        <f>IFERROR(VLOOKUP(E2272,hoja!A:C,3,FALSE),0)</f>
        <v>0436</v>
      </c>
      <c r="I2272" s="24" t="str">
        <f t="shared" si="414"/>
        <v>01110436</v>
      </c>
      <c r="K2272" s="23">
        <v>377</v>
      </c>
      <c r="L2272" s="23" t="str">
        <f t="shared" si="415"/>
        <v>NACIONAL</v>
      </c>
      <c r="M2272" s="23" t="s">
        <v>618</v>
      </c>
      <c r="N2272" s="23" t="str" cm="1">
        <f t="array" ref="N2272">IFERROR(IF(M2272="Principal","LES_ACTIVE",LES_INACTIVE),0)</f>
        <v>LES_ACTIVE</v>
      </c>
      <c r="O2272" s="23">
        <f t="shared" si="413"/>
        <v>16</v>
      </c>
      <c r="P2272" s="23" t="str">
        <f t="shared" si="416"/>
        <v>01110436Principal</v>
      </c>
    </row>
    <row r="2273" spans="1:16" ht="14.45" hidden="1">
      <c r="A2273" s="26" t="s">
        <v>642</v>
      </c>
      <c r="B2273" s="23" t="str">
        <f>IFERROR(VLOOKUP(A2273,hoja!$A$2:$E$970,4,FALSE),0)</f>
        <v>COSTA</v>
      </c>
      <c r="C2273" s="23" t="str">
        <f>IFERROR(VLOOKUP(A2273,hoja!$A$2:$E$1370,5,FALSE),0)</f>
        <v>BARRANQUILLA</v>
      </c>
      <c r="D2273" s="23" t="str">
        <f>IFERROR(VLOOKUP(A2273,hoja!A:D,3,FALSE),0)</f>
        <v>0111</v>
      </c>
      <c r="E2273" s="23" t="s">
        <v>702</v>
      </c>
      <c r="F2273" s="23" t="str">
        <f>IFERROR(VLOOKUP(E2273,hoja!$A$2:$E$970,4,FALSE),0)</f>
        <v>CENTRO</v>
      </c>
      <c r="G2273" s="23" t="str">
        <f>IFERROR(VLOOKUP(E2273,hoja!$A$2:$E$970,5,FALSE),0)</f>
        <v>FLORENCIA</v>
      </c>
      <c r="H2273" s="103" t="str">
        <f>IFERROR(VLOOKUP(E2273,hoja!A:C,3,FALSE),0)</f>
        <v>0388</v>
      </c>
      <c r="I2273" s="24" t="str">
        <f t="shared" si="414"/>
        <v>01110388</v>
      </c>
      <c r="J2273" s="23">
        <v>50.866666666755918</v>
      </c>
      <c r="K2273" s="23">
        <v>1417.329</v>
      </c>
      <c r="L2273" s="23" t="str">
        <f t="shared" si="415"/>
        <v>NACIONAL</v>
      </c>
      <c r="M2273" s="23" t="s">
        <v>618</v>
      </c>
      <c r="N2273" s="23" t="str" cm="1">
        <f t="array" ref="N2273">IFERROR(IF(M2273="Principal","LES_ACTIVE",LES_INACTIVE),0)</f>
        <v>LES_ACTIVE</v>
      </c>
      <c r="O2273" s="23">
        <f t="shared" si="413"/>
        <v>5</v>
      </c>
      <c r="P2273" s="23" t="str">
        <f t="shared" si="416"/>
        <v>01110388Principal</v>
      </c>
    </row>
    <row r="2274" spans="1:16" ht="14.45" hidden="1">
      <c r="A2274" s="26" t="s">
        <v>642</v>
      </c>
      <c r="B2274" s="23" t="str">
        <f>IFERROR(VLOOKUP(A2274,hoja!$A$2:$E$970,4,FALSE),0)</f>
        <v>COSTA</v>
      </c>
      <c r="C2274" s="23" t="str">
        <f>IFERROR(VLOOKUP(A2274,hoja!$A$2:$E$1370,5,FALSE),0)</f>
        <v>BARRANQUILLA</v>
      </c>
      <c r="D2274" s="23" t="str">
        <f>IFERROR(VLOOKUP(A2274,hoja!A:D,3,FALSE),0)</f>
        <v>0111</v>
      </c>
      <c r="E2274" s="23" t="s">
        <v>703</v>
      </c>
      <c r="F2274" s="23" t="str">
        <f>IFERROR(VLOOKUP(E2274,hoja!$A$2:$E$970,4,FALSE),0)</f>
        <v>COSTA</v>
      </c>
      <c r="G2274" s="23" t="str">
        <f>IFERROR(VLOOKUP(E2274,hoja!$A$2:$E$970,5,FALSE),0)</f>
        <v>FONSECA</v>
      </c>
      <c r="H2274" s="103" t="str">
        <f>IFERROR(VLOOKUP(E2274,hoja!A:C,3,FALSE),0)</f>
        <v>0448</v>
      </c>
      <c r="I2274" s="24" t="str">
        <f t="shared" si="414"/>
        <v>01110448</v>
      </c>
      <c r="J2274" s="23">
        <v>8.9416666666511446</v>
      </c>
      <c r="K2274" s="23">
        <v>346.59</v>
      </c>
      <c r="L2274" s="23" t="str">
        <f t="shared" si="409"/>
        <v>REGIONAL</v>
      </c>
      <c r="M2274" s="23" t="s">
        <v>618</v>
      </c>
      <c r="N2274" s="23" t="str" cm="1">
        <f t="array" ref="N2274">IFERROR(IF(M2274="Principal","LES_ACTIVE",LES_INACTIVE),0)</f>
        <v>LES_ACTIVE</v>
      </c>
      <c r="O2274" s="23">
        <f t="shared" si="413"/>
        <v>16</v>
      </c>
      <c r="P2274" s="23" t="str">
        <f t="shared" si="416"/>
        <v>01110448Principal</v>
      </c>
    </row>
    <row r="2275" spans="1:16" ht="14.45" hidden="1">
      <c r="A2275" s="26" t="s">
        <v>642</v>
      </c>
      <c r="B2275" s="23" t="str">
        <f>IFERROR(VLOOKUP(A2275,hoja!$A$2:$E$970,4,FALSE),0)</f>
        <v>COSTA</v>
      </c>
      <c r="C2275" s="23" t="str">
        <f>IFERROR(VLOOKUP(A2275,hoja!$A$2:$E$1370,5,FALSE),0)</f>
        <v>BARRANQUILLA</v>
      </c>
      <c r="D2275" s="23" t="str">
        <f>IFERROR(VLOOKUP(A2275,hoja!A:D,3,FALSE),0)</f>
        <v>0111</v>
      </c>
      <c r="E2275" s="23" t="s">
        <v>677</v>
      </c>
      <c r="F2275" s="23" t="str">
        <f>IFERROR(VLOOKUP(E2275,hoja!$A$2:$E$970,4,FALSE),0)</f>
        <v>CENTRO</v>
      </c>
      <c r="G2275" s="23" t="str">
        <f>IFERROR(VLOOKUP(E2275,hoja!$A$2:$E$970,5,FALSE),0)</f>
        <v>FUSA</v>
      </c>
      <c r="H2275" s="103" t="str">
        <f>IFERROR(VLOOKUP(E2275,hoja!A:C,3,FALSE),0)</f>
        <v>0013</v>
      </c>
      <c r="I2275" s="24" t="str">
        <f t="shared" si="414"/>
        <v>01110013</v>
      </c>
      <c r="J2275" s="23">
        <v>59.736527777742594</v>
      </c>
      <c r="K2275" s="23">
        <v>1073.1855</v>
      </c>
      <c r="L2275" s="23" t="str">
        <f>IF(B2275=F2275,"REGIONAL","NACIONAL")</f>
        <v>NACIONAL</v>
      </c>
      <c r="M2275" s="23" t="s">
        <v>618</v>
      </c>
      <c r="N2275" s="23" t="str" cm="1">
        <f t="array" ref="N2275">IFERROR(IF(M2275="Principal","LES_ACTIVE",LES_INACTIVE),0)</f>
        <v>LES_ACTIVE</v>
      </c>
      <c r="O2275" s="23">
        <f t="shared" si="413"/>
        <v>8</v>
      </c>
      <c r="P2275" s="23" t="str">
        <f t="shared" si="416"/>
        <v>01110013Principal</v>
      </c>
    </row>
    <row r="2276" spans="1:16" ht="14.45" hidden="1">
      <c r="A2276" s="26" t="s">
        <v>642</v>
      </c>
      <c r="B2276" s="23" t="str">
        <f>IFERROR(VLOOKUP(A2276,hoja!$A$2:$E$970,4,FALSE),0)</f>
        <v>COSTA</v>
      </c>
      <c r="C2276" s="23" t="str">
        <f>IFERROR(VLOOKUP(A2276,hoja!$A$2:$E$1370,5,FALSE),0)</f>
        <v>BARRANQUILLA</v>
      </c>
      <c r="D2276" s="23" t="str">
        <f>IFERROR(VLOOKUP(A2276,hoja!A:D,3,FALSE),0)</f>
        <v>0111</v>
      </c>
      <c r="E2276" s="23" t="s">
        <v>677</v>
      </c>
      <c r="F2276" s="23" t="str">
        <f>IFERROR(VLOOKUP(E2276,hoja!$A$2:$E$970,4,FALSE),0)</f>
        <v>CENTRO</v>
      </c>
      <c r="G2276" s="23" t="str">
        <f>IFERROR(VLOOKUP(E2276,hoja!$A$2:$E$970,5,FALSE),0)</f>
        <v>FUSA</v>
      </c>
      <c r="H2276" s="103" t="str">
        <f>IFERROR(VLOOKUP(E2276,hoja!A:C,3,FALSE),0)</f>
        <v>0013</v>
      </c>
      <c r="I2276" s="24" t="str">
        <f t="shared" si="414"/>
        <v>01110013</v>
      </c>
      <c r="K2276" s="23">
        <v>1097</v>
      </c>
      <c r="L2276" s="23" t="str">
        <f t="shared" ref="L2276:L2288" si="417">IF(B2276=F2276,"REGIONAL","NACIONAL")</f>
        <v>NACIONAL</v>
      </c>
      <c r="M2276" s="23" t="s">
        <v>858</v>
      </c>
      <c r="N2276" s="23" t="s">
        <v>622</v>
      </c>
      <c r="O2276" s="23">
        <f t="shared" si="413"/>
        <v>8</v>
      </c>
      <c r="P2276" s="23" t="str">
        <f t="shared" si="416"/>
        <v>01110013Cambao</v>
      </c>
    </row>
    <row r="2277" spans="1:16" ht="14.45" hidden="1">
      <c r="A2277" s="26" t="s">
        <v>642</v>
      </c>
      <c r="B2277" s="23" t="str">
        <f>IFERROR(VLOOKUP(A2277,hoja!$A$2:$E$970,4,FALSE),0)</f>
        <v>COSTA</v>
      </c>
      <c r="C2277" s="23" t="str">
        <f>IFERROR(VLOOKUP(A2277,hoja!$A$2:$E$1370,5,FALSE),0)</f>
        <v>BARRANQUILLA</v>
      </c>
      <c r="D2277" s="23" t="str">
        <f>IFERROR(VLOOKUP(A2277,hoja!A:D,3,FALSE),0)</f>
        <v>0111</v>
      </c>
      <c r="E2277" s="23" t="s">
        <v>677</v>
      </c>
      <c r="F2277" s="23" t="str">
        <f>IFERROR(VLOOKUP(E2277,hoja!$A$2:$E$970,4,FALSE),0)</f>
        <v>CENTRO</v>
      </c>
      <c r="G2277" s="23" t="str">
        <f>IFERROR(VLOOKUP(E2277,hoja!$A$2:$E$970,5,FALSE),0)</f>
        <v>FUSA</v>
      </c>
      <c r="H2277" s="103" t="str">
        <f>IFERROR(VLOOKUP(E2277,hoja!A:C,3,FALSE),0)</f>
        <v>0013</v>
      </c>
      <c r="I2277" s="24" t="str">
        <f t="shared" si="414"/>
        <v>01110013</v>
      </c>
      <c r="K2277" s="23">
        <v>1030</v>
      </c>
      <c r="L2277" s="23" t="str">
        <f t="shared" si="417"/>
        <v>NACIONAL</v>
      </c>
      <c r="M2277" s="23" t="s">
        <v>900</v>
      </c>
      <c r="N2277" s="23" t="s">
        <v>622</v>
      </c>
      <c r="O2277" s="23">
        <f t="shared" si="413"/>
        <v>8</v>
      </c>
      <c r="P2277" s="23" t="str">
        <f t="shared" si="416"/>
        <v>01110013Bogotá</v>
      </c>
    </row>
    <row r="2278" spans="1:16" ht="14.45" hidden="1">
      <c r="A2278" s="26" t="s">
        <v>642</v>
      </c>
      <c r="B2278" s="23" t="str">
        <f>IFERROR(VLOOKUP(A2278,hoja!$A$2:$E$970,4,FALSE),0)</f>
        <v>COSTA</v>
      </c>
      <c r="C2278" s="23" t="str">
        <f>IFERROR(VLOOKUP(A2278,hoja!$A$2:$E$1370,5,FALSE),0)</f>
        <v>BARRANQUILLA</v>
      </c>
      <c r="D2278" s="23" t="str">
        <f>IFERROR(VLOOKUP(A2278,hoja!A:D,3,FALSE),0)</f>
        <v>0111</v>
      </c>
      <c r="E2278" s="23" t="s">
        <v>704</v>
      </c>
      <c r="F2278" s="23" t="str">
        <f>IFERROR(VLOOKUP(E2278,hoja!$A$2:$E$970,4,FALSE),0)</f>
        <v>CENTRO</v>
      </c>
      <c r="G2278" s="23" t="str">
        <f>IFERROR(VLOOKUP(E2278,hoja!$A$2:$E$970,5,FALSE),0)</f>
        <v>GARZÓN</v>
      </c>
      <c r="H2278" s="103" t="str">
        <f>IFERROR(VLOOKUP(E2278,hoja!A:C,3,FALSE),0)</f>
        <v>0387</v>
      </c>
      <c r="I2278" s="24" t="str">
        <f t="shared" si="414"/>
        <v>01110387</v>
      </c>
      <c r="J2278" s="23">
        <v>53.552083333226619</v>
      </c>
      <c r="K2278" s="23">
        <v>1294.96</v>
      </c>
      <c r="L2278" s="23" t="str">
        <f t="shared" si="417"/>
        <v>NACIONAL</v>
      </c>
      <c r="M2278" s="23" t="s">
        <v>618</v>
      </c>
      <c r="N2278" s="23" t="str" cm="1">
        <f t="array" ref="N2278">IFERROR(IF(M2278="Principal","LES_ACTIVE",LES_INACTIVE),0)</f>
        <v>LES_ACTIVE</v>
      </c>
      <c r="O2278" s="23">
        <f t="shared" si="413"/>
        <v>6</v>
      </c>
      <c r="P2278" s="23" t="str">
        <f t="shared" si="416"/>
        <v>01110387Principal</v>
      </c>
    </row>
    <row r="2279" spans="1:16" ht="14.45" hidden="1">
      <c r="A2279" s="26" t="s">
        <v>642</v>
      </c>
      <c r="B2279" s="23" t="str">
        <f>IFERROR(VLOOKUP(A2279,hoja!$A$2:$E$970,4,FALSE),0)</f>
        <v>COSTA</v>
      </c>
      <c r="C2279" s="23" t="str">
        <f>IFERROR(VLOOKUP(A2279,hoja!$A$2:$E$1370,5,FALSE),0)</f>
        <v>BARRANQUILLA</v>
      </c>
      <c r="D2279" s="23" t="str">
        <f>IFERROR(VLOOKUP(A2279,hoja!A:D,3,FALSE),0)</f>
        <v>0111</v>
      </c>
      <c r="E2279" s="23" t="s">
        <v>705</v>
      </c>
      <c r="F2279" s="23" t="str">
        <f>IFERROR(VLOOKUP(E2279,hoja!$A$2:$E$970,4,FALSE),0)</f>
        <v>CENTRO</v>
      </c>
      <c r="G2279" s="23" t="str">
        <f>IFERROR(VLOOKUP(E2279,hoja!$A$2:$E$970,5,FALSE),0)</f>
        <v>GRANADA</v>
      </c>
      <c r="H2279" s="103" t="str">
        <f>IFERROR(VLOOKUP(E2279,hoja!A:C,3,FALSE),0)</f>
        <v>0394</v>
      </c>
      <c r="I2279" s="24" t="str">
        <f t="shared" si="414"/>
        <v>01110394</v>
      </c>
      <c r="J2279" s="23">
        <v>57.365416666696547</v>
      </c>
      <c r="K2279" s="23">
        <v>1213.8900000000001</v>
      </c>
      <c r="L2279" s="23" t="str">
        <f t="shared" si="417"/>
        <v>NACIONAL</v>
      </c>
      <c r="M2279" s="23" t="s">
        <v>618</v>
      </c>
      <c r="N2279" s="23" t="str" cm="1">
        <f t="array" ref="N2279">IFERROR(IF(M2279="Principal","LES_ACTIVE",LES_INACTIVE),0)</f>
        <v>LES_ACTIVE</v>
      </c>
      <c r="O2279" s="23">
        <f t="shared" si="413"/>
        <v>6</v>
      </c>
      <c r="P2279" s="23" t="str">
        <f t="shared" si="416"/>
        <v>01110394Principal</v>
      </c>
    </row>
    <row r="2280" spans="1:16" ht="14.45" hidden="1">
      <c r="A2280" s="26" t="s">
        <v>642</v>
      </c>
      <c r="B2280" s="23" t="str">
        <f>IFERROR(VLOOKUP(A2280,hoja!$A$2:$E$970,4,FALSE),0)</f>
        <v>COSTA</v>
      </c>
      <c r="C2280" s="23" t="str">
        <f>IFERROR(VLOOKUP(A2280,hoja!$A$2:$E$1370,5,FALSE),0)</f>
        <v>BARRANQUILLA</v>
      </c>
      <c r="D2280" s="23" t="str">
        <f>IFERROR(VLOOKUP(A2280,hoja!A:D,3,FALSE),0)</f>
        <v>0111</v>
      </c>
      <c r="E2280" s="23" t="s">
        <v>706</v>
      </c>
      <c r="F2280" s="23" t="str">
        <f>IFERROR(VLOOKUP(E2280,hoja!$A$2:$E$970,4,FALSE),0)</f>
        <v>CENTRO</v>
      </c>
      <c r="G2280" s="23" t="str">
        <f>IFERROR(VLOOKUP(E2280,hoja!$A$2:$E$970,5,FALSE),0)</f>
        <v>GUATEQUE</v>
      </c>
      <c r="H2280" s="103" t="str">
        <f>IFERROR(VLOOKUP(E2280,hoja!A:C,3,FALSE),0)</f>
        <v>0033</v>
      </c>
      <c r="I2280" s="24" t="str">
        <f t="shared" si="414"/>
        <v>01110033</v>
      </c>
      <c r="K2280" s="23">
        <v>996</v>
      </c>
      <c r="L2280" s="23" t="str">
        <f t="shared" si="417"/>
        <v>NACIONAL</v>
      </c>
      <c r="M2280" s="23" t="s">
        <v>618</v>
      </c>
      <c r="N2280" s="23" t="str" cm="1">
        <f t="array" ref="N2280">IFERROR(IF(M2280="Principal","LES_ACTIVE",LES_INACTIVE),0)</f>
        <v>LES_ACTIVE</v>
      </c>
      <c r="O2280" s="23">
        <f t="shared" si="413"/>
        <v>8</v>
      </c>
      <c r="P2280" s="23" t="str">
        <f t="shared" si="416"/>
        <v>01110033Principal</v>
      </c>
    </row>
    <row r="2281" spans="1:16" ht="14.45" hidden="1">
      <c r="A2281" s="26" t="s">
        <v>642</v>
      </c>
      <c r="B2281" s="23" t="str">
        <f>IFERROR(VLOOKUP(A2281,hoja!$A$2:$E$970,4,FALSE),0)</f>
        <v>COSTA</v>
      </c>
      <c r="C2281" s="23" t="str">
        <f>IFERROR(VLOOKUP(A2281,hoja!$A$2:$E$1370,5,FALSE),0)</f>
        <v>BARRANQUILLA</v>
      </c>
      <c r="D2281" s="23" t="str">
        <f>IFERROR(VLOOKUP(A2281,hoja!A:D,3,FALSE),0)</f>
        <v>0111</v>
      </c>
      <c r="E2281" s="23" t="s">
        <v>707</v>
      </c>
      <c r="F2281" s="23" t="str">
        <f>IFERROR(VLOOKUP(E2281,hoja!$A$2:$E$970,4,FALSE),0)</f>
        <v>OCCIDENTE</v>
      </c>
      <c r="G2281" s="23" t="str">
        <f>IFERROR(VLOOKUP(E2281,hoja!$A$2:$E$970,5,FALSE),0)</f>
        <v>IPIALES</v>
      </c>
      <c r="H2281" s="103" t="str">
        <f>IFERROR(VLOOKUP(E2281,hoja!A:C,3,FALSE),0)</f>
        <v>0397</v>
      </c>
      <c r="I2281" s="24" t="str">
        <f t="shared" si="414"/>
        <v>01110397</v>
      </c>
      <c r="K2281" s="23">
        <v>1560</v>
      </c>
      <c r="L2281" s="23" t="str">
        <f t="shared" si="417"/>
        <v>NACIONAL</v>
      </c>
      <c r="M2281" s="23" t="s">
        <v>618</v>
      </c>
      <c r="N2281" s="23" t="str" cm="1">
        <f t="array" ref="N2281">IFERROR(IF(M2281="Principal","LES_ACTIVE",LES_INACTIVE),0)</f>
        <v>LES_ACTIVE</v>
      </c>
      <c r="O2281" s="23">
        <f t="shared" si="413"/>
        <v>5</v>
      </c>
      <c r="P2281" s="23" t="str">
        <f t="shared" si="416"/>
        <v>01110397Principal</v>
      </c>
    </row>
    <row r="2282" spans="1:16" ht="14.45" hidden="1">
      <c r="A2282" s="26" t="s">
        <v>642</v>
      </c>
      <c r="B2282" s="23" t="str">
        <f>IFERROR(VLOOKUP(A2282,hoja!$A$2:$E$970,4,FALSE),0)</f>
        <v>COSTA</v>
      </c>
      <c r="C2282" s="23" t="str">
        <f>IFERROR(VLOOKUP(A2282,hoja!$A$2:$E$1370,5,FALSE),0)</f>
        <v>BARRANQUILLA</v>
      </c>
      <c r="D2282" s="23" t="str">
        <f>IFERROR(VLOOKUP(A2282,hoja!A:D,3,FALSE),0)</f>
        <v>0111</v>
      </c>
      <c r="E2282" s="23" t="s">
        <v>655</v>
      </c>
      <c r="F2282" s="23" t="str">
        <f>IFERROR(VLOOKUP(E2282,hoja!$A$2:$E$970,4,FALSE),0)</f>
        <v>ANTIOQUIA</v>
      </c>
      <c r="G2282" s="23" t="str">
        <f>IFERROR(VLOOKUP(E2282,hoja!$A$2:$E$970,5,FALSE),0)</f>
        <v>MEDELLÍN</v>
      </c>
      <c r="H2282" s="103" t="str">
        <f>IFERROR(VLOOKUP(E2282,hoja!A:C,3,FALSE),0)</f>
        <v>0292</v>
      </c>
      <c r="I2282" s="24" t="str">
        <f t="shared" si="414"/>
        <v>01110292</v>
      </c>
      <c r="J2282" s="23">
        <v>40.700000000040745</v>
      </c>
      <c r="K2282" s="23">
        <v>698</v>
      </c>
      <c r="L2282" s="23" t="str">
        <f t="shared" si="417"/>
        <v>NACIONAL</v>
      </c>
      <c r="M2282" s="23" t="s">
        <v>618</v>
      </c>
      <c r="N2282" s="23" t="str" cm="1">
        <f t="array" ref="N2282">IFERROR(IF(M2282="Principal","LES_ACTIVE",LES_INACTIVE),0)</f>
        <v>LES_ACTIVE</v>
      </c>
      <c r="O2282" s="23">
        <f t="shared" si="413"/>
        <v>12</v>
      </c>
      <c r="P2282" s="23" t="str">
        <f t="shared" si="416"/>
        <v>01110292Principal</v>
      </c>
    </row>
    <row r="2283" spans="1:16" ht="14.45" hidden="1">
      <c r="A2283" s="26" t="s">
        <v>642</v>
      </c>
      <c r="B2283" s="23" t="str">
        <f>IFERROR(VLOOKUP(A2283,hoja!$A$2:$E$970,4,FALSE),0)</f>
        <v>COSTA</v>
      </c>
      <c r="C2283" s="23" t="str">
        <f>IFERROR(VLOOKUP(A2283,hoja!$A$2:$E$1370,5,FALSE),0)</f>
        <v>BARRANQUILLA</v>
      </c>
      <c r="D2283" s="23" t="str">
        <f>IFERROR(VLOOKUP(A2283,hoja!A:D,3,FALSE),0)</f>
        <v>0111</v>
      </c>
      <c r="E2283" s="23" t="s">
        <v>655</v>
      </c>
      <c r="F2283" s="23" t="str">
        <f>IFERROR(VLOOKUP(E2283,hoja!$A$2:$E$970,4,FALSE),0)</f>
        <v>ANTIOQUIA</v>
      </c>
      <c r="G2283" s="23" t="str">
        <f>IFERROR(VLOOKUP(E2283,hoja!$A$2:$E$970,5,FALSE),0)</f>
        <v>MEDELLÍN</v>
      </c>
      <c r="H2283" s="103" t="str">
        <f>IFERROR(VLOOKUP(E2283,hoja!A:C,3,FALSE),0)</f>
        <v>0292</v>
      </c>
      <c r="I2283" s="24" t="str">
        <f t="shared" si="414"/>
        <v>01110292</v>
      </c>
      <c r="K2283" s="23">
        <v>863</v>
      </c>
      <c r="L2283" s="23" t="str">
        <f t="shared" si="417"/>
        <v>NACIONAL</v>
      </c>
      <c r="M2283" s="23" t="s">
        <v>662</v>
      </c>
      <c r="O2283" s="23">
        <f t="shared" si="413"/>
        <v>8</v>
      </c>
      <c r="P2283" s="23" t="str">
        <f t="shared" si="416"/>
        <v>01110292Uraba</v>
      </c>
    </row>
    <row r="2284" spans="1:16" ht="14.45" hidden="1">
      <c r="A2284" s="26" t="s">
        <v>642</v>
      </c>
      <c r="B2284" s="23" t="str">
        <f>IFERROR(VLOOKUP(A2284,hoja!$A$2:$E$970,4,FALSE),0)</f>
        <v>COSTA</v>
      </c>
      <c r="C2284" s="23" t="str">
        <f>IFERROR(VLOOKUP(A2284,hoja!$A$2:$E$1370,5,FALSE),0)</f>
        <v>BARRANQUILLA</v>
      </c>
      <c r="D2284" s="23" t="str">
        <f>IFERROR(VLOOKUP(A2284,hoja!A:D,3,FALSE),0)</f>
        <v>0111</v>
      </c>
      <c r="E2284" s="23" t="s">
        <v>655</v>
      </c>
      <c r="F2284" s="23" t="str">
        <f>IFERROR(VLOOKUP(E2284,hoja!$A$2:$E$970,4,FALSE),0)</f>
        <v>ANTIOQUIA</v>
      </c>
      <c r="G2284" s="23" t="str">
        <f>IFERROR(VLOOKUP(E2284,hoja!$A$2:$E$970,5,FALSE),0)</f>
        <v>MEDELLÍN</v>
      </c>
      <c r="H2284" s="103" t="str">
        <f>IFERROR(VLOOKUP(E2284,hoja!A:C,3,FALSE),0)</f>
        <v>0292</v>
      </c>
      <c r="I2284" s="24" t="str">
        <f t="shared" si="414"/>
        <v>01110292</v>
      </c>
      <c r="K2284" s="23">
        <v>893</v>
      </c>
      <c r="L2284" s="23" t="str">
        <f t="shared" si="417"/>
        <v>NACIONAL</v>
      </c>
      <c r="M2284" s="23" t="s">
        <v>696</v>
      </c>
      <c r="N2284" s="23" t="s">
        <v>622</v>
      </c>
      <c r="O2284" s="23">
        <f t="shared" si="413"/>
        <v>8</v>
      </c>
      <c r="P2284" s="23" t="str">
        <f t="shared" si="416"/>
        <v>01110292Magdalena Medio</v>
      </c>
    </row>
    <row r="2285" spans="1:16" ht="14.45" hidden="1">
      <c r="A2285" s="26" t="s">
        <v>642</v>
      </c>
      <c r="B2285" s="23" t="str">
        <f>IFERROR(VLOOKUP(A2285,hoja!$A$2:$E$970,4,FALSE),0)</f>
        <v>COSTA</v>
      </c>
      <c r="C2285" s="23" t="str">
        <f>IFERROR(VLOOKUP(A2285,hoja!$A$2:$E$1370,5,FALSE),0)</f>
        <v>BARRANQUILLA</v>
      </c>
      <c r="D2285" s="23" t="str">
        <f>IFERROR(VLOOKUP(A2285,hoja!A:D,3,FALSE),0)</f>
        <v>0111</v>
      </c>
      <c r="E2285" s="23" t="s">
        <v>708</v>
      </c>
      <c r="F2285" s="23" t="str">
        <f>IFERROR(VLOOKUP(E2285,hoja!$A$2:$E$970,4,FALSE),0)</f>
        <v>OCCIDENTE</v>
      </c>
      <c r="G2285" s="23" t="str">
        <f>IFERROR(VLOOKUP(E2285,hoja!$A$2:$E$970,5,FALSE),0)</f>
        <v>JAMUNDÍ</v>
      </c>
      <c r="H2285" s="103" t="str">
        <f>IFERROR(VLOOKUP(E2285,hoja!A:C,3,FALSE),0)</f>
        <v>0358</v>
      </c>
      <c r="I2285" s="24" t="str">
        <f t="shared" si="414"/>
        <v>01110358</v>
      </c>
      <c r="J2285" s="23">
        <v>75.254444444464752</v>
      </c>
      <c r="K2285" s="23">
        <v>1147</v>
      </c>
      <c r="L2285" s="23" t="str">
        <f t="shared" si="417"/>
        <v>NACIONAL</v>
      </c>
      <c r="M2285" s="23" t="s">
        <v>618</v>
      </c>
      <c r="N2285" s="23" t="str" cm="1">
        <f t="array" ref="N2285">IFERROR(IF(M2285="Principal","LES_ACTIVE",LES_INACTIVE),0)</f>
        <v>LES_ACTIVE</v>
      </c>
      <c r="O2285" s="23">
        <f t="shared" si="413"/>
        <v>6</v>
      </c>
      <c r="P2285" s="23" t="str">
        <f t="shared" si="416"/>
        <v>01110358Principal</v>
      </c>
    </row>
    <row r="2286" spans="1:16" ht="14.45" hidden="1">
      <c r="A2286" s="26" t="s">
        <v>642</v>
      </c>
      <c r="B2286" s="23" t="str">
        <f>IFERROR(VLOOKUP(A2286,hoja!$A$2:$E$970,4,FALSE),0)</f>
        <v>COSTA</v>
      </c>
      <c r="C2286" s="23" t="str">
        <f>IFERROR(VLOOKUP(A2286,hoja!$A$2:$E$1370,5,FALSE),0)</f>
        <v>BARRANQUILLA</v>
      </c>
      <c r="D2286" s="23" t="str">
        <f>IFERROR(VLOOKUP(A2286,hoja!A:D,3,FALSE),0)</f>
        <v>0111</v>
      </c>
      <c r="E2286" s="23" t="s">
        <v>709</v>
      </c>
      <c r="F2286" s="23" t="str">
        <f>IFERROR(VLOOKUP(E2286,hoja!$A$2:$E$970,4,FALSE),0)</f>
        <v>CENTRO</v>
      </c>
      <c r="G2286" s="23" t="str">
        <f>IFERROR(VLOOKUP(E2286,hoja!$A$2:$E$970,5,FALSE),0)</f>
        <v>LA DORADA</v>
      </c>
      <c r="H2286" s="103" t="str">
        <f>IFERROR(VLOOKUP(E2286,hoja!A:C,3,FALSE),0)</f>
        <v>0391</v>
      </c>
      <c r="I2286" s="24" t="str">
        <f t="shared" si="414"/>
        <v>01110391</v>
      </c>
      <c r="K2286" s="23">
        <v>841</v>
      </c>
      <c r="L2286" s="23" t="str">
        <f t="shared" si="417"/>
        <v>NACIONAL</v>
      </c>
      <c r="M2286" s="23" t="s">
        <v>618</v>
      </c>
      <c r="N2286" s="23" t="str" cm="1">
        <f t="array" ref="N2286">IFERROR(IF(M2286="Principal","LES_ACTIVE",LES_INACTIVE),0)</f>
        <v>LES_ACTIVE</v>
      </c>
      <c r="O2286" s="23">
        <f t="shared" si="413"/>
        <v>8</v>
      </c>
      <c r="P2286" s="23" t="str">
        <f t="shared" si="416"/>
        <v>01110391Principal</v>
      </c>
    </row>
    <row r="2287" spans="1:16" ht="14.45" hidden="1">
      <c r="A2287" s="26" t="s">
        <v>642</v>
      </c>
      <c r="B2287" s="23" t="str">
        <f>IFERROR(VLOOKUP(A2287,hoja!$A$2:$E$970,4,FALSE),0)</f>
        <v>COSTA</v>
      </c>
      <c r="C2287" s="23" t="str">
        <f>IFERROR(VLOOKUP(A2287,hoja!$A$2:$E$1370,5,FALSE),0)</f>
        <v>BARRANQUILLA</v>
      </c>
      <c r="D2287" s="23" t="str">
        <f>IFERROR(VLOOKUP(A2287,hoja!A:D,3,FALSE),0)</f>
        <v>0111</v>
      </c>
      <c r="E2287" s="23" t="s">
        <v>710</v>
      </c>
      <c r="F2287" s="23" t="str">
        <f>IFERROR(VLOOKUP(E2287,hoja!$A$2:$E$970,4,FALSE),0)</f>
        <v>CENTRO</v>
      </c>
      <c r="G2287" s="23" t="str">
        <f>IFERROR(VLOOKUP(E2287,hoja!$A$2:$E$970,5,FALSE),0)</f>
        <v>LA MESA</v>
      </c>
      <c r="H2287" s="103" t="str">
        <f>IFERROR(VLOOKUP(E2287,hoja!A:C,3,FALSE),0)</f>
        <v>0024</v>
      </c>
      <c r="I2287" s="24" t="str">
        <f t="shared" si="414"/>
        <v>01110024</v>
      </c>
      <c r="J2287" s="23">
        <v>62.410555555543397</v>
      </c>
      <c r="K2287" s="23">
        <v>1045.6110000000001</v>
      </c>
      <c r="L2287" s="23" t="str">
        <f t="shared" si="417"/>
        <v>NACIONAL</v>
      </c>
      <c r="M2287" s="23" t="s">
        <v>618</v>
      </c>
      <c r="N2287" s="23" t="str" cm="1">
        <f t="array" ref="N2287">IFERROR(IF(M2287="Principal","LES_ACTIVE",LES_INACTIVE),0)</f>
        <v>LES_ACTIVE</v>
      </c>
      <c r="O2287" s="23">
        <f t="shared" si="413"/>
        <v>8</v>
      </c>
      <c r="P2287" s="23" t="str">
        <f t="shared" si="416"/>
        <v>01110024Principal</v>
      </c>
    </row>
    <row r="2288" spans="1:16" ht="14.45" hidden="1">
      <c r="A2288" s="26" t="s">
        <v>642</v>
      </c>
      <c r="B2288" s="23" t="str">
        <f>IFERROR(VLOOKUP(A2288,hoja!$A$2:$E$970,4,FALSE),0)</f>
        <v>COSTA</v>
      </c>
      <c r="C2288" s="23" t="str">
        <f>IFERROR(VLOOKUP(A2288,hoja!$A$2:$E$1370,5,FALSE),0)</f>
        <v>BARRANQUILLA</v>
      </c>
      <c r="D2288" s="23" t="str">
        <f>IFERROR(VLOOKUP(A2288,hoja!A:D,3,FALSE),0)</f>
        <v>0111</v>
      </c>
      <c r="E2288" s="23" t="s">
        <v>663</v>
      </c>
      <c r="F2288" s="23" t="str">
        <f>IFERROR(VLOOKUP(E2288,hoja!$A$2:$E$970,4,FALSE),0)</f>
        <v>CENTRO</v>
      </c>
      <c r="G2288" s="23" t="str">
        <f>IFERROR(VLOOKUP(E2288,hoja!$A$2:$E$970,5,FALSE),0)</f>
        <v>MADRID</v>
      </c>
      <c r="H2288" s="103" t="str">
        <f>IFERROR(VLOOKUP(E2288,hoja!A:C,3,FALSE),0)</f>
        <v>0022</v>
      </c>
      <c r="I2288" s="24" t="str">
        <f t="shared" si="414"/>
        <v>01110022</v>
      </c>
      <c r="J2288" s="23">
        <v>47.471944444463588</v>
      </c>
      <c r="K2288" s="23">
        <v>988.67700000000002</v>
      </c>
      <c r="L2288" s="23" t="str">
        <f t="shared" si="417"/>
        <v>NACIONAL</v>
      </c>
      <c r="M2288" s="23" t="s">
        <v>618</v>
      </c>
      <c r="N2288" s="23" t="str" cm="1">
        <f t="array" ref="N2288">IFERROR(IF(M2288="Principal","LES_ACTIVE",LES_INACTIVE),0)</f>
        <v>LES_ACTIVE</v>
      </c>
      <c r="O2288" s="23">
        <f t="shared" si="413"/>
        <v>8</v>
      </c>
      <c r="P2288" s="23" t="str">
        <f t="shared" si="416"/>
        <v>01110022Principal</v>
      </c>
    </row>
    <row r="2289" spans="1:16" ht="14.45" hidden="1">
      <c r="A2289" s="26" t="s">
        <v>642</v>
      </c>
      <c r="B2289" s="23" t="str">
        <f>IFERROR(VLOOKUP(A2289,hoja!$A$2:$E$970,4,FALSE),0)</f>
        <v>COSTA</v>
      </c>
      <c r="C2289" s="23" t="str">
        <f>IFERROR(VLOOKUP(A2289,hoja!$A$2:$E$1370,5,FALSE),0)</f>
        <v>BARRANQUILLA</v>
      </c>
      <c r="D2289" s="23" t="str">
        <f>IFERROR(VLOOKUP(A2289,hoja!A:D,3,FALSE),0)</f>
        <v>0111</v>
      </c>
      <c r="E2289" s="23" t="s">
        <v>711</v>
      </c>
      <c r="F2289" s="23" t="str">
        <f>IFERROR(VLOOKUP(E2289,hoja!$A$2:$E$970,4,FALSE),0)</f>
        <v>COSTA</v>
      </c>
      <c r="G2289" s="23" t="str">
        <f>IFERROR(VLOOKUP(E2289,hoja!$A$2:$E$970,5,FALSE),0)</f>
        <v>MAGANGUÉ</v>
      </c>
      <c r="H2289" s="103" t="str">
        <f>IFERROR(VLOOKUP(E2289,hoja!A:C,3,FALSE),0)</f>
        <v>0383</v>
      </c>
      <c r="I2289" s="24" t="str">
        <f t="shared" si="414"/>
        <v>01110383</v>
      </c>
      <c r="J2289" s="23">
        <v>5.3999999999650754</v>
      </c>
      <c r="K2289" s="23">
        <v>247.035</v>
      </c>
      <c r="L2289" s="23" t="str">
        <f t="shared" si="409"/>
        <v>REGIONAL</v>
      </c>
      <c r="M2289" s="23" t="s">
        <v>618</v>
      </c>
      <c r="N2289" s="23" t="str" cm="1">
        <f t="array" ref="N2289">IFERROR(IF(M2289="Principal","LES_ACTIVE",LES_INACTIVE),0)</f>
        <v>LES_ACTIVE</v>
      </c>
      <c r="O2289" s="23">
        <f t="shared" si="413"/>
        <v>25</v>
      </c>
      <c r="P2289" s="23" t="str">
        <f t="shared" si="416"/>
        <v>01110383Principal</v>
      </c>
    </row>
    <row r="2290" spans="1:16" ht="14.45" hidden="1">
      <c r="A2290" s="26" t="s">
        <v>642</v>
      </c>
      <c r="B2290" s="23" t="str">
        <f>IFERROR(VLOOKUP(A2290,hoja!$A$2:$E$970,4,FALSE),0)</f>
        <v>COSTA</v>
      </c>
      <c r="C2290" s="23" t="str">
        <f>IFERROR(VLOOKUP(A2290,hoja!$A$2:$E$1370,5,FALSE),0)</f>
        <v>BARRANQUILLA</v>
      </c>
      <c r="D2290" s="23" t="str">
        <f>IFERROR(VLOOKUP(A2290,hoja!A:D,3,FALSE),0)</f>
        <v>0111</v>
      </c>
      <c r="E2290" s="23" t="s">
        <v>712</v>
      </c>
      <c r="F2290" s="23" t="str">
        <f>IFERROR(VLOOKUP(E2290,hoja!$A$2:$E$970,4,FALSE),0)</f>
        <v>COSTA</v>
      </c>
      <c r="G2290" s="23" t="str">
        <f>IFERROR(VLOOKUP(E2290,hoja!$A$2:$E$970,5,FALSE),0)</f>
        <v>MAICAO</v>
      </c>
      <c r="H2290" s="103" t="str">
        <f>IFERROR(VLOOKUP(E2290,hoja!A:C,3,FALSE),0)</f>
        <v>0230</v>
      </c>
      <c r="I2290" s="24" t="str">
        <f t="shared" si="414"/>
        <v>01110230</v>
      </c>
      <c r="J2290" s="23">
        <v>9.1333333332440816</v>
      </c>
      <c r="K2290" s="23">
        <v>354.54399999999998</v>
      </c>
      <c r="L2290" s="23" t="str">
        <f t="shared" si="409"/>
        <v>REGIONAL</v>
      </c>
      <c r="M2290" s="23" t="s">
        <v>618</v>
      </c>
      <c r="N2290" s="23" t="str" cm="1">
        <f t="array" ref="N2290">IFERROR(IF(M2290="Principal","LES_ACTIVE",LES_INACTIVE),0)</f>
        <v>LES_ACTIVE</v>
      </c>
      <c r="O2290" s="23">
        <f t="shared" si="413"/>
        <v>16</v>
      </c>
      <c r="P2290" s="23" t="str">
        <f t="shared" si="416"/>
        <v>01110230Principal</v>
      </c>
    </row>
    <row r="2291" spans="1:16" ht="14.45" hidden="1">
      <c r="A2291" s="26" t="s">
        <v>642</v>
      </c>
      <c r="B2291" s="23" t="str">
        <f>IFERROR(VLOOKUP(A2291,hoja!$A$2:$E$970,4,FALSE),0)</f>
        <v>COSTA</v>
      </c>
      <c r="C2291" s="23" t="str">
        <f>IFERROR(VLOOKUP(A2291,hoja!$A$2:$E$1370,5,FALSE),0)</f>
        <v>BARRANQUILLA</v>
      </c>
      <c r="D2291" s="23" t="str">
        <f>IFERROR(VLOOKUP(A2291,hoja!A:D,3,FALSE),0)</f>
        <v>0111</v>
      </c>
      <c r="E2291" s="23" t="s">
        <v>665</v>
      </c>
      <c r="F2291" s="23" t="str">
        <f>IFERROR(VLOOKUP(E2291,hoja!$A$2:$E$970,4,FALSE),0)</f>
        <v>OCCIDENTE</v>
      </c>
      <c r="G2291" s="23" t="str">
        <f>IFERROR(VLOOKUP(E2291,hoja!$A$2:$E$970,5,FALSE),0)</f>
        <v>MANIZALES</v>
      </c>
      <c r="H2291" s="103" t="str">
        <f>IFERROR(VLOOKUP(E2291,hoja!A:C,3,FALSE),0)</f>
        <v>0145</v>
      </c>
      <c r="I2291" s="24" t="str">
        <f t="shared" si="414"/>
        <v>01110145</v>
      </c>
      <c r="J2291" s="23">
        <v>51.016666666546371</v>
      </c>
      <c r="K2291" s="23">
        <v>920</v>
      </c>
      <c r="L2291" s="23" t="str">
        <f>IF(B2291=F2291,"REGIONAL","NACIONAL")</f>
        <v>NACIONAL</v>
      </c>
      <c r="M2291" s="23" t="s">
        <v>618</v>
      </c>
      <c r="N2291" s="23" t="str" cm="1">
        <f t="array" ref="N2291">IFERROR(IF(M2291="Principal","LES_ACTIVE",LES_INACTIVE),0)</f>
        <v>LES_ACTIVE</v>
      </c>
      <c r="O2291" s="23">
        <f t="shared" si="413"/>
        <v>8</v>
      </c>
      <c r="P2291" s="23" t="str">
        <f t="shared" si="416"/>
        <v>01110145Principal</v>
      </c>
    </row>
    <row r="2292" spans="1:16" ht="14.45" hidden="1">
      <c r="A2292" s="26" t="s">
        <v>642</v>
      </c>
      <c r="B2292" s="23" t="str">
        <f>IFERROR(VLOOKUP(A2292,hoja!$A$2:$E$970,4,FALSE),0)</f>
        <v>COSTA</v>
      </c>
      <c r="C2292" s="23" t="str">
        <f>IFERROR(VLOOKUP(A2292,hoja!$A$2:$E$1370,5,FALSE),0)</f>
        <v>BARRANQUILLA</v>
      </c>
      <c r="D2292" s="23" t="str">
        <f>IFERROR(VLOOKUP(A2292,hoja!A:D,3,FALSE),0)</f>
        <v>0111</v>
      </c>
      <c r="E2292" s="23" t="s">
        <v>713</v>
      </c>
      <c r="F2292" s="23" t="str">
        <f>IFERROR(VLOOKUP(E2292,hoja!$A$2:$E$970,4,FALSE),0)</f>
        <v>ANTIOQUIA</v>
      </c>
      <c r="G2292" s="23" t="str">
        <f>IFERROR(VLOOKUP(E2292,hoja!$A$2:$E$970,5,FALSE),0)</f>
        <v>MARIQUITA</v>
      </c>
      <c r="H2292" s="103" t="str">
        <f>IFERROR(VLOOKUP(E2292,hoja!A:C,3,FALSE),0)</f>
        <v>0392</v>
      </c>
      <c r="I2292" s="24" t="str">
        <f t="shared" si="414"/>
        <v>01110392</v>
      </c>
      <c r="J2292" s="23">
        <v>39.198611111089122</v>
      </c>
      <c r="K2292" s="23">
        <v>892</v>
      </c>
      <c r="L2292" s="23" t="str">
        <f t="shared" ref="L2292:L2299" si="418">IF(B2292=F2292,"REGIONAL","NACIONAL")</f>
        <v>NACIONAL</v>
      </c>
      <c r="M2292" s="23" t="s">
        <v>618</v>
      </c>
      <c r="N2292" s="23" t="str" cm="1">
        <f t="array" ref="N2292">IFERROR(IF(M2292="Principal","LES_ACTIVE",LES_INACTIVE),0)</f>
        <v>LES_ACTIVE</v>
      </c>
      <c r="O2292" s="23">
        <f t="shared" si="413"/>
        <v>8</v>
      </c>
      <c r="P2292" s="23" t="str">
        <f t="shared" si="416"/>
        <v>01110392Principal</v>
      </c>
    </row>
    <row r="2293" spans="1:16" ht="14.45" hidden="1">
      <c r="A2293" s="26" t="s">
        <v>642</v>
      </c>
      <c r="B2293" s="23" t="str">
        <f>IFERROR(VLOOKUP(A2293,hoja!$A$2:$E$970,4,FALSE),0)</f>
        <v>COSTA</v>
      </c>
      <c r="C2293" s="23" t="str">
        <f>IFERROR(VLOOKUP(A2293,hoja!$A$2:$E$1370,5,FALSE),0)</f>
        <v>BARRANQUILLA</v>
      </c>
      <c r="D2293" s="23" t="str">
        <f>IFERROR(VLOOKUP(A2293,hoja!A:D,3,FALSE),0)</f>
        <v>0111</v>
      </c>
      <c r="E2293" s="23" t="s">
        <v>714</v>
      </c>
      <c r="F2293" s="23" t="str">
        <f>IFERROR(VLOOKUP(E2293,hoja!$A$2:$E$970,4,FALSE),0)</f>
        <v>SANTANDER</v>
      </c>
      <c r="G2293" s="23" t="str">
        <f>IFERROR(VLOOKUP(E2293,hoja!$A$2:$E$970,5,FALSE),0)</f>
        <v>OCAÑA</v>
      </c>
      <c r="H2293" s="103" t="str">
        <f>IFERROR(VLOOKUP(E2293,hoja!A:C,3,FALSE),0)</f>
        <v>0434</v>
      </c>
      <c r="I2293" s="24" t="str">
        <f t="shared" si="414"/>
        <v>01110434</v>
      </c>
      <c r="J2293" s="23">
        <v>22.649999999965075</v>
      </c>
      <c r="K2293" s="23">
        <v>482.529</v>
      </c>
      <c r="L2293" s="23" t="str">
        <f t="shared" si="418"/>
        <v>NACIONAL</v>
      </c>
      <c r="M2293" s="23" t="s">
        <v>618</v>
      </c>
      <c r="N2293" s="23" t="str" cm="1">
        <f t="array" ref="N2293">IFERROR(IF(M2293="Principal","LES_ACTIVE",LES_INACTIVE),0)</f>
        <v>LES_ACTIVE</v>
      </c>
      <c r="O2293" s="23">
        <f t="shared" si="413"/>
        <v>16</v>
      </c>
      <c r="P2293" s="23" t="str">
        <f t="shared" si="416"/>
        <v>01110434Principal</v>
      </c>
    </row>
    <row r="2294" spans="1:16" ht="14.45" hidden="1">
      <c r="A2294" s="26" t="s">
        <v>642</v>
      </c>
      <c r="B2294" s="23" t="str">
        <f>IFERROR(VLOOKUP(A2294,hoja!$A$2:$E$970,4,FALSE),0)</f>
        <v>COSTA</v>
      </c>
      <c r="C2294" s="23" t="str">
        <f>IFERROR(VLOOKUP(A2294,hoja!$A$2:$E$1370,5,FALSE),0)</f>
        <v>BARRANQUILLA</v>
      </c>
      <c r="D2294" s="23" t="str">
        <f>IFERROR(VLOOKUP(A2294,hoja!A:D,3,FALSE),0)</f>
        <v>0111</v>
      </c>
      <c r="E2294" s="23" t="s">
        <v>715</v>
      </c>
      <c r="F2294" s="23" t="str">
        <f>IFERROR(VLOOKUP(E2294,hoja!$A$2:$E$970,4,FALSE),0)</f>
        <v>SANTANDER</v>
      </c>
      <c r="G2294" s="23" t="str">
        <f>IFERROR(VLOOKUP(E2294,hoja!$A$2:$E$970,5,FALSE),0)</f>
        <v>PAMPLONA</v>
      </c>
      <c r="H2294" s="103" t="str">
        <f>IFERROR(VLOOKUP(E2294,hoja!A:C,3,FALSE),0)</f>
        <v>0439</v>
      </c>
      <c r="I2294" s="24" t="str">
        <f t="shared" si="414"/>
        <v>01110439</v>
      </c>
      <c r="K2294" s="23">
        <v>721</v>
      </c>
      <c r="L2294" s="23" t="str">
        <f t="shared" si="418"/>
        <v>NACIONAL</v>
      </c>
      <c r="M2294" s="23" t="s">
        <v>618</v>
      </c>
      <c r="N2294" s="23" t="str" cm="1">
        <f t="array" ref="N2294">IFERROR(IF(M2294="Principal","LES_ACTIVE",LES_INACTIVE),0)</f>
        <v>LES_ACTIVE</v>
      </c>
      <c r="O2294" s="23">
        <f t="shared" si="413"/>
        <v>12</v>
      </c>
      <c r="P2294" s="23" t="str">
        <f t="shared" si="416"/>
        <v>01110439Principal</v>
      </c>
    </row>
    <row r="2295" spans="1:16" ht="14.45" hidden="1">
      <c r="A2295" s="26" t="s">
        <v>642</v>
      </c>
      <c r="B2295" s="23" t="str">
        <f>IFERROR(VLOOKUP(A2295,hoja!$A$2:$E$970,4,FALSE),0)</f>
        <v>COSTA</v>
      </c>
      <c r="C2295" s="23" t="str">
        <f>IFERROR(VLOOKUP(A2295,hoja!$A$2:$E$1370,5,FALSE),0)</f>
        <v>BARRANQUILLA</v>
      </c>
      <c r="D2295" s="23" t="str">
        <f>IFERROR(VLOOKUP(A2295,hoja!A:D,3,FALSE),0)</f>
        <v>0111</v>
      </c>
      <c r="E2295" s="23" t="s">
        <v>716</v>
      </c>
      <c r="F2295" s="23" t="str">
        <f>IFERROR(VLOOKUP(E2295,hoja!$A$2:$E$970,4,FALSE),0)</f>
        <v>SANTANDER</v>
      </c>
      <c r="G2295" s="23" t="str">
        <f>IFERROR(VLOOKUP(E2295,hoja!$A$2:$E$970,5,FALSE),0)</f>
        <v>PINCHOTE</v>
      </c>
      <c r="H2295" s="103" t="str">
        <f>IFERROR(VLOOKUP(E2295,hoja!A:C,3,FALSE),0)</f>
        <v>0423</v>
      </c>
      <c r="I2295" s="24" t="str">
        <f t="shared" si="414"/>
        <v>01110423</v>
      </c>
      <c r="J2295" s="23">
        <v>32.399999999965075</v>
      </c>
      <c r="K2295" s="23">
        <v>708.74699999999996</v>
      </c>
      <c r="L2295" s="23" t="str">
        <f t="shared" si="418"/>
        <v>NACIONAL</v>
      </c>
      <c r="M2295" s="23" t="s">
        <v>618</v>
      </c>
      <c r="N2295" s="23" t="str" cm="1">
        <f t="array" ref="N2295">IFERROR(IF(M2295="Principal","LES_ACTIVE",LES_INACTIVE),0)</f>
        <v>LES_ACTIVE</v>
      </c>
      <c r="O2295" s="23">
        <f t="shared" si="413"/>
        <v>12</v>
      </c>
      <c r="P2295" s="23" t="str">
        <f t="shared" si="416"/>
        <v>01110423Principal</v>
      </c>
    </row>
    <row r="2296" spans="1:16" ht="14.45" hidden="1">
      <c r="A2296" s="26" t="s">
        <v>642</v>
      </c>
      <c r="B2296" s="23" t="str">
        <f>IFERROR(VLOOKUP(A2296,hoja!$A$2:$E$970,4,FALSE),0)</f>
        <v>COSTA</v>
      </c>
      <c r="C2296" s="23" t="str">
        <f>IFERROR(VLOOKUP(A2296,hoja!$A$2:$E$1370,5,FALSE),0)</f>
        <v>BARRANQUILLA</v>
      </c>
      <c r="D2296" s="23" t="str">
        <f>IFERROR(VLOOKUP(A2296,hoja!A:D,3,FALSE),0)</f>
        <v>0111</v>
      </c>
      <c r="E2296" s="23" t="s">
        <v>717</v>
      </c>
      <c r="F2296" s="23" t="str">
        <f>IFERROR(VLOOKUP(E2296,hoja!$A$2:$E$970,4,FALSE),0)</f>
        <v>OCCIDENTE</v>
      </c>
      <c r="G2296" s="23" t="str">
        <f>IFERROR(VLOOKUP(E2296,hoja!$A$2:$E$970,5,FALSE),0)</f>
        <v>POPAYÁN</v>
      </c>
      <c r="H2296" s="103" t="str">
        <f>IFERROR(VLOOKUP(E2296,hoja!A:C,3,FALSE),0)</f>
        <v>0126</v>
      </c>
      <c r="I2296" s="24" t="str">
        <f t="shared" si="414"/>
        <v>01110126</v>
      </c>
      <c r="J2296" s="23">
        <v>51.184444444515975</v>
      </c>
      <c r="K2296" s="23">
        <v>1230</v>
      </c>
      <c r="L2296" s="23" t="str">
        <f t="shared" si="418"/>
        <v>NACIONAL</v>
      </c>
      <c r="M2296" s="23" t="s">
        <v>618</v>
      </c>
      <c r="N2296" s="23" t="str" cm="1">
        <f t="array" ref="N2296">IFERROR(IF(M2296="Principal","LES_ACTIVE",LES_INACTIVE),0)</f>
        <v>LES_ACTIVE</v>
      </c>
      <c r="O2296" s="23">
        <f t="shared" si="413"/>
        <v>6</v>
      </c>
      <c r="P2296" s="23" t="str">
        <f t="shared" si="416"/>
        <v>01110126Principal</v>
      </c>
    </row>
    <row r="2297" spans="1:16" ht="14.45" hidden="1">
      <c r="A2297" s="26" t="s">
        <v>642</v>
      </c>
      <c r="B2297" s="23" t="str">
        <f>IFERROR(VLOOKUP(A2297,hoja!$A$2:$E$970,4,FALSE),0)</f>
        <v>COSTA</v>
      </c>
      <c r="C2297" s="23" t="str">
        <f>IFERROR(VLOOKUP(A2297,hoja!$A$2:$E$1370,5,FALSE),0)</f>
        <v>BARRANQUILLA</v>
      </c>
      <c r="D2297" s="23" t="str">
        <f>IFERROR(VLOOKUP(A2297,hoja!A:D,3,FALSE),0)</f>
        <v>0111</v>
      </c>
      <c r="E2297" s="23" t="s">
        <v>718</v>
      </c>
      <c r="F2297" s="23" t="str">
        <f>IFERROR(VLOOKUP(E2297,hoja!$A$2:$E$970,4,FALSE),0)</f>
        <v>SANTANDER</v>
      </c>
      <c r="G2297" s="23" t="str">
        <f>IFERROR(VLOOKUP(E2297,hoja!$A$2:$E$970,5,FALSE),0)</f>
        <v>PUERTO BERRIO</v>
      </c>
      <c r="H2297" s="103" t="str">
        <f>IFERROR(VLOOKUP(E2297,hoja!A:C,3,FALSE),0)</f>
        <v>0433</v>
      </c>
      <c r="I2297" s="24" t="str">
        <f t="shared" si="414"/>
        <v>01110433</v>
      </c>
      <c r="J2297" s="23">
        <v>37.233333333337214</v>
      </c>
      <c r="K2297" s="23">
        <v>707</v>
      </c>
      <c r="L2297" s="23" t="str">
        <f t="shared" si="418"/>
        <v>NACIONAL</v>
      </c>
      <c r="M2297" s="23" t="s">
        <v>618</v>
      </c>
      <c r="N2297" s="23" t="str" cm="1">
        <f t="array" ref="N2297">IFERROR(IF(M2297="Principal","LES_ACTIVE",LES_INACTIVE),0)</f>
        <v>LES_ACTIVE</v>
      </c>
      <c r="O2297" s="23">
        <f t="shared" si="413"/>
        <v>12</v>
      </c>
      <c r="P2297" s="23" t="str">
        <f t="shared" si="416"/>
        <v>01110433Principal</v>
      </c>
    </row>
    <row r="2298" spans="1:16" ht="14.45" hidden="1">
      <c r="A2298" s="26" t="s">
        <v>642</v>
      </c>
      <c r="B2298" s="23" t="str">
        <f>IFERROR(VLOOKUP(A2298,hoja!$A$2:$E$970,4,FALSE),0)</f>
        <v>COSTA</v>
      </c>
      <c r="C2298" s="23" t="str">
        <f>IFERROR(VLOOKUP(A2298,hoja!$A$2:$E$1370,5,FALSE),0)</f>
        <v>BARRANQUILLA</v>
      </c>
      <c r="D2298" s="23" t="str">
        <f>IFERROR(VLOOKUP(A2298,hoja!A:D,3,FALSE),0)</f>
        <v>0111</v>
      </c>
      <c r="E2298" s="23" t="s">
        <v>719</v>
      </c>
      <c r="F2298" s="23" t="str">
        <f>IFERROR(VLOOKUP(E2298,hoja!$A$2:$E$970,4,FALSE),0)</f>
        <v>CENTRO</v>
      </c>
      <c r="G2298" s="23" t="str">
        <f>IFERROR(VLOOKUP(E2298,hoja!$A$2:$E$970,5,FALSE),0)</f>
        <v>RICAURTE</v>
      </c>
      <c r="H2298" s="103" t="str">
        <f>IFERROR(VLOOKUP(E2298,hoja!A:C,3,FALSE),0)</f>
        <v>0390</v>
      </c>
      <c r="I2298" s="24" t="str">
        <f t="shared" si="414"/>
        <v>01110390</v>
      </c>
      <c r="J2298" s="23">
        <v>40.373611111252103</v>
      </c>
      <c r="K2298" s="23">
        <v>1025</v>
      </c>
      <c r="L2298" s="23" t="str">
        <f t="shared" si="418"/>
        <v>NACIONAL</v>
      </c>
      <c r="M2298" s="23" t="s">
        <v>858</v>
      </c>
      <c r="N2298" s="23" t="s">
        <v>624</v>
      </c>
      <c r="O2298" s="23">
        <f t="shared" si="413"/>
        <v>8</v>
      </c>
      <c r="P2298" s="23" t="str">
        <f t="shared" si="416"/>
        <v>01110390Cambao</v>
      </c>
    </row>
    <row r="2299" spans="1:16" ht="14.45" hidden="1">
      <c r="A2299" s="26" t="s">
        <v>642</v>
      </c>
      <c r="B2299" s="23" t="str">
        <f>IFERROR(VLOOKUP(A2299,hoja!$A$2:$E$970,4,FALSE),0)</f>
        <v>COSTA</v>
      </c>
      <c r="C2299" s="23" t="str">
        <f>IFERROR(VLOOKUP(A2299,hoja!$A$2:$E$1370,5,FALSE),0)</f>
        <v>BARRANQUILLA</v>
      </c>
      <c r="D2299" s="23" t="str">
        <f>IFERROR(VLOOKUP(A2299,hoja!A:D,3,FALSE),0)</f>
        <v>0111</v>
      </c>
      <c r="E2299" s="23" t="s">
        <v>719</v>
      </c>
      <c r="F2299" s="23" t="str">
        <f>IFERROR(VLOOKUP(E2299,hoja!$A$2:$E$970,4,FALSE),0)</f>
        <v>CENTRO</v>
      </c>
      <c r="G2299" s="23" t="str">
        <f>IFERROR(VLOOKUP(E2299,hoja!$A$2:$E$970,5,FALSE),0)</f>
        <v>RICAURTE</v>
      </c>
      <c r="H2299" s="103" t="str">
        <f>IFERROR(VLOOKUP(E2299,hoja!A:C,3,FALSE),0)</f>
        <v>0390</v>
      </c>
      <c r="I2299" s="24" t="str">
        <f t="shared" si="414"/>
        <v>01110390</v>
      </c>
      <c r="K2299" s="23">
        <v>1029</v>
      </c>
      <c r="L2299" s="23" t="str">
        <f t="shared" si="418"/>
        <v>NACIONAL</v>
      </c>
      <c r="M2299" s="23" t="s">
        <v>618</v>
      </c>
      <c r="N2299" s="23" t="str" cm="1">
        <f t="array" ref="N2299">IFERROR(IF(M2299="Principal","LES_ACTIVE",LES_INACTIVE),0)</f>
        <v>LES_ACTIVE</v>
      </c>
      <c r="O2299" s="23">
        <f t="shared" si="413"/>
        <v>8</v>
      </c>
      <c r="P2299" s="23" t="str">
        <f t="shared" si="416"/>
        <v>01110390Principal</v>
      </c>
    </row>
    <row r="2300" spans="1:16" ht="14.45" hidden="1">
      <c r="A2300" s="26" t="s">
        <v>642</v>
      </c>
      <c r="B2300" s="23" t="str">
        <f>IFERROR(VLOOKUP(A2300,hoja!$A$2:$E$970,4,FALSE),0)</f>
        <v>COSTA</v>
      </c>
      <c r="C2300" s="23" t="str">
        <f>IFERROR(VLOOKUP(A2300,hoja!$A$2:$E$1370,5,FALSE),0)</f>
        <v>BARRANQUILLA</v>
      </c>
      <c r="D2300" s="23" t="str">
        <f>IFERROR(VLOOKUP(A2300,hoja!A:D,3,FALSE),0)</f>
        <v>0111</v>
      </c>
      <c r="E2300" s="23" t="s">
        <v>720</v>
      </c>
      <c r="F2300" s="23" t="str">
        <f>IFERROR(VLOOKUP(E2300,hoja!$A$2:$E$970,4,FALSE),0)</f>
        <v>COSTA</v>
      </c>
      <c r="G2300" s="23" t="str">
        <f>IFERROR(VLOOKUP(E2300,hoja!$A$2:$E$970,5,FALSE),0)</f>
        <v>RIOHACHA</v>
      </c>
      <c r="H2300" s="103" t="str">
        <f>IFERROR(VLOOKUP(E2300,hoja!A:C,3,FALSE),0)</f>
        <v>0239</v>
      </c>
      <c r="I2300" s="24" t="str">
        <f t="shared" si="414"/>
        <v>01110239</v>
      </c>
      <c r="J2300" s="23">
        <v>6.2666666666627862</v>
      </c>
      <c r="K2300" s="23">
        <v>274.16399999999999</v>
      </c>
      <c r="L2300" s="23" t="str">
        <f t="shared" si="409"/>
        <v>REGIONAL</v>
      </c>
      <c r="M2300" s="23" t="s">
        <v>618</v>
      </c>
      <c r="N2300" s="23" t="str" cm="1">
        <f t="array" ref="N2300">IFERROR(IF(M2300="Principal","LES_ACTIVE",LES_INACTIVE),0)</f>
        <v>LES_ACTIVE</v>
      </c>
      <c r="O2300" s="23">
        <f t="shared" si="413"/>
        <v>16</v>
      </c>
      <c r="P2300" s="23" t="str">
        <f t="shared" si="416"/>
        <v>01110239Principal</v>
      </c>
    </row>
    <row r="2301" spans="1:16" ht="14.45" hidden="1">
      <c r="A2301" s="26" t="s">
        <v>642</v>
      </c>
      <c r="B2301" s="23" t="str">
        <f>IFERROR(VLOOKUP(A2301,hoja!$A$2:$E$970,4,FALSE),0)</f>
        <v>COSTA</v>
      </c>
      <c r="C2301" s="23" t="str">
        <f>IFERROR(VLOOKUP(A2301,hoja!$A$2:$E$1370,5,FALSE),0)</f>
        <v>BARRANQUILLA</v>
      </c>
      <c r="D2301" s="23" t="str">
        <f>IFERROR(VLOOKUP(A2301,hoja!A:D,3,FALSE),0)</f>
        <v>0111</v>
      </c>
      <c r="E2301" s="23" t="s">
        <v>721</v>
      </c>
      <c r="F2301" s="23" t="str">
        <f>IFERROR(VLOOKUP(E2301,hoja!$A$2:$E$970,4,FALSE),0)</f>
        <v>ANTIOQUIA</v>
      </c>
      <c r="G2301" s="23" t="str">
        <f>IFERROR(VLOOKUP(E2301,hoja!$A$2:$E$970,5,FALSE),0)</f>
        <v>RIONEGRO</v>
      </c>
      <c r="H2301" s="103" t="str">
        <f>IFERROR(VLOOKUP(E2301,hoja!A:C,3,FALSE),0)</f>
        <v>0090</v>
      </c>
      <c r="I2301" s="24" t="str">
        <f t="shared" si="414"/>
        <v>01110090</v>
      </c>
      <c r="J2301" s="23">
        <v>44.483333333395422</v>
      </c>
      <c r="K2301" s="23">
        <v>723.72</v>
      </c>
      <c r="L2301" s="23" t="str">
        <f>IF(B2301=F2301,"REGIONAL","NACIONAL")</f>
        <v>NACIONAL</v>
      </c>
      <c r="M2301" s="23" t="s">
        <v>618</v>
      </c>
      <c r="N2301" s="23" t="str" cm="1">
        <f t="array" ref="N2301">IFERROR(IF(M2301="Principal","LES_ACTIVE",LES_INACTIVE),0)</f>
        <v>LES_ACTIVE</v>
      </c>
      <c r="O2301" s="23">
        <f t="shared" si="413"/>
        <v>12</v>
      </c>
      <c r="P2301" s="23" t="str">
        <f t="shared" si="416"/>
        <v>01110090Principal</v>
      </c>
    </row>
    <row r="2302" spans="1:16" ht="14.45" hidden="1">
      <c r="A2302" s="26" t="s">
        <v>642</v>
      </c>
      <c r="B2302" s="23" t="str">
        <f>IFERROR(VLOOKUP(A2302,hoja!$A$2:$E$970,4,FALSE),0)</f>
        <v>COSTA</v>
      </c>
      <c r="C2302" s="23" t="str">
        <f>IFERROR(VLOOKUP(A2302,hoja!$A$2:$E$1370,5,FALSE),0)</f>
        <v>BARRANQUILLA</v>
      </c>
      <c r="D2302" s="23" t="str">
        <f>IFERROR(VLOOKUP(A2302,hoja!A:D,3,FALSE),0)</f>
        <v>0111</v>
      </c>
      <c r="E2302" s="23" t="s">
        <v>722</v>
      </c>
      <c r="F2302" s="23" t="str">
        <f>IFERROR(VLOOKUP(E2302,hoja!$A$2:$E$970,4,FALSE),0)</f>
        <v>ANTIOQUIA</v>
      </c>
      <c r="G2302" s="23" t="str">
        <f>IFERROR(VLOOKUP(E2302,hoja!$A$2:$E$970,5,FALSE),0)</f>
        <v>SALDAÑA</v>
      </c>
      <c r="H2302" s="103" t="str">
        <f>IFERROR(VLOOKUP(E2302,hoja!A:C,3,FALSE),0)</f>
        <v>0386</v>
      </c>
      <c r="I2302" s="24" t="str">
        <f t="shared" si="414"/>
        <v>01110386</v>
      </c>
      <c r="K2302" s="23">
        <v>1057</v>
      </c>
      <c r="L2302" s="23" t="str">
        <f t="shared" ref="L2302:L2303" si="419">IF(B2302=F2302,"REGIONAL","NACIONAL")</f>
        <v>NACIONAL</v>
      </c>
      <c r="M2302" s="23" t="s">
        <v>618</v>
      </c>
      <c r="N2302" s="23" t="str" cm="1">
        <f t="array" ref="N2302">IFERROR(IF(M2302="Principal","LES_ACTIVE",LES_INACTIVE),0)</f>
        <v>LES_ACTIVE</v>
      </c>
      <c r="O2302" s="23">
        <f t="shared" si="413"/>
        <v>8</v>
      </c>
      <c r="P2302" s="23" t="str">
        <f t="shared" si="416"/>
        <v>01110386Principal</v>
      </c>
    </row>
    <row r="2303" spans="1:16" ht="14.45" hidden="1">
      <c r="A2303" s="26" t="s">
        <v>642</v>
      </c>
      <c r="B2303" s="23" t="str">
        <f>IFERROR(VLOOKUP(A2303,hoja!$A$2:$E$970,4,FALSE),0)</f>
        <v>COSTA</v>
      </c>
      <c r="C2303" s="23" t="str">
        <f>IFERROR(VLOOKUP(A2303,hoja!$A$2:$E$1370,5,FALSE),0)</f>
        <v>BARRANQUILLA</v>
      </c>
      <c r="D2303" s="23" t="str">
        <f>IFERROR(VLOOKUP(A2303,hoja!A:D,3,FALSE),0)</f>
        <v>0111</v>
      </c>
      <c r="E2303" s="23" t="s">
        <v>628</v>
      </c>
      <c r="F2303" s="23" t="str">
        <f>IFERROR(VLOOKUP(E2303,hoja!$A$2:$E$970,4,FALSE),0)</f>
        <v>ANTIOQUIA</v>
      </c>
      <c r="G2303" s="23" t="str">
        <f>IFERROR(VLOOKUP(E2303,hoja!$A$2:$E$970,5,FALSE),0)</f>
        <v>SANTA FE DE ANTIOQUIA</v>
      </c>
      <c r="H2303" s="103" t="str">
        <f>IFERROR(VLOOKUP(E2303,hoja!A:C,3,FALSE),0)</f>
        <v>0080</v>
      </c>
      <c r="I2303" s="24" t="str">
        <f t="shared" si="414"/>
        <v>01110080</v>
      </c>
      <c r="K2303" s="23">
        <v>786</v>
      </c>
      <c r="L2303" s="23" t="str">
        <f t="shared" si="419"/>
        <v>NACIONAL</v>
      </c>
      <c r="M2303" s="23" t="s">
        <v>662</v>
      </c>
      <c r="N2303" s="23" t="s">
        <v>622</v>
      </c>
      <c r="O2303" s="23">
        <f t="shared" si="413"/>
        <v>12</v>
      </c>
      <c r="P2303" s="23" t="str">
        <f t="shared" si="416"/>
        <v>01110080Uraba</v>
      </c>
    </row>
    <row r="2304" spans="1:16" ht="14.45" hidden="1">
      <c r="A2304" s="26" t="s">
        <v>642</v>
      </c>
      <c r="B2304" s="23" t="str">
        <f>IFERROR(VLOOKUP(A2304,hoja!$A$2:$E$970,4,FALSE),0)</f>
        <v>COSTA</v>
      </c>
      <c r="C2304" s="23" t="str">
        <f>IFERROR(VLOOKUP(A2304,hoja!$A$2:$E$1370,5,FALSE),0)</f>
        <v>BARRANQUILLA</v>
      </c>
      <c r="D2304" s="23" t="str">
        <f>IFERROR(VLOOKUP(A2304,hoja!A:D,3,FALSE),0)</f>
        <v>0111</v>
      </c>
      <c r="E2304" s="23" t="s">
        <v>723</v>
      </c>
      <c r="F2304" s="23" t="str">
        <f>IFERROR(VLOOKUP(E2304,hoja!$A$2:$E$970,4,FALSE),0)</f>
        <v>COSTA</v>
      </c>
      <c r="G2304" s="23" t="str">
        <f>IFERROR(VLOOKUP(E2304,hoja!$A$2:$E$970,5,FALSE),0)</f>
        <v>SANTA MARTA</v>
      </c>
      <c r="H2304" s="103" t="str">
        <f>IFERROR(VLOOKUP(E2304,hoja!A:C,3,FALSE),0)</f>
        <v>0118</v>
      </c>
      <c r="I2304" s="24" t="str">
        <f t="shared" si="414"/>
        <v>01110118</v>
      </c>
      <c r="J2304" s="23">
        <v>2.7499999998835847</v>
      </c>
      <c r="K2304" s="23">
        <v>115.4225</v>
      </c>
      <c r="L2304" s="23" t="str">
        <f t="shared" si="409"/>
        <v>REGIONAL</v>
      </c>
      <c r="M2304" s="23" t="s">
        <v>618</v>
      </c>
      <c r="N2304" s="23" t="str" cm="1">
        <f t="array" ref="N2304">IFERROR(IF(M2304="Principal","LES_ACTIVE",LES_INACTIVE),0)</f>
        <v>LES_ACTIVE</v>
      </c>
      <c r="O2304" s="23">
        <f t="shared" si="413"/>
        <v>25</v>
      </c>
      <c r="P2304" s="23" t="str">
        <f t="shared" si="416"/>
        <v>01110118Principal</v>
      </c>
    </row>
    <row r="2305" spans="1:16" ht="14.45" hidden="1">
      <c r="A2305" s="26" t="s">
        <v>642</v>
      </c>
      <c r="B2305" s="23" t="str">
        <f>IFERROR(VLOOKUP(A2305,hoja!$A$2:$E$970,4,FALSE),0)</f>
        <v>COSTA</v>
      </c>
      <c r="C2305" s="23" t="str">
        <f>IFERROR(VLOOKUP(A2305,hoja!$A$2:$E$1370,5,FALSE),0)</f>
        <v>BARRANQUILLA</v>
      </c>
      <c r="D2305" s="23" t="str">
        <f>IFERROR(VLOOKUP(A2305,hoja!A:D,3,FALSE),0)</f>
        <v>0111</v>
      </c>
      <c r="E2305" s="23" t="s">
        <v>666</v>
      </c>
      <c r="F2305" s="23" t="str">
        <f>IFERROR(VLOOKUP(E2305,hoja!$A$2:$E$970,4,FALSE),0)</f>
        <v>COSTA</v>
      </c>
      <c r="G2305" s="23" t="str">
        <f>IFERROR(VLOOKUP(E2305,hoja!$A$2:$E$970,5,FALSE),0)</f>
        <v>SINCELEJO</v>
      </c>
      <c r="H2305" s="103" t="str">
        <f>IFERROR(VLOOKUP(E2305,hoja!A:C,3,FALSE),0)</f>
        <v>0382</v>
      </c>
      <c r="I2305" s="24" t="str">
        <f t="shared" si="414"/>
        <v>01110382</v>
      </c>
      <c r="J2305" s="23">
        <v>5.0166666667792015</v>
      </c>
      <c r="K2305" s="23">
        <v>224.15649999999999</v>
      </c>
      <c r="L2305" s="23" t="str">
        <f t="shared" si="409"/>
        <v>REGIONAL</v>
      </c>
      <c r="M2305" s="23" t="s">
        <v>618</v>
      </c>
      <c r="N2305" s="23" t="str" cm="1">
        <f t="array" ref="N2305">IFERROR(IF(M2305="Principal","LES_ACTIVE",LES_INACTIVE),0)</f>
        <v>LES_ACTIVE</v>
      </c>
      <c r="O2305" s="23">
        <v>50</v>
      </c>
      <c r="P2305" s="23" t="str">
        <f t="shared" si="416"/>
        <v>01110382Principal</v>
      </c>
    </row>
    <row r="2306" spans="1:16" ht="14.45" hidden="1">
      <c r="A2306" s="26" t="s">
        <v>642</v>
      </c>
      <c r="B2306" s="23" t="str">
        <f>IFERROR(VLOOKUP(A2306,hoja!$A$2:$E$970,4,FALSE),0)</f>
        <v>COSTA</v>
      </c>
      <c r="C2306" s="23" t="str">
        <f>IFERROR(VLOOKUP(A2306,hoja!$A$2:$E$1370,5,FALSE),0)</f>
        <v>BARRANQUILLA</v>
      </c>
      <c r="D2306" s="23" t="str">
        <f>IFERROR(VLOOKUP(A2306,hoja!A:D,3,FALSE),0)</f>
        <v>0111</v>
      </c>
      <c r="E2306" s="23" t="s">
        <v>726</v>
      </c>
      <c r="F2306" s="23" t="str">
        <f>IFERROR(VLOOKUP(E2306,hoja!$A$2:$E$970,4,FALSE),0)</f>
        <v>OCCIDENTE</v>
      </c>
      <c r="G2306" s="23" t="str">
        <f>IFERROR(VLOOKUP(E2306,hoja!$A$2:$E$970,5,FALSE),0)</f>
        <v>TUMACO</v>
      </c>
      <c r="H2306" s="103" t="str">
        <f>IFERROR(VLOOKUP(E2306,hoja!A:C,3,FALSE),0)</f>
        <v>0396</v>
      </c>
      <c r="I2306" s="24" t="str">
        <f t="shared" si="414"/>
        <v>01110396</v>
      </c>
      <c r="K2306" s="23">
        <v>1791</v>
      </c>
      <c r="L2306" s="23" t="str">
        <f>IF(B2306=F2306,"REGIONAL","NACIONAL")</f>
        <v>NACIONAL</v>
      </c>
      <c r="M2306" s="23" t="s">
        <v>697</v>
      </c>
      <c r="N2306" s="23" t="s">
        <v>622</v>
      </c>
      <c r="O2306" s="23">
        <f>IF(K2306&lt;=250,25,IF(K2306&lt;=500,16,IF(K2306&lt;=800,12,IF(K2306&lt;=1100,8,IF(K2306&lt;=1400,6,IF(K2306&lt;=1800,5))))))</f>
        <v>5</v>
      </c>
      <c r="P2306" s="23" t="str">
        <f t="shared" si="416"/>
        <v>01110396Pereira</v>
      </c>
    </row>
    <row r="2307" spans="1:16" ht="14.45" hidden="1">
      <c r="A2307" s="26" t="s">
        <v>642</v>
      </c>
      <c r="B2307" s="23" t="str">
        <f>IFERROR(VLOOKUP(A2307,hoja!$A$2:$E$970,4,FALSE),0)</f>
        <v>COSTA</v>
      </c>
      <c r="C2307" s="23" t="str">
        <f>IFERROR(VLOOKUP(A2307,hoja!$A$2:$E$1370,5,FALSE),0)</f>
        <v>BARRANQUILLA</v>
      </c>
      <c r="D2307" s="23" t="str">
        <f>IFERROR(VLOOKUP(A2307,hoja!A:D,3,FALSE),0)</f>
        <v>0111</v>
      </c>
      <c r="E2307" s="23" t="s">
        <v>727</v>
      </c>
      <c r="F2307" s="23" t="str">
        <f>IFERROR(VLOOKUP(E2307,hoja!$A$2:$E$970,4,FALSE),0)</f>
        <v>CENTRO</v>
      </c>
      <c r="G2307" s="23" t="str">
        <f>IFERROR(VLOOKUP(E2307,hoja!$A$2:$E$970,5,FALSE),0)</f>
        <v>TUNJA</v>
      </c>
      <c r="H2307" s="103" t="str">
        <f>IFERROR(VLOOKUP(E2307,hoja!A:C,3,FALSE),0)</f>
        <v>0443</v>
      </c>
      <c r="I2307" s="24" t="str">
        <f t="shared" si="414"/>
        <v>01110443</v>
      </c>
      <c r="J2307" s="23">
        <v>49.866666666639503</v>
      </c>
      <c r="K2307" s="23">
        <v>888.54600000000005</v>
      </c>
      <c r="L2307" s="23" t="str">
        <f t="shared" ref="L2307:L2314" si="420">IF(B2307=F2307,"REGIONAL","NACIONAL")</f>
        <v>NACIONAL</v>
      </c>
      <c r="M2307" s="23" t="s">
        <v>618</v>
      </c>
      <c r="N2307" s="23" t="str" cm="1">
        <f t="array" ref="N2307">IFERROR(IF(M2307="Principal","LES_ACTIVE",LES_INACTIVE),0)</f>
        <v>LES_ACTIVE</v>
      </c>
      <c r="O2307" s="23">
        <f t="shared" si="413"/>
        <v>8</v>
      </c>
      <c r="P2307" s="23" t="str">
        <f t="shared" si="416"/>
        <v>01110443Principal</v>
      </c>
    </row>
    <row r="2308" spans="1:16" ht="14.45" hidden="1">
      <c r="A2308" s="26" t="s">
        <v>642</v>
      </c>
      <c r="B2308" s="23" t="str">
        <f>IFERROR(VLOOKUP(A2308,hoja!$A$2:$E$970,4,FALSE),0)</f>
        <v>COSTA</v>
      </c>
      <c r="C2308" s="23" t="str">
        <f>IFERROR(VLOOKUP(A2308,hoja!$A$2:$E$1370,5,FALSE),0)</f>
        <v>BARRANQUILLA</v>
      </c>
      <c r="D2308" s="23" t="str">
        <f>IFERROR(VLOOKUP(A2308,hoja!A:D,3,FALSE),0)</f>
        <v>0111</v>
      </c>
      <c r="E2308" s="23" t="s">
        <v>728</v>
      </c>
      <c r="F2308" s="23" t="str">
        <f>IFERROR(VLOOKUP(E2308,hoja!$A$2:$E$970,4,FALSE),0)</f>
        <v>CENTRO</v>
      </c>
      <c r="G2308" s="23" t="str">
        <f>IFERROR(VLOOKUP(E2308,hoja!$A$2:$E$970,5,FALSE),0)</f>
        <v>VILLETA</v>
      </c>
      <c r="H2308" s="103" t="str">
        <f>IFERROR(VLOOKUP(E2308,hoja!A:C,3,FALSE),0)</f>
        <v>0025</v>
      </c>
      <c r="I2308" s="24" t="str">
        <f t="shared" si="414"/>
        <v>01110025</v>
      </c>
      <c r="K2308" s="23">
        <v>921</v>
      </c>
      <c r="L2308" s="23" t="str">
        <f t="shared" si="420"/>
        <v>NACIONAL</v>
      </c>
      <c r="M2308" s="23" t="s">
        <v>618</v>
      </c>
      <c r="N2308" s="23" t="str" cm="1">
        <f t="array" ref="N2308">IFERROR(IF(M2308="Principal","LES_ACTIVE",LES_INACTIVE),0)</f>
        <v>LES_ACTIVE</v>
      </c>
      <c r="O2308" s="23">
        <f t="shared" si="413"/>
        <v>8</v>
      </c>
      <c r="P2308" s="23" t="str">
        <f t="shared" si="416"/>
        <v>01110025Principal</v>
      </c>
    </row>
    <row r="2309" spans="1:16" ht="14.45" hidden="1">
      <c r="A2309" s="26" t="s">
        <v>642</v>
      </c>
      <c r="B2309" s="23" t="str">
        <f>IFERROR(VLOOKUP(A2309,hoja!$A$2:$E$970,4,FALSE),0)</f>
        <v>COSTA</v>
      </c>
      <c r="C2309" s="23" t="str">
        <f>IFERROR(VLOOKUP(A2309,hoja!$A$2:$E$1370,5,FALSE),0)</f>
        <v>BARRANQUILLA</v>
      </c>
      <c r="D2309" s="23" t="str">
        <f>IFERROR(VLOOKUP(A2309,hoja!A:D,3,FALSE),0)</f>
        <v>0111</v>
      </c>
      <c r="E2309" s="23" t="s">
        <v>729</v>
      </c>
      <c r="F2309" s="23" t="str">
        <f>IFERROR(VLOOKUP(E2309,hoja!$A$2:$E$970,4,FALSE),0)</f>
        <v>SANTANDER</v>
      </c>
      <c r="G2309" s="23" t="str">
        <f>IFERROR(VLOOKUP(E2309,hoja!$A$2:$E$970,5,FALSE),0)</f>
        <v>YOPAL</v>
      </c>
      <c r="H2309" s="103" t="str">
        <f>IFERROR(VLOOKUP(E2309,hoja!A:C,3,FALSE),0)</f>
        <v>0442</v>
      </c>
      <c r="I2309" s="24" t="str">
        <f t="shared" si="414"/>
        <v>01110442</v>
      </c>
      <c r="J2309" s="23">
        <v>71.550000000104774</v>
      </c>
      <c r="K2309" s="23">
        <v>1060</v>
      </c>
      <c r="L2309" s="23" t="str">
        <f t="shared" si="420"/>
        <v>NACIONAL</v>
      </c>
      <c r="M2309" s="23" t="s">
        <v>618</v>
      </c>
      <c r="N2309" s="23" t="str" cm="1">
        <f t="array" ref="N2309">IFERROR(IF(M2309="Principal","LES_ACTIVE",LES_INACTIVE),0)</f>
        <v>LES_ACTIVE</v>
      </c>
      <c r="O2309" s="23">
        <f t="shared" si="413"/>
        <v>8</v>
      </c>
      <c r="P2309" s="23" t="str">
        <f t="shared" si="416"/>
        <v>01110442Principal</v>
      </c>
    </row>
    <row r="2310" spans="1:16" ht="14.45" hidden="1">
      <c r="A2310" s="26" t="s">
        <v>642</v>
      </c>
      <c r="B2310" s="23" t="str">
        <f>IFERROR(VLOOKUP(A2310,hoja!$A$2:$E$970,4,FALSE),0)</f>
        <v>COSTA</v>
      </c>
      <c r="C2310" s="23" t="str">
        <f>IFERROR(VLOOKUP(A2310,hoja!$A$2:$E$1370,5,FALSE),0)</f>
        <v>BARRANQUILLA</v>
      </c>
      <c r="D2310" s="23" t="str">
        <f>IFERROR(VLOOKUP(A2310,hoja!A:D,3,FALSE),0)</f>
        <v>0111</v>
      </c>
      <c r="E2310" s="23" t="s">
        <v>729</v>
      </c>
      <c r="F2310" s="23" t="str">
        <f>IFERROR(VLOOKUP(E2310,hoja!$A$2:$E$970,4,FALSE),0)</f>
        <v>SANTANDER</v>
      </c>
      <c r="G2310" s="23" t="str">
        <f>IFERROR(VLOOKUP(E2310,hoja!$A$2:$E$970,5,FALSE),0)</f>
        <v>YOPAL</v>
      </c>
      <c r="H2310" s="103" t="str">
        <f>IFERROR(VLOOKUP(E2310,hoja!A:C,3,FALSE),0)</f>
        <v>0442</v>
      </c>
      <c r="I2310" s="24" t="str">
        <f t="shared" si="414"/>
        <v>01110442</v>
      </c>
      <c r="K2310" s="23">
        <v>1369</v>
      </c>
      <c r="L2310" s="23" t="str">
        <f t="shared" si="420"/>
        <v>NACIONAL</v>
      </c>
      <c r="M2310" s="23" t="s">
        <v>901</v>
      </c>
      <c r="N2310" s="23" t="s">
        <v>622</v>
      </c>
      <c r="O2310" s="23">
        <f t="shared" si="413"/>
        <v>6</v>
      </c>
      <c r="P2310" s="23" t="str">
        <f t="shared" si="416"/>
        <v>01110442Villavicencio</v>
      </c>
    </row>
    <row r="2311" spans="1:16" ht="14.45" hidden="1">
      <c r="A2311" s="26" t="s">
        <v>642</v>
      </c>
      <c r="B2311" s="23" t="str">
        <f>IFERROR(VLOOKUP(A2311,hoja!$A$2:$E$970,4,FALSE),0)</f>
        <v>COSTA</v>
      </c>
      <c r="C2311" s="23" t="str">
        <f>IFERROR(VLOOKUP(A2311,hoja!$A$2:$E$1370,5,FALSE),0)</f>
        <v>BARRANQUILLA</v>
      </c>
      <c r="D2311" s="23" t="str">
        <f>IFERROR(VLOOKUP(A2311,hoja!A:D,3,FALSE),0)</f>
        <v>0111</v>
      </c>
      <c r="E2311" s="23" t="s">
        <v>730</v>
      </c>
      <c r="F2311" s="23" t="str">
        <f>IFERROR(VLOOKUP(E2311,hoja!$A$2:$E$970,4,FALSE),0)</f>
        <v>OCCIDENTE</v>
      </c>
      <c r="G2311" s="23" t="str">
        <f>IFERROR(VLOOKUP(E2311,hoja!$A$2:$E$970,5,FALSE),0)</f>
        <v>ZARZAL</v>
      </c>
      <c r="H2311" s="103" t="str">
        <f>IFERROR(VLOOKUP(E2311,hoja!A:C,3,FALSE),0)</f>
        <v>0412</v>
      </c>
      <c r="I2311" s="24" t="str">
        <f t="shared" si="414"/>
        <v>01110412</v>
      </c>
      <c r="K2311" s="23">
        <v>957</v>
      </c>
      <c r="L2311" s="23" t="str">
        <f t="shared" si="420"/>
        <v>NACIONAL</v>
      </c>
      <c r="M2311" s="23" t="s">
        <v>618</v>
      </c>
      <c r="N2311" s="23" t="str" cm="1">
        <f t="array" ref="N2311">IFERROR(IF(M2311="Principal","LES_ACTIVE",LES_INACTIVE),0)</f>
        <v>LES_ACTIVE</v>
      </c>
      <c r="O2311" s="23">
        <f t="shared" si="413"/>
        <v>8</v>
      </c>
      <c r="P2311" s="23" t="str">
        <f t="shared" si="416"/>
        <v>01110412Principal</v>
      </c>
    </row>
    <row r="2312" spans="1:16" ht="14.45" hidden="1">
      <c r="A2312" s="26" t="s">
        <v>642</v>
      </c>
      <c r="B2312" s="23" t="str">
        <f>IFERROR(VLOOKUP(A2312,hoja!$A$2:$E$970,4,FALSE),0)</f>
        <v>COSTA</v>
      </c>
      <c r="C2312" s="23" t="str">
        <f>IFERROR(VLOOKUP(A2312,hoja!$A$2:$E$1370,5,FALSE),0)</f>
        <v>BARRANQUILLA</v>
      </c>
      <c r="D2312" s="23" t="str">
        <f>IFERROR(VLOOKUP(A2312,hoja!A:D,3,FALSE),0)</f>
        <v>0111</v>
      </c>
      <c r="E2312" s="23" t="s">
        <v>629</v>
      </c>
      <c r="F2312" s="23" t="str">
        <f>IFERROR(VLOOKUP(E2312,hoja!$A$2:$E$970,4,FALSE),0)</f>
        <v>CENTRO</v>
      </c>
      <c r="G2312" s="23" t="str">
        <f>IFERROR(VLOOKUP(E2312,hoja!$A$2:$E$970,5,FALSE),0)</f>
        <v>ZIPAQUIRÁ</v>
      </c>
      <c r="H2312" s="103" t="str">
        <f>IFERROR(VLOOKUP(E2312,hoja!A:C,3,FALSE),0)</f>
        <v>0032</v>
      </c>
      <c r="I2312" s="24" t="str">
        <f t="shared" si="414"/>
        <v>01110032</v>
      </c>
      <c r="J2312" s="23">
        <v>58.646527777804295</v>
      </c>
      <c r="K2312" s="23">
        <v>967.37</v>
      </c>
      <c r="L2312" s="23" t="str">
        <f t="shared" si="420"/>
        <v>NACIONAL</v>
      </c>
      <c r="M2312" s="23" t="s">
        <v>618</v>
      </c>
      <c r="N2312" s="23" t="str" cm="1">
        <f t="array" ref="N2312">IFERROR(IF(M2312="Principal","LES_ACTIVE",LES_INACTIVE),0)</f>
        <v>LES_ACTIVE</v>
      </c>
      <c r="O2312" s="23">
        <f t="shared" si="413"/>
        <v>8</v>
      </c>
      <c r="P2312" s="23" t="str">
        <f t="shared" si="416"/>
        <v>01110032Principal</v>
      </c>
    </row>
    <row r="2313" spans="1:16" ht="14.45" hidden="1">
      <c r="A2313" s="26" t="s">
        <v>642</v>
      </c>
      <c r="B2313" s="23" t="str">
        <f>IFERROR(VLOOKUP(A2313,hoja!$A$2:$E$970,4,FALSE),0)</f>
        <v>COSTA</v>
      </c>
      <c r="C2313" s="23" t="str">
        <f>IFERROR(VLOOKUP(A2313,hoja!$A$2:$E$1370,5,FALSE),0)</f>
        <v>BARRANQUILLA</v>
      </c>
      <c r="D2313" s="23" t="str">
        <f>IFERROR(VLOOKUP(A2313,hoja!A:D,3,FALSE),0)</f>
        <v>0111</v>
      </c>
      <c r="E2313" s="23" t="s">
        <v>630</v>
      </c>
      <c r="F2313" s="23" t="str">
        <f>IFERROR(VLOOKUP(E2313,hoja!$A$2:$E$970,4,FALSE),0)</f>
        <v>CENTRO</v>
      </c>
      <c r="G2313" s="23" t="str">
        <f>IFERROR(VLOOKUP(E2313,hoja!$A$2:$E$970,5,FALSE),0)</f>
        <v>SESQUILÉ</v>
      </c>
      <c r="H2313" s="103" t="str">
        <f>IFERROR(VLOOKUP(E2313,hoja!A:C,3,FALSE),0)</f>
        <v>1501</v>
      </c>
      <c r="I2313" s="24" t="str">
        <f t="shared" si="414"/>
        <v>01111501</v>
      </c>
      <c r="J2313" s="23">
        <v>46.950879629643168</v>
      </c>
      <c r="K2313" s="23">
        <v>981.48350000000005</v>
      </c>
      <c r="L2313" s="23" t="str">
        <f t="shared" si="420"/>
        <v>NACIONAL</v>
      </c>
      <c r="M2313" s="23" t="s">
        <v>618</v>
      </c>
      <c r="N2313" s="23" t="str" cm="1">
        <f t="array" ref="N2313">IFERROR(IF(M2313="Principal","LES_ACTIVE",LES_INACTIVE),0)</f>
        <v>LES_ACTIVE</v>
      </c>
      <c r="O2313" s="23">
        <f t="shared" si="413"/>
        <v>8</v>
      </c>
      <c r="P2313" s="23" t="str">
        <f t="shared" si="416"/>
        <v>01111501Principal</v>
      </c>
    </row>
    <row r="2314" spans="1:16" ht="14.45" hidden="1">
      <c r="A2314" s="26" t="s">
        <v>642</v>
      </c>
      <c r="B2314" s="23" t="str">
        <f>IFERROR(VLOOKUP(A2314,hoja!$A$2:$E$970,4,FALSE),0)</f>
        <v>COSTA</v>
      </c>
      <c r="C2314" s="23" t="str">
        <f>IFERROR(VLOOKUP(A2314,hoja!$A$2:$E$1370,5,FALSE),0)</f>
        <v>BARRANQUILLA</v>
      </c>
      <c r="D2314" s="23" t="str">
        <f>IFERROR(VLOOKUP(A2314,hoja!A:D,3,FALSE),0)</f>
        <v>0111</v>
      </c>
      <c r="E2314" s="23" t="s">
        <v>630</v>
      </c>
      <c r="F2314" s="23" t="str">
        <f>IFERROR(VLOOKUP(E2314,hoja!$A$2:$E$970,4,FALSE),0)</f>
        <v>CENTRO</v>
      </c>
      <c r="G2314" s="23" t="str">
        <f>IFERROR(VLOOKUP(E2314,hoja!$A$2:$E$970,5,FALSE),0)</f>
        <v>SESQUILÉ</v>
      </c>
      <c r="H2314" s="103" t="str">
        <f>IFERROR(VLOOKUP(E2314,hoja!A:C,3,FALSE),0)</f>
        <v>1501</v>
      </c>
      <c r="I2314" s="24" t="str">
        <f t="shared" si="414"/>
        <v>01111501</v>
      </c>
      <c r="K2314" s="23">
        <v>1049</v>
      </c>
      <c r="L2314" s="23" t="str">
        <f t="shared" si="420"/>
        <v>NACIONAL</v>
      </c>
      <c r="M2314" s="23" t="s">
        <v>696</v>
      </c>
      <c r="N2314" s="23" t="s">
        <v>622</v>
      </c>
      <c r="O2314" s="23">
        <f t="shared" si="413"/>
        <v>8</v>
      </c>
      <c r="P2314" s="23" t="str">
        <f t="shared" si="416"/>
        <v>01111501Magdalena Medio</v>
      </c>
    </row>
    <row r="2315" spans="1:16" ht="14.45" hidden="1">
      <c r="A2315" s="26" t="s">
        <v>642</v>
      </c>
      <c r="B2315" s="23" t="str">
        <f>IFERROR(VLOOKUP(A2315,hoja!$A$2:$E$970,4,FALSE),0)</f>
        <v>COSTA</v>
      </c>
      <c r="C2315" s="23" t="str">
        <f>IFERROR(VLOOKUP(A2315,hoja!$A$2:$E$1370,5,FALSE),0)</f>
        <v>BARRANQUILLA</v>
      </c>
      <c r="D2315" s="23" t="str">
        <f>IFERROR(VLOOKUP(A2315,hoja!A:D,3,FALSE),0)</f>
        <v>0111</v>
      </c>
      <c r="E2315" s="23" t="s">
        <v>902</v>
      </c>
      <c r="F2315" s="23" t="str">
        <f>IFERROR(VLOOKUP(E2315,hoja!$A$2:$E$970,4,FALSE),0)</f>
        <v>COSTA</v>
      </c>
      <c r="G2315" s="23" t="str">
        <f>IFERROR(VLOOKUP(E2315,hoja!$A$2:$E$970,5,FALSE),0)</f>
        <v>GALAPA</v>
      </c>
      <c r="H2315" s="103" t="str">
        <f>IFERROR(VLOOKUP(E2315,hoja!A:C,3,FALSE),0)</f>
        <v>60050</v>
      </c>
      <c r="I2315" s="24" t="str">
        <f t="shared" si="414"/>
        <v>011160050</v>
      </c>
      <c r="K2315" s="23">
        <v>20.5</v>
      </c>
      <c r="L2315" s="23" t="str">
        <f t="shared" ref="L2315:L2362" si="421">IF(B2315=F2315,"REGIONAL","NACIONAL")</f>
        <v>REGIONAL</v>
      </c>
      <c r="M2315" s="23" t="s">
        <v>618</v>
      </c>
      <c r="N2315" s="23" t="str" cm="1">
        <f t="array" ref="N2315">IFERROR(IF(M2315="Principal","LES_ACTIVE",LES_INACTIVE),0)</f>
        <v>LES_ACTIVE</v>
      </c>
      <c r="O2315" s="23">
        <f t="shared" si="413"/>
        <v>25</v>
      </c>
      <c r="P2315" s="23" t="str">
        <f t="shared" si="416"/>
        <v>011160050Principal</v>
      </c>
    </row>
    <row r="2316" spans="1:16" ht="14.45" hidden="1">
      <c r="A2316" s="26" t="s">
        <v>642</v>
      </c>
      <c r="B2316" s="23" t="str">
        <f>IFERROR(VLOOKUP(A2316,hoja!$A$2:$E$970,4,FALSE),0)</f>
        <v>COSTA</v>
      </c>
      <c r="C2316" s="23" t="str">
        <f>IFERROR(VLOOKUP(A2316,hoja!$A$2:$E$1370,5,FALSE),0)</f>
        <v>BARRANQUILLA</v>
      </c>
      <c r="D2316" s="23" t="str">
        <f>IFERROR(VLOOKUP(A2316,hoja!A:D,3,FALSE),0)</f>
        <v>0111</v>
      </c>
      <c r="E2316" s="23" t="s">
        <v>751</v>
      </c>
      <c r="F2316" s="23" t="str">
        <f>IFERROR(VLOOKUP(E2316,hoja!$A$2:$E$970,4,FALSE),0)</f>
        <v>CENTRO</v>
      </c>
      <c r="G2316" s="23" t="str">
        <f>IFERROR(VLOOKUP(E2316,hoja!$A$2:$E$970,5,FALSE),0)</f>
        <v>BOGOTÁ</v>
      </c>
      <c r="H2316" s="103" t="str">
        <f>IFERROR(VLOOKUP(E2316,hoja!A:C,3,FALSE),0)</f>
        <v>0002A</v>
      </c>
      <c r="I2316" s="24" t="str">
        <f t="shared" si="414"/>
        <v>01110002A</v>
      </c>
      <c r="J2316" s="23">
        <v>54.534444444347173</v>
      </c>
      <c r="K2316" s="23">
        <v>1020.226</v>
      </c>
      <c r="L2316" s="23" t="str">
        <f>IF(B2316=F2316,"REGIONAL","NACIONAL")</f>
        <v>NACIONAL</v>
      </c>
      <c r="M2316" s="23" t="s">
        <v>674</v>
      </c>
      <c r="N2316" s="23" t="s">
        <v>624</v>
      </c>
      <c r="O2316" s="23">
        <f t="shared" si="413"/>
        <v>8</v>
      </c>
      <c r="P2316" s="23" t="str">
        <f t="shared" si="416"/>
        <v>01110002ALa Vega</v>
      </c>
    </row>
    <row r="2317" spans="1:16" ht="14.45" hidden="1">
      <c r="A2317" s="26" t="s">
        <v>642</v>
      </c>
      <c r="B2317" s="23" t="str">
        <f>IFERROR(VLOOKUP(A2317,hoja!$A$2:$E$970,4,FALSE),0)</f>
        <v>COSTA</v>
      </c>
      <c r="C2317" s="23" t="str">
        <f>IFERROR(VLOOKUP(A2317,hoja!$A$2:$E$1370,5,FALSE),0)</f>
        <v>BARRANQUILLA</v>
      </c>
      <c r="D2317" s="23" t="str">
        <f>IFERROR(VLOOKUP(A2317,hoja!A:D,3,FALSE),0)</f>
        <v>0111</v>
      </c>
      <c r="E2317" s="23" t="s">
        <v>751</v>
      </c>
      <c r="F2317" s="23" t="str">
        <f>IFERROR(VLOOKUP(E2317,hoja!$A$2:$E$970,4,FALSE),0)</f>
        <v>CENTRO</v>
      </c>
      <c r="G2317" s="23" t="str">
        <f>IFERROR(VLOOKUP(E2317,hoja!$A$2:$E$970,5,FALSE),0)</f>
        <v>BOGOTÁ</v>
      </c>
      <c r="H2317" s="103" t="str">
        <f>IFERROR(VLOOKUP(E2317,hoja!A:C,3,FALSE),0)</f>
        <v>0002A</v>
      </c>
      <c r="I2317" s="24" t="str">
        <f t="shared" si="414"/>
        <v>01110002A</v>
      </c>
      <c r="J2317" s="23">
        <f>+K2317/25</f>
        <v>40.96</v>
      </c>
      <c r="K2317" s="23">
        <v>1024</v>
      </c>
      <c r="L2317" s="23" t="str">
        <f t="shared" ref="L2317:L2335" si="422">IF(B2317=F2317,"REGIONAL","NACIONAL")</f>
        <v>NACIONAL</v>
      </c>
      <c r="M2317" s="23" t="s">
        <v>623</v>
      </c>
      <c r="N2317" s="23" t="s">
        <v>624</v>
      </c>
      <c r="O2317" s="23">
        <f t="shared" si="413"/>
        <v>8</v>
      </c>
      <c r="P2317" s="23" t="str">
        <f t="shared" si="416"/>
        <v>01110002AFacatativa</v>
      </c>
    </row>
    <row r="2318" spans="1:16" ht="14.45" hidden="1">
      <c r="A2318" s="26" t="s">
        <v>642</v>
      </c>
      <c r="B2318" s="23" t="str">
        <f>IFERROR(VLOOKUP(A2318,hoja!$A$2:$E$970,4,FALSE),0)</f>
        <v>COSTA</v>
      </c>
      <c r="C2318" s="23" t="str">
        <f>IFERROR(VLOOKUP(A2318,hoja!$A$2:$E$1370,5,FALSE),0)</f>
        <v>BARRANQUILLA</v>
      </c>
      <c r="D2318" s="23" t="str">
        <f>IFERROR(VLOOKUP(A2318,hoja!A:D,3,FALSE),0)</f>
        <v>0111</v>
      </c>
      <c r="E2318" s="23" t="s">
        <v>751</v>
      </c>
      <c r="F2318" s="23" t="str">
        <f>IFERROR(VLOOKUP(E2318,hoja!$A$2:$E$970,4,FALSE),0)</f>
        <v>CENTRO</v>
      </c>
      <c r="G2318" s="23" t="str">
        <f>IFERROR(VLOOKUP(E2318,hoja!$A$2:$E$970,5,FALSE),0)</f>
        <v>BOGOTÁ</v>
      </c>
      <c r="H2318" s="103" t="str">
        <f>IFERROR(VLOOKUP(E2318,hoja!A:C,3,FALSE),0)</f>
        <v>0002A</v>
      </c>
      <c r="I2318" s="24" t="str">
        <f t="shared" si="414"/>
        <v>01110002A</v>
      </c>
      <c r="J2318" s="23">
        <f>+K2318/25</f>
        <v>41.12</v>
      </c>
      <c r="K2318" s="23">
        <v>1028</v>
      </c>
      <c r="L2318" s="23" t="str">
        <f t="shared" si="422"/>
        <v>NACIONAL</v>
      </c>
      <c r="M2318" s="23" t="s">
        <v>855</v>
      </c>
      <c r="N2318" s="23" t="s">
        <v>622</v>
      </c>
      <c r="O2318" s="23">
        <f t="shared" si="413"/>
        <v>8</v>
      </c>
      <c r="P2318" s="23" t="str">
        <f t="shared" si="416"/>
        <v>01110002APlato</v>
      </c>
    </row>
    <row r="2319" spans="1:16" ht="14.45" hidden="1">
      <c r="A2319" s="26" t="s">
        <v>642</v>
      </c>
      <c r="B2319" s="23" t="str">
        <f>IFERROR(VLOOKUP(A2319,hoja!$A$2:$E$970,4,FALSE),0)</f>
        <v>COSTA</v>
      </c>
      <c r="C2319" s="23" t="str">
        <f>IFERROR(VLOOKUP(A2319,hoja!$A$2:$E$1370,5,FALSE),0)</f>
        <v>BARRANQUILLA</v>
      </c>
      <c r="D2319" s="23" t="str">
        <f>IFERROR(VLOOKUP(A2319,hoja!A:D,3,FALSE),0)</f>
        <v>0111</v>
      </c>
      <c r="E2319" s="23" t="s">
        <v>751</v>
      </c>
      <c r="F2319" s="23" t="str">
        <f>IFERROR(VLOOKUP(E2319,hoja!$A$2:$E$970,4,FALSE),0)</f>
        <v>CENTRO</v>
      </c>
      <c r="G2319" s="23" t="str">
        <f>IFERROR(VLOOKUP(E2319,hoja!$A$2:$E$970,5,FALSE),0)</f>
        <v>BOGOTÁ</v>
      </c>
      <c r="H2319" s="103" t="str">
        <f>IFERROR(VLOOKUP(E2319,hoja!A:C,3,FALSE),0)</f>
        <v>0002A</v>
      </c>
      <c r="I2319" s="24" t="str">
        <f t="shared" si="414"/>
        <v>01110002A</v>
      </c>
      <c r="J2319" s="23">
        <f>+K2319/25</f>
        <v>40.520000000000003</v>
      </c>
      <c r="K2319" s="23">
        <v>1013</v>
      </c>
      <c r="L2319" s="23" t="str">
        <f t="shared" si="422"/>
        <v>NACIONAL</v>
      </c>
      <c r="M2319" s="23" t="s">
        <v>643</v>
      </c>
      <c r="N2319" s="23" t="s">
        <v>622</v>
      </c>
      <c r="O2319" s="23">
        <f t="shared" si="413"/>
        <v>8</v>
      </c>
      <c r="P2319" s="23" t="str">
        <f t="shared" si="416"/>
        <v>01110002APiedecuesta</v>
      </c>
    </row>
    <row r="2320" spans="1:16" ht="14.45" hidden="1">
      <c r="A2320" s="26" t="s">
        <v>642</v>
      </c>
      <c r="B2320" s="23" t="str">
        <f>IFERROR(VLOOKUP(A2320,hoja!$A$2:$E$970,4,FALSE),0)</f>
        <v>COSTA</v>
      </c>
      <c r="C2320" s="23" t="str">
        <f>IFERROR(VLOOKUP(A2320,hoja!$A$2:$E$1370,5,FALSE),0)</f>
        <v>BARRANQUILLA</v>
      </c>
      <c r="D2320" s="23" t="str">
        <f>IFERROR(VLOOKUP(A2320,hoja!A:D,3,FALSE),0)</f>
        <v>0111</v>
      </c>
      <c r="E2320" s="23" t="s">
        <v>633</v>
      </c>
      <c r="F2320" s="23" t="str">
        <f>IFERROR(VLOOKUP(E2320,hoja!$A$2:$E$970,4,FALSE),0)</f>
        <v>CENTRO</v>
      </c>
      <c r="G2320" s="23" t="str">
        <f>IFERROR(VLOOKUP(E2320,hoja!$A$2:$E$970,5,FALSE),0)</f>
        <v>BOGOTÁ</v>
      </c>
      <c r="H2320" s="103" t="str">
        <f>IFERROR(VLOOKUP(E2320,hoja!A:C,3,FALSE),0)</f>
        <v>0002</v>
      </c>
      <c r="I2320" s="24" t="str">
        <f t="shared" si="414"/>
        <v>01110002</v>
      </c>
      <c r="J2320" s="23">
        <v>48.266111111151986</v>
      </c>
      <c r="K2320" s="23">
        <v>1020.888</v>
      </c>
      <c r="L2320" s="23" t="str">
        <f t="shared" si="422"/>
        <v>NACIONAL</v>
      </c>
      <c r="M2320" s="23" t="s">
        <v>674</v>
      </c>
      <c r="N2320" s="23" t="s">
        <v>624</v>
      </c>
      <c r="O2320" s="23">
        <f t="shared" si="413"/>
        <v>8</v>
      </c>
      <c r="P2320" s="23" t="str">
        <f t="shared" si="416"/>
        <v>01110002La Vega</v>
      </c>
    </row>
    <row r="2321" spans="1:16" ht="14.45" hidden="1">
      <c r="A2321" s="26" t="s">
        <v>642</v>
      </c>
      <c r="B2321" s="23" t="str">
        <f>IFERROR(VLOOKUP(A2321,hoja!$A$2:$E$970,4,FALSE),0)</f>
        <v>COSTA</v>
      </c>
      <c r="C2321" s="23" t="str">
        <f>IFERROR(VLOOKUP(A2321,hoja!$A$2:$E$1370,5,FALSE),0)</f>
        <v>BARRANQUILLA</v>
      </c>
      <c r="D2321" s="23" t="str">
        <f>IFERROR(VLOOKUP(A2321,hoja!A:D,3,FALSE),0)</f>
        <v>0111</v>
      </c>
      <c r="E2321" s="23" t="s">
        <v>633</v>
      </c>
      <c r="F2321" s="23" t="str">
        <f>IFERROR(VLOOKUP(E2321,hoja!$A$2:$E$970,4,FALSE),0)</f>
        <v>CENTRO</v>
      </c>
      <c r="G2321" s="23" t="str">
        <f>IFERROR(VLOOKUP(E2321,hoja!$A$2:$E$970,5,FALSE),0)</f>
        <v>BOGOTÁ</v>
      </c>
      <c r="H2321" s="103" t="str">
        <f>IFERROR(VLOOKUP(E2321,hoja!A:C,3,FALSE),0)</f>
        <v>0002</v>
      </c>
      <c r="I2321" s="24" t="str">
        <f t="shared" si="414"/>
        <v>01110002</v>
      </c>
      <c r="J2321" s="23">
        <f>+K2321/25</f>
        <v>40.96</v>
      </c>
      <c r="K2321" s="23">
        <v>1024</v>
      </c>
      <c r="L2321" s="23" t="str">
        <f t="shared" si="422"/>
        <v>NACIONAL</v>
      </c>
      <c r="M2321" s="23" t="s">
        <v>623</v>
      </c>
      <c r="N2321" s="23" t="s">
        <v>624</v>
      </c>
      <c r="O2321" s="23">
        <f t="shared" si="413"/>
        <v>8</v>
      </c>
      <c r="P2321" s="23" t="str">
        <f t="shared" si="416"/>
        <v>01110002Facatativa</v>
      </c>
    </row>
    <row r="2322" spans="1:16" ht="14.45" hidden="1">
      <c r="A2322" s="26" t="s">
        <v>642</v>
      </c>
      <c r="B2322" s="23" t="str">
        <f>IFERROR(VLOOKUP(A2322,hoja!$A$2:$E$970,4,FALSE),0)</f>
        <v>COSTA</v>
      </c>
      <c r="C2322" s="23" t="str">
        <f>IFERROR(VLOOKUP(A2322,hoja!$A$2:$E$1370,5,FALSE),0)</f>
        <v>BARRANQUILLA</v>
      </c>
      <c r="D2322" s="23" t="str">
        <f>IFERROR(VLOOKUP(A2322,hoja!A:D,3,FALSE),0)</f>
        <v>0111</v>
      </c>
      <c r="E2322" s="23" t="s">
        <v>633</v>
      </c>
      <c r="F2322" s="23" t="str">
        <f>IFERROR(VLOOKUP(E2322,hoja!$A$2:$E$970,4,FALSE),0)</f>
        <v>CENTRO</v>
      </c>
      <c r="G2322" s="23" t="str">
        <f>IFERROR(VLOOKUP(E2322,hoja!$A$2:$E$970,5,FALSE),0)</f>
        <v>BOGOTÁ</v>
      </c>
      <c r="H2322" s="103" t="str">
        <f>IFERROR(VLOOKUP(E2322,hoja!A:C,3,FALSE),0)</f>
        <v>0002</v>
      </c>
      <c r="I2322" s="24" t="str">
        <f t="shared" si="414"/>
        <v>01110002</v>
      </c>
      <c r="J2322" s="23">
        <f>+K2322/25</f>
        <v>41.12</v>
      </c>
      <c r="K2322" s="23">
        <v>1028</v>
      </c>
      <c r="L2322" s="23" t="str">
        <f t="shared" si="422"/>
        <v>NACIONAL</v>
      </c>
      <c r="M2322" s="23" t="s">
        <v>855</v>
      </c>
      <c r="N2322" s="23" t="s">
        <v>622</v>
      </c>
      <c r="O2322" s="23">
        <f t="shared" si="413"/>
        <v>8</v>
      </c>
      <c r="P2322" s="23" t="str">
        <f t="shared" si="416"/>
        <v>01110002Plato</v>
      </c>
    </row>
    <row r="2323" spans="1:16" ht="14.45" hidden="1">
      <c r="A2323" s="26" t="s">
        <v>642</v>
      </c>
      <c r="B2323" s="23" t="str">
        <f>IFERROR(VLOOKUP(A2323,hoja!$A$2:$E$970,4,FALSE),0)</f>
        <v>COSTA</v>
      </c>
      <c r="C2323" s="23" t="str">
        <f>IFERROR(VLOOKUP(A2323,hoja!$A$2:$E$1370,5,FALSE),0)</f>
        <v>BARRANQUILLA</v>
      </c>
      <c r="D2323" s="23" t="str">
        <f>IFERROR(VLOOKUP(A2323,hoja!A:D,3,FALSE),0)</f>
        <v>0111</v>
      </c>
      <c r="E2323" s="23" t="s">
        <v>633</v>
      </c>
      <c r="F2323" s="23" t="str">
        <f>IFERROR(VLOOKUP(E2323,hoja!$A$2:$E$970,4,FALSE),0)</f>
        <v>CENTRO</v>
      </c>
      <c r="G2323" s="23" t="str">
        <f>IFERROR(VLOOKUP(E2323,hoja!$A$2:$E$970,5,FALSE),0)</f>
        <v>BOGOTÁ</v>
      </c>
      <c r="H2323" s="103" t="str">
        <f>IFERROR(VLOOKUP(E2323,hoja!A:C,3,FALSE),0)</f>
        <v>0002</v>
      </c>
      <c r="I2323" s="24" t="str">
        <f t="shared" si="414"/>
        <v>01110002</v>
      </c>
      <c r="J2323" s="23">
        <f>+K2323/25</f>
        <v>40.520000000000003</v>
      </c>
      <c r="K2323" s="23">
        <v>1013</v>
      </c>
      <c r="L2323" s="23" t="str">
        <f t="shared" si="422"/>
        <v>NACIONAL</v>
      </c>
      <c r="M2323" s="23" t="s">
        <v>643</v>
      </c>
      <c r="N2323" s="23" t="s">
        <v>622</v>
      </c>
      <c r="O2323" s="23">
        <f t="shared" si="413"/>
        <v>8</v>
      </c>
      <c r="P2323" s="23" t="str">
        <f t="shared" si="416"/>
        <v>01110002Piedecuesta</v>
      </c>
    </row>
    <row r="2324" spans="1:16" ht="14.45" hidden="1">
      <c r="A2324" s="26" t="s">
        <v>642</v>
      </c>
      <c r="B2324" s="23" t="str">
        <f>IFERROR(VLOOKUP(A2324,hoja!$A$2:$E$970,4,FALSE),0)</f>
        <v>COSTA</v>
      </c>
      <c r="C2324" s="23" t="str">
        <f>IFERROR(VLOOKUP(A2324,hoja!$A$2:$E$1370,5,FALSE),0)</f>
        <v>BARRANQUILLA</v>
      </c>
      <c r="D2324" s="23" t="str">
        <f>IFERROR(VLOOKUP(A2324,hoja!A:D,3,FALSE),0)</f>
        <v>0111</v>
      </c>
      <c r="E2324" s="23" t="s">
        <v>634</v>
      </c>
      <c r="F2324" s="23" t="str">
        <f>IFERROR(VLOOKUP(E2324,hoja!$A$2:$E$970,4,FALSE),0)</f>
        <v>CENTRO</v>
      </c>
      <c r="G2324" s="23" t="str">
        <f>IFERROR(VLOOKUP(E2324,hoja!$A$2:$E$970,5,FALSE),0)</f>
        <v>BOGOTÁ</v>
      </c>
      <c r="H2324" s="103" t="str">
        <f>IFERROR(VLOOKUP(E2324,hoja!A:C,3,FALSE),0)</f>
        <v>0011</v>
      </c>
      <c r="I2324" s="24" t="str">
        <f t="shared" si="414"/>
        <v>01110011</v>
      </c>
      <c r="J2324" s="23">
        <v>48.666666666656965</v>
      </c>
      <c r="K2324" s="23">
        <v>1022.8895</v>
      </c>
      <c r="L2324" s="23" t="str">
        <f t="shared" si="422"/>
        <v>NACIONAL</v>
      </c>
      <c r="M2324" s="23" t="s">
        <v>674</v>
      </c>
      <c r="N2324" s="23" t="s">
        <v>624</v>
      </c>
      <c r="O2324" s="23">
        <f t="shared" si="413"/>
        <v>8</v>
      </c>
      <c r="P2324" s="23" t="str">
        <f t="shared" si="416"/>
        <v>01110011La Vega</v>
      </c>
    </row>
    <row r="2325" spans="1:16" ht="14.45" hidden="1">
      <c r="A2325" s="26" t="s">
        <v>642</v>
      </c>
      <c r="B2325" s="23" t="str">
        <f>IFERROR(VLOOKUP(A2325,hoja!$A$2:$E$970,4,FALSE),0)</f>
        <v>COSTA</v>
      </c>
      <c r="C2325" s="23" t="str">
        <f>IFERROR(VLOOKUP(A2325,hoja!$A$2:$E$1370,5,FALSE),0)</f>
        <v>BARRANQUILLA</v>
      </c>
      <c r="D2325" s="23" t="str">
        <f>IFERROR(VLOOKUP(A2325,hoja!A:D,3,FALSE),0)</f>
        <v>0111</v>
      </c>
      <c r="E2325" s="23" t="s">
        <v>634</v>
      </c>
      <c r="F2325" s="23" t="str">
        <f>IFERROR(VLOOKUP(E2325,hoja!$A$2:$E$970,4,FALSE),0)</f>
        <v>CENTRO</v>
      </c>
      <c r="G2325" s="23" t="str">
        <f>IFERROR(VLOOKUP(E2325,hoja!$A$2:$E$970,5,FALSE),0)</f>
        <v>BOGOTÁ</v>
      </c>
      <c r="H2325" s="103" t="str">
        <f>IFERROR(VLOOKUP(E2325,hoja!A:C,3,FALSE),0)</f>
        <v>0011</v>
      </c>
      <c r="I2325" s="24" t="str">
        <f t="shared" si="414"/>
        <v>01110011</v>
      </c>
      <c r="J2325" s="23">
        <f>+K2325/25</f>
        <v>40.799999999999997</v>
      </c>
      <c r="K2325" s="23">
        <v>1020</v>
      </c>
      <c r="L2325" s="23" t="str">
        <f t="shared" si="422"/>
        <v>NACIONAL</v>
      </c>
      <c r="M2325" s="23" t="s">
        <v>623</v>
      </c>
      <c r="N2325" s="23" t="s">
        <v>624</v>
      </c>
      <c r="O2325" s="23">
        <f t="shared" si="413"/>
        <v>8</v>
      </c>
      <c r="P2325" s="23" t="str">
        <f t="shared" si="416"/>
        <v>01110011Facatativa</v>
      </c>
    </row>
    <row r="2326" spans="1:16" ht="14.45" hidden="1">
      <c r="A2326" s="26" t="s">
        <v>642</v>
      </c>
      <c r="B2326" s="23" t="str">
        <f>IFERROR(VLOOKUP(A2326,hoja!$A$2:$E$970,4,FALSE),0)</f>
        <v>COSTA</v>
      </c>
      <c r="C2326" s="23" t="str">
        <f>IFERROR(VLOOKUP(A2326,hoja!$A$2:$E$1370,5,FALSE),0)</f>
        <v>BARRANQUILLA</v>
      </c>
      <c r="D2326" s="23" t="str">
        <f>IFERROR(VLOOKUP(A2326,hoja!A:D,3,FALSE),0)</f>
        <v>0111</v>
      </c>
      <c r="E2326" s="23" t="s">
        <v>634</v>
      </c>
      <c r="F2326" s="23" t="str">
        <f>IFERROR(VLOOKUP(E2326,hoja!$A$2:$E$970,4,FALSE),0)</f>
        <v>CENTRO</v>
      </c>
      <c r="G2326" s="23" t="str">
        <f>IFERROR(VLOOKUP(E2326,hoja!$A$2:$E$970,5,FALSE),0)</f>
        <v>BOGOTÁ</v>
      </c>
      <c r="H2326" s="103" t="str">
        <f>IFERROR(VLOOKUP(E2326,hoja!A:C,3,FALSE),0)</f>
        <v>0011</v>
      </c>
      <c r="I2326" s="24" t="str">
        <f t="shared" si="414"/>
        <v>01110011</v>
      </c>
      <c r="J2326" s="23">
        <f>+K2326/25</f>
        <v>43.88</v>
      </c>
      <c r="K2326" s="23">
        <v>1097</v>
      </c>
      <c r="L2326" s="23" t="str">
        <f t="shared" si="422"/>
        <v>NACIONAL</v>
      </c>
      <c r="M2326" s="23" t="s">
        <v>855</v>
      </c>
      <c r="N2326" s="23" t="s">
        <v>622</v>
      </c>
      <c r="O2326" s="23">
        <f t="shared" si="413"/>
        <v>8</v>
      </c>
      <c r="P2326" s="23" t="str">
        <f t="shared" si="416"/>
        <v>01110011Plato</v>
      </c>
    </row>
    <row r="2327" spans="1:16" ht="14.45" hidden="1">
      <c r="A2327" s="26" t="s">
        <v>642</v>
      </c>
      <c r="B2327" s="23" t="str">
        <f>IFERROR(VLOOKUP(A2327,hoja!$A$2:$E$970,4,FALSE),0)</f>
        <v>COSTA</v>
      </c>
      <c r="C2327" s="23" t="str">
        <f>IFERROR(VLOOKUP(A2327,hoja!$A$2:$E$1370,5,FALSE),0)</f>
        <v>BARRANQUILLA</v>
      </c>
      <c r="D2327" s="23" t="str">
        <f>IFERROR(VLOOKUP(A2327,hoja!A:D,3,FALSE),0)</f>
        <v>0111</v>
      </c>
      <c r="E2327" s="23" t="s">
        <v>634</v>
      </c>
      <c r="F2327" s="23" t="str">
        <f>IFERROR(VLOOKUP(E2327,hoja!$A$2:$E$970,4,FALSE),0)</f>
        <v>CENTRO</v>
      </c>
      <c r="G2327" s="23" t="str">
        <f>IFERROR(VLOOKUP(E2327,hoja!$A$2:$E$970,5,FALSE),0)</f>
        <v>BOGOTÁ</v>
      </c>
      <c r="H2327" s="103" t="str">
        <f>IFERROR(VLOOKUP(E2327,hoja!A:C,3,FALSE),0)</f>
        <v>0011</v>
      </c>
      <c r="I2327" s="24" t="str">
        <f t="shared" si="414"/>
        <v>01110011</v>
      </c>
      <c r="J2327" s="23">
        <f>+K2327/25</f>
        <v>40.880000000000003</v>
      </c>
      <c r="K2327" s="23">
        <v>1022</v>
      </c>
      <c r="L2327" s="23" t="str">
        <f t="shared" si="422"/>
        <v>NACIONAL</v>
      </c>
      <c r="M2327" s="23" t="s">
        <v>643</v>
      </c>
      <c r="N2327" s="23" t="s">
        <v>622</v>
      </c>
      <c r="O2327" s="23">
        <f t="shared" si="413"/>
        <v>8</v>
      </c>
      <c r="P2327" s="23" t="str">
        <f t="shared" si="416"/>
        <v>01110011Piedecuesta</v>
      </c>
    </row>
    <row r="2328" spans="1:16" ht="14.45" hidden="1">
      <c r="A2328" s="26" t="s">
        <v>642</v>
      </c>
      <c r="B2328" s="23" t="str">
        <f>IFERROR(VLOOKUP(A2328,hoja!$A$2:$E$970,4,FALSE),0)</f>
        <v>COSTA</v>
      </c>
      <c r="C2328" s="23" t="str">
        <f>IFERROR(VLOOKUP(A2328,hoja!$A$2:$E$1370,5,FALSE),0)</f>
        <v>BARRANQUILLA</v>
      </c>
      <c r="D2328" s="23" t="str">
        <f>IFERROR(VLOOKUP(A2328,hoja!A:D,3,FALSE),0)</f>
        <v>0111</v>
      </c>
      <c r="E2328" s="23" t="s">
        <v>686</v>
      </c>
      <c r="F2328" s="23" t="str">
        <f>IFERROR(VLOOKUP(E2328,hoja!$A$2:$E$970,4,FALSE),0)</f>
        <v>SANTANDER</v>
      </c>
      <c r="G2328" s="23" t="str">
        <f>IFERROR(VLOOKUP(E2328,hoja!$A$2:$E$970,5,FALSE),0)</f>
        <v>BARRANCABERMEJA</v>
      </c>
      <c r="H2328" s="103" t="str">
        <f>IFERROR(VLOOKUP(E2328,hoja!A:C,3,FALSE),0)</f>
        <v>0424</v>
      </c>
      <c r="I2328" s="24" t="str">
        <f t="shared" si="414"/>
        <v>01110424</v>
      </c>
      <c r="J2328" s="23">
        <v>24.458333333343035</v>
      </c>
      <c r="K2328" s="23">
        <v>618.61850000000004</v>
      </c>
      <c r="L2328" s="23" t="str">
        <f t="shared" si="422"/>
        <v>NACIONAL</v>
      </c>
      <c r="M2328" s="23" t="s">
        <v>618</v>
      </c>
      <c r="N2328" s="23" t="str" cm="1">
        <f t="array" ref="N2328">IFERROR(IF(M2328="Principal","LES_ACTIVE",LES_INACTIVE),0)</f>
        <v>LES_ACTIVE</v>
      </c>
      <c r="O2328" s="23">
        <f t="shared" ref="O2328:O2390" si="423">IF(K2328&lt;=250,25,IF(K2328&lt;=500,16,IF(K2328&lt;=800,12,IF(K2328&lt;=1100,8,IF(K2328&lt;=1400,6,IF(K2328&lt;=1700,5))))))</f>
        <v>12</v>
      </c>
      <c r="P2328" s="23" t="str">
        <f t="shared" si="416"/>
        <v>01110424Principal</v>
      </c>
    </row>
    <row r="2329" spans="1:16" ht="14.45" hidden="1">
      <c r="A2329" s="26" t="s">
        <v>642</v>
      </c>
      <c r="B2329" s="23" t="str">
        <f>IFERROR(VLOOKUP(A2329,hoja!$A$2:$E$970,4,FALSE),0)</f>
        <v>COSTA</v>
      </c>
      <c r="C2329" s="23" t="str">
        <f>IFERROR(VLOOKUP(A2329,hoja!$A$2:$E$1370,5,FALSE),0)</f>
        <v>BARRANQUILLA</v>
      </c>
      <c r="D2329" s="23" t="str">
        <f>IFERROR(VLOOKUP(A2329,hoja!A:D,3,FALSE),0)</f>
        <v>0111</v>
      </c>
      <c r="E2329" s="23" t="s">
        <v>635</v>
      </c>
      <c r="F2329" s="23" t="str">
        <f>IFERROR(VLOOKUP(E2329,hoja!$A$2:$E$970,4,FALSE),0)</f>
        <v>CENTRO</v>
      </c>
      <c r="G2329" s="23" t="str">
        <f>IFERROR(VLOOKUP(E2329,hoja!$A$2:$E$970,5,FALSE),0)</f>
        <v>BOGOTÁ</v>
      </c>
      <c r="H2329" s="103" t="str">
        <f>IFERROR(VLOOKUP(E2329,hoja!A:C,3,FALSE),0)</f>
        <v>0021</v>
      </c>
      <c r="I2329" s="24" t="str">
        <f t="shared" si="414"/>
        <v>01110021</v>
      </c>
      <c r="J2329" s="23">
        <v>48.083333333343035</v>
      </c>
      <c r="K2329" s="23">
        <v>1023.0155</v>
      </c>
      <c r="L2329" s="23" t="str">
        <f t="shared" si="422"/>
        <v>NACIONAL</v>
      </c>
      <c r="M2329" s="23" t="s">
        <v>674</v>
      </c>
      <c r="N2329" s="23" t="s">
        <v>624</v>
      </c>
      <c r="O2329" s="23">
        <f t="shared" si="423"/>
        <v>8</v>
      </c>
      <c r="P2329" s="23" t="str">
        <f t="shared" si="416"/>
        <v>01110021La Vega</v>
      </c>
    </row>
    <row r="2330" spans="1:16" ht="14.45" hidden="1">
      <c r="A2330" s="26" t="s">
        <v>642</v>
      </c>
      <c r="B2330" s="23" t="str">
        <f>IFERROR(VLOOKUP(A2330,hoja!$A$2:$E$970,4,FALSE),0)</f>
        <v>COSTA</v>
      </c>
      <c r="C2330" s="23" t="str">
        <f>IFERROR(VLOOKUP(A2330,hoja!$A$2:$E$1370,5,FALSE),0)</f>
        <v>BARRANQUILLA</v>
      </c>
      <c r="D2330" s="23" t="str">
        <f>IFERROR(VLOOKUP(A2330,hoja!A:D,3,FALSE),0)</f>
        <v>0111</v>
      </c>
      <c r="E2330" s="23" t="s">
        <v>635</v>
      </c>
      <c r="F2330" s="23" t="str">
        <f>IFERROR(VLOOKUP(E2330,hoja!$A$2:$E$970,4,FALSE),0)</f>
        <v>CENTRO</v>
      </c>
      <c r="G2330" s="23" t="str">
        <f>IFERROR(VLOOKUP(E2330,hoja!$A$2:$E$970,5,FALSE),0)</f>
        <v>BOGOTÁ</v>
      </c>
      <c r="H2330" s="103" t="str">
        <f>IFERROR(VLOOKUP(E2330,hoja!A:C,3,FALSE),0)</f>
        <v>0021</v>
      </c>
      <c r="I2330" s="24" t="str">
        <f t="shared" si="414"/>
        <v>01110021</v>
      </c>
      <c r="J2330" s="23">
        <f>+K2330/25</f>
        <v>41.04</v>
      </c>
      <c r="K2330" s="23">
        <v>1026</v>
      </c>
      <c r="L2330" s="23" t="str">
        <f t="shared" si="422"/>
        <v>NACIONAL</v>
      </c>
      <c r="M2330" s="23" t="s">
        <v>623</v>
      </c>
      <c r="N2330" s="23" t="s">
        <v>624</v>
      </c>
      <c r="O2330" s="23">
        <f t="shared" si="423"/>
        <v>8</v>
      </c>
      <c r="P2330" s="23" t="str">
        <f t="shared" si="416"/>
        <v>01110021Facatativa</v>
      </c>
    </row>
    <row r="2331" spans="1:16" ht="14.45" hidden="1">
      <c r="A2331" s="26" t="s">
        <v>642</v>
      </c>
      <c r="B2331" s="23" t="str">
        <f>IFERROR(VLOOKUP(A2331,hoja!$A$2:$E$970,4,FALSE),0)</f>
        <v>COSTA</v>
      </c>
      <c r="C2331" s="23" t="str">
        <f>IFERROR(VLOOKUP(A2331,hoja!$A$2:$E$1370,5,FALSE),0)</f>
        <v>BARRANQUILLA</v>
      </c>
      <c r="D2331" s="23" t="str">
        <f>IFERROR(VLOOKUP(A2331,hoja!A:D,3,FALSE),0)</f>
        <v>0111</v>
      </c>
      <c r="E2331" s="23" t="s">
        <v>635</v>
      </c>
      <c r="F2331" s="23" t="str">
        <f>IFERROR(VLOOKUP(E2331,hoja!$A$2:$E$970,4,FALSE),0)</f>
        <v>CENTRO</v>
      </c>
      <c r="G2331" s="23" t="str">
        <f>IFERROR(VLOOKUP(E2331,hoja!$A$2:$E$970,5,FALSE),0)</f>
        <v>BOGOTÁ</v>
      </c>
      <c r="H2331" s="103" t="str">
        <f>IFERROR(VLOOKUP(E2331,hoja!A:C,3,FALSE),0)</f>
        <v>0021</v>
      </c>
      <c r="I2331" s="24" t="str">
        <f t="shared" ref="I2331:I2393" si="424">D2331&amp;H2331</f>
        <v>01110021</v>
      </c>
      <c r="J2331" s="23">
        <f>+K2331/25</f>
        <v>45.08</v>
      </c>
      <c r="K2331" s="23">
        <v>1127</v>
      </c>
      <c r="L2331" s="23" t="str">
        <f t="shared" si="422"/>
        <v>NACIONAL</v>
      </c>
      <c r="M2331" s="23" t="s">
        <v>760</v>
      </c>
      <c r="N2331" s="23" t="s">
        <v>622</v>
      </c>
      <c r="O2331" s="23">
        <f t="shared" si="423"/>
        <v>6</v>
      </c>
      <c r="P2331" s="23" t="str">
        <f t="shared" si="416"/>
        <v>01110021Plato-Facatativa</v>
      </c>
    </row>
    <row r="2332" spans="1:16" ht="14.45" hidden="1">
      <c r="A2332" s="26" t="s">
        <v>642</v>
      </c>
      <c r="B2332" s="23" t="str">
        <f>IFERROR(VLOOKUP(A2332,hoja!$A$2:$E$970,4,FALSE),0)</f>
        <v>COSTA</v>
      </c>
      <c r="C2332" s="23" t="str">
        <f>IFERROR(VLOOKUP(A2332,hoja!$A$2:$E$1370,5,FALSE),0)</f>
        <v>BARRANQUILLA</v>
      </c>
      <c r="D2332" s="23" t="str">
        <f>IFERROR(VLOOKUP(A2332,hoja!A:D,3,FALSE),0)</f>
        <v>0111</v>
      </c>
      <c r="E2332" s="23" t="s">
        <v>635</v>
      </c>
      <c r="F2332" s="23" t="str">
        <f>IFERROR(VLOOKUP(E2332,hoja!$A$2:$E$970,4,FALSE),0)</f>
        <v>CENTRO</v>
      </c>
      <c r="G2332" s="23" t="str">
        <f>IFERROR(VLOOKUP(E2332,hoja!$A$2:$E$970,5,FALSE),0)</f>
        <v>BOGOTÁ</v>
      </c>
      <c r="H2332" s="103" t="str">
        <f>IFERROR(VLOOKUP(E2332,hoja!A:C,3,FALSE),0)</f>
        <v>0021</v>
      </c>
      <c r="I2332" s="24" t="str">
        <f t="shared" si="424"/>
        <v>01110021</v>
      </c>
      <c r="J2332" s="23">
        <f>+K2332/25</f>
        <v>40.56</v>
      </c>
      <c r="K2332" s="23">
        <v>1014</v>
      </c>
      <c r="L2332" s="23" t="str">
        <f t="shared" si="422"/>
        <v>NACIONAL</v>
      </c>
      <c r="M2332" s="23" t="s">
        <v>643</v>
      </c>
      <c r="N2332" s="23" t="s">
        <v>622</v>
      </c>
      <c r="O2332" s="23">
        <f t="shared" si="423"/>
        <v>8</v>
      </c>
      <c r="P2332" s="23" t="str">
        <f t="shared" si="416"/>
        <v>01110021Piedecuesta</v>
      </c>
    </row>
    <row r="2333" spans="1:16" ht="14.45" hidden="1">
      <c r="A2333" s="26" t="s">
        <v>642</v>
      </c>
      <c r="B2333" s="23" t="str">
        <f>IFERROR(VLOOKUP(A2333,hoja!$A$2:$E$970,4,FALSE),0)</f>
        <v>COSTA</v>
      </c>
      <c r="C2333" s="23" t="str">
        <f>IFERROR(VLOOKUP(A2333,hoja!$A$2:$E$1370,5,FALSE),0)</f>
        <v>BARRANQUILLA</v>
      </c>
      <c r="D2333" s="23" t="str">
        <f>IFERROR(VLOOKUP(A2333,hoja!A:D,3,FALSE),0)</f>
        <v>0111</v>
      </c>
      <c r="E2333" s="23" t="s">
        <v>731</v>
      </c>
      <c r="F2333" s="23" t="str">
        <f>IFERROR(VLOOKUP(E2333,hoja!$A$2:$E$970,4,FALSE),0)</f>
        <v>SANTANDER</v>
      </c>
      <c r="G2333" s="23" t="str">
        <f>IFERROR(VLOOKUP(E2333,hoja!$A$2:$E$970,5,FALSE),0)</f>
        <v>CÚCUTA</v>
      </c>
      <c r="H2333" s="103" t="str">
        <f>IFERROR(VLOOKUP(E2333,hoja!A:C,3,FALSE),0)</f>
        <v>0438</v>
      </c>
      <c r="I2333" s="24" t="str">
        <f t="shared" si="424"/>
        <v>01110438</v>
      </c>
      <c r="J2333" s="23">
        <v>44.208333333284827</v>
      </c>
      <c r="K2333" s="23">
        <v>703.53399999999999</v>
      </c>
      <c r="L2333" s="23" t="str">
        <f t="shared" si="422"/>
        <v>NACIONAL</v>
      </c>
      <c r="M2333" s="23" t="s">
        <v>903</v>
      </c>
      <c r="N2333" s="23" cm="1">
        <f t="array" aca="1" ref="N2333" ca="1">IFERROR(IF(M2333="Principal","LES_ACTIVE",LES_INACTIVE),0)</f>
        <v>0</v>
      </c>
      <c r="O2333" s="23">
        <f t="shared" si="423"/>
        <v>12</v>
      </c>
      <c r="P2333" s="23" t="str">
        <f t="shared" si="416"/>
        <v>01110438Bucaramanga</v>
      </c>
    </row>
    <row r="2334" spans="1:16" ht="14.45" hidden="1">
      <c r="A2334" s="26" t="s">
        <v>642</v>
      </c>
      <c r="B2334" s="23" t="str">
        <f>IFERROR(VLOOKUP(A2334,hoja!$A$2:$E$970,4,FALSE),0)</f>
        <v>COSTA</v>
      </c>
      <c r="C2334" s="23" t="str">
        <f>IFERROR(VLOOKUP(A2334,hoja!$A$2:$E$1370,5,FALSE),0)</f>
        <v>BARRANQUILLA</v>
      </c>
      <c r="D2334" s="23" t="str">
        <f>IFERROR(VLOOKUP(A2334,hoja!A:D,3,FALSE),0)</f>
        <v>0111</v>
      </c>
      <c r="E2334" s="23" t="s">
        <v>636</v>
      </c>
      <c r="F2334" s="23" t="str">
        <f>IFERROR(VLOOKUP(E2334,hoja!$A$2:$E$970,4,FALSE),0)</f>
        <v>CENTRO</v>
      </c>
      <c r="G2334" s="23" t="str">
        <f>IFERROR(VLOOKUP(E2334,hoja!$A$2:$E$970,5,FALSE),0)</f>
        <v>DUITAMA</v>
      </c>
      <c r="H2334" s="103" t="str">
        <f>IFERROR(VLOOKUP(E2334,hoja!A:C,3,FALSE),0)</f>
        <v>0441</v>
      </c>
      <c r="I2334" s="24" t="str">
        <f t="shared" si="424"/>
        <v>01110441</v>
      </c>
      <c r="J2334" s="23">
        <v>48.883333333244082</v>
      </c>
      <c r="K2334" s="23">
        <v>937.58699999999999</v>
      </c>
      <c r="L2334" s="23" t="str">
        <f t="shared" si="422"/>
        <v>NACIONAL</v>
      </c>
      <c r="M2334" s="23" t="s">
        <v>618</v>
      </c>
      <c r="N2334" s="23" t="str" cm="1">
        <f t="array" ref="N2334">IFERROR(IF(M2334="Principal","LES_ACTIVE",LES_INACTIVE),0)</f>
        <v>LES_ACTIVE</v>
      </c>
      <c r="O2334" s="23">
        <f t="shared" si="423"/>
        <v>8</v>
      </c>
      <c r="P2334" s="23" t="str">
        <f t="shared" si="416"/>
        <v>01110441Principal</v>
      </c>
    </row>
    <row r="2335" spans="1:16" ht="14.45" hidden="1">
      <c r="A2335" s="26" t="s">
        <v>642</v>
      </c>
      <c r="B2335" s="23" t="str">
        <f>IFERROR(VLOOKUP(A2335,hoja!$A$2:$E$970,4,FALSE),0)</f>
        <v>COSTA</v>
      </c>
      <c r="C2335" s="23" t="str">
        <f>IFERROR(VLOOKUP(A2335,hoja!$A$2:$E$1370,5,FALSE),0)</f>
        <v>BARRANQUILLA</v>
      </c>
      <c r="D2335" s="23" t="str">
        <f>IFERROR(VLOOKUP(A2335,hoja!A:D,3,FALSE),0)</f>
        <v>0111</v>
      </c>
      <c r="E2335" s="23" t="s">
        <v>732</v>
      </c>
      <c r="F2335" s="23" t="str">
        <f>IFERROR(VLOOKUP(E2335,hoja!$A$2:$E$970,4,FALSE),0)</f>
        <v>CENTRO</v>
      </c>
      <c r="G2335" s="23" t="str">
        <f>IFERROR(VLOOKUP(E2335,hoja!$A$2:$E$970,5,FALSE),0)</f>
        <v>IBAGUÉ</v>
      </c>
      <c r="H2335" s="103" t="str">
        <f>IFERROR(VLOOKUP(E2335,hoja!A:C,3,FALSE),0)</f>
        <v>0389</v>
      </c>
      <c r="I2335" s="24" t="str">
        <f t="shared" si="424"/>
        <v>01110389</v>
      </c>
      <c r="J2335" s="23">
        <v>43.157777777931187</v>
      </c>
      <c r="K2335" s="23">
        <v>1005</v>
      </c>
      <c r="L2335" s="23" t="str">
        <f t="shared" si="422"/>
        <v>NACIONAL</v>
      </c>
      <c r="M2335" s="23" t="s">
        <v>696</v>
      </c>
      <c r="N2335" s="23" t="s">
        <v>624</v>
      </c>
      <c r="O2335" s="23">
        <f t="shared" si="423"/>
        <v>8</v>
      </c>
      <c r="P2335" s="23" t="str">
        <f t="shared" ref="P2335:P2397" si="425">D2335&amp;H2335&amp;M2335</f>
        <v>01110389Magdalena Medio</v>
      </c>
    </row>
    <row r="2336" spans="1:16" ht="14.45" hidden="1">
      <c r="A2336" s="26" t="s">
        <v>642</v>
      </c>
      <c r="B2336" s="23" t="str">
        <f>IFERROR(VLOOKUP(A2336,hoja!$A$2:$E$970,4,FALSE),0)</f>
        <v>COSTA</v>
      </c>
      <c r="C2336" s="23" t="str">
        <f>IFERROR(VLOOKUP(A2336,hoja!$A$2:$E$1370,5,FALSE),0)</f>
        <v>BARRANQUILLA</v>
      </c>
      <c r="D2336" s="23" t="str">
        <f>IFERROR(VLOOKUP(A2336,hoja!A:D,3,FALSE),0)</f>
        <v>0111</v>
      </c>
      <c r="E2336" s="23" t="s">
        <v>667</v>
      </c>
      <c r="F2336" s="23" t="str">
        <f>IFERROR(VLOOKUP(E2336,hoja!$A$2:$E$970,4,FALSE),0)</f>
        <v>COSTA</v>
      </c>
      <c r="G2336" s="23" t="str">
        <f>IFERROR(VLOOKUP(E2336,hoja!$A$2:$E$970,5,FALSE),0)</f>
        <v>MONTERÍA</v>
      </c>
      <c r="H2336" s="103" t="str">
        <f>IFERROR(VLOOKUP(E2336,hoja!A:C,3,FALSE),0)</f>
        <v>0381</v>
      </c>
      <c r="I2336" s="24" t="str">
        <f t="shared" si="424"/>
        <v>01110381</v>
      </c>
      <c r="J2336" s="23">
        <v>7.8333333332848269</v>
      </c>
      <c r="K2336" s="23">
        <v>329.13</v>
      </c>
      <c r="L2336" s="23" t="str">
        <f t="shared" si="421"/>
        <v>REGIONAL</v>
      </c>
      <c r="M2336" s="23" t="s">
        <v>618</v>
      </c>
      <c r="N2336" s="23" t="str" cm="1">
        <f t="array" ref="N2336">IFERROR(IF(M2336="Principal","LES_ACTIVE",LES_INACTIVE),0)</f>
        <v>LES_ACTIVE</v>
      </c>
      <c r="O2336" s="23">
        <f t="shared" si="423"/>
        <v>16</v>
      </c>
      <c r="P2336" s="23" t="str">
        <f t="shared" si="425"/>
        <v>01110381Principal</v>
      </c>
    </row>
    <row r="2337" spans="1:16" ht="14.45" hidden="1">
      <c r="A2337" s="26" t="s">
        <v>642</v>
      </c>
      <c r="B2337" s="23" t="str">
        <f>IFERROR(VLOOKUP(A2337,hoja!$A$2:$E$970,4,FALSE),0)</f>
        <v>COSTA</v>
      </c>
      <c r="C2337" s="23" t="str">
        <f>IFERROR(VLOOKUP(A2337,hoja!$A$2:$E$1370,5,FALSE),0)</f>
        <v>BARRANQUILLA</v>
      </c>
      <c r="D2337" s="23" t="str">
        <f>IFERROR(VLOOKUP(A2337,hoja!A:D,3,FALSE),0)</f>
        <v>0111</v>
      </c>
      <c r="E2337" s="23" t="s">
        <v>679</v>
      </c>
      <c r="F2337" s="23" t="str">
        <f>IFERROR(VLOOKUP(E2337,hoja!$A$2:$E$970,4,FALSE),0)</f>
        <v>CENTRO</v>
      </c>
      <c r="G2337" s="23" t="str">
        <f>IFERROR(VLOOKUP(E2337,hoja!$A$2:$E$970,5,FALSE),0)</f>
        <v>NEIVA</v>
      </c>
      <c r="H2337" s="103" t="str">
        <f>IFERROR(VLOOKUP(E2337,hoja!A:C,3,FALSE),0)</f>
        <v>0385</v>
      </c>
      <c r="I2337" s="24" t="str">
        <f t="shared" si="424"/>
        <v>01110385</v>
      </c>
      <c r="J2337" s="23">
        <v>50.250277777842712</v>
      </c>
      <c r="K2337" s="23">
        <v>1198.0084999999999</v>
      </c>
      <c r="L2337" s="23" t="str">
        <f>IF(B2337=F2337,"REGIONAL","NACIONAL")</f>
        <v>NACIONAL</v>
      </c>
      <c r="M2337" s="23" t="s">
        <v>618</v>
      </c>
      <c r="N2337" s="23" t="str" cm="1">
        <f t="array" ref="N2337">IFERROR(IF(M2337="Principal","LES_ACTIVE",LES_INACTIVE),0)</f>
        <v>LES_ACTIVE</v>
      </c>
      <c r="O2337" s="23">
        <f t="shared" si="423"/>
        <v>6</v>
      </c>
      <c r="P2337" s="23" t="str">
        <f t="shared" si="425"/>
        <v>01110385Principal</v>
      </c>
    </row>
    <row r="2338" spans="1:16" ht="14.45" hidden="1">
      <c r="A2338" s="26" t="s">
        <v>642</v>
      </c>
      <c r="B2338" s="23" t="str">
        <f>IFERROR(VLOOKUP(A2338,hoja!$A$2:$E$970,4,FALSE),0)</f>
        <v>COSTA</v>
      </c>
      <c r="C2338" s="23" t="str">
        <f>IFERROR(VLOOKUP(A2338,hoja!$A$2:$E$1370,5,FALSE),0)</f>
        <v>BARRANQUILLA</v>
      </c>
      <c r="D2338" s="23" t="str">
        <f>IFERROR(VLOOKUP(A2338,hoja!A:D,3,FALSE),0)</f>
        <v>0111</v>
      </c>
      <c r="E2338" s="23" t="s">
        <v>733</v>
      </c>
      <c r="F2338" s="23" t="str">
        <f>IFERROR(VLOOKUP(E2338,hoja!$A$2:$E$970,4,FALSE),0)</f>
        <v>OCCIDENTE</v>
      </c>
      <c r="G2338" s="23" t="str">
        <f>IFERROR(VLOOKUP(E2338,hoja!$A$2:$E$970,5,FALSE),0)</f>
        <v>PASTO</v>
      </c>
      <c r="H2338" s="103" t="str">
        <f>IFERROR(VLOOKUP(E2338,hoja!A:C,3,FALSE),0)</f>
        <v>0395</v>
      </c>
      <c r="I2338" s="24" t="str">
        <f t="shared" si="424"/>
        <v>01110395</v>
      </c>
      <c r="J2338" s="23">
        <v>96.266666666662786</v>
      </c>
      <c r="K2338" s="23">
        <v>1470</v>
      </c>
      <c r="L2338" s="23" t="str">
        <f t="shared" ref="L2338:L2340" si="426">IF(B2338=F2338,"REGIONAL","NACIONAL")</f>
        <v>NACIONAL</v>
      </c>
      <c r="M2338" s="23" t="s">
        <v>618</v>
      </c>
      <c r="N2338" s="23" t="str" cm="1">
        <f t="array" ref="N2338">IFERROR(IF(M2338="Principal","LES_ACTIVE",LES_INACTIVE),0)</f>
        <v>LES_ACTIVE</v>
      </c>
      <c r="O2338" s="23">
        <f t="shared" si="423"/>
        <v>5</v>
      </c>
      <c r="P2338" s="23" t="str">
        <f t="shared" si="425"/>
        <v>01110395Principal</v>
      </c>
    </row>
    <row r="2339" spans="1:16" ht="14.45" hidden="1">
      <c r="A2339" s="26" t="s">
        <v>642</v>
      </c>
      <c r="B2339" s="23" t="str">
        <f>IFERROR(VLOOKUP(A2339,hoja!$A$2:$E$970,4,FALSE),0)</f>
        <v>COSTA</v>
      </c>
      <c r="C2339" s="23" t="str">
        <f>IFERROR(VLOOKUP(A2339,hoja!$A$2:$E$1370,5,FALSE),0)</f>
        <v>BARRANQUILLA</v>
      </c>
      <c r="D2339" s="23" t="str">
        <f>IFERROR(VLOOKUP(A2339,hoja!A:D,3,FALSE),0)</f>
        <v>0111</v>
      </c>
      <c r="E2339" s="23" t="s">
        <v>733</v>
      </c>
      <c r="F2339" s="23" t="str">
        <f>IFERROR(VLOOKUP(E2339,hoja!$A$2:$E$970,4,FALSE),0)</f>
        <v>OCCIDENTE</v>
      </c>
      <c r="G2339" s="23" t="str">
        <f>IFERROR(VLOOKUP(E2339,hoja!$A$2:$E$970,5,FALSE),0)</f>
        <v>PASTO</v>
      </c>
      <c r="H2339" s="103" t="str">
        <f>IFERROR(VLOOKUP(E2339,hoja!A:C,3,FALSE),0)</f>
        <v>0395</v>
      </c>
      <c r="I2339" s="24" t="str">
        <f t="shared" si="424"/>
        <v>01110395</v>
      </c>
      <c r="K2339" s="23">
        <v>1760</v>
      </c>
      <c r="L2339" s="23" t="str">
        <f t="shared" si="426"/>
        <v>NACIONAL</v>
      </c>
      <c r="M2339" s="23" t="s">
        <v>696</v>
      </c>
      <c r="N2339" s="23" t="s">
        <v>622</v>
      </c>
      <c r="O2339" s="23">
        <v>5</v>
      </c>
      <c r="P2339" s="23" t="str">
        <f t="shared" si="425"/>
        <v>01110395Magdalena Medio</v>
      </c>
    </row>
    <row r="2340" spans="1:16" ht="14.45" hidden="1">
      <c r="A2340" s="26" t="s">
        <v>642</v>
      </c>
      <c r="B2340" s="23" t="str">
        <f>IFERROR(VLOOKUP(A2340,hoja!$A$2:$E$970,4,FALSE),0)</f>
        <v>COSTA</v>
      </c>
      <c r="C2340" s="23" t="str">
        <f>IFERROR(VLOOKUP(A2340,hoja!$A$2:$E$1370,5,FALSE),0)</f>
        <v>BARRANQUILLA</v>
      </c>
      <c r="D2340" s="23" t="str">
        <f>IFERROR(VLOOKUP(A2340,hoja!A:D,3,FALSE),0)</f>
        <v>0111</v>
      </c>
      <c r="E2340" s="23" t="s">
        <v>637</v>
      </c>
      <c r="F2340" s="23" t="str">
        <f>IFERROR(VLOOKUP(E2340,hoja!$A$2:$E$970,4,FALSE),0)</f>
        <v>SANTANDER</v>
      </c>
      <c r="G2340" s="23" t="str">
        <f>IFERROR(VLOOKUP(E2340,hoja!$A$2:$E$970,5,FALSE),0)</f>
        <v>PIEDECUESTA</v>
      </c>
      <c r="H2340" s="103" t="str">
        <f>IFERROR(VLOOKUP(E2340,hoja!A:C,3,FALSE),0)</f>
        <v>0422</v>
      </c>
      <c r="I2340" s="24" t="str">
        <f t="shared" si="424"/>
        <v>01110422</v>
      </c>
      <c r="J2340" s="23">
        <v>26.391666666604578</v>
      </c>
      <c r="K2340" s="23">
        <v>622.30399999999997</v>
      </c>
      <c r="L2340" s="23" t="str">
        <f t="shared" si="426"/>
        <v>NACIONAL</v>
      </c>
      <c r="M2340" s="23" t="s">
        <v>618</v>
      </c>
      <c r="N2340" s="23" t="str" cm="1">
        <f t="array" ref="N2340">IFERROR(IF(M2340="Principal","LES_ACTIVE",LES_INACTIVE),0)</f>
        <v>LES_ACTIVE</v>
      </c>
      <c r="O2340" s="23">
        <f t="shared" si="423"/>
        <v>12</v>
      </c>
      <c r="P2340" s="23" t="str">
        <f t="shared" si="425"/>
        <v>01110422Principal</v>
      </c>
    </row>
    <row r="2341" spans="1:16" ht="14.45" hidden="1">
      <c r="A2341" s="26" t="s">
        <v>642</v>
      </c>
      <c r="B2341" s="23" t="str">
        <f>IFERROR(VLOOKUP(A2341,hoja!$A$2:$E$970,4,FALSE),0)</f>
        <v>COSTA</v>
      </c>
      <c r="C2341" s="23" t="str">
        <f>IFERROR(VLOOKUP(A2341,hoja!$A$2:$E$1370,5,FALSE),0)</f>
        <v>BARRANQUILLA</v>
      </c>
      <c r="D2341" s="23" t="str">
        <f>IFERROR(VLOOKUP(A2341,hoja!A:D,3,FALSE),0)</f>
        <v>0111</v>
      </c>
      <c r="E2341" s="23" t="s">
        <v>668</v>
      </c>
      <c r="F2341" s="23" t="str">
        <f>IFERROR(VLOOKUP(E2341,hoja!$A$2:$E$970,4,FALSE),0)</f>
        <v>COSTA</v>
      </c>
      <c r="G2341" s="23" t="str">
        <f>IFERROR(VLOOKUP(E2341,hoja!$A$2:$E$970,5,FALSE),0)</f>
        <v>VALLEDUPAR</v>
      </c>
      <c r="H2341" s="103" t="str">
        <f>IFERROR(VLOOKUP(E2341,hoja!A:C,3,FALSE),0)</f>
        <v>0447</v>
      </c>
      <c r="I2341" s="24" t="str">
        <f t="shared" si="424"/>
        <v>01110447</v>
      </c>
      <c r="J2341" s="23">
        <v>7.0833333333721384</v>
      </c>
      <c r="K2341" s="23">
        <v>307.59800000000001</v>
      </c>
      <c r="L2341" s="23" t="str">
        <f t="shared" si="421"/>
        <v>REGIONAL</v>
      </c>
      <c r="M2341" s="23" t="s">
        <v>618</v>
      </c>
      <c r="N2341" s="23" t="str" cm="1">
        <f t="array" ref="N2341">IFERROR(IF(M2341="Principal","LES_ACTIVE",LES_INACTIVE),0)</f>
        <v>LES_ACTIVE</v>
      </c>
      <c r="O2341" s="23">
        <f t="shared" si="423"/>
        <v>16</v>
      </c>
      <c r="P2341" s="23" t="str">
        <f t="shared" si="425"/>
        <v>01110447Principal</v>
      </c>
    </row>
    <row r="2342" spans="1:16" ht="14.45" hidden="1">
      <c r="A2342" s="26" t="s">
        <v>642</v>
      </c>
      <c r="B2342" s="23" t="str">
        <f>IFERROR(VLOOKUP(A2342,hoja!$A$2:$E$970,4,FALSE),0)</f>
        <v>COSTA</v>
      </c>
      <c r="C2342" s="23" t="str">
        <f>IFERROR(VLOOKUP(A2342,hoja!$A$2:$E$1370,5,FALSE),0)</f>
        <v>BARRANQUILLA</v>
      </c>
      <c r="D2342" s="23" t="str">
        <f>IFERROR(VLOOKUP(A2342,hoja!A:D,3,FALSE),0)</f>
        <v>0111</v>
      </c>
      <c r="E2342" s="23" t="s">
        <v>668</v>
      </c>
      <c r="F2342" s="23" t="str">
        <f>IFERROR(VLOOKUP(E2342,hoja!$A$2:$E$970,4,FALSE),0)</f>
        <v>COSTA</v>
      </c>
      <c r="G2342" s="23" t="str">
        <f>IFERROR(VLOOKUP(E2342,hoja!$A$2:$E$970,5,FALSE),0)</f>
        <v>VALLEDUPAR</v>
      </c>
      <c r="H2342" s="103" t="str">
        <f>IFERROR(VLOOKUP(E2342,hoja!A:C,3,FALSE),0)</f>
        <v>0447</v>
      </c>
      <c r="I2342" s="24" t="str">
        <f t="shared" si="424"/>
        <v>01110447</v>
      </c>
      <c r="K2342" s="23">
        <v>423</v>
      </c>
      <c r="L2342" s="23" t="str">
        <f t="shared" si="421"/>
        <v>REGIONAL</v>
      </c>
      <c r="M2342" s="23" t="s">
        <v>855</v>
      </c>
      <c r="N2342" s="23" t="s">
        <v>622</v>
      </c>
      <c r="O2342" s="23">
        <f t="shared" si="423"/>
        <v>16</v>
      </c>
      <c r="P2342" s="23" t="str">
        <f t="shared" si="425"/>
        <v>01110447Plato</v>
      </c>
    </row>
    <row r="2343" spans="1:16" ht="14.45" hidden="1">
      <c r="A2343" s="26" t="s">
        <v>642</v>
      </c>
      <c r="B2343" s="23" t="str">
        <f>IFERROR(VLOOKUP(A2343,hoja!$A$2:$E$970,4,FALSE),0)</f>
        <v>COSTA</v>
      </c>
      <c r="C2343" s="23" t="str">
        <f>IFERROR(VLOOKUP(A2343,hoja!$A$2:$E$1370,5,FALSE),0)</f>
        <v>BARRANQUILLA</v>
      </c>
      <c r="D2343" s="23" t="str">
        <f>IFERROR(VLOOKUP(A2343,hoja!A:D,3,FALSE),0)</f>
        <v>0111</v>
      </c>
      <c r="E2343" s="23" t="s">
        <v>681</v>
      </c>
      <c r="F2343" s="23" t="str">
        <f>IFERROR(VLOOKUP(E2343,hoja!$A$2:$E$970,4,FALSE),0)</f>
        <v>CENTRO</v>
      </c>
      <c r="G2343" s="23" t="str">
        <f>IFERROR(VLOOKUP(E2343,hoja!$A$2:$E$970,5,FALSE),0)</f>
        <v>VILLAVICENCIO</v>
      </c>
      <c r="H2343" s="103" t="str">
        <f>IFERROR(VLOOKUP(E2343,hoja!A:C,3,FALSE),0)</f>
        <v>0393</v>
      </c>
      <c r="I2343" s="24" t="str">
        <f t="shared" si="424"/>
        <v>01110393</v>
      </c>
      <c r="J2343" s="23">
        <v>52.580972222203854</v>
      </c>
      <c r="K2343" s="23">
        <v>1124.9014999999999</v>
      </c>
      <c r="L2343" s="23" t="str">
        <f>IF(B2343=F2343,"REGIONAL","NACIONAL")</f>
        <v>NACIONAL</v>
      </c>
      <c r="M2343" s="23" t="s">
        <v>618</v>
      </c>
      <c r="N2343" s="23" t="str" cm="1">
        <f t="array" ref="N2343">IFERROR(IF(M2343="Principal","LES_ACTIVE",LES_INACTIVE),0)</f>
        <v>LES_ACTIVE</v>
      </c>
      <c r="O2343" s="23">
        <f t="shared" si="423"/>
        <v>6</v>
      </c>
      <c r="P2343" s="23" t="str">
        <f t="shared" si="425"/>
        <v>01110393Principal</v>
      </c>
    </row>
    <row r="2344" spans="1:16" ht="14.45" hidden="1">
      <c r="A2344" s="26" t="s">
        <v>642</v>
      </c>
      <c r="B2344" s="23" t="str">
        <f>IFERROR(VLOOKUP(A2344,hoja!$A$2:$E$970,4,FALSE),0)</f>
        <v>COSTA</v>
      </c>
      <c r="C2344" s="23" t="str">
        <f>IFERROR(VLOOKUP(A2344,hoja!$A$2:$E$1370,5,FALSE),0)</f>
        <v>BARRANQUILLA</v>
      </c>
      <c r="D2344" s="23" t="str">
        <f>IFERROR(VLOOKUP(A2344,hoja!A:D,3,FALSE),0)</f>
        <v>0111</v>
      </c>
      <c r="E2344" s="23" t="s">
        <v>681</v>
      </c>
      <c r="F2344" s="23" t="str">
        <f>IFERROR(VLOOKUP(E2344,hoja!$A$2:$E$970,4,FALSE),0)</f>
        <v>CENTRO</v>
      </c>
      <c r="G2344" s="23" t="str">
        <f>IFERROR(VLOOKUP(E2344,hoja!$A$2:$E$970,5,FALSE),0)</f>
        <v>VILLAVICENCIO</v>
      </c>
      <c r="H2344" s="103" t="str">
        <f>IFERROR(VLOOKUP(E2344,hoja!A:C,3,FALSE),0)</f>
        <v>0393</v>
      </c>
      <c r="I2344" s="24" t="str">
        <f t="shared" si="424"/>
        <v>01110393</v>
      </c>
      <c r="K2344" s="23">
        <v>1262</v>
      </c>
      <c r="L2344" s="23" t="str">
        <f t="shared" ref="L2344:L2347" si="427">IF(B2344=F2344,"REGIONAL","NACIONAL")</f>
        <v>NACIONAL</v>
      </c>
      <c r="M2344" s="23" t="s">
        <v>840</v>
      </c>
      <c r="N2344" s="23" t="s">
        <v>624</v>
      </c>
      <c r="O2344" s="23">
        <f t="shared" si="423"/>
        <v>6</v>
      </c>
      <c r="P2344" s="23" t="str">
        <f t="shared" si="425"/>
        <v>01110393Aguazul-Yopal</v>
      </c>
    </row>
    <row r="2345" spans="1:16" ht="14.45" hidden="1">
      <c r="A2345" s="26" t="s">
        <v>642</v>
      </c>
      <c r="B2345" s="23" t="str">
        <f>IFERROR(VLOOKUP(A2345,hoja!$A$2:$E$970,4,FALSE),0)</f>
        <v>COSTA</v>
      </c>
      <c r="C2345" s="23" t="str">
        <f>IFERROR(VLOOKUP(A2345,hoja!$A$2:$E$1370,5,FALSE),0)</f>
        <v>BARRANQUILLA</v>
      </c>
      <c r="D2345" s="23" t="str">
        <f>IFERROR(VLOOKUP(A2345,hoja!A:D,3,FALSE),0)</f>
        <v>0111</v>
      </c>
      <c r="E2345" s="23" t="s">
        <v>785</v>
      </c>
      <c r="F2345" s="23" t="str">
        <f>IFERROR(VLOOKUP(E2345,hoja!$A$2:$E$970,4,FALSE),0)</f>
        <v>ANTIOQUIA</v>
      </c>
      <c r="G2345" s="23" t="str">
        <f>IFERROR(VLOOKUP(E2345,hoja!$A$2:$E$970,5,FALSE),0)</f>
        <v>MEDELLÍN</v>
      </c>
      <c r="H2345" s="103" t="str">
        <f>IFERROR(VLOOKUP(E2345,hoja!A:C,3,FALSE),0)</f>
        <v>60011</v>
      </c>
      <c r="I2345" s="24" t="str">
        <f t="shared" si="424"/>
        <v>011160011</v>
      </c>
      <c r="K2345" s="23">
        <v>664</v>
      </c>
      <c r="L2345" s="23" t="str">
        <f t="shared" si="427"/>
        <v>NACIONAL</v>
      </c>
      <c r="M2345" s="23" t="s">
        <v>618</v>
      </c>
      <c r="N2345" s="23" t="str" cm="1">
        <f t="array" ref="N2345">IFERROR(IF(M2345="Principal","LES_ACTIVE",LES_INACTIVE),0)</f>
        <v>LES_ACTIVE</v>
      </c>
      <c r="O2345" s="23">
        <f t="shared" si="423"/>
        <v>12</v>
      </c>
      <c r="P2345" s="23" t="str">
        <f t="shared" si="425"/>
        <v>011160011Principal</v>
      </c>
    </row>
    <row r="2346" spans="1:16" ht="14.45" hidden="1">
      <c r="A2346" s="26" t="s">
        <v>642</v>
      </c>
      <c r="B2346" s="23" t="str">
        <f>IFERROR(VLOOKUP(A2346,hoja!$A$2:$E$970,4,FALSE),0)</f>
        <v>COSTA</v>
      </c>
      <c r="C2346" s="23" t="str">
        <f>IFERROR(VLOOKUP(A2346,hoja!$A$2:$E$1370,5,FALSE),0)</f>
        <v>BARRANQUILLA</v>
      </c>
      <c r="D2346" s="23" t="str">
        <f>IFERROR(VLOOKUP(A2346,hoja!A:D,3,FALSE),0)</f>
        <v>0111</v>
      </c>
      <c r="E2346" s="23" t="s">
        <v>850</v>
      </c>
      <c r="F2346" s="23" t="str">
        <f>IFERROR(VLOOKUP(E2346,hoja!$A$2:$E$970,4,FALSE),0)</f>
        <v>SANTANDER</v>
      </c>
      <c r="G2346" s="23" t="str">
        <f>IFERROR(VLOOKUP(E2346,hoja!$A$2:$E$970,5,FALSE),0)</f>
        <v>PIEDECUESTA</v>
      </c>
      <c r="H2346" s="103" t="str">
        <f>IFERROR(VLOOKUP(E2346,hoja!A:C,3,FALSE),0)</f>
        <v>60012</v>
      </c>
      <c r="I2346" s="24" t="str">
        <f t="shared" si="424"/>
        <v>011160012</v>
      </c>
      <c r="K2346" s="23">
        <v>591</v>
      </c>
      <c r="L2346" s="23" t="str">
        <f t="shared" si="427"/>
        <v>NACIONAL</v>
      </c>
      <c r="M2346" s="23" t="s">
        <v>618</v>
      </c>
      <c r="N2346" s="23" t="str" cm="1">
        <f t="array" ref="N2346">IFERROR(IF(M2346="Principal","LES_ACTIVE",LES_INACTIVE),0)</f>
        <v>LES_ACTIVE</v>
      </c>
      <c r="O2346" s="23">
        <f t="shared" si="423"/>
        <v>12</v>
      </c>
      <c r="P2346" s="23" t="str">
        <f t="shared" si="425"/>
        <v>011160012Principal</v>
      </c>
    </row>
    <row r="2347" spans="1:16" ht="14.45" hidden="1">
      <c r="A2347" s="26" t="s">
        <v>642</v>
      </c>
      <c r="B2347" s="23" t="str">
        <f>IFERROR(VLOOKUP(A2347,hoja!$A$2:$E$970,4,FALSE),0)</f>
        <v>COSTA</v>
      </c>
      <c r="C2347" s="23" t="str">
        <f>IFERROR(VLOOKUP(A2347,hoja!$A$2:$E$1370,5,FALSE),0)</f>
        <v>BARRANQUILLA</v>
      </c>
      <c r="D2347" s="23" t="str">
        <f>IFERROR(VLOOKUP(A2347,hoja!A:D,3,FALSE),0)</f>
        <v>0111</v>
      </c>
      <c r="E2347" s="23" t="s">
        <v>762</v>
      </c>
      <c r="F2347" s="23" t="str">
        <f>IFERROR(VLOOKUP(E2347,hoja!$A$2:$E$970,4,FALSE),0)</f>
        <v>NA</v>
      </c>
      <c r="G2347" s="23" t="str">
        <f>IFERROR(VLOOKUP(E2347,hoja!$A$2:$E$970,5,FALSE),0)</f>
        <v>NA</v>
      </c>
      <c r="H2347" s="103" t="str">
        <f>IFERROR(VLOOKUP(E2347,hoja!A:C,3,FALSE),0)</f>
        <v>60088</v>
      </c>
      <c r="I2347" s="24" t="str">
        <f t="shared" si="424"/>
        <v>011160088</v>
      </c>
      <c r="K2347" s="23">
        <v>19</v>
      </c>
      <c r="L2347" s="23" t="str">
        <f t="shared" si="427"/>
        <v>NACIONAL</v>
      </c>
      <c r="M2347" s="23" t="s">
        <v>618</v>
      </c>
      <c r="N2347" s="23" t="str" cm="1">
        <f t="array" ref="N2347">IFERROR(IF(M2347="Principal","LES_ACTIVE",LES_INACTIVE),0)</f>
        <v>LES_ACTIVE</v>
      </c>
      <c r="O2347" s="23">
        <f t="shared" si="423"/>
        <v>25</v>
      </c>
      <c r="P2347" s="23" t="str">
        <f t="shared" si="425"/>
        <v>011160088Principal</v>
      </c>
    </row>
    <row r="2348" spans="1:16" ht="14.45" hidden="1">
      <c r="A2348" s="26" t="s">
        <v>642</v>
      </c>
      <c r="B2348" s="23" t="str">
        <f>IFERROR(VLOOKUP(A2348,hoja!$A$2:$E$970,4,FALSE),0)</f>
        <v>COSTA</v>
      </c>
      <c r="C2348" s="23" t="str">
        <f>IFERROR(VLOOKUP(A2348,hoja!$A$2:$E$1370,5,FALSE),0)</f>
        <v>BARRANQUILLA</v>
      </c>
      <c r="D2348" s="23" t="str">
        <f>IFERROR(VLOOKUP(A2348,hoja!A:D,3,FALSE),0)</f>
        <v>0111</v>
      </c>
      <c r="E2348" s="23" t="s">
        <v>875</v>
      </c>
      <c r="F2348" s="23" t="str">
        <f>IFERROR(VLOOKUP(E2348,hoja!$A$2:$E$970,4,FALSE),0)</f>
        <v>COSTA</v>
      </c>
      <c r="G2348" s="23" t="str">
        <f>IFERROR(VLOOKUP(E2348,hoja!$A$2:$E$970,5,FALSE),0)</f>
        <v>MALAMBO</v>
      </c>
      <c r="H2348" s="103" t="str">
        <f>IFERROR(VLOOKUP(E2348,hoja!A:C,3,FALSE),0)</f>
        <v>60023</v>
      </c>
      <c r="I2348" s="24" t="str">
        <f t="shared" si="424"/>
        <v>011160023</v>
      </c>
      <c r="K2348" s="23">
        <v>10</v>
      </c>
      <c r="L2348" s="23" t="str">
        <f t="shared" si="421"/>
        <v>REGIONAL</v>
      </c>
      <c r="M2348" s="23" t="s">
        <v>618</v>
      </c>
      <c r="N2348" s="23" t="str" cm="1">
        <f t="array" ref="N2348">IFERROR(IF(M2348="Principal","LES_ACTIVE",LES_INACTIVE),0)</f>
        <v>LES_ACTIVE</v>
      </c>
      <c r="O2348" s="23">
        <f t="shared" si="423"/>
        <v>25</v>
      </c>
      <c r="P2348" s="23" t="str">
        <f t="shared" si="425"/>
        <v>011160023Principal</v>
      </c>
    </row>
    <row r="2349" spans="1:16" ht="14.45" hidden="1">
      <c r="A2349" s="26" t="s">
        <v>642</v>
      </c>
      <c r="B2349" s="23" t="str">
        <f>IFERROR(VLOOKUP(A2349,hoja!$A$2:$E$970,4,FALSE),0)</f>
        <v>COSTA</v>
      </c>
      <c r="C2349" s="23" t="str">
        <f>IFERROR(VLOOKUP(A2349,hoja!$A$2:$E$1370,5,FALSE),0)</f>
        <v>BARRANQUILLA</v>
      </c>
      <c r="D2349" s="23" t="str">
        <f>IFERROR(VLOOKUP(A2349,hoja!A:D,3,FALSE),0)</f>
        <v>0111</v>
      </c>
      <c r="E2349" s="23" t="s">
        <v>617</v>
      </c>
      <c r="F2349" s="23" t="str">
        <f>IFERROR(VLOOKUP(E2349,hoja!$A$2:$E$970,4,FALSE),0)</f>
        <v>ANTIOQUIA</v>
      </c>
      <c r="G2349" s="23" t="str">
        <f>IFERROR(VLOOKUP(E2349,hoja!$A$2:$E$970,5,FALSE),0)</f>
        <v>MEDELLÍN</v>
      </c>
      <c r="H2349" s="103">
        <f>IFERROR(VLOOKUP(E2349,hoja!A:C,3,FALSE),0)</f>
        <v>50443</v>
      </c>
      <c r="I2349" s="24" t="str">
        <f t="shared" si="424"/>
        <v>011150443</v>
      </c>
      <c r="K2349" s="23">
        <v>670</v>
      </c>
      <c r="L2349" s="23" t="str">
        <f>IF(B2349=F2349,"REGIONAL","NACIONAL")</f>
        <v>NACIONAL</v>
      </c>
      <c r="M2349" s="23" t="s">
        <v>618</v>
      </c>
      <c r="N2349" s="23" t="str" cm="1">
        <f t="array" ref="N2349">IFERROR(IF(M2349="Principal","LES_ACTIVE",LES_INACTIVE),0)</f>
        <v>LES_ACTIVE</v>
      </c>
      <c r="O2349" s="23">
        <f t="shared" si="423"/>
        <v>12</v>
      </c>
      <c r="P2349" s="23" t="str">
        <f t="shared" si="425"/>
        <v>011150443Principal</v>
      </c>
    </row>
    <row r="2350" spans="1:16" ht="15" hidden="1" customHeight="1">
      <c r="A2350" s="26" t="s">
        <v>642</v>
      </c>
      <c r="B2350" s="23" t="str">
        <f>IFERROR(VLOOKUP(A2350,hoja!$A$2:$E$970,4,FALSE),0)</f>
        <v>COSTA</v>
      </c>
      <c r="C2350" s="23" t="str">
        <f>IFERROR(VLOOKUP(A2350,hoja!$A$2:$E$1370,5,FALSE),0)</f>
        <v>BARRANQUILLA</v>
      </c>
      <c r="D2350" s="23" t="str">
        <f>IFERROR(VLOOKUP(A2350,hoja!A:D,3,FALSE),0)</f>
        <v>0111</v>
      </c>
      <c r="E2350" s="23" t="s">
        <v>617</v>
      </c>
      <c r="F2350" s="23" t="str">
        <f>IFERROR(VLOOKUP(E2350,hoja!$A$2:$E$970,4,FALSE),0)</f>
        <v>ANTIOQUIA</v>
      </c>
      <c r="G2350" s="23" t="str">
        <f>IFERROR(VLOOKUP(E2350,hoja!$A$2:$E$970,5,FALSE),0)</f>
        <v>MEDELLÍN</v>
      </c>
      <c r="H2350" s="103">
        <f>IFERROR(VLOOKUP(E2350,hoja!A:C,3,FALSE),0)</f>
        <v>50443</v>
      </c>
      <c r="I2350" s="24" t="str">
        <f t="shared" si="424"/>
        <v>011150443</v>
      </c>
      <c r="K2350" s="23">
        <v>837</v>
      </c>
      <c r="L2350" s="23" t="str">
        <f t="shared" ref="L2350:L2361" si="428">IF(B2350=F2350,"REGIONAL","NACIONAL")</f>
        <v>NACIONAL</v>
      </c>
      <c r="M2350" s="23" t="s">
        <v>662</v>
      </c>
      <c r="N2350" s="23" t="s">
        <v>622</v>
      </c>
      <c r="O2350" s="23">
        <f t="shared" si="423"/>
        <v>8</v>
      </c>
      <c r="P2350" s="23" t="str">
        <f t="shared" si="425"/>
        <v>011150443Uraba</v>
      </c>
    </row>
    <row r="2351" spans="1:16" ht="15" hidden="1" customHeight="1">
      <c r="A2351" s="26" t="s">
        <v>642</v>
      </c>
      <c r="B2351" s="23" t="str">
        <f>IFERROR(VLOOKUP(A2351,hoja!$A$2:$E$970,4,FALSE),0)</f>
        <v>COSTA</v>
      </c>
      <c r="C2351" s="23" t="str">
        <f>IFERROR(VLOOKUP(A2351,hoja!$A$2:$E$1370,5,FALSE),0)</f>
        <v>BARRANQUILLA</v>
      </c>
      <c r="D2351" s="23" t="str">
        <f>IFERROR(VLOOKUP(A2351,hoja!A:D,3,FALSE),0)</f>
        <v>0111</v>
      </c>
      <c r="E2351" s="23" t="s">
        <v>687</v>
      </c>
      <c r="F2351" s="23" t="str">
        <f>IFERROR(VLOOKUP(E2351,hoja!$A$2:$E$970,4,FALSE),0)</f>
        <v>OCCIDENTE</v>
      </c>
      <c r="G2351" s="23" t="str">
        <f>IFERROR(VLOOKUP(E2351,hoja!$A$2:$E$970,5,FALSE),0)</f>
        <v>TULUÁ</v>
      </c>
      <c r="H2351" s="103" t="str">
        <f>IFERROR(VLOOKUP(E2351,hoja!A:C,3,FALSE),0)</f>
        <v>2007</v>
      </c>
      <c r="I2351" s="24" t="str">
        <f t="shared" si="424"/>
        <v>01112007</v>
      </c>
      <c r="K2351" s="23">
        <v>1000</v>
      </c>
      <c r="L2351" s="23" t="str">
        <f t="shared" si="428"/>
        <v>NACIONAL</v>
      </c>
      <c r="M2351" s="23" t="s">
        <v>618</v>
      </c>
      <c r="N2351" s="23" t="str" cm="1">
        <f t="array" ref="N2351">IFERROR(IF(M2351="Principal","LES_ACTIVE",LES_INACTIVE),0)</f>
        <v>LES_ACTIVE</v>
      </c>
      <c r="O2351" s="23">
        <f t="shared" si="423"/>
        <v>8</v>
      </c>
      <c r="P2351" s="23" t="str">
        <f t="shared" si="425"/>
        <v>01112007Principal</v>
      </c>
    </row>
    <row r="2352" spans="1:16" ht="15" hidden="1" customHeight="1">
      <c r="A2352" s="26" t="s">
        <v>642</v>
      </c>
      <c r="B2352" s="23" t="str">
        <f>IFERROR(VLOOKUP(A2352,hoja!$A$2:$E$970,4,FALSE),0)</f>
        <v>COSTA</v>
      </c>
      <c r="C2352" s="23" t="str">
        <f>IFERROR(VLOOKUP(A2352,hoja!$A$2:$E$1370,5,FALSE),0)</f>
        <v>BARRANQUILLA</v>
      </c>
      <c r="D2352" s="23" t="str">
        <f>IFERROR(VLOOKUP(A2352,hoja!A:D,3,FALSE),0)</f>
        <v>0111</v>
      </c>
      <c r="E2352" s="23" t="s">
        <v>780</v>
      </c>
      <c r="F2352" s="23" t="str">
        <f>IFERROR(VLOOKUP(E2352,hoja!$A$2:$E$970,4,FALSE),0)</f>
        <v>CENTRO</v>
      </c>
      <c r="G2352" s="23" t="str">
        <f>IFERROR(VLOOKUP(E2352,hoja!$A$2:$E$970,5,FALSE),0)</f>
        <v>ZIPAQUIRÁ</v>
      </c>
      <c r="H2352" s="103" t="str">
        <f>IFERROR(VLOOKUP(E2352,hoja!A:C,3,FALSE),0)</f>
        <v>2031</v>
      </c>
      <c r="I2352" s="24" t="str">
        <f t="shared" si="424"/>
        <v>01112031</v>
      </c>
      <c r="J2352" s="23">
        <v>23.1</v>
      </c>
      <c r="K2352" s="23">
        <v>1125.57</v>
      </c>
      <c r="L2352" s="23" t="str">
        <f t="shared" si="428"/>
        <v>NACIONAL</v>
      </c>
      <c r="M2352" s="23" t="s">
        <v>618</v>
      </c>
      <c r="N2352" s="23" t="str" cm="1">
        <f t="array" ref="N2352">IFERROR(IF(M2352="Principal","LES_ACTIVE",LES_INACTIVE),0)</f>
        <v>LES_ACTIVE</v>
      </c>
      <c r="O2352" s="23">
        <f t="shared" si="423"/>
        <v>6</v>
      </c>
      <c r="P2352" s="23" t="str">
        <f t="shared" si="425"/>
        <v>01112031Principal</v>
      </c>
    </row>
    <row r="2353" spans="1:16" ht="15" hidden="1" customHeight="1">
      <c r="A2353" s="26" t="s">
        <v>642</v>
      </c>
      <c r="B2353" s="23" t="str">
        <f>IFERROR(VLOOKUP(A2353,hoja!$A$2:$E$970,4,FALSE),0)</f>
        <v>COSTA</v>
      </c>
      <c r="C2353" s="23" t="str">
        <f>IFERROR(VLOOKUP(A2353,hoja!$A$2:$E$1370,5,FALSE),0)</f>
        <v>BARRANQUILLA</v>
      </c>
      <c r="D2353" s="23" t="str">
        <f>IFERROR(VLOOKUP(A2353,hoja!A:D,3,FALSE),0)</f>
        <v>0111</v>
      </c>
      <c r="E2353" s="23" t="s">
        <v>764</v>
      </c>
      <c r="F2353" s="23" t="str">
        <f>IFERROR(VLOOKUP(E2353,hoja!$A$2:$E$970,4,FALSE),0)</f>
        <v>CENTRO</v>
      </c>
      <c r="G2353" s="23" t="str">
        <f>IFERROR(VLOOKUP(E2353,hoja!$A$2:$E$970,5,FALSE),0)</f>
        <v>MADRID</v>
      </c>
      <c r="H2353" s="103" t="str">
        <f>IFERROR(VLOOKUP(E2353,hoja!A:C,3,FALSE),0)</f>
        <v>60108</v>
      </c>
      <c r="I2353" s="24" t="str">
        <f t="shared" si="424"/>
        <v>011160108</v>
      </c>
      <c r="J2353" s="23">
        <v>54.848055555426981</v>
      </c>
      <c r="K2353" s="23">
        <v>890.58399999999995</v>
      </c>
      <c r="L2353" s="23" t="str">
        <f t="shared" si="428"/>
        <v>NACIONAL</v>
      </c>
      <c r="M2353" s="23" t="s">
        <v>618</v>
      </c>
      <c r="N2353" s="23" t="str" cm="1">
        <f t="array" ref="N2353">IFERROR(IF(M2353="Principal","LES_ACTIVE",LES_INACTIVE),0)</f>
        <v>LES_ACTIVE</v>
      </c>
      <c r="O2353" s="23">
        <f t="shared" si="423"/>
        <v>8</v>
      </c>
      <c r="P2353" s="23" t="str">
        <f t="shared" si="425"/>
        <v>011160108Principal</v>
      </c>
    </row>
    <row r="2354" spans="1:16" ht="15" hidden="1" customHeight="1">
      <c r="A2354" s="26" t="s">
        <v>642</v>
      </c>
      <c r="B2354" s="23" t="str">
        <f>IFERROR(VLOOKUP(A2354,hoja!$A$2:$E$970,4,FALSE),0)</f>
        <v>COSTA</v>
      </c>
      <c r="C2354" s="23" t="str">
        <f>IFERROR(VLOOKUP(A2354,hoja!$A$2:$E$1370,5,FALSE),0)</f>
        <v>BARRANQUILLA</v>
      </c>
      <c r="D2354" s="23" t="str">
        <f>IFERROR(VLOOKUP(A2354,hoja!A:D,3,FALSE),0)</f>
        <v>0111</v>
      </c>
      <c r="E2354" s="23" t="s">
        <v>653</v>
      </c>
      <c r="F2354" s="23" t="str">
        <f>IFERROR(VLOOKUP(E2354,hoja!$A$2:$E$970,4,FALSE),0)</f>
        <v>CENTRO</v>
      </c>
      <c r="G2354" s="23" t="str">
        <f>IFERROR(VLOOKUP(E2354,hoja!$A$2:$E$970,5,FALSE),0)</f>
        <v>MADRID</v>
      </c>
      <c r="H2354" s="103" t="str">
        <f>IFERROR(VLOOKUP(E2354,hoja!A:C,3,FALSE),0)</f>
        <v>2023</v>
      </c>
      <c r="I2354" s="24" t="str">
        <f t="shared" si="424"/>
        <v>01112023</v>
      </c>
      <c r="J2354" s="23">
        <v>43.166666666627862</v>
      </c>
      <c r="K2354" s="23">
        <v>999.34699999999998</v>
      </c>
      <c r="L2354" s="23" t="str">
        <f t="shared" si="428"/>
        <v>NACIONAL</v>
      </c>
      <c r="M2354" s="23" t="s">
        <v>618</v>
      </c>
      <c r="N2354" s="23" t="str" cm="1">
        <f t="array" ref="N2354">IFERROR(IF(M2354="Principal","LES_ACTIVE",LES_INACTIVE),0)</f>
        <v>LES_ACTIVE</v>
      </c>
      <c r="O2354" s="23">
        <f t="shared" si="423"/>
        <v>8</v>
      </c>
      <c r="P2354" s="23" t="str">
        <f t="shared" si="425"/>
        <v>01112023Principal</v>
      </c>
    </row>
    <row r="2355" spans="1:16" ht="15" hidden="1" customHeight="1">
      <c r="A2355" s="26" t="s">
        <v>642</v>
      </c>
      <c r="B2355" s="23" t="str">
        <f>IFERROR(VLOOKUP(A2355,hoja!$A$2:$E$970,4,FALSE),0)</f>
        <v>COSTA</v>
      </c>
      <c r="C2355" s="23" t="str">
        <f>IFERROR(VLOOKUP(A2355,hoja!$A$2:$E$1370,5,FALSE),0)</f>
        <v>BARRANQUILLA</v>
      </c>
      <c r="D2355" s="23" t="str">
        <f>IFERROR(VLOOKUP(A2355,hoja!A:D,3,FALSE),0)</f>
        <v>0111</v>
      </c>
      <c r="E2355" s="23" t="s">
        <v>688</v>
      </c>
      <c r="F2355" s="23">
        <f>IFERROR(VLOOKUP(E2355,hoja!$A$2:$E$970,4,FALSE),0)</f>
        <v>0</v>
      </c>
      <c r="G2355" s="23">
        <f>IFERROR(VLOOKUP(E2355,hoja!$A$2:$E$970,5,FALSE),0)</f>
        <v>0</v>
      </c>
      <c r="H2355" s="103">
        <f>IFERROR(VLOOKUP(E2355,hoja!A:C,3,FALSE),0)</f>
        <v>0</v>
      </c>
      <c r="I2355" s="24" t="str">
        <f t="shared" si="424"/>
        <v>01110</v>
      </c>
      <c r="K2355" s="23">
        <v>945</v>
      </c>
      <c r="L2355" s="23" t="str">
        <f t="shared" si="428"/>
        <v>NACIONAL</v>
      </c>
      <c r="M2355" s="23" t="s">
        <v>643</v>
      </c>
      <c r="N2355" s="23" t="s">
        <v>622</v>
      </c>
      <c r="O2355" s="23">
        <f t="shared" si="423"/>
        <v>8</v>
      </c>
      <c r="P2355" s="23" t="str">
        <f t="shared" si="425"/>
        <v>01110Piedecuesta</v>
      </c>
    </row>
    <row r="2356" spans="1:16" ht="15" hidden="1" customHeight="1">
      <c r="A2356" s="26" t="s">
        <v>642</v>
      </c>
      <c r="B2356" s="23" t="str">
        <f>IFERROR(VLOOKUP(A2356,hoja!$A$2:$E$970,4,FALSE),0)</f>
        <v>COSTA</v>
      </c>
      <c r="C2356" s="23" t="str">
        <f>IFERROR(VLOOKUP(A2356,hoja!$A$2:$E$1370,5,FALSE),0)</f>
        <v>BARRANQUILLA</v>
      </c>
      <c r="D2356" s="23" t="str">
        <f>IFERROR(VLOOKUP(A2356,hoja!A:D,3,FALSE),0)</f>
        <v>0111</v>
      </c>
      <c r="E2356" s="23" t="s">
        <v>641</v>
      </c>
      <c r="F2356" s="23" t="str">
        <f>IFERROR(VLOOKUP(E2356,hoja!$A$2:$E$970,4,FALSE),0)</f>
        <v>ANTIOQUIA</v>
      </c>
      <c r="G2356" s="23" t="str">
        <f>IFERROR(VLOOKUP(E2356,hoja!$A$2:$E$970,5,FALSE),0)</f>
        <v>MEDELLÍN</v>
      </c>
      <c r="H2356" s="103" t="str">
        <f>IFERROR(VLOOKUP(E2356,hoja!A:C,3,FALSE),0)</f>
        <v>0079</v>
      </c>
      <c r="I2356" s="24" t="str">
        <f t="shared" si="424"/>
        <v>01110079</v>
      </c>
      <c r="J2356" s="23">
        <v>43.883333333273185</v>
      </c>
      <c r="K2356" s="23">
        <v>683.74599999999998</v>
      </c>
      <c r="L2356" s="23" t="str">
        <f t="shared" si="428"/>
        <v>NACIONAL</v>
      </c>
      <c r="M2356" s="23" t="s">
        <v>618</v>
      </c>
      <c r="N2356" s="23" t="str" cm="1">
        <f t="array" ref="N2356">IFERROR(IF(M2356="Principal","LES_ACTIVE",LES_INACTIVE),0)</f>
        <v>LES_ACTIVE</v>
      </c>
      <c r="O2356" s="23">
        <f t="shared" si="423"/>
        <v>12</v>
      </c>
      <c r="P2356" s="23" t="str">
        <f t="shared" si="425"/>
        <v>01110079Principal</v>
      </c>
    </row>
    <row r="2357" spans="1:16" ht="15" hidden="1" customHeight="1">
      <c r="A2357" s="26" t="s">
        <v>642</v>
      </c>
      <c r="B2357" s="23" t="str">
        <f>IFERROR(VLOOKUP(A2357,hoja!$A$2:$E$970,4,FALSE),0)</f>
        <v>COSTA</v>
      </c>
      <c r="C2357" s="23" t="str">
        <f>IFERROR(VLOOKUP(A2357,hoja!$A$2:$E$1370,5,FALSE),0)</f>
        <v>BARRANQUILLA</v>
      </c>
      <c r="D2357" s="23" t="str">
        <f>IFERROR(VLOOKUP(A2357,hoja!A:D,3,FALSE),0)</f>
        <v>0111</v>
      </c>
      <c r="E2357" s="23" t="s">
        <v>641</v>
      </c>
      <c r="F2357" s="23" t="str">
        <f>IFERROR(VLOOKUP(E2357,hoja!$A$2:$E$970,4,FALSE),0)</f>
        <v>ANTIOQUIA</v>
      </c>
      <c r="G2357" s="23" t="str">
        <f>IFERROR(VLOOKUP(E2357,hoja!$A$2:$E$970,5,FALSE),0)</f>
        <v>MEDELLÍN</v>
      </c>
      <c r="H2357" s="103" t="str">
        <f>IFERROR(VLOOKUP(E2357,hoja!A:C,3,FALSE),0)</f>
        <v>0079</v>
      </c>
      <c r="I2357" s="24" t="str">
        <f t="shared" si="424"/>
        <v>01110079</v>
      </c>
      <c r="K2357" s="23">
        <v>852</v>
      </c>
      <c r="L2357" s="23" t="str">
        <f t="shared" si="428"/>
        <v>NACIONAL</v>
      </c>
      <c r="M2357" s="23" t="s">
        <v>662</v>
      </c>
      <c r="N2357" s="23" t="s">
        <v>622</v>
      </c>
      <c r="O2357" s="23">
        <f t="shared" si="423"/>
        <v>8</v>
      </c>
      <c r="P2357" s="23" t="str">
        <f t="shared" si="425"/>
        <v>01110079Uraba</v>
      </c>
    </row>
    <row r="2358" spans="1:16" ht="15" hidden="1" customHeight="1">
      <c r="A2358" s="26" t="s">
        <v>642</v>
      </c>
      <c r="B2358" s="23" t="str">
        <f>IFERROR(VLOOKUP(A2358,hoja!$A$2:$E$970,4,FALSE),0)</f>
        <v>COSTA</v>
      </c>
      <c r="C2358" s="23" t="str">
        <f>IFERROR(VLOOKUP(A2358,hoja!$A$2:$E$1370,5,FALSE),0)</f>
        <v>BARRANQUILLA</v>
      </c>
      <c r="D2358" s="23" t="str">
        <f>IFERROR(VLOOKUP(A2358,hoja!A:D,3,FALSE),0)</f>
        <v>0111</v>
      </c>
      <c r="E2358" s="23" t="s">
        <v>641</v>
      </c>
      <c r="F2358" s="23" t="str">
        <f>IFERROR(VLOOKUP(E2358,hoja!$A$2:$E$970,4,FALSE),0)</f>
        <v>ANTIOQUIA</v>
      </c>
      <c r="G2358" s="23" t="str">
        <f>IFERROR(VLOOKUP(E2358,hoja!$A$2:$E$970,5,FALSE),0)</f>
        <v>MEDELLÍN</v>
      </c>
      <c r="H2358" s="103" t="str">
        <f>IFERROR(VLOOKUP(E2358,hoja!A:C,3,FALSE),0)</f>
        <v>0079</v>
      </c>
      <c r="I2358" s="24" t="str">
        <f t="shared" si="424"/>
        <v>01110079</v>
      </c>
      <c r="K2358" s="23">
        <v>899</v>
      </c>
      <c r="L2358" s="23" t="str">
        <f t="shared" si="428"/>
        <v>NACIONAL</v>
      </c>
      <c r="M2358" s="23" t="s">
        <v>696</v>
      </c>
      <c r="N2358" s="23" t="s">
        <v>622</v>
      </c>
      <c r="O2358" s="23">
        <f t="shared" si="423"/>
        <v>8</v>
      </c>
      <c r="P2358" s="23" t="str">
        <f t="shared" si="425"/>
        <v>01110079Magdalena Medio</v>
      </c>
    </row>
    <row r="2359" spans="1:16" ht="15" hidden="1" customHeight="1">
      <c r="A2359" s="26" t="s">
        <v>642</v>
      </c>
      <c r="B2359" s="23" t="str">
        <f>IFERROR(VLOOKUP(A2359,hoja!$A$2:$E$970,4,FALSE),0)</f>
        <v>COSTA</v>
      </c>
      <c r="C2359" s="23" t="str">
        <f>IFERROR(VLOOKUP(A2359,hoja!$A$2:$E$1370,5,FALSE),0)</f>
        <v>BARRANQUILLA</v>
      </c>
      <c r="D2359" s="23" t="str">
        <f>IFERROR(VLOOKUP(A2359,hoja!A:D,3,FALSE),0)</f>
        <v>0111</v>
      </c>
      <c r="E2359" s="23" t="s">
        <v>670</v>
      </c>
      <c r="F2359" s="23" t="str">
        <f>IFERROR(VLOOKUP(E2359,hoja!$A$2:$E$970,4,FALSE),0)</f>
        <v>OCCIDENTE</v>
      </c>
      <c r="G2359" s="23" t="str">
        <f>IFERROR(VLOOKUP(E2359,hoja!$A$2:$E$970,5,FALSE),0)</f>
        <v>PEREIRA</v>
      </c>
      <c r="H2359" s="103" t="str">
        <f>IFERROR(VLOOKUP(E2359,hoja!A:C,3,FALSE),0)</f>
        <v>0134</v>
      </c>
      <c r="I2359" s="24" t="str">
        <f t="shared" si="424"/>
        <v>01110134</v>
      </c>
      <c r="J2359" s="23">
        <v>49.008333333302289</v>
      </c>
      <c r="K2359" s="23">
        <v>903</v>
      </c>
      <c r="L2359" s="23" t="str">
        <f t="shared" si="428"/>
        <v>NACIONAL</v>
      </c>
      <c r="M2359" s="23" t="s">
        <v>618</v>
      </c>
      <c r="N2359" s="23" t="str" cm="1">
        <f t="array" ref="N2359">IFERROR(IF(M2359="Principal","LES_ACTIVE",LES_INACTIVE),0)</f>
        <v>LES_ACTIVE</v>
      </c>
      <c r="O2359" s="23">
        <f t="shared" si="423"/>
        <v>8</v>
      </c>
      <c r="P2359" s="23" t="str">
        <f t="shared" si="425"/>
        <v>01110134Principal</v>
      </c>
    </row>
    <row r="2360" spans="1:16" ht="15" hidden="1" customHeight="1">
      <c r="A2360" s="26" t="s">
        <v>642</v>
      </c>
      <c r="B2360" s="23" t="str">
        <f>IFERROR(VLOOKUP(A2360,hoja!$A$2:$E$970,4,FALSE),0)</f>
        <v>COSTA</v>
      </c>
      <c r="C2360" s="23" t="str">
        <f>IFERROR(VLOOKUP(A2360,hoja!$A$2:$E$1370,5,FALSE),0)</f>
        <v>BARRANQUILLA</v>
      </c>
      <c r="D2360" s="23" t="str">
        <f>IFERROR(VLOOKUP(A2360,hoja!A:D,3,FALSE),0)</f>
        <v>0111</v>
      </c>
      <c r="E2360" s="23" t="s">
        <v>670</v>
      </c>
      <c r="F2360" s="23" t="str">
        <f>IFERROR(VLOOKUP(E2360,hoja!$A$2:$E$970,4,FALSE),0)</f>
        <v>OCCIDENTE</v>
      </c>
      <c r="G2360" s="23" t="str">
        <f>IFERROR(VLOOKUP(E2360,hoja!$A$2:$E$970,5,FALSE),0)</f>
        <v>PEREIRA</v>
      </c>
      <c r="H2360" s="103" t="str">
        <f>IFERROR(VLOOKUP(E2360,hoja!A:C,3,FALSE),0)</f>
        <v>0134</v>
      </c>
      <c r="I2360" s="24" t="str">
        <f t="shared" si="424"/>
        <v>01110134</v>
      </c>
      <c r="K2360" s="23">
        <v>1039</v>
      </c>
      <c r="L2360" s="23" t="str">
        <f t="shared" si="428"/>
        <v>NACIONAL</v>
      </c>
      <c r="M2360" s="23" t="s">
        <v>662</v>
      </c>
      <c r="N2360" s="23" t="s">
        <v>622</v>
      </c>
      <c r="O2360" s="23">
        <f t="shared" si="423"/>
        <v>8</v>
      </c>
      <c r="P2360" s="23" t="str">
        <f t="shared" si="425"/>
        <v>01110134Uraba</v>
      </c>
    </row>
    <row r="2361" spans="1:16" ht="15" hidden="1" customHeight="1">
      <c r="A2361" s="26" t="s">
        <v>642</v>
      </c>
      <c r="B2361" s="23" t="str">
        <f>IFERROR(VLOOKUP(A2361,hoja!$A$2:$E$970,4,FALSE),0)</f>
        <v>COSTA</v>
      </c>
      <c r="C2361" s="23" t="str">
        <f>IFERROR(VLOOKUP(A2361,hoja!$A$2:$E$1370,5,FALSE),0)</f>
        <v>BARRANQUILLA</v>
      </c>
      <c r="D2361" s="23" t="str">
        <f>IFERROR(VLOOKUP(A2361,hoja!A:D,3,FALSE),0)</f>
        <v>0111</v>
      </c>
      <c r="E2361" s="23" t="s">
        <v>670</v>
      </c>
      <c r="F2361" s="23" t="str">
        <f>IFERROR(VLOOKUP(E2361,hoja!$A$2:$E$970,4,FALSE),0)</f>
        <v>OCCIDENTE</v>
      </c>
      <c r="G2361" s="23" t="str">
        <f>IFERROR(VLOOKUP(E2361,hoja!$A$2:$E$970,5,FALSE),0)</f>
        <v>PEREIRA</v>
      </c>
      <c r="H2361" s="103" t="str">
        <f>IFERROR(VLOOKUP(E2361,hoja!A:C,3,FALSE),0)</f>
        <v>0134</v>
      </c>
      <c r="I2361" s="24" t="str">
        <f t="shared" si="424"/>
        <v>01110134</v>
      </c>
      <c r="K2361" s="23">
        <v>1056</v>
      </c>
      <c r="L2361" s="23" t="str">
        <f t="shared" si="428"/>
        <v>NACIONAL</v>
      </c>
      <c r="M2361" s="23" t="s">
        <v>696</v>
      </c>
      <c r="N2361" s="23" t="s">
        <v>622</v>
      </c>
      <c r="O2361" s="23">
        <f t="shared" si="423"/>
        <v>8</v>
      </c>
      <c r="P2361" s="23" t="str">
        <f t="shared" si="425"/>
        <v>01110134Magdalena Medio</v>
      </c>
    </row>
    <row r="2362" spans="1:16" ht="15" hidden="1" customHeight="1">
      <c r="A2362" s="26" t="s">
        <v>642</v>
      </c>
      <c r="B2362" s="23" t="str">
        <f>IFERROR(VLOOKUP(A2362,hoja!$A$2:$E$970,4,FALSE),0)</f>
        <v>COSTA</v>
      </c>
      <c r="C2362" s="23" t="str">
        <f>IFERROR(VLOOKUP(A2362,hoja!$A$2:$E$1370,5,FALSE),0)</f>
        <v>BARRANQUILLA</v>
      </c>
      <c r="D2362" s="23" t="str">
        <f>IFERROR(VLOOKUP(A2362,hoja!A:D,3,FALSE),0)</f>
        <v>0111</v>
      </c>
      <c r="E2362" s="23" t="s">
        <v>642</v>
      </c>
      <c r="F2362" s="23" t="str">
        <f>IFERROR(VLOOKUP(E2362,hoja!$A$2:$E$970,4,FALSE),0)</f>
        <v>COSTA</v>
      </c>
      <c r="G2362" s="23" t="str">
        <f>IFERROR(VLOOKUP(E2362,hoja!$A$2:$E$970,5,FALSE),0)</f>
        <v>BARRANQUILLA</v>
      </c>
      <c r="H2362" s="103" t="str">
        <f>IFERROR(VLOOKUP(E2362,hoja!A:C,3,FALSE),0)</f>
        <v>0111</v>
      </c>
      <c r="I2362" s="24" t="str">
        <f t="shared" si="424"/>
        <v>01110111</v>
      </c>
      <c r="K2362" s="23">
        <v>6</v>
      </c>
      <c r="L2362" s="23" t="str">
        <f t="shared" si="421"/>
        <v>REGIONAL</v>
      </c>
      <c r="M2362" s="23" t="s">
        <v>618</v>
      </c>
      <c r="N2362" s="23" t="str" cm="1">
        <f t="array" ref="N2362">IFERROR(IF(M2362="Principal","LES_ACTIVE",LES_INACTIVE),0)</f>
        <v>LES_ACTIVE</v>
      </c>
      <c r="O2362" s="23">
        <f t="shared" si="423"/>
        <v>25</v>
      </c>
      <c r="P2362" s="23" t="str">
        <f t="shared" si="425"/>
        <v>01110111Principal</v>
      </c>
    </row>
    <row r="2363" spans="1:16" ht="15" hidden="1" customHeight="1">
      <c r="A2363" s="26" t="s">
        <v>642</v>
      </c>
      <c r="B2363" s="23" t="str">
        <f>IFERROR(VLOOKUP(A2363,hoja!$A$2:$E$970,4,FALSE),0)</f>
        <v>COSTA</v>
      </c>
      <c r="C2363" s="23" t="str">
        <f>IFERROR(VLOOKUP(A2363,hoja!$A$2:$E$1370,5,FALSE),0)</f>
        <v>BARRANQUILLA</v>
      </c>
      <c r="D2363" s="23" t="str">
        <f>IFERROR(VLOOKUP(A2363,hoja!A:D,3,FALSE),0)</f>
        <v>0111</v>
      </c>
      <c r="E2363" s="23" t="s">
        <v>672</v>
      </c>
      <c r="F2363" s="23" t="str">
        <f>IFERROR(VLOOKUP(E2363,hoja!$A$2:$E$970,4,FALSE),0)</f>
        <v>ANTIOQUIA</v>
      </c>
      <c r="G2363" s="23" t="str">
        <f>IFERROR(VLOOKUP(E2363,hoja!$A$2:$E$970,5,FALSE),0)</f>
        <v>MEDELLÍN</v>
      </c>
      <c r="H2363" s="103" t="str">
        <f>IFERROR(VLOOKUP(E2363,hoja!A:C,3,FALSE),0)</f>
        <v>0092</v>
      </c>
      <c r="I2363" s="24" t="str">
        <f t="shared" si="424"/>
        <v>01110092</v>
      </c>
      <c r="J2363" s="23">
        <v>39.833333333255723</v>
      </c>
      <c r="K2363" s="23">
        <v>694.36300000000006</v>
      </c>
      <c r="L2363" s="23" t="str">
        <f>IF(B2363=F2363,"REGIONAL","NACIONAL")</f>
        <v>NACIONAL</v>
      </c>
      <c r="M2363" s="23" t="s">
        <v>618</v>
      </c>
      <c r="N2363" s="23" t="str" cm="1">
        <f t="array" ref="N2363">IFERROR(IF(M2363="Principal","LES_ACTIVE",LES_INACTIVE),0)</f>
        <v>LES_ACTIVE</v>
      </c>
      <c r="O2363" s="23">
        <f t="shared" si="423"/>
        <v>12</v>
      </c>
      <c r="P2363" s="23" t="str">
        <f t="shared" si="425"/>
        <v>01110092Principal</v>
      </c>
    </row>
    <row r="2364" spans="1:16" ht="15" hidden="1" customHeight="1">
      <c r="A2364" s="26" t="s">
        <v>642</v>
      </c>
      <c r="B2364" s="23" t="str">
        <f>IFERROR(VLOOKUP(A2364,hoja!$A$2:$E$970,4,FALSE),0)</f>
        <v>COSTA</v>
      </c>
      <c r="C2364" s="23" t="str">
        <f>IFERROR(VLOOKUP(A2364,hoja!$A$2:$E$1370,5,FALSE),0)</f>
        <v>BARRANQUILLA</v>
      </c>
      <c r="D2364" s="23" t="str">
        <f>IFERROR(VLOOKUP(A2364,hoja!A:D,3,FALSE),0)</f>
        <v>0111</v>
      </c>
      <c r="E2364" s="23" t="s">
        <v>672</v>
      </c>
      <c r="F2364" s="23" t="str">
        <f>IFERROR(VLOOKUP(E2364,hoja!$A$2:$E$970,4,FALSE),0)</f>
        <v>ANTIOQUIA</v>
      </c>
      <c r="G2364" s="23" t="str">
        <f>IFERROR(VLOOKUP(E2364,hoja!$A$2:$E$970,5,FALSE),0)</f>
        <v>MEDELLÍN</v>
      </c>
      <c r="H2364" s="103" t="str">
        <f>IFERROR(VLOOKUP(E2364,hoja!A:C,3,FALSE),0)</f>
        <v>0092</v>
      </c>
      <c r="I2364" s="24" t="str">
        <f t="shared" si="424"/>
        <v>01110092</v>
      </c>
      <c r="K2364" s="23">
        <v>843</v>
      </c>
      <c r="L2364" s="23" t="str">
        <f t="shared" ref="L2364:L2372" si="429">IF(B2364=F2364,"REGIONAL","NACIONAL")</f>
        <v>NACIONAL</v>
      </c>
      <c r="M2364" s="23" t="s">
        <v>662</v>
      </c>
      <c r="N2364" s="23" t="s">
        <v>622</v>
      </c>
      <c r="O2364" s="23">
        <f t="shared" si="423"/>
        <v>8</v>
      </c>
      <c r="P2364" s="23" t="str">
        <f t="shared" si="425"/>
        <v>01110092Uraba</v>
      </c>
    </row>
    <row r="2365" spans="1:16" ht="15" hidden="1" customHeight="1">
      <c r="A2365" s="26" t="s">
        <v>642</v>
      </c>
      <c r="B2365" s="23" t="str">
        <f>IFERROR(VLOOKUP(A2365,hoja!$A$2:$E$970,4,FALSE),0)</f>
        <v>COSTA</v>
      </c>
      <c r="C2365" s="23" t="str">
        <f>IFERROR(VLOOKUP(A2365,hoja!$A$2:$E$1370,5,FALSE),0)</f>
        <v>BARRANQUILLA</v>
      </c>
      <c r="D2365" s="23" t="str">
        <f>IFERROR(VLOOKUP(A2365,hoja!A:D,3,FALSE),0)</f>
        <v>0111</v>
      </c>
      <c r="E2365" s="23" t="s">
        <v>672</v>
      </c>
      <c r="F2365" s="23" t="str">
        <f>IFERROR(VLOOKUP(E2365,hoja!$A$2:$E$970,4,FALSE),0)</f>
        <v>ANTIOQUIA</v>
      </c>
      <c r="G2365" s="23" t="str">
        <f>IFERROR(VLOOKUP(E2365,hoja!$A$2:$E$970,5,FALSE),0)</f>
        <v>MEDELLÍN</v>
      </c>
      <c r="H2365" s="103" t="str">
        <f>IFERROR(VLOOKUP(E2365,hoja!A:C,3,FALSE),0)</f>
        <v>0092</v>
      </c>
      <c r="I2365" s="24" t="str">
        <f t="shared" si="424"/>
        <v>01110092</v>
      </c>
      <c r="K2365" s="23">
        <v>939</v>
      </c>
      <c r="L2365" s="23" t="str">
        <f t="shared" si="429"/>
        <v>NACIONAL</v>
      </c>
      <c r="M2365" s="23" t="s">
        <v>696</v>
      </c>
      <c r="N2365" s="23" t="s">
        <v>622</v>
      </c>
      <c r="O2365" s="23">
        <f t="shared" si="423"/>
        <v>8</v>
      </c>
      <c r="P2365" s="23" t="str">
        <f t="shared" si="425"/>
        <v>01110092Magdalena Medio</v>
      </c>
    </row>
    <row r="2366" spans="1:16" ht="15" hidden="1" customHeight="1">
      <c r="A2366" s="26" t="s">
        <v>642</v>
      </c>
      <c r="B2366" s="23" t="str">
        <f>IFERROR(VLOOKUP(A2366,hoja!$A$2:$E$970,4,FALSE),0)</f>
        <v>COSTA</v>
      </c>
      <c r="C2366" s="23" t="str">
        <f>IFERROR(VLOOKUP(A2366,hoja!$A$2:$E$1370,5,FALSE),0)</f>
        <v>BARRANQUILLA</v>
      </c>
      <c r="D2366" s="23" t="str">
        <f>IFERROR(VLOOKUP(A2366,hoja!A:D,3,FALSE),0)</f>
        <v>0111</v>
      </c>
      <c r="E2366" s="23" t="s">
        <v>644</v>
      </c>
      <c r="F2366" s="23" t="str">
        <f>IFERROR(VLOOKUP(E2366,hoja!$A$2:$E$970,4,FALSE),0)</f>
        <v>OCCIDENTE</v>
      </c>
      <c r="G2366" s="23" t="str">
        <f>IFERROR(VLOOKUP(E2366,hoja!$A$2:$E$970,5,FALSE),0)</f>
        <v>PEREIRA</v>
      </c>
      <c r="H2366" s="103" t="str">
        <f>IFERROR(VLOOKUP(E2366,hoja!A:C,3,FALSE),0)</f>
        <v>0198</v>
      </c>
      <c r="I2366" s="24" t="str">
        <f t="shared" si="424"/>
        <v>01110198</v>
      </c>
      <c r="J2366" s="23">
        <v>50.283333333441988</v>
      </c>
      <c r="K2366" s="23">
        <v>906</v>
      </c>
      <c r="L2366" s="23" t="str">
        <f t="shared" si="429"/>
        <v>NACIONAL</v>
      </c>
      <c r="M2366" s="23" t="s">
        <v>618</v>
      </c>
      <c r="N2366" s="23" t="str" cm="1">
        <f t="array" ref="N2366">IFERROR(IF(M2366="Principal","LES_ACTIVE",LES_INACTIVE),0)</f>
        <v>LES_ACTIVE</v>
      </c>
      <c r="O2366" s="23">
        <f t="shared" si="423"/>
        <v>8</v>
      </c>
      <c r="P2366" s="23" t="str">
        <f t="shared" si="425"/>
        <v>01110198Principal</v>
      </c>
    </row>
    <row r="2367" spans="1:16" ht="15" hidden="1" customHeight="1">
      <c r="A2367" s="26" t="s">
        <v>642</v>
      </c>
      <c r="B2367" s="23" t="str">
        <f>IFERROR(VLOOKUP(A2367,hoja!$A$2:$E$970,4,FALSE),0)</f>
        <v>COSTA</v>
      </c>
      <c r="C2367" s="23" t="str">
        <f>IFERROR(VLOOKUP(A2367,hoja!$A$2:$E$1370,5,FALSE),0)</f>
        <v>BARRANQUILLA</v>
      </c>
      <c r="D2367" s="23" t="str">
        <f>IFERROR(VLOOKUP(A2367,hoja!A:D,3,FALSE),0)</f>
        <v>0111</v>
      </c>
      <c r="E2367" s="23" t="s">
        <v>644</v>
      </c>
      <c r="F2367" s="23" t="str">
        <f>IFERROR(VLOOKUP(E2367,hoja!$A$2:$E$970,4,FALSE),0)</f>
        <v>OCCIDENTE</v>
      </c>
      <c r="G2367" s="23" t="str">
        <f>IFERROR(VLOOKUP(E2367,hoja!$A$2:$E$970,5,FALSE),0)</f>
        <v>PEREIRA</v>
      </c>
      <c r="H2367" s="103" t="str">
        <f>IFERROR(VLOOKUP(E2367,hoja!A:C,3,FALSE),0)</f>
        <v>0198</v>
      </c>
      <c r="I2367" s="24" t="str">
        <f t="shared" si="424"/>
        <v>01110198</v>
      </c>
      <c r="K2367" s="23">
        <v>1051</v>
      </c>
      <c r="L2367" s="23" t="str">
        <f t="shared" si="429"/>
        <v>NACIONAL</v>
      </c>
      <c r="M2367" s="23" t="s">
        <v>662</v>
      </c>
      <c r="N2367" s="23" t="s">
        <v>622</v>
      </c>
      <c r="O2367" s="23">
        <f t="shared" si="423"/>
        <v>8</v>
      </c>
      <c r="P2367" s="23" t="str">
        <f t="shared" si="425"/>
        <v>01110198Uraba</v>
      </c>
    </row>
    <row r="2368" spans="1:16" ht="15" hidden="1" customHeight="1">
      <c r="A2368" s="26" t="s">
        <v>642</v>
      </c>
      <c r="B2368" s="23" t="str">
        <f>IFERROR(VLOOKUP(A2368,hoja!$A$2:$E$970,4,FALSE),0)</f>
        <v>COSTA</v>
      </c>
      <c r="C2368" s="23" t="str">
        <f>IFERROR(VLOOKUP(A2368,hoja!$A$2:$E$1370,5,FALSE),0)</f>
        <v>BARRANQUILLA</v>
      </c>
      <c r="D2368" s="23" t="str">
        <f>IFERROR(VLOOKUP(A2368,hoja!A:D,3,FALSE),0)</f>
        <v>0111</v>
      </c>
      <c r="E2368" s="23" t="s">
        <v>644</v>
      </c>
      <c r="F2368" s="23" t="str">
        <f>IFERROR(VLOOKUP(E2368,hoja!$A$2:$E$970,4,FALSE),0)</f>
        <v>OCCIDENTE</v>
      </c>
      <c r="G2368" s="23" t="str">
        <f>IFERROR(VLOOKUP(E2368,hoja!$A$2:$E$970,5,FALSE),0)</f>
        <v>PEREIRA</v>
      </c>
      <c r="H2368" s="103" t="str">
        <f>IFERROR(VLOOKUP(E2368,hoja!A:C,3,FALSE),0)</f>
        <v>0198</v>
      </c>
      <c r="I2368" s="24" t="str">
        <f t="shared" si="424"/>
        <v>01110198</v>
      </c>
      <c r="K2368" s="23">
        <v>1062</v>
      </c>
      <c r="L2368" s="23" t="str">
        <f t="shared" si="429"/>
        <v>NACIONAL</v>
      </c>
      <c r="M2368" s="23" t="s">
        <v>696</v>
      </c>
      <c r="N2368" s="23" t="s">
        <v>622</v>
      </c>
      <c r="O2368" s="23">
        <f t="shared" si="423"/>
        <v>8</v>
      </c>
      <c r="P2368" s="23" t="str">
        <f t="shared" si="425"/>
        <v>01110198Magdalena Medio</v>
      </c>
    </row>
    <row r="2369" spans="1:16" ht="15" hidden="1" customHeight="1">
      <c r="A2369" s="26" t="s">
        <v>642</v>
      </c>
      <c r="B2369" s="23" t="str">
        <f>IFERROR(VLOOKUP(A2369,hoja!$A$2:$E$970,4,FALSE),0)</f>
        <v>COSTA</v>
      </c>
      <c r="C2369" s="23" t="str">
        <f>IFERROR(VLOOKUP(A2369,hoja!$A$2:$E$1370,5,FALSE),0)</f>
        <v>BARRANQUILLA</v>
      </c>
      <c r="D2369" s="23" t="str">
        <f>IFERROR(VLOOKUP(A2369,hoja!A:D,3,FALSE),0)</f>
        <v>0111</v>
      </c>
      <c r="E2369" s="23" t="s">
        <v>645</v>
      </c>
      <c r="F2369" s="23" t="str">
        <f>IFERROR(VLOOKUP(E2369,hoja!$A$2:$E$970,4,FALSE),0)</f>
        <v>OCCIDENTE</v>
      </c>
      <c r="G2369" s="23" t="str">
        <f>IFERROR(VLOOKUP(E2369,hoja!$A$2:$E$970,5,FALSE),0)</f>
        <v>CALI</v>
      </c>
      <c r="H2369" s="103" t="str">
        <f>IFERROR(VLOOKUP(E2369,hoja!A:C,3,FALSE),0)</f>
        <v>0410</v>
      </c>
      <c r="I2369" s="24" t="str">
        <f t="shared" si="424"/>
        <v>01110410</v>
      </c>
      <c r="J2369" s="23">
        <v>54.888333333365154</v>
      </c>
      <c r="K2369" s="23">
        <v>1091</v>
      </c>
      <c r="L2369" s="23" t="str">
        <f t="shared" si="429"/>
        <v>NACIONAL</v>
      </c>
      <c r="M2369" s="23" t="s">
        <v>618</v>
      </c>
      <c r="N2369" s="23" t="str" cm="1">
        <f t="array" ref="N2369">IFERROR(IF(M2369="Principal","LES_ACTIVE",LES_INACTIVE),0)</f>
        <v>LES_ACTIVE</v>
      </c>
      <c r="O2369" s="23">
        <f t="shared" si="423"/>
        <v>8</v>
      </c>
      <c r="P2369" s="23" t="str">
        <f t="shared" si="425"/>
        <v>01110410Principal</v>
      </c>
    </row>
    <row r="2370" spans="1:16" ht="15" hidden="1" customHeight="1">
      <c r="A2370" s="26" t="s">
        <v>642</v>
      </c>
      <c r="B2370" s="23" t="str">
        <f>IFERROR(VLOOKUP(A2370,hoja!$A$2:$E$970,4,FALSE),0)</f>
        <v>COSTA</v>
      </c>
      <c r="C2370" s="23" t="str">
        <f>IFERROR(VLOOKUP(A2370,hoja!$A$2:$E$1370,5,FALSE),0)</f>
        <v>BARRANQUILLA</v>
      </c>
      <c r="D2370" s="23" t="str">
        <f>IFERROR(VLOOKUP(A2370,hoja!A:D,3,FALSE),0)</f>
        <v>0111</v>
      </c>
      <c r="E2370" s="23" t="s">
        <v>645</v>
      </c>
      <c r="F2370" s="23" t="str">
        <f>IFERROR(VLOOKUP(E2370,hoja!$A$2:$E$970,4,FALSE),0)</f>
        <v>OCCIDENTE</v>
      </c>
      <c r="G2370" s="23" t="str">
        <f>IFERROR(VLOOKUP(E2370,hoja!$A$2:$E$970,5,FALSE),0)</f>
        <v>CALI</v>
      </c>
      <c r="H2370" s="103" t="str">
        <f>IFERROR(VLOOKUP(E2370,hoja!A:C,3,FALSE),0)</f>
        <v>0410</v>
      </c>
      <c r="I2370" s="24" t="str">
        <f t="shared" si="424"/>
        <v>01110410</v>
      </c>
      <c r="K2370" s="23">
        <v>1087</v>
      </c>
      <c r="L2370" s="23" t="str">
        <f t="shared" si="429"/>
        <v>NACIONAL</v>
      </c>
      <c r="M2370" s="23" t="s">
        <v>697</v>
      </c>
      <c r="N2370" s="23" t="s">
        <v>622</v>
      </c>
      <c r="O2370" s="23">
        <f t="shared" si="423"/>
        <v>8</v>
      </c>
      <c r="P2370" s="23" t="str">
        <f t="shared" si="425"/>
        <v>01110410Pereira</v>
      </c>
    </row>
    <row r="2371" spans="1:16" ht="15" hidden="1" customHeight="1">
      <c r="A2371" s="26" t="s">
        <v>642</v>
      </c>
      <c r="B2371" s="23" t="str">
        <f>IFERROR(VLOOKUP(A2371,hoja!$A$2:$E$970,4,FALSE),0)</f>
        <v>COSTA</v>
      </c>
      <c r="C2371" s="23" t="str">
        <f>IFERROR(VLOOKUP(A2371,hoja!$A$2:$E$1370,5,FALSE),0)</f>
        <v>BARRANQUILLA</v>
      </c>
      <c r="D2371" s="23" t="str">
        <f>IFERROR(VLOOKUP(A2371,hoja!A:D,3,FALSE),0)</f>
        <v>0111</v>
      </c>
      <c r="E2371" s="23" t="s">
        <v>645</v>
      </c>
      <c r="F2371" s="23" t="str">
        <f>IFERROR(VLOOKUP(E2371,hoja!$A$2:$E$970,4,FALSE),0)</f>
        <v>OCCIDENTE</v>
      </c>
      <c r="G2371" s="23" t="str">
        <f>IFERROR(VLOOKUP(E2371,hoja!$A$2:$E$970,5,FALSE),0)</f>
        <v>CALI</v>
      </c>
      <c r="H2371" s="103" t="str">
        <f>IFERROR(VLOOKUP(E2371,hoja!A:C,3,FALSE),0)</f>
        <v>0410</v>
      </c>
      <c r="I2371" s="24" t="str">
        <f t="shared" si="424"/>
        <v>01110410</v>
      </c>
      <c r="K2371" s="23">
        <v>1269</v>
      </c>
      <c r="L2371" s="23" t="str">
        <f t="shared" si="429"/>
        <v>NACIONAL</v>
      </c>
      <c r="M2371" s="23" t="s">
        <v>662</v>
      </c>
      <c r="N2371" s="23" t="s">
        <v>622</v>
      </c>
      <c r="O2371" s="23">
        <f t="shared" si="423"/>
        <v>6</v>
      </c>
      <c r="P2371" s="23" t="str">
        <f t="shared" si="425"/>
        <v>01110410Uraba</v>
      </c>
    </row>
    <row r="2372" spans="1:16" ht="15" hidden="1" customHeight="1">
      <c r="A2372" s="26" t="s">
        <v>642</v>
      </c>
      <c r="B2372" s="23" t="str">
        <f>IFERROR(VLOOKUP(A2372,hoja!$A$2:$E$970,4,FALSE),0)</f>
        <v>COSTA</v>
      </c>
      <c r="C2372" s="23" t="str">
        <f>IFERROR(VLOOKUP(A2372,hoja!$A$2:$E$1370,5,FALSE),0)</f>
        <v>BARRANQUILLA</v>
      </c>
      <c r="D2372" s="23" t="str">
        <f>IFERROR(VLOOKUP(A2372,hoja!A:D,3,FALSE),0)</f>
        <v>0111</v>
      </c>
      <c r="E2372" s="23" t="s">
        <v>645</v>
      </c>
      <c r="F2372" s="23" t="str">
        <f>IFERROR(VLOOKUP(E2372,hoja!$A$2:$E$970,4,FALSE),0)</f>
        <v>OCCIDENTE</v>
      </c>
      <c r="G2372" s="23" t="str">
        <f>IFERROR(VLOOKUP(E2372,hoja!$A$2:$E$970,5,FALSE),0)</f>
        <v>CALI</v>
      </c>
      <c r="H2372" s="103" t="str">
        <f>IFERROR(VLOOKUP(E2372,hoja!A:C,3,FALSE),0)</f>
        <v>0410</v>
      </c>
      <c r="I2372" s="24" t="str">
        <f t="shared" si="424"/>
        <v>01110410</v>
      </c>
      <c r="K2372" s="23">
        <v>1320</v>
      </c>
      <c r="L2372" s="23" t="str">
        <f t="shared" si="429"/>
        <v>NACIONAL</v>
      </c>
      <c r="M2372" s="23" t="s">
        <v>696</v>
      </c>
      <c r="N2372" s="23" t="s">
        <v>622</v>
      </c>
      <c r="O2372" s="23">
        <f t="shared" si="423"/>
        <v>6</v>
      </c>
      <c r="P2372" s="23" t="str">
        <f t="shared" si="425"/>
        <v>01110410Magdalena Medio</v>
      </c>
    </row>
    <row r="2373" spans="1:16" ht="15" hidden="1" customHeight="1">
      <c r="A2373" s="26" t="s">
        <v>642</v>
      </c>
      <c r="B2373" s="23" t="str">
        <f>IFERROR(VLOOKUP(A2373,hoja!$A$2:$E$970,4,FALSE),0)</f>
        <v>COSTA</v>
      </c>
      <c r="C2373" s="23" t="str">
        <f>IFERROR(VLOOKUP(A2373,hoja!$A$2:$E$1370,5,FALSE),0)</f>
        <v>BARRANQUILLA</v>
      </c>
      <c r="D2373" s="23" t="str">
        <f>IFERROR(VLOOKUP(A2373,hoja!A:D,3,FALSE),0)</f>
        <v>0111</v>
      </c>
      <c r="E2373" s="23" t="s">
        <v>675</v>
      </c>
      <c r="F2373" s="23" t="str">
        <f>IFERROR(VLOOKUP(E2373,hoja!$A$2:$E$970,4,FALSE),0)</f>
        <v>COSTA</v>
      </c>
      <c r="G2373" s="23" t="str">
        <f>IFERROR(VLOOKUP(E2373,hoja!$A$2:$E$970,5,FALSE),0)</f>
        <v>CARTAGENA</v>
      </c>
      <c r="H2373" s="103">
        <f>IFERROR(VLOOKUP(E2373,hoja!A:C,3,FALSE),0)</f>
        <v>3002</v>
      </c>
      <c r="I2373" s="24" t="str">
        <f t="shared" si="424"/>
        <v>01113002</v>
      </c>
      <c r="J2373" s="23">
        <v>4.2249999999767169</v>
      </c>
      <c r="K2373" s="23">
        <v>137.97649999999999</v>
      </c>
      <c r="L2373" s="23" t="str">
        <f t="shared" ref="L2373:L2374" si="430">IF(B2373=F2373,"REGIONAL","NACIONAL")</f>
        <v>REGIONAL</v>
      </c>
      <c r="M2373" s="23" t="s">
        <v>618</v>
      </c>
      <c r="N2373" s="23" t="str" cm="1">
        <f t="array" ref="N2373">IFERROR(IF(M2373="Principal","LES_ACTIVE",LES_INACTIVE),0)</f>
        <v>LES_ACTIVE</v>
      </c>
      <c r="O2373" s="23">
        <f t="shared" si="423"/>
        <v>25</v>
      </c>
      <c r="P2373" s="23" t="str">
        <f t="shared" si="425"/>
        <v>01113002Principal</v>
      </c>
    </row>
    <row r="2374" spans="1:16" ht="15" hidden="1" customHeight="1">
      <c r="A2374" s="26" t="s">
        <v>642</v>
      </c>
      <c r="B2374" s="23" t="str">
        <f>IFERROR(VLOOKUP(A2374,hoja!$A$2:$E$970,4,FALSE),0)</f>
        <v>COSTA</v>
      </c>
      <c r="C2374" s="23" t="str">
        <f>IFERROR(VLOOKUP(A2374,hoja!$A$2:$E$1370,5,FALSE),0)</f>
        <v>BARRANQUILLA</v>
      </c>
      <c r="D2374" s="23" t="str">
        <f>IFERROR(VLOOKUP(A2374,hoja!A:D,3,FALSE),0)</f>
        <v>0111</v>
      </c>
      <c r="E2374" s="23" t="s">
        <v>676</v>
      </c>
      <c r="F2374" s="23" t="str">
        <f>IFERROR(VLOOKUP(E2374,hoja!$A$2:$E$970,4,FALSE),0)</f>
        <v>COSTA</v>
      </c>
      <c r="G2374" s="23" t="str">
        <f>IFERROR(VLOOKUP(E2374,hoja!$A$2:$E$970,5,FALSE),0)</f>
        <v>BARRANQUILLA</v>
      </c>
      <c r="H2374" s="103" t="str">
        <f>IFERROR(VLOOKUP(E2374,hoja!A:C,3,FALSE),0)</f>
        <v>3000</v>
      </c>
      <c r="I2374" s="24" t="str">
        <f t="shared" si="424"/>
        <v>01113000</v>
      </c>
      <c r="J2374" s="23">
        <v>0.95902777774608694</v>
      </c>
      <c r="K2374" s="23">
        <v>20.765000000000001</v>
      </c>
      <c r="L2374" s="23" t="str">
        <f t="shared" si="430"/>
        <v>REGIONAL</v>
      </c>
      <c r="M2374" s="23" t="s">
        <v>618</v>
      </c>
      <c r="N2374" s="23" t="str" cm="1">
        <f t="array" ref="N2374">IFERROR(IF(M2374="Principal","LES_ACTIVE",LES_INACTIVE),0)</f>
        <v>LES_ACTIVE</v>
      </c>
      <c r="O2374" s="23">
        <f t="shared" si="423"/>
        <v>25</v>
      </c>
      <c r="P2374" s="23" t="str">
        <f t="shared" si="425"/>
        <v>01113000Principal</v>
      </c>
    </row>
    <row r="2375" spans="1:16" ht="15" hidden="1" customHeight="1">
      <c r="A2375" s="26" t="s">
        <v>642</v>
      </c>
      <c r="B2375" s="23" t="str">
        <f>IFERROR(VLOOKUP(A2375,hoja!$A$2:$E$970,4,FALSE),0)</f>
        <v>COSTA</v>
      </c>
      <c r="C2375" s="23" t="str">
        <f>IFERROR(VLOOKUP(A2375,hoja!$A$2:$E$1370,5,FALSE),0)</f>
        <v>BARRANQUILLA</v>
      </c>
      <c r="D2375" s="23" t="str">
        <f>IFERROR(VLOOKUP(A2375,hoja!A:D,3,FALSE),0)</f>
        <v>0111</v>
      </c>
      <c r="E2375" s="23" t="s">
        <v>771</v>
      </c>
      <c r="F2375" s="23" t="str">
        <f>IFERROR(VLOOKUP(E2375,hoja!$A$2:$E$970,4,FALSE),0)</f>
        <v>COSTA</v>
      </c>
      <c r="G2375" s="23" t="str">
        <f>IFERROR(VLOOKUP(E2375,hoja!$A$2:$E$970,5,FALSE),0)</f>
        <v>CARMEN DE BOLIVA</v>
      </c>
      <c r="H2375" s="103" t="str">
        <f>IFERROR(VLOOKUP(E2375,hoja!A:C,3,FALSE),0)</f>
        <v>60063</v>
      </c>
      <c r="I2375" s="24" t="str">
        <f t="shared" si="424"/>
        <v>011160063</v>
      </c>
      <c r="J2375" s="23">
        <v>3.2608333333628252</v>
      </c>
      <c r="K2375" s="23">
        <v>151.19900000000001</v>
      </c>
      <c r="L2375" s="23" t="str">
        <f t="shared" ref="L2375:L2408" si="431">IF(B2375=F2375,"REGIONAL","NACIONAL")</f>
        <v>REGIONAL</v>
      </c>
      <c r="M2375" s="23" t="s">
        <v>618</v>
      </c>
      <c r="N2375" s="23" t="str" cm="1">
        <f t="array" ref="N2375">IFERROR(IF(M2375="Principal","LES_ACTIVE",LES_INACTIVE),0)</f>
        <v>LES_ACTIVE</v>
      </c>
      <c r="O2375" s="23">
        <f t="shared" si="423"/>
        <v>25</v>
      </c>
      <c r="P2375" s="23" t="str">
        <f t="shared" si="425"/>
        <v>011160063Principal</v>
      </c>
    </row>
    <row r="2376" spans="1:16" ht="15" hidden="1" customHeight="1">
      <c r="A2376" s="26" t="s">
        <v>642</v>
      </c>
      <c r="B2376" s="23" t="str">
        <f>IFERROR(VLOOKUP(A2376,hoja!$A$2:$E$970,4,FALSE),0)</f>
        <v>COSTA</v>
      </c>
      <c r="C2376" s="23" t="str">
        <f>IFERROR(VLOOKUP(A2376,hoja!$A$2:$E$1370,5,FALSE),0)</f>
        <v>BARRANQUILLA</v>
      </c>
      <c r="D2376" s="23" t="str">
        <f>IFERROR(VLOOKUP(A2376,hoja!A:D,3,FALSE),0)</f>
        <v>0111</v>
      </c>
      <c r="E2376" s="23" t="s">
        <v>772</v>
      </c>
      <c r="F2376" s="23" t="str">
        <f>IFERROR(VLOOKUP(E2376,hoja!$A$2:$E$970,4,FALSE),0)</f>
        <v>OCCIDENTE</v>
      </c>
      <c r="G2376" s="23" t="str">
        <f>IFERROR(VLOOKUP(E2376,hoja!$A$2:$E$970,5,FALSE),0)</f>
        <v>CHINÚ</v>
      </c>
      <c r="H2376" s="103" t="str">
        <f>IFERROR(VLOOKUP(E2376,hoja!A:C,3,FALSE),0)</f>
        <v>60066</v>
      </c>
      <c r="I2376" s="24" t="str">
        <f t="shared" si="424"/>
        <v>011160066</v>
      </c>
      <c r="J2376" s="23">
        <v>5.682777777838055</v>
      </c>
      <c r="K2376" s="23">
        <v>241.13</v>
      </c>
      <c r="L2376" s="23" t="str">
        <f>IF(B2376=F2376,"REGIONAL","NACIONAL")</f>
        <v>NACIONAL</v>
      </c>
      <c r="M2376" s="23" t="s">
        <v>618</v>
      </c>
      <c r="N2376" s="23" t="str" cm="1">
        <f t="array" ref="N2376">IFERROR(IF(M2376="Principal","LES_ACTIVE",LES_INACTIVE),0)</f>
        <v>LES_ACTIVE</v>
      </c>
      <c r="O2376" s="23">
        <f t="shared" si="423"/>
        <v>25</v>
      </c>
      <c r="P2376" s="23" t="str">
        <f t="shared" si="425"/>
        <v>011160066Principal</v>
      </c>
    </row>
    <row r="2377" spans="1:16" ht="15" hidden="1" customHeight="1">
      <c r="A2377" s="26" t="s">
        <v>642</v>
      </c>
      <c r="B2377" s="23" t="str">
        <f>IFERROR(VLOOKUP(A2377,hoja!$A$2:$E$970,4,FALSE),0)</f>
        <v>COSTA</v>
      </c>
      <c r="C2377" s="23" t="str">
        <f>IFERROR(VLOOKUP(A2377,hoja!$A$2:$E$1370,5,FALSE),0)</f>
        <v>BARRANQUILLA</v>
      </c>
      <c r="D2377" s="23" t="str">
        <f>IFERROR(VLOOKUP(A2377,hoja!A:D,3,FALSE),0)</f>
        <v>0111</v>
      </c>
      <c r="E2377" s="23" t="s">
        <v>867</v>
      </c>
      <c r="F2377" s="23">
        <f>IFERROR(VLOOKUP(E2377,hoja!$A$2:$E$970,4,FALSE),0)</f>
        <v>0</v>
      </c>
      <c r="G2377" s="23">
        <f>IFERROR(VLOOKUP(E2377,hoja!$A$2:$E$970,5,FALSE),0)</f>
        <v>0</v>
      </c>
      <c r="H2377" s="103">
        <f>IFERROR(VLOOKUP(E2377,hoja!A:C,3,FALSE),0)</f>
        <v>0</v>
      </c>
      <c r="I2377" s="24" t="str">
        <f t="shared" si="424"/>
        <v>01110</v>
      </c>
      <c r="J2377" s="23">
        <v>3.5163888889364898</v>
      </c>
      <c r="K2377" s="23">
        <v>148.92099999999999</v>
      </c>
      <c r="L2377" s="23" t="str">
        <f t="shared" ref="L2377:L2380" si="432">IF(B2377=F2377,"REGIONAL","NACIONAL")</f>
        <v>NACIONAL</v>
      </c>
      <c r="M2377" s="23" t="s">
        <v>618</v>
      </c>
      <c r="N2377" s="23" t="str" cm="1">
        <f t="array" ref="N2377">IFERROR(IF(M2377="Principal","LES_ACTIVE",LES_INACTIVE),0)</f>
        <v>LES_ACTIVE</v>
      </c>
      <c r="O2377" s="23">
        <f t="shared" si="423"/>
        <v>25</v>
      </c>
      <c r="P2377" s="23" t="str">
        <f t="shared" si="425"/>
        <v>01110Principal</v>
      </c>
    </row>
    <row r="2378" spans="1:16" ht="15" hidden="1" customHeight="1">
      <c r="A2378" s="26" t="s">
        <v>642</v>
      </c>
      <c r="B2378" s="23" t="str">
        <f>IFERROR(VLOOKUP(A2378,hoja!$A$2:$E$970,4,FALSE),0)</f>
        <v>COSTA</v>
      </c>
      <c r="C2378" s="23" t="str">
        <f>IFERROR(VLOOKUP(A2378,hoja!$A$2:$E$1370,5,FALSE),0)</f>
        <v>BARRANQUILLA</v>
      </c>
      <c r="D2378" s="23" t="str">
        <f>IFERROR(VLOOKUP(A2378,hoja!A:D,3,FALSE),0)</f>
        <v>0111</v>
      </c>
      <c r="E2378" s="23" t="s">
        <v>766</v>
      </c>
      <c r="F2378" s="23">
        <f>IFERROR(VLOOKUP(E2378,hoja!$A$2:$E$970,4,FALSE),0)</f>
        <v>0</v>
      </c>
      <c r="G2378" s="23">
        <f>IFERROR(VLOOKUP(E2378,hoja!$A$2:$E$970,5,FALSE),0)</f>
        <v>0</v>
      </c>
      <c r="H2378" s="103">
        <f>IFERROR(VLOOKUP(E2378,hoja!A:C,3,FALSE),0)</f>
        <v>0</v>
      </c>
      <c r="I2378" s="24" t="str">
        <f t="shared" si="424"/>
        <v>01110</v>
      </c>
      <c r="J2378" s="23">
        <v>21.751666666707024</v>
      </c>
      <c r="K2378" s="23">
        <v>505.56400000000002</v>
      </c>
      <c r="L2378" s="23" t="str">
        <f t="shared" si="432"/>
        <v>NACIONAL</v>
      </c>
      <c r="M2378" s="23" t="s">
        <v>618</v>
      </c>
      <c r="N2378" s="23" t="str" cm="1">
        <f t="array" ref="N2378">IFERROR(IF(M2378="Principal","LES_ACTIVE",LES_INACTIVE),0)</f>
        <v>LES_ACTIVE</v>
      </c>
      <c r="O2378" s="23">
        <f t="shared" si="423"/>
        <v>12</v>
      </c>
      <c r="P2378" s="23" t="str">
        <f t="shared" si="425"/>
        <v>01110Principal</v>
      </c>
    </row>
    <row r="2379" spans="1:16" ht="15" hidden="1" customHeight="1">
      <c r="A2379" s="26" t="s">
        <v>642</v>
      </c>
      <c r="B2379" s="23" t="str">
        <f>IFERROR(VLOOKUP(A2379,hoja!$A$2:$E$970,4,FALSE),0)</f>
        <v>COSTA</v>
      </c>
      <c r="C2379" s="23" t="str">
        <f>IFERROR(VLOOKUP(A2379,hoja!$A$2:$E$1370,5,FALSE),0)</f>
        <v>BARRANQUILLA</v>
      </c>
      <c r="D2379" s="23" t="str">
        <f>IFERROR(VLOOKUP(A2379,hoja!A:D,3,FALSE),0)</f>
        <v>0111</v>
      </c>
      <c r="E2379" s="23" t="s">
        <v>773</v>
      </c>
      <c r="F2379" s="23">
        <f>IFERROR(VLOOKUP(E2379,hoja!$A$2:$E$970,4,FALSE),0)</f>
        <v>0</v>
      </c>
      <c r="G2379" s="23">
        <f>IFERROR(VLOOKUP(E2379,hoja!$A$2:$E$970,5,FALSE),0)</f>
        <v>0</v>
      </c>
      <c r="H2379" s="103">
        <f>IFERROR(VLOOKUP(E2379,hoja!A:C,3,FALSE),0)</f>
        <v>0</v>
      </c>
      <c r="I2379" s="24" t="str">
        <f t="shared" si="424"/>
        <v>01110</v>
      </c>
      <c r="J2379" s="23">
        <v>5.816666666592937</v>
      </c>
      <c r="K2379" s="23">
        <v>240.76900000000001</v>
      </c>
      <c r="L2379" s="23" t="str">
        <f t="shared" si="432"/>
        <v>NACIONAL</v>
      </c>
      <c r="M2379" s="23" t="s">
        <v>618</v>
      </c>
      <c r="N2379" s="23" t="str" cm="1">
        <f t="array" ref="N2379">IFERROR(IF(M2379="Principal","LES_ACTIVE",LES_INACTIVE),0)</f>
        <v>LES_ACTIVE</v>
      </c>
      <c r="O2379" s="23">
        <f t="shared" si="423"/>
        <v>25</v>
      </c>
      <c r="P2379" s="23" t="str">
        <f t="shared" si="425"/>
        <v>01110Principal</v>
      </c>
    </row>
    <row r="2380" spans="1:16" ht="15" hidden="1" customHeight="1">
      <c r="A2380" s="26" t="s">
        <v>642</v>
      </c>
      <c r="B2380" s="23" t="str">
        <f>IFERROR(VLOOKUP(A2380,hoja!$A$2:$E$970,4,FALSE),0)</f>
        <v>COSTA</v>
      </c>
      <c r="C2380" s="23" t="str">
        <f>IFERROR(VLOOKUP(A2380,hoja!$A$2:$E$1370,5,FALSE),0)</f>
        <v>BARRANQUILLA</v>
      </c>
      <c r="D2380" s="23" t="str">
        <f>IFERROR(VLOOKUP(A2380,hoja!A:D,3,FALSE),0)</f>
        <v>0111</v>
      </c>
      <c r="E2380" s="23" t="s">
        <v>738</v>
      </c>
      <c r="F2380" s="23" t="str">
        <f>IFERROR(VLOOKUP(E2380,hoja!$A$2:$E$970,4,FALSE),0)</f>
        <v>CENTRO</v>
      </c>
      <c r="G2380" s="23" t="str">
        <f>IFERROR(VLOOKUP(E2380,hoja!$A$2:$E$970,5,FALSE),0)</f>
        <v>RIOSUCIO</v>
      </c>
      <c r="H2380" s="103" t="str">
        <f>IFERROR(VLOOKUP(E2380,hoja!A:C,3,FALSE),0)</f>
        <v>60081</v>
      </c>
      <c r="I2380" s="24" t="str">
        <f t="shared" si="424"/>
        <v>011160081</v>
      </c>
      <c r="J2380" s="23">
        <v>54.183333333407063</v>
      </c>
      <c r="K2380" s="23">
        <v>685.45699999999999</v>
      </c>
      <c r="L2380" s="23" t="str">
        <f t="shared" si="432"/>
        <v>NACIONAL</v>
      </c>
      <c r="M2380" s="23" t="s">
        <v>618</v>
      </c>
      <c r="N2380" s="23" t="str" cm="1">
        <f t="array" ref="N2380">IFERROR(IF(M2380="Principal","LES_ACTIVE",LES_INACTIVE),0)</f>
        <v>LES_ACTIVE</v>
      </c>
      <c r="O2380" s="23">
        <f t="shared" si="423"/>
        <v>12</v>
      </c>
      <c r="P2380" s="23" t="str">
        <f t="shared" si="425"/>
        <v>011160081Principal</v>
      </c>
    </row>
    <row r="2381" spans="1:16" ht="15" hidden="1" customHeight="1">
      <c r="A2381" s="26" t="s">
        <v>642</v>
      </c>
      <c r="B2381" s="23" t="str">
        <f>IFERROR(VLOOKUP(A2381,hoja!$A$2:$E$970,4,FALSE),0)</f>
        <v>COSTA</v>
      </c>
      <c r="C2381" s="23" t="str">
        <f>IFERROR(VLOOKUP(A2381,hoja!$A$2:$E$1370,5,FALSE),0)</f>
        <v>BARRANQUILLA</v>
      </c>
      <c r="D2381" s="23" t="str">
        <f>IFERROR(VLOOKUP(A2381,hoja!A:D,3,FALSE),0)</f>
        <v>0111</v>
      </c>
      <c r="E2381" s="23" t="s">
        <v>774</v>
      </c>
      <c r="F2381" s="23" t="str">
        <f>IFERROR(VLOOKUP(E2381,hoja!$A$2:$E$970,4,FALSE),0)</f>
        <v>COSTA</v>
      </c>
      <c r="G2381" s="23" t="str">
        <f>IFERROR(VLOOKUP(E2381,hoja!$A$2:$E$970,5,FALSE),0)</f>
        <v>SAMPUES</v>
      </c>
      <c r="H2381" s="103" t="str">
        <f>IFERROR(VLOOKUP(E2381,hoja!A:C,3,FALSE),0)</f>
        <v>60082</v>
      </c>
      <c r="I2381" s="24" t="str">
        <f t="shared" si="424"/>
        <v>011160082</v>
      </c>
      <c r="J2381" s="23">
        <v>5.4916666666686069</v>
      </c>
      <c r="K2381" s="23">
        <v>232.17599999999999</v>
      </c>
      <c r="L2381" s="23" t="str">
        <f t="shared" si="431"/>
        <v>REGIONAL</v>
      </c>
      <c r="M2381" s="23" t="s">
        <v>618</v>
      </c>
      <c r="N2381" s="23" t="str" cm="1">
        <f t="array" ref="N2381">IFERROR(IF(M2381="Principal","LES_ACTIVE",LES_INACTIVE),0)</f>
        <v>LES_ACTIVE</v>
      </c>
      <c r="O2381" s="23">
        <f t="shared" si="423"/>
        <v>25</v>
      </c>
      <c r="P2381" s="23" t="str">
        <f t="shared" si="425"/>
        <v>011160082Principal</v>
      </c>
    </row>
    <row r="2382" spans="1:16" ht="15" hidden="1" customHeight="1">
      <c r="A2382" s="26" t="s">
        <v>642</v>
      </c>
      <c r="B2382" s="23" t="str">
        <f>IFERROR(VLOOKUP(A2382,hoja!$A$2:$E$970,4,FALSE),0)</f>
        <v>COSTA</v>
      </c>
      <c r="C2382" s="23" t="str">
        <f>IFERROR(VLOOKUP(A2382,hoja!$A$2:$E$1370,5,FALSE),0)</f>
        <v>BARRANQUILLA</v>
      </c>
      <c r="D2382" s="23" t="str">
        <f>IFERROR(VLOOKUP(A2382,hoja!A:D,3,FALSE),0)</f>
        <v>0111</v>
      </c>
      <c r="E2382" s="23" t="s">
        <v>782</v>
      </c>
      <c r="F2382" s="23" t="str">
        <f>IFERROR(VLOOKUP(E2382,hoja!$A$2:$E$970,4,FALSE),0)</f>
        <v>COSTA</v>
      </c>
      <c r="G2382" s="23" t="str">
        <f>IFERROR(VLOOKUP(E2382,hoja!$A$2:$E$970,5,FALSE),0)</f>
        <v>SANTA MARTA</v>
      </c>
      <c r="H2382" s="103" t="str">
        <f>IFERROR(VLOOKUP(E2382,hoja!A:C,3,FALSE),0)</f>
        <v>60083</v>
      </c>
      <c r="I2382" s="24" t="str">
        <f t="shared" si="424"/>
        <v>011160083</v>
      </c>
      <c r="J2382" s="23">
        <v>2.6166666666395031</v>
      </c>
      <c r="K2382" s="23">
        <v>112.395</v>
      </c>
      <c r="L2382" s="23" t="str">
        <f t="shared" si="431"/>
        <v>REGIONAL</v>
      </c>
      <c r="M2382" s="23" t="s">
        <v>618</v>
      </c>
      <c r="N2382" s="23" t="str" cm="1">
        <f t="array" ref="N2382">IFERROR(IF(M2382="Principal","LES_ACTIVE",LES_INACTIVE),0)</f>
        <v>LES_ACTIVE</v>
      </c>
      <c r="O2382" s="23">
        <f t="shared" si="423"/>
        <v>25</v>
      </c>
      <c r="P2382" s="23" t="str">
        <f t="shared" si="425"/>
        <v>011160083Principal</v>
      </c>
    </row>
    <row r="2383" spans="1:16" ht="15" hidden="1" customHeight="1">
      <c r="A2383" s="26" t="s">
        <v>642</v>
      </c>
      <c r="B2383" s="23" t="str">
        <f>IFERROR(VLOOKUP(A2383,hoja!$A$2:$E$970,4,FALSE),0)</f>
        <v>COSTA</v>
      </c>
      <c r="C2383" s="23" t="str">
        <f>IFERROR(VLOOKUP(A2383,hoja!$A$2:$E$1370,5,FALSE),0)</f>
        <v>BARRANQUILLA</v>
      </c>
      <c r="D2383" s="23" t="str">
        <f>IFERROR(VLOOKUP(A2383,hoja!A:D,3,FALSE),0)</f>
        <v>0111</v>
      </c>
      <c r="E2383" s="23" t="s">
        <v>422</v>
      </c>
      <c r="F2383" s="23" t="str">
        <f>IFERROR(VLOOKUP(E2383,hoja!$A$2:$E$970,4,FALSE),0)</f>
        <v>COSTA</v>
      </c>
      <c r="G2383" s="23" t="str">
        <f>IFERROR(VLOOKUP(E2383,hoja!$A$2:$E$970,5,FALSE),0)</f>
        <v>RIOHACHA</v>
      </c>
      <c r="H2383" s="103" t="str">
        <f>IFERROR(VLOOKUP(E2383,hoja!A:C,3,FALSE),0)</f>
        <v>60032</v>
      </c>
      <c r="I2383" s="24" t="str">
        <f t="shared" si="424"/>
        <v>011160032</v>
      </c>
      <c r="J2383" s="23">
        <v>6</v>
      </c>
      <c r="K2383" s="23">
        <v>274.3</v>
      </c>
      <c r="L2383" s="23" t="str">
        <f t="shared" si="431"/>
        <v>REGIONAL</v>
      </c>
      <c r="M2383" s="23" t="s">
        <v>618</v>
      </c>
      <c r="N2383" s="23" t="str" cm="1">
        <f t="array" ref="N2383">IFERROR(IF(M2383="Principal","LES_ACTIVE",LES_INACTIVE),0)</f>
        <v>LES_ACTIVE</v>
      </c>
      <c r="O2383" s="23">
        <f t="shared" si="423"/>
        <v>16</v>
      </c>
      <c r="P2383" s="23" t="str">
        <f t="shared" si="425"/>
        <v>011160032Principal</v>
      </c>
    </row>
    <row r="2384" spans="1:16" ht="15" hidden="1" customHeight="1">
      <c r="A2384" s="26" t="s">
        <v>642</v>
      </c>
      <c r="B2384" s="23" t="str">
        <f>IFERROR(VLOOKUP(A2384,hoja!$A$2:$E$970,4,FALSE),0)</f>
        <v>COSTA</v>
      </c>
      <c r="C2384" s="23" t="str">
        <f>IFERROR(VLOOKUP(A2384,hoja!$A$2:$E$1370,5,FALSE),0)</f>
        <v>BARRANQUILLA</v>
      </c>
      <c r="D2384" s="23" t="str">
        <f>IFERROR(VLOOKUP(A2384,hoja!A:D,3,FALSE),0)</f>
        <v>0111</v>
      </c>
      <c r="E2384" s="23" t="s">
        <v>788</v>
      </c>
      <c r="F2384" s="23" t="str">
        <f>IFERROR(VLOOKUP(E2384,hoja!$A$2:$E$970,4,FALSE),0)</f>
        <v>ANTIOQUIA</v>
      </c>
      <c r="G2384" s="23" t="str">
        <f>IFERROR(VLOOKUP(E2384,hoja!$A$2:$E$970,5,FALSE),0)</f>
        <v>RIONEGRO</v>
      </c>
      <c r="H2384" s="103" t="str">
        <f>IFERROR(VLOOKUP(E2384,hoja!A:C,3,FALSE),0)</f>
        <v>60027</v>
      </c>
      <c r="I2384" s="24" t="str">
        <f t="shared" si="424"/>
        <v>011160027</v>
      </c>
      <c r="J2384" s="23">
        <v>33</v>
      </c>
      <c r="K2384" s="23">
        <v>729.16</v>
      </c>
      <c r="L2384" s="23" t="str">
        <f>IF(B2384=F2384,"REGIONAL","NACIONAL")</f>
        <v>NACIONAL</v>
      </c>
      <c r="M2384" s="23" t="s">
        <v>618</v>
      </c>
      <c r="N2384" s="23" t="str" cm="1">
        <f t="array" ref="N2384">IFERROR(IF(M2384="Principal","LES_ACTIVE",LES_INACTIVE),0)</f>
        <v>LES_ACTIVE</v>
      </c>
      <c r="O2384" s="23">
        <f t="shared" si="423"/>
        <v>12</v>
      </c>
      <c r="P2384" s="23" t="str">
        <f t="shared" si="425"/>
        <v>011160027Principal</v>
      </c>
    </row>
    <row r="2385" spans="1:16" ht="15" hidden="1" customHeight="1">
      <c r="A2385" s="26" t="s">
        <v>642</v>
      </c>
      <c r="B2385" s="23" t="str">
        <f>IFERROR(VLOOKUP(A2385,hoja!$A$2:$E$970,4,FALSE),0)</f>
        <v>COSTA</v>
      </c>
      <c r="C2385" s="23" t="str">
        <f>IFERROR(VLOOKUP(A2385,hoja!$A$2:$E$1370,5,FALSE),0)</f>
        <v>BARRANQUILLA</v>
      </c>
      <c r="D2385" s="23" t="str">
        <f>IFERROR(VLOOKUP(A2385,hoja!A:D,3,FALSE),0)</f>
        <v>0111</v>
      </c>
      <c r="E2385" s="23" t="s">
        <v>904</v>
      </c>
      <c r="F2385" s="23" t="str">
        <f>IFERROR(VLOOKUP(E2385,hoja!$A$2:$E$970,4,FALSE),0)</f>
        <v>CENTRO</v>
      </c>
      <c r="G2385" s="23" t="str">
        <f>IFERROR(VLOOKUP(E2385,hoja!$A$2:$E$970,5,FALSE),0)</f>
        <v>BOGOTÁ</v>
      </c>
      <c r="H2385" s="103" t="str">
        <f>IFERROR(VLOOKUP(E2385,hoja!A:C,3,FALSE),0)</f>
        <v>50174</v>
      </c>
      <c r="I2385" s="24" t="str">
        <f t="shared" si="424"/>
        <v>011150174</v>
      </c>
      <c r="K2385" s="23">
        <v>1010</v>
      </c>
      <c r="L2385" s="23" t="str">
        <f t="shared" ref="L2385:L2388" si="433">IF(B2385=F2385,"REGIONAL","NACIONAL")</f>
        <v>NACIONAL</v>
      </c>
      <c r="M2385" s="23" t="s">
        <v>618</v>
      </c>
      <c r="N2385" s="23" t="str" cm="1">
        <f t="array" ref="N2385">IFERROR(IF(M2385="Principal","LES_ACTIVE",LES_INACTIVE),0)</f>
        <v>LES_ACTIVE</v>
      </c>
      <c r="O2385" s="23">
        <f t="shared" si="423"/>
        <v>8</v>
      </c>
      <c r="P2385" s="23" t="str">
        <f t="shared" si="425"/>
        <v>011150174Principal</v>
      </c>
    </row>
    <row r="2386" spans="1:16" ht="15" hidden="1" customHeight="1">
      <c r="A2386" s="26" t="s">
        <v>642</v>
      </c>
      <c r="B2386" s="23" t="str">
        <f>IFERROR(VLOOKUP(A2386,hoja!$A$2:$E$970,4,FALSE),0)</f>
        <v>COSTA</v>
      </c>
      <c r="C2386" s="23" t="str">
        <f>IFERROR(VLOOKUP(A2386,hoja!$A$2:$E$1370,5,FALSE),0)</f>
        <v>BARRANQUILLA</v>
      </c>
      <c r="D2386" s="23" t="str">
        <f>IFERROR(VLOOKUP(A2386,hoja!A:D,3,FALSE),0)</f>
        <v>0111</v>
      </c>
      <c r="E2386" s="23" t="s">
        <v>503</v>
      </c>
      <c r="F2386" s="23" t="str">
        <f>IFERROR(VLOOKUP(E2386,hoja!$A$2:$E$970,4,FALSE),0)</f>
        <v>CENTRO</v>
      </c>
      <c r="G2386" s="23" t="str">
        <f>IFERROR(VLOOKUP(E2386,hoja!$A$2:$E$970,5,FALSE),0)</f>
        <v>SOGAMOSO</v>
      </c>
      <c r="H2386" s="103" t="str">
        <f>IFERROR(VLOOKUP(E2386,hoja!A:C,3,FALSE),0)</f>
        <v>60049</v>
      </c>
      <c r="I2386" s="24" t="str">
        <f t="shared" si="424"/>
        <v>011160049</v>
      </c>
      <c r="K2386" s="23">
        <v>926</v>
      </c>
      <c r="L2386" s="23" t="str">
        <f t="shared" si="433"/>
        <v>NACIONAL</v>
      </c>
      <c r="M2386" s="23" t="s">
        <v>618</v>
      </c>
      <c r="N2386" s="23" t="str" cm="1">
        <f t="array" ref="N2386">IFERROR(IF(M2386="Principal","LES_ACTIVE",LES_INACTIVE),0)</f>
        <v>LES_ACTIVE</v>
      </c>
      <c r="O2386" s="23">
        <f t="shared" si="423"/>
        <v>8</v>
      </c>
      <c r="P2386" s="23" t="str">
        <f t="shared" si="425"/>
        <v>011160049Principal</v>
      </c>
    </row>
    <row r="2387" spans="1:16" ht="15" hidden="1" customHeight="1">
      <c r="A2387" s="26" t="s">
        <v>672</v>
      </c>
      <c r="B2387" s="23" t="str">
        <f>IFERROR(VLOOKUP(A2387,hoja!$A$2:$E$970,4,FALSE),0)</f>
        <v>ANTIOQUIA</v>
      </c>
      <c r="C2387" s="23" t="str">
        <f>IFERROR(VLOOKUP(A2387,hoja!$A$2:$E$1370,5,FALSE),0)</f>
        <v>MEDELLÍN</v>
      </c>
      <c r="D2387" s="23" t="str">
        <f>IFERROR(VLOOKUP(A2387,hoja!A:D,3,FALSE),0)</f>
        <v>0092</v>
      </c>
      <c r="E2387" s="23" t="s">
        <v>826</v>
      </c>
      <c r="F2387" s="23">
        <f>IFERROR(VLOOKUP(E2387,hoja!$A$2:$E$970,4,FALSE),0)</f>
        <v>0</v>
      </c>
      <c r="G2387" s="23">
        <f>IFERROR(VLOOKUP(E2387,hoja!$A$2:$E$970,5,FALSE),0)</f>
        <v>0</v>
      </c>
      <c r="H2387" s="103">
        <f>IFERROR(VLOOKUP(E2387,hoja!A:C,3,FALSE),0)</f>
        <v>0</v>
      </c>
      <c r="I2387" s="24" t="str">
        <f t="shared" si="424"/>
        <v>00920</v>
      </c>
      <c r="J2387" s="23">
        <v>17.766666666604578</v>
      </c>
      <c r="K2387" s="23">
        <v>445</v>
      </c>
      <c r="L2387" s="23" t="str">
        <f t="shared" si="433"/>
        <v>NACIONAL</v>
      </c>
      <c r="M2387" s="23" t="s">
        <v>623</v>
      </c>
      <c r="N2387" s="23" t="s">
        <v>624</v>
      </c>
      <c r="O2387" s="23">
        <f t="shared" si="423"/>
        <v>16</v>
      </c>
      <c r="P2387" s="23" t="str">
        <f t="shared" si="425"/>
        <v>00920Facatativa</v>
      </c>
    </row>
    <row r="2388" spans="1:16" ht="15" hidden="1" customHeight="1">
      <c r="A2388" s="26" t="s">
        <v>672</v>
      </c>
      <c r="B2388" s="23" t="str">
        <f>IFERROR(VLOOKUP(A2388,hoja!$A$2:$E$970,4,FALSE),0)</f>
        <v>ANTIOQUIA</v>
      </c>
      <c r="C2388" s="23" t="str">
        <f>IFERROR(VLOOKUP(A2388,hoja!$A$2:$E$1370,5,FALSE),0)</f>
        <v>MEDELLÍN</v>
      </c>
      <c r="D2388" s="23" t="str">
        <f>IFERROR(VLOOKUP(A2388,hoja!A:D,3,FALSE),0)</f>
        <v>0092</v>
      </c>
      <c r="E2388" s="23" t="s">
        <v>826</v>
      </c>
      <c r="F2388" s="23">
        <f>IFERROR(VLOOKUP(E2388,hoja!$A$2:$E$970,4,FALSE),0)</f>
        <v>0</v>
      </c>
      <c r="G2388" s="23">
        <f>IFERROR(VLOOKUP(E2388,hoja!$A$2:$E$970,5,FALSE),0)</f>
        <v>0</v>
      </c>
      <c r="H2388" s="103">
        <f>IFERROR(VLOOKUP(E2388,hoja!A:C,3,FALSE),0)</f>
        <v>0</v>
      </c>
      <c r="I2388" s="24" t="str">
        <f t="shared" si="424"/>
        <v>00920</v>
      </c>
      <c r="K2388" s="23">
        <v>456.42899999999997</v>
      </c>
      <c r="L2388" s="23" t="str">
        <f t="shared" si="433"/>
        <v>NACIONAL</v>
      </c>
      <c r="M2388" s="23" t="s">
        <v>621</v>
      </c>
      <c r="N2388" s="23" t="s">
        <v>624</v>
      </c>
      <c r="O2388" s="23">
        <f t="shared" si="423"/>
        <v>16</v>
      </c>
      <c r="P2388" s="23" t="str">
        <f t="shared" si="425"/>
        <v>00920La vega</v>
      </c>
    </row>
    <row r="2389" spans="1:16" ht="15" hidden="1" customHeight="1">
      <c r="A2389" s="26" t="s">
        <v>672</v>
      </c>
      <c r="B2389" s="23" t="str">
        <f>IFERROR(VLOOKUP(A2389,hoja!$A$2:$E$970,4,FALSE),0)</f>
        <v>ANTIOQUIA</v>
      </c>
      <c r="C2389" s="23" t="str">
        <f>IFERROR(VLOOKUP(A2389,hoja!$A$2:$E$1370,5,FALSE),0)</f>
        <v>MEDELLÍN</v>
      </c>
      <c r="D2389" s="23" t="str">
        <f>IFERROR(VLOOKUP(A2389,hoja!A:D,3,FALSE),0)</f>
        <v>0092</v>
      </c>
      <c r="E2389" s="23" t="s">
        <v>658</v>
      </c>
      <c r="F2389" s="23" t="str">
        <f>IFERROR(VLOOKUP(E2389,hoja!$A$2:$E$970,4,FALSE),0)</f>
        <v>ANTIOQUIA</v>
      </c>
      <c r="G2389" s="23" t="str">
        <f>IFERROR(VLOOKUP(E2389,hoja!$A$2:$E$970,5,FALSE),0)</f>
        <v>MEDELLÍN</v>
      </c>
      <c r="H2389" s="103" t="str">
        <f>IFERROR(VLOOKUP(E2389,hoja!A:C,3,FALSE),0)</f>
        <v>3051</v>
      </c>
      <c r="I2389" s="24" t="str">
        <f t="shared" si="424"/>
        <v>00923051</v>
      </c>
      <c r="J2389" s="23">
        <v>24.700000000011642</v>
      </c>
      <c r="K2389" s="23">
        <v>3</v>
      </c>
      <c r="L2389" s="23" t="str">
        <f t="shared" si="431"/>
        <v>REGIONAL</v>
      </c>
      <c r="M2389" s="23" t="s">
        <v>618</v>
      </c>
      <c r="N2389" s="23" t="str" cm="1">
        <f t="array" ref="N2389">IFERROR(IF(M2389="Principal","LES_ACTIVE",LES_INACTIVE),0)</f>
        <v>LES_ACTIVE</v>
      </c>
      <c r="O2389" s="23">
        <f t="shared" si="423"/>
        <v>25</v>
      </c>
      <c r="P2389" s="23" t="str">
        <f t="shared" si="425"/>
        <v>00923051Principal</v>
      </c>
    </row>
    <row r="2390" spans="1:16" ht="15" hidden="1" customHeight="1">
      <c r="A2390" s="26" t="s">
        <v>672</v>
      </c>
      <c r="B2390" s="23" t="str">
        <f>IFERROR(VLOOKUP(A2390,hoja!$A$2:$E$970,4,FALSE),0)</f>
        <v>ANTIOQUIA</v>
      </c>
      <c r="C2390" s="23" t="str">
        <f>IFERROR(VLOOKUP(A2390,hoja!$A$2:$E$1370,5,FALSE),0)</f>
        <v>MEDELLÍN</v>
      </c>
      <c r="D2390" s="23" t="str">
        <f>IFERROR(VLOOKUP(A2390,hoja!A:D,3,FALSE),0)</f>
        <v>0092</v>
      </c>
      <c r="E2390" s="23" t="s">
        <v>78</v>
      </c>
      <c r="F2390" s="23" t="str">
        <f>IFERROR(VLOOKUP(E2390,hoja!$A$2:$E$970,4,FALSE),0)</f>
        <v>SANTANDER</v>
      </c>
      <c r="G2390" s="23" t="str">
        <f>IFERROR(VLOOKUP(E2390,hoja!$A$2:$E$970,5,FALSE),0)</f>
        <v>PIEDECUESTA</v>
      </c>
      <c r="H2390" s="103" t="str">
        <f>IFERROR(VLOOKUP(E2390,hoja!A:C,3,FALSE),0)</f>
        <v>60017</v>
      </c>
      <c r="I2390" s="24" t="str">
        <f t="shared" si="424"/>
        <v>009260017</v>
      </c>
      <c r="K2390" s="23">
        <v>381</v>
      </c>
      <c r="L2390" s="23" t="str">
        <f>IF(B2390=F2390,"REGIONAL","NACIONAL")</f>
        <v>NACIONAL</v>
      </c>
      <c r="M2390" s="23" t="s">
        <v>618</v>
      </c>
      <c r="N2390" s="23" t="str" cm="1">
        <f t="array" ref="N2390">IFERROR(IF(M2390="Principal","LES_ACTIVE",LES_INACTIVE),0)</f>
        <v>LES_ACTIVE</v>
      </c>
      <c r="O2390" s="23">
        <f t="shared" si="423"/>
        <v>16</v>
      </c>
      <c r="P2390" s="23" t="str">
        <f t="shared" si="425"/>
        <v>009260017Principal</v>
      </c>
    </row>
    <row r="2391" spans="1:16" ht="14.45" hidden="1">
      <c r="A2391" s="26" t="s">
        <v>672</v>
      </c>
      <c r="B2391" s="23" t="str">
        <f>IFERROR(VLOOKUP(A2391,hoja!$A$2:$E$970,4,FALSE),0)</f>
        <v>ANTIOQUIA</v>
      </c>
      <c r="C2391" s="23" t="str">
        <f>IFERROR(VLOOKUP(A2391,hoja!$A$2:$E$1370,5,FALSE),0)</f>
        <v>MEDELLÍN</v>
      </c>
      <c r="D2391" s="23" t="str">
        <f>IFERROR(VLOOKUP(A2391,hoja!A:D,3,FALSE),0)</f>
        <v>0092</v>
      </c>
      <c r="E2391" s="23" t="s">
        <v>685</v>
      </c>
      <c r="F2391" s="23" t="str">
        <f>IFERROR(VLOOKUP(E2391,hoja!$A$2:$E$970,4,FALSE),0)</f>
        <v>ANTIOQUIA</v>
      </c>
      <c r="G2391" s="23" t="str">
        <f>IFERROR(VLOOKUP(E2391,hoja!$A$2:$E$970,5,FALSE),0)</f>
        <v>MEDELLÍN</v>
      </c>
      <c r="H2391" s="103" t="str">
        <f>IFERROR(VLOOKUP(E2391,hoja!A:C,3,FALSE),0)</f>
        <v>60097</v>
      </c>
      <c r="I2391" s="24" t="str">
        <f t="shared" si="424"/>
        <v>009260097</v>
      </c>
      <c r="K2391" s="23">
        <v>23.1</v>
      </c>
      <c r="L2391" s="23" t="str">
        <f t="shared" si="431"/>
        <v>REGIONAL</v>
      </c>
      <c r="M2391" s="23" t="s">
        <v>618</v>
      </c>
      <c r="N2391" s="23" t="str" cm="1">
        <f t="array" ref="N2391">IFERROR(IF(M2391="Principal","LES_ACTIVE",LES_INACTIVE),0)</f>
        <v>LES_ACTIVE</v>
      </c>
      <c r="O2391" s="23">
        <f t="shared" ref="O2391:O2453" si="434">IF(K2391&lt;=250,25,IF(K2391&lt;=500,16,IF(K2391&lt;=800,12,IF(K2391&lt;=1100,8,IF(K2391&lt;=1400,6,IF(K2391&lt;=1700,5))))))</f>
        <v>25</v>
      </c>
      <c r="P2391" s="23" t="str">
        <f t="shared" si="425"/>
        <v>009260097Principal</v>
      </c>
    </row>
    <row r="2392" spans="1:16" ht="15" hidden="1" customHeight="1">
      <c r="A2392" s="26" t="s">
        <v>672</v>
      </c>
      <c r="B2392" s="23" t="str">
        <f>IFERROR(VLOOKUP(A2392,hoja!$A$2:$E$970,4,FALSE),0)</f>
        <v>ANTIOQUIA</v>
      </c>
      <c r="C2392" s="23" t="str">
        <f>IFERROR(VLOOKUP(A2392,hoja!$A$2:$E$1370,5,FALSE),0)</f>
        <v>MEDELLÍN</v>
      </c>
      <c r="D2392" s="23" t="str">
        <f>IFERROR(VLOOKUP(A2392,hoja!A:D,3,FALSE),0)</f>
        <v>0092</v>
      </c>
      <c r="E2392" s="23" t="s">
        <v>95</v>
      </c>
      <c r="F2392" s="23" t="str">
        <f>IFERROR(VLOOKUP(E2392,hoja!$A$2:$E$970,4,FALSE),0)</f>
        <v>OCCIDENTE</v>
      </c>
      <c r="G2392" s="23" t="str">
        <f>IFERROR(VLOOKUP(E2392,hoja!$A$2:$E$970,5,FALSE),0)</f>
        <v>CALI</v>
      </c>
      <c r="H2392" s="103" t="str">
        <f>IFERROR(VLOOKUP(E2392,hoja!A:C,3,FALSE),0)</f>
        <v>3024</v>
      </c>
      <c r="I2392" s="24" t="str">
        <f t="shared" si="424"/>
        <v>00923024</v>
      </c>
      <c r="K2392" s="23">
        <v>439</v>
      </c>
      <c r="L2392" s="23" t="str">
        <f>IF(B2392=F2392,"REGIONAL","NACIONAL")</f>
        <v>NACIONAL</v>
      </c>
      <c r="M2392" s="23" t="s">
        <v>618</v>
      </c>
      <c r="N2392" s="23" t="str" cm="1">
        <f t="array" ref="N2392">IFERROR(IF(M2392="Principal","LES_ACTIVE",LES_INACTIVE),0)</f>
        <v>LES_ACTIVE</v>
      </c>
      <c r="O2392" s="23">
        <f t="shared" si="434"/>
        <v>16</v>
      </c>
      <c r="P2392" s="23" t="str">
        <f t="shared" si="425"/>
        <v>00923024Principal</v>
      </c>
    </row>
    <row r="2393" spans="1:16" ht="15" hidden="1" customHeight="1">
      <c r="A2393" s="26" t="s">
        <v>672</v>
      </c>
      <c r="B2393" s="23" t="str">
        <f>IFERROR(VLOOKUP(A2393,hoja!$A$2:$E$970,4,FALSE),0)</f>
        <v>ANTIOQUIA</v>
      </c>
      <c r="C2393" s="23" t="str">
        <f>IFERROR(VLOOKUP(A2393,hoja!$A$2:$E$1370,5,FALSE),0)</f>
        <v>MEDELLÍN</v>
      </c>
      <c r="D2393" s="23" t="str">
        <f>IFERROR(VLOOKUP(A2393,hoja!A:D,3,FALSE),0)</f>
        <v>0092</v>
      </c>
      <c r="E2393" s="23" t="s">
        <v>689</v>
      </c>
      <c r="F2393" s="23" t="str">
        <f>IFERROR(VLOOKUP(E2393,hoja!$A$2:$E$970,4,FALSE),0)</f>
        <v>SANTANDER</v>
      </c>
      <c r="G2393" s="23" t="str">
        <f>IFERROR(VLOOKUP(E2393,hoja!$A$2:$E$970,5,FALSE),0)</f>
        <v>AGUACHICA</v>
      </c>
      <c r="H2393" s="103" t="str">
        <f>IFERROR(VLOOKUP(E2393,hoja!A:C,3,FALSE),0)</f>
        <v>0437</v>
      </c>
      <c r="I2393" s="24" t="str">
        <f t="shared" si="424"/>
        <v>00920437</v>
      </c>
      <c r="K2393" s="23">
        <v>457</v>
      </c>
      <c r="L2393" s="23" t="str">
        <f t="shared" ref="L2393:L2405" si="435">IF(B2393=F2393,"REGIONAL","NACIONAL")</f>
        <v>NACIONAL</v>
      </c>
      <c r="M2393" s="23" t="s">
        <v>618</v>
      </c>
      <c r="N2393" s="23" t="str" cm="1">
        <f t="array" ref="N2393">IFERROR(IF(M2393="Principal","LES_ACTIVE",LES_INACTIVE),0)</f>
        <v>LES_ACTIVE</v>
      </c>
      <c r="O2393" s="23">
        <f t="shared" si="434"/>
        <v>16</v>
      </c>
      <c r="P2393" s="23" t="str">
        <f t="shared" si="425"/>
        <v>00920437Principal</v>
      </c>
    </row>
    <row r="2394" spans="1:16" ht="15" hidden="1" customHeight="1">
      <c r="A2394" s="26" t="s">
        <v>672</v>
      </c>
      <c r="B2394" s="23" t="str">
        <f>IFERROR(VLOOKUP(A2394,hoja!$A$2:$E$970,4,FALSE),0)</f>
        <v>ANTIOQUIA</v>
      </c>
      <c r="C2394" s="23" t="str">
        <f>IFERROR(VLOOKUP(A2394,hoja!$A$2:$E$1370,5,FALSE),0)</f>
        <v>MEDELLÍN</v>
      </c>
      <c r="D2394" s="23" t="str">
        <f>IFERROR(VLOOKUP(A2394,hoja!A:D,3,FALSE),0)</f>
        <v>0092</v>
      </c>
      <c r="E2394" s="23" t="s">
        <v>690</v>
      </c>
      <c r="F2394" s="23" t="str">
        <f>IFERROR(VLOOKUP(E2394,hoja!$A$2:$E$970,4,FALSE),0)</f>
        <v>OCCIDENTE</v>
      </c>
      <c r="G2394" s="23" t="str">
        <f>IFERROR(VLOOKUP(E2394,hoja!$A$2:$E$970,5,FALSE),0)</f>
        <v>ANSERMA</v>
      </c>
      <c r="H2394" s="103" t="str">
        <f>IFERROR(VLOOKUP(E2394,hoja!A:C,3,FALSE),0)</f>
        <v>0146</v>
      </c>
      <c r="I2394" s="24" t="str">
        <f t="shared" ref="I2394:I2456" si="436">D2394&amp;H2394</f>
        <v>00920146</v>
      </c>
      <c r="K2394" s="23">
        <v>183</v>
      </c>
      <c r="L2394" s="23" t="str">
        <f t="shared" si="435"/>
        <v>NACIONAL</v>
      </c>
      <c r="M2394" s="23" t="s">
        <v>618</v>
      </c>
      <c r="N2394" s="23" t="str" cm="1">
        <f t="array" ref="N2394">IFERROR(IF(M2394="Principal","LES_ACTIVE",LES_INACTIVE),0)</f>
        <v>LES_ACTIVE</v>
      </c>
      <c r="O2394" s="23">
        <f t="shared" si="434"/>
        <v>25</v>
      </c>
      <c r="P2394" s="23" t="str">
        <f t="shared" si="425"/>
        <v>00920146Principal</v>
      </c>
    </row>
    <row r="2395" spans="1:16" ht="15" hidden="1" customHeight="1">
      <c r="A2395" s="26" t="s">
        <v>672</v>
      </c>
      <c r="B2395" s="23" t="str">
        <f>IFERROR(VLOOKUP(A2395,hoja!$A$2:$E$970,4,FALSE),0)</f>
        <v>ANTIOQUIA</v>
      </c>
      <c r="C2395" s="23" t="str">
        <f>IFERROR(VLOOKUP(A2395,hoja!$A$2:$E$1370,5,FALSE),0)</f>
        <v>MEDELLÍN</v>
      </c>
      <c r="D2395" s="23" t="str">
        <f>IFERROR(VLOOKUP(A2395,hoja!A:D,3,FALSE),0)</f>
        <v>0092</v>
      </c>
      <c r="E2395" s="23" t="s">
        <v>691</v>
      </c>
      <c r="F2395" s="23" t="str">
        <f>IFERROR(VLOOKUP(E2395,hoja!$A$2:$E$970,4,FALSE),0)</f>
        <v>COSTA</v>
      </c>
      <c r="G2395" s="23" t="str">
        <f>IFERROR(VLOOKUP(E2395,hoja!$A$2:$E$970,5,FALSE),0)</f>
        <v>ARACATACA</v>
      </c>
      <c r="H2395" s="103" t="str">
        <f>IFERROR(VLOOKUP(E2395,hoja!A:C,3,FALSE),0)</f>
        <v>0119</v>
      </c>
      <c r="I2395" s="24" t="str">
        <f t="shared" si="436"/>
        <v>00920119</v>
      </c>
      <c r="K2395" s="23">
        <v>796</v>
      </c>
      <c r="L2395" s="23" t="str">
        <f t="shared" si="435"/>
        <v>NACIONAL</v>
      </c>
      <c r="M2395" s="23" t="s">
        <v>618</v>
      </c>
      <c r="N2395" s="23" t="str" cm="1">
        <f t="array" ref="N2395">IFERROR(IF(M2395="Principal","LES_ACTIVE",LES_INACTIVE),0)</f>
        <v>LES_ACTIVE</v>
      </c>
      <c r="O2395" s="23">
        <f t="shared" si="434"/>
        <v>12</v>
      </c>
      <c r="P2395" s="23" t="str">
        <f t="shared" si="425"/>
        <v>00920119Principal</v>
      </c>
    </row>
    <row r="2396" spans="1:16" ht="15" hidden="1" customHeight="1">
      <c r="A2396" s="26" t="s">
        <v>672</v>
      </c>
      <c r="B2396" s="23" t="str">
        <f>IFERROR(VLOOKUP(A2396,hoja!$A$2:$E$970,4,FALSE),0)</f>
        <v>ANTIOQUIA</v>
      </c>
      <c r="C2396" s="23" t="str">
        <f>IFERROR(VLOOKUP(A2396,hoja!$A$2:$E$1370,5,FALSE),0)</f>
        <v>MEDELLÍN</v>
      </c>
      <c r="D2396" s="23" t="str">
        <f>IFERROR(VLOOKUP(A2396,hoja!A:D,3,FALSE),0)</f>
        <v>0092</v>
      </c>
      <c r="E2396" s="23" t="s">
        <v>659</v>
      </c>
      <c r="F2396" s="23" t="str">
        <f>IFERROR(VLOOKUP(E2396,hoja!$A$2:$E$970,4,FALSE),0)</f>
        <v>OCCIDENTE</v>
      </c>
      <c r="G2396" s="23" t="str">
        <f>IFERROR(VLOOKUP(E2396,hoja!$A$2:$E$970,5,FALSE),0)</f>
        <v>ARMENIA</v>
      </c>
      <c r="H2396" s="103" t="str">
        <f>IFERROR(VLOOKUP(E2396,hoja!A:C,3,FALSE),0)</f>
        <v>0142</v>
      </c>
      <c r="I2396" s="24" t="str">
        <f t="shared" si="436"/>
        <v>00920142</v>
      </c>
      <c r="K2396" s="23">
        <v>287</v>
      </c>
      <c r="L2396" s="23" t="str">
        <f t="shared" si="435"/>
        <v>NACIONAL</v>
      </c>
      <c r="M2396" s="23" t="s">
        <v>618</v>
      </c>
      <c r="N2396" s="23" t="str" cm="1">
        <f t="array" ref="N2396">IFERROR(IF(M2396="Principal","LES_ACTIVE",LES_INACTIVE),0)</f>
        <v>LES_ACTIVE</v>
      </c>
      <c r="O2396" s="23">
        <f t="shared" si="434"/>
        <v>16</v>
      </c>
      <c r="P2396" s="23" t="str">
        <f t="shared" si="425"/>
        <v>00920142Principal</v>
      </c>
    </row>
    <row r="2397" spans="1:16" ht="15" hidden="1" customHeight="1">
      <c r="A2397" s="26" t="s">
        <v>672</v>
      </c>
      <c r="B2397" s="23" t="str">
        <f>IFERROR(VLOOKUP(A2397,hoja!$A$2:$E$970,4,FALSE),0)</f>
        <v>ANTIOQUIA</v>
      </c>
      <c r="C2397" s="23" t="str">
        <f>IFERROR(VLOOKUP(A2397,hoja!$A$2:$E$1370,5,FALSE),0)</f>
        <v>MEDELLÍN</v>
      </c>
      <c r="D2397" s="23" t="str">
        <f>IFERROR(VLOOKUP(A2397,hoja!A:D,3,FALSE),0)</f>
        <v>0092</v>
      </c>
      <c r="E2397" s="23" t="s">
        <v>692</v>
      </c>
      <c r="F2397" s="23" t="str">
        <f>IFERROR(VLOOKUP(E2397,hoja!$A$2:$E$970,4,FALSE),0)</f>
        <v>SANTANDER</v>
      </c>
      <c r="G2397" s="23" t="str">
        <f>IFERROR(VLOOKUP(E2397,hoja!$A$2:$E$970,5,FALSE),0)</f>
        <v>BARBOSA</v>
      </c>
      <c r="H2397" s="103" t="str">
        <f>IFERROR(VLOOKUP(E2397,hoja!A:C,3,FALSE),0)</f>
        <v>0446</v>
      </c>
      <c r="I2397" s="24" t="str">
        <f t="shared" si="436"/>
        <v>00920446</v>
      </c>
      <c r="K2397" s="23">
        <v>584</v>
      </c>
      <c r="L2397" s="23" t="str">
        <f t="shared" si="435"/>
        <v>NACIONAL</v>
      </c>
      <c r="M2397" s="23" t="s">
        <v>621</v>
      </c>
      <c r="N2397" s="23" cm="1">
        <f t="array" aca="1" ref="N2397" ca="1">IFERROR(IF(M2397="Principal","LES_ACTIVE",LES_INACTIVE),0)</f>
        <v>0</v>
      </c>
      <c r="O2397" s="23">
        <f t="shared" si="434"/>
        <v>12</v>
      </c>
      <c r="P2397" s="23" t="str">
        <f t="shared" si="425"/>
        <v>00920446La vega</v>
      </c>
    </row>
    <row r="2398" spans="1:16" ht="14.45" hidden="1">
      <c r="A2398" s="26" t="s">
        <v>672</v>
      </c>
      <c r="B2398" s="23" t="str">
        <f>IFERROR(VLOOKUP(A2398,hoja!$A$2:$E$970,4,FALSE),0)</f>
        <v>ANTIOQUIA</v>
      </c>
      <c r="C2398" s="23" t="str">
        <f>IFERROR(VLOOKUP(A2398,hoja!$A$2:$E$1370,5,FALSE),0)</f>
        <v>MEDELLÍN</v>
      </c>
      <c r="D2398" s="23" t="str">
        <f>IFERROR(VLOOKUP(A2398,hoja!A:D,3,FALSE),0)</f>
        <v>0092</v>
      </c>
      <c r="E2398" s="23" t="s">
        <v>693</v>
      </c>
      <c r="F2398" s="23" t="str">
        <f>IFERROR(VLOOKUP(E2398,hoja!$A$2:$E$970,4,FALSE),0)</f>
        <v>COSTA</v>
      </c>
      <c r="G2398" s="23" t="str">
        <f>IFERROR(VLOOKUP(E2398,hoja!$A$2:$E$970,5,FALSE),0)</f>
        <v>BOSCONIA</v>
      </c>
      <c r="H2398" s="103" t="str">
        <f>IFERROR(VLOOKUP(E2398,hoja!A:C,3,FALSE),0)</f>
        <v>0449</v>
      </c>
      <c r="I2398" s="24" t="str">
        <f t="shared" si="436"/>
        <v>00920449</v>
      </c>
      <c r="K2398" s="23">
        <v>668</v>
      </c>
      <c r="L2398" s="23" t="str">
        <f t="shared" si="435"/>
        <v>NACIONAL</v>
      </c>
      <c r="M2398" s="23" t="s">
        <v>618</v>
      </c>
      <c r="N2398" s="23" t="str" cm="1">
        <f t="array" ref="N2398">IFERROR(IF(M2398="Principal","LES_ACTIVE",LES_INACTIVE),0)</f>
        <v>LES_ACTIVE</v>
      </c>
      <c r="O2398" s="23">
        <f t="shared" si="434"/>
        <v>12</v>
      </c>
      <c r="P2398" s="23" t="str">
        <f t="shared" ref="P2398:P2461" si="437">D2398&amp;H2398&amp;M2398</f>
        <v>00920449Principal</v>
      </c>
    </row>
    <row r="2399" spans="1:16" ht="14.45" hidden="1">
      <c r="A2399" s="26" t="s">
        <v>672</v>
      </c>
      <c r="B2399" s="23" t="str">
        <f>IFERROR(VLOOKUP(A2399,hoja!$A$2:$E$970,4,FALSE),0)</f>
        <v>ANTIOQUIA</v>
      </c>
      <c r="C2399" s="23" t="str">
        <f>IFERROR(VLOOKUP(A2399,hoja!$A$2:$E$1370,5,FALSE),0)</f>
        <v>MEDELLÍN</v>
      </c>
      <c r="D2399" s="23" t="str">
        <f>IFERROR(VLOOKUP(A2399,hoja!A:D,3,FALSE),0)</f>
        <v>0092</v>
      </c>
      <c r="E2399" s="23" t="s">
        <v>694</v>
      </c>
      <c r="F2399" s="23" t="str">
        <f>IFERROR(VLOOKUP(E2399,hoja!$A$2:$E$970,4,FALSE),0)</f>
        <v>OCCIDENTE</v>
      </c>
      <c r="G2399" s="23" t="str">
        <f>IFERROR(VLOOKUP(E2399,hoja!$A$2:$E$970,5,FALSE),0)</f>
        <v>BUENAVENTURA</v>
      </c>
      <c r="H2399" s="103" t="str">
        <f>IFERROR(VLOOKUP(E2399,hoja!A:C,3,FALSE),0)</f>
        <v>0131</v>
      </c>
      <c r="I2399" s="24" t="str">
        <f t="shared" si="436"/>
        <v>00920131</v>
      </c>
      <c r="K2399" s="23">
        <v>455</v>
      </c>
      <c r="L2399" s="23" t="str">
        <f t="shared" si="435"/>
        <v>NACIONAL</v>
      </c>
      <c r="M2399" s="23" t="s">
        <v>697</v>
      </c>
      <c r="N2399" s="23" t="s">
        <v>624</v>
      </c>
      <c r="O2399" s="23">
        <f t="shared" si="434"/>
        <v>16</v>
      </c>
      <c r="P2399" s="23" t="str">
        <f t="shared" si="437"/>
        <v>00920131Pereira</v>
      </c>
    </row>
    <row r="2400" spans="1:16" ht="14.45" hidden="1">
      <c r="A2400" s="26" t="s">
        <v>672</v>
      </c>
      <c r="B2400" s="23" t="str">
        <f>IFERROR(VLOOKUP(A2400,hoja!$A$2:$E$970,4,FALSE),0)</f>
        <v>ANTIOQUIA</v>
      </c>
      <c r="C2400" s="23" t="str">
        <f>IFERROR(VLOOKUP(A2400,hoja!$A$2:$E$1370,5,FALSE),0)</f>
        <v>MEDELLÍN</v>
      </c>
      <c r="D2400" s="23" t="str">
        <f>IFERROR(VLOOKUP(A2400,hoja!A:D,3,FALSE),0)</f>
        <v>0092</v>
      </c>
      <c r="E2400" s="23" t="s">
        <v>683</v>
      </c>
      <c r="F2400" s="23" t="str">
        <f>IFERROR(VLOOKUP(E2400,hoja!$A$2:$E$970,4,FALSE),0)</f>
        <v>OCCIDENTE</v>
      </c>
      <c r="G2400" s="23" t="str">
        <f>IFERROR(VLOOKUP(E2400,hoja!$A$2:$E$970,5,FALSE),0)</f>
        <v>BUGA</v>
      </c>
      <c r="H2400" s="103" t="str">
        <f>IFERROR(VLOOKUP(E2400,hoja!A:C,3,FALSE),0)</f>
        <v>0411</v>
      </c>
      <c r="I2400" s="24" t="str">
        <f t="shared" si="436"/>
        <v>00920411</v>
      </c>
      <c r="K2400" s="23">
        <v>332</v>
      </c>
      <c r="L2400" s="23" t="str">
        <f t="shared" si="435"/>
        <v>NACIONAL</v>
      </c>
      <c r="M2400" s="23" t="s">
        <v>697</v>
      </c>
      <c r="N2400" s="23" t="s">
        <v>624</v>
      </c>
      <c r="O2400" s="23">
        <f t="shared" si="434"/>
        <v>16</v>
      </c>
      <c r="P2400" s="23" t="str">
        <f t="shared" si="437"/>
        <v>00920411Pereira</v>
      </c>
    </row>
    <row r="2401" spans="1:16" ht="15" hidden="1" customHeight="1">
      <c r="A2401" s="26" t="s">
        <v>672</v>
      </c>
      <c r="B2401" s="23" t="str">
        <f>IFERROR(VLOOKUP(A2401,hoja!$A$2:$E$970,4,FALSE),0)</f>
        <v>ANTIOQUIA</v>
      </c>
      <c r="C2401" s="23" t="str">
        <f>IFERROR(VLOOKUP(A2401,hoja!$A$2:$E$1370,5,FALSE),0)</f>
        <v>MEDELLÍN</v>
      </c>
      <c r="D2401" s="23" t="str">
        <f>IFERROR(VLOOKUP(A2401,hoja!A:D,3,FALSE),0)</f>
        <v>0092</v>
      </c>
      <c r="E2401" s="23" t="s">
        <v>660</v>
      </c>
      <c r="F2401" s="23" t="str">
        <f>IFERROR(VLOOKUP(E2401,hoja!$A$2:$E$970,4,FALSE),0)</f>
        <v>CENTRO</v>
      </c>
      <c r="G2401" s="23" t="str">
        <f>IFERROR(VLOOKUP(E2401,hoja!$A$2:$E$970,5,FALSE),0)</f>
        <v>BOGOTÁ</v>
      </c>
      <c r="H2401" s="103" t="str">
        <f>IFERROR(VLOOKUP(E2401,hoja!A:C,3,FALSE),0)</f>
        <v>0035</v>
      </c>
      <c r="I2401" s="24" t="str">
        <f t="shared" si="436"/>
        <v>00920035</v>
      </c>
      <c r="J2401" s="23">
        <v>17.699999999895226</v>
      </c>
      <c r="K2401" s="23">
        <v>423.94299999999998</v>
      </c>
      <c r="L2401" s="23" t="str">
        <f t="shared" si="435"/>
        <v>NACIONAL</v>
      </c>
      <c r="M2401" s="23" t="s">
        <v>623</v>
      </c>
      <c r="N2401" s="23" t="s">
        <v>624</v>
      </c>
      <c r="O2401" s="23">
        <f t="shared" si="434"/>
        <v>16</v>
      </c>
      <c r="P2401" s="23" t="str">
        <f t="shared" si="437"/>
        <v>00920035Facatativa</v>
      </c>
    </row>
    <row r="2402" spans="1:16" ht="15" hidden="1" customHeight="1">
      <c r="A2402" s="26" t="s">
        <v>672</v>
      </c>
      <c r="B2402" s="23" t="str">
        <f>IFERROR(VLOOKUP(A2402,hoja!$A$2:$E$970,4,FALSE),0)</f>
        <v>ANTIOQUIA</v>
      </c>
      <c r="C2402" s="23" t="str">
        <f>IFERROR(VLOOKUP(A2402,hoja!$A$2:$E$1370,5,FALSE),0)</f>
        <v>MEDELLÍN</v>
      </c>
      <c r="D2402" s="23" t="str">
        <f>IFERROR(VLOOKUP(A2402,hoja!A:D,3,FALSE),0)</f>
        <v>0092</v>
      </c>
      <c r="E2402" s="23" t="s">
        <v>695</v>
      </c>
      <c r="F2402" s="23" t="str">
        <f>IFERROR(VLOOKUP(E2402,hoja!$A$2:$E$970,4,FALSE),0)</f>
        <v>CENTRO</v>
      </c>
      <c r="G2402" s="23" t="str">
        <f>IFERROR(VLOOKUP(E2402,hoja!$A$2:$E$970,5,FALSE),0)</f>
        <v>CAQUEZA</v>
      </c>
      <c r="H2402" s="103" t="str">
        <f>IFERROR(VLOOKUP(E2402,hoja!A:C,3,FALSE),0)</f>
        <v>0012</v>
      </c>
      <c r="I2402" s="24" t="str">
        <f t="shared" si="436"/>
        <v>00920012</v>
      </c>
      <c r="K2402" s="23">
        <v>473</v>
      </c>
      <c r="L2402" s="23" t="str">
        <f t="shared" si="435"/>
        <v>NACIONAL</v>
      </c>
      <c r="M2402" s="23" t="s">
        <v>623</v>
      </c>
      <c r="N2402" s="23" cm="1">
        <f t="array" aca="1" ref="N2402" ca="1">IFERROR(IF(M2402="Principal","LES_ACTIVE",LES_INACTIVE),0)</f>
        <v>0</v>
      </c>
      <c r="O2402" s="23">
        <f t="shared" si="434"/>
        <v>16</v>
      </c>
      <c r="P2402" s="23" t="str">
        <f t="shared" si="437"/>
        <v>00920012Facatativa</v>
      </c>
    </row>
    <row r="2403" spans="1:16" ht="15" hidden="1" customHeight="1">
      <c r="A2403" s="26" t="s">
        <v>672</v>
      </c>
      <c r="B2403" s="23" t="str">
        <f>IFERROR(VLOOKUP(A2403,hoja!$A$2:$E$970,4,FALSE),0)</f>
        <v>ANTIOQUIA</v>
      </c>
      <c r="C2403" s="23" t="str">
        <f>IFERROR(VLOOKUP(A2403,hoja!$A$2:$E$1370,5,FALSE),0)</f>
        <v>MEDELLÍN</v>
      </c>
      <c r="D2403" s="23" t="str">
        <f>IFERROR(VLOOKUP(A2403,hoja!A:D,3,FALSE),0)</f>
        <v>0092</v>
      </c>
      <c r="E2403" s="23" t="s">
        <v>661</v>
      </c>
      <c r="F2403" s="23" t="str">
        <f>IFERROR(VLOOKUP(E2403,hoja!$A$2:$E$970,4,FALSE),0)</f>
        <v>COSTA</v>
      </c>
      <c r="G2403" s="23" t="str">
        <f>IFERROR(VLOOKUP(E2403,hoja!$A$2:$E$970,5,FALSE),0)</f>
        <v>CARTAGENA</v>
      </c>
      <c r="H2403" s="103" t="str">
        <f>IFERROR(VLOOKUP(E2403,hoja!A:C,3,FALSE),0)</f>
        <v>0113</v>
      </c>
      <c r="I2403" s="24" t="str">
        <f t="shared" si="436"/>
        <v>00920113</v>
      </c>
      <c r="J2403" s="23">
        <v>48.033333333267365</v>
      </c>
      <c r="K2403" s="23">
        <v>667</v>
      </c>
      <c r="L2403" s="23" t="str">
        <f t="shared" si="435"/>
        <v>NACIONAL</v>
      </c>
      <c r="M2403" s="23" t="s">
        <v>618</v>
      </c>
      <c r="N2403" s="23" t="str" cm="1">
        <f t="array" ref="N2403">IFERROR(IF(M2403="Principal","LES_ACTIVE",LES_INACTIVE),0)</f>
        <v>LES_ACTIVE</v>
      </c>
      <c r="O2403" s="23">
        <f t="shared" si="434"/>
        <v>12</v>
      </c>
      <c r="P2403" s="23" t="str">
        <f t="shared" si="437"/>
        <v>00920113Principal</v>
      </c>
    </row>
    <row r="2404" spans="1:16" ht="15" hidden="1" customHeight="1">
      <c r="A2404" s="26" t="s">
        <v>672</v>
      </c>
      <c r="B2404" s="23" t="str">
        <f>IFERROR(VLOOKUP(A2404,hoja!$A$2:$E$970,4,FALSE),0)</f>
        <v>ANTIOQUIA</v>
      </c>
      <c r="C2404" s="23" t="str">
        <f>IFERROR(VLOOKUP(A2404,hoja!$A$2:$E$1370,5,FALSE),0)</f>
        <v>MEDELLÍN</v>
      </c>
      <c r="D2404" s="23" t="str">
        <f>IFERROR(VLOOKUP(A2404,hoja!A:D,3,FALSE),0)</f>
        <v>0092</v>
      </c>
      <c r="E2404" s="23" t="s">
        <v>698</v>
      </c>
      <c r="F2404" s="23" t="str">
        <f>IFERROR(VLOOKUP(E2404,hoja!$A$2:$E$970,4,FALSE),0)</f>
        <v>COSTA</v>
      </c>
      <c r="G2404" s="23" t="str">
        <f>IFERROR(VLOOKUP(E2404,hoja!$A$2:$E$970,5,FALSE),0)</f>
        <v>CAUCASIA</v>
      </c>
      <c r="H2404" s="103" t="str">
        <f>IFERROR(VLOOKUP(E2404,hoja!A:C,3,FALSE),0)</f>
        <v>0384</v>
      </c>
      <c r="I2404" s="24" t="str">
        <f t="shared" si="436"/>
        <v>00920384</v>
      </c>
      <c r="K2404" s="23">
        <v>286</v>
      </c>
      <c r="L2404" s="23" t="str">
        <f t="shared" si="435"/>
        <v>NACIONAL</v>
      </c>
      <c r="M2404" s="23" t="s">
        <v>618</v>
      </c>
      <c r="N2404" s="23" t="str" cm="1">
        <f t="array" ref="N2404">IFERROR(IF(M2404="Principal","LES_ACTIVE",LES_INACTIVE),0)</f>
        <v>LES_ACTIVE</v>
      </c>
      <c r="O2404" s="23">
        <f t="shared" si="434"/>
        <v>16</v>
      </c>
      <c r="P2404" s="23" t="str">
        <f t="shared" si="437"/>
        <v>00920384Principal</v>
      </c>
    </row>
    <row r="2405" spans="1:16" ht="15" hidden="1" customHeight="1">
      <c r="A2405" s="26" t="s">
        <v>672</v>
      </c>
      <c r="B2405" s="23" t="str">
        <f>IFERROR(VLOOKUP(A2405,hoja!$A$2:$E$970,4,FALSE),0)</f>
        <v>ANTIOQUIA</v>
      </c>
      <c r="C2405" s="23" t="str">
        <f>IFERROR(VLOOKUP(A2405,hoja!$A$2:$E$1370,5,FALSE),0)</f>
        <v>MEDELLÍN</v>
      </c>
      <c r="D2405" s="23" t="str">
        <f>IFERROR(VLOOKUP(A2405,hoja!A:D,3,FALSE),0)</f>
        <v>0092</v>
      </c>
      <c r="E2405" s="23" t="s">
        <v>698</v>
      </c>
      <c r="F2405" s="23" t="str">
        <f>IFERROR(VLOOKUP(E2405,hoja!$A$2:$E$970,4,FALSE),0)</f>
        <v>COSTA</v>
      </c>
      <c r="G2405" s="23" t="str">
        <f>IFERROR(VLOOKUP(E2405,hoja!$A$2:$E$970,5,FALSE),0)</f>
        <v>CAUCASIA</v>
      </c>
      <c r="H2405" s="103" t="str">
        <f>IFERROR(VLOOKUP(E2405,hoja!A:C,3,FALSE),0)</f>
        <v>0384</v>
      </c>
      <c r="I2405" s="24" t="str">
        <f t="shared" si="436"/>
        <v>00920384</v>
      </c>
      <c r="K2405" s="23">
        <v>635</v>
      </c>
      <c r="L2405" s="23" t="str">
        <f t="shared" si="435"/>
        <v>NACIONAL</v>
      </c>
      <c r="M2405" s="23" t="s">
        <v>662</v>
      </c>
      <c r="N2405" s="23" cm="1">
        <f t="array" aca="1" ref="N2405" ca="1">IFERROR(IF(M2405="Principal","LES_ACTIVE",LES_INACTIVE),0)</f>
        <v>0</v>
      </c>
      <c r="O2405" s="23">
        <f t="shared" si="434"/>
        <v>12</v>
      </c>
      <c r="P2405" s="23" t="str">
        <f t="shared" si="437"/>
        <v>00920384Uraba</v>
      </c>
    </row>
    <row r="2406" spans="1:16" ht="15" hidden="1" customHeight="1">
      <c r="A2406" s="26" t="s">
        <v>672</v>
      </c>
      <c r="B2406" s="23" t="str">
        <f>IFERROR(VLOOKUP(A2406,hoja!$A$2:$E$970,4,FALSE),0)</f>
        <v>ANTIOQUIA</v>
      </c>
      <c r="C2406" s="23" t="str">
        <f>IFERROR(VLOOKUP(A2406,hoja!$A$2:$E$1370,5,FALSE),0)</f>
        <v>MEDELLÍN</v>
      </c>
      <c r="D2406" s="23" t="str">
        <f>IFERROR(VLOOKUP(A2406,hoja!A:D,3,FALSE),0)</f>
        <v>0092</v>
      </c>
      <c r="E2406" s="23" t="s">
        <v>699</v>
      </c>
      <c r="F2406" s="23" t="str">
        <f>IFERROR(VLOOKUP(E2406,hoja!$A$2:$E$970,4,FALSE),0)</f>
        <v>ANTIOQUIA</v>
      </c>
      <c r="G2406" s="23" t="str">
        <f>IFERROR(VLOOKUP(E2406,hoja!$A$2:$E$970,5,FALSE),0)</f>
        <v>CHIGORODÓ</v>
      </c>
      <c r="H2406" s="103" t="str">
        <f>IFERROR(VLOOKUP(E2406,hoja!A:C,3,FALSE),0)</f>
        <v>0074</v>
      </c>
      <c r="I2406" s="24" t="str">
        <f t="shared" si="436"/>
        <v>00920074</v>
      </c>
      <c r="J2406" s="23">
        <v>18.209166666667443</v>
      </c>
      <c r="K2406" s="23">
        <v>289.65600000000001</v>
      </c>
      <c r="L2406" s="23" t="str">
        <f t="shared" si="431"/>
        <v>REGIONAL</v>
      </c>
      <c r="M2406" s="23" t="s">
        <v>618</v>
      </c>
      <c r="N2406" s="23" t="str" cm="1">
        <f t="array" ref="N2406">IFERROR(IF(M2406="Principal","LES_ACTIVE",LES_INACTIVE),0)</f>
        <v>LES_ACTIVE</v>
      </c>
      <c r="O2406" s="23">
        <f t="shared" si="434"/>
        <v>16</v>
      </c>
      <c r="P2406" s="23" t="str">
        <f t="shared" si="437"/>
        <v>00920074Principal</v>
      </c>
    </row>
    <row r="2407" spans="1:16" ht="15" hidden="1" customHeight="1">
      <c r="A2407" s="26" t="s">
        <v>672</v>
      </c>
      <c r="B2407" s="23" t="str">
        <f>IFERROR(VLOOKUP(A2407,hoja!$A$2:$E$970,4,FALSE),0)</f>
        <v>ANTIOQUIA</v>
      </c>
      <c r="C2407" s="23" t="str">
        <f>IFERROR(VLOOKUP(A2407,hoja!$A$2:$E$1370,5,FALSE),0)</f>
        <v>MEDELLÍN</v>
      </c>
      <c r="D2407" s="23" t="str">
        <f>IFERROR(VLOOKUP(A2407,hoja!A:D,3,FALSE),0)</f>
        <v>0092</v>
      </c>
      <c r="E2407" s="23" t="s">
        <v>699</v>
      </c>
      <c r="F2407" s="23" t="str">
        <f>IFERROR(VLOOKUP(E2407,hoja!$A$2:$E$970,4,FALSE),0)</f>
        <v>ANTIOQUIA</v>
      </c>
      <c r="G2407" s="23" t="str">
        <f>IFERROR(VLOOKUP(E2407,hoja!$A$2:$E$970,5,FALSE),0)</f>
        <v>CHIGORODÓ</v>
      </c>
      <c r="H2407" s="103" t="str">
        <f>IFERROR(VLOOKUP(E2407,hoja!A:C,3,FALSE),0)</f>
        <v>0074</v>
      </c>
      <c r="I2407" s="24" t="str">
        <f t="shared" si="436"/>
        <v>00920074</v>
      </c>
      <c r="K2407" s="23">
        <v>650</v>
      </c>
      <c r="L2407" s="23" t="str">
        <f t="shared" si="431"/>
        <v>REGIONAL</v>
      </c>
      <c r="M2407" s="23" t="s">
        <v>775</v>
      </c>
      <c r="N2407" s="23" t="s">
        <v>622</v>
      </c>
      <c r="O2407" s="23">
        <f t="shared" si="434"/>
        <v>12</v>
      </c>
      <c r="P2407" s="23" t="str">
        <f t="shared" si="437"/>
        <v>00920074Monteria</v>
      </c>
    </row>
    <row r="2408" spans="1:16" ht="15" hidden="1" customHeight="1">
      <c r="A2408" s="26" t="s">
        <v>672</v>
      </c>
      <c r="B2408" s="23" t="str">
        <f>IFERROR(VLOOKUP(A2408,hoja!$A$2:$E$970,4,FALSE),0)</f>
        <v>ANTIOQUIA</v>
      </c>
      <c r="C2408" s="23" t="str">
        <f>IFERROR(VLOOKUP(A2408,hoja!$A$2:$E$1370,5,FALSE),0)</f>
        <v>MEDELLÍN</v>
      </c>
      <c r="D2408" s="23" t="str">
        <f>IFERROR(VLOOKUP(A2408,hoja!A:D,3,FALSE),0)</f>
        <v>0092</v>
      </c>
      <c r="E2408" s="23" t="s">
        <v>699</v>
      </c>
      <c r="F2408" s="23" t="str">
        <f>IFERROR(VLOOKUP(E2408,hoja!$A$2:$E$970,4,FALSE),0)</f>
        <v>ANTIOQUIA</v>
      </c>
      <c r="G2408" s="23" t="str">
        <f>IFERROR(VLOOKUP(E2408,hoja!$A$2:$E$970,5,FALSE),0)</f>
        <v>CHIGORODÓ</v>
      </c>
      <c r="H2408" s="103" t="str">
        <f>IFERROR(VLOOKUP(E2408,hoja!A:C,3,FALSE),0)</f>
        <v>0074</v>
      </c>
      <c r="I2408" s="24" t="str">
        <f t="shared" si="436"/>
        <v>00920074</v>
      </c>
      <c r="K2408" s="23">
        <v>1250</v>
      </c>
      <c r="L2408" s="23" t="str">
        <f t="shared" si="431"/>
        <v>REGIONAL</v>
      </c>
      <c r="M2408" s="23" t="s">
        <v>696</v>
      </c>
      <c r="N2408" s="23" t="s">
        <v>622</v>
      </c>
      <c r="O2408" s="23">
        <f t="shared" si="434"/>
        <v>6</v>
      </c>
      <c r="P2408" s="23" t="str">
        <f t="shared" si="437"/>
        <v>00920074Magdalena Medio</v>
      </c>
    </row>
    <row r="2409" spans="1:16" ht="14.45" hidden="1">
      <c r="A2409" s="26" t="s">
        <v>672</v>
      </c>
      <c r="B2409" s="23" t="str">
        <f>IFERROR(VLOOKUP(A2409,hoja!$A$2:$E$970,4,FALSE),0)</f>
        <v>ANTIOQUIA</v>
      </c>
      <c r="C2409" s="23" t="str">
        <f>IFERROR(VLOOKUP(A2409,hoja!$A$2:$E$1370,5,FALSE),0)</f>
        <v>MEDELLÍN</v>
      </c>
      <c r="D2409" s="23" t="str">
        <f>IFERROR(VLOOKUP(A2409,hoja!A:D,3,FALSE),0)</f>
        <v>0092</v>
      </c>
      <c r="E2409" s="23" t="s">
        <v>700</v>
      </c>
      <c r="F2409" s="23" t="str">
        <f>IFERROR(VLOOKUP(E2409,hoja!$A$2:$E$970,4,FALSE),0)</f>
        <v>SANTANDER</v>
      </c>
      <c r="G2409" s="23" t="str">
        <f>IFERROR(VLOOKUP(E2409,hoja!$A$2:$E$970,5,FALSE),0)</f>
        <v>CHIQUINQUIRÁ</v>
      </c>
      <c r="H2409" s="103" t="str">
        <f>IFERROR(VLOOKUP(E2409,hoja!A:C,3,FALSE),0)</f>
        <v>0444</v>
      </c>
      <c r="I2409" s="24" t="str">
        <f t="shared" si="436"/>
        <v>00920444</v>
      </c>
      <c r="K2409" s="23">
        <v>534</v>
      </c>
      <c r="L2409" s="23" t="str">
        <f>IF(B2409=F2409,"REGIONAL","NACIONAL")</f>
        <v>NACIONAL</v>
      </c>
      <c r="M2409" s="23" t="s">
        <v>755</v>
      </c>
      <c r="N2409" s="23" cm="1">
        <f t="array" aca="1" ref="N2409" ca="1">IFERROR(IF(M2409="Principal","LES_ACTIVE",LES_INACTIVE),0)</f>
        <v>0</v>
      </c>
      <c r="O2409" s="23">
        <f t="shared" si="434"/>
        <v>12</v>
      </c>
      <c r="P2409" s="23" t="str">
        <f t="shared" si="437"/>
        <v>00920444Bogota</v>
      </c>
    </row>
    <row r="2410" spans="1:16" ht="14.45" hidden="1">
      <c r="A2410" s="26" t="s">
        <v>672</v>
      </c>
      <c r="B2410" s="23" t="str">
        <f>IFERROR(VLOOKUP(A2410,hoja!$A$2:$E$970,4,FALSE),0)</f>
        <v>ANTIOQUIA</v>
      </c>
      <c r="C2410" s="23" t="str">
        <f>IFERROR(VLOOKUP(A2410,hoja!$A$2:$E$1370,5,FALSE),0)</f>
        <v>MEDELLÍN</v>
      </c>
      <c r="D2410" s="23" t="str">
        <f>IFERROR(VLOOKUP(A2410,hoja!A:D,3,FALSE),0)</f>
        <v>0092</v>
      </c>
      <c r="E2410" s="23" t="s">
        <v>701</v>
      </c>
      <c r="F2410" s="23" t="str">
        <f>IFERROR(VLOOKUP(E2410,hoja!$A$2:$E$970,4,FALSE),0)</f>
        <v>SANTANDER</v>
      </c>
      <c r="G2410" s="23" t="str">
        <f>IFERROR(VLOOKUP(E2410,hoja!$A$2:$E$970,5,FALSE),0)</f>
        <v>EL BANCO</v>
      </c>
      <c r="H2410" s="103" t="str">
        <f>IFERROR(VLOOKUP(E2410,hoja!A:C,3,FALSE),0)</f>
        <v>0436</v>
      </c>
      <c r="I2410" s="24" t="str">
        <f t="shared" si="436"/>
        <v>00920436</v>
      </c>
      <c r="K2410" s="23">
        <v>571</v>
      </c>
      <c r="L2410" s="23" t="str">
        <f t="shared" ref="L2410:L2417" si="438">IF(B2410=F2410,"REGIONAL","NACIONAL")</f>
        <v>NACIONAL</v>
      </c>
      <c r="M2410" s="23" t="s">
        <v>618</v>
      </c>
      <c r="N2410" s="23" t="str" cm="1">
        <f t="array" ref="N2410">IFERROR(IF(M2410="Principal","LES_ACTIVE",LES_INACTIVE),0)</f>
        <v>LES_ACTIVE</v>
      </c>
      <c r="O2410" s="23">
        <f t="shared" si="434"/>
        <v>12</v>
      </c>
      <c r="P2410" s="23" t="str">
        <f t="shared" si="437"/>
        <v>00920436Principal</v>
      </c>
    </row>
    <row r="2411" spans="1:16" ht="15" hidden="1" customHeight="1">
      <c r="A2411" s="26" t="s">
        <v>672</v>
      </c>
      <c r="B2411" s="23" t="str">
        <f>IFERROR(VLOOKUP(A2411,hoja!$A$2:$E$970,4,FALSE),0)</f>
        <v>ANTIOQUIA</v>
      </c>
      <c r="C2411" s="23" t="str">
        <f>IFERROR(VLOOKUP(A2411,hoja!$A$2:$E$1370,5,FALSE),0)</f>
        <v>MEDELLÍN</v>
      </c>
      <c r="D2411" s="23" t="str">
        <f>IFERROR(VLOOKUP(A2411,hoja!A:D,3,FALSE),0)</f>
        <v>0092</v>
      </c>
      <c r="E2411" s="23" t="s">
        <v>702</v>
      </c>
      <c r="F2411" s="23" t="str">
        <f>IFERROR(VLOOKUP(E2411,hoja!$A$2:$E$970,4,FALSE),0)</f>
        <v>CENTRO</v>
      </c>
      <c r="G2411" s="23" t="str">
        <f>IFERROR(VLOOKUP(E2411,hoja!$A$2:$E$970,5,FALSE),0)</f>
        <v>FLORENCIA</v>
      </c>
      <c r="H2411" s="103" t="str">
        <f>IFERROR(VLOOKUP(E2411,hoja!A:C,3,FALSE),0)</f>
        <v>0388</v>
      </c>
      <c r="I2411" s="24" t="str">
        <f t="shared" si="436"/>
        <v>00920388</v>
      </c>
      <c r="K2411" s="23">
        <v>825</v>
      </c>
      <c r="L2411" s="23" t="str">
        <f t="shared" si="438"/>
        <v>NACIONAL</v>
      </c>
      <c r="M2411" s="23" t="s">
        <v>618</v>
      </c>
      <c r="N2411" s="23" t="str" cm="1">
        <f t="array" ref="N2411">IFERROR(IF(M2411="Principal","LES_ACTIVE",LES_INACTIVE),0)</f>
        <v>LES_ACTIVE</v>
      </c>
      <c r="O2411" s="23">
        <f t="shared" si="434"/>
        <v>8</v>
      </c>
      <c r="P2411" s="23" t="str">
        <f t="shared" si="437"/>
        <v>00920388Principal</v>
      </c>
    </row>
    <row r="2412" spans="1:16" ht="15" hidden="1" customHeight="1">
      <c r="A2412" s="26" t="s">
        <v>672</v>
      </c>
      <c r="B2412" s="23" t="str">
        <f>IFERROR(VLOOKUP(A2412,hoja!$A$2:$E$970,4,FALSE),0)</f>
        <v>ANTIOQUIA</v>
      </c>
      <c r="C2412" s="23" t="str">
        <f>IFERROR(VLOOKUP(A2412,hoja!$A$2:$E$1370,5,FALSE),0)</f>
        <v>MEDELLÍN</v>
      </c>
      <c r="D2412" s="23" t="str">
        <f>IFERROR(VLOOKUP(A2412,hoja!A:D,3,FALSE),0)</f>
        <v>0092</v>
      </c>
      <c r="E2412" s="23" t="s">
        <v>703</v>
      </c>
      <c r="F2412" s="23" t="str">
        <f>IFERROR(VLOOKUP(E2412,hoja!$A$2:$E$970,4,FALSE),0)</f>
        <v>COSTA</v>
      </c>
      <c r="G2412" s="23" t="str">
        <f>IFERROR(VLOOKUP(E2412,hoja!$A$2:$E$970,5,FALSE),0)</f>
        <v>FONSECA</v>
      </c>
      <c r="H2412" s="103" t="str">
        <f>IFERROR(VLOOKUP(E2412,hoja!A:C,3,FALSE),0)</f>
        <v>0448</v>
      </c>
      <c r="I2412" s="24" t="str">
        <f t="shared" si="436"/>
        <v>00920448</v>
      </c>
      <c r="K2412" s="23">
        <v>803</v>
      </c>
      <c r="L2412" s="23" t="str">
        <f t="shared" si="438"/>
        <v>NACIONAL</v>
      </c>
      <c r="M2412" s="23" t="s">
        <v>618</v>
      </c>
      <c r="N2412" s="23" t="str" cm="1">
        <f t="array" ref="N2412">IFERROR(IF(M2412="Principal","LES_ACTIVE",LES_INACTIVE),0)</f>
        <v>LES_ACTIVE</v>
      </c>
      <c r="O2412" s="23">
        <f t="shared" si="434"/>
        <v>8</v>
      </c>
      <c r="P2412" s="23" t="str">
        <f t="shared" si="437"/>
        <v>00920448Principal</v>
      </c>
    </row>
    <row r="2413" spans="1:16" ht="15" hidden="1" customHeight="1">
      <c r="A2413" s="26" t="s">
        <v>672</v>
      </c>
      <c r="B2413" s="23" t="str">
        <f>IFERROR(VLOOKUP(A2413,hoja!$A$2:$E$970,4,FALSE),0)</f>
        <v>ANTIOQUIA</v>
      </c>
      <c r="C2413" s="23" t="str">
        <f>IFERROR(VLOOKUP(A2413,hoja!$A$2:$E$1370,5,FALSE),0)</f>
        <v>MEDELLÍN</v>
      </c>
      <c r="D2413" s="23" t="str">
        <f>IFERROR(VLOOKUP(A2413,hoja!A:D,3,FALSE),0)</f>
        <v>0092</v>
      </c>
      <c r="E2413" s="23" t="s">
        <v>677</v>
      </c>
      <c r="F2413" s="23" t="str">
        <f>IFERROR(VLOOKUP(E2413,hoja!$A$2:$E$970,4,FALSE),0)</f>
        <v>CENTRO</v>
      </c>
      <c r="G2413" s="23" t="str">
        <f>IFERROR(VLOOKUP(E2413,hoja!$A$2:$E$970,5,FALSE),0)</f>
        <v>FUSA</v>
      </c>
      <c r="H2413" s="103" t="str">
        <f>IFERROR(VLOOKUP(E2413,hoja!A:C,3,FALSE),0)</f>
        <v>0013</v>
      </c>
      <c r="I2413" s="24" t="str">
        <f t="shared" si="436"/>
        <v>00920013</v>
      </c>
      <c r="K2413" s="23">
        <v>457</v>
      </c>
      <c r="L2413" s="23" t="str">
        <f t="shared" si="438"/>
        <v>NACIONAL</v>
      </c>
      <c r="M2413" s="23" t="s">
        <v>755</v>
      </c>
      <c r="N2413" s="23" cm="1">
        <f t="array" aca="1" ref="N2413" ca="1">IFERROR(IF(M2413="Principal","LES_ACTIVE",LES_INACTIVE),0)</f>
        <v>0</v>
      </c>
      <c r="O2413" s="23">
        <f t="shared" si="434"/>
        <v>16</v>
      </c>
      <c r="P2413" s="23" t="str">
        <f t="shared" si="437"/>
        <v>00920013Bogota</v>
      </c>
    </row>
    <row r="2414" spans="1:16" ht="15" hidden="1" customHeight="1">
      <c r="A2414" s="26" t="s">
        <v>672</v>
      </c>
      <c r="B2414" s="23" t="str">
        <f>IFERROR(VLOOKUP(A2414,hoja!$A$2:$E$970,4,FALSE),0)</f>
        <v>ANTIOQUIA</v>
      </c>
      <c r="C2414" s="23" t="str">
        <f>IFERROR(VLOOKUP(A2414,hoja!$A$2:$E$1370,5,FALSE),0)</f>
        <v>MEDELLÍN</v>
      </c>
      <c r="D2414" s="23" t="str">
        <f>IFERROR(VLOOKUP(A2414,hoja!A:D,3,FALSE),0)</f>
        <v>0092</v>
      </c>
      <c r="E2414" s="23" t="s">
        <v>704</v>
      </c>
      <c r="F2414" s="23" t="str">
        <f>IFERROR(VLOOKUP(E2414,hoja!$A$2:$E$970,4,FALSE),0)</f>
        <v>CENTRO</v>
      </c>
      <c r="G2414" s="23" t="str">
        <f>IFERROR(VLOOKUP(E2414,hoja!$A$2:$E$970,5,FALSE),0)</f>
        <v>GARZÓN</v>
      </c>
      <c r="H2414" s="103" t="str">
        <f>IFERROR(VLOOKUP(E2414,hoja!A:C,3,FALSE),0)</f>
        <v>0387</v>
      </c>
      <c r="I2414" s="24" t="str">
        <f t="shared" si="436"/>
        <v>00920387</v>
      </c>
      <c r="K2414" s="23">
        <v>700</v>
      </c>
      <c r="L2414" s="23" t="str">
        <f t="shared" si="438"/>
        <v>NACIONAL</v>
      </c>
      <c r="M2414" s="23" t="s">
        <v>618</v>
      </c>
      <c r="N2414" s="23" t="str" cm="1">
        <f t="array" ref="N2414">IFERROR(IF(M2414="Principal","LES_ACTIVE",LES_INACTIVE),0)</f>
        <v>LES_ACTIVE</v>
      </c>
      <c r="O2414" s="23">
        <f t="shared" si="434"/>
        <v>12</v>
      </c>
      <c r="P2414" s="23" t="str">
        <f t="shared" si="437"/>
        <v>00920387Principal</v>
      </c>
    </row>
    <row r="2415" spans="1:16" ht="15" hidden="1" customHeight="1">
      <c r="A2415" s="26" t="s">
        <v>672</v>
      </c>
      <c r="B2415" s="23" t="str">
        <f>IFERROR(VLOOKUP(A2415,hoja!$A$2:$E$970,4,FALSE),0)</f>
        <v>ANTIOQUIA</v>
      </c>
      <c r="C2415" s="23" t="str">
        <f>IFERROR(VLOOKUP(A2415,hoja!$A$2:$E$1370,5,FALSE),0)</f>
        <v>MEDELLÍN</v>
      </c>
      <c r="D2415" s="23" t="str">
        <f>IFERROR(VLOOKUP(A2415,hoja!A:D,3,FALSE),0)</f>
        <v>0092</v>
      </c>
      <c r="E2415" s="23" t="s">
        <v>705</v>
      </c>
      <c r="F2415" s="23" t="str">
        <f>IFERROR(VLOOKUP(E2415,hoja!$A$2:$E$970,4,FALSE),0)</f>
        <v>CENTRO</v>
      </c>
      <c r="G2415" s="23" t="str">
        <f>IFERROR(VLOOKUP(E2415,hoja!$A$2:$E$970,5,FALSE),0)</f>
        <v>GRANADA</v>
      </c>
      <c r="H2415" s="103" t="str">
        <f>IFERROR(VLOOKUP(E2415,hoja!A:C,3,FALSE),0)</f>
        <v>0394</v>
      </c>
      <c r="I2415" s="24" t="str">
        <f t="shared" si="436"/>
        <v>00920394</v>
      </c>
      <c r="K2415" s="23">
        <v>615</v>
      </c>
      <c r="L2415" s="23" t="str">
        <f t="shared" si="438"/>
        <v>NACIONAL</v>
      </c>
      <c r="M2415" s="23" t="s">
        <v>618</v>
      </c>
      <c r="N2415" s="23" t="str" cm="1">
        <f t="array" ref="N2415">IFERROR(IF(M2415="Principal","LES_ACTIVE",LES_INACTIVE),0)</f>
        <v>LES_ACTIVE</v>
      </c>
      <c r="O2415" s="23">
        <f t="shared" si="434"/>
        <v>12</v>
      </c>
      <c r="P2415" s="23" t="str">
        <f t="shared" si="437"/>
        <v>00920394Principal</v>
      </c>
    </row>
    <row r="2416" spans="1:16" ht="15" hidden="1" customHeight="1">
      <c r="A2416" s="26" t="s">
        <v>672</v>
      </c>
      <c r="B2416" s="23" t="str">
        <f>IFERROR(VLOOKUP(A2416,hoja!$A$2:$E$970,4,FALSE),0)</f>
        <v>ANTIOQUIA</v>
      </c>
      <c r="C2416" s="23" t="str">
        <f>IFERROR(VLOOKUP(A2416,hoja!$A$2:$E$1370,5,FALSE),0)</f>
        <v>MEDELLÍN</v>
      </c>
      <c r="D2416" s="23" t="str">
        <f>IFERROR(VLOOKUP(A2416,hoja!A:D,3,FALSE),0)</f>
        <v>0092</v>
      </c>
      <c r="E2416" s="23" t="s">
        <v>706</v>
      </c>
      <c r="F2416" s="23" t="str">
        <f>IFERROR(VLOOKUP(E2416,hoja!$A$2:$E$970,4,FALSE),0)</f>
        <v>CENTRO</v>
      </c>
      <c r="G2416" s="23" t="str">
        <f>IFERROR(VLOOKUP(E2416,hoja!$A$2:$E$970,5,FALSE),0)</f>
        <v>GUATEQUE</v>
      </c>
      <c r="H2416" s="103" t="str">
        <f>IFERROR(VLOOKUP(E2416,hoja!A:C,3,FALSE),0)</f>
        <v>0033</v>
      </c>
      <c r="I2416" s="24" t="str">
        <f t="shared" si="436"/>
        <v>00920033</v>
      </c>
      <c r="K2416" s="23">
        <v>517</v>
      </c>
      <c r="L2416" s="23" t="str">
        <f t="shared" si="438"/>
        <v>NACIONAL</v>
      </c>
      <c r="M2416" s="23" t="s">
        <v>623</v>
      </c>
      <c r="N2416" s="23" cm="1">
        <f t="array" aca="1" ref="N2416" ca="1">IFERROR(IF(M2416="Principal","LES_ACTIVE",LES_INACTIVE),0)</f>
        <v>0</v>
      </c>
      <c r="O2416" s="23">
        <f t="shared" si="434"/>
        <v>12</v>
      </c>
      <c r="P2416" s="23" t="str">
        <f t="shared" si="437"/>
        <v>00920033Facatativa</v>
      </c>
    </row>
    <row r="2417" spans="1:16" ht="15" hidden="1" customHeight="1">
      <c r="A2417" s="26" t="s">
        <v>672</v>
      </c>
      <c r="B2417" s="23" t="str">
        <f>IFERROR(VLOOKUP(A2417,hoja!$A$2:$E$970,4,FALSE),0)</f>
        <v>ANTIOQUIA</v>
      </c>
      <c r="C2417" s="23" t="str">
        <f>IFERROR(VLOOKUP(A2417,hoja!$A$2:$E$1370,5,FALSE),0)</f>
        <v>MEDELLÍN</v>
      </c>
      <c r="D2417" s="23" t="str">
        <f>IFERROR(VLOOKUP(A2417,hoja!A:D,3,FALSE),0)</f>
        <v>0092</v>
      </c>
      <c r="E2417" s="23" t="s">
        <v>707</v>
      </c>
      <c r="F2417" s="23" t="str">
        <f>IFERROR(VLOOKUP(E2417,hoja!$A$2:$E$970,4,FALSE),0)</f>
        <v>OCCIDENTE</v>
      </c>
      <c r="G2417" s="23" t="str">
        <f>IFERROR(VLOOKUP(E2417,hoja!$A$2:$E$970,5,FALSE),0)</f>
        <v>IPIALES</v>
      </c>
      <c r="H2417" s="103" t="str">
        <f>IFERROR(VLOOKUP(E2417,hoja!A:C,3,FALSE),0)</f>
        <v>0397</v>
      </c>
      <c r="I2417" s="24" t="str">
        <f t="shared" si="436"/>
        <v>00920397</v>
      </c>
      <c r="K2417" s="23">
        <v>872</v>
      </c>
      <c r="L2417" s="23" t="str">
        <f t="shared" si="438"/>
        <v>NACIONAL</v>
      </c>
      <c r="M2417" s="23" t="s">
        <v>618</v>
      </c>
      <c r="N2417" s="23" t="str" cm="1">
        <f t="array" ref="N2417">IFERROR(IF(M2417="Principal","LES_ACTIVE",LES_INACTIVE),0)</f>
        <v>LES_ACTIVE</v>
      </c>
      <c r="O2417" s="23">
        <f t="shared" si="434"/>
        <v>8</v>
      </c>
      <c r="P2417" s="23" t="str">
        <f t="shared" si="437"/>
        <v>00920397Principal</v>
      </c>
    </row>
    <row r="2418" spans="1:16" ht="15" hidden="1" customHeight="1">
      <c r="A2418" s="26" t="s">
        <v>672</v>
      </c>
      <c r="B2418" s="23" t="str">
        <f>IFERROR(VLOOKUP(A2418,hoja!$A$2:$E$970,4,FALSE),0)</f>
        <v>ANTIOQUIA</v>
      </c>
      <c r="C2418" s="23" t="str">
        <f>IFERROR(VLOOKUP(A2418,hoja!$A$2:$E$1370,5,FALSE),0)</f>
        <v>MEDELLÍN</v>
      </c>
      <c r="D2418" s="23" t="str">
        <f>IFERROR(VLOOKUP(A2418,hoja!A:D,3,FALSE),0)</f>
        <v>0092</v>
      </c>
      <c r="E2418" s="23" t="s">
        <v>655</v>
      </c>
      <c r="F2418" s="23" t="str">
        <f>IFERROR(VLOOKUP(E2418,hoja!$A$2:$E$970,4,FALSE),0)</f>
        <v>ANTIOQUIA</v>
      </c>
      <c r="G2418" s="23" t="str">
        <f>IFERROR(VLOOKUP(E2418,hoja!$A$2:$E$970,5,FALSE),0)</f>
        <v>MEDELLÍN</v>
      </c>
      <c r="H2418" s="103" t="str">
        <f>IFERROR(VLOOKUP(E2418,hoja!A:C,3,FALSE),0)</f>
        <v>0292</v>
      </c>
      <c r="I2418" s="24" t="str">
        <f t="shared" si="436"/>
        <v>00920292</v>
      </c>
      <c r="J2418" s="23">
        <v>0.2333333333954215</v>
      </c>
      <c r="K2418" s="23">
        <v>6.9740000000000002</v>
      </c>
      <c r="L2418" s="23" t="s">
        <v>752</v>
      </c>
      <c r="M2418" s="23" t="s">
        <v>618</v>
      </c>
      <c r="N2418" s="23" t="str" cm="1">
        <f t="array" ref="N2418">IFERROR(IF(M2418="Principal","LES_ACTIVE",LES_INACTIVE),0)</f>
        <v>LES_ACTIVE</v>
      </c>
      <c r="O2418" s="23">
        <f t="shared" si="434"/>
        <v>25</v>
      </c>
      <c r="P2418" s="23" t="str">
        <f t="shared" si="437"/>
        <v>00920292Principal</v>
      </c>
    </row>
    <row r="2419" spans="1:16" ht="15" hidden="1" customHeight="1">
      <c r="A2419" s="26" t="s">
        <v>672</v>
      </c>
      <c r="B2419" s="23" t="str">
        <f>IFERROR(VLOOKUP(A2419,hoja!$A$2:$E$970,4,FALSE),0)</f>
        <v>ANTIOQUIA</v>
      </c>
      <c r="C2419" s="23" t="str">
        <f>IFERROR(VLOOKUP(A2419,hoja!$A$2:$E$1370,5,FALSE),0)</f>
        <v>MEDELLÍN</v>
      </c>
      <c r="D2419" s="23" t="str">
        <f>IFERROR(VLOOKUP(A2419,hoja!A:D,3,FALSE),0)</f>
        <v>0092</v>
      </c>
      <c r="E2419" s="23" t="s">
        <v>708</v>
      </c>
      <c r="F2419" s="23" t="str">
        <f>IFERROR(VLOOKUP(E2419,hoja!$A$2:$E$970,4,FALSE),0)</f>
        <v>OCCIDENTE</v>
      </c>
      <c r="G2419" s="23" t="str">
        <f>IFERROR(VLOOKUP(E2419,hoja!$A$2:$E$970,5,FALSE),0)</f>
        <v>JAMUNDÍ</v>
      </c>
      <c r="H2419" s="103" t="str">
        <f>IFERROR(VLOOKUP(E2419,hoja!A:C,3,FALSE),0)</f>
        <v>0358</v>
      </c>
      <c r="I2419" s="24" t="str">
        <f t="shared" si="436"/>
        <v>00920358</v>
      </c>
      <c r="J2419" s="23">
        <v>23</v>
      </c>
      <c r="K2419" s="23">
        <v>477</v>
      </c>
      <c r="L2419" s="23" t="str">
        <f>IF(B2419=F2419,"REGIONAL","NACIONAL")</f>
        <v>NACIONAL</v>
      </c>
      <c r="M2419" s="23" t="s">
        <v>697</v>
      </c>
      <c r="N2419" s="23" t="s">
        <v>624</v>
      </c>
      <c r="O2419" s="23">
        <f t="shared" si="434"/>
        <v>16</v>
      </c>
      <c r="P2419" s="23" t="str">
        <f t="shared" si="437"/>
        <v>00920358Pereira</v>
      </c>
    </row>
    <row r="2420" spans="1:16" ht="15" hidden="1" customHeight="1">
      <c r="A2420" s="26" t="s">
        <v>672</v>
      </c>
      <c r="B2420" s="23" t="str">
        <f>IFERROR(VLOOKUP(A2420,hoja!$A$2:$E$970,4,FALSE),0)</f>
        <v>ANTIOQUIA</v>
      </c>
      <c r="C2420" s="23" t="str">
        <f>IFERROR(VLOOKUP(A2420,hoja!$A$2:$E$1370,5,FALSE),0)</f>
        <v>MEDELLÍN</v>
      </c>
      <c r="D2420" s="23" t="str">
        <f>IFERROR(VLOOKUP(A2420,hoja!A:D,3,FALSE),0)</f>
        <v>0092</v>
      </c>
      <c r="E2420" s="23" t="s">
        <v>709</v>
      </c>
      <c r="F2420" s="23" t="str">
        <f>IFERROR(VLOOKUP(E2420,hoja!$A$2:$E$970,4,FALSE),0)</f>
        <v>CENTRO</v>
      </c>
      <c r="G2420" s="23" t="str">
        <f>IFERROR(VLOOKUP(E2420,hoja!$A$2:$E$970,5,FALSE),0)</f>
        <v>LA DORADA</v>
      </c>
      <c r="H2420" s="103" t="str">
        <f>IFERROR(VLOOKUP(E2420,hoja!A:C,3,FALSE),0)</f>
        <v>0391</v>
      </c>
      <c r="I2420" s="24" t="str">
        <f t="shared" si="436"/>
        <v>00920391</v>
      </c>
      <c r="K2420" s="23">
        <v>241</v>
      </c>
      <c r="L2420" s="23" t="str">
        <f t="shared" ref="L2420:L2424" si="439">IF(B2420=F2420,"REGIONAL","NACIONAL")</f>
        <v>NACIONAL</v>
      </c>
      <c r="M2420" s="23" t="s">
        <v>618</v>
      </c>
      <c r="N2420" s="23" t="str" cm="1">
        <f t="array" ref="N2420">IFERROR(IF(M2420="Principal","LES_ACTIVE",LES_INACTIVE),0)</f>
        <v>LES_ACTIVE</v>
      </c>
      <c r="O2420" s="23">
        <f t="shared" si="434"/>
        <v>25</v>
      </c>
      <c r="P2420" s="23" t="str">
        <f t="shared" si="437"/>
        <v>00920391Principal</v>
      </c>
    </row>
    <row r="2421" spans="1:16" ht="15" hidden="1" customHeight="1">
      <c r="A2421" s="26" t="s">
        <v>672</v>
      </c>
      <c r="B2421" s="23" t="str">
        <f>IFERROR(VLOOKUP(A2421,hoja!$A$2:$E$970,4,FALSE),0)</f>
        <v>ANTIOQUIA</v>
      </c>
      <c r="C2421" s="23" t="str">
        <f>IFERROR(VLOOKUP(A2421,hoja!$A$2:$E$1370,5,FALSE),0)</f>
        <v>MEDELLÍN</v>
      </c>
      <c r="D2421" s="23" t="str">
        <f>IFERROR(VLOOKUP(A2421,hoja!A:D,3,FALSE),0)</f>
        <v>0092</v>
      </c>
      <c r="E2421" s="23" t="s">
        <v>710</v>
      </c>
      <c r="F2421" s="23" t="str">
        <f>IFERROR(VLOOKUP(E2421,hoja!$A$2:$E$970,4,FALSE),0)</f>
        <v>CENTRO</v>
      </c>
      <c r="G2421" s="23" t="str">
        <f>IFERROR(VLOOKUP(E2421,hoja!$A$2:$E$970,5,FALSE),0)</f>
        <v>LA MESA</v>
      </c>
      <c r="H2421" s="103" t="str">
        <f>IFERROR(VLOOKUP(E2421,hoja!A:C,3,FALSE),0)</f>
        <v>0024</v>
      </c>
      <c r="I2421" s="24" t="str">
        <f t="shared" si="436"/>
        <v>00920024</v>
      </c>
      <c r="K2421" s="23">
        <v>443</v>
      </c>
      <c r="L2421" s="23" t="str">
        <f t="shared" si="439"/>
        <v>NACIONAL</v>
      </c>
      <c r="M2421" s="23" t="s">
        <v>623</v>
      </c>
      <c r="N2421" s="23" cm="1">
        <f t="array" aca="1" ref="N2421" ca="1">IFERROR(IF(M2421="Principal","LES_ACTIVE",LES_INACTIVE),0)</f>
        <v>0</v>
      </c>
      <c r="O2421" s="23">
        <f t="shared" si="434"/>
        <v>16</v>
      </c>
      <c r="P2421" s="23" t="str">
        <f t="shared" si="437"/>
        <v>00920024Facatativa</v>
      </c>
    </row>
    <row r="2422" spans="1:16" ht="15" hidden="1" customHeight="1">
      <c r="A2422" s="26" t="s">
        <v>672</v>
      </c>
      <c r="B2422" s="23" t="str">
        <f>IFERROR(VLOOKUP(A2422,hoja!$A$2:$E$970,4,FALSE),0)</f>
        <v>ANTIOQUIA</v>
      </c>
      <c r="C2422" s="23" t="str">
        <f>IFERROR(VLOOKUP(A2422,hoja!$A$2:$E$1370,5,FALSE),0)</f>
        <v>MEDELLÍN</v>
      </c>
      <c r="D2422" s="23" t="str">
        <f>IFERROR(VLOOKUP(A2422,hoja!A:D,3,FALSE),0)</f>
        <v>0092</v>
      </c>
      <c r="E2422" s="23" t="s">
        <v>663</v>
      </c>
      <c r="F2422" s="23" t="str">
        <f>IFERROR(VLOOKUP(E2422,hoja!$A$2:$E$970,4,FALSE),0)</f>
        <v>CENTRO</v>
      </c>
      <c r="G2422" s="23" t="str">
        <f>IFERROR(VLOOKUP(E2422,hoja!$A$2:$E$970,5,FALSE),0)</f>
        <v>MADRID</v>
      </c>
      <c r="H2422" s="103" t="str">
        <f>IFERROR(VLOOKUP(E2422,hoja!A:C,3,FALSE),0)</f>
        <v>0022</v>
      </c>
      <c r="I2422" s="24" t="str">
        <f t="shared" si="436"/>
        <v>00920022</v>
      </c>
      <c r="J2422" s="23">
        <v>1758.4137962963723</v>
      </c>
      <c r="K2422" s="36">
        <v>418.815</v>
      </c>
      <c r="L2422" s="23" t="str">
        <f t="shared" si="439"/>
        <v>NACIONAL</v>
      </c>
      <c r="M2422" s="23" t="s">
        <v>618</v>
      </c>
      <c r="N2422" s="23" t="str" cm="1">
        <f t="array" ref="N2422">IFERROR(IF(M2422="Principal","LES_ACTIVE",LES_INACTIVE),0)</f>
        <v>LES_ACTIVE</v>
      </c>
      <c r="O2422" s="23">
        <f t="shared" si="434"/>
        <v>16</v>
      </c>
      <c r="P2422" s="23" t="str">
        <f t="shared" si="437"/>
        <v>00920022Principal</v>
      </c>
    </row>
    <row r="2423" spans="1:16" ht="15" hidden="1" customHeight="1">
      <c r="A2423" s="26" t="s">
        <v>672</v>
      </c>
      <c r="B2423" s="23" t="str">
        <f>IFERROR(VLOOKUP(A2423,hoja!$A$2:$E$970,4,FALSE),0)</f>
        <v>ANTIOQUIA</v>
      </c>
      <c r="C2423" s="23" t="str">
        <f>IFERROR(VLOOKUP(A2423,hoja!$A$2:$E$1370,5,FALSE),0)</f>
        <v>MEDELLÍN</v>
      </c>
      <c r="D2423" s="23" t="str">
        <f>IFERROR(VLOOKUP(A2423,hoja!A:D,3,FALSE),0)</f>
        <v>0092</v>
      </c>
      <c r="E2423" s="23" t="s">
        <v>712</v>
      </c>
      <c r="F2423" s="23" t="str">
        <f>IFERROR(VLOOKUP(E2423,hoja!$A$2:$E$970,4,FALSE),0)</f>
        <v>COSTA</v>
      </c>
      <c r="G2423" s="23" t="str">
        <f>IFERROR(VLOOKUP(E2423,hoja!$A$2:$E$970,5,FALSE),0)</f>
        <v>MAICAO</v>
      </c>
      <c r="H2423" s="103" t="str">
        <f>IFERROR(VLOOKUP(E2423,hoja!A:C,3,FALSE),0)</f>
        <v>0230</v>
      </c>
      <c r="I2423" s="24" t="str">
        <f t="shared" si="436"/>
        <v>00920230</v>
      </c>
      <c r="K2423" s="36">
        <f>892.886+10</f>
        <v>902.88599999999997</v>
      </c>
      <c r="L2423" s="23" t="str">
        <f t="shared" si="439"/>
        <v>NACIONAL</v>
      </c>
      <c r="M2423" s="23" t="s">
        <v>618</v>
      </c>
      <c r="N2423" s="23" t="str" cm="1">
        <f t="array" ref="N2423">IFERROR(IF(M2423="Principal","LES_ACTIVE",LES_INACTIVE),0)</f>
        <v>LES_ACTIVE</v>
      </c>
      <c r="O2423" s="23">
        <f t="shared" si="434"/>
        <v>8</v>
      </c>
      <c r="P2423" s="23" t="str">
        <f t="shared" si="437"/>
        <v>00920230Principal</v>
      </c>
    </row>
    <row r="2424" spans="1:16" ht="15" hidden="1" customHeight="1">
      <c r="A2424" s="26" t="s">
        <v>672</v>
      </c>
      <c r="B2424" s="23" t="str">
        <f>IFERROR(VLOOKUP(A2424,hoja!$A$2:$E$970,4,FALSE),0)</f>
        <v>ANTIOQUIA</v>
      </c>
      <c r="C2424" s="23" t="str">
        <f>IFERROR(VLOOKUP(A2424,hoja!$A$2:$E$1370,5,FALSE),0)</f>
        <v>MEDELLÍN</v>
      </c>
      <c r="D2424" s="23" t="str">
        <f>IFERROR(VLOOKUP(A2424,hoja!A:D,3,FALSE),0)</f>
        <v>0092</v>
      </c>
      <c r="E2424" s="23" t="s">
        <v>665</v>
      </c>
      <c r="F2424" s="23" t="str">
        <f>IFERROR(VLOOKUP(E2424,hoja!$A$2:$E$970,4,FALSE),0)</f>
        <v>OCCIDENTE</v>
      </c>
      <c r="G2424" s="23" t="str">
        <f>IFERROR(VLOOKUP(E2424,hoja!$A$2:$E$970,5,FALSE),0)</f>
        <v>MANIZALES</v>
      </c>
      <c r="H2424" s="103" t="str">
        <f>IFERROR(VLOOKUP(E2424,hoja!A:C,3,FALSE),0)</f>
        <v>0145</v>
      </c>
      <c r="I2424" s="24" t="str">
        <f t="shared" si="436"/>
        <v>00920145</v>
      </c>
      <c r="K2424" s="23">
        <v>195</v>
      </c>
      <c r="L2424" s="23" t="str">
        <f t="shared" si="439"/>
        <v>NACIONAL</v>
      </c>
      <c r="M2424" s="23" t="s">
        <v>618</v>
      </c>
      <c r="N2424" s="23" t="str" cm="1">
        <f t="array" ref="N2424">IFERROR(IF(M2424="Principal","LES_ACTIVE",LES_INACTIVE),0)</f>
        <v>LES_ACTIVE</v>
      </c>
      <c r="O2424" s="23">
        <f t="shared" si="434"/>
        <v>25</v>
      </c>
      <c r="P2424" s="23" t="str">
        <f t="shared" si="437"/>
        <v>00920145Principal</v>
      </c>
    </row>
    <row r="2425" spans="1:16" ht="14.45" hidden="1">
      <c r="A2425" s="26" t="s">
        <v>672</v>
      </c>
      <c r="B2425" s="23" t="str">
        <f>IFERROR(VLOOKUP(A2425,hoja!$A$2:$E$970,4,FALSE),0)</f>
        <v>ANTIOQUIA</v>
      </c>
      <c r="C2425" s="23" t="str">
        <f>IFERROR(VLOOKUP(A2425,hoja!$A$2:$E$1370,5,FALSE),0)</f>
        <v>MEDELLÍN</v>
      </c>
      <c r="D2425" s="23" t="str">
        <f>IFERROR(VLOOKUP(A2425,hoja!A:D,3,FALSE),0)</f>
        <v>0092</v>
      </c>
      <c r="E2425" s="23" t="s">
        <v>713</v>
      </c>
      <c r="F2425" s="23" t="str">
        <f>IFERROR(VLOOKUP(E2425,hoja!$A$2:$E$970,4,FALSE),0)</f>
        <v>ANTIOQUIA</v>
      </c>
      <c r="G2425" s="23" t="str">
        <f>IFERROR(VLOOKUP(E2425,hoja!$A$2:$E$970,5,FALSE),0)</f>
        <v>MARIQUITA</v>
      </c>
      <c r="H2425" s="103" t="str">
        <f>IFERROR(VLOOKUP(E2425,hoja!A:C,3,FALSE),0)</f>
        <v>0392</v>
      </c>
      <c r="I2425" s="24" t="str">
        <f t="shared" si="436"/>
        <v>00920392</v>
      </c>
      <c r="K2425" s="23">
        <v>295</v>
      </c>
      <c r="L2425" s="23" t="str">
        <f t="shared" ref="L2425" si="440">IF(B2425=F2425,"REGIONAL","NACIONAL")</f>
        <v>REGIONAL</v>
      </c>
      <c r="M2425" s="23" t="s">
        <v>618</v>
      </c>
      <c r="N2425" s="23" t="str" cm="1">
        <f t="array" ref="N2425">IFERROR(IF(M2425="Principal","LES_ACTIVE",LES_INACTIVE),0)</f>
        <v>LES_ACTIVE</v>
      </c>
      <c r="O2425" s="23">
        <f t="shared" si="434"/>
        <v>16</v>
      </c>
      <c r="P2425" s="23" t="str">
        <f t="shared" si="437"/>
        <v>00920392Principal</v>
      </c>
    </row>
    <row r="2426" spans="1:16" ht="14.45" hidden="1">
      <c r="A2426" s="26" t="s">
        <v>672</v>
      </c>
      <c r="B2426" s="23" t="str">
        <f>IFERROR(VLOOKUP(A2426,hoja!$A$2:$E$970,4,FALSE),0)</f>
        <v>ANTIOQUIA</v>
      </c>
      <c r="C2426" s="23" t="str">
        <f>IFERROR(VLOOKUP(A2426,hoja!$A$2:$E$1370,5,FALSE),0)</f>
        <v>MEDELLÍN</v>
      </c>
      <c r="D2426" s="23" t="str">
        <f>IFERROR(VLOOKUP(A2426,hoja!A:D,3,FALSE),0)</f>
        <v>0092</v>
      </c>
      <c r="E2426" s="23" t="s">
        <v>714</v>
      </c>
      <c r="F2426" s="23" t="str">
        <f>IFERROR(VLOOKUP(E2426,hoja!$A$2:$E$970,4,FALSE),0)</f>
        <v>SANTANDER</v>
      </c>
      <c r="G2426" s="23" t="str">
        <f>IFERROR(VLOOKUP(E2426,hoja!$A$2:$E$970,5,FALSE),0)</f>
        <v>OCAÑA</v>
      </c>
      <c r="H2426" s="103" t="str">
        <f>IFERROR(VLOOKUP(E2426,hoja!A:C,3,FALSE),0)</f>
        <v>0434</v>
      </c>
      <c r="I2426" s="24" t="str">
        <f t="shared" si="436"/>
        <v>00920434</v>
      </c>
      <c r="K2426" s="23">
        <v>504</v>
      </c>
      <c r="L2426" s="23" t="str">
        <f>IF(B2426=F2426,"REGIONAL","NACIONAL")</f>
        <v>NACIONAL</v>
      </c>
      <c r="M2426" s="23" t="s">
        <v>618</v>
      </c>
      <c r="N2426" s="23" t="str" cm="1">
        <f t="array" ref="N2426">IFERROR(IF(M2426="Principal","LES_ACTIVE",LES_INACTIVE),0)</f>
        <v>LES_ACTIVE</v>
      </c>
      <c r="O2426" s="23">
        <f t="shared" si="434"/>
        <v>12</v>
      </c>
      <c r="P2426" s="23" t="str">
        <f t="shared" si="437"/>
        <v>00920434Principal</v>
      </c>
    </row>
    <row r="2427" spans="1:16" ht="14.45" hidden="1">
      <c r="A2427" s="26" t="s">
        <v>672</v>
      </c>
      <c r="B2427" s="23" t="str">
        <f>IFERROR(VLOOKUP(A2427,hoja!$A$2:$E$970,4,FALSE),0)</f>
        <v>ANTIOQUIA</v>
      </c>
      <c r="C2427" s="23" t="str">
        <f>IFERROR(VLOOKUP(A2427,hoja!$A$2:$E$1370,5,FALSE),0)</f>
        <v>MEDELLÍN</v>
      </c>
      <c r="D2427" s="23" t="str">
        <f>IFERROR(VLOOKUP(A2427,hoja!A:D,3,FALSE),0)</f>
        <v>0092</v>
      </c>
      <c r="E2427" s="23" t="s">
        <v>715</v>
      </c>
      <c r="F2427" s="23" t="str">
        <f>IFERROR(VLOOKUP(E2427,hoja!$A$2:$E$970,4,FALSE),0)</f>
        <v>SANTANDER</v>
      </c>
      <c r="G2427" s="23" t="str">
        <f>IFERROR(VLOOKUP(E2427,hoja!$A$2:$E$970,5,FALSE),0)</f>
        <v>PAMPLONA</v>
      </c>
      <c r="H2427" s="103" t="str">
        <f>IFERROR(VLOOKUP(E2427,hoja!A:C,3,FALSE),0)</f>
        <v>0439</v>
      </c>
      <c r="I2427" s="24" t="str">
        <f t="shared" si="436"/>
        <v>00920439</v>
      </c>
      <c r="K2427" s="23">
        <v>507</v>
      </c>
      <c r="L2427" s="23" t="str">
        <f t="shared" ref="L2427:L2431" si="441">IF(B2427=F2427,"REGIONAL","NACIONAL")</f>
        <v>NACIONAL</v>
      </c>
      <c r="M2427" s="23" t="s">
        <v>618</v>
      </c>
      <c r="N2427" s="23" t="str" cm="1">
        <f t="array" ref="N2427">IFERROR(IF(M2427="Principal","LES_ACTIVE",LES_INACTIVE),0)</f>
        <v>LES_ACTIVE</v>
      </c>
      <c r="O2427" s="23">
        <f t="shared" si="434"/>
        <v>12</v>
      </c>
      <c r="P2427" s="23" t="str">
        <f t="shared" si="437"/>
        <v>00920439Principal</v>
      </c>
    </row>
    <row r="2428" spans="1:16" ht="14.45" hidden="1">
      <c r="A2428" s="26" t="s">
        <v>672</v>
      </c>
      <c r="B2428" s="23" t="str">
        <f>IFERROR(VLOOKUP(A2428,hoja!$A$2:$E$970,4,FALSE),0)</f>
        <v>ANTIOQUIA</v>
      </c>
      <c r="C2428" s="23" t="str">
        <f>IFERROR(VLOOKUP(A2428,hoja!$A$2:$E$1370,5,FALSE),0)</f>
        <v>MEDELLÍN</v>
      </c>
      <c r="D2428" s="23" t="str">
        <f>IFERROR(VLOOKUP(A2428,hoja!A:D,3,FALSE),0)</f>
        <v>0092</v>
      </c>
      <c r="E2428" s="23" t="s">
        <v>716</v>
      </c>
      <c r="F2428" s="23" t="str">
        <f>IFERROR(VLOOKUP(E2428,hoja!$A$2:$E$970,4,FALSE),0)</f>
        <v>SANTANDER</v>
      </c>
      <c r="G2428" s="23" t="str">
        <f>IFERROR(VLOOKUP(E2428,hoja!$A$2:$E$970,5,FALSE),0)</f>
        <v>PINCHOTE</v>
      </c>
      <c r="H2428" s="103" t="str">
        <f>IFERROR(VLOOKUP(E2428,hoja!A:C,3,FALSE),0)</f>
        <v>0423</v>
      </c>
      <c r="I2428" s="24" t="str">
        <f t="shared" si="436"/>
        <v>00920423</v>
      </c>
      <c r="K2428" s="23">
        <v>477</v>
      </c>
      <c r="L2428" s="23" t="str">
        <f t="shared" si="441"/>
        <v>NACIONAL</v>
      </c>
      <c r="M2428" s="23" t="s">
        <v>755</v>
      </c>
      <c r="N2428" s="23" cm="1">
        <f t="array" aca="1" ref="N2428" ca="1">IFERROR(IF(M2428="Principal","LES_ACTIVE",LES_INACTIVE),0)</f>
        <v>0</v>
      </c>
      <c r="O2428" s="23">
        <f t="shared" si="434"/>
        <v>16</v>
      </c>
      <c r="P2428" s="23" t="str">
        <f t="shared" si="437"/>
        <v>00920423Bogota</v>
      </c>
    </row>
    <row r="2429" spans="1:16" ht="14.45" hidden="1">
      <c r="A2429" s="26" t="s">
        <v>672</v>
      </c>
      <c r="B2429" s="23" t="str">
        <f>IFERROR(VLOOKUP(A2429,hoja!$A$2:$E$970,4,FALSE),0)</f>
        <v>ANTIOQUIA</v>
      </c>
      <c r="C2429" s="23" t="str">
        <f>IFERROR(VLOOKUP(A2429,hoja!$A$2:$E$1370,5,FALSE),0)</f>
        <v>MEDELLÍN</v>
      </c>
      <c r="D2429" s="23" t="str">
        <f>IFERROR(VLOOKUP(A2429,hoja!A:D,3,FALSE),0)</f>
        <v>0092</v>
      </c>
      <c r="E2429" s="23" t="s">
        <v>717</v>
      </c>
      <c r="F2429" s="23" t="str">
        <f>IFERROR(VLOOKUP(E2429,hoja!$A$2:$E$970,4,FALSE),0)</f>
        <v>OCCIDENTE</v>
      </c>
      <c r="G2429" s="23" t="str">
        <f>IFERROR(VLOOKUP(E2429,hoja!$A$2:$E$970,5,FALSE),0)</f>
        <v>POPAYÁN</v>
      </c>
      <c r="H2429" s="103" t="str">
        <f>IFERROR(VLOOKUP(E2429,hoja!A:C,3,FALSE),0)</f>
        <v>0126</v>
      </c>
      <c r="I2429" s="24" t="str">
        <f t="shared" si="436"/>
        <v>00920126</v>
      </c>
      <c r="K2429" s="23">
        <v>538</v>
      </c>
      <c r="L2429" s="23" t="str">
        <f t="shared" si="441"/>
        <v>NACIONAL</v>
      </c>
      <c r="M2429" s="23" t="s">
        <v>618</v>
      </c>
      <c r="N2429" s="23" t="str" cm="1">
        <f t="array" ref="N2429">IFERROR(IF(M2429="Principal","LES_ACTIVE",LES_INACTIVE),0)</f>
        <v>LES_ACTIVE</v>
      </c>
      <c r="O2429" s="23">
        <f t="shared" si="434"/>
        <v>12</v>
      </c>
      <c r="P2429" s="23" t="str">
        <f t="shared" si="437"/>
        <v>00920126Principal</v>
      </c>
    </row>
    <row r="2430" spans="1:16" ht="14.45" hidden="1">
      <c r="A2430" s="26" t="s">
        <v>672</v>
      </c>
      <c r="B2430" s="23" t="str">
        <f>IFERROR(VLOOKUP(A2430,hoja!$A$2:$E$970,4,FALSE),0)</f>
        <v>ANTIOQUIA</v>
      </c>
      <c r="C2430" s="23" t="str">
        <f>IFERROR(VLOOKUP(A2430,hoja!$A$2:$E$1370,5,FALSE),0)</f>
        <v>MEDELLÍN</v>
      </c>
      <c r="D2430" s="23" t="str">
        <f>IFERROR(VLOOKUP(A2430,hoja!A:D,3,FALSE),0)</f>
        <v>0092</v>
      </c>
      <c r="E2430" s="23" t="s">
        <v>719</v>
      </c>
      <c r="F2430" s="23" t="str">
        <f>IFERROR(VLOOKUP(E2430,hoja!$A$2:$E$970,4,FALSE),0)</f>
        <v>CENTRO</v>
      </c>
      <c r="G2430" s="23" t="str">
        <f>IFERROR(VLOOKUP(E2430,hoja!$A$2:$E$970,5,FALSE),0)</f>
        <v>RICAURTE</v>
      </c>
      <c r="H2430" s="103" t="str">
        <f>IFERROR(VLOOKUP(E2430,hoja!A:C,3,FALSE),0)</f>
        <v>0390</v>
      </c>
      <c r="I2430" s="24" t="str">
        <f t="shared" si="436"/>
        <v>00920390</v>
      </c>
      <c r="K2430" s="23">
        <v>420</v>
      </c>
      <c r="L2430" s="23" t="str">
        <f t="shared" si="441"/>
        <v>NACIONAL</v>
      </c>
      <c r="M2430" s="23" t="s">
        <v>618</v>
      </c>
      <c r="N2430" s="23" t="str" cm="1">
        <f t="array" ref="N2430">IFERROR(IF(M2430="Principal","LES_ACTIVE",LES_INACTIVE),0)</f>
        <v>LES_ACTIVE</v>
      </c>
      <c r="O2430" s="23">
        <f t="shared" si="434"/>
        <v>16</v>
      </c>
      <c r="P2430" s="23" t="str">
        <f t="shared" si="437"/>
        <v>00920390Principal</v>
      </c>
    </row>
    <row r="2431" spans="1:16" ht="15" hidden="1" customHeight="1">
      <c r="A2431" s="26" t="s">
        <v>672</v>
      </c>
      <c r="B2431" s="23" t="str">
        <f>IFERROR(VLOOKUP(A2431,hoja!$A$2:$E$970,4,FALSE),0)</f>
        <v>ANTIOQUIA</v>
      </c>
      <c r="C2431" s="23" t="str">
        <f>IFERROR(VLOOKUP(A2431,hoja!$A$2:$E$1370,5,FALSE),0)</f>
        <v>MEDELLÍN</v>
      </c>
      <c r="D2431" s="23" t="str">
        <f>IFERROR(VLOOKUP(A2431,hoja!A:D,3,FALSE),0)</f>
        <v>0092</v>
      </c>
      <c r="E2431" s="23" t="s">
        <v>720</v>
      </c>
      <c r="F2431" s="23" t="str">
        <f>IFERROR(VLOOKUP(E2431,hoja!$A$2:$E$970,4,FALSE),0)</f>
        <v>COSTA</v>
      </c>
      <c r="G2431" s="23" t="str">
        <f>IFERROR(VLOOKUP(E2431,hoja!$A$2:$E$970,5,FALSE),0)</f>
        <v>RIOHACHA</v>
      </c>
      <c r="H2431" s="103" t="str">
        <f>IFERROR(VLOOKUP(E2431,hoja!A:C,3,FALSE),0)</f>
        <v>0239</v>
      </c>
      <c r="I2431" s="24" t="str">
        <f t="shared" si="436"/>
        <v>00920239</v>
      </c>
      <c r="K2431" s="23">
        <v>1007</v>
      </c>
      <c r="L2431" s="23" t="str">
        <f t="shared" si="441"/>
        <v>NACIONAL</v>
      </c>
      <c r="M2431" s="23" t="s">
        <v>618</v>
      </c>
      <c r="N2431" s="23" t="str" cm="1">
        <f t="array" ref="N2431">IFERROR(IF(M2431="Principal","LES_ACTIVE",LES_INACTIVE),0)</f>
        <v>LES_ACTIVE</v>
      </c>
      <c r="O2431" s="23">
        <f t="shared" si="434"/>
        <v>8</v>
      </c>
      <c r="P2431" s="23" t="str">
        <f t="shared" si="437"/>
        <v>00920239Principal</v>
      </c>
    </row>
    <row r="2432" spans="1:16" ht="15" hidden="1" customHeight="1">
      <c r="A2432" s="26" t="s">
        <v>672</v>
      </c>
      <c r="B2432" s="23" t="str">
        <f>IFERROR(VLOOKUP(A2432,hoja!$A$2:$E$970,4,FALSE),0)</f>
        <v>ANTIOQUIA</v>
      </c>
      <c r="C2432" s="23" t="str">
        <f>IFERROR(VLOOKUP(A2432,hoja!$A$2:$E$1370,5,FALSE),0)</f>
        <v>MEDELLÍN</v>
      </c>
      <c r="D2432" s="23" t="str">
        <f>IFERROR(VLOOKUP(A2432,hoja!A:D,3,FALSE),0)</f>
        <v>0092</v>
      </c>
      <c r="E2432" s="23" t="s">
        <v>721</v>
      </c>
      <c r="F2432" s="23" t="str">
        <f>IFERROR(VLOOKUP(E2432,hoja!$A$2:$E$970,4,FALSE),0)</f>
        <v>ANTIOQUIA</v>
      </c>
      <c r="G2432" s="23" t="str">
        <f>IFERROR(VLOOKUP(E2432,hoja!$A$2:$E$970,5,FALSE),0)</f>
        <v>RIONEGRO</v>
      </c>
      <c r="H2432" s="103" t="str">
        <f>IFERROR(VLOOKUP(E2432,hoja!A:C,3,FALSE),0)</f>
        <v>0090</v>
      </c>
      <c r="I2432" s="24" t="str">
        <f t="shared" si="436"/>
        <v>00920090</v>
      </c>
      <c r="J2432" s="23">
        <v>1.5319444445776753</v>
      </c>
      <c r="K2432" s="23">
        <v>50.796500000000002</v>
      </c>
      <c r="L2432" s="23" t="s">
        <v>752</v>
      </c>
      <c r="M2432" s="23" t="s">
        <v>618</v>
      </c>
      <c r="N2432" s="23" t="str" cm="1">
        <f t="array" ref="N2432">IFERROR(IF(M2432="Principal","LES_ACTIVE",LES_INACTIVE),0)</f>
        <v>LES_ACTIVE</v>
      </c>
      <c r="O2432" s="23">
        <f t="shared" si="434"/>
        <v>25</v>
      </c>
      <c r="P2432" s="23" t="str">
        <f t="shared" si="437"/>
        <v>00920090Principal</v>
      </c>
    </row>
    <row r="2433" spans="1:16" ht="15" hidden="1" customHeight="1">
      <c r="A2433" s="26" t="s">
        <v>672</v>
      </c>
      <c r="B2433" s="23" t="str">
        <f>IFERROR(VLOOKUP(A2433,hoja!$A$2:$E$970,4,FALSE),0)</f>
        <v>ANTIOQUIA</v>
      </c>
      <c r="C2433" s="23" t="str">
        <f>IFERROR(VLOOKUP(A2433,hoja!$A$2:$E$1370,5,FALSE),0)</f>
        <v>MEDELLÍN</v>
      </c>
      <c r="D2433" s="23" t="str">
        <f>IFERROR(VLOOKUP(A2433,hoja!A:D,3,FALSE),0)</f>
        <v>0092</v>
      </c>
      <c r="E2433" s="23" t="s">
        <v>722</v>
      </c>
      <c r="F2433" s="23" t="str">
        <f>IFERROR(VLOOKUP(E2433,hoja!$A$2:$E$970,4,FALSE),0)</f>
        <v>ANTIOQUIA</v>
      </c>
      <c r="G2433" s="23" t="str">
        <f>IFERROR(VLOOKUP(E2433,hoja!$A$2:$E$970,5,FALSE),0)</f>
        <v>SALDAÑA</v>
      </c>
      <c r="H2433" s="103" t="str">
        <f>IFERROR(VLOOKUP(E2433,hoja!A:C,3,FALSE),0)</f>
        <v>0386</v>
      </c>
      <c r="I2433" s="24" t="str">
        <f t="shared" si="436"/>
        <v>00920386</v>
      </c>
      <c r="K2433" s="23">
        <v>457</v>
      </c>
      <c r="L2433" s="23" t="str">
        <f>IF(B2433=F2433,"REGIONAL","NACIONAL")</f>
        <v>REGIONAL</v>
      </c>
      <c r="M2433" s="23" t="s">
        <v>618</v>
      </c>
      <c r="N2433" s="23" t="str" cm="1">
        <f t="array" ref="N2433">IFERROR(IF(M2433="Principal","LES_ACTIVE",LES_INACTIVE),0)</f>
        <v>LES_ACTIVE</v>
      </c>
      <c r="O2433" s="23">
        <f t="shared" si="434"/>
        <v>16</v>
      </c>
      <c r="P2433" s="23" t="str">
        <f t="shared" si="437"/>
        <v>00920386Principal</v>
      </c>
    </row>
    <row r="2434" spans="1:16" ht="15" hidden="1" customHeight="1">
      <c r="A2434" s="26" t="s">
        <v>672</v>
      </c>
      <c r="B2434" s="23" t="str">
        <f>IFERROR(VLOOKUP(A2434,hoja!$A$2:$E$970,4,FALSE),0)</f>
        <v>ANTIOQUIA</v>
      </c>
      <c r="C2434" s="23" t="str">
        <f>IFERROR(VLOOKUP(A2434,hoja!$A$2:$E$1370,5,FALSE),0)</f>
        <v>MEDELLÍN</v>
      </c>
      <c r="D2434" s="23" t="str">
        <f>IFERROR(VLOOKUP(A2434,hoja!A:D,3,FALSE),0)</f>
        <v>0092</v>
      </c>
      <c r="E2434" s="23" t="s">
        <v>628</v>
      </c>
      <c r="F2434" s="23" t="str">
        <f>IFERROR(VLOOKUP(E2434,hoja!$A$2:$E$970,4,FALSE),0)</f>
        <v>ANTIOQUIA</v>
      </c>
      <c r="G2434" s="23" t="str">
        <f>IFERROR(VLOOKUP(E2434,hoja!$A$2:$E$970,5,FALSE),0)</f>
        <v>SANTA FE DE ANTIOQUIA</v>
      </c>
      <c r="H2434" s="103" t="str">
        <f>IFERROR(VLOOKUP(E2434,hoja!A:C,3,FALSE),0)</f>
        <v>0080</v>
      </c>
      <c r="I2434" s="24" t="str">
        <f t="shared" si="436"/>
        <v>00920080</v>
      </c>
      <c r="J2434" s="23">
        <v>2.2000000000116415</v>
      </c>
      <c r="K2434" s="23">
        <v>62.143000000000001</v>
      </c>
      <c r="L2434" s="23" t="s">
        <v>752</v>
      </c>
      <c r="M2434" s="23" t="s">
        <v>618</v>
      </c>
      <c r="N2434" s="23" t="str" cm="1">
        <f t="array" ref="N2434">IFERROR(IF(M2434="Principal","LES_ACTIVE",LES_INACTIVE),0)</f>
        <v>LES_ACTIVE</v>
      </c>
      <c r="O2434" s="23">
        <f t="shared" si="434"/>
        <v>25</v>
      </c>
      <c r="P2434" s="23" t="str">
        <f t="shared" si="437"/>
        <v>00920080Principal</v>
      </c>
    </row>
    <row r="2435" spans="1:16" ht="15" hidden="1" customHeight="1">
      <c r="A2435" s="26" t="s">
        <v>672</v>
      </c>
      <c r="B2435" s="23" t="str">
        <f>IFERROR(VLOOKUP(A2435,hoja!$A$2:$E$970,4,FALSE),0)</f>
        <v>ANTIOQUIA</v>
      </c>
      <c r="C2435" s="23" t="str">
        <f>IFERROR(VLOOKUP(A2435,hoja!$A$2:$E$1370,5,FALSE),0)</f>
        <v>MEDELLÍN</v>
      </c>
      <c r="D2435" s="23" t="str">
        <f>IFERROR(VLOOKUP(A2435,hoja!A:D,3,FALSE),0)</f>
        <v>0092</v>
      </c>
      <c r="E2435" s="23" t="s">
        <v>723</v>
      </c>
      <c r="F2435" s="23" t="str">
        <f>IFERROR(VLOOKUP(E2435,hoja!$A$2:$E$970,4,FALSE),0)</f>
        <v>COSTA</v>
      </c>
      <c r="G2435" s="23" t="str">
        <f>IFERROR(VLOOKUP(E2435,hoja!$A$2:$E$970,5,FALSE),0)</f>
        <v>SANTA MARTA</v>
      </c>
      <c r="H2435" s="103" t="str">
        <f>IFERROR(VLOOKUP(E2435,hoja!A:C,3,FALSE),0)</f>
        <v>0118</v>
      </c>
      <c r="I2435" s="24" t="str">
        <f t="shared" si="436"/>
        <v>00920118</v>
      </c>
      <c r="J2435" s="23">
        <v>39.615138888795627</v>
      </c>
      <c r="K2435" s="23">
        <v>838.59450000000004</v>
      </c>
      <c r="L2435" s="23" t="str">
        <f>IF(B2435=F2435,"REGIONAL","NACIONAL")</f>
        <v>NACIONAL</v>
      </c>
      <c r="M2435" s="23" t="s">
        <v>618</v>
      </c>
      <c r="N2435" s="23" t="str" cm="1">
        <f t="array" ref="N2435">IFERROR(IF(M2435="Principal","LES_ACTIVE",LES_INACTIVE),0)</f>
        <v>LES_ACTIVE</v>
      </c>
      <c r="O2435" s="23">
        <f t="shared" si="434"/>
        <v>8</v>
      </c>
      <c r="P2435" s="23" t="str">
        <f t="shared" si="437"/>
        <v>00920118Principal</v>
      </c>
    </row>
    <row r="2436" spans="1:16" ht="15" hidden="1" customHeight="1">
      <c r="A2436" s="26" t="s">
        <v>672</v>
      </c>
      <c r="B2436" s="23" t="str">
        <f>IFERROR(VLOOKUP(A2436,hoja!$A$2:$E$970,4,FALSE),0)</f>
        <v>ANTIOQUIA</v>
      </c>
      <c r="C2436" s="23" t="str">
        <f>IFERROR(VLOOKUP(A2436,hoja!$A$2:$E$1370,5,FALSE),0)</f>
        <v>MEDELLÍN</v>
      </c>
      <c r="D2436" s="23" t="str">
        <f>IFERROR(VLOOKUP(A2436,hoja!A:D,3,FALSE),0)</f>
        <v>0092</v>
      </c>
      <c r="E2436" s="23" t="s">
        <v>666</v>
      </c>
      <c r="F2436" s="23" t="str">
        <f>IFERROR(VLOOKUP(E2436,hoja!$A$2:$E$970,4,FALSE),0)</f>
        <v>COSTA</v>
      </c>
      <c r="G2436" s="23" t="str">
        <f>IFERROR(VLOOKUP(E2436,hoja!$A$2:$E$970,5,FALSE),0)</f>
        <v>SINCELEJO</v>
      </c>
      <c r="H2436" s="103" t="str">
        <f>IFERROR(VLOOKUP(E2436,hoja!A:C,3,FALSE),0)</f>
        <v>0382</v>
      </c>
      <c r="I2436" s="24" t="str">
        <f t="shared" si="436"/>
        <v>00920382</v>
      </c>
      <c r="K2436" s="23">
        <v>463</v>
      </c>
      <c r="L2436" s="23" t="str">
        <f t="shared" ref="L2436:L2442" si="442">IF(B2436=F2436,"REGIONAL","NACIONAL")</f>
        <v>NACIONAL</v>
      </c>
      <c r="M2436" s="23" t="s">
        <v>618</v>
      </c>
      <c r="N2436" s="23" t="str" cm="1">
        <f t="array" ref="N2436">IFERROR(IF(M2436="Principal","LES_ACTIVE",LES_INACTIVE),0)</f>
        <v>LES_ACTIVE</v>
      </c>
      <c r="O2436" s="23">
        <f t="shared" si="434"/>
        <v>16</v>
      </c>
      <c r="P2436" s="23" t="str">
        <f t="shared" si="437"/>
        <v>00920382Principal</v>
      </c>
    </row>
    <row r="2437" spans="1:16" ht="15" hidden="1" customHeight="1">
      <c r="A2437" s="26" t="s">
        <v>672</v>
      </c>
      <c r="B2437" s="23" t="str">
        <f>IFERROR(VLOOKUP(A2437,hoja!$A$2:$E$970,4,FALSE),0)</f>
        <v>ANTIOQUIA</v>
      </c>
      <c r="C2437" s="23" t="str">
        <f>IFERROR(VLOOKUP(A2437,hoja!$A$2:$E$1370,5,FALSE),0)</f>
        <v>MEDELLÍN</v>
      </c>
      <c r="D2437" s="23" t="str">
        <f>IFERROR(VLOOKUP(A2437,hoja!A:D,3,FALSE),0)</f>
        <v>0092</v>
      </c>
      <c r="E2437" s="23" t="s">
        <v>666</v>
      </c>
      <c r="F2437" s="23" t="str">
        <f>IFERROR(VLOOKUP(E2437,hoja!$A$2:$E$970,4,FALSE),0)</f>
        <v>COSTA</v>
      </c>
      <c r="G2437" s="23" t="str">
        <f>IFERROR(VLOOKUP(E2437,hoja!$A$2:$E$970,5,FALSE),0)</f>
        <v>SINCELEJO</v>
      </c>
      <c r="H2437" s="103" t="str">
        <f>IFERROR(VLOOKUP(E2437,hoja!A:C,3,FALSE),0)</f>
        <v>0382</v>
      </c>
      <c r="I2437" s="24" t="str">
        <f t="shared" si="436"/>
        <v>00920382</v>
      </c>
      <c r="K2437" s="23">
        <v>625</v>
      </c>
      <c r="L2437" s="23" t="str">
        <f t="shared" si="442"/>
        <v>NACIONAL</v>
      </c>
      <c r="M2437" s="23" t="s">
        <v>662</v>
      </c>
      <c r="N2437" s="23" t="s">
        <v>622</v>
      </c>
      <c r="O2437" s="23">
        <f t="shared" si="434"/>
        <v>12</v>
      </c>
      <c r="P2437" s="23" t="str">
        <f t="shared" si="437"/>
        <v>00920382Uraba</v>
      </c>
    </row>
    <row r="2438" spans="1:16" ht="14.45" hidden="1">
      <c r="A2438" s="26" t="s">
        <v>672</v>
      </c>
      <c r="B2438" s="23" t="str">
        <f>IFERROR(VLOOKUP(A2438,hoja!$A$2:$E$970,4,FALSE),0)</f>
        <v>ANTIOQUIA</v>
      </c>
      <c r="C2438" s="23" t="str">
        <f>IFERROR(VLOOKUP(A2438,hoja!$A$2:$E$1370,5,FALSE),0)</f>
        <v>MEDELLÍN</v>
      </c>
      <c r="D2438" s="23" t="str">
        <f>IFERROR(VLOOKUP(A2438,hoja!A:D,3,FALSE),0)</f>
        <v>0092</v>
      </c>
      <c r="E2438" s="23" t="s">
        <v>727</v>
      </c>
      <c r="F2438" s="23" t="str">
        <f>IFERROR(VLOOKUP(E2438,hoja!$A$2:$E$970,4,FALSE),0)</f>
        <v>CENTRO</v>
      </c>
      <c r="G2438" s="23" t="str">
        <f>IFERROR(VLOOKUP(E2438,hoja!$A$2:$E$970,5,FALSE),0)</f>
        <v>TUNJA</v>
      </c>
      <c r="H2438" s="103" t="str">
        <f>IFERROR(VLOOKUP(E2438,hoja!A:C,3,FALSE),0)</f>
        <v>0443</v>
      </c>
      <c r="I2438" s="24" t="str">
        <f t="shared" si="436"/>
        <v>00920443</v>
      </c>
      <c r="K2438" s="23">
        <v>550</v>
      </c>
      <c r="L2438" s="23" t="str">
        <f t="shared" si="442"/>
        <v>NACIONAL</v>
      </c>
      <c r="M2438" s="23" t="s">
        <v>618</v>
      </c>
      <c r="N2438" s="23" t="str" cm="1">
        <f t="array" ref="N2438">IFERROR(IF(M2438="Principal","LES_ACTIVE",LES_INACTIVE),0)</f>
        <v>LES_ACTIVE</v>
      </c>
      <c r="O2438" s="23">
        <f t="shared" si="434"/>
        <v>12</v>
      </c>
      <c r="P2438" s="23" t="str">
        <f t="shared" si="437"/>
        <v>00920443Principal</v>
      </c>
    </row>
    <row r="2439" spans="1:16" ht="14.45" hidden="1">
      <c r="A2439" s="26" t="s">
        <v>672</v>
      </c>
      <c r="B2439" s="23" t="str">
        <f>IFERROR(VLOOKUP(A2439,hoja!$A$2:$E$970,4,FALSE),0)</f>
        <v>ANTIOQUIA</v>
      </c>
      <c r="C2439" s="23" t="str">
        <f>IFERROR(VLOOKUP(A2439,hoja!$A$2:$E$1370,5,FALSE),0)</f>
        <v>MEDELLÍN</v>
      </c>
      <c r="D2439" s="23" t="str">
        <f>IFERROR(VLOOKUP(A2439,hoja!A:D,3,FALSE),0)</f>
        <v>0092</v>
      </c>
      <c r="E2439" s="23" t="s">
        <v>728</v>
      </c>
      <c r="F2439" s="23" t="str">
        <f>IFERROR(VLOOKUP(E2439,hoja!$A$2:$E$970,4,FALSE),0)</f>
        <v>CENTRO</v>
      </c>
      <c r="G2439" s="23" t="str">
        <f>IFERROR(VLOOKUP(E2439,hoja!$A$2:$E$970,5,FALSE),0)</f>
        <v>VILLETA</v>
      </c>
      <c r="H2439" s="103" t="str">
        <f>IFERROR(VLOOKUP(E2439,hoja!A:C,3,FALSE),0)</f>
        <v>0025</v>
      </c>
      <c r="I2439" s="24" t="str">
        <f t="shared" si="436"/>
        <v>00920025</v>
      </c>
      <c r="K2439" s="23">
        <v>342</v>
      </c>
      <c r="L2439" s="23" t="str">
        <f t="shared" si="442"/>
        <v>NACIONAL</v>
      </c>
      <c r="M2439" s="23" t="s">
        <v>618</v>
      </c>
      <c r="N2439" s="23" t="str" cm="1">
        <f t="array" ref="N2439">IFERROR(IF(M2439="Principal","LES_ACTIVE",LES_INACTIVE),0)</f>
        <v>LES_ACTIVE</v>
      </c>
      <c r="O2439" s="23">
        <f t="shared" si="434"/>
        <v>16</v>
      </c>
      <c r="P2439" s="23" t="str">
        <f t="shared" si="437"/>
        <v>00920025Principal</v>
      </c>
    </row>
    <row r="2440" spans="1:16" ht="14.45" hidden="1">
      <c r="A2440" s="26" t="s">
        <v>672</v>
      </c>
      <c r="B2440" s="23" t="str">
        <f>IFERROR(VLOOKUP(A2440,hoja!$A$2:$E$970,4,FALSE),0)</f>
        <v>ANTIOQUIA</v>
      </c>
      <c r="C2440" s="23" t="str">
        <f>IFERROR(VLOOKUP(A2440,hoja!$A$2:$E$1370,5,FALSE),0)</f>
        <v>MEDELLÍN</v>
      </c>
      <c r="D2440" s="23" t="str">
        <f>IFERROR(VLOOKUP(A2440,hoja!A:D,3,FALSE),0)</f>
        <v>0092</v>
      </c>
      <c r="E2440" s="23" t="s">
        <v>729</v>
      </c>
      <c r="F2440" s="23" t="str">
        <f>IFERROR(VLOOKUP(E2440,hoja!$A$2:$E$970,4,FALSE),0)</f>
        <v>SANTANDER</v>
      </c>
      <c r="G2440" s="23" t="str">
        <f>IFERROR(VLOOKUP(E2440,hoja!$A$2:$E$970,5,FALSE),0)</f>
        <v>YOPAL</v>
      </c>
      <c r="H2440" s="103" t="str">
        <f>IFERROR(VLOOKUP(E2440,hoja!A:C,3,FALSE),0)</f>
        <v>0442</v>
      </c>
      <c r="I2440" s="24" t="str">
        <f t="shared" si="436"/>
        <v>00920442</v>
      </c>
      <c r="K2440" s="23">
        <v>777</v>
      </c>
      <c r="L2440" s="23" t="str">
        <f t="shared" si="442"/>
        <v>NACIONAL</v>
      </c>
      <c r="M2440" s="23" t="s">
        <v>618</v>
      </c>
      <c r="N2440" s="23" t="str" cm="1">
        <f t="array" ref="N2440">IFERROR(IF(M2440="Principal","LES_ACTIVE",LES_INACTIVE),0)</f>
        <v>LES_ACTIVE</v>
      </c>
      <c r="O2440" s="23">
        <f t="shared" si="434"/>
        <v>12</v>
      </c>
      <c r="P2440" s="23" t="str">
        <f t="shared" si="437"/>
        <v>00920442Principal</v>
      </c>
    </row>
    <row r="2441" spans="1:16" ht="14.45" hidden="1">
      <c r="A2441" s="26" t="s">
        <v>672</v>
      </c>
      <c r="B2441" s="23" t="str">
        <f>IFERROR(VLOOKUP(A2441,hoja!$A$2:$E$970,4,FALSE),0)</f>
        <v>ANTIOQUIA</v>
      </c>
      <c r="C2441" s="23" t="str">
        <f>IFERROR(VLOOKUP(A2441,hoja!$A$2:$E$1370,5,FALSE),0)</f>
        <v>MEDELLÍN</v>
      </c>
      <c r="D2441" s="23" t="str">
        <f>IFERROR(VLOOKUP(A2441,hoja!A:D,3,FALSE),0)</f>
        <v>0092</v>
      </c>
      <c r="E2441" s="23" t="s">
        <v>629</v>
      </c>
      <c r="F2441" s="23" t="str">
        <f>IFERROR(VLOOKUP(E2441,hoja!$A$2:$E$970,4,FALSE),0)</f>
        <v>CENTRO</v>
      </c>
      <c r="G2441" s="23" t="str">
        <f>IFERROR(VLOOKUP(E2441,hoja!$A$2:$E$970,5,FALSE),0)</f>
        <v>ZIPAQUIRÁ</v>
      </c>
      <c r="H2441" s="103" t="str">
        <f>IFERROR(VLOOKUP(E2441,hoja!A:C,3,FALSE),0)</f>
        <v>0032</v>
      </c>
      <c r="I2441" s="24" t="str">
        <f t="shared" si="436"/>
        <v>00920032</v>
      </c>
      <c r="K2441" s="23">
        <v>456</v>
      </c>
      <c r="L2441" s="23" t="str">
        <f t="shared" si="442"/>
        <v>NACIONAL</v>
      </c>
      <c r="M2441" s="23" t="s">
        <v>623</v>
      </c>
      <c r="N2441" s="23" t="s">
        <v>624</v>
      </c>
      <c r="O2441" s="23">
        <f t="shared" si="434"/>
        <v>16</v>
      </c>
      <c r="P2441" s="23" t="str">
        <f t="shared" si="437"/>
        <v>00920032Facatativa</v>
      </c>
    </row>
    <row r="2442" spans="1:16" ht="15" hidden="1" customHeight="1">
      <c r="A2442" s="26" t="s">
        <v>672</v>
      </c>
      <c r="B2442" s="23" t="str">
        <f>IFERROR(VLOOKUP(A2442,hoja!$A$2:$E$970,4,FALSE),0)</f>
        <v>ANTIOQUIA</v>
      </c>
      <c r="C2442" s="23" t="str">
        <f>IFERROR(VLOOKUP(A2442,hoja!$A$2:$E$1370,5,FALSE),0)</f>
        <v>MEDELLÍN</v>
      </c>
      <c r="D2442" s="23" t="str">
        <f>IFERROR(VLOOKUP(A2442,hoja!A:D,3,FALSE),0)</f>
        <v>0092</v>
      </c>
      <c r="E2442" s="23" t="s">
        <v>630</v>
      </c>
      <c r="F2442" s="23" t="str">
        <f>IFERROR(VLOOKUP(E2442,hoja!$A$2:$E$970,4,FALSE),0)</f>
        <v>CENTRO</v>
      </c>
      <c r="G2442" s="23" t="str">
        <f>IFERROR(VLOOKUP(E2442,hoja!$A$2:$E$970,5,FALSE),0)</f>
        <v>SESQUILÉ</v>
      </c>
      <c r="H2442" s="103" t="str">
        <f>IFERROR(VLOOKUP(E2442,hoja!A:C,3,FALSE),0)</f>
        <v>1501</v>
      </c>
      <c r="I2442" s="24" t="str">
        <f t="shared" si="436"/>
        <v>00921501</v>
      </c>
      <c r="K2442" s="23">
        <v>462</v>
      </c>
      <c r="L2442" s="23" t="str">
        <f t="shared" si="442"/>
        <v>NACIONAL</v>
      </c>
      <c r="M2442" s="23" t="s">
        <v>618</v>
      </c>
      <c r="N2442" s="23" t="str" cm="1">
        <f t="array" ref="N2442">IFERROR(IF(M2442="Principal","LES_ACTIVE",LES_INACTIVE),0)</f>
        <v>LES_ACTIVE</v>
      </c>
      <c r="O2442" s="23">
        <f t="shared" si="434"/>
        <v>16</v>
      </c>
      <c r="P2442" s="23" t="str">
        <f t="shared" si="437"/>
        <v>00921501Principal</v>
      </c>
    </row>
    <row r="2443" spans="1:16" ht="15" hidden="1" customHeight="1">
      <c r="A2443" s="26" t="s">
        <v>672</v>
      </c>
      <c r="B2443" s="23" t="str">
        <f>IFERROR(VLOOKUP(A2443,hoja!$A$2:$E$970,4,FALSE),0)</f>
        <v>ANTIOQUIA</v>
      </c>
      <c r="C2443" s="23" t="str">
        <f>IFERROR(VLOOKUP(A2443,hoja!$A$2:$E$1370,5,FALSE),0)</f>
        <v>MEDELLÍN</v>
      </c>
      <c r="D2443" s="23" t="str">
        <f>IFERROR(VLOOKUP(A2443,hoja!A:D,3,FALSE),0)</f>
        <v>0092</v>
      </c>
      <c r="E2443" s="23" t="s">
        <v>684</v>
      </c>
      <c r="F2443" s="23" t="str">
        <f>IFERROR(VLOOKUP(E2443,hoja!$A$2:$E$970,4,FALSE),0)</f>
        <v>ANTIOQUIA</v>
      </c>
      <c r="G2443" s="23" t="str">
        <f>IFERROR(VLOOKUP(E2443,hoja!$A$2:$E$970,5,FALSE),0)</f>
        <v>MEDELLÍN</v>
      </c>
      <c r="H2443" s="103" t="str">
        <f>IFERROR(VLOOKUP(E2443,hoja!A:C,3,FALSE),0)</f>
        <v>60046</v>
      </c>
      <c r="I2443" s="24" t="str">
        <f t="shared" si="436"/>
        <v>009260046</v>
      </c>
      <c r="K2443" s="23">
        <v>15</v>
      </c>
      <c r="L2443" s="23" t="str">
        <f t="shared" ref="L2443:L2470" si="443">IF(B2443=F2443,"REGIONAL","NACIONAL")</f>
        <v>REGIONAL</v>
      </c>
      <c r="M2443" s="23" t="s">
        <v>618</v>
      </c>
      <c r="N2443" s="23" t="str" cm="1">
        <f t="array" ref="N2443">IFERROR(IF(M2443="Principal","LES_ACTIVE",LES_INACTIVE),0)</f>
        <v>LES_ACTIVE</v>
      </c>
      <c r="O2443" s="23">
        <f t="shared" si="434"/>
        <v>25</v>
      </c>
      <c r="P2443" s="23" t="str">
        <f t="shared" si="437"/>
        <v>009260046Principal</v>
      </c>
    </row>
    <row r="2444" spans="1:16" ht="15" hidden="1" customHeight="1">
      <c r="A2444" s="26" t="s">
        <v>672</v>
      </c>
      <c r="B2444" s="23" t="str">
        <f>IFERROR(VLOOKUP(A2444,hoja!$A$2:$E$970,4,FALSE),0)</f>
        <v>ANTIOQUIA</v>
      </c>
      <c r="C2444" s="23" t="str">
        <f>IFERROR(VLOOKUP(A2444,hoja!$A$2:$E$1370,5,FALSE),0)</f>
        <v>MEDELLÍN</v>
      </c>
      <c r="D2444" s="23" t="str">
        <f>IFERROR(VLOOKUP(A2444,hoja!A:D,3,FALSE),0)</f>
        <v>0092</v>
      </c>
      <c r="E2444" s="23" t="s">
        <v>194</v>
      </c>
      <c r="F2444" s="23" t="str">
        <f>IFERROR(VLOOKUP(E2444,hoja!$A$2:$E$970,4,FALSE),0)</f>
        <v>CENTRO</v>
      </c>
      <c r="G2444" s="23" t="str">
        <f>IFERROR(VLOOKUP(E2444,hoja!$A$2:$E$970,5,FALSE),0)</f>
        <v>BOGOTÁ</v>
      </c>
      <c r="H2444" s="103" t="str">
        <f>IFERROR(VLOOKUP(E2444,hoja!A:C,3,FALSE),0)</f>
        <v>2067</v>
      </c>
      <c r="I2444" s="24" t="str">
        <f t="shared" si="436"/>
        <v>00922067</v>
      </c>
      <c r="K2444" s="23">
        <v>408</v>
      </c>
      <c r="L2444" s="23" t="str">
        <f>IF(B2444=F2444,"REGIONAL","NACIONAL")</f>
        <v>NACIONAL</v>
      </c>
      <c r="M2444" s="23" t="s">
        <v>618</v>
      </c>
      <c r="N2444" s="23" t="str" cm="1">
        <f t="array" ref="N2444">IFERROR(IF(M2444="Principal","LES_ACTIVE",LES_INACTIVE),0)</f>
        <v>LES_ACTIVE</v>
      </c>
      <c r="O2444" s="23">
        <f t="shared" si="434"/>
        <v>16</v>
      </c>
      <c r="P2444" s="23" t="str">
        <f t="shared" si="437"/>
        <v>00922067Principal</v>
      </c>
    </row>
    <row r="2445" spans="1:16" ht="15" hidden="1" customHeight="1">
      <c r="A2445" s="26" t="s">
        <v>672</v>
      </c>
      <c r="B2445" s="23" t="str">
        <f>IFERROR(VLOOKUP(A2445,hoja!$A$2:$E$970,4,FALSE),0)</f>
        <v>ANTIOQUIA</v>
      </c>
      <c r="C2445" s="23" t="str">
        <f>IFERROR(VLOOKUP(A2445,hoja!$A$2:$E$1370,5,FALSE),0)</f>
        <v>MEDELLÍN</v>
      </c>
      <c r="D2445" s="23" t="str">
        <f>IFERROR(VLOOKUP(A2445,hoja!A:D,3,FALSE),0)</f>
        <v>0092</v>
      </c>
      <c r="E2445" s="23" t="s">
        <v>633</v>
      </c>
      <c r="F2445" s="23" t="str">
        <f>IFERROR(VLOOKUP(E2445,hoja!$A$2:$E$970,4,FALSE),0)</f>
        <v>CENTRO</v>
      </c>
      <c r="G2445" s="23" t="str">
        <f>IFERROR(VLOOKUP(E2445,hoja!$A$2:$E$970,5,FALSE),0)</f>
        <v>BOGOTÁ</v>
      </c>
      <c r="H2445" s="103" t="str">
        <f>IFERROR(VLOOKUP(E2445,hoja!A:C,3,FALSE),0)</f>
        <v>0002</v>
      </c>
      <c r="I2445" s="24" t="str">
        <f t="shared" si="436"/>
        <v>00920002</v>
      </c>
      <c r="J2445" s="23">
        <v>26.883333333302289</v>
      </c>
      <c r="K2445" s="23">
        <v>438.673</v>
      </c>
      <c r="L2445" s="23" t="str">
        <f t="shared" ref="L2445:L2469" si="444">IF(B2445=F2445,"REGIONAL","NACIONAL")</f>
        <v>NACIONAL</v>
      </c>
      <c r="M2445" s="23" t="s">
        <v>623</v>
      </c>
      <c r="N2445" s="23" t="s">
        <v>624</v>
      </c>
      <c r="O2445" s="23">
        <f t="shared" si="434"/>
        <v>16</v>
      </c>
      <c r="P2445" s="23" t="str">
        <f t="shared" si="437"/>
        <v>00920002Facatativa</v>
      </c>
    </row>
    <row r="2446" spans="1:16" ht="15" hidden="1" customHeight="1">
      <c r="A2446" s="26" t="s">
        <v>672</v>
      </c>
      <c r="B2446" s="23" t="str">
        <f>IFERROR(VLOOKUP(A2446,hoja!$A$2:$E$970,4,FALSE),0)</f>
        <v>ANTIOQUIA</v>
      </c>
      <c r="C2446" s="23" t="str">
        <f>IFERROR(VLOOKUP(A2446,hoja!$A$2:$E$1370,5,FALSE),0)</f>
        <v>MEDELLÍN</v>
      </c>
      <c r="D2446" s="23" t="str">
        <f>IFERROR(VLOOKUP(A2446,hoja!A:D,3,FALSE),0)</f>
        <v>0092</v>
      </c>
      <c r="E2446" s="23" t="s">
        <v>633</v>
      </c>
      <c r="F2446" s="23" t="str">
        <f>IFERROR(VLOOKUP(E2446,hoja!$A$2:$E$970,4,FALSE),0)</f>
        <v>CENTRO</v>
      </c>
      <c r="G2446" s="23" t="str">
        <f>IFERROR(VLOOKUP(E2446,hoja!$A$2:$E$970,5,FALSE),0)</f>
        <v>BOGOTÁ</v>
      </c>
      <c r="H2446" s="103" t="str">
        <f>IFERROR(VLOOKUP(E2446,hoja!A:C,3,FALSE),0)</f>
        <v>0002</v>
      </c>
      <c r="I2446" s="24" t="str">
        <f t="shared" si="436"/>
        <v>00920002</v>
      </c>
      <c r="K2446" s="23">
        <v>432.74900000000002</v>
      </c>
      <c r="L2446" s="23" t="str">
        <f t="shared" si="444"/>
        <v>NACIONAL</v>
      </c>
      <c r="M2446" s="23" t="s">
        <v>621</v>
      </c>
      <c r="N2446" s="23" t="s">
        <v>624</v>
      </c>
      <c r="O2446" s="23">
        <f t="shared" si="434"/>
        <v>16</v>
      </c>
      <c r="P2446" s="23" t="str">
        <f t="shared" si="437"/>
        <v>00920002La vega</v>
      </c>
    </row>
    <row r="2447" spans="1:16" ht="14.45" hidden="1">
      <c r="A2447" s="26" t="s">
        <v>672</v>
      </c>
      <c r="B2447" s="23" t="str">
        <f>IFERROR(VLOOKUP(A2447,hoja!$A$2:$E$970,4,FALSE),0)</f>
        <v>ANTIOQUIA</v>
      </c>
      <c r="C2447" s="23" t="str">
        <f>IFERROR(VLOOKUP(A2447,hoja!$A$2:$E$1370,5,FALSE),0)</f>
        <v>MEDELLÍN</v>
      </c>
      <c r="D2447" s="23" t="str">
        <f>IFERROR(VLOOKUP(A2447,hoja!A:D,3,FALSE),0)</f>
        <v>0092</v>
      </c>
      <c r="E2447" s="23" t="s">
        <v>633</v>
      </c>
      <c r="F2447" s="23" t="str">
        <f>IFERROR(VLOOKUP(E2447,hoja!$A$2:$E$970,4,FALSE),0)</f>
        <v>CENTRO</v>
      </c>
      <c r="G2447" s="23" t="str">
        <f>IFERROR(VLOOKUP(E2447,hoja!$A$2:$E$970,5,FALSE),0)</f>
        <v>BOGOTÁ</v>
      </c>
      <c r="H2447" s="103" t="str">
        <f>IFERROR(VLOOKUP(E2447,hoja!A:C,3,FALSE),0)</f>
        <v>0002</v>
      </c>
      <c r="I2447" s="24" t="str">
        <f t="shared" si="436"/>
        <v>00920002</v>
      </c>
      <c r="K2447" s="23">
        <v>517.42999999999995</v>
      </c>
      <c r="L2447" s="23" t="str">
        <f t="shared" si="444"/>
        <v>NACIONAL</v>
      </c>
      <c r="M2447" s="23" t="s">
        <v>664</v>
      </c>
      <c r="N2447" s="23" t="s">
        <v>622</v>
      </c>
      <c r="O2447" s="23">
        <f t="shared" si="434"/>
        <v>12</v>
      </c>
      <c r="P2447" s="23" t="str">
        <f t="shared" si="437"/>
        <v>00920002Puerto Berrío</v>
      </c>
    </row>
    <row r="2448" spans="1:16" ht="14.45" hidden="1">
      <c r="A2448" s="26" t="s">
        <v>672</v>
      </c>
      <c r="B2448" s="23" t="str">
        <f>IFERROR(VLOOKUP(A2448,hoja!$A$2:$E$970,4,FALSE),0)</f>
        <v>ANTIOQUIA</v>
      </c>
      <c r="C2448" s="23" t="str">
        <f>IFERROR(VLOOKUP(A2448,hoja!$A$2:$E$1370,5,FALSE),0)</f>
        <v>MEDELLÍN</v>
      </c>
      <c r="D2448" s="23" t="str">
        <f>IFERROR(VLOOKUP(A2448,hoja!A:D,3,FALSE),0)</f>
        <v>0092</v>
      </c>
      <c r="E2448" s="23" t="s">
        <v>634</v>
      </c>
      <c r="F2448" s="23" t="str">
        <f>IFERROR(VLOOKUP(E2448,hoja!$A$2:$E$970,4,FALSE),0)</f>
        <v>CENTRO</v>
      </c>
      <c r="G2448" s="23" t="str">
        <f>IFERROR(VLOOKUP(E2448,hoja!$A$2:$E$970,5,FALSE),0)</f>
        <v>BOGOTÁ</v>
      </c>
      <c r="H2448" s="103" t="str">
        <f>IFERROR(VLOOKUP(E2448,hoja!A:C,3,FALSE),0)</f>
        <v>0011</v>
      </c>
      <c r="I2448" s="24" t="str">
        <f t="shared" si="436"/>
        <v>00920011</v>
      </c>
      <c r="J2448" s="23">
        <v>27.758333333360497</v>
      </c>
      <c r="K2448" s="23">
        <v>439.84249999999997</v>
      </c>
      <c r="L2448" s="23" t="str">
        <f t="shared" si="444"/>
        <v>NACIONAL</v>
      </c>
      <c r="M2448" s="23" t="s">
        <v>623</v>
      </c>
      <c r="N2448" s="23" t="s">
        <v>624</v>
      </c>
      <c r="O2448" s="23">
        <f t="shared" si="434"/>
        <v>16</v>
      </c>
      <c r="P2448" s="23" t="str">
        <f t="shared" si="437"/>
        <v>00920011Facatativa</v>
      </c>
    </row>
    <row r="2449" spans="1:16" ht="14.45" hidden="1">
      <c r="A2449" s="26" t="s">
        <v>672</v>
      </c>
      <c r="B2449" s="23" t="str">
        <f>IFERROR(VLOOKUP(A2449,hoja!$A$2:$E$970,4,FALSE),0)</f>
        <v>ANTIOQUIA</v>
      </c>
      <c r="C2449" s="23" t="str">
        <f>IFERROR(VLOOKUP(A2449,hoja!$A$2:$E$1370,5,FALSE),0)</f>
        <v>MEDELLÍN</v>
      </c>
      <c r="D2449" s="23" t="str">
        <f>IFERROR(VLOOKUP(A2449,hoja!A:D,3,FALSE),0)</f>
        <v>0092</v>
      </c>
      <c r="E2449" s="23" t="s">
        <v>634</v>
      </c>
      <c r="F2449" s="23" t="str">
        <f>IFERROR(VLOOKUP(E2449,hoja!$A$2:$E$970,4,FALSE),0)</f>
        <v>CENTRO</v>
      </c>
      <c r="G2449" s="23" t="str">
        <f>IFERROR(VLOOKUP(E2449,hoja!$A$2:$E$970,5,FALSE),0)</f>
        <v>BOGOTÁ</v>
      </c>
      <c r="H2449" s="103" t="str">
        <f>IFERROR(VLOOKUP(E2449,hoja!A:C,3,FALSE),0)</f>
        <v>0011</v>
      </c>
      <c r="I2449" s="24" t="str">
        <f t="shared" si="436"/>
        <v>00920011</v>
      </c>
      <c r="K2449" s="23">
        <v>451</v>
      </c>
      <c r="L2449" s="23" t="str">
        <f t="shared" si="444"/>
        <v>NACIONAL</v>
      </c>
      <c r="M2449" s="23" t="s">
        <v>621</v>
      </c>
      <c r="N2449" s="23" t="s">
        <v>624</v>
      </c>
      <c r="O2449" s="23">
        <f t="shared" si="434"/>
        <v>16</v>
      </c>
      <c r="P2449" s="23" t="str">
        <f t="shared" si="437"/>
        <v>00920011La vega</v>
      </c>
    </row>
    <row r="2450" spans="1:16" ht="14.45" hidden="1">
      <c r="A2450" s="26" t="s">
        <v>672</v>
      </c>
      <c r="B2450" s="23" t="str">
        <f>IFERROR(VLOOKUP(A2450,hoja!$A$2:$E$970,4,FALSE),0)</f>
        <v>ANTIOQUIA</v>
      </c>
      <c r="C2450" s="23" t="str">
        <f>IFERROR(VLOOKUP(A2450,hoja!$A$2:$E$1370,5,FALSE),0)</f>
        <v>MEDELLÍN</v>
      </c>
      <c r="D2450" s="23" t="str">
        <f>IFERROR(VLOOKUP(A2450,hoja!A:D,3,FALSE),0)</f>
        <v>0092</v>
      </c>
      <c r="E2450" s="23" t="s">
        <v>634</v>
      </c>
      <c r="F2450" s="23" t="str">
        <f>IFERROR(VLOOKUP(E2450,hoja!$A$2:$E$970,4,FALSE),0)</f>
        <v>CENTRO</v>
      </c>
      <c r="G2450" s="23" t="str">
        <f>IFERROR(VLOOKUP(E2450,hoja!$A$2:$E$970,5,FALSE),0)</f>
        <v>BOGOTÁ</v>
      </c>
      <c r="H2450" s="103" t="str">
        <f>IFERROR(VLOOKUP(E2450,hoja!A:C,3,FALSE),0)</f>
        <v>0011</v>
      </c>
      <c r="I2450" s="24" t="str">
        <f t="shared" si="436"/>
        <v>00920011</v>
      </c>
      <c r="K2450" s="23">
        <v>519</v>
      </c>
      <c r="L2450" s="23" t="str">
        <f t="shared" si="444"/>
        <v>NACIONAL</v>
      </c>
      <c r="M2450" s="23" t="s">
        <v>664</v>
      </c>
      <c r="N2450" s="23" t="s">
        <v>622</v>
      </c>
      <c r="O2450" s="23">
        <f t="shared" si="434"/>
        <v>12</v>
      </c>
      <c r="P2450" s="23" t="str">
        <f t="shared" si="437"/>
        <v>00920011Puerto Berrío</v>
      </c>
    </row>
    <row r="2451" spans="1:16" ht="14.45" hidden="1">
      <c r="A2451" s="26" t="s">
        <v>672</v>
      </c>
      <c r="B2451" s="23" t="str">
        <f>IFERROR(VLOOKUP(A2451,hoja!$A$2:$E$970,4,FALSE),0)</f>
        <v>ANTIOQUIA</v>
      </c>
      <c r="C2451" s="23" t="str">
        <f>IFERROR(VLOOKUP(A2451,hoja!$A$2:$E$1370,5,FALSE),0)</f>
        <v>MEDELLÍN</v>
      </c>
      <c r="D2451" s="23" t="str">
        <f>IFERROR(VLOOKUP(A2451,hoja!A:D,3,FALSE),0)</f>
        <v>0092</v>
      </c>
      <c r="E2451" s="23" t="s">
        <v>686</v>
      </c>
      <c r="F2451" s="23" t="str">
        <f>IFERROR(VLOOKUP(E2451,hoja!$A$2:$E$970,4,FALSE),0)</f>
        <v>SANTANDER</v>
      </c>
      <c r="G2451" s="23" t="str">
        <f>IFERROR(VLOOKUP(E2451,hoja!$A$2:$E$970,5,FALSE),0)</f>
        <v>BARRANCABERMEJA</v>
      </c>
      <c r="H2451" s="103" t="str">
        <f>IFERROR(VLOOKUP(E2451,hoja!A:C,3,FALSE),0)</f>
        <v>0424</v>
      </c>
      <c r="I2451" s="24" t="str">
        <f t="shared" si="436"/>
        <v>00920424</v>
      </c>
      <c r="K2451" s="23">
        <v>303</v>
      </c>
      <c r="L2451" s="23" t="str">
        <f t="shared" si="444"/>
        <v>NACIONAL</v>
      </c>
      <c r="M2451" s="23" t="s">
        <v>618</v>
      </c>
      <c r="N2451" s="23" t="str" cm="1">
        <f t="array" ref="N2451">IFERROR(IF(M2451="Principal","LES_ACTIVE",LES_INACTIVE),0)</f>
        <v>LES_ACTIVE</v>
      </c>
      <c r="O2451" s="23">
        <f t="shared" si="434"/>
        <v>16</v>
      </c>
      <c r="P2451" s="23" t="str">
        <f t="shared" si="437"/>
        <v>00920424Principal</v>
      </c>
    </row>
    <row r="2452" spans="1:16" ht="14.45" hidden="1">
      <c r="A2452" s="26" t="s">
        <v>672</v>
      </c>
      <c r="B2452" s="23" t="str">
        <f>IFERROR(VLOOKUP(A2452,hoja!$A$2:$E$970,4,FALSE),0)</f>
        <v>ANTIOQUIA</v>
      </c>
      <c r="C2452" s="23" t="str">
        <f>IFERROR(VLOOKUP(A2452,hoja!$A$2:$E$1370,5,FALSE),0)</f>
        <v>MEDELLÍN</v>
      </c>
      <c r="D2452" s="23" t="str">
        <f>IFERROR(VLOOKUP(A2452,hoja!A:D,3,FALSE),0)</f>
        <v>0092</v>
      </c>
      <c r="E2452" s="23" t="s">
        <v>635</v>
      </c>
      <c r="F2452" s="23" t="str">
        <f>IFERROR(VLOOKUP(E2452,hoja!$A$2:$E$970,4,FALSE),0)</f>
        <v>CENTRO</v>
      </c>
      <c r="G2452" s="23" t="str">
        <f>IFERROR(VLOOKUP(E2452,hoja!$A$2:$E$970,5,FALSE),0)</f>
        <v>BOGOTÁ</v>
      </c>
      <c r="H2452" s="103" t="str">
        <f>IFERROR(VLOOKUP(E2452,hoja!A:C,3,FALSE),0)</f>
        <v>0021</v>
      </c>
      <c r="I2452" s="24" t="str">
        <f t="shared" si="436"/>
        <v>00920021</v>
      </c>
      <c r="J2452" s="23">
        <v>24.700000000011642</v>
      </c>
      <c r="K2452" s="23">
        <v>430</v>
      </c>
      <c r="L2452" s="23" t="str">
        <f t="shared" si="444"/>
        <v>NACIONAL</v>
      </c>
      <c r="M2452" s="23" t="s">
        <v>623</v>
      </c>
      <c r="N2452" s="23" t="s">
        <v>624</v>
      </c>
      <c r="O2452" s="23">
        <f t="shared" si="434"/>
        <v>16</v>
      </c>
      <c r="P2452" s="23" t="str">
        <f t="shared" si="437"/>
        <v>00920021Facatativa</v>
      </c>
    </row>
    <row r="2453" spans="1:16" ht="14.45" hidden="1">
      <c r="A2453" s="26" t="s">
        <v>672</v>
      </c>
      <c r="B2453" s="23" t="str">
        <f>IFERROR(VLOOKUP(A2453,hoja!$A$2:$E$970,4,FALSE),0)</f>
        <v>ANTIOQUIA</v>
      </c>
      <c r="C2453" s="23" t="str">
        <f>IFERROR(VLOOKUP(A2453,hoja!$A$2:$E$1370,5,FALSE),0)</f>
        <v>MEDELLÍN</v>
      </c>
      <c r="D2453" s="23" t="str">
        <f>IFERROR(VLOOKUP(A2453,hoja!A:D,3,FALSE),0)</f>
        <v>0092</v>
      </c>
      <c r="E2453" s="23" t="s">
        <v>635</v>
      </c>
      <c r="F2453" s="23" t="str">
        <f>IFERROR(VLOOKUP(E2453,hoja!$A$2:$E$970,4,FALSE),0)</f>
        <v>CENTRO</v>
      </c>
      <c r="G2453" s="23" t="str">
        <f>IFERROR(VLOOKUP(E2453,hoja!$A$2:$E$970,5,FALSE),0)</f>
        <v>BOGOTÁ</v>
      </c>
      <c r="H2453" s="103" t="str">
        <f>IFERROR(VLOOKUP(E2453,hoja!A:C,3,FALSE),0)</f>
        <v>0021</v>
      </c>
      <c r="I2453" s="24" t="str">
        <f t="shared" si="436"/>
        <v>00920021</v>
      </c>
      <c r="K2453" s="23">
        <v>434</v>
      </c>
      <c r="L2453" s="23" t="str">
        <f t="shared" si="444"/>
        <v>NACIONAL</v>
      </c>
      <c r="M2453" s="23" t="s">
        <v>621</v>
      </c>
      <c r="N2453" s="23" t="s">
        <v>624</v>
      </c>
      <c r="O2453" s="23">
        <f t="shared" si="434"/>
        <v>16</v>
      </c>
      <c r="P2453" s="23" t="str">
        <f t="shared" si="437"/>
        <v>00920021La vega</v>
      </c>
    </row>
    <row r="2454" spans="1:16" ht="14.45" hidden="1">
      <c r="A2454" s="26" t="s">
        <v>672</v>
      </c>
      <c r="B2454" s="23" t="str">
        <f>IFERROR(VLOOKUP(A2454,hoja!$A$2:$E$970,4,FALSE),0)</f>
        <v>ANTIOQUIA</v>
      </c>
      <c r="C2454" s="23" t="str">
        <f>IFERROR(VLOOKUP(A2454,hoja!$A$2:$E$1370,5,FALSE),0)</f>
        <v>MEDELLÍN</v>
      </c>
      <c r="D2454" s="23" t="str">
        <f>IFERROR(VLOOKUP(A2454,hoja!A:D,3,FALSE),0)</f>
        <v>0092</v>
      </c>
      <c r="E2454" s="23" t="s">
        <v>635</v>
      </c>
      <c r="F2454" s="23" t="str">
        <f>IFERROR(VLOOKUP(E2454,hoja!$A$2:$E$970,4,FALSE),0)</f>
        <v>CENTRO</v>
      </c>
      <c r="G2454" s="23" t="str">
        <f>IFERROR(VLOOKUP(E2454,hoja!$A$2:$E$970,5,FALSE),0)</f>
        <v>BOGOTÁ</v>
      </c>
      <c r="H2454" s="103" t="str">
        <f>IFERROR(VLOOKUP(E2454,hoja!A:C,3,FALSE),0)</f>
        <v>0021</v>
      </c>
      <c r="I2454" s="24" t="str">
        <f t="shared" si="436"/>
        <v>00920021</v>
      </c>
      <c r="K2454" s="23">
        <v>519</v>
      </c>
      <c r="L2454" s="23" t="str">
        <f t="shared" si="444"/>
        <v>NACIONAL</v>
      </c>
      <c r="M2454" s="23" t="s">
        <v>664</v>
      </c>
      <c r="N2454" s="23" t="s">
        <v>622</v>
      </c>
      <c r="O2454" s="23">
        <f t="shared" ref="O2454:O2517" si="445">IF(K2454&lt;=250,25,IF(K2454&lt;=500,16,IF(K2454&lt;=800,12,IF(K2454&lt;=1100,8,IF(K2454&lt;=1400,6,IF(K2454&lt;=1700,5))))))</f>
        <v>12</v>
      </c>
      <c r="P2454" s="23" t="str">
        <f t="shared" si="437"/>
        <v>00920021Puerto Berrío</v>
      </c>
    </row>
    <row r="2455" spans="1:16" ht="14.45" hidden="1">
      <c r="A2455" s="26" t="s">
        <v>672</v>
      </c>
      <c r="B2455" s="23" t="str">
        <f>IFERROR(VLOOKUP(A2455,hoja!$A$2:$E$970,4,FALSE),0)</f>
        <v>ANTIOQUIA</v>
      </c>
      <c r="C2455" s="23" t="str">
        <f>IFERROR(VLOOKUP(A2455,hoja!$A$2:$E$1370,5,FALSE),0)</f>
        <v>MEDELLÍN</v>
      </c>
      <c r="D2455" s="23" t="str">
        <f>IFERROR(VLOOKUP(A2455,hoja!A:D,3,FALSE),0)</f>
        <v>0092</v>
      </c>
      <c r="E2455" s="23" t="s">
        <v>731</v>
      </c>
      <c r="F2455" s="23" t="str">
        <f>IFERROR(VLOOKUP(E2455,hoja!$A$2:$E$970,4,FALSE),0)</f>
        <v>SANTANDER</v>
      </c>
      <c r="G2455" s="23" t="str">
        <f>IFERROR(VLOOKUP(E2455,hoja!$A$2:$E$970,5,FALSE),0)</f>
        <v>CÚCUTA</v>
      </c>
      <c r="H2455" s="103" t="str">
        <f>IFERROR(VLOOKUP(E2455,hoja!A:C,3,FALSE),0)</f>
        <v>0438</v>
      </c>
      <c r="I2455" s="24" t="str">
        <f t="shared" si="436"/>
        <v>00920438</v>
      </c>
      <c r="J2455" s="23">
        <v>44.349999999976717</v>
      </c>
      <c r="K2455" s="23">
        <v>592</v>
      </c>
      <c r="L2455" s="23" t="str">
        <f t="shared" si="444"/>
        <v>NACIONAL</v>
      </c>
      <c r="M2455" s="23" t="s">
        <v>618</v>
      </c>
      <c r="N2455" s="23" t="str" cm="1">
        <f t="array" ref="N2455">IFERROR(IF(M2455="Principal","LES_ACTIVE",LES_INACTIVE),0)</f>
        <v>LES_ACTIVE</v>
      </c>
      <c r="O2455" s="23">
        <f t="shared" si="445"/>
        <v>12</v>
      </c>
      <c r="P2455" s="23" t="str">
        <f t="shared" si="437"/>
        <v>00920438Principal</v>
      </c>
    </row>
    <row r="2456" spans="1:16" ht="14.45" hidden="1">
      <c r="A2456" s="26" t="s">
        <v>672</v>
      </c>
      <c r="B2456" s="23" t="str">
        <f>IFERROR(VLOOKUP(A2456,hoja!$A$2:$E$970,4,FALSE),0)</f>
        <v>ANTIOQUIA</v>
      </c>
      <c r="C2456" s="23" t="str">
        <f>IFERROR(VLOOKUP(A2456,hoja!$A$2:$E$1370,5,FALSE),0)</f>
        <v>MEDELLÍN</v>
      </c>
      <c r="D2456" s="23" t="str">
        <f>IFERROR(VLOOKUP(A2456,hoja!A:D,3,FALSE),0)</f>
        <v>0092</v>
      </c>
      <c r="E2456" s="23" t="s">
        <v>731</v>
      </c>
      <c r="F2456" s="23" t="str">
        <f>IFERROR(VLOOKUP(E2456,hoja!$A$2:$E$970,4,FALSE),0)</f>
        <v>SANTANDER</v>
      </c>
      <c r="G2456" s="23" t="str">
        <f>IFERROR(VLOOKUP(E2456,hoja!$A$2:$E$970,5,FALSE),0)</f>
        <v>CÚCUTA</v>
      </c>
      <c r="H2456" s="103" t="str">
        <f>IFERROR(VLOOKUP(E2456,hoja!A:C,3,FALSE),0)</f>
        <v>0438</v>
      </c>
      <c r="I2456" s="24" t="str">
        <f t="shared" si="436"/>
        <v>00920438</v>
      </c>
      <c r="K2456" s="23">
        <v>684</v>
      </c>
      <c r="L2456" s="23" t="str">
        <f t="shared" si="444"/>
        <v>NACIONAL</v>
      </c>
      <c r="M2456" s="23" t="s">
        <v>861</v>
      </c>
      <c r="N2456" s="23" t="s">
        <v>622</v>
      </c>
      <c r="O2456" s="23">
        <f t="shared" si="445"/>
        <v>12</v>
      </c>
      <c r="P2456" s="23" t="str">
        <f t="shared" si="437"/>
        <v>00920438San Alberto</v>
      </c>
    </row>
    <row r="2457" spans="1:16" ht="14.45" hidden="1">
      <c r="A2457" s="26" t="s">
        <v>672</v>
      </c>
      <c r="B2457" s="23" t="str">
        <f>IFERROR(VLOOKUP(A2457,hoja!$A$2:$E$970,4,FALSE),0)</f>
        <v>ANTIOQUIA</v>
      </c>
      <c r="C2457" s="23" t="str">
        <f>IFERROR(VLOOKUP(A2457,hoja!$A$2:$E$1370,5,FALSE),0)</f>
        <v>MEDELLÍN</v>
      </c>
      <c r="D2457" s="23" t="str">
        <f>IFERROR(VLOOKUP(A2457,hoja!A:D,3,FALSE),0)</f>
        <v>0092</v>
      </c>
      <c r="E2457" s="23" t="s">
        <v>636</v>
      </c>
      <c r="F2457" s="23" t="str">
        <f>IFERROR(VLOOKUP(E2457,hoja!$A$2:$E$970,4,FALSE),0)</f>
        <v>CENTRO</v>
      </c>
      <c r="G2457" s="23" t="str">
        <f>IFERROR(VLOOKUP(E2457,hoja!$A$2:$E$970,5,FALSE),0)</f>
        <v>DUITAMA</v>
      </c>
      <c r="H2457" s="103" t="str">
        <f>IFERROR(VLOOKUP(E2457,hoja!A:C,3,FALSE),0)</f>
        <v>0441</v>
      </c>
      <c r="I2457" s="24" t="str">
        <f t="shared" ref="I2457:I2520" si="446">D2457&amp;H2457</f>
        <v>00920441</v>
      </c>
      <c r="K2457" s="23">
        <v>598</v>
      </c>
      <c r="L2457" s="23" t="str">
        <f t="shared" si="444"/>
        <v>NACIONAL</v>
      </c>
      <c r="M2457" s="23" t="s">
        <v>623</v>
      </c>
      <c r="N2457" s="23" t="s">
        <v>624</v>
      </c>
      <c r="O2457" s="23">
        <f t="shared" si="445"/>
        <v>12</v>
      </c>
      <c r="P2457" s="23" t="str">
        <f t="shared" si="437"/>
        <v>00920441Facatativa</v>
      </c>
    </row>
    <row r="2458" spans="1:16" ht="14.45" hidden="1">
      <c r="A2458" s="26" t="s">
        <v>672</v>
      </c>
      <c r="B2458" s="23" t="str">
        <f>IFERROR(VLOOKUP(A2458,hoja!$A$2:$E$970,4,FALSE),0)</f>
        <v>ANTIOQUIA</v>
      </c>
      <c r="C2458" s="23" t="str">
        <f>IFERROR(VLOOKUP(A2458,hoja!$A$2:$E$1370,5,FALSE),0)</f>
        <v>MEDELLÍN</v>
      </c>
      <c r="D2458" s="23" t="str">
        <f>IFERROR(VLOOKUP(A2458,hoja!A:D,3,FALSE),0)</f>
        <v>0092</v>
      </c>
      <c r="E2458" s="23" t="s">
        <v>732</v>
      </c>
      <c r="F2458" s="23" t="str">
        <f>IFERROR(VLOOKUP(E2458,hoja!$A$2:$E$970,4,FALSE),0)</f>
        <v>CENTRO</v>
      </c>
      <c r="G2458" s="23" t="str">
        <f>IFERROR(VLOOKUP(E2458,hoja!$A$2:$E$970,5,FALSE),0)</f>
        <v>IBAGUÉ</v>
      </c>
      <c r="H2458" s="103" t="str">
        <f>IFERROR(VLOOKUP(E2458,hoja!A:C,3,FALSE),0)</f>
        <v>0389</v>
      </c>
      <c r="I2458" s="24" t="str">
        <f t="shared" si="446"/>
        <v>00920389</v>
      </c>
      <c r="K2458" s="23">
        <v>421</v>
      </c>
      <c r="L2458" s="23" t="str">
        <f t="shared" si="444"/>
        <v>NACIONAL</v>
      </c>
      <c r="M2458" s="23" t="s">
        <v>618</v>
      </c>
      <c r="N2458" s="23" t="str" cm="1">
        <f t="array" ref="N2458">IFERROR(IF(M2458="Principal","LES_ACTIVE",LES_INACTIVE),0)</f>
        <v>LES_ACTIVE</v>
      </c>
      <c r="O2458" s="23">
        <f t="shared" si="445"/>
        <v>16</v>
      </c>
      <c r="P2458" s="23" t="str">
        <f t="shared" si="437"/>
        <v>00920389Principal</v>
      </c>
    </row>
    <row r="2459" spans="1:16" ht="14.45" hidden="1">
      <c r="A2459" s="26" t="s">
        <v>672</v>
      </c>
      <c r="B2459" s="23" t="str">
        <f>IFERROR(VLOOKUP(A2459,hoja!$A$2:$E$970,4,FALSE),0)</f>
        <v>ANTIOQUIA</v>
      </c>
      <c r="C2459" s="23" t="str">
        <f>IFERROR(VLOOKUP(A2459,hoja!$A$2:$E$1370,5,FALSE),0)</f>
        <v>MEDELLÍN</v>
      </c>
      <c r="D2459" s="23" t="str">
        <f>IFERROR(VLOOKUP(A2459,hoja!A:D,3,FALSE),0)</f>
        <v>0092</v>
      </c>
      <c r="E2459" s="23" t="s">
        <v>667</v>
      </c>
      <c r="F2459" s="23" t="str">
        <f>IFERROR(VLOOKUP(E2459,hoja!$A$2:$E$970,4,FALSE),0)</f>
        <v>COSTA</v>
      </c>
      <c r="G2459" s="23" t="str">
        <f>IFERROR(VLOOKUP(E2459,hoja!$A$2:$E$970,5,FALSE),0)</f>
        <v>MONTERÍA</v>
      </c>
      <c r="H2459" s="103" t="str">
        <f>IFERROR(VLOOKUP(E2459,hoja!A:C,3,FALSE),0)</f>
        <v>0381</v>
      </c>
      <c r="I2459" s="24" t="str">
        <f t="shared" si="446"/>
        <v>00920381</v>
      </c>
      <c r="J2459" s="23">
        <v>23.583333333372138</v>
      </c>
      <c r="K2459" s="23">
        <v>416.03199999999998</v>
      </c>
      <c r="L2459" s="23" t="str">
        <f t="shared" si="444"/>
        <v>NACIONAL</v>
      </c>
      <c r="M2459" s="23" t="s">
        <v>618</v>
      </c>
      <c r="N2459" s="23" t="str" cm="1">
        <f t="array" ref="N2459">IFERROR(IF(M2459="Principal","LES_ACTIVE",LES_INACTIVE),0)</f>
        <v>LES_ACTIVE</v>
      </c>
      <c r="O2459" s="23">
        <f t="shared" si="445"/>
        <v>16</v>
      </c>
      <c r="P2459" s="23" t="str">
        <f t="shared" si="437"/>
        <v>00920381Principal</v>
      </c>
    </row>
    <row r="2460" spans="1:16" ht="15" hidden="1" customHeight="1">
      <c r="A2460" s="26" t="s">
        <v>672</v>
      </c>
      <c r="B2460" s="23" t="str">
        <f>IFERROR(VLOOKUP(A2460,hoja!$A$2:$E$970,4,FALSE),0)</f>
        <v>ANTIOQUIA</v>
      </c>
      <c r="C2460" s="23" t="str">
        <f>IFERROR(VLOOKUP(A2460,hoja!$A$2:$E$1370,5,FALSE),0)</f>
        <v>MEDELLÍN</v>
      </c>
      <c r="D2460" s="23" t="str">
        <f>IFERROR(VLOOKUP(A2460,hoja!A:D,3,FALSE),0)</f>
        <v>0092</v>
      </c>
      <c r="E2460" s="23" t="s">
        <v>667</v>
      </c>
      <c r="F2460" s="23" t="str">
        <f>IFERROR(VLOOKUP(E2460,hoja!$A$2:$E$970,4,FALSE),0)</f>
        <v>COSTA</v>
      </c>
      <c r="G2460" s="23" t="str">
        <f>IFERROR(VLOOKUP(E2460,hoja!$A$2:$E$970,5,FALSE),0)</f>
        <v>MONTERÍA</v>
      </c>
      <c r="H2460" s="103" t="str">
        <f>IFERROR(VLOOKUP(E2460,hoja!A:C,3,FALSE),0)</f>
        <v>0381</v>
      </c>
      <c r="I2460" s="24" t="str">
        <f t="shared" si="446"/>
        <v>00920381</v>
      </c>
      <c r="K2460" s="23">
        <v>515</v>
      </c>
      <c r="L2460" s="23" t="str">
        <f t="shared" si="444"/>
        <v>NACIONAL</v>
      </c>
      <c r="M2460" s="23" t="s">
        <v>662</v>
      </c>
      <c r="N2460" s="23" t="s">
        <v>622</v>
      </c>
      <c r="O2460" s="23">
        <f t="shared" si="445"/>
        <v>12</v>
      </c>
      <c r="P2460" s="23" t="str">
        <f t="shared" si="437"/>
        <v>00920381Uraba</v>
      </c>
    </row>
    <row r="2461" spans="1:16" ht="15" hidden="1" customHeight="1">
      <c r="A2461" s="26" t="s">
        <v>672</v>
      </c>
      <c r="B2461" s="23" t="str">
        <f>IFERROR(VLOOKUP(A2461,hoja!$A$2:$E$970,4,FALSE),0)</f>
        <v>ANTIOQUIA</v>
      </c>
      <c r="C2461" s="23" t="str">
        <f>IFERROR(VLOOKUP(A2461,hoja!$A$2:$E$1370,5,FALSE),0)</f>
        <v>MEDELLÍN</v>
      </c>
      <c r="D2461" s="23" t="str">
        <f>IFERROR(VLOOKUP(A2461,hoja!A:D,3,FALSE),0)</f>
        <v>0092</v>
      </c>
      <c r="E2461" s="23" t="s">
        <v>667</v>
      </c>
      <c r="F2461" s="23" t="str">
        <f>IFERROR(VLOOKUP(E2461,hoja!$A$2:$E$970,4,FALSE),0)</f>
        <v>COSTA</v>
      </c>
      <c r="G2461" s="23" t="str">
        <f>IFERROR(VLOOKUP(E2461,hoja!$A$2:$E$970,5,FALSE),0)</f>
        <v>MONTERÍA</v>
      </c>
      <c r="H2461" s="103" t="str">
        <f>IFERROR(VLOOKUP(E2461,hoja!A:C,3,FALSE),0)</f>
        <v>0381</v>
      </c>
      <c r="I2461" s="24" t="str">
        <f t="shared" si="446"/>
        <v>00920381</v>
      </c>
      <c r="K2461" s="23">
        <v>1027</v>
      </c>
      <c r="L2461" s="23" t="str">
        <f t="shared" si="444"/>
        <v>NACIONAL</v>
      </c>
      <c r="M2461" s="23" t="s">
        <v>696</v>
      </c>
      <c r="N2461" s="23" t="s">
        <v>622</v>
      </c>
      <c r="O2461" s="23">
        <f t="shared" si="445"/>
        <v>8</v>
      </c>
      <c r="P2461" s="23" t="str">
        <f t="shared" si="437"/>
        <v>00920381Magdalena Medio</v>
      </c>
    </row>
    <row r="2462" spans="1:16" ht="15" hidden="1" customHeight="1">
      <c r="A2462" s="26" t="s">
        <v>672</v>
      </c>
      <c r="B2462" s="23" t="str">
        <f>IFERROR(VLOOKUP(A2462,hoja!$A$2:$E$970,4,FALSE),0)</f>
        <v>ANTIOQUIA</v>
      </c>
      <c r="C2462" s="23" t="str">
        <f>IFERROR(VLOOKUP(A2462,hoja!$A$2:$E$1370,5,FALSE),0)</f>
        <v>MEDELLÍN</v>
      </c>
      <c r="D2462" s="23" t="str">
        <f>IFERROR(VLOOKUP(A2462,hoja!A:D,3,FALSE),0)</f>
        <v>0092</v>
      </c>
      <c r="E2462" s="23" t="s">
        <v>679</v>
      </c>
      <c r="F2462" s="23" t="str">
        <f>IFERROR(VLOOKUP(E2462,hoja!$A$2:$E$970,4,FALSE),0)</f>
        <v>CENTRO</v>
      </c>
      <c r="G2462" s="23" t="str">
        <f>IFERROR(VLOOKUP(E2462,hoja!$A$2:$E$970,5,FALSE),0)</f>
        <v>NEIVA</v>
      </c>
      <c r="H2462" s="103" t="str">
        <f>IFERROR(VLOOKUP(E2462,hoja!A:C,3,FALSE),0)</f>
        <v>0385</v>
      </c>
      <c r="I2462" s="24" t="str">
        <f t="shared" si="446"/>
        <v>00920385</v>
      </c>
      <c r="J2462" s="23">
        <v>38.008888888842193</v>
      </c>
      <c r="K2462" s="23">
        <v>590</v>
      </c>
      <c r="L2462" s="23" t="str">
        <f t="shared" si="444"/>
        <v>NACIONAL</v>
      </c>
      <c r="M2462" s="23" t="s">
        <v>618</v>
      </c>
      <c r="N2462" s="23" t="str" cm="1">
        <f t="array" ref="N2462">IFERROR(IF(M2462="Principal","LES_ACTIVE",LES_INACTIVE),0)</f>
        <v>LES_ACTIVE</v>
      </c>
      <c r="O2462" s="23">
        <f t="shared" si="445"/>
        <v>12</v>
      </c>
      <c r="P2462" s="23" t="str">
        <f t="shared" ref="P2462:P2525" si="447">D2462&amp;H2462&amp;M2462</f>
        <v>00920385Principal</v>
      </c>
    </row>
    <row r="2463" spans="1:16" ht="15" hidden="1" customHeight="1">
      <c r="A2463" s="26" t="s">
        <v>672</v>
      </c>
      <c r="B2463" s="23" t="str">
        <f>IFERROR(VLOOKUP(A2463,hoja!$A$2:$E$970,4,FALSE),0)</f>
        <v>ANTIOQUIA</v>
      </c>
      <c r="C2463" s="23" t="str">
        <f>IFERROR(VLOOKUP(A2463,hoja!$A$2:$E$1370,5,FALSE),0)</f>
        <v>MEDELLÍN</v>
      </c>
      <c r="D2463" s="23" t="str">
        <f>IFERROR(VLOOKUP(A2463,hoja!A:D,3,FALSE),0)</f>
        <v>0092</v>
      </c>
      <c r="E2463" s="23" t="s">
        <v>679</v>
      </c>
      <c r="F2463" s="23" t="str">
        <f>IFERROR(VLOOKUP(E2463,hoja!$A$2:$E$970,4,FALSE),0)</f>
        <v>CENTRO</v>
      </c>
      <c r="G2463" s="23" t="str">
        <f>IFERROR(VLOOKUP(E2463,hoja!$A$2:$E$970,5,FALSE),0)</f>
        <v>NEIVA</v>
      </c>
      <c r="H2463" s="103" t="str">
        <f>IFERROR(VLOOKUP(E2463,hoja!A:C,3,FALSE),0)</f>
        <v>0385</v>
      </c>
      <c r="I2463" s="24" t="str">
        <f t="shared" si="446"/>
        <v>00920385</v>
      </c>
      <c r="K2463" s="23">
        <v>692</v>
      </c>
      <c r="L2463" s="23" t="str">
        <f t="shared" si="444"/>
        <v>NACIONAL</v>
      </c>
      <c r="M2463" s="23" t="s">
        <v>905</v>
      </c>
      <c r="N2463" s="23" t="s">
        <v>622</v>
      </c>
      <c r="O2463" s="23">
        <f t="shared" si="445"/>
        <v>12</v>
      </c>
      <c r="P2463" s="23" t="str">
        <f t="shared" si="447"/>
        <v>00920385Puerto Berrio - cambao</v>
      </c>
    </row>
    <row r="2464" spans="1:16" ht="15" hidden="1" customHeight="1">
      <c r="A2464" s="26" t="s">
        <v>672</v>
      </c>
      <c r="B2464" s="23" t="str">
        <f>IFERROR(VLOOKUP(A2464,hoja!$A$2:$E$970,4,FALSE),0)</f>
        <v>ANTIOQUIA</v>
      </c>
      <c r="C2464" s="23" t="str">
        <f>IFERROR(VLOOKUP(A2464,hoja!$A$2:$E$1370,5,FALSE),0)</f>
        <v>MEDELLÍN</v>
      </c>
      <c r="D2464" s="23" t="str">
        <f>IFERROR(VLOOKUP(A2464,hoja!A:D,3,FALSE),0)</f>
        <v>0092</v>
      </c>
      <c r="E2464" s="23" t="s">
        <v>733</v>
      </c>
      <c r="F2464" s="23" t="str">
        <f>IFERROR(VLOOKUP(E2464,hoja!$A$2:$E$970,4,FALSE),0)</f>
        <v>OCCIDENTE</v>
      </c>
      <c r="G2464" s="23" t="str">
        <f>IFERROR(VLOOKUP(E2464,hoja!$A$2:$E$970,5,FALSE),0)</f>
        <v>PASTO</v>
      </c>
      <c r="H2464" s="103" t="str">
        <f>IFERROR(VLOOKUP(E2464,hoja!A:C,3,FALSE),0)</f>
        <v>0395</v>
      </c>
      <c r="I2464" s="24" t="str">
        <f t="shared" si="446"/>
        <v>00920395</v>
      </c>
      <c r="J2464" s="23">
        <v>69.083333333255723</v>
      </c>
      <c r="K2464" s="23">
        <v>788</v>
      </c>
      <c r="L2464" s="23" t="str">
        <f t="shared" si="444"/>
        <v>NACIONAL</v>
      </c>
      <c r="M2464" s="23" t="s">
        <v>618</v>
      </c>
      <c r="N2464" s="23" t="str" cm="1">
        <f t="array" ref="N2464">IFERROR(IF(M2464="Principal","LES_ACTIVE",LES_INACTIVE),0)</f>
        <v>LES_ACTIVE</v>
      </c>
      <c r="O2464" s="23">
        <f t="shared" si="445"/>
        <v>12</v>
      </c>
      <c r="P2464" s="23" t="str">
        <f t="shared" si="447"/>
        <v>00920395Principal</v>
      </c>
    </row>
    <row r="2465" spans="1:16" ht="15" hidden="1" customHeight="1">
      <c r="A2465" s="26" t="s">
        <v>672</v>
      </c>
      <c r="B2465" s="23" t="str">
        <f>IFERROR(VLOOKUP(A2465,hoja!$A$2:$E$970,4,FALSE),0)</f>
        <v>ANTIOQUIA</v>
      </c>
      <c r="C2465" s="23" t="str">
        <f>IFERROR(VLOOKUP(A2465,hoja!$A$2:$E$1370,5,FALSE),0)</f>
        <v>MEDELLÍN</v>
      </c>
      <c r="D2465" s="23" t="str">
        <f>IFERROR(VLOOKUP(A2465,hoja!A:D,3,FALSE),0)</f>
        <v>0092</v>
      </c>
      <c r="E2465" s="23" t="s">
        <v>637</v>
      </c>
      <c r="F2465" s="23" t="str">
        <f>IFERROR(VLOOKUP(E2465,hoja!$A$2:$E$970,4,FALSE),0)</f>
        <v>SANTANDER</v>
      </c>
      <c r="G2465" s="23" t="str">
        <f>IFERROR(VLOOKUP(E2465,hoja!$A$2:$E$970,5,FALSE),0)</f>
        <v>PIEDECUESTA</v>
      </c>
      <c r="H2465" s="103" t="str">
        <f>IFERROR(VLOOKUP(E2465,hoja!A:C,3,FALSE),0)</f>
        <v>0422</v>
      </c>
      <c r="I2465" s="24" t="str">
        <f t="shared" si="446"/>
        <v>00920422</v>
      </c>
      <c r="J2465" s="23">
        <v>21.89166666669189</v>
      </c>
      <c r="K2465" s="23">
        <v>403.70150000000001</v>
      </c>
      <c r="L2465" s="23" t="str">
        <f t="shared" si="444"/>
        <v>NACIONAL</v>
      </c>
      <c r="M2465" s="23" t="s">
        <v>618</v>
      </c>
      <c r="N2465" s="23" t="str" cm="1">
        <f t="array" ref="N2465">IFERROR(IF(M2465="Principal","LES_ACTIVE",LES_INACTIVE),0)</f>
        <v>LES_ACTIVE</v>
      </c>
      <c r="O2465" s="23">
        <f t="shared" si="445"/>
        <v>16</v>
      </c>
      <c r="P2465" s="23" t="str">
        <f t="shared" si="447"/>
        <v>00920422Principal</v>
      </c>
    </row>
    <row r="2466" spans="1:16" ht="14.45" hidden="1">
      <c r="A2466" s="26" t="s">
        <v>672</v>
      </c>
      <c r="B2466" s="23" t="str">
        <f>IFERROR(VLOOKUP(A2466,hoja!$A$2:$E$970,4,FALSE),0)</f>
        <v>ANTIOQUIA</v>
      </c>
      <c r="C2466" s="23" t="str">
        <f>IFERROR(VLOOKUP(A2466,hoja!$A$2:$E$1370,5,FALSE),0)</f>
        <v>MEDELLÍN</v>
      </c>
      <c r="D2466" s="23" t="str">
        <f>IFERROR(VLOOKUP(A2466,hoja!A:D,3,FALSE),0)</f>
        <v>0092</v>
      </c>
      <c r="E2466" s="23" t="s">
        <v>637</v>
      </c>
      <c r="F2466" s="23" t="str">
        <f>IFERROR(VLOOKUP(E2466,hoja!$A$2:$E$970,4,FALSE),0)</f>
        <v>SANTANDER</v>
      </c>
      <c r="G2466" s="23" t="str">
        <f>IFERROR(VLOOKUP(E2466,hoja!$A$2:$E$970,5,FALSE),0)</f>
        <v>PIEDECUESTA</v>
      </c>
      <c r="H2466" s="103" t="str">
        <f>IFERROR(VLOOKUP(E2466,hoja!A:C,3,FALSE),0)</f>
        <v>0422</v>
      </c>
      <c r="I2466" s="24" t="str">
        <f t="shared" si="446"/>
        <v>00920422</v>
      </c>
      <c r="K2466" s="23">
        <v>495</v>
      </c>
      <c r="L2466" s="23" t="str">
        <f t="shared" si="444"/>
        <v>NACIONAL</v>
      </c>
      <c r="M2466" s="23" t="s">
        <v>906</v>
      </c>
      <c r="N2466" s="23" t="s">
        <v>622</v>
      </c>
      <c r="O2466" s="23">
        <f t="shared" si="445"/>
        <v>16</v>
      </c>
      <c r="P2466" s="23" t="str">
        <f t="shared" si="447"/>
        <v>00920422Puerto triunfo</v>
      </c>
    </row>
    <row r="2467" spans="1:16" ht="14.45" hidden="1">
      <c r="A2467" s="26" t="s">
        <v>672</v>
      </c>
      <c r="B2467" s="23" t="str">
        <f>IFERROR(VLOOKUP(A2467,hoja!$A$2:$E$970,4,FALSE),0)</f>
        <v>ANTIOQUIA</v>
      </c>
      <c r="C2467" s="23" t="str">
        <f>IFERROR(VLOOKUP(A2467,hoja!$A$2:$E$1370,5,FALSE),0)</f>
        <v>MEDELLÍN</v>
      </c>
      <c r="D2467" s="23" t="str">
        <f>IFERROR(VLOOKUP(A2467,hoja!A:D,3,FALSE),0)</f>
        <v>0092</v>
      </c>
      <c r="E2467" s="23" t="s">
        <v>637</v>
      </c>
      <c r="F2467" s="23" t="str">
        <f>IFERROR(VLOOKUP(E2467,hoja!$A$2:$E$970,4,FALSE),0)</f>
        <v>SANTANDER</v>
      </c>
      <c r="G2467" s="23" t="str">
        <f>IFERROR(VLOOKUP(E2467,hoja!$A$2:$E$970,5,FALSE),0)</f>
        <v>PIEDECUESTA</v>
      </c>
      <c r="H2467" s="103" t="str">
        <f>IFERROR(VLOOKUP(E2467,hoja!A:C,3,FALSE),0)</f>
        <v>0422</v>
      </c>
      <c r="I2467" s="24" t="str">
        <f t="shared" si="446"/>
        <v>00920422</v>
      </c>
      <c r="K2467" s="23">
        <v>789</v>
      </c>
      <c r="L2467" s="23" t="str">
        <f t="shared" si="444"/>
        <v>NACIONAL</v>
      </c>
      <c r="M2467" s="23" t="s">
        <v>755</v>
      </c>
      <c r="N2467" s="23" t="s">
        <v>622</v>
      </c>
      <c r="O2467" s="23">
        <f t="shared" si="445"/>
        <v>12</v>
      </c>
      <c r="P2467" s="23" t="str">
        <f t="shared" si="447"/>
        <v>00920422Bogota</v>
      </c>
    </row>
    <row r="2468" spans="1:16" ht="14.45" hidden="1">
      <c r="A2468" s="26" t="s">
        <v>672</v>
      </c>
      <c r="B2468" s="23" t="str">
        <f>IFERROR(VLOOKUP(A2468,hoja!$A$2:$E$970,4,FALSE),0)</f>
        <v>ANTIOQUIA</v>
      </c>
      <c r="C2468" s="23" t="str">
        <f>IFERROR(VLOOKUP(A2468,hoja!$A$2:$E$1370,5,FALSE),0)</f>
        <v>MEDELLÍN</v>
      </c>
      <c r="D2468" s="23" t="str">
        <f>IFERROR(VLOOKUP(A2468,hoja!A:D,3,FALSE),0)</f>
        <v>0092</v>
      </c>
      <c r="E2468" s="23" t="s">
        <v>668</v>
      </c>
      <c r="F2468" s="23" t="str">
        <f>IFERROR(VLOOKUP(E2468,hoja!$A$2:$E$970,4,FALSE),0)</f>
        <v>COSTA</v>
      </c>
      <c r="G2468" s="23" t="str">
        <f>IFERROR(VLOOKUP(E2468,hoja!$A$2:$E$970,5,FALSE),0)</f>
        <v>VALLEDUPAR</v>
      </c>
      <c r="H2468" s="103" t="str">
        <f>IFERROR(VLOOKUP(E2468,hoja!A:C,3,FALSE),0)</f>
        <v>0447</v>
      </c>
      <c r="I2468" s="24" t="str">
        <f t="shared" si="446"/>
        <v>00920447</v>
      </c>
      <c r="J2468" s="23">
        <v>38.099999999860302</v>
      </c>
      <c r="K2468" s="23">
        <v>733.59400000000005</v>
      </c>
      <c r="L2468" s="23" t="str">
        <f t="shared" si="444"/>
        <v>NACIONAL</v>
      </c>
      <c r="M2468" s="23" t="s">
        <v>618</v>
      </c>
      <c r="N2468" s="23" t="str" cm="1">
        <f t="array" ref="N2468">IFERROR(IF(M2468="Principal","LES_ACTIVE",LES_INACTIVE),0)</f>
        <v>LES_ACTIVE</v>
      </c>
      <c r="O2468" s="23">
        <f t="shared" si="445"/>
        <v>12</v>
      </c>
      <c r="P2468" s="23" t="str">
        <f t="shared" si="447"/>
        <v>00920447Principal</v>
      </c>
    </row>
    <row r="2469" spans="1:16" ht="14.45" hidden="1">
      <c r="A2469" s="26" t="s">
        <v>672</v>
      </c>
      <c r="B2469" s="23" t="str">
        <f>IFERROR(VLOOKUP(A2469,hoja!$A$2:$E$970,4,FALSE),0)</f>
        <v>ANTIOQUIA</v>
      </c>
      <c r="C2469" s="23" t="str">
        <f>IFERROR(VLOOKUP(A2469,hoja!$A$2:$E$1370,5,FALSE),0)</f>
        <v>MEDELLÍN</v>
      </c>
      <c r="D2469" s="23" t="str">
        <f>IFERROR(VLOOKUP(A2469,hoja!A:D,3,FALSE),0)</f>
        <v>0092</v>
      </c>
      <c r="E2469" s="23" t="s">
        <v>681</v>
      </c>
      <c r="F2469" s="23" t="str">
        <f>IFERROR(VLOOKUP(E2469,hoja!$A$2:$E$970,4,FALSE),0)</f>
        <v>CENTRO</v>
      </c>
      <c r="G2469" s="23" t="str">
        <f>IFERROR(VLOOKUP(E2469,hoja!$A$2:$E$970,5,FALSE),0)</f>
        <v>VILLAVICENCIO</v>
      </c>
      <c r="H2469" s="103" t="str">
        <f>IFERROR(VLOOKUP(E2469,hoja!A:C,3,FALSE),0)</f>
        <v>0393</v>
      </c>
      <c r="I2469" s="24" t="str">
        <f t="shared" si="446"/>
        <v>00920393</v>
      </c>
      <c r="K2469" s="23">
        <v>531</v>
      </c>
      <c r="L2469" s="23" t="str">
        <f t="shared" si="444"/>
        <v>NACIONAL</v>
      </c>
      <c r="M2469" s="23" t="s">
        <v>618</v>
      </c>
      <c r="N2469" s="23" t="str" cm="1">
        <f t="array" ref="N2469">IFERROR(IF(M2469="Principal","LES_ACTIVE",LES_INACTIVE),0)</f>
        <v>LES_ACTIVE</v>
      </c>
      <c r="O2469" s="23">
        <f t="shared" si="445"/>
        <v>12</v>
      </c>
      <c r="P2469" s="23" t="str">
        <f t="shared" si="447"/>
        <v>00920393Principal</v>
      </c>
    </row>
    <row r="2470" spans="1:16" ht="14.45" hidden="1">
      <c r="A2470" s="26" t="s">
        <v>672</v>
      </c>
      <c r="B2470" s="23" t="str">
        <f>IFERROR(VLOOKUP(A2470,hoja!$A$2:$E$970,4,FALSE),0)</f>
        <v>ANTIOQUIA</v>
      </c>
      <c r="C2470" s="23" t="str">
        <f>IFERROR(VLOOKUP(A2470,hoja!$A$2:$E$1370,5,FALSE),0)</f>
        <v>MEDELLÍN</v>
      </c>
      <c r="D2470" s="23" t="str">
        <f>IFERROR(VLOOKUP(A2470,hoja!A:D,3,FALSE),0)</f>
        <v>0092</v>
      </c>
      <c r="E2470" s="23" t="s">
        <v>669</v>
      </c>
      <c r="F2470" s="23" t="str">
        <f>IFERROR(VLOOKUP(E2470,hoja!$A$2:$E$970,4,FALSE),0)</f>
        <v>ANTIOQUIA</v>
      </c>
      <c r="G2470" s="23" t="str">
        <f>IFERROR(VLOOKUP(E2470,hoja!$A$2:$E$970,5,FALSE),0)</f>
        <v>RIONEGRO</v>
      </c>
      <c r="H2470" s="103" t="str">
        <f>IFERROR(VLOOKUP(E2470,hoja!A:C,3,FALSE),0)</f>
        <v>10211</v>
      </c>
      <c r="I2470" s="24" t="str">
        <f t="shared" si="446"/>
        <v>009210211</v>
      </c>
      <c r="K2470" s="23">
        <v>33.799999999999997</v>
      </c>
      <c r="L2470" s="23" t="str">
        <f t="shared" si="443"/>
        <v>REGIONAL</v>
      </c>
      <c r="M2470" s="23" t="s">
        <v>618</v>
      </c>
      <c r="N2470" s="23" t="str" cm="1">
        <f t="array" ref="N2470">IFERROR(IF(M2470="Principal","LES_ACTIVE",LES_INACTIVE),0)</f>
        <v>LES_ACTIVE</v>
      </c>
      <c r="O2470" s="23">
        <f t="shared" si="445"/>
        <v>25</v>
      </c>
      <c r="P2470" s="23" t="str">
        <f t="shared" si="447"/>
        <v>009210211Principal</v>
      </c>
    </row>
    <row r="2471" spans="1:16" ht="19.5" hidden="1" customHeight="1">
      <c r="A2471" s="26" t="s">
        <v>672</v>
      </c>
      <c r="B2471" s="23" t="str">
        <f>IFERROR(VLOOKUP(A2471,hoja!$A$2:$E$970,4,FALSE),0)</f>
        <v>ANTIOQUIA</v>
      </c>
      <c r="C2471" s="23" t="str">
        <f>IFERROR(VLOOKUP(A2471,hoja!$A$2:$E$1370,5,FALSE),0)</f>
        <v>MEDELLÍN</v>
      </c>
      <c r="D2471" s="23" t="str">
        <f>IFERROR(VLOOKUP(A2471,hoja!A:D,3,FALSE),0)</f>
        <v>0092</v>
      </c>
      <c r="E2471" s="40" t="s">
        <v>770</v>
      </c>
      <c r="F2471" s="23" t="str">
        <f>IFERROR(VLOOKUP(E2471,hoja!$A$2:$E$970,4,FALSE),0)</f>
        <v>ANTIOQUIA</v>
      </c>
      <c r="G2471" s="23" t="str">
        <f>IFERROR(VLOOKUP(E2471,hoja!$A$2:$E$970,5,FALSE),0)</f>
        <v>RIONEGRO</v>
      </c>
      <c r="H2471" s="103" t="str">
        <f>IFERROR(VLOOKUP(E2471,hoja!A:C,3,FALSE),0)</f>
        <v>3041</v>
      </c>
      <c r="I2471" s="24" t="str">
        <f t="shared" si="446"/>
        <v>00923041</v>
      </c>
      <c r="J2471" s="23">
        <v>1.3666666667559184</v>
      </c>
      <c r="K2471" s="23">
        <v>52</v>
      </c>
      <c r="L2471" s="23" t="str">
        <f>IF(B2471=F2471,"REGIONAL","NACIONAL")</f>
        <v>REGIONAL</v>
      </c>
      <c r="M2471" s="23" t="s">
        <v>618</v>
      </c>
      <c r="N2471" s="23" t="str" cm="1">
        <f t="array" ref="N2471">IFERROR(IF(M2471="Principal","LES_ACTIVE",LES_INACTIVE),0)</f>
        <v>LES_ACTIVE</v>
      </c>
      <c r="O2471" s="23">
        <f t="shared" si="445"/>
        <v>25</v>
      </c>
      <c r="P2471" s="23" t="str">
        <f t="shared" si="447"/>
        <v>00923041Principal</v>
      </c>
    </row>
    <row r="2472" spans="1:16" ht="14.45" hidden="1">
      <c r="A2472" s="26" t="s">
        <v>672</v>
      </c>
      <c r="B2472" s="23" t="str">
        <f>IFERROR(VLOOKUP(A2472,hoja!$A$2:$E$970,4,FALSE),0)</f>
        <v>ANTIOQUIA</v>
      </c>
      <c r="C2472" s="23" t="str">
        <f>IFERROR(VLOOKUP(A2472,hoja!$A$2:$E$1370,5,FALSE),0)</f>
        <v>MEDELLÍN</v>
      </c>
      <c r="D2472" s="23" t="str">
        <f>IFERROR(VLOOKUP(A2472,hoja!A:D,3,FALSE),0)</f>
        <v>0092</v>
      </c>
      <c r="E2472" s="23" t="s">
        <v>871</v>
      </c>
      <c r="F2472" s="23" t="str">
        <f>IFERROR(VLOOKUP(E2472,hoja!$A$2:$E$970,4,FALSE),0)</f>
        <v>ANTIOQUIA</v>
      </c>
      <c r="G2472" s="23" t="str">
        <f>IFERROR(VLOOKUP(E2472,hoja!$A$2:$E$970,5,FALSE),0)</f>
        <v>MEDELLÍN</v>
      </c>
      <c r="H2472" s="103" t="str">
        <f>IFERROR(VLOOKUP(E2472,hoja!A:C,3,FALSE),0)</f>
        <v>60136</v>
      </c>
      <c r="I2472" s="24" t="str">
        <f t="shared" si="446"/>
        <v>009260136</v>
      </c>
      <c r="K2472" s="23">
        <v>15</v>
      </c>
      <c r="L2472" s="23" t="str">
        <f>IF(B2472=F2472,"REGIONAL","NACIONAL")</f>
        <v>REGIONAL</v>
      </c>
      <c r="M2472" s="23" t="s">
        <v>618</v>
      </c>
      <c r="N2472" s="23" t="str" cm="1">
        <f t="array" ref="N2472">IFERROR(IF(M2472="Principal","LES_ACTIVE",LES_INACTIVE),0)</f>
        <v>LES_ACTIVE</v>
      </c>
      <c r="O2472" s="23">
        <f t="shared" si="445"/>
        <v>25</v>
      </c>
      <c r="P2472" s="23" t="str">
        <f t="shared" si="447"/>
        <v>009260136Principal</v>
      </c>
    </row>
    <row r="2473" spans="1:16" ht="14.45" hidden="1">
      <c r="A2473" s="26" t="s">
        <v>672</v>
      </c>
      <c r="B2473" s="23" t="str">
        <f>IFERROR(VLOOKUP(A2473,hoja!$A$2:$E$970,4,FALSE),0)</f>
        <v>ANTIOQUIA</v>
      </c>
      <c r="C2473" s="23" t="str">
        <f>IFERROR(VLOOKUP(A2473,hoja!$A$2:$E$1370,5,FALSE),0)</f>
        <v>MEDELLÍN</v>
      </c>
      <c r="D2473" s="23" t="str">
        <f>IFERROR(VLOOKUP(A2473,hoja!A:D,3,FALSE),0)</f>
        <v>0092</v>
      </c>
      <c r="E2473" s="23" t="s">
        <v>617</v>
      </c>
      <c r="F2473" s="23" t="str">
        <f>IFERROR(VLOOKUP(E2473,hoja!$A$2:$E$970,4,FALSE),0)</f>
        <v>ANTIOQUIA</v>
      </c>
      <c r="G2473" s="23" t="str">
        <f>IFERROR(VLOOKUP(E2473,hoja!$A$2:$E$970,5,FALSE),0)</f>
        <v>MEDELLÍN</v>
      </c>
      <c r="H2473" s="103">
        <f>IFERROR(VLOOKUP(E2473,hoja!A:C,3,FALSE),0)</f>
        <v>50443</v>
      </c>
      <c r="I2473" s="24" t="str">
        <f t="shared" si="446"/>
        <v>009250443</v>
      </c>
      <c r="J2473" s="23">
        <v>0.30833333329064772</v>
      </c>
      <c r="K2473" s="23">
        <v>20</v>
      </c>
      <c r="L2473" s="23" t="s">
        <v>752</v>
      </c>
      <c r="M2473" s="23" t="s">
        <v>618</v>
      </c>
      <c r="N2473" s="23" t="str" cm="1">
        <f t="array" ref="N2473">IFERROR(IF(M2473="Principal","LES_ACTIVE",LES_INACTIVE),0)</f>
        <v>LES_ACTIVE</v>
      </c>
      <c r="O2473" s="23">
        <f t="shared" si="445"/>
        <v>25</v>
      </c>
      <c r="P2473" s="23" t="str">
        <f t="shared" si="447"/>
        <v>009250443Principal</v>
      </c>
    </row>
    <row r="2474" spans="1:16" ht="15" hidden="1" customHeight="1">
      <c r="A2474" s="26" t="s">
        <v>672</v>
      </c>
      <c r="B2474" s="23" t="str">
        <f>IFERROR(VLOOKUP(A2474,hoja!$A$2:$E$970,4,FALSE),0)</f>
        <v>ANTIOQUIA</v>
      </c>
      <c r="C2474" s="23" t="str">
        <f>IFERROR(VLOOKUP(A2474,hoja!$A$2:$E$1370,5,FALSE),0)</f>
        <v>MEDELLÍN</v>
      </c>
      <c r="D2474" s="23" t="str">
        <f>IFERROR(VLOOKUP(A2474,hoja!A:D,3,FALSE),0)</f>
        <v>0092</v>
      </c>
      <c r="E2474" s="23" t="s">
        <v>687</v>
      </c>
      <c r="F2474" s="23" t="str">
        <f>IFERROR(VLOOKUP(E2474,hoja!$A$2:$E$970,4,FALSE),0)</f>
        <v>OCCIDENTE</v>
      </c>
      <c r="G2474" s="23" t="str">
        <f>IFERROR(VLOOKUP(E2474,hoja!$A$2:$E$970,5,FALSE),0)</f>
        <v>TULUÁ</v>
      </c>
      <c r="H2474" s="103" t="str">
        <f>IFERROR(VLOOKUP(E2474,hoja!A:C,3,FALSE),0)</f>
        <v>2007</v>
      </c>
      <c r="I2474" s="24" t="str">
        <f t="shared" si="446"/>
        <v>00922007</v>
      </c>
      <c r="K2474" s="23">
        <v>317</v>
      </c>
      <c r="L2474" s="23" t="str">
        <f>IF(B2474=F2474,"REGIONAL","NACIONAL")</f>
        <v>NACIONAL</v>
      </c>
      <c r="M2474" s="23" t="s">
        <v>618</v>
      </c>
      <c r="N2474" s="23" t="str" cm="1">
        <f t="array" ref="N2474">IFERROR(IF(M2474="Principal","LES_ACTIVE",LES_INACTIVE),0)</f>
        <v>LES_ACTIVE</v>
      </c>
      <c r="O2474" s="23">
        <f t="shared" si="445"/>
        <v>16</v>
      </c>
      <c r="P2474" s="23" t="str">
        <f t="shared" si="447"/>
        <v>00922007Principal</v>
      </c>
    </row>
    <row r="2475" spans="1:16" ht="14.45" hidden="1">
      <c r="A2475" s="26" t="s">
        <v>672</v>
      </c>
      <c r="B2475" s="23" t="str">
        <f>IFERROR(VLOOKUP(A2475,hoja!$A$2:$E$970,4,FALSE),0)</f>
        <v>ANTIOQUIA</v>
      </c>
      <c r="C2475" s="23" t="str">
        <f>IFERROR(VLOOKUP(A2475,hoja!$A$2:$E$1370,5,FALSE),0)</f>
        <v>MEDELLÍN</v>
      </c>
      <c r="D2475" s="23" t="str">
        <f>IFERROR(VLOOKUP(A2475,hoja!A:D,3,FALSE),0)</f>
        <v>0092</v>
      </c>
      <c r="E2475" s="23" t="s">
        <v>653</v>
      </c>
      <c r="F2475" s="23" t="str">
        <f>IFERROR(VLOOKUP(E2475,hoja!$A$2:$E$970,4,FALSE),0)</f>
        <v>CENTRO</v>
      </c>
      <c r="G2475" s="23" t="str">
        <f>IFERROR(VLOOKUP(E2475,hoja!$A$2:$E$970,5,FALSE),0)</f>
        <v>MADRID</v>
      </c>
      <c r="H2475" s="103" t="str">
        <f>IFERROR(VLOOKUP(E2475,hoja!A:C,3,FALSE),0)</f>
        <v>2023</v>
      </c>
      <c r="I2475" s="24" t="str">
        <f t="shared" si="446"/>
        <v>00922023</v>
      </c>
      <c r="K2475" s="23">
        <v>398</v>
      </c>
      <c r="L2475" s="23" t="str">
        <f t="shared" ref="L2475:L2476" si="448">IF(B2475=F2475,"REGIONAL","NACIONAL")</f>
        <v>NACIONAL</v>
      </c>
      <c r="M2475" s="23" t="s">
        <v>618</v>
      </c>
      <c r="N2475" s="23" t="str" cm="1">
        <f t="array" ref="N2475">IFERROR(IF(M2475="Principal","LES_ACTIVE",LES_INACTIVE),0)</f>
        <v>LES_ACTIVE</v>
      </c>
      <c r="O2475" s="23">
        <f t="shared" si="445"/>
        <v>16</v>
      </c>
      <c r="P2475" s="23" t="str">
        <f t="shared" si="447"/>
        <v>00922023Principal</v>
      </c>
    </row>
    <row r="2476" spans="1:16" ht="14.45" hidden="1">
      <c r="A2476" s="26" t="s">
        <v>672</v>
      </c>
      <c r="B2476" s="23" t="str">
        <f>IFERROR(VLOOKUP(A2476,hoja!$A$2:$E$970,4,FALSE),0)</f>
        <v>ANTIOQUIA</v>
      </c>
      <c r="C2476" s="23" t="str">
        <f>IFERROR(VLOOKUP(A2476,hoja!$A$2:$E$1370,5,FALSE),0)</f>
        <v>MEDELLÍN</v>
      </c>
      <c r="D2476" s="23" t="str">
        <f>IFERROR(VLOOKUP(A2476,hoja!A:D,3,FALSE),0)</f>
        <v>0092</v>
      </c>
      <c r="E2476" s="23" t="s">
        <v>845</v>
      </c>
      <c r="F2476" s="23" t="str">
        <f>IFERROR(VLOOKUP(E2476,hoja!$A$2:$E$970,4,FALSE),0)</f>
        <v>OCCIDENTE</v>
      </c>
      <c r="G2476" s="23" t="str">
        <f>IFERROR(VLOOKUP(E2476,hoja!$A$2:$E$970,5,FALSE),0)</f>
        <v>CALOTO</v>
      </c>
      <c r="H2476" s="103" t="str">
        <f>IFERROR(VLOOKUP(E2476,hoja!A:C,3,FALSE),0)</f>
        <v>0054</v>
      </c>
      <c r="I2476" s="24" t="str">
        <f t="shared" si="446"/>
        <v>00920054</v>
      </c>
      <c r="K2476" s="23">
        <v>422</v>
      </c>
      <c r="L2476" s="23" t="str">
        <f t="shared" si="448"/>
        <v>NACIONAL</v>
      </c>
      <c r="M2476" s="23" t="s">
        <v>618</v>
      </c>
      <c r="N2476" s="23" t="str" cm="1">
        <f t="array" ref="N2476">IFERROR(IF(M2476="Principal","LES_ACTIVE",LES_INACTIVE),0)</f>
        <v>LES_ACTIVE</v>
      </c>
      <c r="O2476" s="23">
        <f t="shared" si="445"/>
        <v>16</v>
      </c>
      <c r="P2476" s="23" t="str">
        <f t="shared" si="447"/>
        <v>00920054Principal</v>
      </c>
    </row>
    <row r="2477" spans="1:16" ht="14.45" hidden="1">
      <c r="A2477" s="26" t="s">
        <v>672</v>
      </c>
      <c r="B2477" s="23" t="str">
        <f>IFERROR(VLOOKUP(A2477,hoja!$A$2:$E$970,4,FALSE),0)</f>
        <v>ANTIOQUIA</v>
      </c>
      <c r="C2477" s="23" t="str">
        <f>IFERROR(VLOOKUP(A2477,hoja!$A$2:$E$1370,5,FALSE),0)</f>
        <v>MEDELLÍN</v>
      </c>
      <c r="D2477" s="23" t="str">
        <f>IFERROR(VLOOKUP(A2477,hoja!A:D,3,FALSE),0)</f>
        <v>0092</v>
      </c>
      <c r="E2477" s="23" t="s">
        <v>641</v>
      </c>
      <c r="F2477" s="23" t="str">
        <f>IFERROR(VLOOKUP(E2477,hoja!$A$2:$E$970,4,FALSE),0)</f>
        <v>ANTIOQUIA</v>
      </c>
      <c r="G2477" s="23" t="str">
        <f>IFERROR(VLOOKUP(E2477,hoja!$A$2:$E$970,5,FALSE),0)</f>
        <v>MEDELLÍN</v>
      </c>
      <c r="H2477" s="103" t="str">
        <f>IFERROR(VLOOKUP(E2477,hoja!A:C,3,FALSE),0)</f>
        <v>0079</v>
      </c>
      <c r="I2477" s="24" t="str">
        <f t="shared" si="446"/>
        <v>00920079</v>
      </c>
      <c r="J2477" s="23">
        <v>0.53333333332557231</v>
      </c>
      <c r="K2477" s="23">
        <v>13.374000000000001</v>
      </c>
      <c r="L2477" s="23" t="s">
        <v>752</v>
      </c>
      <c r="M2477" s="23" t="s">
        <v>618</v>
      </c>
      <c r="N2477" s="23" t="str" cm="1">
        <f t="array" ref="N2477">IFERROR(IF(M2477="Principal","LES_ACTIVE",LES_INACTIVE),0)</f>
        <v>LES_ACTIVE</v>
      </c>
      <c r="O2477" s="23">
        <f t="shared" si="445"/>
        <v>25</v>
      </c>
      <c r="P2477" s="23" t="str">
        <f t="shared" si="447"/>
        <v>00920079Principal</v>
      </c>
    </row>
    <row r="2478" spans="1:16" ht="14.45" hidden="1">
      <c r="A2478" s="26" t="s">
        <v>672</v>
      </c>
      <c r="B2478" s="23" t="str">
        <f>IFERROR(VLOOKUP(A2478,hoja!$A$2:$E$970,4,FALSE),0)</f>
        <v>ANTIOQUIA</v>
      </c>
      <c r="C2478" s="23" t="str">
        <f>IFERROR(VLOOKUP(A2478,hoja!$A$2:$E$1370,5,FALSE),0)</f>
        <v>MEDELLÍN</v>
      </c>
      <c r="D2478" s="23" t="str">
        <f>IFERROR(VLOOKUP(A2478,hoja!A:D,3,FALSE),0)</f>
        <v>0092</v>
      </c>
      <c r="E2478" s="23" t="s">
        <v>670</v>
      </c>
      <c r="F2478" s="23" t="str">
        <f>IFERROR(VLOOKUP(E2478,hoja!$A$2:$E$970,4,FALSE),0)</f>
        <v>OCCIDENTE</v>
      </c>
      <c r="G2478" s="23" t="str">
        <f>IFERROR(VLOOKUP(E2478,hoja!$A$2:$E$970,5,FALSE),0)</f>
        <v>PEREIRA</v>
      </c>
      <c r="H2478" s="103" t="str">
        <f>IFERROR(VLOOKUP(E2478,hoja!A:C,3,FALSE),0)</f>
        <v>0134</v>
      </c>
      <c r="I2478" s="24" t="str">
        <f t="shared" si="446"/>
        <v>00920134</v>
      </c>
      <c r="J2478" s="23">
        <v>18.766666666633682</v>
      </c>
      <c r="K2478" s="23">
        <v>212</v>
      </c>
      <c r="L2478" s="23" t="str">
        <f>IF(B2478=F2478,"REGIONAL","NACIONAL")</f>
        <v>NACIONAL</v>
      </c>
      <c r="M2478" s="23" t="s">
        <v>671</v>
      </c>
      <c r="N2478" s="23" t="s">
        <v>622</v>
      </c>
      <c r="O2478" s="23">
        <f t="shared" si="445"/>
        <v>25</v>
      </c>
      <c r="P2478" s="23" t="str">
        <f t="shared" si="447"/>
        <v>00920134Amaga</v>
      </c>
    </row>
    <row r="2479" spans="1:16" ht="15" hidden="1" customHeight="1">
      <c r="A2479" s="26" t="s">
        <v>672</v>
      </c>
      <c r="B2479" s="23" t="str">
        <f>IFERROR(VLOOKUP(A2479,hoja!$A$2:$E$970,4,FALSE),0)</f>
        <v>ANTIOQUIA</v>
      </c>
      <c r="C2479" s="23" t="str">
        <f>IFERROR(VLOOKUP(A2479,hoja!$A$2:$E$1370,5,FALSE),0)</f>
        <v>MEDELLÍN</v>
      </c>
      <c r="D2479" s="23" t="str">
        <f>IFERROR(VLOOKUP(A2479,hoja!A:D,3,FALSE),0)</f>
        <v>0092</v>
      </c>
      <c r="E2479" s="23" t="s">
        <v>670</v>
      </c>
      <c r="F2479" s="23" t="str">
        <f>IFERROR(VLOOKUP(E2479,hoja!$A$2:$E$970,4,FALSE),0)</f>
        <v>OCCIDENTE</v>
      </c>
      <c r="G2479" s="23" t="str">
        <f>IFERROR(VLOOKUP(E2479,hoja!$A$2:$E$970,5,FALSE),0)</f>
        <v>PEREIRA</v>
      </c>
      <c r="H2479" s="103" t="str">
        <f>IFERROR(VLOOKUP(E2479,hoja!A:C,3,FALSE),0)</f>
        <v>0134</v>
      </c>
      <c r="I2479" s="24" t="str">
        <f t="shared" si="446"/>
        <v>00920134</v>
      </c>
      <c r="K2479" s="23">
        <v>324</v>
      </c>
      <c r="L2479" s="23" t="str">
        <f t="shared" ref="L2479:L2483" si="449">IF(B2479=F2479,"REGIONAL","NACIONAL")</f>
        <v>NACIONAL</v>
      </c>
      <c r="M2479" s="23" t="s">
        <v>893</v>
      </c>
      <c r="N2479" s="23" t="s">
        <v>622</v>
      </c>
      <c r="O2479" s="23">
        <f t="shared" si="445"/>
        <v>16</v>
      </c>
      <c r="P2479" s="23" t="str">
        <f t="shared" si="447"/>
        <v>00920134Santa Fe de Antioquia</v>
      </c>
    </row>
    <row r="2480" spans="1:16" ht="14.45" hidden="1">
      <c r="A2480" s="26" t="s">
        <v>672</v>
      </c>
      <c r="B2480" s="23" t="str">
        <f>IFERROR(VLOOKUP(A2480,hoja!$A$2:$E$970,4,FALSE),0)</f>
        <v>ANTIOQUIA</v>
      </c>
      <c r="C2480" s="23" t="str">
        <f>IFERROR(VLOOKUP(A2480,hoja!$A$2:$E$1370,5,FALSE),0)</f>
        <v>MEDELLÍN</v>
      </c>
      <c r="D2480" s="23" t="str">
        <f>IFERROR(VLOOKUP(A2480,hoja!A:D,3,FALSE),0)</f>
        <v>0092</v>
      </c>
      <c r="E2480" s="23" t="s">
        <v>670</v>
      </c>
      <c r="F2480" s="23" t="str">
        <f>IFERROR(VLOOKUP(E2480,hoja!$A$2:$E$970,4,FALSE),0)</f>
        <v>OCCIDENTE</v>
      </c>
      <c r="G2480" s="23" t="str">
        <f>IFERROR(VLOOKUP(E2480,hoja!$A$2:$E$970,5,FALSE),0)</f>
        <v>PEREIRA</v>
      </c>
      <c r="H2480" s="103" t="str">
        <f>IFERROR(VLOOKUP(E2480,hoja!A:C,3,FALSE),0)</f>
        <v>0134</v>
      </c>
      <c r="I2480" s="24" t="str">
        <f t="shared" si="446"/>
        <v>00920134</v>
      </c>
      <c r="K2480" s="23">
        <v>472</v>
      </c>
      <c r="L2480" s="23" t="str">
        <f t="shared" si="449"/>
        <v>NACIONAL</v>
      </c>
      <c r="M2480" s="23" t="s">
        <v>794</v>
      </c>
      <c r="N2480" s="23" t="s">
        <v>622</v>
      </c>
      <c r="O2480" s="23">
        <f t="shared" si="445"/>
        <v>16</v>
      </c>
      <c r="P2480" s="23" t="str">
        <f t="shared" si="447"/>
        <v>00920134Letras</v>
      </c>
    </row>
    <row r="2481" spans="1:16" ht="14.45" hidden="1">
      <c r="A2481" s="26" t="s">
        <v>672</v>
      </c>
      <c r="B2481" s="23" t="str">
        <f>IFERROR(VLOOKUP(A2481,hoja!$A$2:$E$970,4,FALSE),0)</f>
        <v>ANTIOQUIA</v>
      </c>
      <c r="C2481" s="23" t="str">
        <f>IFERROR(VLOOKUP(A2481,hoja!$A$2:$E$1370,5,FALSE),0)</f>
        <v>MEDELLÍN</v>
      </c>
      <c r="D2481" s="23" t="str">
        <f>IFERROR(VLOOKUP(A2481,hoja!A:D,3,FALSE),0)</f>
        <v>0092</v>
      </c>
      <c r="E2481" s="23" t="s">
        <v>642</v>
      </c>
      <c r="F2481" s="23" t="str">
        <f>IFERROR(VLOOKUP(E2481,hoja!$A$2:$E$970,4,FALSE),0)</f>
        <v>COSTA</v>
      </c>
      <c r="G2481" s="23" t="str">
        <f>IFERROR(VLOOKUP(E2481,hoja!$A$2:$E$970,5,FALSE),0)</f>
        <v>BARRANQUILLA</v>
      </c>
      <c r="H2481" s="103" t="str">
        <f>IFERROR(VLOOKUP(E2481,hoja!A:C,3,FALSE),0)</f>
        <v>0111</v>
      </c>
      <c r="I2481" s="24" t="str">
        <f t="shared" si="446"/>
        <v>00920111</v>
      </c>
      <c r="J2481" s="23">
        <v>40.508333333273185</v>
      </c>
      <c r="K2481" s="23">
        <v>695.17399999999998</v>
      </c>
      <c r="L2481" s="23" t="str">
        <f t="shared" si="449"/>
        <v>NACIONAL</v>
      </c>
      <c r="M2481" s="23" t="s">
        <v>618</v>
      </c>
      <c r="N2481" s="23" t="str" cm="1">
        <f t="array" ref="N2481">IFERROR(IF(M2481="Principal","LES_ACTIVE",LES_INACTIVE),0)</f>
        <v>LES_ACTIVE</v>
      </c>
      <c r="O2481" s="23">
        <f t="shared" si="445"/>
        <v>12</v>
      </c>
      <c r="P2481" s="23" t="str">
        <f t="shared" si="447"/>
        <v>00920111Principal</v>
      </c>
    </row>
    <row r="2482" spans="1:16" ht="14.45" hidden="1">
      <c r="A2482" s="26" t="s">
        <v>672</v>
      </c>
      <c r="B2482" s="23" t="str">
        <f>IFERROR(VLOOKUP(A2482,hoja!$A$2:$E$970,4,FALSE),0)</f>
        <v>ANTIOQUIA</v>
      </c>
      <c r="C2482" s="23" t="str">
        <f>IFERROR(VLOOKUP(A2482,hoja!$A$2:$E$1370,5,FALSE),0)</f>
        <v>MEDELLÍN</v>
      </c>
      <c r="D2482" s="23" t="str">
        <f>IFERROR(VLOOKUP(A2482,hoja!A:D,3,FALSE),0)</f>
        <v>0092</v>
      </c>
      <c r="E2482" s="23" t="s">
        <v>642</v>
      </c>
      <c r="F2482" s="23" t="str">
        <f>IFERROR(VLOOKUP(E2482,hoja!$A$2:$E$970,4,FALSE),0)</f>
        <v>COSTA</v>
      </c>
      <c r="G2482" s="23" t="str">
        <f>IFERROR(VLOOKUP(E2482,hoja!$A$2:$E$970,5,FALSE),0)</f>
        <v>BARRANQUILLA</v>
      </c>
      <c r="H2482" s="103" t="str">
        <f>IFERROR(VLOOKUP(E2482,hoja!A:C,3,FALSE),0)</f>
        <v>0111</v>
      </c>
      <c r="I2482" s="24" t="str">
        <f t="shared" si="446"/>
        <v>00920111</v>
      </c>
      <c r="K2482" s="23">
        <v>874</v>
      </c>
      <c r="L2482" s="23" t="str">
        <f t="shared" si="449"/>
        <v>NACIONAL</v>
      </c>
      <c r="M2482" s="23" t="s">
        <v>662</v>
      </c>
      <c r="N2482" s="23" t="s">
        <v>622</v>
      </c>
      <c r="O2482" s="23">
        <f t="shared" si="445"/>
        <v>8</v>
      </c>
      <c r="P2482" s="23" t="str">
        <f t="shared" si="447"/>
        <v>00920111Uraba</v>
      </c>
    </row>
    <row r="2483" spans="1:16" ht="14.45" hidden="1">
      <c r="A2483" s="26" t="s">
        <v>672</v>
      </c>
      <c r="B2483" s="23" t="str">
        <f>IFERROR(VLOOKUP(A2483,hoja!$A$2:$E$970,4,FALSE),0)</f>
        <v>ANTIOQUIA</v>
      </c>
      <c r="C2483" s="23" t="str">
        <f>IFERROR(VLOOKUP(A2483,hoja!$A$2:$E$1370,5,FALSE),0)</f>
        <v>MEDELLÍN</v>
      </c>
      <c r="D2483" s="23" t="str">
        <f>IFERROR(VLOOKUP(A2483,hoja!A:D,3,FALSE),0)</f>
        <v>0092</v>
      </c>
      <c r="E2483" s="23" t="s">
        <v>642</v>
      </c>
      <c r="F2483" s="23" t="str">
        <f>IFERROR(VLOOKUP(E2483,hoja!$A$2:$E$970,4,FALSE),0)</f>
        <v>COSTA</v>
      </c>
      <c r="G2483" s="23" t="str">
        <f>IFERROR(VLOOKUP(E2483,hoja!$A$2:$E$970,5,FALSE),0)</f>
        <v>BARRANQUILLA</v>
      </c>
      <c r="H2483" s="103" t="str">
        <f>IFERROR(VLOOKUP(E2483,hoja!A:C,3,FALSE),0)</f>
        <v>0111</v>
      </c>
      <c r="I2483" s="24" t="str">
        <f t="shared" si="446"/>
        <v>00920111</v>
      </c>
      <c r="K2483" s="23">
        <v>885</v>
      </c>
      <c r="L2483" s="23" t="str">
        <f t="shared" si="449"/>
        <v>NACIONAL</v>
      </c>
      <c r="M2483" s="23" t="s">
        <v>765</v>
      </c>
      <c r="N2483" s="23" t="s">
        <v>622</v>
      </c>
      <c r="O2483" s="23">
        <f t="shared" si="445"/>
        <v>8</v>
      </c>
      <c r="P2483" s="23" t="str">
        <f t="shared" si="447"/>
        <v>00920111Magdalena medio</v>
      </c>
    </row>
    <row r="2484" spans="1:16" ht="14.45" hidden="1">
      <c r="A2484" s="26" t="s">
        <v>672</v>
      </c>
      <c r="B2484" s="23" t="str">
        <f>IFERROR(VLOOKUP(A2484,hoja!$A$2:$E$970,4,FALSE),0)</f>
        <v>ANTIOQUIA</v>
      </c>
      <c r="C2484" s="23" t="str">
        <f>IFERROR(VLOOKUP(A2484,hoja!$A$2:$E$1370,5,FALSE),0)</f>
        <v>MEDELLÍN</v>
      </c>
      <c r="D2484" s="23" t="str">
        <f>IFERROR(VLOOKUP(A2484,hoja!A:D,3,FALSE),0)</f>
        <v>0092</v>
      </c>
      <c r="E2484" s="23" t="s">
        <v>672</v>
      </c>
      <c r="F2484" s="23" t="str">
        <f>IFERROR(VLOOKUP(E2484,hoja!$A$2:$E$970,4,FALSE),0)</f>
        <v>ANTIOQUIA</v>
      </c>
      <c r="G2484" s="23" t="str">
        <f>IFERROR(VLOOKUP(E2484,hoja!$A$2:$E$970,5,FALSE),0)</f>
        <v>MEDELLÍN</v>
      </c>
      <c r="H2484" s="103" t="str">
        <f>IFERROR(VLOOKUP(E2484,hoja!A:C,3,FALSE),0)</f>
        <v>0092</v>
      </c>
      <c r="I2484" s="24" t="str">
        <f t="shared" si="446"/>
        <v>00920092</v>
      </c>
      <c r="K2484" s="23">
        <v>15</v>
      </c>
      <c r="L2484" s="23" t="str">
        <f t="shared" ref="L2484:L2502" si="450">IF(B2484=F2484,"REGIONAL","NACIONAL")</f>
        <v>REGIONAL</v>
      </c>
      <c r="M2484" s="23" t="s">
        <v>618</v>
      </c>
      <c r="N2484" s="23" t="str" cm="1">
        <f t="array" ref="N2484">IFERROR(IF(M2484="Principal","LES_ACTIVE",LES_INACTIVE),0)</f>
        <v>LES_ACTIVE</v>
      </c>
      <c r="O2484" s="23">
        <f t="shared" si="445"/>
        <v>25</v>
      </c>
      <c r="P2484" s="23" t="str">
        <f t="shared" si="447"/>
        <v>00920092Principal</v>
      </c>
    </row>
    <row r="2485" spans="1:16" ht="15" hidden="1" customHeight="1">
      <c r="A2485" s="26" t="s">
        <v>672</v>
      </c>
      <c r="B2485" s="23" t="str">
        <f>IFERROR(VLOOKUP(A2485,hoja!$A$2:$E$970,4,FALSE),0)</f>
        <v>ANTIOQUIA</v>
      </c>
      <c r="C2485" s="23" t="str">
        <f>IFERROR(VLOOKUP(A2485,hoja!$A$2:$E$1370,5,FALSE),0)</f>
        <v>MEDELLÍN</v>
      </c>
      <c r="D2485" s="23" t="str">
        <f>IFERROR(VLOOKUP(A2485,hoja!A:D,3,FALSE),0)</f>
        <v>0092</v>
      </c>
      <c r="E2485" s="23" t="s">
        <v>644</v>
      </c>
      <c r="F2485" s="23" t="str">
        <f>IFERROR(VLOOKUP(E2485,hoja!$A$2:$E$970,4,FALSE),0)</f>
        <v>OCCIDENTE</v>
      </c>
      <c r="G2485" s="23" t="str">
        <f>IFERROR(VLOOKUP(E2485,hoja!$A$2:$E$970,5,FALSE),0)</f>
        <v>PEREIRA</v>
      </c>
      <c r="H2485" s="103" t="str">
        <f>IFERROR(VLOOKUP(E2485,hoja!A:C,3,FALSE),0)</f>
        <v>0198</v>
      </c>
      <c r="I2485" s="24" t="str">
        <f t="shared" si="446"/>
        <v>00920198</v>
      </c>
      <c r="J2485" s="23">
        <v>18.333333333372138</v>
      </c>
      <c r="K2485" s="23">
        <v>228</v>
      </c>
      <c r="L2485" s="23" t="str">
        <f>IF(B2485=F2485,"REGIONAL","NACIONAL")</f>
        <v>NACIONAL</v>
      </c>
      <c r="M2485" s="23" t="s">
        <v>671</v>
      </c>
      <c r="N2485" s="23" t="s">
        <v>622</v>
      </c>
      <c r="O2485" s="23">
        <f t="shared" si="445"/>
        <v>25</v>
      </c>
      <c r="P2485" s="23" t="str">
        <f t="shared" si="447"/>
        <v>00920198Amaga</v>
      </c>
    </row>
    <row r="2486" spans="1:16" ht="15" hidden="1" customHeight="1">
      <c r="A2486" s="26" t="s">
        <v>672</v>
      </c>
      <c r="B2486" s="23" t="str">
        <f>IFERROR(VLOOKUP(A2486,hoja!$A$2:$E$970,4,FALSE),0)</f>
        <v>ANTIOQUIA</v>
      </c>
      <c r="C2486" s="23" t="str">
        <f>IFERROR(VLOOKUP(A2486,hoja!$A$2:$E$1370,5,FALSE),0)</f>
        <v>MEDELLÍN</v>
      </c>
      <c r="D2486" s="23" t="str">
        <f>IFERROR(VLOOKUP(A2486,hoja!A:D,3,FALSE),0)</f>
        <v>0092</v>
      </c>
      <c r="E2486" s="23" t="s">
        <v>644</v>
      </c>
      <c r="F2486" s="23" t="str">
        <f>IFERROR(VLOOKUP(E2486,hoja!$A$2:$E$970,4,FALSE),0)</f>
        <v>OCCIDENTE</v>
      </c>
      <c r="G2486" s="23" t="str">
        <f>IFERROR(VLOOKUP(E2486,hoja!$A$2:$E$970,5,FALSE),0)</f>
        <v>PEREIRA</v>
      </c>
      <c r="H2486" s="103" t="str">
        <f>IFERROR(VLOOKUP(E2486,hoja!A:C,3,FALSE),0)</f>
        <v>0198</v>
      </c>
      <c r="I2486" s="24" t="str">
        <f t="shared" si="446"/>
        <v>00920198</v>
      </c>
      <c r="K2486" s="23">
        <v>325</v>
      </c>
      <c r="L2486" s="23" t="str">
        <f t="shared" ref="L2486:L2491" si="451">IF(B2486=F2486,"REGIONAL","NACIONAL")</f>
        <v>NACIONAL</v>
      </c>
      <c r="M2486" s="23" t="s">
        <v>893</v>
      </c>
      <c r="N2486" s="23" t="s">
        <v>622</v>
      </c>
      <c r="O2486" s="23">
        <f t="shared" si="445"/>
        <v>16</v>
      </c>
      <c r="P2486" s="23" t="str">
        <f t="shared" si="447"/>
        <v>00920198Santa Fe de Antioquia</v>
      </c>
    </row>
    <row r="2487" spans="1:16" ht="15" hidden="1" customHeight="1">
      <c r="A2487" s="26" t="s">
        <v>672</v>
      </c>
      <c r="B2487" s="23" t="str">
        <f>IFERROR(VLOOKUP(A2487,hoja!$A$2:$E$970,4,FALSE),0)</f>
        <v>ANTIOQUIA</v>
      </c>
      <c r="C2487" s="23" t="str">
        <f>IFERROR(VLOOKUP(A2487,hoja!$A$2:$E$1370,5,FALSE),0)</f>
        <v>MEDELLÍN</v>
      </c>
      <c r="D2487" s="23" t="str">
        <f>IFERROR(VLOOKUP(A2487,hoja!A:D,3,FALSE),0)</f>
        <v>0092</v>
      </c>
      <c r="E2487" s="23" t="s">
        <v>644</v>
      </c>
      <c r="F2487" s="23" t="str">
        <f>IFERROR(VLOOKUP(E2487,hoja!$A$2:$E$970,4,FALSE),0)</f>
        <v>OCCIDENTE</v>
      </c>
      <c r="G2487" s="23" t="str">
        <f>IFERROR(VLOOKUP(E2487,hoja!$A$2:$E$970,5,FALSE),0)</f>
        <v>PEREIRA</v>
      </c>
      <c r="H2487" s="103" t="str">
        <f>IFERROR(VLOOKUP(E2487,hoja!A:C,3,FALSE),0)</f>
        <v>0198</v>
      </c>
      <c r="I2487" s="24" t="str">
        <f t="shared" si="446"/>
        <v>00920198</v>
      </c>
      <c r="K2487" s="23">
        <v>473</v>
      </c>
      <c r="L2487" s="23" t="str">
        <f t="shared" si="451"/>
        <v>NACIONAL</v>
      </c>
      <c r="M2487" s="23" t="s">
        <v>794</v>
      </c>
      <c r="N2487" s="23" t="s">
        <v>622</v>
      </c>
      <c r="O2487" s="23">
        <f t="shared" si="445"/>
        <v>16</v>
      </c>
      <c r="P2487" s="23" t="str">
        <f t="shared" si="447"/>
        <v>00920198Letras</v>
      </c>
    </row>
    <row r="2488" spans="1:16" ht="15" hidden="1" customHeight="1">
      <c r="A2488" s="26" t="s">
        <v>672</v>
      </c>
      <c r="B2488" s="23" t="str">
        <f>IFERROR(VLOOKUP(A2488,hoja!$A$2:$E$970,4,FALSE),0)</f>
        <v>ANTIOQUIA</v>
      </c>
      <c r="C2488" s="23" t="str">
        <f>IFERROR(VLOOKUP(A2488,hoja!$A$2:$E$1370,5,FALSE),0)</f>
        <v>MEDELLÍN</v>
      </c>
      <c r="D2488" s="23" t="str">
        <f>IFERROR(VLOOKUP(A2488,hoja!A:D,3,FALSE),0)</f>
        <v>0092</v>
      </c>
      <c r="E2488" s="23" t="s">
        <v>645</v>
      </c>
      <c r="F2488" s="23" t="str">
        <f>IFERROR(VLOOKUP(E2488,hoja!$A$2:$E$970,4,FALSE),0)</f>
        <v>OCCIDENTE</v>
      </c>
      <c r="G2488" s="23" t="str">
        <f>IFERROR(VLOOKUP(E2488,hoja!$A$2:$E$970,5,FALSE),0)</f>
        <v>CALI</v>
      </c>
      <c r="H2488" s="103" t="str">
        <f>IFERROR(VLOOKUP(E2488,hoja!A:C,3,FALSE),0)</f>
        <v>0410</v>
      </c>
      <c r="I2488" s="24" t="str">
        <f t="shared" si="446"/>
        <v>00920410</v>
      </c>
      <c r="J2488" s="23">
        <v>27.516666666604578</v>
      </c>
      <c r="K2488" s="23">
        <v>403</v>
      </c>
      <c r="L2488" s="23" t="str">
        <f t="shared" si="451"/>
        <v>NACIONAL</v>
      </c>
      <c r="M2488" s="23" t="s">
        <v>618</v>
      </c>
      <c r="N2488" s="23" t="str" cm="1">
        <f t="array" ref="N2488">IFERROR(IF(M2488="Principal","LES_ACTIVE",LES_INACTIVE),0)</f>
        <v>LES_ACTIVE</v>
      </c>
      <c r="O2488" s="23">
        <f t="shared" si="445"/>
        <v>16</v>
      </c>
      <c r="P2488" s="23" t="str">
        <f t="shared" si="447"/>
        <v>00920410Principal</v>
      </c>
    </row>
    <row r="2489" spans="1:16" ht="15" hidden="1" customHeight="1">
      <c r="A2489" s="26" t="s">
        <v>672</v>
      </c>
      <c r="B2489" s="23" t="str">
        <f>IFERROR(VLOOKUP(A2489,hoja!$A$2:$E$970,4,FALSE),0)</f>
        <v>ANTIOQUIA</v>
      </c>
      <c r="C2489" s="23" t="str">
        <f>IFERROR(VLOOKUP(A2489,hoja!$A$2:$E$1370,5,FALSE),0)</f>
        <v>MEDELLÍN</v>
      </c>
      <c r="D2489" s="23" t="str">
        <f>IFERROR(VLOOKUP(A2489,hoja!A:D,3,FALSE),0)</f>
        <v>0092</v>
      </c>
      <c r="E2489" s="23" t="s">
        <v>645</v>
      </c>
      <c r="F2489" s="23" t="str">
        <f>IFERROR(VLOOKUP(E2489,hoja!$A$2:$E$970,4,FALSE),0)</f>
        <v>OCCIDENTE</v>
      </c>
      <c r="G2489" s="23" t="str">
        <f>IFERROR(VLOOKUP(E2489,hoja!$A$2:$E$970,5,FALSE),0)</f>
        <v>CALI</v>
      </c>
      <c r="H2489" s="103" t="str">
        <f>IFERROR(VLOOKUP(E2489,hoja!A:C,3,FALSE),0)</f>
        <v>0410</v>
      </c>
      <c r="I2489" s="24" t="str">
        <f t="shared" si="446"/>
        <v>00920410</v>
      </c>
      <c r="K2489" s="23">
        <v>503</v>
      </c>
      <c r="L2489" s="23" t="str">
        <f t="shared" si="451"/>
        <v>NACIONAL</v>
      </c>
      <c r="M2489" s="23" t="s">
        <v>893</v>
      </c>
      <c r="N2489" s="23" t="s">
        <v>622</v>
      </c>
      <c r="O2489" s="23">
        <f t="shared" si="445"/>
        <v>12</v>
      </c>
      <c r="P2489" s="23" t="str">
        <f t="shared" si="447"/>
        <v>00920410Santa Fe de Antioquia</v>
      </c>
    </row>
    <row r="2490" spans="1:16" ht="15" hidden="1" customHeight="1">
      <c r="A2490" s="26" t="s">
        <v>672</v>
      </c>
      <c r="B2490" s="23" t="str">
        <f>IFERROR(VLOOKUP(A2490,hoja!$A$2:$E$970,4,FALSE),0)</f>
        <v>ANTIOQUIA</v>
      </c>
      <c r="C2490" s="23" t="str">
        <f>IFERROR(VLOOKUP(A2490,hoja!$A$2:$E$1370,5,FALSE),0)</f>
        <v>MEDELLÍN</v>
      </c>
      <c r="D2490" s="23" t="str">
        <f>IFERROR(VLOOKUP(A2490,hoja!A:D,3,FALSE),0)</f>
        <v>0092</v>
      </c>
      <c r="E2490" s="23" t="s">
        <v>645</v>
      </c>
      <c r="F2490" s="23" t="str">
        <f>IFERROR(VLOOKUP(E2490,hoja!$A$2:$E$970,4,FALSE),0)</f>
        <v>OCCIDENTE</v>
      </c>
      <c r="G2490" s="23" t="str">
        <f>IFERROR(VLOOKUP(E2490,hoja!$A$2:$E$970,5,FALSE),0)</f>
        <v>CALI</v>
      </c>
      <c r="H2490" s="103" t="str">
        <f>IFERROR(VLOOKUP(E2490,hoja!A:C,3,FALSE),0)</f>
        <v>0410</v>
      </c>
      <c r="I2490" s="24" t="str">
        <f t="shared" si="446"/>
        <v>00920410</v>
      </c>
      <c r="K2490" s="23">
        <v>626</v>
      </c>
      <c r="L2490" s="23" t="str">
        <f t="shared" si="451"/>
        <v>NACIONAL</v>
      </c>
      <c r="M2490" s="23" t="s">
        <v>907</v>
      </c>
      <c r="N2490" s="23" t="s">
        <v>622</v>
      </c>
      <c r="O2490" s="23">
        <f t="shared" si="445"/>
        <v>12</v>
      </c>
      <c r="P2490" s="23" t="str">
        <f t="shared" si="447"/>
        <v>00920410La Dorada</v>
      </c>
    </row>
    <row r="2491" spans="1:16" ht="15" hidden="1" customHeight="1">
      <c r="A2491" s="26" t="s">
        <v>672</v>
      </c>
      <c r="B2491" s="23" t="str">
        <f>IFERROR(VLOOKUP(A2491,hoja!$A$2:$E$970,4,FALSE),0)</f>
        <v>ANTIOQUIA</v>
      </c>
      <c r="C2491" s="23" t="str">
        <f>IFERROR(VLOOKUP(A2491,hoja!$A$2:$E$1370,5,FALSE),0)</f>
        <v>MEDELLÍN</v>
      </c>
      <c r="D2491" s="23" t="str">
        <f>IFERROR(VLOOKUP(A2491,hoja!A:D,3,FALSE),0)</f>
        <v>0092</v>
      </c>
      <c r="E2491" s="23" t="s">
        <v>819</v>
      </c>
      <c r="F2491" s="23" t="str">
        <f>IFERROR(VLOOKUP(E2491,hoja!$A$2:$E$970,4,FALSE),0)</f>
        <v>OCCIDENTE</v>
      </c>
      <c r="G2491" s="23" t="str">
        <f>IFERROR(VLOOKUP(E2491,hoja!$A$2:$E$970,5,FALSE),0)</f>
        <v>BUENAVENTURA</v>
      </c>
      <c r="H2491" s="103" t="str">
        <f>IFERROR(VLOOKUP(E2491,hoja!A:C,3,FALSE),0)</f>
        <v>3001</v>
      </c>
      <c r="I2491" s="24" t="str">
        <f t="shared" si="446"/>
        <v>00923001</v>
      </c>
      <c r="K2491" s="23">
        <v>454</v>
      </c>
      <c r="L2491" s="23" t="str">
        <f t="shared" si="451"/>
        <v>NACIONAL</v>
      </c>
      <c r="M2491" s="23" t="s">
        <v>697</v>
      </c>
      <c r="N2491" s="23" t="s">
        <v>624</v>
      </c>
      <c r="O2491" s="23">
        <f t="shared" si="445"/>
        <v>16</v>
      </c>
      <c r="P2491" s="23" t="str">
        <f t="shared" si="447"/>
        <v>00923001Pereira</v>
      </c>
    </row>
    <row r="2492" spans="1:16" ht="15" hidden="1" customHeight="1">
      <c r="A2492" s="26" t="s">
        <v>672</v>
      </c>
      <c r="B2492" s="23" t="str">
        <f>IFERROR(VLOOKUP(A2492,hoja!$A$2:$E$970,4,FALSE),0)</f>
        <v>ANTIOQUIA</v>
      </c>
      <c r="C2492" s="23" t="str">
        <f>IFERROR(VLOOKUP(A2492,hoja!$A$2:$E$1370,5,FALSE),0)</f>
        <v>MEDELLÍN</v>
      </c>
      <c r="D2492" s="23" t="str">
        <f>IFERROR(VLOOKUP(A2492,hoja!A:D,3,FALSE),0)</f>
        <v>0092</v>
      </c>
      <c r="E2492" s="23" t="s">
        <v>675</v>
      </c>
      <c r="F2492" s="23" t="str">
        <f>IFERROR(VLOOKUP(E2492,hoja!$A$2:$E$970,4,FALSE),0)</f>
        <v>COSTA</v>
      </c>
      <c r="G2492" s="23" t="str">
        <f>IFERROR(VLOOKUP(E2492,hoja!$A$2:$E$970,5,FALSE),0)</f>
        <v>CARTAGENA</v>
      </c>
      <c r="H2492" s="103">
        <f>IFERROR(VLOOKUP(E2492,hoja!A:C,3,FALSE),0)</f>
        <v>3002</v>
      </c>
      <c r="I2492" s="24" t="str">
        <f t="shared" si="446"/>
        <v>00923002</v>
      </c>
      <c r="J2492" s="23">
        <v>48.033333333267365</v>
      </c>
      <c r="K2492" s="23">
        <v>830</v>
      </c>
      <c r="L2492" s="23" t="s">
        <v>908</v>
      </c>
      <c r="M2492" s="23" t="s">
        <v>662</v>
      </c>
      <c r="N2492" s="23" cm="1">
        <f t="array" aca="1" ref="N2492" ca="1">IFERROR(IF(M2492="Principal","LES_ACTIVE",LES_INACTIVE),0)</f>
        <v>0</v>
      </c>
      <c r="O2492" s="23">
        <f t="shared" si="445"/>
        <v>8</v>
      </c>
      <c r="P2492" s="23" t="str">
        <f t="shared" si="447"/>
        <v>00923002Uraba</v>
      </c>
    </row>
    <row r="2493" spans="1:16" ht="15" hidden="1" customHeight="1">
      <c r="A2493" s="26" t="s">
        <v>672</v>
      </c>
      <c r="B2493" s="23" t="str">
        <f>IFERROR(VLOOKUP(A2493,hoja!$A$2:$E$970,4,FALSE),0)</f>
        <v>ANTIOQUIA</v>
      </c>
      <c r="C2493" s="23" t="str">
        <f>IFERROR(VLOOKUP(A2493,hoja!$A$2:$E$1370,5,FALSE),0)</f>
        <v>MEDELLÍN</v>
      </c>
      <c r="D2493" s="23" t="str">
        <f>IFERROR(VLOOKUP(A2493,hoja!A:D,3,FALSE),0)</f>
        <v>0092</v>
      </c>
      <c r="E2493" s="23" t="s">
        <v>675</v>
      </c>
      <c r="F2493" s="23" t="str">
        <f>IFERROR(VLOOKUP(E2493,hoja!$A$2:$E$970,4,FALSE),0)</f>
        <v>COSTA</v>
      </c>
      <c r="G2493" s="23" t="str">
        <f>IFERROR(VLOOKUP(E2493,hoja!$A$2:$E$970,5,FALSE),0)</f>
        <v>CARTAGENA</v>
      </c>
      <c r="H2493" s="103">
        <f>IFERROR(VLOOKUP(E2493,hoja!A:C,3,FALSE),0)</f>
        <v>3002</v>
      </c>
      <c r="I2493" s="24" t="str">
        <f t="shared" si="446"/>
        <v>00923002</v>
      </c>
      <c r="K2493" s="23">
        <v>668</v>
      </c>
      <c r="L2493" s="23" t="s">
        <v>908</v>
      </c>
      <c r="M2493" s="23" t="s">
        <v>618</v>
      </c>
      <c r="N2493" s="23" t="str" cm="1">
        <f t="array" ref="N2493">IFERROR(IF(M2493="Principal","LES_ACTIVE",LES_INACTIVE),0)</f>
        <v>LES_ACTIVE</v>
      </c>
      <c r="O2493" s="23">
        <f t="shared" si="445"/>
        <v>12</v>
      </c>
      <c r="P2493" s="23" t="str">
        <f t="shared" si="447"/>
        <v>00923002Principal</v>
      </c>
    </row>
    <row r="2494" spans="1:16" ht="15" hidden="1" customHeight="1">
      <c r="A2494" s="26" t="s">
        <v>672</v>
      </c>
      <c r="B2494" s="23" t="str">
        <f>IFERROR(VLOOKUP(A2494,hoja!$A$2:$E$970,4,FALSE),0)</f>
        <v>ANTIOQUIA</v>
      </c>
      <c r="C2494" s="23" t="str">
        <f>IFERROR(VLOOKUP(A2494,hoja!$A$2:$E$1370,5,FALSE),0)</f>
        <v>MEDELLÍN</v>
      </c>
      <c r="D2494" s="23" t="str">
        <f>IFERROR(VLOOKUP(A2494,hoja!A:D,3,FALSE),0)</f>
        <v>0092</v>
      </c>
      <c r="E2494" s="23" t="s">
        <v>676</v>
      </c>
      <c r="F2494" s="23" t="str">
        <f>IFERROR(VLOOKUP(E2494,hoja!$A$2:$E$970,4,FALSE),0)</f>
        <v>COSTA</v>
      </c>
      <c r="G2494" s="23" t="str">
        <f>IFERROR(VLOOKUP(E2494,hoja!$A$2:$E$970,5,FALSE),0)</f>
        <v>BARRANQUILLA</v>
      </c>
      <c r="H2494" s="103" t="str">
        <f>IFERROR(VLOOKUP(E2494,hoja!A:C,3,FALSE),0)</f>
        <v>3000</v>
      </c>
      <c r="I2494" s="24" t="str">
        <f t="shared" si="446"/>
        <v>00923000</v>
      </c>
      <c r="K2494" s="23">
        <v>699</v>
      </c>
      <c r="L2494" s="23" t="str">
        <f>IF(B2494=F2494,"REGIONAL","NACIONAL")</f>
        <v>NACIONAL</v>
      </c>
      <c r="M2494" s="23" t="s">
        <v>618</v>
      </c>
      <c r="N2494" s="23" t="str" cm="1">
        <f t="array" ref="N2494">IFERROR(IF(M2494="Principal","LES_ACTIVE",LES_INACTIVE),0)</f>
        <v>LES_ACTIVE</v>
      </c>
      <c r="O2494" s="23">
        <f t="shared" si="445"/>
        <v>12</v>
      </c>
      <c r="P2494" s="23" t="str">
        <f t="shared" si="447"/>
        <v>00923000Principal</v>
      </c>
    </row>
    <row r="2495" spans="1:16" ht="15" hidden="1" customHeight="1">
      <c r="A2495" s="26" t="s">
        <v>672</v>
      </c>
      <c r="B2495" s="23" t="str">
        <f>IFERROR(VLOOKUP(A2495,hoja!$A$2:$E$970,4,FALSE),0)</f>
        <v>ANTIOQUIA</v>
      </c>
      <c r="C2495" s="23" t="str">
        <f>IFERROR(VLOOKUP(A2495,hoja!$A$2:$E$1370,5,FALSE),0)</f>
        <v>MEDELLÍN</v>
      </c>
      <c r="D2495" s="23" t="str">
        <f>IFERROR(VLOOKUP(A2495,hoja!A:D,3,FALSE),0)</f>
        <v>0092</v>
      </c>
      <c r="E2495" s="23" t="s">
        <v>787</v>
      </c>
      <c r="F2495" s="23" t="str">
        <f>IFERROR(VLOOKUP(E2495,hoja!$A$2:$E$970,4,FALSE),0)</f>
        <v>ANTIOQUIA</v>
      </c>
      <c r="G2495" s="23" t="str">
        <f>IFERROR(VLOOKUP(E2495,hoja!$A$2:$E$970,5,FALSE),0)</f>
        <v>PUERTO LIBRE</v>
      </c>
      <c r="H2495" s="103" t="str">
        <f>IFERROR(VLOOKUP(E2495,hoja!A:C,3,FALSE),0)</f>
        <v>10214</v>
      </c>
      <c r="I2495" s="24" t="str">
        <f t="shared" si="446"/>
        <v>009210214</v>
      </c>
      <c r="J2495" s="23">
        <v>9.9736111111706123</v>
      </c>
      <c r="K2495" s="23">
        <v>221.166</v>
      </c>
      <c r="L2495" s="23" t="str">
        <f t="shared" si="450"/>
        <v>REGIONAL</v>
      </c>
      <c r="M2495" s="23" t="s">
        <v>736</v>
      </c>
      <c r="N2495" s="23" t="s">
        <v>737</v>
      </c>
      <c r="O2495" s="23">
        <f t="shared" si="445"/>
        <v>25</v>
      </c>
      <c r="P2495" s="23" t="str">
        <f t="shared" si="447"/>
        <v>009210214Eficiente destino Bogota</v>
      </c>
    </row>
    <row r="2496" spans="1:16" ht="15" hidden="1" customHeight="1">
      <c r="A2496" s="26" t="s">
        <v>672</v>
      </c>
      <c r="B2496" s="23" t="str">
        <f>IFERROR(VLOOKUP(A2496,hoja!$A$2:$E$970,4,FALSE),0)</f>
        <v>ANTIOQUIA</v>
      </c>
      <c r="C2496" s="23" t="str">
        <f>IFERROR(VLOOKUP(A2496,hoja!$A$2:$E$1370,5,FALSE),0)</f>
        <v>MEDELLÍN</v>
      </c>
      <c r="D2496" s="23" t="str">
        <f>IFERROR(VLOOKUP(A2496,hoja!A:D,3,FALSE),0)</f>
        <v>0092</v>
      </c>
      <c r="E2496" s="23" t="s">
        <v>738</v>
      </c>
      <c r="F2496" s="23" t="str">
        <f>IFERROR(VLOOKUP(E2496,hoja!$A$2:$E$970,4,FALSE),0)</f>
        <v>CENTRO</v>
      </c>
      <c r="G2496" s="23" t="str">
        <f>IFERROR(VLOOKUP(E2496,hoja!$A$2:$E$970,5,FALSE),0)</f>
        <v>RIOSUCIO</v>
      </c>
      <c r="H2496" s="103" t="str">
        <f>IFERROR(VLOOKUP(E2496,hoja!A:C,3,FALSE),0)</f>
        <v>60081</v>
      </c>
      <c r="I2496" s="24" t="str">
        <f t="shared" si="446"/>
        <v>009260081</v>
      </c>
      <c r="J2496" s="23">
        <v>9.8083333332615439</v>
      </c>
      <c r="K2496" s="23">
        <v>194.16050000000001</v>
      </c>
      <c r="L2496" s="23" t="str">
        <f>IF(B2496=F2496,"REGIONAL","NACIONAL")</f>
        <v>NACIONAL</v>
      </c>
      <c r="M2496" s="23" t="s">
        <v>748</v>
      </c>
      <c r="N2496" s="23" t="s">
        <v>737</v>
      </c>
      <c r="O2496" s="23">
        <f t="shared" si="445"/>
        <v>25</v>
      </c>
      <c r="P2496" s="23" t="str">
        <f t="shared" si="447"/>
        <v>009260081Eficiente destino Yumbo</v>
      </c>
    </row>
    <row r="2497" spans="1:16" ht="15" hidden="1" customHeight="1">
      <c r="A2497" s="26" t="s">
        <v>672</v>
      </c>
      <c r="B2497" s="23" t="str">
        <f>IFERROR(VLOOKUP(A2497,hoja!$A$2:$E$970,4,FALSE),0)</f>
        <v>ANTIOQUIA</v>
      </c>
      <c r="C2497" s="23" t="str">
        <f>IFERROR(VLOOKUP(A2497,hoja!$A$2:$E$1370,5,FALSE),0)</f>
        <v>MEDELLÍN</v>
      </c>
      <c r="D2497" s="23" t="str">
        <f>IFERROR(VLOOKUP(A2497,hoja!A:D,3,FALSE),0)</f>
        <v>0092</v>
      </c>
      <c r="E2497" s="23" t="s">
        <v>847</v>
      </c>
      <c r="F2497" s="23" t="str">
        <f>IFERROR(VLOOKUP(E2497,hoja!$A$2:$E$970,4,FALSE),0)</f>
        <v>OCCIDENTE</v>
      </c>
      <c r="G2497" s="23" t="str">
        <f>IFERROR(VLOOKUP(E2497,hoja!$A$2:$E$970,5,FALSE),0)</f>
        <v>IPIALES</v>
      </c>
      <c r="H2497" s="103" t="str">
        <f>IFERROR(VLOOKUP(E2497,hoja!A:C,3,FALSE),0)</f>
        <v>60052</v>
      </c>
      <c r="I2497" s="24" t="str">
        <f t="shared" si="446"/>
        <v>009260052</v>
      </c>
      <c r="K2497" s="23">
        <v>872</v>
      </c>
      <c r="L2497" s="23" t="str">
        <f>IF(B2497=F2497,"REGIONAL","NACIONAL")</f>
        <v>NACIONAL</v>
      </c>
      <c r="M2497" s="23" t="s">
        <v>618</v>
      </c>
      <c r="N2497" s="23" t="str" cm="1">
        <f t="array" ref="N2497">IFERROR(IF(M2497="Principal","LES_ACTIVE",LES_INACTIVE),0)</f>
        <v>LES_ACTIVE</v>
      </c>
      <c r="O2497" s="23">
        <f t="shared" si="445"/>
        <v>8</v>
      </c>
      <c r="P2497" s="23" t="str">
        <f t="shared" si="447"/>
        <v>009260052Principal</v>
      </c>
    </row>
    <row r="2498" spans="1:16" ht="15" hidden="1" customHeight="1">
      <c r="A2498" s="26" t="s">
        <v>672</v>
      </c>
      <c r="B2498" s="23" t="str">
        <f>IFERROR(VLOOKUP(A2498,hoja!$A$2:$E$970,4,FALSE),0)</f>
        <v>ANTIOQUIA</v>
      </c>
      <c r="C2498" s="23" t="str">
        <f>IFERROR(VLOOKUP(A2498,hoja!$A$2:$E$1370,5,FALSE),0)</f>
        <v>MEDELLÍN</v>
      </c>
      <c r="D2498" s="23" t="str">
        <f>IFERROR(VLOOKUP(A2498,hoja!A:D,3,FALSE),0)</f>
        <v>0092</v>
      </c>
      <c r="E2498" s="23" t="s">
        <v>788</v>
      </c>
      <c r="F2498" s="23" t="str">
        <f>IFERROR(VLOOKUP(E2498,hoja!$A$2:$E$970,4,FALSE),0)</f>
        <v>ANTIOQUIA</v>
      </c>
      <c r="G2498" s="23" t="str">
        <f>IFERROR(VLOOKUP(E2498,hoja!$A$2:$E$970,5,FALSE),0)</f>
        <v>RIONEGRO</v>
      </c>
      <c r="H2498" s="103" t="str">
        <f>IFERROR(VLOOKUP(E2498,hoja!A:C,3,FALSE),0)</f>
        <v>60027</v>
      </c>
      <c r="I2498" s="24" t="str">
        <f t="shared" si="446"/>
        <v>009260027</v>
      </c>
      <c r="K2498" s="23">
        <v>56.3</v>
      </c>
      <c r="L2498" s="23" t="str">
        <f t="shared" si="450"/>
        <v>REGIONAL</v>
      </c>
      <c r="M2498" s="23" t="s">
        <v>618</v>
      </c>
      <c r="N2498" s="23" t="str" cm="1">
        <f t="array" ref="N2498">IFERROR(IF(M2498="Principal","LES_ACTIVE",LES_INACTIVE),0)</f>
        <v>LES_ACTIVE</v>
      </c>
      <c r="O2498" s="23">
        <f t="shared" si="445"/>
        <v>25</v>
      </c>
      <c r="P2498" s="23" t="str">
        <f t="shared" si="447"/>
        <v>009260027Principal</v>
      </c>
    </row>
    <row r="2499" spans="1:16" ht="14.45" hidden="1">
      <c r="A2499" s="26" t="s">
        <v>644</v>
      </c>
      <c r="B2499" s="23" t="str">
        <f>IFERROR(VLOOKUP(A2499,hoja!$A$2:$E$970,4,FALSE),0)</f>
        <v>OCCIDENTE</v>
      </c>
      <c r="C2499" s="23" t="str">
        <f>IFERROR(VLOOKUP(A2499,hoja!$A$2:$E$1370,5,FALSE),0)</f>
        <v>PEREIRA</v>
      </c>
      <c r="D2499" s="23" t="str">
        <f>IFERROR(VLOOKUP(A2499,hoja!A:D,3,FALSE),0)</f>
        <v>0198</v>
      </c>
      <c r="E2499" s="23" t="s">
        <v>909</v>
      </c>
      <c r="F2499" s="23" t="str">
        <f>IFERROR(VLOOKUP(E2499,hoja!$A$2:$E$970,4,FALSE),0)</f>
        <v>CENTRO</v>
      </c>
      <c r="G2499" s="23" t="str">
        <f>IFERROR(VLOOKUP(E2499,hoja!$A$2:$E$970,5,FALSE),0)</f>
        <v>JAMUNDÍ</v>
      </c>
      <c r="H2499" s="103" t="str">
        <f>IFERROR(VLOOKUP(E2499,hoja!A:C,3,FALSE),0)</f>
        <v>50176</v>
      </c>
      <c r="I2499" s="24" t="str">
        <f t="shared" si="446"/>
        <v>019850176</v>
      </c>
      <c r="K2499" s="23">
        <v>254</v>
      </c>
      <c r="L2499" s="23" t="str">
        <f>IF(B2499=F2499,"REGIONAL","NACIONAL")</f>
        <v>NACIONAL</v>
      </c>
      <c r="M2499" s="23" t="s">
        <v>618</v>
      </c>
      <c r="N2499" s="23" t="str" cm="1">
        <f t="array" ref="N2499">IFERROR(IF(M2499="Principal","LES_ACTIVE",LES_INACTIVE),0)</f>
        <v>LES_ACTIVE</v>
      </c>
      <c r="O2499" s="23">
        <f t="shared" si="445"/>
        <v>16</v>
      </c>
      <c r="P2499" s="23" t="str">
        <f t="shared" si="447"/>
        <v>019850176Principal</v>
      </c>
    </row>
    <row r="2500" spans="1:16" ht="14.45" hidden="1">
      <c r="A2500" s="26" t="s">
        <v>644</v>
      </c>
      <c r="B2500" s="23" t="str">
        <f>IFERROR(VLOOKUP(A2500,hoja!$A$2:$E$970,4,FALSE),0)</f>
        <v>OCCIDENTE</v>
      </c>
      <c r="C2500" s="23" t="str">
        <f>IFERROR(VLOOKUP(A2500,hoja!$A$2:$E$1370,5,FALSE),0)</f>
        <v>PEREIRA</v>
      </c>
      <c r="D2500" s="23" t="str">
        <f>IFERROR(VLOOKUP(A2500,hoja!A:D,3,FALSE),0)</f>
        <v>0198</v>
      </c>
      <c r="E2500" s="23" t="s">
        <v>650</v>
      </c>
      <c r="F2500" s="23" t="str">
        <f>IFERROR(VLOOKUP(E2500,hoja!$A$2:$E$970,4,FALSE),0)</f>
        <v>OCCIDENTE</v>
      </c>
      <c r="G2500" s="23" t="str">
        <f>IFERROR(VLOOKUP(E2500,hoja!$A$2:$E$970,5,FALSE),0)</f>
        <v>CALOTO</v>
      </c>
      <c r="H2500" s="103" t="str">
        <f>IFERROR(VLOOKUP(E2500,hoja!A:C,3,FALSE),0)</f>
        <v>0445</v>
      </c>
      <c r="I2500" s="24" t="str">
        <f t="shared" si="446"/>
        <v>01980445</v>
      </c>
      <c r="J2500" s="23">
        <v>17.866666666581295</v>
      </c>
      <c r="K2500" s="23">
        <v>228.417</v>
      </c>
      <c r="L2500" s="23" t="str">
        <f t="shared" si="450"/>
        <v>REGIONAL</v>
      </c>
      <c r="M2500" s="23" t="s">
        <v>618</v>
      </c>
      <c r="N2500" s="23" t="str" cm="1">
        <f t="array" ref="N2500">IFERROR(IF(M2500="Principal","LES_ACTIVE",LES_INACTIVE),0)</f>
        <v>LES_ACTIVE</v>
      </c>
      <c r="O2500" s="23">
        <f t="shared" si="445"/>
        <v>25</v>
      </c>
      <c r="P2500" s="23" t="str">
        <f t="shared" si="447"/>
        <v>01980445Principal</v>
      </c>
    </row>
    <row r="2501" spans="1:16" ht="15" hidden="1" customHeight="1">
      <c r="A2501" s="26" t="s">
        <v>644</v>
      </c>
      <c r="B2501" s="23" t="str">
        <f>IFERROR(VLOOKUP(A2501,hoja!$A$2:$E$970,4,FALSE),0)</f>
        <v>OCCIDENTE</v>
      </c>
      <c r="C2501" s="23" t="str">
        <f>IFERROR(VLOOKUP(A2501,hoja!$A$2:$E$1370,5,FALSE),0)</f>
        <v>PEREIRA</v>
      </c>
      <c r="D2501" s="23" t="str">
        <f>IFERROR(VLOOKUP(A2501,hoja!A:D,3,FALSE),0)</f>
        <v>0198</v>
      </c>
      <c r="E2501" s="23" t="s">
        <v>689</v>
      </c>
      <c r="F2501" s="23" t="str">
        <f>IFERROR(VLOOKUP(E2501,hoja!$A$2:$E$970,4,FALSE),0)</f>
        <v>SANTANDER</v>
      </c>
      <c r="G2501" s="23" t="str">
        <f>IFERROR(VLOOKUP(E2501,hoja!$A$2:$E$970,5,FALSE),0)</f>
        <v>AGUACHICA</v>
      </c>
      <c r="H2501" s="103" t="str">
        <f>IFERROR(VLOOKUP(E2501,hoja!A:C,3,FALSE),0)</f>
        <v>0437</v>
      </c>
      <c r="I2501" s="24" t="str">
        <f t="shared" si="446"/>
        <v>01980437</v>
      </c>
      <c r="K2501" s="23">
        <v>697</v>
      </c>
      <c r="L2501" s="23" t="str">
        <f>IF(B2501=F2501,"REGIONAL","NACIONAL")</f>
        <v>NACIONAL</v>
      </c>
      <c r="M2501" s="23" t="s">
        <v>618</v>
      </c>
      <c r="N2501" s="23" t="str" cm="1">
        <f t="array" ref="N2501">IFERROR(IF(M2501="Principal","LES_ACTIVE",LES_INACTIVE),0)</f>
        <v>LES_ACTIVE</v>
      </c>
      <c r="O2501" s="23">
        <f t="shared" si="445"/>
        <v>12</v>
      </c>
      <c r="P2501" s="23" t="str">
        <f t="shared" si="447"/>
        <v>01980437Principal</v>
      </c>
    </row>
    <row r="2502" spans="1:16" ht="15" hidden="1" customHeight="1">
      <c r="A2502" s="26" t="s">
        <v>644</v>
      </c>
      <c r="B2502" s="23" t="str">
        <f>IFERROR(VLOOKUP(A2502,hoja!$A$2:$E$970,4,FALSE),0)</f>
        <v>OCCIDENTE</v>
      </c>
      <c r="C2502" s="23" t="str">
        <f>IFERROR(VLOOKUP(A2502,hoja!$A$2:$E$1370,5,FALSE),0)</f>
        <v>PEREIRA</v>
      </c>
      <c r="D2502" s="23" t="str">
        <f>IFERROR(VLOOKUP(A2502,hoja!A:D,3,FALSE),0)</f>
        <v>0198</v>
      </c>
      <c r="E2502" s="23" t="s">
        <v>690</v>
      </c>
      <c r="F2502" s="23" t="str">
        <f>IFERROR(VLOOKUP(E2502,hoja!$A$2:$E$970,4,FALSE),0)</f>
        <v>OCCIDENTE</v>
      </c>
      <c r="G2502" s="23" t="str">
        <f>IFERROR(VLOOKUP(E2502,hoja!$A$2:$E$970,5,FALSE),0)</f>
        <v>ANSERMA</v>
      </c>
      <c r="H2502" s="103" t="str">
        <f>IFERROR(VLOOKUP(E2502,hoja!A:C,3,FALSE),0)</f>
        <v>0146</v>
      </c>
      <c r="I2502" s="24" t="str">
        <f t="shared" si="446"/>
        <v>01980146</v>
      </c>
      <c r="J2502" s="23">
        <v>1.7666666666627862</v>
      </c>
      <c r="K2502" s="23">
        <v>71.037000000000006</v>
      </c>
      <c r="L2502" s="23" t="str">
        <f t="shared" si="450"/>
        <v>REGIONAL</v>
      </c>
      <c r="M2502" s="23" t="s">
        <v>618</v>
      </c>
      <c r="N2502" s="23" t="str" cm="1">
        <f t="array" ref="N2502">IFERROR(IF(M2502="Principal","LES_ACTIVE",LES_INACTIVE),0)</f>
        <v>LES_ACTIVE</v>
      </c>
      <c r="O2502" s="23">
        <f t="shared" si="445"/>
        <v>25</v>
      </c>
      <c r="P2502" s="23" t="str">
        <f t="shared" si="447"/>
        <v>01980146Principal</v>
      </c>
    </row>
    <row r="2503" spans="1:16" ht="15" hidden="1" customHeight="1">
      <c r="A2503" s="26" t="s">
        <v>644</v>
      </c>
      <c r="B2503" s="23" t="str">
        <f>IFERROR(VLOOKUP(A2503,hoja!$A$2:$E$970,4,FALSE),0)</f>
        <v>OCCIDENTE</v>
      </c>
      <c r="C2503" s="23" t="str">
        <f>IFERROR(VLOOKUP(A2503,hoja!$A$2:$E$1370,5,FALSE),0)</f>
        <v>PEREIRA</v>
      </c>
      <c r="D2503" s="23" t="str">
        <f>IFERROR(VLOOKUP(A2503,hoja!A:D,3,FALSE),0)</f>
        <v>0198</v>
      </c>
      <c r="E2503" s="23" t="s">
        <v>691</v>
      </c>
      <c r="F2503" s="23" t="str">
        <f>IFERROR(VLOOKUP(E2503,hoja!$A$2:$E$970,4,FALSE),0)</f>
        <v>COSTA</v>
      </c>
      <c r="G2503" s="23" t="str">
        <f>IFERROR(VLOOKUP(E2503,hoja!$A$2:$E$970,5,FALSE),0)</f>
        <v>ARACATACA</v>
      </c>
      <c r="H2503" s="103" t="str">
        <f>IFERROR(VLOOKUP(E2503,hoja!A:C,3,FALSE),0)</f>
        <v>0119</v>
      </c>
      <c r="I2503" s="24" t="str">
        <f t="shared" si="446"/>
        <v>01980119</v>
      </c>
      <c r="K2503" s="23">
        <v>1030</v>
      </c>
      <c r="L2503" s="23" t="str">
        <f>IF(B2503=F2503,"REGIONAL","NACIONAL")</f>
        <v>NACIONAL</v>
      </c>
      <c r="M2503" s="23" t="s">
        <v>618</v>
      </c>
      <c r="N2503" s="23" t="str" cm="1">
        <f t="array" ref="N2503">IFERROR(IF(M2503="Principal","LES_ACTIVE",LES_INACTIVE),0)</f>
        <v>LES_ACTIVE</v>
      </c>
      <c r="O2503" s="23">
        <f t="shared" si="445"/>
        <v>8</v>
      </c>
      <c r="P2503" s="23" t="str">
        <f t="shared" si="447"/>
        <v>01980119Principal</v>
      </c>
    </row>
    <row r="2504" spans="1:16" ht="14.45" hidden="1">
      <c r="A2504" s="26" t="s">
        <v>644</v>
      </c>
      <c r="B2504" s="23" t="str">
        <f>IFERROR(VLOOKUP(A2504,hoja!$A$2:$E$970,4,FALSE),0)</f>
        <v>OCCIDENTE</v>
      </c>
      <c r="C2504" s="23" t="str">
        <f>IFERROR(VLOOKUP(A2504,hoja!$A$2:$E$1370,5,FALSE),0)</f>
        <v>PEREIRA</v>
      </c>
      <c r="D2504" s="23" t="str">
        <f>IFERROR(VLOOKUP(A2504,hoja!A:D,3,FALSE),0)</f>
        <v>0198</v>
      </c>
      <c r="E2504" s="23" t="s">
        <v>659</v>
      </c>
      <c r="F2504" s="23" t="str">
        <f>IFERROR(VLOOKUP(E2504,hoja!$A$2:$E$970,4,FALSE),0)</f>
        <v>OCCIDENTE</v>
      </c>
      <c r="G2504" s="23" t="str">
        <f>IFERROR(VLOOKUP(E2504,hoja!$A$2:$E$970,5,FALSE),0)</f>
        <v>ARMENIA</v>
      </c>
      <c r="H2504" s="103" t="str">
        <f>IFERROR(VLOOKUP(E2504,hoja!A:C,3,FALSE),0)</f>
        <v>0142</v>
      </c>
      <c r="I2504" s="24" t="str">
        <f t="shared" si="446"/>
        <v>01980142</v>
      </c>
      <c r="J2504" s="23">
        <v>2.2175000000861473</v>
      </c>
      <c r="K2504" s="23">
        <v>53.076999999999998</v>
      </c>
      <c r="L2504" s="23" t="str">
        <f t="shared" ref="L2504" si="452">IF(B2504=F2504,"REGIONAL","NACIONAL")</f>
        <v>REGIONAL</v>
      </c>
      <c r="M2504" s="23" t="s">
        <v>618</v>
      </c>
      <c r="N2504" s="23" t="str" cm="1">
        <f t="array" ref="N2504">IFERROR(IF(M2504="Principal","LES_ACTIVE",LES_INACTIVE),0)</f>
        <v>LES_ACTIVE</v>
      </c>
      <c r="O2504" s="23">
        <f t="shared" si="445"/>
        <v>25</v>
      </c>
      <c r="P2504" s="23" t="str">
        <f t="shared" si="447"/>
        <v>01980142Principal</v>
      </c>
    </row>
    <row r="2505" spans="1:16" ht="14.45" hidden="1">
      <c r="A2505" s="26" t="s">
        <v>644</v>
      </c>
      <c r="B2505" s="23" t="str">
        <f>IFERROR(VLOOKUP(A2505,hoja!$A$2:$E$970,4,FALSE),0)</f>
        <v>OCCIDENTE</v>
      </c>
      <c r="C2505" s="23" t="str">
        <f>IFERROR(VLOOKUP(A2505,hoja!$A$2:$E$1370,5,FALSE),0)</f>
        <v>PEREIRA</v>
      </c>
      <c r="D2505" s="23" t="str">
        <f>IFERROR(VLOOKUP(A2505,hoja!A:D,3,FALSE),0)</f>
        <v>0198</v>
      </c>
      <c r="E2505" s="23" t="s">
        <v>692</v>
      </c>
      <c r="F2505" s="23" t="str">
        <f>IFERROR(VLOOKUP(E2505,hoja!$A$2:$E$970,4,FALSE),0)</f>
        <v>SANTANDER</v>
      </c>
      <c r="G2505" s="23" t="str">
        <f>IFERROR(VLOOKUP(E2505,hoja!$A$2:$E$970,5,FALSE),0)</f>
        <v>BARBOSA</v>
      </c>
      <c r="H2505" s="103" t="str">
        <f>IFERROR(VLOOKUP(E2505,hoja!A:C,3,FALSE),0)</f>
        <v>0446</v>
      </c>
      <c r="I2505" s="24" t="str">
        <f t="shared" si="446"/>
        <v>01980446</v>
      </c>
      <c r="K2505" s="23">
        <v>491</v>
      </c>
      <c r="L2505" s="23" t="str">
        <f>IF(B2505=F2505,"REGIONAL","NACIONAL")</f>
        <v>NACIONAL</v>
      </c>
      <c r="M2505" s="23" t="s">
        <v>618</v>
      </c>
      <c r="N2505" s="23" t="str" cm="1">
        <f t="array" ref="N2505">IFERROR(IF(M2505="Principal","LES_ACTIVE",LES_INACTIVE),0)</f>
        <v>LES_ACTIVE</v>
      </c>
      <c r="O2505" s="23">
        <f t="shared" si="445"/>
        <v>16</v>
      </c>
      <c r="P2505" s="23" t="str">
        <f t="shared" si="447"/>
        <v>01980446Principal</v>
      </c>
    </row>
    <row r="2506" spans="1:16" ht="15" hidden="1" customHeight="1">
      <c r="A2506" s="26" t="s">
        <v>644</v>
      </c>
      <c r="B2506" s="23" t="str">
        <f>IFERROR(VLOOKUP(A2506,hoja!$A$2:$E$970,4,FALSE),0)</f>
        <v>OCCIDENTE</v>
      </c>
      <c r="C2506" s="23" t="str">
        <f>IFERROR(VLOOKUP(A2506,hoja!$A$2:$E$1370,5,FALSE),0)</f>
        <v>PEREIRA</v>
      </c>
      <c r="D2506" s="23" t="str">
        <f>IFERROR(VLOOKUP(A2506,hoja!A:D,3,FALSE),0)</f>
        <v>0198</v>
      </c>
      <c r="E2506" s="23" t="s">
        <v>693</v>
      </c>
      <c r="F2506" s="23" t="str">
        <f>IFERROR(VLOOKUP(E2506,hoja!$A$2:$E$970,4,FALSE),0)</f>
        <v>COSTA</v>
      </c>
      <c r="G2506" s="23" t="str">
        <f>IFERROR(VLOOKUP(E2506,hoja!$A$2:$E$970,5,FALSE),0)</f>
        <v>BOSCONIA</v>
      </c>
      <c r="H2506" s="103" t="str">
        <f>IFERROR(VLOOKUP(E2506,hoja!A:C,3,FALSE),0)</f>
        <v>0449</v>
      </c>
      <c r="I2506" s="24" t="str">
        <f t="shared" si="446"/>
        <v>01980449</v>
      </c>
      <c r="J2506" s="23">
        <v>51.46666666661622</v>
      </c>
      <c r="K2506" s="23">
        <v>920.98099999999999</v>
      </c>
      <c r="L2506" s="23" t="str">
        <f>IF(B2506=F2506,"REGIONAL","NACIONAL")</f>
        <v>NACIONAL</v>
      </c>
      <c r="M2506" s="23" t="s">
        <v>618</v>
      </c>
      <c r="N2506" s="23" t="str" cm="1">
        <f t="array" ref="N2506">IFERROR(IF(M2506="Principal","LES_ACTIVE",LES_INACTIVE),0)</f>
        <v>LES_ACTIVE</v>
      </c>
      <c r="O2506" s="23">
        <f t="shared" si="445"/>
        <v>8</v>
      </c>
      <c r="P2506" s="23" t="str">
        <f t="shared" si="447"/>
        <v>01980449Principal</v>
      </c>
    </row>
    <row r="2507" spans="1:16" ht="15" hidden="1" customHeight="1">
      <c r="A2507" s="26" t="s">
        <v>644</v>
      </c>
      <c r="B2507" s="23" t="str">
        <f>IFERROR(VLOOKUP(A2507,hoja!$A$2:$E$970,4,FALSE),0)</f>
        <v>OCCIDENTE</v>
      </c>
      <c r="C2507" s="23" t="str">
        <f>IFERROR(VLOOKUP(A2507,hoja!$A$2:$E$1370,5,FALSE),0)</f>
        <v>PEREIRA</v>
      </c>
      <c r="D2507" s="23" t="str">
        <f>IFERROR(VLOOKUP(A2507,hoja!A:D,3,FALSE),0)</f>
        <v>0198</v>
      </c>
      <c r="E2507" s="23" t="s">
        <v>694</v>
      </c>
      <c r="F2507" s="23" t="str">
        <f>IFERROR(VLOOKUP(E2507,hoja!$A$2:$E$970,4,FALSE),0)</f>
        <v>OCCIDENTE</v>
      </c>
      <c r="G2507" s="23" t="str">
        <f>IFERROR(VLOOKUP(E2507,hoja!$A$2:$E$970,5,FALSE),0)</f>
        <v>BUENAVENTURA</v>
      </c>
      <c r="H2507" s="103" t="str">
        <f>IFERROR(VLOOKUP(E2507,hoja!A:C,3,FALSE),0)</f>
        <v>0131</v>
      </c>
      <c r="I2507" s="24" t="str">
        <f t="shared" si="446"/>
        <v>01980131</v>
      </c>
      <c r="J2507" s="23">
        <v>6.3666666666395031</v>
      </c>
      <c r="K2507" s="23">
        <v>243.81200000000001</v>
      </c>
      <c r="L2507" s="23" t="str">
        <f t="shared" ref="L2507:L2527" si="453">IF(B2507=F2507,"REGIONAL","NACIONAL")</f>
        <v>REGIONAL</v>
      </c>
      <c r="M2507" s="23" t="s">
        <v>618</v>
      </c>
      <c r="N2507" s="23" t="str" cm="1">
        <f t="array" ref="N2507">IFERROR(IF(M2507="Principal","LES_ACTIVE",LES_INACTIVE),0)</f>
        <v>LES_ACTIVE</v>
      </c>
      <c r="O2507" s="23">
        <f t="shared" si="445"/>
        <v>25</v>
      </c>
      <c r="P2507" s="23" t="str">
        <f t="shared" si="447"/>
        <v>01980131Principal</v>
      </c>
    </row>
    <row r="2508" spans="1:16" ht="15" hidden="1" customHeight="1">
      <c r="A2508" s="26" t="s">
        <v>644</v>
      </c>
      <c r="B2508" s="23" t="str">
        <f>IFERROR(VLOOKUP(A2508,hoja!$A$2:$E$970,4,FALSE),0)</f>
        <v>OCCIDENTE</v>
      </c>
      <c r="C2508" s="23" t="str">
        <f>IFERROR(VLOOKUP(A2508,hoja!$A$2:$E$1370,5,FALSE),0)</f>
        <v>PEREIRA</v>
      </c>
      <c r="D2508" s="23" t="str">
        <f>IFERROR(VLOOKUP(A2508,hoja!A:D,3,FALSE),0)</f>
        <v>0198</v>
      </c>
      <c r="E2508" s="23" t="s">
        <v>683</v>
      </c>
      <c r="F2508" s="23" t="str">
        <f>IFERROR(VLOOKUP(E2508,hoja!$A$2:$E$970,4,FALSE),0)</f>
        <v>OCCIDENTE</v>
      </c>
      <c r="G2508" s="23" t="str">
        <f>IFERROR(VLOOKUP(E2508,hoja!$A$2:$E$970,5,FALSE),0)</f>
        <v>BUGA</v>
      </c>
      <c r="H2508" s="103" t="str">
        <f>IFERROR(VLOOKUP(E2508,hoja!A:C,3,FALSE),0)</f>
        <v>0411</v>
      </c>
      <c r="I2508" s="24" t="str">
        <f t="shared" si="446"/>
        <v>01980411</v>
      </c>
      <c r="J2508" s="23">
        <v>3.4333333333488554</v>
      </c>
      <c r="K2508" s="23">
        <v>144.881</v>
      </c>
      <c r="L2508" s="23" t="str">
        <f t="shared" si="453"/>
        <v>REGIONAL</v>
      </c>
      <c r="M2508" s="23" t="s">
        <v>618</v>
      </c>
      <c r="N2508" s="23" t="str" cm="1">
        <f t="array" ref="N2508">IFERROR(IF(M2508="Principal","LES_ACTIVE",LES_INACTIVE),0)</f>
        <v>LES_ACTIVE</v>
      </c>
      <c r="O2508" s="23">
        <f t="shared" si="445"/>
        <v>25</v>
      </c>
      <c r="P2508" s="23" t="str">
        <f t="shared" si="447"/>
        <v>01980411Principal</v>
      </c>
    </row>
    <row r="2509" spans="1:16" ht="15" hidden="1" customHeight="1">
      <c r="A2509" s="26" t="s">
        <v>644</v>
      </c>
      <c r="B2509" s="23" t="str">
        <f>IFERROR(VLOOKUP(A2509,hoja!$A$2:$E$970,4,FALSE),0)</f>
        <v>OCCIDENTE</v>
      </c>
      <c r="C2509" s="23" t="str">
        <f>IFERROR(VLOOKUP(A2509,hoja!$A$2:$E$1370,5,FALSE),0)</f>
        <v>PEREIRA</v>
      </c>
      <c r="D2509" s="23" t="str">
        <f>IFERROR(VLOOKUP(A2509,hoja!A:D,3,FALSE),0)</f>
        <v>0198</v>
      </c>
      <c r="E2509" s="23" t="s">
        <v>660</v>
      </c>
      <c r="F2509" s="23" t="str">
        <f>IFERROR(VLOOKUP(E2509,hoja!$A$2:$E$970,4,FALSE),0)</f>
        <v>CENTRO</v>
      </c>
      <c r="G2509" s="23" t="str">
        <f>IFERROR(VLOOKUP(E2509,hoja!$A$2:$E$970,5,FALSE),0)</f>
        <v>BOGOTÁ</v>
      </c>
      <c r="H2509" s="103" t="str">
        <f>IFERROR(VLOOKUP(E2509,hoja!A:C,3,FALSE),0)</f>
        <v>0035</v>
      </c>
      <c r="I2509" s="24" t="str">
        <f t="shared" si="446"/>
        <v>01980035</v>
      </c>
      <c r="J2509" s="23">
        <v>23.983333333279006</v>
      </c>
      <c r="K2509" s="23">
        <v>324.96699999999998</v>
      </c>
      <c r="L2509" s="23" t="str">
        <f>IF(B2509=F2509,"REGIONAL","NACIONAL")</f>
        <v>NACIONAL</v>
      </c>
      <c r="M2509" s="23" t="s">
        <v>618</v>
      </c>
      <c r="N2509" s="23" t="str" cm="1">
        <f t="array" ref="N2509">IFERROR(IF(M2509="Principal","LES_ACTIVE",LES_INACTIVE),0)</f>
        <v>LES_ACTIVE</v>
      </c>
      <c r="O2509" s="23">
        <f t="shared" si="445"/>
        <v>16</v>
      </c>
      <c r="P2509" s="23" t="str">
        <f t="shared" si="447"/>
        <v>01980035Principal</v>
      </c>
    </row>
    <row r="2510" spans="1:16" ht="15" hidden="1" customHeight="1">
      <c r="A2510" s="26" t="s">
        <v>644</v>
      </c>
      <c r="B2510" s="23" t="str">
        <f>IFERROR(VLOOKUP(A2510,hoja!$A$2:$E$970,4,FALSE),0)</f>
        <v>OCCIDENTE</v>
      </c>
      <c r="C2510" s="23" t="str">
        <f>IFERROR(VLOOKUP(A2510,hoja!$A$2:$E$1370,5,FALSE),0)</f>
        <v>PEREIRA</v>
      </c>
      <c r="D2510" s="23" t="str">
        <f>IFERROR(VLOOKUP(A2510,hoja!A:D,3,FALSE),0)</f>
        <v>0198</v>
      </c>
      <c r="E2510" s="23" t="s">
        <v>695</v>
      </c>
      <c r="F2510" s="23" t="str">
        <f>IFERROR(VLOOKUP(E2510,hoja!$A$2:$E$970,4,FALSE),0)</f>
        <v>CENTRO</v>
      </c>
      <c r="G2510" s="23" t="str">
        <f>IFERROR(VLOOKUP(E2510,hoja!$A$2:$E$970,5,FALSE),0)</f>
        <v>CAQUEZA</v>
      </c>
      <c r="H2510" s="103" t="str">
        <f>IFERROR(VLOOKUP(E2510,hoja!A:C,3,FALSE),0)</f>
        <v>0012</v>
      </c>
      <c r="I2510" s="24" t="str">
        <f t="shared" si="446"/>
        <v>01980012</v>
      </c>
      <c r="K2510" s="23">
        <v>339</v>
      </c>
      <c r="L2510" s="23" t="str">
        <f t="shared" ref="L2510:L2519" si="454">IF(B2510=F2510,"REGIONAL","NACIONAL")</f>
        <v>NACIONAL</v>
      </c>
      <c r="M2510" s="23" t="s">
        <v>618</v>
      </c>
      <c r="N2510" s="23" t="str" cm="1">
        <f t="array" ref="N2510">IFERROR(IF(M2510="Principal","LES_ACTIVE",LES_INACTIVE),0)</f>
        <v>LES_ACTIVE</v>
      </c>
      <c r="O2510" s="23">
        <f t="shared" si="445"/>
        <v>16</v>
      </c>
      <c r="P2510" s="23" t="str">
        <f t="shared" si="447"/>
        <v>01980012Principal</v>
      </c>
    </row>
    <row r="2511" spans="1:16" ht="15" hidden="1" customHeight="1">
      <c r="A2511" s="26" t="s">
        <v>644</v>
      </c>
      <c r="B2511" s="23" t="str">
        <f>IFERROR(VLOOKUP(A2511,hoja!$A$2:$E$970,4,FALSE),0)</f>
        <v>OCCIDENTE</v>
      </c>
      <c r="C2511" s="23" t="str">
        <f>IFERROR(VLOOKUP(A2511,hoja!$A$2:$E$1370,5,FALSE),0)</f>
        <v>PEREIRA</v>
      </c>
      <c r="D2511" s="23" t="str">
        <f>IFERROR(VLOOKUP(A2511,hoja!A:D,3,FALSE),0)</f>
        <v>0198</v>
      </c>
      <c r="E2511" s="23" t="s">
        <v>661</v>
      </c>
      <c r="F2511" s="23" t="str">
        <f>IFERROR(VLOOKUP(E2511,hoja!$A$2:$E$970,4,FALSE),0)</f>
        <v>COSTA</v>
      </c>
      <c r="G2511" s="23" t="str">
        <f>IFERROR(VLOOKUP(E2511,hoja!$A$2:$E$970,5,FALSE),0)</f>
        <v>CARTAGENA</v>
      </c>
      <c r="H2511" s="103" t="str">
        <f>IFERROR(VLOOKUP(E2511,hoja!A:C,3,FALSE),0)</f>
        <v>0113</v>
      </c>
      <c r="I2511" s="24" t="str">
        <f t="shared" si="446"/>
        <v>01980113</v>
      </c>
      <c r="J2511" s="23">
        <v>65.916666666569654</v>
      </c>
      <c r="K2511" s="23">
        <v>890</v>
      </c>
      <c r="L2511" s="23" t="str">
        <f t="shared" si="454"/>
        <v>NACIONAL</v>
      </c>
      <c r="M2511" s="23" t="s">
        <v>618</v>
      </c>
      <c r="N2511" s="23" t="str" cm="1">
        <f t="array" ref="N2511">IFERROR(IF(M2511="Principal","LES_ACTIVE",LES_INACTIVE),0)</f>
        <v>LES_ACTIVE</v>
      </c>
      <c r="O2511" s="23">
        <f t="shared" si="445"/>
        <v>8</v>
      </c>
      <c r="P2511" s="23" t="str">
        <f t="shared" si="447"/>
        <v>01980113Principal</v>
      </c>
    </row>
    <row r="2512" spans="1:16" ht="15" hidden="1" customHeight="1">
      <c r="A2512" s="26" t="s">
        <v>644</v>
      </c>
      <c r="B2512" s="23" t="str">
        <f>IFERROR(VLOOKUP(A2512,hoja!$A$2:$E$970,4,FALSE),0)</f>
        <v>OCCIDENTE</v>
      </c>
      <c r="C2512" s="23" t="str">
        <f>IFERROR(VLOOKUP(A2512,hoja!$A$2:$E$1370,5,FALSE),0)</f>
        <v>PEREIRA</v>
      </c>
      <c r="D2512" s="23" t="str">
        <f>IFERROR(VLOOKUP(A2512,hoja!A:D,3,FALSE),0)</f>
        <v>0198</v>
      </c>
      <c r="E2512" s="23" t="s">
        <v>661</v>
      </c>
      <c r="F2512" s="23" t="str">
        <f>IFERROR(VLOOKUP(E2512,hoja!$A$2:$E$970,4,FALSE),0)</f>
        <v>COSTA</v>
      </c>
      <c r="G2512" s="23" t="str">
        <f>IFERROR(VLOOKUP(E2512,hoja!$A$2:$E$970,5,FALSE),0)</f>
        <v>CARTAGENA</v>
      </c>
      <c r="H2512" s="103" t="str">
        <f>IFERROR(VLOOKUP(E2512,hoja!A:C,3,FALSE),0)</f>
        <v>0113</v>
      </c>
      <c r="I2512" s="24" t="str">
        <f t="shared" si="446"/>
        <v>01980113</v>
      </c>
      <c r="K2512" s="23">
        <v>1144</v>
      </c>
      <c r="L2512" s="23" t="str">
        <f t="shared" si="454"/>
        <v>NACIONAL</v>
      </c>
      <c r="M2512" s="23" t="s">
        <v>794</v>
      </c>
      <c r="N2512" s="23" t="s">
        <v>622</v>
      </c>
      <c r="O2512" s="23">
        <f t="shared" si="445"/>
        <v>6</v>
      </c>
      <c r="P2512" s="23" t="str">
        <f t="shared" si="447"/>
        <v>01980113Letras</v>
      </c>
    </row>
    <row r="2513" spans="1:16" ht="15" hidden="1" customHeight="1">
      <c r="A2513" s="26" t="s">
        <v>644</v>
      </c>
      <c r="B2513" s="23" t="str">
        <f>IFERROR(VLOOKUP(A2513,hoja!$A$2:$E$970,4,FALSE),0)</f>
        <v>OCCIDENTE</v>
      </c>
      <c r="C2513" s="23" t="str">
        <f>IFERROR(VLOOKUP(A2513,hoja!$A$2:$E$1370,5,FALSE),0)</f>
        <v>PEREIRA</v>
      </c>
      <c r="D2513" s="23" t="str">
        <f>IFERROR(VLOOKUP(A2513,hoja!A:D,3,FALSE),0)</f>
        <v>0198</v>
      </c>
      <c r="E2513" s="23" t="s">
        <v>698</v>
      </c>
      <c r="F2513" s="23" t="str">
        <f>IFERROR(VLOOKUP(E2513,hoja!$A$2:$E$970,4,FALSE),0)</f>
        <v>COSTA</v>
      </c>
      <c r="G2513" s="23" t="str">
        <f>IFERROR(VLOOKUP(E2513,hoja!$A$2:$E$970,5,FALSE),0)</f>
        <v>CAUCASIA</v>
      </c>
      <c r="H2513" s="103" t="str">
        <f>IFERROR(VLOOKUP(E2513,hoja!A:C,3,FALSE),0)</f>
        <v>0384</v>
      </c>
      <c r="I2513" s="24" t="str">
        <f t="shared" si="446"/>
        <v>01980384</v>
      </c>
      <c r="K2513" s="23">
        <v>511</v>
      </c>
      <c r="L2513" s="23" t="str">
        <f t="shared" si="454"/>
        <v>NACIONAL</v>
      </c>
      <c r="M2513" s="23" t="s">
        <v>618</v>
      </c>
      <c r="N2513" s="23" t="str" cm="1">
        <f t="array" ref="N2513">IFERROR(IF(M2513="Principal","LES_ACTIVE",LES_INACTIVE),0)</f>
        <v>LES_ACTIVE</v>
      </c>
      <c r="O2513" s="23">
        <f t="shared" si="445"/>
        <v>12</v>
      </c>
      <c r="P2513" s="23" t="str">
        <f t="shared" si="447"/>
        <v>01980384Principal</v>
      </c>
    </row>
    <row r="2514" spans="1:16" ht="15" hidden="1" customHeight="1">
      <c r="A2514" s="26" t="s">
        <v>644</v>
      </c>
      <c r="B2514" s="23" t="str">
        <f>IFERROR(VLOOKUP(A2514,hoja!$A$2:$E$970,4,FALSE),0)</f>
        <v>OCCIDENTE</v>
      </c>
      <c r="C2514" s="23" t="str">
        <f>IFERROR(VLOOKUP(A2514,hoja!$A$2:$E$1370,5,FALSE),0)</f>
        <v>PEREIRA</v>
      </c>
      <c r="D2514" s="23" t="str">
        <f>IFERROR(VLOOKUP(A2514,hoja!A:D,3,FALSE),0)</f>
        <v>0198</v>
      </c>
      <c r="E2514" s="23" t="s">
        <v>699</v>
      </c>
      <c r="F2514" s="23" t="str">
        <f>IFERROR(VLOOKUP(E2514,hoja!$A$2:$E$970,4,FALSE),0)</f>
        <v>ANTIOQUIA</v>
      </c>
      <c r="G2514" s="23" t="str">
        <f>IFERROR(VLOOKUP(E2514,hoja!$A$2:$E$970,5,FALSE),0)</f>
        <v>CHIGORODÓ</v>
      </c>
      <c r="H2514" s="103" t="str">
        <f>IFERROR(VLOOKUP(E2514,hoja!A:C,3,FALSE),0)</f>
        <v>0074</v>
      </c>
      <c r="I2514" s="24" t="str">
        <f t="shared" si="446"/>
        <v>01980074</v>
      </c>
      <c r="J2514" s="23">
        <v>45.299999999930151</v>
      </c>
      <c r="K2514" s="23">
        <v>496</v>
      </c>
      <c r="L2514" s="23" t="str">
        <f t="shared" si="454"/>
        <v>NACIONAL</v>
      </c>
      <c r="M2514" s="23" t="s">
        <v>618</v>
      </c>
      <c r="N2514" s="23" t="str" cm="1">
        <f t="array" ref="N2514">IFERROR(IF(M2514="Principal","LES_ACTIVE",LES_INACTIVE),0)</f>
        <v>LES_ACTIVE</v>
      </c>
      <c r="O2514" s="23">
        <f t="shared" si="445"/>
        <v>16</v>
      </c>
      <c r="P2514" s="23" t="str">
        <f t="shared" si="447"/>
        <v>01980074Principal</v>
      </c>
    </row>
    <row r="2515" spans="1:16" ht="15" hidden="1" customHeight="1">
      <c r="A2515" s="26" t="s">
        <v>644</v>
      </c>
      <c r="B2515" s="23" t="str">
        <f>IFERROR(VLOOKUP(A2515,hoja!$A$2:$E$970,4,FALSE),0)</f>
        <v>OCCIDENTE</v>
      </c>
      <c r="C2515" s="23" t="str">
        <f>IFERROR(VLOOKUP(A2515,hoja!$A$2:$E$1370,5,FALSE),0)</f>
        <v>PEREIRA</v>
      </c>
      <c r="D2515" s="23" t="str">
        <f>IFERROR(VLOOKUP(A2515,hoja!A:D,3,FALSE),0)</f>
        <v>0198</v>
      </c>
      <c r="E2515" s="23" t="s">
        <v>700</v>
      </c>
      <c r="F2515" s="23" t="str">
        <f>IFERROR(VLOOKUP(E2515,hoja!$A$2:$E$970,4,FALSE),0)</f>
        <v>SANTANDER</v>
      </c>
      <c r="G2515" s="23" t="str">
        <f>IFERROR(VLOOKUP(E2515,hoja!$A$2:$E$970,5,FALSE),0)</f>
        <v>CHIQUINQUIRÁ</v>
      </c>
      <c r="H2515" s="103" t="str">
        <f>IFERROR(VLOOKUP(E2515,hoja!A:C,3,FALSE),0)</f>
        <v>0444</v>
      </c>
      <c r="I2515" s="24" t="str">
        <f t="shared" si="446"/>
        <v>01980444</v>
      </c>
      <c r="J2515" s="23">
        <v>43.03333333338378</v>
      </c>
      <c r="K2515" s="23">
        <v>458.58300000000003</v>
      </c>
      <c r="L2515" s="23" t="str">
        <f t="shared" si="454"/>
        <v>NACIONAL</v>
      </c>
      <c r="M2515" s="23" t="s">
        <v>618</v>
      </c>
      <c r="N2515" s="23" t="str" cm="1">
        <f t="array" ref="N2515">IFERROR(IF(M2515="Principal","LES_ACTIVE",LES_INACTIVE),0)</f>
        <v>LES_ACTIVE</v>
      </c>
      <c r="O2515" s="23">
        <f t="shared" si="445"/>
        <v>16</v>
      </c>
      <c r="P2515" s="23" t="str">
        <f t="shared" si="447"/>
        <v>01980444Principal</v>
      </c>
    </row>
    <row r="2516" spans="1:16" ht="15" hidden="1" customHeight="1">
      <c r="A2516" s="26" t="s">
        <v>644</v>
      </c>
      <c r="B2516" s="23" t="str">
        <f>IFERROR(VLOOKUP(A2516,hoja!$A$2:$E$970,4,FALSE),0)</f>
        <v>OCCIDENTE</v>
      </c>
      <c r="C2516" s="23" t="str">
        <f>IFERROR(VLOOKUP(A2516,hoja!$A$2:$E$1370,5,FALSE),0)</f>
        <v>PEREIRA</v>
      </c>
      <c r="D2516" s="23" t="str">
        <f>IFERROR(VLOOKUP(A2516,hoja!A:D,3,FALSE),0)</f>
        <v>0198</v>
      </c>
      <c r="E2516" s="23" t="s">
        <v>702</v>
      </c>
      <c r="F2516" s="23" t="str">
        <f>IFERROR(VLOOKUP(E2516,hoja!$A$2:$E$970,4,FALSE),0)</f>
        <v>CENTRO</v>
      </c>
      <c r="G2516" s="23" t="str">
        <f>IFERROR(VLOOKUP(E2516,hoja!$A$2:$E$970,5,FALSE),0)</f>
        <v>FLORENCIA</v>
      </c>
      <c r="H2516" s="103" t="str">
        <f>IFERROR(VLOOKUP(E2516,hoja!A:C,3,FALSE),0)</f>
        <v>0388</v>
      </c>
      <c r="I2516" s="24" t="str">
        <f t="shared" si="446"/>
        <v>01980388</v>
      </c>
      <c r="J2516" s="23">
        <v>38.728472222224809</v>
      </c>
      <c r="K2516" s="23">
        <v>569.27049999999997</v>
      </c>
      <c r="L2516" s="23" t="str">
        <f t="shared" si="454"/>
        <v>NACIONAL</v>
      </c>
      <c r="M2516" s="23" t="s">
        <v>618</v>
      </c>
      <c r="N2516" s="23" t="str" cm="1">
        <f t="array" ref="N2516">IFERROR(IF(M2516="Principal","LES_ACTIVE",LES_INACTIVE),0)</f>
        <v>LES_ACTIVE</v>
      </c>
      <c r="O2516" s="23">
        <f t="shared" si="445"/>
        <v>12</v>
      </c>
      <c r="P2516" s="23" t="str">
        <f t="shared" si="447"/>
        <v>01980388Principal</v>
      </c>
    </row>
    <row r="2517" spans="1:16" ht="14.45" hidden="1">
      <c r="A2517" s="26" t="s">
        <v>644</v>
      </c>
      <c r="B2517" s="23" t="str">
        <f>IFERROR(VLOOKUP(A2517,hoja!$A$2:$E$970,4,FALSE),0)</f>
        <v>OCCIDENTE</v>
      </c>
      <c r="C2517" s="23" t="str">
        <f>IFERROR(VLOOKUP(A2517,hoja!$A$2:$E$1370,5,FALSE),0)</f>
        <v>PEREIRA</v>
      </c>
      <c r="D2517" s="23" t="str">
        <f>IFERROR(VLOOKUP(A2517,hoja!A:D,3,FALSE),0)</f>
        <v>0198</v>
      </c>
      <c r="E2517" s="23" t="s">
        <v>703</v>
      </c>
      <c r="F2517" s="23" t="str">
        <f>IFERROR(VLOOKUP(E2517,hoja!$A$2:$E$970,4,FALSE),0)</f>
        <v>COSTA</v>
      </c>
      <c r="G2517" s="23" t="str">
        <f>IFERROR(VLOOKUP(E2517,hoja!$A$2:$E$970,5,FALSE),0)</f>
        <v>FONSECA</v>
      </c>
      <c r="H2517" s="103" t="str">
        <f>IFERROR(VLOOKUP(E2517,hoja!A:C,3,FALSE),0)</f>
        <v>0448</v>
      </c>
      <c r="I2517" s="24" t="str">
        <f t="shared" si="446"/>
        <v>01980448</v>
      </c>
      <c r="K2517" s="23">
        <v>1046</v>
      </c>
      <c r="L2517" s="23" t="str">
        <f t="shared" si="454"/>
        <v>NACIONAL</v>
      </c>
      <c r="M2517" s="23" t="s">
        <v>618</v>
      </c>
      <c r="N2517" s="23" t="str" cm="1">
        <f t="array" ref="N2517">IFERROR(IF(M2517="Principal","LES_ACTIVE",LES_INACTIVE),0)</f>
        <v>LES_ACTIVE</v>
      </c>
      <c r="O2517" s="23">
        <f t="shared" si="445"/>
        <v>8</v>
      </c>
      <c r="P2517" s="23" t="str">
        <f t="shared" si="447"/>
        <v>01980448Principal</v>
      </c>
    </row>
    <row r="2518" spans="1:16" ht="14.45" hidden="1">
      <c r="A2518" s="26" t="s">
        <v>644</v>
      </c>
      <c r="B2518" s="23" t="str">
        <f>IFERROR(VLOOKUP(A2518,hoja!$A$2:$E$970,4,FALSE),0)</f>
        <v>OCCIDENTE</v>
      </c>
      <c r="C2518" s="23" t="str">
        <f>IFERROR(VLOOKUP(A2518,hoja!$A$2:$E$1370,5,FALSE),0)</f>
        <v>PEREIRA</v>
      </c>
      <c r="D2518" s="23" t="str">
        <f>IFERROR(VLOOKUP(A2518,hoja!A:D,3,FALSE),0)</f>
        <v>0198</v>
      </c>
      <c r="E2518" s="23" t="s">
        <v>677</v>
      </c>
      <c r="F2518" s="23" t="str">
        <f>IFERROR(VLOOKUP(E2518,hoja!$A$2:$E$970,4,FALSE),0)</f>
        <v>CENTRO</v>
      </c>
      <c r="G2518" s="23" t="str">
        <f>IFERROR(VLOOKUP(E2518,hoja!$A$2:$E$970,5,FALSE),0)</f>
        <v>FUSA</v>
      </c>
      <c r="H2518" s="103" t="str">
        <f>IFERROR(VLOOKUP(E2518,hoja!A:C,3,FALSE),0)</f>
        <v>0013</v>
      </c>
      <c r="I2518" s="24" t="str">
        <f t="shared" si="446"/>
        <v>01980013</v>
      </c>
      <c r="K2518" s="23">
        <v>241</v>
      </c>
      <c r="L2518" s="23" t="str">
        <f t="shared" si="454"/>
        <v>NACIONAL</v>
      </c>
      <c r="M2518" s="23" t="s">
        <v>618</v>
      </c>
      <c r="N2518" s="23" t="str" cm="1">
        <f t="array" ref="N2518">IFERROR(IF(M2518="Principal","LES_ACTIVE",LES_INACTIVE),0)</f>
        <v>LES_ACTIVE</v>
      </c>
      <c r="O2518" s="23">
        <f t="shared" ref="O2518:O2582" si="455">IF(K2518&lt;=250,25,IF(K2518&lt;=500,16,IF(K2518&lt;=800,12,IF(K2518&lt;=1100,8,IF(K2518&lt;=1400,6,IF(K2518&lt;=1700,5))))))</f>
        <v>25</v>
      </c>
      <c r="P2518" s="23" t="str">
        <f t="shared" si="447"/>
        <v>01980013Principal</v>
      </c>
    </row>
    <row r="2519" spans="1:16" ht="14.45" hidden="1">
      <c r="A2519" s="26" t="s">
        <v>644</v>
      </c>
      <c r="B2519" s="23" t="str">
        <f>IFERROR(VLOOKUP(A2519,hoja!$A$2:$E$970,4,FALSE),0)</f>
        <v>OCCIDENTE</v>
      </c>
      <c r="C2519" s="23" t="str">
        <f>IFERROR(VLOOKUP(A2519,hoja!$A$2:$E$1370,5,FALSE),0)</f>
        <v>PEREIRA</v>
      </c>
      <c r="D2519" s="23" t="str">
        <f>IFERROR(VLOOKUP(A2519,hoja!A:D,3,FALSE),0)</f>
        <v>0198</v>
      </c>
      <c r="E2519" s="23" t="s">
        <v>704</v>
      </c>
      <c r="F2519" s="23" t="str">
        <f>IFERROR(VLOOKUP(E2519,hoja!$A$2:$E$970,4,FALSE),0)</f>
        <v>CENTRO</v>
      </c>
      <c r="G2519" s="23" t="str">
        <f>IFERROR(VLOOKUP(E2519,hoja!$A$2:$E$970,5,FALSE),0)</f>
        <v>GARZÓN</v>
      </c>
      <c r="H2519" s="103" t="str">
        <f>IFERROR(VLOOKUP(E2519,hoja!A:C,3,FALSE),0)</f>
        <v>0387</v>
      </c>
      <c r="I2519" s="24" t="str">
        <f t="shared" si="446"/>
        <v>01980387</v>
      </c>
      <c r="K2519" s="23">
        <v>430</v>
      </c>
      <c r="L2519" s="23" t="str">
        <f t="shared" si="454"/>
        <v>NACIONAL</v>
      </c>
      <c r="M2519" s="23" t="s">
        <v>618</v>
      </c>
      <c r="N2519" s="23" t="str" cm="1">
        <f t="array" ref="N2519">IFERROR(IF(M2519="Principal","LES_ACTIVE",LES_INACTIVE),0)</f>
        <v>LES_ACTIVE</v>
      </c>
      <c r="O2519" s="23">
        <f t="shared" si="455"/>
        <v>16</v>
      </c>
      <c r="P2519" s="23" t="str">
        <f t="shared" si="447"/>
        <v>01980387Principal</v>
      </c>
    </row>
    <row r="2520" spans="1:16" ht="14.45" hidden="1">
      <c r="A2520" s="26" t="s">
        <v>644</v>
      </c>
      <c r="B2520" s="23" t="str">
        <f>IFERROR(VLOOKUP(A2520,hoja!$A$2:$E$970,4,FALSE),0)</f>
        <v>OCCIDENTE</v>
      </c>
      <c r="C2520" s="23" t="str">
        <f>IFERROR(VLOOKUP(A2520,hoja!$A$2:$E$1370,5,FALSE),0)</f>
        <v>PEREIRA</v>
      </c>
      <c r="D2520" s="23" t="str">
        <f>IFERROR(VLOOKUP(A2520,hoja!A:D,3,FALSE),0)</f>
        <v>0198</v>
      </c>
      <c r="E2520" s="23" t="s">
        <v>707</v>
      </c>
      <c r="F2520" s="23" t="str">
        <f>IFERROR(VLOOKUP(E2520,hoja!$A$2:$E$970,4,FALSE),0)</f>
        <v>OCCIDENTE</v>
      </c>
      <c r="G2520" s="23" t="str">
        <f>IFERROR(VLOOKUP(E2520,hoja!$A$2:$E$970,5,FALSE),0)</f>
        <v>IPIALES</v>
      </c>
      <c r="H2520" s="103" t="str">
        <f>IFERROR(VLOOKUP(E2520,hoja!A:C,3,FALSE),0)</f>
        <v>0397</v>
      </c>
      <c r="I2520" s="24" t="str">
        <f t="shared" si="446"/>
        <v>01980397</v>
      </c>
      <c r="J2520" s="23">
        <v>42.09166666661622</v>
      </c>
      <c r="K2520" s="23">
        <v>678.89049999999997</v>
      </c>
      <c r="L2520" s="23" t="str">
        <f t="shared" si="453"/>
        <v>REGIONAL</v>
      </c>
      <c r="M2520" s="23" t="s">
        <v>618</v>
      </c>
      <c r="N2520" s="23" t="str" cm="1">
        <f t="array" ref="N2520">IFERROR(IF(M2520="Principal","LES_ACTIVE",LES_INACTIVE),0)</f>
        <v>LES_ACTIVE</v>
      </c>
      <c r="O2520" s="23">
        <f t="shared" si="455"/>
        <v>12</v>
      </c>
      <c r="P2520" s="23" t="str">
        <f t="shared" si="447"/>
        <v>01980397Principal</v>
      </c>
    </row>
    <row r="2521" spans="1:16" ht="14.45" hidden="1">
      <c r="A2521" s="26" t="s">
        <v>644</v>
      </c>
      <c r="B2521" s="23" t="str">
        <f>IFERROR(VLOOKUP(A2521,hoja!$A$2:$E$970,4,FALSE),0)</f>
        <v>OCCIDENTE</v>
      </c>
      <c r="C2521" s="23" t="str">
        <f>IFERROR(VLOOKUP(A2521,hoja!$A$2:$E$1370,5,FALSE),0)</f>
        <v>PEREIRA</v>
      </c>
      <c r="D2521" s="23" t="str">
        <f>IFERROR(VLOOKUP(A2521,hoja!A:D,3,FALSE),0)</f>
        <v>0198</v>
      </c>
      <c r="E2521" s="23" t="s">
        <v>655</v>
      </c>
      <c r="F2521" s="23" t="str">
        <f>IFERROR(VLOOKUP(E2521,hoja!$A$2:$E$970,4,FALSE),0)</f>
        <v>ANTIOQUIA</v>
      </c>
      <c r="G2521" s="23" t="str">
        <f>IFERROR(VLOOKUP(E2521,hoja!$A$2:$E$970,5,FALSE),0)</f>
        <v>MEDELLÍN</v>
      </c>
      <c r="H2521" s="103" t="str">
        <f>IFERROR(VLOOKUP(E2521,hoja!A:C,3,FALSE),0)</f>
        <v>0292</v>
      </c>
      <c r="I2521" s="24" t="str">
        <f t="shared" ref="I2521:I2583" si="456">D2521&amp;H2521</f>
        <v>01980292</v>
      </c>
      <c r="J2521" s="23">
        <v>18.049999999988358</v>
      </c>
      <c r="K2521" s="23">
        <v>226</v>
      </c>
      <c r="L2521" s="23" t="str">
        <f>IF(B2521=F2521,"REGIONAL","NACIONAL")</f>
        <v>NACIONAL</v>
      </c>
      <c r="M2521" s="23" t="s">
        <v>618</v>
      </c>
      <c r="N2521" s="23" t="str" cm="1">
        <f t="array" ref="N2521">IFERROR(IF(M2521="Principal","LES_ACTIVE",LES_INACTIVE),0)</f>
        <v>LES_ACTIVE</v>
      </c>
      <c r="O2521" s="23">
        <f t="shared" si="455"/>
        <v>25</v>
      </c>
      <c r="P2521" s="23" t="str">
        <f t="shared" si="447"/>
        <v>01980292Principal</v>
      </c>
    </row>
    <row r="2522" spans="1:16" ht="14.45" hidden="1">
      <c r="A2522" s="26" t="s">
        <v>644</v>
      </c>
      <c r="B2522" s="23" t="str">
        <f>IFERROR(VLOOKUP(A2522,hoja!$A$2:$E$970,4,FALSE),0)</f>
        <v>OCCIDENTE</v>
      </c>
      <c r="C2522" s="23" t="str">
        <f>IFERROR(VLOOKUP(A2522,hoja!$A$2:$E$1370,5,FALSE),0)</f>
        <v>PEREIRA</v>
      </c>
      <c r="D2522" s="23" t="str">
        <f>IFERROR(VLOOKUP(A2522,hoja!A:D,3,FALSE),0)</f>
        <v>0198</v>
      </c>
      <c r="E2522" s="23" t="s">
        <v>708</v>
      </c>
      <c r="F2522" s="23" t="str">
        <f>IFERROR(VLOOKUP(E2522,hoja!$A$2:$E$970,4,FALSE),0)</f>
        <v>OCCIDENTE</v>
      </c>
      <c r="G2522" s="23" t="str">
        <f>IFERROR(VLOOKUP(E2522,hoja!$A$2:$E$970,5,FALSE),0)</f>
        <v>JAMUNDÍ</v>
      </c>
      <c r="H2522" s="103" t="str">
        <f>IFERROR(VLOOKUP(E2522,hoja!A:C,3,FALSE),0)</f>
        <v>0358</v>
      </c>
      <c r="I2522" s="24" t="str">
        <f t="shared" si="456"/>
        <v>01980358</v>
      </c>
      <c r="J2522" s="23">
        <v>4.6499999999650754</v>
      </c>
      <c r="K2522" s="23">
        <v>243.85</v>
      </c>
      <c r="L2522" s="23" t="str">
        <f t="shared" si="453"/>
        <v>REGIONAL</v>
      </c>
      <c r="M2522" s="23" t="s">
        <v>618</v>
      </c>
      <c r="N2522" s="23" t="str" cm="1">
        <f t="array" ref="N2522">IFERROR(IF(M2522="Principal","LES_ACTIVE",LES_INACTIVE),0)</f>
        <v>LES_ACTIVE</v>
      </c>
      <c r="O2522" s="23">
        <f t="shared" si="455"/>
        <v>25</v>
      </c>
      <c r="P2522" s="23" t="str">
        <f t="shared" si="447"/>
        <v>01980358Principal</v>
      </c>
    </row>
    <row r="2523" spans="1:16" ht="14.45" hidden="1">
      <c r="A2523" s="26" t="s">
        <v>644</v>
      </c>
      <c r="B2523" s="23" t="str">
        <f>IFERROR(VLOOKUP(A2523,hoja!$A$2:$E$970,4,FALSE),0)</f>
        <v>OCCIDENTE</v>
      </c>
      <c r="C2523" s="23" t="str">
        <f>IFERROR(VLOOKUP(A2523,hoja!$A$2:$E$1370,5,FALSE),0)</f>
        <v>PEREIRA</v>
      </c>
      <c r="D2523" s="23" t="str">
        <f>IFERROR(VLOOKUP(A2523,hoja!A:D,3,FALSE),0)</f>
        <v>0198</v>
      </c>
      <c r="E2523" s="23" t="s">
        <v>710</v>
      </c>
      <c r="F2523" s="23" t="str">
        <f>IFERROR(VLOOKUP(E2523,hoja!$A$2:$E$970,4,FALSE),0)</f>
        <v>CENTRO</v>
      </c>
      <c r="G2523" s="23" t="str">
        <f>IFERROR(VLOOKUP(E2523,hoja!$A$2:$E$970,5,FALSE),0)</f>
        <v>LA MESA</v>
      </c>
      <c r="H2523" s="103" t="str">
        <f>IFERROR(VLOOKUP(E2523,hoja!A:C,3,FALSE),0)</f>
        <v>0024</v>
      </c>
      <c r="I2523" s="24" t="str">
        <f t="shared" si="456"/>
        <v>01980024</v>
      </c>
      <c r="K2523" s="23">
        <v>248</v>
      </c>
      <c r="L2523" s="23" t="str">
        <f>IF(B2523=F2523,"REGIONAL","NACIONAL")</f>
        <v>NACIONAL</v>
      </c>
      <c r="M2523" s="23" t="s">
        <v>618</v>
      </c>
      <c r="N2523" s="23" t="str" cm="1">
        <f t="array" ref="N2523">IFERROR(IF(M2523="Principal","LES_ACTIVE",LES_INACTIVE),0)</f>
        <v>LES_ACTIVE</v>
      </c>
      <c r="O2523" s="23">
        <f t="shared" si="455"/>
        <v>25</v>
      </c>
      <c r="P2523" s="23" t="str">
        <f t="shared" si="447"/>
        <v>01980024Principal</v>
      </c>
    </row>
    <row r="2524" spans="1:16" ht="14.45" hidden="1">
      <c r="A2524" s="26" t="s">
        <v>644</v>
      </c>
      <c r="B2524" s="23" t="str">
        <f>IFERROR(VLOOKUP(A2524,hoja!$A$2:$E$970,4,FALSE),0)</f>
        <v>OCCIDENTE</v>
      </c>
      <c r="C2524" s="23" t="str">
        <f>IFERROR(VLOOKUP(A2524,hoja!$A$2:$E$1370,5,FALSE),0)</f>
        <v>PEREIRA</v>
      </c>
      <c r="D2524" s="23" t="str">
        <f>IFERROR(VLOOKUP(A2524,hoja!A:D,3,FALSE),0)</f>
        <v>0198</v>
      </c>
      <c r="E2524" s="23" t="s">
        <v>663</v>
      </c>
      <c r="F2524" s="23" t="str">
        <f>IFERROR(VLOOKUP(E2524,hoja!$A$2:$E$970,4,FALSE),0)</f>
        <v>CENTRO</v>
      </c>
      <c r="G2524" s="23" t="str">
        <f>IFERROR(VLOOKUP(E2524,hoja!$A$2:$E$970,5,FALSE),0)</f>
        <v>MADRID</v>
      </c>
      <c r="H2524" s="103" t="str">
        <f>IFERROR(VLOOKUP(E2524,hoja!A:C,3,FALSE),0)</f>
        <v>0022</v>
      </c>
      <c r="I2524" s="24" t="str">
        <f t="shared" si="456"/>
        <v>01980022</v>
      </c>
      <c r="J2524" s="23">
        <v>21.225000000034925</v>
      </c>
      <c r="K2524" s="23">
        <v>317.625</v>
      </c>
      <c r="L2524" s="23" t="str">
        <f t="shared" ref="L2524:L2526" si="457">IF(B2524=F2524,"REGIONAL","NACIONAL")</f>
        <v>NACIONAL</v>
      </c>
      <c r="M2524" s="23" t="s">
        <v>618</v>
      </c>
      <c r="N2524" s="23" t="str" cm="1">
        <f t="array" ref="N2524">IFERROR(IF(M2524="Principal","LES_ACTIVE",LES_INACTIVE),0)</f>
        <v>LES_ACTIVE</v>
      </c>
      <c r="O2524" s="23">
        <f t="shared" si="455"/>
        <v>16</v>
      </c>
      <c r="P2524" s="23" t="str">
        <f t="shared" si="447"/>
        <v>01980022Principal</v>
      </c>
    </row>
    <row r="2525" spans="1:16" ht="15" hidden="1" customHeight="1">
      <c r="A2525" s="26" t="s">
        <v>644</v>
      </c>
      <c r="B2525" s="23" t="str">
        <f>IFERROR(VLOOKUP(A2525,hoja!$A$2:$E$970,4,FALSE),0)</f>
        <v>OCCIDENTE</v>
      </c>
      <c r="C2525" s="23" t="str">
        <f>IFERROR(VLOOKUP(A2525,hoja!$A$2:$E$1370,5,FALSE),0)</f>
        <v>PEREIRA</v>
      </c>
      <c r="D2525" s="23" t="str">
        <f>IFERROR(VLOOKUP(A2525,hoja!A:D,3,FALSE),0)</f>
        <v>0198</v>
      </c>
      <c r="E2525" s="23" t="s">
        <v>711</v>
      </c>
      <c r="F2525" s="23" t="str">
        <f>IFERROR(VLOOKUP(E2525,hoja!$A$2:$E$970,4,FALSE),0)</f>
        <v>COSTA</v>
      </c>
      <c r="G2525" s="23" t="str">
        <f>IFERROR(VLOOKUP(E2525,hoja!$A$2:$E$970,5,FALSE),0)</f>
        <v>MAGANGUÉ</v>
      </c>
      <c r="H2525" s="103" t="str">
        <f>IFERROR(VLOOKUP(E2525,hoja!A:C,3,FALSE),0)</f>
        <v>0383</v>
      </c>
      <c r="I2525" s="24" t="str">
        <f t="shared" si="456"/>
        <v>01980383</v>
      </c>
      <c r="K2525" s="23">
        <v>786</v>
      </c>
      <c r="L2525" s="23" t="str">
        <f t="shared" si="457"/>
        <v>NACIONAL</v>
      </c>
      <c r="M2525" s="23" t="s">
        <v>618</v>
      </c>
      <c r="N2525" s="23" t="str" cm="1">
        <f t="array" ref="N2525">IFERROR(IF(M2525="Principal","LES_ACTIVE",LES_INACTIVE),0)</f>
        <v>LES_ACTIVE</v>
      </c>
      <c r="O2525" s="23">
        <f t="shared" si="455"/>
        <v>12</v>
      </c>
      <c r="P2525" s="23" t="str">
        <f t="shared" si="447"/>
        <v>01980383Principal</v>
      </c>
    </row>
    <row r="2526" spans="1:16" ht="15" hidden="1" customHeight="1">
      <c r="A2526" s="26" t="s">
        <v>644</v>
      </c>
      <c r="B2526" s="23" t="str">
        <f>IFERROR(VLOOKUP(A2526,hoja!$A$2:$E$970,4,FALSE),0)</f>
        <v>OCCIDENTE</v>
      </c>
      <c r="C2526" s="23" t="str">
        <f>IFERROR(VLOOKUP(A2526,hoja!$A$2:$E$1370,5,FALSE),0)</f>
        <v>PEREIRA</v>
      </c>
      <c r="D2526" s="23" t="str">
        <f>IFERROR(VLOOKUP(A2526,hoja!A:D,3,FALSE),0)</f>
        <v>0198</v>
      </c>
      <c r="E2526" s="23" t="s">
        <v>712</v>
      </c>
      <c r="F2526" s="23" t="str">
        <f>IFERROR(VLOOKUP(E2526,hoja!$A$2:$E$970,4,FALSE),0)</f>
        <v>COSTA</v>
      </c>
      <c r="G2526" s="23" t="str">
        <f>IFERROR(VLOOKUP(E2526,hoja!$A$2:$E$970,5,FALSE),0)</f>
        <v>MAICAO</v>
      </c>
      <c r="H2526" s="103" t="str">
        <f>IFERROR(VLOOKUP(E2526,hoja!A:C,3,FALSE),0)</f>
        <v>0230</v>
      </c>
      <c r="I2526" s="24" t="str">
        <f t="shared" si="456"/>
        <v>01980230</v>
      </c>
      <c r="K2526" s="23">
        <v>1147</v>
      </c>
      <c r="L2526" s="23" t="str">
        <f t="shared" si="457"/>
        <v>NACIONAL</v>
      </c>
      <c r="M2526" s="23" t="s">
        <v>618</v>
      </c>
      <c r="N2526" s="23" t="str" cm="1">
        <f t="array" ref="N2526">IFERROR(IF(M2526="Principal","LES_ACTIVE",LES_INACTIVE),0)</f>
        <v>LES_ACTIVE</v>
      </c>
      <c r="O2526" s="23">
        <f t="shared" si="455"/>
        <v>6</v>
      </c>
      <c r="P2526" s="23" t="str">
        <f t="shared" ref="P2526:P2588" si="458">D2526&amp;H2526&amp;M2526</f>
        <v>01980230Principal</v>
      </c>
    </row>
    <row r="2527" spans="1:16" ht="15" hidden="1" customHeight="1">
      <c r="A2527" s="26" t="s">
        <v>644</v>
      </c>
      <c r="B2527" s="23" t="str">
        <f>IFERROR(VLOOKUP(A2527,hoja!$A$2:$E$970,4,FALSE),0)</f>
        <v>OCCIDENTE</v>
      </c>
      <c r="C2527" s="23" t="str">
        <f>IFERROR(VLOOKUP(A2527,hoja!$A$2:$E$1370,5,FALSE),0)</f>
        <v>PEREIRA</v>
      </c>
      <c r="D2527" s="23" t="str">
        <f>IFERROR(VLOOKUP(A2527,hoja!A:D,3,FALSE),0)</f>
        <v>0198</v>
      </c>
      <c r="E2527" s="23" t="s">
        <v>665</v>
      </c>
      <c r="F2527" s="23" t="str">
        <f>IFERROR(VLOOKUP(E2527,hoja!$A$2:$E$970,4,FALSE),0)</f>
        <v>OCCIDENTE</v>
      </c>
      <c r="G2527" s="23" t="str">
        <f>IFERROR(VLOOKUP(E2527,hoja!$A$2:$E$970,5,FALSE),0)</f>
        <v>MANIZALES</v>
      </c>
      <c r="H2527" s="103" t="str">
        <f>IFERROR(VLOOKUP(E2527,hoja!A:C,3,FALSE),0)</f>
        <v>0145</v>
      </c>
      <c r="I2527" s="24" t="str">
        <f t="shared" si="456"/>
        <v>01980145</v>
      </c>
      <c r="J2527" s="23">
        <v>2.3333333332557231</v>
      </c>
      <c r="K2527" s="23">
        <v>70.436000000000007</v>
      </c>
      <c r="L2527" s="23" t="str">
        <f t="shared" si="453"/>
        <v>REGIONAL</v>
      </c>
      <c r="M2527" s="23" t="s">
        <v>618</v>
      </c>
      <c r="N2527" s="23" t="str" cm="1">
        <f t="array" ref="N2527">IFERROR(IF(M2527="Principal","LES_ACTIVE",LES_INACTIVE),0)</f>
        <v>LES_ACTIVE</v>
      </c>
      <c r="O2527" s="23">
        <f t="shared" si="455"/>
        <v>25</v>
      </c>
      <c r="P2527" s="23" t="str">
        <f t="shared" si="458"/>
        <v>01980145Principal</v>
      </c>
    </row>
    <row r="2528" spans="1:16" ht="14.45" hidden="1">
      <c r="A2528" s="26" t="s">
        <v>644</v>
      </c>
      <c r="B2528" s="23" t="str">
        <f>IFERROR(VLOOKUP(A2528,hoja!$A$2:$E$970,4,FALSE),0)</f>
        <v>OCCIDENTE</v>
      </c>
      <c r="C2528" s="23" t="str">
        <f>IFERROR(VLOOKUP(A2528,hoja!$A$2:$E$1370,5,FALSE),0)</f>
        <v>PEREIRA</v>
      </c>
      <c r="D2528" s="23" t="str">
        <f>IFERROR(VLOOKUP(A2528,hoja!A:D,3,FALSE),0)</f>
        <v>0198</v>
      </c>
      <c r="E2528" s="23" t="s">
        <v>713</v>
      </c>
      <c r="F2528" s="23" t="str">
        <f>IFERROR(VLOOKUP(E2528,hoja!$A$2:$E$970,4,FALSE),0)</f>
        <v>ANTIOQUIA</v>
      </c>
      <c r="G2528" s="23" t="str">
        <f>IFERROR(VLOOKUP(E2528,hoja!$A$2:$E$970,5,FALSE),0)</f>
        <v>MARIQUITA</v>
      </c>
      <c r="H2528" s="103" t="str">
        <f>IFERROR(VLOOKUP(E2528,hoja!A:C,3,FALSE),0)</f>
        <v>0392</v>
      </c>
      <c r="I2528" s="24" t="str">
        <f t="shared" si="456"/>
        <v>01980392</v>
      </c>
      <c r="J2528" s="23">
        <v>17.166666666569654</v>
      </c>
      <c r="K2528" s="23">
        <v>238.34899999999999</v>
      </c>
      <c r="L2528" s="23" t="str">
        <f>IF(B2528=F2528,"REGIONAL","NACIONAL")</f>
        <v>NACIONAL</v>
      </c>
      <c r="M2528" s="23" t="s">
        <v>618</v>
      </c>
      <c r="N2528" s="23" t="str" cm="1">
        <f t="array" ref="N2528">IFERROR(IF(M2528="Principal","LES_ACTIVE",LES_INACTIVE),0)</f>
        <v>LES_ACTIVE</v>
      </c>
      <c r="O2528" s="23">
        <f t="shared" si="455"/>
        <v>25</v>
      </c>
      <c r="P2528" s="23" t="str">
        <f t="shared" si="458"/>
        <v>01980392Principal</v>
      </c>
    </row>
    <row r="2529" spans="1:16" ht="15" hidden="1" customHeight="1">
      <c r="A2529" s="26" t="s">
        <v>644</v>
      </c>
      <c r="B2529" s="23" t="str">
        <f>IFERROR(VLOOKUP(A2529,hoja!$A$2:$E$970,4,FALSE),0)</f>
        <v>OCCIDENTE</v>
      </c>
      <c r="C2529" s="23" t="str">
        <f>IFERROR(VLOOKUP(A2529,hoja!$A$2:$E$1370,5,FALSE),0)</f>
        <v>PEREIRA</v>
      </c>
      <c r="D2529" s="23" t="str">
        <f>IFERROR(VLOOKUP(A2529,hoja!A:D,3,FALSE),0)</f>
        <v>0198</v>
      </c>
      <c r="E2529" s="23" t="s">
        <v>714</v>
      </c>
      <c r="F2529" s="23" t="str">
        <f>IFERROR(VLOOKUP(E2529,hoja!$A$2:$E$970,4,FALSE),0)</f>
        <v>SANTANDER</v>
      </c>
      <c r="G2529" s="23" t="str">
        <f>IFERROR(VLOOKUP(E2529,hoja!$A$2:$E$970,5,FALSE),0)</f>
        <v>OCAÑA</v>
      </c>
      <c r="H2529" s="103" t="str">
        <f>IFERROR(VLOOKUP(E2529,hoja!A:C,3,FALSE),0)</f>
        <v>0434</v>
      </c>
      <c r="I2529" s="24" t="str">
        <f t="shared" si="456"/>
        <v>01980434</v>
      </c>
      <c r="J2529" s="23">
        <v>61.183333333348855</v>
      </c>
      <c r="K2529" s="23">
        <v>744.46699999999998</v>
      </c>
      <c r="L2529" s="23" t="str">
        <f t="shared" ref="L2529:L2530" si="459">IF(B2529=F2529,"REGIONAL","NACIONAL")</f>
        <v>NACIONAL</v>
      </c>
      <c r="M2529" s="23" t="s">
        <v>618</v>
      </c>
      <c r="N2529" s="23" t="str" cm="1">
        <f t="array" ref="N2529">IFERROR(IF(M2529="Principal","LES_ACTIVE",LES_INACTIVE),0)</f>
        <v>LES_ACTIVE</v>
      </c>
      <c r="O2529" s="23">
        <f t="shared" si="455"/>
        <v>12</v>
      </c>
      <c r="P2529" s="23" t="str">
        <f t="shared" si="458"/>
        <v>01980434Principal</v>
      </c>
    </row>
    <row r="2530" spans="1:16" ht="15" hidden="1" customHeight="1">
      <c r="A2530" s="26" t="s">
        <v>644</v>
      </c>
      <c r="B2530" s="23" t="str">
        <f>IFERROR(VLOOKUP(A2530,hoja!$A$2:$E$970,4,FALSE),0)</f>
        <v>OCCIDENTE</v>
      </c>
      <c r="C2530" s="23" t="str">
        <f>IFERROR(VLOOKUP(A2530,hoja!$A$2:$E$1370,5,FALSE),0)</f>
        <v>PEREIRA</v>
      </c>
      <c r="D2530" s="23" t="str">
        <f>IFERROR(VLOOKUP(A2530,hoja!A:D,3,FALSE),0)</f>
        <v>0198</v>
      </c>
      <c r="E2530" s="23" t="s">
        <v>716</v>
      </c>
      <c r="F2530" s="23" t="str">
        <f>IFERROR(VLOOKUP(E2530,hoja!$A$2:$E$970,4,FALSE),0)</f>
        <v>SANTANDER</v>
      </c>
      <c r="G2530" s="23" t="str">
        <f>IFERROR(VLOOKUP(E2530,hoja!$A$2:$E$970,5,FALSE),0)</f>
        <v>PINCHOTE</v>
      </c>
      <c r="H2530" s="103" t="str">
        <f>IFERROR(VLOOKUP(E2530,hoja!A:C,3,FALSE),0)</f>
        <v>0423</v>
      </c>
      <c r="I2530" s="24" t="str">
        <f t="shared" si="456"/>
        <v>01980423</v>
      </c>
      <c r="J2530" s="23">
        <v>36.074999999982538</v>
      </c>
      <c r="K2530" s="23">
        <v>620.197</v>
      </c>
      <c r="L2530" s="23" t="str">
        <f t="shared" si="459"/>
        <v>NACIONAL</v>
      </c>
      <c r="M2530" s="23" t="s">
        <v>618</v>
      </c>
      <c r="N2530" s="23" t="str" cm="1">
        <f t="array" ref="N2530">IFERROR(IF(M2530="Principal","LES_ACTIVE",LES_INACTIVE),0)</f>
        <v>LES_ACTIVE</v>
      </c>
      <c r="O2530" s="23">
        <f t="shared" si="455"/>
        <v>12</v>
      </c>
      <c r="P2530" s="23" t="str">
        <f t="shared" si="458"/>
        <v>01980423Principal</v>
      </c>
    </row>
    <row r="2531" spans="1:16" ht="14.45" hidden="1">
      <c r="A2531" s="26" t="s">
        <v>644</v>
      </c>
      <c r="B2531" s="23" t="str">
        <f>IFERROR(VLOOKUP(A2531,hoja!$A$2:$E$970,4,FALSE),0)</f>
        <v>OCCIDENTE</v>
      </c>
      <c r="C2531" s="23" t="str">
        <f>IFERROR(VLOOKUP(A2531,hoja!$A$2:$E$1370,5,FALSE),0)</f>
        <v>PEREIRA</v>
      </c>
      <c r="D2531" s="23" t="str">
        <f>IFERROR(VLOOKUP(A2531,hoja!A:D,3,FALSE),0)</f>
        <v>0198</v>
      </c>
      <c r="E2531" s="23" t="s">
        <v>717</v>
      </c>
      <c r="F2531" s="23" t="str">
        <f>IFERROR(VLOOKUP(E2531,hoja!$A$2:$E$970,4,FALSE),0)</f>
        <v>OCCIDENTE</v>
      </c>
      <c r="G2531" s="23" t="str">
        <f>IFERROR(VLOOKUP(E2531,hoja!$A$2:$E$970,5,FALSE),0)</f>
        <v>POPAYÁN</v>
      </c>
      <c r="H2531" s="103" t="str">
        <f>IFERROR(VLOOKUP(E2531,hoja!A:C,3,FALSE),0)</f>
        <v>0126</v>
      </c>
      <c r="I2531" s="24" t="str">
        <f t="shared" si="456"/>
        <v>01980126</v>
      </c>
      <c r="J2531" s="23">
        <v>14.779444444488036</v>
      </c>
      <c r="K2531" s="23">
        <v>338</v>
      </c>
      <c r="L2531" s="23" t="str">
        <f t="shared" ref="L2531:L2540" si="460">IF(B2531=F2531,"REGIONAL","NACIONAL")</f>
        <v>REGIONAL</v>
      </c>
      <c r="M2531" s="23" t="s">
        <v>618</v>
      </c>
      <c r="N2531" s="23" t="str" cm="1">
        <f t="array" ref="N2531">IFERROR(IF(M2531="Principal","LES_ACTIVE",LES_INACTIVE),0)</f>
        <v>LES_ACTIVE</v>
      </c>
      <c r="O2531" s="23">
        <f t="shared" si="455"/>
        <v>16</v>
      </c>
      <c r="P2531" s="23" t="str">
        <f t="shared" si="458"/>
        <v>01980126Principal</v>
      </c>
    </row>
    <row r="2532" spans="1:16" ht="15" hidden="1" customHeight="1">
      <c r="A2532" s="26" t="s">
        <v>644</v>
      </c>
      <c r="B2532" s="23" t="str">
        <f>IFERROR(VLOOKUP(A2532,hoja!$A$2:$E$970,4,FALSE),0)</f>
        <v>OCCIDENTE</v>
      </c>
      <c r="C2532" s="23" t="str">
        <f>IFERROR(VLOOKUP(A2532,hoja!$A$2:$E$1370,5,FALSE),0)</f>
        <v>PEREIRA</v>
      </c>
      <c r="D2532" s="23" t="str">
        <f>IFERROR(VLOOKUP(A2532,hoja!A:D,3,FALSE),0)</f>
        <v>0198</v>
      </c>
      <c r="E2532" s="23" t="s">
        <v>719</v>
      </c>
      <c r="F2532" s="23" t="str">
        <f>IFERROR(VLOOKUP(E2532,hoja!$A$2:$E$970,4,FALSE),0)</f>
        <v>CENTRO</v>
      </c>
      <c r="G2532" s="23" t="str">
        <f>IFERROR(VLOOKUP(E2532,hoja!$A$2:$E$970,5,FALSE),0)</f>
        <v>RICAURTE</v>
      </c>
      <c r="H2532" s="103" t="str">
        <f>IFERROR(VLOOKUP(E2532,hoja!A:C,3,FALSE),0)</f>
        <v>0390</v>
      </c>
      <c r="I2532" s="24" t="str">
        <f t="shared" si="456"/>
        <v>01980390</v>
      </c>
      <c r="K2532" s="23">
        <v>191</v>
      </c>
      <c r="L2532" s="23" t="str">
        <f>IF(B2532=F2532,"REGIONAL","NACIONAL")</f>
        <v>NACIONAL</v>
      </c>
      <c r="M2532" s="23" t="s">
        <v>618</v>
      </c>
      <c r="N2532" s="23" t="str" cm="1">
        <f t="array" ref="N2532">IFERROR(IF(M2532="Principal","LES_ACTIVE",LES_INACTIVE),0)</f>
        <v>LES_ACTIVE</v>
      </c>
      <c r="O2532" s="23">
        <f t="shared" si="455"/>
        <v>25</v>
      </c>
      <c r="P2532" s="23" t="str">
        <f t="shared" si="458"/>
        <v>01980390Principal</v>
      </c>
    </row>
    <row r="2533" spans="1:16" ht="15" hidden="1" customHeight="1">
      <c r="A2533" s="26" t="s">
        <v>644</v>
      </c>
      <c r="B2533" s="23" t="str">
        <f>IFERROR(VLOOKUP(A2533,hoja!$A$2:$E$970,4,FALSE),0)</f>
        <v>OCCIDENTE</v>
      </c>
      <c r="C2533" s="23" t="str">
        <f>IFERROR(VLOOKUP(A2533,hoja!$A$2:$E$1370,5,FALSE),0)</f>
        <v>PEREIRA</v>
      </c>
      <c r="D2533" s="23" t="str">
        <f>IFERROR(VLOOKUP(A2533,hoja!A:D,3,FALSE),0)</f>
        <v>0198</v>
      </c>
      <c r="E2533" s="23" t="s">
        <v>721</v>
      </c>
      <c r="F2533" s="23" t="str">
        <f>IFERROR(VLOOKUP(E2533,hoja!$A$2:$E$970,4,FALSE),0)</f>
        <v>ANTIOQUIA</v>
      </c>
      <c r="G2533" s="23" t="str">
        <f>IFERROR(VLOOKUP(E2533,hoja!$A$2:$E$970,5,FALSE),0)</f>
        <v>RIONEGRO</v>
      </c>
      <c r="H2533" s="103" t="str">
        <f>IFERROR(VLOOKUP(E2533,hoja!A:C,3,FALSE),0)</f>
        <v>0090</v>
      </c>
      <c r="I2533" s="24" t="str">
        <f t="shared" si="456"/>
        <v>01980090</v>
      </c>
      <c r="J2533" s="23">
        <v>10</v>
      </c>
      <c r="K2533" s="23">
        <v>262</v>
      </c>
      <c r="L2533" s="23" t="str">
        <f t="shared" ref="L2533:L2536" si="461">IF(B2533=F2533,"REGIONAL","NACIONAL")</f>
        <v>NACIONAL</v>
      </c>
      <c r="M2533" s="23" t="s">
        <v>618</v>
      </c>
      <c r="N2533" s="23" t="str" cm="1">
        <f t="array" ref="N2533">IFERROR(IF(M2533="Principal","LES_ACTIVE",LES_INACTIVE),0)</f>
        <v>LES_ACTIVE</v>
      </c>
      <c r="O2533" s="23">
        <f t="shared" si="455"/>
        <v>16</v>
      </c>
      <c r="P2533" s="23" t="str">
        <f t="shared" si="458"/>
        <v>01980090Principal</v>
      </c>
    </row>
    <row r="2534" spans="1:16" ht="15" hidden="1" customHeight="1">
      <c r="A2534" s="26" t="s">
        <v>644</v>
      </c>
      <c r="B2534" s="23" t="str">
        <f>IFERROR(VLOOKUP(A2534,hoja!$A$2:$E$970,4,FALSE),0)</f>
        <v>OCCIDENTE</v>
      </c>
      <c r="C2534" s="23" t="str">
        <f>IFERROR(VLOOKUP(A2534,hoja!$A$2:$E$1370,5,FALSE),0)</f>
        <v>PEREIRA</v>
      </c>
      <c r="D2534" s="23" t="str">
        <f>IFERROR(VLOOKUP(A2534,hoja!A:D,3,FALSE),0)</f>
        <v>0198</v>
      </c>
      <c r="E2534" s="23" t="s">
        <v>722</v>
      </c>
      <c r="F2534" s="23" t="str">
        <f>IFERROR(VLOOKUP(E2534,hoja!$A$2:$E$970,4,FALSE),0)</f>
        <v>ANTIOQUIA</v>
      </c>
      <c r="G2534" s="23" t="str">
        <f>IFERROR(VLOOKUP(E2534,hoja!$A$2:$E$970,5,FALSE),0)</f>
        <v>SALDAÑA</v>
      </c>
      <c r="H2534" s="103" t="str">
        <f>IFERROR(VLOOKUP(E2534,hoja!A:C,3,FALSE),0)</f>
        <v>0386</v>
      </c>
      <c r="I2534" s="24" t="str">
        <f t="shared" si="456"/>
        <v>01980386</v>
      </c>
      <c r="K2534" s="23">
        <v>209</v>
      </c>
      <c r="L2534" s="23" t="str">
        <f t="shared" si="461"/>
        <v>NACIONAL</v>
      </c>
      <c r="M2534" s="23" t="s">
        <v>618</v>
      </c>
      <c r="N2534" s="23" t="str" cm="1">
        <f t="array" ref="N2534">IFERROR(IF(M2534="Principal","LES_ACTIVE",LES_INACTIVE),0)</f>
        <v>LES_ACTIVE</v>
      </c>
      <c r="O2534" s="23">
        <f t="shared" si="455"/>
        <v>25</v>
      </c>
      <c r="P2534" s="23" t="str">
        <f t="shared" si="458"/>
        <v>01980386Principal</v>
      </c>
    </row>
    <row r="2535" spans="1:16" ht="15" hidden="1" customHeight="1">
      <c r="A2535" s="26" t="s">
        <v>644</v>
      </c>
      <c r="B2535" s="23" t="str">
        <f>IFERROR(VLOOKUP(A2535,hoja!$A$2:$E$970,4,FALSE),0)</f>
        <v>OCCIDENTE</v>
      </c>
      <c r="C2535" s="23" t="str">
        <f>IFERROR(VLOOKUP(A2535,hoja!$A$2:$E$1370,5,FALSE),0)</f>
        <v>PEREIRA</v>
      </c>
      <c r="D2535" s="23" t="str">
        <f>IFERROR(VLOOKUP(A2535,hoja!A:D,3,FALSE),0)</f>
        <v>0198</v>
      </c>
      <c r="E2535" s="23" t="s">
        <v>628</v>
      </c>
      <c r="F2535" s="23" t="str">
        <f>IFERROR(VLOOKUP(E2535,hoja!$A$2:$E$970,4,FALSE),0)</f>
        <v>ANTIOQUIA</v>
      </c>
      <c r="G2535" s="23" t="str">
        <f>IFERROR(VLOOKUP(E2535,hoja!$A$2:$E$970,5,FALSE),0)</f>
        <v>SANTA FE DE ANTIOQUIA</v>
      </c>
      <c r="H2535" s="103" t="str">
        <f>IFERROR(VLOOKUP(E2535,hoja!A:C,3,FALSE),0)</f>
        <v>0080</v>
      </c>
      <c r="I2535" s="24" t="str">
        <f t="shared" si="456"/>
        <v>01980080</v>
      </c>
      <c r="K2535" s="23">
        <v>272</v>
      </c>
      <c r="L2535" s="23" t="str">
        <f t="shared" si="461"/>
        <v>NACIONAL</v>
      </c>
      <c r="M2535" s="23" t="s">
        <v>618</v>
      </c>
      <c r="N2535" s="23" t="str" cm="1">
        <f t="array" ref="N2535">IFERROR(IF(M2535="Principal","LES_ACTIVE",LES_INACTIVE),0)</f>
        <v>LES_ACTIVE</v>
      </c>
      <c r="O2535" s="23">
        <f t="shared" si="455"/>
        <v>16</v>
      </c>
      <c r="P2535" s="23" t="str">
        <f t="shared" si="458"/>
        <v>01980080Principal</v>
      </c>
    </row>
    <row r="2536" spans="1:16" ht="14.45" hidden="1">
      <c r="A2536" s="26" t="s">
        <v>644</v>
      </c>
      <c r="B2536" s="23" t="str">
        <f>IFERROR(VLOOKUP(A2536,hoja!$A$2:$E$970,4,FALSE),0)</f>
        <v>OCCIDENTE</v>
      </c>
      <c r="C2536" s="23" t="str">
        <f>IFERROR(VLOOKUP(A2536,hoja!$A$2:$E$1370,5,FALSE),0)</f>
        <v>PEREIRA</v>
      </c>
      <c r="D2536" s="23" t="str">
        <f>IFERROR(VLOOKUP(A2536,hoja!A:D,3,FALSE),0)</f>
        <v>0198</v>
      </c>
      <c r="E2536" s="23" t="s">
        <v>723</v>
      </c>
      <c r="F2536" s="23" t="str">
        <f>IFERROR(VLOOKUP(E2536,hoja!$A$2:$E$970,4,FALSE),0)</f>
        <v>COSTA</v>
      </c>
      <c r="G2536" s="23" t="str">
        <f>IFERROR(VLOOKUP(E2536,hoja!$A$2:$E$970,5,FALSE),0)</f>
        <v>SANTA MARTA</v>
      </c>
      <c r="H2536" s="103" t="str">
        <f>IFERROR(VLOOKUP(E2536,hoja!A:C,3,FALSE),0)</f>
        <v>0118</v>
      </c>
      <c r="I2536" s="24" t="str">
        <f t="shared" si="456"/>
        <v>01980118</v>
      </c>
      <c r="J2536" s="23">
        <v>55.42388888890855</v>
      </c>
      <c r="K2536" s="23">
        <v>1090</v>
      </c>
      <c r="L2536" s="23" t="str">
        <f t="shared" si="461"/>
        <v>NACIONAL</v>
      </c>
      <c r="M2536" s="23" t="s">
        <v>618</v>
      </c>
      <c r="N2536" s="23" t="str" cm="1">
        <f t="array" ref="N2536">IFERROR(IF(M2536="Principal","LES_ACTIVE",LES_INACTIVE),0)</f>
        <v>LES_ACTIVE</v>
      </c>
      <c r="O2536" s="23">
        <f t="shared" si="455"/>
        <v>8</v>
      </c>
      <c r="P2536" s="23" t="str">
        <f t="shared" si="458"/>
        <v>01980118Principal</v>
      </c>
    </row>
    <row r="2537" spans="1:16" ht="14.45" hidden="1">
      <c r="A2537" s="26" t="s">
        <v>644</v>
      </c>
      <c r="B2537" s="23" t="str">
        <f>IFERROR(VLOOKUP(A2537,hoja!$A$2:$E$970,4,FALSE),0)</f>
        <v>OCCIDENTE</v>
      </c>
      <c r="C2537" s="23" t="str">
        <f>IFERROR(VLOOKUP(A2537,hoja!$A$2:$E$1370,5,FALSE),0)</f>
        <v>PEREIRA</v>
      </c>
      <c r="D2537" s="23" t="str">
        <f>IFERROR(VLOOKUP(A2537,hoja!A:D,3,FALSE),0)</f>
        <v>0198</v>
      </c>
      <c r="E2537" s="23" t="s">
        <v>726</v>
      </c>
      <c r="F2537" s="23" t="str">
        <f>IFERROR(VLOOKUP(E2537,hoja!$A$2:$E$970,4,FALSE),0)</f>
        <v>OCCIDENTE</v>
      </c>
      <c r="G2537" s="23" t="str">
        <f>IFERROR(VLOOKUP(E2537,hoja!$A$2:$E$970,5,FALSE),0)</f>
        <v>TUMACO</v>
      </c>
      <c r="H2537" s="103" t="str">
        <f>IFERROR(VLOOKUP(E2537,hoja!A:C,3,FALSE),0)</f>
        <v>0396</v>
      </c>
      <c r="I2537" s="24" t="str">
        <f t="shared" si="456"/>
        <v>01980396</v>
      </c>
      <c r="J2537" s="23">
        <v>61.510555555578321</v>
      </c>
      <c r="K2537" s="23">
        <v>882.36450000000002</v>
      </c>
      <c r="L2537" s="23" t="str">
        <f t="shared" si="460"/>
        <v>REGIONAL</v>
      </c>
      <c r="M2537" s="23" t="s">
        <v>618</v>
      </c>
      <c r="N2537" s="23" t="str" cm="1">
        <f t="array" ref="N2537">IFERROR(IF(M2537="Principal","LES_ACTIVE",LES_INACTIVE),0)</f>
        <v>LES_ACTIVE</v>
      </c>
      <c r="O2537" s="23">
        <f t="shared" si="455"/>
        <v>8</v>
      </c>
      <c r="P2537" s="23" t="str">
        <f t="shared" si="458"/>
        <v>01980396Principal</v>
      </c>
    </row>
    <row r="2538" spans="1:16" ht="14.45" hidden="1">
      <c r="A2538" s="26" t="s">
        <v>644</v>
      </c>
      <c r="B2538" s="23" t="str">
        <f>IFERROR(VLOOKUP(A2538,hoja!$A$2:$E$970,4,FALSE),0)</f>
        <v>OCCIDENTE</v>
      </c>
      <c r="C2538" s="23" t="str">
        <f>IFERROR(VLOOKUP(A2538,hoja!$A$2:$E$1370,5,FALSE),0)</f>
        <v>PEREIRA</v>
      </c>
      <c r="D2538" s="23" t="str">
        <f>IFERROR(VLOOKUP(A2538,hoja!A:D,3,FALSE),0)</f>
        <v>0198</v>
      </c>
      <c r="E2538" s="23" t="s">
        <v>727</v>
      </c>
      <c r="F2538" s="23" t="str">
        <f>IFERROR(VLOOKUP(E2538,hoja!$A$2:$E$970,4,FALSE),0)</f>
        <v>CENTRO</v>
      </c>
      <c r="G2538" s="23" t="str">
        <f>IFERROR(VLOOKUP(E2538,hoja!$A$2:$E$970,5,FALSE),0)</f>
        <v>TUNJA</v>
      </c>
      <c r="H2538" s="103" t="str">
        <f>IFERROR(VLOOKUP(E2538,hoja!A:C,3,FALSE),0)</f>
        <v>0443</v>
      </c>
      <c r="I2538" s="24" t="str">
        <f t="shared" si="456"/>
        <v>01980443</v>
      </c>
      <c r="J2538" s="23">
        <v>34.741666666668607</v>
      </c>
      <c r="K2538" s="23">
        <v>468.154</v>
      </c>
      <c r="L2538" s="23" t="str">
        <f>IF(B2538=F2538,"REGIONAL","NACIONAL")</f>
        <v>NACIONAL</v>
      </c>
      <c r="M2538" s="23" t="s">
        <v>618</v>
      </c>
      <c r="N2538" s="23" t="str" cm="1">
        <f t="array" ref="N2538">IFERROR(IF(M2538="Principal","LES_ACTIVE",LES_INACTIVE),0)</f>
        <v>LES_ACTIVE</v>
      </c>
      <c r="O2538" s="23">
        <f t="shared" si="455"/>
        <v>16</v>
      </c>
      <c r="P2538" s="23" t="str">
        <f t="shared" si="458"/>
        <v>01980443Principal</v>
      </c>
    </row>
    <row r="2539" spans="1:16" ht="15" hidden="1" customHeight="1">
      <c r="A2539" s="26" t="s">
        <v>644</v>
      </c>
      <c r="B2539" s="23" t="str">
        <f>IFERROR(VLOOKUP(A2539,hoja!$A$2:$E$970,4,FALSE),0)</f>
        <v>OCCIDENTE</v>
      </c>
      <c r="C2539" s="23" t="str">
        <f>IFERROR(VLOOKUP(A2539,hoja!$A$2:$E$1370,5,FALSE),0)</f>
        <v>PEREIRA</v>
      </c>
      <c r="D2539" s="23" t="str">
        <f>IFERROR(VLOOKUP(A2539,hoja!A:D,3,FALSE),0)</f>
        <v>0198</v>
      </c>
      <c r="E2539" s="23" t="s">
        <v>728</v>
      </c>
      <c r="F2539" s="23" t="str">
        <f>IFERROR(VLOOKUP(E2539,hoja!$A$2:$E$970,4,FALSE),0)</f>
        <v>CENTRO</v>
      </c>
      <c r="G2539" s="23" t="str">
        <f>IFERROR(VLOOKUP(E2539,hoja!$A$2:$E$970,5,FALSE),0)</f>
        <v>VILLETA</v>
      </c>
      <c r="H2539" s="103" t="str">
        <f>IFERROR(VLOOKUP(E2539,hoja!A:C,3,FALSE),0)</f>
        <v>0025</v>
      </c>
      <c r="I2539" s="24" t="str">
        <f t="shared" si="456"/>
        <v>01980025</v>
      </c>
      <c r="K2539" s="23">
        <v>257</v>
      </c>
      <c r="L2539" s="23" t="str">
        <f>IF(B2539=F2539,"REGIONAL","NACIONAL")</f>
        <v>NACIONAL</v>
      </c>
      <c r="M2539" s="23" t="s">
        <v>618</v>
      </c>
      <c r="N2539" s="23" t="str" cm="1">
        <f t="array" ref="N2539">IFERROR(IF(M2539="Principal","LES_ACTIVE",LES_INACTIVE),0)</f>
        <v>LES_ACTIVE</v>
      </c>
      <c r="O2539" s="23">
        <f t="shared" si="455"/>
        <v>16</v>
      </c>
      <c r="P2539" s="23" t="str">
        <f t="shared" si="458"/>
        <v>01980025Principal</v>
      </c>
    </row>
    <row r="2540" spans="1:16" ht="15" hidden="1" customHeight="1">
      <c r="A2540" s="26" t="s">
        <v>644</v>
      </c>
      <c r="B2540" s="23" t="str">
        <f>IFERROR(VLOOKUP(A2540,hoja!$A$2:$E$970,4,FALSE),0)</f>
        <v>OCCIDENTE</v>
      </c>
      <c r="C2540" s="23" t="str">
        <f>IFERROR(VLOOKUP(A2540,hoja!$A$2:$E$1370,5,FALSE),0)</f>
        <v>PEREIRA</v>
      </c>
      <c r="D2540" s="23" t="str">
        <f>IFERROR(VLOOKUP(A2540,hoja!A:D,3,FALSE),0)</f>
        <v>0198</v>
      </c>
      <c r="E2540" s="23" t="s">
        <v>730</v>
      </c>
      <c r="F2540" s="23" t="str">
        <f>IFERROR(VLOOKUP(E2540,hoja!$A$2:$E$970,4,FALSE),0)</f>
        <v>OCCIDENTE</v>
      </c>
      <c r="G2540" s="23" t="str">
        <f>IFERROR(VLOOKUP(E2540,hoja!$A$2:$E$970,5,FALSE),0)</f>
        <v>ZARZAL</v>
      </c>
      <c r="H2540" s="103" t="str">
        <f>IFERROR(VLOOKUP(E2540,hoja!A:C,3,FALSE),0)</f>
        <v>0412</v>
      </c>
      <c r="I2540" s="24" t="str">
        <f t="shared" si="456"/>
        <v>01980412</v>
      </c>
      <c r="J2540" s="23">
        <v>1.4500000000116415</v>
      </c>
      <c r="K2540" s="23">
        <v>67.759</v>
      </c>
      <c r="L2540" s="23" t="str">
        <f t="shared" si="460"/>
        <v>REGIONAL</v>
      </c>
      <c r="M2540" s="23" t="s">
        <v>618</v>
      </c>
      <c r="N2540" s="23" t="str" cm="1">
        <f t="array" ref="N2540">IFERROR(IF(M2540="Principal","LES_ACTIVE",LES_INACTIVE),0)</f>
        <v>LES_ACTIVE</v>
      </c>
      <c r="O2540" s="23">
        <f t="shared" si="455"/>
        <v>25</v>
      </c>
      <c r="P2540" s="23" t="str">
        <f t="shared" si="458"/>
        <v>01980412Principal</v>
      </c>
    </row>
    <row r="2541" spans="1:16" ht="15" hidden="1" customHeight="1">
      <c r="A2541" s="26" t="s">
        <v>644</v>
      </c>
      <c r="B2541" s="23" t="str">
        <f>IFERROR(VLOOKUP(A2541,hoja!$A$2:$E$970,4,FALSE),0)</f>
        <v>OCCIDENTE</v>
      </c>
      <c r="C2541" s="23" t="str">
        <f>IFERROR(VLOOKUP(A2541,hoja!$A$2:$E$1370,5,FALSE),0)</f>
        <v>PEREIRA</v>
      </c>
      <c r="D2541" s="23" t="str">
        <f>IFERROR(VLOOKUP(A2541,hoja!A:D,3,FALSE),0)</f>
        <v>0198</v>
      </c>
      <c r="E2541" s="23" t="s">
        <v>629</v>
      </c>
      <c r="F2541" s="23" t="str">
        <f>IFERROR(VLOOKUP(E2541,hoja!$A$2:$E$970,4,FALSE),0)</f>
        <v>CENTRO</v>
      </c>
      <c r="G2541" s="23" t="str">
        <f>IFERROR(VLOOKUP(E2541,hoja!$A$2:$E$970,5,FALSE),0)</f>
        <v>ZIPAQUIRÁ</v>
      </c>
      <c r="H2541" s="103" t="str">
        <f>IFERROR(VLOOKUP(E2541,hoja!A:C,3,FALSE),0)</f>
        <v>0032</v>
      </c>
      <c r="I2541" s="24" t="str">
        <f t="shared" si="456"/>
        <v>01980032</v>
      </c>
      <c r="J2541" s="23">
        <v>38.94999999992433</v>
      </c>
      <c r="K2541" s="23">
        <v>381.86649999999997</v>
      </c>
      <c r="L2541" s="23" t="str">
        <f>IF(B2541=F2541,"REGIONAL","NACIONAL")</f>
        <v>NACIONAL</v>
      </c>
      <c r="M2541" s="23" t="s">
        <v>618</v>
      </c>
      <c r="N2541" s="23" t="str" cm="1">
        <f t="array" ref="N2541">IFERROR(IF(M2541="Principal","LES_ACTIVE",LES_INACTIVE),0)</f>
        <v>LES_ACTIVE</v>
      </c>
      <c r="O2541" s="23">
        <f t="shared" si="455"/>
        <v>16</v>
      </c>
      <c r="P2541" s="23" t="str">
        <f t="shared" si="458"/>
        <v>01980032Principal</v>
      </c>
    </row>
    <row r="2542" spans="1:16" ht="15" hidden="1" customHeight="1">
      <c r="A2542" s="26" t="s">
        <v>644</v>
      </c>
      <c r="B2542" s="23" t="str">
        <f>IFERROR(VLOOKUP(A2542,hoja!$A$2:$E$970,4,FALSE),0)</f>
        <v>OCCIDENTE</v>
      </c>
      <c r="C2542" s="23" t="str">
        <f>IFERROR(VLOOKUP(A2542,hoja!$A$2:$E$1370,5,FALSE),0)</f>
        <v>PEREIRA</v>
      </c>
      <c r="D2542" s="23" t="str">
        <f>IFERROR(VLOOKUP(A2542,hoja!A:D,3,FALSE),0)</f>
        <v>0198</v>
      </c>
      <c r="E2542" s="23" t="s">
        <v>910</v>
      </c>
      <c r="F2542" s="23" t="str">
        <f>IFERROR(VLOOKUP(E2542,hoja!$A$2:$E$970,4,FALSE),0)</f>
        <v>OCCIDENTE</v>
      </c>
      <c r="G2542" s="23" t="str">
        <f>IFERROR(VLOOKUP(E2542,hoja!$A$2:$E$970,5,FALSE),0)</f>
        <v>MANIZALES</v>
      </c>
      <c r="H2542" s="103" t="str">
        <f>IFERROR(VLOOKUP(E2542,hoja!A:C,3,FALSE),0)</f>
        <v>1306</v>
      </c>
      <c r="I2542" s="24" t="str">
        <f t="shared" si="456"/>
        <v>01981306</v>
      </c>
      <c r="K2542" s="23">
        <v>53.4</v>
      </c>
      <c r="L2542" s="23" t="str">
        <f t="shared" ref="L2542:L2563" si="462">IF(B2542=F2542,"REGIONAL","NACIONAL")</f>
        <v>REGIONAL</v>
      </c>
      <c r="M2542" s="23" t="s">
        <v>618</v>
      </c>
      <c r="N2542" s="23" t="str" cm="1">
        <f t="array" ref="N2542">IFERROR(IF(M2542="Principal","LES_ACTIVE",LES_INACTIVE),0)</f>
        <v>LES_ACTIVE</v>
      </c>
      <c r="O2542" s="23">
        <f t="shared" si="455"/>
        <v>25</v>
      </c>
      <c r="P2542" s="23" t="str">
        <f t="shared" si="458"/>
        <v>01981306Principal</v>
      </c>
    </row>
    <row r="2543" spans="1:16" ht="15" hidden="1" customHeight="1">
      <c r="A2543" s="26" t="s">
        <v>644</v>
      </c>
      <c r="B2543" s="23" t="str">
        <f>IFERROR(VLOOKUP(A2543,hoja!$A$2:$E$970,4,FALSE),0)</f>
        <v>OCCIDENTE</v>
      </c>
      <c r="C2543" s="23" t="str">
        <f>IFERROR(VLOOKUP(A2543,hoja!$A$2:$E$1370,5,FALSE),0)</f>
        <v>PEREIRA</v>
      </c>
      <c r="D2543" s="23" t="str">
        <f>IFERROR(VLOOKUP(A2543,hoja!A:D,3,FALSE),0)</f>
        <v>0198</v>
      </c>
      <c r="E2543" s="23" t="s">
        <v>633</v>
      </c>
      <c r="F2543" s="23" t="str">
        <f>IFERROR(VLOOKUP(E2543,hoja!$A$2:$E$970,4,FALSE),0)</f>
        <v>CENTRO</v>
      </c>
      <c r="G2543" s="23" t="str">
        <f>IFERROR(VLOOKUP(E2543,hoja!$A$2:$E$970,5,FALSE),0)</f>
        <v>BOGOTÁ</v>
      </c>
      <c r="H2543" s="103" t="str">
        <f>IFERROR(VLOOKUP(E2543,hoja!A:C,3,FALSE),0)</f>
        <v>0002</v>
      </c>
      <c r="I2543" s="24" t="str">
        <f t="shared" si="456"/>
        <v>01980002</v>
      </c>
      <c r="J2543" s="23">
        <v>20.383333333244082</v>
      </c>
      <c r="K2543" s="23">
        <v>310.92599999999999</v>
      </c>
      <c r="L2543" s="23" t="str">
        <f>IF(B2543=F2543,"REGIONAL","NACIONAL")</f>
        <v>NACIONAL</v>
      </c>
      <c r="M2543" s="23" t="s">
        <v>618</v>
      </c>
      <c r="N2543" s="23" t="str" cm="1">
        <f t="array" ref="N2543">IFERROR(IF(M2543="Principal","LES_ACTIVE",LES_INACTIVE),0)</f>
        <v>LES_ACTIVE</v>
      </c>
      <c r="O2543" s="23">
        <f t="shared" si="455"/>
        <v>16</v>
      </c>
      <c r="P2543" s="23" t="str">
        <f t="shared" si="458"/>
        <v>01980002Principal</v>
      </c>
    </row>
    <row r="2544" spans="1:16" ht="15" hidden="1" customHeight="1">
      <c r="A2544" s="26" t="s">
        <v>644</v>
      </c>
      <c r="B2544" s="23" t="str">
        <f>IFERROR(VLOOKUP(A2544,hoja!$A$2:$E$970,4,FALSE),0)</f>
        <v>OCCIDENTE</v>
      </c>
      <c r="C2544" s="23" t="str">
        <f>IFERROR(VLOOKUP(A2544,hoja!$A$2:$E$1370,5,FALSE),0)</f>
        <v>PEREIRA</v>
      </c>
      <c r="D2544" s="23" t="str">
        <f>IFERROR(VLOOKUP(A2544,hoja!A:D,3,FALSE),0)</f>
        <v>0198</v>
      </c>
      <c r="E2544" s="23" t="s">
        <v>634</v>
      </c>
      <c r="F2544" s="23" t="str">
        <f>IFERROR(VLOOKUP(E2544,hoja!$A$2:$E$970,4,FALSE),0)</f>
        <v>CENTRO</v>
      </c>
      <c r="G2544" s="23" t="str">
        <f>IFERROR(VLOOKUP(E2544,hoja!$A$2:$E$970,5,FALSE),0)</f>
        <v>BOGOTÁ</v>
      </c>
      <c r="H2544" s="103" t="str">
        <f>IFERROR(VLOOKUP(E2544,hoja!A:C,3,FALSE),0)</f>
        <v>0011</v>
      </c>
      <c r="I2544" s="24" t="str">
        <f t="shared" si="456"/>
        <v>01980011</v>
      </c>
      <c r="J2544" s="23">
        <v>21.175000000046566</v>
      </c>
      <c r="K2544" s="23">
        <v>307.22300000000001</v>
      </c>
      <c r="L2544" s="23" t="str">
        <f t="shared" ref="L2544:L2550" si="463">IF(B2544=F2544,"REGIONAL","NACIONAL")</f>
        <v>NACIONAL</v>
      </c>
      <c r="M2544" s="23" t="s">
        <v>618</v>
      </c>
      <c r="N2544" s="23" t="str" cm="1">
        <f t="array" ref="N2544">IFERROR(IF(M2544="Principal","LES_ACTIVE",LES_INACTIVE),0)</f>
        <v>LES_ACTIVE</v>
      </c>
      <c r="O2544" s="23">
        <f t="shared" si="455"/>
        <v>16</v>
      </c>
      <c r="P2544" s="23" t="str">
        <f t="shared" si="458"/>
        <v>01980011Principal</v>
      </c>
    </row>
    <row r="2545" spans="1:16" ht="15" hidden="1" customHeight="1">
      <c r="A2545" s="26" t="s">
        <v>644</v>
      </c>
      <c r="B2545" s="23" t="str">
        <f>IFERROR(VLOOKUP(A2545,hoja!$A$2:$E$970,4,FALSE),0)</f>
        <v>OCCIDENTE</v>
      </c>
      <c r="C2545" s="23" t="str">
        <f>IFERROR(VLOOKUP(A2545,hoja!$A$2:$E$1370,5,FALSE),0)</f>
        <v>PEREIRA</v>
      </c>
      <c r="D2545" s="23" t="str">
        <f>IFERROR(VLOOKUP(A2545,hoja!A:D,3,FALSE),0)</f>
        <v>0198</v>
      </c>
      <c r="E2545" s="23" t="s">
        <v>635</v>
      </c>
      <c r="F2545" s="23" t="str">
        <f>IFERROR(VLOOKUP(E2545,hoja!$A$2:$E$970,4,FALSE),0)</f>
        <v>CENTRO</v>
      </c>
      <c r="G2545" s="23" t="str">
        <f>IFERROR(VLOOKUP(E2545,hoja!$A$2:$E$970,5,FALSE),0)</f>
        <v>BOGOTÁ</v>
      </c>
      <c r="H2545" s="103" t="str">
        <f>IFERROR(VLOOKUP(E2545,hoja!A:C,3,FALSE),0)</f>
        <v>0021</v>
      </c>
      <c r="I2545" s="24" t="str">
        <f t="shared" si="456"/>
        <v>01980021</v>
      </c>
      <c r="J2545" s="23">
        <v>20.625</v>
      </c>
      <c r="K2545" s="23">
        <v>310.11649999999997</v>
      </c>
      <c r="L2545" s="23" t="str">
        <f t="shared" si="463"/>
        <v>NACIONAL</v>
      </c>
      <c r="M2545" s="23" t="s">
        <v>618</v>
      </c>
      <c r="N2545" s="23" t="str" cm="1">
        <f t="array" ref="N2545">IFERROR(IF(M2545="Principal","LES_ACTIVE",LES_INACTIVE),0)</f>
        <v>LES_ACTIVE</v>
      </c>
      <c r="O2545" s="23">
        <f t="shared" si="455"/>
        <v>16</v>
      </c>
      <c r="P2545" s="23" t="str">
        <f t="shared" si="458"/>
        <v>01980021Principal</v>
      </c>
    </row>
    <row r="2546" spans="1:16" ht="15" hidden="1" customHeight="1">
      <c r="A2546" s="26" t="s">
        <v>644</v>
      </c>
      <c r="B2546" s="23" t="str">
        <f>IFERROR(VLOOKUP(A2546,hoja!$A$2:$E$970,4,FALSE),0)</f>
        <v>OCCIDENTE</v>
      </c>
      <c r="C2546" s="23" t="str">
        <f>IFERROR(VLOOKUP(A2546,hoja!$A$2:$E$1370,5,FALSE),0)</f>
        <v>PEREIRA</v>
      </c>
      <c r="D2546" s="23" t="str">
        <f>IFERROR(VLOOKUP(A2546,hoja!A:D,3,FALSE),0)</f>
        <v>0198</v>
      </c>
      <c r="E2546" s="23" t="s">
        <v>731</v>
      </c>
      <c r="F2546" s="23" t="str">
        <f>IFERROR(VLOOKUP(E2546,hoja!$A$2:$E$970,4,FALSE),0)</f>
        <v>SANTANDER</v>
      </c>
      <c r="G2546" s="23" t="str">
        <f>IFERROR(VLOOKUP(E2546,hoja!$A$2:$E$970,5,FALSE),0)</f>
        <v>CÚCUTA</v>
      </c>
      <c r="H2546" s="103" t="str">
        <f>IFERROR(VLOOKUP(E2546,hoja!A:C,3,FALSE),0)</f>
        <v>0438</v>
      </c>
      <c r="I2546" s="24" t="str">
        <f t="shared" si="456"/>
        <v>01980438</v>
      </c>
      <c r="J2546" s="23">
        <v>47.775000000052387</v>
      </c>
      <c r="K2546" s="23">
        <v>820</v>
      </c>
      <c r="L2546" s="23" t="str">
        <f t="shared" si="463"/>
        <v>NACIONAL</v>
      </c>
      <c r="M2546" s="23" t="s">
        <v>618</v>
      </c>
      <c r="N2546" s="23" t="s">
        <v>622</v>
      </c>
      <c r="O2546" s="23">
        <f t="shared" si="455"/>
        <v>8</v>
      </c>
      <c r="P2546" s="23" t="str">
        <f t="shared" si="458"/>
        <v>01980438Principal</v>
      </c>
    </row>
    <row r="2547" spans="1:16" ht="14.45" hidden="1">
      <c r="A2547" s="26" t="s">
        <v>644</v>
      </c>
      <c r="B2547" s="23" t="str">
        <f>IFERROR(VLOOKUP(A2547,hoja!$A$2:$E$970,4,FALSE),0)</f>
        <v>OCCIDENTE</v>
      </c>
      <c r="C2547" s="23" t="str">
        <f>IFERROR(VLOOKUP(A2547,hoja!$A$2:$E$1370,5,FALSE),0)</f>
        <v>PEREIRA</v>
      </c>
      <c r="D2547" s="23" t="str">
        <f>IFERROR(VLOOKUP(A2547,hoja!A:D,3,FALSE),0)</f>
        <v>0198</v>
      </c>
      <c r="E2547" s="23" t="s">
        <v>636</v>
      </c>
      <c r="F2547" s="23" t="str">
        <f>IFERROR(VLOOKUP(E2547,hoja!$A$2:$E$970,4,FALSE),0)</f>
        <v>CENTRO</v>
      </c>
      <c r="G2547" s="23" t="str">
        <f>IFERROR(VLOOKUP(E2547,hoja!$A$2:$E$970,5,FALSE),0)</f>
        <v>DUITAMA</v>
      </c>
      <c r="H2547" s="103" t="str">
        <f>IFERROR(VLOOKUP(E2547,hoja!A:C,3,FALSE),0)</f>
        <v>0441</v>
      </c>
      <c r="I2547" s="24" t="str">
        <f t="shared" si="456"/>
        <v>01980441</v>
      </c>
      <c r="J2547" s="23">
        <v>37.650000000052387</v>
      </c>
      <c r="K2547" s="23">
        <v>519.53449999999998</v>
      </c>
      <c r="L2547" s="23" t="str">
        <f t="shared" si="463"/>
        <v>NACIONAL</v>
      </c>
      <c r="M2547" s="23" t="s">
        <v>618</v>
      </c>
      <c r="N2547" s="23" t="str" cm="1">
        <f t="array" ref="N2547">IFERROR(IF(M2547="Principal","LES_ACTIVE",LES_INACTIVE),0)</f>
        <v>LES_ACTIVE</v>
      </c>
      <c r="O2547" s="23">
        <f t="shared" si="455"/>
        <v>12</v>
      </c>
      <c r="P2547" s="23" t="str">
        <f t="shared" si="458"/>
        <v>01980441Principal</v>
      </c>
    </row>
    <row r="2548" spans="1:16" ht="14.45" hidden="1">
      <c r="A2548" s="26" t="s">
        <v>644</v>
      </c>
      <c r="B2548" s="23" t="str">
        <f>IFERROR(VLOOKUP(A2548,hoja!$A$2:$E$970,4,FALSE),0)</f>
        <v>OCCIDENTE</v>
      </c>
      <c r="C2548" s="23" t="str">
        <f>IFERROR(VLOOKUP(A2548,hoja!$A$2:$E$1370,5,FALSE),0)</f>
        <v>PEREIRA</v>
      </c>
      <c r="D2548" s="23" t="str">
        <f>IFERROR(VLOOKUP(A2548,hoja!A:D,3,FALSE),0)</f>
        <v>0198</v>
      </c>
      <c r="E2548" s="23" t="s">
        <v>732</v>
      </c>
      <c r="F2548" s="23" t="str">
        <f>IFERROR(VLOOKUP(E2548,hoja!$A$2:$E$970,4,FALSE),0)</f>
        <v>CENTRO</v>
      </c>
      <c r="G2548" s="23" t="str">
        <f>IFERROR(VLOOKUP(E2548,hoja!$A$2:$E$970,5,FALSE),0)</f>
        <v>IBAGUÉ</v>
      </c>
      <c r="H2548" s="103" t="str">
        <f>IFERROR(VLOOKUP(E2548,hoja!A:C,3,FALSE),0)</f>
        <v>0389</v>
      </c>
      <c r="I2548" s="24" t="str">
        <f t="shared" si="456"/>
        <v>01980389</v>
      </c>
      <c r="J2548" s="23">
        <v>7.450000000098953</v>
      </c>
      <c r="K2548" s="23">
        <v>137.9255</v>
      </c>
      <c r="L2548" s="23" t="str">
        <f t="shared" si="463"/>
        <v>NACIONAL</v>
      </c>
      <c r="M2548" s="23" t="s">
        <v>618</v>
      </c>
      <c r="N2548" s="23" t="str" cm="1">
        <f t="array" ref="N2548">IFERROR(IF(M2548="Principal","LES_ACTIVE",LES_INACTIVE),0)</f>
        <v>LES_ACTIVE</v>
      </c>
      <c r="O2548" s="23">
        <f t="shared" si="455"/>
        <v>25</v>
      </c>
      <c r="P2548" s="23" t="str">
        <f t="shared" si="458"/>
        <v>01980389Principal</v>
      </c>
    </row>
    <row r="2549" spans="1:16" ht="15" hidden="1" customHeight="1">
      <c r="A2549" s="26" t="s">
        <v>644</v>
      </c>
      <c r="B2549" s="23" t="str">
        <f>IFERROR(VLOOKUP(A2549,hoja!$A$2:$E$970,4,FALSE),0)</f>
        <v>OCCIDENTE</v>
      </c>
      <c r="C2549" s="23" t="str">
        <f>IFERROR(VLOOKUP(A2549,hoja!$A$2:$E$1370,5,FALSE),0)</f>
        <v>PEREIRA</v>
      </c>
      <c r="D2549" s="23" t="str">
        <f>IFERROR(VLOOKUP(A2549,hoja!A:D,3,FALSE),0)</f>
        <v>0198</v>
      </c>
      <c r="E2549" s="23" t="s">
        <v>667</v>
      </c>
      <c r="F2549" s="23" t="str">
        <f>IFERROR(VLOOKUP(E2549,hoja!$A$2:$E$970,4,FALSE),0)</f>
        <v>COSTA</v>
      </c>
      <c r="G2549" s="23" t="str">
        <f>IFERROR(VLOOKUP(E2549,hoja!$A$2:$E$970,5,FALSE),0)</f>
        <v>MONTERÍA</v>
      </c>
      <c r="H2549" s="103" t="str">
        <f>IFERROR(VLOOKUP(E2549,hoja!A:C,3,FALSE),0)</f>
        <v>0381</v>
      </c>
      <c r="I2549" s="24" t="str">
        <f t="shared" si="456"/>
        <v>01980381</v>
      </c>
      <c r="J2549" s="23">
        <v>43.241805555531755</v>
      </c>
      <c r="K2549" s="23">
        <v>629</v>
      </c>
      <c r="L2549" s="23" t="str">
        <f t="shared" si="463"/>
        <v>NACIONAL</v>
      </c>
      <c r="M2549" s="23" t="s">
        <v>618</v>
      </c>
      <c r="N2549" s="23" t="str" cm="1">
        <f t="array" ref="N2549">IFERROR(IF(M2549="Principal","LES_ACTIVE",LES_INACTIVE),0)</f>
        <v>LES_ACTIVE</v>
      </c>
      <c r="O2549" s="23">
        <f t="shared" si="455"/>
        <v>12</v>
      </c>
      <c r="P2549" s="23" t="str">
        <f t="shared" si="458"/>
        <v>01980381Principal</v>
      </c>
    </row>
    <row r="2550" spans="1:16" ht="14.45" hidden="1">
      <c r="A2550" s="26" t="s">
        <v>644</v>
      </c>
      <c r="B2550" s="23" t="str">
        <f>IFERROR(VLOOKUP(A2550,hoja!$A$2:$E$970,4,FALSE),0)</f>
        <v>OCCIDENTE</v>
      </c>
      <c r="C2550" s="23" t="str">
        <f>IFERROR(VLOOKUP(A2550,hoja!$A$2:$E$1370,5,FALSE),0)</f>
        <v>PEREIRA</v>
      </c>
      <c r="D2550" s="23" t="str">
        <f>IFERROR(VLOOKUP(A2550,hoja!A:D,3,FALSE),0)</f>
        <v>0198</v>
      </c>
      <c r="E2550" s="23" t="s">
        <v>679</v>
      </c>
      <c r="F2550" s="23" t="str">
        <f>IFERROR(VLOOKUP(E2550,hoja!$A$2:$E$970,4,FALSE),0)</f>
        <v>CENTRO</v>
      </c>
      <c r="G2550" s="23" t="str">
        <f>IFERROR(VLOOKUP(E2550,hoja!$A$2:$E$970,5,FALSE),0)</f>
        <v>NEIVA</v>
      </c>
      <c r="H2550" s="103" t="str">
        <f>IFERROR(VLOOKUP(E2550,hoja!A:C,3,FALSE),0)</f>
        <v>0385</v>
      </c>
      <c r="I2550" s="24" t="str">
        <f t="shared" si="456"/>
        <v>01980385</v>
      </c>
      <c r="J2550" s="23">
        <v>19.249999999883585</v>
      </c>
      <c r="K2550" s="23">
        <v>327</v>
      </c>
      <c r="L2550" s="23" t="str">
        <f t="shared" si="463"/>
        <v>NACIONAL</v>
      </c>
      <c r="M2550" s="23" t="s">
        <v>618</v>
      </c>
      <c r="N2550" s="23" t="str" cm="1">
        <f t="array" ref="N2550">IFERROR(IF(M2550="Principal","LES_ACTIVE",LES_INACTIVE),0)</f>
        <v>LES_ACTIVE</v>
      </c>
      <c r="O2550" s="23">
        <f t="shared" si="455"/>
        <v>16</v>
      </c>
      <c r="P2550" s="23" t="str">
        <f t="shared" si="458"/>
        <v>01980385Principal</v>
      </c>
    </row>
    <row r="2551" spans="1:16" ht="14.45" hidden="1">
      <c r="A2551" s="26" t="s">
        <v>644</v>
      </c>
      <c r="B2551" s="23" t="str">
        <f>IFERROR(VLOOKUP(A2551,hoja!$A$2:$E$970,4,FALSE),0)</f>
        <v>OCCIDENTE</v>
      </c>
      <c r="C2551" s="23" t="str">
        <f>IFERROR(VLOOKUP(A2551,hoja!$A$2:$E$1370,5,FALSE),0)</f>
        <v>PEREIRA</v>
      </c>
      <c r="D2551" s="23" t="str">
        <f>IFERROR(VLOOKUP(A2551,hoja!A:D,3,FALSE),0)</f>
        <v>0198</v>
      </c>
      <c r="E2551" s="23" t="s">
        <v>733</v>
      </c>
      <c r="F2551" s="23" t="str">
        <f>IFERROR(VLOOKUP(E2551,hoja!$A$2:$E$970,4,FALSE),0)</f>
        <v>OCCIDENTE</v>
      </c>
      <c r="G2551" s="23" t="str">
        <f>IFERROR(VLOOKUP(E2551,hoja!$A$2:$E$970,5,FALSE),0)</f>
        <v>PASTO</v>
      </c>
      <c r="H2551" s="103" t="str">
        <f>IFERROR(VLOOKUP(E2551,hoja!A:C,3,FALSE),0)</f>
        <v>0395</v>
      </c>
      <c r="I2551" s="24" t="str">
        <f t="shared" si="456"/>
        <v>01980395</v>
      </c>
      <c r="J2551" s="23">
        <v>31.60000000015134</v>
      </c>
      <c r="K2551" s="23">
        <v>586.11400000000003</v>
      </c>
      <c r="L2551" s="23" t="str">
        <f t="shared" si="462"/>
        <v>REGIONAL</v>
      </c>
      <c r="M2551" s="23" t="s">
        <v>618</v>
      </c>
      <c r="N2551" s="23" t="str" cm="1">
        <f t="array" ref="N2551">IFERROR(IF(M2551="Principal","LES_ACTIVE",LES_INACTIVE),0)</f>
        <v>LES_ACTIVE</v>
      </c>
      <c r="O2551" s="23">
        <f t="shared" si="455"/>
        <v>12</v>
      </c>
      <c r="P2551" s="23" t="str">
        <f t="shared" si="458"/>
        <v>01980395Principal</v>
      </c>
    </row>
    <row r="2552" spans="1:16" ht="15" hidden="1" customHeight="1">
      <c r="A2552" s="26" t="s">
        <v>644</v>
      </c>
      <c r="B2552" s="23" t="str">
        <f>IFERROR(VLOOKUP(A2552,hoja!$A$2:$E$970,4,FALSE),0)</f>
        <v>OCCIDENTE</v>
      </c>
      <c r="C2552" s="23" t="str">
        <f>IFERROR(VLOOKUP(A2552,hoja!$A$2:$E$1370,5,FALSE),0)</f>
        <v>PEREIRA</v>
      </c>
      <c r="D2552" s="23" t="str">
        <f>IFERROR(VLOOKUP(A2552,hoja!A:D,3,FALSE),0)</f>
        <v>0198</v>
      </c>
      <c r="E2552" s="23" t="s">
        <v>637</v>
      </c>
      <c r="F2552" s="23" t="str">
        <f>IFERROR(VLOOKUP(E2552,hoja!$A$2:$E$970,4,FALSE),0)</f>
        <v>SANTANDER</v>
      </c>
      <c r="G2552" s="23" t="str">
        <f>IFERROR(VLOOKUP(E2552,hoja!$A$2:$E$970,5,FALSE),0)</f>
        <v>PIEDECUESTA</v>
      </c>
      <c r="H2552" s="103" t="str">
        <f>IFERROR(VLOOKUP(E2552,hoja!A:C,3,FALSE),0)</f>
        <v>0422</v>
      </c>
      <c r="I2552" s="24" t="str">
        <f t="shared" si="456"/>
        <v>01980422</v>
      </c>
      <c r="J2552" s="23">
        <v>39.90458333332208</v>
      </c>
      <c r="K2552" s="23">
        <v>648.67100000000005</v>
      </c>
      <c r="L2552" s="23" t="str">
        <f>IF(B2552=F2552,"REGIONAL","NACIONAL")</f>
        <v>NACIONAL</v>
      </c>
      <c r="M2552" s="23" t="s">
        <v>618</v>
      </c>
      <c r="N2552" s="23" t="str" cm="1">
        <f t="array" ref="N2552">IFERROR(IF(M2552="Principal","LES_ACTIVE",LES_INACTIVE),0)</f>
        <v>LES_ACTIVE</v>
      </c>
      <c r="O2552" s="23">
        <f t="shared" si="455"/>
        <v>12</v>
      </c>
      <c r="P2552" s="23" t="str">
        <f t="shared" si="458"/>
        <v>01980422Principal</v>
      </c>
    </row>
    <row r="2553" spans="1:16" ht="15" hidden="1" customHeight="1">
      <c r="A2553" s="26" t="s">
        <v>644</v>
      </c>
      <c r="B2553" s="23" t="str">
        <f>IFERROR(VLOOKUP(A2553,hoja!$A$2:$E$970,4,FALSE),0)</f>
        <v>OCCIDENTE</v>
      </c>
      <c r="C2553" s="23" t="str">
        <f>IFERROR(VLOOKUP(A2553,hoja!$A$2:$E$1370,5,FALSE),0)</f>
        <v>PEREIRA</v>
      </c>
      <c r="D2553" s="23" t="str">
        <f>IFERROR(VLOOKUP(A2553,hoja!A:D,3,FALSE),0)</f>
        <v>0198</v>
      </c>
      <c r="E2553" s="23" t="s">
        <v>668</v>
      </c>
      <c r="F2553" s="23" t="str">
        <f>IFERROR(VLOOKUP(E2553,hoja!$A$2:$E$970,4,FALSE),0)</f>
        <v>COSTA</v>
      </c>
      <c r="G2553" s="23" t="str">
        <f>IFERROR(VLOOKUP(E2553,hoja!$A$2:$E$970,5,FALSE),0)</f>
        <v>VALLEDUPAR</v>
      </c>
      <c r="H2553" s="103" t="str">
        <f>IFERROR(VLOOKUP(E2553,hoja!A:C,3,FALSE),0)</f>
        <v>0447</v>
      </c>
      <c r="I2553" s="24" t="str">
        <f t="shared" si="456"/>
        <v>01980447</v>
      </c>
      <c r="J2553" s="23">
        <v>50.983333333279006</v>
      </c>
      <c r="K2553" s="23">
        <v>995</v>
      </c>
      <c r="L2553" s="23" t="str">
        <f t="shared" ref="L2553:L2556" si="464">IF(B2553=F2553,"REGIONAL","NACIONAL")</f>
        <v>NACIONAL</v>
      </c>
      <c r="M2553" s="23" t="s">
        <v>618</v>
      </c>
      <c r="N2553" s="23" t="str" cm="1">
        <f t="array" ref="N2553">IFERROR(IF(M2553="Principal","LES_ACTIVE",LES_INACTIVE),0)</f>
        <v>LES_ACTIVE</v>
      </c>
      <c r="O2553" s="23">
        <f t="shared" si="455"/>
        <v>8</v>
      </c>
      <c r="P2553" s="23" t="str">
        <f t="shared" si="458"/>
        <v>01980447Principal</v>
      </c>
    </row>
    <row r="2554" spans="1:16" ht="15" hidden="1" customHeight="1">
      <c r="A2554" s="26" t="s">
        <v>644</v>
      </c>
      <c r="B2554" s="23" t="str">
        <f>IFERROR(VLOOKUP(A2554,hoja!$A$2:$E$970,4,FALSE),0)</f>
        <v>OCCIDENTE</v>
      </c>
      <c r="C2554" s="23" t="str">
        <f>IFERROR(VLOOKUP(A2554,hoja!$A$2:$E$1370,5,FALSE),0)</f>
        <v>PEREIRA</v>
      </c>
      <c r="D2554" s="23" t="str">
        <f>IFERROR(VLOOKUP(A2554,hoja!A:D,3,FALSE),0)</f>
        <v>0198</v>
      </c>
      <c r="E2554" s="23" t="s">
        <v>681</v>
      </c>
      <c r="F2554" s="23" t="str">
        <f>IFERROR(VLOOKUP(E2554,hoja!$A$2:$E$970,4,FALSE),0)</f>
        <v>CENTRO</v>
      </c>
      <c r="G2554" s="23" t="str">
        <f>IFERROR(VLOOKUP(E2554,hoja!$A$2:$E$970,5,FALSE),0)</f>
        <v>VILLAVICENCIO</v>
      </c>
      <c r="H2554" s="103" t="str">
        <f>IFERROR(VLOOKUP(E2554,hoja!A:C,3,FALSE),0)</f>
        <v>0393</v>
      </c>
      <c r="I2554" s="24" t="str">
        <f t="shared" si="456"/>
        <v>01980393</v>
      </c>
      <c r="J2554" s="23">
        <v>23.100000000034925</v>
      </c>
      <c r="K2554" s="23">
        <v>407.774</v>
      </c>
      <c r="L2554" s="23" t="str">
        <f t="shared" si="464"/>
        <v>NACIONAL</v>
      </c>
      <c r="M2554" s="23" t="s">
        <v>618</v>
      </c>
      <c r="N2554" s="23" t="str" cm="1">
        <f t="array" ref="N2554">IFERROR(IF(M2554="Principal","LES_ACTIVE",LES_INACTIVE),0)</f>
        <v>LES_ACTIVE</v>
      </c>
      <c r="O2554" s="23">
        <f t="shared" si="455"/>
        <v>16</v>
      </c>
      <c r="P2554" s="23" t="str">
        <f t="shared" si="458"/>
        <v>01980393Principal</v>
      </c>
    </row>
    <row r="2555" spans="1:16" ht="15" hidden="1" customHeight="1">
      <c r="A2555" s="26" t="s">
        <v>644</v>
      </c>
      <c r="B2555" s="23" t="str">
        <f>IFERROR(VLOOKUP(A2555,hoja!$A$2:$E$970,4,FALSE),0)</f>
        <v>OCCIDENTE</v>
      </c>
      <c r="C2555" s="23" t="str">
        <f>IFERROR(VLOOKUP(A2555,hoja!$A$2:$E$1370,5,FALSE),0)</f>
        <v>PEREIRA</v>
      </c>
      <c r="D2555" s="23" t="str">
        <f>IFERROR(VLOOKUP(A2555,hoja!A:D,3,FALSE),0)</f>
        <v>0198</v>
      </c>
      <c r="E2555" s="23" t="s">
        <v>762</v>
      </c>
      <c r="F2555" s="23" t="str">
        <f>IFERROR(VLOOKUP(E2555,hoja!$A$2:$E$970,4,FALSE),0)</f>
        <v>NA</v>
      </c>
      <c r="G2555" s="23" t="str">
        <f>IFERROR(VLOOKUP(E2555,hoja!$A$2:$E$970,5,FALSE),0)</f>
        <v>NA</v>
      </c>
      <c r="H2555" s="103" t="str">
        <f>IFERROR(VLOOKUP(E2555,hoja!A:C,3,FALSE),0)</f>
        <v>60088</v>
      </c>
      <c r="I2555" s="24" t="str">
        <f t="shared" si="456"/>
        <v>019860088</v>
      </c>
      <c r="K2555" s="23">
        <v>15</v>
      </c>
      <c r="L2555" s="23" t="str">
        <f t="shared" si="464"/>
        <v>NACIONAL</v>
      </c>
      <c r="M2555" s="23" t="s">
        <v>618</v>
      </c>
      <c r="N2555" s="23" t="str" cm="1">
        <f t="array" ref="N2555">IFERROR(IF(M2555="Principal","LES_ACTIVE",LES_INACTIVE),0)</f>
        <v>LES_ACTIVE</v>
      </c>
      <c r="O2555" s="23">
        <f t="shared" si="455"/>
        <v>25</v>
      </c>
      <c r="P2555" s="23" t="str">
        <f t="shared" si="458"/>
        <v>019860088Principal</v>
      </c>
    </row>
    <row r="2556" spans="1:16" ht="15" hidden="1" customHeight="1">
      <c r="A2556" s="26" t="s">
        <v>644</v>
      </c>
      <c r="B2556" s="23" t="str">
        <f>IFERROR(VLOOKUP(A2556,hoja!$A$2:$E$970,4,FALSE),0)</f>
        <v>OCCIDENTE</v>
      </c>
      <c r="C2556" s="23" t="str">
        <f>IFERROR(VLOOKUP(A2556,hoja!$A$2:$E$1370,5,FALSE),0)</f>
        <v>PEREIRA</v>
      </c>
      <c r="D2556" s="23" t="str">
        <f>IFERROR(VLOOKUP(A2556,hoja!A:D,3,FALSE),0)</f>
        <v>0198</v>
      </c>
      <c r="E2556" s="23" t="s">
        <v>911</v>
      </c>
      <c r="F2556" s="23">
        <f>IFERROR(VLOOKUP(E2556,hoja!$A$2:$E$970,4,FALSE),0)</f>
        <v>0</v>
      </c>
      <c r="G2556" s="23">
        <f>IFERROR(VLOOKUP(E2556,hoja!$A$2:$E$970,5,FALSE),0)</f>
        <v>0</v>
      </c>
      <c r="H2556" s="103">
        <f>IFERROR(VLOOKUP(E2556,hoja!A:C,3,FALSE),0)</f>
        <v>0</v>
      </c>
      <c r="I2556" s="24" t="str">
        <f t="shared" si="456"/>
        <v>01980</v>
      </c>
      <c r="K2556" s="23">
        <v>143</v>
      </c>
      <c r="L2556" s="23" t="str">
        <f t="shared" si="464"/>
        <v>NACIONAL</v>
      </c>
      <c r="M2556" s="23" t="s">
        <v>618</v>
      </c>
      <c r="N2556" s="23" t="str" cm="1">
        <f t="array" ref="N2556">IFERROR(IF(M2556="Principal","LES_ACTIVE",LES_INACTIVE),0)</f>
        <v>LES_ACTIVE</v>
      </c>
      <c r="O2556" s="23">
        <f t="shared" si="455"/>
        <v>25</v>
      </c>
      <c r="P2556" s="23" t="str">
        <f t="shared" si="458"/>
        <v>01980Principal</v>
      </c>
    </row>
    <row r="2557" spans="1:16" ht="15" hidden="1" customHeight="1">
      <c r="A2557" s="26" t="s">
        <v>644</v>
      </c>
      <c r="B2557" s="23" t="str">
        <f>IFERROR(VLOOKUP(A2557,hoja!$A$2:$E$970,4,FALSE),0)</f>
        <v>OCCIDENTE</v>
      </c>
      <c r="C2557" s="23" t="str">
        <f>IFERROR(VLOOKUP(A2557,hoja!$A$2:$E$1370,5,FALSE),0)</f>
        <v>PEREIRA</v>
      </c>
      <c r="D2557" s="23" t="str">
        <f>IFERROR(VLOOKUP(A2557,hoja!A:D,3,FALSE),0)</f>
        <v>0198</v>
      </c>
      <c r="E2557" s="23" t="s">
        <v>687</v>
      </c>
      <c r="F2557" s="23" t="str">
        <f>IFERROR(VLOOKUP(E2557,hoja!$A$2:$E$970,4,FALSE),0)</f>
        <v>OCCIDENTE</v>
      </c>
      <c r="G2557" s="23" t="str">
        <f>IFERROR(VLOOKUP(E2557,hoja!$A$2:$E$970,5,FALSE),0)</f>
        <v>TULUÁ</v>
      </c>
      <c r="H2557" s="103" t="str">
        <f>IFERROR(VLOOKUP(E2557,hoja!A:C,3,FALSE),0)</f>
        <v>2007</v>
      </c>
      <c r="I2557" s="24" t="str">
        <f t="shared" si="456"/>
        <v>01982007</v>
      </c>
      <c r="J2557" s="23">
        <v>2.6666666668024845</v>
      </c>
      <c r="K2557" s="23">
        <v>115.36</v>
      </c>
      <c r="L2557" s="23" t="str">
        <f t="shared" si="462"/>
        <v>REGIONAL</v>
      </c>
      <c r="M2557" s="23" t="s">
        <v>618</v>
      </c>
      <c r="N2557" s="23" t="str" cm="1">
        <f t="array" ref="N2557">IFERROR(IF(M2557="Principal","LES_ACTIVE",LES_INACTIVE),0)</f>
        <v>LES_ACTIVE</v>
      </c>
      <c r="O2557" s="23">
        <f t="shared" si="455"/>
        <v>25</v>
      </c>
      <c r="P2557" s="23" t="str">
        <f t="shared" si="458"/>
        <v>01982007Principal</v>
      </c>
    </row>
    <row r="2558" spans="1:16" ht="15" hidden="1" customHeight="1">
      <c r="A2558" s="26" t="s">
        <v>644</v>
      </c>
      <c r="B2558" s="23" t="str">
        <f>IFERROR(VLOOKUP(A2558,hoja!$A$2:$E$970,4,FALSE),0)</f>
        <v>OCCIDENTE</v>
      </c>
      <c r="C2558" s="23" t="str">
        <f>IFERROR(VLOOKUP(A2558,hoja!$A$2:$E$1370,5,FALSE),0)</f>
        <v>PEREIRA</v>
      </c>
      <c r="D2558" s="23" t="str">
        <f>IFERROR(VLOOKUP(A2558,hoja!A:D,3,FALSE),0)</f>
        <v>0198</v>
      </c>
      <c r="E2558" s="23" t="s">
        <v>371</v>
      </c>
      <c r="F2558" s="23" t="str">
        <f>IFERROR(VLOOKUP(E2558,hoja!$A$2:$E$970,4,FALSE),0)</f>
        <v>OCCIDENTE</v>
      </c>
      <c r="G2558" s="23" t="str">
        <f>IFERROR(VLOOKUP(E2558,hoja!$A$2:$E$970,5,FALSE),0)</f>
        <v>PEREIRA</v>
      </c>
      <c r="H2558" s="103" t="str">
        <f>IFERROR(VLOOKUP(E2558,hoja!A:C,3,FALSE),0)</f>
        <v>60041</v>
      </c>
      <c r="I2558" s="24" t="str">
        <f t="shared" si="456"/>
        <v>019860041</v>
      </c>
      <c r="K2558" s="23">
        <v>15</v>
      </c>
      <c r="L2558" s="23" t="str">
        <f t="shared" si="462"/>
        <v>REGIONAL</v>
      </c>
      <c r="M2558" s="23" t="s">
        <v>618</v>
      </c>
      <c r="N2558" s="23" t="str" cm="1">
        <f t="array" ref="N2558">IFERROR(IF(M2558="Principal","LES_ACTIVE",LES_INACTIVE),0)</f>
        <v>LES_ACTIVE</v>
      </c>
      <c r="O2558" s="23">
        <f t="shared" si="455"/>
        <v>25</v>
      </c>
      <c r="P2558" s="23" t="str">
        <f t="shared" si="458"/>
        <v>019860041Principal</v>
      </c>
    </row>
    <row r="2559" spans="1:16" ht="15" hidden="1" customHeight="1">
      <c r="A2559" s="26" t="s">
        <v>644</v>
      </c>
      <c r="B2559" s="23" t="str">
        <f>IFERROR(VLOOKUP(A2559,hoja!$A$2:$E$970,4,FALSE),0)</f>
        <v>OCCIDENTE</v>
      </c>
      <c r="C2559" s="23" t="str">
        <f>IFERROR(VLOOKUP(A2559,hoja!$A$2:$E$1370,5,FALSE),0)</f>
        <v>PEREIRA</v>
      </c>
      <c r="D2559" s="23" t="str">
        <f>IFERROR(VLOOKUP(A2559,hoja!A:D,3,FALSE),0)</f>
        <v>0198</v>
      </c>
      <c r="E2559" s="23" t="s">
        <v>688</v>
      </c>
      <c r="F2559" s="23">
        <f>IFERROR(VLOOKUP(E2559,hoja!$A$2:$E$970,4,FALSE),0)</f>
        <v>0</v>
      </c>
      <c r="G2559" s="23">
        <f>IFERROR(VLOOKUP(E2559,hoja!$A$2:$E$970,5,FALSE),0)</f>
        <v>0</v>
      </c>
      <c r="H2559" s="103">
        <f>IFERROR(VLOOKUP(E2559,hoja!A:C,3,FALSE),0)</f>
        <v>0</v>
      </c>
      <c r="I2559" s="24" t="str">
        <f t="shared" si="456"/>
        <v>01980</v>
      </c>
      <c r="J2559" s="23">
        <v>31.008333333302289</v>
      </c>
      <c r="K2559" s="23">
        <v>399.42649999999998</v>
      </c>
      <c r="L2559" s="23" t="str">
        <f>IF(B2559=F2559,"REGIONAL","NACIONAL")</f>
        <v>NACIONAL</v>
      </c>
      <c r="M2559" s="23" t="s">
        <v>618</v>
      </c>
      <c r="N2559" s="23" t="str" cm="1">
        <f t="array" ref="N2559">IFERROR(IF(M2559="Principal","LES_ACTIVE",LES_INACTIVE),0)</f>
        <v>LES_ACTIVE</v>
      </c>
      <c r="O2559" s="23">
        <f t="shared" si="455"/>
        <v>16</v>
      </c>
      <c r="P2559" s="23" t="str">
        <f t="shared" si="458"/>
        <v>01980Principal</v>
      </c>
    </row>
    <row r="2560" spans="1:16" ht="15" hidden="1" customHeight="1">
      <c r="A2560" s="26" t="s">
        <v>644</v>
      </c>
      <c r="B2560" s="23" t="str">
        <f>IFERROR(VLOOKUP(A2560,hoja!$A$2:$E$970,4,FALSE),0)</f>
        <v>OCCIDENTE</v>
      </c>
      <c r="C2560" s="23" t="str">
        <f>IFERROR(VLOOKUP(A2560,hoja!$A$2:$E$1370,5,FALSE),0)</f>
        <v>PEREIRA</v>
      </c>
      <c r="D2560" s="23" t="str">
        <f>IFERROR(VLOOKUP(A2560,hoja!A:D,3,FALSE),0)</f>
        <v>0198</v>
      </c>
      <c r="E2560" s="23" t="s">
        <v>641</v>
      </c>
      <c r="F2560" s="23" t="str">
        <f>IFERROR(VLOOKUP(E2560,hoja!$A$2:$E$970,4,FALSE),0)</f>
        <v>ANTIOQUIA</v>
      </c>
      <c r="G2560" s="23" t="str">
        <f>IFERROR(VLOOKUP(E2560,hoja!$A$2:$E$970,5,FALSE),0)</f>
        <v>MEDELLÍN</v>
      </c>
      <c r="H2560" s="103" t="str">
        <f>IFERROR(VLOOKUP(E2560,hoja!A:C,3,FALSE),0)</f>
        <v>0079</v>
      </c>
      <c r="I2560" s="24" t="str">
        <f t="shared" si="456"/>
        <v>01980079</v>
      </c>
      <c r="J2560" s="23">
        <v>21.583333333313931</v>
      </c>
      <c r="K2560" s="23">
        <v>244</v>
      </c>
      <c r="L2560" s="23" t="str">
        <f t="shared" ref="L2560:L2562" si="465">IF(B2560=F2560,"REGIONAL","NACIONAL")</f>
        <v>NACIONAL</v>
      </c>
      <c r="M2560" s="23" t="s">
        <v>618</v>
      </c>
      <c r="N2560" s="23" t="str" cm="1">
        <f t="array" ref="N2560">IFERROR(IF(M2560="Principal","LES_ACTIVE",LES_INACTIVE),0)</f>
        <v>LES_ACTIVE</v>
      </c>
      <c r="O2560" s="23">
        <f t="shared" si="455"/>
        <v>25</v>
      </c>
      <c r="P2560" s="23" t="str">
        <f t="shared" si="458"/>
        <v>01980079Principal</v>
      </c>
    </row>
    <row r="2561" spans="1:16" ht="15" hidden="1" customHeight="1">
      <c r="A2561" s="26" t="s">
        <v>644</v>
      </c>
      <c r="B2561" s="23" t="str">
        <f>IFERROR(VLOOKUP(A2561,hoja!$A$2:$E$970,4,FALSE),0)</f>
        <v>OCCIDENTE</v>
      </c>
      <c r="C2561" s="23" t="str">
        <f>IFERROR(VLOOKUP(A2561,hoja!$A$2:$E$1370,5,FALSE),0)</f>
        <v>PEREIRA</v>
      </c>
      <c r="D2561" s="23" t="str">
        <f>IFERROR(VLOOKUP(A2561,hoja!A:D,3,FALSE),0)</f>
        <v>0198</v>
      </c>
      <c r="E2561" s="23" t="s">
        <v>641</v>
      </c>
      <c r="F2561" s="23" t="str">
        <f>IFERROR(VLOOKUP(E2561,hoja!$A$2:$E$970,4,FALSE),0)</f>
        <v>ANTIOQUIA</v>
      </c>
      <c r="G2561" s="23" t="str">
        <f>IFERROR(VLOOKUP(E2561,hoja!$A$2:$E$970,5,FALSE),0)</f>
        <v>MEDELLÍN</v>
      </c>
      <c r="H2561" s="103" t="str">
        <f>IFERROR(VLOOKUP(E2561,hoja!A:C,3,FALSE),0)</f>
        <v>0079</v>
      </c>
      <c r="I2561" s="24" t="str">
        <f t="shared" si="456"/>
        <v>01980079</v>
      </c>
      <c r="K2561" s="23">
        <v>301</v>
      </c>
      <c r="L2561" s="23" t="str">
        <f t="shared" si="465"/>
        <v>NACIONAL</v>
      </c>
      <c r="M2561" s="23" t="s">
        <v>893</v>
      </c>
      <c r="O2561" s="23">
        <f t="shared" ref="O2561:O2562" si="466">IF(K2561&lt;=250,25,IF(K2561&lt;=500,16,IF(K2561&lt;=800,12,IF(K2561&lt;=1100,8,IF(K2561&lt;=1400,6,IF(K2561&lt;=1700,5))))))</f>
        <v>16</v>
      </c>
      <c r="P2561" s="23" t="str">
        <f t="shared" si="458"/>
        <v>01980079Santa Fe de Antioquia</v>
      </c>
    </row>
    <row r="2562" spans="1:16" ht="15" hidden="1" customHeight="1">
      <c r="A2562" s="26" t="s">
        <v>644</v>
      </c>
      <c r="B2562" s="23" t="str">
        <f>IFERROR(VLOOKUP(A2562,hoja!$A$2:$E$970,4,FALSE),0)</f>
        <v>OCCIDENTE</v>
      </c>
      <c r="C2562" s="23" t="str">
        <f>IFERROR(VLOOKUP(A2562,hoja!$A$2:$E$1370,5,FALSE),0)</f>
        <v>PEREIRA</v>
      </c>
      <c r="D2562" s="23" t="str">
        <f>IFERROR(VLOOKUP(A2562,hoja!A:D,3,FALSE),0)</f>
        <v>0198</v>
      </c>
      <c r="E2562" s="23" t="s">
        <v>641</v>
      </c>
      <c r="F2562" s="23" t="str">
        <f>IFERROR(VLOOKUP(E2562,hoja!$A$2:$E$970,4,FALSE),0)</f>
        <v>ANTIOQUIA</v>
      </c>
      <c r="G2562" s="23" t="str">
        <f>IFERROR(VLOOKUP(E2562,hoja!$A$2:$E$970,5,FALSE),0)</f>
        <v>MEDELLÍN</v>
      </c>
      <c r="H2562" s="103" t="str">
        <f>IFERROR(VLOOKUP(E2562,hoja!A:C,3,FALSE),0)</f>
        <v>0079</v>
      </c>
      <c r="I2562" s="24" t="str">
        <f t="shared" si="456"/>
        <v>01980079</v>
      </c>
      <c r="K2562" s="23">
        <v>466</v>
      </c>
      <c r="L2562" s="23" t="str">
        <f t="shared" si="465"/>
        <v>NACIONAL</v>
      </c>
      <c r="M2562" s="23" t="s">
        <v>794</v>
      </c>
      <c r="N2562" s="23" cm="1">
        <f t="array" aca="1" ref="N2562" ca="1">IFERROR(IF(M2562="Principal","LES_ACTIVE",LES_INACTIVE),0)</f>
        <v>0</v>
      </c>
      <c r="O2562" s="23">
        <f t="shared" si="466"/>
        <v>16</v>
      </c>
      <c r="P2562" s="23" t="str">
        <f t="shared" si="458"/>
        <v>01980079Letras</v>
      </c>
    </row>
    <row r="2563" spans="1:16" ht="15" hidden="1" customHeight="1">
      <c r="A2563" s="26" t="s">
        <v>644</v>
      </c>
      <c r="B2563" s="23" t="str">
        <f>IFERROR(VLOOKUP(A2563,hoja!$A$2:$E$970,4,FALSE),0)</f>
        <v>OCCIDENTE</v>
      </c>
      <c r="C2563" s="23" t="str">
        <f>IFERROR(VLOOKUP(A2563,hoja!$A$2:$E$1370,5,FALSE),0)</f>
        <v>PEREIRA</v>
      </c>
      <c r="D2563" s="23" t="str">
        <f>IFERROR(VLOOKUP(A2563,hoja!A:D,3,FALSE),0)</f>
        <v>0198</v>
      </c>
      <c r="E2563" s="23" t="s">
        <v>670</v>
      </c>
      <c r="F2563" s="23" t="str">
        <f>IFERROR(VLOOKUP(E2563,hoja!$A$2:$E$970,4,FALSE),0)</f>
        <v>OCCIDENTE</v>
      </c>
      <c r="G2563" s="23" t="str">
        <f>IFERROR(VLOOKUP(E2563,hoja!$A$2:$E$970,5,FALSE),0)</f>
        <v>PEREIRA</v>
      </c>
      <c r="H2563" s="103" t="str">
        <f>IFERROR(VLOOKUP(E2563,hoja!A:C,3,FALSE),0)</f>
        <v>0134</v>
      </c>
      <c r="I2563" s="24" t="str">
        <f t="shared" si="456"/>
        <v>01980134</v>
      </c>
      <c r="J2563" s="23">
        <v>0.58249999996041879</v>
      </c>
      <c r="K2563" s="23">
        <v>16.893999999999998</v>
      </c>
      <c r="L2563" s="23" t="str">
        <f t="shared" si="462"/>
        <v>REGIONAL</v>
      </c>
      <c r="M2563" s="23" t="s">
        <v>618</v>
      </c>
      <c r="N2563" s="23" t="str" cm="1">
        <f t="array" ref="N2563">IFERROR(IF(M2563="Principal","LES_ACTIVE",LES_INACTIVE),0)</f>
        <v>LES_ACTIVE</v>
      </c>
      <c r="O2563" s="23">
        <f t="shared" si="455"/>
        <v>25</v>
      </c>
      <c r="P2563" s="23" t="str">
        <f t="shared" si="458"/>
        <v>01980134Principal</v>
      </c>
    </row>
    <row r="2564" spans="1:16" ht="15" hidden="1" customHeight="1">
      <c r="A2564" s="26" t="s">
        <v>644</v>
      </c>
      <c r="B2564" s="23" t="str">
        <f>IFERROR(VLOOKUP(A2564,hoja!$A$2:$E$970,4,FALSE),0)</f>
        <v>OCCIDENTE</v>
      </c>
      <c r="C2564" s="23" t="str">
        <f>IFERROR(VLOOKUP(A2564,hoja!$A$2:$E$1370,5,FALSE),0)</f>
        <v>PEREIRA</v>
      </c>
      <c r="D2564" s="23" t="str">
        <f>IFERROR(VLOOKUP(A2564,hoja!A:D,3,FALSE),0)</f>
        <v>0198</v>
      </c>
      <c r="E2564" s="23" t="s">
        <v>642</v>
      </c>
      <c r="F2564" s="23" t="str">
        <f>IFERROR(VLOOKUP(E2564,hoja!$A$2:$E$970,4,FALSE),0)</f>
        <v>COSTA</v>
      </c>
      <c r="G2564" s="23" t="str">
        <f>IFERROR(VLOOKUP(E2564,hoja!$A$2:$E$970,5,FALSE),0)</f>
        <v>BARRANQUILLA</v>
      </c>
      <c r="H2564" s="103" t="str">
        <f>IFERROR(VLOOKUP(E2564,hoja!A:C,3,FALSE),0)</f>
        <v>0111</v>
      </c>
      <c r="I2564" s="24" t="str">
        <f t="shared" si="456"/>
        <v>01980111</v>
      </c>
      <c r="J2564" s="23">
        <v>50.407916666648816</v>
      </c>
      <c r="K2564" s="23">
        <v>919</v>
      </c>
      <c r="L2564" s="23" t="str">
        <f>IF(B2564=F2564,"REGIONAL","NACIONAL")</f>
        <v>NACIONAL</v>
      </c>
      <c r="M2564" s="23" t="s">
        <v>618</v>
      </c>
      <c r="N2564" s="23" t="str" cm="1">
        <f t="array" ref="N2564">IFERROR(IF(M2564="Principal","LES_ACTIVE",LES_INACTIVE),0)</f>
        <v>LES_ACTIVE</v>
      </c>
      <c r="O2564" s="23">
        <f t="shared" si="455"/>
        <v>8</v>
      </c>
      <c r="P2564" s="23" t="str">
        <f t="shared" si="458"/>
        <v>01980111Principal</v>
      </c>
    </row>
    <row r="2565" spans="1:16" ht="15" hidden="1" customHeight="1">
      <c r="A2565" s="26" t="s">
        <v>644</v>
      </c>
      <c r="B2565" s="23" t="str">
        <f>IFERROR(VLOOKUP(A2565,hoja!$A$2:$E$970,4,FALSE),0)</f>
        <v>OCCIDENTE</v>
      </c>
      <c r="C2565" s="23" t="str">
        <f>IFERROR(VLOOKUP(A2565,hoja!$A$2:$E$1370,5,FALSE),0)</f>
        <v>PEREIRA</v>
      </c>
      <c r="D2565" s="23" t="str">
        <f>IFERROR(VLOOKUP(A2565,hoja!A:D,3,FALSE),0)</f>
        <v>0198</v>
      </c>
      <c r="E2565" s="23" t="s">
        <v>672</v>
      </c>
      <c r="F2565" s="23" t="str">
        <f>IFERROR(VLOOKUP(E2565,hoja!$A$2:$E$970,4,FALSE),0)</f>
        <v>ANTIOQUIA</v>
      </c>
      <c r="G2565" s="23" t="str">
        <f>IFERROR(VLOOKUP(E2565,hoja!$A$2:$E$970,5,FALSE),0)</f>
        <v>MEDELLÍN</v>
      </c>
      <c r="H2565" s="103" t="str">
        <f>IFERROR(VLOOKUP(E2565,hoja!A:C,3,FALSE),0)</f>
        <v>0092</v>
      </c>
      <c r="I2565" s="24" t="str">
        <f t="shared" si="456"/>
        <v>01980092</v>
      </c>
      <c r="J2565" s="23">
        <v>20.966666666732635</v>
      </c>
      <c r="K2565" s="23">
        <v>228</v>
      </c>
      <c r="L2565" s="23" t="str">
        <f>IF(B2565=F2565,"REGIONAL","NACIONAL")</f>
        <v>NACIONAL</v>
      </c>
      <c r="M2565" s="23" t="s">
        <v>618</v>
      </c>
      <c r="N2565" s="23" t="str" cm="1">
        <f t="array" ref="N2565">IFERROR(IF(M2565="Principal","LES_ACTIVE",LES_INACTIVE),0)</f>
        <v>LES_ACTIVE</v>
      </c>
      <c r="O2565" s="23">
        <f t="shared" si="455"/>
        <v>25</v>
      </c>
      <c r="P2565" s="23" t="str">
        <f t="shared" si="458"/>
        <v>01980092Principal</v>
      </c>
    </row>
    <row r="2566" spans="1:16" ht="15" hidden="1" customHeight="1">
      <c r="A2566" s="26" t="s">
        <v>644</v>
      </c>
      <c r="B2566" s="23" t="str">
        <f>IFERROR(VLOOKUP(A2566,hoja!$A$2:$E$970,4,FALSE),0)</f>
        <v>OCCIDENTE</v>
      </c>
      <c r="C2566" s="23" t="str">
        <f>IFERROR(VLOOKUP(A2566,hoja!$A$2:$E$1370,5,FALSE),0)</f>
        <v>PEREIRA</v>
      </c>
      <c r="D2566" s="23" t="str">
        <f>IFERROR(VLOOKUP(A2566,hoja!A:D,3,FALSE),0)</f>
        <v>0198</v>
      </c>
      <c r="E2566" s="23" t="s">
        <v>644</v>
      </c>
      <c r="F2566" s="23" t="str">
        <f>IFERROR(VLOOKUP(E2566,hoja!$A$2:$E$970,4,FALSE),0)</f>
        <v>OCCIDENTE</v>
      </c>
      <c r="G2566" s="23" t="str">
        <f>IFERROR(VLOOKUP(E2566,hoja!$A$2:$E$970,5,FALSE),0)</f>
        <v>PEREIRA</v>
      </c>
      <c r="H2566" s="103" t="str">
        <f>IFERROR(VLOOKUP(E2566,hoja!A:C,3,FALSE),0)</f>
        <v>0198</v>
      </c>
      <c r="I2566" s="24" t="str">
        <f t="shared" si="456"/>
        <v>01980198</v>
      </c>
      <c r="K2566" s="23">
        <v>15</v>
      </c>
      <c r="L2566" s="23" t="str">
        <f t="shared" ref="L2566:L2577" si="467">IF(B2566=F2566,"REGIONAL","NACIONAL")</f>
        <v>REGIONAL</v>
      </c>
      <c r="M2566" s="23" t="s">
        <v>618</v>
      </c>
      <c r="N2566" s="23" t="str" cm="1">
        <f t="array" ref="N2566">IFERROR(IF(M2566="Principal","LES_ACTIVE",LES_INACTIVE),0)</f>
        <v>LES_ACTIVE</v>
      </c>
      <c r="O2566" s="23">
        <f t="shared" si="455"/>
        <v>25</v>
      </c>
      <c r="P2566" s="23" t="str">
        <f t="shared" si="458"/>
        <v>01980198Principal</v>
      </c>
    </row>
    <row r="2567" spans="1:16" ht="14.45" hidden="1">
      <c r="A2567" s="26" t="s">
        <v>644</v>
      </c>
      <c r="B2567" s="23" t="str">
        <f>IFERROR(VLOOKUP(A2567,hoja!$A$2:$E$970,4,FALSE),0)</f>
        <v>OCCIDENTE</v>
      </c>
      <c r="C2567" s="23" t="str">
        <f>IFERROR(VLOOKUP(A2567,hoja!$A$2:$E$1370,5,FALSE),0)</f>
        <v>PEREIRA</v>
      </c>
      <c r="D2567" s="23" t="str">
        <f>IFERROR(VLOOKUP(A2567,hoja!A:D,3,FALSE),0)</f>
        <v>0198</v>
      </c>
      <c r="E2567" s="23" t="s">
        <v>645</v>
      </c>
      <c r="F2567" s="23" t="str">
        <f>IFERROR(VLOOKUP(E2567,hoja!$A$2:$E$970,4,FALSE),0)</f>
        <v>OCCIDENTE</v>
      </c>
      <c r="G2567" s="23" t="str">
        <f>IFERROR(VLOOKUP(E2567,hoja!$A$2:$E$970,5,FALSE),0)</f>
        <v>CALI</v>
      </c>
      <c r="H2567" s="103" t="str">
        <f>IFERROR(VLOOKUP(E2567,hoja!A:C,3,FALSE),0)</f>
        <v>0410</v>
      </c>
      <c r="I2567" s="24" t="str">
        <f t="shared" si="456"/>
        <v>01980410</v>
      </c>
      <c r="J2567" s="23">
        <v>3.970555555599276</v>
      </c>
      <c r="K2567" s="23">
        <v>190.92349999999999</v>
      </c>
      <c r="L2567" s="23" t="str">
        <f t="shared" si="467"/>
        <v>REGIONAL</v>
      </c>
      <c r="M2567" s="23" t="s">
        <v>618</v>
      </c>
      <c r="N2567" s="23" t="str" cm="1">
        <f t="array" ref="N2567">IFERROR(IF(M2567="Principal","LES_ACTIVE",LES_INACTIVE),0)</f>
        <v>LES_ACTIVE</v>
      </c>
      <c r="O2567" s="23">
        <f t="shared" si="455"/>
        <v>25</v>
      </c>
      <c r="P2567" s="23" t="str">
        <f t="shared" si="458"/>
        <v>01980410Principal</v>
      </c>
    </row>
    <row r="2568" spans="1:16" ht="14.45" hidden="1">
      <c r="A2568" s="26" t="s">
        <v>644</v>
      </c>
      <c r="B2568" s="23" t="str">
        <f>IFERROR(VLOOKUP(A2568,hoja!$A$2:$E$970,4,FALSE),0)</f>
        <v>OCCIDENTE</v>
      </c>
      <c r="C2568" s="23" t="str">
        <f>IFERROR(VLOOKUP(A2568,hoja!$A$2:$E$1370,5,FALSE),0)</f>
        <v>PEREIRA</v>
      </c>
      <c r="D2568" s="23" t="str">
        <f>IFERROR(VLOOKUP(A2568,hoja!A:D,3,FALSE),0)</f>
        <v>0198</v>
      </c>
      <c r="E2568" s="23" t="s">
        <v>747</v>
      </c>
      <c r="F2568" s="23" t="str">
        <f>IFERROR(VLOOKUP(E2568,hoja!$A$2:$E$970,4,FALSE),0)</f>
        <v>OCCIDENTE</v>
      </c>
      <c r="G2568" s="23" t="str">
        <f>IFERROR(VLOOKUP(E2568,hoja!$A$2:$E$970,5,FALSE),0)</f>
        <v>BUGA</v>
      </c>
      <c r="H2568" s="103" t="str">
        <f>IFERROR(VLOOKUP(E2568,hoja!A:C,3,FALSE),0)</f>
        <v>60062</v>
      </c>
      <c r="I2568" s="24" t="str">
        <f t="shared" si="456"/>
        <v>019860062</v>
      </c>
      <c r="J2568" s="23">
        <v>2.8802777777309529</v>
      </c>
      <c r="K2568" s="23">
        <v>133.49299999999999</v>
      </c>
      <c r="L2568" s="23" t="str">
        <f t="shared" si="467"/>
        <v>REGIONAL</v>
      </c>
      <c r="M2568" s="23" t="s">
        <v>618</v>
      </c>
      <c r="N2568" s="23" t="str" cm="1">
        <f t="array" ref="N2568">IFERROR(IF(M2568="Principal","LES_ACTIVE",LES_INACTIVE),0)</f>
        <v>LES_ACTIVE</v>
      </c>
      <c r="O2568" s="23">
        <f t="shared" si="455"/>
        <v>25</v>
      </c>
      <c r="P2568" s="23" t="str">
        <f t="shared" si="458"/>
        <v>019860062Principal</v>
      </c>
    </row>
    <row r="2569" spans="1:16" ht="14.45" hidden="1">
      <c r="A2569" s="26" t="s">
        <v>644</v>
      </c>
      <c r="B2569" s="23" t="str">
        <f>IFERROR(VLOOKUP(A2569,hoja!$A$2:$E$970,4,FALSE),0)</f>
        <v>OCCIDENTE</v>
      </c>
      <c r="C2569" s="23" t="str">
        <f>IFERROR(VLOOKUP(A2569,hoja!$A$2:$E$1370,5,FALSE),0)</f>
        <v>PEREIRA</v>
      </c>
      <c r="D2569" s="23" t="str">
        <f>IFERROR(VLOOKUP(A2569,hoja!A:D,3,FALSE),0)</f>
        <v>0198</v>
      </c>
      <c r="E2569" s="23" t="s">
        <v>682</v>
      </c>
      <c r="F2569" s="23" t="str">
        <f>IFERROR(VLOOKUP(E2569,hoja!$A$2:$E$970,4,FALSE),0)</f>
        <v>OCCIDENTE</v>
      </c>
      <c r="G2569" s="23" t="str">
        <f>IFERROR(VLOOKUP(E2569,hoja!$A$2:$E$970,5,FALSE),0)</f>
        <v>Pereira-Eficiente destino Yumb</v>
      </c>
      <c r="H2569" s="103" t="str">
        <f>IFERROR(VLOOKUP(E2569,hoja!A:C,3,FALSE),0)</f>
        <v>60064</v>
      </c>
      <c r="I2569" s="24" t="str">
        <f t="shared" si="456"/>
        <v>019860064</v>
      </c>
      <c r="J2569" s="23">
        <v>0.6000000000349246</v>
      </c>
      <c r="K2569" s="23">
        <v>22.039000000000001</v>
      </c>
      <c r="L2569" s="23" t="str">
        <f t="shared" si="467"/>
        <v>REGIONAL</v>
      </c>
      <c r="M2569" s="23" t="s">
        <v>618</v>
      </c>
      <c r="N2569" s="23" t="str" cm="1">
        <f t="array" ref="N2569">IFERROR(IF(M2569="Principal","LES_ACTIVE",LES_INACTIVE),0)</f>
        <v>LES_ACTIVE</v>
      </c>
      <c r="O2569" s="23">
        <f t="shared" si="455"/>
        <v>25</v>
      </c>
      <c r="P2569" s="23" t="str">
        <f t="shared" si="458"/>
        <v>019860064Principal</v>
      </c>
    </row>
    <row r="2570" spans="1:16" ht="14.45" hidden="1">
      <c r="A2570" s="26" t="s">
        <v>644</v>
      </c>
      <c r="B2570" s="23" t="str">
        <f>IFERROR(VLOOKUP(A2570,hoja!$A$2:$E$970,4,FALSE),0)</f>
        <v>OCCIDENTE</v>
      </c>
      <c r="C2570" s="23" t="str">
        <f>IFERROR(VLOOKUP(A2570,hoja!$A$2:$E$1370,5,FALSE),0)</f>
        <v>PEREIRA</v>
      </c>
      <c r="D2570" s="23" t="str">
        <f>IFERROR(VLOOKUP(A2570,hoja!A:D,3,FALSE),0)</f>
        <v>0198</v>
      </c>
      <c r="E2570" s="23" t="s">
        <v>749</v>
      </c>
      <c r="F2570" s="23" t="str">
        <f>IFERROR(VLOOKUP(E2570,hoja!$A$2:$E$970,4,FALSE),0)</f>
        <v>OCCIDENTE</v>
      </c>
      <c r="G2570" s="23" t="str">
        <f>IFERROR(VLOOKUP(E2570,hoja!$A$2:$E$970,5,FALSE),0)</f>
        <v>PEREIRA</v>
      </c>
      <c r="H2570" s="103" t="str">
        <f>IFERROR(VLOOKUP(E2570,hoja!A:C,3,FALSE),0)</f>
        <v>60067</v>
      </c>
      <c r="I2570" s="24" t="str">
        <f t="shared" si="456"/>
        <v>019860067</v>
      </c>
      <c r="J2570" s="23">
        <v>0.59888888883870095</v>
      </c>
      <c r="K2570" s="23">
        <v>17.062999999999999</v>
      </c>
      <c r="L2570" s="23" t="str">
        <f t="shared" si="467"/>
        <v>REGIONAL</v>
      </c>
      <c r="M2570" s="23" t="s">
        <v>618</v>
      </c>
      <c r="N2570" s="23" t="str" cm="1">
        <f t="array" ref="N2570">IFERROR(IF(M2570="Principal","LES_ACTIVE",LES_INACTIVE),0)</f>
        <v>LES_ACTIVE</v>
      </c>
      <c r="O2570" s="23">
        <f t="shared" si="455"/>
        <v>25</v>
      </c>
      <c r="P2570" s="23" t="str">
        <f t="shared" si="458"/>
        <v>019860067Principal</v>
      </c>
    </row>
    <row r="2571" spans="1:16" ht="14.45" hidden="1">
      <c r="A2571" s="26" t="s">
        <v>644</v>
      </c>
      <c r="B2571" s="23" t="str">
        <f>IFERROR(VLOOKUP(A2571,hoja!$A$2:$E$970,4,FALSE),0)</f>
        <v>OCCIDENTE</v>
      </c>
      <c r="C2571" s="23" t="str">
        <f>IFERROR(VLOOKUP(A2571,hoja!$A$2:$E$1370,5,FALSE),0)</f>
        <v>PEREIRA</v>
      </c>
      <c r="D2571" s="23" t="str">
        <f>IFERROR(VLOOKUP(A2571,hoja!A:D,3,FALSE),0)</f>
        <v>0198</v>
      </c>
      <c r="E2571" s="23" t="s">
        <v>735</v>
      </c>
      <c r="F2571" s="23" t="str">
        <f>IFERROR(VLOOKUP(E2571,hoja!$A$2:$E$970,4,FALSE),0)</f>
        <v>CENTRO</v>
      </c>
      <c r="G2571" s="23" t="str">
        <f>IFERROR(VLOOKUP(E2571,hoja!$A$2:$E$970,5,FALSE),0)</f>
        <v>GUALANDAY</v>
      </c>
      <c r="H2571" s="103" t="str">
        <f>IFERROR(VLOOKUP(E2571,hoja!A:C,3,FALSE),0)</f>
        <v>3042</v>
      </c>
      <c r="I2571" s="24" t="str">
        <f t="shared" si="456"/>
        <v>01983042</v>
      </c>
      <c r="J2571" s="23">
        <v>15.773888888885267</v>
      </c>
      <c r="K2571" s="23">
        <v>150.48599999999999</v>
      </c>
      <c r="L2571" s="23" t="str">
        <f>IF(B2571=F2571,"REGIONAL","NACIONAL")</f>
        <v>NACIONAL</v>
      </c>
      <c r="M2571" s="23" t="s">
        <v>618</v>
      </c>
      <c r="N2571" s="23" t="str" cm="1">
        <f t="array" ref="N2571">IFERROR(IF(M2571="Principal","LES_ACTIVE",LES_INACTIVE),0)</f>
        <v>LES_ACTIVE</v>
      </c>
      <c r="O2571" s="23">
        <f t="shared" si="455"/>
        <v>25</v>
      </c>
      <c r="P2571" s="23" t="str">
        <f t="shared" si="458"/>
        <v>01983042Principal</v>
      </c>
    </row>
    <row r="2572" spans="1:16" ht="15" hidden="1" customHeight="1">
      <c r="A2572" s="26" t="s">
        <v>644</v>
      </c>
      <c r="B2572" s="23" t="str">
        <f>IFERROR(VLOOKUP(A2572,hoja!$A$2:$E$970,4,FALSE),0)</f>
        <v>OCCIDENTE</v>
      </c>
      <c r="C2572" s="23" t="str">
        <f>IFERROR(VLOOKUP(A2572,hoja!$A$2:$E$1370,5,FALSE),0)</f>
        <v>PEREIRA</v>
      </c>
      <c r="D2572" s="23" t="str">
        <f>IFERROR(VLOOKUP(A2572,hoja!A:D,3,FALSE),0)</f>
        <v>0198</v>
      </c>
      <c r="E2572" s="23" t="s">
        <v>897</v>
      </c>
      <c r="F2572" s="23" t="str">
        <f>IFERROR(VLOOKUP(E2572,hoja!$A$2:$E$970,4,FALSE),0)</f>
        <v>OCCIDENTE</v>
      </c>
      <c r="G2572" s="23" t="str">
        <f>IFERROR(VLOOKUP(E2572,hoja!$A$2:$E$970,5,FALSE),0)</f>
        <v>LA PINTADA</v>
      </c>
      <c r="H2572" s="103" t="str">
        <f>IFERROR(VLOOKUP(E2572,hoja!A:C,3,FALSE),0)</f>
        <v>60073</v>
      </c>
      <c r="I2572" s="24" t="str">
        <f t="shared" si="456"/>
        <v>019860073</v>
      </c>
      <c r="J2572" s="23">
        <v>4.8666666666395031</v>
      </c>
      <c r="K2572" s="23">
        <v>302.45</v>
      </c>
      <c r="L2572" s="23" t="str">
        <f t="shared" si="467"/>
        <v>REGIONAL</v>
      </c>
      <c r="M2572" s="23" t="s">
        <v>618</v>
      </c>
      <c r="N2572" s="23" t="str" cm="1">
        <f t="array" ref="N2572">IFERROR(IF(M2572="Principal","LES_ACTIVE",LES_INACTIVE),0)</f>
        <v>LES_ACTIVE</v>
      </c>
      <c r="O2572" s="23">
        <f t="shared" si="455"/>
        <v>16</v>
      </c>
      <c r="P2572" s="23" t="str">
        <f t="shared" si="458"/>
        <v>019860073Principal</v>
      </c>
    </row>
    <row r="2573" spans="1:16" ht="15" hidden="1" customHeight="1">
      <c r="A2573" s="26" t="s">
        <v>644</v>
      </c>
      <c r="B2573" s="23" t="str">
        <f>IFERROR(VLOOKUP(A2573,hoja!$A$2:$E$970,4,FALSE),0)</f>
        <v>OCCIDENTE</v>
      </c>
      <c r="C2573" s="23" t="str">
        <f>IFERROR(VLOOKUP(A2573,hoja!$A$2:$E$1370,5,FALSE),0)</f>
        <v>PEREIRA</v>
      </c>
      <c r="D2573" s="23" t="str">
        <f>IFERROR(VLOOKUP(A2573,hoja!A:D,3,FALSE),0)</f>
        <v>0198</v>
      </c>
      <c r="E2573" s="23" t="s">
        <v>738</v>
      </c>
      <c r="F2573" s="23" t="str">
        <f>IFERROR(VLOOKUP(E2573,hoja!$A$2:$E$970,4,FALSE),0)</f>
        <v>CENTRO</v>
      </c>
      <c r="G2573" s="23" t="str">
        <f>IFERROR(VLOOKUP(E2573,hoja!$A$2:$E$970,5,FALSE),0)</f>
        <v>RIOSUCIO</v>
      </c>
      <c r="H2573" s="103" t="str">
        <f>IFERROR(VLOOKUP(E2573,hoja!A:C,3,FALSE),0)</f>
        <v>60081</v>
      </c>
      <c r="I2573" s="24" t="str">
        <f t="shared" si="456"/>
        <v>019860081</v>
      </c>
      <c r="J2573" s="23">
        <v>3.28333333338378</v>
      </c>
      <c r="K2573" s="23">
        <v>103.941</v>
      </c>
      <c r="L2573" s="23" t="str">
        <f>IF(B2573=F2573,"REGIONAL","NACIONAL")</f>
        <v>NACIONAL</v>
      </c>
      <c r="M2573" s="23" t="s">
        <v>618</v>
      </c>
      <c r="N2573" s="23" t="str" cm="1">
        <f t="array" ref="N2573">IFERROR(IF(M2573="Principal","LES_ACTIVE",LES_INACTIVE),0)</f>
        <v>LES_ACTIVE</v>
      </c>
      <c r="O2573" s="23">
        <f t="shared" si="455"/>
        <v>25</v>
      </c>
      <c r="P2573" s="23" t="str">
        <f t="shared" si="458"/>
        <v>019860081Principal</v>
      </c>
    </row>
    <row r="2574" spans="1:16" ht="14.45" hidden="1">
      <c r="A2574" s="26" t="s">
        <v>644</v>
      </c>
      <c r="B2574" s="23" t="str">
        <f>IFERROR(VLOOKUP(A2574,hoja!$A$2:$E$970,4,FALSE),0)</f>
        <v>OCCIDENTE</v>
      </c>
      <c r="C2574" s="23" t="str">
        <f>IFERROR(VLOOKUP(A2574,hoja!$A$2:$E$1370,5,FALSE),0)</f>
        <v>PEREIRA</v>
      </c>
      <c r="D2574" s="23" t="str">
        <f>IFERROR(VLOOKUP(A2574,hoja!A:D,3,FALSE),0)</f>
        <v>0198</v>
      </c>
      <c r="E2574" s="23" t="s">
        <v>750</v>
      </c>
      <c r="F2574" s="23">
        <f>IFERROR(VLOOKUP(E2574,hoja!$A$2:$E$970,4,FALSE),0)</f>
        <v>0</v>
      </c>
      <c r="G2574" s="23">
        <f>IFERROR(VLOOKUP(E2574,hoja!$A$2:$E$970,5,FALSE),0)</f>
        <v>0</v>
      </c>
      <c r="H2574" s="103">
        <f>IFERROR(VLOOKUP(E2574,hoja!A:C,3,FALSE),0)</f>
        <v>0</v>
      </c>
      <c r="I2574" s="24" t="str">
        <f t="shared" si="456"/>
        <v>01980</v>
      </c>
      <c r="J2574" s="23">
        <v>2.2916666667151731</v>
      </c>
      <c r="K2574" s="23">
        <v>110.215</v>
      </c>
      <c r="L2574" s="23" t="str">
        <f t="shared" ref="L2574:L2575" si="468">IF(B2574=F2574,"REGIONAL","NACIONAL")</f>
        <v>NACIONAL</v>
      </c>
      <c r="M2574" s="23" t="s">
        <v>618</v>
      </c>
      <c r="N2574" s="23" t="str" cm="1">
        <f t="array" ref="N2574">IFERROR(IF(M2574="Principal","LES_ACTIVE",LES_INACTIVE),0)</f>
        <v>LES_ACTIVE</v>
      </c>
      <c r="O2574" s="23">
        <f t="shared" si="455"/>
        <v>25</v>
      </c>
      <c r="P2574" s="23" t="str">
        <f t="shared" si="458"/>
        <v>01980Principal</v>
      </c>
    </row>
    <row r="2575" spans="1:16" ht="14.45" hidden="1">
      <c r="A2575" s="26" t="s">
        <v>645</v>
      </c>
      <c r="B2575" s="23" t="str">
        <f>IFERROR(VLOOKUP(A2575,hoja!$A$2:$E$970,4,FALSE),0)</f>
        <v>OCCIDENTE</v>
      </c>
      <c r="C2575" s="23" t="str">
        <f>IFERROR(VLOOKUP(A2575,hoja!$A$2:$E$1370,5,FALSE),0)</f>
        <v>CALI</v>
      </c>
      <c r="D2575" s="23" t="str">
        <f>IFERROR(VLOOKUP(A2575,hoja!A:D,3,FALSE),0)</f>
        <v>0410</v>
      </c>
      <c r="E2575" s="23" t="s">
        <v>843</v>
      </c>
      <c r="F2575" s="23" t="str">
        <f>IFERROR(VLOOKUP(E2575,hoja!$A$2:$E$970,4,FALSE),0)</f>
        <v>ANTIOQUIA</v>
      </c>
      <c r="G2575" s="23" t="str">
        <f>IFERROR(VLOOKUP(E2575,hoja!$A$2:$E$970,5,FALSE),0)</f>
        <v>MEDELLÍN</v>
      </c>
      <c r="H2575" s="103" t="str">
        <f>IFERROR(VLOOKUP(E2575,hoja!A:C,3,FALSE),0)</f>
        <v>60014</v>
      </c>
      <c r="I2575" s="24" t="str">
        <f t="shared" si="456"/>
        <v>041060014</v>
      </c>
      <c r="J2575" s="23">
        <v>23.075431606905699</v>
      </c>
      <c r="K2575" s="23">
        <v>466.16800000000001</v>
      </c>
      <c r="L2575" s="23" t="str">
        <f t="shared" si="468"/>
        <v>NACIONAL</v>
      </c>
      <c r="M2575" s="23" t="s">
        <v>618</v>
      </c>
      <c r="N2575" s="23" t="str" cm="1">
        <f t="array" ref="N2575">IFERROR(IF(M2575="Principal","LES_ACTIVE",LES_INACTIVE),0)</f>
        <v>LES_ACTIVE</v>
      </c>
      <c r="O2575" s="23">
        <f t="shared" si="455"/>
        <v>16</v>
      </c>
      <c r="P2575" s="23" t="str">
        <f t="shared" si="458"/>
        <v>041060014Principal</v>
      </c>
    </row>
    <row r="2576" spans="1:16" ht="15" hidden="1" customHeight="1">
      <c r="A2576" s="26" t="s">
        <v>645</v>
      </c>
      <c r="B2576" s="23" t="str">
        <f>IFERROR(VLOOKUP(A2576,hoja!$A$2:$E$970,4,FALSE),0)</f>
        <v>OCCIDENTE</v>
      </c>
      <c r="C2576" s="23" t="str">
        <f>IFERROR(VLOOKUP(A2576,hoja!$A$2:$E$1370,5,FALSE),0)</f>
        <v>CALI</v>
      </c>
      <c r="D2576" s="23" t="str">
        <f>IFERROR(VLOOKUP(A2576,hoja!A:D,3,FALSE),0)</f>
        <v>0410</v>
      </c>
      <c r="E2576" s="23" t="s">
        <v>95</v>
      </c>
      <c r="F2576" s="23" t="str">
        <f>IFERROR(VLOOKUP(E2576,hoja!$A$2:$E$970,4,FALSE),0)</f>
        <v>OCCIDENTE</v>
      </c>
      <c r="G2576" s="23" t="str">
        <f>IFERROR(VLOOKUP(E2576,hoja!$A$2:$E$970,5,FALSE),0)</f>
        <v>CALI</v>
      </c>
      <c r="H2576" s="103" t="str">
        <f>IFERROR(VLOOKUP(E2576,hoja!A:C,3,FALSE),0)</f>
        <v>3024</v>
      </c>
      <c r="I2576" s="24" t="str">
        <f t="shared" si="456"/>
        <v>04103024</v>
      </c>
      <c r="K2576" s="23">
        <v>14.3</v>
      </c>
      <c r="L2576" s="23" t="str">
        <f t="shared" si="467"/>
        <v>REGIONAL</v>
      </c>
      <c r="M2576" s="23" t="s">
        <v>618</v>
      </c>
      <c r="N2576" s="23" t="str" cm="1">
        <f t="array" ref="N2576">IFERROR(IF(M2576="Principal","LES_ACTIVE",LES_INACTIVE),0)</f>
        <v>LES_ACTIVE</v>
      </c>
      <c r="O2576" s="23">
        <f t="shared" si="455"/>
        <v>25</v>
      </c>
      <c r="P2576" s="23" t="str">
        <f t="shared" si="458"/>
        <v>04103024Principal</v>
      </c>
    </row>
    <row r="2577" spans="1:16" ht="15" hidden="1" customHeight="1">
      <c r="A2577" s="26" t="s">
        <v>645</v>
      </c>
      <c r="B2577" s="23" t="str">
        <f>IFERROR(VLOOKUP(A2577,hoja!$A$2:$E$970,4,FALSE),0)</f>
        <v>OCCIDENTE</v>
      </c>
      <c r="C2577" s="23" t="str">
        <f>IFERROR(VLOOKUP(A2577,hoja!$A$2:$E$1370,5,FALSE),0)</f>
        <v>CALI</v>
      </c>
      <c r="D2577" s="23" t="str">
        <f>IFERROR(VLOOKUP(A2577,hoja!A:D,3,FALSE),0)</f>
        <v>0410</v>
      </c>
      <c r="E2577" s="23" t="s">
        <v>650</v>
      </c>
      <c r="F2577" s="23" t="str">
        <f>IFERROR(VLOOKUP(E2577,hoja!$A$2:$E$970,4,FALSE),0)</f>
        <v>OCCIDENTE</v>
      </c>
      <c r="G2577" s="23" t="str">
        <f>IFERROR(VLOOKUP(E2577,hoja!$A$2:$E$970,5,FALSE),0)</f>
        <v>CALOTO</v>
      </c>
      <c r="H2577" s="103" t="str">
        <f>IFERROR(VLOOKUP(E2577,hoja!A:C,3,FALSE),0)</f>
        <v>0445</v>
      </c>
      <c r="I2577" s="24" t="str">
        <f t="shared" si="456"/>
        <v>04100445</v>
      </c>
      <c r="J2577" s="23">
        <v>2.0772222222585697</v>
      </c>
      <c r="K2577" s="23">
        <v>72.141000000000005</v>
      </c>
      <c r="L2577" s="23" t="str">
        <f t="shared" si="467"/>
        <v>REGIONAL</v>
      </c>
      <c r="M2577" s="23" t="s">
        <v>618</v>
      </c>
      <c r="N2577" s="23" t="str" cm="1">
        <f t="array" ref="N2577">IFERROR(IF(M2577="Principal","LES_ACTIVE",LES_INACTIVE),0)</f>
        <v>LES_ACTIVE</v>
      </c>
      <c r="O2577" s="23">
        <f t="shared" si="455"/>
        <v>25</v>
      </c>
      <c r="P2577" s="23" t="str">
        <f t="shared" si="458"/>
        <v>04100445Principal</v>
      </c>
    </row>
    <row r="2578" spans="1:16" ht="15" hidden="1" customHeight="1">
      <c r="A2578" s="26" t="s">
        <v>645</v>
      </c>
      <c r="B2578" s="23" t="str">
        <f>IFERROR(VLOOKUP(A2578,hoja!$A$2:$E$970,4,FALSE),0)</f>
        <v>OCCIDENTE</v>
      </c>
      <c r="C2578" s="23" t="str">
        <f>IFERROR(VLOOKUP(A2578,hoja!$A$2:$E$1370,5,FALSE),0)</f>
        <v>CALI</v>
      </c>
      <c r="D2578" s="23" t="str">
        <f>IFERROR(VLOOKUP(A2578,hoja!A:D,3,FALSE),0)</f>
        <v>0410</v>
      </c>
      <c r="E2578" s="23" t="s">
        <v>689</v>
      </c>
      <c r="F2578" s="23" t="str">
        <f>IFERROR(VLOOKUP(E2578,hoja!$A$2:$E$970,4,FALSE),0)</f>
        <v>SANTANDER</v>
      </c>
      <c r="G2578" s="23" t="str">
        <f>IFERROR(VLOOKUP(E2578,hoja!$A$2:$E$970,5,FALSE),0)</f>
        <v>AGUACHICA</v>
      </c>
      <c r="H2578" s="103" t="str">
        <f>IFERROR(VLOOKUP(E2578,hoja!A:C,3,FALSE),0)</f>
        <v>0437</v>
      </c>
      <c r="I2578" s="24" t="str">
        <f t="shared" si="456"/>
        <v>04100437</v>
      </c>
      <c r="K2578" s="23">
        <v>833</v>
      </c>
      <c r="L2578" s="23" t="str">
        <f>IF(B2578=F2578,"REGIONAL","NACIONAL")</f>
        <v>NACIONAL</v>
      </c>
      <c r="M2578" s="23" t="s">
        <v>618</v>
      </c>
      <c r="N2578" s="23" t="str" cm="1">
        <f t="array" ref="N2578">IFERROR(IF(M2578="Principal","LES_ACTIVE",LES_INACTIVE),0)</f>
        <v>LES_ACTIVE</v>
      </c>
      <c r="O2578" s="23">
        <f t="shared" si="455"/>
        <v>8</v>
      </c>
      <c r="P2578" s="23" t="str">
        <f t="shared" si="458"/>
        <v>04100437Principal</v>
      </c>
    </row>
    <row r="2579" spans="1:16" ht="15" hidden="1" customHeight="1">
      <c r="A2579" s="26" t="s">
        <v>645</v>
      </c>
      <c r="B2579" s="23" t="str">
        <f>IFERROR(VLOOKUP(A2579,hoja!$A$2:$E$970,4,FALSE),0)</f>
        <v>OCCIDENTE</v>
      </c>
      <c r="C2579" s="23" t="str">
        <f>IFERROR(VLOOKUP(A2579,hoja!$A$2:$E$1370,5,FALSE),0)</f>
        <v>CALI</v>
      </c>
      <c r="D2579" s="23" t="str">
        <f>IFERROR(VLOOKUP(A2579,hoja!A:D,3,FALSE),0)</f>
        <v>0410</v>
      </c>
      <c r="E2579" s="23" t="s">
        <v>690</v>
      </c>
      <c r="F2579" s="23" t="str">
        <f>IFERROR(VLOOKUP(E2579,hoja!$A$2:$E$970,4,FALSE),0)</f>
        <v>OCCIDENTE</v>
      </c>
      <c r="G2579" s="23" t="str">
        <f>IFERROR(VLOOKUP(E2579,hoja!$A$2:$E$970,5,FALSE),0)</f>
        <v>ANSERMA</v>
      </c>
      <c r="H2579" s="103" t="str">
        <f>IFERROR(VLOOKUP(E2579,hoja!A:C,3,FALSE),0)</f>
        <v>0146</v>
      </c>
      <c r="I2579" s="24" t="str">
        <f t="shared" si="456"/>
        <v>04100146</v>
      </c>
      <c r="J2579" s="23">
        <v>5.8500000000349246</v>
      </c>
      <c r="K2579" s="23">
        <v>246.8965</v>
      </c>
      <c r="L2579" s="23" t="str">
        <f t="shared" ref="L2579:L2586" si="469">IF(B2579=F2579,"REGIONAL","NACIONAL")</f>
        <v>REGIONAL</v>
      </c>
      <c r="M2579" s="23" t="s">
        <v>618</v>
      </c>
      <c r="N2579" s="23" t="str" cm="1">
        <f t="array" ref="N2579">IFERROR(IF(M2579="Principal","LES_ACTIVE",LES_INACTIVE),0)</f>
        <v>LES_ACTIVE</v>
      </c>
      <c r="O2579" s="23">
        <f t="shared" si="455"/>
        <v>25</v>
      </c>
      <c r="P2579" s="23" t="str">
        <f t="shared" si="458"/>
        <v>04100146Principal</v>
      </c>
    </row>
    <row r="2580" spans="1:16" ht="15" hidden="1" customHeight="1">
      <c r="A2580" s="26" t="s">
        <v>645</v>
      </c>
      <c r="B2580" s="23" t="str">
        <f>IFERROR(VLOOKUP(A2580,hoja!$A$2:$E$970,4,FALSE),0)</f>
        <v>OCCIDENTE</v>
      </c>
      <c r="C2580" s="23" t="str">
        <f>IFERROR(VLOOKUP(A2580,hoja!$A$2:$E$1370,5,FALSE),0)</f>
        <v>CALI</v>
      </c>
      <c r="D2580" s="23" t="str">
        <f>IFERROR(VLOOKUP(A2580,hoja!A:D,3,FALSE),0)</f>
        <v>0410</v>
      </c>
      <c r="E2580" s="23" t="s">
        <v>691</v>
      </c>
      <c r="F2580" s="23" t="str">
        <f>IFERROR(VLOOKUP(E2580,hoja!$A$2:$E$970,4,FALSE),0)</f>
        <v>COSTA</v>
      </c>
      <c r="G2580" s="23" t="str">
        <f>IFERROR(VLOOKUP(E2580,hoja!$A$2:$E$970,5,FALSE),0)</f>
        <v>ARACATACA</v>
      </c>
      <c r="H2580" s="103" t="str">
        <f>IFERROR(VLOOKUP(E2580,hoja!A:C,3,FALSE),0)</f>
        <v>0119</v>
      </c>
      <c r="I2580" s="24" t="str">
        <f t="shared" si="456"/>
        <v>04100119</v>
      </c>
      <c r="K2580" s="23">
        <v>1122</v>
      </c>
      <c r="L2580" s="23" t="str">
        <f>IF(B2580=F2580,"REGIONAL","NACIONAL")</f>
        <v>NACIONAL</v>
      </c>
      <c r="M2580" s="23" t="s">
        <v>618</v>
      </c>
      <c r="N2580" s="23" t="str" cm="1">
        <f t="array" ref="N2580">IFERROR(IF(M2580="Principal","LES_ACTIVE",LES_INACTIVE),0)</f>
        <v>LES_ACTIVE</v>
      </c>
      <c r="O2580" s="23">
        <f t="shared" si="455"/>
        <v>6</v>
      </c>
      <c r="P2580" s="23" t="str">
        <f t="shared" si="458"/>
        <v>04100119Principal</v>
      </c>
    </row>
    <row r="2581" spans="1:16" ht="15" hidden="1" customHeight="1">
      <c r="A2581" s="26" t="s">
        <v>645</v>
      </c>
      <c r="B2581" s="23" t="str">
        <f>IFERROR(VLOOKUP(A2581,hoja!$A$2:$E$970,4,FALSE),0)</f>
        <v>OCCIDENTE</v>
      </c>
      <c r="C2581" s="23" t="str">
        <f>IFERROR(VLOOKUP(A2581,hoja!$A$2:$E$1370,5,FALSE),0)</f>
        <v>CALI</v>
      </c>
      <c r="D2581" s="23" t="str">
        <f>IFERROR(VLOOKUP(A2581,hoja!A:D,3,FALSE),0)</f>
        <v>0410</v>
      </c>
      <c r="E2581" s="23" t="s">
        <v>659</v>
      </c>
      <c r="F2581" s="23" t="str">
        <f>IFERROR(VLOOKUP(E2581,hoja!$A$2:$E$970,4,FALSE),0)</f>
        <v>OCCIDENTE</v>
      </c>
      <c r="G2581" s="23" t="str">
        <f>IFERROR(VLOOKUP(E2581,hoja!$A$2:$E$970,5,FALSE),0)</f>
        <v>ARMENIA</v>
      </c>
      <c r="H2581" s="103" t="str">
        <f>IFERROR(VLOOKUP(E2581,hoja!A:C,3,FALSE),0)</f>
        <v>0142</v>
      </c>
      <c r="I2581" s="24" t="str">
        <f t="shared" si="456"/>
        <v>04100142</v>
      </c>
      <c r="J2581" s="23">
        <v>4.8916666666336823</v>
      </c>
      <c r="K2581" s="23">
        <v>174.03700000000001</v>
      </c>
      <c r="L2581" s="23" t="str">
        <f t="shared" si="469"/>
        <v>REGIONAL</v>
      </c>
      <c r="M2581" s="23" t="s">
        <v>618</v>
      </c>
      <c r="N2581" s="23" t="str" cm="1">
        <f t="array" ref="N2581">IFERROR(IF(M2581="Principal","LES_ACTIVE",LES_INACTIVE),0)</f>
        <v>LES_ACTIVE</v>
      </c>
      <c r="O2581" s="23">
        <f t="shared" si="455"/>
        <v>25</v>
      </c>
      <c r="P2581" s="23" t="str">
        <f t="shared" si="458"/>
        <v>04100142Principal</v>
      </c>
    </row>
    <row r="2582" spans="1:16" ht="15" hidden="1" customHeight="1">
      <c r="A2582" s="26" t="s">
        <v>645</v>
      </c>
      <c r="B2582" s="23" t="str">
        <f>IFERROR(VLOOKUP(A2582,hoja!$A$2:$E$970,4,FALSE),0)</f>
        <v>OCCIDENTE</v>
      </c>
      <c r="C2582" s="23" t="str">
        <f>IFERROR(VLOOKUP(A2582,hoja!$A$2:$E$1370,5,FALSE),0)</f>
        <v>CALI</v>
      </c>
      <c r="D2582" s="23" t="str">
        <f>IFERROR(VLOOKUP(A2582,hoja!A:D,3,FALSE),0)</f>
        <v>0410</v>
      </c>
      <c r="E2582" s="23" t="s">
        <v>659</v>
      </c>
      <c r="F2582" s="23" t="str">
        <f>IFERROR(VLOOKUP(E2582,hoja!$A$2:$E$970,4,FALSE),0)</f>
        <v>OCCIDENTE</v>
      </c>
      <c r="G2582" s="23" t="str">
        <f>IFERROR(VLOOKUP(E2582,hoja!$A$2:$E$970,5,FALSE),0)</f>
        <v>ARMENIA</v>
      </c>
      <c r="H2582" s="103" t="str">
        <f>IFERROR(VLOOKUP(E2582,hoja!A:C,3,FALSE),0)</f>
        <v>0142</v>
      </c>
      <c r="I2582" s="24" t="str">
        <f t="shared" si="456"/>
        <v>04100142</v>
      </c>
      <c r="K2582" s="23">
        <v>247</v>
      </c>
      <c r="L2582" s="23" t="str">
        <f t="shared" si="469"/>
        <v>REGIONAL</v>
      </c>
      <c r="M2582" s="23" t="s">
        <v>697</v>
      </c>
      <c r="N2582" s="23" t="s">
        <v>622</v>
      </c>
      <c r="O2582" s="23">
        <f t="shared" si="455"/>
        <v>25</v>
      </c>
      <c r="P2582" s="23" t="str">
        <f t="shared" si="458"/>
        <v>04100142Pereira</v>
      </c>
    </row>
    <row r="2583" spans="1:16" ht="15" hidden="1" customHeight="1">
      <c r="A2583" s="26" t="s">
        <v>645</v>
      </c>
      <c r="B2583" s="23" t="str">
        <f>IFERROR(VLOOKUP(A2583,hoja!$A$2:$E$970,4,FALSE),0)</f>
        <v>OCCIDENTE</v>
      </c>
      <c r="C2583" s="23" t="str">
        <f>IFERROR(VLOOKUP(A2583,hoja!$A$2:$E$1370,5,FALSE),0)</f>
        <v>CALI</v>
      </c>
      <c r="D2583" s="23" t="str">
        <f>IFERROR(VLOOKUP(A2583,hoja!A:D,3,FALSE),0)</f>
        <v>0410</v>
      </c>
      <c r="E2583" s="23" t="s">
        <v>692</v>
      </c>
      <c r="F2583" s="23" t="str">
        <f>IFERROR(VLOOKUP(E2583,hoja!$A$2:$E$970,4,FALSE),0)</f>
        <v>SANTANDER</v>
      </c>
      <c r="G2583" s="23" t="str">
        <f>IFERROR(VLOOKUP(E2583,hoja!$A$2:$E$970,5,FALSE),0)</f>
        <v>BARBOSA</v>
      </c>
      <c r="H2583" s="103" t="str">
        <f>IFERROR(VLOOKUP(E2583,hoja!A:C,3,FALSE),0)</f>
        <v>0446</v>
      </c>
      <c r="I2583" s="24" t="str">
        <f t="shared" si="456"/>
        <v>04100446</v>
      </c>
      <c r="K2583" s="23">
        <v>639</v>
      </c>
      <c r="L2583" s="23" t="str">
        <f>IF(B2583=F2583,"REGIONAL","NACIONAL")</f>
        <v>NACIONAL</v>
      </c>
      <c r="M2583" s="23" t="s">
        <v>618</v>
      </c>
      <c r="N2583" s="23" t="str" cm="1">
        <f t="array" ref="N2583">IFERROR(IF(M2583="Principal","LES_ACTIVE",LES_INACTIVE),0)</f>
        <v>LES_ACTIVE</v>
      </c>
      <c r="O2583" s="23">
        <f t="shared" ref="O2583:O2646" si="470">IF(K2583&lt;=250,25,IF(K2583&lt;=500,16,IF(K2583&lt;=800,12,IF(K2583&lt;=1100,8,IF(K2583&lt;=1400,6,IF(K2583&lt;=1700,5))))))</f>
        <v>12</v>
      </c>
      <c r="P2583" s="23" t="str">
        <f t="shared" si="458"/>
        <v>04100446Principal</v>
      </c>
    </row>
    <row r="2584" spans="1:16" ht="14.45" hidden="1">
      <c r="A2584" s="26" t="s">
        <v>645</v>
      </c>
      <c r="B2584" s="23" t="str">
        <f>IFERROR(VLOOKUP(A2584,hoja!$A$2:$E$970,4,FALSE),0)</f>
        <v>OCCIDENTE</v>
      </c>
      <c r="C2584" s="23" t="str">
        <f>IFERROR(VLOOKUP(A2584,hoja!$A$2:$E$1370,5,FALSE),0)</f>
        <v>CALI</v>
      </c>
      <c r="D2584" s="23" t="str">
        <f>IFERROR(VLOOKUP(A2584,hoja!A:D,3,FALSE),0)</f>
        <v>0410</v>
      </c>
      <c r="E2584" s="23" t="s">
        <v>693</v>
      </c>
      <c r="F2584" s="23" t="str">
        <f>IFERROR(VLOOKUP(E2584,hoja!$A$2:$E$970,4,FALSE),0)</f>
        <v>COSTA</v>
      </c>
      <c r="G2584" s="23" t="str">
        <f>IFERROR(VLOOKUP(E2584,hoja!$A$2:$E$970,5,FALSE),0)</f>
        <v>BOSCONIA</v>
      </c>
      <c r="H2584" s="103" t="str">
        <f>IFERROR(VLOOKUP(E2584,hoja!A:C,3,FALSE),0)</f>
        <v>0449</v>
      </c>
      <c r="I2584" s="24" t="str">
        <f t="shared" ref="I2584:I2647" si="471">D2584&amp;H2584</f>
        <v>04100449</v>
      </c>
      <c r="J2584" s="23">
        <v>41.049999999959255</v>
      </c>
      <c r="K2584" s="23">
        <v>1075.8644999999999</v>
      </c>
      <c r="L2584" s="23" t="str">
        <f>IF(B2584=F2584,"REGIONAL","NACIONAL")</f>
        <v>NACIONAL</v>
      </c>
      <c r="M2584" s="23" t="s">
        <v>618</v>
      </c>
      <c r="N2584" s="23" t="str" cm="1">
        <f t="array" ref="N2584">IFERROR(IF(M2584="Principal","LES_ACTIVE",LES_INACTIVE),0)</f>
        <v>LES_ACTIVE</v>
      </c>
      <c r="O2584" s="23">
        <f t="shared" si="470"/>
        <v>8</v>
      </c>
      <c r="P2584" s="23" t="str">
        <f t="shared" si="458"/>
        <v>04100449Principal</v>
      </c>
    </row>
    <row r="2585" spans="1:16" ht="14.45" hidden="1">
      <c r="A2585" s="26" t="s">
        <v>645</v>
      </c>
      <c r="B2585" s="23" t="str">
        <f>IFERROR(VLOOKUP(A2585,hoja!$A$2:$E$970,4,FALSE),0)</f>
        <v>OCCIDENTE</v>
      </c>
      <c r="C2585" s="23" t="str">
        <f>IFERROR(VLOOKUP(A2585,hoja!$A$2:$E$1370,5,FALSE),0)</f>
        <v>CALI</v>
      </c>
      <c r="D2585" s="23" t="str">
        <f>IFERROR(VLOOKUP(A2585,hoja!A:D,3,FALSE),0)</f>
        <v>0410</v>
      </c>
      <c r="E2585" s="23" t="s">
        <v>694</v>
      </c>
      <c r="F2585" s="23" t="str">
        <f>IFERROR(VLOOKUP(E2585,hoja!$A$2:$E$970,4,FALSE),0)</f>
        <v>OCCIDENTE</v>
      </c>
      <c r="G2585" s="23" t="str">
        <f>IFERROR(VLOOKUP(E2585,hoja!$A$2:$E$970,5,FALSE),0)</f>
        <v>BUENAVENTURA</v>
      </c>
      <c r="H2585" s="103" t="str">
        <f>IFERROR(VLOOKUP(E2585,hoja!A:C,3,FALSE),0)</f>
        <v>0131</v>
      </c>
      <c r="I2585" s="24" t="str">
        <f t="shared" si="471"/>
        <v>04100131</v>
      </c>
      <c r="J2585" s="23">
        <v>3.9833333332207985</v>
      </c>
      <c r="K2585" s="23">
        <v>151.297</v>
      </c>
      <c r="L2585" s="23" t="str">
        <f t="shared" si="469"/>
        <v>REGIONAL</v>
      </c>
      <c r="M2585" s="23" t="s">
        <v>618</v>
      </c>
      <c r="N2585" s="23" t="str" cm="1">
        <f t="array" ref="N2585">IFERROR(IF(M2585="Principal","LES_ACTIVE",LES_INACTIVE),0)</f>
        <v>LES_ACTIVE</v>
      </c>
      <c r="O2585" s="23">
        <f t="shared" si="470"/>
        <v>25</v>
      </c>
      <c r="P2585" s="23" t="str">
        <f t="shared" si="458"/>
        <v>04100131Principal</v>
      </c>
    </row>
    <row r="2586" spans="1:16" ht="14.45" hidden="1">
      <c r="A2586" s="26" t="s">
        <v>645</v>
      </c>
      <c r="B2586" s="23" t="str">
        <f>IFERROR(VLOOKUP(A2586,hoja!$A$2:$E$970,4,FALSE),0)</f>
        <v>OCCIDENTE</v>
      </c>
      <c r="C2586" s="23" t="str">
        <f>IFERROR(VLOOKUP(A2586,hoja!$A$2:$E$1370,5,FALSE),0)</f>
        <v>CALI</v>
      </c>
      <c r="D2586" s="23" t="str">
        <f>IFERROR(VLOOKUP(A2586,hoja!A:D,3,FALSE),0)</f>
        <v>0410</v>
      </c>
      <c r="E2586" s="23" t="s">
        <v>683</v>
      </c>
      <c r="F2586" s="23" t="str">
        <f>IFERROR(VLOOKUP(E2586,hoja!$A$2:$E$970,4,FALSE),0)</f>
        <v>OCCIDENTE</v>
      </c>
      <c r="G2586" s="23" t="str">
        <f>IFERROR(VLOOKUP(E2586,hoja!$A$2:$E$970,5,FALSE),0)</f>
        <v>BUGA</v>
      </c>
      <c r="H2586" s="103" t="str">
        <f>IFERROR(VLOOKUP(E2586,hoja!A:C,3,FALSE),0)</f>
        <v>0411</v>
      </c>
      <c r="I2586" s="24" t="str">
        <f t="shared" si="471"/>
        <v>04100411</v>
      </c>
      <c r="J2586" s="23">
        <v>1.3833333334769122</v>
      </c>
      <c r="K2586" s="23">
        <v>64.343500000000006</v>
      </c>
      <c r="L2586" s="23" t="str">
        <f t="shared" si="469"/>
        <v>REGIONAL</v>
      </c>
      <c r="M2586" s="23" t="s">
        <v>618</v>
      </c>
      <c r="N2586" s="23" t="str" cm="1">
        <f t="array" ref="N2586">IFERROR(IF(M2586="Principal","LES_ACTIVE",LES_INACTIVE),0)</f>
        <v>LES_ACTIVE</v>
      </c>
      <c r="O2586" s="23">
        <f t="shared" si="470"/>
        <v>25</v>
      </c>
      <c r="P2586" s="23" t="str">
        <f t="shared" si="458"/>
        <v>04100411Principal</v>
      </c>
    </row>
    <row r="2587" spans="1:16" ht="14.45" hidden="1">
      <c r="A2587" s="26" t="s">
        <v>645</v>
      </c>
      <c r="B2587" s="23" t="str">
        <f>IFERROR(VLOOKUP(A2587,hoja!$A$2:$E$970,4,FALSE),0)</f>
        <v>OCCIDENTE</v>
      </c>
      <c r="C2587" s="23" t="str">
        <f>IFERROR(VLOOKUP(A2587,hoja!$A$2:$E$1370,5,FALSE),0)</f>
        <v>CALI</v>
      </c>
      <c r="D2587" s="23" t="str">
        <f>IFERROR(VLOOKUP(A2587,hoja!A:D,3,FALSE),0)</f>
        <v>0410</v>
      </c>
      <c r="E2587" s="23" t="s">
        <v>660</v>
      </c>
      <c r="F2587" s="23" t="str">
        <f>IFERROR(VLOOKUP(E2587,hoja!$A$2:$E$970,4,FALSE),0)</f>
        <v>CENTRO</v>
      </c>
      <c r="G2587" s="23" t="str">
        <f>IFERROR(VLOOKUP(E2587,hoja!$A$2:$E$970,5,FALSE),0)</f>
        <v>BOGOTÁ</v>
      </c>
      <c r="H2587" s="103" t="str">
        <f>IFERROR(VLOOKUP(E2587,hoja!A:C,3,FALSE),0)</f>
        <v>0035</v>
      </c>
      <c r="I2587" s="24" t="str">
        <f t="shared" si="471"/>
        <v>04100035</v>
      </c>
      <c r="J2587" s="23">
        <v>26.175277777772862</v>
      </c>
      <c r="K2587" s="23">
        <v>459.76900000000001</v>
      </c>
      <c r="L2587" s="23" t="str">
        <f>IF(B2587=F2587,"REGIONAL","NACIONAL")</f>
        <v>NACIONAL</v>
      </c>
      <c r="M2587" s="23" t="s">
        <v>618</v>
      </c>
      <c r="N2587" s="23" t="str" cm="1">
        <f t="array" ref="N2587">IFERROR(IF(M2587="Principal","LES_ACTIVE",LES_INACTIVE),0)</f>
        <v>LES_ACTIVE</v>
      </c>
      <c r="O2587" s="23">
        <f t="shared" si="470"/>
        <v>16</v>
      </c>
      <c r="P2587" s="23" t="str">
        <f t="shared" si="458"/>
        <v>04100035Principal</v>
      </c>
    </row>
    <row r="2588" spans="1:16" ht="15" hidden="1" customHeight="1">
      <c r="A2588" s="26" t="s">
        <v>645</v>
      </c>
      <c r="B2588" s="23" t="str">
        <f>IFERROR(VLOOKUP(A2588,hoja!$A$2:$E$970,4,FALSE),0)</f>
        <v>OCCIDENTE</v>
      </c>
      <c r="C2588" s="23" t="str">
        <f>IFERROR(VLOOKUP(A2588,hoja!$A$2:$E$1370,5,FALSE),0)</f>
        <v>CALI</v>
      </c>
      <c r="D2588" s="23" t="str">
        <f>IFERROR(VLOOKUP(A2588,hoja!A:D,3,FALSE),0)</f>
        <v>0410</v>
      </c>
      <c r="E2588" s="23" t="s">
        <v>695</v>
      </c>
      <c r="F2588" s="23" t="str">
        <f>IFERROR(VLOOKUP(E2588,hoja!$A$2:$E$970,4,FALSE),0)</f>
        <v>CENTRO</v>
      </c>
      <c r="G2588" s="23" t="str">
        <f>IFERROR(VLOOKUP(E2588,hoja!$A$2:$E$970,5,FALSE),0)</f>
        <v>CAQUEZA</v>
      </c>
      <c r="H2588" s="103" t="str">
        <f>IFERROR(VLOOKUP(E2588,hoja!A:C,3,FALSE),0)</f>
        <v>0012</v>
      </c>
      <c r="I2588" s="24" t="str">
        <f t="shared" si="471"/>
        <v>04100012</v>
      </c>
      <c r="K2588" s="23">
        <v>474.6</v>
      </c>
      <c r="L2588" s="23" t="str">
        <f t="shared" ref="L2588:L2603" si="472">IF(B2588=F2588,"REGIONAL","NACIONAL")</f>
        <v>NACIONAL</v>
      </c>
      <c r="M2588" s="23" t="s">
        <v>814</v>
      </c>
      <c r="N2588" s="23" t="str" cm="1">
        <f t="array" ref="N2588">IFERROR(IF(M2588="Principal","LES_ACTIVE",LES_INACTIVE),0)</f>
        <v>LES_ACTIVE</v>
      </c>
      <c r="O2588" s="23">
        <f t="shared" si="470"/>
        <v>16</v>
      </c>
      <c r="P2588" s="23" t="str">
        <f t="shared" si="458"/>
        <v>04100012PRINCIPAL</v>
      </c>
    </row>
    <row r="2589" spans="1:16" ht="15" hidden="1" customHeight="1">
      <c r="A2589" s="26" t="s">
        <v>645</v>
      </c>
      <c r="B2589" s="23" t="str">
        <f>IFERROR(VLOOKUP(A2589,hoja!$A$2:$E$970,4,FALSE),0)</f>
        <v>OCCIDENTE</v>
      </c>
      <c r="C2589" s="23" t="str">
        <f>IFERROR(VLOOKUP(A2589,hoja!$A$2:$E$1370,5,FALSE),0)</f>
        <v>CALI</v>
      </c>
      <c r="D2589" s="23" t="str">
        <f>IFERROR(VLOOKUP(A2589,hoja!A:D,3,FALSE),0)</f>
        <v>0410</v>
      </c>
      <c r="E2589" s="23" t="s">
        <v>661</v>
      </c>
      <c r="F2589" s="23" t="str">
        <f>IFERROR(VLOOKUP(E2589,hoja!$A$2:$E$970,4,FALSE),0)</f>
        <v>COSTA</v>
      </c>
      <c r="G2589" s="23" t="str">
        <f>IFERROR(VLOOKUP(E2589,hoja!$A$2:$E$970,5,FALSE),0)</f>
        <v>CARTAGENA</v>
      </c>
      <c r="H2589" s="103" t="str">
        <f>IFERROR(VLOOKUP(E2589,hoja!A:C,3,FALSE),0)</f>
        <v>0113</v>
      </c>
      <c r="I2589" s="24" t="str">
        <f t="shared" si="471"/>
        <v>04100113</v>
      </c>
      <c r="J2589" s="23">
        <v>70.816666666738456</v>
      </c>
      <c r="K2589" s="23">
        <v>1074</v>
      </c>
      <c r="L2589" s="23" t="str">
        <f t="shared" si="472"/>
        <v>NACIONAL</v>
      </c>
      <c r="M2589" s="23" t="s">
        <v>618</v>
      </c>
      <c r="N2589" s="23" t="str" cm="1">
        <f t="array" ref="N2589">IFERROR(IF(M2589="Principal","LES_ACTIVE",LES_INACTIVE),0)</f>
        <v>LES_ACTIVE</v>
      </c>
      <c r="O2589" s="23">
        <f t="shared" si="470"/>
        <v>8</v>
      </c>
      <c r="P2589" s="23" t="str">
        <f t="shared" ref="P2589:P2652" si="473">D2589&amp;H2589&amp;M2589</f>
        <v>04100113Principal</v>
      </c>
    </row>
    <row r="2590" spans="1:16" ht="15" hidden="1" customHeight="1">
      <c r="A2590" s="26" t="s">
        <v>645</v>
      </c>
      <c r="B2590" s="23" t="str">
        <f>IFERROR(VLOOKUP(A2590,hoja!$A$2:$E$970,4,FALSE),0)</f>
        <v>OCCIDENTE</v>
      </c>
      <c r="C2590" s="23" t="str">
        <f>IFERROR(VLOOKUP(A2590,hoja!$A$2:$E$1370,5,FALSE),0)</f>
        <v>CALI</v>
      </c>
      <c r="D2590" s="23" t="str">
        <f>IFERROR(VLOOKUP(A2590,hoja!A:D,3,FALSE),0)</f>
        <v>0410</v>
      </c>
      <c r="E2590" s="23" t="s">
        <v>661</v>
      </c>
      <c r="F2590" s="23" t="str">
        <f>IFERROR(VLOOKUP(E2590,hoja!$A$2:$E$970,4,FALSE),0)</f>
        <v>COSTA</v>
      </c>
      <c r="G2590" s="23" t="str">
        <f>IFERROR(VLOOKUP(E2590,hoja!$A$2:$E$970,5,FALSE),0)</f>
        <v>CARTAGENA</v>
      </c>
      <c r="H2590" s="103" t="str">
        <f>IFERROR(VLOOKUP(E2590,hoja!A:C,3,FALSE),0)</f>
        <v>0113</v>
      </c>
      <c r="I2590" s="24" t="str">
        <f t="shared" si="471"/>
        <v>04100113</v>
      </c>
      <c r="K2590" s="23">
        <v>1346</v>
      </c>
      <c r="L2590" s="23" t="str">
        <f t="shared" si="472"/>
        <v>NACIONAL</v>
      </c>
      <c r="M2590" s="23" t="s">
        <v>765</v>
      </c>
      <c r="N2590" s="23" t="s">
        <v>622</v>
      </c>
      <c r="O2590" s="23">
        <f t="shared" si="470"/>
        <v>6</v>
      </c>
      <c r="P2590" s="23" t="str">
        <f t="shared" si="473"/>
        <v>04100113Magdalena medio</v>
      </c>
    </row>
    <row r="2591" spans="1:16" ht="15" hidden="1" customHeight="1">
      <c r="A2591" s="26" t="s">
        <v>645</v>
      </c>
      <c r="B2591" s="23" t="str">
        <f>IFERROR(VLOOKUP(A2591,hoja!$A$2:$E$970,4,FALSE),0)</f>
        <v>OCCIDENTE</v>
      </c>
      <c r="C2591" s="23" t="str">
        <f>IFERROR(VLOOKUP(A2591,hoja!$A$2:$E$1370,5,FALSE),0)</f>
        <v>CALI</v>
      </c>
      <c r="D2591" s="23" t="str">
        <f>IFERROR(VLOOKUP(A2591,hoja!A:D,3,FALSE),0)</f>
        <v>0410</v>
      </c>
      <c r="E2591" s="23" t="s">
        <v>661</v>
      </c>
      <c r="F2591" s="23" t="str">
        <f>IFERROR(VLOOKUP(E2591,hoja!$A$2:$E$970,4,FALSE),0)</f>
        <v>COSTA</v>
      </c>
      <c r="G2591" s="23" t="str">
        <f>IFERROR(VLOOKUP(E2591,hoja!$A$2:$E$970,5,FALSE),0)</f>
        <v>CARTAGENA</v>
      </c>
      <c r="H2591" s="103" t="str">
        <f>IFERROR(VLOOKUP(E2591,hoja!A:C,3,FALSE),0)</f>
        <v>0113</v>
      </c>
      <c r="I2591" s="24" t="str">
        <f t="shared" si="471"/>
        <v>04100113</v>
      </c>
      <c r="K2591" s="23">
        <v>1060</v>
      </c>
      <c r="L2591" s="23" t="str">
        <f t="shared" si="472"/>
        <v>NACIONAL</v>
      </c>
      <c r="M2591" s="23" t="s">
        <v>697</v>
      </c>
      <c r="N2591" s="23" t="s">
        <v>622</v>
      </c>
      <c r="O2591" s="23">
        <f t="shared" si="470"/>
        <v>8</v>
      </c>
      <c r="P2591" s="23" t="str">
        <f t="shared" si="473"/>
        <v>04100113Pereira</v>
      </c>
    </row>
    <row r="2592" spans="1:16" ht="14.45" hidden="1">
      <c r="A2592" s="26" t="s">
        <v>645</v>
      </c>
      <c r="B2592" s="23" t="str">
        <f>IFERROR(VLOOKUP(A2592,hoja!$A$2:$E$970,4,FALSE),0)</f>
        <v>OCCIDENTE</v>
      </c>
      <c r="C2592" s="23" t="str">
        <f>IFERROR(VLOOKUP(A2592,hoja!$A$2:$E$1370,5,FALSE),0)</f>
        <v>CALI</v>
      </c>
      <c r="D2592" s="23" t="str">
        <f>IFERROR(VLOOKUP(A2592,hoja!A:D,3,FALSE),0)</f>
        <v>0410</v>
      </c>
      <c r="E2592" s="23" t="s">
        <v>661</v>
      </c>
      <c r="F2592" s="23" t="str">
        <f>IFERROR(VLOOKUP(E2592,hoja!$A$2:$E$970,4,FALSE),0)</f>
        <v>COSTA</v>
      </c>
      <c r="G2592" s="23" t="str">
        <f>IFERROR(VLOOKUP(E2592,hoja!$A$2:$E$970,5,FALSE),0)</f>
        <v>CARTAGENA</v>
      </c>
      <c r="H2592" s="103" t="str">
        <f>IFERROR(VLOOKUP(E2592,hoja!A:C,3,FALSE),0)</f>
        <v>0113</v>
      </c>
      <c r="I2592" s="24" t="str">
        <f t="shared" si="471"/>
        <v>04100113</v>
      </c>
      <c r="K2592" s="23">
        <v>1156</v>
      </c>
      <c r="L2592" s="23" t="str">
        <f t="shared" si="472"/>
        <v>NACIONAL</v>
      </c>
      <c r="M2592" s="23" t="s">
        <v>893</v>
      </c>
      <c r="N2592" s="23" t="s">
        <v>622</v>
      </c>
      <c r="O2592" s="23">
        <f t="shared" si="470"/>
        <v>6</v>
      </c>
      <c r="P2592" s="23" t="str">
        <f t="shared" si="473"/>
        <v>04100113Santa Fe de Antioquia</v>
      </c>
    </row>
    <row r="2593" spans="1:16" ht="14.45" hidden="1">
      <c r="A2593" s="26" t="s">
        <v>645</v>
      </c>
      <c r="B2593" s="23" t="str">
        <f>IFERROR(VLOOKUP(A2593,hoja!$A$2:$E$970,4,FALSE),0)</f>
        <v>OCCIDENTE</v>
      </c>
      <c r="C2593" s="23" t="str">
        <f>IFERROR(VLOOKUP(A2593,hoja!$A$2:$E$1370,5,FALSE),0)</f>
        <v>CALI</v>
      </c>
      <c r="D2593" s="23" t="str">
        <f>IFERROR(VLOOKUP(A2593,hoja!A:D,3,FALSE),0)</f>
        <v>0410</v>
      </c>
      <c r="E2593" s="23" t="s">
        <v>698</v>
      </c>
      <c r="F2593" s="23" t="str">
        <f>IFERROR(VLOOKUP(E2593,hoja!$A$2:$E$970,4,FALSE),0)</f>
        <v>COSTA</v>
      </c>
      <c r="G2593" s="23" t="str">
        <f>IFERROR(VLOOKUP(E2593,hoja!$A$2:$E$970,5,FALSE),0)</f>
        <v>CAUCASIA</v>
      </c>
      <c r="H2593" s="103" t="str">
        <f>IFERROR(VLOOKUP(E2593,hoja!A:C,3,FALSE),0)</f>
        <v>0384</v>
      </c>
      <c r="I2593" s="24" t="str">
        <f t="shared" si="471"/>
        <v>04100384</v>
      </c>
      <c r="J2593" s="23">
        <v>42.033333333441988</v>
      </c>
      <c r="K2593" s="23">
        <v>708.13300000000004</v>
      </c>
      <c r="L2593" s="23" t="str">
        <f t="shared" si="472"/>
        <v>NACIONAL</v>
      </c>
      <c r="M2593" s="23" t="s">
        <v>697</v>
      </c>
      <c r="N2593" s="23" t="s">
        <v>624</v>
      </c>
      <c r="O2593" s="23">
        <f t="shared" si="470"/>
        <v>12</v>
      </c>
      <c r="P2593" s="23" t="str">
        <f t="shared" si="473"/>
        <v>04100384Pereira</v>
      </c>
    </row>
    <row r="2594" spans="1:16" ht="14.45" hidden="1">
      <c r="A2594" s="26" t="s">
        <v>645</v>
      </c>
      <c r="B2594" s="23" t="str">
        <f>IFERROR(VLOOKUP(A2594,hoja!$A$2:$E$970,4,FALSE),0)</f>
        <v>OCCIDENTE</v>
      </c>
      <c r="C2594" s="23" t="str">
        <f>IFERROR(VLOOKUP(A2594,hoja!$A$2:$E$1370,5,FALSE),0)</f>
        <v>CALI</v>
      </c>
      <c r="D2594" s="23" t="str">
        <f>IFERROR(VLOOKUP(A2594,hoja!A:D,3,FALSE),0)</f>
        <v>0410</v>
      </c>
      <c r="E2594" s="23" t="s">
        <v>699</v>
      </c>
      <c r="F2594" s="23" t="str">
        <f>IFERROR(VLOOKUP(E2594,hoja!$A$2:$E$970,4,FALSE),0)</f>
        <v>ANTIOQUIA</v>
      </c>
      <c r="G2594" s="23" t="str">
        <f>IFERROR(VLOOKUP(E2594,hoja!$A$2:$E$970,5,FALSE),0)</f>
        <v>CHIGORODÓ</v>
      </c>
      <c r="H2594" s="103" t="str">
        <f>IFERROR(VLOOKUP(E2594,hoja!A:C,3,FALSE),0)</f>
        <v>0074</v>
      </c>
      <c r="I2594" s="24" t="str">
        <f t="shared" si="471"/>
        <v>04100074</v>
      </c>
      <c r="J2594" s="23">
        <v>36.149999999965075</v>
      </c>
      <c r="K2594" s="23">
        <v>695.29499999999996</v>
      </c>
      <c r="L2594" s="23" t="str">
        <f t="shared" si="472"/>
        <v>NACIONAL</v>
      </c>
      <c r="M2594" s="23" t="s">
        <v>618</v>
      </c>
      <c r="N2594" s="23" t="str" cm="1">
        <f t="array" ref="N2594">IFERROR(IF(M2594="Principal","LES_ACTIVE",LES_INACTIVE),0)</f>
        <v>LES_ACTIVE</v>
      </c>
      <c r="O2594" s="23">
        <f t="shared" si="470"/>
        <v>12</v>
      </c>
      <c r="P2594" s="23" t="str">
        <f t="shared" si="473"/>
        <v>04100074Principal</v>
      </c>
    </row>
    <row r="2595" spans="1:16" ht="14.45" hidden="1">
      <c r="A2595" s="26" t="s">
        <v>645</v>
      </c>
      <c r="B2595" s="23" t="str">
        <f>IFERROR(VLOOKUP(A2595,hoja!$A$2:$E$970,4,FALSE),0)</f>
        <v>OCCIDENTE</v>
      </c>
      <c r="C2595" s="23" t="str">
        <f>IFERROR(VLOOKUP(A2595,hoja!$A$2:$E$1370,5,FALSE),0)</f>
        <v>CALI</v>
      </c>
      <c r="D2595" s="23" t="str">
        <f>IFERROR(VLOOKUP(A2595,hoja!A:D,3,FALSE),0)</f>
        <v>0410</v>
      </c>
      <c r="E2595" s="23" t="s">
        <v>700</v>
      </c>
      <c r="F2595" s="23" t="str">
        <f>IFERROR(VLOOKUP(E2595,hoja!$A$2:$E$970,4,FALSE),0)</f>
        <v>SANTANDER</v>
      </c>
      <c r="G2595" s="23" t="str">
        <f>IFERROR(VLOOKUP(E2595,hoja!$A$2:$E$970,5,FALSE),0)</f>
        <v>CHIQUINQUIRÁ</v>
      </c>
      <c r="H2595" s="103" t="str">
        <f>IFERROR(VLOOKUP(E2595,hoja!A:C,3,FALSE),0)</f>
        <v>0444</v>
      </c>
      <c r="I2595" s="24" t="str">
        <f t="shared" si="471"/>
        <v>04100444</v>
      </c>
      <c r="J2595" s="23">
        <v>51.718333333439659</v>
      </c>
      <c r="K2595" s="23">
        <v>583</v>
      </c>
      <c r="L2595" s="23" t="str">
        <f t="shared" si="472"/>
        <v>NACIONAL</v>
      </c>
      <c r="M2595" s="23" t="s">
        <v>618</v>
      </c>
      <c r="N2595" s="23" t="str" cm="1">
        <f t="array" ref="N2595">IFERROR(IF(M2595="Principal","LES_ACTIVE",LES_INACTIVE),0)</f>
        <v>LES_ACTIVE</v>
      </c>
      <c r="O2595" s="23">
        <f t="shared" si="470"/>
        <v>12</v>
      </c>
      <c r="P2595" s="23" t="str">
        <f t="shared" si="473"/>
        <v>04100444Principal</v>
      </c>
    </row>
    <row r="2596" spans="1:16" ht="14.45" hidden="1">
      <c r="A2596" s="26" t="s">
        <v>645</v>
      </c>
      <c r="B2596" s="23" t="str">
        <f>IFERROR(VLOOKUP(A2596,hoja!$A$2:$E$970,4,FALSE),0)</f>
        <v>OCCIDENTE</v>
      </c>
      <c r="C2596" s="23" t="str">
        <f>IFERROR(VLOOKUP(A2596,hoja!$A$2:$E$1370,5,FALSE),0)</f>
        <v>CALI</v>
      </c>
      <c r="D2596" s="23" t="str">
        <f>IFERROR(VLOOKUP(A2596,hoja!A:D,3,FALSE),0)</f>
        <v>0410</v>
      </c>
      <c r="E2596" s="23" t="s">
        <v>702</v>
      </c>
      <c r="F2596" s="23" t="str">
        <f>IFERROR(VLOOKUP(E2596,hoja!$A$2:$E$970,4,FALSE),0)</f>
        <v>CENTRO</v>
      </c>
      <c r="G2596" s="23" t="str">
        <f>IFERROR(VLOOKUP(E2596,hoja!$A$2:$E$970,5,FALSE),0)</f>
        <v>FLORENCIA</v>
      </c>
      <c r="H2596" s="103" t="str">
        <f>IFERROR(VLOOKUP(E2596,hoja!A:C,3,FALSE),0)</f>
        <v>0388</v>
      </c>
      <c r="I2596" s="24" t="str">
        <f t="shared" si="471"/>
        <v>04100388</v>
      </c>
      <c r="J2596" s="23">
        <v>40.799999999930151</v>
      </c>
      <c r="K2596" s="23">
        <v>702</v>
      </c>
      <c r="L2596" s="23" t="str">
        <f t="shared" si="472"/>
        <v>NACIONAL</v>
      </c>
      <c r="M2596" s="23" t="s">
        <v>618</v>
      </c>
      <c r="N2596" s="23" t="str" cm="1">
        <f t="array" ref="N2596">IFERROR(IF(M2596="Principal","LES_ACTIVE",LES_INACTIVE),0)</f>
        <v>LES_ACTIVE</v>
      </c>
      <c r="O2596" s="23">
        <f t="shared" si="470"/>
        <v>12</v>
      </c>
      <c r="P2596" s="23" t="str">
        <f t="shared" si="473"/>
        <v>04100388Principal</v>
      </c>
    </row>
    <row r="2597" spans="1:16" ht="14.45" hidden="1">
      <c r="A2597" s="26" t="s">
        <v>645</v>
      </c>
      <c r="B2597" s="23" t="str">
        <f>IFERROR(VLOOKUP(A2597,hoja!$A$2:$E$970,4,FALSE),0)</f>
        <v>OCCIDENTE</v>
      </c>
      <c r="C2597" s="23" t="str">
        <f>IFERROR(VLOOKUP(A2597,hoja!$A$2:$E$1370,5,FALSE),0)</f>
        <v>CALI</v>
      </c>
      <c r="D2597" s="23" t="str">
        <f>IFERROR(VLOOKUP(A2597,hoja!A:D,3,FALSE),0)</f>
        <v>0410</v>
      </c>
      <c r="E2597" s="23" t="s">
        <v>702</v>
      </c>
      <c r="F2597" s="23" t="str">
        <f>IFERROR(VLOOKUP(E2597,hoja!$A$2:$E$970,4,FALSE),0)</f>
        <v>CENTRO</v>
      </c>
      <c r="G2597" s="23" t="str">
        <f>IFERROR(VLOOKUP(E2597,hoja!$A$2:$E$970,5,FALSE),0)</f>
        <v>FLORENCIA</v>
      </c>
      <c r="H2597" s="103" t="str">
        <f>IFERROR(VLOOKUP(E2597,hoja!A:C,3,FALSE),0)</f>
        <v>0388</v>
      </c>
      <c r="I2597" s="24" t="str">
        <f t="shared" si="471"/>
        <v>04100388</v>
      </c>
      <c r="K2597" s="23">
        <v>755</v>
      </c>
      <c r="L2597" s="23" t="str">
        <f t="shared" si="472"/>
        <v>NACIONAL</v>
      </c>
      <c r="M2597" s="23" t="s">
        <v>697</v>
      </c>
      <c r="N2597" s="23" t="s">
        <v>622</v>
      </c>
      <c r="O2597" s="23">
        <f t="shared" si="470"/>
        <v>12</v>
      </c>
      <c r="P2597" s="23" t="str">
        <f t="shared" si="473"/>
        <v>04100388Pereira</v>
      </c>
    </row>
    <row r="2598" spans="1:16" ht="14.45" hidden="1">
      <c r="A2598" s="26" t="s">
        <v>645</v>
      </c>
      <c r="B2598" s="23" t="str">
        <f>IFERROR(VLOOKUP(A2598,hoja!$A$2:$E$970,4,FALSE),0)</f>
        <v>OCCIDENTE</v>
      </c>
      <c r="C2598" s="23" t="str">
        <f>IFERROR(VLOOKUP(A2598,hoja!$A$2:$E$1370,5,FALSE),0)</f>
        <v>CALI</v>
      </c>
      <c r="D2598" s="23" t="str">
        <f>IFERROR(VLOOKUP(A2598,hoja!A:D,3,FALSE),0)</f>
        <v>0410</v>
      </c>
      <c r="E2598" s="23" t="s">
        <v>703</v>
      </c>
      <c r="F2598" s="23" t="str">
        <f>IFERROR(VLOOKUP(E2598,hoja!$A$2:$E$970,4,FALSE),0)</f>
        <v>COSTA</v>
      </c>
      <c r="G2598" s="23" t="str">
        <f>IFERROR(VLOOKUP(E2598,hoja!$A$2:$E$970,5,FALSE),0)</f>
        <v>FONSECA</v>
      </c>
      <c r="H2598" s="103" t="str">
        <f>IFERROR(VLOOKUP(E2598,hoja!A:C,3,FALSE),0)</f>
        <v>0448</v>
      </c>
      <c r="I2598" s="24" t="str">
        <f t="shared" si="471"/>
        <v>04100448</v>
      </c>
      <c r="J2598" s="23">
        <v>87</v>
      </c>
      <c r="K2598" s="23">
        <v>1184</v>
      </c>
      <c r="L2598" s="23" t="str">
        <f t="shared" si="472"/>
        <v>NACIONAL</v>
      </c>
      <c r="M2598" s="23" t="s">
        <v>618</v>
      </c>
      <c r="N2598" s="23" t="str" cm="1">
        <f t="array" ref="N2598">IFERROR(IF(M2598="Principal","LES_ACTIVE",LES_INACTIVE),0)</f>
        <v>LES_ACTIVE</v>
      </c>
      <c r="O2598" s="23">
        <f t="shared" si="470"/>
        <v>6</v>
      </c>
      <c r="P2598" s="23" t="str">
        <f t="shared" si="473"/>
        <v>04100448Principal</v>
      </c>
    </row>
    <row r="2599" spans="1:16" ht="14.45" hidden="1">
      <c r="A2599" s="26" t="s">
        <v>645</v>
      </c>
      <c r="B2599" s="23" t="str">
        <f>IFERROR(VLOOKUP(A2599,hoja!$A$2:$E$970,4,FALSE),0)</f>
        <v>OCCIDENTE</v>
      </c>
      <c r="C2599" s="23" t="str">
        <f>IFERROR(VLOOKUP(A2599,hoja!$A$2:$E$1370,5,FALSE),0)</f>
        <v>CALI</v>
      </c>
      <c r="D2599" s="23" t="str">
        <f>IFERROR(VLOOKUP(A2599,hoja!A:D,3,FALSE),0)</f>
        <v>0410</v>
      </c>
      <c r="E2599" s="23" t="s">
        <v>677</v>
      </c>
      <c r="F2599" s="23" t="str">
        <f>IFERROR(VLOOKUP(E2599,hoja!$A$2:$E$970,4,FALSE),0)</f>
        <v>CENTRO</v>
      </c>
      <c r="G2599" s="23" t="str">
        <f>IFERROR(VLOOKUP(E2599,hoja!$A$2:$E$970,5,FALSE),0)</f>
        <v>FUSA</v>
      </c>
      <c r="H2599" s="103" t="str">
        <f>IFERROR(VLOOKUP(E2599,hoja!A:C,3,FALSE),0)</f>
        <v>0013</v>
      </c>
      <c r="I2599" s="24" t="str">
        <f t="shared" si="471"/>
        <v>04100013</v>
      </c>
      <c r="J2599" s="23">
        <v>22.566666666709352</v>
      </c>
      <c r="K2599" s="23">
        <v>377</v>
      </c>
      <c r="L2599" s="23" t="str">
        <f t="shared" si="472"/>
        <v>NACIONAL</v>
      </c>
      <c r="M2599" s="23" t="s">
        <v>618</v>
      </c>
      <c r="N2599" s="23" t="str" cm="1">
        <f t="array" ref="N2599">IFERROR(IF(M2599="Principal","LES_ACTIVE",LES_INACTIVE),0)</f>
        <v>LES_ACTIVE</v>
      </c>
      <c r="O2599" s="23">
        <f t="shared" si="470"/>
        <v>16</v>
      </c>
      <c r="P2599" s="23" t="str">
        <f t="shared" si="473"/>
        <v>04100013Principal</v>
      </c>
    </row>
    <row r="2600" spans="1:16" ht="14.45" hidden="1">
      <c r="A2600" s="26" t="s">
        <v>645</v>
      </c>
      <c r="B2600" s="23" t="str">
        <f>IFERROR(VLOOKUP(A2600,hoja!$A$2:$E$970,4,FALSE),0)</f>
        <v>OCCIDENTE</v>
      </c>
      <c r="C2600" s="23" t="str">
        <f>IFERROR(VLOOKUP(A2600,hoja!$A$2:$E$1370,5,FALSE),0)</f>
        <v>CALI</v>
      </c>
      <c r="D2600" s="23" t="str">
        <f>IFERROR(VLOOKUP(A2600,hoja!A:D,3,FALSE),0)</f>
        <v>0410</v>
      </c>
      <c r="E2600" s="23" t="s">
        <v>704</v>
      </c>
      <c r="F2600" s="23" t="str">
        <f>IFERROR(VLOOKUP(E2600,hoja!$A$2:$E$970,4,FALSE),0)</f>
        <v>CENTRO</v>
      </c>
      <c r="G2600" s="23" t="str">
        <f>IFERROR(VLOOKUP(E2600,hoja!$A$2:$E$970,5,FALSE),0)</f>
        <v>GARZÓN</v>
      </c>
      <c r="H2600" s="103" t="str">
        <f>IFERROR(VLOOKUP(E2600,hoja!A:C,3,FALSE),0)</f>
        <v>0387</v>
      </c>
      <c r="I2600" s="24" t="str">
        <f t="shared" si="471"/>
        <v>04100387</v>
      </c>
      <c r="J2600" s="23">
        <v>27.166666666686069</v>
      </c>
      <c r="K2600" s="23">
        <v>576.94500000000005</v>
      </c>
      <c r="L2600" s="23" t="str">
        <f t="shared" si="472"/>
        <v>NACIONAL</v>
      </c>
      <c r="M2600" s="23" t="s">
        <v>618</v>
      </c>
      <c r="N2600" s="23" t="str" cm="1">
        <f t="array" ref="N2600">IFERROR(IF(M2600="Principal","LES_ACTIVE",LES_INACTIVE),0)</f>
        <v>LES_ACTIVE</v>
      </c>
      <c r="O2600" s="23">
        <f t="shared" si="470"/>
        <v>12</v>
      </c>
      <c r="P2600" s="23" t="str">
        <f t="shared" si="473"/>
        <v>04100387Principal</v>
      </c>
    </row>
    <row r="2601" spans="1:16" ht="14.45" hidden="1">
      <c r="A2601" s="26" t="s">
        <v>645</v>
      </c>
      <c r="B2601" s="23" t="str">
        <f>IFERROR(VLOOKUP(A2601,hoja!$A$2:$E$970,4,FALSE),0)</f>
        <v>OCCIDENTE</v>
      </c>
      <c r="C2601" s="23" t="str">
        <f>IFERROR(VLOOKUP(A2601,hoja!$A$2:$E$1370,5,FALSE),0)</f>
        <v>CALI</v>
      </c>
      <c r="D2601" s="23" t="str">
        <f>IFERROR(VLOOKUP(A2601,hoja!A:D,3,FALSE),0)</f>
        <v>0410</v>
      </c>
      <c r="E2601" s="23" t="s">
        <v>704</v>
      </c>
      <c r="F2601" s="23" t="str">
        <f>IFERROR(VLOOKUP(E2601,hoja!$A$2:$E$970,4,FALSE),0)</f>
        <v>CENTRO</v>
      </c>
      <c r="G2601" s="23" t="str">
        <f>IFERROR(VLOOKUP(E2601,hoja!$A$2:$E$970,5,FALSE),0)</f>
        <v>GARZÓN</v>
      </c>
      <c r="H2601" s="103" t="str">
        <f>IFERROR(VLOOKUP(E2601,hoja!A:C,3,FALSE),0)</f>
        <v>0387</v>
      </c>
      <c r="I2601" s="24" t="str">
        <f t="shared" si="471"/>
        <v>04100387</v>
      </c>
      <c r="K2601" s="23">
        <v>633</v>
      </c>
      <c r="L2601" s="23" t="str">
        <f t="shared" si="472"/>
        <v>NACIONAL</v>
      </c>
      <c r="M2601" s="23" t="s">
        <v>697</v>
      </c>
      <c r="N2601" s="23" t="s">
        <v>622</v>
      </c>
      <c r="O2601" s="23">
        <f t="shared" si="470"/>
        <v>12</v>
      </c>
      <c r="P2601" s="23" t="str">
        <f t="shared" si="473"/>
        <v>04100387Pereira</v>
      </c>
    </row>
    <row r="2602" spans="1:16" ht="15" hidden="1" customHeight="1">
      <c r="A2602" s="26" t="s">
        <v>645</v>
      </c>
      <c r="B2602" s="23" t="str">
        <f>IFERROR(VLOOKUP(A2602,hoja!$A$2:$E$970,4,FALSE),0)</f>
        <v>OCCIDENTE</v>
      </c>
      <c r="C2602" s="23" t="str">
        <f>IFERROR(VLOOKUP(A2602,hoja!$A$2:$E$1370,5,FALSE),0)</f>
        <v>CALI</v>
      </c>
      <c r="D2602" s="23" t="str">
        <f>IFERROR(VLOOKUP(A2602,hoja!A:D,3,FALSE),0)</f>
        <v>0410</v>
      </c>
      <c r="E2602" s="23" t="s">
        <v>705</v>
      </c>
      <c r="F2602" s="23" t="str">
        <f>IFERROR(VLOOKUP(E2602,hoja!$A$2:$E$970,4,FALSE),0)</f>
        <v>CENTRO</v>
      </c>
      <c r="G2602" s="23" t="str">
        <f>IFERROR(VLOOKUP(E2602,hoja!$A$2:$E$970,5,FALSE),0)</f>
        <v>GRANADA</v>
      </c>
      <c r="H2602" s="103" t="str">
        <f>IFERROR(VLOOKUP(E2602,hoja!A:C,3,FALSE),0)</f>
        <v>0394</v>
      </c>
      <c r="I2602" s="24" t="str">
        <f t="shared" si="471"/>
        <v>04100394</v>
      </c>
      <c r="J2602" s="23">
        <v>46.132500000006985</v>
      </c>
      <c r="K2602" s="23">
        <v>619.23400000000004</v>
      </c>
      <c r="L2602" s="23" t="str">
        <f t="shared" si="472"/>
        <v>NACIONAL</v>
      </c>
      <c r="M2602" s="23" t="s">
        <v>618</v>
      </c>
      <c r="N2602" s="23" t="str" cm="1">
        <f t="array" ref="N2602">IFERROR(IF(M2602="Principal","LES_ACTIVE",LES_INACTIVE),0)</f>
        <v>LES_ACTIVE</v>
      </c>
      <c r="O2602" s="23">
        <f t="shared" si="470"/>
        <v>12</v>
      </c>
      <c r="P2602" s="23" t="str">
        <f t="shared" si="473"/>
        <v>04100394Principal</v>
      </c>
    </row>
    <row r="2603" spans="1:16" ht="15" hidden="1" customHeight="1">
      <c r="A2603" s="26" t="s">
        <v>645</v>
      </c>
      <c r="B2603" s="23" t="str">
        <f>IFERROR(VLOOKUP(A2603,hoja!$A$2:$E$970,4,FALSE),0)</f>
        <v>OCCIDENTE</v>
      </c>
      <c r="C2603" s="23" t="str">
        <f>IFERROR(VLOOKUP(A2603,hoja!$A$2:$E$1370,5,FALSE),0)</f>
        <v>CALI</v>
      </c>
      <c r="D2603" s="23" t="str">
        <f>IFERROR(VLOOKUP(A2603,hoja!A:D,3,FALSE),0)</f>
        <v>0410</v>
      </c>
      <c r="E2603" s="23" t="s">
        <v>706</v>
      </c>
      <c r="F2603" s="23" t="str">
        <f>IFERROR(VLOOKUP(E2603,hoja!$A$2:$E$970,4,FALSE),0)</f>
        <v>CENTRO</v>
      </c>
      <c r="G2603" s="23" t="str">
        <f>IFERROR(VLOOKUP(E2603,hoja!$A$2:$E$970,5,FALSE),0)</f>
        <v>GUATEQUE</v>
      </c>
      <c r="H2603" s="103" t="str">
        <f>IFERROR(VLOOKUP(E2603,hoja!A:C,3,FALSE),0)</f>
        <v>0033</v>
      </c>
      <c r="I2603" s="24" t="str">
        <f t="shared" si="471"/>
        <v>04100033</v>
      </c>
      <c r="K2603" s="23">
        <v>557.70000000000005</v>
      </c>
      <c r="L2603" s="23" t="str">
        <f t="shared" si="472"/>
        <v>NACIONAL</v>
      </c>
      <c r="M2603" s="23" t="s">
        <v>814</v>
      </c>
      <c r="N2603" s="23" t="str" cm="1">
        <f t="array" ref="N2603">IFERROR(IF(M2603="Principal","LES_ACTIVE",LES_INACTIVE),0)</f>
        <v>LES_ACTIVE</v>
      </c>
      <c r="O2603" s="23">
        <f t="shared" si="470"/>
        <v>12</v>
      </c>
      <c r="P2603" s="23" t="str">
        <f t="shared" si="473"/>
        <v>04100033PRINCIPAL</v>
      </c>
    </row>
    <row r="2604" spans="1:16" ht="15" hidden="1" customHeight="1">
      <c r="A2604" s="26" t="s">
        <v>645</v>
      </c>
      <c r="B2604" s="23" t="str">
        <f>IFERROR(VLOOKUP(A2604,hoja!$A$2:$E$970,4,FALSE),0)</f>
        <v>OCCIDENTE</v>
      </c>
      <c r="C2604" s="23" t="str">
        <f>IFERROR(VLOOKUP(A2604,hoja!$A$2:$E$1370,5,FALSE),0)</f>
        <v>CALI</v>
      </c>
      <c r="D2604" s="23" t="str">
        <f>IFERROR(VLOOKUP(A2604,hoja!A:D,3,FALSE),0)</f>
        <v>0410</v>
      </c>
      <c r="E2604" s="23" t="s">
        <v>707</v>
      </c>
      <c r="F2604" s="23" t="str">
        <f>IFERROR(VLOOKUP(E2604,hoja!$A$2:$E$970,4,FALSE),0)</f>
        <v>OCCIDENTE</v>
      </c>
      <c r="G2604" s="23" t="str">
        <f>IFERROR(VLOOKUP(E2604,hoja!$A$2:$E$970,5,FALSE),0)</f>
        <v>IPIALES</v>
      </c>
      <c r="H2604" s="103" t="str">
        <f>IFERROR(VLOOKUP(E2604,hoja!A:C,3,FALSE),0)</f>
        <v>0397</v>
      </c>
      <c r="I2604" s="24" t="str">
        <f t="shared" si="471"/>
        <v>04100397</v>
      </c>
      <c r="J2604" s="23">
        <v>27.600000000034925</v>
      </c>
      <c r="K2604" s="23">
        <v>514.39599999999996</v>
      </c>
      <c r="L2604" s="23" t="str">
        <f t="shared" ref="L2604:L2608" si="474">IF(B2604=F2604,"REGIONAL","NACIONAL")</f>
        <v>REGIONAL</v>
      </c>
      <c r="M2604" s="23" t="s">
        <v>618</v>
      </c>
      <c r="N2604" s="23" t="str" cm="1">
        <f t="array" ref="N2604">IFERROR(IF(M2604="Principal","LES_ACTIVE",LES_INACTIVE),0)</f>
        <v>LES_ACTIVE</v>
      </c>
      <c r="O2604" s="23">
        <f t="shared" si="470"/>
        <v>12</v>
      </c>
      <c r="P2604" s="23" t="str">
        <f t="shared" si="473"/>
        <v>04100397Principal</v>
      </c>
    </row>
    <row r="2605" spans="1:16" ht="14.45" hidden="1">
      <c r="A2605" s="26" t="s">
        <v>645</v>
      </c>
      <c r="B2605" s="23" t="str">
        <f>IFERROR(VLOOKUP(A2605,hoja!$A$2:$E$970,4,FALSE),0)</f>
        <v>OCCIDENTE</v>
      </c>
      <c r="C2605" s="23" t="str">
        <f>IFERROR(VLOOKUP(A2605,hoja!$A$2:$E$1370,5,FALSE),0)</f>
        <v>CALI</v>
      </c>
      <c r="D2605" s="23" t="str">
        <f>IFERROR(VLOOKUP(A2605,hoja!A:D,3,FALSE),0)</f>
        <v>0410</v>
      </c>
      <c r="E2605" s="23" t="s">
        <v>655</v>
      </c>
      <c r="F2605" s="23" t="str">
        <f>IFERROR(VLOOKUP(E2605,hoja!$A$2:$E$970,4,FALSE),0)</f>
        <v>ANTIOQUIA</v>
      </c>
      <c r="G2605" s="23" t="str">
        <f>IFERROR(VLOOKUP(E2605,hoja!$A$2:$E$970,5,FALSE),0)</f>
        <v>MEDELLÍN</v>
      </c>
      <c r="H2605" s="103" t="str">
        <f>IFERROR(VLOOKUP(E2605,hoja!A:C,3,FALSE),0)</f>
        <v>0292</v>
      </c>
      <c r="I2605" s="24" t="str">
        <f t="shared" si="471"/>
        <v>04100292</v>
      </c>
      <c r="J2605" s="23">
        <v>23.895000000076834</v>
      </c>
      <c r="K2605" s="23">
        <v>399</v>
      </c>
      <c r="L2605" s="23" t="str">
        <f>IF(B2605=F2605,"REGIONAL","NACIONAL")</f>
        <v>NACIONAL</v>
      </c>
      <c r="M2605" s="23" t="s">
        <v>618</v>
      </c>
      <c r="N2605" s="23" t="str" cm="1">
        <f t="array" ref="N2605">IFERROR(IF(M2605="Principal","LES_ACTIVE",LES_INACTIVE),0)</f>
        <v>LES_ACTIVE</v>
      </c>
      <c r="O2605" s="23">
        <f t="shared" si="470"/>
        <v>16</v>
      </c>
      <c r="P2605" s="23" t="str">
        <f t="shared" si="473"/>
        <v>04100292Principal</v>
      </c>
    </row>
    <row r="2606" spans="1:16" ht="14.45" hidden="1">
      <c r="A2606" s="26" t="s">
        <v>645</v>
      </c>
      <c r="B2606" s="23" t="str">
        <f>IFERROR(VLOOKUP(A2606,hoja!$A$2:$E$970,4,FALSE),0)</f>
        <v>OCCIDENTE</v>
      </c>
      <c r="C2606" s="23" t="str">
        <f>IFERROR(VLOOKUP(A2606,hoja!$A$2:$E$1370,5,FALSE),0)</f>
        <v>CALI</v>
      </c>
      <c r="D2606" s="23" t="str">
        <f>IFERROR(VLOOKUP(A2606,hoja!A:D,3,FALSE),0)</f>
        <v>0410</v>
      </c>
      <c r="E2606" s="23" t="s">
        <v>655</v>
      </c>
      <c r="F2606" s="23" t="str">
        <f>IFERROR(VLOOKUP(E2606,hoja!$A$2:$E$970,4,FALSE),0)</f>
        <v>ANTIOQUIA</v>
      </c>
      <c r="G2606" s="23" t="str">
        <f>IFERROR(VLOOKUP(E2606,hoja!$A$2:$E$970,5,FALSE),0)</f>
        <v>MEDELLÍN</v>
      </c>
      <c r="H2606" s="103" t="str">
        <f>IFERROR(VLOOKUP(E2606,hoja!A:C,3,FALSE),0)</f>
        <v>0292</v>
      </c>
      <c r="I2606" s="24" t="str">
        <f t="shared" si="471"/>
        <v>04100292</v>
      </c>
      <c r="K2606" s="23">
        <v>502</v>
      </c>
      <c r="L2606" s="23" t="str">
        <f t="shared" ref="L2606:L2607" si="475">IF(B2606=F2606,"REGIONAL","NACIONAL")</f>
        <v>NACIONAL</v>
      </c>
      <c r="M2606" s="23" t="s">
        <v>893</v>
      </c>
      <c r="N2606" s="23" t="s">
        <v>622</v>
      </c>
      <c r="O2606" s="23">
        <f t="shared" si="470"/>
        <v>12</v>
      </c>
      <c r="P2606" s="23" t="str">
        <f t="shared" si="473"/>
        <v>04100292Santa Fe de Antioquia</v>
      </c>
    </row>
    <row r="2607" spans="1:16" ht="14.45" hidden="1">
      <c r="A2607" s="26" t="s">
        <v>645</v>
      </c>
      <c r="B2607" s="23" t="str">
        <f>IFERROR(VLOOKUP(A2607,hoja!$A$2:$E$970,4,FALSE),0)</f>
        <v>OCCIDENTE</v>
      </c>
      <c r="C2607" s="23" t="str">
        <f>IFERROR(VLOOKUP(A2607,hoja!$A$2:$E$1370,5,FALSE),0)</f>
        <v>CALI</v>
      </c>
      <c r="D2607" s="23" t="str">
        <f>IFERROR(VLOOKUP(A2607,hoja!A:D,3,FALSE),0)</f>
        <v>0410</v>
      </c>
      <c r="E2607" s="23" t="s">
        <v>655</v>
      </c>
      <c r="F2607" s="23" t="str">
        <f>IFERROR(VLOOKUP(E2607,hoja!$A$2:$E$970,4,FALSE),0)</f>
        <v>ANTIOQUIA</v>
      </c>
      <c r="G2607" s="23" t="str">
        <f>IFERROR(VLOOKUP(E2607,hoja!$A$2:$E$970,5,FALSE),0)</f>
        <v>MEDELLÍN</v>
      </c>
      <c r="H2607" s="103" t="str">
        <f>IFERROR(VLOOKUP(E2607,hoja!A:C,3,FALSE),0)</f>
        <v>0292</v>
      </c>
      <c r="I2607" s="24" t="str">
        <f t="shared" si="471"/>
        <v>04100292</v>
      </c>
      <c r="K2607" s="23">
        <v>405</v>
      </c>
      <c r="L2607" s="23" t="str">
        <f t="shared" si="475"/>
        <v>NACIONAL</v>
      </c>
      <c r="M2607" s="23" t="s">
        <v>697</v>
      </c>
      <c r="N2607" s="23" t="s">
        <v>622</v>
      </c>
      <c r="O2607" s="23">
        <f t="shared" si="470"/>
        <v>16</v>
      </c>
      <c r="P2607" s="23" t="str">
        <f t="shared" si="473"/>
        <v>04100292Pereira</v>
      </c>
    </row>
    <row r="2608" spans="1:16" ht="14.45" hidden="1">
      <c r="A2608" s="26" t="s">
        <v>645</v>
      </c>
      <c r="B2608" s="23" t="str">
        <f>IFERROR(VLOOKUP(A2608,hoja!$A$2:$E$970,4,FALSE),0)</f>
        <v>OCCIDENTE</v>
      </c>
      <c r="C2608" s="23" t="str">
        <f>IFERROR(VLOOKUP(A2608,hoja!$A$2:$E$1370,5,FALSE),0)</f>
        <v>CALI</v>
      </c>
      <c r="D2608" s="23" t="str">
        <f>IFERROR(VLOOKUP(A2608,hoja!A:D,3,FALSE),0)</f>
        <v>0410</v>
      </c>
      <c r="E2608" s="23" t="s">
        <v>708</v>
      </c>
      <c r="F2608" s="23" t="str">
        <f>IFERROR(VLOOKUP(E2608,hoja!$A$2:$E$970,4,FALSE),0)</f>
        <v>OCCIDENTE</v>
      </c>
      <c r="G2608" s="23" t="str">
        <f>IFERROR(VLOOKUP(E2608,hoja!$A$2:$E$970,5,FALSE),0)</f>
        <v>JAMUNDÍ</v>
      </c>
      <c r="H2608" s="103" t="str">
        <f>IFERROR(VLOOKUP(E2608,hoja!A:C,3,FALSE),0)</f>
        <v>0358</v>
      </c>
      <c r="I2608" s="24" t="str">
        <f t="shared" si="471"/>
        <v>04100358</v>
      </c>
      <c r="J2608" s="23">
        <v>1.6833333332324401</v>
      </c>
      <c r="K2608" s="23">
        <v>90.370999999999995</v>
      </c>
      <c r="L2608" s="23" t="str">
        <f t="shared" si="474"/>
        <v>REGIONAL</v>
      </c>
      <c r="M2608" s="23" t="s">
        <v>618</v>
      </c>
      <c r="N2608" s="23" t="str" cm="1">
        <f t="array" ref="N2608">IFERROR(IF(M2608="Principal","LES_ACTIVE",LES_INACTIVE),0)</f>
        <v>LES_ACTIVE</v>
      </c>
      <c r="O2608" s="23">
        <f t="shared" si="470"/>
        <v>25</v>
      </c>
      <c r="P2608" s="23" t="str">
        <f t="shared" si="473"/>
        <v>04100358Principal</v>
      </c>
    </row>
    <row r="2609" spans="1:16" ht="14.45" hidden="1">
      <c r="A2609" s="26" t="s">
        <v>645</v>
      </c>
      <c r="B2609" s="23" t="str">
        <f>IFERROR(VLOOKUP(A2609,hoja!$A$2:$E$970,4,FALSE),0)</f>
        <v>OCCIDENTE</v>
      </c>
      <c r="C2609" s="23" t="str">
        <f>IFERROR(VLOOKUP(A2609,hoja!$A$2:$E$1370,5,FALSE),0)</f>
        <v>CALI</v>
      </c>
      <c r="D2609" s="23" t="str">
        <f>IFERROR(VLOOKUP(A2609,hoja!A:D,3,FALSE),0)</f>
        <v>0410</v>
      </c>
      <c r="E2609" s="23" t="s">
        <v>709</v>
      </c>
      <c r="F2609" s="23" t="str">
        <f>IFERROR(VLOOKUP(E2609,hoja!$A$2:$E$970,4,FALSE),0)</f>
        <v>CENTRO</v>
      </c>
      <c r="G2609" s="23" t="str">
        <f>IFERROR(VLOOKUP(E2609,hoja!$A$2:$E$970,5,FALSE),0)</f>
        <v>LA DORADA</v>
      </c>
      <c r="H2609" s="103" t="str">
        <f>IFERROR(VLOOKUP(E2609,hoja!A:C,3,FALSE),0)</f>
        <v>0391</v>
      </c>
      <c r="I2609" s="24" t="str">
        <f t="shared" si="471"/>
        <v>04100391</v>
      </c>
      <c r="J2609" s="23">
        <v>29.133333333302289</v>
      </c>
      <c r="K2609" s="23">
        <v>424.89699999999999</v>
      </c>
      <c r="L2609" s="23" t="str">
        <f>IF(B2609=F2609,"REGIONAL","NACIONAL")</f>
        <v>NACIONAL</v>
      </c>
      <c r="M2609" s="23" t="s">
        <v>618</v>
      </c>
      <c r="N2609" s="23" t="str" cm="1">
        <f t="array" ref="N2609">IFERROR(IF(M2609="Principal","LES_ACTIVE",LES_INACTIVE),0)</f>
        <v>LES_ACTIVE</v>
      </c>
      <c r="O2609" s="23">
        <f t="shared" si="470"/>
        <v>16</v>
      </c>
      <c r="P2609" s="23" t="str">
        <f t="shared" si="473"/>
        <v>04100391Principal</v>
      </c>
    </row>
    <row r="2610" spans="1:16" ht="15" hidden="1" customHeight="1">
      <c r="A2610" s="26" t="s">
        <v>645</v>
      </c>
      <c r="B2610" s="23" t="str">
        <f>IFERROR(VLOOKUP(A2610,hoja!$A$2:$E$970,4,FALSE),0)</f>
        <v>OCCIDENTE</v>
      </c>
      <c r="C2610" s="23" t="str">
        <f>IFERROR(VLOOKUP(A2610,hoja!$A$2:$E$1370,5,FALSE),0)</f>
        <v>CALI</v>
      </c>
      <c r="D2610" s="23" t="str">
        <f>IFERROR(VLOOKUP(A2610,hoja!A:D,3,FALSE),0)</f>
        <v>0410</v>
      </c>
      <c r="E2610" s="23" t="s">
        <v>710</v>
      </c>
      <c r="F2610" s="23" t="str">
        <f>IFERROR(VLOOKUP(E2610,hoja!$A$2:$E$970,4,FALSE),0)</f>
        <v>CENTRO</v>
      </c>
      <c r="G2610" s="23" t="str">
        <f>IFERROR(VLOOKUP(E2610,hoja!$A$2:$E$970,5,FALSE),0)</f>
        <v>LA MESA</v>
      </c>
      <c r="H2610" s="103" t="str">
        <f>IFERROR(VLOOKUP(E2610,hoja!A:C,3,FALSE),0)</f>
        <v>0024</v>
      </c>
      <c r="I2610" s="24" t="str">
        <f t="shared" si="471"/>
        <v>04100024</v>
      </c>
      <c r="J2610" s="23">
        <v>20.216666666732635</v>
      </c>
      <c r="K2610" s="23">
        <v>401.30500000000001</v>
      </c>
      <c r="L2610" s="23" t="str">
        <f t="shared" ref="L2610:L2613" si="476">IF(B2610=F2610,"REGIONAL","NACIONAL")</f>
        <v>NACIONAL</v>
      </c>
      <c r="M2610" s="23" t="s">
        <v>618</v>
      </c>
      <c r="N2610" s="23" t="str" cm="1">
        <f t="array" ref="N2610">IFERROR(IF(M2610="Principal","LES_ACTIVE",LES_INACTIVE),0)</f>
        <v>LES_ACTIVE</v>
      </c>
      <c r="O2610" s="23">
        <f t="shared" si="470"/>
        <v>16</v>
      </c>
      <c r="P2610" s="23" t="str">
        <f t="shared" si="473"/>
        <v>04100024Principal</v>
      </c>
    </row>
    <row r="2611" spans="1:16" ht="15" hidden="1" customHeight="1">
      <c r="A2611" s="26" t="s">
        <v>645</v>
      </c>
      <c r="B2611" s="23" t="str">
        <f>IFERROR(VLOOKUP(A2611,hoja!$A$2:$E$970,4,FALSE),0)</f>
        <v>OCCIDENTE</v>
      </c>
      <c r="C2611" s="23" t="str">
        <f>IFERROR(VLOOKUP(A2611,hoja!$A$2:$E$1370,5,FALSE),0)</f>
        <v>CALI</v>
      </c>
      <c r="D2611" s="23" t="str">
        <f>IFERROR(VLOOKUP(A2611,hoja!A:D,3,FALSE),0)</f>
        <v>0410</v>
      </c>
      <c r="E2611" s="23" t="s">
        <v>663</v>
      </c>
      <c r="F2611" s="23" t="str">
        <f>IFERROR(VLOOKUP(E2611,hoja!$A$2:$E$970,4,FALSE),0)</f>
        <v>CENTRO</v>
      </c>
      <c r="G2611" s="23" t="str">
        <f>IFERROR(VLOOKUP(E2611,hoja!$A$2:$E$970,5,FALSE),0)</f>
        <v>MADRID</v>
      </c>
      <c r="H2611" s="103" t="str">
        <f>IFERROR(VLOOKUP(E2611,hoja!A:C,3,FALSE),0)</f>
        <v>0022</v>
      </c>
      <c r="I2611" s="24" t="str">
        <f t="shared" si="471"/>
        <v>04100022</v>
      </c>
      <c r="J2611" s="23">
        <v>25.800000000104774</v>
      </c>
      <c r="K2611" s="23">
        <v>454.94600000000003</v>
      </c>
      <c r="L2611" s="23" t="str">
        <f t="shared" si="476"/>
        <v>NACIONAL</v>
      </c>
      <c r="M2611" s="23" t="s">
        <v>618</v>
      </c>
      <c r="N2611" s="23" t="str" cm="1">
        <f t="array" ref="N2611">IFERROR(IF(M2611="Principal","LES_ACTIVE",LES_INACTIVE),0)</f>
        <v>LES_ACTIVE</v>
      </c>
      <c r="O2611" s="23">
        <f t="shared" si="470"/>
        <v>16</v>
      </c>
      <c r="P2611" s="23" t="str">
        <f t="shared" si="473"/>
        <v>04100022Principal</v>
      </c>
    </row>
    <row r="2612" spans="1:16" ht="15" hidden="1" customHeight="1">
      <c r="A2612" s="26" t="s">
        <v>645</v>
      </c>
      <c r="B2612" s="23" t="str">
        <f>IFERROR(VLOOKUP(A2612,hoja!$A$2:$E$970,4,FALSE),0)</f>
        <v>OCCIDENTE</v>
      </c>
      <c r="C2612" s="23" t="str">
        <f>IFERROR(VLOOKUP(A2612,hoja!$A$2:$E$1370,5,FALSE),0)</f>
        <v>CALI</v>
      </c>
      <c r="D2612" s="23" t="str">
        <f>IFERROR(VLOOKUP(A2612,hoja!A:D,3,FALSE),0)</f>
        <v>0410</v>
      </c>
      <c r="E2612" s="23" t="s">
        <v>711</v>
      </c>
      <c r="F2612" s="23" t="str">
        <f>IFERROR(VLOOKUP(E2612,hoja!$A$2:$E$970,4,FALSE),0)</f>
        <v>COSTA</v>
      </c>
      <c r="G2612" s="23" t="str">
        <f>IFERROR(VLOOKUP(E2612,hoja!$A$2:$E$970,5,FALSE),0)</f>
        <v>MAGANGUÉ</v>
      </c>
      <c r="H2612" s="103" t="str">
        <f>IFERROR(VLOOKUP(E2612,hoja!A:C,3,FALSE),0)</f>
        <v>0383</v>
      </c>
      <c r="I2612" s="24" t="str">
        <f t="shared" si="471"/>
        <v>04100383</v>
      </c>
      <c r="K2612" s="23">
        <v>994</v>
      </c>
      <c r="L2612" s="23" t="str">
        <f t="shared" si="476"/>
        <v>NACIONAL</v>
      </c>
      <c r="M2612" s="23" t="s">
        <v>618</v>
      </c>
      <c r="N2612" s="23" t="str" cm="1">
        <f t="array" ref="N2612">IFERROR(IF(M2612="Principal","LES_ACTIVE",LES_INACTIVE),0)</f>
        <v>LES_ACTIVE</v>
      </c>
      <c r="O2612" s="23">
        <f t="shared" si="470"/>
        <v>8</v>
      </c>
      <c r="P2612" s="23" t="str">
        <f t="shared" si="473"/>
        <v>04100383Principal</v>
      </c>
    </row>
    <row r="2613" spans="1:16" ht="15" hidden="1" customHeight="1">
      <c r="A2613" s="26" t="s">
        <v>645</v>
      </c>
      <c r="B2613" s="23" t="str">
        <f>IFERROR(VLOOKUP(A2613,hoja!$A$2:$E$970,4,FALSE),0)</f>
        <v>OCCIDENTE</v>
      </c>
      <c r="C2613" s="23" t="str">
        <f>IFERROR(VLOOKUP(A2613,hoja!$A$2:$E$1370,5,FALSE),0)</f>
        <v>CALI</v>
      </c>
      <c r="D2613" s="23" t="str">
        <f>IFERROR(VLOOKUP(A2613,hoja!A:D,3,FALSE),0)</f>
        <v>0410</v>
      </c>
      <c r="E2613" s="23" t="s">
        <v>712</v>
      </c>
      <c r="F2613" s="23" t="str">
        <f>IFERROR(VLOOKUP(E2613,hoja!$A$2:$E$970,4,FALSE),0)</f>
        <v>COSTA</v>
      </c>
      <c r="G2613" s="23" t="str">
        <f>IFERROR(VLOOKUP(E2613,hoja!$A$2:$E$970,5,FALSE),0)</f>
        <v>MAICAO</v>
      </c>
      <c r="H2613" s="103" t="str">
        <f>IFERROR(VLOOKUP(E2613,hoja!A:C,3,FALSE),0)</f>
        <v>0230</v>
      </c>
      <c r="I2613" s="24" t="str">
        <f t="shared" si="471"/>
        <v>04100230</v>
      </c>
      <c r="K2613" s="23">
        <v>1278</v>
      </c>
      <c r="L2613" s="23" t="str">
        <f t="shared" si="476"/>
        <v>NACIONAL</v>
      </c>
      <c r="M2613" s="23" t="s">
        <v>618</v>
      </c>
      <c r="N2613" s="23" t="str" cm="1">
        <f t="array" ref="N2613">IFERROR(IF(M2613="Principal","LES_ACTIVE",LES_INACTIVE),0)</f>
        <v>LES_ACTIVE</v>
      </c>
      <c r="O2613" s="23">
        <f t="shared" si="470"/>
        <v>6</v>
      </c>
      <c r="P2613" s="23" t="str">
        <f t="shared" si="473"/>
        <v>04100230Principal</v>
      </c>
    </row>
    <row r="2614" spans="1:16" ht="15" hidden="1" customHeight="1">
      <c r="A2614" s="26" t="s">
        <v>645</v>
      </c>
      <c r="B2614" s="23" t="str">
        <f>IFERROR(VLOOKUP(A2614,hoja!$A$2:$E$970,4,FALSE),0)</f>
        <v>OCCIDENTE</v>
      </c>
      <c r="C2614" s="23" t="str">
        <f>IFERROR(VLOOKUP(A2614,hoja!$A$2:$E$1370,5,FALSE),0)</f>
        <v>CALI</v>
      </c>
      <c r="D2614" s="23" t="str">
        <f>IFERROR(VLOOKUP(A2614,hoja!A:D,3,FALSE),0)</f>
        <v>0410</v>
      </c>
      <c r="E2614" s="23" t="s">
        <v>665</v>
      </c>
      <c r="F2614" s="23" t="str">
        <f>IFERROR(VLOOKUP(E2614,hoja!$A$2:$E$970,4,FALSE),0)</f>
        <v>OCCIDENTE</v>
      </c>
      <c r="G2614" s="23" t="str">
        <f>IFERROR(VLOOKUP(E2614,hoja!$A$2:$E$970,5,FALSE),0)</f>
        <v>MANIZALES</v>
      </c>
      <c r="H2614" s="103" t="str">
        <f>IFERROR(VLOOKUP(E2614,hoja!A:C,3,FALSE),0)</f>
        <v>0145</v>
      </c>
      <c r="I2614" s="24" t="str">
        <f t="shared" si="471"/>
        <v>04100145</v>
      </c>
      <c r="J2614" s="23">
        <v>6.2890277778496966</v>
      </c>
      <c r="K2614" s="23">
        <v>261.62450000000001</v>
      </c>
      <c r="L2614" s="23" t="str">
        <f t="shared" ref="L2614:L2658" si="477">IF(B2614=F2614,"REGIONAL","NACIONAL")</f>
        <v>REGIONAL</v>
      </c>
      <c r="M2614" s="23" t="s">
        <v>618</v>
      </c>
      <c r="N2614" s="23" t="str" cm="1">
        <f t="array" ref="N2614">IFERROR(IF(M2614="Principal","LES_ACTIVE",LES_INACTIVE),0)</f>
        <v>LES_ACTIVE</v>
      </c>
      <c r="O2614" s="23">
        <f t="shared" si="470"/>
        <v>16</v>
      </c>
      <c r="P2614" s="23" t="str">
        <f t="shared" si="473"/>
        <v>04100145Principal</v>
      </c>
    </row>
    <row r="2615" spans="1:16" ht="15" hidden="1" customHeight="1">
      <c r="A2615" s="26" t="s">
        <v>645</v>
      </c>
      <c r="B2615" s="23" t="str">
        <f>IFERROR(VLOOKUP(A2615,hoja!$A$2:$E$970,4,FALSE),0)</f>
        <v>OCCIDENTE</v>
      </c>
      <c r="C2615" s="23" t="str">
        <f>IFERROR(VLOOKUP(A2615,hoja!$A$2:$E$1370,5,FALSE),0)</f>
        <v>CALI</v>
      </c>
      <c r="D2615" s="23" t="str">
        <f>IFERROR(VLOOKUP(A2615,hoja!A:D,3,FALSE),0)</f>
        <v>0410</v>
      </c>
      <c r="E2615" s="23" t="s">
        <v>713</v>
      </c>
      <c r="F2615" s="23" t="str">
        <f>IFERROR(VLOOKUP(E2615,hoja!$A$2:$E$970,4,FALSE),0)</f>
        <v>ANTIOQUIA</v>
      </c>
      <c r="G2615" s="23" t="str">
        <f>IFERROR(VLOOKUP(E2615,hoja!$A$2:$E$970,5,FALSE),0)</f>
        <v>MARIQUITA</v>
      </c>
      <c r="H2615" s="103" t="str">
        <f>IFERROR(VLOOKUP(E2615,hoja!A:C,3,FALSE),0)</f>
        <v>0392</v>
      </c>
      <c r="I2615" s="24" t="str">
        <f t="shared" si="471"/>
        <v>04100392</v>
      </c>
      <c r="J2615" s="23">
        <v>20.583333333372138</v>
      </c>
      <c r="K2615" s="23">
        <v>375.55900000000003</v>
      </c>
      <c r="L2615" s="23" t="str">
        <f>IF(B2615=F2615,"REGIONAL","NACIONAL")</f>
        <v>NACIONAL</v>
      </c>
      <c r="M2615" s="23" t="s">
        <v>618</v>
      </c>
      <c r="N2615" s="23" t="str" cm="1">
        <f t="array" ref="N2615">IFERROR(IF(M2615="Principal","LES_ACTIVE",LES_INACTIVE),0)</f>
        <v>LES_ACTIVE</v>
      </c>
      <c r="O2615" s="23">
        <f t="shared" si="470"/>
        <v>16</v>
      </c>
      <c r="P2615" s="23" t="str">
        <f t="shared" si="473"/>
        <v>04100392Principal</v>
      </c>
    </row>
    <row r="2616" spans="1:16" ht="15" hidden="1" customHeight="1">
      <c r="A2616" s="26" t="s">
        <v>645</v>
      </c>
      <c r="B2616" s="23" t="str">
        <f>IFERROR(VLOOKUP(A2616,hoja!$A$2:$E$970,4,FALSE),0)</f>
        <v>OCCIDENTE</v>
      </c>
      <c r="C2616" s="23" t="str">
        <f>IFERROR(VLOOKUP(A2616,hoja!$A$2:$E$1370,5,FALSE),0)</f>
        <v>CALI</v>
      </c>
      <c r="D2616" s="23" t="str">
        <f>IFERROR(VLOOKUP(A2616,hoja!A:D,3,FALSE),0)</f>
        <v>0410</v>
      </c>
      <c r="E2616" s="23" t="s">
        <v>714</v>
      </c>
      <c r="F2616" s="23" t="str">
        <f>IFERROR(VLOOKUP(E2616,hoja!$A$2:$E$970,4,FALSE),0)</f>
        <v>SANTANDER</v>
      </c>
      <c r="G2616" s="23" t="str">
        <f>IFERROR(VLOOKUP(E2616,hoja!$A$2:$E$970,5,FALSE),0)</f>
        <v>OCAÑA</v>
      </c>
      <c r="H2616" s="103" t="str">
        <f>IFERROR(VLOOKUP(E2616,hoja!A:C,3,FALSE),0)</f>
        <v>0434</v>
      </c>
      <c r="I2616" s="24" t="str">
        <f t="shared" si="471"/>
        <v>04100434</v>
      </c>
      <c r="K2616" s="23">
        <v>877</v>
      </c>
      <c r="L2616" s="23" t="str">
        <f t="shared" ref="L2616:L2618" si="478">IF(B2616=F2616,"REGIONAL","NACIONAL")</f>
        <v>NACIONAL</v>
      </c>
      <c r="M2616" s="23" t="s">
        <v>618</v>
      </c>
      <c r="N2616" s="23" t="str" cm="1">
        <f t="array" ref="N2616">IFERROR(IF(M2616="Principal","LES_ACTIVE",LES_INACTIVE),0)</f>
        <v>LES_ACTIVE</v>
      </c>
      <c r="O2616" s="23">
        <f t="shared" si="470"/>
        <v>8</v>
      </c>
      <c r="P2616" s="23" t="str">
        <f t="shared" si="473"/>
        <v>04100434Principal</v>
      </c>
    </row>
    <row r="2617" spans="1:16" ht="15" hidden="1" customHeight="1">
      <c r="A2617" s="26" t="s">
        <v>645</v>
      </c>
      <c r="B2617" s="23" t="str">
        <f>IFERROR(VLOOKUP(A2617,hoja!$A$2:$E$970,4,FALSE),0)</f>
        <v>OCCIDENTE</v>
      </c>
      <c r="C2617" s="23" t="str">
        <f>IFERROR(VLOOKUP(A2617,hoja!$A$2:$E$1370,5,FALSE),0)</f>
        <v>CALI</v>
      </c>
      <c r="D2617" s="23" t="str">
        <f>IFERROR(VLOOKUP(A2617,hoja!A:D,3,FALSE),0)</f>
        <v>0410</v>
      </c>
      <c r="E2617" s="23" t="s">
        <v>715</v>
      </c>
      <c r="F2617" s="23" t="str">
        <f>IFERROR(VLOOKUP(E2617,hoja!$A$2:$E$970,4,FALSE),0)</f>
        <v>SANTANDER</v>
      </c>
      <c r="G2617" s="23" t="str">
        <f>IFERROR(VLOOKUP(E2617,hoja!$A$2:$E$970,5,FALSE),0)</f>
        <v>PAMPLONA</v>
      </c>
      <c r="H2617" s="103" t="str">
        <f>IFERROR(VLOOKUP(E2617,hoja!A:C,3,FALSE),0)</f>
        <v>0439</v>
      </c>
      <c r="I2617" s="24" t="str">
        <f t="shared" si="471"/>
        <v>04100439</v>
      </c>
      <c r="K2617" s="23">
        <v>981</v>
      </c>
      <c r="L2617" s="23" t="str">
        <f t="shared" si="478"/>
        <v>NACIONAL</v>
      </c>
      <c r="M2617" s="23" t="s">
        <v>618</v>
      </c>
      <c r="N2617" s="23" t="str" cm="1">
        <f t="array" ref="N2617">IFERROR(IF(M2617="Principal","LES_ACTIVE",LES_INACTIVE),0)</f>
        <v>LES_ACTIVE</v>
      </c>
      <c r="O2617" s="23">
        <f t="shared" si="470"/>
        <v>8</v>
      </c>
      <c r="P2617" s="23" t="str">
        <f t="shared" si="473"/>
        <v>04100439Principal</v>
      </c>
    </row>
    <row r="2618" spans="1:16" ht="15" hidden="1" customHeight="1">
      <c r="A2618" s="26" t="s">
        <v>645</v>
      </c>
      <c r="B2618" s="23" t="str">
        <f>IFERROR(VLOOKUP(A2618,hoja!$A$2:$E$970,4,FALSE),0)</f>
        <v>OCCIDENTE</v>
      </c>
      <c r="C2618" s="23" t="str">
        <f>IFERROR(VLOOKUP(A2618,hoja!$A$2:$E$1370,5,FALSE),0)</f>
        <v>CALI</v>
      </c>
      <c r="D2618" s="23" t="str">
        <f>IFERROR(VLOOKUP(A2618,hoja!A:D,3,FALSE),0)</f>
        <v>0410</v>
      </c>
      <c r="E2618" s="23" t="s">
        <v>716</v>
      </c>
      <c r="F2618" s="23" t="str">
        <f>IFERROR(VLOOKUP(E2618,hoja!$A$2:$E$970,4,FALSE),0)</f>
        <v>SANTANDER</v>
      </c>
      <c r="G2618" s="23" t="str">
        <f>IFERROR(VLOOKUP(E2618,hoja!$A$2:$E$970,5,FALSE),0)</f>
        <v>PINCHOTE</v>
      </c>
      <c r="H2618" s="103" t="str">
        <f>IFERROR(VLOOKUP(E2618,hoja!A:C,3,FALSE),0)</f>
        <v>0423</v>
      </c>
      <c r="I2618" s="24" t="str">
        <f t="shared" si="471"/>
        <v>04100423</v>
      </c>
      <c r="J2618" s="23">
        <v>47.891666666750098</v>
      </c>
      <c r="K2618" s="23">
        <v>845.40449999999998</v>
      </c>
      <c r="L2618" s="23" t="str">
        <f t="shared" si="478"/>
        <v>NACIONAL</v>
      </c>
      <c r="M2618" s="23" t="s">
        <v>903</v>
      </c>
      <c r="N2618" s="23" cm="1">
        <f t="array" aca="1" ref="N2618" ca="1">IFERROR(IF(M2618="Principal","LES_ACTIVE",LES_INACTIVE),0)</f>
        <v>0</v>
      </c>
      <c r="O2618" s="23">
        <f t="shared" si="470"/>
        <v>8</v>
      </c>
      <c r="P2618" s="23" t="str">
        <f t="shared" si="473"/>
        <v>04100423Bucaramanga</v>
      </c>
    </row>
    <row r="2619" spans="1:16" ht="14.45" hidden="1">
      <c r="A2619" s="26" t="s">
        <v>645</v>
      </c>
      <c r="B2619" s="23" t="str">
        <f>IFERROR(VLOOKUP(A2619,hoja!$A$2:$E$970,4,FALSE),0)</f>
        <v>OCCIDENTE</v>
      </c>
      <c r="C2619" s="23" t="str">
        <f>IFERROR(VLOOKUP(A2619,hoja!$A$2:$E$1370,5,FALSE),0)</f>
        <v>CALI</v>
      </c>
      <c r="D2619" s="23" t="str">
        <f>IFERROR(VLOOKUP(A2619,hoja!A:D,3,FALSE),0)</f>
        <v>0410</v>
      </c>
      <c r="E2619" s="23" t="s">
        <v>717</v>
      </c>
      <c r="F2619" s="23" t="str">
        <f>IFERROR(VLOOKUP(E2619,hoja!$A$2:$E$970,4,FALSE),0)</f>
        <v>OCCIDENTE</v>
      </c>
      <c r="G2619" s="23" t="str">
        <f>IFERROR(VLOOKUP(E2619,hoja!$A$2:$E$970,5,FALSE),0)</f>
        <v>POPAYÁN</v>
      </c>
      <c r="H2619" s="103" t="str">
        <f>IFERROR(VLOOKUP(E2619,hoja!A:C,3,FALSE),0)</f>
        <v>0126</v>
      </c>
      <c r="I2619" s="24" t="str">
        <f t="shared" si="471"/>
        <v>04100126</v>
      </c>
      <c r="J2619" s="23">
        <v>4.0833333333721384</v>
      </c>
      <c r="K2619" s="23">
        <v>167.095</v>
      </c>
      <c r="L2619" s="23" t="str">
        <f t="shared" si="477"/>
        <v>REGIONAL</v>
      </c>
      <c r="M2619" s="23" t="s">
        <v>618</v>
      </c>
      <c r="N2619" s="23" t="str" cm="1">
        <f t="array" ref="N2619">IFERROR(IF(M2619="Principal","LES_ACTIVE",LES_INACTIVE),0)</f>
        <v>LES_ACTIVE</v>
      </c>
      <c r="O2619" s="23">
        <f t="shared" si="470"/>
        <v>25</v>
      </c>
      <c r="P2619" s="23" t="str">
        <f t="shared" si="473"/>
        <v>04100126Principal</v>
      </c>
    </row>
    <row r="2620" spans="1:16" ht="15" hidden="1" customHeight="1">
      <c r="A2620" s="26" t="s">
        <v>645</v>
      </c>
      <c r="B2620" s="23" t="str">
        <f>IFERROR(VLOOKUP(A2620,hoja!$A$2:$E$970,4,FALSE),0)</f>
        <v>OCCIDENTE</v>
      </c>
      <c r="C2620" s="23" t="str">
        <f>IFERROR(VLOOKUP(A2620,hoja!$A$2:$E$1370,5,FALSE),0)</f>
        <v>CALI</v>
      </c>
      <c r="D2620" s="23" t="str">
        <f>IFERROR(VLOOKUP(A2620,hoja!A:D,3,FALSE),0)</f>
        <v>0410</v>
      </c>
      <c r="E2620" s="23" t="s">
        <v>718</v>
      </c>
      <c r="F2620" s="23" t="str">
        <f>IFERROR(VLOOKUP(E2620,hoja!$A$2:$E$970,4,FALSE),0)</f>
        <v>SANTANDER</v>
      </c>
      <c r="G2620" s="23" t="str">
        <f>IFERROR(VLOOKUP(E2620,hoja!$A$2:$E$970,5,FALSE),0)</f>
        <v>PUERTO BERRIO</v>
      </c>
      <c r="H2620" s="103" t="str">
        <f>IFERROR(VLOOKUP(E2620,hoja!A:C,3,FALSE),0)</f>
        <v>0433</v>
      </c>
      <c r="I2620" s="24" t="str">
        <f t="shared" si="471"/>
        <v>04100433</v>
      </c>
      <c r="K2620" s="23">
        <v>588</v>
      </c>
      <c r="L2620" s="23" t="str">
        <f>IF(B2620=F2620,"REGIONAL","NACIONAL")</f>
        <v>NACIONAL</v>
      </c>
      <c r="M2620" s="23" t="s">
        <v>618</v>
      </c>
      <c r="N2620" s="23" t="str" cm="1">
        <f t="array" ref="N2620">IFERROR(IF(M2620="Principal","LES_ACTIVE",LES_INACTIVE),0)</f>
        <v>LES_ACTIVE</v>
      </c>
      <c r="O2620" s="23">
        <f t="shared" si="470"/>
        <v>12</v>
      </c>
      <c r="P2620" s="23" t="str">
        <f t="shared" si="473"/>
        <v>04100433Principal</v>
      </c>
    </row>
    <row r="2621" spans="1:16" ht="15" hidden="1" customHeight="1">
      <c r="A2621" s="26" t="s">
        <v>645</v>
      </c>
      <c r="B2621" s="23" t="str">
        <f>IFERROR(VLOOKUP(A2621,hoja!$A$2:$E$970,4,FALSE),0)</f>
        <v>OCCIDENTE</v>
      </c>
      <c r="C2621" s="23" t="str">
        <f>IFERROR(VLOOKUP(A2621,hoja!$A$2:$E$1370,5,FALSE),0)</f>
        <v>CALI</v>
      </c>
      <c r="D2621" s="23" t="str">
        <f>IFERROR(VLOOKUP(A2621,hoja!A:D,3,FALSE),0)</f>
        <v>0410</v>
      </c>
      <c r="E2621" s="23" t="s">
        <v>719</v>
      </c>
      <c r="F2621" s="23" t="str">
        <f>IFERROR(VLOOKUP(E2621,hoja!$A$2:$E$970,4,FALSE),0)</f>
        <v>CENTRO</v>
      </c>
      <c r="G2621" s="23" t="str">
        <f>IFERROR(VLOOKUP(E2621,hoja!$A$2:$E$970,5,FALSE),0)</f>
        <v>RICAURTE</v>
      </c>
      <c r="H2621" s="103" t="str">
        <f>IFERROR(VLOOKUP(E2621,hoja!A:C,3,FALSE),0)</f>
        <v>0390</v>
      </c>
      <c r="I2621" s="24" t="str">
        <f t="shared" si="471"/>
        <v>04100390</v>
      </c>
      <c r="J2621" s="23">
        <v>18.766666666720994</v>
      </c>
      <c r="K2621" s="23">
        <v>326</v>
      </c>
      <c r="L2621" s="23" t="str">
        <f t="shared" ref="L2621:L2628" si="479">IF(B2621=F2621,"REGIONAL","NACIONAL")</f>
        <v>NACIONAL</v>
      </c>
      <c r="M2621" s="23" t="s">
        <v>618</v>
      </c>
      <c r="N2621" s="23" t="str" cm="1">
        <f t="array" ref="N2621">IFERROR(IF(M2621="Principal","LES_ACTIVE",LES_INACTIVE),0)</f>
        <v>LES_ACTIVE</v>
      </c>
      <c r="O2621" s="23">
        <f t="shared" si="470"/>
        <v>16</v>
      </c>
      <c r="P2621" s="23" t="str">
        <f t="shared" si="473"/>
        <v>04100390Principal</v>
      </c>
    </row>
    <row r="2622" spans="1:16" ht="15" hidden="1" customHeight="1">
      <c r="A2622" s="26" t="s">
        <v>645</v>
      </c>
      <c r="B2622" s="23" t="str">
        <f>IFERROR(VLOOKUP(A2622,hoja!$A$2:$E$970,4,FALSE),0)</f>
        <v>OCCIDENTE</v>
      </c>
      <c r="C2622" s="23" t="str">
        <f>IFERROR(VLOOKUP(A2622,hoja!$A$2:$E$1370,5,FALSE),0)</f>
        <v>CALI</v>
      </c>
      <c r="D2622" s="23" t="str">
        <f>IFERROR(VLOOKUP(A2622,hoja!A:D,3,FALSE),0)</f>
        <v>0410</v>
      </c>
      <c r="E2622" s="23" t="s">
        <v>720</v>
      </c>
      <c r="F2622" s="23" t="str">
        <f>IFERROR(VLOOKUP(E2622,hoja!$A$2:$E$970,4,FALSE),0)</f>
        <v>COSTA</v>
      </c>
      <c r="G2622" s="23" t="str">
        <f>IFERROR(VLOOKUP(E2622,hoja!$A$2:$E$970,5,FALSE),0)</f>
        <v>RIOHACHA</v>
      </c>
      <c r="H2622" s="103" t="str">
        <f>IFERROR(VLOOKUP(E2622,hoja!A:C,3,FALSE),0)</f>
        <v>0239</v>
      </c>
      <c r="I2622" s="24" t="str">
        <f t="shared" si="471"/>
        <v>04100239</v>
      </c>
      <c r="J2622" s="23">
        <v>72.416666666627862</v>
      </c>
      <c r="K2622" s="23">
        <v>1342.5039999999999</v>
      </c>
      <c r="L2622" s="23" t="str">
        <f t="shared" si="479"/>
        <v>NACIONAL</v>
      </c>
      <c r="M2622" s="23" t="s">
        <v>618</v>
      </c>
      <c r="N2622" s="23" t="str" cm="1">
        <f t="array" ref="N2622">IFERROR(IF(M2622="Principal","LES_ACTIVE",LES_INACTIVE),0)</f>
        <v>LES_ACTIVE</v>
      </c>
      <c r="O2622" s="23">
        <f t="shared" si="470"/>
        <v>6</v>
      </c>
      <c r="P2622" s="23" t="str">
        <f t="shared" si="473"/>
        <v>04100239Principal</v>
      </c>
    </row>
    <row r="2623" spans="1:16" ht="15" hidden="1" customHeight="1">
      <c r="A2623" s="26" t="s">
        <v>645</v>
      </c>
      <c r="B2623" s="23" t="str">
        <f>IFERROR(VLOOKUP(A2623,hoja!$A$2:$E$970,4,FALSE),0)</f>
        <v>OCCIDENTE</v>
      </c>
      <c r="C2623" s="23" t="str">
        <f>IFERROR(VLOOKUP(A2623,hoja!$A$2:$E$1370,5,FALSE),0)</f>
        <v>CALI</v>
      </c>
      <c r="D2623" s="23" t="str">
        <f>IFERROR(VLOOKUP(A2623,hoja!A:D,3,FALSE),0)</f>
        <v>0410</v>
      </c>
      <c r="E2623" s="23" t="s">
        <v>721</v>
      </c>
      <c r="F2623" s="23" t="str">
        <f>IFERROR(VLOOKUP(E2623,hoja!$A$2:$E$970,4,FALSE),0)</f>
        <v>ANTIOQUIA</v>
      </c>
      <c r="G2623" s="23" t="str">
        <f>IFERROR(VLOOKUP(E2623,hoja!$A$2:$E$970,5,FALSE),0)</f>
        <v>RIONEGRO</v>
      </c>
      <c r="H2623" s="103" t="str">
        <f>IFERROR(VLOOKUP(E2623,hoja!A:C,3,FALSE),0)</f>
        <v>0090</v>
      </c>
      <c r="I2623" s="24" t="str">
        <f t="shared" si="471"/>
        <v>04100090</v>
      </c>
      <c r="J2623" s="23">
        <v>25.538333333301125</v>
      </c>
      <c r="K2623" s="23">
        <v>464</v>
      </c>
      <c r="L2623" s="23" t="str">
        <f t="shared" si="479"/>
        <v>NACIONAL</v>
      </c>
      <c r="M2623" s="23" t="s">
        <v>618</v>
      </c>
      <c r="N2623" s="23" t="str" cm="1">
        <f t="array" ref="N2623">IFERROR(IF(M2623="Principal","LES_ACTIVE",LES_INACTIVE),0)</f>
        <v>LES_ACTIVE</v>
      </c>
      <c r="O2623" s="23">
        <f t="shared" si="470"/>
        <v>16</v>
      </c>
      <c r="P2623" s="23" t="str">
        <f t="shared" si="473"/>
        <v>04100090Principal</v>
      </c>
    </row>
    <row r="2624" spans="1:16" ht="14.45" hidden="1">
      <c r="A2624" s="26" t="s">
        <v>645</v>
      </c>
      <c r="B2624" s="23" t="str">
        <f>IFERROR(VLOOKUP(A2624,hoja!$A$2:$E$970,4,FALSE),0)</f>
        <v>OCCIDENTE</v>
      </c>
      <c r="C2624" s="23" t="str">
        <f>IFERROR(VLOOKUP(A2624,hoja!$A$2:$E$1370,5,FALSE),0)</f>
        <v>CALI</v>
      </c>
      <c r="D2624" s="23" t="str">
        <f>IFERROR(VLOOKUP(A2624,hoja!A:D,3,FALSE),0)</f>
        <v>0410</v>
      </c>
      <c r="E2624" s="23" t="s">
        <v>722</v>
      </c>
      <c r="F2624" s="23" t="str">
        <f>IFERROR(VLOOKUP(E2624,hoja!$A$2:$E$970,4,FALSE),0)</f>
        <v>ANTIOQUIA</v>
      </c>
      <c r="G2624" s="23" t="str">
        <f>IFERROR(VLOOKUP(E2624,hoja!$A$2:$E$970,5,FALSE),0)</f>
        <v>SALDAÑA</v>
      </c>
      <c r="H2624" s="103" t="str">
        <f>IFERROR(VLOOKUP(E2624,hoja!A:C,3,FALSE),0)</f>
        <v>0386</v>
      </c>
      <c r="I2624" s="24" t="str">
        <f t="shared" si="471"/>
        <v>04100386</v>
      </c>
      <c r="J2624" s="23">
        <v>20.916666666656965</v>
      </c>
      <c r="K2624" s="23">
        <v>337.56400000000002</v>
      </c>
      <c r="L2624" s="23" t="str">
        <f t="shared" si="479"/>
        <v>NACIONAL</v>
      </c>
      <c r="M2624" s="23" t="s">
        <v>618</v>
      </c>
      <c r="N2624" s="23" t="str" cm="1">
        <f t="array" ref="N2624">IFERROR(IF(M2624="Principal","LES_ACTIVE",LES_INACTIVE),0)</f>
        <v>LES_ACTIVE</v>
      </c>
      <c r="O2624" s="23">
        <f t="shared" si="470"/>
        <v>16</v>
      </c>
      <c r="P2624" s="23" t="str">
        <f t="shared" si="473"/>
        <v>04100386Principal</v>
      </c>
    </row>
    <row r="2625" spans="1:16" ht="14.45" hidden="1">
      <c r="A2625" s="26" t="s">
        <v>645</v>
      </c>
      <c r="B2625" s="23" t="str">
        <f>IFERROR(VLOOKUP(A2625,hoja!$A$2:$E$970,4,FALSE),0)</f>
        <v>OCCIDENTE</v>
      </c>
      <c r="C2625" s="23" t="str">
        <f>IFERROR(VLOOKUP(A2625,hoja!$A$2:$E$1370,5,FALSE),0)</f>
        <v>CALI</v>
      </c>
      <c r="D2625" s="23" t="str">
        <f>IFERROR(VLOOKUP(A2625,hoja!A:D,3,FALSE),0)</f>
        <v>0410</v>
      </c>
      <c r="E2625" s="23" t="s">
        <v>628</v>
      </c>
      <c r="F2625" s="23" t="str">
        <f>IFERROR(VLOOKUP(E2625,hoja!$A$2:$E$970,4,FALSE),0)</f>
        <v>ANTIOQUIA</v>
      </c>
      <c r="G2625" s="23" t="str">
        <f>IFERROR(VLOOKUP(E2625,hoja!$A$2:$E$970,5,FALSE),0)</f>
        <v>SANTA FE DE ANTIOQUIA</v>
      </c>
      <c r="H2625" s="103" t="str">
        <f>IFERROR(VLOOKUP(E2625,hoja!A:C,3,FALSE),0)</f>
        <v>0080</v>
      </c>
      <c r="I2625" s="24" t="str">
        <f t="shared" si="471"/>
        <v>04100080</v>
      </c>
      <c r="J2625" s="23">
        <v>16.37</v>
      </c>
      <c r="K2625" s="23">
        <v>442</v>
      </c>
      <c r="L2625" s="23" t="str">
        <f t="shared" si="479"/>
        <v>NACIONAL</v>
      </c>
      <c r="M2625" s="23" t="s">
        <v>618</v>
      </c>
      <c r="N2625" s="23" t="str" cm="1">
        <f t="array" ref="N2625">IFERROR(IF(M2625="Principal","LES_ACTIVE",LES_INACTIVE),0)</f>
        <v>LES_ACTIVE</v>
      </c>
      <c r="O2625" s="23">
        <f t="shared" si="470"/>
        <v>16</v>
      </c>
      <c r="P2625" s="23" t="str">
        <f t="shared" si="473"/>
        <v>04100080Principal</v>
      </c>
    </row>
    <row r="2626" spans="1:16" ht="14.45" hidden="1">
      <c r="A2626" s="26" t="s">
        <v>645</v>
      </c>
      <c r="B2626" s="23" t="str">
        <f>IFERROR(VLOOKUP(A2626,hoja!$A$2:$E$970,4,FALSE),0)</f>
        <v>OCCIDENTE</v>
      </c>
      <c r="C2626" s="23" t="str">
        <f>IFERROR(VLOOKUP(A2626,hoja!$A$2:$E$1370,5,FALSE),0)</f>
        <v>CALI</v>
      </c>
      <c r="D2626" s="23" t="str">
        <f>IFERROR(VLOOKUP(A2626,hoja!A:D,3,FALSE),0)</f>
        <v>0410</v>
      </c>
      <c r="E2626" s="23" t="s">
        <v>723</v>
      </c>
      <c r="F2626" s="23" t="str">
        <f>IFERROR(VLOOKUP(E2626,hoja!$A$2:$E$970,4,FALSE),0)</f>
        <v>COSTA</v>
      </c>
      <c r="G2626" s="23" t="str">
        <f>IFERROR(VLOOKUP(E2626,hoja!$A$2:$E$970,5,FALSE),0)</f>
        <v>SANTA MARTA</v>
      </c>
      <c r="H2626" s="103" t="str">
        <f>IFERROR(VLOOKUP(E2626,hoja!A:C,3,FALSE),0)</f>
        <v>0118</v>
      </c>
      <c r="I2626" s="24" t="str">
        <f t="shared" si="471"/>
        <v>04100118</v>
      </c>
      <c r="J2626" s="23">
        <v>52.589166666555684</v>
      </c>
      <c r="K2626" s="23">
        <v>1218.4590000000001</v>
      </c>
      <c r="L2626" s="23" t="str">
        <f t="shared" si="479"/>
        <v>NACIONAL</v>
      </c>
      <c r="M2626" s="23" t="s">
        <v>618</v>
      </c>
      <c r="N2626" s="23" t="str" cm="1">
        <f t="array" ref="N2626">IFERROR(IF(M2626="Principal","LES_ACTIVE",LES_INACTIVE),0)</f>
        <v>LES_ACTIVE</v>
      </c>
      <c r="O2626" s="23">
        <f t="shared" si="470"/>
        <v>6</v>
      </c>
      <c r="P2626" s="23" t="str">
        <f t="shared" si="473"/>
        <v>04100118Principal</v>
      </c>
    </row>
    <row r="2627" spans="1:16" ht="14.45" hidden="1">
      <c r="A2627" s="26" t="s">
        <v>645</v>
      </c>
      <c r="B2627" s="23" t="str">
        <f>IFERROR(VLOOKUP(A2627,hoja!$A$2:$E$970,4,FALSE),0)</f>
        <v>OCCIDENTE</v>
      </c>
      <c r="C2627" s="23" t="str">
        <f>IFERROR(VLOOKUP(A2627,hoja!$A$2:$E$1370,5,FALSE),0)</f>
        <v>CALI</v>
      </c>
      <c r="D2627" s="23" t="str">
        <f>IFERROR(VLOOKUP(A2627,hoja!A:D,3,FALSE),0)</f>
        <v>0410</v>
      </c>
      <c r="E2627" s="23" t="s">
        <v>723</v>
      </c>
      <c r="F2627" s="23" t="str">
        <f>IFERROR(VLOOKUP(E2627,hoja!$A$2:$E$970,4,FALSE),0)</f>
        <v>COSTA</v>
      </c>
      <c r="G2627" s="23" t="str">
        <f>IFERROR(VLOOKUP(E2627,hoja!$A$2:$E$970,5,FALSE),0)</f>
        <v>SANTA MARTA</v>
      </c>
      <c r="H2627" s="103" t="str">
        <f>IFERROR(VLOOKUP(E2627,hoja!A:C,3,FALSE),0)</f>
        <v>0118</v>
      </c>
      <c r="I2627" s="24" t="str">
        <f t="shared" si="471"/>
        <v>04100118</v>
      </c>
      <c r="K2627" s="23">
        <v>1190</v>
      </c>
      <c r="L2627" s="23" t="str">
        <f t="shared" si="479"/>
        <v>NACIONAL</v>
      </c>
      <c r="M2627" s="23" t="s">
        <v>838</v>
      </c>
      <c r="N2627" s="23" t="s">
        <v>622</v>
      </c>
      <c r="O2627" s="23">
        <f t="shared" si="470"/>
        <v>6</v>
      </c>
      <c r="P2627" s="23" t="str">
        <f t="shared" si="473"/>
        <v>04100118Medellin</v>
      </c>
    </row>
    <row r="2628" spans="1:16" ht="15" hidden="1" customHeight="1">
      <c r="A2628" s="26" t="s">
        <v>645</v>
      </c>
      <c r="B2628" s="23" t="str">
        <f>IFERROR(VLOOKUP(A2628,hoja!$A$2:$E$970,4,FALSE),0)</f>
        <v>OCCIDENTE</v>
      </c>
      <c r="C2628" s="23" t="str">
        <f>IFERROR(VLOOKUP(A2628,hoja!$A$2:$E$1370,5,FALSE),0)</f>
        <v>CALI</v>
      </c>
      <c r="D2628" s="23" t="str">
        <f>IFERROR(VLOOKUP(A2628,hoja!A:D,3,FALSE),0)</f>
        <v>0410</v>
      </c>
      <c r="E2628" s="23" t="s">
        <v>666</v>
      </c>
      <c r="F2628" s="23" t="str">
        <f>IFERROR(VLOOKUP(E2628,hoja!$A$2:$E$970,4,FALSE),0)</f>
        <v>COSTA</v>
      </c>
      <c r="G2628" s="23" t="str">
        <f>IFERROR(VLOOKUP(E2628,hoja!$A$2:$E$970,5,FALSE),0)</f>
        <v>SINCELEJO</v>
      </c>
      <c r="H2628" s="103" t="str">
        <f>IFERROR(VLOOKUP(E2628,hoja!A:C,3,FALSE),0)</f>
        <v>0382</v>
      </c>
      <c r="I2628" s="24" t="str">
        <f t="shared" si="471"/>
        <v>04100382</v>
      </c>
      <c r="J2628" s="23">
        <v>48.199999999953434</v>
      </c>
      <c r="K2628" s="23">
        <v>870</v>
      </c>
      <c r="L2628" s="23" t="str">
        <f t="shared" si="479"/>
        <v>NACIONAL</v>
      </c>
      <c r="M2628" s="23" t="s">
        <v>618</v>
      </c>
      <c r="N2628" s="23" t="str" cm="1">
        <f t="array" ref="N2628">IFERROR(IF(M2628="Principal","LES_ACTIVE",LES_INACTIVE),0)</f>
        <v>LES_ACTIVE</v>
      </c>
      <c r="O2628" s="23">
        <f t="shared" si="470"/>
        <v>8</v>
      </c>
      <c r="P2628" s="23" t="str">
        <f t="shared" si="473"/>
        <v>04100382Principal</v>
      </c>
    </row>
    <row r="2629" spans="1:16" ht="15" hidden="1" customHeight="1">
      <c r="A2629" s="26" t="s">
        <v>645</v>
      </c>
      <c r="B2629" s="23" t="str">
        <f>IFERROR(VLOOKUP(A2629,hoja!$A$2:$E$970,4,FALSE),0)</f>
        <v>OCCIDENTE</v>
      </c>
      <c r="C2629" s="23" t="str">
        <f>IFERROR(VLOOKUP(A2629,hoja!$A$2:$E$1370,5,FALSE),0)</f>
        <v>CALI</v>
      </c>
      <c r="D2629" s="23" t="str">
        <f>IFERROR(VLOOKUP(A2629,hoja!A:D,3,FALSE),0)</f>
        <v>0410</v>
      </c>
      <c r="E2629" s="23" t="s">
        <v>726</v>
      </c>
      <c r="F2629" s="23" t="str">
        <f>IFERROR(VLOOKUP(E2629,hoja!$A$2:$E$970,4,FALSE),0)</f>
        <v>OCCIDENTE</v>
      </c>
      <c r="G2629" s="23" t="str">
        <f>IFERROR(VLOOKUP(E2629,hoja!$A$2:$E$970,5,FALSE),0)</f>
        <v>TUMACO</v>
      </c>
      <c r="H2629" s="103" t="str">
        <f>IFERROR(VLOOKUP(E2629,hoja!A:C,3,FALSE),0)</f>
        <v>0396</v>
      </c>
      <c r="I2629" s="24" t="str">
        <f t="shared" si="471"/>
        <v>04100396</v>
      </c>
      <c r="J2629" s="23">
        <v>43.116666666639503</v>
      </c>
      <c r="K2629" s="23">
        <v>711.52499999999998</v>
      </c>
      <c r="L2629" s="23" t="str">
        <f t="shared" si="477"/>
        <v>REGIONAL</v>
      </c>
      <c r="M2629" s="23" t="s">
        <v>618</v>
      </c>
      <c r="N2629" s="23" t="str" cm="1">
        <f t="array" ref="N2629">IFERROR(IF(M2629="Principal","LES_ACTIVE",LES_INACTIVE),0)</f>
        <v>LES_ACTIVE</v>
      </c>
      <c r="O2629" s="23">
        <f t="shared" si="470"/>
        <v>12</v>
      </c>
      <c r="P2629" s="23" t="str">
        <f t="shared" si="473"/>
        <v>04100396Principal</v>
      </c>
    </row>
    <row r="2630" spans="1:16" ht="15" hidden="1" customHeight="1">
      <c r="A2630" s="26" t="s">
        <v>645</v>
      </c>
      <c r="B2630" s="23" t="str">
        <f>IFERROR(VLOOKUP(A2630,hoja!$A$2:$E$970,4,FALSE),0)</f>
        <v>OCCIDENTE</v>
      </c>
      <c r="C2630" s="23" t="str">
        <f>IFERROR(VLOOKUP(A2630,hoja!$A$2:$E$1370,5,FALSE),0)</f>
        <v>CALI</v>
      </c>
      <c r="D2630" s="23" t="str">
        <f>IFERROR(VLOOKUP(A2630,hoja!A:D,3,FALSE),0)</f>
        <v>0410</v>
      </c>
      <c r="E2630" s="23" t="s">
        <v>727</v>
      </c>
      <c r="F2630" s="23" t="str">
        <f>IFERROR(VLOOKUP(E2630,hoja!$A$2:$E$970,4,FALSE),0)</f>
        <v>CENTRO</v>
      </c>
      <c r="G2630" s="23" t="str">
        <f>IFERROR(VLOOKUP(E2630,hoja!$A$2:$E$970,5,FALSE),0)</f>
        <v>TUNJA</v>
      </c>
      <c r="H2630" s="103" t="str">
        <f>IFERROR(VLOOKUP(E2630,hoja!A:C,3,FALSE),0)</f>
        <v>0443</v>
      </c>
      <c r="I2630" s="24" t="str">
        <f t="shared" si="471"/>
        <v>04100443</v>
      </c>
      <c r="J2630" s="23">
        <v>38.85597222216893</v>
      </c>
      <c r="K2630" s="23">
        <v>592</v>
      </c>
      <c r="L2630" s="23" t="str">
        <f>IF(B2630=F2630,"REGIONAL","NACIONAL")</f>
        <v>NACIONAL</v>
      </c>
      <c r="M2630" s="23" t="s">
        <v>618</v>
      </c>
      <c r="N2630" s="23" t="str" cm="1">
        <f t="array" ref="N2630">IFERROR(IF(M2630="Principal","LES_ACTIVE",LES_INACTIVE),0)</f>
        <v>LES_ACTIVE</v>
      </c>
      <c r="O2630" s="23">
        <f t="shared" si="470"/>
        <v>12</v>
      </c>
      <c r="P2630" s="23" t="str">
        <f t="shared" si="473"/>
        <v>04100443Principal</v>
      </c>
    </row>
    <row r="2631" spans="1:16" ht="14.45" hidden="1">
      <c r="A2631" s="26" t="s">
        <v>645</v>
      </c>
      <c r="B2631" s="23" t="str">
        <f>IFERROR(VLOOKUP(A2631,hoja!$A$2:$E$970,4,FALSE),0)</f>
        <v>OCCIDENTE</v>
      </c>
      <c r="C2631" s="23" t="str">
        <f>IFERROR(VLOOKUP(A2631,hoja!$A$2:$E$1370,5,FALSE),0)</f>
        <v>CALI</v>
      </c>
      <c r="D2631" s="23" t="str">
        <f>IFERROR(VLOOKUP(A2631,hoja!A:D,3,FALSE),0)</f>
        <v>0410</v>
      </c>
      <c r="E2631" s="23" t="s">
        <v>728</v>
      </c>
      <c r="F2631" s="23" t="str">
        <f>IFERROR(VLOOKUP(E2631,hoja!$A$2:$E$970,4,FALSE),0)</f>
        <v>CENTRO</v>
      </c>
      <c r="G2631" s="23" t="str">
        <f>IFERROR(VLOOKUP(E2631,hoja!$A$2:$E$970,5,FALSE),0)</f>
        <v>VILLETA</v>
      </c>
      <c r="H2631" s="103" t="str">
        <f>IFERROR(VLOOKUP(E2631,hoja!A:C,3,FALSE),0)</f>
        <v>0025</v>
      </c>
      <c r="I2631" s="24" t="str">
        <f t="shared" si="471"/>
        <v>04100025</v>
      </c>
      <c r="J2631" s="23">
        <v>23.499999999941792</v>
      </c>
      <c r="K2631" s="23">
        <v>475.10899999999998</v>
      </c>
      <c r="L2631" s="23" t="str">
        <f t="shared" ref="L2631:L2632" si="480">IF(B2631=F2631,"REGIONAL","NACIONAL")</f>
        <v>NACIONAL</v>
      </c>
      <c r="M2631" s="23" t="s">
        <v>618</v>
      </c>
      <c r="N2631" s="23" t="str" cm="1">
        <f t="array" ref="N2631">IFERROR(IF(M2631="Principal","LES_ACTIVE",LES_INACTIVE),0)</f>
        <v>LES_ACTIVE</v>
      </c>
      <c r="O2631" s="23">
        <f t="shared" si="470"/>
        <v>16</v>
      </c>
      <c r="P2631" s="23" t="str">
        <f t="shared" si="473"/>
        <v>04100025Principal</v>
      </c>
    </row>
    <row r="2632" spans="1:16" ht="14.45" hidden="1">
      <c r="A2632" s="26" t="s">
        <v>645</v>
      </c>
      <c r="B2632" s="23" t="str">
        <f>IFERROR(VLOOKUP(A2632,hoja!$A$2:$E$970,4,FALSE),0)</f>
        <v>OCCIDENTE</v>
      </c>
      <c r="C2632" s="23" t="str">
        <f>IFERROR(VLOOKUP(A2632,hoja!$A$2:$E$1370,5,FALSE),0)</f>
        <v>CALI</v>
      </c>
      <c r="D2632" s="23" t="str">
        <f>IFERROR(VLOOKUP(A2632,hoja!A:D,3,FALSE),0)</f>
        <v>0410</v>
      </c>
      <c r="E2632" s="23" t="s">
        <v>729</v>
      </c>
      <c r="F2632" s="23" t="str">
        <f>IFERROR(VLOOKUP(E2632,hoja!$A$2:$E$970,4,FALSE),0)</f>
        <v>SANTANDER</v>
      </c>
      <c r="G2632" s="23" t="str">
        <f>IFERROR(VLOOKUP(E2632,hoja!$A$2:$E$970,5,FALSE),0)</f>
        <v>YOPAL</v>
      </c>
      <c r="H2632" s="103" t="str">
        <f>IFERROR(VLOOKUP(E2632,hoja!A:C,3,FALSE),0)</f>
        <v>0442</v>
      </c>
      <c r="I2632" s="24" t="str">
        <f t="shared" si="471"/>
        <v>04100442</v>
      </c>
      <c r="J2632" s="23">
        <v>47.349999999976717</v>
      </c>
      <c r="K2632" s="23">
        <v>802</v>
      </c>
      <c r="L2632" s="23" t="str">
        <f t="shared" si="480"/>
        <v>NACIONAL</v>
      </c>
      <c r="M2632" s="23" t="s">
        <v>618</v>
      </c>
      <c r="N2632" s="23" t="str" cm="1">
        <f t="array" ref="N2632">IFERROR(IF(M2632="Principal","LES_ACTIVE",LES_INACTIVE),0)</f>
        <v>LES_ACTIVE</v>
      </c>
      <c r="O2632" s="23">
        <f t="shared" si="470"/>
        <v>8</v>
      </c>
      <c r="P2632" s="23" t="str">
        <f t="shared" si="473"/>
        <v>04100442Principal</v>
      </c>
    </row>
    <row r="2633" spans="1:16" ht="14.45" hidden="1">
      <c r="A2633" s="26" t="s">
        <v>645</v>
      </c>
      <c r="B2633" s="23" t="str">
        <f>IFERROR(VLOOKUP(A2633,hoja!$A$2:$E$970,4,FALSE),0)</f>
        <v>OCCIDENTE</v>
      </c>
      <c r="C2633" s="23" t="str">
        <f>IFERROR(VLOOKUP(A2633,hoja!$A$2:$E$1370,5,FALSE),0)</f>
        <v>CALI</v>
      </c>
      <c r="D2633" s="23" t="str">
        <f>IFERROR(VLOOKUP(A2633,hoja!A:D,3,FALSE),0)</f>
        <v>0410</v>
      </c>
      <c r="E2633" s="23" t="s">
        <v>730</v>
      </c>
      <c r="F2633" s="23" t="str">
        <f>IFERROR(VLOOKUP(E2633,hoja!$A$2:$E$970,4,FALSE),0)</f>
        <v>OCCIDENTE</v>
      </c>
      <c r="G2633" s="23" t="str">
        <f>IFERROR(VLOOKUP(E2633,hoja!$A$2:$E$970,5,FALSE),0)</f>
        <v>ZARZAL</v>
      </c>
      <c r="H2633" s="103" t="str">
        <f>IFERROR(VLOOKUP(E2633,hoja!A:C,3,FALSE),0)</f>
        <v>0412</v>
      </c>
      <c r="I2633" s="24" t="str">
        <f t="shared" si="471"/>
        <v>04100412</v>
      </c>
      <c r="J2633" s="23">
        <v>2.56388888892252</v>
      </c>
      <c r="K2633" s="23">
        <v>129.45599999999999</v>
      </c>
      <c r="L2633" s="23" t="str">
        <f t="shared" si="477"/>
        <v>REGIONAL</v>
      </c>
      <c r="M2633" s="23" t="s">
        <v>618</v>
      </c>
      <c r="N2633" s="23" t="str" cm="1">
        <f t="array" ref="N2633">IFERROR(IF(M2633="Principal","LES_ACTIVE",LES_INACTIVE),0)</f>
        <v>LES_ACTIVE</v>
      </c>
      <c r="O2633" s="23">
        <f t="shared" si="470"/>
        <v>25</v>
      </c>
      <c r="P2633" s="23" t="str">
        <f t="shared" si="473"/>
        <v>04100412Principal</v>
      </c>
    </row>
    <row r="2634" spans="1:16" ht="15" hidden="1" customHeight="1">
      <c r="A2634" s="26" t="s">
        <v>645</v>
      </c>
      <c r="B2634" s="23" t="str">
        <f>IFERROR(VLOOKUP(A2634,hoja!$A$2:$E$970,4,FALSE),0)</f>
        <v>OCCIDENTE</v>
      </c>
      <c r="C2634" s="23" t="str">
        <f>IFERROR(VLOOKUP(A2634,hoja!$A$2:$E$1370,5,FALSE),0)</f>
        <v>CALI</v>
      </c>
      <c r="D2634" s="23" t="str">
        <f>IFERROR(VLOOKUP(A2634,hoja!A:D,3,FALSE),0)</f>
        <v>0410</v>
      </c>
      <c r="E2634" s="23" t="s">
        <v>629</v>
      </c>
      <c r="F2634" s="23" t="str">
        <f>IFERROR(VLOOKUP(E2634,hoja!$A$2:$E$970,4,FALSE),0)</f>
        <v>CENTRO</v>
      </c>
      <c r="G2634" s="23" t="str">
        <f>IFERROR(VLOOKUP(E2634,hoja!$A$2:$E$970,5,FALSE),0)</f>
        <v>ZIPAQUIRÁ</v>
      </c>
      <c r="H2634" s="103" t="str">
        <f>IFERROR(VLOOKUP(E2634,hoja!A:C,3,FALSE),0)</f>
        <v>0032</v>
      </c>
      <c r="I2634" s="24" t="str">
        <f t="shared" si="471"/>
        <v>04100032</v>
      </c>
      <c r="J2634" s="23">
        <v>35.71666666661622</v>
      </c>
      <c r="K2634" s="23">
        <v>487</v>
      </c>
      <c r="L2634" s="23" t="str">
        <f>IF(B2634=F2634,"REGIONAL","NACIONAL")</f>
        <v>NACIONAL</v>
      </c>
      <c r="M2634" s="23" t="s">
        <v>618</v>
      </c>
      <c r="N2634" s="23" t="str" cm="1">
        <f t="array" ref="N2634">IFERROR(IF(M2634="Principal","LES_ACTIVE",LES_INACTIVE),0)</f>
        <v>LES_ACTIVE</v>
      </c>
      <c r="O2634" s="23">
        <f t="shared" si="470"/>
        <v>16</v>
      </c>
      <c r="P2634" s="23" t="str">
        <f t="shared" si="473"/>
        <v>04100032Principal</v>
      </c>
    </row>
    <row r="2635" spans="1:16" ht="15" hidden="1" customHeight="1">
      <c r="A2635" s="26" t="s">
        <v>645</v>
      </c>
      <c r="B2635" s="23" t="str">
        <f>IFERROR(VLOOKUP(A2635,hoja!$A$2:$E$970,4,FALSE),0)</f>
        <v>OCCIDENTE</v>
      </c>
      <c r="C2635" s="23" t="str">
        <f>IFERROR(VLOOKUP(A2635,hoja!$A$2:$E$1370,5,FALSE),0)</f>
        <v>CALI</v>
      </c>
      <c r="D2635" s="23" t="str">
        <f>IFERROR(VLOOKUP(A2635,hoja!A:D,3,FALSE),0)</f>
        <v>0410</v>
      </c>
      <c r="E2635" s="23" t="s">
        <v>630</v>
      </c>
      <c r="F2635" s="23" t="str">
        <f>IFERROR(VLOOKUP(E2635,hoja!$A$2:$E$970,4,FALSE),0)</f>
        <v>CENTRO</v>
      </c>
      <c r="G2635" s="23" t="str">
        <f>IFERROR(VLOOKUP(E2635,hoja!$A$2:$E$970,5,FALSE),0)</f>
        <v>SESQUILÉ</v>
      </c>
      <c r="H2635" s="103" t="str">
        <f>IFERROR(VLOOKUP(E2635,hoja!A:C,3,FALSE),0)</f>
        <v>1501</v>
      </c>
      <c r="I2635" s="24" t="str">
        <f t="shared" si="471"/>
        <v>04101501</v>
      </c>
      <c r="J2635" s="23">
        <v>28.083333333372138</v>
      </c>
      <c r="K2635" s="23">
        <v>504</v>
      </c>
      <c r="L2635" s="23" t="str">
        <f t="shared" ref="L2635:L2651" si="481">IF(B2635=F2635,"REGIONAL","NACIONAL")</f>
        <v>NACIONAL</v>
      </c>
      <c r="M2635" s="23" t="s">
        <v>618</v>
      </c>
      <c r="N2635" s="23" t="str" cm="1">
        <f t="array" ref="N2635">IFERROR(IF(M2635="Principal","LES_ACTIVE",LES_INACTIVE),0)</f>
        <v>LES_ACTIVE</v>
      </c>
      <c r="O2635" s="23">
        <f t="shared" si="470"/>
        <v>12</v>
      </c>
      <c r="P2635" s="23" t="str">
        <f t="shared" si="473"/>
        <v>04101501Principal</v>
      </c>
    </row>
    <row r="2636" spans="1:16" ht="15" hidden="1" customHeight="1">
      <c r="A2636" s="26" t="s">
        <v>645</v>
      </c>
      <c r="B2636" s="23" t="str">
        <f>IFERROR(VLOOKUP(A2636,hoja!$A$2:$E$970,4,FALSE),0)</f>
        <v>OCCIDENTE</v>
      </c>
      <c r="C2636" s="23" t="str">
        <f>IFERROR(VLOOKUP(A2636,hoja!$A$2:$E$1370,5,FALSE),0)</f>
        <v>CALI</v>
      </c>
      <c r="D2636" s="23" t="str">
        <f>IFERROR(VLOOKUP(A2636,hoja!A:D,3,FALSE),0)</f>
        <v>0410</v>
      </c>
      <c r="E2636" s="23" t="s">
        <v>684</v>
      </c>
      <c r="F2636" s="23" t="str">
        <f>IFERROR(VLOOKUP(E2636,hoja!$A$2:$E$970,4,FALSE),0)</f>
        <v>ANTIOQUIA</v>
      </c>
      <c r="G2636" s="23" t="str">
        <f>IFERROR(VLOOKUP(E2636,hoja!$A$2:$E$970,5,FALSE),0)</f>
        <v>MEDELLÍN</v>
      </c>
      <c r="H2636" s="103" t="str">
        <f>IFERROR(VLOOKUP(E2636,hoja!A:C,3,FALSE),0)</f>
        <v>60046</v>
      </c>
      <c r="I2636" s="24" t="str">
        <f t="shared" si="471"/>
        <v>041060046</v>
      </c>
      <c r="K2636" s="23">
        <v>391</v>
      </c>
      <c r="L2636" s="23" t="str">
        <f t="shared" si="481"/>
        <v>NACIONAL</v>
      </c>
      <c r="M2636" s="23" t="s">
        <v>618</v>
      </c>
      <c r="N2636" s="23" t="str" cm="1">
        <f t="array" ref="N2636">IFERROR(IF(M2636="Principal","LES_ACTIVE",LES_INACTIVE),0)</f>
        <v>LES_ACTIVE</v>
      </c>
      <c r="O2636" s="23">
        <f t="shared" si="470"/>
        <v>16</v>
      </c>
      <c r="P2636" s="23" t="str">
        <f t="shared" si="473"/>
        <v>041060046Principal</v>
      </c>
    </row>
    <row r="2637" spans="1:16" ht="15" hidden="1" customHeight="1">
      <c r="A2637" s="26" t="s">
        <v>645</v>
      </c>
      <c r="B2637" s="23" t="str">
        <f>IFERROR(VLOOKUP(A2637,hoja!$A$2:$E$970,4,FALSE),0)</f>
        <v>OCCIDENTE</v>
      </c>
      <c r="C2637" s="23" t="str">
        <f>IFERROR(VLOOKUP(A2637,hoja!$A$2:$E$1370,5,FALSE),0)</f>
        <v>CALI</v>
      </c>
      <c r="D2637" s="23" t="str">
        <f>IFERROR(VLOOKUP(A2637,hoja!A:D,3,FALSE),0)</f>
        <v>0410</v>
      </c>
      <c r="E2637" s="23" t="s">
        <v>633</v>
      </c>
      <c r="F2637" s="23" t="str">
        <f>IFERROR(VLOOKUP(E2637,hoja!$A$2:$E$970,4,FALSE),0)</f>
        <v>CENTRO</v>
      </c>
      <c r="G2637" s="23" t="str">
        <f>IFERROR(VLOOKUP(E2637,hoja!$A$2:$E$970,5,FALSE),0)</f>
        <v>BOGOTÁ</v>
      </c>
      <c r="H2637" s="103" t="str">
        <f>IFERROR(VLOOKUP(E2637,hoja!A:C,3,FALSE),0)</f>
        <v>0002</v>
      </c>
      <c r="I2637" s="24" t="str">
        <f t="shared" si="471"/>
        <v>04100002</v>
      </c>
      <c r="J2637" s="23">
        <v>27.600000000034925</v>
      </c>
      <c r="K2637" s="23">
        <v>451.64499999999998</v>
      </c>
      <c r="L2637" s="23" t="str">
        <f t="shared" si="481"/>
        <v>NACIONAL</v>
      </c>
      <c r="M2637" s="23" t="s">
        <v>618</v>
      </c>
      <c r="N2637" s="23" t="str" cm="1">
        <f t="array" ref="N2637">IFERROR(IF(M2637="Principal","LES_ACTIVE",LES_INACTIVE),0)</f>
        <v>LES_ACTIVE</v>
      </c>
      <c r="O2637" s="23">
        <f t="shared" si="470"/>
        <v>16</v>
      </c>
      <c r="P2637" s="23" t="str">
        <f t="shared" si="473"/>
        <v>04100002Principal</v>
      </c>
    </row>
    <row r="2638" spans="1:16" ht="14.45" hidden="1">
      <c r="A2638" s="26" t="s">
        <v>645</v>
      </c>
      <c r="B2638" s="23" t="str">
        <f>IFERROR(VLOOKUP(A2638,hoja!$A$2:$E$970,4,FALSE),0)</f>
        <v>OCCIDENTE</v>
      </c>
      <c r="C2638" s="23" t="str">
        <f>IFERROR(VLOOKUP(A2638,hoja!$A$2:$E$1370,5,FALSE),0)</f>
        <v>CALI</v>
      </c>
      <c r="D2638" s="23" t="str">
        <f>IFERROR(VLOOKUP(A2638,hoja!A:D,3,FALSE),0)</f>
        <v>0410</v>
      </c>
      <c r="E2638" s="23" t="s">
        <v>633</v>
      </c>
      <c r="F2638" s="23" t="str">
        <f>IFERROR(VLOOKUP(E2638,hoja!$A$2:$E$970,4,FALSE),0)</f>
        <v>CENTRO</v>
      </c>
      <c r="G2638" s="23" t="str">
        <f>IFERROR(VLOOKUP(E2638,hoja!$A$2:$E$970,5,FALSE),0)</f>
        <v>BOGOTÁ</v>
      </c>
      <c r="H2638" s="103" t="str">
        <f>IFERROR(VLOOKUP(E2638,hoja!A:C,3,FALSE),0)</f>
        <v>0002</v>
      </c>
      <c r="I2638" s="24" t="str">
        <f t="shared" si="471"/>
        <v>04100002</v>
      </c>
      <c r="K2638" s="23">
        <v>541</v>
      </c>
      <c r="L2638" s="23" t="str">
        <f t="shared" si="481"/>
        <v>NACIONAL</v>
      </c>
      <c r="M2638" s="23" t="s">
        <v>794</v>
      </c>
      <c r="N2638" s="23" t="s">
        <v>622</v>
      </c>
      <c r="O2638" s="23">
        <f t="shared" si="470"/>
        <v>12</v>
      </c>
      <c r="P2638" s="23" t="str">
        <f t="shared" si="473"/>
        <v>04100002Letras</v>
      </c>
    </row>
    <row r="2639" spans="1:16" ht="14.45" hidden="1">
      <c r="A2639" s="26" t="s">
        <v>645</v>
      </c>
      <c r="B2639" s="23" t="str">
        <f>IFERROR(VLOOKUP(A2639,hoja!$A$2:$E$970,4,FALSE),0)</f>
        <v>OCCIDENTE</v>
      </c>
      <c r="C2639" s="23" t="str">
        <f>IFERROR(VLOOKUP(A2639,hoja!$A$2:$E$1370,5,FALSE),0)</f>
        <v>CALI</v>
      </c>
      <c r="D2639" s="23" t="str">
        <f>IFERROR(VLOOKUP(A2639,hoja!A:D,3,FALSE),0)</f>
        <v>0410</v>
      </c>
      <c r="E2639" s="23" t="s">
        <v>633</v>
      </c>
      <c r="F2639" s="23" t="str">
        <f>IFERROR(VLOOKUP(E2639,hoja!$A$2:$E$970,4,FALSE),0)</f>
        <v>CENTRO</v>
      </c>
      <c r="G2639" s="23" t="str">
        <f>IFERROR(VLOOKUP(E2639,hoja!$A$2:$E$970,5,FALSE),0)</f>
        <v>BOGOTÁ</v>
      </c>
      <c r="H2639" s="103" t="str">
        <f>IFERROR(VLOOKUP(E2639,hoja!A:C,3,FALSE),0)</f>
        <v>0002</v>
      </c>
      <c r="I2639" s="24" t="str">
        <f t="shared" si="471"/>
        <v>04100002</v>
      </c>
      <c r="K2639" s="23">
        <v>547</v>
      </c>
      <c r="L2639" s="23" t="str">
        <f t="shared" si="481"/>
        <v>NACIONAL</v>
      </c>
      <c r="M2639" s="23" t="s">
        <v>697</v>
      </c>
      <c r="N2639" s="23" t="s">
        <v>622</v>
      </c>
      <c r="O2639" s="23">
        <f t="shared" si="470"/>
        <v>12</v>
      </c>
      <c r="P2639" s="23" t="str">
        <f t="shared" si="473"/>
        <v>04100002Pereira</v>
      </c>
    </row>
    <row r="2640" spans="1:16" ht="14.45" hidden="1">
      <c r="A2640" s="26" t="s">
        <v>645</v>
      </c>
      <c r="B2640" s="23" t="str">
        <f>IFERROR(VLOOKUP(A2640,hoja!$A$2:$E$970,4,FALSE),0)</f>
        <v>OCCIDENTE</v>
      </c>
      <c r="C2640" s="23" t="str">
        <f>IFERROR(VLOOKUP(A2640,hoja!$A$2:$E$1370,5,FALSE),0)</f>
        <v>CALI</v>
      </c>
      <c r="D2640" s="23" t="str">
        <f>IFERROR(VLOOKUP(A2640,hoja!A:D,3,FALSE),0)</f>
        <v>0410</v>
      </c>
      <c r="E2640" s="23" t="s">
        <v>634</v>
      </c>
      <c r="F2640" s="23" t="str">
        <f>IFERROR(VLOOKUP(E2640,hoja!$A$2:$E$970,4,FALSE),0)</f>
        <v>CENTRO</v>
      </c>
      <c r="G2640" s="23" t="str">
        <f>IFERROR(VLOOKUP(E2640,hoja!$A$2:$E$970,5,FALSE),0)</f>
        <v>BOGOTÁ</v>
      </c>
      <c r="H2640" s="103" t="str">
        <f>IFERROR(VLOOKUP(E2640,hoja!A:C,3,FALSE),0)</f>
        <v>0011</v>
      </c>
      <c r="I2640" s="24" t="str">
        <f t="shared" si="471"/>
        <v>04100011</v>
      </c>
      <c r="J2640" s="23">
        <v>24.585694444453111</v>
      </c>
      <c r="K2640" s="23">
        <v>438.33150000000001</v>
      </c>
      <c r="L2640" s="23" t="str">
        <f t="shared" si="481"/>
        <v>NACIONAL</v>
      </c>
      <c r="M2640" s="23" t="s">
        <v>618</v>
      </c>
      <c r="N2640" s="23" t="str" cm="1">
        <f t="array" ref="N2640">IFERROR(IF(M2640="Principal","LES_ACTIVE",LES_INACTIVE),0)</f>
        <v>LES_ACTIVE</v>
      </c>
      <c r="O2640" s="23">
        <f t="shared" si="470"/>
        <v>16</v>
      </c>
      <c r="P2640" s="23" t="str">
        <f t="shared" si="473"/>
        <v>04100011Principal</v>
      </c>
    </row>
    <row r="2641" spans="1:16" ht="14.45" hidden="1">
      <c r="A2641" s="26" t="s">
        <v>645</v>
      </c>
      <c r="B2641" s="23" t="str">
        <f>IFERROR(VLOOKUP(A2641,hoja!$A$2:$E$970,4,FALSE),0)</f>
        <v>OCCIDENTE</v>
      </c>
      <c r="C2641" s="23" t="str">
        <f>IFERROR(VLOOKUP(A2641,hoja!$A$2:$E$1370,5,FALSE),0)</f>
        <v>CALI</v>
      </c>
      <c r="D2641" s="23" t="str">
        <f>IFERROR(VLOOKUP(A2641,hoja!A:D,3,FALSE),0)</f>
        <v>0410</v>
      </c>
      <c r="E2641" s="23" t="s">
        <v>634</v>
      </c>
      <c r="F2641" s="23" t="str">
        <f>IFERROR(VLOOKUP(E2641,hoja!$A$2:$E$970,4,FALSE),0)</f>
        <v>CENTRO</v>
      </c>
      <c r="G2641" s="23" t="str">
        <f>IFERROR(VLOOKUP(E2641,hoja!$A$2:$E$970,5,FALSE),0)</f>
        <v>BOGOTÁ</v>
      </c>
      <c r="H2641" s="103" t="str">
        <f>IFERROR(VLOOKUP(E2641,hoja!A:C,3,FALSE),0)</f>
        <v>0011</v>
      </c>
      <c r="I2641" s="24" t="str">
        <f t="shared" si="471"/>
        <v>04100011</v>
      </c>
      <c r="K2641" s="23">
        <v>544</v>
      </c>
      <c r="L2641" s="23" t="str">
        <f t="shared" si="481"/>
        <v>NACIONAL</v>
      </c>
      <c r="M2641" s="23" t="s">
        <v>794</v>
      </c>
      <c r="N2641" s="23" t="s">
        <v>622</v>
      </c>
      <c r="O2641" s="23">
        <f t="shared" si="470"/>
        <v>12</v>
      </c>
      <c r="P2641" s="23" t="str">
        <f t="shared" si="473"/>
        <v>04100011Letras</v>
      </c>
    </row>
    <row r="2642" spans="1:16" ht="14.45" hidden="1">
      <c r="A2642" s="26" t="s">
        <v>645</v>
      </c>
      <c r="B2642" s="23" t="str">
        <f>IFERROR(VLOOKUP(A2642,hoja!$A$2:$E$970,4,FALSE),0)</f>
        <v>OCCIDENTE</v>
      </c>
      <c r="C2642" s="23" t="str">
        <f>IFERROR(VLOOKUP(A2642,hoja!$A$2:$E$1370,5,FALSE),0)</f>
        <v>CALI</v>
      </c>
      <c r="D2642" s="23" t="str">
        <f>IFERROR(VLOOKUP(A2642,hoja!A:D,3,FALSE),0)</f>
        <v>0410</v>
      </c>
      <c r="E2642" s="23" t="s">
        <v>634</v>
      </c>
      <c r="F2642" s="23" t="str">
        <f>IFERROR(VLOOKUP(E2642,hoja!$A$2:$E$970,4,FALSE),0)</f>
        <v>CENTRO</v>
      </c>
      <c r="G2642" s="23" t="str">
        <f>IFERROR(VLOOKUP(E2642,hoja!$A$2:$E$970,5,FALSE),0)</f>
        <v>BOGOTÁ</v>
      </c>
      <c r="H2642" s="103" t="str">
        <f>IFERROR(VLOOKUP(E2642,hoja!A:C,3,FALSE),0)</f>
        <v>0011</v>
      </c>
      <c r="I2642" s="24" t="str">
        <f t="shared" si="471"/>
        <v>04100011</v>
      </c>
      <c r="K2642" s="23">
        <v>487</v>
      </c>
      <c r="L2642" s="23" t="str">
        <f t="shared" si="481"/>
        <v>NACIONAL</v>
      </c>
      <c r="M2642" s="23" t="s">
        <v>697</v>
      </c>
      <c r="N2642" s="23" t="s">
        <v>622</v>
      </c>
      <c r="O2642" s="23">
        <f t="shared" si="470"/>
        <v>16</v>
      </c>
      <c r="P2642" s="23" t="str">
        <f t="shared" si="473"/>
        <v>04100011Pereira</v>
      </c>
    </row>
    <row r="2643" spans="1:16" ht="15" hidden="1" customHeight="1">
      <c r="A2643" s="26" t="s">
        <v>645</v>
      </c>
      <c r="B2643" s="23" t="str">
        <f>IFERROR(VLOOKUP(A2643,hoja!$A$2:$E$970,4,FALSE),0)</f>
        <v>OCCIDENTE</v>
      </c>
      <c r="C2643" s="23" t="str">
        <f>IFERROR(VLOOKUP(A2643,hoja!$A$2:$E$1370,5,FALSE),0)</f>
        <v>CALI</v>
      </c>
      <c r="D2643" s="23" t="str">
        <f>IFERROR(VLOOKUP(A2643,hoja!A:D,3,FALSE),0)</f>
        <v>0410</v>
      </c>
      <c r="E2643" s="23" t="s">
        <v>686</v>
      </c>
      <c r="F2643" s="23" t="str">
        <f>IFERROR(VLOOKUP(E2643,hoja!$A$2:$E$970,4,FALSE),0)</f>
        <v>SANTANDER</v>
      </c>
      <c r="G2643" s="23" t="str">
        <f>IFERROR(VLOOKUP(E2643,hoja!$A$2:$E$970,5,FALSE),0)</f>
        <v>BARRANCABERMEJA</v>
      </c>
      <c r="H2643" s="103" t="str">
        <f>IFERROR(VLOOKUP(E2643,hoja!A:C,3,FALSE),0)</f>
        <v>0424</v>
      </c>
      <c r="I2643" s="24" t="str">
        <f t="shared" si="471"/>
        <v>04100424</v>
      </c>
      <c r="J2643" s="23">
        <v>33.358333333366318</v>
      </c>
      <c r="K2643" s="23">
        <v>681.92449999999997</v>
      </c>
      <c r="L2643" s="23" t="str">
        <f t="shared" si="481"/>
        <v>NACIONAL</v>
      </c>
      <c r="M2643" s="23" t="s">
        <v>618</v>
      </c>
      <c r="N2643" s="23" t="str" cm="1">
        <f t="array" ref="N2643">IFERROR(IF(M2643="Principal","LES_ACTIVE",LES_INACTIVE),0)</f>
        <v>LES_ACTIVE</v>
      </c>
      <c r="O2643" s="23">
        <f t="shared" si="470"/>
        <v>12</v>
      </c>
      <c r="P2643" s="23" t="str">
        <f t="shared" si="473"/>
        <v>04100424Principal</v>
      </c>
    </row>
    <row r="2644" spans="1:16" ht="14.45" hidden="1">
      <c r="A2644" s="26" t="s">
        <v>645</v>
      </c>
      <c r="B2644" s="23" t="str">
        <f>IFERROR(VLOOKUP(A2644,hoja!$A$2:$E$970,4,FALSE),0)</f>
        <v>OCCIDENTE</v>
      </c>
      <c r="C2644" s="23" t="str">
        <f>IFERROR(VLOOKUP(A2644,hoja!$A$2:$E$1370,5,FALSE),0)</f>
        <v>CALI</v>
      </c>
      <c r="D2644" s="23" t="str">
        <f>IFERROR(VLOOKUP(A2644,hoja!A:D,3,FALSE),0)</f>
        <v>0410</v>
      </c>
      <c r="E2644" s="23" t="s">
        <v>635</v>
      </c>
      <c r="F2644" s="23" t="str">
        <f>IFERROR(VLOOKUP(E2644,hoja!$A$2:$E$970,4,FALSE),0)</f>
        <v>CENTRO</v>
      </c>
      <c r="G2644" s="23" t="str">
        <f>IFERROR(VLOOKUP(E2644,hoja!$A$2:$E$970,5,FALSE),0)</f>
        <v>BOGOTÁ</v>
      </c>
      <c r="H2644" s="103" t="str">
        <f>IFERROR(VLOOKUP(E2644,hoja!A:C,3,FALSE),0)</f>
        <v>0021</v>
      </c>
      <c r="I2644" s="24" t="str">
        <f t="shared" si="471"/>
        <v>04100021</v>
      </c>
      <c r="J2644" s="23">
        <v>23.733333333337214</v>
      </c>
      <c r="K2644" s="23">
        <v>438.85050000000001</v>
      </c>
      <c r="L2644" s="23" t="str">
        <f t="shared" si="481"/>
        <v>NACIONAL</v>
      </c>
      <c r="M2644" s="23" t="s">
        <v>618</v>
      </c>
      <c r="N2644" s="23" t="str" cm="1">
        <f t="array" ref="N2644">IFERROR(IF(M2644="Principal","LES_ACTIVE",LES_INACTIVE),0)</f>
        <v>LES_ACTIVE</v>
      </c>
      <c r="O2644" s="23">
        <f t="shared" si="470"/>
        <v>16</v>
      </c>
      <c r="P2644" s="23" t="str">
        <f t="shared" si="473"/>
        <v>04100021Principal</v>
      </c>
    </row>
    <row r="2645" spans="1:16" ht="15" hidden="1" customHeight="1">
      <c r="A2645" s="26" t="s">
        <v>645</v>
      </c>
      <c r="B2645" s="23" t="str">
        <f>IFERROR(VLOOKUP(A2645,hoja!$A$2:$E$970,4,FALSE),0)</f>
        <v>OCCIDENTE</v>
      </c>
      <c r="C2645" s="23" t="str">
        <f>IFERROR(VLOOKUP(A2645,hoja!$A$2:$E$1370,5,FALSE),0)</f>
        <v>CALI</v>
      </c>
      <c r="D2645" s="23" t="str">
        <f>IFERROR(VLOOKUP(A2645,hoja!A:D,3,FALSE),0)</f>
        <v>0410</v>
      </c>
      <c r="E2645" s="23" t="s">
        <v>635</v>
      </c>
      <c r="F2645" s="23" t="str">
        <f>IFERROR(VLOOKUP(E2645,hoja!$A$2:$E$970,4,FALSE),0)</f>
        <v>CENTRO</v>
      </c>
      <c r="G2645" s="23" t="str">
        <f>IFERROR(VLOOKUP(E2645,hoja!$A$2:$E$970,5,FALSE),0)</f>
        <v>BOGOTÁ</v>
      </c>
      <c r="H2645" s="103" t="str">
        <f>IFERROR(VLOOKUP(E2645,hoja!A:C,3,FALSE),0)</f>
        <v>0021</v>
      </c>
      <c r="I2645" s="24" t="str">
        <f t="shared" si="471"/>
        <v>04100021</v>
      </c>
      <c r="K2645" s="23">
        <v>559</v>
      </c>
      <c r="L2645" s="23" t="str">
        <f t="shared" si="481"/>
        <v>NACIONAL</v>
      </c>
      <c r="M2645" s="23" t="s">
        <v>794</v>
      </c>
      <c r="N2645" s="23" t="s">
        <v>622</v>
      </c>
      <c r="O2645" s="23">
        <f t="shared" si="470"/>
        <v>12</v>
      </c>
      <c r="P2645" s="23" t="str">
        <f t="shared" si="473"/>
        <v>04100021Letras</v>
      </c>
    </row>
    <row r="2646" spans="1:16" ht="15" hidden="1" customHeight="1">
      <c r="A2646" s="26" t="s">
        <v>645</v>
      </c>
      <c r="B2646" s="23" t="str">
        <f>IFERROR(VLOOKUP(A2646,hoja!$A$2:$E$970,4,FALSE),0)</f>
        <v>OCCIDENTE</v>
      </c>
      <c r="C2646" s="23" t="str">
        <f>IFERROR(VLOOKUP(A2646,hoja!$A$2:$E$1370,5,FALSE),0)</f>
        <v>CALI</v>
      </c>
      <c r="D2646" s="23" t="str">
        <f>IFERROR(VLOOKUP(A2646,hoja!A:D,3,FALSE),0)</f>
        <v>0410</v>
      </c>
      <c r="E2646" s="23" t="s">
        <v>635</v>
      </c>
      <c r="F2646" s="23" t="str">
        <f>IFERROR(VLOOKUP(E2646,hoja!$A$2:$E$970,4,FALSE),0)</f>
        <v>CENTRO</v>
      </c>
      <c r="G2646" s="23" t="str">
        <f>IFERROR(VLOOKUP(E2646,hoja!$A$2:$E$970,5,FALSE),0)</f>
        <v>BOGOTÁ</v>
      </c>
      <c r="H2646" s="103" t="str">
        <f>IFERROR(VLOOKUP(E2646,hoja!A:C,3,FALSE),0)</f>
        <v>0021</v>
      </c>
      <c r="I2646" s="24" t="str">
        <f t="shared" si="471"/>
        <v>04100021</v>
      </c>
      <c r="K2646" s="23">
        <v>498</v>
      </c>
      <c r="L2646" s="23" t="str">
        <f t="shared" si="481"/>
        <v>NACIONAL</v>
      </c>
      <c r="M2646" s="23" t="s">
        <v>697</v>
      </c>
      <c r="N2646" s="23" t="s">
        <v>622</v>
      </c>
      <c r="O2646" s="23">
        <f t="shared" si="470"/>
        <v>16</v>
      </c>
      <c r="P2646" s="23" t="str">
        <f t="shared" si="473"/>
        <v>04100021Pereira</v>
      </c>
    </row>
    <row r="2647" spans="1:16" ht="15" hidden="1" customHeight="1">
      <c r="A2647" s="26" t="s">
        <v>645</v>
      </c>
      <c r="B2647" s="23" t="str">
        <f>IFERROR(VLOOKUP(A2647,hoja!$A$2:$E$970,4,FALSE),0)</f>
        <v>OCCIDENTE</v>
      </c>
      <c r="C2647" s="23" t="str">
        <f>IFERROR(VLOOKUP(A2647,hoja!$A$2:$E$1370,5,FALSE),0)</f>
        <v>CALI</v>
      </c>
      <c r="D2647" s="23" t="str">
        <f>IFERROR(VLOOKUP(A2647,hoja!A:D,3,FALSE),0)</f>
        <v>0410</v>
      </c>
      <c r="E2647" s="23" t="s">
        <v>731</v>
      </c>
      <c r="F2647" s="23" t="str">
        <f>IFERROR(VLOOKUP(E2647,hoja!$A$2:$E$970,4,FALSE),0)</f>
        <v>SANTANDER</v>
      </c>
      <c r="G2647" s="23" t="str">
        <f>IFERROR(VLOOKUP(E2647,hoja!$A$2:$E$970,5,FALSE),0)</f>
        <v>CÚCUTA</v>
      </c>
      <c r="H2647" s="103" t="str">
        <f>IFERROR(VLOOKUP(E2647,hoja!A:C,3,FALSE),0)</f>
        <v>0438</v>
      </c>
      <c r="I2647" s="24" t="str">
        <f t="shared" si="471"/>
        <v>04100438</v>
      </c>
      <c r="J2647" s="23">
        <v>55.766666666662786</v>
      </c>
      <c r="K2647" s="23">
        <v>988.80799999999999</v>
      </c>
      <c r="L2647" s="23" t="str">
        <f t="shared" si="481"/>
        <v>NACIONAL</v>
      </c>
      <c r="M2647" s="23" t="s">
        <v>618</v>
      </c>
      <c r="N2647" s="23" t="str" cm="1">
        <f t="array" ref="N2647">IFERROR(IF(M2647="Principal","LES_ACTIVE",LES_INACTIVE),0)</f>
        <v>LES_ACTIVE</v>
      </c>
      <c r="O2647" s="23">
        <f t="shared" ref="O2647:O2708" si="482">IF(K2647&lt;=250,25,IF(K2647&lt;=500,16,IF(K2647&lt;=800,12,IF(K2647&lt;=1100,8,IF(K2647&lt;=1400,6,IF(K2647&lt;=1700,5))))))</f>
        <v>8</v>
      </c>
      <c r="P2647" s="23" t="str">
        <f t="shared" si="473"/>
        <v>04100438Principal</v>
      </c>
    </row>
    <row r="2648" spans="1:16" ht="15" hidden="1" customHeight="1">
      <c r="A2648" s="26" t="s">
        <v>645</v>
      </c>
      <c r="B2648" s="23" t="str">
        <f>IFERROR(VLOOKUP(A2648,hoja!$A$2:$E$970,4,FALSE),0)</f>
        <v>OCCIDENTE</v>
      </c>
      <c r="C2648" s="23" t="str">
        <f>IFERROR(VLOOKUP(A2648,hoja!$A$2:$E$1370,5,FALSE),0)</f>
        <v>CALI</v>
      </c>
      <c r="D2648" s="23" t="str">
        <f>IFERROR(VLOOKUP(A2648,hoja!A:D,3,FALSE),0)</f>
        <v>0410</v>
      </c>
      <c r="E2648" s="23" t="s">
        <v>636</v>
      </c>
      <c r="F2648" s="23" t="str">
        <f>IFERROR(VLOOKUP(E2648,hoja!$A$2:$E$970,4,FALSE),0)</f>
        <v>CENTRO</v>
      </c>
      <c r="G2648" s="23" t="str">
        <f>IFERROR(VLOOKUP(E2648,hoja!$A$2:$E$970,5,FALSE),0)</f>
        <v>DUITAMA</v>
      </c>
      <c r="H2648" s="103" t="str">
        <f>IFERROR(VLOOKUP(E2648,hoja!A:C,3,FALSE),0)</f>
        <v>0441</v>
      </c>
      <c r="I2648" s="24" t="str">
        <f t="shared" ref="I2648:I2709" si="483">D2648&amp;H2648</f>
        <v>04100441</v>
      </c>
      <c r="J2648" s="23">
        <v>38.74958333329414</v>
      </c>
      <c r="K2648" s="23">
        <v>642</v>
      </c>
      <c r="L2648" s="23" t="str">
        <f t="shared" si="481"/>
        <v>NACIONAL</v>
      </c>
      <c r="M2648" s="23" t="s">
        <v>618</v>
      </c>
      <c r="N2648" s="23" t="str" cm="1">
        <f t="array" ref="N2648">IFERROR(IF(M2648="Principal","LES_ACTIVE",LES_INACTIVE),0)</f>
        <v>LES_ACTIVE</v>
      </c>
      <c r="O2648" s="23">
        <f t="shared" si="482"/>
        <v>12</v>
      </c>
      <c r="P2648" s="23" t="str">
        <f t="shared" si="473"/>
        <v>04100441Principal</v>
      </c>
    </row>
    <row r="2649" spans="1:16" ht="15" hidden="1" customHeight="1">
      <c r="A2649" s="26" t="s">
        <v>645</v>
      </c>
      <c r="B2649" s="23" t="str">
        <f>IFERROR(VLOOKUP(A2649,hoja!$A$2:$E$970,4,FALSE),0)</f>
        <v>OCCIDENTE</v>
      </c>
      <c r="C2649" s="23" t="str">
        <f>IFERROR(VLOOKUP(A2649,hoja!$A$2:$E$1370,5,FALSE),0)</f>
        <v>CALI</v>
      </c>
      <c r="D2649" s="23" t="str">
        <f>IFERROR(VLOOKUP(A2649,hoja!A:D,3,FALSE),0)</f>
        <v>0410</v>
      </c>
      <c r="E2649" s="23" t="s">
        <v>732</v>
      </c>
      <c r="F2649" s="23" t="str">
        <f>IFERROR(VLOOKUP(E2649,hoja!$A$2:$E$970,4,FALSE),0)</f>
        <v>CENTRO</v>
      </c>
      <c r="G2649" s="23" t="str">
        <f>IFERROR(VLOOKUP(E2649,hoja!$A$2:$E$970,5,FALSE),0)</f>
        <v>IBAGUÉ</v>
      </c>
      <c r="H2649" s="103" t="str">
        <f>IFERROR(VLOOKUP(E2649,hoja!A:C,3,FALSE),0)</f>
        <v>0389</v>
      </c>
      <c r="I2649" s="24" t="str">
        <f t="shared" si="483"/>
        <v>04100389</v>
      </c>
      <c r="J2649" s="23">
        <v>16.800000000017462</v>
      </c>
      <c r="K2649" s="23">
        <v>271.28699999999998</v>
      </c>
      <c r="L2649" s="23" t="str">
        <f t="shared" si="481"/>
        <v>NACIONAL</v>
      </c>
      <c r="M2649" s="23" t="s">
        <v>618</v>
      </c>
      <c r="N2649" s="23" t="str" cm="1">
        <f t="array" ref="N2649">IFERROR(IF(M2649="Principal","LES_ACTIVE",LES_INACTIVE),0)</f>
        <v>LES_ACTIVE</v>
      </c>
      <c r="O2649" s="23">
        <f t="shared" si="482"/>
        <v>16</v>
      </c>
      <c r="P2649" s="23" t="str">
        <f t="shared" si="473"/>
        <v>04100389Principal</v>
      </c>
    </row>
    <row r="2650" spans="1:16" ht="15" hidden="1" customHeight="1">
      <c r="A2650" s="26" t="s">
        <v>645</v>
      </c>
      <c r="B2650" s="23" t="str">
        <f>IFERROR(VLOOKUP(A2650,hoja!$A$2:$E$970,4,FALSE),0)</f>
        <v>OCCIDENTE</v>
      </c>
      <c r="C2650" s="23" t="str">
        <f>IFERROR(VLOOKUP(A2650,hoja!$A$2:$E$1370,5,FALSE),0)</f>
        <v>CALI</v>
      </c>
      <c r="D2650" s="23" t="str">
        <f>IFERROR(VLOOKUP(A2650,hoja!A:D,3,FALSE),0)</f>
        <v>0410</v>
      </c>
      <c r="E2650" s="23" t="s">
        <v>667</v>
      </c>
      <c r="F2650" s="23" t="str">
        <f>IFERROR(VLOOKUP(E2650,hoja!$A$2:$E$970,4,FALSE),0)</f>
        <v>COSTA</v>
      </c>
      <c r="G2650" s="23" t="str">
        <f>IFERROR(VLOOKUP(E2650,hoja!$A$2:$E$970,5,FALSE),0)</f>
        <v>MONTERÍA</v>
      </c>
      <c r="H2650" s="103" t="str">
        <f>IFERROR(VLOOKUP(E2650,hoja!A:C,3,FALSE),0)</f>
        <v>0381</v>
      </c>
      <c r="I2650" s="24" t="str">
        <f t="shared" si="483"/>
        <v>04100381</v>
      </c>
      <c r="J2650" s="23">
        <v>49.158333333441988</v>
      </c>
      <c r="K2650" s="23">
        <v>835</v>
      </c>
      <c r="L2650" s="23" t="str">
        <f t="shared" si="481"/>
        <v>NACIONAL</v>
      </c>
      <c r="M2650" s="23" t="s">
        <v>618</v>
      </c>
      <c r="N2650" s="23" t="str" cm="1">
        <f t="array" ref="N2650">IFERROR(IF(M2650="Principal","LES_ACTIVE",LES_INACTIVE),0)</f>
        <v>LES_ACTIVE</v>
      </c>
      <c r="O2650" s="23">
        <f t="shared" si="482"/>
        <v>8</v>
      </c>
      <c r="P2650" s="23" t="str">
        <f t="shared" si="473"/>
        <v>04100381Principal</v>
      </c>
    </row>
    <row r="2651" spans="1:16" ht="15" hidden="1" customHeight="1">
      <c r="A2651" s="26" t="s">
        <v>645</v>
      </c>
      <c r="B2651" s="23" t="str">
        <f>IFERROR(VLOOKUP(A2651,hoja!$A$2:$E$970,4,FALSE),0)</f>
        <v>OCCIDENTE</v>
      </c>
      <c r="C2651" s="23" t="str">
        <f>IFERROR(VLOOKUP(A2651,hoja!$A$2:$E$1370,5,FALSE),0)</f>
        <v>CALI</v>
      </c>
      <c r="D2651" s="23" t="str">
        <f>IFERROR(VLOOKUP(A2651,hoja!A:D,3,FALSE),0)</f>
        <v>0410</v>
      </c>
      <c r="E2651" s="23" t="s">
        <v>679</v>
      </c>
      <c r="F2651" s="23" t="str">
        <f>IFERROR(VLOOKUP(E2651,hoja!$A$2:$E$970,4,FALSE),0)</f>
        <v>CENTRO</v>
      </c>
      <c r="G2651" s="23" t="str">
        <f>IFERROR(VLOOKUP(E2651,hoja!$A$2:$E$970,5,FALSE),0)</f>
        <v>NEIVA</v>
      </c>
      <c r="H2651" s="103" t="str">
        <f>IFERROR(VLOOKUP(E2651,hoja!A:C,3,FALSE),0)</f>
        <v>0385</v>
      </c>
      <c r="I2651" s="24" t="str">
        <f t="shared" si="483"/>
        <v>04100385</v>
      </c>
      <c r="J2651" s="23">
        <v>22.583333333255723</v>
      </c>
      <c r="K2651" s="23">
        <v>462.39100000000002</v>
      </c>
      <c r="L2651" s="23" t="str">
        <f t="shared" si="481"/>
        <v>NACIONAL</v>
      </c>
      <c r="M2651" s="23" t="s">
        <v>618</v>
      </c>
      <c r="N2651" s="23" t="str" cm="1">
        <f t="array" ref="N2651">IFERROR(IF(M2651="Principal","LES_ACTIVE",LES_INACTIVE),0)</f>
        <v>LES_ACTIVE</v>
      </c>
      <c r="O2651" s="23">
        <f t="shared" si="482"/>
        <v>16</v>
      </c>
      <c r="P2651" s="23" t="str">
        <f t="shared" si="473"/>
        <v>04100385Principal</v>
      </c>
    </row>
    <row r="2652" spans="1:16" ht="15" hidden="1" customHeight="1">
      <c r="A2652" s="26" t="s">
        <v>645</v>
      </c>
      <c r="B2652" s="23" t="str">
        <f>IFERROR(VLOOKUP(A2652,hoja!$A$2:$E$970,4,FALSE),0)</f>
        <v>OCCIDENTE</v>
      </c>
      <c r="C2652" s="23" t="str">
        <f>IFERROR(VLOOKUP(A2652,hoja!$A$2:$E$1370,5,FALSE),0)</f>
        <v>CALI</v>
      </c>
      <c r="D2652" s="23" t="str">
        <f>IFERROR(VLOOKUP(A2652,hoja!A:D,3,FALSE),0)</f>
        <v>0410</v>
      </c>
      <c r="E2652" s="23" t="s">
        <v>733</v>
      </c>
      <c r="F2652" s="23" t="str">
        <f>IFERROR(VLOOKUP(E2652,hoja!$A$2:$E$970,4,FALSE),0)</f>
        <v>OCCIDENTE</v>
      </c>
      <c r="G2652" s="23" t="str">
        <f>IFERROR(VLOOKUP(E2652,hoja!$A$2:$E$970,5,FALSE),0)</f>
        <v>PASTO</v>
      </c>
      <c r="H2652" s="103" t="str">
        <f>IFERROR(VLOOKUP(E2652,hoja!A:C,3,FALSE),0)</f>
        <v>0395</v>
      </c>
      <c r="I2652" s="24" t="str">
        <f t="shared" si="483"/>
        <v>04100395</v>
      </c>
      <c r="J2652" s="23">
        <v>22.833333333197515</v>
      </c>
      <c r="K2652" s="23">
        <v>429.61599999999999</v>
      </c>
      <c r="L2652" s="23" t="str">
        <f t="shared" si="477"/>
        <v>REGIONAL</v>
      </c>
      <c r="M2652" s="23" t="s">
        <v>618</v>
      </c>
      <c r="N2652" s="23" t="str" cm="1">
        <f t="array" ref="N2652">IFERROR(IF(M2652="Principal","LES_ACTIVE",LES_INACTIVE),0)</f>
        <v>LES_ACTIVE</v>
      </c>
      <c r="O2652" s="23">
        <f t="shared" si="482"/>
        <v>16</v>
      </c>
      <c r="P2652" s="23" t="str">
        <f t="shared" si="473"/>
        <v>04100395Principal</v>
      </c>
    </row>
    <row r="2653" spans="1:16" ht="15" hidden="1" customHeight="1">
      <c r="A2653" s="26" t="s">
        <v>645</v>
      </c>
      <c r="B2653" s="23" t="str">
        <f>IFERROR(VLOOKUP(A2653,hoja!$A$2:$E$970,4,FALSE),0)</f>
        <v>OCCIDENTE</v>
      </c>
      <c r="C2653" s="23" t="str">
        <f>IFERROR(VLOOKUP(A2653,hoja!$A$2:$E$1370,5,FALSE),0)</f>
        <v>CALI</v>
      </c>
      <c r="D2653" s="23" t="str">
        <f>IFERROR(VLOOKUP(A2653,hoja!A:D,3,FALSE),0)</f>
        <v>0410</v>
      </c>
      <c r="E2653" s="23" t="s">
        <v>637</v>
      </c>
      <c r="F2653" s="23" t="str">
        <f>IFERROR(VLOOKUP(E2653,hoja!$A$2:$E$970,4,FALSE),0)</f>
        <v>SANTANDER</v>
      </c>
      <c r="G2653" s="23" t="str">
        <f>IFERROR(VLOOKUP(E2653,hoja!$A$2:$E$970,5,FALSE),0)</f>
        <v>PIEDECUESTA</v>
      </c>
      <c r="H2653" s="103" t="str">
        <f>IFERROR(VLOOKUP(E2653,hoja!A:C,3,FALSE),0)</f>
        <v>0422</v>
      </c>
      <c r="I2653" s="24" t="str">
        <f t="shared" si="483"/>
        <v>04100422</v>
      </c>
      <c r="J2653" s="23">
        <v>42.629166666709352</v>
      </c>
      <c r="K2653" s="23">
        <v>786.98500000000001</v>
      </c>
      <c r="L2653" s="23" t="str">
        <f>IF(B2653=F2653,"REGIONAL","NACIONAL")</f>
        <v>NACIONAL</v>
      </c>
      <c r="M2653" s="23" t="s">
        <v>618</v>
      </c>
      <c r="N2653" s="23" t="str" cm="1">
        <f t="array" ref="N2653">IFERROR(IF(M2653="Principal","LES_ACTIVE",LES_INACTIVE),0)</f>
        <v>LES_ACTIVE</v>
      </c>
      <c r="O2653" s="23">
        <f t="shared" si="482"/>
        <v>12</v>
      </c>
      <c r="P2653" s="23" t="str">
        <f t="shared" ref="P2653:P2715" si="484">D2653&amp;H2653&amp;M2653</f>
        <v>04100422Principal</v>
      </c>
    </row>
    <row r="2654" spans="1:16" ht="15" hidden="1" customHeight="1">
      <c r="A2654" s="26" t="s">
        <v>645</v>
      </c>
      <c r="B2654" s="23" t="str">
        <f>IFERROR(VLOOKUP(A2654,hoja!$A$2:$E$970,4,FALSE),0)</f>
        <v>OCCIDENTE</v>
      </c>
      <c r="C2654" s="23" t="str">
        <f>IFERROR(VLOOKUP(A2654,hoja!$A$2:$E$1370,5,FALSE),0)</f>
        <v>CALI</v>
      </c>
      <c r="D2654" s="23" t="str">
        <f>IFERROR(VLOOKUP(A2654,hoja!A:D,3,FALSE),0)</f>
        <v>0410</v>
      </c>
      <c r="E2654" s="23" t="s">
        <v>668</v>
      </c>
      <c r="F2654" s="23" t="str">
        <f>IFERROR(VLOOKUP(E2654,hoja!$A$2:$E$970,4,FALSE),0)</f>
        <v>COSTA</v>
      </c>
      <c r="G2654" s="23" t="str">
        <f>IFERROR(VLOOKUP(E2654,hoja!$A$2:$E$970,5,FALSE),0)</f>
        <v>VALLEDUPAR</v>
      </c>
      <c r="H2654" s="103" t="str">
        <f>IFERROR(VLOOKUP(E2654,hoja!A:C,3,FALSE),0)</f>
        <v>0447</v>
      </c>
      <c r="I2654" s="24" t="str">
        <f t="shared" si="483"/>
        <v>04100447</v>
      </c>
      <c r="J2654" s="23">
        <v>49.633333333244082</v>
      </c>
      <c r="K2654" s="23">
        <v>1132.4670000000001</v>
      </c>
      <c r="L2654" s="23" t="str">
        <f t="shared" ref="L2654:L2657" si="485">IF(B2654=F2654,"REGIONAL","NACIONAL")</f>
        <v>NACIONAL</v>
      </c>
      <c r="M2654" s="23" t="s">
        <v>618</v>
      </c>
      <c r="N2654" s="23" t="str" cm="1">
        <f t="array" ref="N2654">IFERROR(IF(M2654="Principal","LES_ACTIVE",LES_INACTIVE),0)</f>
        <v>LES_ACTIVE</v>
      </c>
      <c r="O2654" s="23">
        <f t="shared" si="482"/>
        <v>6</v>
      </c>
      <c r="P2654" s="23" t="str">
        <f t="shared" si="484"/>
        <v>04100447Principal</v>
      </c>
    </row>
    <row r="2655" spans="1:16" ht="15" hidden="1" customHeight="1">
      <c r="A2655" s="26" t="s">
        <v>645</v>
      </c>
      <c r="B2655" s="23" t="str">
        <f>IFERROR(VLOOKUP(A2655,hoja!$A$2:$E$970,4,FALSE),0)</f>
        <v>OCCIDENTE</v>
      </c>
      <c r="C2655" s="23" t="str">
        <f>IFERROR(VLOOKUP(A2655,hoja!$A$2:$E$1370,5,FALSE),0)</f>
        <v>CALI</v>
      </c>
      <c r="D2655" s="23" t="str">
        <f>IFERROR(VLOOKUP(A2655,hoja!A:D,3,FALSE),0)</f>
        <v>0410</v>
      </c>
      <c r="E2655" s="23" t="s">
        <v>681</v>
      </c>
      <c r="F2655" s="23" t="str">
        <f>IFERROR(VLOOKUP(E2655,hoja!$A$2:$E$970,4,FALSE),0)</f>
        <v>CENTRO</v>
      </c>
      <c r="G2655" s="23" t="str">
        <f>IFERROR(VLOOKUP(E2655,hoja!$A$2:$E$970,5,FALSE),0)</f>
        <v>VILLAVICENCIO</v>
      </c>
      <c r="H2655" s="103" t="str">
        <f>IFERROR(VLOOKUP(E2655,hoja!A:C,3,FALSE),0)</f>
        <v>0393</v>
      </c>
      <c r="I2655" s="24" t="str">
        <f t="shared" si="483"/>
        <v>04100393</v>
      </c>
      <c r="J2655" s="23">
        <v>32.213611111073988</v>
      </c>
      <c r="K2655" s="23">
        <v>542.15499999999997</v>
      </c>
      <c r="L2655" s="23" t="str">
        <f t="shared" si="485"/>
        <v>NACIONAL</v>
      </c>
      <c r="M2655" s="23" t="s">
        <v>618</v>
      </c>
      <c r="N2655" s="23" t="str" cm="1">
        <f t="array" ref="N2655">IFERROR(IF(M2655="Principal","LES_ACTIVE",LES_INACTIVE),0)</f>
        <v>LES_ACTIVE</v>
      </c>
      <c r="O2655" s="23">
        <f t="shared" si="482"/>
        <v>12</v>
      </c>
      <c r="P2655" s="23" t="str">
        <f t="shared" si="484"/>
        <v>04100393Principal</v>
      </c>
    </row>
    <row r="2656" spans="1:16" ht="15" hidden="1" customHeight="1">
      <c r="A2656" s="26" t="s">
        <v>645</v>
      </c>
      <c r="B2656" s="23" t="str">
        <f>IFERROR(VLOOKUP(A2656,hoja!$A$2:$E$970,4,FALSE),0)</f>
        <v>OCCIDENTE</v>
      </c>
      <c r="C2656" s="23" t="str">
        <f>IFERROR(VLOOKUP(A2656,hoja!$A$2:$E$1370,5,FALSE),0)</f>
        <v>CALI</v>
      </c>
      <c r="D2656" s="23" t="str">
        <f>IFERROR(VLOOKUP(A2656,hoja!A:D,3,FALSE),0)</f>
        <v>0410</v>
      </c>
      <c r="E2656" s="23" t="s">
        <v>762</v>
      </c>
      <c r="F2656" s="23" t="str">
        <f>IFERROR(VLOOKUP(E2656,hoja!$A$2:$E$970,4,FALSE),0)</f>
        <v>NA</v>
      </c>
      <c r="G2656" s="23" t="str">
        <f>IFERROR(VLOOKUP(E2656,hoja!$A$2:$E$970,5,FALSE),0)</f>
        <v>NA</v>
      </c>
      <c r="H2656" s="103" t="str">
        <f>IFERROR(VLOOKUP(E2656,hoja!A:C,3,FALSE),0)</f>
        <v>60088</v>
      </c>
      <c r="I2656" s="24" t="str">
        <f t="shared" si="483"/>
        <v>041060088</v>
      </c>
      <c r="K2656" s="23">
        <v>10</v>
      </c>
      <c r="L2656" s="23" t="str">
        <f t="shared" si="485"/>
        <v>NACIONAL</v>
      </c>
      <c r="M2656" s="23" t="s">
        <v>618</v>
      </c>
      <c r="N2656" s="23" t="str" cm="1">
        <f t="array" ref="N2656">IFERROR(IF(M2656="Principal","LES_ACTIVE",LES_INACTIVE),0)</f>
        <v>LES_ACTIVE</v>
      </c>
      <c r="O2656" s="23">
        <f t="shared" si="482"/>
        <v>25</v>
      </c>
      <c r="P2656" s="23" t="str">
        <f t="shared" si="484"/>
        <v>041060088Principal</v>
      </c>
    </row>
    <row r="2657" spans="1:16" ht="15" hidden="1" customHeight="1">
      <c r="A2657" s="26" t="s">
        <v>645</v>
      </c>
      <c r="B2657" s="23" t="str">
        <f>IFERROR(VLOOKUP(A2657,hoja!$A$2:$E$970,4,FALSE),0)</f>
        <v>OCCIDENTE</v>
      </c>
      <c r="C2657" s="23" t="str">
        <f>IFERROR(VLOOKUP(A2657,hoja!$A$2:$E$1370,5,FALSE),0)</f>
        <v>CALI</v>
      </c>
      <c r="D2657" s="23" t="str">
        <f>IFERROR(VLOOKUP(A2657,hoja!A:D,3,FALSE),0)</f>
        <v>0410</v>
      </c>
      <c r="E2657" s="23" t="s">
        <v>617</v>
      </c>
      <c r="F2657" s="23" t="str">
        <f>IFERROR(VLOOKUP(E2657,hoja!$A$2:$E$970,4,FALSE),0)</f>
        <v>ANTIOQUIA</v>
      </c>
      <c r="G2657" s="23" t="str">
        <f>IFERROR(VLOOKUP(E2657,hoja!$A$2:$E$970,5,FALSE),0)</f>
        <v>MEDELLÍN</v>
      </c>
      <c r="H2657" s="103">
        <f>IFERROR(VLOOKUP(E2657,hoja!A:C,3,FALSE),0)</f>
        <v>50443</v>
      </c>
      <c r="I2657" s="24" t="str">
        <f t="shared" si="483"/>
        <v>041050443</v>
      </c>
      <c r="J2657" s="23">
        <v>42.670833333337214</v>
      </c>
      <c r="K2657" s="23">
        <v>457.589</v>
      </c>
      <c r="L2657" s="23" t="str">
        <f t="shared" si="485"/>
        <v>NACIONAL</v>
      </c>
      <c r="M2657" s="23" t="s">
        <v>618</v>
      </c>
      <c r="N2657" s="23" t="str" cm="1">
        <f t="array" ref="N2657">IFERROR(IF(M2657="Principal","LES_ACTIVE",LES_INACTIVE),0)</f>
        <v>LES_ACTIVE</v>
      </c>
      <c r="O2657" s="23">
        <f t="shared" si="482"/>
        <v>16</v>
      </c>
      <c r="P2657" s="23" t="str">
        <f t="shared" si="484"/>
        <v>041050443Principal</v>
      </c>
    </row>
    <row r="2658" spans="1:16" ht="14.45" hidden="1">
      <c r="A2658" s="26" t="s">
        <v>645</v>
      </c>
      <c r="B2658" s="23" t="str">
        <f>IFERROR(VLOOKUP(A2658,hoja!$A$2:$E$970,4,FALSE),0)</f>
        <v>OCCIDENTE</v>
      </c>
      <c r="C2658" s="23" t="str">
        <f>IFERROR(VLOOKUP(A2658,hoja!$A$2:$E$1370,5,FALSE),0)</f>
        <v>CALI</v>
      </c>
      <c r="D2658" s="23" t="str">
        <f>IFERROR(VLOOKUP(A2658,hoja!A:D,3,FALSE),0)</f>
        <v>0410</v>
      </c>
      <c r="E2658" s="23" t="s">
        <v>687</v>
      </c>
      <c r="F2658" s="23" t="str">
        <f>IFERROR(VLOOKUP(E2658,hoja!$A$2:$E$970,4,FALSE),0)</f>
        <v>OCCIDENTE</v>
      </c>
      <c r="G2658" s="23" t="str">
        <f>IFERROR(VLOOKUP(E2658,hoja!$A$2:$E$970,5,FALSE),0)</f>
        <v>TULUÁ</v>
      </c>
      <c r="H2658" s="103" t="str">
        <f>IFERROR(VLOOKUP(E2658,hoja!A:C,3,FALSE),0)</f>
        <v>2007</v>
      </c>
      <c r="I2658" s="24" t="str">
        <f t="shared" si="483"/>
        <v>04102007</v>
      </c>
      <c r="J2658" s="23">
        <v>1.6166666666977108</v>
      </c>
      <c r="K2658" s="23">
        <v>83.563999999999993</v>
      </c>
      <c r="L2658" s="23" t="str">
        <f t="shared" si="477"/>
        <v>REGIONAL</v>
      </c>
      <c r="M2658" s="23" t="s">
        <v>618</v>
      </c>
      <c r="N2658" s="23" t="str" cm="1">
        <f t="array" ref="N2658">IFERROR(IF(M2658="Principal","LES_ACTIVE",LES_INACTIVE),0)</f>
        <v>LES_ACTIVE</v>
      </c>
      <c r="O2658" s="23">
        <f t="shared" si="482"/>
        <v>25</v>
      </c>
      <c r="P2658" s="23" t="str">
        <f t="shared" si="484"/>
        <v>04102007Principal</v>
      </c>
    </row>
    <row r="2659" spans="1:16" ht="14.45" hidden="1">
      <c r="A2659" s="26" t="s">
        <v>645</v>
      </c>
      <c r="B2659" s="23" t="str">
        <f>IFERROR(VLOOKUP(A2659,hoja!$A$2:$E$970,4,FALSE),0)</f>
        <v>OCCIDENTE</v>
      </c>
      <c r="C2659" s="23" t="str">
        <f>IFERROR(VLOOKUP(A2659,hoja!$A$2:$E$1370,5,FALSE),0)</f>
        <v>CALI</v>
      </c>
      <c r="D2659" s="23" t="str">
        <f>IFERROR(VLOOKUP(A2659,hoja!A:D,3,FALSE),0)</f>
        <v>0410</v>
      </c>
      <c r="E2659" s="23" t="s">
        <v>680</v>
      </c>
      <c r="F2659" s="23" t="str">
        <f>IFERROR(VLOOKUP(E2659,hoja!$A$2:$E$970,4,FALSE),0)</f>
        <v>OCCIDENTE</v>
      </c>
      <c r="G2659" s="23" t="str">
        <f>IFERROR(VLOOKUP(E2659,hoja!$A$2:$E$970,5,FALSE),0)</f>
        <v>CALOTO</v>
      </c>
      <c r="H2659" s="103" t="str">
        <f>IFERROR(VLOOKUP(E2659,hoja!A:C,3,FALSE),0)</f>
        <v>60048</v>
      </c>
      <c r="I2659" s="24" t="str">
        <f t="shared" si="483"/>
        <v>041060048</v>
      </c>
      <c r="K2659" s="23">
        <v>32.299999999999997</v>
      </c>
      <c r="L2659" s="23" t="str">
        <f t="shared" ref="L2659:L2662" si="486">IF(B2659=F2659,"REGIONAL","NACIONAL")</f>
        <v>REGIONAL</v>
      </c>
      <c r="M2659" s="23" t="s">
        <v>618</v>
      </c>
      <c r="N2659" s="23" t="str" cm="1">
        <f t="array" ref="N2659">IFERROR(IF(M2659="Principal","LES_ACTIVE",LES_INACTIVE),0)</f>
        <v>LES_ACTIVE</v>
      </c>
      <c r="O2659" s="23">
        <f t="shared" si="482"/>
        <v>25</v>
      </c>
      <c r="P2659" s="23" t="str">
        <f t="shared" si="484"/>
        <v>041060048Principal</v>
      </c>
    </row>
    <row r="2660" spans="1:16" ht="14.45" hidden="1">
      <c r="A2660" s="26" t="s">
        <v>645</v>
      </c>
      <c r="B2660" s="23" t="str">
        <f>IFERROR(VLOOKUP(A2660,hoja!$A$2:$E$970,4,FALSE),0)</f>
        <v>OCCIDENTE</v>
      </c>
      <c r="C2660" s="23" t="str">
        <f>IFERROR(VLOOKUP(A2660,hoja!$A$2:$E$1370,5,FALSE),0)</f>
        <v>CALI</v>
      </c>
      <c r="D2660" s="23" t="str">
        <f>IFERROR(VLOOKUP(A2660,hoja!A:D,3,FALSE),0)</f>
        <v>0410</v>
      </c>
      <c r="E2660" s="23" t="s">
        <v>886</v>
      </c>
      <c r="F2660" s="23" t="str">
        <f>IFERROR(VLOOKUP(E2660,hoja!$A$2:$E$970,4,FALSE),0)</f>
        <v>CENTRO</v>
      </c>
      <c r="G2660" s="23" t="str">
        <f>IFERROR(VLOOKUP(E2660,hoja!$A$2:$E$970,5,FALSE),0)</f>
        <v>PITALITO</v>
      </c>
      <c r="H2660" s="103" t="str">
        <f>IFERROR(VLOOKUP(E2660,hoja!A:C,3,FALSE),0)</f>
        <v>60059</v>
      </c>
      <c r="I2660" s="24" t="str">
        <f t="shared" si="483"/>
        <v>041060059</v>
      </c>
      <c r="K2660" s="23">
        <v>637</v>
      </c>
      <c r="L2660" s="23" t="str">
        <f>IF(B2660=F2660,"REGIONAL","NACIONAL")</f>
        <v>NACIONAL</v>
      </c>
      <c r="M2660" s="23" t="s">
        <v>618</v>
      </c>
      <c r="N2660" s="23" t="str" cm="1">
        <f t="array" ref="N2660">IFERROR(IF(M2660="Principal","LES_ACTIVE",LES_INACTIVE),0)</f>
        <v>LES_ACTIVE</v>
      </c>
      <c r="O2660" s="23">
        <f t="shared" si="482"/>
        <v>12</v>
      </c>
      <c r="P2660" s="23" t="str">
        <f t="shared" si="484"/>
        <v>041060059Principal</v>
      </c>
    </row>
    <row r="2661" spans="1:16" ht="14.45" hidden="1">
      <c r="A2661" s="26" t="s">
        <v>645</v>
      </c>
      <c r="B2661" s="23" t="str">
        <f>IFERROR(VLOOKUP(A2661,hoja!$A$2:$E$970,4,FALSE),0)</f>
        <v>OCCIDENTE</v>
      </c>
      <c r="C2661" s="23" t="str">
        <f>IFERROR(VLOOKUP(A2661,hoja!$A$2:$E$1370,5,FALSE),0)</f>
        <v>CALI</v>
      </c>
      <c r="D2661" s="23" t="str">
        <f>IFERROR(VLOOKUP(A2661,hoja!A:D,3,FALSE),0)</f>
        <v>0410</v>
      </c>
      <c r="E2661" s="23" t="s">
        <v>653</v>
      </c>
      <c r="F2661" s="23" t="str">
        <f>IFERROR(VLOOKUP(E2661,hoja!$A$2:$E$970,4,FALSE),0)</f>
        <v>CENTRO</v>
      </c>
      <c r="G2661" s="23" t="str">
        <f>IFERROR(VLOOKUP(E2661,hoja!$A$2:$E$970,5,FALSE),0)</f>
        <v>MADRID</v>
      </c>
      <c r="H2661" s="103" t="str">
        <f>IFERROR(VLOOKUP(E2661,hoja!A:C,3,FALSE),0)</f>
        <v>2023</v>
      </c>
      <c r="I2661" s="24" t="str">
        <f t="shared" si="483"/>
        <v>04102023</v>
      </c>
      <c r="J2661" s="23">
        <v>24.666666666656965</v>
      </c>
      <c r="K2661" s="23">
        <v>454.75349999999997</v>
      </c>
      <c r="L2661" s="23" t="str">
        <f>IF(B2661=F2661,"REGIONAL","NACIONAL")</f>
        <v>NACIONAL</v>
      </c>
      <c r="M2661" s="23" t="s">
        <v>618</v>
      </c>
      <c r="N2661" s="23" t="str" cm="1">
        <f t="array" ref="N2661">IFERROR(IF(M2661="Principal","LES_ACTIVE",LES_INACTIVE),0)</f>
        <v>LES_ACTIVE</v>
      </c>
      <c r="O2661" s="23">
        <f t="shared" si="482"/>
        <v>16</v>
      </c>
      <c r="P2661" s="23" t="str">
        <f t="shared" si="484"/>
        <v>04102023Principal</v>
      </c>
    </row>
    <row r="2662" spans="1:16" ht="14.45" hidden="1">
      <c r="A2662" s="26" t="s">
        <v>645</v>
      </c>
      <c r="B2662" s="23" t="str">
        <f>IFERROR(VLOOKUP(A2662,hoja!$A$2:$E$970,4,FALSE),0)</f>
        <v>OCCIDENTE</v>
      </c>
      <c r="C2662" s="23" t="str">
        <f>IFERROR(VLOOKUP(A2662,hoja!$A$2:$E$1370,5,FALSE),0)</f>
        <v>CALI</v>
      </c>
      <c r="D2662" s="23" t="str">
        <f>IFERROR(VLOOKUP(A2662,hoja!A:D,3,FALSE),0)</f>
        <v>0410</v>
      </c>
      <c r="E2662" s="23" t="s">
        <v>845</v>
      </c>
      <c r="F2662" s="23" t="str">
        <f>IFERROR(VLOOKUP(E2662,hoja!$A$2:$E$970,4,FALSE),0)</f>
        <v>OCCIDENTE</v>
      </c>
      <c r="G2662" s="23" t="str">
        <f>IFERROR(VLOOKUP(E2662,hoja!$A$2:$E$970,5,FALSE),0)</f>
        <v>CALOTO</v>
      </c>
      <c r="H2662" s="103" t="str">
        <f>IFERROR(VLOOKUP(E2662,hoja!A:C,3,FALSE),0)</f>
        <v>0054</v>
      </c>
      <c r="I2662" s="24" t="str">
        <f t="shared" si="483"/>
        <v>04100054</v>
      </c>
      <c r="J2662" s="23">
        <v>2.0833333334885538</v>
      </c>
      <c r="K2662" s="23">
        <v>60.218000000000004</v>
      </c>
      <c r="L2662" s="23" t="str">
        <f t="shared" si="486"/>
        <v>REGIONAL</v>
      </c>
      <c r="M2662" s="23" t="s">
        <v>618</v>
      </c>
      <c r="N2662" s="23" t="str" cm="1">
        <f t="array" ref="N2662">IFERROR(IF(M2662="Principal","LES_ACTIVE",LES_INACTIVE),0)</f>
        <v>LES_ACTIVE</v>
      </c>
      <c r="O2662" s="23">
        <f t="shared" si="482"/>
        <v>25</v>
      </c>
      <c r="P2662" s="23" t="str">
        <f t="shared" si="484"/>
        <v>04100054Principal</v>
      </c>
    </row>
    <row r="2663" spans="1:16" ht="16.5" hidden="1">
      <c r="A2663" s="26" t="s">
        <v>645</v>
      </c>
      <c r="B2663" s="23" t="str">
        <f>IFERROR(VLOOKUP(A2663,hoja!$A$2:$E$970,4,FALSE),0)</f>
        <v>OCCIDENTE</v>
      </c>
      <c r="C2663" s="23" t="str">
        <f>IFERROR(VLOOKUP(A2663,hoja!$A$2:$E$1370,5,FALSE),0)</f>
        <v>CALI</v>
      </c>
      <c r="D2663" s="23" t="str">
        <f>IFERROR(VLOOKUP(A2663,hoja!A:D,3,FALSE),0)</f>
        <v>0410</v>
      </c>
      <c r="E2663" s="40" t="s">
        <v>780</v>
      </c>
      <c r="F2663" s="23" t="str">
        <f>IFERROR(VLOOKUP(E2663,hoja!$A$2:$E$970,4,FALSE),0)</f>
        <v>CENTRO</v>
      </c>
      <c r="G2663" s="23" t="str">
        <f>IFERROR(VLOOKUP(E2663,hoja!$A$2:$E$970,5,FALSE),0)</f>
        <v>ZIPAQUIRÁ</v>
      </c>
      <c r="H2663" s="103" t="str">
        <f>IFERROR(VLOOKUP(E2663,hoja!A:C,3,FALSE),0)</f>
        <v>2031</v>
      </c>
      <c r="I2663" s="24" t="str">
        <f t="shared" si="483"/>
        <v>04102031</v>
      </c>
      <c r="J2663" s="23">
        <v>46.499999999912689</v>
      </c>
      <c r="K2663" s="23">
        <v>483.92200000000003</v>
      </c>
      <c r="L2663" s="23" t="str">
        <f>IF(B2663=F2663,"REGIONAL","NACIONAL")</f>
        <v>NACIONAL</v>
      </c>
      <c r="M2663" s="23" t="s">
        <v>618</v>
      </c>
      <c r="N2663" s="23" t="str" cm="1">
        <f t="array" ref="N2663">IFERROR(IF(M2663="Principal","LES_ACTIVE",LES_INACTIVE),0)</f>
        <v>LES_ACTIVE</v>
      </c>
      <c r="O2663" s="23">
        <f t="shared" si="482"/>
        <v>16</v>
      </c>
      <c r="P2663" s="23" t="str">
        <f t="shared" si="484"/>
        <v>04102031Principal</v>
      </c>
    </row>
    <row r="2664" spans="1:16" ht="14.45" hidden="1">
      <c r="A2664" s="26" t="s">
        <v>645</v>
      </c>
      <c r="B2664" s="23" t="str">
        <f>IFERROR(VLOOKUP(A2664,hoja!$A$2:$E$970,4,FALSE),0)</f>
        <v>OCCIDENTE</v>
      </c>
      <c r="C2664" s="23" t="str">
        <f>IFERROR(VLOOKUP(A2664,hoja!$A$2:$E$1370,5,FALSE),0)</f>
        <v>CALI</v>
      </c>
      <c r="D2664" s="23" t="str">
        <f>IFERROR(VLOOKUP(A2664,hoja!A:D,3,FALSE),0)</f>
        <v>0410</v>
      </c>
      <c r="E2664" s="23" t="s">
        <v>641</v>
      </c>
      <c r="F2664" s="23" t="str">
        <f>IFERROR(VLOOKUP(E2664,hoja!$A$2:$E$970,4,FALSE),0)</f>
        <v>ANTIOQUIA</v>
      </c>
      <c r="G2664" s="23" t="str">
        <f>IFERROR(VLOOKUP(E2664,hoja!$A$2:$E$970,5,FALSE),0)</f>
        <v>MEDELLÍN</v>
      </c>
      <c r="H2664" s="103" t="str">
        <f>IFERROR(VLOOKUP(E2664,hoja!A:C,3,FALSE),0)</f>
        <v>0079</v>
      </c>
      <c r="I2664" s="24" t="str">
        <f t="shared" si="483"/>
        <v>04100079</v>
      </c>
      <c r="J2664" s="23">
        <v>23.075431606905699</v>
      </c>
      <c r="K2664" s="23">
        <v>419</v>
      </c>
      <c r="L2664" s="23" t="str">
        <f t="shared" ref="L2664:L2665" si="487">IF(B2664=F2664,"REGIONAL","NACIONAL")</f>
        <v>NACIONAL</v>
      </c>
      <c r="M2664" s="23" t="s">
        <v>618</v>
      </c>
      <c r="N2664" s="23" t="str" cm="1">
        <f t="array" ref="N2664">IFERROR(IF(M2664="Principal","LES_ACTIVE",LES_INACTIVE),0)</f>
        <v>LES_ACTIVE</v>
      </c>
      <c r="O2664" s="23">
        <f t="shared" si="482"/>
        <v>16</v>
      </c>
      <c r="P2664" s="23" t="str">
        <f t="shared" si="484"/>
        <v>04100079Principal</v>
      </c>
    </row>
    <row r="2665" spans="1:16" ht="14.45" hidden="1">
      <c r="A2665" s="26" t="s">
        <v>645</v>
      </c>
      <c r="B2665" s="23" t="str">
        <f>IFERROR(VLOOKUP(A2665,hoja!$A$2:$E$970,4,FALSE),0)</f>
        <v>OCCIDENTE</v>
      </c>
      <c r="C2665" s="23" t="str">
        <f>IFERROR(VLOOKUP(A2665,hoja!$A$2:$E$1370,5,FALSE),0)</f>
        <v>CALI</v>
      </c>
      <c r="D2665" s="23" t="str">
        <f>IFERROR(VLOOKUP(A2665,hoja!A:D,3,FALSE),0)</f>
        <v>0410</v>
      </c>
      <c r="E2665" s="23" t="s">
        <v>641</v>
      </c>
      <c r="F2665" s="23" t="str">
        <f>IFERROR(VLOOKUP(E2665,hoja!$A$2:$E$970,4,FALSE),0)</f>
        <v>ANTIOQUIA</v>
      </c>
      <c r="G2665" s="23" t="str">
        <f>IFERROR(VLOOKUP(E2665,hoja!$A$2:$E$970,5,FALSE),0)</f>
        <v>MEDELLÍN</v>
      </c>
      <c r="H2665" s="103" t="str">
        <f>IFERROR(VLOOKUP(E2665,hoja!A:C,3,FALSE),0)</f>
        <v>0079</v>
      </c>
      <c r="I2665" s="24" t="str">
        <f t="shared" si="483"/>
        <v>04100079</v>
      </c>
      <c r="K2665" s="23">
        <v>509</v>
      </c>
      <c r="L2665" s="23" t="str">
        <f t="shared" si="487"/>
        <v>NACIONAL</v>
      </c>
      <c r="M2665" s="23" t="s">
        <v>893</v>
      </c>
      <c r="N2665" s="23" t="s">
        <v>622</v>
      </c>
      <c r="O2665" s="23">
        <f t="shared" si="482"/>
        <v>12</v>
      </c>
      <c r="P2665" s="23" t="str">
        <f t="shared" si="484"/>
        <v>04100079Santa Fe de Antioquia</v>
      </c>
    </row>
    <row r="2666" spans="1:16" ht="15" hidden="1" customHeight="1">
      <c r="A2666" s="26" t="s">
        <v>645</v>
      </c>
      <c r="B2666" s="23" t="str">
        <f>IFERROR(VLOOKUP(A2666,hoja!$A$2:$E$970,4,FALSE),0)</f>
        <v>OCCIDENTE</v>
      </c>
      <c r="C2666" s="23" t="str">
        <f>IFERROR(VLOOKUP(A2666,hoja!$A$2:$E$1370,5,FALSE),0)</f>
        <v>CALI</v>
      </c>
      <c r="D2666" s="23" t="str">
        <f>IFERROR(VLOOKUP(A2666,hoja!A:D,3,FALSE),0)</f>
        <v>0410</v>
      </c>
      <c r="E2666" s="23" t="s">
        <v>670</v>
      </c>
      <c r="F2666" s="23" t="str">
        <f>IFERROR(VLOOKUP(E2666,hoja!$A$2:$E$970,4,FALSE),0)</f>
        <v>OCCIDENTE</v>
      </c>
      <c r="G2666" s="23" t="str">
        <f>IFERROR(VLOOKUP(E2666,hoja!$A$2:$E$970,5,FALSE),0)</f>
        <v>PEREIRA</v>
      </c>
      <c r="H2666" s="103" t="str">
        <f>IFERROR(VLOOKUP(E2666,hoja!A:C,3,FALSE),0)</f>
        <v>0134</v>
      </c>
      <c r="I2666" s="24" t="str">
        <f t="shared" si="483"/>
        <v>04100134</v>
      </c>
      <c r="J2666" s="23">
        <v>4.5833333334303461</v>
      </c>
      <c r="K2666" s="23">
        <v>209.61099999999999</v>
      </c>
      <c r="L2666" s="23" t="str">
        <f t="shared" ref="L2666:L2671" si="488">IF(B2666=F2666,"REGIONAL","NACIONAL")</f>
        <v>REGIONAL</v>
      </c>
      <c r="M2666" s="23" t="s">
        <v>618</v>
      </c>
      <c r="N2666" s="23" t="str" cm="1">
        <f t="array" ref="N2666">IFERROR(IF(M2666="Principal","LES_ACTIVE",LES_INACTIVE),0)</f>
        <v>LES_ACTIVE</v>
      </c>
      <c r="O2666" s="23">
        <f t="shared" si="482"/>
        <v>25</v>
      </c>
      <c r="P2666" s="23" t="str">
        <f t="shared" si="484"/>
        <v>04100134Principal</v>
      </c>
    </row>
    <row r="2667" spans="1:16" ht="14.45" hidden="1">
      <c r="A2667" s="26" t="s">
        <v>645</v>
      </c>
      <c r="B2667" s="23" t="str">
        <f>IFERROR(VLOOKUP(A2667,hoja!$A$2:$E$970,4,FALSE),0)</f>
        <v>OCCIDENTE</v>
      </c>
      <c r="C2667" s="23" t="str">
        <f>IFERROR(VLOOKUP(A2667,hoja!$A$2:$E$1370,5,FALSE),0)</f>
        <v>CALI</v>
      </c>
      <c r="D2667" s="23" t="str">
        <f>IFERROR(VLOOKUP(A2667,hoja!A:D,3,FALSE),0)</f>
        <v>0410</v>
      </c>
      <c r="E2667" s="23" t="s">
        <v>642</v>
      </c>
      <c r="F2667" s="23" t="str">
        <f>IFERROR(VLOOKUP(E2667,hoja!$A$2:$E$970,4,FALSE),0)</f>
        <v>COSTA</v>
      </c>
      <c r="G2667" s="23" t="str">
        <f>IFERROR(VLOOKUP(E2667,hoja!$A$2:$E$970,5,FALSE),0)</f>
        <v>BARRANQUILLA</v>
      </c>
      <c r="H2667" s="103" t="str">
        <f>IFERROR(VLOOKUP(E2667,hoja!A:C,3,FALSE),0)</f>
        <v>0111</v>
      </c>
      <c r="I2667" s="24" t="str">
        <f t="shared" si="483"/>
        <v>04100111</v>
      </c>
      <c r="J2667" s="23">
        <v>53.733333333337214</v>
      </c>
      <c r="K2667" s="23">
        <v>1095</v>
      </c>
      <c r="L2667" s="23" t="str">
        <f>IF(B2667=F2667,"REGIONAL","NACIONAL")</f>
        <v>NACIONAL</v>
      </c>
      <c r="M2667" s="23" t="s">
        <v>618</v>
      </c>
      <c r="N2667" s="23" t="str" cm="1">
        <f t="array" ref="N2667">IFERROR(IF(M2667="Principal","LES_ACTIVE",LES_INACTIVE),0)</f>
        <v>LES_ACTIVE</v>
      </c>
      <c r="O2667" s="23">
        <f t="shared" si="482"/>
        <v>8</v>
      </c>
      <c r="P2667" s="23" t="str">
        <f t="shared" si="484"/>
        <v>04100111Principal</v>
      </c>
    </row>
    <row r="2668" spans="1:16" ht="14.45" hidden="1">
      <c r="A2668" s="26" t="s">
        <v>645</v>
      </c>
      <c r="B2668" s="23" t="str">
        <f>IFERROR(VLOOKUP(A2668,hoja!$A$2:$E$970,4,FALSE),0)</f>
        <v>OCCIDENTE</v>
      </c>
      <c r="C2668" s="23" t="str">
        <f>IFERROR(VLOOKUP(A2668,hoja!$A$2:$E$1370,5,FALSE),0)</f>
        <v>CALI</v>
      </c>
      <c r="D2668" s="23" t="str">
        <f>IFERROR(VLOOKUP(A2668,hoja!A:D,3,FALSE),0)</f>
        <v>0410</v>
      </c>
      <c r="E2668" s="23" t="s">
        <v>672</v>
      </c>
      <c r="F2668" s="23" t="str">
        <f>IFERROR(VLOOKUP(E2668,hoja!$A$2:$E$970,4,FALSE),0)</f>
        <v>ANTIOQUIA</v>
      </c>
      <c r="G2668" s="23" t="str">
        <f>IFERROR(VLOOKUP(E2668,hoja!$A$2:$E$970,5,FALSE),0)</f>
        <v>MEDELLÍN</v>
      </c>
      <c r="H2668" s="103" t="str">
        <f>IFERROR(VLOOKUP(E2668,hoja!A:C,3,FALSE),0)</f>
        <v>0092</v>
      </c>
      <c r="I2668" s="24" t="str">
        <f t="shared" si="483"/>
        <v>04100092</v>
      </c>
      <c r="J2668" s="23">
        <v>22.35833333330811</v>
      </c>
      <c r="K2668" s="23">
        <v>412</v>
      </c>
      <c r="L2668" s="23" t="str">
        <f t="shared" ref="L2668:L2669" si="489">IF(B2668=F2668,"REGIONAL","NACIONAL")</f>
        <v>NACIONAL</v>
      </c>
      <c r="M2668" s="23" t="s">
        <v>618</v>
      </c>
      <c r="N2668" s="23" t="str" cm="1">
        <f t="array" ref="N2668">IFERROR(IF(M2668="Principal","LES_ACTIVE",LES_INACTIVE),0)</f>
        <v>LES_ACTIVE</v>
      </c>
      <c r="O2668" s="23">
        <f t="shared" si="482"/>
        <v>16</v>
      </c>
      <c r="P2668" s="23" t="str">
        <f t="shared" si="484"/>
        <v>04100092Principal</v>
      </c>
    </row>
    <row r="2669" spans="1:16" ht="14.45" hidden="1">
      <c r="A2669" s="26" t="s">
        <v>645</v>
      </c>
      <c r="B2669" s="23" t="str">
        <f>IFERROR(VLOOKUP(A2669,hoja!$A$2:$E$970,4,FALSE),0)</f>
        <v>OCCIDENTE</v>
      </c>
      <c r="C2669" s="23" t="str">
        <f>IFERROR(VLOOKUP(A2669,hoja!$A$2:$E$1370,5,FALSE),0)</f>
        <v>CALI</v>
      </c>
      <c r="D2669" s="23" t="str">
        <f>IFERROR(VLOOKUP(A2669,hoja!A:D,3,FALSE),0)</f>
        <v>0410</v>
      </c>
      <c r="E2669" s="23" t="s">
        <v>672</v>
      </c>
      <c r="F2669" s="23" t="str">
        <f>IFERROR(VLOOKUP(E2669,hoja!$A$2:$E$970,4,FALSE),0)</f>
        <v>ANTIOQUIA</v>
      </c>
      <c r="G2669" s="23" t="str">
        <f>IFERROR(VLOOKUP(E2669,hoja!$A$2:$E$970,5,FALSE),0)</f>
        <v>MEDELLÍN</v>
      </c>
      <c r="H2669" s="103" t="str">
        <f>IFERROR(VLOOKUP(E2669,hoja!A:C,3,FALSE),0)</f>
        <v>0092</v>
      </c>
      <c r="I2669" s="24" t="str">
        <f t="shared" si="483"/>
        <v>04100092</v>
      </c>
      <c r="K2669" s="23">
        <v>490</v>
      </c>
      <c r="L2669" s="23" t="str">
        <f t="shared" si="489"/>
        <v>NACIONAL</v>
      </c>
      <c r="M2669" s="23" t="s">
        <v>893</v>
      </c>
      <c r="N2669" s="23" t="s">
        <v>622</v>
      </c>
      <c r="O2669" s="23">
        <f t="shared" si="482"/>
        <v>16</v>
      </c>
      <c r="P2669" s="23" t="str">
        <f t="shared" si="484"/>
        <v>04100092Santa Fe de Antioquia</v>
      </c>
    </row>
    <row r="2670" spans="1:16" ht="15" hidden="1" customHeight="1">
      <c r="A2670" s="26" t="s">
        <v>645</v>
      </c>
      <c r="B2670" s="23" t="str">
        <f>IFERROR(VLOOKUP(A2670,hoja!$A$2:$E$970,4,FALSE),0)</f>
        <v>OCCIDENTE</v>
      </c>
      <c r="C2670" s="23" t="str">
        <f>IFERROR(VLOOKUP(A2670,hoja!$A$2:$E$1370,5,FALSE),0)</f>
        <v>CALI</v>
      </c>
      <c r="D2670" s="23" t="str">
        <f>IFERROR(VLOOKUP(A2670,hoja!A:D,3,FALSE),0)</f>
        <v>0410</v>
      </c>
      <c r="E2670" s="23" t="s">
        <v>644</v>
      </c>
      <c r="F2670" s="23" t="str">
        <f>IFERROR(VLOOKUP(E2670,hoja!$A$2:$E$970,4,FALSE),0)</f>
        <v>OCCIDENTE</v>
      </c>
      <c r="G2670" s="23" t="str">
        <f>IFERROR(VLOOKUP(E2670,hoja!$A$2:$E$970,5,FALSE),0)</f>
        <v>PEREIRA</v>
      </c>
      <c r="H2670" s="103" t="str">
        <f>IFERROR(VLOOKUP(E2670,hoja!A:C,3,FALSE),0)</f>
        <v>0198</v>
      </c>
      <c r="I2670" s="24" t="str">
        <f t="shared" si="483"/>
        <v>04100198</v>
      </c>
      <c r="J2670" s="23">
        <v>3.8333333333430346</v>
      </c>
      <c r="K2670" s="23">
        <v>195.501</v>
      </c>
      <c r="L2670" s="23" t="str">
        <f t="shared" si="488"/>
        <v>REGIONAL</v>
      </c>
      <c r="M2670" s="23" t="s">
        <v>618</v>
      </c>
      <c r="N2670" s="23" t="str" cm="1">
        <f t="array" ref="N2670">IFERROR(IF(M2670="Principal","LES_ACTIVE",LES_INACTIVE),0)</f>
        <v>LES_ACTIVE</v>
      </c>
      <c r="O2670" s="23">
        <f t="shared" si="482"/>
        <v>25</v>
      </c>
      <c r="P2670" s="23" t="str">
        <f t="shared" si="484"/>
        <v>04100198Principal</v>
      </c>
    </row>
    <row r="2671" spans="1:16" ht="15" hidden="1" customHeight="1">
      <c r="A2671" s="26" t="s">
        <v>645</v>
      </c>
      <c r="B2671" s="23" t="str">
        <f>IFERROR(VLOOKUP(A2671,hoja!$A$2:$E$970,4,FALSE),0)</f>
        <v>OCCIDENTE</v>
      </c>
      <c r="C2671" s="23" t="str">
        <f>IFERROR(VLOOKUP(A2671,hoja!$A$2:$E$1370,5,FALSE),0)</f>
        <v>CALI</v>
      </c>
      <c r="D2671" s="23" t="str">
        <f>IFERROR(VLOOKUP(A2671,hoja!A:D,3,FALSE),0)</f>
        <v>0410</v>
      </c>
      <c r="E2671" s="23" t="s">
        <v>645</v>
      </c>
      <c r="F2671" s="23" t="str">
        <f>IFERROR(VLOOKUP(E2671,hoja!$A$2:$E$970,4,FALSE),0)</f>
        <v>OCCIDENTE</v>
      </c>
      <c r="G2671" s="23" t="str">
        <f>IFERROR(VLOOKUP(E2671,hoja!$A$2:$E$970,5,FALSE),0)</f>
        <v>CALI</v>
      </c>
      <c r="H2671" s="103" t="str">
        <f>IFERROR(VLOOKUP(E2671,hoja!A:C,3,FALSE),0)</f>
        <v>0410</v>
      </c>
      <c r="I2671" s="24" t="str">
        <f t="shared" si="483"/>
        <v>04100410</v>
      </c>
      <c r="J2671" s="23">
        <v>0.93333333331975155</v>
      </c>
      <c r="K2671" s="23">
        <v>15</v>
      </c>
      <c r="L2671" s="23" t="str">
        <f t="shared" si="488"/>
        <v>REGIONAL</v>
      </c>
      <c r="M2671" s="23" t="s">
        <v>618</v>
      </c>
      <c r="N2671" s="23" t="str" cm="1">
        <f t="array" ref="N2671">IFERROR(IF(M2671="Principal","LES_ACTIVE",LES_INACTIVE),0)</f>
        <v>LES_ACTIVE</v>
      </c>
      <c r="O2671" s="23">
        <f t="shared" si="482"/>
        <v>25</v>
      </c>
      <c r="P2671" s="23" t="str">
        <f t="shared" si="484"/>
        <v>04100410Principal</v>
      </c>
    </row>
    <row r="2672" spans="1:16" ht="15" hidden="1" customHeight="1">
      <c r="A2672" s="26" t="s">
        <v>645</v>
      </c>
      <c r="B2672" s="23" t="str">
        <f>IFERROR(VLOOKUP(A2672,hoja!$A$2:$E$970,4,FALSE),0)</f>
        <v>OCCIDENTE</v>
      </c>
      <c r="C2672" s="23" t="str">
        <f>IFERROR(VLOOKUP(A2672,hoja!$A$2:$E$1370,5,FALSE),0)</f>
        <v>CALI</v>
      </c>
      <c r="D2672" s="23" t="str">
        <f>IFERROR(VLOOKUP(A2672,hoja!A:D,3,FALSE),0)</f>
        <v>0410</v>
      </c>
      <c r="E2672" s="23" t="s">
        <v>912</v>
      </c>
      <c r="F2672" s="23" t="str">
        <f>IFERROR(VLOOKUP(E2672,hoja!$A$2:$E$970,4,FALSE),0)</f>
        <v>OCCIDENTE</v>
      </c>
      <c r="G2672" s="23" t="str">
        <f>IFERROR(VLOOKUP(E2672,hoja!$A$2:$E$970,5,FALSE),0)</f>
        <v>BUENAVENTURA</v>
      </c>
      <c r="H2672" s="103" t="str">
        <f>IFERROR(VLOOKUP(E2672,hoja!A:C,3,FALSE),0)</f>
        <v>3001</v>
      </c>
      <c r="I2672" s="24" t="str">
        <f t="shared" si="483"/>
        <v>04103001</v>
      </c>
      <c r="J2672" s="23">
        <v>7.6030555555480532</v>
      </c>
      <c r="K2672" s="23">
        <v>175.083</v>
      </c>
      <c r="L2672" s="23" t="str">
        <f t="shared" ref="L2672:L2715" si="490">IF(B2672=F2672,"REGIONAL","NACIONAL")</f>
        <v>REGIONAL</v>
      </c>
      <c r="M2672" s="23" t="s">
        <v>618</v>
      </c>
      <c r="N2672" s="23" t="str" cm="1">
        <f t="array" ref="N2672">IFERROR(IF(M2672="Principal","LES_ACTIVE",LES_INACTIVE),0)</f>
        <v>LES_ACTIVE</v>
      </c>
      <c r="O2672" s="23">
        <f t="shared" si="482"/>
        <v>25</v>
      </c>
      <c r="P2672" s="23" t="str">
        <f t="shared" si="484"/>
        <v>04103001Principal</v>
      </c>
    </row>
    <row r="2673" spans="1:16" ht="15" hidden="1" customHeight="1">
      <c r="A2673" s="26" t="s">
        <v>645</v>
      </c>
      <c r="B2673" s="23" t="str">
        <f>IFERROR(VLOOKUP(A2673,hoja!$A$2:$E$970,4,FALSE),0)</f>
        <v>OCCIDENTE</v>
      </c>
      <c r="C2673" s="23" t="str">
        <f>IFERROR(VLOOKUP(A2673,hoja!$A$2:$E$1370,5,FALSE),0)</f>
        <v>CALI</v>
      </c>
      <c r="D2673" s="23" t="str">
        <f>IFERROR(VLOOKUP(A2673,hoja!A:D,3,FALSE),0)</f>
        <v>0410</v>
      </c>
      <c r="E2673" s="23" t="s">
        <v>747</v>
      </c>
      <c r="F2673" s="23" t="str">
        <f>IFERROR(VLOOKUP(E2673,hoja!$A$2:$E$970,4,FALSE),0)</f>
        <v>OCCIDENTE</v>
      </c>
      <c r="G2673" s="23" t="str">
        <f>IFERROR(VLOOKUP(E2673,hoja!$A$2:$E$970,5,FALSE),0)</f>
        <v>BUGA</v>
      </c>
      <c r="H2673" s="103" t="str">
        <f>IFERROR(VLOOKUP(E2673,hoja!A:C,3,FALSE),0)</f>
        <v>60062</v>
      </c>
      <c r="I2673" s="24" t="str">
        <f t="shared" si="483"/>
        <v>041060062</v>
      </c>
      <c r="J2673" s="23">
        <v>1.4833333334536292</v>
      </c>
      <c r="K2673" s="23">
        <v>80.661000000000001</v>
      </c>
      <c r="L2673" s="23" t="str">
        <f t="shared" si="490"/>
        <v>REGIONAL</v>
      </c>
      <c r="M2673" s="23" t="s">
        <v>618</v>
      </c>
      <c r="N2673" s="23" t="str" cm="1">
        <f t="array" ref="N2673">IFERROR(IF(M2673="Principal","LES_ACTIVE",LES_INACTIVE),0)</f>
        <v>LES_ACTIVE</v>
      </c>
      <c r="O2673" s="23">
        <f t="shared" si="482"/>
        <v>25</v>
      </c>
      <c r="P2673" s="23" t="str">
        <f t="shared" si="484"/>
        <v>041060062Principal</v>
      </c>
    </row>
    <row r="2674" spans="1:16" ht="15" hidden="1" customHeight="1">
      <c r="A2674" s="26" t="s">
        <v>645</v>
      </c>
      <c r="B2674" s="23" t="str">
        <f>IFERROR(VLOOKUP(A2674,hoja!$A$2:$E$970,4,FALSE),0)</f>
        <v>OCCIDENTE</v>
      </c>
      <c r="C2674" s="23" t="str">
        <f>IFERROR(VLOOKUP(A2674,hoja!$A$2:$E$1370,5,FALSE),0)</f>
        <v>CALI</v>
      </c>
      <c r="D2674" s="23" t="str">
        <f>IFERROR(VLOOKUP(A2674,hoja!A:D,3,FALSE),0)</f>
        <v>0410</v>
      </c>
      <c r="E2674" s="23" t="s">
        <v>860</v>
      </c>
      <c r="F2674" s="23" t="str">
        <f>IFERROR(VLOOKUP(E2674,hoja!$A$2:$E$970,4,FALSE),0)</f>
        <v>OCCIDENTE</v>
      </c>
      <c r="G2674" s="23" t="str">
        <f>IFERROR(VLOOKUP(E2674,hoja!$A$2:$E$970,5,FALSE),0)</f>
        <v>CHACHAGUI</v>
      </c>
      <c r="H2674" s="103" t="str">
        <f>IFERROR(VLOOKUP(E2674,hoja!A:C,3,FALSE),0)</f>
        <v>60065</v>
      </c>
      <c r="I2674" s="24" t="str">
        <f t="shared" si="483"/>
        <v>041060065</v>
      </c>
      <c r="J2674" s="23">
        <v>11.191666666738456</v>
      </c>
      <c r="K2674" s="23">
        <v>397.96199999999999</v>
      </c>
      <c r="L2674" s="23" t="str">
        <f t="shared" si="490"/>
        <v>REGIONAL</v>
      </c>
      <c r="M2674" s="23" t="s">
        <v>618</v>
      </c>
      <c r="N2674" s="23" t="str" cm="1">
        <f t="array" ref="N2674">IFERROR(IF(M2674="Principal","LES_ACTIVE",LES_INACTIVE),0)</f>
        <v>LES_ACTIVE</v>
      </c>
      <c r="O2674" s="23">
        <f t="shared" si="482"/>
        <v>16</v>
      </c>
      <c r="P2674" s="23" t="str">
        <f t="shared" si="484"/>
        <v>041060065Principal</v>
      </c>
    </row>
    <row r="2675" spans="1:16" ht="15" hidden="1" customHeight="1">
      <c r="A2675" s="26" t="s">
        <v>645</v>
      </c>
      <c r="B2675" s="23" t="str">
        <f>IFERROR(VLOOKUP(A2675,hoja!$A$2:$E$970,4,FALSE),0)</f>
        <v>OCCIDENTE</v>
      </c>
      <c r="C2675" s="23" t="str">
        <f>IFERROR(VLOOKUP(A2675,hoja!$A$2:$E$1370,5,FALSE),0)</f>
        <v>CALI</v>
      </c>
      <c r="D2675" s="23" t="str">
        <f>IFERROR(VLOOKUP(A2675,hoja!A:D,3,FALSE),0)</f>
        <v>0410</v>
      </c>
      <c r="E2675" s="23" t="s">
        <v>749</v>
      </c>
      <c r="F2675" s="23" t="str">
        <f>IFERROR(VLOOKUP(E2675,hoja!$A$2:$E$970,4,FALSE),0)</f>
        <v>OCCIDENTE</v>
      </c>
      <c r="G2675" s="23" t="str">
        <f>IFERROR(VLOOKUP(E2675,hoja!$A$2:$E$970,5,FALSE),0)</f>
        <v>PEREIRA</v>
      </c>
      <c r="H2675" s="103" t="str">
        <f>IFERROR(VLOOKUP(E2675,hoja!A:C,3,FALSE),0)</f>
        <v>60067</v>
      </c>
      <c r="I2675" s="24" t="str">
        <f t="shared" si="483"/>
        <v>041060067</v>
      </c>
      <c r="J2675" s="23">
        <v>4.5059722222213168</v>
      </c>
      <c r="K2675" s="23">
        <v>207.92</v>
      </c>
      <c r="L2675" s="23" t="str">
        <f t="shared" si="490"/>
        <v>REGIONAL</v>
      </c>
      <c r="M2675" s="23" t="s">
        <v>618</v>
      </c>
      <c r="N2675" s="23" t="str" cm="1">
        <f t="array" ref="N2675">IFERROR(IF(M2675="Principal","LES_ACTIVE",LES_INACTIVE),0)</f>
        <v>LES_ACTIVE</v>
      </c>
      <c r="O2675" s="23">
        <f t="shared" si="482"/>
        <v>25</v>
      </c>
      <c r="P2675" s="23" t="str">
        <f t="shared" si="484"/>
        <v>041060067Principal</v>
      </c>
    </row>
    <row r="2676" spans="1:16" ht="14.45" hidden="1">
      <c r="A2676" s="26" t="s">
        <v>645</v>
      </c>
      <c r="B2676" s="23" t="str">
        <f>IFERROR(VLOOKUP(A2676,hoja!$A$2:$E$970,4,FALSE),0)</f>
        <v>OCCIDENTE</v>
      </c>
      <c r="C2676" s="23" t="str">
        <f>IFERROR(VLOOKUP(A2676,hoja!$A$2:$E$1370,5,FALSE),0)</f>
        <v>CALI</v>
      </c>
      <c r="D2676" s="23" t="str">
        <f>IFERROR(VLOOKUP(A2676,hoja!A:D,3,FALSE),0)</f>
        <v>0410</v>
      </c>
      <c r="E2676" s="23" t="s">
        <v>735</v>
      </c>
      <c r="F2676" s="23" t="str">
        <f>IFERROR(VLOOKUP(E2676,hoja!$A$2:$E$970,4,FALSE),0)</f>
        <v>CENTRO</v>
      </c>
      <c r="G2676" s="23" t="str">
        <f>IFERROR(VLOOKUP(E2676,hoja!$A$2:$E$970,5,FALSE),0)</f>
        <v>GUALANDAY</v>
      </c>
      <c r="H2676" s="103" t="str">
        <f>IFERROR(VLOOKUP(E2676,hoja!A:C,3,FALSE),0)</f>
        <v>3042</v>
      </c>
      <c r="I2676" s="24" t="str">
        <f t="shared" si="483"/>
        <v>04103042</v>
      </c>
      <c r="J2676" s="23">
        <v>8.9511111110332422</v>
      </c>
      <c r="K2676" s="23">
        <v>282.45299999999997</v>
      </c>
      <c r="L2676" s="23" t="str">
        <f>IF(B2676=F2676,"REGIONAL","NACIONAL")</f>
        <v>NACIONAL</v>
      </c>
      <c r="M2676" s="23" t="s">
        <v>736</v>
      </c>
      <c r="N2676" s="23" t="s">
        <v>737</v>
      </c>
      <c r="O2676" s="23">
        <f t="shared" si="482"/>
        <v>16</v>
      </c>
      <c r="P2676" s="23" t="str">
        <f t="shared" si="484"/>
        <v>04103042Eficiente destino Bogota</v>
      </c>
    </row>
    <row r="2677" spans="1:16" ht="15" hidden="1" customHeight="1">
      <c r="A2677" s="26" t="s">
        <v>645</v>
      </c>
      <c r="B2677" s="23" t="str">
        <f>IFERROR(VLOOKUP(A2677,hoja!$A$2:$E$970,4,FALSE),0)</f>
        <v>OCCIDENTE</v>
      </c>
      <c r="C2677" s="23" t="str">
        <f>IFERROR(VLOOKUP(A2677,hoja!$A$2:$E$1370,5,FALSE),0)</f>
        <v>CALI</v>
      </c>
      <c r="D2677" s="23" t="str">
        <f>IFERROR(VLOOKUP(A2677,hoja!A:D,3,FALSE),0)</f>
        <v>0410</v>
      </c>
      <c r="E2677" s="23" t="s">
        <v>786</v>
      </c>
      <c r="F2677" s="23" t="str">
        <f>IFERROR(VLOOKUP(E2677,hoja!$A$2:$E$970,4,FALSE),0)</f>
        <v>OCCIDENTE</v>
      </c>
      <c r="G2677" s="23" t="str">
        <f>IFERROR(VLOOKUP(E2677,hoja!$A$2:$E$970,5,FALSE),0)</f>
        <v>LA FELISA</v>
      </c>
      <c r="H2677" s="103" t="str">
        <f>IFERROR(VLOOKUP(E2677,hoja!A:C,3,FALSE),0)</f>
        <v>60071</v>
      </c>
      <c r="I2677" s="24" t="str">
        <f t="shared" si="483"/>
        <v>041060071</v>
      </c>
      <c r="J2677" s="23">
        <v>6.8655555555014871</v>
      </c>
      <c r="K2677" s="23">
        <v>275.79399999999998</v>
      </c>
      <c r="L2677" s="23" t="str">
        <f t="shared" si="490"/>
        <v>REGIONAL</v>
      </c>
      <c r="M2677" s="23" t="s">
        <v>618</v>
      </c>
      <c r="N2677" s="23" t="str" cm="1">
        <f t="array" ref="N2677">IFERROR(IF(M2677="Principal","LES_ACTIVE",LES_INACTIVE),0)</f>
        <v>LES_ACTIVE</v>
      </c>
      <c r="O2677" s="23">
        <f t="shared" si="482"/>
        <v>16</v>
      </c>
      <c r="P2677" s="23" t="str">
        <f t="shared" si="484"/>
        <v>041060071Principal</v>
      </c>
    </row>
    <row r="2678" spans="1:16" ht="15" hidden="1" customHeight="1">
      <c r="A2678" s="26" t="s">
        <v>645</v>
      </c>
      <c r="B2678" s="23" t="str">
        <f>IFERROR(VLOOKUP(A2678,hoja!$A$2:$E$970,4,FALSE),0)</f>
        <v>OCCIDENTE</v>
      </c>
      <c r="C2678" s="23" t="str">
        <f>IFERROR(VLOOKUP(A2678,hoja!$A$2:$E$1370,5,FALSE),0)</f>
        <v>CALI</v>
      </c>
      <c r="D2678" s="23" t="str">
        <f>IFERROR(VLOOKUP(A2678,hoja!A:D,3,FALSE),0)</f>
        <v>0410</v>
      </c>
      <c r="E2678" s="23" t="s">
        <v>913</v>
      </c>
      <c r="F2678" s="23" t="str">
        <f>IFERROR(VLOOKUP(E2678,hoja!$A$2:$E$970,4,FALSE),0)</f>
        <v>OCCIDENTE</v>
      </c>
      <c r="G2678" s="23" t="str">
        <f>IFERROR(VLOOKUP(E2678,hoja!$A$2:$E$970,5,FALSE),0)</f>
        <v>CALOTO</v>
      </c>
      <c r="H2678" s="103" t="str">
        <f>IFERROR(VLOOKUP(E2678,hoja!A:C,3,FALSE),0)</f>
        <v>60075</v>
      </c>
      <c r="I2678" s="24" t="str">
        <f t="shared" si="483"/>
        <v>041060075</v>
      </c>
      <c r="J2678" s="23">
        <v>0.94208333326969296</v>
      </c>
      <c r="K2678" s="23">
        <v>38.554499999999997</v>
      </c>
      <c r="L2678" s="23" t="str">
        <f t="shared" si="490"/>
        <v>REGIONAL</v>
      </c>
      <c r="M2678" s="23" t="s">
        <v>618</v>
      </c>
      <c r="N2678" s="23" t="str" cm="1">
        <f t="array" ref="N2678">IFERROR(IF(M2678="Principal","LES_ACTIVE",LES_INACTIVE),0)</f>
        <v>LES_ACTIVE</v>
      </c>
      <c r="O2678" s="23">
        <f t="shared" si="482"/>
        <v>25</v>
      </c>
      <c r="P2678" s="23" t="str">
        <f t="shared" si="484"/>
        <v>041060075Principal</v>
      </c>
    </row>
    <row r="2679" spans="1:16" ht="15" hidden="1" customHeight="1">
      <c r="A2679" s="26" t="s">
        <v>645</v>
      </c>
      <c r="B2679" s="23" t="str">
        <f>IFERROR(VLOOKUP(A2679,hoja!$A$2:$E$970,4,FALSE),0)</f>
        <v>OCCIDENTE</v>
      </c>
      <c r="C2679" s="23" t="str">
        <f>IFERROR(VLOOKUP(A2679,hoja!$A$2:$E$1370,5,FALSE),0)</f>
        <v>CALI</v>
      </c>
      <c r="D2679" s="23" t="str">
        <f>IFERROR(VLOOKUP(A2679,hoja!A:D,3,FALSE),0)</f>
        <v>0410</v>
      </c>
      <c r="E2679" s="23" t="s">
        <v>841</v>
      </c>
      <c r="F2679" s="23" t="str">
        <f>IFERROR(VLOOKUP(E2679,hoja!$A$2:$E$970,4,FALSE),0)</f>
        <v>CENTRO</v>
      </c>
      <c r="G2679" s="23" t="str">
        <f>IFERROR(VLOOKUP(E2679,hoja!$A$2:$E$970,5,FALSE),0)</f>
        <v>PADUA</v>
      </c>
      <c r="H2679" s="103" t="str">
        <f>IFERROR(VLOOKUP(E2679,hoja!A:C,3,FALSE),0)</f>
        <v>60076</v>
      </c>
      <c r="I2679" s="24" t="str">
        <f t="shared" si="483"/>
        <v>041060076</v>
      </c>
      <c r="J2679" s="23">
        <v>15.299999999930151</v>
      </c>
      <c r="K2679" s="23">
        <v>333.34</v>
      </c>
      <c r="L2679" s="23" t="str">
        <f>IF(B2679=F2679,"REGIONAL","NACIONAL")</f>
        <v>NACIONAL</v>
      </c>
      <c r="M2679" s="23" t="s">
        <v>618</v>
      </c>
      <c r="N2679" s="23" t="str" cm="1">
        <f t="array" ref="N2679">IFERROR(IF(M2679="Principal","LES_ACTIVE",LES_INACTIVE),0)</f>
        <v>LES_ACTIVE</v>
      </c>
      <c r="O2679" s="23">
        <f t="shared" si="482"/>
        <v>16</v>
      </c>
      <c r="P2679" s="23" t="str">
        <f t="shared" si="484"/>
        <v>041060076Principal</v>
      </c>
    </row>
    <row r="2680" spans="1:16" ht="15" hidden="1" customHeight="1">
      <c r="A2680" s="26" t="s">
        <v>645</v>
      </c>
      <c r="B2680" s="23" t="str">
        <f>IFERROR(VLOOKUP(A2680,hoja!$A$2:$E$970,4,FALSE),0)</f>
        <v>OCCIDENTE</v>
      </c>
      <c r="C2680" s="23" t="str">
        <f>IFERROR(VLOOKUP(A2680,hoja!$A$2:$E$1370,5,FALSE),0)</f>
        <v>CALI</v>
      </c>
      <c r="D2680" s="23" t="str">
        <f>IFERROR(VLOOKUP(A2680,hoja!A:D,3,FALSE),0)</f>
        <v>0410</v>
      </c>
      <c r="E2680" s="23" t="s">
        <v>738</v>
      </c>
      <c r="F2680" s="23" t="str">
        <f>IFERROR(VLOOKUP(E2680,hoja!$A$2:$E$970,4,FALSE),0)</f>
        <v>CENTRO</v>
      </c>
      <c r="G2680" s="23" t="str">
        <f>IFERROR(VLOOKUP(E2680,hoja!$A$2:$E$970,5,FALSE),0)</f>
        <v>RIOSUCIO</v>
      </c>
      <c r="H2680" s="103" t="str">
        <f>IFERROR(VLOOKUP(E2680,hoja!A:C,3,FALSE),0)</f>
        <v>60081</v>
      </c>
      <c r="I2680" s="24" t="str">
        <f t="shared" si="483"/>
        <v>041060081</v>
      </c>
      <c r="J2680" s="23">
        <v>8.2666666665463708</v>
      </c>
      <c r="K2680" s="23">
        <v>278.13150000000002</v>
      </c>
      <c r="L2680" s="23" t="str">
        <f t="shared" ref="L2680:L2682" si="491">IF(B2680=F2680,"REGIONAL","NACIONAL")</f>
        <v>NACIONAL</v>
      </c>
      <c r="M2680" s="23" t="s">
        <v>914</v>
      </c>
      <c r="N2680" s="23" t="s">
        <v>737</v>
      </c>
      <c r="O2680" s="23">
        <f t="shared" si="482"/>
        <v>16</v>
      </c>
      <c r="P2680" s="23" t="str">
        <f t="shared" si="484"/>
        <v>041060081Eficiente destino Medellin</v>
      </c>
    </row>
    <row r="2681" spans="1:16" ht="15" hidden="1" customHeight="1">
      <c r="A2681" s="26" t="s">
        <v>645</v>
      </c>
      <c r="B2681" s="23" t="str">
        <f>IFERROR(VLOOKUP(A2681,hoja!$A$2:$E$970,4,FALSE),0)</f>
        <v>OCCIDENTE</v>
      </c>
      <c r="C2681" s="23" t="str">
        <f>IFERROR(VLOOKUP(A2681,hoja!$A$2:$E$1370,5,FALSE),0)</f>
        <v>CALI</v>
      </c>
      <c r="D2681" s="23" t="str">
        <f>IFERROR(VLOOKUP(A2681,hoja!A:D,3,FALSE),0)</f>
        <v>0410</v>
      </c>
      <c r="E2681" s="23" t="s">
        <v>750</v>
      </c>
      <c r="F2681" s="23">
        <f>IFERROR(VLOOKUP(E2681,hoja!$A$2:$E$970,4,FALSE),0)</f>
        <v>0</v>
      </c>
      <c r="G2681" s="23">
        <f>IFERROR(VLOOKUP(E2681,hoja!$A$2:$E$970,5,FALSE),0)</f>
        <v>0</v>
      </c>
      <c r="H2681" s="103">
        <f>IFERROR(VLOOKUP(E2681,hoja!A:C,3,FALSE),0)</f>
        <v>0</v>
      </c>
      <c r="I2681" s="24" t="str">
        <f t="shared" si="483"/>
        <v>04100</v>
      </c>
      <c r="J2681" s="23">
        <v>2.2004166666883975</v>
      </c>
      <c r="K2681" s="23">
        <v>85.552499999999995</v>
      </c>
      <c r="L2681" s="23" t="str">
        <f t="shared" si="491"/>
        <v>NACIONAL</v>
      </c>
      <c r="M2681" s="23" t="s">
        <v>618</v>
      </c>
      <c r="N2681" s="23" t="str" cm="1">
        <f t="array" ref="N2681">IFERROR(IF(M2681="Principal","LES_ACTIVE",LES_INACTIVE),0)</f>
        <v>LES_ACTIVE</v>
      </c>
      <c r="O2681" s="23">
        <f t="shared" si="482"/>
        <v>25</v>
      </c>
      <c r="P2681" s="23" t="str">
        <f t="shared" si="484"/>
        <v>04100Principal</v>
      </c>
    </row>
    <row r="2682" spans="1:16" ht="14.45" hidden="1">
      <c r="A2682" s="26" t="s">
        <v>645</v>
      </c>
      <c r="B2682" s="23" t="str">
        <f>IFERROR(VLOOKUP(A2682,hoja!$A$2:$E$970,4,FALSE),0)</f>
        <v>OCCIDENTE</v>
      </c>
      <c r="C2682" s="23" t="str">
        <f>IFERROR(VLOOKUP(A2682,hoja!$A$2:$E$1370,5,FALSE),0)</f>
        <v>CALI</v>
      </c>
      <c r="D2682" s="23" t="str">
        <f>IFERROR(VLOOKUP(A2682,hoja!A:D,3,FALSE),0)</f>
        <v>0410</v>
      </c>
      <c r="E2682" s="23" t="s">
        <v>788</v>
      </c>
      <c r="F2682" s="23" t="str">
        <f>IFERROR(VLOOKUP(E2682,hoja!$A$2:$E$970,4,FALSE),0)</f>
        <v>ANTIOQUIA</v>
      </c>
      <c r="G2682" s="23" t="str">
        <f>IFERROR(VLOOKUP(E2682,hoja!$A$2:$E$970,5,FALSE),0)</f>
        <v>RIONEGRO</v>
      </c>
      <c r="H2682" s="103" t="str">
        <f>IFERROR(VLOOKUP(E2682,hoja!A:C,3,FALSE),0)</f>
        <v>60027</v>
      </c>
      <c r="I2682" s="24" t="str">
        <f t="shared" si="483"/>
        <v>041060027</v>
      </c>
      <c r="K2682" s="23">
        <v>466</v>
      </c>
      <c r="L2682" s="23" t="str">
        <f t="shared" si="491"/>
        <v>NACIONAL</v>
      </c>
      <c r="M2682" s="23" t="s">
        <v>618</v>
      </c>
      <c r="N2682" s="23" t="str" cm="1">
        <f t="array" ref="N2682">IFERROR(IF(M2682="Principal","LES_ACTIVE",LES_INACTIVE),0)</f>
        <v>LES_ACTIVE</v>
      </c>
      <c r="O2682" s="23">
        <f t="shared" si="482"/>
        <v>16</v>
      </c>
      <c r="P2682" s="23" t="str">
        <f t="shared" si="484"/>
        <v>041060027Principal</v>
      </c>
    </row>
    <row r="2683" spans="1:16" ht="15" hidden="1" customHeight="1">
      <c r="A2683" s="26" t="s">
        <v>645</v>
      </c>
      <c r="B2683" s="23" t="str">
        <f>IFERROR(VLOOKUP(A2683,hoja!$A$2:$E$970,4,FALSE),0)</f>
        <v>OCCIDENTE</v>
      </c>
      <c r="C2683" s="23" t="str">
        <f>IFERROR(VLOOKUP(A2683,hoja!$A$2:$E$1370,5,FALSE),0)</f>
        <v>CALI</v>
      </c>
      <c r="D2683" s="23" t="str">
        <f>IFERROR(VLOOKUP(A2683,hoja!A:D,3,FALSE),0)</f>
        <v>0410</v>
      </c>
      <c r="E2683" s="23" t="s">
        <v>581</v>
      </c>
      <c r="F2683" s="23" t="str">
        <f>IFERROR(VLOOKUP(E2683,hoja!$A$2:$E$970,4,FALSE),0)</f>
        <v>OCCIDENTE</v>
      </c>
      <c r="G2683" s="23" t="str">
        <f>IFERROR(VLOOKUP(E2683,hoja!$A$2:$E$970,5,FALSE),0)</f>
        <v>CALI</v>
      </c>
      <c r="H2683" s="103" t="str">
        <f>IFERROR(VLOOKUP(E2683,hoja!A:C,3,FALSE),0)</f>
        <v>60043</v>
      </c>
      <c r="I2683" s="24" t="str">
        <f t="shared" si="483"/>
        <v>041060043</v>
      </c>
      <c r="K2683" s="23">
        <v>10</v>
      </c>
      <c r="L2683" s="23" t="str">
        <f t="shared" si="490"/>
        <v>REGIONAL</v>
      </c>
      <c r="M2683" s="23" t="s">
        <v>618</v>
      </c>
      <c r="N2683" s="23" t="str" cm="1">
        <f t="array" ref="N2683">IFERROR(IF(M2683="Principal","LES_ACTIVE",LES_INACTIVE),0)</f>
        <v>LES_ACTIVE</v>
      </c>
      <c r="O2683" s="23">
        <f t="shared" si="482"/>
        <v>25</v>
      </c>
      <c r="P2683" s="23" t="str">
        <f t="shared" si="484"/>
        <v>041060043Principal</v>
      </c>
    </row>
    <row r="2684" spans="1:16" ht="15" hidden="1" customHeight="1">
      <c r="A2684" s="28" t="s">
        <v>676</v>
      </c>
      <c r="B2684" s="23" t="str">
        <f>IFERROR(VLOOKUP(A2684,hoja!$A$2:$E$970,4,FALSE),0)</f>
        <v>COSTA</v>
      </c>
      <c r="C2684" s="23" t="str">
        <f>IFERROR(VLOOKUP(A2684,hoja!$A$2:$E$1370,5,FALSE),0)</f>
        <v>BARRANQUILLA</v>
      </c>
      <c r="D2684" s="23" t="str">
        <f>IFERROR(VLOOKUP(A2684,hoja!A:D,3,FALSE),0)</f>
        <v>3000</v>
      </c>
      <c r="E2684" s="23" t="s">
        <v>63</v>
      </c>
      <c r="F2684" s="23" t="str">
        <f>IFERROR(VLOOKUP(E2684,hoja!$A$2:$E$970,4,FALSE),0)</f>
        <v>COSTA</v>
      </c>
      <c r="G2684" s="23" t="str">
        <f>IFERROR(VLOOKUP(E2684,hoja!$A$2:$E$970,5,FALSE),0)</f>
        <v>BARRANQUILLA</v>
      </c>
      <c r="H2684" s="103" t="str">
        <f>IFERROR(VLOOKUP(E2684,hoja!A:C,3,FALSE),0)</f>
        <v>60016</v>
      </c>
      <c r="I2684" s="24" t="str">
        <f t="shared" si="483"/>
        <v>300060016</v>
      </c>
      <c r="K2684" s="23">
        <v>10</v>
      </c>
      <c r="L2684" s="23" t="str">
        <f t="shared" si="490"/>
        <v>REGIONAL</v>
      </c>
      <c r="M2684" s="23" t="s">
        <v>618</v>
      </c>
      <c r="N2684" s="23" t="str" cm="1">
        <f t="array" ref="N2684">IFERROR(IF(M2684="Principal","LES_ACTIVE",LES_INACTIVE),0)</f>
        <v>LES_ACTIVE</v>
      </c>
      <c r="O2684" s="23">
        <f t="shared" si="482"/>
        <v>25</v>
      </c>
      <c r="P2684" s="23" t="str">
        <f t="shared" si="484"/>
        <v>300060016Principal</v>
      </c>
    </row>
    <row r="2685" spans="1:16" ht="15" hidden="1" customHeight="1">
      <c r="A2685" s="28" t="s">
        <v>676</v>
      </c>
      <c r="B2685" s="23" t="str">
        <f>IFERROR(VLOOKUP(A2685,hoja!$A$2:$E$970,4,FALSE),0)</f>
        <v>COSTA</v>
      </c>
      <c r="C2685" s="23" t="str">
        <f>IFERROR(VLOOKUP(A2685,hoja!$A$2:$E$1370,5,FALSE),0)</f>
        <v>BARRANQUILLA</v>
      </c>
      <c r="D2685" s="23" t="str">
        <f>IFERROR(VLOOKUP(A2685,hoja!A:D,3,FALSE),0)</f>
        <v>3000</v>
      </c>
      <c r="E2685" s="23" t="s">
        <v>642</v>
      </c>
      <c r="F2685" s="23" t="str">
        <f>IFERROR(VLOOKUP(E2685,hoja!$A$2:$E$970,4,FALSE),0)</f>
        <v>COSTA</v>
      </c>
      <c r="G2685" s="23" t="str">
        <f>IFERROR(VLOOKUP(E2685,hoja!$A$2:$E$970,5,FALSE),0)</f>
        <v>BARRANQUILLA</v>
      </c>
      <c r="H2685" s="103" t="str">
        <f>IFERROR(VLOOKUP(E2685,hoja!A:C,3,FALSE),0)</f>
        <v>0111</v>
      </c>
      <c r="I2685" s="24" t="str">
        <f t="shared" si="483"/>
        <v>30000111</v>
      </c>
      <c r="J2685" s="23">
        <v>1</v>
      </c>
      <c r="K2685" s="23">
        <v>17.14</v>
      </c>
      <c r="L2685" s="23" t="str">
        <f t="shared" si="490"/>
        <v>REGIONAL</v>
      </c>
      <c r="M2685" s="23" t="s">
        <v>618</v>
      </c>
      <c r="N2685" s="23" t="str" cm="1">
        <f t="array" ref="N2685">IFERROR(IF(M2685="Principal","LES_ACTIVE",LES_INACTIVE),0)</f>
        <v>LES_ACTIVE</v>
      </c>
      <c r="O2685" s="23">
        <f t="shared" si="482"/>
        <v>25</v>
      </c>
      <c r="P2685" s="23" t="str">
        <f t="shared" si="484"/>
        <v>30000111Principal</v>
      </c>
    </row>
    <row r="2686" spans="1:16" ht="15" hidden="1" customHeight="1">
      <c r="A2686" s="26" t="s">
        <v>819</v>
      </c>
      <c r="B2686" s="23" t="str">
        <f>IFERROR(VLOOKUP(A2686,hoja!$A$2:$E$970,4,FALSE),0)</f>
        <v>OCCIDENTE</v>
      </c>
      <c r="C2686" s="23" t="str">
        <f>IFERROR(VLOOKUP(A2686,hoja!$A$2:$E$1370,5,FALSE),0)</f>
        <v>BUENAVENTURA</v>
      </c>
      <c r="D2686" s="23" t="str">
        <f>IFERROR(VLOOKUP(A2686,hoja!A:D,3,FALSE),0)</f>
        <v>3001</v>
      </c>
      <c r="E2686" s="23" t="s">
        <v>80</v>
      </c>
      <c r="F2686" s="23" t="str">
        <f>IFERROR(VLOOKUP(E2686,hoja!$A$2:$E$970,4,FALSE),0)</f>
        <v>OCCIDENTE</v>
      </c>
      <c r="G2686" s="23" t="str">
        <f>IFERROR(VLOOKUP(E2686,hoja!$A$2:$E$970,5,FALSE),0)</f>
        <v>BUENAVENTURA</v>
      </c>
      <c r="H2686" s="103" t="str">
        <f>IFERROR(VLOOKUP(E2686,hoja!A:C,3,FALSE),0)</f>
        <v>60054</v>
      </c>
      <c r="I2686" s="24" t="str">
        <f t="shared" si="483"/>
        <v>300160054</v>
      </c>
      <c r="K2686" s="23">
        <v>15</v>
      </c>
      <c r="L2686" s="23" t="str">
        <f t="shared" si="490"/>
        <v>REGIONAL</v>
      </c>
      <c r="M2686" s="23" t="s">
        <v>618</v>
      </c>
      <c r="N2686" s="23" t="str" cm="1">
        <f t="array" ref="N2686">IFERROR(IF(M2686="Principal","LES_ACTIVE",LES_INACTIVE),0)</f>
        <v>LES_ACTIVE</v>
      </c>
      <c r="O2686" s="23">
        <f t="shared" si="482"/>
        <v>25</v>
      </c>
      <c r="P2686" s="23" t="str">
        <f t="shared" si="484"/>
        <v>300160054Principal</v>
      </c>
    </row>
    <row r="2687" spans="1:16" ht="15" hidden="1" customHeight="1">
      <c r="A2687" s="26" t="s">
        <v>819</v>
      </c>
      <c r="B2687" s="23" t="str">
        <f>IFERROR(VLOOKUP(A2687,hoja!$A$2:$E$970,4,FALSE),0)</f>
        <v>OCCIDENTE</v>
      </c>
      <c r="C2687" s="23" t="str">
        <f>IFERROR(VLOOKUP(A2687,hoja!$A$2:$E$1370,5,FALSE),0)</f>
        <v>BUENAVENTURA</v>
      </c>
      <c r="D2687" s="23" t="str">
        <f>IFERROR(VLOOKUP(A2687,hoja!A:D,3,FALSE),0)</f>
        <v>3001</v>
      </c>
      <c r="E2687" s="23" t="s">
        <v>95</v>
      </c>
      <c r="F2687" s="23" t="str">
        <f>IFERROR(VLOOKUP(E2687,hoja!$A$2:$E$970,4,FALSE),0)</f>
        <v>OCCIDENTE</v>
      </c>
      <c r="G2687" s="23" t="str">
        <f>IFERROR(VLOOKUP(E2687,hoja!$A$2:$E$970,5,FALSE),0)</f>
        <v>CALI</v>
      </c>
      <c r="H2687" s="103" t="str">
        <f>IFERROR(VLOOKUP(E2687,hoja!A:C,3,FALSE),0)</f>
        <v>3024</v>
      </c>
      <c r="I2687" s="24" t="str">
        <f t="shared" si="483"/>
        <v>30013024</v>
      </c>
      <c r="K2687" s="23">
        <v>161</v>
      </c>
      <c r="L2687" s="23" t="str">
        <f t="shared" si="490"/>
        <v>REGIONAL</v>
      </c>
      <c r="M2687" s="23" t="s">
        <v>618</v>
      </c>
      <c r="N2687" s="23" t="str" cm="1">
        <f t="array" ref="N2687">IFERROR(IF(M2687="Principal","LES_ACTIVE",LES_INACTIVE),0)</f>
        <v>LES_ACTIVE</v>
      </c>
      <c r="O2687" s="23">
        <f t="shared" si="482"/>
        <v>25</v>
      </c>
      <c r="P2687" s="23" t="str">
        <f t="shared" si="484"/>
        <v>30013024Principal</v>
      </c>
    </row>
    <row r="2688" spans="1:16" ht="15" hidden="1" customHeight="1">
      <c r="A2688" s="26" t="s">
        <v>819</v>
      </c>
      <c r="B2688" s="23" t="str">
        <f>IFERROR(VLOOKUP(A2688,hoja!$A$2:$E$970,4,FALSE),0)</f>
        <v>OCCIDENTE</v>
      </c>
      <c r="C2688" s="23" t="str">
        <f>IFERROR(VLOOKUP(A2688,hoja!$A$2:$E$1370,5,FALSE),0)</f>
        <v>BUENAVENTURA</v>
      </c>
      <c r="D2688" s="23" t="str">
        <f>IFERROR(VLOOKUP(A2688,hoja!A:D,3,FALSE),0)</f>
        <v>3001</v>
      </c>
      <c r="E2688" s="23" t="s">
        <v>650</v>
      </c>
      <c r="F2688" s="23" t="str">
        <f>IFERROR(VLOOKUP(E2688,hoja!$A$2:$E$970,4,FALSE),0)</f>
        <v>OCCIDENTE</v>
      </c>
      <c r="G2688" s="23" t="str">
        <f>IFERROR(VLOOKUP(E2688,hoja!$A$2:$E$970,5,FALSE),0)</f>
        <v>CALOTO</v>
      </c>
      <c r="H2688" s="103" t="str">
        <f>IFERROR(VLOOKUP(E2688,hoja!A:C,3,FALSE),0)</f>
        <v>0445</v>
      </c>
      <c r="I2688" s="24" t="str">
        <f t="shared" si="483"/>
        <v>30010445</v>
      </c>
      <c r="J2688" s="23">
        <v>13</v>
      </c>
      <c r="K2688" s="23">
        <v>196.62</v>
      </c>
      <c r="L2688" s="23" t="str">
        <f t="shared" si="490"/>
        <v>REGIONAL</v>
      </c>
      <c r="M2688" s="23" t="s">
        <v>618</v>
      </c>
      <c r="N2688" s="23" t="str" cm="1">
        <f t="array" ref="N2688">IFERROR(IF(M2688="Principal","LES_ACTIVE",LES_INACTIVE),0)</f>
        <v>LES_ACTIVE</v>
      </c>
      <c r="O2688" s="23">
        <f t="shared" si="482"/>
        <v>25</v>
      </c>
      <c r="P2688" s="23" t="str">
        <f t="shared" si="484"/>
        <v>30010445Principal</v>
      </c>
    </row>
    <row r="2689" spans="1:16" ht="15" hidden="1" customHeight="1">
      <c r="A2689" s="26" t="s">
        <v>819</v>
      </c>
      <c r="B2689" s="23" t="str">
        <f>IFERROR(VLOOKUP(A2689,hoja!$A$2:$E$970,4,FALSE),0)</f>
        <v>OCCIDENTE</v>
      </c>
      <c r="C2689" s="23" t="str">
        <f>IFERROR(VLOOKUP(A2689,hoja!$A$2:$E$1370,5,FALSE),0)</f>
        <v>BUENAVENTURA</v>
      </c>
      <c r="D2689" s="23" t="str">
        <f>IFERROR(VLOOKUP(A2689,hoja!A:D,3,FALSE),0)</f>
        <v>3001</v>
      </c>
      <c r="E2689" s="23" t="s">
        <v>694</v>
      </c>
      <c r="F2689" s="23" t="str">
        <f>IFERROR(VLOOKUP(E2689,hoja!$A$2:$E$970,4,FALSE),0)</f>
        <v>OCCIDENTE</v>
      </c>
      <c r="G2689" s="23" t="str">
        <f>IFERROR(VLOOKUP(E2689,hoja!$A$2:$E$970,5,FALSE),0)</f>
        <v>BUENAVENTURA</v>
      </c>
      <c r="H2689" s="103" t="str">
        <f>IFERROR(VLOOKUP(E2689,hoja!A:C,3,FALSE),0)</f>
        <v>0131</v>
      </c>
      <c r="I2689" s="24" t="str">
        <f t="shared" si="483"/>
        <v>30010131</v>
      </c>
      <c r="K2689" s="23">
        <v>15</v>
      </c>
      <c r="L2689" s="23" t="str">
        <f t="shared" si="490"/>
        <v>REGIONAL</v>
      </c>
      <c r="M2689" s="23" t="s">
        <v>618</v>
      </c>
      <c r="N2689" s="23" t="str" cm="1">
        <f t="array" ref="N2689">IFERROR(IF(M2689="Principal","LES_ACTIVE",LES_INACTIVE),0)</f>
        <v>LES_ACTIVE</v>
      </c>
      <c r="O2689" s="23">
        <f t="shared" si="482"/>
        <v>25</v>
      </c>
      <c r="P2689" s="23" t="str">
        <f t="shared" si="484"/>
        <v>30010131Principal</v>
      </c>
    </row>
    <row r="2690" spans="1:16" ht="15" hidden="1" customHeight="1">
      <c r="A2690" s="26" t="s">
        <v>819</v>
      </c>
      <c r="B2690" s="23" t="str">
        <f>IFERROR(VLOOKUP(A2690,hoja!$A$2:$E$970,4,FALSE),0)</f>
        <v>OCCIDENTE</v>
      </c>
      <c r="C2690" s="23" t="str">
        <f>IFERROR(VLOOKUP(A2690,hoja!$A$2:$E$1370,5,FALSE),0)</f>
        <v>BUENAVENTURA</v>
      </c>
      <c r="D2690" s="23" t="str">
        <f>IFERROR(VLOOKUP(A2690,hoja!A:D,3,FALSE),0)</f>
        <v>3001</v>
      </c>
      <c r="E2690" s="23" t="s">
        <v>683</v>
      </c>
      <c r="F2690" s="23" t="str">
        <f>IFERROR(VLOOKUP(E2690,hoja!$A$2:$E$970,4,FALSE),0)</f>
        <v>OCCIDENTE</v>
      </c>
      <c r="G2690" s="23" t="str">
        <f>IFERROR(VLOOKUP(E2690,hoja!$A$2:$E$970,5,FALSE),0)</f>
        <v>BUGA</v>
      </c>
      <c r="H2690" s="103" t="str">
        <f>IFERROR(VLOOKUP(E2690,hoja!A:C,3,FALSE),0)</f>
        <v>0411</v>
      </c>
      <c r="I2690" s="24" t="str">
        <f t="shared" si="483"/>
        <v>30010411</v>
      </c>
      <c r="J2690" s="23">
        <v>4</v>
      </c>
      <c r="K2690" s="23">
        <v>149.82</v>
      </c>
      <c r="L2690" s="23" t="str">
        <f t="shared" si="490"/>
        <v>REGIONAL</v>
      </c>
      <c r="M2690" s="23" t="s">
        <v>618</v>
      </c>
      <c r="N2690" s="23" t="str" cm="1">
        <f t="array" ref="N2690">IFERROR(IF(M2690="Principal","LES_ACTIVE",LES_INACTIVE),0)</f>
        <v>LES_ACTIVE</v>
      </c>
      <c r="O2690" s="23">
        <f t="shared" si="482"/>
        <v>25</v>
      </c>
      <c r="P2690" s="23" t="str">
        <f t="shared" si="484"/>
        <v>30010411Principal</v>
      </c>
    </row>
    <row r="2691" spans="1:16" ht="15" hidden="1" customHeight="1">
      <c r="A2691" s="26" t="s">
        <v>819</v>
      </c>
      <c r="B2691" s="23" t="str">
        <f>IFERROR(VLOOKUP(A2691,hoja!$A$2:$E$970,4,FALSE),0)</f>
        <v>OCCIDENTE</v>
      </c>
      <c r="C2691" s="23" t="str">
        <f>IFERROR(VLOOKUP(A2691,hoja!$A$2:$E$1370,5,FALSE),0)</f>
        <v>BUENAVENTURA</v>
      </c>
      <c r="D2691" s="23" t="str">
        <f>IFERROR(VLOOKUP(A2691,hoja!A:D,3,FALSE),0)</f>
        <v>3001</v>
      </c>
      <c r="E2691" s="23" t="s">
        <v>660</v>
      </c>
      <c r="F2691" s="23" t="str">
        <f>IFERROR(VLOOKUP(E2691,hoja!$A$2:$E$970,4,FALSE),0)</f>
        <v>CENTRO</v>
      </c>
      <c r="G2691" s="23" t="str">
        <f>IFERROR(VLOOKUP(E2691,hoja!$A$2:$E$970,5,FALSE),0)</f>
        <v>BOGOTÁ</v>
      </c>
      <c r="H2691" s="103" t="str">
        <f>IFERROR(VLOOKUP(E2691,hoja!A:C,3,FALSE),0)</f>
        <v>0035</v>
      </c>
      <c r="I2691" s="24" t="str">
        <f t="shared" si="483"/>
        <v>30010035</v>
      </c>
      <c r="K2691" s="23">
        <v>572</v>
      </c>
      <c r="L2691" s="23" t="str">
        <f>IF(B2691=F2691,"REGIONAL","NACIONAL")</f>
        <v>NACIONAL</v>
      </c>
      <c r="M2691" s="23" t="s">
        <v>618</v>
      </c>
      <c r="N2691" s="23" t="str" cm="1">
        <f t="array" ref="N2691">IFERROR(IF(M2691="Principal","LES_ACTIVE",LES_INACTIVE),0)</f>
        <v>LES_ACTIVE</v>
      </c>
      <c r="O2691" s="23">
        <f t="shared" si="482"/>
        <v>12</v>
      </c>
      <c r="P2691" s="23" t="str">
        <f t="shared" si="484"/>
        <v>30010035Principal</v>
      </c>
    </row>
    <row r="2692" spans="1:16" ht="15" hidden="1" customHeight="1">
      <c r="A2692" s="26" t="s">
        <v>819</v>
      </c>
      <c r="B2692" s="23" t="str">
        <f>IFERROR(VLOOKUP(A2692,hoja!$A$2:$E$970,4,FALSE),0)</f>
        <v>OCCIDENTE</v>
      </c>
      <c r="C2692" s="23" t="str">
        <f>IFERROR(VLOOKUP(A2692,hoja!$A$2:$E$1370,5,FALSE),0)</f>
        <v>BUENAVENTURA</v>
      </c>
      <c r="D2692" s="23" t="str">
        <f>IFERROR(VLOOKUP(A2692,hoja!A:D,3,FALSE),0)</f>
        <v>3001</v>
      </c>
      <c r="E2692" s="23" t="s">
        <v>630</v>
      </c>
      <c r="F2692" s="23" t="str">
        <f>IFERROR(VLOOKUP(E2692,hoja!$A$2:$E$970,4,FALSE),0)</f>
        <v>CENTRO</v>
      </c>
      <c r="G2692" s="23" t="str">
        <f>IFERROR(VLOOKUP(E2692,hoja!$A$2:$E$970,5,FALSE),0)</f>
        <v>SESQUILÉ</v>
      </c>
      <c r="H2692" s="103" t="str">
        <f>IFERROR(VLOOKUP(E2692,hoja!A:C,3,FALSE),0)</f>
        <v>1501</v>
      </c>
      <c r="I2692" s="24" t="str">
        <f t="shared" si="483"/>
        <v>30011501</v>
      </c>
      <c r="K2692" s="23">
        <v>548</v>
      </c>
      <c r="L2692" s="23" t="str">
        <f t="shared" ref="L2692:L2701" si="492">IF(B2692=F2692,"REGIONAL","NACIONAL")</f>
        <v>NACIONAL</v>
      </c>
      <c r="M2692" s="23" t="s">
        <v>618</v>
      </c>
      <c r="N2692" s="23" t="str" cm="1">
        <f t="array" ref="N2692">IFERROR(IF(M2692="Principal","LES_ACTIVE",LES_INACTIVE),0)</f>
        <v>LES_ACTIVE</v>
      </c>
      <c r="O2692" s="23">
        <f t="shared" si="482"/>
        <v>12</v>
      </c>
      <c r="P2692" s="23" t="str">
        <f t="shared" si="484"/>
        <v>30011501Principal</v>
      </c>
    </row>
    <row r="2693" spans="1:16" ht="15" hidden="1" customHeight="1">
      <c r="A2693" s="26" t="s">
        <v>819</v>
      </c>
      <c r="B2693" s="23" t="str">
        <f>IFERROR(VLOOKUP(A2693,hoja!$A$2:$E$970,4,FALSE),0)</f>
        <v>OCCIDENTE</v>
      </c>
      <c r="C2693" s="23" t="str">
        <f>IFERROR(VLOOKUP(A2693,hoja!$A$2:$E$1370,5,FALSE),0)</f>
        <v>BUENAVENTURA</v>
      </c>
      <c r="D2693" s="23" t="str">
        <f>IFERROR(VLOOKUP(A2693,hoja!A:D,3,FALSE),0)</f>
        <v>3001</v>
      </c>
      <c r="E2693" s="23" t="s">
        <v>633</v>
      </c>
      <c r="F2693" s="23" t="str">
        <f>IFERROR(VLOOKUP(E2693,hoja!$A$2:$E$970,4,FALSE),0)</f>
        <v>CENTRO</v>
      </c>
      <c r="G2693" s="23" t="str">
        <f>IFERROR(VLOOKUP(E2693,hoja!$A$2:$E$970,5,FALSE),0)</f>
        <v>BOGOTÁ</v>
      </c>
      <c r="H2693" s="103" t="str">
        <f>IFERROR(VLOOKUP(E2693,hoja!A:C,3,FALSE),0)</f>
        <v>0002</v>
      </c>
      <c r="I2693" s="24" t="str">
        <f t="shared" si="483"/>
        <v>30010002</v>
      </c>
      <c r="K2693" s="23">
        <v>492</v>
      </c>
      <c r="L2693" s="23" t="str">
        <f t="shared" si="492"/>
        <v>NACIONAL</v>
      </c>
      <c r="M2693" s="23" t="s">
        <v>618</v>
      </c>
      <c r="N2693" s="23" t="str" cm="1">
        <f t="array" ref="N2693">IFERROR(IF(M2693="Principal","LES_ACTIVE",LES_INACTIVE),0)</f>
        <v>LES_ACTIVE</v>
      </c>
      <c r="O2693" s="23">
        <f t="shared" si="482"/>
        <v>16</v>
      </c>
      <c r="P2693" s="23" t="str">
        <f t="shared" si="484"/>
        <v>30010002Principal</v>
      </c>
    </row>
    <row r="2694" spans="1:16" ht="15" hidden="1" customHeight="1">
      <c r="A2694" s="26" t="s">
        <v>819</v>
      </c>
      <c r="B2694" s="23" t="str">
        <f>IFERROR(VLOOKUP(A2694,hoja!$A$2:$E$970,4,FALSE),0)</f>
        <v>OCCIDENTE</v>
      </c>
      <c r="C2694" s="23" t="str">
        <f>IFERROR(VLOOKUP(A2694,hoja!$A$2:$E$1370,5,FALSE),0)</f>
        <v>BUENAVENTURA</v>
      </c>
      <c r="D2694" s="23" t="str">
        <f>IFERROR(VLOOKUP(A2694,hoja!A:D,3,FALSE),0)</f>
        <v>3001</v>
      </c>
      <c r="E2694" s="23" t="s">
        <v>634</v>
      </c>
      <c r="F2694" s="23" t="str">
        <f>IFERROR(VLOOKUP(E2694,hoja!$A$2:$E$970,4,FALSE),0)</f>
        <v>CENTRO</v>
      </c>
      <c r="G2694" s="23" t="str">
        <f>IFERROR(VLOOKUP(E2694,hoja!$A$2:$E$970,5,FALSE),0)</f>
        <v>BOGOTÁ</v>
      </c>
      <c r="H2694" s="103" t="str">
        <f>IFERROR(VLOOKUP(E2694,hoja!A:C,3,FALSE),0)</f>
        <v>0011</v>
      </c>
      <c r="I2694" s="24" t="str">
        <f t="shared" si="483"/>
        <v>30010011</v>
      </c>
      <c r="K2694" s="23">
        <v>482</v>
      </c>
      <c r="L2694" s="23" t="str">
        <f t="shared" si="492"/>
        <v>NACIONAL</v>
      </c>
      <c r="M2694" s="23" t="s">
        <v>618</v>
      </c>
      <c r="N2694" s="23" t="str" cm="1">
        <f t="array" ref="N2694">IFERROR(IF(M2694="Principal","LES_ACTIVE",LES_INACTIVE),0)</f>
        <v>LES_ACTIVE</v>
      </c>
      <c r="O2694" s="23">
        <f t="shared" si="482"/>
        <v>16</v>
      </c>
      <c r="P2694" s="23" t="str">
        <f t="shared" si="484"/>
        <v>30010011Principal</v>
      </c>
    </row>
    <row r="2695" spans="1:16" ht="15" hidden="1" customHeight="1">
      <c r="A2695" s="26" t="s">
        <v>819</v>
      </c>
      <c r="B2695" s="23" t="str">
        <f>IFERROR(VLOOKUP(A2695,hoja!$A$2:$E$970,4,FALSE),0)</f>
        <v>OCCIDENTE</v>
      </c>
      <c r="C2695" s="23" t="str">
        <f>IFERROR(VLOOKUP(A2695,hoja!$A$2:$E$1370,5,FALSE),0)</f>
        <v>BUENAVENTURA</v>
      </c>
      <c r="D2695" s="23" t="str">
        <f>IFERROR(VLOOKUP(A2695,hoja!A:D,3,FALSE),0)</f>
        <v>3001</v>
      </c>
      <c r="E2695" s="23" t="s">
        <v>635</v>
      </c>
      <c r="F2695" s="23" t="str">
        <f>IFERROR(VLOOKUP(E2695,hoja!$A$2:$E$970,4,FALSE),0)</f>
        <v>CENTRO</v>
      </c>
      <c r="G2695" s="23" t="str">
        <f>IFERROR(VLOOKUP(E2695,hoja!$A$2:$E$970,5,FALSE),0)</f>
        <v>BOGOTÁ</v>
      </c>
      <c r="H2695" s="103" t="str">
        <f>IFERROR(VLOOKUP(E2695,hoja!A:C,3,FALSE),0)</f>
        <v>0021</v>
      </c>
      <c r="I2695" s="24" t="str">
        <f t="shared" si="483"/>
        <v>30010021</v>
      </c>
      <c r="K2695" s="23">
        <v>492</v>
      </c>
      <c r="L2695" s="23" t="str">
        <f t="shared" si="492"/>
        <v>NACIONAL</v>
      </c>
      <c r="M2695" s="23" t="s">
        <v>618</v>
      </c>
      <c r="N2695" s="23" t="str" cm="1">
        <f t="array" ref="N2695">IFERROR(IF(M2695="Principal","LES_ACTIVE",LES_INACTIVE),0)</f>
        <v>LES_ACTIVE</v>
      </c>
      <c r="O2695" s="23">
        <f t="shared" si="482"/>
        <v>16</v>
      </c>
      <c r="P2695" s="23" t="str">
        <f t="shared" si="484"/>
        <v>30010021Principal</v>
      </c>
    </row>
    <row r="2696" spans="1:16" ht="15" hidden="1" customHeight="1">
      <c r="A2696" s="26" t="s">
        <v>819</v>
      </c>
      <c r="B2696" s="23" t="str">
        <f>IFERROR(VLOOKUP(A2696,hoja!$A$2:$E$970,4,FALSE),0)</f>
        <v>OCCIDENTE</v>
      </c>
      <c r="C2696" s="23" t="str">
        <f>IFERROR(VLOOKUP(A2696,hoja!$A$2:$E$1370,5,FALSE),0)</f>
        <v>BUENAVENTURA</v>
      </c>
      <c r="D2696" s="23" t="str">
        <f>IFERROR(VLOOKUP(A2696,hoja!A:D,3,FALSE),0)</f>
        <v>3001</v>
      </c>
      <c r="E2696" s="23" t="s">
        <v>669</v>
      </c>
      <c r="F2696" s="23" t="str">
        <f>IFERROR(VLOOKUP(E2696,hoja!$A$2:$E$970,4,FALSE),0)</f>
        <v>ANTIOQUIA</v>
      </c>
      <c r="G2696" s="23" t="str">
        <f>IFERROR(VLOOKUP(E2696,hoja!$A$2:$E$970,5,FALSE),0)</f>
        <v>RIONEGRO</v>
      </c>
      <c r="H2696" s="103" t="str">
        <f>IFERROR(VLOOKUP(E2696,hoja!A:C,3,FALSE),0)</f>
        <v>10211</v>
      </c>
      <c r="I2696" s="24" t="str">
        <f t="shared" si="483"/>
        <v>300110211</v>
      </c>
      <c r="K2696" s="23">
        <v>485</v>
      </c>
      <c r="L2696" s="23" t="str">
        <f t="shared" si="492"/>
        <v>NACIONAL</v>
      </c>
      <c r="M2696" s="23" t="s">
        <v>618</v>
      </c>
      <c r="N2696" s="23" t="str" cm="1">
        <f t="array" ref="N2696">IFERROR(IF(M2696="Principal","LES_ACTIVE",LES_INACTIVE),0)</f>
        <v>LES_ACTIVE</v>
      </c>
      <c r="O2696" s="23">
        <f t="shared" si="482"/>
        <v>16</v>
      </c>
      <c r="P2696" s="23" t="str">
        <f t="shared" si="484"/>
        <v>300110211Principal</v>
      </c>
    </row>
    <row r="2697" spans="1:16" ht="15" hidden="1" customHeight="1">
      <c r="A2697" s="26" t="s">
        <v>819</v>
      </c>
      <c r="B2697" s="23" t="str">
        <f>IFERROR(VLOOKUP(A2697,hoja!$A$2:$E$970,4,FALSE),0)</f>
        <v>OCCIDENTE</v>
      </c>
      <c r="C2697" s="23" t="str">
        <f>IFERROR(VLOOKUP(A2697,hoja!$A$2:$E$1370,5,FALSE),0)</f>
        <v>BUENAVENTURA</v>
      </c>
      <c r="D2697" s="23" t="str">
        <f>IFERROR(VLOOKUP(A2697,hoja!A:D,3,FALSE),0)</f>
        <v>3001</v>
      </c>
      <c r="E2697" s="23" t="s">
        <v>336</v>
      </c>
      <c r="F2697" s="23" t="str">
        <f>IFERROR(VLOOKUP(E2697,hoja!$A$2:$E$970,4,FALSE),0)</f>
        <v>CENTRO</v>
      </c>
      <c r="G2697" s="23" t="str">
        <f>IFERROR(VLOOKUP(E2697,hoja!$A$2:$E$970,5,FALSE),0)</f>
        <v>MOSQUERA</v>
      </c>
      <c r="H2697" s="103" t="str">
        <f>IFERROR(VLOOKUP(E2697,hoja!A:C,3,FALSE),0)</f>
        <v>10216</v>
      </c>
      <c r="I2697" s="24" t="str">
        <f t="shared" si="483"/>
        <v>300110216</v>
      </c>
      <c r="K2697" s="23">
        <v>485</v>
      </c>
      <c r="L2697" s="23" t="str">
        <f t="shared" si="492"/>
        <v>NACIONAL</v>
      </c>
      <c r="M2697" s="23" t="s">
        <v>618</v>
      </c>
      <c r="N2697" s="23" t="str" cm="1">
        <f t="array" ref="N2697">IFERROR(IF(M2697="Principal","LES_ACTIVE",LES_INACTIVE),0)</f>
        <v>LES_ACTIVE</v>
      </c>
      <c r="O2697" s="23">
        <f t="shared" si="482"/>
        <v>16</v>
      </c>
      <c r="P2697" s="23" t="str">
        <f t="shared" si="484"/>
        <v>300110216Principal</v>
      </c>
    </row>
    <row r="2698" spans="1:16" ht="15" hidden="1" customHeight="1">
      <c r="A2698" s="26" t="s">
        <v>819</v>
      </c>
      <c r="B2698" s="23" t="str">
        <f>IFERROR(VLOOKUP(A2698,hoja!$A$2:$E$970,4,FALSE),0)</f>
        <v>OCCIDENTE</v>
      </c>
      <c r="C2698" s="23" t="str">
        <f>IFERROR(VLOOKUP(A2698,hoja!$A$2:$E$1370,5,FALSE),0)</f>
        <v>BUENAVENTURA</v>
      </c>
      <c r="D2698" s="23" t="str">
        <f>IFERROR(VLOOKUP(A2698,hoja!A:D,3,FALSE),0)</f>
        <v>3001</v>
      </c>
      <c r="E2698" s="23" t="s">
        <v>653</v>
      </c>
      <c r="F2698" s="23" t="str">
        <f>IFERROR(VLOOKUP(E2698,hoja!$A$2:$E$970,4,FALSE),0)</f>
        <v>CENTRO</v>
      </c>
      <c r="G2698" s="23" t="str">
        <f>IFERROR(VLOOKUP(E2698,hoja!$A$2:$E$970,5,FALSE),0)</f>
        <v>MADRID</v>
      </c>
      <c r="H2698" s="103" t="str">
        <f>IFERROR(VLOOKUP(E2698,hoja!A:C,3,FALSE),0)</f>
        <v>2023</v>
      </c>
      <c r="I2698" s="24" t="str">
        <f t="shared" si="483"/>
        <v>30012023</v>
      </c>
      <c r="J2698" s="23">
        <v>23</v>
      </c>
      <c r="K2698" s="23">
        <v>572</v>
      </c>
      <c r="L2698" s="23" t="str">
        <f t="shared" si="492"/>
        <v>NACIONAL</v>
      </c>
      <c r="M2698" s="23" t="s">
        <v>618</v>
      </c>
      <c r="N2698" s="23" t="str" cm="1">
        <f t="array" ref="N2698">IFERROR(IF(M2698="Principal","LES_ACTIVE",LES_INACTIVE),0)</f>
        <v>LES_ACTIVE</v>
      </c>
      <c r="O2698" s="23">
        <f t="shared" si="482"/>
        <v>12</v>
      </c>
      <c r="P2698" s="23" t="str">
        <f t="shared" si="484"/>
        <v>30012023Principal</v>
      </c>
    </row>
    <row r="2699" spans="1:16" ht="15" hidden="1" customHeight="1">
      <c r="A2699" s="26" t="s">
        <v>819</v>
      </c>
      <c r="B2699" s="23" t="str">
        <f>IFERROR(VLOOKUP(A2699,hoja!$A$2:$E$970,4,FALSE),0)</f>
        <v>OCCIDENTE</v>
      </c>
      <c r="C2699" s="23" t="str">
        <f>IFERROR(VLOOKUP(A2699,hoja!$A$2:$E$1370,5,FALSE),0)</f>
        <v>BUENAVENTURA</v>
      </c>
      <c r="D2699" s="23" t="str">
        <f>IFERROR(VLOOKUP(A2699,hoja!A:D,3,FALSE),0)</f>
        <v>3001</v>
      </c>
      <c r="E2699" s="23" t="s">
        <v>641</v>
      </c>
      <c r="F2699" s="23" t="str">
        <f>IFERROR(VLOOKUP(E2699,hoja!$A$2:$E$970,4,FALSE),0)</f>
        <v>ANTIOQUIA</v>
      </c>
      <c r="G2699" s="23" t="str">
        <f>IFERROR(VLOOKUP(E2699,hoja!$A$2:$E$970,5,FALSE),0)</f>
        <v>MEDELLÍN</v>
      </c>
      <c r="H2699" s="103" t="str">
        <f>IFERROR(VLOOKUP(E2699,hoja!A:C,3,FALSE),0)</f>
        <v>0079</v>
      </c>
      <c r="I2699" s="24" t="str">
        <f t="shared" si="483"/>
        <v>30010079</v>
      </c>
      <c r="K2699" s="23">
        <v>464</v>
      </c>
      <c r="L2699" s="23" t="str">
        <f t="shared" si="492"/>
        <v>NACIONAL</v>
      </c>
      <c r="M2699" s="23" t="s">
        <v>618</v>
      </c>
      <c r="N2699" s="23" t="str" cm="1">
        <f t="array" ref="N2699">IFERROR(IF(M2699="Principal","LES_ACTIVE",LES_INACTIVE),0)</f>
        <v>LES_ACTIVE</v>
      </c>
      <c r="O2699" s="23">
        <f t="shared" si="482"/>
        <v>16</v>
      </c>
      <c r="P2699" s="23" t="str">
        <f t="shared" si="484"/>
        <v>30010079Principal</v>
      </c>
    </row>
    <row r="2700" spans="1:16" ht="15" hidden="1" customHeight="1">
      <c r="A2700" s="26" t="s">
        <v>819</v>
      </c>
      <c r="B2700" s="23" t="str">
        <f>IFERROR(VLOOKUP(A2700,hoja!$A$2:$E$970,4,FALSE),0)</f>
        <v>OCCIDENTE</v>
      </c>
      <c r="C2700" s="23" t="str">
        <f>IFERROR(VLOOKUP(A2700,hoja!$A$2:$E$1370,5,FALSE),0)</f>
        <v>BUENAVENTURA</v>
      </c>
      <c r="D2700" s="23" t="str">
        <f>IFERROR(VLOOKUP(A2700,hoja!A:D,3,FALSE),0)</f>
        <v>3001</v>
      </c>
      <c r="E2700" s="23" t="s">
        <v>642</v>
      </c>
      <c r="F2700" s="23" t="str">
        <f>IFERROR(VLOOKUP(E2700,hoja!$A$2:$E$970,4,FALSE),0)</f>
        <v>COSTA</v>
      </c>
      <c r="G2700" s="23" t="str">
        <f>IFERROR(VLOOKUP(E2700,hoja!$A$2:$E$970,5,FALSE),0)</f>
        <v>BARRANQUILLA</v>
      </c>
      <c r="H2700" s="103" t="str">
        <f>IFERROR(VLOOKUP(E2700,hoja!A:C,3,FALSE),0)</f>
        <v>0111</v>
      </c>
      <c r="I2700" s="24" t="str">
        <f t="shared" si="483"/>
        <v>30010111</v>
      </c>
      <c r="K2700" s="23">
        <v>1169</v>
      </c>
      <c r="L2700" s="23" t="str">
        <f t="shared" si="492"/>
        <v>NACIONAL</v>
      </c>
      <c r="M2700" s="23" t="s">
        <v>618</v>
      </c>
      <c r="N2700" s="23" t="str" cm="1">
        <f t="array" ref="N2700">IFERROR(IF(M2700="Principal","LES_ACTIVE",LES_INACTIVE),0)</f>
        <v>LES_ACTIVE</v>
      </c>
      <c r="O2700" s="23">
        <f t="shared" si="482"/>
        <v>6</v>
      </c>
      <c r="P2700" s="23" t="str">
        <f t="shared" si="484"/>
        <v>30010111Principal</v>
      </c>
    </row>
    <row r="2701" spans="1:16" ht="15" hidden="1" customHeight="1">
      <c r="A2701" s="26" t="s">
        <v>819</v>
      </c>
      <c r="B2701" s="23" t="str">
        <f>IFERROR(VLOOKUP(A2701,hoja!$A$2:$E$970,4,FALSE),0)</f>
        <v>OCCIDENTE</v>
      </c>
      <c r="C2701" s="23" t="str">
        <f>IFERROR(VLOOKUP(A2701,hoja!$A$2:$E$1370,5,FALSE),0)</f>
        <v>BUENAVENTURA</v>
      </c>
      <c r="D2701" s="23" t="str">
        <f>IFERROR(VLOOKUP(A2701,hoja!A:D,3,FALSE),0)</f>
        <v>3001</v>
      </c>
      <c r="E2701" s="23" t="s">
        <v>672</v>
      </c>
      <c r="F2701" s="23" t="str">
        <f>IFERROR(VLOOKUP(E2701,hoja!$A$2:$E$970,4,FALSE),0)</f>
        <v>ANTIOQUIA</v>
      </c>
      <c r="G2701" s="23" t="str">
        <f>IFERROR(VLOOKUP(E2701,hoja!$A$2:$E$970,5,FALSE),0)</f>
        <v>MEDELLÍN</v>
      </c>
      <c r="H2701" s="103" t="str">
        <f>IFERROR(VLOOKUP(E2701,hoja!A:C,3,FALSE),0)</f>
        <v>0092</v>
      </c>
      <c r="I2701" s="24" t="str">
        <f t="shared" si="483"/>
        <v>30010092</v>
      </c>
      <c r="K2701" s="23">
        <v>456</v>
      </c>
      <c r="L2701" s="23" t="str">
        <f t="shared" si="492"/>
        <v>NACIONAL</v>
      </c>
      <c r="M2701" s="23" t="s">
        <v>618</v>
      </c>
      <c r="N2701" s="23" t="str" cm="1">
        <f t="array" ref="N2701">IFERROR(IF(M2701="Principal","LES_ACTIVE",LES_INACTIVE),0)</f>
        <v>LES_ACTIVE</v>
      </c>
      <c r="O2701" s="23">
        <f t="shared" si="482"/>
        <v>16</v>
      </c>
      <c r="P2701" s="23" t="str">
        <f t="shared" si="484"/>
        <v>30010092Principal</v>
      </c>
    </row>
    <row r="2702" spans="1:16" ht="15" hidden="1" customHeight="1">
      <c r="A2702" s="26" t="s">
        <v>819</v>
      </c>
      <c r="B2702" s="23" t="str">
        <f>IFERROR(VLOOKUP(A2702,hoja!$A$2:$E$970,4,FALSE),0)</f>
        <v>OCCIDENTE</v>
      </c>
      <c r="C2702" s="23" t="str">
        <f>IFERROR(VLOOKUP(A2702,hoja!$A$2:$E$1370,5,FALSE),0)</f>
        <v>BUENAVENTURA</v>
      </c>
      <c r="D2702" s="23" t="str">
        <f>IFERROR(VLOOKUP(A2702,hoja!A:D,3,FALSE),0)</f>
        <v>3001</v>
      </c>
      <c r="E2702" s="23" t="s">
        <v>644</v>
      </c>
      <c r="F2702" s="23" t="str">
        <f>IFERROR(VLOOKUP(E2702,hoja!$A$2:$E$970,4,FALSE),0)</f>
        <v>OCCIDENTE</v>
      </c>
      <c r="G2702" s="23" t="str">
        <f>IFERROR(VLOOKUP(E2702,hoja!$A$2:$E$970,5,FALSE),0)</f>
        <v>PEREIRA</v>
      </c>
      <c r="H2702" s="103" t="str">
        <f>IFERROR(VLOOKUP(E2702,hoja!A:C,3,FALSE),0)</f>
        <v>0198</v>
      </c>
      <c r="I2702" s="24" t="str">
        <f t="shared" si="483"/>
        <v>30010198</v>
      </c>
      <c r="K2702" s="23">
        <v>253</v>
      </c>
      <c r="L2702" s="23" t="str">
        <f t="shared" si="490"/>
        <v>REGIONAL</v>
      </c>
      <c r="M2702" s="23" t="s">
        <v>618</v>
      </c>
      <c r="N2702" s="23" t="str" cm="1">
        <f t="array" ref="N2702">IFERROR(IF(M2702="Principal","LES_ACTIVE",LES_INACTIVE),0)</f>
        <v>LES_ACTIVE</v>
      </c>
      <c r="O2702" s="23">
        <f t="shared" si="482"/>
        <v>16</v>
      </c>
      <c r="P2702" s="23" t="str">
        <f t="shared" si="484"/>
        <v>30010198Principal</v>
      </c>
    </row>
    <row r="2703" spans="1:16" ht="15" hidden="1" customHeight="1">
      <c r="A2703" s="26" t="s">
        <v>819</v>
      </c>
      <c r="B2703" s="23" t="str">
        <f>IFERROR(VLOOKUP(A2703,hoja!$A$2:$E$970,4,FALSE),0)</f>
        <v>OCCIDENTE</v>
      </c>
      <c r="C2703" s="23" t="str">
        <f>IFERROR(VLOOKUP(A2703,hoja!$A$2:$E$1370,5,FALSE),0)</f>
        <v>BUENAVENTURA</v>
      </c>
      <c r="D2703" s="23" t="str">
        <f>IFERROR(VLOOKUP(A2703,hoja!A:D,3,FALSE),0)</f>
        <v>3001</v>
      </c>
      <c r="E2703" s="23" t="s">
        <v>645</v>
      </c>
      <c r="F2703" s="23" t="str">
        <f>IFERROR(VLOOKUP(E2703,hoja!$A$2:$E$970,4,FALSE),0)</f>
        <v>OCCIDENTE</v>
      </c>
      <c r="G2703" s="23" t="str">
        <f>IFERROR(VLOOKUP(E2703,hoja!$A$2:$E$970,5,FALSE),0)</f>
        <v>CALI</v>
      </c>
      <c r="H2703" s="103" t="str">
        <f>IFERROR(VLOOKUP(E2703,hoja!A:C,3,FALSE),0)</f>
        <v>0410</v>
      </c>
      <c r="I2703" s="24" t="str">
        <f t="shared" si="483"/>
        <v>30010410</v>
      </c>
      <c r="J2703" s="23">
        <v>13.199166666716337</v>
      </c>
      <c r="K2703" s="23">
        <v>155.61150000000001</v>
      </c>
      <c r="L2703" s="23" t="str">
        <f t="shared" si="490"/>
        <v>REGIONAL</v>
      </c>
      <c r="M2703" s="23" t="s">
        <v>618</v>
      </c>
      <c r="N2703" s="23" t="str" cm="1">
        <f t="array" ref="N2703">IFERROR(IF(M2703="Principal","LES_ACTIVE",LES_INACTIVE),0)</f>
        <v>LES_ACTIVE</v>
      </c>
      <c r="O2703" s="23">
        <f t="shared" si="482"/>
        <v>25</v>
      </c>
      <c r="P2703" s="23" t="str">
        <f t="shared" si="484"/>
        <v>30010410Principal</v>
      </c>
    </row>
    <row r="2704" spans="1:16" ht="15" hidden="1" customHeight="1">
      <c r="A2704" s="26" t="s">
        <v>819</v>
      </c>
      <c r="B2704" s="23" t="str">
        <f>IFERROR(VLOOKUP(A2704,hoja!$A$2:$E$970,4,FALSE),0)</f>
        <v>OCCIDENTE</v>
      </c>
      <c r="C2704" s="23" t="str">
        <f>IFERROR(VLOOKUP(A2704,hoja!$A$2:$E$1370,5,FALSE),0)</f>
        <v>BUENAVENTURA</v>
      </c>
      <c r="D2704" s="23" t="str">
        <f>IFERROR(VLOOKUP(A2704,hoja!A:D,3,FALSE),0)</f>
        <v>3001</v>
      </c>
      <c r="E2704" s="23" t="s">
        <v>647</v>
      </c>
      <c r="F2704" s="23" t="str">
        <f>IFERROR(VLOOKUP(E2704,hoja!$A$2:$E$970,4,FALSE),0)</f>
        <v>CENTRO</v>
      </c>
      <c r="G2704" s="23" t="str">
        <f>IFERROR(VLOOKUP(E2704,hoja!$A$2:$E$970,5,FALSE),0)</f>
        <v>TOCANCIPÁ</v>
      </c>
      <c r="H2704" s="103" t="str">
        <f>IFERROR(VLOOKUP(E2704,hoja!A:C,3,FALSE),0)</f>
        <v>2058</v>
      </c>
      <c r="I2704" s="24" t="str">
        <f t="shared" si="483"/>
        <v>30012058</v>
      </c>
      <c r="K2704" s="23">
        <v>530</v>
      </c>
      <c r="L2704" s="23" t="str">
        <f>IF(B2704=F2704,"REGIONAL","NACIONAL")</f>
        <v>NACIONAL</v>
      </c>
      <c r="M2704" s="23" t="s">
        <v>618</v>
      </c>
      <c r="N2704" s="23" t="str" cm="1">
        <f t="array" ref="N2704">IFERROR(IF(M2704="Principal","LES_ACTIVE",LES_INACTIVE),0)</f>
        <v>LES_ACTIVE</v>
      </c>
      <c r="O2704" s="23">
        <f t="shared" si="482"/>
        <v>12</v>
      </c>
      <c r="P2704" s="23" t="str">
        <f t="shared" si="484"/>
        <v>30012058Principal</v>
      </c>
    </row>
    <row r="2705" spans="1:16" ht="15" hidden="1" customHeight="1">
      <c r="A2705" s="26" t="s">
        <v>675</v>
      </c>
      <c r="B2705" s="23" t="str">
        <f>IFERROR(VLOOKUP(A2705,hoja!$A$2:$E$970,4,FALSE),0)</f>
        <v>COSTA</v>
      </c>
      <c r="C2705" s="23" t="str">
        <f>IFERROR(VLOOKUP(A2705,hoja!$A$2:$E$1370,5,FALSE),0)</f>
        <v>CARTAGENA</v>
      </c>
      <c r="D2705" s="23">
        <f>IFERROR(VLOOKUP(A2705,hoja!A:D,3,FALSE),0)</f>
        <v>3002</v>
      </c>
      <c r="E2705" s="23" t="s">
        <v>673</v>
      </c>
      <c r="F2705" s="23" t="str">
        <f>IFERROR(VLOOKUP(E2705,hoja!$A$2:$E$970,4,FALSE),0)</f>
        <v>CENTRO</v>
      </c>
      <c r="G2705" s="23" t="str">
        <f>IFERROR(VLOOKUP(E2705,hoja!$A$2:$E$970,5,FALSE),0)</f>
        <v>BOGOTÁ</v>
      </c>
      <c r="H2705" s="103" t="str">
        <f>IFERROR(VLOOKUP(E2705,hoja!A:C,3,FALSE),0)</f>
        <v>3052</v>
      </c>
      <c r="I2705" s="24" t="str">
        <f t="shared" si="483"/>
        <v>30023052</v>
      </c>
      <c r="K2705" s="23">
        <v>1130</v>
      </c>
      <c r="L2705" s="23" t="str">
        <f t="shared" ref="L2705:L2706" si="493">IF(B2705=F2705,"REGIONAL","NACIONAL")</f>
        <v>NACIONAL</v>
      </c>
      <c r="M2705" s="23" t="s">
        <v>760</v>
      </c>
      <c r="N2705" s="23" cm="1">
        <f t="array" aca="1" ref="N2705" ca="1">IFERROR(IF(M2705="Principal","LES_ACTIVE",LES_INACTIVE),0)</f>
        <v>0</v>
      </c>
      <c r="O2705" s="23">
        <f t="shared" si="482"/>
        <v>6</v>
      </c>
      <c r="P2705" s="23" t="str">
        <f t="shared" si="484"/>
        <v>30023052Plato-Facatativa</v>
      </c>
    </row>
    <row r="2706" spans="1:16" ht="15" hidden="1" customHeight="1">
      <c r="A2706" s="26" t="s">
        <v>675</v>
      </c>
      <c r="B2706" s="23" t="str">
        <f>IFERROR(VLOOKUP(A2706,hoja!$A$2:$E$970,4,FALSE),0)</f>
        <v>COSTA</v>
      </c>
      <c r="C2706" s="23" t="str">
        <f>IFERROR(VLOOKUP(A2706,hoja!$A$2:$E$1370,5,FALSE),0)</f>
        <v>CARTAGENA</v>
      </c>
      <c r="D2706" s="23">
        <f>IFERROR(VLOOKUP(A2706,hoja!A:D,3,FALSE),0)</f>
        <v>3002</v>
      </c>
      <c r="E2706" s="23" t="s">
        <v>71</v>
      </c>
      <c r="F2706" s="23" t="str">
        <f>IFERROR(VLOOKUP(E2706,hoja!$A$2:$E$970,4,FALSE),0)</f>
        <v>CENTRO</v>
      </c>
      <c r="G2706" s="23" t="str">
        <f>IFERROR(VLOOKUP(E2706,hoja!$A$2:$E$970,5,FALSE),0)</f>
        <v>BOGOTÁ</v>
      </c>
      <c r="H2706" s="103" t="str">
        <f>IFERROR(VLOOKUP(E2706,hoja!A:C,3,FALSE),0)</f>
        <v>60015</v>
      </c>
      <c r="I2706" s="24" t="str">
        <f t="shared" si="483"/>
        <v>300260015</v>
      </c>
      <c r="K2706" s="23">
        <v>1130</v>
      </c>
      <c r="L2706" s="23" t="str">
        <f t="shared" si="493"/>
        <v>NACIONAL</v>
      </c>
      <c r="M2706" s="23" t="s">
        <v>760</v>
      </c>
      <c r="N2706" s="23" cm="1">
        <f t="array" aca="1" ref="N2706" ca="1">IFERROR(IF(M2706="Principal","LES_ACTIVE",LES_INACTIVE),0)</f>
        <v>0</v>
      </c>
      <c r="O2706" s="23">
        <f t="shared" si="482"/>
        <v>6</v>
      </c>
      <c r="P2706" s="23" t="str">
        <f t="shared" si="484"/>
        <v>300260015Plato-Facatativa</v>
      </c>
    </row>
    <row r="2707" spans="1:16" ht="15" hidden="1" customHeight="1">
      <c r="A2707" s="26" t="s">
        <v>675</v>
      </c>
      <c r="B2707" s="23" t="str">
        <f>IFERROR(VLOOKUP(A2707,hoja!$A$2:$E$970,4,FALSE),0)</f>
        <v>COSTA</v>
      </c>
      <c r="C2707" s="23" t="str">
        <f>IFERROR(VLOOKUP(A2707,hoja!$A$2:$E$1370,5,FALSE),0)</f>
        <v>CARTAGENA</v>
      </c>
      <c r="D2707" s="23">
        <f>IFERROR(VLOOKUP(A2707,hoja!A:D,3,FALSE),0)</f>
        <v>3002</v>
      </c>
      <c r="E2707" s="23" t="s">
        <v>107</v>
      </c>
      <c r="F2707" s="23" t="str">
        <f>IFERROR(VLOOKUP(E2707,hoja!$A$2:$E$970,4,FALSE),0)</f>
        <v>COSTA</v>
      </c>
      <c r="G2707" s="23" t="str">
        <f>IFERROR(VLOOKUP(E2707,hoja!$A$2:$E$970,5,FALSE),0)</f>
        <v>CARTAGENA</v>
      </c>
      <c r="H2707" s="103" t="str">
        <f>IFERROR(VLOOKUP(E2707,hoja!A:C,3,FALSE),0)</f>
        <v>60018</v>
      </c>
      <c r="I2707" s="24" t="str">
        <f t="shared" si="483"/>
        <v>300260018</v>
      </c>
      <c r="K2707" s="23">
        <v>15</v>
      </c>
      <c r="L2707" s="23" t="str">
        <f t="shared" si="490"/>
        <v>REGIONAL</v>
      </c>
      <c r="M2707" s="23" t="s">
        <v>618</v>
      </c>
      <c r="N2707" s="23" t="str" cm="1">
        <f t="array" ref="N2707">IFERROR(IF(M2707="Principal","LES_ACTIVE",LES_INACTIVE),0)</f>
        <v>LES_ACTIVE</v>
      </c>
      <c r="O2707" s="23">
        <f t="shared" si="482"/>
        <v>25</v>
      </c>
      <c r="P2707" s="23" t="str">
        <f t="shared" si="484"/>
        <v>300260018Principal</v>
      </c>
    </row>
    <row r="2708" spans="1:16" ht="15" hidden="1" customHeight="1">
      <c r="A2708" s="26" t="s">
        <v>675</v>
      </c>
      <c r="B2708" s="23" t="str">
        <f>IFERROR(VLOOKUP(A2708,hoja!$A$2:$E$970,4,FALSE),0)</f>
        <v>COSTA</v>
      </c>
      <c r="C2708" s="23" t="str">
        <f>IFERROR(VLOOKUP(A2708,hoja!$A$2:$E$1370,5,FALSE),0)</f>
        <v>CARTAGENA</v>
      </c>
      <c r="D2708" s="23">
        <f>IFERROR(VLOOKUP(A2708,hoja!A:D,3,FALSE),0)</f>
        <v>3002</v>
      </c>
      <c r="E2708" s="23" t="s">
        <v>661</v>
      </c>
      <c r="F2708" s="23" t="str">
        <f>IFERROR(VLOOKUP(E2708,hoja!$A$2:$E$970,4,FALSE),0)</f>
        <v>COSTA</v>
      </c>
      <c r="G2708" s="23" t="str">
        <f>IFERROR(VLOOKUP(E2708,hoja!$A$2:$E$970,5,FALSE),0)</f>
        <v>CARTAGENA</v>
      </c>
      <c r="H2708" s="103" t="str">
        <f>IFERROR(VLOOKUP(E2708,hoja!A:C,3,FALSE),0)</f>
        <v>0113</v>
      </c>
      <c r="I2708" s="24" t="str">
        <f t="shared" si="483"/>
        <v>30020113</v>
      </c>
      <c r="K2708" s="23">
        <v>15</v>
      </c>
      <c r="L2708" s="23" t="str">
        <f t="shared" si="490"/>
        <v>REGIONAL</v>
      </c>
      <c r="M2708" s="23" t="s">
        <v>618</v>
      </c>
      <c r="N2708" s="23" t="str" cm="1">
        <f t="array" ref="N2708">IFERROR(IF(M2708="Principal","LES_ACTIVE",LES_INACTIVE),0)</f>
        <v>LES_ACTIVE</v>
      </c>
      <c r="O2708" s="23">
        <f t="shared" si="482"/>
        <v>25</v>
      </c>
      <c r="P2708" s="23" t="str">
        <f t="shared" si="484"/>
        <v>30020113Principal</v>
      </c>
    </row>
    <row r="2709" spans="1:16" ht="15" hidden="1" customHeight="1">
      <c r="A2709" s="26" t="s">
        <v>675</v>
      </c>
      <c r="B2709" s="23" t="str">
        <f>IFERROR(VLOOKUP(A2709,hoja!$A$2:$E$970,4,FALSE),0)</f>
        <v>COSTA</v>
      </c>
      <c r="C2709" s="23" t="str">
        <f>IFERROR(VLOOKUP(A2709,hoja!$A$2:$E$1370,5,FALSE),0)</f>
        <v>CARTAGENA</v>
      </c>
      <c r="D2709" s="23">
        <f>IFERROR(VLOOKUP(A2709,hoja!A:D,3,FALSE),0)</f>
        <v>3002</v>
      </c>
      <c r="E2709" s="23" t="s">
        <v>663</v>
      </c>
      <c r="F2709" s="23" t="str">
        <f>IFERROR(VLOOKUP(E2709,hoja!$A$2:$E$970,4,FALSE),0)</f>
        <v>CENTRO</v>
      </c>
      <c r="G2709" s="23" t="str">
        <f>IFERROR(VLOOKUP(E2709,hoja!$A$2:$E$970,5,FALSE),0)</f>
        <v>MADRID</v>
      </c>
      <c r="H2709" s="103" t="str">
        <f>IFERROR(VLOOKUP(E2709,hoja!A:C,3,FALSE),0)</f>
        <v>0022</v>
      </c>
      <c r="I2709" s="24" t="str">
        <f t="shared" si="483"/>
        <v>30020022</v>
      </c>
      <c r="J2709" s="23">
        <v>56</v>
      </c>
      <c r="K2709" s="23">
        <v>1029.1300000000001</v>
      </c>
      <c r="L2709" s="23" t="str">
        <f>IF(B2709=F2709,"REGIONAL","NACIONAL")</f>
        <v>NACIONAL</v>
      </c>
      <c r="M2709" s="23" t="s">
        <v>618</v>
      </c>
      <c r="N2709" s="23" t="str" cm="1">
        <f t="array" ref="N2709">IFERROR(IF(M2709="Principal","LES_ACTIVE",LES_INACTIVE),0)</f>
        <v>LES_ACTIVE</v>
      </c>
      <c r="O2709" s="23">
        <f t="shared" ref="O2709:O2770" si="494">IF(K2709&lt;=250,25,IF(K2709&lt;=500,16,IF(K2709&lt;=800,12,IF(K2709&lt;=1100,8,IF(K2709&lt;=1400,6,IF(K2709&lt;=1700,5))))))</f>
        <v>8</v>
      </c>
      <c r="P2709" s="23" t="str">
        <f t="shared" si="484"/>
        <v>30020022Principal</v>
      </c>
    </row>
    <row r="2710" spans="1:16" ht="14.45" hidden="1">
      <c r="A2710" s="26" t="s">
        <v>675</v>
      </c>
      <c r="B2710" s="23" t="str">
        <f>IFERROR(VLOOKUP(A2710,hoja!$A$2:$E$970,4,FALSE),0)</f>
        <v>COSTA</v>
      </c>
      <c r="C2710" s="23" t="str">
        <f>IFERROR(VLOOKUP(A2710,hoja!$A$2:$E$1370,5,FALSE),0)</f>
        <v>CARTAGENA</v>
      </c>
      <c r="D2710" s="23">
        <f>IFERROR(VLOOKUP(A2710,hoja!A:D,3,FALSE),0)</f>
        <v>3002</v>
      </c>
      <c r="E2710" s="23" t="s">
        <v>665</v>
      </c>
      <c r="F2710" s="23" t="str">
        <f>IFERROR(VLOOKUP(E2710,hoja!$A$2:$E$970,4,FALSE),0)</f>
        <v>OCCIDENTE</v>
      </c>
      <c r="G2710" s="23" t="str">
        <f>IFERROR(VLOOKUP(E2710,hoja!$A$2:$E$970,5,FALSE),0)</f>
        <v>MANIZALES</v>
      </c>
      <c r="H2710" s="103" t="str">
        <f>IFERROR(VLOOKUP(E2710,hoja!A:C,3,FALSE),0)</f>
        <v>0145</v>
      </c>
      <c r="I2710" s="24" t="str">
        <f t="shared" ref="I2710:I2771" si="495">D2710&amp;H2710</f>
        <v>30020145</v>
      </c>
      <c r="K2710" s="23">
        <v>850</v>
      </c>
      <c r="L2710" s="23" t="str">
        <f t="shared" ref="L2710:L2712" si="496">IF(B2710=F2710,"REGIONAL","NACIONAL")</f>
        <v>NACIONAL</v>
      </c>
      <c r="M2710" s="23" t="s">
        <v>618</v>
      </c>
      <c r="N2710" s="23" t="str" cm="1">
        <f t="array" ref="N2710">IFERROR(IF(M2710="Principal","LES_ACTIVE",LES_INACTIVE),0)</f>
        <v>LES_ACTIVE</v>
      </c>
      <c r="O2710" s="23">
        <f t="shared" si="494"/>
        <v>8</v>
      </c>
      <c r="P2710" s="23" t="str">
        <f t="shared" si="484"/>
        <v>30020145Principal</v>
      </c>
    </row>
    <row r="2711" spans="1:16" ht="14.45" hidden="1">
      <c r="A2711" s="26" t="s">
        <v>675</v>
      </c>
      <c r="B2711" s="23" t="str">
        <f>IFERROR(VLOOKUP(A2711,hoja!$A$2:$E$970,4,FALSE),0)</f>
        <v>COSTA</v>
      </c>
      <c r="C2711" s="23" t="str">
        <f>IFERROR(VLOOKUP(A2711,hoja!$A$2:$E$1370,5,FALSE),0)</f>
        <v>CARTAGENA</v>
      </c>
      <c r="D2711" s="23">
        <f>IFERROR(VLOOKUP(A2711,hoja!A:D,3,FALSE),0)</f>
        <v>3002</v>
      </c>
      <c r="E2711" s="23" t="s">
        <v>629</v>
      </c>
      <c r="F2711" s="23" t="str">
        <f>IFERROR(VLOOKUP(E2711,hoja!$A$2:$E$970,4,FALSE),0)</f>
        <v>CENTRO</v>
      </c>
      <c r="G2711" s="23" t="str">
        <f>IFERROR(VLOOKUP(E2711,hoja!$A$2:$E$970,5,FALSE),0)</f>
        <v>ZIPAQUIRÁ</v>
      </c>
      <c r="H2711" s="103" t="str">
        <f>IFERROR(VLOOKUP(E2711,hoja!A:C,3,FALSE),0)</f>
        <v>0032</v>
      </c>
      <c r="I2711" s="24" t="str">
        <f t="shared" si="495"/>
        <v>30020032</v>
      </c>
      <c r="K2711" s="23">
        <v>1071</v>
      </c>
      <c r="L2711" s="23" t="str">
        <f t="shared" si="496"/>
        <v>NACIONAL</v>
      </c>
      <c r="M2711" s="23" t="s">
        <v>618</v>
      </c>
      <c r="N2711" s="23" t="str" cm="1">
        <f t="array" ref="N2711">IFERROR(IF(M2711="Principal","LES_ACTIVE",LES_INACTIVE),0)</f>
        <v>LES_ACTIVE</v>
      </c>
      <c r="O2711" s="23">
        <f t="shared" si="494"/>
        <v>8</v>
      </c>
      <c r="P2711" s="23" t="str">
        <f t="shared" si="484"/>
        <v>30020032Principal</v>
      </c>
    </row>
    <row r="2712" spans="1:16" ht="14.45" hidden="1">
      <c r="A2712" s="26" t="s">
        <v>675</v>
      </c>
      <c r="B2712" s="23" t="str">
        <f>IFERROR(VLOOKUP(A2712,hoja!$A$2:$E$970,4,FALSE),0)</f>
        <v>COSTA</v>
      </c>
      <c r="C2712" s="23" t="str">
        <f>IFERROR(VLOOKUP(A2712,hoja!$A$2:$E$1370,5,FALSE),0)</f>
        <v>CARTAGENA</v>
      </c>
      <c r="D2712" s="23">
        <f>IFERROR(VLOOKUP(A2712,hoja!A:D,3,FALSE),0)</f>
        <v>3002</v>
      </c>
      <c r="E2712" s="23" t="s">
        <v>634</v>
      </c>
      <c r="F2712" s="23" t="str">
        <f>IFERROR(VLOOKUP(E2712,hoja!$A$2:$E$970,4,FALSE),0)</f>
        <v>CENTRO</v>
      </c>
      <c r="G2712" s="23" t="str">
        <f>IFERROR(VLOOKUP(E2712,hoja!$A$2:$E$970,5,FALSE),0)</f>
        <v>BOGOTÁ</v>
      </c>
      <c r="H2712" s="103" t="str">
        <f>IFERROR(VLOOKUP(E2712,hoja!A:C,3,FALSE),0)</f>
        <v>0011</v>
      </c>
      <c r="I2712" s="24" t="str">
        <f t="shared" si="495"/>
        <v>30020011</v>
      </c>
      <c r="J2712" s="23">
        <v>58</v>
      </c>
      <c r="K2712" s="23">
        <v>1071.8599999999999</v>
      </c>
      <c r="L2712" s="23" t="str">
        <f t="shared" si="496"/>
        <v>NACIONAL</v>
      </c>
      <c r="M2712" s="23" t="s">
        <v>760</v>
      </c>
      <c r="N2712" s="23" cm="1">
        <f t="array" aca="1" ref="N2712" ca="1">IFERROR(IF(M2712="Principal","LES_ACTIVE",LES_INACTIVE),0)</f>
        <v>0</v>
      </c>
      <c r="O2712" s="23">
        <f t="shared" si="494"/>
        <v>8</v>
      </c>
      <c r="P2712" s="23" t="str">
        <f t="shared" si="484"/>
        <v>30020011Plato-Facatativa</v>
      </c>
    </row>
    <row r="2713" spans="1:16" ht="14.45" hidden="1">
      <c r="A2713" s="26" t="s">
        <v>675</v>
      </c>
      <c r="B2713" s="23" t="str">
        <f>IFERROR(VLOOKUP(A2713,hoja!$A$2:$E$970,4,FALSE),0)</f>
        <v>COSTA</v>
      </c>
      <c r="C2713" s="23" t="str">
        <f>IFERROR(VLOOKUP(A2713,hoja!$A$2:$E$1370,5,FALSE),0)</f>
        <v>CARTAGENA</v>
      </c>
      <c r="D2713" s="23">
        <f>IFERROR(VLOOKUP(A2713,hoja!A:D,3,FALSE),0)</f>
        <v>3002</v>
      </c>
      <c r="E2713" s="23" t="s">
        <v>667</v>
      </c>
      <c r="F2713" s="23" t="str">
        <f>IFERROR(VLOOKUP(E2713,hoja!$A$2:$E$970,4,FALSE),0)</f>
        <v>COSTA</v>
      </c>
      <c r="G2713" s="23" t="str">
        <f>IFERROR(VLOOKUP(E2713,hoja!$A$2:$E$970,5,FALSE),0)</f>
        <v>MONTERÍA</v>
      </c>
      <c r="H2713" s="103" t="str">
        <f>IFERROR(VLOOKUP(E2713,hoja!A:C,3,FALSE),0)</f>
        <v>0381</v>
      </c>
      <c r="I2713" s="24" t="str">
        <f t="shared" si="495"/>
        <v>30020381</v>
      </c>
      <c r="K2713" s="23">
        <v>321</v>
      </c>
      <c r="L2713" s="23" t="str">
        <f t="shared" si="490"/>
        <v>REGIONAL</v>
      </c>
      <c r="M2713" s="23" t="s">
        <v>618</v>
      </c>
      <c r="N2713" s="23" t="str" cm="1">
        <f t="array" ref="N2713">IFERROR(IF(M2713="Principal","LES_ACTIVE",LES_INACTIVE),0)</f>
        <v>LES_ACTIVE</v>
      </c>
      <c r="O2713" s="23">
        <f t="shared" si="494"/>
        <v>16</v>
      </c>
      <c r="P2713" s="23" t="str">
        <f t="shared" si="484"/>
        <v>30020381Principal</v>
      </c>
    </row>
    <row r="2714" spans="1:16" ht="14.45" hidden="1">
      <c r="A2714" s="26" t="s">
        <v>675</v>
      </c>
      <c r="B2714" s="23" t="str">
        <f>IFERROR(VLOOKUP(A2714,hoja!$A$2:$E$970,4,FALSE),0)</f>
        <v>COSTA</v>
      </c>
      <c r="C2714" s="23" t="str">
        <f>IFERROR(VLOOKUP(A2714,hoja!$A$2:$E$1370,5,FALSE),0)</f>
        <v>CARTAGENA</v>
      </c>
      <c r="D2714" s="23">
        <f>IFERROR(VLOOKUP(A2714,hoja!A:D,3,FALSE),0)</f>
        <v>3002</v>
      </c>
      <c r="E2714" s="23" t="s">
        <v>669</v>
      </c>
      <c r="F2714" s="23" t="str">
        <f>IFERROR(VLOOKUP(E2714,hoja!$A$2:$E$970,4,FALSE),0)</f>
        <v>ANTIOQUIA</v>
      </c>
      <c r="G2714" s="23" t="str">
        <f>IFERROR(VLOOKUP(E2714,hoja!$A$2:$E$970,5,FALSE),0)</f>
        <v>RIONEGRO</v>
      </c>
      <c r="H2714" s="103" t="str">
        <f>IFERROR(VLOOKUP(E2714,hoja!A:C,3,FALSE),0)</f>
        <v>10211</v>
      </c>
      <c r="I2714" s="24" t="str">
        <f t="shared" si="495"/>
        <v>300210211</v>
      </c>
      <c r="K2714" s="23">
        <v>657</v>
      </c>
      <c r="L2714" s="23" t="str">
        <f>IF(B2714=F2714,"REGIONAL","NACIONAL")</f>
        <v>NACIONAL</v>
      </c>
      <c r="M2714" s="23" t="s">
        <v>618</v>
      </c>
      <c r="N2714" s="23" t="str" cm="1">
        <f t="array" ref="N2714">IFERROR(IF(M2714="Principal","LES_ACTIVE",LES_INACTIVE),0)</f>
        <v>LES_ACTIVE</v>
      </c>
      <c r="O2714" s="23">
        <f t="shared" si="494"/>
        <v>12</v>
      </c>
      <c r="P2714" s="23" t="str">
        <f t="shared" si="484"/>
        <v>300210211Principal</v>
      </c>
    </row>
    <row r="2715" spans="1:16" ht="14.45" hidden="1">
      <c r="A2715" s="26" t="s">
        <v>675</v>
      </c>
      <c r="B2715" s="23" t="str">
        <f>IFERROR(VLOOKUP(A2715,hoja!$A$2:$E$970,4,FALSE),0)</f>
        <v>COSTA</v>
      </c>
      <c r="C2715" s="23" t="str">
        <f>IFERROR(VLOOKUP(A2715,hoja!$A$2:$E$1370,5,FALSE),0)</f>
        <v>CARTAGENA</v>
      </c>
      <c r="D2715" s="23">
        <f>IFERROR(VLOOKUP(A2715,hoja!A:D,3,FALSE),0)</f>
        <v>3002</v>
      </c>
      <c r="E2715" s="26" t="s">
        <v>675</v>
      </c>
      <c r="F2715" s="23" t="str">
        <f>IFERROR(VLOOKUP(E2715,hoja!$A$2:$E$970,4,FALSE),0)</f>
        <v>COSTA</v>
      </c>
      <c r="G2715" s="23" t="str">
        <f>IFERROR(VLOOKUP(E2715,hoja!$A$2:$E$970,5,FALSE),0)</f>
        <v>CARTAGENA</v>
      </c>
      <c r="H2715" s="103">
        <f>IFERROR(VLOOKUP(E2715,hoja!A:C,3,FALSE),0)</f>
        <v>3002</v>
      </c>
      <c r="I2715" s="24" t="str">
        <f t="shared" si="495"/>
        <v>30023002</v>
      </c>
      <c r="J2715" s="23">
        <v>1</v>
      </c>
      <c r="K2715" s="23">
        <v>2.58</v>
      </c>
      <c r="L2715" s="23" t="str">
        <f t="shared" si="490"/>
        <v>REGIONAL</v>
      </c>
      <c r="M2715" s="23" t="s">
        <v>618</v>
      </c>
      <c r="N2715" s="23" t="str" cm="1">
        <f t="array" ref="N2715">IFERROR(IF(M2715="Principal","LES_ACTIVE",LES_INACTIVE),0)</f>
        <v>LES_ACTIVE</v>
      </c>
      <c r="O2715" s="23">
        <f t="shared" si="494"/>
        <v>25</v>
      </c>
      <c r="P2715" s="23" t="str">
        <f t="shared" si="484"/>
        <v>30023002Principal</v>
      </c>
    </row>
    <row r="2716" spans="1:16" ht="14.45" hidden="1">
      <c r="A2716" s="26" t="s">
        <v>675</v>
      </c>
      <c r="B2716" s="23" t="str">
        <f>IFERROR(VLOOKUP(A2716,hoja!$A$2:$E$970,4,FALSE),0)</f>
        <v>COSTA</v>
      </c>
      <c r="C2716" s="23" t="str">
        <f>IFERROR(VLOOKUP(A2716,hoja!$A$2:$E$1370,5,FALSE),0)</f>
        <v>CARTAGENA</v>
      </c>
      <c r="D2716" s="23">
        <f>IFERROR(VLOOKUP(A2716,hoja!A:D,3,FALSE),0)</f>
        <v>3002</v>
      </c>
      <c r="E2716" s="23" t="s">
        <v>650</v>
      </c>
      <c r="F2716" s="23" t="str">
        <f>IFERROR(VLOOKUP(E2716,hoja!$A$2:$E$970,4,FALSE),0)</f>
        <v>OCCIDENTE</v>
      </c>
      <c r="G2716" s="23" t="str">
        <f>IFERROR(VLOOKUP(E2716,hoja!$A$2:$E$970,5,FALSE),0)</f>
        <v>CALOTO</v>
      </c>
      <c r="H2716" s="103" t="str">
        <f>IFERROR(VLOOKUP(E2716,hoja!A:C,3,FALSE),0)</f>
        <v>0445</v>
      </c>
      <c r="I2716" s="24" t="str">
        <f t="shared" si="495"/>
        <v>30020445</v>
      </c>
      <c r="J2716" s="23">
        <v>98.70402777774143</v>
      </c>
      <c r="K2716" s="23">
        <v>1101</v>
      </c>
      <c r="L2716" s="23" t="str">
        <f>IF(B2716=F2716,"REGIONAL","NACIONAL")</f>
        <v>NACIONAL</v>
      </c>
      <c r="M2716" s="23" t="s">
        <v>618</v>
      </c>
      <c r="N2716" s="23" t="str" cm="1">
        <f t="array" ref="N2716">IFERROR(IF(M2716="Principal","LES_ACTIVE",LES_INACTIVE),0)</f>
        <v>LES_ACTIVE</v>
      </c>
      <c r="O2716" s="23">
        <f t="shared" si="494"/>
        <v>6</v>
      </c>
      <c r="P2716" s="23" t="str">
        <f t="shared" ref="P2716:P2777" si="497">D2716&amp;H2716&amp;M2716</f>
        <v>30020445Principal</v>
      </c>
    </row>
    <row r="2717" spans="1:16" ht="15" hidden="1" customHeight="1">
      <c r="A2717" s="26" t="s">
        <v>675</v>
      </c>
      <c r="B2717" s="23" t="str">
        <f>IFERROR(VLOOKUP(A2717,hoja!$A$2:$E$970,4,FALSE),0)</f>
        <v>COSTA</v>
      </c>
      <c r="C2717" s="23" t="str">
        <f>IFERROR(VLOOKUP(A2717,hoja!$A$2:$E$1370,5,FALSE),0)</f>
        <v>CARTAGENA</v>
      </c>
      <c r="D2717" s="23">
        <f>IFERROR(VLOOKUP(A2717,hoja!A:D,3,FALSE),0)</f>
        <v>3002</v>
      </c>
      <c r="E2717" s="23" t="s">
        <v>650</v>
      </c>
      <c r="F2717" s="23" t="str">
        <f>IFERROR(VLOOKUP(E2717,hoja!$A$2:$E$970,4,FALSE),0)</f>
        <v>OCCIDENTE</v>
      </c>
      <c r="G2717" s="23" t="str">
        <f>IFERROR(VLOOKUP(E2717,hoja!$A$2:$E$970,5,FALSE),0)</f>
        <v>CALOTO</v>
      </c>
      <c r="H2717" s="103" t="str">
        <f>IFERROR(VLOOKUP(E2717,hoja!A:C,3,FALSE),0)</f>
        <v>0445</v>
      </c>
      <c r="I2717" s="24" t="str">
        <f t="shared" si="495"/>
        <v>30020445</v>
      </c>
      <c r="K2717" s="23">
        <v>1360</v>
      </c>
      <c r="L2717" s="23" t="str">
        <f t="shared" ref="L2717:L2733" si="498">IF(B2717=F2717,"REGIONAL","NACIONAL")</f>
        <v>NACIONAL</v>
      </c>
      <c r="M2717" s="23" t="s">
        <v>696</v>
      </c>
      <c r="N2717" s="23" t="s">
        <v>622</v>
      </c>
      <c r="O2717" s="23">
        <f t="shared" si="494"/>
        <v>6</v>
      </c>
      <c r="P2717" s="23" t="str">
        <f t="shared" si="497"/>
        <v>30020445Magdalena Medio</v>
      </c>
    </row>
    <row r="2718" spans="1:16" ht="15" hidden="1" customHeight="1">
      <c r="A2718" s="26" t="s">
        <v>675</v>
      </c>
      <c r="B2718" s="23" t="str">
        <f>IFERROR(VLOOKUP(A2718,hoja!$A$2:$E$970,4,FALSE),0)</f>
        <v>COSTA</v>
      </c>
      <c r="C2718" s="23" t="str">
        <f>IFERROR(VLOOKUP(A2718,hoja!$A$2:$E$1370,5,FALSE),0)</f>
        <v>CARTAGENA</v>
      </c>
      <c r="D2718" s="23">
        <f>IFERROR(VLOOKUP(A2718,hoja!A:D,3,FALSE),0)</f>
        <v>3002</v>
      </c>
      <c r="E2718" s="23" t="s">
        <v>660</v>
      </c>
      <c r="F2718" s="23" t="str">
        <f>IFERROR(VLOOKUP(E2718,hoja!$A$2:$E$970,4,FALSE),0)</f>
        <v>CENTRO</v>
      </c>
      <c r="G2718" s="23" t="str">
        <f>IFERROR(VLOOKUP(E2718,hoja!$A$2:$E$970,5,FALSE),0)</f>
        <v>BOGOTÁ</v>
      </c>
      <c r="H2718" s="103" t="str">
        <f>IFERROR(VLOOKUP(E2718,hoja!A:C,3,FALSE),0)</f>
        <v>0035</v>
      </c>
      <c r="I2718" s="24" t="str">
        <f t="shared" si="495"/>
        <v>30020035</v>
      </c>
      <c r="J2718" s="23">
        <v>57.783333333441988</v>
      </c>
      <c r="K2718" s="23">
        <v>1087</v>
      </c>
      <c r="L2718" s="23" t="str">
        <f t="shared" si="498"/>
        <v>NACIONAL</v>
      </c>
      <c r="M2718" s="23" t="s">
        <v>757</v>
      </c>
      <c r="N2718" s="23" cm="1">
        <f t="array" aca="1" ref="N2718" ca="1">IFERROR(IF(M2718="Principal","LES_ACTIVE",LES_INACTIVE),0)</f>
        <v>0</v>
      </c>
      <c r="O2718" s="23">
        <f t="shared" si="494"/>
        <v>8</v>
      </c>
      <c r="P2718" s="23" t="str">
        <f t="shared" si="497"/>
        <v>30020035Plato-La Vega</v>
      </c>
    </row>
    <row r="2719" spans="1:16" ht="15" hidden="1" customHeight="1">
      <c r="A2719" s="26" t="s">
        <v>675</v>
      </c>
      <c r="B2719" s="23" t="str">
        <f>IFERROR(VLOOKUP(A2719,hoja!$A$2:$E$970,4,FALSE),0)</f>
        <v>COSTA</v>
      </c>
      <c r="C2719" s="23" t="str">
        <f>IFERROR(VLOOKUP(A2719,hoja!$A$2:$E$1370,5,FALSE),0)</f>
        <v>CARTAGENA</v>
      </c>
      <c r="D2719" s="23">
        <f>IFERROR(VLOOKUP(A2719,hoja!A:D,3,FALSE),0)</f>
        <v>3002</v>
      </c>
      <c r="E2719" s="23" t="s">
        <v>655</v>
      </c>
      <c r="F2719" s="23" t="str">
        <f>IFERROR(VLOOKUP(E2719,hoja!$A$2:$E$970,4,FALSE),0)</f>
        <v>ANTIOQUIA</v>
      </c>
      <c r="G2719" s="23" t="str">
        <f>IFERROR(VLOOKUP(E2719,hoja!$A$2:$E$970,5,FALSE),0)</f>
        <v>MEDELLÍN</v>
      </c>
      <c r="H2719" s="103" t="str">
        <f>IFERROR(VLOOKUP(E2719,hoja!A:C,3,FALSE),0)</f>
        <v>0292</v>
      </c>
      <c r="I2719" s="24" t="str">
        <f t="shared" si="495"/>
        <v>30020292</v>
      </c>
      <c r="J2719" s="23">
        <v>42.833333333343035</v>
      </c>
      <c r="K2719" s="23">
        <v>669.02700000000004</v>
      </c>
      <c r="L2719" s="23" t="str">
        <f t="shared" si="498"/>
        <v>NACIONAL</v>
      </c>
      <c r="M2719" s="23" t="s">
        <v>618</v>
      </c>
      <c r="N2719" s="23" t="str" cm="1">
        <f t="array" ref="N2719">IFERROR(IF(M2719="Principal","LES_ACTIVE",LES_INACTIVE),0)</f>
        <v>LES_ACTIVE</v>
      </c>
      <c r="O2719" s="23">
        <f t="shared" si="494"/>
        <v>12</v>
      </c>
      <c r="P2719" s="23" t="str">
        <f t="shared" si="497"/>
        <v>30020292Principal</v>
      </c>
    </row>
    <row r="2720" spans="1:16" ht="15" hidden="1" customHeight="1">
      <c r="A2720" s="26" t="s">
        <v>675</v>
      </c>
      <c r="B2720" s="23" t="str">
        <f>IFERROR(VLOOKUP(A2720,hoja!$A$2:$E$970,4,FALSE),0)</f>
        <v>COSTA</v>
      </c>
      <c r="C2720" s="23" t="str">
        <f>IFERROR(VLOOKUP(A2720,hoja!$A$2:$E$1370,5,FALSE),0)</f>
        <v>CARTAGENA</v>
      </c>
      <c r="D2720" s="23">
        <f>IFERROR(VLOOKUP(A2720,hoja!A:D,3,FALSE),0)</f>
        <v>3002</v>
      </c>
      <c r="E2720" s="23" t="s">
        <v>655</v>
      </c>
      <c r="F2720" s="23" t="str">
        <f>IFERROR(VLOOKUP(E2720,hoja!$A$2:$E$970,4,FALSE),0)</f>
        <v>ANTIOQUIA</v>
      </c>
      <c r="G2720" s="23" t="str">
        <f>IFERROR(VLOOKUP(E2720,hoja!$A$2:$E$970,5,FALSE),0)</f>
        <v>MEDELLÍN</v>
      </c>
      <c r="H2720" s="103" t="str">
        <f>IFERROR(VLOOKUP(E2720,hoja!A:C,3,FALSE),0)</f>
        <v>0292</v>
      </c>
      <c r="I2720" s="24" t="str">
        <f t="shared" si="495"/>
        <v>30020292</v>
      </c>
      <c r="K2720" s="23">
        <v>839</v>
      </c>
      <c r="L2720" s="23" t="str">
        <f t="shared" si="498"/>
        <v>NACIONAL</v>
      </c>
      <c r="M2720" s="23" t="s">
        <v>662</v>
      </c>
      <c r="N2720" s="23" t="s">
        <v>622</v>
      </c>
      <c r="O2720" s="23">
        <f t="shared" si="494"/>
        <v>8</v>
      </c>
      <c r="P2720" s="23" t="str">
        <f t="shared" si="497"/>
        <v>30020292Uraba</v>
      </c>
    </row>
    <row r="2721" spans="1:16" ht="15" hidden="1" customHeight="1">
      <c r="A2721" s="26" t="s">
        <v>675</v>
      </c>
      <c r="B2721" s="23" t="str">
        <f>IFERROR(VLOOKUP(A2721,hoja!$A$2:$E$970,4,FALSE),0)</f>
        <v>COSTA</v>
      </c>
      <c r="C2721" s="23" t="str">
        <f>IFERROR(VLOOKUP(A2721,hoja!$A$2:$E$1370,5,FALSE),0)</f>
        <v>CARTAGENA</v>
      </c>
      <c r="D2721" s="23">
        <f>IFERROR(VLOOKUP(A2721,hoja!A:D,3,FALSE),0)</f>
        <v>3002</v>
      </c>
      <c r="E2721" s="23" t="s">
        <v>630</v>
      </c>
      <c r="F2721" s="23" t="str">
        <f>IFERROR(VLOOKUP(E2721,hoja!$A$2:$E$970,4,FALSE),0)</f>
        <v>CENTRO</v>
      </c>
      <c r="G2721" s="23" t="str">
        <f>IFERROR(VLOOKUP(E2721,hoja!$A$2:$E$970,5,FALSE),0)</f>
        <v>SESQUILÉ</v>
      </c>
      <c r="H2721" s="103" t="str">
        <f>IFERROR(VLOOKUP(E2721,hoja!A:C,3,FALSE),0)</f>
        <v>1501</v>
      </c>
      <c r="I2721" s="24" t="str">
        <f t="shared" si="495"/>
        <v>30021501</v>
      </c>
      <c r="J2721" s="23">
        <v>30.216203703777865</v>
      </c>
      <c r="K2721" s="23">
        <v>1044</v>
      </c>
      <c r="L2721" s="23" t="str">
        <f t="shared" si="498"/>
        <v>NACIONAL</v>
      </c>
      <c r="M2721" s="23" t="s">
        <v>618</v>
      </c>
      <c r="N2721" s="23" t="str" cm="1">
        <f t="array" ref="N2721">IFERROR(IF(M2721="Principal","LES_ACTIVE",LES_INACTIVE),0)</f>
        <v>LES_ACTIVE</v>
      </c>
      <c r="O2721" s="23">
        <f t="shared" si="494"/>
        <v>8</v>
      </c>
      <c r="P2721" s="23" t="str">
        <f t="shared" si="497"/>
        <v>30021501Principal</v>
      </c>
    </row>
    <row r="2722" spans="1:16" ht="15" hidden="1" customHeight="1">
      <c r="A2722" s="26" t="s">
        <v>675</v>
      </c>
      <c r="B2722" s="23" t="str">
        <f>IFERROR(VLOOKUP(A2722,hoja!$A$2:$E$970,4,FALSE),0)</f>
        <v>COSTA</v>
      </c>
      <c r="C2722" s="23" t="str">
        <f>IFERROR(VLOOKUP(A2722,hoja!$A$2:$E$1370,5,FALSE),0)</f>
        <v>CARTAGENA</v>
      </c>
      <c r="D2722" s="23">
        <f>IFERROR(VLOOKUP(A2722,hoja!A:D,3,FALSE),0)</f>
        <v>3002</v>
      </c>
      <c r="E2722" s="23" t="s">
        <v>759</v>
      </c>
      <c r="F2722" s="23" t="str">
        <f>IFERROR(VLOOKUP(E2722,hoja!$A$2:$E$970,4,FALSE),0)</f>
        <v>CENTRO</v>
      </c>
      <c r="G2722" s="23" t="str">
        <f>IFERROR(VLOOKUP(E2722,hoja!$A$2:$E$970,5,FALSE),0)</f>
        <v>BOGOTÁ</v>
      </c>
      <c r="H2722" s="103" t="str">
        <f>IFERROR(VLOOKUP(E2722,hoja!A:C,3,FALSE),0)</f>
        <v>60163</v>
      </c>
      <c r="I2722" s="24" t="str">
        <f t="shared" si="495"/>
        <v>300260163</v>
      </c>
      <c r="J2722" s="23">
        <v>56.116666666755918</v>
      </c>
      <c r="K2722" s="23">
        <v>1123.002</v>
      </c>
      <c r="L2722" s="23" t="str">
        <f t="shared" si="498"/>
        <v>NACIONAL</v>
      </c>
      <c r="M2722" s="23" t="s">
        <v>760</v>
      </c>
      <c r="N2722" s="23" cm="1">
        <f t="array" aca="1" ref="N2722" ca="1">IFERROR(IF(M2722="Principal","LES_ACTIVE",LES_INACTIVE),0)</f>
        <v>0</v>
      </c>
      <c r="O2722" s="23">
        <f t="shared" si="494"/>
        <v>6</v>
      </c>
      <c r="P2722" s="23" t="str">
        <f t="shared" si="497"/>
        <v>300260163Plato-Facatativa</v>
      </c>
    </row>
    <row r="2723" spans="1:16" ht="15" hidden="1" customHeight="1">
      <c r="A2723" s="26" t="s">
        <v>675</v>
      </c>
      <c r="B2723" s="23" t="str">
        <f>IFERROR(VLOOKUP(A2723,hoja!$A$2:$E$970,4,FALSE),0)</f>
        <v>COSTA</v>
      </c>
      <c r="C2723" s="23" t="str">
        <f>IFERROR(VLOOKUP(A2723,hoja!$A$2:$E$1370,5,FALSE),0)</f>
        <v>CARTAGENA</v>
      </c>
      <c r="D2723" s="23">
        <f>IFERROR(VLOOKUP(A2723,hoja!A:D,3,FALSE),0)</f>
        <v>3002</v>
      </c>
      <c r="E2723" s="23" t="s">
        <v>633</v>
      </c>
      <c r="F2723" s="23" t="str">
        <f>IFERROR(VLOOKUP(E2723,hoja!$A$2:$E$970,4,FALSE),0)</f>
        <v>CENTRO</v>
      </c>
      <c r="G2723" s="23" t="str">
        <f>IFERROR(VLOOKUP(E2723,hoja!$A$2:$E$970,5,FALSE),0)</f>
        <v>BOGOTÁ</v>
      </c>
      <c r="H2723" s="103" t="str">
        <f>IFERROR(VLOOKUP(E2723,hoja!A:C,3,FALSE),0)</f>
        <v>0002</v>
      </c>
      <c r="I2723" s="24" t="str">
        <f t="shared" si="495"/>
        <v>30020002</v>
      </c>
      <c r="J2723" s="23">
        <v>94.633333333331393</v>
      </c>
      <c r="K2723" s="23">
        <v>1099</v>
      </c>
      <c r="L2723" s="23" t="str">
        <f t="shared" si="498"/>
        <v>NACIONAL</v>
      </c>
      <c r="M2723" s="23" t="s">
        <v>760</v>
      </c>
      <c r="N2723" s="23" cm="1">
        <f t="array" aca="1" ref="N2723" ca="1">IFERROR(IF(M2723="Principal","LES_ACTIVE",LES_INACTIVE),0)</f>
        <v>0</v>
      </c>
      <c r="O2723" s="23">
        <f t="shared" si="494"/>
        <v>8</v>
      </c>
      <c r="P2723" s="23" t="str">
        <f t="shared" si="497"/>
        <v>30020002Plato-Facatativa</v>
      </c>
    </row>
    <row r="2724" spans="1:16" ht="15" hidden="1" customHeight="1">
      <c r="A2724" s="26" t="s">
        <v>675</v>
      </c>
      <c r="B2724" s="23" t="str">
        <f>IFERROR(VLOOKUP(A2724,hoja!$A$2:$E$970,4,FALSE),0)</f>
        <v>COSTA</v>
      </c>
      <c r="C2724" s="23" t="str">
        <f>IFERROR(VLOOKUP(A2724,hoja!$A$2:$E$1370,5,FALSE),0)</f>
        <v>CARTAGENA</v>
      </c>
      <c r="D2724" s="23">
        <f>IFERROR(VLOOKUP(A2724,hoja!A:D,3,FALSE),0)</f>
        <v>3002</v>
      </c>
      <c r="E2724" s="23" t="s">
        <v>635</v>
      </c>
      <c r="F2724" s="23" t="str">
        <f>IFERROR(VLOOKUP(E2724,hoja!$A$2:$E$970,4,FALSE),0)</f>
        <v>CENTRO</v>
      </c>
      <c r="G2724" s="23" t="str">
        <f>IFERROR(VLOOKUP(E2724,hoja!$A$2:$E$970,5,FALSE),0)</f>
        <v>BOGOTÁ</v>
      </c>
      <c r="H2724" s="103" t="str">
        <f>IFERROR(VLOOKUP(E2724,hoja!A:C,3,FALSE),0)</f>
        <v>0021</v>
      </c>
      <c r="I2724" s="24" t="str">
        <f t="shared" si="495"/>
        <v>30020021</v>
      </c>
      <c r="J2724" s="23">
        <v>66.025000000081491</v>
      </c>
      <c r="K2724" s="23">
        <v>1098</v>
      </c>
      <c r="L2724" s="23" t="str">
        <f t="shared" si="498"/>
        <v>NACIONAL</v>
      </c>
      <c r="M2724" s="23" t="s">
        <v>760</v>
      </c>
      <c r="N2724" s="23" cm="1">
        <f t="array" aca="1" ref="N2724" ca="1">IFERROR(IF(M2724="Principal","LES_ACTIVE",LES_INACTIVE),0)</f>
        <v>0</v>
      </c>
      <c r="O2724" s="23">
        <f t="shared" si="494"/>
        <v>8</v>
      </c>
      <c r="P2724" s="23" t="str">
        <f t="shared" si="497"/>
        <v>30020021Plato-Facatativa</v>
      </c>
    </row>
    <row r="2725" spans="1:16" ht="15" hidden="1" customHeight="1">
      <c r="A2725" s="26" t="s">
        <v>675</v>
      </c>
      <c r="B2725" s="23" t="str">
        <f>IFERROR(VLOOKUP(A2725,hoja!$A$2:$E$970,4,FALSE),0)</f>
        <v>COSTA</v>
      </c>
      <c r="C2725" s="23" t="str">
        <f>IFERROR(VLOOKUP(A2725,hoja!$A$2:$E$1370,5,FALSE),0)</f>
        <v>CARTAGENA</v>
      </c>
      <c r="D2725" s="23">
        <f>IFERROR(VLOOKUP(A2725,hoja!A:D,3,FALSE),0)</f>
        <v>3002</v>
      </c>
      <c r="E2725" s="23" t="s">
        <v>681</v>
      </c>
      <c r="F2725" s="23" t="str">
        <f>IFERROR(VLOOKUP(E2725,hoja!$A$2:$E$970,4,FALSE),0)</f>
        <v>CENTRO</v>
      </c>
      <c r="G2725" s="23" t="str">
        <f>IFERROR(VLOOKUP(E2725,hoja!$A$2:$E$970,5,FALSE),0)</f>
        <v>VILLAVICENCIO</v>
      </c>
      <c r="H2725" s="103" t="str">
        <f>IFERROR(VLOOKUP(E2725,hoja!A:C,3,FALSE),0)</f>
        <v>0393</v>
      </c>
      <c r="I2725" s="24" t="str">
        <f t="shared" si="495"/>
        <v>30020393</v>
      </c>
      <c r="J2725" s="23">
        <v>44.816666666592937</v>
      </c>
      <c r="K2725" s="23">
        <v>1178.0039999999999</v>
      </c>
      <c r="L2725" s="23" t="str">
        <f t="shared" si="498"/>
        <v>NACIONAL</v>
      </c>
      <c r="M2725" s="23" t="s">
        <v>623</v>
      </c>
      <c r="N2725" s="23" t="s">
        <v>624</v>
      </c>
      <c r="O2725" s="23">
        <f t="shared" si="494"/>
        <v>6</v>
      </c>
      <c r="P2725" s="23" t="str">
        <f t="shared" si="497"/>
        <v>30020393Facatativa</v>
      </c>
    </row>
    <row r="2726" spans="1:16" ht="15" hidden="1" customHeight="1">
      <c r="A2726" s="26" t="s">
        <v>675</v>
      </c>
      <c r="B2726" s="23" t="str">
        <f>IFERROR(VLOOKUP(A2726,hoja!$A$2:$E$970,4,FALSE),0)</f>
        <v>COSTA</v>
      </c>
      <c r="C2726" s="23" t="str">
        <f>IFERROR(VLOOKUP(A2726,hoja!$A$2:$E$1370,5,FALSE),0)</f>
        <v>CARTAGENA</v>
      </c>
      <c r="D2726" s="23">
        <f>IFERROR(VLOOKUP(A2726,hoja!A:D,3,FALSE),0)</f>
        <v>3002</v>
      </c>
      <c r="E2726" s="23" t="s">
        <v>617</v>
      </c>
      <c r="F2726" s="23" t="str">
        <f>IFERROR(VLOOKUP(E2726,hoja!$A$2:$E$970,4,FALSE),0)</f>
        <v>ANTIOQUIA</v>
      </c>
      <c r="G2726" s="23" t="str">
        <f>IFERROR(VLOOKUP(E2726,hoja!$A$2:$E$970,5,FALSE),0)</f>
        <v>MEDELLÍN</v>
      </c>
      <c r="H2726" s="103">
        <f>IFERROR(VLOOKUP(E2726,hoja!A:C,3,FALSE),0)</f>
        <v>50443</v>
      </c>
      <c r="I2726" s="24" t="str">
        <f t="shared" si="495"/>
        <v>300250443</v>
      </c>
      <c r="J2726" s="23">
        <v>44.016666666779201</v>
      </c>
      <c r="K2726" s="23">
        <v>672.32500000000005</v>
      </c>
      <c r="L2726" s="23" t="str">
        <f t="shared" si="498"/>
        <v>NACIONAL</v>
      </c>
      <c r="M2726" s="23" t="s">
        <v>618</v>
      </c>
      <c r="N2726" s="23" t="str" cm="1">
        <f t="array" ref="N2726">IFERROR(IF(M2726="Principal","LES_ACTIVE",LES_INACTIVE),0)</f>
        <v>LES_ACTIVE</v>
      </c>
      <c r="O2726" s="23">
        <f t="shared" si="494"/>
        <v>12</v>
      </c>
      <c r="P2726" s="23" t="str">
        <f t="shared" si="497"/>
        <v>300250443Principal</v>
      </c>
    </row>
    <row r="2727" spans="1:16" ht="15" hidden="1" customHeight="1">
      <c r="A2727" s="26" t="s">
        <v>675</v>
      </c>
      <c r="B2727" s="23" t="str">
        <f>IFERROR(VLOOKUP(A2727,hoja!$A$2:$E$970,4,FALSE),0)</f>
        <v>COSTA</v>
      </c>
      <c r="C2727" s="23" t="str">
        <f>IFERROR(VLOOKUP(A2727,hoja!$A$2:$E$1370,5,FALSE),0)</f>
        <v>CARTAGENA</v>
      </c>
      <c r="D2727" s="23">
        <f>IFERROR(VLOOKUP(A2727,hoja!A:D,3,FALSE),0)</f>
        <v>3002</v>
      </c>
      <c r="E2727" s="23" t="s">
        <v>617</v>
      </c>
      <c r="F2727" s="23" t="str">
        <f>IFERROR(VLOOKUP(E2727,hoja!$A$2:$E$970,4,FALSE),0)</f>
        <v>ANTIOQUIA</v>
      </c>
      <c r="G2727" s="23" t="str">
        <f>IFERROR(VLOOKUP(E2727,hoja!$A$2:$E$970,5,FALSE),0)</f>
        <v>MEDELLÍN</v>
      </c>
      <c r="H2727" s="103">
        <f>IFERROR(VLOOKUP(E2727,hoja!A:C,3,FALSE),0)</f>
        <v>50443</v>
      </c>
      <c r="I2727" s="24" t="str">
        <f t="shared" si="495"/>
        <v>300250443</v>
      </c>
      <c r="K2727" s="23">
        <v>837</v>
      </c>
      <c r="L2727" s="23" t="str">
        <f t="shared" si="498"/>
        <v>NACIONAL</v>
      </c>
      <c r="M2727" s="23" t="s">
        <v>662</v>
      </c>
      <c r="N2727" s="23" t="s">
        <v>622</v>
      </c>
      <c r="O2727" s="23">
        <f t="shared" si="494"/>
        <v>8</v>
      </c>
      <c r="P2727" s="23" t="str">
        <f t="shared" si="497"/>
        <v>300250443Uraba</v>
      </c>
    </row>
    <row r="2728" spans="1:16" ht="15" hidden="1" customHeight="1">
      <c r="A2728" s="26" t="s">
        <v>675</v>
      </c>
      <c r="B2728" s="23" t="str">
        <f>IFERROR(VLOOKUP(A2728,hoja!$A$2:$E$970,4,FALSE),0)</f>
        <v>COSTA</v>
      </c>
      <c r="C2728" s="23" t="str">
        <f>IFERROR(VLOOKUP(A2728,hoja!$A$2:$E$1370,5,FALSE),0)</f>
        <v>CARTAGENA</v>
      </c>
      <c r="D2728" s="23">
        <f>IFERROR(VLOOKUP(A2728,hoja!A:D,3,FALSE),0)</f>
        <v>3002</v>
      </c>
      <c r="E2728" s="23" t="s">
        <v>915</v>
      </c>
      <c r="F2728" s="23" t="str">
        <f>IFERROR(VLOOKUP(E2728,hoja!$A$2:$E$970,4,FALSE),0)</f>
        <v>CENTRO</v>
      </c>
      <c r="G2728" s="23" t="str">
        <f>IFERROR(VLOOKUP(E2728,hoja!$A$2:$E$970,5,FALSE),0)</f>
        <v>BOGOTÁ</v>
      </c>
      <c r="H2728" s="103" t="str">
        <f>IFERROR(VLOOKUP(E2728,hoja!A:C,3,FALSE),0)</f>
        <v>50268</v>
      </c>
      <c r="I2728" s="24" t="str">
        <f t="shared" si="495"/>
        <v>300250268</v>
      </c>
      <c r="J2728" s="23">
        <v>125.06666666659294</v>
      </c>
      <c r="K2728" s="23">
        <v>932.51599999999996</v>
      </c>
      <c r="L2728" s="23" t="str">
        <f t="shared" si="498"/>
        <v>NACIONAL</v>
      </c>
      <c r="M2728" s="23" t="s">
        <v>618</v>
      </c>
      <c r="N2728" s="23" t="str" cm="1">
        <f t="array" ref="N2728">IFERROR(IF(M2728="Principal","LES_ACTIVE",LES_INACTIVE),0)</f>
        <v>LES_ACTIVE</v>
      </c>
      <c r="O2728" s="23">
        <f t="shared" si="494"/>
        <v>8</v>
      </c>
      <c r="P2728" s="23" t="str">
        <f t="shared" si="497"/>
        <v>300250268Principal</v>
      </c>
    </row>
    <row r="2729" spans="1:16" ht="15" hidden="1" customHeight="1">
      <c r="A2729" s="26" t="s">
        <v>675</v>
      </c>
      <c r="B2729" s="23" t="str">
        <f>IFERROR(VLOOKUP(A2729,hoja!$A$2:$E$970,4,FALSE),0)</f>
        <v>COSTA</v>
      </c>
      <c r="C2729" s="23" t="str">
        <f>IFERROR(VLOOKUP(A2729,hoja!$A$2:$E$1370,5,FALSE),0)</f>
        <v>CARTAGENA</v>
      </c>
      <c r="D2729" s="23">
        <f>IFERROR(VLOOKUP(A2729,hoja!A:D,3,FALSE),0)</f>
        <v>3002</v>
      </c>
      <c r="E2729" s="23" t="s">
        <v>764</v>
      </c>
      <c r="F2729" s="23" t="str">
        <f>IFERROR(VLOOKUP(E2729,hoja!$A$2:$E$970,4,FALSE),0)</f>
        <v>CENTRO</v>
      </c>
      <c r="G2729" s="23" t="str">
        <f>IFERROR(VLOOKUP(E2729,hoja!$A$2:$E$970,5,FALSE),0)</f>
        <v>MADRID</v>
      </c>
      <c r="H2729" s="103" t="str">
        <f>IFERROR(VLOOKUP(E2729,hoja!A:C,3,FALSE),0)</f>
        <v>60108</v>
      </c>
      <c r="I2729" s="24" t="str">
        <f t="shared" si="495"/>
        <v>300260108</v>
      </c>
      <c r="J2729" s="23">
        <v>67.899999999994179</v>
      </c>
      <c r="K2729" s="23">
        <v>1122.1405</v>
      </c>
      <c r="L2729" s="23" t="str">
        <f t="shared" si="498"/>
        <v>NACIONAL</v>
      </c>
      <c r="M2729" s="23" t="s">
        <v>618</v>
      </c>
      <c r="N2729" s="23" t="str" cm="1">
        <f t="array" ref="N2729">IFERROR(IF(M2729="Principal","LES_ACTIVE",LES_INACTIVE),0)</f>
        <v>LES_ACTIVE</v>
      </c>
      <c r="O2729" s="23">
        <f t="shared" si="494"/>
        <v>6</v>
      </c>
      <c r="P2729" s="23" t="str">
        <f t="shared" si="497"/>
        <v>300260108Principal</v>
      </c>
    </row>
    <row r="2730" spans="1:16" ht="15" hidden="1" customHeight="1">
      <c r="A2730" s="26" t="s">
        <v>675</v>
      </c>
      <c r="B2730" s="23" t="str">
        <f>IFERROR(VLOOKUP(A2730,hoja!$A$2:$E$970,4,FALSE),0)</f>
        <v>COSTA</v>
      </c>
      <c r="C2730" s="23" t="str">
        <f>IFERROR(VLOOKUP(A2730,hoja!$A$2:$E$1370,5,FALSE),0)</f>
        <v>CARTAGENA</v>
      </c>
      <c r="D2730" s="23">
        <f>IFERROR(VLOOKUP(A2730,hoja!A:D,3,FALSE),0)</f>
        <v>3002</v>
      </c>
      <c r="E2730" s="23" t="s">
        <v>653</v>
      </c>
      <c r="F2730" s="23" t="str">
        <f>IFERROR(VLOOKUP(E2730,hoja!$A$2:$E$970,4,FALSE),0)</f>
        <v>CENTRO</v>
      </c>
      <c r="G2730" s="23" t="str">
        <f>IFERROR(VLOOKUP(E2730,hoja!$A$2:$E$970,5,FALSE),0)</f>
        <v>MADRID</v>
      </c>
      <c r="H2730" s="103" t="str">
        <f>IFERROR(VLOOKUP(E2730,hoja!A:C,3,FALSE),0)</f>
        <v>2023</v>
      </c>
      <c r="I2730" s="24" t="str">
        <f t="shared" si="495"/>
        <v>30022023</v>
      </c>
      <c r="J2730" s="23">
        <v>49.193055555573665</v>
      </c>
      <c r="K2730" s="23">
        <v>1045.2070000000001</v>
      </c>
      <c r="L2730" s="23" t="str">
        <f t="shared" si="498"/>
        <v>NACIONAL</v>
      </c>
      <c r="M2730" s="23" t="s">
        <v>618</v>
      </c>
      <c r="N2730" s="23" t="str" cm="1">
        <f t="array" ref="N2730">IFERROR(IF(M2730="Principal","LES_ACTIVE",LES_INACTIVE),0)</f>
        <v>LES_ACTIVE</v>
      </c>
      <c r="O2730" s="23">
        <f t="shared" si="494"/>
        <v>8</v>
      </c>
      <c r="P2730" s="23" t="str">
        <f t="shared" si="497"/>
        <v>30022023Principal</v>
      </c>
    </row>
    <row r="2731" spans="1:16" ht="15" hidden="1" customHeight="1">
      <c r="A2731" s="26" t="s">
        <v>675</v>
      </c>
      <c r="B2731" s="23" t="str">
        <f>IFERROR(VLOOKUP(A2731,hoja!$A$2:$E$970,4,FALSE),0)</f>
        <v>COSTA</v>
      </c>
      <c r="C2731" s="23" t="str">
        <f>IFERROR(VLOOKUP(A2731,hoja!$A$2:$E$1370,5,FALSE),0)</f>
        <v>CARTAGENA</v>
      </c>
      <c r="D2731" s="23">
        <f>IFERROR(VLOOKUP(A2731,hoja!A:D,3,FALSE),0)</f>
        <v>3002</v>
      </c>
      <c r="E2731" s="23" t="s">
        <v>641</v>
      </c>
      <c r="F2731" s="23" t="str">
        <f>IFERROR(VLOOKUP(E2731,hoja!$A$2:$E$970,4,FALSE),0)</f>
        <v>ANTIOQUIA</v>
      </c>
      <c r="G2731" s="23" t="str">
        <f>IFERROR(VLOOKUP(E2731,hoja!$A$2:$E$970,5,FALSE),0)</f>
        <v>MEDELLÍN</v>
      </c>
      <c r="H2731" s="103" t="str">
        <f>IFERROR(VLOOKUP(E2731,hoja!A:C,3,FALSE),0)</f>
        <v>0079</v>
      </c>
      <c r="I2731" s="24" t="str">
        <f t="shared" si="495"/>
        <v>30020079</v>
      </c>
      <c r="J2731" s="23">
        <v>46.435555555595784</v>
      </c>
      <c r="K2731" s="23">
        <v>655.63099999999997</v>
      </c>
      <c r="L2731" s="23" t="str">
        <f t="shared" si="498"/>
        <v>NACIONAL</v>
      </c>
      <c r="M2731" s="23" t="s">
        <v>618</v>
      </c>
      <c r="N2731" s="23" t="str" cm="1">
        <f t="array" ref="N2731">IFERROR(IF(M2731="Principal","LES_ACTIVE",LES_INACTIVE),0)</f>
        <v>LES_ACTIVE</v>
      </c>
      <c r="O2731" s="23">
        <f t="shared" si="494"/>
        <v>12</v>
      </c>
      <c r="P2731" s="23" t="str">
        <f t="shared" si="497"/>
        <v>30020079Principal</v>
      </c>
    </row>
    <row r="2732" spans="1:16" ht="15" hidden="1" customHeight="1">
      <c r="A2732" s="26" t="s">
        <v>675</v>
      </c>
      <c r="B2732" s="23" t="str">
        <f>IFERROR(VLOOKUP(A2732,hoja!$A$2:$E$970,4,FALSE),0)</f>
        <v>COSTA</v>
      </c>
      <c r="C2732" s="23" t="str">
        <f>IFERROR(VLOOKUP(A2732,hoja!$A$2:$E$1370,5,FALSE),0)</f>
        <v>CARTAGENA</v>
      </c>
      <c r="D2732" s="23">
        <f>IFERROR(VLOOKUP(A2732,hoja!A:D,3,FALSE),0)</f>
        <v>3002</v>
      </c>
      <c r="E2732" s="23" t="s">
        <v>641</v>
      </c>
      <c r="F2732" s="23" t="str">
        <f>IFERROR(VLOOKUP(E2732,hoja!$A$2:$E$970,4,FALSE),0)</f>
        <v>ANTIOQUIA</v>
      </c>
      <c r="G2732" s="23" t="str">
        <f>IFERROR(VLOOKUP(E2732,hoja!$A$2:$E$970,5,FALSE),0)</f>
        <v>MEDELLÍN</v>
      </c>
      <c r="H2732" s="103" t="str">
        <f>IFERROR(VLOOKUP(E2732,hoja!A:C,3,FALSE),0)</f>
        <v>0079</v>
      </c>
      <c r="I2732" s="24" t="str">
        <f t="shared" si="495"/>
        <v>30020079</v>
      </c>
      <c r="L2732" s="23" t="str">
        <f t="shared" si="498"/>
        <v>NACIONAL</v>
      </c>
      <c r="M2732" s="23" t="s">
        <v>662</v>
      </c>
      <c r="N2732" s="23" t="s">
        <v>622</v>
      </c>
      <c r="O2732" s="23">
        <f t="shared" si="494"/>
        <v>25</v>
      </c>
      <c r="P2732" s="23" t="str">
        <f t="shared" si="497"/>
        <v>30020079Uraba</v>
      </c>
    </row>
    <row r="2733" spans="1:16" ht="15" hidden="1" customHeight="1">
      <c r="A2733" s="26" t="s">
        <v>675</v>
      </c>
      <c r="B2733" s="23" t="str">
        <f>IFERROR(VLOOKUP(A2733,hoja!$A$2:$E$970,4,FALSE),0)</f>
        <v>COSTA</v>
      </c>
      <c r="C2733" s="23" t="str">
        <f>IFERROR(VLOOKUP(A2733,hoja!$A$2:$E$1370,5,FALSE),0)</f>
        <v>CARTAGENA</v>
      </c>
      <c r="D2733" s="23">
        <f>IFERROR(VLOOKUP(A2733,hoja!A:D,3,FALSE),0)</f>
        <v>3002</v>
      </c>
      <c r="E2733" s="23" t="s">
        <v>670</v>
      </c>
      <c r="F2733" s="23" t="str">
        <f>IFERROR(VLOOKUP(E2733,hoja!$A$2:$E$970,4,FALSE),0)</f>
        <v>OCCIDENTE</v>
      </c>
      <c r="G2733" s="23" t="str">
        <f>IFERROR(VLOOKUP(E2733,hoja!$A$2:$E$970,5,FALSE),0)</f>
        <v>PEREIRA</v>
      </c>
      <c r="H2733" s="103" t="str">
        <f>IFERROR(VLOOKUP(E2733,hoja!A:C,3,FALSE),0)</f>
        <v>0134</v>
      </c>
      <c r="I2733" s="24" t="str">
        <f t="shared" si="495"/>
        <v>30020134</v>
      </c>
      <c r="J2733" s="23">
        <v>53.083333333313931</v>
      </c>
      <c r="K2733" s="23">
        <v>900.68299999999999</v>
      </c>
      <c r="L2733" s="23" t="str">
        <f t="shared" si="498"/>
        <v>NACIONAL</v>
      </c>
      <c r="M2733" s="23" t="s">
        <v>618</v>
      </c>
      <c r="N2733" s="23" t="str" cm="1">
        <f t="array" ref="N2733">IFERROR(IF(M2733="Principal","LES_ACTIVE",LES_INACTIVE),0)</f>
        <v>LES_ACTIVE</v>
      </c>
      <c r="O2733" s="23">
        <f t="shared" si="494"/>
        <v>8</v>
      </c>
      <c r="P2733" s="23" t="str">
        <f t="shared" si="497"/>
        <v>30020134Principal</v>
      </c>
    </row>
    <row r="2734" spans="1:16" ht="15" hidden="1" customHeight="1">
      <c r="A2734" s="26" t="s">
        <v>675</v>
      </c>
      <c r="B2734" s="23" t="str">
        <f>IFERROR(VLOOKUP(A2734,hoja!$A$2:$E$970,4,FALSE),0)</f>
        <v>COSTA</v>
      </c>
      <c r="C2734" s="23" t="str">
        <f>IFERROR(VLOOKUP(A2734,hoja!$A$2:$E$1370,5,FALSE),0)</f>
        <v>CARTAGENA</v>
      </c>
      <c r="D2734" s="23">
        <f>IFERROR(VLOOKUP(A2734,hoja!A:D,3,FALSE),0)</f>
        <v>3002</v>
      </c>
      <c r="E2734" s="23" t="s">
        <v>642</v>
      </c>
      <c r="F2734" s="23" t="str">
        <f>IFERROR(VLOOKUP(E2734,hoja!$A$2:$E$970,4,FALSE),0)</f>
        <v>COSTA</v>
      </c>
      <c r="G2734" s="23" t="str">
        <f>IFERROR(VLOOKUP(E2734,hoja!$A$2:$E$970,5,FALSE),0)</f>
        <v>BARRANQUILLA</v>
      </c>
      <c r="H2734" s="103" t="str">
        <f>IFERROR(VLOOKUP(E2734,hoja!A:C,3,FALSE),0)</f>
        <v>0111</v>
      </c>
      <c r="I2734" s="24" t="str">
        <f t="shared" si="495"/>
        <v>30020111</v>
      </c>
      <c r="J2734" s="23">
        <v>4.0025000000023283</v>
      </c>
      <c r="K2734" s="23">
        <v>135</v>
      </c>
      <c r="L2734" s="23" t="str">
        <f t="shared" ref="L2734" si="499">IF(B2734=F2734,"REGIONAL","NACIONAL")</f>
        <v>REGIONAL</v>
      </c>
      <c r="M2734" s="23" t="s">
        <v>618</v>
      </c>
      <c r="N2734" s="23" t="str" cm="1">
        <f t="array" ref="N2734">IFERROR(IF(M2734="Principal","LES_ACTIVE",LES_INACTIVE),0)</f>
        <v>LES_ACTIVE</v>
      </c>
      <c r="O2734" s="23">
        <f t="shared" si="494"/>
        <v>25</v>
      </c>
      <c r="P2734" s="23" t="str">
        <f t="shared" si="497"/>
        <v>30020111Principal</v>
      </c>
    </row>
    <row r="2735" spans="1:16" ht="15" hidden="1" customHeight="1">
      <c r="A2735" s="26" t="s">
        <v>675</v>
      </c>
      <c r="B2735" s="23" t="str">
        <f>IFERROR(VLOOKUP(A2735,hoja!$A$2:$E$970,4,FALSE),0)</f>
        <v>COSTA</v>
      </c>
      <c r="C2735" s="23" t="str">
        <f>IFERROR(VLOOKUP(A2735,hoja!$A$2:$E$1370,5,FALSE),0)</f>
        <v>CARTAGENA</v>
      </c>
      <c r="D2735" s="23">
        <f>IFERROR(VLOOKUP(A2735,hoja!A:D,3,FALSE),0)</f>
        <v>3002</v>
      </c>
      <c r="E2735" s="23" t="s">
        <v>672</v>
      </c>
      <c r="F2735" s="23" t="str">
        <f>IFERROR(VLOOKUP(E2735,hoja!$A$2:$E$970,4,FALSE),0)</f>
        <v>ANTIOQUIA</v>
      </c>
      <c r="G2735" s="23" t="str">
        <f>IFERROR(VLOOKUP(E2735,hoja!$A$2:$E$970,5,FALSE),0)</f>
        <v>MEDELLÍN</v>
      </c>
      <c r="H2735" s="103" t="str">
        <f>IFERROR(VLOOKUP(E2735,hoja!A:C,3,FALSE),0)</f>
        <v>0092</v>
      </c>
      <c r="I2735" s="24" t="str">
        <f t="shared" si="495"/>
        <v>30020092</v>
      </c>
      <c r="J2735" s="23">
        <v>44.216666666732635</v>
      </c>
      <c r="K2735" s="23">
        <v>664.88800000000003</v>
      </c>
      <c r="L2735" s="23" t="str">
        <f>IF(B2735=F2735,"REGIONAL","NACIONAL")</f>
        <v>NACIONAL</v>
      </c>
      <c r="M2735" s="23" t="s">
        <v>618</v>
      </c>
      <c r="N2735" s="23" t="str" cm="1">
        <f t="array" ref="N2735">IFERROR(IF(M2735="Principal","LES_ACTIVE",LES_INACTIVE),0)</f>
        <v>LES_ACTIVE</v>
      </c>
      <c r="O2735" s="23">
        <f t="shared" si="494"/>
        <v>12</v>
      </c>
      <c r="P2735" s="23" t="str">
        <f t="shared" si="497"/>
        <v>30020092Principal</v>
      </c>
    </row>
    <row r="2736" spans="1:16" ht="15" hidden="1" customHeight="1">
      <c r="A2736" s="26" t="s">
        <v>675</v>
      </c>
      <c r="B2736" s="23" t="str">
        <f>IFERROR(VLOOKUP(A2736,hoja!$A$2:$E$970,4,FALSE),0)</f>
        <v>COSTA</v>
      </c>
      <c r="C2736" s="23" t="str">
        <f>IFERROR(VLOOKUP(A2736,hoja!$A$2:$E$1370,5,FALSE),0)</f>
        <v>CARTAGENA</v>
      </c>
      <c r="D2736" s="23">
        <f>IFERROR(VLOOKUP(A2736,hoja!A:D,3,FALSE),0)</f>
        <v>3002</v>
      </c>
      <c r="E2736" s="23" t="s">
        <v>672</v>
      </c>
      <c r="F2736" s="23" t="str">
        <f>IFERROR(VLOOKUP(E2736,hoja!$A$2:$E$970,4,FALSE),0)</f>
        <v>ANTIOQUIA</v>
      </c>
      <c r="G2736" s="23" t="str">
        <f>IFERROR(VLOOKUP(E2736,hoja!$A$2:$E$970,5,FALSE),0)</f>
        <v>MEDELLÍN</v>
      </c>
      <c r="H2736" s="103" t="str">
        <f>IFERROR(VLOOKUP(E2736,hoja!A:C,3,FALSE),0)</f>
        <v>0092</v>
      </c>
      <c r="I2736" s="24" t="str">
        <f t="shared" si="495"/>
        <v>30020092</v>
      </c>
      <c r="L2736" s="23" t="str">
        <f t="shared" ref="L2736:L2738" si="500">IF(B2736=F2736,"REGIONAL","NACIONAL")</f>
        <v>NACIONAL</v>
      </c>
      <c r="M2736" s="23" t="s">
        <v>662</v>
      </c>
      <c r="N2736" s="23" t="s">
        <v>622</v>
      </c>
      <c r="O2736" s="23">
        <f t="shared" si="494"/>
        <v>25</v>
      </c>
      <c r="P2736" s="23" t="str">
        <f t="shared" si="497"/>
        <v>30020092Uraba</v>
      </c>
    </row>
    <row r="2737" spans="1:17" ht="15" hidden="1" customHeight="1">
      <c r="A2737" s="26" t="s">
        <v>675</v>
      </c>
      <c r="B2737" s="23" t="str">
        <f>IFERROR(VLOOKUP(A2737,hoja!$A$2:$E$970,4,FALSE),0)</f>
        <v>COSTA</v>
      </c>
      <c r="C2737" s="23" t="str">
        <f>IFERROR(VLOOKUP(A2737,hoja!$A$2:$E$1370,5,FALSE),0)</f>
        <v>CARTAGENA</v>
      </c>
      <c r="D2737" s="23">
        <f>IFERROR(VLOOKUP(A2737,hoja!A:D,3,FALSE),0)</f>
        <v>3002</v>
      </c>
      <c r="E2737" s="23" t="s">
        <v>645</v>
      </c>
      <c r="F2737" s="23" t="str">
        <f>IFERROR(VLOOKUP(E2737,hoja!$A$2:$E$970,4,FALSE),0)</f>
        <v>OCCIDENTE</v>
      </c>
      <c r="G2737" s="23" t="str">
        <f>IFERROR(VLOOKUP(E2737,hoja!$A$2:$E$970,5,FALSE),0)</f>
        <v>CALI</v>
      </c>
      <c r="H2737" s="103" t="str">
        <f>IFERROR(VLOOKUP(E2737,hoja!A:C,3,FALSE),0)</f>
        <v>0410</v>
      </c>
      <c r="I2737" s="24" t="str">
        <f t="shared" si="495"/>
        <v>30020410</v>
      </c>
      <c r="J2737" s="23">
        <v>73.909305555542232</v>
      </c>
      <c r="K2737" s="23">
        <v>1069</v>
      </c>
      <c r="L2737" s="23" t="str">
        <f t="shared" si="500"/>
        <v>NACIONAL</v>
      </c>
      <c r="M2737" s="23" t="s">
        <v>618</v>
      </c>
      <c r="N2737" s="23" t="str" cm="1">
        <f t="array" ref="N2737">IFERROR(IF(M2737="Principal","LES_ACTIVE",LES_INACTIVE),0)</f>
        <v>LES_ACTIVE</v>
      </c>
      <c r="O2737" s="23">
        <f t="shared" si="494"/>
        <v>8</v>
      </c>
      <c r="P2737" s="23" t="str">
        <f t="shared" si="497"/>
        <v>30020410Principal</v>
      </c>
    </row>
    <row r="2738" spans="1:17" ht="15" hidden="1" customHeight="1">
      <c r="A2738" s="26" t="s">
        <v>676</v>
      </c>
      <c r="B2738" s="23" t="str">
        <f>IFERROR(VLOOKUP(A2738,hoja!$A$2:$E$970,4,FALSE),0)</f>
        <v>COSTA</v>
      </c>
      <c r="C2738" s="23" t="str">
        <f>IFERROR(VLOOKUP(A2738,hoja!$A$2:$E$1370,5,FALSE),0)</f>
        <v>BARRANQUILLA</v>
      </c>
      <c r="D2738" s="23" t="str">
        <f>IFERROR(VLOOKUP(A2738,hoja!A:D,3,FALSE),0)</f>
        <v>3000</v>
      </c>
      <c r="E2738" s="23" t="s">
        <v>826</v>
      </c>
      <c r="F2738" s="23">
        <f>IFERROR(VLOOKUP(E2738,hoja!$A$2:$E$970,4,FALSE),0)</f>
        <v>0</v>
      </c>
      <c r="G2738" s="23">
        <f>IFERROR(VLOOKUP(E2738,hoja!$A$2:$E$970,5,FALSE),0)</f>
        <v>0</v>
      </c>
      <c r="H2738" s="103">
        <f>IFERROR(VLOOKUP(E2738,hoja!A:C,3,FALSE),0)</f>
        <v>0</v>
      </c>
      <c r="I2738" s="24" t="str">
        <f t="shared" si="495"/>
        <v>30000</v>
      </c>
      <c r="J2738" s="23">
        <v>45.149999999965075</v>
      </c>
      <c r="K2738" s="23">
        <v>1017.783</v>
      </c>
      <c r="L2738" s="23" t="str">
        <f t="shared" si="500"/>
        <v>NACIONAL</v>
      </c>
      <c r="M2738" s="23" t="s">
        <v>618</v>
      </c>
      <c r="N2738" s="23" t="str" cm="1">
        <f t="array" ref="N2738">IFERROR(IF(M2738="Principal","LES_ACTIVE",LES_INACTIVE),0)</f>
        <v>LES_ACTIVE</v>
      </c>
      <c r="O2738" s="23">
        <f t="shared" si="494"/>
        <v>8</v>
      </c>
      <c r="P2738" s="23" t="str">
        <f t="shared" si="497"/>
        <v>30000Principal</v>
      </c>
    </row>
    <row r="2739" spans="1:17" s="29" customFormat="1" ht="15" hidden="1" customHeight="1">
      <c r="A2739" s="26" t="s">
        <v>676</v>
      </c>
      <c r="B2739" s="23" t="str">
        <f>IFERROR(VLOOKUP(A2739,hoja!$A$2:$E$970,4,FALSE),0)</f>
        <v>COSTA</v>
      </c>
      <c r="C2739" s="23" t="str">
        <f>IFERROR(VLOOKUP(A2739,hoja!$A$2:$E$1370,5,FALSE),0)</f>
        <v>BARRANQUILLA</v>
      </c>
      <c r="D2739" s="23" t="str">
        <f>IFERROR(VLOOKUP(A2739,hoja!A:D,3,FALSE),0)</f>
        <v>3000</v>
      </c>
      <c r="E2739" s="23" t="s">
        <v>675</v>
      </c>
      <c r="F2739" s="23" t="str">
        <f>IFERROR(VLOOKUP(E2739,hoja!$A$2:$E$970,4,FALSE),0)</f>
        <v>COSTA</v>
      </c>
      <c r="G2739" s="23" t="str">
        <f>IFERROR(VLOOKUP(E2739,hoja!$A$2:$E$970,5,FALSE),0)</f>
        <v>CARTAGENA</v>
      </c>
      <c r="H2739" s="103">
        <f>IFERROR(VLOOKUP(E2739,hoja!A:C,3,FALSE),0)</f>
        <v>3002</v>
      </c>
      <c r="I2739" s="24" t="str">
        <f t="shared" si="495"/>
        <v>30003002</v>
      </c>
      <c r="J2739" s="23">
        <v>21.166666666686069</v>
      </c>
      <c r="K2739" s="23">
        <v>107.97199999999999</v>
      </c>
      <c r="L2739" s="23" t="str">
        <f t="shared" ref="L2739:L2802" si="501">IF(B2739=F2739,"REGIONAL","NACIONAL")</f>
        <v>REGIONAL</v>
      </c>
      <c r="M2739" s="23" t="s">
        <v>618</v>
      </c>
      <c r="N2739" s="23" t="str" cm="1">
        <f t="array" ref="N2739">IFERROR(IF(M2739="Principal","LES_ACTIVE",LES_INACTIVE),0)</f>
        <v>LES_ACTIVE</v>
      </c>
      <c r="O2739" s="23">
        <f t="shared" si="494"/>
        <v>25</v>
      </c>
      <c r="P2739" s="23" t="str">
        <f t="shared" si="497"/>
        <v>30003002Principal</v>
      </c>
      <c r="Q2739" s="23"/>
    </row>
    <row r="2740" spans="1:17" s="29" customFormat="1" ht="15" hidden="1" customHeight="1">
      <c r="A2740" s="26" t="s">
        <v>916</v>
      </c>
      <c r="B2740" s="23">
        <f>IFERROR(VLOOKUP(A2740,hoja!$A$2:$E$970,4,FALSE),0)</f>
        <v>0</v>
      </c>
      <c r="C2740" s="23">
        <f>IFERROR(VLOOKUP(A2740,hoja!$A$2:$E$1370,5,FALSE),0)</f>
        <v>0</v>
      </c>
      <c r="D2740" s="23">
        <f>IFERROR(VLOOKUP(A2740,hoja!A:D,3,FALSE),0)</f>
        <v>0</v>
      </c>
      <c r="E2740" s="23" t="s">
        <v>655</v>
      </c>
      <c r="F2740" s="23" t="str">
        <f>IFERROR(VLOOKUP(E2740,hoja!$A$2:$E$970,4,FALSE),0)</f>
        <v>ANTIOQUIA</v>
      </c>
      <c r="G2740" s="23" t="str">
        <f>IFERROR(VLOOKUP(E2740,hoja!$A$2:$E$970,5,FALSE),0)</f>
        <v>MEDELLÍN</v>
      </c>
      <c r="H2740" s="103" t="str">
        <f>IFERROR(VLOOKUP(E2740,hoja!A:C,3,FALSE),0)</f>
        <v>0292</v>
      </c>
      <c r="I2740" s="24" t="str">
        <f t="shared" si="495"/>
        <v>00292</v>
      </c>
      <c r="J2740" s="23"/>
      <c r="K2740" s="23"/>
      <c r="L2740" s="23" t="str">
        <f>IF(B2740=F2740,"REGIONAL","NACIONAL")</f>
        <v>NACIONAL</v>
      </c>
      <c r="M2740" s="23" t="s">
        <v>618</v>
      </c>
      <c r="N2740" s="23" t="str" cm="1">
        <f t="array" ref="N2740">IFERROR(IF(M2740="Principal","LES_ACTIVE",LES_INACTIVE),0)</f>
        <v>LES_ACTIVE</v>
      </c>
      <c r="O2740" s="23">
        <f t="shared" si="494"/>
        <v>25</v>
      </c>
      <c r="P2740" s="23" t="str">
        <f t="shared" si="497"/>
        <v>00292Principal</v>
      </c>
      <c r="Q2740" s="23"/>
    </row>
    <row r="2741" spans="1:17" s="29" customFormat="1" ht="15" hidden="1" customHeight="1">
      <c r="A2741" s="26" t="s">
        <v>916</v>
      </c>
      <c r="B2741" s="23">
        <f>IFERROR(VLOOKUP(A2741,hoja!$A$2:$E$970,4,FALSE),0)</f>
        <v>0</v>
      </c>
      <c r="C2741" s="23">
        <f>IFERROR(VLOOKUP(A2741,hoja!$A$2:$E$1370,5,FALSE),0)</f>
        <v>0</v>
      </c>
      <c r="D2741" s="23">
        <f>IFERROR(VLOOKUP(A2741,hoja!A:D,3,FALSE),0)</f>
        <v>0</v>
      </c>
      <c r="E2741" s="23" t="s">
        <v>641</v>
      </c>
      <c r="F2741" s="23" t="str">
        <f>IFERROR(VLOOKUP(E2741,hoja!$A$2:$E$970,4,FALSE),0)</f>
        <v>ANTIOQUIA</v>
      </c>
      <c r="G2741" s="23" t="str">
        <f>IFERROR(VLOOKUP(E2741,hoja!$A$2:$E$970,5,FALSE),0)</f>
        <v>MEDELLÍN</v>
      </c>
      <c r="H2741" s="103" t="str">
        <f>IFERROR(VLOOKUP(E2741,hoja!A:C,3,FALSE),0)</f>
        <v>0079</v>
      </c>
      <c r="I2741" s="24" t="str">
        <f t="shared" si="495"/>
        <v>00079</v>
      </c>
      <c r="J2741" s="23"/>
      <c r="K2741" s="23"/>
      <c r="L2741" s="23" t="str">
        <f>IF(B2741=F2741,"REGIONAL","NACIONAL")</f>
        <v>NACIONAL</v>
      </c>
      <c r="M2741" s="23" t="s">
        <v>618</v>
      </c>
      <c r="N2741" s="23" t="str" cm="1">
        <f t="array" ref="N2741">IFERROR(IF(M2741="Principal","LES_ACTIVE",LES_INACTIVE),0)</f>
        <v>LES_ACTIVE</v>
      </c>
      <c r="O2741" s="23">
        <f t="shared" si="494"/>
        <v>25</v>
      </c>
      <c r="P2741" s="23" t="str">
        <f t="shared" si="497"/>
        <v>00079Principal</v>
      </c>
      <c r="Q2741" s="23"/>
    </row>
    <row r="2742" spans="1:17" s="29" customFormat="1" ht="15" hidden="1" customHeight="1">
      <c r="A2742" s="26" t="s">
        <v>747</v>
      </c>
      <c r="B2742" s="23" t="str">
        <f>IFERROR(VLOOKUP(A2742,hoja!$A$2:$E$970,4,FALSE),0)</f>
        <v>OCCIDENTE</v>
      </c>
      <c r="C2742" s="23" t="str">
        <f>IFERROR(VLOOKUP(A2742,hoja!$A$2:$E$1370,5,FALSE),0)</f>
        <v>BUGA</v>
      </c>
      <c r="D2742" s="23" t="str">
        <f>IFERROR(VLOOKUP(A2742,hoja!A:D,3,FALSE),0)</f>
        <v>60062</v>
      </c>
      <c r="E2742" s="23" t="s">
        <v>645</v>
      </c>
      <c r="F2742" s="23" t="str">
        <f>IFERROR(VLOOKUP(E2742,hoja!$A$2:$E$970,4,FALSE),0)</f>
        <v>OCCIDENTE</v>
      </c>
      <c r="G2742" s="23" t="str">
        <f>IFERROR(VLOOKUP(E2742,hoja!$A$2:$E$970,5,FALSE),0)</f>
        <v>CALI</v>
      </c>
      <c r="H2742" s="103" t="str">
        <f>IFERROR(VLOOKUP(E2742,hoja!A:C,3,FALSE),0)</f>
        <v>0410</v>
      </c>
      <c r="I2742" s="24" t="str">
        <f t="shared" si="495"/>
        <v>600620410</v>
      </c>
      <c r="J2742" s="23">
        <v>1.2627777776797302</v>
      </c>
      <c r="K2742" s="23">
        <v>57.402999999999999</v>
      </c>
      <c r="L2742" s="23" t="str">
        <f t="shared" si="501"/>
        <v>REGIONAL</v>
      </c>
      <c r="M2742" s="23" t="s">
        <v>618</v>
      </c>
      <c r="N2742" s="23" t="str" cm="1">
        <f t="array" ref="N2742">IFERROR(IF(M2742="Principal","LES_ACTIVE",LES_INACTIVE),0)</f>
        <v>LES_ACTIVE</v>
      </c>
      <c r="O2742" s="23">
        <f t="shared" si="494"/>
        <v>25</v>
      </c>
      <c r="P2742" s="23" t="str">
        <f t="shared" si="497"/>
        <v>600620410Principal</v>
      </c>
      <c r="Q2742" s="23"/>
    </row>
    <row r="2743" spans="1:17" s="29" customFormat="1" ht="15" hidden="1" customHeight="1">
      <c r="A2743" s="26" t="s">
        <v>771</v>
      </c>
      <c r="B2743" s="23" t="str">
        <f>IFERROR(VLOOKUP(A2743,hoja!$A$2:$E$970,4,FALSE),0)</f>
        <v>COSTA</v>
      </c>
      <c r="C2743" s="23" t="str">
        <f>IFERROR(VLOOKUP(A2743,hoja!$A$2:$E$1370,5,FALSE),0)</f>
        <v>CARMEN DE BOLIVA</v>
      </c>
      <c r="D2743" s="23" t="str">
        <f>IFERROR(VLOOKUP(A2743,hoja!A:D,3,FALSE),0)</f>
        <v>60063</v>
      </c>
      <c r="E2743" s="23" t="s">
        <v>698</v>
      </c>
      <c r="F2743" s="23" t="str">
        <f>IFERROR(VLOOKUP(E2743,hoja!$A$2:$E$970,4,FALSE),0)</f>
        <v>COSTA</v>
      </c>
      <c r="G2743" s="23" t="str">
        <f>IFERROR(VLOOKUP(E2743,hoja!$A$2:$E$970,5,FALSE),0)</f>
        <v>CAUCASIA</v>
      </c>
      <c r="H2743" s="103" t="str">
        <f>IFERROR(VLOOKUP(E2743,hoja!A:C,3,FALSE),0)</f>
        <v>0384</v>
      </c>
      <c r="I2743" s="24" t="str">
        <f t="shared" si="495"/>
        <v>600630384</v>
      </c>
      <c r="J2743" s="23">
        <v>6.042083333391929</v>
      </c>
      <c r="K2743" s="23">
        <v>248.953</v>
      </c>
      <c r="L2743" s="23" t="str">
        <f t="shared" si="501"/>
        <v>REGIONAL</v>
      </c>
      <c r="M2743" s="23" t="s">
        <v>618</v>
      </c>
      <c r="N2743" s="23" t="str" cm="1">
        <f t="array" ref="N2743">IFERROR(IF(M2743="Principal","LES_ACTIVE",LES_INACTIVE),0)</f>
        <v>LES_ACTIVE</v>
      </c>
      <c r="O2743" s="23">
        <f t="shared" si="494"/>
        <v>25</v>
      </c>
      <c r="P2743" s="23" t="str">
        <f t="shared" si="497"/>
        <v>600630384Principal</v>
      </c>
      <c r="Q2743" s="23"/>
    </row>
    <row r="2744" spans="1:17" s="29" customFormat="1" ht="15" hidden="1" customHeight="1">
      <c r="A2744" s="26" t="s">
        <v>771</v>
      </c>
      <c r="B2744" s="23" t="str">
        <f>IFERROR(VLOOKUP(A2744,hoja!$A$2:$E$970,4,FALSE),0)</f>
        <v>COSTA</v>
      </c>
      <c r="C2744" s="23" t="str">
        <f>IFERROR(VLOOKUP(A2744,hoja!$A$2:$E$1370,5,FALSE),0)</f>
        <v>CARMEN DE BOLIVA</v>
      </c>
      <c r="D2744" s="23" t="str">
        <f>IFERROR(VLOOKUP(A2744,hoja!A:D,3,FALSE),0)</f>
        <v>60063</v>
      </c>
      <c r="E2744" s="23" t="s">
        <v>667</v>
      </c>
      <c r="F2744" s="23" t="str">
        <f>IFERROR(VLOOKUP(E2744,hoja!$A$2:$E$970,4,FALSE),0)</f>
        <v>COSTA</v>
      </c>
      <c r="G2744" s="23" t="str">
        <f>IFERROR(VLOOKUP(E2744,hoja!$A$2:$E$970,5,FALSE),0)</f>
        <v>MONTERÍA</v>
      </c>
      <c r="H2744" s="103" t="str">
        <f>IFERROR(VLOOKUP(E2744,hoja!A:C,3,FALSE),0)</f>
        <v>0381</v>
      </c>
      <c r="I2744" s="24" t="str">
        <f t="shared" si="495"/>
        <v>600630381</v>
      </c>
      <c r="J2744" s="23">
        <v>3.6941666667116806</v>
      </c>
      <c r="K2744" s="23">
        <v>177.69200000000001</v>
      </c>
      <c r="L2744" s="23" t="str">
        <f t="shared" si="501"/>
        <v>REGIONAL</v>
      </c>
      <c r="M2744" s="23" t="s">
        <v>618</v>
      </c>
      <c r="N2744" s="23" t="str" cm="1">
        <f t="array" ref="N2744">IFERROR(IF(M2744="Principal","LES_ACTIVE",LES_INACTIVE),0)</f>
        <v>LES_ACTIVE</v>
      </c>
      <c r="O2744" s="23">
        <f t="shared" si="494"/>
        <v>25</v>
      </c>
      <c r="P2744" s="23" t="str">
        <f t="shared" si="497"/>
        <v>600630381Principal</v>
      </c>
      <c r="Q2744" s="23"/>
    </row>
    <row r="2745" spans="1:17" s="29" customFormat="1" ht="15" hidden="1" customHeight="1">
      <c r="A2745" s="26" t="s">
        <v>771</v>
      </c>
      <c r="B2745" s="23" t="str">
        <f>IFERROR(VLOOKUP(A2745,hoja!$A$2:$E$970,4,FALSE),0)</f>
        <v>COSTA</v>
      </c>
      <c r="C2745" s="23" t="str">
        <f>IFERROR(VLOOKUP(A2745,hoja!$A$2:$E$1370,5,FALSE),0)</f>
        <v>CARMEN DE BOLIVA</v>
      </c>
      <c r="D2745" s="23" t="str">
        <f>IFERROR(VLOOKUP(A2745,hoja!A:D,3,FALSE),0)</f>
        <v>60063</v>
      </c>
      <c r="E2745" s="23" t="s">
        <v>642</v>
      </c>
      <c r="F2745" s="23" t="str">
        <f>IFERROR(VLOOKUP(E2745,hoja!$A$2:$E$970,4,FALSE),0)</f>
        <v>COSTA</v>
      </c>
      <c r="G2745" s="23" t="str">
        <f>IFERROR(VLOOKUP(E2745,hoja!$A$2:$E$970,5,FALSE),0)</f>
        <v>BARRANQUILLA</v>
      </c>
      <c r="H2745" s="103" t="str">
        <f>IFERROR(VLOOKUP(E2745,hoja!A:C,3,FALSE),0)</f>
        <v>0111</v>
      </c>
      <c r="I2745" s="24" t="str">
        <f t="shared" si="495"/>
        <v>600630111</v>
      </c>
      <c r="J2745" s="23">
        <v>3.1066666666301899</v>
      </c>
      <c r="K2745" s="23">
        <v>153.89400000000001</v>
      </c>
      <c r="L2745" s="23" t="str">
        <f t="shared" si="501"/>
        <v>REGIONAL</v>
      </c>
      <c r="M2745" s="23" t="s">
        <v>618</v>
      </c>
      <c r="N2745" s="23" t="str" cm="1">
        <f t="array" ref="N2745">IFERROR(IF(M2745="Principal","LES_ACTIVE",LES_INACTIVE),0)</f>
        <v>LES_ACTIVE</v>
      </c>
      <c r="O2745" s="23">
        <f t="shared" si="494"/>
        <v>25</v>
      </c>
      <c r="P2745" s="23" t="str">
        <f t="shared" si="497"/>
        <v>600630111Principal</v>
      </c>
      <c r="Q2745" s="23"/>
    </row>
    <row r="2746" spans="1:17" s="29" customFormat="1" ht="15" hidden="1" customHeight="1">
      <c r="A2746" s="26" t="s">
        <v>771</v>
      </c>
      <c r="B2746" s="23" t="str">
        <f>IFERROR(VLOOKUP(A2746,hoja!$A$2:$E$970,4,FALSE),0)</f>
        <v>COSTA</v>
      </c>
      <c r="C2746" s="23" t="str">
        <f>IFERROR(VLOOKUP(A2746,hoja!$A$2:$E$1370,5,FALSE),0)</f>
        <v>CARMEN DE BOLIVA</v>
      </c>
      <c r="D2746" s="23" t="str">
        <f>IFERROR(VLOOKUP(A2746,hoja!A:D,3,FALSE),0)</f>
        <v>60063</v>
      </c>
      <c r="E2746" s="23" t="s">
        <v>773</v>
      </c>
      <c r="F2746" s="23">
        <f>IFERROR(VLOOKUP(E2746,hoja!$A$2:$E$970,4,FALSE),0)</f>
        <v>0</v>
      </c>
      <c r="G2746" s="23">
        <f>IFERROR(VLOOKUP(E2746,hoja!$A$2:$E$970,5,FALSE),0)</f>
        <v>0</v>
      </c>
      <c r="H2746" s="103">
        <f>IFERROR(VLOOKUP(E2746,hoja!A:C,3,FALSE),0)</f>
        <v>0</v>
      </c>
      <c r="I2746" s="24" t="str">
        <f t="shared" si="495"/>
        <v>600630</v>
      </c>
      <c r="J2746" s="23">
        <v>3.8333333332557231</v>
      </c>
      <c r="K2746" s="23">
        <v>130.108</v>
      </c>
      <c r="L2746" s="23" t="str">
        <f>IF(B2746=F2746,"REGIONAL","NACIONAL")</f>
        <v>NACIONAL</v>
      </c>
      <c r="M2746" s="23" t="s">
        <v>618</v>
      </c>
      <c r="N2746" s="23" t="str" cm="1">
        <f t="array" ref="N2746">IFERROR(IF(M2746="Principal","LES_ACTIVE",LES_INACTIVE),0)</f>
        <v>LES_ACTIVE</v>
      </c>
      <c r="O2746" s="23">
        <f t="shared" si="494"/>
        <v>25</v>
      </c>
      <c r="P2746" s="23" t="str">
        <f t="shared" si="497"/>
        <v>600630Principal</v>
      </c>
      <c r="Q2746" s="23"/>
    </row>
    <row r="2747" spans="1:17" s="29" customFormat="1" ht="15" hidden="1" customHeight="1">
      <c r="A2747" s="26" t="s">
        <v>682</v>
      </c>
      <c r="B2747" s="23" t="str">
        <f>IFERROR(VLOOKUP(A2747,hoja!$A$2:$E$970,4,FALSE),0)</f>
        <v>OCCIDENTE</v>
      </c>
      <c r="C2747" s="23" t="str">
        <f>IFERROR(VLOOKUP(A2747,hoja!$A$2:$E$1370,5,FALSE),0)</f>
        <v>Pereira-Eficiente destino Yumb</v>
      </c>
      <c r="D2747" s="23" t="str">
        <f>IFERROR(VLOOKUP(A2747,hoja!A:D,3,FALSE),0)</f>
        <v>60064</v>
      </c>
      <c r="E2747" s="23" t="s">
        <v>687</v>
      </c>
      <c r="F2747" s="23" t="str">
        <f>IFERROR(VLOOKUP(E2747,hoja!$A$2:$E$970,4,FALSE),0)</f>
        <v>OCCIDENTE</v>
      </c>
      <c r="G2747" s="23" t="str">
        <f>IFERROR(VLOOKUP(E2747,hoja!$A$2:$E$970,5,FALSE),0)</f>
        <v>TULUÁ</v>
      </c>
      <c r="H2747" s="103" t="str">
        <f>IFERROR(VLOOKUP(E2747,hoja!A:C,3,FALSE),0)</f>
        <v>2007</v>
      </c>
      <c r="I2747" s="24" t="str">
        <f t="shared" si="495"/>
        <v>600642007</v>
      </c>
      <c r="J2747" s="23">
        <v>1.4666666667326353</v>
      </c>
      <c r="K2747" s="23">
        <v>93.308000000000007</v>
      </c>
      <c r="L2747" s="23" t="str">
        <f t="shared" si="501"/>
        <v>REGIONAL</v>
      </c>
      <c r="M2747" s="23" t="s">
        <v>618</v>
      </c>
      <c r="N2747" s="23" t="str" cm="1">
        <f t="array" ref="N2747">IFERROR(IF(M2747="Principal","LES_ACTIVE",LES_INACTIVE),0)</f>
        <v>LES_ACTIVE</v>
      </c>
      <c r="O2747" s="23">
        <f t="shared" si="494"/>
        <v>25</v>
      </c>
      <c r="P2747" s="23" t="str">
        <f t="shared" si="497"/>
        <v>600642007Principal</v>
      </c>
      <c r="Q2747" s="23"/>
    </row>
    <row r="2748" spans="1:17" s="29" customFormat="1" ht="15" hidden="1" customHeight="1">
      <c r="A2748" s="26" t="s">
        <v>682</v>
      </c>
      <c r="B2748" s="23" t="str">
        <f>IFERROR(VLOOKUP(A2748,hoja!$A$2:$E$970,4,FALSE),0)</f>
        <v>OCCIDENTE</v>
      </c>
      <c r="C2748" s="23" t="str">
        <f>IFERROR(VLOOKUP(A2748,hoja!$A$2:$E$1370,5,FALSE),0)</f>
        <v>Pereira-Eficiente destino Yumb</v>
      </c>
      <c r="D2748" s="23" t="str">
        <f>IFERROR(VLOOKUP(A2748,hoja!A:D,3,FALSE),0)</f>
        <v>60064</v>
      </c>
      <c r="E2748" s="23" t="s">
        <v>645</v>
      </c>
      <c r="F2748" s="23" t="str">
        <f>IFERROR(VLOOKUP(E2748,hoja!$A$2:$E$970,4,FALSE),0)</f>
        <v>OCCIDENTE</v>
      </c>
      <c r="G2748" s="23" t="str">
        <f>IFERROR(VLOOKUP(E2748,hoja!$A$2:$E$970,5,FALSE),0)</f>
        <v>CALI</v>
      </c>
      <c r="H2748" s="103" t="str">
        <f>IFERROR(VLOOKUP(E2748,hoja!A:C,3,FALSE),0)</f>
        <v>0410</v>
      </c>
      <c r="I2748" s="24" t="str">
        <f t="shared" si="495"/>
        <v>600640410</v>
      </c>
      <c r="J2748" s="23">
        <v>2.9229166666336823</v>
      </c>
      <c r="K2748" s="23">
        <v>168.86099999999999</v>
      </c>
      <c r="L2748" s="23" t="str">
        <f t="shared" si="501"/>
        <v>REGIONAL</v>
      </c>
      <c r="M2748" s="23" t="s">
        <v>618</v>
      </c>
      <c r="N2748" s="23" t="str" cm="1">
        <f t="array" ref="N2748">IFERROR(IF(M2748="Principal","LES_ACTIVE",LES_INACTIVE),0)</f>
        <v>LES_ACTIVE</v>
      </c>
      <c r="O2748" s="23">
        <f t="shared" si="494"/>
        <v>25</v>
      </c>
      <c r="P2748" s="23" t="str">
        <f t="shared" si="497"/>
        <v>600640410Principal</v>
      </c>
      <c r="Q2748" s="23"/>
    </row>
    <row r="2749" spans="1:17" ht="15" hidden="1" customHeight="1">
      <c r="A2749" s="26" t="s">
        <v>860</v>
      </c>
      <c r="B2749" s="23" t="str">
        <f>IFERROR(VLOOKUP(A2749,hoja!$A$2:$E$970,4,FALSE),0)</f>
        <v>OCCIDENTE</v>
      </c>
      <c r="C2749" s="23" t="str">
        <f>IFERROR(VLOOKUP(A2749,hoja!$A$2:$E$1370,5,FALSE),0)</f>
        <v>CHACHAGUI</v>
      </c>
      <c r="D2749" s="23" t="str">
        <f>IFERROR(VLOOKUP(A2749,hoja!A:D,3,FALSE),0)</f>
        <v>60065</v>
      </c>
      <c r="E2749" s="23" t="s">
        <v>733</v>
      </c>
      <c r="F2749" s="23" t="str">
        <f>IFERROR(VLOOKUP(E2749,hoja!$A$2:$E$970,4,FALSE),0)</f>
        <v>OCCIDENTE</v>
      </c>
      <c r="G2749" s="23" t="str">
        <f>IFERROR(VLOOKUP(E2749,hoja!$A$2:$E$970,5,FALSE),0)</f>
        <v>PASTO</v>
      </c>
      <c r="H2749" s="103" t="str">
        <f>IFERROR(VLOOKUP(E2749,hoja!A:C,3,FALSE),0)</f>
        <v>0395</v>
      </c>
      <c r="I2749" s="24" t="str">
        <f t="shared" si="495"/>
        <v>600650395</v>
      </c>
      <c r="J2749" s="23">
        <v>1.0922222222434357</v>
      </c>
      <c r="K2749" s="23">
        <v>29.803999999999998</v>
      </c>
      <c r="L2749" s="23" t="str">
        <f t="shared" si="501"/>
        <v>REGIONAL</v>
      </c>
      <c r="M2749" s="23" t="s">
        <v>618</v>
      </c>
      <c r="N2749" s="23" t="str" cm="1">
        <f t="array" ref="N2749">IFERROR(IF(M2749="Principal","LES_ACTIVE",LES_INACTIVE),0)</f>
        <v>LES_ACTIVE</v>
      </c>
      <c r="O2749" s="23">
        <f t="shared" si="494"/>
        <v>25</v>
      </c>
      <c r="P2749" s="23" t="str">
        <f t="shared" si="497"/>
        <v>600650395Principal</v>
      </c>
    </row>
    <row r="2750" spans="1:17" s="29" customFormat="1" ht="15" hidden="1" customHeight="1">
      <c r="A2750" s="26" t="s">
        <v>860</v>
      </c>
      <c r="B2750" s="23" t="str">
        <f>IFERROR(VLOOKUP(A2750,hoja!$A$2:$E$970,4,FALSE),0)</f>
        <v>OCCIDENTE</v>
      </c>
      <c r="C2750" s="23" t="str">
        <f>IFERROR(VLOOKUP(A2750,hoja!$A$2:$E$1370,5,FALSE),0)</f>
        <v>CHACHAGUI</v>
      </c>
      <c r="D2750" s="23" t="str">
        <f>IFERROR(VLOOKUP(A2750,hoja!A:D,3,FALSE),0)</f>
        <v>60065</v>
      </c>
      <c r="E2750" s="23" t="s">
        <v>645</v>
      </c>
      <c r="F2750" s="23" t="str">
        <f>IFERROR(VLOOKUP(E2750,hoja!$A$2:$E$970,4,FALSE),0)</f>
        <v>OCCIDENTE</v>
      </c>
      <c r="G2750" s="23" t="str">
        <f>IFERROR(VLOOKUP(E2750,hoja!$A$2:$E$970,5,FALSE),0)</f>
        <v>CALI</v>
      </c>
      <c r="H2750" s="103" t="str">
        <f>IFERROR(VLOOKUP(E2750,hoja!A:C,3,FALSE),0)</f>
        <v>0410</v>
      </c>
      <c r="I2750" s="24" t="str">
        <f t="shared" si="495"/>
        <v>600650410</v>
      </c>
      <c r="J2750" s="23">
        <v>0.96666666667442769</v>
      </c>
      <c r="K2750" s="23">
        <v>31.765000000000001</v>
      </c>
      <c r="L2750" s="23" t="str">
        <f t="shared" si="501"/>
        <v>REGIONAL</v>
      </c>
      <c r="M2750" s="23" t="s">
        <v>618</v>
      </c>
      <c r="N2750" s="23" t="str" cm="1">
        <f t="array" ref="N2750">IFERROR(IF(M2750="Principal","LES_ACTIVE",LES_INACTIVE),0)</f>
        <v>LES_ACTIVE</v>
      </c>
      <c r="O2750" s="23">
        <f t="shared" si="494"/>
        <v>25</v>
      </c>
      <c r="P2750" s="23" t="str">
        <f t="shared" si="497"/>
        <v>600650410Principal</v>
      </c>
      <c r="Q2750" s="23"/>
    </row>
    <row r="2751" spans="1:17" s="29" customFormat="1" ht="15" hidden="1" customHeight="1">
      <c r="A2751" s="26" t="s">
        <v>772</v>
      </c>
      <c r="B2751" s="23" t="str">
        <f>IFERROR(VLOOKUP(A2751,hoja!$A$2:$E$970,4,FALSE),0)</f>
        <v>OCCIDENTE</v>
      </c>
      <c r="C2751" s="23" t="str">
        <f>IFERROR(VLOOKUP(A2751,hoja!$A$2:$E$1370,5,FALSE),0)</f>
        <v>CHINÚ</v>
      </c>
      <c r="D2751" s="23" t="str">
        <f>IFERROR(VLOOKUP(A2751,hoja!A:D,3,FALSE),0)</f>
        <v>60066</v>
      </c>
      <c r="E2751" s="23" t="s">
        <v>698</v>
      </c>
      <c r="F2751" s="23" t="str">
        <f>IFERROR(VLOOKUP(E2751,hoja!$A$2:$E$970,4,FALSE),0)</f>
        <v>COSTA</v>
      </c>
      <c r="G2751" s="23" t="str">
        <f>IFERROR(VLOOKUP(E2751,hoja!$A$2:$E$970,5,FALSE),0)</f>
        <v>CAUCASIA</v>
      </c>
      <c r="H2751" s="103" t="str">
        <f>IFERROR(VLOOKUP(E2751,hoja!A:C,3,FALSE),0)</f>
        <v>0384</v>
      </c>
      <c r="I2751" s="24" t="str">
        <f t="shared" si="495"/>
        <v>600660384</v>
      </c>
      <c r="J2751" s="23">
        <v>3.5025000001187436</v>
      </c>
      <c r="K2751" s="23">
        <v>160.16999999999999</v>
      </c>
      <c r="L2751" s="23" t="str">
        <f>IF(B2751=F2751,"REGIONAL","NACIONAL")</f>
        <v>NACIONAL</v>
      </c>
      <c r="M2751" s="23" t="s">
        <v>618</v>
      </c>
      <c r="N2751" s="23" t="str" cm="1">
        <f t="array" ref="N2751">IFERROR(IF(M2751="Principal","LES_ACTIVE",LES_INACTIVE),0)</f>
        <v>LES_ACTIVE</v>
      </c>
      <c r="O2751" s="23">
        <f t="shared" si="494"/>
        <v>25</v>
      </c>
      <c r="P2751" s="23" t="str">
        <f t="shared" si="497"/>
        <v>600660384Principal</v>
      </c>
      <c r="Q2751" s="23"/>
    </row>
    <row r="2752" spans="1:17" s="29" customFormat="1" ht="15" hidden="1" customHeight="1">
      <c r="A2752" s="26" t="s">
        <v>772</v>
      </c>
      <c r="B2752" s="23" t="str">
        <f>IFERROR(VLOOKUP(A2752,hoja!$A$2:$E$970,4,FALSE),0)</f>
        <v>OCCIDENTE</v>
      </c>
      <c r="C2752" s="23" t="str">
        <f>IFERROR(VLOOKUP(A2752,hoja!$A$2:$E$1370,5,FALSE),0)</f>
        <v>CHINÚ</v>
      </c>
      <c r="D2752" s="23" t="str">
        <f>IFERROR(VLOOKUP(A2752,hoja!A:D,3,FALSE),0)</f>
        <v>60066</v>
      </c>
      <c r="E2752" s="23" t="s">
        <v>723</v>
      </c>
      <c r="F2752" s="23" t="str">
        <f>IFERROR(VLOOKUP(E2752,hoja!$A$2:$E$970,4,FALSE),0)</f>
        <v>COSTA</v>
      </c>
      <c r="G2752" s="23" t="str">
        <f>IFERROR(VLOOKUP(E2752,hoja!$A$2:$E$970,5,FALSE),0)</f>
        <v>SANTA MARTA</v>
      </c>
      <c r="H2752" s="103" t="str">
        <f>IFERROR(VLOOKUP(E2752,hoja!A:C,3,FALSE),0)</f>
        <v>0118</v>
      </c>
      <c r="I2752" s="24" t="str">
        <f t="shared" si="495"/>
        <v>600660118</v>
      </c>
      <c r="J2752" s="23"/>
      <c r="K2752" s="23">
        <v>348</v>
      </c>
      <c r="L2752" s="23" t="str">
        <f t="shared" ref="L2752:L2756" si="502">IF(B2752=F2752,"REGIONAL","NACIONAL")</f>
        <v>NACIONAL</v>
      </c>
      <c r="M2752" s="23" t="s">
        <v>618</v>
      </c>
      <c r="N2752" s="23" t="str" cm="1">
        <f t="array" ref="N2752">IFERROR(IF(M2752="Principal","LES_ACTIVE",LES_INACTIVE),0)</f>
        <v>LES_ACTIVE</v>
      </c>
      <c r="O2752" s="23">
        <f t="shared" si="494"/>
        <v>16</v>
      </c>
      <c r="P2752" s="23" t="str">
        <f t="shared" si="497"/>
        <v>600660118Principal</v>
      </c>
      <c r="Q2752" s="23"/>
    </row>
    <row r="2753" spans="1:17" s="29" customFormat="1" ht="15" hidden="1" customHeight="1">
      <c r="A2753" s="26" t="s">
        <v>772</v>
      </c>
      <c r="B2753" s="23" t="str">
        <f>IFERROR(VLOOKUP(A2753,hoja!$A$2:$E$970,4,FALSE),0)</f>
        <v>OCCIDENTE</v>
      </c>
      <c r="C2753" s="23" t="str">
        <f>IFERROR(VLOOKUP(A2753,hoja!$A$2:$E$1370,5,FALSE),0)</f>
        <v>CHINÚ</v>
      </c>
      <c r="D2753" s="23" t="str">
        <f>IFERROR(VLOOKUP(A2753,hoja!A:D,3,FALSE),0)</f>
        <v>60066</v>
      </c>
      <c r="E2753" s="23" t="s">
        <v>666</v>
      </c>
      <c r="F2753" s="23" t="str">
        <f>IFERROR(VLOOKUP(E2753,hoja!$A$2:$E$970,4,FALSE),0)</f>
        <v>COSTA</v>
      </c>
      <c r="G2753" s="23" t="str">
        <f>IFERROR(VLOOKUP(E2753,hoja!$A$2:$E$970,5,FALSE),0)</f>
        <v>SINCELEJO</v>
      </c>
      <c r="H2753" s="103" t="str">
        <f>IFERROR(VLOOKUP(E2753,hoja!A:C,3,FALSE),0)</f>
        <v>0382</v>
      </c>
      <c r="I2753" s="24" t="str">
        <f t="shared" si="495"/>
        <v>600660382</v>
      </c>
      <c r="J2753" s="23">
        <v>1.6236111110192724</v>
      </c>
      <c r="K2753" s="23">
        <v>21.366</v>
      </c>
      <c r="L2753" s="23" t="str">
        <f t="shared" si="502"/>
        <v>NACIONAL</v>
      </c>
      <c r="M2753" s="23" t="s">
        <v>618</v>
      </c>
      <c r="N2753" s="23" t="str" cm="1">
        <f t="array" ref="N2753">IFERROR(IF(M2753="Principal","LES_ACTIVE",LES_INACTIVE),0)</f>
        <v>LES_ACTIVE</v>
      </c>
      <c r="O2753" s="23">
        <f t="shared" si="494"/>
        <v>25</v>
      </c>
      <c r="P2753" s="23" t="str">
        <f t="shared" si="497"/>
        <v>600660382Principal</v>
      </c>
      <c r="Q2753" s="23"/>
    </row>
    <row r="2754" spans="1:17" s="29" customFormat="1" ht="15" hidden="1" customHeight="1">
      <c r="A2754" s="26" t="s">
        <v>772</v>
      </c>
      <c r="B2754" s="23" t="str">
        <f>IFERROR(VLOOKUP(A2754,hoja!$A$2:$E$970,4,FALSE),0)</f>
        <v>OCCIDENTE</v>
      </c>
      <c r="C2754" s="23" t="str">
        <f>IFERROR(VLOOKUP(A2754,hoja!$A$2:$E$1370,5,FALSE),0)</f>
        <v>CHINÚ</v>
      </c>
      <c r="D2754" s="23" t="str">
        <f>IFERROR(VLOOKUP(A2754,hoja!A:D,3,FALSE),0)</f>
        <v>60066</v>
      </c>
      <c r="E2754" s="23" t="s">
        <v>667</v>
      </c>
      <c r="F2754" s="23" t="str">
        <f>IFERROR(VLOOKUP(E2754,hoja!$A$2:$E$970,4,FALSE),0)</f>
        <v>COSTA</v>
      </c>
      <c r="G2754" s="23" t="str">
        <f>IFERROR(VLOOKUP(E2754,hoja!$A$2:$E$970,5,FALSE),0)</f>
        <v>MONTERÍA</v>
      </c>
      <c r="H2754" s="103" t="str">
        <f>IFERROR(VLOOKUP(E2754,hoja!A:C,3,FALSE),0)</f>
        <v>0381</v>
      </c>
      <c r="I2754" s="24" t="str">
        <f t="shared" si="495"/>
        <v>600660381</v>
      </c>
      <c r="J2754" s="23">
        <v>1.9251388888224028</v>
      </c>
      <c r="K2754" s="23">
        <v>88.269000000000005</v>
      </c>
      <c r="L2754" s="23" t="str">
        <f t="shared" si="502"/>
        <v>NACIONAL</v>
      </c>
      <c r="M2754" s="23" t="s">
        <v>618</v>
      </c>
      <c r="N2754" s="23" t="str" cm="1">
        <f t="array" ref="N2754">IFERROR(IF(M2754="Principal","LES_ACTIVE",LES_INACTIVE),0)</f>
        <v>LES_ACTIVE</v>
      </c>
      <c r="O2754" s="23">
        <f t="shared" si="494"/>
        <v>25</v>
      </c>
      <c r="P2754" s="23" t="str">
        <f t="shared" si="497"/>
        <v>600660381Principal</v>
      </c>
      <c r="Q2754" s="23"/>
    </row>
    <row r="2755" spans="1:17" s="29" customFormat="1" ht="15" hidden="1" customHeight="1">
      <c r="A2755" s="26" t="s">
        <v>772</v>
      </c>
      <c r="B2755" s="23" t="str">
        <f>IFERROR(VLOOKUP(A2755,hoja!$A$2:$E$970,4,FALSE),0)</f>
        <v>OCCIDENTE</v>
      </c>
      <c r="C2755" s="23" t="str">
        <f>IFERROR(VLOOKUP(A2755,hoja!$A$2:$E$1370,5,FALSE),0)</f>
        <v>CHINÚ</v>
      </c>
      <c r="D2755" s="23" t="str">
        <f>IFERROR(VLOOKUP(A2755,hoja!A:D,3,FALSE),0)</f>
        <v>60066</v>
      </c>
      <c r="E2755" s="23" t="s">
        <v>642</v>
      </c>
      <c r="F2755" s="23" t="str">
        <f>IFERROR(VLOOKUP(E2755,hoja!$A$2:$E$970,4,FALSE),0)</f>
        <v>COSTA</v>
      </c>
      <c r="G2755" s="23" t="str">
        <f>IFERROR(VLOOKUP(E2755,hoja!$A$2:$E$970,5,FALSE),0)</f>
        <v>BARRANQUILLA</v>
      </c>
      <c r="H2755" s="103" t="str">
        <f>IFERROR(VLOOKUP(E2755,hoja!A:C,3,FALSE),0)</f>
        <v>0111</v>
      </c>
      <c r="I2755" s="24" t="str">
        <f t="shared" si="495"/>
        <v>600660111</v>
      </c>
      <c r="J2755" s="23">
        <v>5.1223611111345235</v>
      </c>
      <c r="K2755" s="23">
        <v>241.67699999999999</v>
      </c>
      <c r="L2755" s="23" t="str">
        <f t="shared" si="502"/>
        <v>NACIONAL</v>
      </c>
      <c r="M2755" s="23" t="s">
        <v>618</v>
      </c>
      <c r="N2755" s="23" t="str" cm="1">
        <f t="array" ref="N2755">IFERROR(IF(M2755="Principal","LES_ACTIVE",LES_INACTIVE),0)</f>
        <v>LES_ACTIVE</v>
      </c>
      <c r="O2755" s="23">
        <f t="shared" si="494"/>
        <v>25</v>
      </c>
      <c r="P2755" s="23" t="str">
        <f t="shared" si="497"/>
        <v>600660111Principal</v>
      </c>
      <c r="Q2755" s="23"/>
    </row>
    <row r="2756" spans="1:17" s="29" customFormat="1" ht="15" hidden="1" customHeight="1">
      <c r="A2756" s="26" t="s">
        <v>772</v>
      </c>
      <c r="B2756" s="23" t="str">
        <f>IFERROR(VLOOKUP(A2756,hoja!$A$2:$E$970,4,FALSE),0)</f>
        <v>OCCIDENTE</v>
      </c>
      <c r="C2756" s="23" t="str">
        <f>IFERROR(VLOOKUP(A2756,hoja!$A$2:$E$1370,5,FALSE),0)</f>
        <v>CHINÚ</v>
      </c>
      <c r="D2756" s="23" t="str">
        <f>IFERROR(VLOOKUP(A2756,hoja!A:D,3,FALSE),0)</f>
        <v>60066</v>
      </c>
      <c r="E2756" s="23" t="s">
        <v>771</v>
      </c>
      <c r="F2756" s="23" t="str">
        <f>IFERROR(VLOOKUP(E2756,hoja!$A$2:$E$970,4,FALSE),0)</f>
        <v>COSTA</v>
      </c>
      <c r="G2756" s="23" t="str">
        <f>IFERROR(VLOOKUP(E2756,hoja!$A$2:$E$970,5,FALSE),0)</f>
        <v>CARMEN DE BOLIVA</v>
      </c>
      <c r="H2756" s="103" t="str">
        <f>IFERROR(VLOOKUP(E2756,hoja!A:C,3,FALSE),0)</f>
        <v>60063</v>
      </c>
      <c r="I2756" s="24" t="str">
        <f t="shared" si="495"/>
        <v>6006660063</v>
      </c>
      <c r="J2756" s="23">
        <v>1.7499999999417923</v>
      </c>
      <c r="K2756" s="23">
        <v>88.748000000000005</v>
      </c>
      <c r="L2756" s="23" t="str">
        <f t="shared" si="502"/>
        <v>NACIONAL</v>
      </c>
      <c r="M2756" s="23" t="s">
        <v>618</v>
      </c>
      <c r="N2756" s="23" t="str" cm="1">
        <f t="array" ref="N2756">IFERROR(IF(M2756="Principal","LES_ACTIVE",LES_INACTIVE),0)</f>
        <v>LES_ACTIVE</v>
      </c>
      <c r="O2756" s="23">
        <f t="shared" si="494"/>
        <v>25</v>
      </c>
      <c r="P2756" s="23" t="str">
        <f t="shared" si="497"/>
        <v>6006660063Principal</v>
      </c>
      <c r="Q2756" s="23"/>
    </row>
    <row r="2757" spans="1:17" s="29" customFormat="1" ht="15" hidden="1" customHeight="1">
      <c r="A2757" s="26" t="s">
        <v>749</v>
      </c>
      <c r="B2757" s="23" t="str">
        <f>IFERROR(VLOOKUP(A2757,hoja!$A$2:$E$970,4,FALSE),0)</f>
        <v>OCCIDENTE</v>
      </c>
      <c r="C2757" s="23" t="str">
        <f>IFERROR(VLOOKUP(A2757,hoja!$A$2:$E$1370,5,FALSE),0)</f>
        <v>PEREIRA</v>
      </c>
      <c r="D2757" s="23" t="str">
        <f>IFERROR(VLOOKUP(A2757,hoja!A:D,3,FALSE),0)</f>
        <v>60067</v>
      </c>
      <c r="E2757" s="23" t="s">
        <v>690</v>
      </c>
      <c r="F2757" s="23" t="str">
        <f>IFERROR(VLOOKUP(E2757,hoja!$A$2:$E$970,4,FALSE),0)</f>
        <v>OCCIDENTE</v>
      </c>
      <c r="G2757" s="23" t="str">
        <f>IFERROR(VLOOKUP(E2757,hoja!$A$2:$E$970,5,FALSE),0)</f>
        <v>ANSERMA</v>
      </c>
      <c r="H2757" s="103" t="str">
        <f>IFERROR(VLOOKUP(E2757,hoja!A:C,3,FALSE),0)</f>
        <v>0146</v>
      </c>
      <c r="I2757" s="24" t="str">
        <f t="shared" si="495"/>
        <v>600670146</v>
      </c>
      <c r="J2757" s="23">
        <v>2.2633333332196344</v>
      </c>
      <c r="K2757" s="23">
        <v>86.658000000000001</v>
      </c>
      <c r="L2757" s="23" t="str">
        <f t="shared" si="501"/>
        <v>REGIONAL</v>
      </c>
      <c r="M2757" s="23" t="s">
        <v>618</v>
      </c>
      <c r="N2757" s="23" t="str" cm="1">
        <f t="array" ref="N2757">IFERROR(IF(M2757="Principal","LES_ACTIVE",LES_INACTIVE),0)</f>
        <v>LES_ACTIVE</v>
      </c>
      <c r="O2757" s="23">
        <f t="shared" si="494"/>
        <v>25</v>
      </c>
      <c r="P2757" s="23" t="str">
        <f t="shared" si="497"/>
        <v>600670146Principal</v>
      </c>
      <c r="Q2757" s="23"/>
    </row>
    <row r="2758" spans="1:17" s="29" customFormat="1" ht="15" hidden="1" customHeight="1">
      <c r="A2758" s="26" t="s">
        <v>749</v>
      </c>
      <c r="B2758" s="23" t="str">
        <f>IFERROR(VLOOKUP(A2758,hoja!$A$2:$E$970,4,FALSE),0)</f>
        <v>OCCIDENTE</v>
      </c>
      <c r="C2758" s="23" t="str">
        <f>IFERROR(VLOOKUP(A2758,hoja!$A$2:$E$1370,5,FALSE),0)</f>
        <v>PEREIRA</v>
      </c>
      <c r="D2758" s="23" t="str">
        <f>IFERROR(VLOOKUP(A2758,hoja!A:D,3,FALSE),0)</f>
        <v>60067</v>
      </c>
      <c r="E2758" s="23" t="s">
        <v>659</v>
      </c>
      <c r="F2758" s="23" t="str">
        <f>IFERROR(VLOOKUP(E2758,hoja!$A$2:$E$970,4,FALSE),0)</f>
        <v>OCCIDENTE</v>
      </c>
      <c r="G2758" s="23" t="str">
        <f>IFERROR(VLOOKUP(E2758,hoja!$A$2:$E$970,5,FALSE),0)</f>
        <v>ARMENIA</v>
      </c>
      <c r="H2758" s="103" t="str">
        <f>IFERROR(VLOOKUP(E2758,hoja!A:C,3,FALSE),0)</f>
        <v>0142</v>
      </c>
      <c r="I2758" s="24" t="str">
        <f t="shared" si="495"/>
        <v>600670142</v>
      </c>
      <c r="J2758" s="23">
        <v>2.1872222221281845</v>
      </c>
      <c r="K2758" s="23">
        <v>51.332000000000001</v>
      </c>
      <c r="L2758" s="23" t="str">
        <f t="shared" si="501"/>
        <v>REGIONAL</v>
      </c>
      <c r="M2758" s="23" t="s">
        <v>618</v>
      </c>
      <c r="N2758" s="23" t="str" cm="1">
        <f t="array" ref="N2758">IFERROR(IF(M2758="Principal","LES_ACTIVE",LES_INACTIVE),0)</f>
        <v>LES_ACTIVE</v>
      </c>
      <c r="O2758" s="23">
        <f t="shared" si="494"/>
        <v>25</v>
      </c>
      <c r="P2758" s="23" t="str">
        <f t="shared" si="497"/>
        <v>600670142Principal</v>
      </c>
      <c r="Q2758" s="23"/>
    </row>
    <row r="2759" spans="1:17" s="29" customFormat="1" ht="15" hidden="1" customHeight="1">
      <c r="A2759" s="26" t="s">
        <v>749</v>
      </c>
      <c r="B2759" s="23" t="str">
        <f>IFERROR(VLOOKUP(A2759,hoja!$A$2:$E$970,4,FALSE),0)</f>
        <v>OCCIDENTE</v>
      </c>
      <c r="C2759" s="23" t="str">
        <f>IFERROR(VLOOKUP(A2759,hoja!$A$2:$E$1370,5,FALSE),0)</f>
        <v>PEREIRA</v>
      </c>
      <c r="D2759" s="23" t="str">
        <f>IFERROR(VLOOKUP(A2759,hoja!A:D,3,FALSE),0)</f>
        <v>60067</v>
      </c>
      <c r="E2759" s="23" t="s">
        <v>665</v>
      </c>
      <c r="F2759" s="23" t="str">
        <f>IFERROR(VLOOKUP(E2759,hoja!$A$2:$E$970,4,FALSE),0)</f>
        <v>OCCIDENTE</v>
      </c>
      <c r="G2759" s="23" t="str">
        <f>IFERROR(VLOOKUP(E2759,hoja!$A$2:$E$970,5,FALSE),0)</f>
        <v>MANIZALES</v>
      </c>
      <c r="H2759" s="103" t="str">
        <f>IFERROR(VLOOKUP(E2759,hoja!A:C,3,FALSE),0)</f>
        <v>0145</v>
      </c>
      <c r="I2759" s="24" t="str">
        <f t="shared" si="495"/>
        <v>600670145</v>
      </c>
      <c r="J2759" s="23">
        <v>1.8561111111484934</v>
      </c>
      <c r="K2759" s="23">
        <v>58.266500000000001</v>
      </c>
      <c r="L2759" s="23" t="str">
        <f t="shared" si="501"/>
        <v>REGIONAL</v>
      </c>
      <c r="M2759" s="23" t="s">
        <v>618</v>
      </c>
      <c r="N2759" s="23" t="str" cm="1">
        <f t="array" ref="N2759">IFERROR(IF(M2759="Principal","LES_ACTIVE",LES_INACTIVE),0)</f>
        <v>LES_ACTIVE</v>
      </c>
      <c r="O2759" s="23">
        <f t="shared" si="494"/>
        <v>25</v>
      </c>
      <c r="P2759" s="23" t="str">
        <f t="shared" si="497"/>
        <v>600670145Principal</v>
      </c>
      <c r="Q2759" s="23"/>
    </row>
    <row r="2760" spans="1:17" s="29" customFormat="1" ht="15" hidden="1" customHeight="1">
      <c r="A2760" s="26" t="s">
        <v>749</v>
      </c>
      <c r="B2760" s="23" t="str">
        <f>IFERROR(VLOOKUP(A2760,hoja!$A$2:$E$970,4,FALSE),0)</f>
        <v>OCCIDENTE</v>
      </c>
      <c r="C2760" s="23" t="str">
        <f>IFERROR(VLOOKUP(A2760,hoja!$A$2:$E$1370,5,FALSE),0)</f>
        <v>PEREIRA</v>
      </c>
      <c r="D2760" s="23" t="str">
        <f>IFERROR(VLOOKUP(A2760,hoja!A:D,3,FALSE),0)</f>
        <v>60067</v>
      </c>
      <c r="E2760" s="23" t="s">
        <v>687</v>
      </c>
      <c r="F2760" s="23" t="str">
        <f>IFERROR(VLOOKUP(E2760,hoja!$A$2:$E$970,4,FALSE),0)</f>
        <v>OCCIDENTE</v>
      </c>
      <c r="G2760" s="23" t="str">
        <f>IFERROR(VLOOKUP(E2760,hoja!$A$2:$E$970,5,FALSE),0)</f>
        <v>TULUÁ</v>
      </c>
      <c r="H2760" s="103" t="str">
        <f>IFERROR(VLOOKUP(E2760,hoja!A:C,3,FALSE),0)</f>
        <v>2007</v>
      </c>
      <c r="I2760" s="24" t="str">
        <f t="shared" si="495"/>
        <v>600672007</v>
      </c>
      <c r="J2760" s="23">
        <v>2.9327777777798474</v>
      </c>
      <c r="K2760" s="23">
        <v>127.518</v>
      </c>
      <c r="L2760" s="23" t="str">
        <f t="shared" si="501"/>
        <v>REGIONAL</v>
      </c>
      <c r="M2760" s="23" t="s">
        <v>618</v>
      </c>
      <c r="N2760" s="23" t="str" cm="1">
        <f t="array" ref="N2760">IFERROR(IF(M2760="Principal","LES_ACTIVE",LES_INACTIVE),0)</f>
        <v>LES_ACTIVE</v>
      </c>
      <c r="O2760" s="23">
        <f t="shared" si="494"/>
        <v>25</v>
      </c>
      <c r="P2760" s="23" t="str">
        <f t="shared" si="497"/>
        <v>600672007Principal</v>
      </c>
      <c r="Q2760" s="23"/>
    </row>
    <row r="2761" spans="1:17" s="29" customFormat="1" ht="15" hidden="1" customHeight="1">
      <c r="A2761" s="26" t="s">
        <v>749</v>
      </c>
      <c r="B2761" s="23" t="str">
        <f>IFERROR(VLOOKUP(A2761,hoja!$A$2:$E$970,4,FALSE),0)</f>
        <v>OCCIDENTE</v>
      </c>
      <c r="C2761" s="23" t="str">
        <f>IFERROR(VLOOKUP(A2761,hoja!$A$2:$E$1370,5,FALSE),0)</f>
        <v>PEREIRA</v>
      </c>
      <c r="D2761" s="23" t="str">
        <f>IFERROR(VLOOKUP(A2761,hoja!A:D,3,FALSE),0)</f>
        <v>60067</v>
      </c>
      <c r="E2761" s="23" t="s">
        <v>644</v>
      </c>
      <c r="F2761" s="23" t="str">
        <f>IFERROR(VLOOKUP(E2761,hoja!$A$2:$E$970,4,FALSE),0)</f>
        <v>OCCIDENTE</v>
      </c>
      <c r="G2761" s="23" t="str">
        <f>IFERROR(VLOOKUP(E2761,hoja!$A$2:$E$970,5,FALSE),0)</f>
        <v>PEREIRA</v>
      </c>
      <c r="H2761" s="103" t="str">
        <f>IFERROR(VLOOKUP(E2761,hoja!A:C,3,FALSE),0)</f>
        <v>0198</v>
      </c>
      <c r="I2761" s="24" t="str">
        <f t="shared" si="495"/>
        <v>600670198</v>
      </c>
      <c r="J2761" s="23">
        <v>0.53333333332557231</v>
      </c>
      <c r="K2761" s="23">
        <v>17.59</v>
      </c>
      <c r="L2761" s="23" t="str">
        <f t="shared" si="501"/>
        <v>REGIONAL</v>
      </c>
      <c r="M2761" s="23" t="s">
        <v>618</v>
      </c>
      <c r="N2761" s="23" t="str" cm="1">
        <f t="array" ref="N2761">IFERROR(IF(M2761="Principal","LES_ACTIVE",LES_INACTIVE),0)</f>
        <v>LES_ACTIVE</v>
      </c>
      <c r="O2761" s="23">
        <f t="shared" si="494"/>
        <v>25</v>
      </c>
      <c r="P2761" s="23" t="str">
        <f t="shared" si="497"/>
        <v>600670198Principal</v>
      </c>
      <c r="Q2761" s="23"/>
    </row>
    <row r="2762" spans="1:17" s="29" customFormat="1" ht="15" hidden="1" customHeight="1">
      <c r="A2762" s="26" t="s">
        <v>749</v>
      </c>
      <c r="B2762" s="23" t="str">
        <f>IFERROR(VLOOKUP(A2762,hoja!$A$2:$E$970,4,FALSE),0)</f>
        <v>OCCIDENTE</v>
      </c>
      <c r="C2762" s="23" t="str">
        <f>IFERROR(VLOOKUP(A2762,hoja!$A$2:$E$1370,5,FALSE),0)</f>
        <v>PEREIRA</v>
      </c>
      <c r="D2762" s="23" t="str">
        <f>IFERROR(VLOOKUP(A2762,hoja!A:D,3,FALSE),0)</f>
        <v>60067</v>
      </c>
      <c r="E2762" s="23" t="s">
        <v>645</v>
      </c>
      <c r="F2762" s="23" t="str">
        <f>IFERROR(VLOOKUP(E2762,hoja!$A$2:$E$970,4,FALSE),0)</f>
        <v>OCCIDENTE</v>
      </c>
      <c r="G2762" s="23" t="str">
        <f>IFERROR(VLOOKUP(E2762,hoja!$A$2:$E$970,5,FALSE),0)</f>
        <v>CALI</v>
      </c>
      <c r="H2762" s="103" t="str">
        <f>IFERROR(VLOOKUP(E2762,hoja!A:C,3,FALSE),0)</f>
        <v>0410</v>
      </c>
      <c r="I2762" s="24" t="str">
        <f t="shared" si="495"/>
        <v>600670410</v>
      </c>
      <c r="J2762" s="23">
        <v>3.9855555556132458</v>
      </c>
      <c r="K2762" s="23">
        <v>206.25149999999999</v>
      </c>
      <c r="L2762" s="23" t="str">
        <f t="shared" si="501"/>
        <v>REGIONAL</v>
      </c>
      <c r="M2762" s="23" t="s">
        <v>618</v>
      </c>
      <c r="N2762" s="23" t="str" cm="1">
        <f t="array" ref="N2762">IFERROR(IF(M2762="Principal","LES_ACTIVE",LES_INACTIVE),0)</f>
        <v>LES_ACTIVE</v>
      </c>
      <c r="O2762" s="23">
        <f t="shared" si="494"/>
        <v>25</v>
      </c>
      <c r="P2762" s="23" t="str">
        <f t="shared" si="497"/>
        <v>600670410Principal</v>
      </c>
      <c r="Q2762" s="23"/>
    </row>
    <row r="2763" spans="1:17" s="29" customFormat="1" ht="15" hidden="1" customHeight="1">
      <c r="A2763" s="26" t="s">
        <v>749</v>
      </c>
      <c r="B2763" s="23" t="str">
        <f>IFERROR(VLOOKUP(A2763,hoja!$A$2:$E$970,4,FALSE),0)</f>
        <v>OCCIDENTE</v>
      </c>
      <c r="C2763" s="23" t="str">
        <f>IFERROR(VLOOKUP(A2763,hoja!$A$2:$E$1370,5,FALSE),0)</f>
        <v>PEREIRA</v>
      </c>
      <c r="D2763" s="23" t="str">
        <f>IFERROR(VLOOKUP(A2763,hoja!A:D,3,FALSE),0)</f>
        <v>60067</v>
      </c>
      <c r="E2763" s="23" t="s">
        <v>747</v>
      </c>
      <c r="F2763" s="23" t="str">
        <f>IFERROR(VLOOKUP(E2763,hoja!$A$2:$E$970,4,FALSE),0)</f>
        <v>OCCIDENTE</v>
      </c>
      <c r="G2763" s="23" t="str">
        <f>IFERROR(VLOOKUP(E2763,hoja!$A$2:$E$970,5,FALSE),0)</f>
        <v>BUGA</v>
      </c>
      <c r="H2763" s="103" t="str">
        <f>IFERROR(VLOOKUP(E2763,hoja!A:C,3,FALSE),0)</f>
        <v>60062</v>
      </c>
      <c r="I2763" s="24" t="str">
        <f t="shared" si="495"/>
        <v>6006760062</v>
      </c>
      <c r="J2763" s="23">
        <v>4.1002777777612209</v>
      </c>
      <c r="K2763" s="23">
        <v>149.10400000000001</v>
      </c>
      <c r="L2763" s="23" t="str">
        <f t="shared" si="501"/>
        <v>REGIONAL</v>
      </c>
      <c r="M2763" s="23" t="s">
        <v>618</v>
      </c>
      <c r="N2763" s="23" t="str" cm="1">
        <f t="array" ref="N2763">IFERROR(IF(M2763="Principal","LES_ACTIVE",LES_INACTIVE),0)</f>
        <v>LES_ACTIVE</v>
      </c>
      <c r="O2763" s="23">
        <f t="shared" si="494"/>
        <v>25</v>
      </c>
      <c r="P2763" s="23" t="str">
        <f t="shared" si="497"/>
        <v>6006760062Principal</v>
      </c>
      <c r="Q2763" s="23"/>
    </row>
    <row r="2764" spans="1:17" s="29" customFormat="1" ht="15" hidden="1" customHeight="1">
      <c r="A2764" s="26" t="s">
        <v>749</v>
      </c>
      <c r="B2764" s="23" t="str">
        <f>IFERROR(VLOOKUP(A2764,hoja!$A$2:$E$970,4,FALSE),0)</f>
        <v>OCCIDENTE</v>
      </c>
      <c r="C2764" s="23" t="str">
        <f>IFERROR(VLOOKUP(A2764,hoja!$A$2:$E$1370,5,FALSE),0)</f>
        <v>PEREIRA</v>
      </c>
      <c r="D2764" s="23" t="str">
        <f>IFERROR(VLOOKUP(A2764,hoja!A:D,3,FALSE),0)</f>
        <v>60067</v>
      </c>
      <c r="E2764" s="23" t="s">
        <v>682</v>
      </c>
      <c r="F2764" s="23" t="str">
        <f>IFERROR(VLOOKUP(E2764,hoja!$A$2:$E$970,4,FALSE),0)</f>
        <v>OCCIDENTE</v>
      </c>
      <c r="G2764" s="23" t="str">
        <f>IFERROR(VLOOKUP(E2764,hoja!$A$2:$E$970,5,FALSE),0)</f>
        <v>Pereira-Eficiente destino Yumb</v>
      </c>
      <c r="H2764" s="103" t="str">
        <f>IFERROR(VLOOKUP(E2764,hoja!A:C,3,FALSE),0)</f>
        <v>60064</v>
      </c>
      <c r="I2764" s="24" t="str">
        <f t="shared" si="495"/>
        <v>6006760064</v>
      </c>
      <c r="J2764" s="23">
        <v>1.0229166667268146</v>
      </c>
      <c r="K2764" s="23">
        <v>37.361499999999999</v>
      </c>
      <c r="L2764" s="23" t="str">
        <f t="shared" si="501"/>
        <v>REGIONAL</v>
      </c>
      <c r="M2764" s="23" t="s">
        <v>618</v>
      </c>
      <c r="N2764" s="23" t="str" cm="1">
        <f t="array" ref="N2764">IFERROR(IF(M2764="Principal","LES_ACTIVE",LES_INACTIVE),0)</f>
        <v>LES_ACTIVE</v>
      </c>
      <c r="O2764" s="23">
        <f t="shared" si="494"/>
        <v>25</v>
      </c>
      <c r="P2764" s="23" t="str">
        <f t="shared" si="497"/>
        <v>6006760064Principal</v>
      </c>
      <c r="Q2764" s="23"/>
    </row>
    <row r="2765" spans="1:17" s="29" customFormat="1" ht="15" hidden="1" customHeight="1">
      <c r="A2765" s="26" t="s">
        <v>749</v>
      </c>
      <c r="B2765" s="23" t="str">
        <f>IFERROR(VLOOKUP(A2765,hoja!$A$2:$E$970,4,FALSE),0)</f>
        <v>OCCIDENTE</v>
      </c>
      <c r="C2765" s="23" t="str">
        <f>IFERROR(VLOOKUP(A2765,hoja!$A$2:$E$1370,5,FALSE),0)</f>
        <v>PEREIRA</v>
      </c>
      <c r="D2765" s="23" t="str">
        <f>IFERROR(VLOOKUP(A2765,hoja!A:D,3,FALSE),0)</f>
        <v>60067</v>
      </c>
      <c r="E2765" s="23" t="s">
        <v>750</v>
      </c>
      <c r="F2765" s="23">
        <f>IFERROR(VLOOKUP(E2765,hoja!$A$2:$E$970,4,FALSE),0)</f>
        <v>0</v>
      </c>
      <c r="G2765" s="23">
        <f>IFERROR(VLOOKUP(E2765,hoja!$A$2:$E$970,5,FALSE),0)</f>
        <v>0</v>
      </c>
      <c r="H2765" s="103">
        <f>IFERROR(VLOOKUP(E2765,hoja!A:C,3,FALSE),0)</f>
        <v>0</v>
      </c>
      <c r="I2765" s="24" t="str">
        <f t="shared" si="495"/>
        <v>600670</v>
      </c>
      <c r="J2765" s="23">
        <v>2.7054166666057426</v>
      </c>
      <c r="K2765" s="23">
        <v>125.41500000000001</v>
      </c>
      <c r="L2765" s="23" t="str">
        <f>IF(B2765=F2765,"REGIONAL","NACIONAL")</f>
        <v>NACIONAL</v>
      </c>
      <c r="M2765" s="23" t="s">
        <v>618</v>
      </c>
      <c r="N2765" s="23" t="str" cm="1">
        <f t="array" ref="N2765">IFERROR(IF(M2765="Principal","LES_ACTIVE",LES_INACTIVE),0)</f>
        <v>LES_ACTIVE</v>
      </c>
      <c r="O2765" s="23">
        <f t="shared" si="494"/>
        <v>25</v>
      </c>
      <c r="P2765" s="23" t="str">
        <f t="shared" si="497"/>
        <v>600670Principal</v>
      </c>
      <c r="Q2765" s="23"/>
    </row>
    <row r="2766" spans="1:17" s="29" customFormat="1" ht="15" hidden="1" customHeight="1">
      <c r="A2766" s="26" t="s">
        <v>867</v>
      </c>
      <c r="B2766" s="23">
        <f>IFERROR(VLOOKUP(A2766,hoja!$A$2:$E$970,4,FALSE),0)</f>
        <v>0</v>
      </c>
      <c r="C2766" s="23">
        <f>IFERROR(VLOOKUP(A2766,hoja!$A$2:$E$1370,5,FALSE),0)</f>
        <v>0</v>
      </c>
      <c r="D2766" s="23">
        <f>IFERROR(VLOOKUP(A2766,hoja!A:D,3,FALSE),0)</f>
        <v>0</v>
      </c>
      <c r="E2766" s="23" t="s">
        <v>637</v>
      </c>
      <c r="F2766" s="23" t="str">
        <f>IFERROR(VLOOKUP(E2766,hoja!$A$2:$E$970,4,FALSE),0)</f>
        <v>SANTANDER</v>
      </c>
      <c r="G2766" s="23" t="str">
        <f>IFERROR(VLOOKUP(E2766,hoja!$A$2:$E$970,5,FALSE),0)</f>
        <v>PIEDECUESTA</v>
      </c>
      <c r="H2766" s="103" t="str">
        <f>IFERROR(VLOOKUP(E2766,hoja!A:C,3,FALSE),0)</f>
        <v>0422</v>
      </c>
      <c r="I2766" s="24" t="str">
        <f t="shared" si="495"/>
        <v>00422</v>
      </c>
      <c r="J2766" s="23">
        <v>0.20000000012805685</v>
      </c>
      <c r="K2766" s="23">
        <v>5.7309999999999999</v>
      </c>
      <c r="L2766" s="23" t="str">
        <f t="shared" ref="L2766:L2770" si="503">IF(B2766=F2766,"REGIONAL","NACIONAL")</f>
        <v>NACIONAL</v>
      </c>
      <c r="M2766" s="23" t="s">
        <v>618</v>
      </c>
      <c r="N2766" s="23" t="str" cm="1">
        <f t="array" ref="N2766">IFERROR(IF(M2766="Principal","LES_ACTIVE",LES_INACTIVE),0)</f>
        <v>LES_ACTIVE</v>
      </c>
      <c r="O2766" s="23">
        <f t="shared" si="494"/>
        <v>25</v>
      </c>
      <c r="P2766" s="23" t="str">
        <f t="shared" si="497"/>
        <v>00422Principal</v>
      </c>
      <c r="Q2766" s="23"/>
    </row>
    <row r="2767" spans="1:17" s="29" customFormat="1" ht="15" hidden="1" customHeight="1">
      <c r="A2767" s="26" t="s">
        <v>852</v>
      </c>
      <c r="B2767" s="23">
        <f>IFERROR(VLOOKUP(A2767,hoja!$A$2:$E$970,4,FALSE),0)</f>
        <v>0</v>
      </c>
      <c r="C2767" s="23">
        <f>IFERROR(VLOOKUP(A2767,hoja!$A$2:$E$1370,5,FALSE),0)</f>
        <v>0</v>
      </c>
      <c r="D2767" s="23">
        <f>IFERROR(VLOOKUP(A2767,hoja!A:D,3,FALSE),0)</f>
        <v>0</v>
      </c>
      <c r="E2767" s="23" t="s">
        <v>637</v>
      </c>
      <c r="F2767" s="23" t="str">
        <f>IFERROR(VLOOKUP(E2767,hoja!$A$2:$E$970,4,FALSE),0)</f>
        <v>SANTANDER</v>
      </c>
      <c r="G2767" s="23" t="str">
        <f>IFERROR(VLOOKUP(E2767,hoja!$A$2:$E$970,5,FALSE),0)</f>
        <v>PIEDECUESTA</v>
      </c>
      <c r="H2767" s="103" t="str">
        <f>IFERROR(VLOOKUP(E2767,hoja!A:C,3,FALSE),0)</f>
        <v>0422</v>
      </c>
      <c r="I2767" s="24" t="str">
        <f t="shared" si="495"/>
        <v>00422</v>
      </c>
      <c r="J2767" s="23">
        <v>6.5749999999534339</v>
      </c>
      <c r="K2767" s="23">
        <v>219.3175</v>
      </c>
      <c r="L2767" s="23" t="str">
        <f t="shared" si="503"/>
        <v>NACIONAL</v>
      </c>
      <c r="M2767" s="23" t="s">
        <v>618</v>
      </c>
      <c r="N2767" s="23" t="str" cm="1">
        <f t="array" ref="N2767">IFERROR(IF(M2767="Principal","LES_ACTIVE",LES_INACTIVE),0)</f>
        <v>LES_ACTIVE</v>
      </c>
      <c r="O2767" s="23">
        <f t="shared" si="494"/>
        <v>25</v>
      </c>
      <c r="P2767" s="23" t="str">
        <f t="shared" si="497"/>
        <v>00422Principal</v>
      </c>
      <c r="Q2767" s="23"/>
    </row>
    <row r="2768" spans="1:17" s="29" customFormat="1" ht="15" hidden="1" customHeight="1">
      <c r="A2768" s="26" t="s">
        <v>853</v>
      </c>
      <c r="B2768" s="23">
        <f>IFERROR(VLOOKUP(A2768,hoja!$A$2:$E$970,4,FALSE),0)</f>
        <v>0</v>
      </c>
      <c r="C2768" s="23">
        <f>IFERROR(VLOOKUP(A2768,hoja!$A$2:$E$1370,5,FALSE),0)</f>
        <v>0</v>
      </c>
      <c r="D2768" s="23">
        <f>IFERROR(VLOOKUP(A2768,hoja!A:D,3,FALSE),0)</f>
        <v>0</v>
      </c>
      <c r="E2768" s="23" t="s">
        <v>637</v>
      </c>
      <c r="F2768" s="23" t="str">
        <f>IFERROR(VLOOKUP(E2768,hoja!$A$2:$E$970,4,FALSE),0)</f>
        <v>SANTANDER</v>
      </c>
      <c r="G2768" s="23" t="str">
        <f>IFERROR(VLOOKUP(E2768,hoja!$A$2:$E$970,5,FALSE),0)</f>
        <v>PIEDECUESTA</v>
      </c>
      <c r="H2768" s="103" t="str">
        <f>IFERROR(VLOOKUP(E2768,hoja!A:C,3,FALSE),0)</f>
        <v>0422</v>
      </c>
      <c r="I2768" s="24" t="str">
        <f t="shared" si="495"/>
        <v>00422</v>
      </c>
      <c r="J2768" s="23">
        <v>5.6336111110285856</v>
      </c>
      <c r="K2768" s="23">
        <v>182.208</v>
      </c>
      <c r="L2768" s="23" t="str">
        <f t="shared" si="503"/>
        <v>NACIONAL</v>
      </c>
      <c r="M2768" s="23" t="s">
        <v>618</v>
      </c>
      <c r="N2768" s="23" t="str" cm="1">
        <f t="array" ref="N2768">IFERROR(IF(M2768="Principal","LES_ACTIVE",LES_INACTIVE),0)</f>
        <v>LES_ACTIVE</v>
      </c>
      <c r="O2768" s="23">
        <f t="shared" si="494"/>
        <v>25</v>
      </c>
      <c r="P2768" s="23" t="str">
        <f t="shared" si="497"/>
        <v>00422Principal</v>
      </c>
      <c r="Q2768" s="23"/>
    </row>
    <row r="2769" spans="1:17" s="29" customFormat="1" ht="15" hidden="1" customHeight="1">
      <c r="A2769" s="26" t="s">
        <v>853</v>
      </c>
      <c r="B2769" s="23">
        <f>IFERROR(VLOOKUP(A2769,hoja!$A$2:$E$970,4,FALSE),0)</f>
        <v>0</v>
      </c>
      <c r="C2769" s="23">
        <f>IFERROR(VLOOKUP(A2769,hoja!$A$2:$E$1370,5,FALSE),0)</f>
        <v>0</v>
      </c>
      <c r="D2769" s="23">
        <f>IFERROR(VLOOKUP(A2769,hoja!A:D,3,FALSE),0)</f>
        <v>0</v>
      </c>
      <c r="E2769" s="23" t="s">
        <v>796</v>
      </c>
      <c r="F2769" s="23" t="str">
        <f>IFERROR(VLOOKUP(E2769,hoja!$A$2:$E$970,4,FALSE),0)</f>
        <v>SANTANDER</v>
      </c>
      <c r="G2769" s="23" t="str">
        <f>IFERROR(VLOOKUP(E2769,hoja!$A$2:$E$970,5,FALSE),0)</f>
        <v>PIEDECUESTA</v>
      </c>
      <c r="H2769" s="103" t="str">
        <f>IFERROR(VLOOKUP(E2769,hoja!A:C,3,FALSE),0)</f>
        <v>60077</v>
      </c>
      <c r="I2769" s="24" t="str">
        <f t="shared" si="495"/>
        <v>060077</v>
      </c>
      <c r="J2769" s="23">
        <v>5.2947222221991979</v>
      </c>
      <c r="K2769" s="23">
        <v>183.45599999999999</v>
      </c>
      <c r="L2769" s="23" t="str">
        <f t="shared" si="503"/>
        <v>NACIONAL</v>
      </c>
      <c r="M2769" s="23" t="s">
        <v>618</v>
      </c>
      <c r="N2769" s="23" t="str" cm="1">
        <f t="array" ref="N2769">IFERROR(IF(M2769="Principal","LES_ACTIVE",LES_INACTIVE),0)</f>
        <v>LES_ACTIVE</v>
      </c>
      <c r="O2769" s="23">
        <f t="shared" si="494"/>
        <v>25</v>
      </c>
      <c r="P2769" s="23" t="str">
        <f t="shared" si="497"/>
        <v>060077Principal</v>
      </c>
      <c r="Q2769" s="23"/>
    </row>
    <row r="2770" spans="1:17" s="29" customFormat="1" ht="15" hidden="1" customHeight="1">
      <c r="A2770" s="26" t="s">
        <v>853</v>
      </c>
      <c r="B2770" s="23">
        <f>IFERROR(VLOOKUP(A2770,hoja!$A$2:$E$970,4,FALSE),0)</f>
        <v>0</v>
      </c>
      <c r="C2770" s="23">
        <f>IFERROR(VLOOKUP(A2770,hoja!$A$2:$E$1370,5,FALSE),0)</f>
        <v>0</v>
      </c>
      <c r="D2770" s="23">
        <f>IFERROR(VLOOKUP(A2770,hoja!A:D,3,FALSE),0)</f>
        <v>0</v>
      </c>
      <c r="E2770" s="23" t="s">
        <v>756</v>
      </c>
      <c r="F2770" s="23" t="str">
        <f>IFERROR(VLOOKUP(E2770,hoja!$A$2:$E$970,4,FALSE),0)</f>
        <v>SANTANDER</v>
      </c>
      <c r="G2770" s="23" t="str">
        <f>IFERROR(VLOOKUP(E2770,hoja!$A$2:$E$970,5,FALSE),0)</f>
        <v>SANTANA</v>
      </c>
      <c r="H2770" s="103" t="str">
        <f>IFERROR(VLOOKUP(E2770,hoja!A:C,3,FALSE),0)</f>
        <v>60084</v>
      </c>
      <c r="I2770" s="24" t="str">
        <f t="shared" si="495"/>
        <v>060084</v>
      </c>
      <c r="J2770" s="23">
        <v>11.834722222178243</v>
      </c>
      <c r="K2770" s="23">
        <v>166.16800000000001</v>
      </c>
      <c r="L2770" s="23" t="str">
        <f t="shared" si="503"/>
        <v>NACIONAL</v>
      </c>
      <c r="M2770" s="23" t="s">
        <v>618</v>
      </c>
      <c r="N2770" s="23" t="str" cm="1">
        <f t="array" ref="N2770">IFERROR(IF(M2770="Principal","LES_ACTIVE",LES_INACTIVE),0)</f>
        <v>LES_ACTIVE</v>
      </c>
      <c r="O2770" s="23">
        <f t="shared" si="494"/>
        <v>25</v>
      </c>
      <c r="P2770" s="23" t="str">
        <f t="shared" si="497"/>
        <v>060084Principal</v>
      </c>
      <c r="Q2770" s="23"/>
    </row>
    <row r="2771" spans="1:17" s="29" customFormat="1" ht="15" hidden="1" customHeight="1">
      <c r="A2771" s="26" t="s">
        <v>745</v>
      </c>
      <c r="B2771" s="23" t="str">
        <f>IFERROR(VLOOKUP(A2771,hoja!$A$2:$E$970,4,FALSE),0)</f>
        <v>SANTANDER</v>
      </c>
      <c r="C2771" s="23" t="str">
        <f>IFERROR(VLOOKUP(A2771,hoja!$A$2:$E$1370,5,FALSE),0)</f>
        <v>EL PLAYON</v>
      </c>
      <c r="D2771" s="23" t="str">
        <f>IFERROR(VLOOKUP(A2771,hoja!A:D,3,FALSE),0)</f>
        <v>60105</v>
      </c>
      <c r="E2771" s="23" t="s">
        <v>689</v>
      </c>
      <c r="F2771" s="23" t="str">
        <f>IFERROR(VLOOKUP(E2771,hoja!$A$2:$E$970,4,FALSE),0)</f>
        <v>SANTANDER</v>
      </c>
      <c r="G2771" s="23" t="str">
        <f>IFERROR(VLOOKUP(E2771,hoja!$A$2:$E$970,5,FALSE),0)</f>
        <v>AGUACHICA</v>
      </c>
      <c r="H2771" s="103" t="str">
        <f>IFERROR(VLOOKUP(E2771,hoja!A:C,3,FALSE),0)</f>
        <v>0437</v>
      </c>
      <c r="I2771" s="24" t="str">
        <f t="shared" si="495"/>
        <v>601050437</v>
      </c>
      <c r="J2771" s="23">
        <v>3</v>
      </c>
      <c r="K2771" s="23">
        <v>117.376</v>
      </c>
      <c r="L2771" s="23" t="str">
        <f t="shared" si="501"/>
        <v>REGIONAL</v>
      </c>
      <c r="M2771" s="23" t="s">
        <v>618</v>
      </c>
      <c r="N2771" s="23" t="str" cm="1">
        <f t="array" ref="N2771">IFERROR(IF(M2771="Principal","LES_ACTIVE",LES_INACTIVE),0)</f>
        <v>LES_ACTIVE</v>
      </c>
      <c r="O2771" s="23">
        <f t="shared" ref="O2771:O2834" si="504">IF(K2771&lt;=250,25,IF(K2771&lt;=500,16,IF(K2771&lt;=800,12,IF(K2771&lt;=1100,8,IF(K2771&lt;=1400,6,IF(K2771&lt;=1700,5))))))</f>
        <v>25</v>
      </c>
      <c r="P2771" s="23" t="str">
        <f t="shared" si="497"/>
        <v>601050437Principal</v>
      </c>
      <c r="Q2771" s="23"/>
    </row>
    <row r="2772" spans="1:17" s="29" customFormat="1" ht="15" hidden="1" customHeight="1">
      <c r="A2772" s="26" t="s">
        <v>745</v>
      </c>
      <c r="B2772" s="23" t="str">
        <f>IFERROR(VLOOKUP(A2772,hoja!$A$2:$E$970,4,FALSE),0)</f>
        <v>SANTANDER</v>
      </c>
      <c r="C2772" s="23" t="str">
        <f>IFERROR(VLOOKUP(A2772,hoja!$A$2:$E$1370,5,FALSE),0)</f>
        <v>EL PLAYON</v>
      </c>
      <c r="D2772" s="23" t="str">
        <f>IFERROR(VLOOKUP(A2772,hoja!A:D,3,FALSE),0)</f>
        <v>60105</v>
      </c>
      <c r="E2772" s="23" t="s">
        <v>714</v>
      </c>
      <c r="F2772" s="23" t="str">
        <f>IFERROR(VLOOKUP(E2772,hoja!$A$2:$E$970,4,FALSE),0)</f>
        <v>SANTANDER</v>
      </c>
      <c r="G2772" s="23" t="str">
        <f>IFERROR(VLOOKUP(E2772,hoja!$A$2:$E$970,5,FALSE),0)</f>
        <v>OCAÑA</v>
      </c>
      <c r="H2772" s="103" t="str">
        <f>IFERROR(VLOOKUP(E2772,hoja!A:C,3,FALSE),0)</f>
        <v>0434</v>
      </c>
      <c r="I2772" s="24" t="str">
        <f t="shared" ref="I2772:I2835" si="505">D2772&amp;H2772</f>
        <v>601050434</v>
      </c>
      <c r="J2772" s="23">
        <v>5</v>
      </c>
      <c r="K2772" s="23">
        <v>161.74799999999999</v>
      </c>
      <c r="L2772" s="23" t="str">
        <f t="shared" si="501"/>
        <v>REGIONAL</v>
      </c>
      <c r="M2772" s="23" t="s">
        <v>618</v>
      </c>
      <c r="N2772" s="23" t="str" cm="1">
        <f t="array" ref="N2772">IFERROR(IF(M2772="Principal","LES_ACTIVE",LES_INACTIVE),0)</f>
        <v>LES_ACTIVE</v>
      </c>
      <c r="O2772" s="23">
        <f t="shared" si="504"/>
        <v>25</v>
      </c>
      <c r="P2772" s="23" t="str">
        <f t="shared" si="497"/>
        <v>601050434Principal</v>
      </c>
      <c r="Q2772" s="23"/>
    </row>
    <row r="2773" spans="1:17" s="29" customFormat="1" ht="15" hidden="1" customHeight="1">
      <c r="A2773" s="26" t="s">
        <v>735</v>
      </c>
      <c r="B2773" s="23" t="str">
        <f>IFERROR(VLOOKUP(A2773,hoja!$A$2:$E$970,4,FALSE),0)</f>
        <v>CENTRO</v>
      </c>
      <c r="C2773" s="23" t="str">
        <f>IFERROR(VLOOKUP(A2773,hoja!$A$2:$E$1370,5,FALSE),0)</f>
        <v>GUALANDAY</v>
      </c>
      <c r="D2773" s="23" t="str">
        <f>IFERROR(VLOOKUP(A2773,hoja!A:D,3,FALSE),0)</f>
        <v>3042</v>
      </c>
      <c r="E2773" s="23" t="s">
        <v>694</v>
      </c>
      <c r="F2773" s="23" t="str">
        <f>IFERROR(VLOOKUP(E2773,hoja!$A$2:$E$970,4,FALSE),0)</f>
        <v>OCCIDENTE</v>
      </c>
      <c r="G2773" s="23" t="str">
        <f>IFERROR(VLOOKUP(E2773,hoja!$A$2:$E$970,5,FALSE),0)</f>
        <v>BUENAVENTURA</v>
      </c>
      <c r="H2773" s="103" t="str">
        <f>IFERROR(VLOOKUP(E2773,hoja!A:C,3,FALSE),0)</f>
        <v>0131</v>
      </c>
      <c r="I2773" s="24" t="str">
        <f t="shared" si="505"/>
        <v>30420131</v>
      </c>
      <c r="J2773" s="23">
        <v>39.550000000046566</v>
      </c>
      <c r="K2773" s="23">
        <v>273.21800000000002</v>
      </c>
      <c r="L2773" s="23" t="str">
        <f>IF(B2773=F2773,"REGIONAL","NACIONAL")</f>
        <v>NACIONAL</v>
      </c>
      <c r="M2773" s="23" t="s">
        <v>618</v>
      </c>
      <c r="N2773" s="23" t="str" cm="1">
        <f t="array" ref="N2773">IFERROR(IF(M2773="Principal","LES_ACTIVE",LES_INACTIVE),0)</f>
        <v>LES_ACTIVE</v>
      </c>
      <c r="O2773" s="23">
        <f t="shared" si="504"/>
        <v>16</v>
      </c>
      <c r="P2773" s="23" t="str">
        <f t="shared" si="497"/>
        <v>30420131Principal</v>
      </c>
      <c r="Q2773" s="23"/>
    </row>
    <row r="2774" spans="1:17" s="29" customFormat="1" ht="15" hidden="1" customHeight="1">
      <c r="A2774" s="26" t="s">
        <v>735</v>
      </c>
      <c r="B2774" s="23" t="str">
        <f>IFERROR(VLOOKUP(A2774,hoja!$A$2:$E$970,4,FALSE),0)</f>
        <v>CENTRO</v>
      </c>
      <c r="C2774" s="23" t="str">
        <f>IFERROR(VLOOKUP(A2774,hoja!$A$2:$E$1370,5,FALSE),0)</f>
        <v>GUALANDAY</v>
      </c>
      <c r="D2774" s="23" t="str">
        <f>IFERROR(VLOOKUP(A2774,hoja!A:D,3,FALSE),0)</f>
        <v>3042</v>
      </c>
      <c r="E2774" s="23" t="s">
        <v>683</v>
      </c>
      <c r="F2774" s="23" t="str">
        <f>IFERROR(VLOOKUP(E2774,hoja!$A$2:$E$970,4,FALSE),0)</f>
        <v>OCCIDENTE</v>
      </c>
      <c r="G2774" s="23" t="str">
        <f>IFERROR(VLOOKUP(E2774,hoja!$A$2:$E$970,5,FALSE),0)</f>
        <v>BUGA</v>
      </c>
      <c r="H2774" s="103" t="str">
        <f>IFERROR(VLOOKUP(E2774,hoja!A:C,3,FALSE),0)</f>
        <v>0411</v>
      </c>
      <c r="I2774" s="24" t="str">
        <f t="shared" si="505"/>
        <v>30420411</v>
      </c>
      <c r="J2774" s="23">
        <v>7.174166666722158</v>
      </c>
      <c r="K2774" s="23">
        <v>237.80449999999999</v>
      </c>
      <c r="L2774" s="23" t="str">
        <f t="shared" ref="L2774:L2775" si="506">IF(B2774=F2774,"REGIONAL","NACIONAL")</f>
        <v>NACIONAL</v>
      </c>
      <c r="M2774" s="23" t="s">
        <v>618</v>
      </c>
      <c r="N2774" s="23" t="str" cm="1">
        <f t="array" ref="N2774">IFERROR(IF(M2774="Principal","LES_ACTIVE",LES_INACTIVE),0)</f>
        <v>LES_ACTIVE</v>
      </c>
      <c r="O2774" s="23">
        <f t="shared" si="504"/>
        <v>25</v>
      </c>
      <c r="P2774" s="23" t="str">
        <f t="shared" si="497"/>
        <v>30420411Principal</v>
      </c>
      <c r="Q2774" s="23"/>
    </row>
    <row r="2775" spans="1:17" s="29" customFormat="1" ht="15" hidden="1" customHeight="1">
      <c r="A2775" s="26" t="s">
        <v>735</v>
      </c>
      <c r="B2775" s="23" t="str">
        <f>IFERROR(VLOOKUP(A2775,hoja!$A$2:$E$970,4,FALSE),0)</f>
        <v>CENTRO</v>
      </c>
      <c r="C2775" s="23" t="str">
        <f>IFERROR(VLOOKUP(A2775,hoja!$A$2:$E$1370,5,FALSE),0)</f>
        <v>GUALANDAY</v>
      </c>
      <c r="D2775" s="23" t="str">
        <f>IFERROR(VLOOKUP(A2775,hoja!A:D,3,FALSE),0)</f>
        <v>3042</v>
      </c>
      <c r="E2775" s="23" t="s">
        <v>708</v>
      </c>
      <c r="F2775" s="23" t="str">
        <f>IFERROR(VLOOKUP(E2775,hoja!$A$2:$E$970,4,FALSE),0)</f>
        <v>OCCIDENTE</v>
      </c>
      <c r="G2775" s="23" t="str">
        <f>IFERROR(VLOOKUP(E2775,hoja!$A$2:$E$970,5,FALSE),0)</f>
        <v>JAMUNDÍ</v>
      </c>
      <c r="H2775" s="103" t="str">
        <f>IFERROR(VLOOKUP(E2775,hoja!A:C,3,FALSE),0)</f>
        <v>0358</v>
      </c>
      <c r="I2775" s="24" t="str">
        <f t="shared" si="505"/>
        <v>30420358</v>
      </c>
      <c r="J2775" s="23">
        <v>8.9333333332906477</v>
      </c>
      <c r="K2775" s="23">
        <v>340.76350000000002</v>
      </c>
      <c r="L2775" s="23" t="str">
        <f t="shared" si="506"/>
        <v>NACIONAL</v>
      </c>
      <c r="M2775" s="23" t="s">
        <v>618</v>
      </c>
      <c r="N2775" s="23" t="str" cm="1">
        <f t="array" ref="N2775">IFERROR(IF(M2775="Principal","LES_ACTIVE",LES_INACTIVE),0)</f>
        <v>LES_ACTIVE</v>
      </c>
      <c r="O2775" s="23">
        <f t="shared" si="504"/>
        <v>16</v>
      </c>
      <c r="P2775" s="23" t="str">
        <f t="shared" si="497"/>
        <v>30420358Principal</v>
      </c>
      <c r="Q2775" s="23"/>
    </row>
    <row r="2776" spans="1:17" s="29" customFormat="1" ht="15" hidden="1" customHeight="1">
      <c r="A2776" s="26" t="s">
        <v>735</v>
      </c>
      <c r="B2776" s="23" t="str">
        <f>IFERROR(VLOOKUP(A2776,hoja!$A$2:$E$970,4,FALSE),0)</f>
        <v>CENTRO</v>
      </c>
      <c r="C2776" s="23" t="str">
        <f>IFERROR(VLOOKUP(A2776,hoja!$A$2:$E$1370,5,FALSE),0)</f>
        <v>GUALANDAY</v>
      </c>
      <c r="D2776" s="23" t="str">
        <f>IFERROR(VLOOKUP(A2776,hoja!A:D,3,FALSE),0)</f>
        <v>3042</v>
      </c>
      <c r="E2776" s="23" t="s">
        <v>663</v>
      </c>
      <c r="F2776" s="23" t="str">
        <f>IFERROR(VLOOKUP(E2776,hoja!$A$2:$E$970,4,FALSE),0)</f>
        <v>CENTRO</v>
      </c>
      <c r="G2776" s="23" t="str">
        <f>IFERROR(VLOOKUP(E2776,hoja!$A$2:$E$970,5,FALSE),0)</f>
        <v>MADRID</v>
      </c>
      <c r="H2776" s="103" t="str">
        <f>IFERROR(VLOOKUP(E2776,hoja!A:C,3,FALSE),0)</f>
        <v>0022</v>
      </c>
      <c r="I2776" s="24" t="str">
        <f t="shared" si="505"/>
        <v>30420022</v>
      </c>
      <c r="J2776" s="23">
        <v>5.4749999999476131</v>
      </c>
      <c r="K2776" s="23">
        <v>163.328</v>
      </c>
      <c r="L2776" s="23" t="str">
        <f t="shared" si="501"/>
        <v>REGIONAL</v>
      </c>
      <c r="M2776" s="23" t="s">
        <v>618</v>
      </c>
      <c r="N2776" s="23" t="str" cm="1">
        <f t="array" ref="N2776">IFERROR(IF(M2776="Principal","LES_ACTIVE",LES_INACTIVE),0)</f>
        <v>LES_ACTIVE</v>
      </c>
      <c r="O2776" s="23">
        <f t="shared" si="504"/>
        <v>25</v>
      </c>
      <c r="P2776" s="23" t="str">
        <f t="shared" si="497"/>
        <v>30420022Principal</v>
      </c>
      <c r="Q2776" s="23"/>
    </row>
    <row r="2777" spans="1:17" s="29" customFormat="1" ht="15" hidden="1" customHeight="1">
      <c r="A2777" s="26" t="s">
        <v>735</v>
      </c>
      <c r="B2777" s="23" t="str">
        <f>IFERROR(VLOOKUP(A2777,hoja!$A$2:$E$970,4,FALSE),0)</f>
        <v>CENTRO</v>
      </c>
      <c r="C2777" s="23" t="str">
        <f>IFERROR(VLOOKUP(A2777,hoja!$A$2:$E$1370,5,FALSE),0)</f>
        <v>GUALANDAY</v>
      </c>
      <c r="D2777" s="23" t="str">
        <f>IFERROR(VLOOKUP(A2777,hoja!A:D,3,FALSE),0)</f>
        <v>3042</v>
      </c>
      <c r="E2777" s="23" t="s">
        <v>629</v>
      </c>
      <c r="F2777" s="23" t="str">
        <f>IFERROR(VLOOKUP(E2777,hoja!$A$2:$E$970,4,FALSE),0)</f>
        <v>CENTRO</v>
      </c>
      <c r="G2777" s="23" t="str">
        <f>IFERROR(VLOOKUP(E2777,hoja!$A$2:$E$970,5,FALSE),0)</f>
        <v>ZIPAQUIRÁ</v>
      </c>
      <c r="H2777" s="103" t="str">
        <f>IFERROR(VLOOKUP(E2777,hoja!A:C,3,FALSE),0)</f>
        <v>0032</v>
      </c>
      <c r="I2777" s="24" t="str">
        <f t="shared" si="505"/>
        <v>30420032</v>
      </c>
      <c r="J2777" s="23">
        <v>8.5033333333558403</v>
      </c>
      <c r="K2777" s="23">
        <v>214.62700000000001</v>
      </c>
      <c r="L2777" s="23" t="str">
        <f t="shared" si="501"/>
        <v>REGIONAL</v>
      </c>
      <c r="M2777" s="23" t="s">
        <v>618</v>
      </c>
      <c r="N2777" s="23" t="str" cm="1">
        <f t="array" ref="N2777">IFERROR(IF(M2777="Principal","LES_ACTIVE",LES_INACTIVE),0)</f>
        <v>LES_ACTIVE</v>
      </c>
      <c r="O2777" s="23">
        <f t="shared" si="504"/>
        <v>25</v>
      </c>
      <c r="P2777" s="23" t="str">
        <f t="shared" si="497"/>
        <v>30420032Principal</v>
      </c>
      <c r="Q2777" s="23"/>
    </row>
    <row r="2778" spans="1:17" s="29" customFormat="1" ht="15" hidden="1" customHeight="1">
      <c r="A2778" s="26" t="s">
        <v>735</v>
      </c>
      <c r="B2778" s="23" t="str">
        <f>IFERROR(VLOOKUP(A2778,hoja!$A$2:$E$970,4,FALSE),0)</f>
        <v>CENTRO</v>
      </c>
      <c r="C2778" s="23" t="str">
        <f>IFERROR(VLOOKUP(A2778,hoja!$A$2:$E$1370,5,FALSE),0)</f>
        <v>GUALANDAY</v>
      </c>
      <c r="D2778" s="23" t="str">
        <f>IFERROR(VLOOKUP(A2778,hoja!A:D,3,FALSE),0)</f>
        <v>3042</v>
      </c>
      <c r="E2778" s="23" t="s">
        <v>633</v>
      </c>
      <c r="F2778" s="23" t="str">
        <f>IFERROR(VLOOKUP(E2778,hoja!$A$2:$E$970,4,FALSE),0)</f>
        <v>CENTRO</v>
      </c>
      <c r="G2778" s="23" t="str">
        <f>IFERROR(VLOOKUP(E2778,hoja!$A$2:$E$970,5,FALSE),0)</f>
        <v>BOGOTÁ</v>
      </c>
      <c r="H2778" s="103" t="str">
        <f>IFERROR(VLOOKUP(E2778,hoja!A:C,3,FALSE),0)</f>
        <v>0002</v>
      </c>
      <c r="I2778" s="24" t="str">
        <f t="shared" si="505"/>
        <v>30420002</v>
      </c>
      <c r="J2778" s="23">
        <v>5.15833333338378</v>
      </c>
      <c r="K2778" s="23">
        <v>161.03200000000001</v>
      </c>
      <c r="L2778" s="23" t="str">
        <f t="shared" si="501"/>
        <v>REGIONAL</v>
      </c>
      <c r="M2778" s="23" t="s">
        <v>618</v>
      </c>
      <c r="N2778" s="23" t="str" cm="1">
        <f t="array" ref="N2778">IFERROR(IF(M2778="Principal","LES_ACTIVE",LES_INACTIVE),0)</f>
        <v>LES_ACTIVE</v>
      </c>
      <c r="O2778" s="23">
        <f t="shared" si="504"/>
        <v>25</v>
      </c>
      <c r="P2778" s="23" t="str">
        <f t="shared" ref="P2778:P2841" si="507">D2778&amp;H2778&amp;M2778</f>
        <v>30420002Principal</v>
      </c>
      <c r="Q2778" s="23"/>
    </row>
    <row r="2779" spans="1:17" s="29" customFormat="1" ht="15" hidden="1" customHeight="1">
      <c r="A2779" s="26" t="s">
        <v>735</v>
      </c>
      <c r="B2779" s="23" t="str">
        <f>IFERROR(VLOOKUP(A2779,hoja!$A$2:$E$970,4,FALSE),0)</f>
        <v>CENTRO</v>
      </c>
      <c r="C2779" s="23" t="str">
        <f>IFERROR(VLOOKUP(A2779,hoja!$A$2:$E$1370,5,FALSE),0)</f>
        <v>GUALANDAY</v>
      </c>
      <c r="D2779" s="23" t="str">
        <f>IFERROR(VLOOKUP(A2779,hoja!A:D,3,FALSE),0)</f>
        <v>3042</v>
      </c>
      <c r="E2779" s="23" t="s">
        <v>634</v>
      </c>
      <c r="F2779" s="23" t="str">
        <f>IFERROR(VLOOKUP(E2779,hoja!$A$2:$E$970,4,FALSE),0)</f>
        <v>CENTRO</v>
      </c>
      <c r="G2779" s="23" t="str">
        <f>IFERROR(VLOOKUP(E2779,hoja!$A$2:$E$970,5,FALSE),0)</f>
        <v>BOGOTÁ</v>
      </c>
      <c r="H2779" s="103" t="str">
        <f>IFERROR(VLOOKUP(E2779,hoja!A:C,3,FALSE),0)</f>
        <v>0011</v>
      </c>
      <c r="I2779" s="24" t="str">
        <f t="shared" si="505"/>
        <v>30420011</v>
      </c>
      <c r="J2779" s="23">
        <v>4.8000000001047738</v>
      </c>
      <c r="K2779" s="23">
        <v>153.952</v>
      </c>
      <c r="L2779" s="23" t="str">
        <f t="shared" si="501"/>
        <v>REGIONAL</v>
      </c>
      <c r="M2779" s="23" t="s">
        <v>618</v>
      </c>
      <c r="N2779" s="23" t="str" cm="1">
        <f t="array" ref="N2779">IFERROR(IF(M2779="Principal","LES_ACTIVE",LES_INACTIVE),0)</f>
        <v>LES_ACTIVE</v>
      </c>
      <c r="O2779" s="23">
        <f t="shared" si="504"/>
        <v>25</v>
      </c>
      <c r="P2779" s="23" t="str">
        <f t="shared" si="507"/>
        <v>30420011Principal</v>
      </c>
      <c r="Q2779" s="23"/>
    </row>
    <row r="2780" spans="1:17" s="29" customFormat="1" ht="15" hidden="1" customHeight="1">
      <c r="A2780" s="26" t="s">
        <v>735</v>
      </c>
      <c r="B2780" s="23" t="str">
        <f>IFERROR(VLOOKUP(A2780,hoja!$A$2:$E$970,4,FALSE),0)</f>
        <v>CENTRO</v>
      </c>
      <c r="C2780" s="23" t="str">
        <f>IFERROR(VLOOKUP(A2780,hoja!$A$2:$E$1370,5,FALSE),0)</f>
        <v>GUALANDAY</v>
      </c>
      <c r="D2780" s="23" t="str">
        <f>IFERROR(VLOOKUP(A2780,hoja!A:D,3,FALSE),0)</f>
        <v>3042</v>
      </c>
      <c r="E2780" s="23" t="s">
        <v>635</v>
      </c>
      <c r="F2780" s="23" t="str">
        <f>IFERROR(VLOOKUP(E2780,hoja!$A$2:$E$970,4,FALSE),0)</f>
        <v>CENTRO</v>
      </c>
      <c r="G2780" s="23" t="str">
        <f>IFERROR(VLOOKUP(E2780,hoja!$A$2:$E$970,5,FALSE),0)</f>
        <v>BOGOTÁ</v>
      </c>
      <c r="H2780" s="103" t="str">
        <f>IFERROR(VLOOKUP(E2780,hoja!A:C,3,FALSE),0)</f>
        <v>0021</v>
      </c>
      <c r="I2780" s="24" t="str">
        <f t="shared" si="505"/>
        <v>30420021</v>
      </c>
      <c r="J2780" s="23">
        <v>5.3166666665347293</v>
      </c>
      <c r="K2780" s="23">
        <v>159.88999999999999</v>
      </c>
      <c r="L2780" s="23" t="str">
        <f t="shared" si="501"/>
        <v>REGIONAL</v>
      </c>
      <c r="M2780" s="23" t="s">
        <v>618</v>
      </c>
      <c r="N2780" s="23" t="str" cm="1">
        <f t="array" ref="N2780">IFERROR(IF(M2780="Principal","LES_ACTIVE",LES_INACTIVE),0)</f>
        <v>LES_ACTIVE</v>
      </c>
      <c r="O2780" s="23">
        <f t="shared" si="504"/>
        <v>25</v>
      </c>
      <c r="P2780" s="23" t="str">
        <f t="shared" si="507"/>
        <v>30420021Principal</v>
      </c>
      <c r="Q2780" s="23"/>
    </row>
    <row r="2781" spans="1:17" s="29" customFormat="1" ht="15" hidden="1" customHeight="1">
      <c r="A2781" s="26" t="s">
        <v>735</v>
      </c>
      <c r="B2781" s="23" t="str">
        <f>IFERROR(VLOOKUP(A2781,hoja!$A$2:$E$970,4,FALSE),0)</f>
        <v>CENTRO</v>
      </c>
      <c r="C2781" s="23" t="str">
        <f>IFERROR(VLOOKUP(A2781,hoja!$A$2:$E$1370,5,FALSE),0)</f>
        <v>GUALANDAY</v>
      </c>
      <c r="D2781" s="23" t="str">
        <f>IFERROR(VLOOKUP(A2781,hoja!A:D,3,FALSE),0)</f>
        <v>3042</v>
      </c>
      <c r="E2781" s="23" t="s">
        <v>653</v>
      </c>
      <c r="F2781" s="23" t="str">
        <f>IFERROR(VLOOKUP(E2781,hoja!$A$2:$E$970,4,FALSE),0)</f>
        <v>CENTRO</v>
      </c>
      <c r="G2781" s="23" t="str">
        <f>IFERROR(VLOOKUP(E2781,hoja!$A$2:$E$970,5,FALSE),0)</f>
        <v>MADRID</v>
      </c>
      <c r="H2781" s="103" t="str">
        <f>IFERROR(VLOOKUP(E2781,hoja!A:C,3,FALSE),0)</f>
        <v>2023</v>
      </c>
      <c r="I2781" s="24" t="str">
        <f t="shared" si="505"/>
        <v>30422023</v>
      </c>
      <c r="J2781" s="23">
        <v>4.1500000000814907</v>
      </c>
      <c r="K2781" s="23">
        <v>166.13200000000001</v>
      </c>
      <c r="L2781" s="23" t="str">
        <f t="shared" si="501"/>
        <v>REGIONAL</v>
      </c>
      <c r="M2781" s="23" t="s">
        <v>618</v>
      </c>
      <c r="N2781" s="23" t="str" cm="1">
        <f t="array" ref="N2781">IFERROR(IF(M2781="Principal","LES_ACTIVE",LES_INACTIVE),0)</f>
        <v>LES_ACTIVE</v>
      </c>
      <c r="O2781" s="23">
        <f t="shared" si="504"/>
        <v>25</v>
      </c>
      <c r="P2781" s="23" t="str">
        <f t="shared" si="507"/>
        <v>30422023Principal</v>
      </c>
      <c r="Q2781" s="23"/>
    </row>
    <row r="2782" spans="1:17" s="29" customFormat="1" ht="15" hidden="1" customHeight="1">
      <c r="A2782" s="26" t="s">
        <v>735</v>
      </c>
      <c r="B2782" s="23" t="str">
        <f>IFERROR(VLOOKUP(A2782,hoja!$A$2:$E$970,4,FALSE),0)</f>
        <v>CENTRO</v>
      </c>
      <c r="C2782" s="23" t="str">
        <f>IFERROR(VLOOKUP(A2782,hoja!$A$2:$E$1370,5,FALSE),0)</f>
        <v>GUALANDAY</v>
      </c>
      <c r="D2782" s="23" t="str">
        <f>IFERROR(VLOOKUP(A2782,hoja!A:D,3,FALSE),0)</f>
        <v>3042</v>
      </c>
      <c r="E2782" s="23" t="s">
        <v>670</v>
      </c>
      <c r="F2782" s="23" t="str">
        <f>IFERROR(VLOOKUP(E2782,hoja!$A$2:$E$970,4,FALSE),0)</f>
        <v>OCCIDENTE</v>
      </c>
      <c r="G2782" s="23" t="str">
        <f>IFERROR(VLOOKUP(E2782,hoja!$A$2:$E$970,5,FALSE),0)</f>
        <v>PEREIRA</v>
      </c>
      <c r="H2782" s="103" t="str">
        <f>IFERROR(VLOOKUP(E2782,hoja!A:C,3,FALSE),0)</f>
        <v>0134</v>
      </c>
      <c r="I2782" s="24" t="str">
        <f t="shared" si="505"/>
        <v>30420134</v>
      </c>
      <c r="J2782" s="23">
        <v>6.4999999998835847</v>
      </c>
      <c r="K2782" s="23">
        <v>172.72900000000001</v>
      </c>
      <c r="L2782" s="23" t="str">
        <f>IF(B2782=F2782,"REGIONAL","NACIONAL")</f>
        <v>NACIONAL</v>
      </c>
      <c r="M2782" s="23" t="s">
        <v>618</v>
      </c>
      <c r="N2782" s="23" t="str" cm="1">
        <f t="array" ref="N2782">IFERROR(IF(M2782="Principal","LES_ACTIVE",LES_INACTIVE),0)</f>
        <v>LES_ACTIVE</v>
      </c>
      <c r="O2782" s="23">
        <f t="shared" si="504"/>
        <v>25</v>
      </c>
      <c r="P2782" s="23" t="str">
        <f t="shared" si="507"/>
        <v>30420134Principal</v>
      </c>
      <c r="Q2782" s="23"/>
    </row>
    <row r="2783" spans="1:17" s="29" customFormat="1" ht="15" hidden="1" customHeight="1">
      <c r="A2783" s="26" t="s">
        <v>735</v>
      </c>
      <c r="B2783" s="23" t="str">
        <f>IFERROR(VLOOKUP(A2783,hoja!$A$2:$E$970,4,FALSE),0)</f>
        <v>CENTRO</v>
      </c>
      <c r="C2783" s="23" t="str">
        <f>IFERROR(VLOOKUP(A2783,hoja!$A$2:$E$1370,5,FALSE),0)</f>
        <v>GUALANDAY</v>
      </c>
      <c r="D2783" s="23" t="str">
        <f>IFERROR(VLOOKUP(A2783,hoja!A:D,3,FALSE),0)</f>
        <v>3042</v>
      </c>
      <c r="E2783" s="23" t="s">
        <v>645</v>
      </c>
      <c r="F2783" s="23" t="str">
        <f>IFERROR(VLOOKUP(E2783,hoja!$A$2:$E$970,4,FALSE),0)</f>
        <v>OCCIDENTE</v>
      </c>
      <c r="G2783" s="23" t="str">
        <f>IFERROR(VLOOKUP(E2783,hoja!$A$2:$E$970,5,FALSE),0)</f>
        <v>CALI</v>
      </c>
      <c r="H2783" s="103" t="str">
        <f>IFERROR(VLOOKUP(E2783,hoja!A:C,3,FALSE),0)</f>
        <v>0410</v>
      </c>
      <c r="I2783" s="24" t="str">
        <f t="shared" si="505"/>
        <v>30420410</v>
      </c>
      <c r="J2783" s="23">
        <v>8.2666666667209938</v>
      </c>
      <c r="K2783" s="23">
        <v>287.13499999999999</v>
      </c>
      <c r="L2783" s="23" t="str">
        <f t="shared" ref="L2783:L2784" si="508">IF(B2783=F2783,"REGIONAL","NACIONAL")</f>
        <v>NACIONAL</v>
      </c>
      <c r="M2783" s="23" t="s">
        <v>618</v>
      </c>
      <c r="N2783" s="23" t="str" cm="1">
        <f t="array" ref="N2783">IFERROR(IF(M2783="Principal","LES_ACTIVE",LES_INACTIVE),0)</f>
        <v>LES_ACTIVE</v>
      </c>
      <c r="O2783" s="23">
        <f t="shared" si="504"/>
        <v>16</v>
      </c>
      <c r="P2783" s="23" t="str">
        <f t="shared" si="507"/>
        <v>30420410Principal</v>
      </c>
      <c r="Q2783" s="23"/>
    </row>
    <row r="2784" spans="1:17" s="29" customFormat="1" ht="15" hidden="1" customHeight="1">
      <c r="A2784" s="26" t="s">
        <v>735</v>
      </c>
      <c r="B2784" s="23" t="str">
        <f>IFERROR(VLOOKUP(A2784,hoja!$A$2:$E$970,4,FALSE),0)</f>
        <v>CENTRO</v>
      </c>
      <c r="C2784" s="23" t="str">
        <f>IFERROR(VLOOKUP(A2784,hoja!$A$2:$E$1370,5,FALSE),0)</f>
        <v>GUALANDAY</v>
      </c>
      <c r="D2784" s="23" t="str">
        <f>IFERROR(VLOOKUP(A2784,hoja!A:D,3,FALSE),0)</f>
        <v>3042</v>
      </c>
      <c r="E2784" s="23" t="s">
        <v>913</v>
      </c>
      <c r="F2784" s="23" t="str">
        <f>IFERROR(VLOOKUP(E2784,hoja!$A$2:$E$970,4,FALSE),0)</f>
        <v>OCCIDENTE</v>
      </c>
      <c r="G2784" s="23" t="str">
        <f>IFERROR(VLOOKUP(E2784,hoja!$A$2:$E$970,5,FALSE),0)</f>
        <v>CALOTO</v>
      </c>
      <c r="H2784" s="103" t="str">
        <f>IFERROR(VLOOKUP(E2784,hoja!A:C,3,FALSE),0)</f>
        <v>60075</v>
      </c>
      <c r="I2784" s="24" t="str">
        <f t="shared" si="505"/>
        <v>304260075</v>
      </c>
      <c r="J2784" s="23">
        <v>8.8452777777565643</v>
      </c>
      <c r="K2784" s="23">
        <v>314.86450000000002</v>
      </c>
      <c r="L2784" s="23" t="str">
        <f t="shared" si="508"/>
        <v>NACIONAL</v>
      </c>
      <c r="M2784" s="23" t="s">
        <v>618</v>
      </c>
      <c r="N2784" s="23" t="str" cm="1">
        <f t="array" ref="N2784">IFERROR(IF(M2784="Principal","LES_ACTIVE",LES_INACTIVE),0)</f>
        <v>LES_ACTIVE</v>
      </c>
      <c r="O2784" s="23">
        <f t="shared" si="504"/>
        <v>16</v>
      </c>
      <c r="P2784" s="23" t="str">
        <f t="shared" si="507"/>
        <v>304260075Principal</v>
      </c>
      <c r="Q2784" s="23"/>
    </row>
    <row r="2785" spans="1:17" s="29" customFormat="1" ht="15" hidden="1" customHeight="1">
      <c r="A2785" s="26" t="s">
        <v>735</v>
      </c>
      <c r="B2785" s="23" t="str">
        <f>IFERROR(VLOOKUP(A2785,hoja!$A$2:$E$970,4,FALSE),0)</f>
        <v>CENTRO</v>
      </c>
      <c r="C2785" s="23" t="str">
        <f>IFERROR(VLOOKUP(A2785,hoja!$A$2:$E$1370,5,FALSE),0)</f>
        <v>GUALANDAY</v>
      </c>
      <c r="D2785" s="23" t="str">
        <f>IFERROR(VLOOKUP(A2785,hoja!A:D,3,FALSE),0)</f>
        <v>3042</v>
      </c>
      <c r="E2785" s="23" t="s">
        <v>841</v>
      </c>
      <c r="F2785" s="23" t="str">
        <f>IFERROR(VLOOKUP(E2785,hoja!$A$2:$E$970,4,FALSE),0)</f>
        <v>CENTRO</v>
      </c>
      <c r="G2785" s="23" t="str">
        <f>IFERROR(VLOOKUP(E2785,hoja!$A$2:$E$970,5,FALSE),0)</f>
        <v>PADUA</v>
      </c>
      <c r="H2785" s="103" t="str">
        <f>IFERROR(VLOOKUP(E2785,hoja!A:C,3,FALSE),0)</f>
        <v>60076</v>
      </c>
      <c r="I2785" s="24" t="str">
        <f t="shared" si="505"/>
        <v>304260076</v>
      </c>
      <c r="J2785" s="23">
        <v>5.7666666667792015</v>
      </c>
      <c r="K2785" s="23">
        <v>196.09100000000001</v>
      </c>
      <c r="L2785" s="23" t="str">
        <f t="shared" si="501"/>
        <v>REGIONAL</v>
      </c>
      <c r="M2785" s="23" t="s">
        <v>618</v>
      </c>
      <c r="N2785" s="23" t="str" cm="1">
        <f t="array" ref="N2785">IFERROR(IF(M2785="Principal","LES_ACTIVE",LES_INACTIVE),0)</f>
        <v>LES_ACTIVE</v>
      </c>
      <c r="O2785" s="23">
        <f t="shared" si="504"/>
        <v>25</v>
      </c>
      <c r="P2785" s="23" t="str">
        <f t="shared" si="507"/>
        <v>304260076Principal</v>
      </c>
      <c r="Q2785" s="23"/>
    </row>
    <row r="2786" spans="1:17" s="29" customFormat="1" ht="15" hidden="1" customHeight="1">
      <c r="A2786" s="26" t="s">
        <v>786</v>
      </c>
      <c r="B2786" s="23" t="str">
        <f>IFERROR(VLOOKUP(A2786,hoja!$A$2:$E$970,4,FALSE),0)</f>
        <v>OCCIDENTE</v>
      </c>
      <c r="C2786" s="23" t="str">
        <f>IFERROR(VLOOKUP(A2786,hoja!$A$2:$E$1370,5,FALSE),0)</f>
        <v>LA FELISA</v>
      </c>
      <c r="D2786" s="23" t="str">
        <f>IFERROR(VLOOKUP(A2786,hoja!A:D,3,FALSE),0)</f>
        <v>60071</v>
      </c>
      <c r="E2786" s="23" t="s">
        <v>641</v>
      </c>
      <c r="F2786" s="23" t="str">
        <f>IFERROR(VLOOKUP(E2786,hoja!$A$2:$E$970,4,FALSE),0)</f>
        <v>ANTIOQUIA</v>
      </c>
      <c r="G2786" s="23" t="str">
        <f>IFERROR(VLOOKUP(E2786,hoja!$A$2:$E$970,5,FALSE),0)</f>
        <v>MEDELLÍN</v>
      </c>
      <c r="H2786" s="103" t="str">
        <f>IFERROR(VLOOKUP(E2786,hoja!A:C,3,FALSE),0)</f>
        <v>0079</v>
      </c>
      <c r="I2786" s="24" t="str">
        <f t="shared" si="505"/>
        <v>600710079</v>
      </c>
      <c r="J2786" s="23">
        <v>6.249444444430992</v>
      </c>
      <c r="K2786" s="23">
        <v>141.52699999999999</v>
      </c>
      <c r="L2786" s="23" t="str">
        <f>IF(B2786=F2786,"REGIONAL","NACIONAL")</f>
        <v>NACIONAL</v>
      </c>
      <c r="M2786" s="23" t="s">
        <v>618</v>
      </c>
      <c r="N2786" s="23" t="str" cm="1">
        <f t="array" ref="N2786">IFERROR(IF(M2786="Principal","LES_ACTIVE",LES_INACTIVE),0)</f>
        <v>LES_ACTIVE</v>
      </c>
      <c r="O2786" s="23">
        <f t="shared" si="504"/>
        <v>25</v>
      </c>
      <c r="P2786" s="23" t="str">
        <f t="shared" si="507"/>
        <v>600710079Principal</v>
      </c>
      <c r="Q2786" s="23"/>
    </row>
    <row r="2787" spans="1:17" s="29" customFormat="1" ht="15" hidden="1" customHeight="1">
      <c r="A2787" s="26" t="s">
        <v>786</v>
      </c>
      <c r="B2787" s="23" t="str">
        <f>IFERROR(VLOOKUP(A2787,hoja!$A$2:$E$970,4,FALSE),0)</f>
        <v>OCCIDENTE</v>
      </c>
      <c r="C2787" s="23" t="str">
        <f>IFERROR(VLOOKUP(A2787,hoja!$A$2:$E$1370,5,FALSE),0)</f>
        <v>LA FELISA</v>
      </c>
      <c r="D2787" s="23" t="str">
        <f>IFERROR(VLOOKUP(A2787,hoja!A:D,3,FALSE),0)</f>
        <v>60071</v>
      </c>
      <c r="E2787" s="23" t="s">
        <v>644</v>
      </c>
      <c r="F2787" s="23" t="str">
        <f>IFERROR(VLOOKUP(E2787,hoja!$A$2:$E$970,4,FALSE),0)</f>
        <v>OCCIDENTE</v>
      </c>
      <c r="G2787" s="23" t="str">
        <f>IFERROR(VLOOKUP(E2787,hoja!$A$2:$E$970,5,FALSE),0)</f>
        <v>PEREIRA</v>
      </c>
      <c r="H2787" s="103" t="str">
        <f>IFERROR(VLOOKUP(E2787,hoja!A:C,3,FALSE),0)</f>
        <v>0198</v>
      </c>
      <c r="I2787" s="24" t="str">
        <f t="shared" si="505"/>
        <v>600710198</v>
      </c>
      <c r="J2787" s="23">
        <v>2.0333333333255723</v>
      </c>
      <c r="K2787" s="23">
        <v>101.35899999999999</v>
      </c>
      <c r="L2787" s="23" t="str">
        <f t="shared" si="501"/>
        <v>REGIONAL</v>
      </c>
      <c r="M2787" s="23" t="s">
        <v>618</v>
      </c>
      <c r="N2787" s="23" t="str" cm="1">
        <f t="array" ref="N2787">IFERROR(IF(M2787="Principal","LES_ACTIVE",LES_INACTIVE),0)</f>
        <v>LES_ACTIVE</v>
      </c>
      <c r="O2787" s="23">
        <f t="shared" si="504"/>
        <v>25</v>
      </c>
      <c r="P2787" s="23" t="str">
        <f t="shared" si="507"/>
        <v>600710198Principal</v>
      </c>
      <c r="Q2787" s="23"/>
    </row>
    <row r="2788" spans="1:17" s="29" customFormat="1" ht="15" hidden="1" customHeight="1">
      <c r="A2788" s="26" t="s">
        <v>786</v>
      </c>
      <c r="B2788" s="23" t="str">
        <f>IFERROR(VLOOKUP(A2788,hoja!$A$2:$E$970,4,FALSE),0)</f>
        <v>OCCIDENTE</v>
      </c>
      <c r="C2788" s="23" t="str">
        <f>IFERROR(VLOOKUP(A2788,hoja!$A$2:$E$1370,5,FALSE),0)</f>
        <v>LA FELISA</v>
      </c>
      <c r="D2788" s="23" t="str">
        <f>IFERROR(VLOOKUP(A2788,hoja!A:D,3,FALSE),0)</f>
        <v>60071</v>
      </c>
      <c r="E2788" s="23" t="s">
        <v>645</v>
      </c>
      <c r="F2788" s="23" t="str">
        <f>IFERROR(VLOOKUP(E2788,hoja!$A$2:$E$970,4,FALSE),0)</f>
        <v>OCCIDENTE</v>
      </c>
      <c r="G2788" s="23" t="str">
        <f>IFERROR(VLOOKUP(E2788,hoja!$A$2:$E$970,5,FALSE),0)</f>
        <v>CALI</v>
      </c>
      <c r="H2788" s="103" t="str">
        <f>IFERROR(VLOOKUP(E2788,hoja!A:C,3,FALSE),0)</f>
        <v>0410</v>
      </c>
      <c r="I2788" s="24" t="str">
        <f t="shared" si="505"/>
        <v>600710410</v>
      </c>
      <c r="J2788" s="23">
        <v>5.6730555555259343</v>
      </c>
      <c r="K2788" s="23">
        <v>272.291</v>
      </c>
      <c r="L2788" s="23" t="str">
        <f t="shared" si="501"/>
        <v>REGIONAL</v>
      </c>
      <c r="M2788" s="23" t="s">
        <v>618</v>
      </c>
      <c r="N2788" s="23" t="str" cm="1">
        <f t="array" ref="N2788">IFERROR(IF(M2788="Principal","LES_ACTIVE",LES_INACTIVE),0)</f>
        <v>LES_ACTIVE</v>
      </c>
      <c r="O2788" s="23">
        <f t="shared" si="504"/>
        <v>16</v>
      </c>
      <c r="P2788" s="23" t="str">
        <f t="shared" si="507"/>
        <v>600710410Principal</v>
      </c>
      <c r="Q2788" s="23"/>
    </row>
    <row r="2789" spans="1:17" s="29" customFormat="1" ht="15" hidden="1" customHeight="1">
      <c r="A2789" s="26" t="s">
        <v>766</v>
      </c>
      <c r="B2789" s="23">
        <f>IFERROR(VLOOKUP(A2789,hoja!$A$2:$E$970,4,FALSE),0)</f>
        <v>0</v>
      </c>
      <c r="C2789" s="23">
        <f>IFERROR(VLOOKUP(A2789,hoja!$A$2:$E$1370,5,FALSE),0)</f>
        <v>0</v>
      </c>
      <c r="D2789" s="23">
        <f>IFERROR(VLOOKUP(A2789,hoja!A:D,3,FALSE),0)</f>
        <v>0</v>
      </c>
      <c r="E2789" s="23" t="s">
        <v>630</v>
      </c>
      <c r="F2789" s="23" t="str">
        <f>IFERROR(VLOOKUP(E2789,hoja!$A$2:$E$970,4,FALSE),0)</f>
        <v>CENTRO</v>
      </c>
      <c r="G2789" s="23" t="str">
        <f>IFERROR(VLOOKUP(E2789,hoja!$A$2:$E$970,5,FALSE),0)</f>
        <v>SESQUILÉ</v>
      </c>
      <c r="H2789" s="103" t="str">
        <f>IFERROR(VLOOKUP(E2789,hoja!A:C,3,FALSE),0)</f>
        <v>1501</v>
      </c>
      <c r="I2789" s="24" t="str">
        <f t="shared" si="505"/>
        <v>01501</v>
      </c>
      <c r="J2789" s="23">
        <v>15.124444444547407</v>
      </c>
      <c r="K2789" s="23">
        <v>450.30399999999997</v>
      </c>
      <c r="L2789" s="23" t="str">
        <f>IF(B2789=F2789,"REGIONAL","NACIONAL")</f>
        <v>NACIONAL</v>
      </c>
      <c r="M2789" s="23" t="s">
        <v>618</v>
      </c>
      <c r="N2789" s="23" t="str" cm="1">
        <f t="array" ref="N2789">IFERROR(IF(M2789="Principal","LES_ACTIVE",LES_INACTIVE),0)</f>
        <v>LES_ACTIVE</v>
      </c>
      <c r="O2789" s="23">
        <f t="shared" si="504"/>
        <v>16</v>
      </c>
      <c r="P2789" s="23" t="str">
        <f t="shared" si="507"/>
        <v>01501Principal</v>
      </c>
      <c r="Q2789" s="23"/>
    </row>
    <row r="2790" spans="1:17" s="29" customFormat="1" ht="15" hidden="1" customHeight="1">
      <c r="A2790" s="26" t="s">
        <v>766</v>
      </c>
      <c r="B2790" s="23">
        <f>IFERROR(VLOOKUP(A2790,hoja!$A$2:$E$970,4,FALSE),0)</f>
        <v>0</v>
      </c>
      <c r="C2790" s="23">
        <f>IFERROR(VLOOKUP(A2790,hoja!$A$2:$E$1370,5,FALSE),0)</f>
        <v>0</v>
      </c>
      <c r="D2790" s="23">
        <f>IFERROR(VLOOKUP(A2790,hoja!A:D,3,FALSE),0)</f>
        <v>0</v>
      </c>
      <c r="E2790" s="23" t="s">
        <v>642</v>
      </c>
      <c r="F2790" s="23" t="str">
        <f>IFERROR(VLOOKUP(E2790,hoja!$A$2:$E$970,4,FALSE),0)</f>
        <v>COSTA</v>
      </c>
      <c r="G2790" s="23" t="str">
        <f>IFERROR(VLOOKUP(E2790,hoja!$A$2:$E$970,5,FALSE),0)</f>
        <v>BARRANQUILLA</v>
      </c>
      <c r="H2790" s="103" t="str">
        <f>IFERROR(VLOOKUP(E2790,hoja!A:C,3,FALSE),0)</f>
        <v>0111</v>
      </c>
      <c r="I2790" s="24" t="str">
        <f t="shared" si="505"/>
        <v>00111</v>
      </c>
      <c r="J2790" s="23">
        <v>28.955138888850342</v>
      </c>
      <c r="K2790" s="23">
        <v>576.52750000000003</v>
      </c>
      <c r="L2790" s="23" t="str">
        <f t="shared" ref="L2790:L2792" si="509">IF(B2790=F2790,"REGIONAL","NACIONAL")</f>
        <v>NACIONAL</v>
      </c>
      <c r="M2790" s="23" t="s">
        <v>618</v>
      </c>
      <c r="N2790" s="23" t="str" cm="1">
        <f t="array" ref="N2790">IFERROR(IF(M2790="Principal","LES_ACTIVE",LES_INACTIVE),0)</f>
        <v>LES_ACTIVE</v>
      </c>
      <c r="O2790" s="23">
        <f t="shared" si="504"/>
        <v>12</v>
      </c>
      <c r="P2790" s="23" t="str">
        <f t="shared" si="507"/>
        <v>00111Principal</v>
      </c>
      <c r="Q2790" s="23"/>
    </row>
    <row r="2791" spans="1:17" s="29" customFormat="1" ht="15" hidden="1" customHeight="1">
      <c r="A2791" s="26" t="s">
        <v>897</v>
      </c>
      <c r="B2791" s="23" t="str">
        <f>IFERROR(VLOOKUP(A2791,hoja!$A$2:$E$970,4,FALSE),0)</f>
        <v>OCCIDENTE</v>
      </c>
      <c r="C2791" s="23" t="str">
        <f>IFERROR(VLOOKUP(A2791,hoja!$A$2:$E$1370,5,FALSE),0)</f>
        <v>LA PINTADA</v>
      </c>
      <c r="D2791" s="23" t="str">
        <f>IFERROR(VLOOKUP(A2791,hoja!A:D,3,FALSE),0)</f>
        <v>60073</v>
      </c>
      <c r="E2791" s="23" t="s">
        <v>655</v>
      </c>
      <c r="F2791" s="23" t="str">
        <f>IFERROR(VLOOKUP(E2791,hoja!$A$2:$E$970,4,FALSE),0)</f>
        <v>ANTIOQUIA</v>
      </c>
      <c r="G2791" s="23" t="str">
        <f>IFERROR(VLOOKUP(E2791,hoja!$A$2:$E$970,5,FALSE),0)</f>
        <v>MEDELLÍN</v>
      </c>
      <c r="H2791" s="103" t="str">
        <f>IFERROR(VLOOKUP(E2791,hoja!A:C,3,FALSE),0)</f>
        <v>0292</v>
      </c>
      <c r="I2791" s="24" t="str">
        <f t="shared" si="505"/>
        <v>600730292</v>
      </c>
      <c r="J2791" s="23"/>
      <c r="K2791" s="23">
        <v>68.5</v>
      </c>
      <c r="L2791" s="23" t="str">
        <f t="shared" si="509"/>
        <v>NACIONAL</v>
      </c>
      <c r="M2791" s="23" t="s">
        <v>618</v>
      </c>
      <c r="N2791" s="23" t="str" cm="1">
        <f t="array" ref="N2791">IFERROR(IF(M2791="Principal","LES_ACTIVE",LES_INACTIVE),0)</f>
        <v>LES_ACTIVE</v>
      </c>
      <c r="O2791" s="23">
        <f t="shared" si="504"/>
        <v>25</v>
      </c>
      <c r="P2791" s="23" t="str">
        <f t="shared" si="507"/>
        <v>600730292Principal</v>
      </c>
      <c r="Q2791" s="23"/>
    </row>
    <row r="2792" spans="1:17" s="29" customFormat="1" ht="15" hidden="1" customHeight="1">
      <c r="A2792" s="26" t="s">
        <v>897</v>
      </c>
      <c r="B2792" s="23" t="str">
        <f>IFERROR(VLOOKUP(A2792,hoja!$A$2:$E$970,4,FALSE),0)</f>
        <v>OCCIDENTE</v>
      </c>
      <c r="C2792" s="23" t="str">
        <f>IFERROR(VLOOKUP(A2792,hoja!$A$2:$E$1370,5,FALSE),0)</f>
        <v>LA PINTADA</v>
      </c>
      <c r="D2792" s="23" t="str">
        <f>IFERROR(VLOOKUP(A2792,hoja!A:D,3,FALSE),0)</f>
        <v>60073</v>
      </c>
      <c r="E2792" s="23" t="s">
        <v>641</v>
      </c>
      <c r="F2792" s="23" t="str">
        <f>IFERROR(VLOOKUP(E2792,hoja!$A$2:$E$970,4,FALSE),0)</f>
        <v>ANTIOQUIA</v>
      </c>
      <c r="G2792" s="23" t="str">
        <f>IFERROR(VLOOKUP(E2792,hoja!$A$2:$E$970,5,FALSE),0)</f>
        <v>MEDELLÍN</v>
      </c>
      <c r="H2792" s="103" t="str">
        <f>IFERROR(VLOOKUP(E2792,hoja!A:C,3,FALSE),0)</f>
        <v>0079</v>
      </c>
      <c r="I2792" s="24" t="str">
        <f t="shared" si="505"/>
        <v>600730079</v>
      </c>
      <c r="J2792" s="23">
        <v>3.7166666667326353</v>
      </c>
      <c r="K2792" s="23">
        <v>162.61750000000001</v>
      </c>
      <c r="L2792" s="23" t="str">
        <f t="shared" si="509"/>
        <v>NACIONAL</v>
      </c>
      <c r="M2792" s="23" t="s">
        <v>618</v>
      </c>
      <c r="N2792" s="23" t="str" cm="1">
        <f t="array" ref="N2792">IFERROR(IF(M2792="Principal","LES_ACTIVE",LES_INACTIVE),0)</f>
        <v>LES_ACTIVE</v>
      </c>
      <c r="O2792" s="23">
        <f t="shared" si="504"/>
        <v>25</v>
      </c>
      <c r="P2792" s="23" t="str">
        <f t="shared" si="507"/>
        <v>600730079Principal</v>
      </c>
      <c r="Q2792" s="23"/>
    </row>
    <row r="2793" spans="1:17" s="29" customFormat="1" ht="15" hidden="1" customHeight="1">
      <c r="A2793" s="26" t="s">
        <v>897</v>
      </c>
      <c r="B2793" s="23" t="str">
        <f>IFERROR(VLOOKUP(A2793,hoja!$A$2:$E$970,4,FALSE),0)</f>
        <v>OCCIDENTE</v>
      </c>
      <c r="C2793" s="23" t="str">
        <f>IFERROR(VLOOKUP(A2793,hoja!$A$2:$E$1370,5,FALSE),0)</f>
        <v>LA PINTADA</v>
      </c>
      <c r="D2793" s="23" t="str">
        <f>IFERROR(VLOOKUP(A2793,hoja!A:D,3,FALSE),0)</f>
        <v>60073</v>
      </c>
      <c r="E2793" s="23" t="s">
        <v>670</v>
      </c>
      <c r="F2793" s="23" t="str">
        <f>IFERROR(VLOOKUP(E2793,hoja!$A$2:$E$970,4,FALSE),0)</f>
        <v>OCCIDENTE</v>
      </c>
      <c r="G2793" s="23" t="str">
        <f>IFERROR(VLOOKUP(E2793,hoja!$A$2:$E$970,5,FALSE),0)</f>
        <v>PEREIRA</v>
      </c>
      <c r="H2793" s="103" t="str">
        <f>IFERROR(VLOOKUP(E2793,hoja!A:C,3,FALSE),0)</f>
        <v>0134</v>
      </c>
      <c r="I2793" s="24" t="str">
        <f t="shared" si="505"/>
        <v>600730134</v>
      </c>
      <c r="J2793" s="23">
        <v>4.7166666666744277</v>
      </c>
      <c r="K2793" s="23">
        <v>140.16499999999999</v>
      </c>
      <c r="L2793" s="23" t="str">
        <f t="shared" si="501"/>
        <v>REGIONAL</v>
      </c>
      <c r="M2793" s="23" t="s">
        <v>618</v>
      </c>
      <c r="N2793" s="23" t="str" cm="1">
        <f t="array" ref="N2793">IFERROR(IF(M2793="Principal","LES_ACTIVE",LES_INACTIVE),0)</f>
        <v>LES_ACTIVE</v>
      </c>
      <c r="O2793" s="23">
        <f t="shared" si="504"/>
        <v>25</v>
      </c>
      <c r="P2793" s="23" t="str">
        <f t="shared" si="507"/>
        <v>600730134Principal</v>
      </c>
      <c r="Q2793" s="23"/>
    </row>
    <row r="2794" spans="1:17" s="29" customFormat="1" ht="15" hidden="1" customHeight="1">
      <c r="A2794" s="26" t="s">
        <v>897</v>
      </c>
      <c r="B2794" s="23" t="str">
        <f>IFERROR(VLOOKUP(A2794,hoja!$A$2:$E$970,4,FALSE),0)</f>
        <v>OCCIDENTE</v>
      </c>
      <c r="C2794" s="23" t="str">
        <f>IFERROR(VLOOKUP(A2794,hoja!$A$2:$E$1370,5,FALSE),0)</f>
        <v>LA PINTADA</v>
      </c>
      <c r="D2794" s="23" t="str">
        <f>IFERROR(VLOOKUP(A2794,hoja!A:D,3,FALSE),0)</f>
        <v>60073</v>
      </c>
      <c r="E2794" s="23" t="s">
        <v>672</v>
      </c>
      <c r="F2794" s="23" t="str">
        <f>IFERROR(VLOOKUP(E2794,hoja!$A$2:$E$970,4,FALSE),0)</f>
        <v>ANTIOQUIA</v>
      </c>
      <c r="G2794" s="23" t="str">
        <f>IFERROR(VLOOKUP(E2794,hoja!$A$2:$E$970,5,FALSE),0)</f>
        <v>MEDELLÍN</v>
      </c>
      <c r="H2794" s="103" t="str">
        <f>IFERROR(VLOOKUP(E2794,hoja!A:C,3,FALSE),0)</f>
        <v>0092</v>
      </c>
      <c r="I2794" s="24" t="str">
        <f t="shared" si="505"/>
        <v>600730092</v>
      </c>
      <c r="J2794" s="23"/>
      <c r="K2794" s="23">
        <v>80.3</v>
      </c>
      <c r="L2794" s="23" t="str">
        <f>IF(B2794=F2794,"REGIONAL","NACIONAL")</f>
        <v>NACIONAL</v>
      </c>
      <c r="M2794" s="23" t="s">
        <v>618</v>
      </c>
      <c r="N2794" s="23" t="str" cm="1">
        <f t="array" ref="N2794">IFERROR(IF(M2794="Principal","LES_ACTIVE",LES_INACTIVE),0)</f>
        <v>LES_ACTIVE</v>
      </c>
      <c r="O2794" s="23">
        <f t="shared" si="504"/>
        <v>25</v>
      </c>
      <c r="P2794" s="23" t="str">
        <f t="shared" si="507"/>
        <v>600730092Principal</v>
      </c>
      <c r="Q2794" s="23"/>
    </row>
    <row r="2795" spans="1:17" s="29" customFormat="1" ht="15" hidden="1" customHeight="1">
      <c r="A2795" s="26" t="s">
        <v>897</v>
      </c>
      <c r="B2795" s="23" t="str">
        <f>IFERROR(VLOOKUP(A2795,hoja!$A$2:$E$970,4,FALSE),0)</f>
        <v>OCCIDENTE</v>
      </c>
      <c r="C2795" s="23" t="str">
        <f>IFERROR(VLOOKUP(A2795,hoja!$A$2:$E$1370,5,FALSE),0)</f>
        <v>LA PINTADA</v>
      </c>
      <c r="D2795" s="23" t="str">
        <f>IFERROR(VLOOKUP(A2795,hoja!A:D,3,FALSE),0)</f>
        <v>60073</v>
      </c>
      <c r="E2795" s="23" t="s">
        <v>644</v>
      </c>
      <c r="F2795" s="23" t="str">
        <f>IFERROR(VLOOKUP(E2795,hoja!$A$2:$E$970,4,FALSE),0)</f>
        <v>OCCIDENTE</v>
      </c>
      <c r="G2795" s="23" t="str">
        <f>IFERROR(VLOOKUP(E2795,hoja!$A$2:$E$970,5,FALSE),0)</f>
        <v>PEREIRA</v>
      </c>
      <c r="H2795" s="103" t="str">
        <f>IFERROR(VLOOKUP(E2795,hoja!A:C,3,FALSE),0)</f>
        <v>0198</v>
      </c>
      <c r="I2795" s="24" t="str">
        <f t="shared" si="505"/>
        <v>600730198</v>
      </c>
      <c r="J2795" s="23">
        <v>4.4750000000058208</v>
      </c>
      <c r="K2795" s="23">
        <v>142.6035</v>
      </c>
      <c r="L2795" s="23" t="str">
        <f t="shared" si="501"/>
        <v>REGIONAL</v>
      </c>
      <c r="M2795" s="23" t="s">
        <v>618</v>
      </c>
      <c r="N2795" s="23" t="str" cm="1">
        <f t="array" ref="N2795">IFERROR(IF(M2795="Principal","LES_ACTIVE",LES_INACTIVE),0)</f>
        <v>LES_ACTIVE</v>
      </c>
      <c r="O2795" s="23">
        <f t="shared" si="504"/>
        <v>25</v>
      </c>
      <c r="P2795" s="23" t="str">
        <f t="shared" si="507"/>
        <v>600730198Principal</v>
      </c>
      <c r="Q2795" s="23"/>
    </row>
    <row r="2796" spans="1:17" s="29" customFormat="1" ht="15" hidden="1" customHeight="1">
      <c r="A2796" s="26" t="s">
        <v>773</v>
      </c>
      <c r="B2796" s="23">
        <f>IFERROR(VLOOKUP(A2796,hoja!$A$2:$E$970,4,FALSE),0)</f>
        <v>0</v>
      </c>
      <c r="C2796" s="23">
        <f>IFERROR(VLOOKUP(A2796,hoja!$A$2:$E$1370,5,FALSE),0)</f>
        <v>0</v>
      </c>
      <c r="D2796" s="23">
        <f>IFERROR(VLOOKUP(A2796,hoja!A:D,3,FALSE),0)</f>
        <v>0</v>
      </c>
      <c r="E2796" s="23" t="s">
        <v>698</v>
      </c>
      <c r="F2796" s="23" t="str">
        <f>IFERROR(VLOOKUP(E2796,hoja!$A$2:$E$970,4,FALSE),0)</f>
        <v>COSTA</v>
      </c>
      <c r="G2796" s="23" t="str">
        <f>IFERROR(VLOOKUP(E2796,hoja!$A$2:$E$970,5,FALSE),0)</f>
        <v>CAUCASIA</v>
      </c>
      <c r="H2796" s="103" t="str">
        <f>IFERROR(VLOOKUP(E2796,hoja!A:C,3,FALSE),0)</f>
        <v>0384</v>
      </c>
      <c r="I2796" s="24" t="str">
        <f t="shared" si="505"/>
        <v>00384</v>
      </c>
      <c r="J2796" s="23">
        <v>2.7441666665836237</v>
      </c>
      <c r="K2796" s="23">
        <v>107.515</v>
      </c>
      <c r="L2796" s="23" t="str">
        <f>IF(B2796=F2796,"REGIONAL","NACIONAL")</f>
        <v>NACIONAL</v>
      </c>
      <c r="M2796" s="23" t="s">
        <v>618</v>
      </c>
      <c r="N2796" s="23" t="str" cm="1">
        <f t="array" ref="N2796">IFERROR(IF(M2796="Principal","LES_ACTIVE",LES_INACTIVE),0)</f>
        <v>LES_ACTIVE</v>
      </c>
      <c r="O2796" s="23">
        <f t="shared" si="504"/>
        <v>25</v>
      </c>
      <c r="P2796" s="23" t="str">
        <f t="shared" si="507"/>
        <v>00384Principal</v>
      </c>
      <c r="Q2796" s="23"/>
    </row>
    <row r="2797" spans="1:17" s="29" customFormat="1" ht="15" hidden="1" customHeight="1">
      <c r="A2797" s="26" t="s">
        <v>773</v>
      </c>
      <c r="B2797" s="23">
        <f>IFERROR(VLOOKUP(A2797,hoja!$A$2:$E$970,4,FALSE),0)</f>
        <v>0</v>
      </c>
      <c r="C2797" s="23">
        <f>IFERROR(VLOOKUP(A2797,hoja!$A$2:$E$1370,5,FALSE),0)</f>
        <v>0</v>
      </c>
      <c r="D2797" s="23">
        <f>IFERROR(VLOOKUP(A2797,hoja!A:D,3,FALSE),0)</f>
        <v>0</v>
      </c>
      <c r="E2797" s="23" t="s">
        <v>666</v>
      </c>
      <c r="F2797" s="23" t="str">
        <f>IFERROR(VLOOKUP(E2797,hoja!$A$2:$E$970,4,FALSE),0)</f>
        <v>COSTA</v>
      </c>
      <c r="G2797" s="23" t="str">
        <f>IFERROR(VLOOKUP(E2797,hoja!$A$2:$E$970,5,FALSE),0)</f>
        <v>SINCELEJO</v>
      </c>
      <c r="H2797" s="103" t="str">
        <f>IFERROR(VLOOKUP(E2797,hoja!A:C,3,FALSE),0)</f>
        <v>0382</v>
      </c>
      <c r="I2797" s="24" t="str">
        <f t="shared" si="505"/>
        <v>00382</v>
      </c>
      <c r="J2797" s="23">
        <v>1.55000000007567</v>
      </c>
      <c r="K2797" s="23">
        <v>0</v>
      </c>
      <c r="L2797" s="23" t="str">
        <f t="shared" ref="L2797:L2800" si="510">IF(B2797=F2797,"REGIONAL","NACIONAL")</f>
        <v>NACIONAL</v>
      </c>
      <c r="M2797" s="23" t="s">
        <v>618</v>
      </c>
      <c r="N2797" s="23" t="str" cm="1">
        <f t="array" ref="N2797">IFERROR(IF(M2797="Principal","LES_ACTIVE",LES_INACTIVE),0)</f>
        <v>LES_ACTIVE</v>
      </c>
      <c r="O2797" s="23">
        <f t="shared" si="504"/>
        <v>25</v>
      </c>
      <c r="P2797" s="23" t="str">
        <f t="shared" si="507"/>
        <v>00382Principal</v>
      </c>
      <c r="Q2797" s="23"/>
    </row>
    <row r="2798" spans="1:17" s="29" customFormat="1" ht="15" hidden="1" customHeight="1">
      <c r="A2798" s="26" t="s">
        <v>773</v>
      </c>
      <c r="B2798" s="23">
        <f>IFERROR(VLOOKUP(A2798,hoja!$A$2:$E$970,4,FALSE),0)</f>
        <v>0</v>
      </c>
      <c r="C2798" s="23">
        <f>IFERROR(VLOOKUP(A2798,hoja!$A$2:$E$1370,5,FALSE),0)</f>
        <v>0</v>
      </c>
      <c r="D2798" s="23">
        <f>IFERROR(VLOOKUP(A2798,hoja!A:D,3,FALSE),0)</f>
        <v>0</v>
      </c>
      <c r="E2798" s="23" t="s">
        <v>667</v>
      </c>
      <c r="F2798" s="23" t="str">
        <f>IFERROR(VLOOKUP(E2798,hoja!$A$2:$E$970,4,FALSE),0)</f>
        <v>COSTA</v>
      </c>
      <c r="G2798" s="23" t="str">
        <f>IFERROR(VLOOKUP(E2798,hoja!$A$2:$E$970,5,FALSE),0)</f>
        <v>MONTERÍA</v>
      </c>
      <c r="H2798" s="103" t="str">
        <f>IFERROR(VLOOKUP(E2798,hoja!A:C,3,FALSE),0)</f>
        <v>0381</v>
      </c>
      <c r="I2798" s="24" t="str">
        <f t="shared" si="505"/>
        <v>00381</v>
      </c>
      <c r="J2798" s="23">
        <v>15.252222222159617</v>
      </c>
      <c r="K2798" s="23">
        <v>158.02099999999999</v>
      </c>
      <c r="L2798" s="23" t="str">
        <f t="shared" si="510"/>
        <v>NACIONAL</v>
      </c>
      <c r="M2798" s="23" t="s">
        <v>618</v>
      </c>
      <c r="N2798" s="23" t="str" cm="1">
        <f t="array" ref="N2798">IFERROR(IF(M2798="Principal","LES_ACTIVE",LES_INACTIVE),0)</f>
        <v>LES_ACTIVE</v>
      </c>
      <c r="O2798" s="23">
        <f t="shared" si="504"/>
        <v>25</v>
      </c>
      <c r="P2798" s="23" t="str">
        <f t="shared" si="507"/>
        <v>00381Principal</v>
      </c>
      <c r="Q2798" s="23"/>
    </row>
    <row r="2799" spans="1:17" s="29" customFormat="1" ht="15" hidden="1" customHeight="1">
      <c r="A2799" s="26" t="s">
        <v>773</v>
      </c>
      <c r="B2799" s="23">
        <f>IFERROR(VLOOKUP(A2799,hoja!$A$2:$E$970,4,FALSE),0)</f>
        <v>0</v>
      </c>
      <c r="C2799" s="23">
        <f>IFERROR(VLOOKUP(A2799,hoja!$A$2:$E$1370,5,FALSE),0)</f>
        <v>0</v>
      </c>
      <c r="D2799" s="23">
        <f>IFERROR(VLOOKUP(A2799,hoja!A:D,3,FALSE),0)</f>
        <v>0</v>
      </c>
      <c r="E2799" s="23" t="s">
        <v>642</v>
      </c>
      <c r="F2799" s="23" t="str">
        <f>IFERROR(VLOOKUP(E2799,hoja!$A$2:$E$970,4,FALSE),0)</f>
        <v>COSTA</v>
      </c>
      <c r="G2799" s="23" t="str">
        <f>IFERROR(VLOOKUP(E2799,hoja!$A$2:$E$970,5,FALSE),0)</f>
        <v>BARRANQUILLA</v>
      </c>
      <c r="H2799" s="103" t="str">
        <f>IFERROR(VLOOKUP(E2799,hoja!A:C,3,FALSE),0)</f>
        <v>0111</v>
      </c>
      <c r="I2799" s="24" t="str">
        <f t="shared" si="505"/>
        <v>00111</v>
      </c>
      <c r="J2799" s="23">
        <v>6.2272222222527489</v>
      </c>
      <c r="K2799" s="23">
        <v>280.78050000000002</v>
      </c>
      <c r="L2799" s="23" t="str">
        <f t="shared" si="510"/>
        <v>NACIONAL</v>
      </c>
      <c r="M2799" s="23" t="s">
        <v>618</v>
      </c>
      <c r="N2799" s="23" t="str" cm="1">
        <f t="array" ref="N2799">IFERROR(IF(M2799="Principal","LES_ACTIVE",LES_INACTIVE),0)</f>
        <v>LES_ACTIVE</v>
      </c>
      <c r="O2799" s="23">
        <f t="shared" si="504"/>
        <v>16</v>
      </c>
      <c r="P2799" s="23" t="str">
        <f t="shared" si="507"/>
        <v>00111Principal</v>
      </c>
      <c r="Q2799" s="23"/>
    </row>
    <row r="2800" spans="1:17" s="29" customFormat="1" ht="15" hidden="1" customHeight="1">
      <c r="A2800" s="26" t="s">
        <v>773</v>
      </c>
      <c r="B2800" s="23">
        <f>IFERROR(VLOOKUP(A2800,hoja!$A$2:$E$970,4,FALSE),0)</f>
        <v>0</v>
      </c>
      <c r="C2800" s="23">
        <f>IFERROR(VLOOKUP(A2800,hoja!$A$2:$E$1370,5,FALSE),0)</f>
        <v>0</v>
      </c>
      <c r="D2800" s="23">
        <f>IFERROR(VLOOKUP(A2800,hoja!A:D,3,FALSE),0)</f>
        <v>0</v>
      </c>
      <c r="E2800" s="23" t="s">
        <v>771</v>
      </c>
      <c r="F2800" s="23" t="str">
        <f>IFERROR(VLOOKUP(E2800,hoja!$A$2:$E$970,4,FALSE),0)</f>
        <v>COSTA</v>
      </c>
      <c r="G2800" s="23" t="str">
        <f>IFERROR(VLOOKUP(E2800,hoja!$A$2:$E$970,5,FALSE),0)</f>
        <v>CARMEN DE BOLIVA</v>
      </c>
      <c r="H2800" s="103" t="str">
        <f>IFERROR(VLOOKUP(E2800,hoja!A:C,3,FALSE),0)</f>
        <v>60063</v>
      </c>
      <c r="I2800" s="24" t="str">
        <f t="shared" si="505"/>
        <v>060063</v>
      </c>
      <c r="J2800" s="23">
        <v>2.719166666676756</v>
      </c>
      <c r="K2800" s="23">
        <v>128.589</v>
      </c>
      <c r="L2800" s="23" t="str">
        <f t="shared" si="510"/>
        <v>NACIONAL</v>
      </c>
      <c r="M2800" s="23" t="s">
        <v>618</v>
      </c>
      <c r="N2800" s="23" t="str" cm="1">
        <f t="array" ref="N2800">IFERROR(IF(M2800="Principal","LES_ACTIVE",LES_INACTIVE),0)</f>
        <v>LES_ACTIVE</v>
      </c>
      <c r="O2800" s="23">
        <f t="shared" si="504"/>
        <v>25</v>
      </c>
      <c r="P2800" s="23" t="str">
        <f t="shared" si="507"/>
        <v>060063Principal</v>
      </c>
      <c r="Q2800" s="23"/>
    </row>
    <row r="2801" spans="1:17" ht="14.45" hidden="1">
      <c r="A2801" s="26" t="s">
        <v>913</v>
      </c>
      <c r="B2801" s="23" t="str">
        <f>IFERROR(VLOOKUP(A2801,hoja!$A$2:$E$970,4,FALSE),0)</f>
        <v>OCCIDENTE</v>
      </c>
      <c r="C2801" s="23" t="str">
        <f>IFERROR(VLOOKUP(A2801,hoja!$A$2:$E$1370,5,FALSE),0)</f>
        <v>CALOTO</v>
      </c>
      <c r="D2801" s="23" t="str">
        <f>IFERROR(VLOOKUP(A2801,hoja!A:D,3,FALSE),0)</f>
        <v>60075</v>
      </c>
      <c r="E2801" s="23" t="s">
        <v>659</v>
      </c>
      <c r="F2801" s="23" t="str">
        <f>IFERROR(VLOOKUP(E2801,hoja!$A$2:$E$970,4,FALSE),0)</f>
        <v>OCCIDENTE</v>
      </c>
      <c r="G2801" s="23" t="str">
        <f>IFERROR(VLOOKUP(E2801,hoja!$A$2:$E$970,5,FALSE),0)</f>
        <v>ARMENIA</v>
      </c>
      <c r="H2801" s="103" t="str">
        <f>IFERROR(VLOOKUP(E2801,hoja!A:C,3,FALSE),0)</f>
        <v>0142</v>
      </c>
      <c r="I2801" s="24" t="str">
        <f t="shared" si="505"/>
        <v>600750142</v>
      </c>
      <c r="J2801" s="23">
        <v>8.3394444443983957</v>
      </c>
      <c r="K2801" s="23">
        <v>241.00700000000001</v>
      </c>
      <c r="L2801" s="23" t="str">
        <f t="shared" si="501"/>
        <v>REGIONAL</v>
      </c>
      <c r="M2801" s="23" t="s">
        <v>618</v>
      </c>
      <c r="N2801" s="23" t="str" cm="1">
        <f t="array" ref="N2801">IFERROR(IF(M2801="Principal","LES_ACTIVE",LES_INACTIVE),0)</f>
        <v>LES_ACTIVE</v>
      </c>
      <c r="O2801" s="23">
        <f t="shared" si="504"/>
        <v>25</v>
      </c>
      <c r="P2801" s="23" t="str">
        <f t="shared" si="507"/>
        <v>600750142Principal</v>
      </c>
    </row>
    <row r="2802" spans="1:17" s="29" customFormat="1" ht="15" hidden="1" customHeight="1">
      <c r="A2802" s="26" t="s">
        <v>913</v>
      </c>
      <c r="B2802" s="23" t="str">
        <f>IFERROR(VLOOKUP(A2802,hoja!$A$2:$E$970,4,FALSE),0)</f>
        <v>OCCIDENTE</v>
      </c>
      <c r="C2802" s="23" t="str">
        <f>IFERROR(VLOOKUP(A2802,hoja!$A$2:$E$1370,5,FALSE),0)</f>
        <v>CALOTO</v>
      </c>
      <c r="D2802" s="23" t="str">
        <f>IFERROR(VLOOKUP(A2802,hoja!A:D,3,FALSE),0)</f>
        <v>60075</v>
      </c>
      <c r="E2802" s="23" t="s">
        <v>694</v>
      </c>
      <c r="F2802" s="23" t="str">
        <f>IFERROR(VLOOKUP(E2802,hoja!$A$2:$E$970,4,FALSE),0)</f>
        <v>OCCIDENTE</v>
      </c>
      <c r="G2802" s="23" t="str">
        <f>IFERROR(VLOOKUP(E2802,hoja!$A$2:$E$970,5,FALSE),0)</f>
        <v>BUENAVENTURA</v>
      </c>
      <c r="H2802" s="103" t="str">
        <f>IFERROR(VLOOKUP(E2802,hoja!A:C,3,FALSE),0)</f>
        <v>0131</v>
      </c>
      <c r="I2802" s="24" t="str">
        <f t="shared" si="505"/>
        <v>600750131</v>
      </c>
      <c r="J2802" s="23">
        <v>3.75</v>
      </c>
      <c r="K2802" s="23">
        <v>149.708</v>
      </c>
      <c r="L2802" s="23" t="str">
        <f t="shared" si="501"/>
        <v>REGIONAL</v>
      </c>
      <c r="M2802" s="23" t="s">
        <v>618</v>
      </c>
      <c r="N2802" s="23" t="str" cm="1">
        <f t="array" ref="N2802">IFERROR(IF(M2802="Principal","LES_ACTIVE",LES_INACTIVE),0)</f>
        <v>LES_ACTIVE</v>
      </c>
      <c r="O2802" s="23">
        <f t="shared" si="504"/>
        <v>25</v>
      </c>
      <c r="P2802" s="23" t="str">
        <f t="shared" si="507"/>
        <v>600750131Principal</v>
      </c>
      <c r="Q2802" s="23"/>
    </row>
    <row r="2803" spans="1:17" s="29" customFormat="1" ht="15" hidden="1" customHeight="1">
      <c r="A2803" s="26" t="s">
        <v>913</v>
      </c>
      <c r="B2803" s="23" t="str">
        <f>IFERROR(VLOOKUP(A2803,hoja!$A$2:$E$970,4,FALSE),0)</f>
        <v>OCCIDENTE</v>
      </c>
      <c r="C2803" s="23" t="str">
        <f>IFERROR(VLOOKUP(A2803,hoja!$A$2:$E$1370,5,FALSE),0)</f>
        <v>CALOTO</v>
      </c>
      <c r="D2803" s="23" t="str">
        <f>IFERROR(VLOOKUP(A2803,hoja!A:D,3,FALSE),0)</f>
        <v>60075</v>
      </c>
      <c r="E2803" s="23" t="s">
        <v>683</v>
      </c>
      <c r="F2803" s="23" t="str">
        <f>IFERROR(VLOOKUP(E2803,hoja!$A$2:$E$970,4,FALSE),0)</f>
        <v>OCCIDENTE</v>
      </c>
      <c r="G2803" s="23" t="str">
        <f>IFERROR(VLOOKUP(E2803,hoja!$A$2:$E$970,5,FALSE),0)</f>
        <v>BUGA</v>
      </c>
      <c r="H2803" s="103" t="str">
        <f>IFERROR(VLOOKUP(E2803,hoja!A:C,3,FALSE),0)</f>
        <v>0411</v>
      </c>
      <c r="I2803" s="24" t="str">
        <f t="shared" si="505"/>
        <v>600750411</v>
      </c>
      <c r="J2803" s="23">
        <v>1.2833333333255723</v>
      </c>
      <c r="K2803" s="23">
        <v>61.451999999999998</v>
      </c>
      <c r="L2803" s="23" t="str">
        <f t="shared" ref="L2803:L2866" si="511">IF(B2803=F2803,"REGIONAL","NACIONAL")</f>
        <v>REGIONAL</v>
      </c>
      <c r="M2803" s="23" t="s">
        <v>618</v>
      </c>
      <c r="N2803" s="23" t="str" cm="1">
        <f t="array" ref="N2803">IFERROR(IF(M2803="Principal","LES_ACTIVE",LES_INACTIVE),0)</f>
        <v>LES_ACTIVE</v>
      </c>
      <c r="O2803" s="23">
        <f t="shared" si="504"/>
        <v>25</v>
      </c>
      <c r="P2803" s="23" t="str">
        <f t="shared" si="507"/>
        <v>600750411Principal</v>
      </c>
      <c r="Q2803" s="23"/>
    </row>
    <row r="2804" spans="1:17" s="29" customFormat="1" ht="15" hidden="1" customHeight="1">
      <c r="A2804" s="26" t="s">
        <v>913</v>
      </c>
      <c r="B2804" s="23" t="str">
        <f>IFERROR(VLOOKUP(A2804,hoja!$A$2:$E$970,4,FALSE),0)</f>
        <v>OCCIDENTE</v>
      </c>
      <c r="C2804" s="23" t="str">
        <f>IFERROR(VLOOKUP(A2804,hoja!$A$2:$E$1370,5,FALSE),0)</f>
        <v>CALOTO</v>
      </c>
      <c r="D2804" s="23" t="str">
        <f>IFERROR(VLOOKUP(A2804,hoja!A:D,3,FALSE),0)</f>
        <v>60075</v>
      </c>
      <c r="E2804" s="23" t="s">
        <v>660</v>
      </c>
      <c r="F2804" s="23" t="str">
        <f>IFERROR(VLOOKUP(E2804,hoja!$A$2:$E$970,4,FALSE),0)</f>
        <v>CENTRO</v>
      </c>
      <c r="G2804" s="23" t="str">
        <f>IFERROR(VLOOKUP(E2804,hoja!$A$2:$E$970,5,FALSE),0)</f>
        <v>BOGOTÁ</v>
      </c>
      <c r="H2804" s="103" t="str">
        <f>IFERROR(VLOOKUP(E2804,hoja!A:C,3,FALSE),0)</f>
        <v>0035</v>
      </c>
      <c r="I2804" s="24" t="str">
        <f t="shared" si="505"/>
        <v>600750035</v>
      </c>
      <c r="J2804" s="23">
        <v>22.68333333323244</v>
      </c>
      <c r="K2804" s="23">
        <v>475.46899999999999</v>
      </c>
      <c r="L2804" s="23" t="str">
        <f>IF(B2804=F2804,"REGIONAL","NACIONAL")</f>
        <v>NACIONAL</v>
      </c>
      <c r="M2804" s="23" t="s">
        <v>618</v>
      </c>
      <c r="N2804" s="23" t="str" cm="1">
        <f t="array" ref="N2804">IFERROR(IF(M2804="Principal","LES_ACTIVE",LES_INACTIVE),0)</f>
        <v>LES_ACTIVE</v>
      </c>
      <c r="O2804" s="23">
        <f t="shared" si="504"/>
        <v>16</v>
      </c>
      <c r="P2804" s="23" t="str">
        <f t="shared" si="507"/>
        <v>600750035Principal</v>
      </c>
      <c r="Q2804" s="23"/>
    </row>
    <row r="2805" spans="1:17" ht="14.45" hidden="1">
      <c r="A2805" s="26" t="s">
        <v>913</v>
      </c>
      <c r="B2805" s="23" t="str">
        <f>IFERROR(VLOOKUP(A2805,hoja!$A$2:$E$970,4,FALSE),0)</f>
        <v>OCCIDENTE</v>
      </c>
      <c r="C2805" s="23" t="str">
        <f>IFERROR(VLOOKUP(A2805,hoja!$A$2:$E$1370,5,FALSE),0)</f>
        <v>CALOTO</v>
      </c>
      <c r="D2805" s="23" t="str">
        <f>IFERROR(VLOOKUP(A2805,hoja!A:D,3,FALSE),0)</f>
        <v>60075</v>
      </c>
      <c r="E2805" s="23" t="s">
        <v>661</v>
      </c>
      <c r="F2805" s="23" t="str">
        <f>IFERROR(VLOOKUP(E2805,hoja!$A$2:$E$970,4,FALSE),0)</f>
        <v>COSTA</v>
      </c>
      <c r="G2805" s="23" t="str">
        <f>IFERROR(VLOOKUP(E2805,hoja!$A$2:$E$970,5,FALSE),0)</f>
        <v>CARTAGENA</v>
      </c>
      <c r="H2805" s="103" t="str">
        <f>IFERROR(VLOOKUP(E2805,hoja!A:C,3,FALSE),0)</f>
        <v>0113</v>
      </c>
      <c r="I2805" s="24" t="str">
        <f t="shared" si="505"/>
        <v>600750113</v>
      </c>
      <c r="J2805" s="23">
        <v>71.435833333292976</v>
      </c>
      <c r="K2805" s="23">
        <v>1164.6469999999999</v>
      </c>
      <c r="L2805" s="23" t="str">
        <f t="shared" ref="L2805:L2809" si="512">IF(B2805=F2805,"REGIONAL","NACIONAL")</f>
        <v>NACIONAL</v>
      </c>
      <c r="M2805" s="23" t="s">
        <v>618</v>
      </c>
      <c r="N2805" s="23" t="str" cm="1">
        <f t="array" ref="N2805">IFERROR(IF(M2805="Principal","LES_ACTIVE",LES_INACTIVE),0)</f>
        <v>LES_ACTIVE</v>
      </c>
      <c r="O2805" s="23">
        <f t="shared" si="504"/>
        <v>6</v>
      </c>
      <c r="P2805" s="23" t="str">
        <f t="shared" si="507"/>
        <v>600750113Principal</v>
      </c>
    </row>
    <row r="2806" spans="1:17" ht="14.45" hidden="1">
      <c r="A2806" s="26" t="s">
        <v>913</v>
      </c>
      <c r="B2806" s="23" t="str">
        <f>IFERROR(VLOOKUP(A2806,hoja!$A$2:$E$970,4,FALSE),0)</f>
        <v>OCCIDENTE</v>
      </c>
      <c r="C2806" s="23" t="str">
        <f>IFERROR(VLOOKUP(A2806,hoja!$A$2:$E$1370,5,FALSE),0)</f>
        <v>CALOTO</v>
      </c>
      <c r="D2806" s="23" t="str">
        <f>IFERROR(VLOOKUP(A2806,hoja!A:D,3,FALSE),0)</f>
        <v>60075</v>
      </c>
      <c r="E2806" s="23" t="s">
        <v>698</v>
      </c>
      <c r="F2806" s="23" t="str">
        <f>IFERROR(VLOOKUP(E2806,hoja!$A$2:$E$970,4,FALSE),0)</f>
        <v>COSTA</v>
      </c>
      <c r="G2806" s="23" t="str">
        <f>IFERROR(VLOOKUP(E2806,hoja!$A$2:$E$970,5,FALSE),0)</f>
        <v>CAUCASIA</v>
      </c>
      <c r="H2806" s="103" t="str">
        <f>IFERROR(VLOOKUP(E2806,hoja!A:C,3,FALSE),0)</f>
        <v>0384</v>
      </c>
      <c r="I2806" s="24" t="str">
        <f t="shared" si="505"/>
        <v>600750384</v>
      </c>
      <c r="J2806" s="23">
        <v>69.575000000040745</v>
      </c>
      <c r="K2806" s="23">
        <v>793.14800000000002</v>
      </c>
      <c r="L2806" s="23" t="str">
        <f t="shared" si="512"/>
        <v>NACIONAL</v>
      </c>
      <c r="M2806" s="23" t="s">
        <v>618</v>
      </c>
      <c r="N2806" s="23" t="str" cm="1">
        <f t="array" ref="N2806">IFERROR(IF(M2806="Principal","LES_ACTIVE",LES_INACTIVE),0)</f>
        <v>LES_ACTIVE</v>
      </c>
      <c r="O2806" s="23">
        <f t="shared" si="504"/>
        <v>12</v>
      </c>
      <c r="P2806" s="23" t="str">
        <f t="shared" si="507"/>
        <v>600750384Principal</v>
      </c>
    </row>
    <row r="2807" spans="1:17" s="29" customFormat="1" ht="15" hidden="1" customHeight="1">
      <c r="A2807" s="26" t="s">
        <v>913</v>
      </c>
      <c r="B2807" s="23" t="str">
        <f>IFERROR(VLOOKUP(A2807,hoja!$A$2:$E$970,4,FALSE),0)</f>
        <v>OCCIDENTE</v>
      </c>
      <c r="C2807" s="23" t="str">
        <f>IFERROR(VLOOKUP(A2807,hoja!$A$2:$E$1370,5,FALSE),0)</f>
        <v>CALOTO</v>
      </c>
      <c r="D2807" s="23" t="str">
        <f>IFERROR(VLOOKUP(A2807,hoja!A:D,3,FALSE),0)</f>
        <v>60075</v>
      </c>
      <c r="E2807" s="23" t="s">
        <v>702</v>
      </c>
      <c r="F2807" s="23" t="str">
        <f>IFERROR(VLOOKUP(E2807,hoja!$A$2:$E$970,4,FALSE),0)</f>
        <v>CENTRO</v>
      </c>
      <c r="G2807" s="23" t="str">
        <f>IFERROR(VLOOKUP(E2807,hoja!$A$2:$E$970,5,FALSE),0)</f>
        <v>FLORENCIA</v>
      </c>
      <c r="H2807" s="103" t="str">
        <f>IFERROR(VLOOKUP(E2807,hoja!A:C,3,FALSE),0)</f>
        <v>0388</v>
      </c>
      <c r="I2807" s="24" t="str">
        <f t="shared" si="505"/>
        <v>600750388</v>
      </c>
      <c r="J2807" s="23">
        <v>43.000000000116415</v>
      </c>
      <c r="K2807" s="23">
        <v>687.35699999999997</v>
      </c>
      <c r="L2807" s="23" t="str">
        <f t="shared" si="512"/>
        <v>NACIONAL</v>
      </c>
      <c r="M2807" s="23" t="s">
        <v>618</v>
      </c>
      <c r="N2807" s="23" t="str" cm="1">
        <f t="array" ref="N2807">IFERROR(IF(M2807="Principal","LES_ACTIVE",LES_INACTIVE),0)</f>
        <v>LES_ACTIVE</v>
      </c>
      <c r="O2807" s="23">
        <f t="shared" si="504"/>
        <v>12</v>
      </c>
      <c r="P2807" s="23" t="str">
        <f t="shared" si="507"/>
        <v>600750388Principal</v>
      </c>
      <c r="Q2807" s="23"/>
    </row>
    <row r="2808" spans="1:17" ht="14.45" hidden="1">
      <c r="A2808" s="26" t="s">
        <v>913</v>
      </c>
      <c r="B2808" s="23" t="str">
        <f>IFERROR(VLOOKUP(A2808,hoja!$A$2:$E$970,4,FALSE),0)</f>
        <v>OCCIDENTE</v>
      </c>
      <c r="C2808" s="23" t="str">
        <f>IFERROR(VLOOKUP(A2808,hoja!$A$2:$E$1370,5,FALSE),0)</f>
        <v>CALOTO</v>
      </c>
      <c r="D2808" s="23" t="str">
        <f>IFERROR(VLOOKUP(A2808,hoja!A:D,3,FALSE),0)</f>
        <v>60075</v>
      </c>
      <c r="E2808" s="23" t="s">
        <v>704</v>
      </c>
      <c r="F2808" s="23" t="str">
        <f>IFERROR(VLOOKUP(E2808,hoja!$A$2:$E$970,4,FALSE),0)</f>
        <v>CENTRO</v>
      </c>
      <c r="G2808" s="23" t="str">
        <f>IFERROR(VLOOKUP(E2808,hoja!$A$2:$E$970,5,FALSE),0)</f>
        <v>GARZÓN</v>
      </c>
      <c r="H2808" s="103" t="str">
        <f>IFERROR(VLOOKUP(E2808,hoja!A:C,3,FALSE),0)</f>
        <v>0387</v>
      </c>
      <c r="I2808" s="24" t="str">
        <f t="shared" si="505"/>
        <v>600750387</v>
      </c>
      <c r="J2808" s="23">
        <v>21.166666666686069</v>
      </c>
      <c r="K2808" s="23">
        <v>564.90599999999995</v>
      </c>
      <c r="L2808" s="23" t="str">
        <f t="shared" si="512"/>
        <v>NACIONAL</v>
      </c>
      <c r="M2808" s="23" t="s">
        <v>618</v>
      </c>
      <c r="N2808" s="23" t="str" cm="1">
        <f t="array" ref="N2808">IFERROR(IF(M2808="Principal","LES_ACTIVE",LES_INACTIVE),0)</f>
        <v>LES_ACTIVE</v>
      </c>
      <c r="O2808" s="23">
        <f t="shared" si="504"/>
        <v>12</v>
      </c>
      <c r="P2808" s="23" t="str">
        <f t="shared" si="507"/>
        <v>600750387Principal</v>
      </c>
    </row>
    <row r="2809" spans="1:17" ht="15" hidden="1" customHeight="1">
      <c r="A2809" s="26" t="s">
        <v>913</v>
      </c>
      <c r="B2809" s="23" t="str">
        <f>IFERROR(VLOOKUP(A2809,hoja!$A$2:$E$970,4,FALSE),0)</f>
        <v>OCCIDENTE</v>
      </c>
      <c r="C2809" s="23" t="str">
        <f>IFERROR(VLOOKUP(A2809,hoja!$A$2:$E$1370,5,FALSE),0)</f>
        <v>CALOTO</v>
      </c>
      <c r="D2809" s="23" t="str">
        <f>IFERROR(VLOOKUP(A2809,hoja!A:D,3,FALSE),0)</f>
        <v>60075</v>
      </c>
      <c r="E2809" s="23" t="s">
        <v>655</v>
      </c>
      <c r="F2809" s="23" t="str">
        <f>IFERROR(VLOOKUP(E2809,hoja!$A$2:$E$970,4,FALSE),0)</f>
        <v>ANTIOQUIA</v>
      </c>
      <c r="G2809" s="23" t="str">
        <f>IFERROR(VLOOKUP(E2809,hoja!$A$2:$E$970,5,FALSE),0)</f>
        <v>MEDELLÍN</v>
      </c>
      <c r="H2809" s="103" t="str">
        <f>IFERROR(VLOOKUP(E2809,hoja!A:C,3,FALSE),0)</f>
        <v>0292</v>
      </c>
      <c r="I2809" s="24" t="str">
        <f t="shared" si="505"/>
        <v>600750292</v>
      </c>
      <c r="J2809" s="23">
        <v>13.233333333337214</v>
      </c>
      <c r="K2809" s="23">
        <v>495.82600000000002</v>
      </c>
      <c r="L2809" s="23" t="str">
        <f t="shared" si="512"/>
        <v>NACIONAL</v>
      </c>
      <c r="M2809" s="23" t="s">
        <v>618</v>
      </c>
      <c r="N2809" s="23" t="str" cm="1">
        <f t="array" ref="N2809">IFERROR(IF(M2809="Principal","LES_ACTIVE",LES_INACTIVE),0)</f>
        <v>LES_ACTIVE</v>
      </c>
      <c r="O2809" s="23">
        <f t="shared" si="504"/>
        <v>16</v>
      </c>
      <c r="P2809" s="23" t="str">
        <f t="shared" si="507"/>
        <v>600750292Principal</v>
      </c>
    </row>
    <row r="2810" spans="1:17" ht="15" hidden="1" customHeight="1">
      <c r="A2810" s="26" t="s">
        <v>913</v>
      </c>
      <c r="B2810" s="23" t="str">
        <f>IFERROR(VLOOKUP(A2810,hoja!$A$2:$E$970,4,FALSE),0)</f>
        <v>OCCIDENTE</v>
      </c>
      <c r="C2810" s="23" t="str">
        <f>IFERROR(VLOOKUP(A2810,hoja!$A$2:$E$1370,5,FALSE),0)</f>
        <v>CALOTO</v>
      </c>
      <c r="D2810" s="23" t="str">
        <f>IFERROR(VLOOKUP(A2810,hoja!A:D,3,FALSE),0)</f>
        <v>60075</v>
      </c>
      <c r="E2810" s="23" t="s">
        <v>708</v>
      </c>
      <c r="F2810" s="23" t="str">
        <f>IFERROR(VLOOKUP(E2810,hoja!$A$2:$E$970,4,FALSE),0)</f>
        <v>OCCIDENTE</v>
      </c>
      <c r="G2810" s="23" t="str">
        <f>IFERROR(VLOOKUP(E2810,hoja!$A$2:$E$970,5,FALSE),0)</f>
        <v>JAMUNDÍ</v>
      </c>
      <c r="H2810" s="103" t="str">
        <f>IFERROR(VLOOKUP(E2810,hoja!A:C,3,FALSE),0)</f>
        <v>0358</v>
      </c>
      <c r="I2810" s="24" t="str">
        <f t="shared" si="505"/>
        <v>600750358</v>
      </c>
      <c r="J2810" s="23">
        <v>2.656388888892252</v>
      </c>
      <c r="K2810" s="23">
        <v>84.894000000000005</v>
      </c>
      <c r="L2810" s="23" t="str">
        <f t="shared" si="511"/>
        <v>REGIONAL</v>
      </c>
      <c r="M2810" s="23" t="s">
        <v>618</v>
      </c>
      <c r="N2810" s="23" t="str" cm="1">
        <f t="array" ref="N2810">IFERROR(IF(M2810="Principal","LES_ACTIVE",LES_INACTIVE),0)</f>
        <v>LES_ACTIVE</v>
      </c>
      <c r="O2810" s="23">
        <f t="shared" si="504"/>
        <v>25</v>
      </c>
      <c r="P2810" s="23" t="str">
        <f t="shared" si="507"/>
        <v>600750358Principal</v>
      </c>
    </row>
    <row r="2811" spans="1:17" ht="15" hidden="1" customHeight="1">
      <c r="A2811" s="26" t="s">
        <v>913</v>
      </c>
      <c r="B2811" s="23" t="str">
        <f>IFERROR(VLOOKUP(A2811,hoja!$A$2:$E$970,4,FALSE),0)</f>
        <v>OCCIDENTE</v>
      </c>
      <c r="C2811" s="23" t="str">
        <f>IFERROR(VLOOKUP(A2811,hoja!$A$2:$E$1370,5,FALSE),0)</f>
        <v>CALOTO</v>
      </c>
      <c r="D2811" s="23" t="str">
        <f>IFERROR(VLOOKUP(A2811,hoja!A:D,3,FALSE),0)</f>
        <v>60075</v>
      </c>
      <c r="E2811" s="23" t="s">
        <v>665</v>
      </c>
      <c r="F2811" s="23" t="str">
        <f>IFERROR(VLOOKUP(E2811,hoja!$A$2:$E$970,4,FALSE),0)</f>
        <v>OCCIDENTE</v>
      </c>
      <c r="G2811" s="23" t="str">
        <f>IFERROR(VLOOKUP(E2811,hoja!$A$2:$E$970,5,FALSE),0)</f>
        <v>MANIZALES</v>
      </c>
      <c r="H2811" s="103" t="str">
        <f>IFERROR(VLOOKUP(E2811,hoja!A:C,3,FALSE),0)</f>
        <v>0145</v>
      </c>
      <c r="I2811" s="24" t="str">
        <f t="shared" si="505"/>
        <v>600750145</v>
      </c>
      <c r="J2811" s="23">
        <v>5.8948611110681668</v>
      </c>
      <c r="K2811" s="23">
        <v>259.42500000000001</v>
      </c>
      <c r="L2811" s="23" t="str">
        <f t="shared" si="511"/>
        <v>REGIONAL</v>
      </c>
      <c r="M2811" s="23" t="s">
        <v>618</v>
      </c>
      <c r="N2811" s="23" t="str" cm="1">
        <f t="array" ref="N2811">IFERROR(IF(M2811="Principal","LES_ACTIVE",LES_INACTIVE),0)</f>
        <v>LES_ACTIVE</v>
      </c>
      <c r="O2811" s="23">
        <f t="shared" si="504"/>
        <v>16</v>
      </c>
      <c r="P2811" s="23" t="str">
        <f t="shared" si="507"/>
        <v>600750145Principal</v>
      </c>
    </row>
    <row r="2812" spans="1:17" s="29" customFormat="1" ht="15" hidden="1" customHeight="1">
      <c r="A2812" s="26" t="s">
        <v>913</v>
      </c>
      <c r="B2812" s="23" t="str">
        <f>IFERROR(VLOOKUP(A2812,hoja!$A$2:$E$970,4,FALSE),0)</f>
        <v>OCCIDENTE</v>
      </c>
      <c r="C2812" s="23" t="str">
        <f>IFERROR(VLOOKUP(A2812,hoja!$A$2:$E$1370,5,FALSE),0)</f>
        <v>CALOTO</v>
      </c>
      <c r="D2812" s="23" t="str">
        <f>IFERROR(VLOOKUP(A2812,hoja!A:D,3,FALSE),0)</f>
        <v>60075</v>
      </c>
      <c r="E2812" s="23" t="s">
        <v>713</v>
      </c>
      <c r="F2812" s="23" t="str">
        <f>IFERROR(VLOOKUP(E2812,hoja!$A$2:$E$970,4,FALSE),0)</f>
        <v>ANTIOQUIA</v>
      </c>
      <c r="G2812" s="23" t="str">
        <f>IFERROR(VLOOKUP(E2812,hoja!$A$2:$E$970,5,FALSE),0)</f>
        <v>MARIQUITA</v>
      </c>
      <c r="H2812" s="103" t="str">
        <f>IFERROR(VLOOKUP(E2812,hoja!A:C,3,FALSE),0)</f>
        <v>0392</v>
      </c>
      <c r="I2812" s="24" t="str">
        <f t="shared" si="505"/>
        <v>600750392</v>
      </c>
      <c r="J2812" s="23">
        <v>17.233333333453629</v>
      </c>
      <c r="K2812" s="23">
        <v>364.71899999999999</v>
      </c>
      <c r="L2812" s="23" t="str">
        <f>IF(B2812=F2812,"REGIONAL","NACIONAL")</f>
        <v>NACIONAL</v>
      </c>
      <c r="M2812" s="23" t="s">
        <v>618</v>
      </c>
      <c r="N2812" s="23" t="str" cm="1">
        <f t="array" ref="N2812">IFERROR(IF(M2812="Principal","LES_ACTIVE",LES_INACTIVE),0)</f>
        <v>LES_ACTIVE</v>
      </c>
      <c r="O2812" s="23">
        <f t="shared" si="504"/>
        <v>16</v>
      </c>
      <c r="P2812" s="23" t="str">
        <f t="shared" si="507"/>
        <v>600750392Principal</v>
      </c>
      <c r="Q2812" s="23"/>
    </row>
    <row r="2813" spans="1:17" ht="14.45" hidden="1">
      <c r="A2813" s="26" t="s">
        <v>913</v>
      </c>
      <c r="B2813" s="23" t="str">
        <f>IFERROR(VLOOKUP(A2813,hoja!$A$2:$E$970,4,FALSE),0)</f>
        <v>OCCIDENTE</v>
      </c>
      <c r="C2813" s="23" t="str">
        <f>IFERROR(VLOOKUP(A2813,hoja!$A$2:$E$1370,5,FALSE),0)</f>
        <v>CALOTO</v>
      </c>
      <c r="D2813" s="23" t="str">
        <f>IFERROR(VLOOKUP(A2813,hoja!A:D,3,FALSE),0)</f>
        <v>60075</v>
      </c>
      <c r="E2813" s="23" t="s">
        <v>717</v>
      </c>
      <c r="F2813" s="23" t="str">
        <f>IFERROR(VLOOKUP(E2813,hoja!$A$2:$E$970,4,FALSE),0)</f>
        <v>OCCIDENTE</v>
      </c>
      <c r="G2813" s="23" t="str">
        <f>IFERROR(VLOOKUP(E2813,hoja!$A$2:$E$970,5,FALSE),0)</f>
        <v>POPAYÁN</v>
      </c>
      <c r="H2813" s="103" t="str">
        <f>IFERROR(VLOOKUP(E2813,hoja!A:C,3,FALSE),0)</f>
        <v>0126</v>
      </c>
      <c r="I2813" s="24" t="str">
        <f t="shared" si="505"/>
        <v>600750126</v>
      </c>
      <c r="J2813" s="23">
        <v>5.2349999999860302</v>
      </c>
      <c r="K2813" s="23">
        <v>154.917</v>
      </c>
      <c r="L2813" s="23" t="str">
        <f t="shared" si="511"/>
        <v>REGIONAL</v>
      </c>
      <c r="M2813" s="23" t="s">
        <v>618</v>
      </c>
      <c r="N2813" s="23" t="str" cm="1">
        <f t="array" ref="N2813">IFERROR(IF(M2813="Principal","LES_ACTIVE",LES_INACTIVE),0)</f>
        <v>LES_ACTIVE</v>
      </c>
      <c r="O2813" s="23">
        <f t="shared" si="504"/>
        <v>25</v>
      </c>
      <c r="P2813" s="23" t="str">
        <f t="shared" si="507"/>
        <v>600750126Principal</v>
      </c>
    </row>
    <row r="2814" spans="1:17" ht="14.45" hidden="1">
      <c r="A2814" s="26" t="s">
        <v>913</v>
      </c>
      <c r="B2814" s="23" t="str">
        <f>IFERROR(VLOOKUP(A2814,hoja!$A$2:$E$970,4,FALSE),0)</f>
        <v>OCCIDENTE</v>
      </c>
      <c r="C2814" s="23" t="str">
        <f>IFERROR(VLOOKUP(A2814,hoja!$A$2:$E$1370,5,FALSE),0)</f>
        <v>CALOTO</v>
      </c>
      <c r="D2814" s="23" t="str">
        <f>IFERROR(VLOOKUP(A2814,hoja!A:D,3,FALSE),0)</f>
        <v>60075</v>
      </c>
      <c r="E2814" s="23" t="s">
        <v>723</v>
      </c>
      <c r="F2814" s="23" t="str">
        <f>IFERROR(VLOOKUP(E2814,hoja!$A$2:$E$970,4,FALSE),0)</f>
        <v>COSTA</v>
      </c>
      <c r="G2814" s="23" t="str">
        <f>IFERROR(VLOOKUP(E2814,hoja!$A$2:$E$970,5,FALSE),0)</f>
        <v>SANTA MARTA</v>
      </c>
      <c r="H2814" s="103" t="str">
        <f>IFERROR(VLOOKUP(E2814,hoja!A:C,3,FALSE),0)</f>
        <v>0118</v>
      </c>
      <c r="I2814" s="24" t="str">
        <f t="shared" si="505"/>
        <v>600750118</v>
      </c>
      <c r="J2814" s="23">
        <v>50.050000000046566</v>
      </c>
      <c r="K2814" s="23">
        <v>1215.172</v>
      </c>
      <c r="L2814" s="23" t="str">
        <f>IF(B2814=F2814,"REGIONAL","NACIONAL")</f>
        <v>NACIONAL</v>
      </c>
      <c r="M2814" s="23" t="s">
        <v>618</v>
      </c>
      <c r="N2814" s="23" t="str" cm="1">
        <f t="array" ref="N2814">IFERROR(IF(M2814="Principal","LES_ACTIVE",LES_INACTIVE),0)</f>
        <v>LES_ACTIVE</v>
      </c>
      <c r="O2814" s="23">
        <f t="shared" si="504"/>
        <v>6</v>
      </c>
      <c r="P2814" s="23" t="str">
        <f t="shared" si="507"/>
        <v>600750118Principal</v>
      </c>
    </row>
    <row r="2815" spans="1:17" ht="14.45" hidden="1">
      <c r="A2815" s="26" t="s">
        <v>913</v>
      </c>
      <c r="B2815" s="23" t="str">
        <f>IFERROR(VLOOKUP(A2815,hoja!$A$2:$E$970,4,FALSE),0)</f>
        <v>OCCIDENTE</v>
      </c>
      <c r="C2815" s="23" t="str">
        <f>IFERROR(VLOOKUP(A2815,hoja!$A$2:$E$1370,5,FALSE),0)</f>
        <v>CALOTO</v>
      </c>
      <c r="D2815" s="23" t="str">
        <f>IFERROR(VLOOKUP(A2815,hoja!A:D,3,FALSE),0)</f>
        <v>60075</v>
      </c>
      <c r="E2815" s="23" t="s">
        <v>666</v>
      </c>
      <c r="F2815" s="23" t="str">
        <f>IFERROR(VLOOKUP(E2815,hoja!$A$2:$E$970,4,FALSE),0)</f>
        <v>COSTA</v>
      </c>
      <c r="G2815" s="23" t="str">
        <f>IFERROR(VLOOKUP(E2815,hoja!$A$2:$E$970,5,FALSE),0)</f>
        <v>SINCELEJO</v>
      </c>
      <c r="H2815" s="103" t="str">
        <f>IFERROR(VLOOKUP(E2815,hoja!A:C,3,FALSE),0)</f>
        <v>0382</v>
      </c>
      <c r="I2815" s="24" t="str">
        <f t="shared" si="505"/>
        <v>600750382</v>
      </c>
      <c r="J2815" s="23">
        <v>46.866666666639503</v>
      </c>
      <c r="K2815" s="23">
        <v>968.59100000000001</v>
      </c>
      <c r="L2815" s="23" t="str">
        <f t="shared" ref="L2815:L2823" si="513">IF(B2815=F2815,"REGIONAL","NACIONAL")</f>
        <v>NACIONAL</v>
      </c>
      <c r="M2815" s="23" t="s">
        <v>618</v>
      </c>
      <c r="N2815" s="23" t="str" cm="1">
        <f t="array" ref="N2815">IFERROR(IF(M2815="Principal","LES_ACTIVE",LES_INACTIVE),0)</f>
        <v>LES_ACTIVE</v>
      </c>
      <c r="O2815" s="23">
        <f t="shared" si="504"/>
        <v>8</v>
      </c>
      <c r="P2815" s="23" t="str">
        <f t="shared" si="507"/>
        <v>600750382Principal</v>
      </c>
    </row>
    <row r="2816" spans="1:17" ht="15" hidden="1" customHeight="1">
      <c r="A2816" s="26" t="s">
        <v>913</v>
      </c>
      <c r="B2816" s="23" t="str">
        <f>IFERROR(VLOOKUP(A2816,hoja!$A$2:$E$970,4,FALSE),0)</f>
        <v>OCCIDENTE</v>
      </c>
      <c r="C2816" s="23" t="str">
        <f>IFERROR(VLOOKUP(A2816,hoja!$A$2:$E$1370,5,FALSE),0)</f>
        <v>CALOTO</v>
      </c>
      <c r="D2816" s="23" t="str">
        <f>IFERROR(VLOOKUP(A2816,hoja!A:D,3,FALSE),0)</f>
        <v>60075</v>
      </c>
      <c r="E2816" s="23" t="s">
        <v>729</v>
      </c>
      <c r="F2816" s="23" t="str">
        <f>IFERROR(VLOOKUP(E2816,hoja!$A$2:$E$970,4,FALSE),0)</f>
        <v>SANTANDER</v>
      </c>
      <c r="G2816" s="23" t="str">
        <f>IFERROR(VLOOKUP(E2816,hoja!$A$2:$E$970,5,FALSE),0)</f>
        <v>YOPAL</v>
      </c>
      <c r="H2816" s="103" t="str">
        <f>IFERROR(VLOOKUP(E2816,hoja!A:C,3,FALSE),0)</f>
        <v>0442</v>
      </c>
      <c r="I2816" s="24" t="str">
        <f t="shared" si="505"/>
        <v>600750442</v>
      </c>
      <c r="J2816" s="23">
        <v>43.416666666744277</v>
      </c>
      <c r="K2816" s="23">
        <v>822.86699999999996</v>
      </c>
      <c r="L2816" s="23" t="str">
        <f t="shared" si="513"/>
        <v>NACIONAL</v>
      </c>
      <c r="M2816" s="23" t="s">
        <v>618</v>
      </c>
      <c r="N2816" s="23" t="str" cm="1">
        <f t="array" ref="N2816">IFERROR(IF(M2816="Principal","LES_ACTIVE",LES_INACTIVE),0)</f>
        <v>LES_ACTIVE</v>
      </c>
      <c r="O2816" s="23">
        <f t="shared" si="504"/>
        <v>8</v>
      </c>
      <c r="P2816" s="23" t="str">
        <f t="shared" si="507"/>
        <v>600750442Principal</v>
      </c>
    </row>
    <row r="2817" spans="1:16" ht="15" hidden="1" customHeight="1">
      <c r="A2817" s="26" t="s">
        <v>913</v>
      </c>
      <c r="B2817" s="23" t="str">
        <f>IFERROR(VLOOKUP(A2817,hoja!$A$2:$E$970,4,FALSE),0)</f>
        <v>OCCIDENTE</v>
      </c>
      <c r="C2817" s="23" t="str">
        <f>IFERROR(VLOOKUP(A2817,hoja!$A$2:$E$1370,5,FALSE),0)</f>
        <v>CALOTO</v>
      </c>
      <c r="D2817" s="23" t="str">
        <f>IFERROR(VLOOKUP(A2817,hoja!A:D,3,FALSE),0)</f>
        <v>60075</v>
      </c>
      <c r="E2817" s="23" t="s">
        <v>633</v>
      </c>
      <c r="F2817" s="23" t="str">
        <f>IFERROR(VLOOKUP(E2817,hoja!$A$2:$E$970,4,FALSE),0)</f>
        <v>CENTRO</v>
      </c>
      <c r="G2817" s="23" t="str">
        <f>IFERROR(VLOOKUP(E2817,hoja!$A$2:$E$970,5,FALSE),0)</f>
        <v>BOGOTÁ</v>
      </c>
      <c r="H2817" s="103" t="str">
        <f>IFERROR(VLOOKUP(E2817,hoja!A:C,3,FALSE),0)</f>
        <v>0002</v>
      </c>
      <c r="I2817" s="24" t="str">
        <f t="shared" si="505"/>
        <v>600750002</v>
      </c>
      <c r="J2817" s="23">
        <v>22.893611111096106</v>
      </c>
      <c r="K2817" s="23">
        <v>512.37900000000002</v>
      </c>
      <c r="L2817" s="23" t="str">
        <f t="shared" si="513"/>
        <v>NACIONAL</v>
      </c>
      <c r="M2817" s="23" t="s">
        <v>618</v>
      </c>
      <c r="N2817" s="23" t="str" cm="1">
        <f t="array" ref="N2817">IFERROR(IF(M2817="Principal","LES_ACTIVE",LES_INACTIVE),0)</f>
        <v>LES_ACTIVE</v>
      </c>
      <c r="O2817" s="23">
        <f t="shared" si="504"/>
        <v>12</v>
      </c>
      <c r="P2817" s="23" t="str">
        <f t="shared" si="507"/>
        <v>600750002Principal</v>
      </c>
    </row>
    <row r="2818" spans="1:16" ht="14.45" hidden="1">
      <c r="A2818" s="26" t="s">
        <v>913</v>
      </c>
      <c r="B2818" s="23" t="str">
        <f>IFERROR(VLOOKUP(A2818,hoja!$A$2:$E$970,4,FALSE),0)</f>
        <v>OCCIDENTE</v>
      </c>
      <c r="C2818" s="23" t="str">
        <f>IFERROR(VLOOKUP(A2818,hoja!$A$2:$E$1370,5,FALSE),0)</f>
        <v>CALOTO</v>
      </c>
      <c r="D2818" s="23" t="str">
        <f>IFERROR(VLOOKUP(A2818,hoja!A:D,3,FALSE),0)</f>
        <v>60075</v>
      </c>
      <c r="E2818" s="23" t="s">
        <v>635</v>
      </c>
      <c r="F2818" s="23" t="str">
        <f>IFERROR(VLOOKUP(E2818,hoja!$A$2:$E$970,4,FALSE),0)</f>
        <v>CENTRO</v>
      </c>
      <c r="G2818" s="23" t="str">
        <f>IFERROR(VLOOKUP(E2818,hoja!$A$2:$E$970,5,FALSE),0)</f>
        <v>BOGOTÁ</v>
      </c>
      <c r="H2818" s="103" t="str">
        <f>IFERROR(VLOOKUP(E2818,hoja!A:C,3,FALSE),0)</f>
        <v>0021</v>
      </c>
      <c r="I2818" s="24" t="str">
        <f t="shared" si="505"/>
        <v>600750021</v>
      </c>
      <c r="J2818" s="23">
        <v>23.436527777812444</v>
      </c>
      <c r="K2818" s="23">
        <v>420.35899999999998</v>
      </c>
      <c r="L2818" s="23" t="str">
        <f t="shared" si="513"/>
        <v>NACIONAL</v>
      </c>
      <c r="M2818" s="23" t="s">
        <v>618</v>
      </c>
      <c r="N2818" s="23" t="str" cm="1">
        <f t="array" ref="N2818">IFERROR(IF(M2818="Principal","LES_ACTIVE",LES_INACTIVE),0)</f>
        <v>LES_ACTIVE</v>
      </c>
      <c r="O2818" s="23">
        <f t="shared" si="504"/>
        <v>16</v>
      </c>
      <c r="P2818" s="23" t="str">
        <f t="shared" si="507"/>
        <v>600750021Principal</v>
      </c>
    </row>
    <row r="2819" spans="1:16" ht="14.45" hidden="1">
      <c r="A2819" s="26" t="s">
        <v>913</v>
      </c>
      <c r="B2819" s="23" t="str">
        <f>IFERROR(VLOOKUP(A2819,hoja!$A$2:$E$970,4,FALSE),0)</f>
        <v>OCCIDENTE</v>
      </c>
      <c r="C2819" s="23" t="str">
        <f>IFERROR(VLOOKUP(A2819,hoja!$A$2:$E$1370,5,FALSE),0)</f>
        <v>CALOTO</v>
      </c>
      <c r="D2819" s="23" t="str">
        <f>IFERROR(VLOOKUP(A2819,hoja!A:D,3,FALSE),0)</f>
        <v>60075</v>
      </c>
      <c r="E2819" s="23" t="s">
        <v>732</v>
      </c>
      <c r="F2819" s="23" t="str">
        <f>IFERROR(VLOOKUP(E2819,hoja!$A$2:$E$970,4,FALSE),0)</f>
        <v>CENTRO</v>
      </c>
      <c r="G2819" s="23" t="str">
        <f>IFERROR(VLOOKUP(E2819,hoja!$A$2:$E$970,5,FALSE),0)</f>
        <v>IBAGUÉ</v>
      </c>
      <c r="H2819" s="103" t="str">
        <f>IFERROR(VLOOKUP(E2819,hoja!A:C,3,FALSE),0)</f>
        <v>0389</v>
      </c>
      <c r="I2819" s="24" t="str">
        <f t="shared" si="505"/>
        <v>600750389</v>
      </c>
      <c r="J2819" s="23">
        <v>10.815555555542232</v>
      </c>
      <c r="K2819" s="23">
        <v>324.35649999999998</v>
      </c>
      <c r="L2819" s="23" t="str">
        <f t="shared" si="513"/>
        <v>NACIONAL</v>
      </c>
      <c r="M2819" s="23" t="s">
        <v>618</v>
      </c>
      <c r="N2819" s="23" t="str" cm="1">
        <f t="array" ref="N2819">IFERROR(IF(M2819="Principal","LES_ACTIVE",LES_INACTIVE),0)</f>
        <v>LES_ACTIVE</v>
      </c>
      <c r="O2819" s="23">
        <f t="shared" si="504"/>
        <v>16</v>
      </c>
      <c r="P2819" s="23" t="str">
        <f t="shared" si="507"/>
        <v>600750389Principal</v>
      </c>
    </row>
    <row r="2820" spans="1:16" ht="14.45" hidden="1">
      <c r="A2820" s="26" t="s">
        <v>913</v>
      </c>
      <c r="B2820" s="23" t="str">
        <f>IFERROR(VLOOKUP(A2820,hoja!$A$2:$E$970,4,FALSE),0)</f>
        <v>OCCIDENTE</v>
      </c>
      <c r="C2820" s="23" t="str">
        <f>IFERROR(VLOOKUP(A2820,hoja!$A$2:$E$1370,5,FALSE),0)</f>
        <v>CALOTO</v>
      </c>
      <c r="D2820" s="23" t="str">
        <f>IFERROR(VLOOKUP(A2820,hoja!A:D,3,FALSE),0)</f>
        <v>60075</v>
      </c>
      <c r="E2820" s="23" t="s">
        <v>679</v>
      </c>
      <c r="F2820" s="23" t="str">
        <f>IFERROR(VLOOKUP(E2820,hoja!$A$2:$E$970,4,FALSE),0)</f>
        <v>CENTRO</v>
      </c>
      <c r="G2820" s="23" t="str">
        <f>IFERROR(VLOOKUP(E2820,hoja!$A$2:$E$970,5,FALSE),0)</f>
        <v>NEIVA</v>
      </c>
      <c r="H2820" s="103" t="str">
        <f>IFERROR(VLOOKUP(E2820,hoja!A:C,3,FALSE),0)</f>
        <v>0385</v>
      </c>
      <c r="I2820" s="24" t="str">
        <f t="shared" si="505"/>
        <v>600750385</v>
      </c>
      <c r="J2820" s="23">
        <v>22.599999999976717</v>
      </c>
      <c r="K2820" s="23">
        <v>473.06200000000001</v>
      </c>
      <c r="L2820" s="23" t="str">
        <f t="shared" si="513"/>
        <v>NACIONAL</v>
      </c>
      <c r="M2820" s="23" t="s">
        <v>618</v>
      </c>
      <c r="N2820" s="23" t="str" cm="1">
        <f t="array" ref="N2820">IFERROR(IF(M2820="Principal","LES_ACTIVE",LES_INACTIVE),0)</f>
        <v>LES_ACTIVE</v>
      </c>
      <c r="O2820" s="23">
        <f t="shared" si="504"/>
        <v>16</v>
      </c>
      <c r="P2820" s="23" t="str">
        <f t="shared" si="507"/>
        <v>600750385Principal</v>
      </c>
    </row>
    <row r="2821" spans="1:16" ht="14.45" hidden="1">
      <c r="A2821" s="26" t="s">
        <v>913</v>
      </c>
      <c r="B2821" s="23" t="str">
        <f>IFERROR(VLOOKUP(A2821,hoja!$A$2:$E$970,4,FALSE),0)</f>
        <v>OCCIDENTE</v>
      </c>
      <c r="C2821" s="23" t="str">
        <f>IFERROR(VLOOKUP(A2821,hoja!$A$2:$E$1370,5,FALSE),0)</f>
        <v>CALOTO</v>
      </c>
      <c r="D2821" s="23" t="str">
        <f>IFERROR(VLOOKUP(A2821,hoja!A:D,3,FALSE),0)</f>
        <v>60075</v>
      </c>
      <c r="E2821" s="23" t="s">
        <v>668</v>
      </c>
      <c r="F2821" s="23" t="str">
        <f>IFERROR(VLOOKUP(E2821,hoja!$A$2:$E$970,4,FALSE),0)</f>
        <v>COSTA</v>
      </c>
      <c r="G2821" s="23" t="str">
        <f>IFERROR(VLOOKUP(E2821,hoja!$A$2:$E$970,5,FALSE),0)</f>
        <v>VALLEDUPAR</v>
      </c>
      <c r="H2821" s="103" t="str">
        <f>IFERROR(VLOOKUP(E2821,hoja!A:C,3,FALSE),0)</f>
        <v>0447</v>
      </c>
      <c r="I2821" s="24" t="str">
        <f t="shared" si="505"/>
        <v>600750447</v>
      </c>
      <c r="J2821" s="23">
        <v>69.818333333416376</v>
      </c>
      <c r="K2821" s="23">
        <v>1157.579</v>
      </c>
      <c r="L2821" s="23" t="str">
        <f t="shared" si="513"/>
        <v>NACIONAL</v>
      </c>
      <c r="M2821" s="23" t="s">
        <v>618</v>
      </c>
      <c r="N2821" s="23" t="str" cm="1">
        <f t="array" ref="N2821">IFERROR(IF(M2821="Principal","LES_ACTIVE",LES_INACTIVE),0)</f>
        <v>LES_ACTIVE</v>
      </c>
      <c r="O2821" s="23">
        <f t="shared" si="504"/>
        <v>6</v>
      </c>
      <c r="P2821" s="23" t="str">
        <f t="shared" si="507"/>
        <v>600750447Principal</v>
      </c>
    </row>
    <row r="2822" spans="1:16" ht="15" hidden="1" customHeight="1">
      <c r="A2822" s="26" t="s">
        <v>913</v>
      </c>
      <c r="B2822" s="23" t="str">
        <f>IFERROR(VLOOKUP(A2822,hoja!$A$2:$E$970,4,FALSE),0)</f>
        <v>OCCIDENTE</v>
      </c>
      <c r="C2822" s="23" t="str">
        <f>IFERROR(VLOOKUP(A2822,hoja!$A$2:$E$1370,5,FALSE),0)</f>
        <v>CALOTO</v>
      </c>
      <c r="D2822" s="23" t="str">
        <f>IFERROR(VLOOKUP(A2822,hoja!A:D,3,FALSE),0)</f>
        <v>60075</v>
      </c>
      <c r="E2822" s="23" t="s">
        <v>681</v>
      </c>
      <c r="F2822" s="23" t="str">
        <f>IFERROR(VLOOKUP(E2822,hoja!$A$2:$E$970,4,FALSE),0)</f>
        <v>CENTRO</v>
      </c>
      <c r="G2822" s="23" t="str">
        <f>IFERROR(VLOOKUP(E2822,hoja!$A$2:$E$970,5,FALSE),0)</f>
        <v>VILLAVICENCIO</v>
      </c>
      <c r="H2822" s="103" t="str">
        <f>IFERROR(VLOOKUP(E2822,hoja!A:C,3,FALSE),0)</f>
        <v>0393</v>
      </c>
      <c r="I2822" s="24" t="str">
        <f t="shared" si="505"/>
        <v>600750393</v>
      </c>
      <c r="J2822" s="23">
        <v>20.908055555541068</v>
      </c>
      <c r="K2822" s="23">
        <v>526.50699999999995</v>
      </c>
      <c r="L2822" s="23" t="str">
        <f t="shared" si="513"/>
        <v>NACIONAL</v>
      </c>
      <c r="M2822" s="23" t="s">
        <v>618</v>
      </c>
      <c r="N2822" s="23" t="str" cm="1">
        <f t="array" ref="N2822">IFERROR(IF(M2822="Principal","LES_ACTIVE",LES_INACTIVE),0)</f>
        <v>LES_ACTIVE</v>
      </c>
      <c r="O2822" s="23">
        <f t="shared" si="504"/>
        <v>12</v>
      </c>
      <c r="P2822" s="23" t="str">
        <f t="shared" si="507"/>
        <v>600750393Principal</v>
      </c>
    </row>
    <row r="2823" spans="1:16" ht="15" hidden="1" customHeight="1">
      <c r="A2823" s="26" t="s">
        <v>913</v>
      </c>
      <c r="B2823" s="23" t="str">
        <f>IFERROR(VLOOKUP(A2823,hoja!$A$2:$E$970,4,FALSE),0)</f>
        <v>OCCIDENTE</v>
      </c>
      <c r="C2823" s="23" t="str">
        <f>IFERROR(VLOOKUP(A2823,hoja!$A$2:$E$1370,5,FALSE),0)</f>
        <v>CALOTO</v>
      </c>
      <c r="D2823" s="23" t="str">
        <f>IFERROR(VLOOKUP(A2823,hoja!A:D,3,FALSE),0)</f>
        <v>60075</v>
      </c>
      <c r="E2823" s="23" t="s">
        <v>641</v>
      </c>
      <c r="F2823" s="23" t="str">
        <f>IFERROR(VLOOKUP(E2823,hoja!$A$2:$E$970,4,FALSE),0)</f>
        <v>ANTIOQUIA</v>
      </c>
      <c r="G2823" s="23" t="str">
        <f>IFERROR(VLOOKUP(E2823,hoja!$A$2:$E$970,5,FALSE),0)</f>
        <v>MEDELLÍN</v>
      </c>
      <c r="H2823" s="103" t="str">
        <f>IFERROR(VLOOKUP(E2823,hoja!A:C,3,FALSE),0)</f>
        <v>0079</v>
      </c>
      <c r="I2823" s="24" t="str">
        <f t="shared" si="505"/>
        <v>600750079</v>
      </c>
      <c r="J2823" s="23">
        <v>25.973888888780493</v>
      </c>
      <c r="K2823" s="23">
        <v>497.50299999999999</v>
      </c>
      <c r="L2823" s="23" t="str">
        <f t="shared" si="513"/>
        <v>NACIONAL</v>
      </c>
      <c r="M2823" s="23" t="s">
        <v>618</v>
      </c>
      <c r="N2823" s="23" t="str" cm="1">
        <f t="array" ref="N2823">IFERROR(IF(M2823="Principal","LES_ACTIVE",LES_INACTIVE),0)</f>
        <v>LES_ACTIVE</v>
      </c>
      <c r="O2823" s="23">
        <f t="shared" si="504"/>
        <v>16</v>
      </c>
      <c r="P2823" s="23" t="str">
        <f t="shared" si="507"/>
        <v>600750079Principal</v>
      </c>
    </row>
    <row r="2824" spans="1:16" ht="14.45" hidden="1">
      <c r="A2824" s="26" t="s">
        <v>913</v>
      </c>
      <c r="B2824" s="23" t="str">
        <f>IFERROR(VLOOKUP(A2824,hoja!$A$2:$E$970,4,FALSE),0)</f>
        <v>OCCIDENTE</v>
      </c>
      <c r="C2824" s="23" t="str">
        <f>IFERROR(VLOOKUP(A2824,hoja!$A$2:$E$1370,5,FALSE),0)</f>
        <v>CALOTO</v>
      </c>
      <c r="D2824" s="23" t="str">
        <f>IFERROR(VLOOKUP(A2824,hoja!A:D,3,FALSE),0)</f>
        <v>60075</v>
      </c>
      <c r="E2824" s="23" t="s">
        <v>670</v>
      </c>
      <c r="F2824" s="23" t="str">
        <f>IFERROR(VLOOKUP(E2824,hoja!$A$2:$E$970,4,FALSE),0)</f>
        <v>OCCIDENTE</v>
      </c>
      <c r="G2824" s="23" t="str">
        <f>IFERROR(VLOOKUP(E2824,hoja!$A$2:$E$970,5,FALSE),0)</f>
        <v>PEREIRA</v>
      </c>
      <c r="H2824" s="103" t="str">
        <f>IFERROR(VLOOKUP(E2824,hoja!A:C,3,FALSE),0)</f>
        <v>0134</v>
      </c>
      <c r="I2824" s="24" t="str">
        <f t="shared" si="505"/>
        <v>600750134</v>
      </c>
      <c r="J2824" s="23">
        <v>4.9499999998952262</v>
      </c>
      <c r="K2824" s="23">
        <v>205.36850000000001</v>
      </c>
      <c r="L2824" s="23" t="str">
        <f t="shared" si="511"/>
        <v>REGIONAL</v>
      </c>
      <c r="M2824" s="23" t="s">
        <v>618</v>
      </c>
      <c r="N2824" s="23" t="str" cm="1">
        <f t="array" ref="N2824">IFERROR(IF(M2824="Principal","LES_ACTIVE",LES_INACTIVE),0)</f>
        <v>LES_ACTIVE</v>
      </c>
      <c r="O2824" s="23">
        <f t="shared" si="504"/>
        <v>25</v>
      </c>
      <c r="P2824" s="23" t="str">
        <f t="shared" si="507"/>
        <v>600750134Principal</v>
      </c>
    </row>
    <row r="2825" spans="1:16" ht="14.45" hidden="1">
      <c r="A2825" s="26" t="s">
        <v>913</v>
      </c>
      <c r="B2825" s="23" t="str">
        <f>IFERROR(VLOOKUP(A2825,hoja!$A$2:$E$970,4,FALSE),0)</f>
        <v>OCCIDENTE</v>
      </c>
      <c r="C2825" s="23" t="str">
        <f>IFERROR(VLOOKUP(A2825,hoja!$A$2:$E$1370,5,FALSE),0)</f>
        <v>CALOTO</v>
      </c>
      <c r="D2825" s="23" t="str">
        <f>IFERROR(VLOOKUP(A2825,hoja!A:D,3,FALSE),0)</f>
        <v>60075</v>
      </c>
      <c r="E2825" s="23" t="s">
        <v>642</v>
      </c>
      <c r="F2825" s="23" t="str">
        <f>IFERROR(VLOOKUP(E2825,hoja!$A$2:$E$970,4,FALSE),0)</f>
        <v>COSTA</v>
      </c>
      <c r="G2825" s="23" t="str">
        <f>IFERROR(VLOOKUP(E2825,hoja!$A$2:$E$970,5,FALSE),0)</f>
        <v>BARRANQUILLA</v>
      </c>
      <c r="H2825" s="103" t="str">
        <f>IFERROR(VLOOKUP(E2825,hoja!A:C,3,FALSE),0)</f>
        <v>0111</v>
      </c>
      <c r="I2825" s="24" t="str">
        <f t="shared" si="505"/>
        <v>600750111</v>
      </c>
      <c r="J2825" s="23">
        <v>53.006666666711681</v>
      </c>
      <c r="K2825" s="23">
        <v>1241.0395000000001</v>
      </c>
      <c r="L2825" s="23" t="str">
        <f>IF(B2825=F2825,"REGIONAL","NACIONAL")</f>
        <v>NACIONAL</v>
      </c>
      <c r="M2825" s="23" t="s">
        <v>618</v>
      </c>
      <c r="N2825" s="23" t="str" cm="1">
        <f t="array" ref="N2825">IFERROR(IF(M2825="Principal","LES_ACTIVE",LES_INACTIVE),0)</f>
        <v>LES_ACTIVE</v>
      </c>
      <c r="O2825" s="23">
        <f t="shared" si="504"/>
        <v>6</v>
      </c>
      <c r="P2825" s="23" t="str">
        <f t="shared" si="507"/>
        <v>600750111Principal</v>
      </c>
    </row>
    <row r="2826" spans="1:16" ht="15" hidden="1" customHeight="1">
      <c r="A2826" s="26" t="s">
        <v>913</v>
      </c>
      <c r="B2826" s="23" t="str">
        <f>IFERROR(VLOOKUP(A2826,hoja!$A$2:$E$970,4,FALSE),0)</f>
        <v>OCCIDENTE</v>
      </c>
      <c r="C2826" s="23" t="str">
        <f>IFERROR(VLOOKUP(A2826,hoja!$A$2:$E$1370,5,FALSE),0)</f>
        <v>CALOTO</v>
      </c>
      <c r="D2826" s="23" t="str">
        <f>IFERROR(VLOOKUP(A2826,hoja!A:D,3,FALSE),0)</f>
        <v>60075</v>
      </c>
      <c r="E2826" s="23" t="s">
        <v>644</v>
      </c>
      <c r="F2826" s="23" t="str">
        <f>IFERROR(VLOOKUP(E2826,hoja!$A$2:$E$970,4,FALSE),0)</f>
        <v>OCCIDENTE</v>
      </c>
      <c r="G2826" s="23" t="str">
        <f>IFERROR(VLOOKUP(E2826,hoja!$A$2:$E$970,5,FALSE),0)</f>
        <v>PEREIRA</v>
      </c>
      <c r="H2826" s="103" t="str">
        <f>IFERROR(VLOOKUP(E2826,hoja!A:C,3,FALSE),0)</f>
        <v>0198</v>
      </c>
      <c r="I2826" s="24" t="str">
        <f t="shared" si="505"/>
        <v>600750198</v>
      </c>
      <c r="J2826" s="23">
        <v>11.920277777826414</v>
      </c>
      <c r="K2826" s="23">
        <v>338.49400000000003</v>
      </c>
      <c r="L2826" s="23" t="str">
        <f t="shared" si="511"/>
        <v>REGIONAL</v>
      </c>
      <c r="M2826" s="23" t="s">
        <v>618</v>
      </c>
      <c r="N2826" s="23" t="str" cm="1">
        <f t="array" ref="N2826">IFERROR(IF(M2826="Principal","LES_ACTIVE",LES_INACTIVE),0)</f>
        <v>LES_ACTIVE</v>
      </c>
      <c r="O2826" s="23">
        <f t="shared" si="504"/>
        <v>16</v>
      </c>
      <c r="P2826" s="23" t="str">
        <f t="shared" si="507"/>
        <v>600750198Principal</v>
      </c>
    </row>
    <row r="2827" spans="1:16" ht="15" hidden="1" customHeight="1">
      <c r="A2827" s="26" t="s">
        <v>913</v>
      </c>
      <c r="B2827" s="23" t="str">
        <f>IFERROR(VLOOKUP(A2827,hoja!$A$2:$E$970,4,FALSE),0)</f>
        <v>OCCIDENTE</v>
      </c>
      <c r="C2827" s="23" t="str">
        <f>IFERROR(VLOOKUP(A2827,hoja!$A$2:$E$1370,5,FALSE),0)</f>
        <v>CALOTO</v>
      </c>
      <c r="D2827" s="23" t="str">
        <f>IFERROR(VLOOKUP(A2827,hoja!A:D,3,FALSE),0)</f>
        <v>60075</v>
      </c>
      <c r="E2827" s="23" t="s">
        <v>749</v>
      </c>
      <c r="F2827" s="23" t="str">
        <f>IFERROR(VLOOKUP(E2827,hoja!$A$2:$E$970,4,FALSE),0)</f>
        <v>OCCIDENTE</v>
      </c>
      <c r="G2827" s="23" t="str">
        <f>IFERROR(VLOOKUP(E2827,hoja!$A$2:$E$970,5,FALSE),0)</f>
        <v>PEREIRA</v>
      </c>
      <c r="H2827" s="103" t="str">
        <f>IFERROR(VLOOKUP(E2827,hoja!A:C,3,FALSE),0)</f>
        <v>60067</v>
      </c>
      <c r="I2827" s="24" t="str">
        <f t="shared" si="505"/>
        <v>6007560067</v>
      </c>
      <c r="J2827" s="23">
        <v>4.8369444444542751</v>
      </c>
      <c r="K2827" s="23">
        <v>208.29849999999999</v>
      </c>
      <c r="L2827" s="23" t="str">
        <f t="shared" si="511"/>
        <v>REGIONAL</v>
      </c>
      <c r="M2827" s="23" t="s">
        <v>618</v>
      </c>
      <c r="N2827" s="23" t="str" cm="1">
        <f t="array" ref="N2827">IFERROR(IF(M2827="Principal","LES_ACTIVE",LES_INACTIVE),0)</f>
        <v>LES_ACTIVE</v>
      </c>
      <c r="O2827" s="23">
        <f t="shared" si="504"/>
        <v>25</v>
      </c>
      <c r="P2827" s="23" t="str">
        <f t="shared" si="507"/>
        <v>6007560067Principal</v>
      </c>
    </row>
    <row r="2828" spans="1:16" ht="14.45" hidden="1">
      <c r="A2828" s="26" t="s">
        <v>913</v>
      </c>
      <c r="B2828" s="23" t="str">
        <f>IFERROR(VLOOKUP(A2828,hoja!$A$2:$E$970,4,FALSE),0)</f>
        <v>OCCIDENTE</v>
      </c>
      <c r="C2828" s="23" t="str">
        <f>IFERROR(VLOOKUP(A2828,hoja!$A$2:$E$1370,5,FALSE),0)</f>
        <v>CALOTO</v>
      </c>
      <c r="D2828" s="23" t="str">
        <f>IFERROR(VLOOKUP(A2828,hoja!A:D,3,FALSE),0)</f>
        <v>60075</v>
      </c>
      <c r="E2828" s="23" t="s">
        <v>735</v>
      </c>
      <c r="F2828" s="23" t="str">
        <f>IFERROR(VLOOKUP(E2828,hoja!$A$2:$E$970,4,FALSE),0)</f>
        <v>CENTRO</v>
      </c>
      <c r="G2828" s="23" t="str">
        <f>IFERROR(VLOOKUP(E2828,hoja!$A$2:$E$970,5,FALSE),0)</f>
        <v>GUALANDAY</v>
      </c>
      <c r="H2828" s="103" t="str">
        <f>IFERROR(VLOOKUP(E2828,hoja!A:C,3,FALSE),0)</f>
        <v>3042</v>
      </c>
      <c r="I2828" s="24" t="str">
        <f t="shared" si="505"/>
        <v>600753042</v>
      </c>
      <c r="J2828" s="23">
        <v>7.5066666667407844</v>
      </c>
      <c r="K2828" s="23">
        <v>270.22149999999999</v>
      </c>
      <c r="L2828" s="23" t="str">
        <f>IF(B2828=F2828,"REGIONAL","NACIONAL")</f>
        <v>NACIONAL</v>
      </c>
      <c r="M2828" s="23" t="s">
        <v>736</v>
      </c>
      <c r="N2828" s="23" t="s">
        <v>737</v>
      </c>
      <c r="O2828" s="23">
        <f t="shared" si="504"/>
        <v>16</v>
      </c>
      <c r="P2828" s="23" t="str">
        <f t="shared" si="507"/>
        <v>600753042Eficiente destino Bogota</v>
      </c>
    </row>
    <row r="2829" spans="1:16" ht="15" hidden="1" customHeight="1">
      <c r="A2829" s="26" t="s">
        <v>913</v>
      </c>
      <c r="B2829" s="23" t="str">
        <f>IFERROR(VLOOKUP(A2829,hoja!$A$2:$E$970,4,FALSE),0)</f>
        <v>OCCIDENTE</v>
      </c>
      <c r="C2829" s="23" t="str">
        <f>IFERROR(VLOOKUP(A2829,hoja!$A$2:$E$1370,5,FALSE),0)</f>
        <v>CALOTO</v>
      </c>
      <c r="D2829" s="23" t="str">
        <f>IFERROR(VLOOKUP(A2829,hoja!A:D,3,FALSE),0)</f>
        <v>60075</v>
      </c>
      <c r="E2829" s="23" t="s">
        <v>738</v>
      </c>
      <c r="F2829" s="23" t="str">
        <f>IFERROR(VLOOKUP(E2829,hoja!$A$2:$E$970,4,FALSE),0)</f>
        <v>CENTRO</v>
      </c>
      <c r="G2829" s="23" t="str">
        <f>IFERROR(VLOOKUP(E2829,hoja!$A$2:$E$970,5,FALSE),0)</f>
        <v>RIOSUCIO</v>
      </c>
      <c r="H2829" s="103" t="str">
        <f>IFERROR(VLOOKUP(E2829,hoja!A:C,3,FALSE),0)</f>
        <v>60081</v>
      </c>
      <c r="I2829" s="24" t="str">
        <f t="shared" si="505"/>
        <v>6007560081</v>
      </c>
      <c r="J2829" s="23">
        <v>7.9333333333488554</v>
      </c>
      <c r="K2829" s="23">
        <v>273.27350000000001</v>
      </c>
      <c r="L2829" s="23" t="str">
        <f>IF(B2829=F2829,"REGIONAL","NACIONAL")</f>
        <v>NACIONAL</v>
      </c>
      <c r="M2829" s="23" t="s">
        <v>618</v>
      </c>
      <c r="N2829" s="23" t="str" cm="1">
        <f t="array" ref="N2829">IFERROR(IF(M2829="Principal","LES_ACTIVE",LES_INACTIVE),0)</f>
        <v>LES_ACTIVE</v>
      </c>
      <c r="O2829" s="23">
        <f t="shared" si="504"/>
        <v>16</v>
      </c>
      <c r="P2829" s="23" t="str">
        <f t="shared" si="507"/>
        <v>6007560081Principal</v>
      </c>
    </row>
    <row r="2830" spans="1:16" ht="15" hidden="1" customHeight="1">
      <c r="A2830" s="26" t="s">
        <v>841</v>
      </c>
      <c r="B2830" s="23" t="str">
        <f>IFERROR(VLOOKUP(A2830,hoja!$A$2:$E$970,4,FALSE),0)</f>
        <v>CENTRO</v>
      </c>
      <c r="C2830" s="23" t="str">
        <f>IFERROR(VLOOKUP(A2830,hoja!$A$2:$E$1370,5,FALSE),0)</f>
        <v>PADUA</v>
      </c>
      <c r="D2830" s="23" t="str">
        <f>IFERROR(VLOOKUP(A2830,hoja!A:D,3,FALSE),0)</f>
        <v>60076</v>
      </c>
      <c r="E2830" s="23" t="s">
        <v>633</v>
      </c>
      <c r="F2830" s="23" t="str">
        <f>IFERROR(VLOOKUP(E2830,hoja!$A$2:$E$970,4,FALSE),0)</f>
        <v>CENTRO</v>
      </c>
      <c r="G2830" s="23" t="str">
        <f>IFERROR(VLOOKUP(E2830,hoja!$A$2:$E$970,5,FALSE),0)</f>
        <v>BOGOTÁ</v>
      </c>
      <c r="H2830" s="103" t="str">
        <f>IFERROR(VLOOKUP(E2830,hoja!A:C,3,FALSE),0)</f>
        <v>0002</v>
      </c>
      <c r="I2830" s="24" t="str">
        <f t="shared" si="505"/>
        <v>600760002</v>
      </c>
      <c r="J2830" s="23">
        <v>28.049999999930151</v>
      </c>
      <c r="K2830" s="23">
        <v>215.68799999999999</v>
      </c>
      <c r="L2830" s="23" t="str">
        <f t="shared" si="511"/>
        <v>REGIONAL</v>
      </c>
      <c r="M2830" s="23" t="s">
        <v>618</v>
      </c>
      <c r="N2830" s="23" t="str" cm="1">
        <f t="array" ref="N2830">IFERROR(IF(M2830="Principal","LES_ACTIVE",LES_INACTIVE),0)</f>
        <v>LES_ACTIVE</v>
      </c>
      <c r="O2830" s="23">
        <f t="shared" si="504"/>
        <v>25</v>
      </c>
      <c r="P2830" s="23" t="str">
        <f t="shared" si="507"/>
        <v>600760002Principal</v>
      </c>
    </row>
    <row r="2831" spans="1:16" ht="15" hidden="1" customHeight="1">
      <c r="A2831" s="26" t="s">
        <v>841</v>
      </c>
      <c r="B2831" s="23" t="str">
        <f>IFERROR(VLOOKUP(A2831,hoja!$A$2:$E$970,4,FALSE),0)</f>
        <v>CENTRO</v>
      </c>
      <c r="C2831" s="23" t="str">
        <f>IFERROR(VLOOKUP(A2831,hoja!$A$2:$E$1370,5,FALSE),0)</f>
        <v>PADUA</v>
      </c>
      <c r="D2831" s="23" t="str">
        <f>IFERROR(VLOOKUP(A2831,hoja!A:D,3,FALSE),0)</f>
        <v>60076</v>
      </c>
      <c r="E2831" s="23" t="s">
        <v>635</v>
      </c>
      <c r="F2831" s="23" t="str">
        <f>IFERROR(VLOOKUP(E2831,hoja!$A$2:$E$970,4,FALSE),0)</f>
        <v>CENTRO</v>
      </c>
      <c r="G2831" s="23" t="str">
        <f>IFERROR(VLOOKUP(E2831,hoja!$A$2:$E$970,5,FALSE),0)</f>
        <v>BOGOTÁ</v>
      </c>
      <c r="H2831" s="103" t="str">
        <f>IFERROR(VLOOKUP(E2831,hoja!A:C,3,FALSE),0)</f>
        <v>0021</v>
      </c>
      <c r="I2831" s="24" t="str">
        <f t="shared" si="505"/>
        <v>600760021</v>
      </c>
      <c r="J2831" s="23">
        <v>10.166666666627862</v>
      </c>
      <c r="K2831" s="23">
        <v>218.95</v>
      </c>
      <c r="L2831" s="23" t="str">
        <f t="shared" si="511"/>
        <v>REGIONAL</v>
      </c>
      <c r="M2831" s="23" t="s">
        <v>618</v>
      </c>
      <c r="N2831" s="23" t="str" cm="1">
        <f t="array" ref="N2831">IFERROR(IF(M2831="Principal","LES_ACTIVE",LES_INACTIVE),0)</f>
        <v>LES_ACTIVE</v>
      </c>
      <c r="O2831" s="23">
        <f t="shared" si="504"/>
        <v>25</v>
      </c>
      <c r="P2831" s="23" t="str">
        <f t="shared" si="507"/>
        <v>600760021Principal</v>
      </c>
    </row>
    <row r="2832" spans="1:16" ht="15" hidden="1" customHeight="1">
      <c r="A2832" s="26" t="s">
        <v>841</v>
      </c>
      <c r="B2832" s="23" t="str">
        <f>IFERROR(VLOOKUP(A2832,hoja!$A$2:$E$970,4,FALSE),0)</f>
        <v>CENTRO</v>
      </c>
      <c r="C2832" s="23" t="str">
        <f>IFERROR(VLOOKUP(A2832,hoja!$A$2:$E$1370,5,FALSE),0)</f>
        <v>PADUA</v>
      </c>
      <c r="D2832" s="23" t="str">
        <f>IFERROR(VLOOKUP(A2832,hoja!A:D,3,FALSE),0)</f>
        <v>60076</v>
      </c>
      <c r="E2832" s="23" t="s">
        <v>645</v>
      </c>
      <c r="F2832" s="23" t="str">
        <f>IFERROR(VLOOKUP(E2832,hoja!$A$2:$E$970,4,FALSE),0)</f>
        <v>OCCIDENTE</v>
      </c>
      <c r="G2832" s="23" t="str">
        <f>IFERROR(VLOOKUP(E2832,hoja!$A$2:$E$970,5,FALSE),0)</f>
        <v>CALI</v>
      </c>
      <c r="H2832" s="103" t="str">
        <f>IFERROR(VLOOKUP(E2832,hoja!A:C,3,FALSE),0)</f>
        <v>0410</v>
      </c>
      <c r="I2832" s="24" t="str">
        <f t="shared" si="505"/>
        <v>600760410</v>
      </c>
      <c r="J2832" s="23">
        <v>13.100000000093132</v>
      </c>
      <c r="K2832" s="23">
        <v>328.05</v>
      </c>
      <c r="L2832" s="23" t="str">
        <f>IF(B2832=F2832,"REGIONAL","NACIONAL")</f>
        <v>NACIONAL</v>
      </c>
      <c r="M2832" s="23" t="s">
        <v>618</v>
      </c>
      <c r="N2832" s="23" t="str" cm="1">
        <f t="array" ref="N2832">IFERROR(IF(M2832="Principal","LES_ACTIVE",LES_INACTIVE),0)</f>
        <v>LES_ACTIVE</v>
      </c>
      <c r="O2832" s="23">
        <f t="shared" si="504"/>
        <v>16</v>
      </c>
      <c r="P2832" s="23" t="str">
        <f t="shared" si="507"/>
        <v>600760410Principal</v>
      </c>
    </row>
    <row r="2833" spans="1:17" ht="14.45" hidden="1">
      <c r="A2833" s="26" t="s">
        <v>796</v>
      </c>
      <c r="B2833" s="23" t="str">
        <f>IFERROR(VLOOKUP(A2833,hoja!$A$2:$E$970,4,FALSE),0)</f>
        <v>SANTANDER</v>
      </c>
      <c r="C2833" s="23" t="str">
        <f>IFERROR(VLOOKUP(A2833,hoja!$A$2:$E$1370,5,FALSE),0)</f>
        <v>PIEDECUESTA</v>
      </c>
      <c r="D2833" s="23" t="str">
        <f>IFERROR(VLOOKUP(A2833,hoja!A:D,3,FALSE),0)</f>
        <v>60077</v>
      </c>
      <c r="E2833" s="23" t="s">
        <v>731</v>
      </c>
      <c r="F2833" s="23" t="str">
        <f>IFERROR(VLOOKUP(E2833,hoja!$A$2:$E$970,4,FALSE),0)</f>
        <v>SANTANDER</v>
      </c>
      <c r="G2833" s="23" t="str">
        <f>IFERROR(VLOOKUP(E2833,hoja!$A$2:$E$970,5,FALSE),0)</f>
        <v>CÚCUTA</v>
      </c>
      <c r="H2833" s="103" t="str">
        <f>IFERROR(VLOOKUP(E2833,hoja!A:C,3,FALSE),0)</f>
        <v>0438</v>
      </c>
      <c r="I2833" s="24" t="str">
        <f t="shared" si="505"/>
        <v>600770438</v>
      </c>
      <c r="J2833" s="23">
        <v>13.557222222152632</v>
      </c>
      <c r="K2833" s="23">
        <v>242.59200000000001</v>
      </c>
      <c r="L2833" s="23" t="str">
        <f t="shared" si="511"/>
        <v>REGIONAL</v>
      </c>
      <c r="M2833" s="23" t="s">
        <v>618</v>
      </c>
      <c r="N2833" s="23" t="str" cm="1">
        <f t="array" ref="N2833">IFERROR(IF(M2833="Principal","LES_ACTIVE",LES_INACTIVE),0)</f>
        <v>LES_ACTIVE</v>
      </c>
      <c r="O2833" s="23">
        <f t="shared" si="504"/>
        <v>25</v>
      </c>
      <c r="P2833" s="23" t="str">
        <f t="shared" si="507"/>
        <v>600770438Principal</v>
      </c>
    </row>
    <row r="2834" spans="1:17" ht="14.45" hidden="1">
      <c r="A2834" s="26" t="s">
        <v>796</v>
      </c>
      <c r="B2834" s="23" t="str">
        <f>IFERROR(VLOOKUP(A2834,hoja!$A$2:$E$970,4,FALSE),0)</f>
        <v>SANTANDER</v>
      </c>
      <c r="C2834" s="23" t="str">
        <f>IFERROR(VLOOKUP(A2834,hoja!$A$2:$E$1370,5,FALSE),0)</f>
        <v>PIEDECUESTA</v>
      </c>
      <c r="D2834" s="23" t="str">
        <f>IFERROR(VLOOKUP(A2834,hoja!A:D,3,FALSE),0)</f>
        <v>60077</v>
      </c>
      <c r="E2834" s="23" t="s">
        <v>672</v>
      </c>
      <c r="F2834" s="23" t="str">
        <f>IFERROR(VLOOKUP(E2834,hoja!$A$2:$E$970,4,FALSE),0)</f>
        <v>ANTIOQUIA</v>
      </c>
      <c r="G2834" s="23" t="str">
        <f>IFERROR(VLOOKUP(E2834,hoja!$A$2:$E$970,5,FALSE),0)</f>
        <v>MEDELLÍN</v>
      </c>
      <c r="H2834" s="103" t="str">
        <f>IFERROR(VLOOKUP(E2834,hoja!A:C,3,FALSE),0)</f>
        <v>0092</v>
      </c>
      <c r="I2834" s="24" t="str">
        <f t="shared" si="505"/>
        <v>600770092</v>
      </c>
      <c r="J2834" s="23">
        <v>28.700000000128057</v>
      </c>
      <c r="K2834" s="23">
        <v>400.07499999999999</v>
      </c>
      <c r="L2834" s="23" t="str">
        <f>IF(B2834=F2834,"REGIONAL","NACIONAL")</f>
        <v>NACIONAL</v>
      </c>
      <c r="M2834" s="23" t="s">
        <v>618</v>
      </c>
      <c r="N2834" s="23" t="str" cm="1">
        <f t="array" ref="N2834">IFERROR(IF(M2834="Principal","LES_ACTIVE",LES_INACTIVE),0)</f>
        <v>LES_ACTIVE</v>
      </c>
      <c r="O2834" s="23">
        <f t="shared" si="504"/>
        <v>16</v>
      </c>
      <c r="P2834" s="23" t="str">
        <f t="shared" si="507"/>
        <v>600770092Principal</v>
      </c>
    </row>
    <row r="2835" spans="1:17" ht="14.45" hidden="1">
      <c r="A2835" s="26" t="s">
        <v>796</v>
      </c>
      <c r="B2835" s="23" t="str">
        <f>IFERROR(VLOOKUP(A2835,hoja!$A$2:$E$970,4,FALSE),0)</f>
        <v>SANTANDER</v>
      </c>
      <c r="C2835" s="23" t="str">
        <f>IFERROR(VLOOKUP(A2835,hoja!$A$2:$E$1370,5,FALSE),0)</f>
        <v>PIEDECUESTA</v>
      </c>
      <c r="D2835" s="23" t="str">
        <f>IFERROR(VLOOKUP(A2835,hoja!A:D,3,FALSE),0)</f>
        <v>60077</v>
      </c>
      <c r="E2835" s="23" t="s">
        <v>645</v>
      </c>
      <c r="F2835" s="23" t="str">
        <f>IFERROR(VLOOKUP(E2835,hoja!$A$2:$E$970,4,FALSE),0)</f>
        <v>OCCIDENTE</v>
      </c>
      <c r="G2835" s="23" t="str">
        <f>IFERROR(VLOOKUP(E2835,hoja!$A$2:$E$970,5,FALSE),0)</f>
        <v>CALI</v>
      </c>
      <c r="H2835" s="103" t="str">
        <f>IFERROR(VLOOKUP(E2835,hoja!A:C,3,FALSE),0)</f>
        <v>0410</v>
      </c>
      <c r="I2835" s="24" t="str">
        <f t="shared" si="505"/>
        <v>600770410</v>
      </c>
      <c r="J2835" s="23">
        <v>30.964166666788515</v>
      </c>
      <c r="K2835" s="23">
        <v>852</v>
      </c>
      <c r="L2835" s="23" t="str">
        <f t="shared" ref="L2835:L2837" si="514">IF(B2835=F2835,"REGIONAL","NACIONAL")</f>
        <v>NACIONAL</v>
      </c>
      <c r="M2835" s="23" t="s">
        <v>797</v>
      </c>
      <c r="N2835" s="23" t="s">
        <v>622</v>
      </c>
      <c r="O2835" s="23">
        <f t="shared" ref="O2835:O2897" si="515">IF(K2835&lt;=250,25,IF(K2835&lt;=500,16,IF(K2835&lt;=800,12,IF(K2835&lt;=1100,8,IF(K2835&lt;=1400,6,IF(K2835&lt;=1700,5))))))</f>
        <v>8</v>
      </c>
      <c r="P2835" s="23" t="str">
        <f t="shared" si="507"/>
        <v>600770410Alterna San Alberto</v>
      </c>
    </row>
    <row r="2836" spans="1:17" ht="14.45" hidden="1">
      <c r="A2836" s="26" t="s">
        <v>796</v>
      </c>
      <c r="B2836" s="23" t="str">
        <f>IFERROR(VLOOKUP(A2836,hoja!$A$2:$E$970,4,FALSE),0)</f>
        <v>SANTANDER</v>
      </c>
      <c r="C2836" s="23" t="str">
        <f>IFERROR(VLOOKUP(A2836,hoja!$A$2:$E$1370,5,FALSE),0)</f>
        <v>PIEDECUESTA</v>
      </c>
      <c r="D2836" s="23" t="str">
        <f>IFERROR(VLOOKUP(A2836,hoja!A:D,3,FALSE),0)</f>
        <v>60077</v>
      </c>
      <c r="E2836" s="23" t="s">
        <v>645</v>
      </c>
      <c r="F2836" s="23" t="str">
        <f>IFERROR(VLOOKUP(E2836,hoja!$A$2:$E$970,4,FALSE),0)</f>
        <v>OCCIDENTE</v>
      </c>
      <c r="G2836" s="23" t="str">
        <f>IFERROR(VLOOKUP(E2836,hoja!$A$2:$E$970,5,FALSE),0)</f>
        <v>CALI</v>
      </c>
      <c r="H2836" s="103" t="str">
        <f>IFERROR(VLOOKUP(E2836,hoja!A:C,3,FALSE),0)</f>
        <v>0410</v>
      </c>
      <c r="I2836" s="24" t="str">
        <f t="shared" ref="I2836:I2898" si="516">D2836&amp;H2836</f>
        <v>600770410</v>
      </c>
      <c r="J2836" s="23">
        <v>33.799999999999997</v>
      </c>
      <c r="K2836" s="23">
        <v>889</v>
      </c>
      <c r="L2836" s="23" t="str">
        <f t="shared" si="514"/>
        <v>NACIONAL</v>
      </c>
      <c r="M2836" s="23" t="s">
        <v>917</v>
      </c>
      <c r="N2836" s="23" t="s">
        <v>622</v>
      </c>
      <c r="O2836" s="23">
        <f t="shared" si="515"/>
        <v>8</v>
      </c>
      <c r="P2836" s="23" t="str">
        <f t="shared" si="507"/>
        <v>600770410San Alberto - La Linea</v>
      </c>
    </row>
    <row r="2837" spans="1:17" ht="15" hidden="1" customHeight="1">
      <c r="A2837" s="26" t="s">
        <v>796</v>
      </c>
      <c r="B2837" s="23" t="str">
        <f>IFERROR(VLOOKUP(A2837,hoja!$A$2:$E$970,4,FALSE),0)</f>
        <v>SANTANDER</v>
      </c>
      <c r="C2837" s="23" t="str">
        <f>IFERROR(VLOOKUP(A2837,hoja!$A$2:$E$1370,5,FALSE),0)</f>
        <v>PIEDECUESTA</v>
      </c>
      <c r="D2837" s="23" t="str">
        <f>IFERROR(VLOOKUP(A2837,hoja!A:D,3,FALSE),0)</f>
        <v>60077</v>
      </c>
      <c r="E2837" s="23" t="s">
        <v>867</v>
      </c>
      <c r="F2837" s="23">
        <f>IFERROR(VLOOKUP(E2837,hoja!$A$2:$E$970,4,FALSE),0)</f>
        <v>0</v>
      </c>
      <c r="G2837" s="23">
        <f>IFERROR(VLOOKUP(E2837,hoja!$A$2:$E$970,5,FALSE),0)</f>
        <v>0</v>
      </c>
      <c r="H2837" s="103">
        <f>IFERROR(VLOOKUP(E2837,hoja!A:C,3,FALSE),0)</f>
        <v>0</v>
      </c>
      <c r="I2837" s="24" t="str">
        <f t="shared" si="516"/>
        <v>600770</v>
      </c>
      <c r="J2837" s="23">
        <v>0.6283333333558403</v>
      </c>
      <c r="K2837" s="23">
        <v>0.82499999999999996</v>
      </c>
      <c r="L2837" s="23" t="str">
        <f t="shared" si="514"/>
        <v>NACIONAL</v>
      </c>
      <c r="M2837" s="23" t="s">
        <v>618</v>
      </c>
      <c r="N2837" s="23" t="str" cm="1">
        <f t="array" ref="N2837">IFERROR(IF(M2837="Principal","LES_ACTIVE",LES_INACTIVE),0)</f>
        <v>LES_ACTIVE</v>
      </c>
      <c r="O2837" s="23">
        <f t="shared" si="515"/>
        <v>25</v>
      </c>
      <c r="P2837" s="23" t="str">
        <f t="shared" si="507"/>
        <v>600770Principal</v>
      </c>
    </row>
    <row r="2838" spans="1:17" ht="14.45" hidden="1">
      <c r="A2838" s="26" t="s">
        <v>796</v>
      </c>
      <c r="B2838" s="23" t="str">
        <f>IFERROR(VLOOKUP(A2838,hoja!$A$2:$E$970,4,FALSE),0)</f>
        <v>SANTANDER</v>
      </c>
      <c r="C2838" s="23" t="str">
        <f>IFERROR(VLOOKUP(A2838,hoja!$A$2:$E$1370,5,FALSE),0)</f>
        <v>PIEDECUESTA</v>
      </c>
      <c r="D2838" s="23" t="str">
        <f>IFERROR(VLOOKUP(A2838,hoja!A:D,3,FALSE),0)</f>
        <v>60077</v>
      </c>
      <c r="E2838" s="23" t="s">
        <v>756</v>
      </c>
      <c r="F2838" s="23" t="str">
        <f>IFERROR(VLOOKUP(E2838,hoja!$A$2:$E$970,4,FALSE),0)</f>
        <v>SANTANDER</v>
      </c>
      <c r="G2838" s="23" t="str">
        <f>IFERROR(VLOOKUP(E2838,hoja!$A$2:$E$970,5,FALSE),0)</f>
        <v>SANTANA</v>
      </c>
      <c r="H2838" s="103" t="str">
        <f>IFERROR(VLOOKUP(E2838,hoja!A:C,3,FALSE),0)</f>
        <v>60084</v>
      </c>
      <c r="I2838" s="24" t="str">
        <f t="shared" si="516"/>
        <v>6007760084</v>
      </c>
      <c r="J2838" s="23">
        <v>7.1013888889574446</v>
      </c>
      <c r="K2838" s="23">
        <v>176.17500000000001</v>
      </c>
      <c r="L2838" s="23" t="str">
        <f t="shared" si="511"/>
        <v>REGIONAL</v>
      </c>
      <c r="M2838" s="23" t="s">
        <v>736</v>
      </c>
      <c r="N2838" s="23" t="s">
        <v>737</v>
      </c>
      <c r="O2838" s="23">
        <f t="shared" si="515"/>
        <v>25</v>
      </c>
      <c r="P2838" s="23" t="str">
        <f t="shared" si="507"/>
        <v>6007760084Eficiente destino Bogota</v>
      </c>
    </row>
    <row r="2839" spans="1:17" ht="14.45" hidden="1">
      <c r="A2839" s="26" t="s">
        <v>787</v>
      </c>
      <c r="B2839" s="23" t="str">
        <f>IFERROR(VLOOKUP(A2839,hoja!$A$2:$E$970,4,FALSE),0)</f>
        <v>ANTIOQUIA</v>
      </c>
      <c r="C2839" s="23" t="str">
        <f>IFERROR(VLOOKUP(A2839,hoja!$A$2:$E$1370,5,FALSE),0)</f>
        <v>PUERTO LIBRE</v>
      </c>
      <c r="D2839" s="23" t="str">
        <f>IFERROR(VLOOKUP(A2839,hoja!A:D,3,FALSE),0)</f>
        <v>10214</v>
      </c>
      <c r="E2839" s="23" t="s">
        <v>660</v>
      </c>
      <c r="F2839" s="23" t="str">
        <f>IFERROR(VLOOKUP(E2839,hoja!$A$2:$E$970,4,FALSE),0)</f>
        <v>CENTRO</v>
      </c>
      <c r="G2839" s="23" t="str">
        <f>IFERROR(VLOOKUP(E2839,hoja!$A$2:$E$970,5,FALSE),0)</f>
        <v>BOGOTÁ</v>
      </c>
      <c r="H2839" s="103" t="str">
        <f>IFERROR(VLOOKUP(E2839,hoja!A:C,3,FALSE),0)</f>
        <v>0035</v>
      </c>
      <c r="I2839" s="24" t="str">
        <f t="shared" si="516"/>
        <v>102140035</v>
      </c>
      <c r="J2839" s="23">
        <v>5.8858333332755137</v>
      </c>
      <c r="K2839" s="23">
        <v>169.16249999999999</v>
      </c>
      <c r="L2839" s="23" t="str">
        <f>IF(B2839=F2839,"REGIONAL","NACIONAL")</f>
        <v>NACIONAL</v>
      </c>
      <c r="M2839" s="23" t="s">
        <v>618</v>
      </c>
      <c r="N2839" s="23" t="str" cm="1">
        <f t="array" ref="N2839">IFERROR(IF(M2839="Principal","LES_ACTIVE",LES_INACTIVE),0)</f>
        <v>LES_ACTIVE</v>
      </c>
      <c r="O2839" s="23">
        <f t="shared" si="515"/>
        <v>25</v>
      </c>
      <c r="P2839" s="23" t="str">
        <f t="shared" si="507"/>
        <v>102140035Principal</v>
      </c>
    </row>
    <row r="2840" spans="1:17" ht="14.45" hidden="1">
      <c r="A2840" s="26" t="s">
        <v>787</v>
      </c>
      <c r="B2840" s="23" t="str">
        <f>IFERROR(VLOOKUP(A2840,hoja!$A$2:$E$970,4,FALSE),0)</f>
        <v>ANTIOQUIA</v>
      </c>
      <c r="C2840" s="23" t="str">
        <f>IFERROR(VLOOKUP(A2840,hoja!$A$2:$E$1370,5,FALSE),0)</f>
        <v>PUERTO LIBRE</v>
      </c>
      <c r="D2840" s="23" t="str">
        <f>IFERROR(VLOOKUP(A2840,hoja!A:D,3,FALSE),0)</f>
        <v>10214</v>
      </c>
      <c r="E2840" s="23" t="s">
        <v>655</v>
      </c>
      <c r="F2840" s="23" t="str">
        <f>IFERROR(VLOOKUP(E2840,hoja!$A$2:$E$970,4,FALSE),0)</f>
        <v>ANTIOQUIA</v>
      </c>
      <c r="G2840" s="23" t="str">
        <f>IFERROR(VLOOKUP(E2840,hoja!$A$2:$E$970,5,FALSE),0)</f>
        <v>MEDELLÍN</v>
      </c>
      <c r="H2840" s="103" t="str">
        <f>IFERROR(VLOOKUP(E2840,hoja!A:C,3,FALSE),0)</f>
        <v>0292</v>
      </c>
      <c r="I2840" s="24" t="str">
        <f t="shared" si="516"/>
        <v>102140292</v>
      </c>
      <c r="J2840" s="23">
        <v>7.1999999998952262</v>
      </c>
      <c r="K2840" s="23">
        <v>217.911</v>
      </c>
      <c r="L2840" s="23" t="str">
        <f t="shared" si="511"/>
        <v>REGIONAL</v>
      </c>
      <c r="M2840" s="23" t="s">
        <v>618</v>
      </c>
      <c r="N2840" s="23" t="str" cm="1">
        <f t="array" ref="N2840">IFERROR(IF(M2840="Principal","LES_ACTIVE",LES_INACTIVE),0)</f>
        <v>LES_ACTIVE</v>
      </c>
      <c r="O2840" s="23">
        <f t="shared" si="515"/>
        <v>25</v>
      </c>
      <c r="P2840" s="23" t="str">
        <f t="shared" si="507"/>
        <v>102140292Principal</v>
      </c>
    </row>
    <row r="2841" spans="1:17" ht="15" hidden="1" customHeight="1">
      <c r="A2841" s="26" t="s">
        <v>787</v>
      </c>
      <c r="B2841" s="23" t="str">
        <f>IFERROR(VLOOKUP(A2841,hoja!$A$2:$E$970,4,FALSE),0)</f>
        <v>ANTIOQUIA</v>
      </c>
      <c r="C2841" s="23" t="str">
        <f>IFERROR(VLOOKUP(A2841,hoja!$A$2:$E$1370,5,FALSE),0)</f>
        <v>PUERTO LIBRE</v>
      </c>
      <c r="D2841" s="23" t="str">
        <f>IFERROR(VLOOKUP(A2841,hoja!A:D,3,FALSE),0)</f>
        <v>10214</v>
      </c>
      <c r="E2841" s="23" t="s">
        <v>721</v>
      </c>
      <c r="F2841" s="23" t="str">
        <f>IFERROR(VLOOKUP(E2841,hoja!$A$2:$E$970,4,FALSE),0)</f>
        <v>ANTIOQUIA</v>
      </c>
      <c r="G2841" s="23" t="str">
        <f>IFERROR(VLOOKUP(E2841,hoja!$A$2:$E$970,5,FALSE),0)</f>
        <v>RIONEGRO</v>
      </c>
      <c r="H2841" s="103" t="str">
        <f>IFERROR(VLOOKUP(E2841,hoja!A:C,3,FALSE),0)</f>
        <v>0090</v>
      </c>
      <c r="I2841" s="24" t="str">
        <f t="shared" si="516"/>
        <v>102140090</v>
      </c>
      <c r="J2841" s="23">
        <v>5.6099999999860302</v>
      </c>
      <c r="K2841" s="23">
        <v>165.14400000000001</v>
      </c>
      <c r="L2841" s="23" t="str">
        <f t="shared" si="511"/>
        <v>REGIONAL</v>
      </c>
      <c r="M2841" s="23" t="s">
        <v>618</v>
      </c>
      <c r="N2841" s="23" t="str" cm="1">
        <f t="array" ref="N2841">IFERROR(IF(M2841="Principal","LES_ACTIVE",LES_INACTIVE),0)</f>
        <v>LES_ACTIVE</v>
      </c>
      <c r="O2841" s="23">
        <f t="shared" si="515"/>
        <v>25</v>
      </c>
      <c r="P2841" s="23" t="str">
        <f t="shared" si="507"/>
        <v>102140090Principal</v>
      </c>
    </row>
    <row r="2842" spans="1:17" ht="14.45" hidden="1">
      <c r="A2842" s="26" t="s">
        <v>787</v>
      </c>
      <c r="B2842" s="23" t="str">
        <f>IFERROR(VLOOKUP(A2842,hoja!$A$2:$E$970,4,FALSE),0)</f>
        <v>ANTIOQUIA</v>
      </c>
      <c r="C2842" s="23" t="str">
        <f>IFERROR(VLOOKUP(A2842,hoja!$A$2:$E$1370,5,FALSE),0)</f>
        <v>PUERTO LIBRE</v>
      </c>
      <c r="D2842" s="23" t="str">
        <f>IFERROR(VLOOKUP(A2842,hoja!A:D,3,FALSE),0)</f>
        <v>10214</v>
      </c>
      <c r="E2842" s="23" t="s">
        <v>633</v>
      </c>
      <c r="F2842" s="23" t="str">
        <f>IFERROR(VLOOKUP(E2842,hoja!$A$2:$E$970,4,FALSE),0)</f>
        <v>CENTRO</v>
      </c>
      <c r="G2842" s="23" t="str">
        <f>IFERROR(VLOOKUP(E2842,hoja!$A$2:$E$970,5,FALSE),0)</f>
        <v>BOGOTÁ</v>
      </c>
      <c r="H2842" s="103" t="str">
        <f>IFERROR(VLOOKUP(E2842,hoja!A:C,3,FALSE),0)</f>
        <v>0002</v>
      </c>
      <c r="I2842" s="24" t="str">
        <f t="shared" si="516"/>
        <v>102140002</v>
      </c>
      <c r="J2842" s="23">
        <v>7.6166666666977108</v>
      </c>
      <c r="K2842" s="23">
        <v>229.41249999999999</v>
      </c>
      <c r="L2842" s="23" t="str">
        <f>IF(B2842=F2842,"REGIONAL","NACIONAL")</f>
        <v>NACIONAL</v>
      </c>
      <c r="M2842" s="23" t="s">
        <v>618</v>
      </c>
      <c r="N2842" s="23" t="str" cm="1">
        <f t="array" ref="N2842">IFERROR(IF(M2842="Principal","LES_ACTIVE",LES_INACTIVE),0)</f>
        <v>LES_ACTIVE</v>
      </c>
      <c r="O2842" s="23">
        <f t="shared" si="515"/>
        <v>25</v>
      </c>
      <c r="P2842" s="23" t="str">
        <f t="shared" ref="P2842:P2904" si="517">D2842&amp;H2842&amp;M2842</f>
        <v>102140002Principal</v>
      </c>
    </row>
    <row r="2843" spans="1:17" ht="14.45" hidden="1">
      <c r="A2843" s="26" t="s">
        <v>787</v>
      </c>
      <c r="B2843" s="23" t="str">
        <f>IFERROR(VLOOKUP(A2843,hoja!$A$2:$E$970,4,FALSE),0)</f>
        <v>ANTIOQUIA</v>
      </c>
      <c r="C2843" s="23" t="str">
        <f>IFERROR(VLOOKUP(A2843,hoja!$A$2:$E$1370,5,FALSE),0)</f>
        <v>PUERTO LIBRE</v>
      </c>
      <c r="D2843" s="23" t="str">
        <f>IFERROR(VLOOKUP(A2843,hoja!A:D,3,FALSE),0)</f>
        <v>10214</v>
      </c>
      <c r="E2843" s="23" t="s">
        <v>634</v>
      </c>
      <c r="F2843" s="23" t="str">
        <f>IFERROR(VLOOKUP(E2843,hoja!$A$2:$E$970,4,FALSE),0)</f>
        <v>CENTRO</v>
      </c>
      <c r="G2843" s="23" t="str">
        <f>IFERROR(VLOOKUP(E2843,hoja!$A$2:$E$970,5,FALSE),0)</f>
        <v>BOGOTÁ</v>
      </c>
      <c r="H2843" s="103" t="str">
        <f>IFERROR(VLOOKUP(E2843,hoja!A:C,3,FALSE),0)</f>
        <v>0011</v>
      </c>
      <c r="I2843" s="24" t="str">
        <f t="shared" si="516"/>
        <v>102140011</v>
      </c>
      <c r="J2843" s="23">
        <v>7.2833333333255723</v>
      </c>
      <c r="K2843" s="23">
        <v>221.31800000000001</v>
      </c>
      <c r="L2843" s="23" t="str">
        <f t="shared" ref="L2843:L2844" si="518">IF(B2843=F2843,"REGIONAL","NACIONAL")</f>
        <v>NACIONAL</v>
      </c>
      <c r="M2843" s="23" t="s">
        <v>618</v>
      </c>
      <c r="N2843" s="23" t="str" cm="1">
        <f t="array" ref="N2843">IFERROR(IF(M2843="Principal","LES_ACTIVE",LES_INACTIVE),0)</f>
        <v>LES_ACTIVE</v>
      </c>
      <c r="O2843" s="23">
        <f t="shared" si="515"/>
        <v>25</v>
      </c>
      <c r="P2843" s="23" t="str">
        <f t="shared" si="517"/>
        <v>102140011Principal</v>
      </c>
    </row>
    <row r="2844" spans="1:17" ht="14.45" hidden="1">
      <c r="A2844" s="26" t="s">
        <v>787</v>
      </c>
      <c r="B2844" s="23" t="str">
        <f>IFERROR(VLOOKUP(A2844,hoja!$A$2:$E$970,4,FALSE),0)</f>
        <v>ANTIOQUIA</v>
      </c>
      <c r="C2844" s="23" t="str">
        <f>IFERROR(VLOOKUP(A2844,hoja!$A$2:$E$1370,5,FALSE),0)</f>
        <v>PUERTO LIBRE</v>
      </c>
      <c r="D2844" s="23" t="str">
        <f>IFERROR(VLOOKUP(A2844,hoja!A:D,3,FALSE),0)</f>
        <v>10214</v>
      </c>
      <c r="E2844" s="23" t="s">
        <v>635</v>
      </c>
      <c r="F2844" s="23" t="str">
        <f>IFERROR(VLOOKUP(E2844,hoja!$A$2:$E$970,4,FALSE),0)</f>
        <v>CENTRO</v>
      </c>
      <c r="G2844" s="23" t="str">
        <f>IFERROR(VLOOKUP(E2844,hoja!$A$2:$E$970,5,FALSE),0)</f>
        <v>BOGOTÁ</v>
      </c>
      <c r="H2844" s="103" t="str">
        <f>IFERROR(VLOOKUP(E2844,hoja!A:C,3,FALSE),0)</f>
        <v>0021</v>
      </c>
      <c r="I2844" s="24" t="str">
        <f t="shared" si="516"/>
        <v>102140021</v>
      </c>
      <c r="J2844" s="23">
        <v>8.25</v>
      </c>
      <c r="K2844" s="23">
        <v>218.6935</v>
      </c>
      <c r="L2844" s="23" t="str">
        <f t="shared" si="518"/>
        <v>NACIONAL</v>
      </c>
      <c r="M2844" s="23" t="s">
        <v>618</v>
      </c>
      <c r="N2844" s="23" t="str" cm="1">
        <f t="array" ref="N2844">IFERROR(IF(M2844="Principal","LES_ACTIVE",LES_INACTIVE),0)</f>
        <v>LES_ACTIVE</v>
      </c>
      <c r="O2844" s="23">
        <f t="shared" si="515"/>
        <v>25</v>
      </c>
      <c r="P2844" s="23" t="str">
        <f t="shared" si="517"/>
        <v>102140021Principal</v>
      </c>
    </row>
    <row r="2845" spans="1:17" ht="14.45" hidden="1">
      <c r="A2845" s="26" t="s">
        <v>787</v>
      </c>
      <c r="B2845" s="23" t="str">
        <f>IFERROR(VLOOKUP(A2845,hoja!$A$2:$E$970,4,FALSE),0)</f>
        <v>ANTIOQUIA</v>
      </c>
      <c r="C2845" s="23" t="str">
        <f>IFERROR(VLOOKUP(A2845,hoja!$A$2:$E$1370,5,FALSE),0)</f>
        <v>PUERTO LIBRE</v>
      </c>
      <c r="D2845" s="23" t="str">
        <f>IFERROR(VLOOKUP(A2845,hoja!A:D,3,FALSE),0)</f>
        <v>10214</v>
      </c>
      <c r="E2845" s="23" t="s">
        <v>641</v>
      </c>
      <c r="F2845" s="23" t="str">
        <f>IFERROR(VLOOKUP(E2845,hoja!$A$2:$E$970,4,FALSE),0)</f>
        <v>ANTIOQUIA</v>
      </c>
      <c r="G2845" s="23" t="str">
        <f>IFERROR(VLOOKUP(E2845,hoja!$A$2:$E$970,5,FALSE),0)</f>
        <v>MEDELLÍN</v>
      </c>
      <c r="H2845" s="103" t="str">
        <f>IFERROR(VLOOKUP(E2845,hoja!A:C,3,FALSE),0)</f>
        <v>0079</v>
      </c>
      <c r="I2845" s="24" t="str">
        <f t="shared" si="516"/>
        <v>102140079</v>
      </c>
      <c r="J2845" s="23">
        <v>6.8722222222422715</v>
      </c>
      <c r="K2845" s="23">
        <v>205.46449999999999</v>
      </c>
      <c r="L2845" s="23" t="str">
        <f t="shared" si="511"/>
        <v>REGIONAL</v>
      </c>
      <c r="M2845" s="23" t="s">
        <v>618</v>
      </c>
      <c r="N2845" s="23" t="str" cm="1">
        <f t="array" ref="N2845">IFERROR(IF(M2845="Principal","LES_ACTIVE",LES_INACTIVE),0)</f>
        <v>LES_ACTIVE</v>
      </c>
      <c r="O2845" s="23">
        <f t="shared" si="515"/>
        <v>25</v>
      </c>
      <c r="P2845" s="23" t="str">
        <f t="shared" si="517"/>
        <v>102140079Principal</v>
      </c>
    </row>
    <row r="2846" spans="1:17" ht="14.45" hidden="1">
      <c r="A2846" s="26" t="s">
        <v>787</v>
      </c>
      <c r="B2846" s="23" t="str">
        <f>IFERROR(VLOOKUP(A2846,hoja!$A$2:$E$970,4,FALSE),0)</f>
        <v>ANTIOQUIA</v>
      </c>
      <c r="C2846" s="23" t="str">
        <f>IFERROR(VLOOKUP(A2846,hoja!$A$2:$E$1370,5,FALSE),0)</f>
        <v>PUERTO LIBRE</v>
      </c>
      <c r="D2846" s="23" t="str">
        <f>IFERROR(VLOOKUP(A2846,hoja!A:D,3,FALSE),0)</f>
        <v>10214</v>
      </c>
      <c r="E2846" s="23" t="s">
        <v>672</v>
      </c>
      <c r="F2846" s="23" t="str">
        <f>IFERROR(VLOOKUP(E2846,hoja!$A$2:$E$970,4,FALSE),0)</f>
        <v>ANTIOQUIA</v>
      </c>
      <c r="G2846" s="23" t="str">
        <f>IFERROR(VLOOKUP(E2846,hoja!$A$2:$E$970,5,FALSE),0)</f>
        <v>MEDELLÍN</v>
      </c>
      <c r="H2846" s="103" t="str">
        <f>IFERROR(VLOOKUP(E2846,hoja!A:C,3,FALSE),0)</f>
        <v>0092</v>
      </c>
      <c r="I2846" s="24" t="str">
        <f t="shared" si="516"/>
        <v>102140092</v>
      </c>
      <c r="J2846" s="23">
        <v>8.3333333332557231</v>
      </c>
      <c r="K2846" s="23">
        <v>204.59100000000001</v>
      </c>
      <c r="L2846" s="23" t="str">
        <f t="shared" si="511"/>
        <v>REGIONAL</v>
      </c>
      <c r="M2846" s="23" t="s">
        <v>618</v>
      </c>
      <c r="N2846" s="23" t="str" cm="1">
        <f t="array" ref="N2846">IFERROR(IF(M2846="Principal","LES_ACTIVE",LES_INACTIVE),0)</f>
        <v>LES_ACTIVE</v>
      </c>
      <c r="O2846" s="23">
        <f t="shared" si="515"/>
        <v>25</v>
      </c>
      <c r="P2846" s="23" t="str">
        <f t="shared" si="517"/>
        <v>102140092Principal</v>
      </c>
    </row>
    <row r="2847" spans="1:17" s="29" customFormat="1" ht="15" hidden="1" customHeight="1">
      <c r="A2847" s="26" t="s">
        <v>918</v>
      </c>
      <c r="B2847" s="23" t="str">
        <f>IFERROR(VLOOKUP(A2847,hoja!$A$2:$E$970,4,FALSE),0)</f>
        <v>ANTIOQUIA</v>
      </c>
      <c r="C2847" s="23" t="str">
        <f>IFERROR(VLOOKUP(A2847,hoja!$A$2:$E$1370,5,FALSE),0)</f>
        <v>PUERTO TRIUNFO</v>
      </c>
      <c r="D2847" s="23" t="str">
        <f>IFERROR(VLOOKUP(A2847,hoja!A:D,3,FALSE),0)</f>
        <v>60079</v>
      </c>
      <c r="E2847" s="23" t="s">
        <v>641</v>
      </c>
      <c r="F2847" s="23" t="str">
        <f>IFERROR(VLOOKUP(E2847,hoja!$A$2:$E$970,4,FALSE),0)</f>
        <v>ANTIOQUIA</v>
      </c>
      <c r="G2847" s="23" t="str">
        <f>IFERROR(VLOOKUP(E2847,hoja!$A$2:$E$970,5,FALSE),0)</f>
        <v>MEDELLÍN</v>
      </c>
      <c r="H2847" s="103" t="str">
        <f>IFERROR(VLOOKUP(E2847,hoja!A:C,3,FALSE),0)</f>
        <v>0079</v>
      </c>
      <c r="I2847" s="24" t="str">
        <f t="shared" si="516"/>
        <v>600790079</v>
      </c>
      <c r="J2847" s="23">
        <v>20.466666666674428</v>
      </c>
      <c r="K2847" s="23">
        <v>224.49299999999999</v>
      </c>
      <c r="L2847" s="23" t="str">
        <f t="shared" si="511"/>
        <v>REGIONAL</v>
      </c>
      <c r="M2847" s="23" t="s">
        <v>618</v>
      </c>
      <c r="N2847" s="23" t="str" cm="1">
        <f t="array" ref="N2847">IFERROR(IF(M2847="Principal","LES_ACTIVE",LES_INACTIVE),0)</f>
        <v>LES_ACTIVE</v>
      </c>
      <c r="O2847" s="23">
        <f t="shared" si="515"/>
        <v>25</v>
      </c>
      <c r="P2847" s="23" t="str">
        <f t="shared" si="517"/>
        <v>600790079Principal</v>
      </c>
      <c r="Q2847" s="23"/>
    </row>
    <row r="2848" spans="1:17" s="29" customFormat="1" ht="15" hidden="1" customHeight="1">
      <c r="A2848" s="26" t="s">
        <v>834</v>
      </c>
      <c r="B2848" s="23" t="str">
        <f>IFERROR(VLOOKUP(A2848,hoja!$A$2:$E$970,4,FALSE),0)</f>
        <v>CENTRO</v>
      </c>
      <c r="C2848" s="23" t="str">
        <f>IFERROR(VLOOKUP(A2848,hoja!$A$2:$E$1370,5,FALSE),0)</f>
        <v>RICAURTE</v>
      </c>
      <c r="D2848" s="23" t="str">
        <f>IFERROR(VLOOKUP(A2848,hoja!A:D,3,FALSE),0)</f>
        <v>60080</v>
      </c>
      <c r="E2848" s="23" t="s">
        <v>751</v>
      </c>
      <c r="F2848" s="23" t="str">
        <f>IFERROR(VLOOKUP(E2848,hoja!$A$2:$E$970,4,FALSE),0)</f>
        <v>CENTRO</v>
      </c>
      <c r="G2848" s="23" t="str">
        <f>IFERROR(VLOOKUP(E2848,hoja!$A$2:$E$970,5,FALSE),0)</f>
        <v>BOGOTÁ</v>
      </c>
      <c r="H2848" s="103" t="str">
        <f>IFERROR(VLOOKUP(E2848,hoja!A:C,3,FALSE),0)</f>
        <v>0002A</v>
      </c>
      <c r="I2848" s="24" t="str">
        <f t="shared" si="516"/>
        <v>600800002A</v>
      </c>
      <c r="J2848" s="23">
        <v>4.2588888887548819</v>
      </c>
      <c r="K2848" s="23">
        <v>129.66200000000001</v>
      </c>
      <c r="L2848" s="23" t="str">
        <f t="shared" si="511"/>
        <v>REGIONAL</v>
      </c>
      <c r="M2848" s="23" t="s">
        <v>618</v>
      </c>
      <c r="N2848" s="23" t="str" cm="1">
        <f t="array" ref="N2848">IFERROR(IF(M2848="Principal","LES_ACTIVE",LES_INACTIVE),0)</f>
        <v>LES_ACTIVE</v>
      </c>
      <c r="O2848" s="23">
        <f t="shared" si="515"/>
        <v>25</v>
      </c>
      <c r="P2848" s="23" t="str">
        <f t="shared" si="517"/>
        <v>600800002APrincipal</v>
      </c>
      <c r="Q2848" s="23"/>
    </row>
    <row r="2849" spans="1:17" s="29" customFormat="1" ht="15" hidden="1" customHeight="1">
      <c r="A2849" s="26" t="s">
        <v>834</v>
      </c>
      <c r="B2849" s="23" t="str">
        <f>IFERROR(VLOOKUP(A2849,hoja!$A$2:$E$970,4,FALSE),0)</f>
        <v>CENTRO</v>
      </c>
      <c r="C2849" s="23" t="str">
        <f>IFERROR(VLOOKUP(A2849,hoja!$A$2:$E$1370,5,FALSE),0)</f>
        <v>RICAURTE</v>
      </c>
      <c r="D2849" s="23" t="str">
        <f>IFERROR(VLOOKUP(A2849,hoja!A:D,3,FALSE),0)</f>
        <v>60080</v>
      </c>
      <c r="E2849" s="23" t="s">
        <v>634</v>
      </c>
      <c r="F2849" s="23" t="str">
        <f>IFERROR(VLOOKUP(E2849,hoja!$A$2:$E$970,4,FALSE),0)</f>
        <v>CENTRO</v>
      </c>
      <c r="G2849" s="23" t="str">
        <f>IFERROR(VLOOKUP(E2849,hoja!$A$2:$E$970,5,FALSE),0)</f>
        <v>BOGOTÁ</v>
      </c>
      <c r="H2849" s="103" t="str">
        <f>IFERROR(VLOOKUP(E2849,hoja!A:C,3,FALSE),0)</f>
        <v>0011</v>
      </c>
      <c r="I2849" s="24" t="str">
        <f t="shared" si="516"/>
        <v>600800011</v>
      </c>
      <c r="J2849" s="23">
        <v>4.3305555555853061</v>
      </c>
      <c r="K2849" s="23">
        <v>120.928</v>
      </c>
      <c r="L2849" s="23" t="str">
        <f t="shared" si="511"/>
        <v>REGIONAL</v>
      </c>
      <c r="M2849" s="23" t="s">
        <v>618</v>
      </c>
      <c r="N2849" s="23" t="str" cm="1">
        <f t="array" ref="N2849">IFERROR(IF(M2849="Principal","LES_ACTIVE",LES_INACTIVE),0)</f>
        <v>LES_ACTIVE</v>
      </c>
      <c r="O2849" s="23">
        <f t="shared" si="515"/>
        <v>25</v>
      </c>
      <c r="P2849" s="23" t="str">
        <f t="shared" si="517"/>
        <v>600800011Principal</v>
      </c>
      <c r="Q2849" s="23"/>
    </row>
    <row r="2850" spans="1:17" s="29" customFormat="1" ht="15" hidden="1" customHeight="1">
      <c r="A2850" s="26" t="s">
        <v>834</v>
      </c>
      <c r="B2850" s="23" t="str">
        <f>IFERROR(VLOOKUP(A2850,hoja!$A$2:$E$970,4,FALSE),0)</f>
        <v>CENTRO</v>
      </c>
      <c r="C2850" s="23" t="str">
        <f>IFERROR(VLOOKUP(A2850,hoja!$A$2:$E$1370,5,FALSE),0)</f>
        <v>RICAURTE</v>
      </c>
      <c r="D2850" s="23" t="str">
        <f>IFERROR(VLOOKUP(A2850,hoja!A:D,3,FALSE),0)</f>
        <v>60080</v>
      </c>
      <c r="E2850" s="23" t="s">
        <v>635</v>
      </c>
      <c r="F2850" s="23" t="str">
        <f>IFERROR(VLOOKUP(E2850,hoja!$A$2:$E$970,4,FALSE),0)</f>
        <v>CENTRO</v>
      </c>
      <c r="G2850" s="23" t="str">
        <f>IFERROR(VLOOKUP(E2850,hoja!$A$2:$E$970,5,FALSE),0)</f>
        <v>BOGOTÁ</v>
      </c>
      <c r="H2850" s="103" t="str">
        <f>IFERROR(VLOOKUP(E2850,hoja!A:C,3,FALSE),0)</f>
        <v>0021</v>
      </c>
      <c r="I2850" s="24" t="str">
        <f t="shared" si="516"/>
        <v>600800021</v>
      </c>
      <c r="J2850" s="23">
        <v>4.7254166667116806</v>
      </c>
      <c r="K2850" s="23">
        <v>127.758</v>
      </c>
      <c r="L2850" s="23" t="str">
        <f t="shared" si="511"/>
        <v>REGIONAL</v>
      </c>
      <c r="M2850" s="23" t="s">
        <v>618</v>
      </c>
      <c r="N2850" s="23" t="str" cm="1">
        <f t="array" ref="N2850">IFERROR(IF(M2850="Principal","LES_ACTIVE",LES_INACTIVE),0)</f>
        <v>LES_ACTIVE</v>
      </c>
      <c r="O2850" s="23">
        <f t="shared" si="515"/>
        <v>25</v>
      </c>
      <c r="P2850" s="23" t="str">
        <f t="shared" si="517"/>
        <v>600800021Principal</v>
      </c>
      <c r="Q2850" s="23"/>
    </row>
    <row r="2851" spans="1:17" s="29" customFormat="1" ht="15" hidden="1" customHeight="1">
      <c r="A2851" s="26" t="s">
        <v>834</v>
      </c>
      <c r="B2851" s="23" t="str">
        <f>IFERROR(VLOOKUP(A2851,hoja!$A$2:$E$970,4,FALSE),0)</f>
        <v>CENTRO</v>
      </c>
      <c r="C2851" s="23" t="str">
        <f>IFERROR(VLOOKUP(A2851,hoja!$A$2:$E$1370,5,FALSE),0)</f>
        <v>RICAURTE</v>
      </c>
      <c r="D2851" s="23" t="str">
        <f>IFERROR(VLOOKUP(A2851,hoja!A:D,3,FALSE),0)</f>
        <v>60080</v>
      </c>
      <c r="E2851" s="23" t="s">
        <v>679</v>
      </c>
      <c r="F2851" s="23" t="str">
        <f>IFERROR(VLOOKUP(E2851,hoja!$A$2:$E$970,4,FALSE),0)</f>
        <v>CENTRO</v>
      </c>
      <c r="G2851" s="23" t="str">
        <f>IFERROR(VLOOKUP(E2851,hoja!$A$2:$E$970,5,FALSE),0)</f>
        <v>NEIVA</v>
      </c>
      <c r="H2851" s="103" t="str">
        <f>IFERROR(VLOOKUP(E2851,hoja!A:C,3,FALSE),0)</f>
        <v>0385</v>
      </c>
      <c r="I2851" s="24" t="str">
        <f t="shared" si="516"/>
        <v>600800385</v>
      </c>
      <c r="J2851" s="23">
        <v>4.3258333333069459</v>
      </c>
      <c r="K2851" s="23">
        <v>196.72649999999999</v>
      </c>
      <c r="L2851" s="23" t="str">
        <f t="shared" si="511"/>
        <v>REGIONAL</v>
      </c>
      <c r="M2851" s="23" t="s">
        <v>618</v>
      </c>
      <c r="N2851" s="23" t="str" cm="1">
        <f t="array" ref="N2851">IFERROR(IF(M2851="Principal","LES_ACTIVE",LES_INACTIVE),0)</f>
        <v>LES_ACTIVE</v>
      </c>
      <c r="O2851" s="23">
        <f t="shared" si="515"/>
        <v>25</v>
      </c>
      <c r="P2851" s="23" t="str">
        <f t="shared" si="517"/>
        <v>600800385Principal</v>
      </c>
      <c r="Q2851" s="23"/>
    </row>
    <row r="2852" spans="1:17" s="29" customFormat="1" ht="15" hidden="1" customHeight="1">
      <c r="A2852" s="26" t="s">
        <v>738</v>
      </c>
      <c r="B2852" s="23" t="str">
        <f>IFERROR(VLOOKUP(A2852,hoja!$A$2:$E$970,4,FALSE),0)</f>
        <v>CENTRO</v>
      </c>
      <c r="C2852" s="23" t="str">
        <f>IFERROR(VLOOKUP(A2852,hoja!$A$2:$E$1370,5,FALSE),0)</f>
        <v>RIOSUCIO</v>
      </c>
      <c r="D2852" s="23" t="str">
        <f>IFERROR(VLOOKUP(A2852,hoja!A:D,3,FALSE),0)</f>
        <v>60081</v>
      </c>
      <c r="E2852" s="23" t="s">
        <v>655</v>
      </c>
      <c r="F2852" s="23" t="str">
        <f>IFERROR(VLOOKUP(E2852,hoja!$A$2:$E$970,4,FALSE),0)</f>
        <v>ANTIOQUIA</v>
      </c>
      <c r="G2852" s="23" t="str">
        <f>IFERROR(VLOOKUP(E2852,hoja!$A$2:$E$970,5,FALSE),0)</f>
        <v>MEDELLÍN</v>
      </c>
      <c r="H2852" s="103" t="str">
        <f>IFERROR(VLOOKUP(E2852,hoja!A:C,3,FALSE),0)</f>
        <v>0292</v>
      </c>
      <c r="I2852" s="24" t="str">
        <f t="shared" si="516"/>
        <v>600810292</v>
      </c>
      <c r="J2852" s="23">
        <v>7.2083333333430346</v>
      </c>
      <c r="K2852" s="23">
        <v>242.33449999999999</v>
      </c>
      <c r="L2852" s="23" t="str">
        <f>IF(B2852=F2852,"REGIONAL","NACIONAL")</f>
        <v>NACIONAL</v>
      </c>
      <c r="M2852" s="23" t="s">
        <v>618</v>
      </c>
      <c r="N2852" s="23" t="str" cm="1">
        <f t="array" ref="N2852">IFERROR(IF(M2852="Principal","LES_ACTIVE",LES_INACTIVE),0)</f>
        <v>LES_ACTIVE</v>
      </c>
      <c r="O2852" s="23">
        <f t="shared" si="515"/>
        <v>25</v>
      </c>
      <c r="P2852" s="23" t="str">
        <f t="shared" si="517"/>
        <v>600810292Principal</v>
      </c>
      <c r="Q2852" s="23"/>
    </row>
    <row r="2853" spans="1:17" s="29" customFormat="1" ht="15" hidden="1" customHeight="1">
      <c r="A2853" s="26" t="s">
        <v>738</v>
      </c>
      <c r="B2853" s="23" t="str">
        <f>IFERROR(VLOOKUP(A2853,hoja!$A$2:$E$970,4,FALSE),0)</f>
        <v>CENTRO</v>
      </c>
      <c r="C2853" s="23" t="str">
        <f>IFERROR(VLOOKUP(A2853,hoja!$A$2:$E$1370,5,FALSE),0)</f>
        <v>RIOSUCIO</v>
      </c>
      <c r="D2853" s="23" t="str">
        <f>IFERROR(VLOOKUP(A2853,hoja!A:D,3,FALSE),0)</f>
        <v>60081</v>
      </c>
      <c r="E2853" s="23" t="s">
        <v>641</v>
      </c>
      <c r="F2853" s="23" t="str">
        <f>IFERROR(VLOOKUP(E2853,hoja!$A$2:$E$970,4,FALSE),0)</f>
        <v>ANTIOQUIA</v>
      </c>
      <c r="G2853" s="23" t="str">
        <f>IFERROR(VLOOKUP(E2853,hoja!$A$2:$E$970,5,FALSE),0)</f>
        <v>MEDELLÍN</v>
      </c>
      <c r="H2853" s="103" t="str">
        <f>IFERROR(VLOOKUP(E2853,hoja!A:C,3,FALSE),0)</f>
        <v>0079</v>
      </c>
      <c r="I2853" s="24" t="str">
        <f t="shared" si="516"/>
        <v>600810079</v>
      </c>
      <c r="J2853" s="23">
        <v>8.4833333333954215</v>
      </c>
      <c r="K2853" s="23">
        <v>247.23599999999999</v>
      </c>
      <c r="L2853" s="23" t="str">
        <f t="shared" ref="L2853:L2856" si="519">IF(B2853=F2853,"REGIONAL","NACIONAL")</f>
        <v>NACIONAL</v>
      </c>
      <c r="M2853" s="23" t="s">
        <v>618</v>
      </c>
      <c r="N2853" s="23" t="str" cm="1">
        <f t="array" ref="N2853">IFERROR(IF(M2853="Principal","LES_ACTIVE",LES_INACTIVE),0)</f>
        <v>LES_ACTIVE</v>
      </c>
      <c r="O2853" s="23">
        <f t="shared" si="515"/>
        <v>25</v>
      </c>
      <c r="P2853" s="23" t="str">
        <f t="shared" si="517"/>
        <v>600810079Principal</v>
      </c>
      <c r="Q2853" s="23"/>
    </row>
    <row r="2854" spans="1:17" s="29" customFormat="1" ht="15" hidden="1" customHeight="1">
      <c r="A2854" s="26" t="s">
        <v>738</v>
      </c>
      <c r="B2854" s="23" t="str">
        <f>IFERROR(VLOOKUP(A2854,hoja!$A$2:$E$970,4,FALSE),0)</f>
        <v>CENTRO</v>
      </c>
      <c r="C2854" s="23" t="str">
        <f>IFERROR(VLOOKUP(A2854,hoja!$A$2:$E$1370,5,FALSE),0)</f>
        <v>RIOSUCIO</v>
      </c>
      <c r="D2854" s="23" t="str">
        <f>IFERROR(VLOOKUP(A2854,hoja!A:D,3,FALSE),0)</f>
        <v>60081</v>
      </c>
      <c r="E2854" s="23" t="s">
        <v>670</v>
      </c>
      <c r="F2854" s="23" t="str">
        <f>IFERROR(VLOOKUP(E2854,hoja!$A$2:$E$970,4,FALSE),0)</f>
        <v>OCCIDENTE</v>
      </c>
      <c r="G2854" s="23" t="str">
        <f>IFERROR(VLOOKUP(E2854,hoja!$A$2:$E$970,5,FALSE),0)</f>
        <v>PEREIRA</v>
      </c>
      <c r="H2854" s="103" t="str">
        <f>IFERROR(VLOOKUP(E2854,hoja!A:C,3,FALSE),0)</f>
        <v>0134</v>
      </c>
      <c r="I2854" s="24" t="str">
        <f t="shared" si="516"/>
        <v>600810134</v>
      </c>
      <c r="J2854" s="23">
        <v>3.5829166666371748</v>
      </c>
      <c r="K2854" s="23">
        <v>118.52500000000001</v>
      </c>
      <c r="L2854" s="23" t="str">
        <f t="shared" si="519"/>
        <v>NACIONAL</v>
      </c>
      <c r="M2854" s="23" t="s">
        <v>618</v>
      </c>
      <c r="N2854" s="23" t="str" cm="1">
        <f t="array" ref="N2854">IFERROR(IF(M2854="Principal","LES_ACTIVE",LES_INACTIVE),0)</f>
        <v>LES_ACTIVE</v>
      </c>
      <c r="O2854" s="23">
        <f t="shared" si="515"/>
        <v>25</v>
      </c>
      <c r="P2854" s="23" t="str">
        <f t="shared" si="517"/>
        <v>600810134Principal</v>
      </c>
      <c r="Q2854" s="23"/>
    </row>
    <row r="2855" spans="1:17" s="29" customFormat="1" ht="15" hidden="1" customHeight="1">
      <c r="A2855" s="26" t="s">
        <v>738</v>
      </c>
      <c r="B2855" s="23" t="str">
        <f>IFERROR(VLOOKUP(A2855,hoja!$A$2:$E$970,4,FALSE),0)</f>
        <v>CENTRO</v>
      </c>
      <c r="C2855" s="23" t="str">
        <f>IFERROR(VLOOKUP(A2855,hoja!$A$2:$E$1370,5,FALSE),0)</f>
        <v>RIOSUCIO</v>
      </c>
      <c r="D2855" s="23" t="str">
        <f>IFERROR(VLOOKUP(A2855,hoja!A:D,3,FALSE),0)</f>
        <v>60081</v>
      </c>
      <c r="E2855" s="23" t="s">
        <v>644</v>
      </c>
      <c r="F2855" s="23" t="str">
        <f>IFERROR(VLOOKUP(E2855,hoja!$A$2:$E$970,4,FALSE),0)</f>
        <v>OCCIDENTE</v>
      </c>
      <c r="G2855" s="23" t="str">
        <f>IFERROR(VLOOKUP(E2855,hoja!$A$2:$E$970,5,FALSE),0)</f>
        <v>PEREIRA</v>
      </c>
      <c r="H2855" s="103" t="str">
        <f>IFERROR(VLOOKUP(E2855,hoja!A:C,3,FALSE),0)</f>
        <v>0198</v>
      </c>
      <c r="I2855" s="24" t="str">
        <f t="shared" si="516"/>
        <v>600810198</v>
      </c>
      <c r="J2855" s="23">
        <v>10.266666666604578</v>
      </c>
      <c r="K2855" s="23">
        <v>84.942999999999998</v>
      </c>
      <c r="L2855" s="23" t="str">
        <f t="shared" si="519"/>
        <v>NACIONAL</v>
      </c>
      <c r="M2855" s="23" t="s">
        <v>618</v>
      </c>
      <c r="N2855" s="23" t="str" cm="1">
        <f t="array" ref="N2855">IFERROR(IF(M2855="Principal","LES_ACTIVE",LES_INACTIVE),0)</f>
        <v>LES_ACTIVE</v>
      </c>
      <c r="O2855" s="23">
        <f t="shared" si="515"/>
        <v>25</v>
      </c>
      <c r="P2855" s="23" t="str">
        <f t="shared" si="517"/>
        <v>600810198Principal</v>
      </c>
      <c r="Q2855" s="23"/>
    </row>
    <row r="2856" spans="1:17" s="29" customFormat="1" ht="15" hidden="1" customHeight="1">
      <c r="A2856" s="26" t="s">
        <v>738</v>
      </c>
      <c r="B2856" s="23" t="str">
        <f>IFERROR(VLOOKUP(A2856,hoja!$A$2:$E$970,4,FALSE),0)</f>
        <v>CENTRO</v>
      </c>
      <c r="C2856" s="23" t="str">
        <f>IFERROR(VLOOKUP(A2856,hoja!$A$2:$E$1370,5,FALSE),0)</f>
        <v>RIOSUCIO</v>
      </c>
      <c r="D2856" s="23" t="str">
        <f>IFERROR(VLOOKUP(A2856,hoja!A:D,3,FALSE),0)</f>
        <v>60081</v>
      </c>
      <c r="E2856" s="23" t="s">
        <v>645</v>
      </c>
      <c r="F2856" s="23" t="str">
        <f>IFERROR(VLOOKUP(E2856,hoja!$A$2:$E$970,4,FALSE),0)</f>
        <v>OCCIDENTE</v>
      </c>
      <c r="G2856" s="23" t="str">
        <f>IFERROR(VLOOKUP(E2856,hoja!$A$2:$E$970,5,FALSE),0)</f>
        <v>CALI</v>
      </c>
      <c r="H2856" s="103" t="str">
        <f>IFERROR(VLOOKUP(E2856,hoja!A:C,3,FALSE),0)</f>
        <v>0410</v>
      </c>
      <c r="I2856" s="24" t="str">
        <f t="shared" si="516"/>
        <v>600810410</v>
      </c>
      <c r="J2856" s="23">
        <v>6.3530555554898456</v>
      </c>
      <c r="K2856" s="23">
        <v>274.61799999999999</v>
      </c>
      <c r="L2856" s="23" t="str">
        <f t="shared" si="519"/>
        <v>NACIONAL</v>
      </c>
      <c r="M2856" s="23" t="s">
        <v>618</v>
      </c>
      <c r="N2856" s="23" t="str" cm="1">
        <f t="array" ref="N2856">IFERROR(IF(M2856="Principal","LES_ACTIVE",LES_INACTIVE),0)</f>
        <v>LES_ACTIVE</v>
      </c>
      <c r="O2856" s="23">
        <f t="shared" si="515"/>
        <v>16</v>
      </c>
      <c r="P2856" s="23" t="str">
        <f t="shared" si="517"/>
        <v>600810410Principal</v>
      </c>
      <c r="Q2856" s="23"/>
    </row>
    <row r="2857" spans="1:17" s="29" customFormat="1" ht="15" hidden="1" customHeight="1">
      <c r="A2857" s="26" t="s">
        <v>774</v>
      </c>
      <c r="B2857" s="23" t="str">
        <f>IFERROR(VLOOKUP(A2857,hoja!$A$2:$E$970,4,FALSE),0)</f>
        <v>COSTA</v>
      </c>
      <c r="C2857" s="23" t="str">
        <f>IFERROR(VLOOKUP(A2857,hoja!$A$2:$E$1370,5,FALSE),0)</f>
        <v>SAMPUES</v>
      </c>
      <c r="D2857" s="23" t="str">
        <f>IFERROR(VLOOKUP(A2857,hoja!A:D,3,FALSE),0)</f>
        <v>60082</v>
      </c>
      <c r="E2857" s="23" t="s">
        <v>698</v>
      </c>
      <c r="F2857" s="23" t="str">
        <f>IFERROR(VLOOKUP(E2857,hoja!$A$2:$E$970,4,FALSE),0)</f>
        <v>COSTA</v>
      </c>
      <c r="G2857" s="23" t="str">
        <f>IFERROR(VLOOKUP(E2857,hoja!$A$2:$E$970,5,FALSE),0)</f>
        <v>CAUCASIA</v>
      </c>
      <c r="H2857" s="103" t="str">
        <f>IFERROR(VLOOKUP(E2857,hoja!A:C,3,FALSE),0)</f>
        <v>0384</v>
      </c>
      <c r="I2857" s="24" t="str">
        <f t="shared" si="516"/>
        <v>600820384</v>
      </c>
      <c r="J2857" s="23">
        <v>3.5250000000523869</v>
      </c>
      <c r="K2857" s="23">
        <v>168.5395</v>
      </c>
      <c r="L2857" s="23" t="str">
        <f t="shared" si="511"/>
        <v>REGIONAL</v>
      </c>
      <c r="M2857" s="23" t="s">
        <v>618</v>
      </c>
      <c r="N2857" s="23" t="str" cm="1">
        <f t="array" ref="N2857">IFERROR(IF(M2857="Principal","LES_ACTIVE",LES_INACTIVE),0)</f>
        <v>LES_ACTIVE</v>
      </c>
      <c r="O2857" s="23">
        <f t="shared" si="515"/>
        <v>25</v>
      </c>
      <c r="P2857" s="23" t="str">
        <f t="shared" si="517"/>
        <v>600820384Principal</v>
      </c>
      <c r="Q2857" s="23"/>
    </row>
    <row r="2858" spans="1:17" s="29" customFormat="1" ht="15" hidden="1" customHeight="1">
      <c r="A2858" s="26" t="s">
        <v>774</v>
      </c>
      <c r="B2858" s="23" t="str">
        <f>IFERROR(VLOOKUP(A2858,hoja!$A$2:$E$970,4,FALSE),0)</f>
        <v>COSTA</v>
      </c>
      <c r="C2858" s="23" t="str">
        <f>IFERROR(VLOOKUP(A2858,hoja!$A$2:$E$1370,5,FALSE),0)</f>
        <v>SAMPUES</v>
      </c>
      <c r="D2858" s="23" t="str">
        <f>IFERROR(VLOOKUP(A2858,hoja!A:D,3,FALSE),0)</f>
        <v>60082</v>
      </c>
      <c r="E2858" s="23" t="s">
        <v>666</v>
      </c>
      <c r="F2858" s="23" t="str">
        <f>IFERROR(VLOOKUP(E2858,hoja!$A$2:$E$970,4,FALSE),0)</f>
        <v>COSTA</v>
      </c>
      <c r="G2858" s="23" t="str">
        <f>IFERROR(VLOOKUP(E2858,hoja!$A$2:$E$970,5,FALSE),0)</f>
        <v>SINCELEJO</v>
      </c>
      <c r="H2858" s="103" t="str">
        <f>IFERROR(VLOOKUP(E2858,hoja!A:C,3,FALSE),0)</f>
        <v>0382</v>
      </c>
      <c r="I2858" s="24" t="str">
        <f t="shared" si="516"/>
        <v>600820382</v>
      </c>
      <c r="J2858" s="23">
        <v>1.4249999999301508</v>
      </c>
      <c r="K2858" s="23">
        <v>105.10250000000001</v>
      </c>
      <c r="L2858" s="23" t="str">
        <f t="shared" si="511"/>
        <v>REGIONAL</v>
      </c>
      <c r="M2858" s="23" t="s">
        <v>618</v>
      </c>
      <c r="N2858" s="23" t="str" cm="1">
        <f t="array" ref="N2858">IFERROR(IF(M2858="Principal","LES_ACTIVE",LES_INACTIVE),0)</f>
        <v>LES_ACTIVE</v>
      </c>
      <c r="O2858" s="23">
        <f t="shared" si="515"/>
        <v>25</v>
      </c>
      <c r="P2858" s="23" t="str">
        <f t="shared" si="517"/>
        <v>600820382Principal</v>
      </c>
      <c r="Q2858" s="23"/>
    </row>
    <row r="2859" spans="1:17" ht="14.45" hidden="1">
      <c r="A2859" s="26" t="s">
        <v>774</v>
      </c>
      <c r="B2859" s="23" t="str">
        <f>IFERROR(VLOOKUP(A2859,hoja!$A$2:$E$970,4,FALSE),0)</f>
        <v>COSTA</v>
      </c>
      <c r="C2859" s="23" t="str">
        <f>IFERROR(VLOOKUP(A2859,hoja!$A$2:$E$1370,5,FALSE),0)</f>
        <v>SAMPUES</v>
      </c>
      <c r="D2859" s="23" t="str">
        <f>IFERROR(VLOOKUP(A2859,hoja!A:D,3,FALSE),0)</f>
        <v>60082</v>
      </c>
      <c r="E2859" s="23" t="s">
        <v>667</v>
      </c>
      <c r="F2859" s="23" t="str">
        <f>IFERROR(VLOOKUP(E2859,hoja!$A$2:$E$970,4,FALSE),0)</f>
        <v>COSTA</v>
      </c>
      <c r="G2859" s="23" t="str">
        <f>IFERROR(VLOOKUP(E2859,hoja!$A$2:$E$970,5,FALSE),0)</f>
        <v>MONTERÍA</v>
      </c>
      <c r="H2859" s="103" t="str">
        <f>IFERROR(VLOOKUP(E2859,hoja!A:C,3,FALSE),0)</f>
        <v>0381</v>
      </c>
      <c r="I2859" s="24" t="str">
        <f t="shared" si="516"/>
        <v>600820381</v>
      </c>
      <c r="J2859" s="23">
        <v>1.9583333332557231</v>
      </c>
      <c r="K2859" s="23">
        <v>96.611000000000004</v>
      </c>
      <c r="L2859" s="23" t="str">
        <f t="shared" si="511"/>
        <v>REGIONAL</v>
      </c>
      <c r="M2859" s="23" t="s">
        <v>618</v>
      </c>
      <c r="N2859" s="23" t="str" cm="1">
        <f t="array" ref="N2859">IFERROR(IF(M2859="Principal","LES_ACTIVE",LES_INACTIVE),0)</f>
        <v>LES_ACTIVE</v>
      </c>
      <c r="O2859" s="23">
        <f t="shared" si="515"/>
        <v>25</v>
      </c>
      <c r="P2859" s="23" t="str">
        <f t="shared" si="517"/>
        <v>600820381Principal</v>
      </c>
    </row>
    <row r="2860" spans="1:17" ht="14.45" hidden="1">
      <c r="A2860" s="26" t="s">
        <v>774</v>
      </c>
      <c r="B2860" s="23" t="str">
        <f>IFERROR(VLOOKUP(A2860,hoja!$A$2:$E$970,4,FALSE),0)</f>
        <v>COSTA</v>
      </c>
      <c r="C2860" s="23" t="str">
        <f>IFERROR(VLOOKUP(A2860,hoja!$A$2:$E$1370,5,FALSE),0)</f>
        <v>SAMPUES</v>
      </c>
      <c r="D2860" s="23" t="str">
        <f>IFERROR(VLOOKUP(A2860,hoja!A:D,3,FALSE),0)</f>
        <v>60082</v>
      </c>
      <c r="E2860" s="23" t="s">
        <v>642</v>
      </c>
      <c r="F2860" s="23" t="str">
        <f>IFERROR(VLOOKUP(E2860,hoja!$A$2:$E$970,4,FALSE),0)</f>
        <v>COSTA</v>
      </c>
      <c r="G2860" s="23" t="str">
        <f>IFERROR(VLOOKUP(E2860,hoja!$A$2:$E$970,5,FALSE),0)</f>
        <v>BARRANQUILLA</v>
      </c>
      <c r="H2860" s="103" t="str">
        <f>IFERROR(VLOOKUP(E2860,hoja!A:C,3,FALSE),0)</f>
        <v>0111</v>
      </c>
      <c r="I2860" s="24" t="str">
        <f t="shared" si="516"/>
        <v>600820111</v>
      </c>
      <c r="J2860" s="23">
        <v>4.7666666666627862</v>
      </c>
      <c r="K2860" s="23">
        <v>234.04650000000001</v>
      </c>
      <c r="L2860" s="23" t="str">
        <f t="shared" si="511"/>
        <v>REGIONAL</v>
      </c>
      <c r="M2860" s="23" t="s">
        <v>618</v>
      </c>
      <c r="N2860" s="23" t="str" cm="1">
        <f t="array" ref="N2860">IFERROR(IF(M2860="Principal","LES_ACTIVE",LES_INACTIVE),0)</f>
        <v>LES_ACTIVE</v>
      </c>
      <c r="O2860" s="23">
        <f t="shared" si="515"/>
        <v>25</v>
      </c>
      <c r="P2860" s="23" t="str">
        <f t="shared" si="517"/>
        <v>600820111Principal</v>
      </c>
    </row>
    <row r="2861" spans="1:17" ht="14.45" hidden="1">
      <c r="A2861" s="26" t="s">
        <v>782</v>
      </c>
      <c r="B2861" s="23" t="str">
        <f>IFERROR(VLOOKUP(A2861,hoja!$A$2:$E$970,4,FALSE),0)</f>
        <v>COSTA</v>
      </c>
      <c r="C2861" s="23" t="str">
        <f>IFERROR(VLOOKUP(A2861,hoja!$A$2:$E$1370,5,FALSE),0)</f>
        <v>SANTA MARTA</v>
      </c>
      <c r="D2861" s="23" t="str">
        <f>IFERROR(VLOOKUP(A2861,hoja!A:D,3,FALSE),0)</f>
        <v>60083</v>
      </c>
      <c r="E2861" s="23" t="s">
        <v>703</v>
      </c>
      <c r="F2861" s="23" t="str">
        <f>IFERROR(VLOOKUP(E2861,hoja!$A$2:$E$970,4,FALSE),0)</f>
        <v>COSTA</v>
      </c>
      <c r="G2861" s="23" t="str">
        <f>IFERROR(VLOOKUP(E2861,hoja!$A$2:$E$970,5,FALSE),0)</f>
        <v>FONSECA</v>
      </c>
      <c r="H2861" s="103" t="str">
        <f>IFERROR(VLOOKUP(E2861,hoja!A:C,3,FALSE),0)</f>
        <v>0448</v>
      </c>
      <c r="I2861" s="24" t="str">
        <f t="shared" si="516"/>
        <v>600830448</v>
      </c>
      <c r="J2861" s="23">
        <v>6.561666666646488</v>
      </c>
      <c r="K2861" s="23">
        <v>231.20150000000001</v>
      </c>
      <c r="L2861" s="23" t="str">
        <f t="shared" si="511"/>
        <v>REGIONAL</v>
      </c>
      <c r="M2861" s="23" t="s">
        <v>618</v>
      </c>
      <c r="N2861" s="23" t="str" cm="1">
        <f t="array" ref="N2861">IFERROR(IF(M2861="Principal","LES_ACTIVE",LES_INACTIVE),0)</f>
        <v>LES_ACTIVE</v>
      </c>
      <c r="O2861" s="23">
        <f t="shared" si="515"/>
        <v>25</v>
      </c>
      <c r="P2861" s="23" t="str">
        <f t="shared" si="517"/>
        <v>600830448Principal</v>
      </c>
    </row>
    <row r="2862" spans="1:17" ht="14.45" hidden="1">
      <c r="A2862" s="26" t="s">
        <v>782</v>
      </c>
      <c r="B2862" s="23" t="str">
        <f>IFERROR(VLOOKUP(A2862,hoja!$A$2:$E$970,4,FALSE),0)</f>
        <v>COSTA</v>
      </c>
      <c r="C2862" s="23" t="str">
        <f>IFERROR(VLOOKUP(A2862,hoja!$A$2:$E$1370,5,FALSE),0)</f>
        <v>SANTA MARTA</v>
      </c>
      <c r="D2862" s="23" t="str">
        <f>IFERROR(VLOOKUP(A2862,hoja!A:D,3,FALSE),0)</f>
        <v>60083</v>
      </c>
      <c r="E2862" s="23" t="s">
        <v>712</v>
      </c>
      <c r="F2862" s="23" t="str">
        <f>IFERROR(VLOOKUP(E2862,hoja!$A$2:$E$970,4,FALSE),0)</f>
        <v>COSTA</v>
      </c>
      <c r="G2862" s="23" t="str">
        <f>IFERROR(VLOOKUP(E2862,hoja!$A$2:$E$970,5,FALSE),0)</f>
        <v>MAICAO</v>
      </c>
      <c r="H2862" s="103" t="str">
        <f>IFERROR(VLOOKUP(E2862,hoja!A:C,3,FALSE),0)</f>
        <v>0230</v>
      </c>
      <c r="I2862" s="24" t="str">
        <f t="shared" si="516"/>
        <v>600830230</v>
      </c>
      <c r="J2862" s="23">
        <v>5.533333333209157</v>
      </c>
      <c r="K2862" s="23">
        <v>242.78</v>
      </c>
      <c r="L2862" s="23" t="str">
        <f t="shared" si="511"/>
        <v>REGIONAL</v>
      </c>
      <c r="M2862" s="23" t="s">
        <v>618</v>
      </c>
      <c r="N2862" s="23" t="str" cm="1">
        <f t="array" ref="N2862">IFERROR(IF(M2862="Principal","LES_ACTIVE",LES_INACTIVE),0)</f>
        <v>LES_ACTIVE</v>
      </c>
      <c r="O2862" s="23">
        <f t="shared" si="515"/>
        <v>25</v>
      </c>
      <c r="P2862" s="23" t="str">
        <f t="shared" si="517"/>
        <v>600830230Principal</v>
      </c>
    </row>
    <row r="2863" spans="1:17" ht="14.45" hidden="1">
      <c r="A2863" s="26" t="s">
        <v>782</v>
      </c>
      <c r="B2863" s="23" t="str">
        <f>IFERROR(VLOOKUP(A2863,hoja!$A$2:$E$970,4,FALSE),0)</f>
        <v>COSTA</v>
      </c>
      <c r="C2863" s="23" t="str">
        <f>IFERROR(VLOOKUP(A2863,hoja!$A$2:$E$1370,5,FALSE),0)</f>
        <v>SANTA MARTA</v>
      </c>
      <c r="D2863" s="23" t="str">
        <f>IFERROR(VLOOKUP(A2863,hoja!A:D,3,FALSE),0)</f>
        <v>60083</v>
      </c>
      <c r="E2863" s="23" t="s">
        <v>720</v>
      </c>
      <c r="F2863" s="23" t="str">
        <f>IFERROR(VLOOKUP(E2863,hoja!$A$2:$E$970,4,FALSE),0)</f>
        <v>COSTA</v>
      </c>
      <c r="G2863" s="23" t="str">
        <f>IFERROR(VLOOKUP(E2863,hoja!$A$2:$E$970,5,FALSE),0)</f>
        <v>RIOHACHA</v>
      </c>
      <c r="H2863" s="103" t="str">
        <f>IFERROR(VLOOKUP(E2863,hoja!A:C,3,FALSE),0)</f>
        <v>0239</v>
      </c>
      <c r="I2863" s="24" t="str">
        <f t="shared" si="516"/>
        <v>600830239</v>
      </c>
      <c r="J2863" s="23">
        <v>3.3377777776331641</v>
      </c>
      <c r="K2863" s="23">
        <v>163.66900000000001</v>
      </c>
      <c r="L2863" s="23" t="str">
        <f t="shared" si="511"/>
        <v>REGIONAL</v>
      </c>
      <c r="M2863" s="23" t="s">
        <v>618</v>
      </c>
      <c r="N2863" s="23" t="str" cm="1">
        <f t="array" ref="N2863">IFERROR(IF(M2863="Principal","LES_ACTIVE",LES_INACTIVE),0)</f>
        <v>LES_ACTIVE</v>
      </c>
      <c r="O2863" s="23">
        <f t="shared" si="515"/>
        <v>25</v>
      </c>
      <c r="P2863" s="23" t="str">
        <f t="shared" si="517"/>
        <v>600830239Principal</v>
      </c>
    </row>
    <row r="2864" spans="1:17" ht="14.45" hidden="1">
      <c r="A2864" s="26" t="s">
        <v>782</v>
      </c>
      <c r="B2864" s="23" t="str">
        <f>IFERROR(VLOOKUP(A2864,hoja!$A$2:$E$970,4,FALSE),0)</f>
        <v>COSTA</v>
      </c>
      <c r="C2864" s="23" t="str">
        <f>IFERROR(VLOOKUP(A2864,hoja!$A$2:$E$1370,5,FALSE),0)</f>
        <v>SANTA MARTA</v>
      </c>
      <c r="D2864" s="23" t="str">
        <f>IFERROR(VLOOKUP(A2864,hoja!A:D,3,FALSE),0)</f>
        <v>60083</v>
      </c>
      <c r="E2864" s="23" t="s">
        <v>634</v>
      </c>
      <c r="F2864" s="23" t="str">
        <f>IFERROR(VLOOKUP(E2864,hoja!$A$2:$E$970,4,FALSE),0)</f>
        <v>CENTRO</v>
      </c>
      <c r="G2864" s="23" t="str">
        <f>IFERROR(VLOOKUP(E2864,hoja!$A$2:$E$970,5,FALSE),0)</f>
        <v>BOGOTÁ</v>
      </c>
      <c r="H2864" s="103" t="str">
        <f>IFERROR(VLOOKUP(E2864,hoja!A:C,3,FALSE),0)</f>
        <v>0011</v>
      </c>
      <c r="I2864" s="24" t="str">
        <f t="shared" si="516"/>
        <v>600830011</v>
      </c>
      <c r="J2864" s="23">
        <v>9.0666666667093523</v>
      </c>
      <c r="K2864" s="23">
        <v>804.83100000000002</v>
      </c>
      <c r="L2864" s="23" t="str">
        <f>IF(B2864=F2864,"REGIONAL","NACIONAL")</f>
        <v>NACIONAL</v>
      </c>
      <c r="M2864" s="23" t="s">
        <v>674</v>
      </c>
      <c r="N2864" s="23" t="s">
        <v>624</v>
      </c>
      <c r="O2864" s="23">
        <f t="shared" si="515"/>
        <v>8</v>
      </c>
      <c r="P2864" s="23" t="str">
        <f t="shared" si="517"/>
        <v>600830011La Vega</v>
      </c>
    </row>
    <row r="2865" spans="1:16" ht="14.45" hidden="1">
      <c r="A2865" s="26" t="s">
        <v>782</v>
      </c>
      <c r="B2865" s="23" t="str">
        <f>IFERROR(VLOOKUP(A2865,hoja!$A$2:$E$970,4,FALSE),0)</f>
        <v>COSTA</v>
      </c>
      <c r="C2865" s="23" t="str">
        <f>IFERROR(VLOOKUP(A2865,hoja!$A$2:$E$1370,5,FALSE),0)</f>
        <v>SANTA MARTA</v>
      </c>
      <c r="D2865" s="23" t="str">
        <f>IFERROR(VLOOKUP(A2865,hoja!A:D,3,FALSE),0)</f>
        <v>60083</v>
      </c>
      <c r="E2865" s="23" t="s">
        <v>635</v>
      </c>
      <c r="F2865" s="23" t="str">
        <f>IFERROR(VLOOKUP(E2865,hoja!$A$2:$E$970,4,FALSE),0)</f>
        <v>CENTRO</v>
      </c>
      <c r="G2865" s="23" t="str">
        <f>IFERROR(VLOOKUP(E2865,hoja!$A$2:$E$970,5,FALSE),0)</f>
        <v>BOGOTÁ</v>
      </c>
      <c r="H2865" s="103" t="str">
        <f>IFERROR(VLOOKUP(E2865,hoja!A:C,3,FALSE),0)</f>
        <v>0021</v>
      </c>
      <c r="I2865" s="24" t="str">
        <f t="shared" si="516"/>
        <v>600830021</v>
      </c>
      <c r="J2865" s="23">
        <v>41.281527777726296</v>
      </c>
      <c r="K2865" s="23">
        <v>961.11149999999998</v>
      </c>
      <c r="L2865" s="23" t="str">
        <f>IF(B2865=F2865,"REGIONAL","NACIONAL")</f>
        <v>NACIONAL</v>
      </c>
      <c r="M2865" s="23" t="s">
        <v>674</v>
      </c>
      <c r="N2865" s="23" t="s">
        <v>624</v>
      </c>
      <c r="O2865" s="23">
        <f t="shared" si="515"/>
        <v>8</v>
      </c>
      <c r="P2865" s="23" t="str">
        <f t="shared" si="517"/>
        <v>600830021La Vega</v>
      </c>
    </row>
    <row r="2866" spans="1:16" ht="14.45" hidden="1">
      <c r="A2866" s="26" t="s">
        <v>782</v>
      </c>
      <c r="B2866" s="23" t="str">
        <f>IFERROR(VLOOKUP(A2866,hoja!$A$2:$E$970,4,FALSE),0)</f>
        <v>COSTA</v>
      </c>
      <c r="C2866" s="23" t="str">
        <f>IFERROR(VLOOKUP(A2866,hoja!$A$2:$E$1370,5,FALSE),0)</f>
        <v>SANTA MARTA</v>
      </c>
      <c r="D2866" s="23" t="str">
        <f>IFERROR(VLOOKUP(A2866,hoja!A:D,3,FALSE),0)</f>
        <v>60083</v>
      </c>
      <c r="E2866" s="23" t="s">
        <v>642</v>
      </c>
      <c r="F2866" s="23" t="str">
        <f>IFERROR(VLOOKUP(E2866,hoja!$A$2:$E$970,4,FALSE),0)</f>
        <v>COSTA</v>
      </c>
      <c r="G2866" s="23" t="str">
        <f>IFERROR(VLOOKUP(E2866,hoja!$A$2:$E$970,5,FALSE),0)</f>
        <v>BARRANQUILLA</v>
      </c>
      <c r="H2866" s="103" t="str">
        <f>IFERROR(VLOOKUP(E2866,hoja!A:C,3,FALSE),0)</f>
        <v>0111</v>
      </c>
      <c r="I2866" s="24" t="str">
        <f t="shared" si="516"/>
        <v>600830111</v>
      </c>
      <c r="J2866" s="23">
        <v>2.441666666592937</v>
      </c>
      <c r="K2866" s="23">
        <v>108.379</v>
      </c>
      <c r="L2866" s="23" t="str">
        <f t="shared" si="511"/>
        <v>REGIONAL</v>
      </c>
      <c r="M2866" s="23" t="s">
        <v>618</v>
      </c>
      <c r="N2866" s="23" t="str" cm="1">
        <f t="array" ref="N2866">IFERROR(IF(M2866="Principal","LES_ACTIVE",LES_INACTIVE),0)</f>
        <v>LES_ACTIVE</v>
      </c>
      <c r="O2866" s="23">
        <f t="shared" si="515"/>
        <v>25</v>
      </c>
      <c r="P2866" s="23" t="str">
        <f t="shared" si="517"/>
        <v>600830111Principal</v>
      </c>
    </row>
    <row r="2867" spans="1:16" ht="14.45" hidden="1">
      <c r="A2867" s="26" t="s">
        <v>756</v>
      </c>
      <c r="B2867" s="23" t="str">
        <f>IFERROR(VLOOKUP(A2867,hoja!$A$2:$E$970,4,FALSE),0)</f>
        <v>SANTANDER</v>
      </c>
      <c r="C2867" s="23" t="str">
        <f>IFERROR(VLOOKUP(A2867,hoja!$A$2:$E$1370,5,FALSE),0)</f>
        <v>SANTANA</v>
      </c>
      <c r="D2867" s="23" t="str">
        <f>IFERROR(VLOOKUP(A2867,hoja!A:D,3,FALSE),0)</f>
        <v>60084</v>
      </c>
      <c r="E2867" s="23" t="s">
        <v>660</v>
      </c>
      <c r="F2867" s="23" t="str">
        <f>IFERROR(VLOOKUP(E2867,hoja!$A$2:$E$970,4,FALSE),0)</f>
        <v>CENTRO</v>
      </c>
      <c r="G2867" s="23" t="str">
        <f>IFERROR(VLOOKUP(E2867,hoja!$A$2:$E$970,5,FALSE),0)</f>
        <v>BOGOTÁ</v>
      </c>
      <c r="H2867" s="103" t="str">
        <f>IFERROR(VLOOKUP(E2867,hoja!A:C,3,FALSE),0)</f>
        <v>0035</v>
      </c>
      <c r="I2867" s="24" t="str">
        <f t="shared" si="516"/>
        <v>600840035</v>
      </c>
      <c r="J2867" s="23">
        <v>6.2666666666627862</v>
      </c>
      <c r="K2867" s="23">
        <v>211.374</v>
      </c>
      <c r="L2867" s="23" t="str">
        <f>IF(B2867=F2867,"REGIONAL","NACIONAL")</f>
        <v>NACIONAL</v>
      </c>
      <c r="M2867" s="23" t="s">
        <v>618</v>
      </c>
      <c r="N2867" s="23" t="str" cm="1">
        <f t="array" ref="N2867">IFERROR(IF(M2867="Principal","LES_ACTIVE",LES_INACTIVE),0)</f>
        <v>LES_ACTIVE</v>
      </c>
      <c r="O2867" s="23">
        <f t="shared" si="515"/>
        <v>25</v>
      </c>
      <c r="P2867" s="23" t="str">
        <f t="shared" si="517"/>
        <v>600840035Principal</v>
      </c>
    </row>
    <row r="2868" spans="1:16" ht="14.45" hidden="1">
      <c r="A2868" s="26" t="s">
        <v>756</v>
      </c>
      <c r="B2868" s="23" t="str">
        <f>IFERROR(VLOOKUP(A2868,hoja!$A$2:$E$970,4,FALSE),0)</f>
        <v>SANTANDER</v>
      </c>
      <c r="C2868" s="23" t="str">
        <f>IFERROR(VLOOKUP(A2868,hoja!$A$2:$E$1370,5,FALSE),0)</f>
        <v>SANTANA</v>
      </c>
      <c r="D2868" s="23" t="str">
        <f>IFERROR(VLOOKUP(A2868,hoja!A:D,3,FALSE),0)</f>
        <v>60084</v>
      </c>
      <c r="E2868" s="23" t="s">
        <v>703</v>
      </c>
      <c r="F2868" s="23" t="str">
        <f>IFERROR(VLOOKUP(E2868,hoja!$A$2:$E$970,4,FALSE),0)</f>
        <v>COSTA</v>
      </c>
      <c r="G2868" s="23" t="str">
        <f>IFERROR(VLOOKUP(E2868,hoja!$A$2:$E$970,5,FALSE),0)</f>
        <v>FONSECA</v>
      </c>
      <c r="H2868" s="103" t="str">
        <f>IFERROR(VLOOKUP(E2868,hoja!A:C,3,FALSE),0)</f>
        <v>0448</v>
      </c>
      <c r="I2868" s="24" t="str">
        <f t="shared" si="516"/>
        <v>600840448</v>
      </c>
      <c r="J2868" s="23">
        <v>0.3811111111426726</v>
      </c>
      <c r="K2868" s="23">
        <v>569.96500000000003</v>
      </c>
      <c r="L2868" s="23" t="str">
        <f>IF(B2868=F2868,"REGIONAL","NACIONAL")</f>
        <v>NACIONAL</v>
      </c>
      <c r="M2868" s="23" t="s">
        <v>618</v>
      </c>
      <c r="N2868" s="23" t="str" cm="1">
        <f t="array" ref="N2868">IFERROR(IF(M2868="Principal","LES_ACTIVE",LES_INACTIVE),0)</f>
        <v>LES_ACTIVE</v>
      </c>
      <c r="O2868" s="23">
        <f t="shared" si="515"/>
        <v>12</v>
      </c>
      <c r="P2868" s="23" t="str">
        <f t="shared" si="517"/>
        <v>600840448Principal</v>
      </c>
    </row>
    <row r="2869" spans="1:16" ht="14.45" hidden="1">
      <c r="A2869" s="26" t="s">
        <v>756</v>
      </c>
      <c r="B2869" s="23" t="str">
        <f>IFERROR(VLOOKUP(A2869,hoja!$A$2:$E$970,4,FALSE),0)</f>
        <v>SANTANDER</v>
      </c>
      <c r="C2869" s="23" t="str">
        <f>IFERROR(VLOOKUP(A2869,hoja!$A$2:$E$1370,5,FALSE),0)</f>
        <v>SANTANA</v>
      </c>
      <c r="D2869" s="23" t="str">
        <f>IFERROR(VLOOKUP(A2869,hoja!A:D,3,FALSE),0)</f>
        <v>60084</v>
      </c>
      <c r="E2869" s="23" t="s">
        <v>716</v>
      </c>
      <c r="F2869" s="23" t="str">
        <f>IFERROR(VLOOKUP(E2869,hoja!$A$2:$E$970,4,FALSE),0)</f>
        <v>SANTANDER</v>
      </c>
      <c r="G2869" s="23" t="str">
        <f>IFERROR(VLOOKUP(E2869,hoja!$A$2:$E$970,5,FALSE),0)</f>
        <v>PINCHOTE</v>
      </c>
      <c r="H2869" s="103" t="str">
        <f>IFERROR(VLOOKUP(E2869,hoja!A:C,3,FALSE),0)</f>
        <v>0423</v>
      </c>
      <c r="I2869" s="24" t="str">
        <f t="shared" si="516"/>
        <v>600840423</v>
      </c>
      <c r="J2869" s="23">
        <v>2.3833333332440816</v>
      </c>
      <c r="K2869" s="23">
        <v>85.007999999999996</v>
      </c>
      <c r="L2869" s="23" t="str">
        <f t="shared" ref="L2869:L2910" si="520">IF(B2869=F2869,"REGIONAL","NACIONAL")</f>
        <v>REGIONAL</v>
      </c>
      <c r="M2869" s="23" t="s">
        <v>618</v>
      </c>
      <c r="N2869" s="23" t="str" cm="1">
        <f t="array" ref="N2869">IFERROR(IF(M2869="Principal","LES_ACTIVE",LES_INACTIVE),0)</f>
        <v>LES_ACTIVE</v>
      </c>
      <c r="O2869" s="23">
        <f t="shared" si="515"/>
        <v>25</v>
      </c>
      <c r="P2869" s="23" t="str">
        <f t="shared" si="517"/>
        <v>600840423Principal</v>
      </c>
    </row>
    <row r="2870" spans="1:16" ht="14.45" hidden="1">
      <c r="A2870" s="26" t="s">
        <v>756</v>
      </c>
      <c r="B2870" s="23" t="str">
        <f>IFERROR(VLOOKUP(A2870,hoja!$A$2:$E$970,4,FALSE),0)</f>
        <v>SANTANDER</v>
      </c>
      <c r="C2870" s="23" t="str">
        <f>IFERROR(VLOOKUP(A2870,hoja!$A$2:$E$1370,5,FALSE),0)</f>
        <v>SANTANA</v>
      </c>
      <c r="D2870" s="23" t="str">
        <f>IFERROR(VLOOKUP(A2870,hoja!A:D,3,FALSE),0)</f>
        <v>60084</v>
      </c>
      <c r="E2870" s="23" t="s">
        <v>719</v>
      </c>
      <c r="F2870" s="23" t="str">
        <f>IFERROR(VLOOKUP(E2870,hoja!$A$2:$E$970,4,FALSE),0)</f>
        <v>CENTRO</v>
      </c>
      <c r="G2870" s="23" t="str">
        <f>IFERROR(VLOOKUP(E2870,hoja!$A$2:$E$970,5,FALSE),0)</f>
        <v>RICAURTE</v>
      </c>
      <c r="H2870" s="103" t="str">
        <f>IFERROR(VLOOKUP(E2870,hoja!A:C,3,FALSE),0)</f>
        <v>0390</v>
      </c>
      <c r="I2870" s="24" t="str">
        <f t="shared" si="516"/>
        <v>600840390</v>
      </c>
      <c r="J2870" s="23">
        <v>11.666666666627862</v>
      </c>
      <c r="K2870" s="23">
        <v>351.55799999999999</v>
      </c>
      <c r="L2870" s="23" t="str">
        <f>IF(B2870=F2870,"REGIONAL","NACIONAL")</f>
        <v>NACIONAL</v>
      </c>
      <c r="M2870" s="23" t="s">
        <v>618</v>
      </c>
      <c r="N2870" s="23" t="str" cm="1">
        <f t="array" ref="N2870">IFERROR(IF(M2870="Principal","LES_ACTIVE",LES_INACTIVE),0)</f>
        <v>LES_ACTIVE</v>
      </c>
      <c r="O2870" s="23">
        <f t="shared" si="515"/>
        <v>16</v>
      </c>
      <c r="P2870" s="23" t="str">
        <f t="shared" si="517"/>
        <v>600840390Principal</v>
      </c>
    </row>
    <row r="2871" spans="1:16" ht="14.45" hidden="1">
      <c r="A2871" s="26" t="s">
        <v>756</v>
      </c>
      <c r="B2871" s="23" t="str">
        <f>IFERROR(VLOOKUP(A2871,hoja!$A$2:$E$970,4,FALSE),0)</f>
        <v>SANTANDER</v>
      </c>
      <c r="C2871" s="23" t="str">
        <f>IFERROR(VLOOKUP(A2871,hoja!$A$2:$E$1370,5,FALSE),0)</f>
        <v>SANTANA</v>
      </c>
      <c r="D2871" s="23" t="str">
        <f>IFERROR(VLOOKUP(A2871,hoja!A:D,3,FALSE),0)</f>
        <v>60084</v>
      </c>
      <c r="E2871" s="23" t="s">
        <v>751</v>
      </c>
      <c r="F2871" s="23" t="str">
        <f>IFERROR(VLOOKUP(E2871,hoja!$A$2:$E$970,4,FALSE),0)</f>
        <v>CENTRO</v>
      </c>
      <c r="G2871" s="23" t="str">
        <f>IFERROR(VLOOKUP(E2871,hoja!$A$2:$E$970,5,FALSE),0)</f>
        <v>BOGOTÁ</v>
      </c>
      <c r="H2871" s="103" t="str">
        <f>IFERROR(VLOOKUP(E2871,hoja!A:C,3,FALSE),0)</f>
        <v>0002A</v>
      </c>
      <c r="I2871" s="24" t="str">
        <f t="shared" si="516"/>
        <v>600840002A</v>
      </c>
      <c r="J2871" s="23">
        <v>7.4645833333488554</v>
      </c>
      <c r="K2871" s="23">
        <v>255.8715</v>
      </c>
      <c r="L2871" s="23" t="str">
        <f t="shared" ref="L2871:L2874" si="521">IF(B2871=F2871,"REGIONAL","NACIONAL")</f>
        <v>NACIONAL</v>
      </c>
      <c r="M2871" s="23" t="s">
        <v>618</v>
      </c>
      <c r="N2871" s="23" t="str" cm="1">
        <f t="array" ref="N2871">IFERROR(IF(M2871="Principal","LES_ACTIVE",LES_INACTIVE),0)</f>
        <v>LES_ACTIVE</v>
      </c>
      <c r="O2871" s="23">
        <f t="shared" si="515"/>
        <v>16</v>
      </c>
      <c r="P2871" s="23" t="str">
        <f t="shared" si="517"/>
        <v>600840002APrincipal</v>
      </c>
    </row>
    <row r="2872" spans="1:16" ht="14.45" hidden="1">
      <c r="A2872" s="26" t="s">
        <v>756</v>
      </c>
      <c r="B2872" s="23" t="str">
        <f>IFERROR(VLOOKUP(A2872,hoja!$A$2:$E$970,4,FALSE),0)</f>
        <v>SANTANDER</v>
      </c>
      <c r="C2872" s="23" t="str">
        <f>IFERROR(VLOOKUP(A2872,hoja!$A$2:$E$1370,5,FALSE),0)</f>
        <v>SANTANA</v>
      </c>
      <c r="D2872" s="23" t="str">
        <f>IFERROR(VLOOKUP(A2872,hoja!A:D,3,FALSE),0)</f>
        <v>60084</v>
      </c>
      <c r="E2872" s="23" t="s">
        <v>633</v>
      </c>
      <c r="F2872" s="23" t="str">
        <f>IFERROR(VLOOKUP(E2872,hoja!$A$2:$E$970,4,FALSE),0)</f>
        <v>CENTRO</v>
      </c>
      <c r="G2872" s="23" t="str">
        <f>IFERROR(VLOOKUP(E2872,hoja!$A$2:$E$970,5,FALSE),0)</f>
        <v>BOGOTÁ</v>
      </c>
      <c r="H2872" s="103" t="str">
        <f>IFERROR(VLOOKUP(E2872,hoja!A:C,3,FALSE),0)</f>
        <v>0002</v>
      </c>
      <c r="I2872" s="24" t="str">
        <f t="shared" si="516"/>
        <v>600840002</v>
      </c>
      <c r="J2872" s="23">
        <v>6.2772222221537959</v>
      </c>
      <c r="K2872" s="23">
        <v>219.98150000000001</v>
      </c>
      <c r="L2872" s="23" t="str">
        <f t="shared" si="521"/>
        <v>NACIONAL</v>
      </c>
      <c r="M2872" s="23" t="s">
        <v>618</v>
      </c>
      <c r="N2872" s="23" t="str" cm="1">
        <f t="array" ref="N2872">IFERROR(IF(M2872="Principal","LES_ACTIVE",LES_INACTIVE),0)</f>
        <v>LES_ACTIVE</v>
      </c>
      <c r="O2872" s="23">
        <f t="shared" si="515"/>
        <v>25</v>
      </c>
      <c r="P2872" s="23" t="str">
        <f t="shared" si="517"/>
        <v>600840002Principal</v>
      </c>
    </row>
    <row r="2873" spans="1:16" ht="14.45" hidden="1">
      <c r="A2873" s="26" t="s">
        <v>756</v>
      </c>
      <c r="B2873" s="23" t="str">
        <f>IFERROR(VLOOKUP(A2873,hoja!$A$2:$E$970,4,FALSE),0)</f>
        <v>SANTANDER</v>
      </c>
      <c r="C2873" s="23" t="str">
        <f>IFERROR(VLOOKUP(A2873,hoja!$A$2:$E$1370,5,FALSE),0)</f>
        <v>SANTANA</v>
      </c>
      <c r="D2873" s="23" t="str">
        <f>IFERROR(VLOOKUP(A2873,hoja!A:D,3,FALSE),0)</f>
        <v>60084</v>
      </c>
      <c r="E2873" s="23" t="s">
        <v>634</v>
      </c>
      <c r="F2873" s="23" t="str">
        <f>IFERROR(VLOOKUP(E2873,hoja!$A$2:$E$970,4,FALSE),0)</f>
        <v>CENTRO</v>
      </c>
      <c r="G2873" s="23" t="str">
        <f>IFERROR(VLOOKUP(E2873,hoja!$A$2:$E$970,5,FALSE),0)</f>
        <v>BOGOTÁ</v>
      </c>
      <c r="H2873" s="103" t="str">
        <f>IFERROR(VLOOKUP(E2873,hoja!A:C,3,FALSE),0)</f>
        <v>0011</v>
      </c>
      <c r="I2873" s="24" t="str">
        <f t="shared" si="516"/>
        <v>600840011</v>
      </c>
      <c r="J2873" s="23">
        <v>6.8368055555911269</v>
      </c>
      <c r="K2873" s="23">
        <v>226.303</v>
      </c>
      <c r="L2873" s="23" t="str">
        <f t="shared" si="521"/>
        <v>NACIONAL</v>
      </c>
      <c r="M2873" s="23" t="s">
        <v>618</v>
      </c>
      <c r="N2873" s="23" t="str" cm="1">
        <f t="array" ref="N2873">IFERROR(IF(M2873="Principal","LES_ACTIVE",LES_INACTIVE),0)</f>
        <v>LES_ACTIVE</v>
      </c>
      <c r="O2873" s="23">
        <f t="shared" si="515"/>
        <v>25</v>
      </c>
      <c r="P2873" s="23" t="str">
        <f t="shared" si="517"/>
        <v>600840011Principal</v>
      </c>
    </row>
    <row r="2874" spans="1:16" ht="14.45" hidden="1">
      <c r="A2874" s="26" t="s">
        <v>756</v>
      </c>
      <c r="B2874" s="23" t="str">
        <f>IFERROR(VLOOKUP(A2874,hoja!$A$2:$E$970,4,FALSE),0)</f>
        <v>SANTANDER</v>
      </c>
      <c r="C2874" s="23" t="str">
        <f>IFERROR(VLOOKUP(A2874,hoja!$A$2:$E$1370,5,FALSE),0)</f>
        <v>SANTANA</v>
      </c>
      <c r="D2874" s="23" t="str">
        <f>IFERROR(VLOOKUP(A2874,hoja!A:D,3,FALSE),0)</f>
        <v>60084</v>
      </c>
      <c r="E2874" s="23" t="s">
        <v>635</v>
      </c>
      <c r="F2874" s="23" t="str">
        <f>IFERROR(VLOOKUP(E2874,hoja!$A$2:$E$970,4,FALSE),0)</f>
        <v>CENTRO</v>
      </c>
      <c r="G2874" s="23" t="str">
        <f>IFERROR(VLOOKUP(E2874,hoja!$A$2:$E$970,5,FALSE),0)</f>
        <v>BOGOTÁ</v>
      </c>
      <c r="H2874" s="103" t="str">
        <f>IFERROR(VLOOKUP(E2874,hoja!A:C,3,FALSE),0)</f>
        <v>0021</v>
      </c>
      <c r="I2874" s="24" t="str">
        <f t="shared" si="516"/>
        <v>600840021</v>
      </c>
      <c r="J2874" s="23">
        <v>6.0916666667035315</v>
      </c>
      <c r="K2874" s="23">
        <v>222.874</v>
      </c>
      <c r="L2874" s="23" t="str">
        <f t="shared" si="521"/>
        <v>NACIONAL</v>
      </c>
      <c r="M2874" s="23" t="s">
        <v>618</v>
      </c>
      <c r="N2874" s="23" t="str" cm="1">
        <f t="array" ref="N2874">IFERROR(IF(M2874="Principal","LES_ACTIVE",LES_INACTIVE),0)</f>
        <v>LES_ACTIVE</v>
      </c>
      <c r="O2874" s="23">
        <f t="shared" si="515"/>
        <v>25</v>
      </c>
      <c r="P2874" s="23" t="str">
        <f t="shared" si="517"/>
        <v>600840021Principal</v>
      </c>
    </row>
    <row r="2875" spans="1:16" ht="14.45" hidden="1">
      <c r="A2875" s="26" t="s">
        <v>756</v>
      </c>
      <c r="B2875" s="23" t="str">
        <f>IFERROR(VLOOKUP(A2875,hoja!$A$2:$E$970,4,FALSE),0)</f>
        <v>SANTANDER</v>
      </c>
      <c r="C2875" s="23" t="str">
        <f>IFERROR(VLOOKUP(A2875,hoja!$A$2:$E$1370,5,FALSE),0)</f>
        <v>SANTANA</v>
      </c>
      <c r="D2875" s="23" t="str">
        <f>IFERROR(VLOOKUP(A2875,hoja!A:D,3,FALSE),0)</f>
        <v>60084</v>
      </c>
      <c r="E2875" s="23" t="s">
        <v>731</v>
      </c>
      <c r="F2875" s="23" t="str">
        <f>IFERROR(VLOOKUP(E2875,hoja!$A$2:$E$970,4,FALSE),0)</f>
        <v>SANTANDER</v>
      </c>
      <c r="G2875" s="23" t="str">
        <f>IFERROR(VLOOKUP(E2875,hoja!$A$2:$E$970,5,FALSE),0)</f>
        <v>CÚCUTA</v>
      </c>
      <c r="H2875" s="103" t="str">
        <f>IFERROR(VLOOKUP(E2875,hoja!A:C,3,FALSE),0)</f>
        <v>0438</v>
      </c>
      <c r="I2875" s="24" t="str">
        <f t="shared" si="516"/>
        <v>600840438</v>
      </c>
      <c r="J2875" s="23">
        <v>26.799999999959255</v>
      </c>
      <c r="K2875" s="23">
        <v>319.298</v>
      </c>
      <c r="L2875" s="23" t="str">
        <f t="shared" si="520"/>
        <v>REGIONAL</v>
      </c>
      <c r="M2875" s="23" t="s">
        <v>618</v>
      </c>
      <c r="N2875" s="23" t="str" cm="1">
        <f t="array" ref="N2875">IFERROR(IF(M2875="Principal","LES_ACTIVE",LES_INACTIVE),0)</f>
        <v>LES_ACTIVE</v>
      </c>
      <c r="O2875" s="23">
        <f t="shared" si="515"/>
        <v>16</v>
      </c>
      <c r="P2875" s="23" t="str">
        <f t="shared" si="517"/>
        <v>600840438Principal</v>
      </c>
    </row>
    <row r="2876" spans="1:16" ht="14.45" hidden="1">
      <c r="A2876" s="26" t="s">
        <v>756</v>
      </c>
      <c r="B2876" s="23" t="str">
        <f>IFERROR(VLOOKUP(A2876,hoja!$A$2:$E$970,4,FALSE),0)</f>
        <v>SANTANDER</v>
      </c>
      <c r="C2876" s="23" t="str">
        <f>IFERROR(VLOOKUP(A2876,hoja!$A$2:$E$1370,5,FALSE),0)</f>
        <v>SANTANA</v>
      </c>
      <c r="D2876" s="23" t="str">
        <f>IFERROR(VLOOKUP(A2876,hoja!A:D,3,FALSE),0)</f>
        <v>60084</v>
      </c>
      <c r="E2876" s="23" t="s">
        <v>636</v>
      </c>
      <c r="F2876" s="23" t="str">
        <f>IFERROR(VLOOKUP(E2876,hoja!$A$2:$E$970,4,FALSE),0)</f>
        <v>CENTRO</v>
      </c>
      <c r="G2876" s="23" t="str">
        <f>IFERROR(VLOOKUP(E2876,hoja!$A$2:$E$970,5,FALSE),0)</f>
        <v>DUITAMA</v>
      </c>
      <c r="H2876" s="103" t="str">
        <f>IFERROR(VLOOKUP(E2876,hoja!A:C,3,FALSE),0)</f>
        <v>0441</v>
      </c>
      <c r="I2876" s="24" t="str">
        <f t="shared" si="516"/>
        <v>600840441</v>
      </c>
      <c r="J2876" s="23">
        <v>4.4838888887898065</v>
      </c>
      <c r="K2876" s="23">
        <v>146.91399999999999</v>
      </c>
      <c r="L2876" s="23" t="str">
        <f>IF(B2876=F2876,"REGIONAL","NACIONAL")</f>
        <v>NACIONAL</v>
      </c>
      <c r="M2876" s="23" t="s">
        <v>618</v>
      </c>
      <c r="N2876" s="23" t="str" cm="1">
        <f t="array" ref="N2876">IFERROR(IF(M2876="Principal","LES_ACTIVE",LES_INACTIVE),0)</f>
        <v>LES_ACTIVE</v>
      </c>
      <c r="O2876" s="23">
        <f t="shared" si="515"/>
        <v>25</v>
      </c>
      <c r="P2876" s="23" t="str">
        <f t="shared" si="517"/>
        <v>600840441Principal</v>
      </c>
    </row>
    <row r="2877" spans="1:16" ht="14.45" hidden="1">
      <c r="A2877" s="26" t="s">
        <v>756</v>
      </c>
      <c r="B2877" s="23" t="str">
        <f>IFERROR(VLOOKUP(A2877,hoja!$A$2:$E$970,4,FALSE),0)</f>
        <v>SANTANDER</v>
      </c>
      <c r="C2877" s="23" t="str">
        <f>IFERROR(VLOOKUP(A2877,hoja!$A$2:$E$1370,5,FALSE),0)</f>
        <v>SANTANA</v>
      </c>
      <c r="D2877" s="23" t="str">
        <f>IFERROR(VLOOKUP(A2877,hoja!A:D,3,FALSE),0)</f>
        <v>60084</v>
      </c>
      <c r="E2877" s="23" t="s">
        <v>637</v>
      </c>
      <c r="F2877" s="23" t="str">
        <f>IFERROR(VLOOKUP(E2877,hoja!$A$2:$E$970,4,FALSE),0)</f>
        <v>SANTANDER</v>
      </c>
      <c r="G2877" s="23" t="str">
        <f>IFERROR(VLOOKUP(E2877,hoja!$A$2:$E$970,5,FALSE),0)</f>
        <v>PIEDECUESTA</v>
      </c>
      <c r="H2877" s="103" t="str">
        <f>IFERROR(VLOOKUP(E2877,hoja!A:C,3,FALSE),0)</f>
        <v>0422</v>
      </c>
      <c r="I2877" s="24" t="str">
        <f t="shared" si="516"/>
        <v>600840422</v>
      </c>
      <c r="J2877" s="23">
        <v>5.8836111111450009</v>
      </c>
      <c r="K2877" s="23">
        <v>176.018</v>
      </c>
      <c r="L2877" s="23" t="str">
        <f t="shared" si="520"/>
        <v>REGIONAL</v>
      </c>
      <c r="M2877" s="23" t="s">
        <v>618</v>
      </c>
      <c r="N2877" s="23" t="str" cm="1">
        <f t="array" ref="N2877">IFERROR(IF(M2877="Principal","LES_ACTIVE",LES_INACTIVE),0)</f>
        <v>LES_ACTIVE</v>
      </c>
      <c r="O2877" s="23">
        <f t="shared" si="515"/>
        <v>25</v>
      </c>
      <c r="P2877" s="23" t="str">
        <f t="shared" si="517"/>
        <v>600840422Principal</v>
      </c>
    </row>
    <row r="2878" spans="1:16" ht="15" hidden="1" customHeight="1">
      <c r="A2878" s="26" t="s">
        <v>756</v>
      </c>
      <c r="B2878" s="23" t="str">
        <f>IFERROR(VLOOKUP(A2878,hoja!$A$2:$E$970,4,FALSE),0)</f>
        <v>SANTANDER</v>
      </c>
      <c r="C2878" s="23" t="str">
        <f>IFERROR(VLOOKUP(A2878,hoja!$A$2:$E$1370,5,FALSE),0)</f>
        <v>SANTANA</v>
      </c>
      <c r="D2878" s="23" t="str">
        <f>IFERROR(VLOOKUP(A2878,hoja!A:D,3,FALSE),0)</f>
        <v>60084</v>
      </c>
      <c r="E2878" s="23" t="s">
        <v>681</v>
      </c>
      <c r="F2878" s="23" t="str">
        <f>IFERROR(VLOOKUP(E2878,hoja!$A$2:$E$970,4,FALSE),0)</f>
        <v>CENTRO</v>
      </c>
      <c r="G2878" s="23" t="str">
        <f>IFERROR(VLOOKUP(E2878,hoja!$A$2:$E$970,5,FALSE),0)</f>
        <v>VILLAVICENCIO</v>
      </c>
      <c r="H2878" s="103" t="str">
        <f>IFERROR(VLOOKUP(E2878,hoja!A:C,3,FALSE),0)</f>
        <v>0393</v>
      </c>
      <c r="I2878" s="24" t="str">
        <f t="shared" si="516"/>
        <v>600840393</v>
      </c>
      <c r="J2878" s="23">
        <v>0.51527777791488916</v>
      </c>
      <c r="K2878" s="23">
        <v>19.632000000000001</v>
      </c>
      <c r="L2878" s="23" t="str">
        <f>IF(B2878=F2878,"REGIONAL","NACIONAL")</f>
        <v>NACIONAL</v>
      </c>
      <c r="M2878" s="23" t="s">
        <v>618</v>
      </c>
      <c r="N2878" s="23" t="str" cm="1">
        <f t="array" ref="N2878">IFERROR(IF(M2878="Principal","LES_ACTIVE",LES_INACTIVE),0)</f>
        <v>LES_ACTIVE</v>
      </c>
      <c r="O2878" s="23">
        <f t="shared" si="515"/>
        <v>25</v>
      </c>
      <c r="P2878" s="23" t="str">
        <f t="shared" si="517"/>
        <v>600840393Principal</v>
      </c>
    </row>
    <row r="2879" spans="1:16" ht="14.45" hidden="1">
      <c r="A2879" s="26" t="s">
        <v>756</v>
      </c>
      <c r="B2879" s="23" t="str">
        <f>IFERROR(VLOOKUP(A2879,hoja!$A$2:$E$970,4,FALSE),0)</f>
        <v>SANTANDER</v>
      </c>
      <c r="C2879" s="23" t="str">
        <f>IFERROR(VLOOKUP(A2879,hoja!$A$2:$E$1370,5,FALSE),0)</f>
        <v>SANTANA</v>
      </c>
      <c r="D2879" s="23" t="str">
        <f>IFERROR(VLOOKUP(A2879,hoja!A:D,3,FALSE),0)</f>
        <v>60084</v>
      </c>
      <c r="E2879" s="23" t="s">
        <v>764</v>
      </c>
      <c r="F2879" s="23" t="str">
        <f>IFERROR(VLOOKUP(E2879,hoja!$A$2:$E$970,4,FALSE),0)</f>
        <v>CENTRO</v>
      </c>
      <c r="G2879" s="23" t="str">
        <f>IFERROR(VLOOKUP(E2879,hoja!$A$2:$E$970,5,FALSE),0)</f>
        <v>MADRID</v>
      </c>
      <c r="H2879" s="103" t="str">
        <f>IFERROR(VLOOKUP(E2879,hoja!A:C,3,FALSE),0)</f>
        <v>60108</v>
      </c>
      <c r="I2879" s="24" t="str">
        <f t="shared" si="516"/>
        <v>6008460108</v>
      </c>
      <c r="J2879" s="23">
        <v>6.2999999999301508</v>
      </c>
      <c r="K2879" s="23">
        <v>248.35</v>
      </c>
      <c r="L2879" s="23" t="str">
        <f t="shared" ref="L2879:L2880" si="522">IF(B2879=F2879,"REGIONAL","NACIONAL")</f>
        <v>NACIONAL</v>
      </c>
      <c r="M2879" s="23" t="s">
        <v>618</v>
      </c>
      <c r="N2879" s="23" t="str" cm="1">
        <f t="array" ref="N2879">IFERROR(IF(M2879="Principal","LES_ACTIVE",LES_INACTIVE),0)</f>
        <v>LES_ACTIVE</v>
      </c>
      <c r="O2879" s="23">
        <f t="shared" si="515"/>
        <v>25</v>
      </c>
      <c r="P2879" s="23" t="str">
        <f t="shared" si="517"/>
        <v>6008460108Principal</v>
      </c>
    </row>
    <row r="2880" spans="1:16" ht="14.45" hidden="1">
      <c r="A2880" s="26" t="s">
        <v>756</v>
      </c>
      <c r="B2880" s="23" t="str">
        <f>IFERROR(VLOOKUP(A2880,hoja!$A$2:$E$970,4,FALSE),0)</f>
        <v>SANTANDER</v>
      </c>
      <c r="C2880" s="23" t="str">
        <f>IFERROR(VLOOKUP(A2880,hoja!$A$2:$E$1370,5,FALSE),0)</f>
        <v>SANTANA</v>
      </c>
      <c r="D2880" s="23" t="str">
        <f>IFERROR(VLOOKUP(A2880,hoja!A:D,3,FALSE),0)</f>
        <v>60084</v>
      </c>
      <c r="E2880" s="23" t="s">
        <v>642</v>
      </c>
      <c r="F2880" s="23" t="str">
        <f>IFERROR(VLOOKUP(E2880,hoja!$A$2:$E$970,4,FALSE),0)</f>
        <v>COSTA</v>
      </c>
      <c r="G2880" s="23" t="str">
        <f>IFERROR(VLOOKUP(E2880,hoja!$A$2:$E$970,5,FALSE),0)</f>
        <v>BARRANQUILLA</v>
      </c>
      <c r="H2880" s="103" t="str">
        <f>IFERROR(VLOOKUP(E2880,hoja!A:C,3,FALSE),0)</f>
        <v>0111</v>
      </c>
      <c r="I2880" s="24" t="str">
        <f t="shared" si="516"/>
        <v>600840111</v>
      </c>
      <c r="J2880" s="23">
        <v>1.8866666667745449</v>
      </c>
      <c r="K2880" s="23">
        <v>664.44299999999998</v>
      </c>
      <c r="L2880" s="23" t="str">
        <f t="shared" si="522"/>
        <v>NACIONAL</v>
      </c>
      <c r="M2880" s="23" t="s">
        <v>618</v>
      </c>
      <c r="N2880" s="23" t="str" cm="1">
        <f t="array" ref="N2880">IFERROR(IF(M2880="Principal","LES_ACTIVE",LES_INACTIVE),0)</f>
        <v>LES_ACTIVE</v>
      </c>
      <c r="O2880" s="23">
        <f t="shared" si="515"/>
        <v>12</v>
      </c>
      <c r="P2880" s="23" t="str">
        <f t="shared" si="517"/>
        <v>600840111Principal</v>
      </c>
    </row>
    <row r="2881" spans="1:17" ht="14.45" hidden="1">
      <c r="A2881" s="26" t="s">
        <v>756</v>
      </c>
      <c r="B2881" s="23" t="str">
        <f>IFERROR(VLOOKUP(A2881,hoja!$A$2:$E$970,4,FALSE),0)</f>
        <v>SANTANDER</v>
      </c>
      <c r="C2881" s="23" t="str">
        <f>IFERROR(VLOOKUP(A2881,hoja!$A$2:$E$1370,5,FALSE),0)</f>
        <v>SANTANA</v>
      </c>
      <c r="D2881" s="23" t="str">
        <f>IFERROR(VLOOKUP(A2881,hoja!A:D,3,FALSE),0)</f>
        <v>60084</v>
      </c>
      <c r="E2881" s="23" t="s">
        <v>796</v>
      </c>
      <c r="F2881" s="23" t="str">
        <f>IFERROR(VLOOKUP(E2881,hoja!$A$2:$E$970,4,FALSE),0)</f>
        <v>SANTANDER</v>
      </c>
      <c r="G2881" s="23" t="str">
        <f>IFERROR(VLOOKUP(E2881,hoja!$A$2:$E$970,5,FALSE),0)</f>
        <v>PIEDECUESTA</v>
      </c>
      <c r="H2881" s="103" t="str">
        <f>IFERROR(VLOOKUP(E2881,hoja!A:C,3,FALSE),0)</f>
        <v>60077</v>
      </c>
      <c r="I2881" s="24" t="str">
        <f t="shared" si="516"/>
        <v>6008460077</v>
      </c>
      <c r="J2881" s="23">
        <v>5.9844444443879183</v>
      </c>
      <c r="K2881" s="23">
        <v>175.8075</v>
      </c>
      <c r="L2881" s="23" t="str">
        <f t="shared" si="520"/>
        <v>REGIONAL</v>
      </c>
      <c r="M2881" s="23" t="s">
        <v>618</v>
      </c>
      <c r="N2881" s="23" t="str" cm="1">
        <f t="array" ref="N2881">IFERROR(IF(M2881="Principal","LES_ACTIVE",LES_INACTIVE),0)</f>
        <v>LES_ACTIVE</v>
      </c>
      <c r="O2881" s="23">
        <f t="shared" si="515"/>
        <v>25</v>
      </c>
      <c r="P2881" s="23" t="str">
        <f t="shared" si="517"/>
        <v>6008460077Principal</v>
      </c>
    </row>
    <row r="2882" spans="1:17" ht="15" hidden="1" customHeight="1">
      <c r="A2882" s="26" t="s">
        <v>750</v>
      </c>
      <c r="B2882" s="23">
        <f>IFERROR(VLOOKUP(A2882,hoja!$A$2:$E$970,4,FALSE),0)</f>
        <v>0</v>
      </c>
      <c r="C2882" s="23">
        <f>IFERROR(VLOOKUP(A2882,hoja!$A$2:$E$1370,5,FALSE),0)</f>
        <v>0</v>
      </c>
      <c r="D2882" s="23">
        <f>IFERROR(VLOOKUP(A2882,hoja!A:D,3,FALSE),0)</f>
        <v>0</v>
      </c>
      <c r="E2882" s="23" t="s">
        <v>650</v>
      </c>
      <c r="F2882" s="23" t="str">
        <f>IFERROR(VLOOKUP(E2882,hoja!$A$2:$E$970,4,FALSE),0)</f>
        <v>OCCIDENTE</v>
      </c>
      <c r="G2882" s="23" t="str">
        <f>IFERROR(VLOOKUP(E2882,hoja!$A$2:$E$970,5,FALSE),0)</f>
        <v>CALOTO</v>
      </c>
      <c r="H2882" s="103" t="str">
        <f>IFERROR(VLOOKUP(E2882,hoja!A:C,3,FALSE),0)</f>
        <v>0445</v>
      </c>
      <c r="I2882" s="24" t="str">
        <f t="shared" si="516"/>
        <v>00445</v>
      </c>
      <c r="J2882" s="23">
        <v>3.6497222221805714</v>
      </c>
      <c r="K2882" s="23">
        <v>114.764</v>
      </c>
      <c r="L2882" s="23" t="str">
        <f>IF(B2882=F2882,"REGIONAL","NACIONAL")</f>
        <v>NACIONAL</v>
      </c>
      <c r="M2882" s="23" t="s">
        <v>618</v>
      </c>
      <c r="N2882" s="23" t="str" cm="1">
        <f t="array" ref="N2882">IFERROR(IF(M2882="Principal","LES_ACTIVE",LES_INACTIVE),0)</f>
        <v>LES_ACTIVE</v>
      </c>
      <c r="O2882" s="23">
        <f t="shared" si="515"/>
        <v>25</v>
      </c>
      <c r="P2882" s="23" t="str">
        <f t="shared" si="517"/>
        <v>00445Principal</v>
      </c>
    </row>
    <row r="2883" spans="1:17" s="29" customFormat="1" ht="15" hidden="1" customHeight="1">
      <c r="A2883" s="26" t="s">
        <v>750</v>
      </c>
      <c r="B2883" s="23">
        <f>IFERROR(VLOOKUP(A2883,hoja!$A$2:$E$970,4,FALSE),0)</f>
        <v>0</v>
      </c>
      <c r="C2883" s="23">
        <f>IFERROR(VLOOKUP(A2883,hoja!$A$2:$E$1370,5,FALSE),0)</f>
        <v>0</v>
      </c>
      <c r="D2883" s="23">
        <f>IFERROR(VLOOKUP(A2883,hoja!A:D,3,FALSE),0)</f>
        <v>0</v>
      </c>
      <c r="E2883" s="23" t="s">
        <v>690</v>
      </c>
      <c r="F2883" s="23" t="str">
        <f>IFERROR(VLOOKUP(E2883,hoja!$A$2:$E$970,4,FALSE),0)</f>
        <v>OCCIDENTE</v>
      </c>
      <c r="G2883" s="23" t="str">
        <f>IFERROR(VLOOKUP(E2883,hoja!$A$2:$E$970,5,FALSE),0)</f>
        <v>ANSERMA</v>
      </c>
      <c r="H2883" s="103" t="str">
        <f>IFERROR(VLOOKUP(E2883,hoja!A:C,3,FALSE),0)</f>
        <v>0146</v>
      </c>
      <c r="I2883" s="24" t="str">
        <f t="shared" si="516"/>
        <v>00146</v>
      </c>
      <c r="J2883" s="23">
        <v>3.4647222222411074</v>
      </c>
      <c r="K2883" s="23">
        <v>161.15899999999999</v>
      </c>
      <c r="L2883" s="23" t="str">
        <f t="shared" ref="L2883:L2887" si="523">IF(B2883=F2883,"REGIONAL","NACIONAL")</f>
        <v>NACIONAL</v>
      </c>
      <c r="M2883" s="23" t="s">
        <v>618</v>
      </c>
      <c r="N2883" s="23" t="str" cm="1">
        <f t="array" ref="N2883">IFERROR(IF(M2883="Principal","LES_ACTIVE",LES_INACTIVE),0)</f>
        <v>LES_ACTIVE</v>
      </c>
      <c r="O2883" s="23">
        <f t="shared" si="515"/>
        <v>25</v>
      </c>
      <c r="P2883" s="23" t="str">
        <f t="shared" si="517"/>
        <v>00146Principal</v>
      </c>
      <c r="Q2883" s="23"/>
    </row>
    <row r="2884" spans="1:17" s="29" customFormat="1" ht="15" hidden="1" customHeight="1">
      <c r="A2884" s="26" t="s">
        <v>750</v>
      </c>
      <c r="B2884" s="23">
        <f>IFERROR(VLOOKUP(A2884,hoja!$A$2:$E$970,4,FALSE),0)</f>
        <v>0</v>
      </c>
      <c r="C2884" s="23">
        <f>IFERROR(VLOOKUP(A2884,hoja!$A$2:$E$1370,5,FALSE),0)</f>
        <v>0</v>
      </c>
      <c r="D2884" s="23">
        <f>IFERROR(VLOOKUP(A2884,hoja!A:D,3,FALSE),0)</f>
        <v>0</v>
      </c>
      <c r="E2884" s="23" t="s">
        <v>659</v>
      </c>
      <c r="F2884" s="23" t="str">
        <f>IFERROR(VLOOKUP(E2884,hoja!$A$2:$E$970,4,FALSE),0)</f>
        <v>OCCIDENTE</v>
      </c>
      <c r="G2884" s="23" t="str">
        <f>IFERROR(VLOOKUP(E2884,hoja!$A$2:$E$970,5,FALSE),0)</f>
        <v>ARMENIA</v>
      </c>
      <c r="H2884" s="103" t="str">
        <f>IFERROR(VLOOKUP(E2884,hoja!A:C,3,FALSE),0)</f>
        <v>0142</v>
      </c>
      <c r="I2884" s="24" t="str">
        <f t="shared" si="516"/>
        <v>00142</v>
      </c>
      <c r="J2884" s="23">
        <v>4.1969444444985129</v>
      </c>
      <c r="K2884" s="23">
        <v>160.874</v>
      </c>
      <c r="L2884" s="23" t="str">
        <f t="shared" si="523"/>
        <v>NACIONAL</v>
      </c>
      <c r="M2884" s="23" t="s">
        <v>618</v>
      </c>
      <c r="N2884" s="23" t="str" cm="1">
        <f t="array" ref="N2884">IFERROR(IF(M2884="Principal","LES_ACTIVE",LES_INACTIVE),0)</f>
        <v>LES_ACTIVE</v>
      </c>
      <c r="O2884" s="23">
        <f t="shared" si="515"/>
        <v>25</v>
      </c>
      <c r="P2884" s="23" t="str">
        <f t="shared" si="517"/>
        <v>00142Principal</v>
      </c>
      <c r="Q2884" s="23"/>
    </row>
    <row r="2885" spans="1:17" s="29" customFormat="1" ht="15" hidden="1" customHeight="1">
      <c r="A2885" s="26" t="s">
        <v>750</v>
      </c>
      <c r="B2885" s="23">
        <f>IFERROR(VLOOKUP(A2885,hoja!$A$2:$E$970,4,FALSE),0)</f>
        <v>0</v>
      </c>
      <c r="C2885" s="23">
        <f>IFERROR(VLOOKUP(A2885,hoja!$A$2:$E$1370,5,FALSE),0)</f>
        <v>0</v>
      </c>
      <c r="D2885" s="23">
        <f>IFERROR(VLOOKUP(A2885,hoja!A:D,3,FALSE),0)</f>
        <v>0</v>
      </c>
      <c r="E2885" s="23" t="s">
        <v>670</v>
      </c>
      <c r="F2885" s="23" t="str">
        <f>IFERROR(VLOOKUP(E2885,hoja!$A$2:$E$970,4,FALSE),0)</f>
        <v>OCCIDENTE</v>
      </c>
      <c r="G2885" s="23" t="str">
        <f>IFERROR(VLOOKUP(E2885,hoja!$A$2:$E$970,5,FALSE),0)</f>
        <v>PEREIRA</v>
      </c>
      <c r="H2885" s="103" t="str">
        <f>IFERROR(VLOOKUP(E2885,hoja!A:C,3,FALSE),0)</f>
        <v>0134</v>
      </c>
      <c r="I2885" s="24" t="str">
        <f t="shared" si="516"/>
        <v>00134</v>
      </c>
      <c r="J2885" s="23">
        <v>2.3499999999767169</v>
      </c>
      <c r="K2885" s="23">
        <v>121.36199999999999</v>
      </c>
      <c r="L2885" s="23" t="str">
        <f t="shared" si="523"/>
        <v>NACIONAL</v>
      </c>
      <c r="M2885" s="23" t="s">
        <v>618</v>
      </c>
      <c r="N2885" s="23" t="str" cm="1">
        <f t="array" ref="N2885">IFERROR(IF(M2885="Principal","LES_ACTIVE",LES_INACTIVE),0)</f>
        <v>LES_ACTIVE</v>
      </c>
      <c r="O2885" s="23">
        <f t="shared" si="515"/>
        <v>25</v>
      </c>
      <c r="P2885" s="23" t="str">
        <f t="shared" si="517"/>
        <v>00134Principal</v>
      </c>
      <c r="Q2885" s="23"/>
    </row>
    <row r="2886" spans="1:17" s="29" customFormat="1" ht="15" hidden="1" customHeight="1">
      <c r="A2886" s="26" t="s">
        <v>750</v>
      </c>
      <c r="B2886" s="23">
        <f>IFERROR(VLOOKUP(A2886,hoja!$A$2:$E$970,4,FALSE),0)</f>
        <v>0</v>
      </c>
      <c r="C2886" s="23">
        <f>IFERROR(VLOOKUP(A2886,hoja!$A$2:$E$1370,5,FALSE),0)</f>
        <v>0</v>
      </c>
      <c r="D2886" s="23">
        <f>IFERROR(VLOOKUP(A2886,hoja!A:D,3,FALSE),0)</f>
        <v>0</v>
      </c>
      <c r="E2886" s="23" t="s">
        <v>644</v>
      </c>
      <c r="F2886" s="23" t="str">
        <f>IFERROR(VLOOKUP(E2886,hoja!$A$2:$E$970,4,FALSE),0)</f>
        <v>OCCIDENTE</v>
      </c>
      <c r="G2886" s="23" t="str">
        <f>IFERROR(VLOOKUP(E2886,hoja!$A$2:$E$970,5,FALSE),0)</f>
        <v>PEREIRA</v>
      </c>
      <c r="H2886" s="103" t="str">
        <f>IFERROR(VLOOKUP(E2886,hoja!A:C,3,FALSE),0)</f>
        <v>0198</v>
      </c>
      <c r="I2886" s="24" t="str">
        <f t="shared" si="516"/>
        <v>00198</v>
      </c>
      <c r="J2886" s="23">
        <v>2.3829166667419486</v>
      </c>
      <c r="K2886" s="23">
        <v>110.11799999999999</v>
      </c>
      <c r="L2886" s="23" t="str">
        <f t="shared" si="523"/>
        <v>NACIONAL</v>
      </c>
      <c r="M2886" s="23" t="s">
        <v>618</v>
      </c>
      <c r="N2886" s="23" t="str" cm="1">
        <f t="array" ref="N2886">IFERROR(IF(M2886="Principal","LES_ACTIVE",LES_INACTIVE),0)</f>
        <v>LES_ACTIVE</v>
      </c>
      <c r="O2886" s="23">
        <f t="shared" si="515"/>
        <v>25</v>
      </c>
      <c r="P2886" s="23" t="str">
        <f t="shared" si="517"/>
        <v>00198Principal</v>
      </c>
      <c r="Q2886" s="23"/>
    </row>
    <row r="2887" spans="1:17" s="29" customFormat="1" ht="15" hidden="1" customHeight="1">
      <c r="A2887" s="26" t="s">
        <v>750</v>
      </c>
      <c r="B2887" s="23">
        <f>IFERROR(VLOOKUP(A2887,hoja!$A$2:$E$970,4,FALSE),0)</f>
        <v>0</v>
      </c>
      <c r="C2887" s="23">
        <f>IFERROR(VLOOKUP(A2887,hoja!$A$2:$E$1370,5,FALSE),0)</f>
        <v>0</v>
      </c>
      <c r="D2887" s="23">
        <f>IFERROR(VLOOKUP(A2887,hoja!A:D,3,FALSE),0)</f>
        <v>0</v>
      </c>
      <c r="E2887" s="23" t="s">
        <v>645</v>
      </c>
      <c r="F2887" s="23" t="str">
        <f>IFERROR(VLOOKUP(E2887,hoja!$A$2:$E$970,4,FALSE),0)</f>
        <v>OCCIDENTE</v>
      </c>
      <c r="G2887" s="23" t="str">
        <f>IFERROR(VLOOKUP(E2887,hoja!$A$2:$E$970,5,FALSE),0)</f>
        <v>CALI</v>
      </c>
      <c r="H2887" s="103" t="str">
        <f>IFERROR(VLOOKUP(E2887,hoja!A:C,3,FALSE),0)</f>
        <v>0410</v>
      </c>
      <c r="I2887" s="24" t="str">
        <f t="shared" si="516"/>
        <v>00410</v>
      </c>
      <c r="J2887" s="23">
        <v>1.5</v>
      </c>
      <c r="K2887" s="23">
        <v>79.846999999999994</v>
      </c>
      <c r="L2887" s="23" t="str">
        <f t="shared" si="523"/>
        <v>NACIONAL</v>
      </c>
      <c r="M2887" s="23" t="s">
        <v>618</v>
      </c>
      <c r="N2887" s="23" t="str" cm="1">
        <f t="array" ref="N2887">IFERROR(IF(M2887="Principal","LES_ACTIVE",LES_INACTIVE),0)</f>
        <v>LES_ACTIVE</v>
      </c>
      <c r="O2887" s="23">
        <f t="shared" si="515"/>
        <v>25</v>
      </c>
      <c r="P2887" s="23" t="str">
        <f t="shared" si="517"/>
        <v>00410Principal</v>
      </c>
      <c r="Q2887" s="23"/>
    </row>
    <row r="2888" spans="1:17" s="29" customFormat="1" ht="15" hidden="1" customHeight="1">
      <c r="A2888" s="26" t="s">
        <v>919</v>
      </c>
      <c r="B2888" s="23" t="str">
        <f>IFERROR(VLOOKUP(A2888,hoja!$A$2:$E$970,4,FALSE),0)</f>
        <v>CENTRO</v>
      </c>
      <c r="C2888" s="23" t="str">
        <f>IFERROR(VLOOKUP(A2888,hoja!$A$2:$E$1370,5,FALSE),0)</f>
        <v>ZIPAQUIRÁ</v>
      </c>
      <c r="D2888" s="23" t="str">
        <f>IFERROR(VLOOKUP(A2888,hoja!A:D,3,FALSE),0)</f>
        <v>50390</v>
      </c>
      <c r="E2888" s="23" t="s">
        <v>660</v>
      </c>
      <c r="F2888" s="23" t="str">
        <f>IFERROR(VLOOKUP(E2888,hoja!$A$2:$E$970,4,FALSE),0)</f>
        <v>CENTRO</v>
      </c>
      <c r="G2888" s="23" t="str">
        <f>IFERROR(VLOOKUP(E2888,hoja!$A$2:$E$970,5,FALSE),0)</f>
        <v>BOGOTÁ</v>
      </c>
      <c r="H2888" s="103" t="str">
        <f>IFERROR(VLOOKUP(E2888,hoja!A:C,3,FALSE),0)</f>
        <v>0035</v>
      </c>
      <c r="I2888" s="24" t="str">
        <f t="shared" si="516"/>
        <v>503900035</v>
      </c>
      <c r="J2888" s="23"/>
      <c r="K2888" s="23">
        <v>15</v>
      </c>
      <c r="L2888" s="23" t="str">
        <f t="shared" si="520"/>
        <v>REGIONAL</v>
      </c>
      <c r="M2888" s="23" t="s">
        <v>618</v>
      </c>
      <c r="N2888" s="23" t="str" cm="1">
        <f t="array" ref="N2888">IFERROR(IF(M2888="Principal","LES_ACTIVE",LES_INACTIVE),0)</f>
        <v>LES_ACTIVE</v>
      </c>
      <c r="O2888" s="23">
        <f t="shared" si="515"/>
        <v>25</v>
      </c>
      <c r="P2888" s="23" t="str">
        <f t="shared" si="517"/>
        <v>503900035Principal</v>
      </c>
      <c r="Q2888" s="23"/>
    </row>
    <row r="2889" spans="1:17" s="29" customFormat="1" ht="15" hidden="1" customHeight="1">
      <c r="A2889" s="26" t="s">
        <v>919</v>
      </c>
      <c r="B2889" s="23" t="str">
        <f>IFERROR(VLOOKUP(A2889,hoja!$A$2:$E$970,4,FALSE),0)</f>
        <v>CENTRO</v>
      </c>
      <c r="C2889" s="23" t="str">
        <f>IFERROR(VLOOKUP(A2889,hoja!$A$2:$E$1370,5,FALSE),0)</f>
        <v>ZIPAQUIRÁ</v>
      </c>
      <c r="D2889" s="23" t="str">
        <f>IFERROR(VLOOKUP(A2889,hoja!A:D,3,FALSE),0)</f>
        <v>50390</v>
      </c>
      <c r="E2889" s="23" t="s">
        <v>655</v>
      </c>
      <c r="F2889" s="23" t="str">
        <f>IFERROR(VLOOKUP(E2889,hoja!$A$2:$E$970,4,FALSE),0)</f>
        <v>ANTIOQUIA</v>
      </c>
      <c r="G2889" s="23" t="str">
        <f>IFERROR(VLOOKUP(E2889,hoja!$A$2:$E$970,5,FALSE),0)</f>
        <v>MEDELLÍN</v>
      </c>
      <c r="H2889" s="103" t="str">
        <f>IFERROR(VLOOKUP(E2889,hoja!A:C,3,FALSE),0)</f>
        <v>0292</v>
      </c>
      <c r="I2889" s="24" t="str">
        <f t="shared" si="516"/>
        <v>503900292</v>
      </c>
      <c r="J2889" s="23"/>
      <c r="K2889" s="23">
        <v>458</v>
      </c>
      <c r="L2889" s="23" t="str">
        <f>IF(B2889=F2889,"REGIONAL","NACIONAL")</f>
        <v>NACIONAL</v>
      </c>
      <c r="M2889" s="23" t="s">
        <v>618</v>
      </c>
      <c r="N2889" s="23" t="str" cm="1">
        <f t="array" ref="N2889">IFERROR(IF(M2889="Principal","LES_ACTIVE",LES_INACTIVE),0)</f>
        <v>LES_ACTIVE</v>
      </c>
      <c r="O2889" s="23">
        <f t="shared" si="515"/>
        <v>16</v>
      </c>
      <c r="P2889" s="23" t="str">
        <f t="shared" si="517"/>
        <v>503900292Principal</v>
      </c>
      <c r="Q2889" s="23"/>
    </row>
    <row r="2890" spans="1:17" s="29" customFormat="1" ht="15" hidden="1" customHeight="1">
      <c r="A2890" s="26" t="s">
        <v>919</v>
      </c>
      <c r="B2890" s="23" t="str">
        <f>IFERROR(VLOOKUP(A2890,hoja!$A$2:$E$970,4,FALSE),0)</f>
        <v>CENTRO</v>
      </c>
      <c r="C2890" s="23" t="str">
        <f>IFERROR(VLOOKUP(A2890,hoja!$A$2:$E$1370,5,FALSE),0)</f>
        <v>ZIPAQUIRÁ</v>
      </c>
      <c r="D2890" s="23" t="str">
        <f>IFERROR(VLOOKUP(A2890,hoja!A:D,3,FALSE),0)</f>
        <v>50390</v>
      </c>
      <c r="E2890" s="23" t="s">
        <v>629</v>
      </c>
      <c r="F2890" s="23" t="str">
        <f>IFERROR(VLOOKUP(E2890,hoja!$A$2:$E$970,4,FALSE),0)</f>
        <v>CENTRO</v>
      </c>
      <c r="G2890" s="23" t="str">
        <f>IFERROR(VLOOKUP(E2890,hoja!$A$2:$E$970,5,FALSE),0)</f>
        <v>ZIPAQUIRÁ</v>
      </c>
      <c r="H2890" s="103" t="str">
        <f>IFERROR(VLOOKUP(E2890,hoja!A:C,3,FALSE),0)</f>
        <v>0032</v>
      </c>
      <c r="I2890" s="24" t="str">
        <f t="shared" si="516"/>
        <v>503900032</v>
      </c>
      <c r="J2890" s="23"/>
      <c r="K2890" s="23">
        <v>10</v>
      </c>
      <c r="L2890" s="23" t="str">
        <f t="shared" si="520"/>
        <v>REGIONAL</v>
      </c>
      <c r="M2890" s="23" t="s">
        <v>618</v>
      </c>
      <c r="N2890" s="23" t="str" cm="1">
        <f t="array" ref="N2890">IFERROR(IF(M2890="Principal","LES_ACTIVE",LES_INACTIVE),0)</f>
        <v>LES_ACTIVE</v>
      </c>
      <c r="O2890" s="23">
        <f t="shared" si="515"/>
        <v>25</v>
      </c>
      <c r="P2890" s="23" t="str">
        <f t="shared" si="517"/>
        <v>503900032Principal</v>
      </c>
      <c r="Q2890" s="23"/>
    </row>
    <row r="2891" spans="1:17" s="29" customFormat="1" ht="15" hidden="1" customHeight="1">
      <c r="A2891" s="26" t="s">
        <v>919</v>
      </c>
      <c r="B2891" s="23" t="str">
        <f>IFERROR(VLOOKUP(A2891,hoja!$A$2:$E$970,4,FALSE),0)</f>
        <v>CENTRO</v>
      </c>
      <c r="C2891" s="23" t="str">
        <f>IFERROR(VLOOKUP(A2891,hoja!$A$2:$E$1370,5,FALSE),0)</f>
        <v>ZIPAQUIRÁ</v>
      </c>
      <c r="D2891" s="23" t="str">
        <f>IFERROR(VLOOKUP(A2891,hoja!A:D,3,FALSE),0)</f>
        <v>50390</v>
      </c>
      <c r="E2891" s="23" t="s">
        <v>634</v>
      </c>
      <c r="F2891" s="23" t="str">
        <f>IFERROR(VLOOKUP(E2891,hoja!$A$2:$E$970,4,FALSE),0)</f>
        <v>CENTRO</v>
      </c>
      <c r="G2891" s="23" t="str">
        <f>IFERROR(VLOOKUP(E2891,hoja!$A$2:$E$970,5,FALSE),0)</f>
        <v>BOGOTÁ</v>
      </c>
      <c r="H2891" s="103" t="str">
        <f>IFERROR(VLOOKUP(E2891,hoja!A:C,3,FALSE),0)</f>
        <v>0011</v>
      </c>
      <c r="I2891" s="24" t="str">
        <f t="shared" si="516"/>
        <v>503900011</v>
      </c>
      <c r="J2891" s="23"/>
      <c r="K2891" s="23">
        <v>42</v>
      </c>
      <c r="L2891" s="23" t="str">
        <f t="shared" si="520"/>
        <v>REGIONAL</v>
      </c>
      <c r="M2891" s="23" t="s">
        <v>618</v>
      </c>
      <c r="N2891" s="23" t="str" cm="1">
        <f t="array" ref="N2891">IFERROR(IF(M2891="Principal","LES_ACTIVE",LES_INACTIVE),0)</f>
        <v>LES_ACTIVE</v>
      </c>
      <c r="O2891" s="23">
        <f t="shared" si="515"/>
        <v>25</v>
      </c>
      <c r="P2891" s="23" t="str">
        <f t="shared" si="517"/>
        <v>503900011Principal</v>
      </c>
      <c r="Q2891" s="23"/>
    </row>
    <row r="2892" spans="1:17" s="29" customFormat="1" ht="15" hidden="1" customHeight="1">
      <c r="A2892" s="26" t="s">
        <v>919</v>
      </c>
      <c r="B2892" s="23" t="str">
        <f>IFERROR(VLOOKUP(A2892,hoja!$A$2:$E$970,4,FALSE),0)</f>
        <v>CENTRO</v>
      </c>
      <c r="C2892" s="23" t="str">
        <f>IFERROR(VLOOKUP(A2892,hoja!$A$2:$E$1370,5,FALSE),0)</f>
        <v>ZIPAQUIRÁ</v>
      </c>
      <c r="D2892" s="23" t="str">
        <f>IFERROR(VLOOKUP(A2892,hoja!A:D,3,FALSE),0)</f>
        <v>50390</v>
      </c>
      <c r="E2892" s="23" t="s">
        <v>635</v>
      </c>
      <c r="F2892" s="23" t="str">
        <f>IFERROR(VLOOKUP(E2892,hoja!$A$2:$E$970,4,FALSE),0)</f>
        <v>CENTRO</v>
      </c>
      <c r="G2892" s="23" t="str">
        <f>IFERROR(VLOOKUP(E2892,hoja!$A$2:$E$970,5,FALSE),0)</f>
        <v>BOGOTÁ</v>
      </c>
      <c r="H2892" s="103" t="str">
        <f>IFERROR(VLOOKUP(E2892,hoja!A:C,3,FALSE),0)</f>
        <v>0021</v>
      </c>
      <c r="I2892" s="24" t="str">
        <f t="shared" si="516"/>
        <v>503900021</v>
      </c>
      <c r="J2892" s="23"/>
      <c r="K2892" s="23">
        <v>42</v>
      </c>
      <c r="L2892" s="23" t="str">
        <f t="shared" si="520"/>
        <v>REGIONAL</v>
      </c>
      <c r="M2892" s="23" t="s">
        <v>618</v>
      </c>
      <c r="N2892" s="23" t="str" cm="1">
        <f t="array" ref="N2892">IFERROR(IF(M2892="Principal","LES_ACTIVE",LES_INACTIVE),0)</f>
        <v>LES_ACTIVE</v>
      </c>
      <c r="O2892" s="23">
        <f t="shared" si="515"/>
        <v>25</v>
      </c>
      <c r="P2892" s="23" t="str">
        <f t="shared" si="517"/>
        <v>503900021Principal</v>
      </c>
      <c r="Q2892" s="23"/>
    </row>
    <row r="2893" spans="1:17" s="29" customFormat="1" ht="15" hidden="1" customHeight="1">
      <c r="A2893" s="26" t="s">
        <v>919</v>
      </c>
      <c r="B2893" s="23" t="str">
        <f>IFERROR(VLOOKUP(A2893,hoja!$A$2:$E$970,4,FALSE),0)</f>
        <v>CENTRO</v>
      </c>
      <c r="C2893" s="23" t="str">
        <f>IFERROR(VLOOKUP(A2893,hoja!$A$2:$E$1370,5,FALSE),0)</f>
        <v>ZIPAQUIRÁ</v>
      </c>
      <c r="D2893" s="23" t="str">
        <f>IFERROR(VLOOKUP(A2893,hoja!A:D,3,FALSE),0)</f>
        <v>50390</v>
      </c>
      <c r="E2893" s="23" t="s">
        <v>636</v>
      </c>
      <c r="F2893" s="23" t="str">
        <f>IFERROR(VLOOKUP(E2893,hoja!$A$2:$E$970,4,FALSE),0)</f>
        <v>CENTRO</v>
      </c>
      <c r="G2893" s="23" t="str">
        <f>IFERROR(VLOOKUP(E2893,hoja!$A$2:$E$970,5,FALSE),0)</f>
        <v>DUITAMA</v>
      </c>
      <c r="H2893" s="103" t="str">
        <f>IFERROR(VLOOKUP(E2893,hoja!A:C,3,FALSE),0)</f>
        <v>0441</v>
      </c>
      <c r="I2893" s="24" t="str">
        <f t="shared" si="516"/>
        <v>503900441</v>
      </c>
      <c r="J2893" s="23"/>
      <c r="K2893" s="23">
        <v>165</v>
      </c>
      <c r="L2893" s="23" t="str">
        <f t="shared" si="520"/>
        <v>REGIONAL</v>
      </c>
      <c r="M2893" s="23" t="s">
        <v>618</v>
      </c>
      <c r="N2893" s="23" t="str" cm="1">
        <f t="array" ref="N2893">IFERROR(IF(M2893="Principal","LES_ACTIVE",LES_INACTIVE),0)</f>
        <v>LES_ACTIVE</v>
      </c>
      <c r="O2893" s="23">
        <f t="shared" si="515"/>
        <v>25</v>
      </c>
      <c r="P2893" s="23" t="str">
        <f t="shared" si="517"/>
        <v>503900441Principal</v>
      </c>
      <c r="Q2893" s="23"/>
    </row>
    <row r="2894" spans="1:17" s="29" customFormat="1" ht="15" hidden="1" customHeight="1">
      <c r="A2894" s="26" t="s">
        <v>919</v>
      </c>
      <c r="B2894" s="23" t="str">
        <f>IFERROR(VLOOKUP(A2894,hoja!$A$2:$E$970,4,FALSE),0)</f>
        <v>CENTRO</v>
      </c>
      <c r="C2894" s="23" t="str">
        <f>IFERROR(VLOOKUP(A2894,hoja!$A$2:$E$1370,5,FALSE),0)</f>
        <v>ZIPAQUIRÁ</v>
      </c>
      <c r="D2894" s="23" t="str">
        <f>IFERROR(VLOOKUP(A2894,hoja!A:D,3,FALSE),0)</f>
        <v>50390</v>
      </c>
      <c r="E2894" s="23" t="s">
        <v>667</v>
      </c>
      <c r="F2894" s="23" t="str">
        <f>IFERROR(VLOOKUP(E2894,hoja!$A$2:$E$970,4,FALSE),0)</f>
        <v>COSTA</v>
      </c>
      <c r="G2894" s="23" t="str">
        <f>IFERROR(VLOOKUP(E2894,hoja!$A$2:$E$970,5,FALSE),0)</f>
        <v>MONTERÍA</v>
      </c>
      <c r="H2894" s="103" t="str">
        <f>IFERROR(VLOOKUP(E2894,hoja!A:C,3,FALSE),0)</f>
        <v>0381</v>
      </c>
      <c r="I2894" s="24" t="str">
        <f t="shared" si="516"/>
        <v>503900381</v>
      </c>
      <c r="J2894" s="23"/>
      <c r="K2894" s="23">
        <v>832</v>
      </c>
      <c r="L2894" s="23" t="str">
        <f>IF(B2894=F2894,"REGIONAL","NACIONAL")</f>
        <v>NACIONAL</v>
      </c>
      <c r="M2894" s="23" t="s">
        <v>618</v>
      </c>
      <c r="N2894" s="23" t="str" cm="1">
        <f t="array" ref="N2894">IFERROR(IF(M2894="Principal","LES_ACTIVE",LES_INACTIVE),0)</f>
        <v>LES_ACTIVE</v>
      </c>
      <c r="O2894" s="23">
        <f t="shared" si="515"/>
        <v>8</v>
      </c>
      <c r="P2894" s="23" t="str">
        <f t="shared" si="517"/>
        <v>503900381Principal</v>
      </c>
      <c r="Q2894" s="23"/>
    </row>
    <row r="2895" spans="1:17" s="29" customFormat="1" ht="15" hidden="1" customHeight="1">
      <c r="A2895" s="26" t="s">
        <v>919</v>
      </c>
      <c r="B2895" s="23" t="str">
        <f>IFERROR(VLOOKUP(A2895,hoja!$A$2:$E$970,4,FALSE),0)</f>
        <v>CENTRO</v>
      </c>
      <c r="C2895" s="23" t="str">
        <f>IFERROR(VLOOKUP(A2895,hoja!$A$2:$E$1370,5,FALSE),0)</f>
        <v>ZIPAQUIRÁ</v>
      </c>
      <c r="D2895" s="23" t="str">
        <f>IFERROR(VLOOKUP(A2895,hoja!A:D,3,FALSE),0)</f>
        <v>50390</v>
      </c>
      <c r="E2895" s="23" t="s">
        <v>679</v>
      </c>
      <c r="F2895" s="23" t="str">
        <f>IFERROR(VLOOKUP(E2895,hoja!$A$2:$E$970,4,FALSE),0)</f>
        <v>CENTRO</v>
      </c>
      <c r="G2895" s="23" t="str">
        <f>IFERROR(VLOOKUP(E2895,hoja!$A$2:$E$970,5,FALSE),0)</f>
        <v>NEIVA</v>
      </c>
      <c r="H2895" s="103" t="str">
        <f>IFERROR(VLOOKUP(E2895,hoja!A:C,3,FALSE),0)</f>
        <v>0385</v>
      </c>
      <c r="I2895" s="24" t="str">
        <f t="shared" si="516"/>
        <v>503900385</v>
      </c>
      <c r="J2895" s="23"/>
      <c r="K2895" s="23">
        <v>351</v>
      </c>
      <c r="L2895" s="23" t="str">
        <f t="shared" si="520"/>
        <v>REGIONAL</v>
      </c>
      <c r="M2895" s="23" t="s">
        <v>618</v>
      </c>
      <c r="N2895" s="23" t="str" cm="1">
        <f t="array" ref="N2895">IFERROR(IF(M2895="Principal","LES_ACTIVE",LES_INACTIVE),0)</f>
        <v>LES_ACTIVE</v>
      </c>
      <c r="O2895" s="23">
        <f t="shared" si="515"/>
        <v>16</v>
      </c>
      <c r="P2895" s="23" t="str">
        <f t="shared" si="517"/>
        <v>503900385Principal</v>
      </c>
      <c r="Q2895" s="23"/>
    </row>
    <row r="2896" spans="1:17" s="29" customFormat="1" ht="15" hidden="1" customHeight="1">
      <c r="A2896" s="26" t="s">
        <v>919</v>
      </c>
      <c r="B2896" s="23" t="str">
        <f>IFERROR(VLOOKUP(A2896,hoja!$A$2:$E$970,4,FALSE),0)</f>
        <v>CENTRO</v>
      </c>
      <c r="C2896" s="23" t="str">
        <f>IFERROR(VLOOKUP(A2896,hoja!$A$2:$E$1370,5,FALSE),0)</f>
        <v>ZIPAQUIRÁ</v>
      </c>
      <c r="D2896" s="23" t="str">
        <f>IFERROR(VLOOKUP(A2896,hoja!A:D,3,FALSE),0)</f>
        <v>50390</v>
      </c>
      <c r="E2896" s="23" t="s">
        <v>733</v>
      </c>
      <c r="F2896" s="23" t="str">
        <f>IFERROR(VLOOKUP(E2896,hoja!$A$2:$E$970,4,FALSE),0)</f>
        <v>OCCIDENTE</v>
      </c>
      <c r="G2896" s="23" t="str">
        <f>IFERROR(VLOOKUP(E2896,hoja!$A$2:$E$970,5,FALSE),0)</f>
        <v>PASTO</v>
      </c>
      <c r="H2896" s="103" t="str">
        <f>IFERROR(VLOOKUP(E2896,hoja!A:C,3,FALSE),0)</f>
        <v>0395</v>
      </c>
      <c r="I2896" s="24" t="str">
        <f t="shared" si="516"/>
        <v>503900395</v>
      </c>
      <c r="J2896" s="23"/>
      <c r="K2896" s="23">
        <v>870</v>
      </c>
      <c r="L2896" s="23" t="str">
        <f>IF(B2896=F2896,"REGIONAL","NACIONAL")</f>
        <v>NACIONAL</v>
      </c>
      <c r="M2896" s="23" t="s">
        <v>618</v>
      </c>
      <c r="N2896" s="23" t="str" cm="1">
        <f t="array" ref="N2896">IFERROR(IF(M2896="Principal","LES_ACTIVE",LES_INACTIVE),0)</f>
        <v>LES_ACTIVE</v>
      </c>
      <c r="O2896" s="23">
        <f t="shared" si="515"/>
        <v>8</v>
      </c>
      <c r="P2896" s="23" t="str">
        <f t="shared" si="517"/>
        <v>503900395Principal</v>
      </c>
      <c r="Q2896" s="23"/>
    </row>
    <row r="2897" spans="1:17" s="29" customFormat="1" ht="15" hidden="1" customHeight="1">
      <c r="A2897" s="26" t="s">
        <v>919</v>
      </c>
      <c r="B2897" s="23" t="str">
        <f>IFERROR(VLOOKUP(A2897,hoja!$A$2:$E$970,4,FALSE),0)</f>
        <v>CENTRO</v>
      </c>
      <c r="C2897" s="23" t="str">
        <f>IFERROR(VLOOKUP(A2897,hoja!$A$2:$E$1370,5,FALSE),0)</f>
        <v>ZIPAQUIRÁ</v>
      </c>
      <c r="D2897" s="23" t="str">
        <f>IFERROR(VLOOKUP(A2897,hoja!A:D,3,FALSE),0)</f>
        <v>50390</v>
      </c>
      <c r="E2897" s="23" t="s">
        <v>637</v>
      </c>
      <c r="F2897" s="23" t="str">
        <f>IFERROR(VLOOKUP(E2897,hoja!$A$2:$E$970,4,FALSE),0)</f>
        <v>SANTANDER</v>
      </c>
      <c r="G2897" s="23" t="str">
        <f>IFERROR(VLOOKUP(E2897,hoja!$A$2:$E$970,5,FALSE),0)</f>
        <v>PIEDECUESTA</v>
      </c>
      <c r="H2897" s="103" t="str">
        <f>IFERROR(VLOOKUP(E2897,hoja!A:C,3,FALSE),0)</f>
        <v>0422</v>
      </c>
      <c r="I2897" s="24" t="str">
        <f t="shared" si="516"/>
        <v>503900422</v>
      </c>
      <c r="J2897" s="23"/>
      <c r="K2897" s="23">
        <v>342</v>
      </c>
      <c r="L2897" s="23" t="str">
        <f t="shared" ref="L2897:L2898" si="524">IF(B2897=F2897,"REGIONAL","NACIONAL")</f>
        <v>NACIONAL</v>
      </c>
      <c r="M2897" s="23" t="s">
        <v>618</v>
      </c>
      <c r="N2897" s="23" t="str" cm="1">
        <f t="array" ref="N2897">IFERROR(IF(M2897="Principal","LES_ACTIVE",LES_INACTIVE),0)</f>
        <v>LES_ACTIVE</v>
      </c>
      <c r="O2897" s="23">
        <f t="shared" si="515"/>
        <v>16</v>
      </c>
      <c r="P2897" s="23" t="str">
        <f t="shared" si="517"/>
        <v>503900422Principal</v>
      </c>
      <c r="Q2897" s="23"/>
    </row>
    <row r="2898" spans="1:17" s="29" customFormat="1" ht="15" hidden="1" customHeight="1">
      <c r="A2898" s="26" t="s">
        <v>919</v>
      </c>
      <c r="B2898" s="23" t="str">
        <f>IFERROR(VLOOKUP(A2898,hoja!$A$2:$E$970,4,FALSE),0)</f>
        <v>CENTRO</v>
      </c>
      <c r="C2898" s="23" t="str">
        <f>IFERROR(VLOOKUP(A2898,hoja!$A$2:$E$1370,5,FALSE),0)</f>
        <v>ZIPAQUIRÁ</v>
      </c>
      <c r="D2898" s="23" t="str">
        <f>IFERROR(VLOOKUP(A2898,hoja!A:D,3,FALSE),0)</f>
        <v>50390</v>
      </c>
      <c r="E2898" s="23" t="s">
        <v>668</v>
      </c>
      <c r="F2898" s="23" t="str">
        <f>IFERROR(VLOOKUP(E2898,hoja!$A$2:$E$970,4,FALSE),0)</f>
        <v>COSTA</v>
      </c>
      <c r="G2898" s="23" t="str">
        <f>IFERROR(VLOOKUP(E2898,hoja!$A$2:$E$970,5,FALSE),0)</f>
        <v>VALLEDUPAR</v>
      </c>
      <c r="H2898" s="103" t="str">
        <f>IFERROR(VLOOKUP(E2898,hoja!A:C,3,FALSE),0)</f>
        <v>0447</v>
      </c>
      <c r="I2898" s="24" t="str">
        <f t="shared" si="516"/>
        <v>503900447</v>
      </c>
      <c r="J2898" s="23"/>
      <c r="K2898" s="23">
        <v>890</v>
      </c>
      <c r="L2898" s="23" t="str">
        <f t="shared" si="524"/>
        <v>NACIONAL</v>
      </c>
      <c r="M2898" s="23" t="s">
        <v>618</v>
      </c>
      <c r="N2898" s="23" t="str" cm="1">
        <f t="array" ref="N2898">IFERROR(IF(M2898="Principal","LES_ACTIVE",LES_INACTIVE),0)</f>
        <v>LES_ACTIVE</v>
      </c>
      <c r="O2898" s="23">
        <f t="shared" ref="O2898:O2958" si="525">IF(K2898&lt;=250,25,IF(K2898&lt;=500,16,IF(K2898&lt;=800,12,IF(K2898&lt;=1100,8,IF(K2898&lt;=1400,6,IF(K2898&lt;=1700,5))))))</f>
        <v>8</v>
      </c>
      <c r="P2898" s="23" t="str">
        <f t="shared" si="517"/>
        <v>503900447Principal</v>
      </c>
      <c r="Q2898" s="23"/>
    </row>
    <row r="2899" spans="1:17" s="29" customFormat="1" ht="15" hidden="1" customHeight="1">
      <c r="A2899" s="26" t="s">
        <v>919</v>
      </c>
      <c r="B2899" s="23" t="str">
        <f>IFERROR(VLOOKUP(A2899,hoja!$A$2:$E$970,4,FALSE),0)</f>
        <v>CENTRO</v>
      </c>
      <c r="C2899" s="23" t="str">
        <f>IFERROR(VLOOKUP(A2899,hoja!$A$2:$E$1370,5,FALSE),0)</f>
        <v>ZIPAQUIRÁ</v>
      </c>
      <c r="D2899" s="23" t="str">
        <f>IFERROR(VLOOKUP(A2899,hoja!A:D,3,FALSE),0)</f>
        <v>50390</v>
      </c>
      <c r="E2899" s="23" t="s">
        <v>681</v>
      </c>
      <c r="F2899" s="23" t="str">
        <f>IFERROR(VLOOKUP(E2899,hoja!$A$2:$E$970,4,FALSE),0)</f>
        <v>CENTRO</v>
      </c>
      <c r="G2899" s="23" t="str">
        <f>IFERROR(VLOOKUP(E2899,hoja!$A$2:$E$970,5,FALSE),0)</f>
        <v>VILLAVICENCIO</v>
      </c>
      <c r="H2899" s="103" t="str">
        <f>IFERROR(VLOOKUP(E2899,hoja!A:C,3,FALSE),0)</f>
        <v>0393</v>
      </c>
      <c r="I2899" s="24" t="str">
        <f t="shared" ref="I2899:I2959" si="526">D2899&amp;H2899</f>
        <v>503900393</v>
      </c>
      <c r="J2899" s="23"/>
      <c r="K2899" s="23">
        <v>165</v>
      </c>
      <c r="L2899" s="23" t="str">
        <f t="shared" si="520"/>
        <v>REGIONAL</v>
      </c>
      <c r="M2899" s="23" t="s">
        <v>618</v>
      </c>
      <c r="N2899" s="23" t="str" cm="1">
        <f t="array" ref="N2899">IFERROR(IF(M2899="Principal","LES_ACTIVE",LES_INACTIVE),0)</f>
        <v>LES_ACTIVE</v>
      </c>
      <c r="O2899" s="23">
        <f t="shared" si="525"/>
        <v>25</v>
      </c>
      <c r="P2899" s="23" t="str">
        <f t="shared" si="517"/>
        <v>503900393Principal</v>
      </c>
      <c r="Q2899" s="23"/>
    </row>
    <row r="2900" spans="1:17" s="29" customFormat="1" ht="15" hidden="1" customHeight="1">
      <c r="A2900" s="26" t="s">
        <v>919</v>
      </c>
      <c r="B2900" s="23" t="str">
        <f>IFERROR(VLOOKUP(A2900,hoja!$A$2:$E$970,4,FALSE),0)</f>
        <v>CENTRO</v>
      </c>
      <c r="C2900" s="23" t="str">
        <f>IFERROR(VLOOKUP(A2900,hoja!$A$2:$E$1370,5,FALSE),0)</f>
        <v>ZIPAQUIRÁ</v>
      </c>
      <c r="D2900" s="23" t="str">
        <f>IFERROR(VLOOKUP(A2900,hoja!A:D,3,FALSE),0)</f>
        <v>50390</v>
      </c>
      <c r="E2900" s="23" t="s">
        <v>641</v>
      </c>
      <c r="F2900" s="23" t="str">
        <f>IFERROR(VLOOKUP(E2900,hoja!$A$2:$E$970,4,FALSE),0)</f>
        <v>ANTIOQUIA</v>
      </c>
      <c r="G2900" s="23" t="str">
        <f>IFERROR(VLOOKUP(E2900,hoja!$A$2:$E$970,5,FALSE),0)</f>
        <v>MEDELLÍN</v>
      </c>
      <c r="H2900" s="103" t="str">
        <f>IFERROR(VLOOKUP(E2900,hoja!A:C,3,FALSE),0)</f>
        <v>0079</v>
      </c>
      <c r="I2900" s="24" t="str">
        <f t="shared" si="526"/>
        <v>503900079</v>
      </c>
      <c r="J2900" s="23"/>
      <c r="K2900" s="23">
        <v>440</v>
      </c>
      <c r="L2900" s="23" t="str">
        <f>IF(B2900=F2900,"REGIONAL","NACIONAL")</f>
        <v>NACIONAL</v>
      </c>
      <c r="M2900" s="23" t="s">
        <v>618</v>
      </c>
      <c r="N2900" s="23" t="str" cm="1">
        <f t="array" ref="N2900">IFERROR(IF(M2900="Principal","LES_ACTIVE",LES_INACTIVE),0)</f>
        <v>LES_ACTIVE</v>
      </c>
      <c r="O2900" s="23">
        <f t="shared" si="525"/>
        <v>16</v>
      </c>
      <c r="P2900" s="23" t="str">
        <f t="shared" si="517"/>
        <v>503900079Principal</v>
      </c>
      <c r="Q2900" s="23"/>
    </row>
    <row r="2901" spans="1:17" s="29" customFormat="1" ht="15" hidden="1" customHeight="1">
      <c r="A2901" s="26" t="s">
        <v>919</v>
      </c>
      <c r="B2901" s="23" t="str">
        <f>IFERROR(VLOOKUP(A2901,hoja!$A$2:$E$970,4,FALSE),0)</f>
        <v>CENTRO</v>
      </c>
      <c r="C2901" s="23" t="str">
        <f>IFERROR(VLOOKUP(A2901,hoja!$A$2:$E$1370,5,FALSE),0)</f>
        <v>ZIPAQUIRÁ</v>
      </c>
      <c r="D2901" s="23" t="str">
        <f>IFERROR(VLOOKUP(A2901,hoja!A:D,3,FALSE),0)</f>
        <v>50390</v>
      </c>
      <c r="E2901" s="23" t="s">
        <v>670</v>
      </c>
      <c r="F2901" s="23" t="str">
        <f>IFERROR(VLOOKUP(E2901,hoja!$A$2:$E$970,4,FALSE),0)</f>
        <v>OCCIDENTE</v>
      </c>
      <c r="G2901" s="23" t="str">
        <f>IFERROR(VLOOKUP(E2901,hoja!$A$2:$E$970,5,FALSE),0)</f>
        <v>PEREIRA</v>
      </c>
      <c r="H2901" s="103" t="str">
        <f>IFERROR(VLOOKUP(E2901,hoja!A:C,3,FALSE),0)</f>
        <v>0134</v>
      </c>
      <c r="I2901" s="24" t="str">
        <f t="shared" si="526"/>
        <v>503900134</v>
      </c>
      <c r="J2901" s="23"/>
      <c r="K2901" s="23">
        <v>363</v>
      </c>
      <c r="L2901" s="23" t="str">
        <f t="shared" ref="L2901:L2909" si="527">IF(B2901=F2901,"REGIONAL","NACIONAL")</f>
        <v>NACIONAL</v>
      </c>
      <c r="M2901" s="23" t="s">
        <v>618</v>
      </c>
      <c r="N2901" s="23" t="str" cm="1">
        <f t="array" ref="N2901">IFERROR(IF(M2901="Principal","LES_ACTIVE",LES_INACTIVE),0)</f>
        <v>LES_ACTIVE</v>
      </c>
      <c r="O2901" s="23">
        <f t="shared" si="525"/>
        <v>16</v>
      </c>
      <c r="P2901" s="23" t="str">
        <f t="shared" si="517"/>
        <v>503900134Principal</v>
      </c>
      <c r="Q2901" s="23"/>
    </row>
    <row r="2902" spans="1:17" s="29" customFormat="1" ht="15" hidden="1" customHeight="1">
      <c r="A2902" s="26" t="s">
        <v>919</v>
      </c>
      <c r="B2902" s="23" t="str">
        <f>IFERROR(VLOOKUP(A2902,hoja!$A$2:$E$970,4,FALSE),0)</f>
        <v>CENTRO</v>
      </c>
      <c r="C2902" s="23" t="str">
        <f>IFERROR(VLOOKUP(A2902,hoja!$A$2:$E$1370,5,FALSE),0)</f>
        <v>ZIPAQUIRÁ</v>
      </c>
      <c r="D2902" s="23" t="str">
        <f>IFERROR(VLOOKUP(A2902,hoja!A:D,3,FALSE),0)</f>
        <v>50390</v>
      </c>
      <c r="E2902" s="23" t="s">
        <v>642</v>
      </c>
      <c r="F2902" s="23" t="str">
        <f>IFERROR(VLOOKUP(E2902,hoja!$A$2:$E$970,4,FALSE),0)</f>
        <v>COSTA</v>
      </c>
      <c r="G2902" s="23" t="str">
        <f>IFERROR(VLOOKUP(E2902,hoja!$A$2:$E$970,5,FALSE),0)</f>
        <v>BARRANQUILLA</v>
      </c>
      <c r="H2902" s="103" t="str">
        <f>IFERROR(VLOOKUP(E2902,hoja!A:C,3,FALSE),0)</f>
        <v>0111</v>
      </c>
      <c r="I2902" s="24" t="str">
        <f t="shared" si="526"/>
        <v>503900111</v>
      </c>
      <c r="J2902" s="23"/>
      <c r="K2902" s="23">
        <v>935</v>
      </c>
      <c r="L2902" s="23" t="str">
        <f t="shared" si="527"/>
        <v>NACIONAL</v>
      </c>
      <c r="M2902" s="23" t="s">
        <v>618</v>
      </c>
      <c r="N2902" s="23" t="str" cm="1">
        <f t="array" ref="N2902">IFERROR(IF(M2902="Principal","LES_ACTIVE",LES_INACTIVE),0)</f>
        <v>LES_ACTIVE</v>
      </c>
      <c r="O2902" s="23">
        <f t="shared" si="525"/>
        <v>8</v>
      </c>
      <c r="P2902" s="23" t="str">
        <f t="shared" si="517"/>
        <v>503900111Principal</v>
      </c>
      <c r="Q2902" s="23"/>
    </row>
    <row r="2903" spans="1:17" s="29" customFormat="1" ht="15" hidden="1" customHeight="1">
      <c r="A2903" s="26" t="s">
        <v>919</v>
      </c>
      <c r="B2903" s="23" t="str">
        <f>IFERROR(VLOOKUP(A2903,hoja!$A$2:$E$970,4,FALSE),0)</f>
        <v>CENTRO</v>
      </c>
      <c r="C2903" s="23" t="str">
        <f>IFERROR(VLOOKUP(A2903,hoja!$A$2:$E$1370,5,FALSE),0)</f>
        <v>ZIPAQUIRÁ</v>
      </c>
      <c r="D2903" s="23" t="str">
        <f>IFERROR(VLOOKUP(A2903,hoja!A:D,3,FALSE),0)</f>
        <v>50390</v>
      </c>
      <c r="E2903" s="23" t="s">
        <v>645</v>
      </c>
      <c r="F2903" s="23" t="str">
        <f>IFERROR(VLOOKUP(E2903,hoja!$A$2:$E$970,4,FALSE),0)</f>
        <v>OCCIDENTE</v>
      </c>
      <c r="G2903" s="23" t="str">
        <f>IFERROR(VLOOKUP(E2903,hoja!$A$2:$E$970,5,FALSE),0)</f>
        <v>CALI</v>
      </c>
      <c r="H2903" s="103" t="str">
        <f>IFERROR(VLOOKUP(E2903,hoja!A:C,3,FALSE),0)</f>
        <v>0410</v>
      </c>
      <c r="I2903" s="24" t="str">
        <f t="shared" si="526"/>
        <v>503900410</v>
      </c>
      <c r="J2903" s="23"/>
      <c r="K2903" s="23">
        <v>491</v>
      </c>
      <c r="L2903" s="23" t="str">
        <f t="shared" si="527"/>
        <v>NACIONAL</v>
      </c>
      <c r="M2903" s="23" t="s">
        <v>618</v>
      </c>
      <c r="N2903" s="23" t="str" cm="1">
        <f t="array" ref="N2903">IFERROR(IF(M2903="Principal","LES_ACTIVE",LES_INACTIVE),0)</f>
        <v>LES_ACTIVE</v>
      </c>
      <c r="O2903" s="23">
        <f t="shared" si="525"/>
        <v>16</v>
      </c>
      <c r="P2903" s="23" t="str">
        <f t="shared" si="517"/>
        <v>503900410Principal</v>
      </c>
      <c r="Q2903" s="23"/>
    </row>
    <row r="2904" spans="1:17" s="29" customFormat="1" ht="15" hidden="1" customHeight="1">
      <c r="A2904" s="26" t="s">
        <v>920</v>
      </c>
      <c r="B2904" s="23" t="str">
        <f>IFERROR(VLOOKUP(A2904,hoja!$A$2:$E$970,4,FALSE),0)</f>
        <v>ANTIOQUIA</v>
      </c>
      <c r="C2904" s="23" t="str">
        <f>IFERROR(VLOOKUP(A2904,hoja!$A$2:$E$1370,5,FALSE),0)</f>
        <v>MEDELLÍN</v>
      </c>
      <c r="D2904" s="23" t="str">
        <f>IFERROR(VLOOKUP(A2904,hoja!A:D,3,FALSE),0)</f>
        <v>60000</v>
      </c>
      <c r="E2904" s="23" t="s">
        <v>660</v>
      </c>
      <c r="F2904" s="23" t="str">
        <f>IFERROR(VLOOKUP(E2904,hoja!$A$2:$E$970,4,FALSE),0)</f>
        <v>CENTRO</v>
      </c>
      <c r="G2904" s="23" t="str">
        <f>IFERROR(VLOOKUP(E2904,hoja!$A$2:$E$970,5,FALSE),0)</f>
        <v>BOGOTÁ</v>
      </c>
      <c r="H2904" s="103" t="str">
        <f>IFERROR(VLOOKUP(E2904,hoja!A:C,3,FALSE),0)</f>
        <v>0035</v>
      </c>
      <c r="I2904" s="24" t="str">
        <f t="shared" si="526"/>
        <v>600000035</v>
      </c>
      <c r="J2904" s="23">
        <v>35.116666666668607</v>
      </c>
      <c r="K2904" s="23">
        <v>439.41849999999999</v>
      </c>
      <c r="L2904" s="23" t="str">
        <f t="shared" si="527"/>
        <v>NACIONAL</v>
      </c>
      <c r="M2904" s="23" t="s">
        <v>621</v>
      </c>
      <c r="N2904" s="23" cm="1">
        <f t="array" aca="1" ref="N2904" ca="1">IFERROR(IF(M2904="Principal","LES_ACTIVE",LES_INACTIVE),0)</f>
        <v>0</v>
      </c>
      <c r="O2904" s="23">
        <f t="shared" si="525"/>
        <v>16</v>
      </c>
      <c r="P2904" s="23" t="str">
        <f t="shared" si="517"/>
        <v>600000035La vega</v>
      </c>
      <c r="Q2904" s="23"/>
    </row>
    <row r="2905" spans="1:17" s="29" customFormat="1" ht="15" hidden="1" customHeight="1">
      <c r="A2905" s="26" t="s">
        <v>920</v>
      </c>
      <c r="B2905" s="23" t="str">
        <f>IFERROR(VLOOKUP(A2905,hoja!$A$2:$E$970,4,FALSE),0)</f>
        <v>ANTIOQUIA</v>
      </c>
      <c r="C2905" s="23" t="str">
        <f>IFERROR(VLOOKUP(A2905,hoja!$A$2:$E$1370,5,FALSE),0)</f>
        <v>MEDELLÍN</v>
      </c>
      <c r="D2905" s="23" t="str">
        <f>IFERROR(VLOOKUP(A2905,hoja!A:D,3,FALSE),0)</f>
        <v>60000</v>
      </c>
      <c r="E2905" s="23" t="s">
        <v>661</v>
      </c>
      <c r="F2905" s="23" t="str">
        <f>IFERROR(VLOOKUP(E2905,hoja!$A$2:$E$970,4,FALSE),0)</f>
        <v>COSTA</v>
      </c>
      <c r="G2905" s="23" t="str">
        <f>IFERROR(VLOOKUP(E2905,hoja!$A$2:$E$970,5,FALSE),0)</f>
        <v>CARTAGENA</v>
      </c>
      <c r="H2905" s="103" t="str">
        <f>IFERROR(VLOOKUP(E2905,hoja!A:C,3,FALSE),0)</f>
        <v>0113</v>
      </c>
      <c r="I2905" s="24" t="str">
        <f t="shared" si="526"/>
        <v>600000113</v>
      </c>
      <c r="J2905" s="23">
        <v>69.816666666709352</v>
      </c>
      <c r="K2905" s="23">
        <v>669.51599999999996</v>
      </c>
      <c r="L2905" s="23" t="str">
        <f t="shared" si="527"/>
        <v>NACIONAL</v>
      </c>
      <c r="M2905" s="23" t="s">
        <v>618</v>
      </c>
      <c r="N2905" s="23" t="str" cm="1">
        <f t="array" ref="N2905">IFERROR(IF(M2905="Principal","LES_ACTIVE",LES_INACTIVE),0)</f>
        <v>LES_ACTIVE</v>
      </c>
      <c r="O2905" s="23">
        <f t="shared" si="525"/>
        <v>12</v>
      </c>
      <c r="P2905" s="23" t="str">
        <f t="shared" ref="P2905:P2966" si="528">D2905&amp;H2905&amp;M2905</f>
        <v>600000113Principal</v>
      </c>
      <c r="Q2905" s="23"/>
    </row>
    <row r="2906" spans="1:17" s="29" customFormat="1" ht="15" hidden="1" customHeight="1">
      <c r="A2906" s="26" t="s">
        <v>920</v>
      </c>
      <c r="B2906" s="23" t="str">
        <f>IFERROR(VLOOKUP(A2906,hoja!$A$2:$E$970,4,FALSE),0)</f>
        <v>ANTIOQUIA</v>
      </c>
      <c r="C2906" s="23" t="str">
        <f>IFERROR(VLOOKUP(A2906,hoja!$A$2:$E$1370,5,FALSE),0)</f>
        <v>MEDELLÍN</v>
      </c>
      <c r="D2906" s="23" t="str">
        <f>IFERROR(VLOOKUP(A2906,hoja!A:D,3,FALSE),0)</f>
        <v>60000</v>
      </c>
      <c r="E2906" s="23" t="s">
        <v>634</v>
      </c>
      <c r="F2906" s="23" t="str">
        <f>IFERROR(VLOOKUP(E2906,hoja!$A$2:$E$970,4,FALSE),0)</f>
        <v>CENTRO</v>
      </c>
      <c r="G2906" s="23" t="str">
        <f>IFERROR(VLOOKUP(E2906,hoja!$A$2:$E$970,5,FALSE),0)</f>
        <v>BOGOTÁ</v>
      </c>
      <c r="H2906" s="103" t="str">
        <f>IFERROR(VLOOKUP(E2906,hoja!A:C,3,FALSE),0)</f>
        <v>0011</v>
      </c>
      <c r="I2906" s="24" t="str">
        <f t="shared" si="526"/>
        <v>600000011</v>
      </c>
      <c r="J2906" s="23">
        <v>36.60833333330811</v>
      </c>
      <c r="K2906" s="23">
        <v>429.71600000000001</v>
      </c>
      <c r="L2906" s="23" t="str">
        <f t="shared" si="527"/>
        <v>NACIONAL</v>
      </c>
      <c r="M2906" s="23" t="s">
        <v>623</v>
      </c>
      <c r="N2906" s="23" cm="1">
        <f t="array" aca="1" ref="N2906" ca="1">IFERROR(IF(M2906="Principal","LES_ACTIVE",LES_INACTIVE),0)</f>
        <v>0</v>
      </c>
      <c r="O2906" s="23">
        <f t="shared" si="525"/>
        <v>16</v>
      </c>
      <c r="P2906" s="23" t="str">
        <f t="shared" si="528"/>
        <v>600000011Facatativa</v>
      </c>
      <c r="Q2906" s="23"/>
    </row>
    <row r="2907" spans="1:17" s="29" customFormat="1" ht="15" hidden="1" customHeight="1">
      <c r="A2907" s="26" t="s">
        <v>920</v>
      </c>
      <c r="B2907" s="23" t="str">
        <f>IFERROR(VLOOKUP(A2907,hoja!$A$2:$E$970,4,FALSE),0)</f>
        <v>ANTIOQUIA</v>
      </c>
      <c r="C2907" s="23" t="str">
        <f>IFERROR(VLOOKUP(A2907,hoja!$A$2:$E$1370,5,FALSE),0)</f>
        <v>MEDELLÍN</v>
      </c>
      <c r="D2907" s="23" t="str">
        <f>IFERROR(VLOOKUP(A2907,hoja!A:D,3,FALSE),0)</f>
        <v>60000</v>
      </c>
      <c r="E2907" s="23" t="s">
        <v>635</v>
      </c>
      <c r="F2907" s="23" t="str">
        <f>IFERROR(VLOOKUP(E2907,hoja!$A$2:$E$970,4,FALSE),0)</f>
        <v>CENTRO</v>
      </c>
      <c r="G2907" s="23" t="str">
        <f>IFERROR(VLOOKUP(E2907,hoja!$A$2:$E$970,5,FALSE),0)</f>
        <v>BOGOTÁ</v>
      </c>
      <c r="H2907" s="103" t="str">
        <f>IFERROR(VLOOKUP(E2907,hoja!A:C,3,FALSE),0)</f>
        <v>0021</v>
      </c>
      <c r="I2907" s="24" t="str">
        <f t="shared" si="526"/>
        <v>600000021</v>
      </c>
      <c r="J2907" s="23">
        <v>26.033333333325572</v>
      </c>
      <c r="K2907" s="23">
        <v>429.16199999999998</v>
      </c>
      <c r="L2907" s="23" t="str">
        <f t="shared" si="527"/>
        <v>NACIONAL</v>
      </c>
      <c r="M2907" s="23" t="s">
        <v>623</v>
      </c>
      <c r="N2907" s="23" cm="1">
        <f t="array" aca="1" ref="N2907" ca="1">IFERROR(IF(M2907="Principal","LES_ACTIVE",LES_INACTIVE),0)</f>
        <v>0</v>
      </c>
      <c r="O2907" s="23">
        <f t="shared" si="525"/>
        <v>16</v>
      </c>
      <c r="P2907" s="23" t="str">
        <f t="shared" si="528"/>
        <v>600000021Facatativa</v>
      </c>
      <c r="Q2907" s="23"/>
    </row>
    <row r="2908" spans="1:17" s="29" customFormat="1" ht="15" hidden="1" customHeight="1">
      <c r="A2908" s="26" t="s">
        <v>920</v>
      </c>
      <c r="B2908" s="23" t="str">
        <f>IFERROR(VLOOKUP(A2908,hoja!$A$2:$E$970,4,FALSE),0)</f>
        <v>ANTIOQUIA</v>
      </c>
      <c r="C2908" s="23" t="str">
        <f>IFERROR(VLOOKUP(A2908,hoja!$A$2:$E$1370,5,FALSE),0)</f>
        <v>MEDELLÍN</v>
      </c>
      <c r="D2908" s="23" t="str">
        <f>IFERROR(VLOOKUP(A2908,hoja!A:D,3,FALSE),0)</f>
        <v>60000</v>
      </c>
      <c r="E2908" s="23" t="s">
        <v>679</v>
      </c>
      <c r="F2908" s="23" t="str">
        <f>IFERROR(VLOOKUP(E2908,hoja!$A$2:$E$970,4,FALSE),0)</f>
        <v>CENTRO</v>
      </c>
      <c r="G2908" s="23" t="str">
        <f>IFERROR(VLOOKUP(E2908,hoja!$A$2:$E$970,5,FALSE),0)</f>
        <v>NEIVA</v>
      </c>
      <c r="H2908" s="103" t="str">
        <f>IFERROR(VLOOKUP(E2908,hoja!A:C,3,FALSE),0)</f>
        <v>0385</v>
      </c>
      <c r="I2908" s="24" t="str">
        <f t="shared" si="526"/>
        <v>600000385</v>
      </c>
      <c r="J2908" s="23">
        <v>39.716666666558012</v>
      </c>
      <c r="K2908" s="23">
        <v>595.322</v>
      </c>
      <c r="L2908" s="23" t="str">
        <f t="shared" si="527"/>
        <v>NACIONAL</v>
      </c>
      <c r="M2908" s="23" t="s">
        <v>618</v>
      </c>
      <c r="N2908" s="23" t="str" cm="1">
        <f t="array" ref="N2908">IFERROR(IF(M2908="Principal","LES_ACTIVE",LES_INACTIVE),0)</f>
        <v>LES_ACTIVE</v>
      </c>
      <c r="O2908" s="23">
        <f t="shared" si="525"/>
        <v>12</v>
      </c>
      <c r="P2908" s="23" t="str">
        <f t="shared" si="528"/>
        <v>600000385Principal</v>
      </c>
      <c r="Q2908" s="23"/>
    </row>
    <row r="2909" spans="1:17" s="29" customFormat="1" ht="15" hidden="1" customHeight="1">
      <c r="A2909" s="26" t="s">
        <v>920</v>
      </c>
      <c r="B2909" s="23" t="str">
        <f>IFERROR(VLOOKUP(A2909,hoja!$A$2:$E$970,4,FALSE),0)</f>
        <v>ANTIOQUIA</v>
      </c>
      <c r="C2909" s="23" t="str">
        <f>IFERROR(VLOOKUP(A2909,hoja!$A$2:$E$1370,5,FALSE),0)</f>
        <v>MEDELLÍN</v>
      </c>
      <c r="D2909" s="23" t="str">
        <f>IFERROR(VLOOKUP(A2909,hoja!A:D,3,FALSE),0)</f>
        <v>60000</v>
      </c>
      <c r="E2909" s="23" t="s">
        <v>637</v>
      </c>
      <c r="F2909" s="23" t="str">
        <f>IFERROR(VLOOKUP(E2909,hoja!$A$2:$E$970,4,FALSE),0)</f>
        <v>SANTANDER</v>
      </c>
      <c r="G2909" s="23" t="str">
        <f>IFERROR(VLOOKUP(E2909,hoja!$A$2:$E$970,5,FALSE),0)</f>
        <v>PIEDECUESTA</v>
      </c>
      <c r="H2909" s="103" t="str">
        <f>IFERROR(VLOOKUP(E2909,hoja!A:C,3,FALSE),0)</f>
        <v>0422</v>
      </c>
      <c r="I2909" s="24" t="str">
        <f t="shared" si="526"/>
        <v>600000422</v>
      </c>
      <c r="J2909" s="23">
        <v>22.516666666720994</v>
      </c>
      <c r="K2909" s="23">
        <v>394.83199999999999</v>
      </c>
      <c r="L2909" s="23" t="str">
        <f t="shared" si="527"/>
        <v>NACIONAL</v>
      </c>
      <c r="M2909" s="23" t="s">
        <v>618</v>
      </c>
      <c r="N2909" s="23" t="str" cm="1">
        <f t="array" ref="N2909">IFERROR(IF(M2909="Principal","LES_ACTIVE",LES_INACTIVE),0)</f>
        <v>LES_ACTIVE</v>
      </c>
      <c r="O2909" s="23">
        <f t="shared" si="525"/>
        <v>16</v>
      </c>
      <c r="P2909" s="23" t="str">
        <f t="shared" si="528"/>
        <v>600000422Principal</v>
      </c>
      <c r="Q2909" s="23"/>
    </row>
    <row r="2910" spans="1:17" s="29" customFormat="1" ht="15" hidden="1" customHeight="1">
      <c r="A2910" s="26" t="s">
        <v>920</v>
      </c>
      <c r="B2910" s="23" t="str">
        <f>IFERROR(VLOOKUP(A2910,hoja!$A$2:$E$970,4,FALSE),0)</f>
        <v>ANTIOQUIA</v>
      </c>
      <c r="C2910" s="23" t="str">
        <f>IFERROR(VLOOKUP(A2910,hoja!$A$2:$E$1370,5,FALSE),0)</f>
        <v>MEDELLÍN</v>
      </c>
      <c r="D2910" s="23" t="str">
        <f>IFERROR(VLOOKUP(A2910,hoja!A:D,3,FALSE),0)</f>
        <v>60000</v>
      </c>
      <c r="E2910" s="23" t="s">
        <v>641</v>
      </c>
      <c r="F2910" s="23" t="str">
        <f>IFERROR(VLOOKUP(E2910,hoja!$A$2:$E$970,4,FALSE),0)</f>
        <v>ANTIOQUIA</v>
      </c>
      <c r="G2910" s="23" t="str">
        <f>IFERROR(VLOOKUP(E2910,hoja!$A$2:$E$970,5,FALSE),0)</f>
        <v>MEDELLÍN</v>
      </c>
      <c r="H2910" s="103" t="str">
        <f>IFERROR(VLOOKUP(E2910,hoja!A:C,3,FALSE),0)</f>
        <v>0079</v>
      </c>
      <c r="I2910" s="24" t="str">
        <f t="shared" si="526"/>
        <v>600000079</v>
      </c>
      <c r="J2910" s="23">
        <v>61.950000000069849</v>
      </c>
      <c r="K2910" s="23">
        <v>10.045</v>
      </c>
      <c r="L2910" s="23" t="str">
        <f t="shared" si="520"/>
        <v>REGIONAL</v>
      </c>
      <c r="M2910" s="23" t="s">
        <v>618</v>
      </c>
      <c r="N2910" s="23" t="str" cm="1">
        <f t="array" ref="N2910">IFERROR(IF(M2910="Principal","LES_ACTIVE",LES_INACTIVE),0)</f>
        <v>LES_ACTIVE</v>
      </c>
      <c r="O2910" s="23">
        <f t="shared" si="525"/>
        <v>25</v>
      </c>
      <c r="P2910" s="23" t="str">
        <f t="shared" si="528"/>
        <v>600000079Principal</v>
      </c>
      <c r="Q2910" s="23"/>
    </row>
    <row r="2911" spans="1:17" s="29" customFormat="1" ht="15" hidden="1" customHeight="1">
      <c r="A2911" s="26" t="s">
        <v>920</v>
      </c>
      <c r="B2911" s="23" t="str">
        <f>IFERROR(VLOOKUP(A2911,hoja!$A$2:$E$970,4,FALSE),0)</f>
        <v>ANTIOQUIA</v>
      </c>
      <c r="C2911" s="23" t="str">
        <f>IFERROR(VLOOKUP(A2911,hoja!$A$2:$E$1370,5,FALSE),0)</f>
        <v>MEDELLÍN</v>
      </c>
      <c r="D2911" s="23" t="str">
        <f>IFERROR(VLOOKUP(A2911,hoja!A:D,3,FALSE),0)</f>
        <v>60000</v>
      </c>
      <c r="E2911" s="23" t="s">
        <v>670</v>
      </c>
      <c r="F2911" s="23" t="str">
        <f>IFERROR(VLOOKUP(E2911,hoja!$A$2:$E$970,4,FALSE),0)</f>
        <v>OCCIDENTE</v>
      </c>
      <c r="G2911" s="23" t="str">
        <f>IFERROR(VLOOKUP(E2911,hoja!$A$2:$E$970,5,FALSE),0)</f>
        <v>PEREIRA</v>
      </c>
      <c r="H2911" s="103" t="str">
        <f>IFERROR(VLOOKUP(E2911,hoja!A:C,3,FALSE),0)</f>
        <v>0134</v>
      </c>
      <c r="I2911" s="24" t="str">
        <f t="shared" si="526"/>
        <v>600000134</v>
      </c>
      <c r="J2911" s="23">
        <v>33.633333333302289</v>
      </c>
      <c r="K2911" s="23">
        <v>313.12</v>
      </c>
      <c r="L2911" s="23" t="str">
        <f>IF(B2911=F2911,"REGIONAL","NACIONAL")</f>
        <v>NACIONAL</v>
      </c>
      <c r="M2911" s="23" t="s">
        <v>671</v>
      </c>
      <c r="N2911" s="23" cm="1">
        <f t="array" aca="1" ref="N2911" ca="1">IFERROR(IF(M2911="Principal","LES_ACTIVE",LES_INACTIVE),0)</f>
        <v>0</v>
      </c>
      <c r="O2911" s="23">
        <f t="shared" si="525"/>
        <v>16</v>
      </c>
      <c r="P2911" s="23" t="str">
        <f t="shared" si="528"/>
        <v>600000134Amaga</v>
      </c>
      <c r="Q2911" s="23"/>
    </row>
    <row r="2912" spans="1:17" s="29" customFormat="1" ht="15" hidden="1" customHeight="1">
      <c r="A2912" s="26" t="s">
        <v>920</v>
      </c>
      <c r="B2912" s="23" t="str">
        <f>IFERROR(VLOOKUP(A2912,hoja!$A$2:$E$970,4,FALSE),0)</f>
        <v>ANTIOQUIA</v>
      </c>
      <c r="C2912" s="23" t="str">
        <f>IFERROR(VLOOKUP(A2912,hoja!$A$2:$E$1370,5,FALSE),0)</f>
        <v>MEDELLÍN</v>
      </c>
      <c r="D2912" s="23" t="str">
        <f>IFERROR(VLOOKUP(A2912,hoja!A:D,3,FALSE),0)</f>
        <v>60000</v>
      </c>
      <c r="E2912" s="23" t="s">
        <v>642</v>
      </c>
      <c r="F2912" s="23" t="str">
        <f>IFERROR(VLOOKUP(E2912,hoja!$A$2:$E$970,4,FALSE),0)</f>
        <v>COSTA</v>
      </c>
      <c r="G2912" s="23" t="str">
        <f>IFERROR(VLOOKUP(E2912,hoja!$A$2:$E$970,5,FALSE),0)</f>
        <v>BARRANQUILLA</v>
      </c>
      <c r="H2912" s="103" t="str">
        <f>IFERROR(VLOOKUP(E2912,hoja!A:C,3,FALSE),0)</f>
        <v>0111</v>
      </c>
      <c r="I2912" s="24" t="str">
        <f t="shared" si="526"/>
        <v>600000111</v>
      </c>
      <c r="J2912" s="23">
        <v>39.208333333401242</v>
      </c>
      <c r="K2912" s="23">
        <v>681.09100000000001</v>
      </c>
      <c r="L2912" s="23" t="str">
        <f t="shared" ref="L2912:L2917" si="529">IF(B2912=F2912,"REGIONAL","NACIONAL")</f>
        <v>NACIONAL</v>
      </c>
      <c r="M2912" s="23" t="s">
        <v>618</v>
      </c>
      <c r="N2912" s="23" t="str" cm="1">
        <f t="array" ref="N2912">IFERROR(IF(M2912="Principal","LES_ACTIVE",LES_INACTIVE),0)</f>
        <v>LES_ACTIVE</v>
      </c>
      <c r="O2912" s="23">
        <f t="shared" si="525"/>
        <v>12</v>
      </c>
      <c r="P2912" s="23" t="str">
        <f t="shared" si="528"/>
        <v>600000111Principal</v>
      </c>
      <c r="Q2912" s="23"/>
    </row>
    <row r="2913" spans="1:17" s="29" customFormat="1" ht="15" hidden="1" customHeight="1">
      <c r="A2913" s="26" t="s">
        <v>920</v>
      </c>
      <c r="B2913" s="23" t="str">
        <f>IFERROR(VLOOKUP(A2913,hoja!$A$2:$E$970,4,FALSE),0)</f>
        <v>ANTIOQUIA</v>
      </c>
      <c r="C2913" s="23" t="str">
        <f>IFERROR(VLOOKUP(A2913,hoja!$A$2:$E$1370,5,FALSE),0)</f>
        <v>MEDELLÍN</v>
      </c>
      <c r="D2913" s="23" t="str">
        <f>IFERROR(VLOOKUP(A2913,hoja!A:D,3,FALSE),0)</f>
        <v>60000</v>
      </c>
      <c r="E2913" s="23" t="s">
        <v>645</v>
      </c>
      <c r="F2913" s="23" t="str">
        <f>IFERROR(VLOOKUP(E2913,hoja!$A$2:$E$970,4,FALSE),0)</f>
        <v>OCCIDENTE</v>
      </c>
      <c r="G2913" s="23" t="str">
        <f>IFERROR(VLOOKUP(E2913,hoja!$A$2:$E$970,5,FALSE),0)</f>
        <v>CALI</v>
      </c>
      <c r="H2913" s="103" t="str">
        <f>IFERROR(VLOOKUP(E2913,hoja!A:C,3,FALSE),0)</f>
        <v>0410</v>
      </c>
      <c r="I2913" s="24" t="str">
        <f t="shared" si="526"/>
        <v>600000410</v>
      </c>
      <c r="J2913" s="23">
        <v>24.46666666661622</v>
      </c>
      <c r="K2913" s="23">
        <v>476.05599999999998</v>
      </c>
      <c r="L2913" s="23" t="str">
        <f t="shared" si="529"/>
        <v>NACIONAL</v>
      </c>
      <c r="M2913" s="23" t="s">
        <v>618</v>
      </c>
      <c r="N2913" s="23" t="str" cm="1">
        <f t="array" ref="N2913">IFERROR(IF(M2913="Principal","LES_ACTIVE",LES_INACTIVE),0)</f>
        <v>LES_ACTIVE</v>
      </c>
      <c r="O2913" s="23">
        <f t="shared" si="525"/>
        <v>16</v>
      </c>
      <c r="P2913" s="23" t="str">
        <f t="shared" si="528"/>
        <v>600000410Principal</v>
      </c>
      <c r="Q2913" s="23"/>
    </row>
    <row r="2914" spans="1:17" s="29" customFormat="1" ht="15" hidden="1" customHeight="1">
      <c r="A2914" s="26" t="s">
        <v>920</v>
      </c>
      <c r="B2914" s="23" t="str">
        <f>IFERROR(VLOOKUP(A2914,hoja!$A$2:$E$970,4,FALSE),0)</f>
        <v>ANTIOQUIA</v>
      </c>
      <c r="C2914" s="23" t="str">
        <f>IFERROR(VLOOKUP(A2914,hoja!$A$2:$E$1370,5,FALSE),0)</f>
        <v>MEDELLÍN</v>
      </c>
      <c r="D2914" s="23" t="str">
        <f>IFERROR(VLOOKUP(A2914,hoja!A:D,3,FALSE),0)</f>
        <v>60000</v>
      </c>
      <c r="E2914" s="23" t="s">
        <v>738</v>
      </c>
      <c r="F2914" s="23" t="str">
        <f>IFERROR(VLOOKUP(E2914,hoja!$A$2:$E$970,4,FALSE),0)</f>
        <v>CENTRO</v>
      </c>
      <c r="G2914" s="23" t="str">
        <f>IFERROR(VLOOKUP(E2914,hoja!$A$2:$E$970,5,FALSE),0)</f>
        <v>RIOSUCIO</v>
      </c>
      <c r="H2914" s="103" t="str">
        <f>IFERROR(VLOOKUP(E2914,hoja!A:C,3,FALSE),0)</f>
        <v>60081</v>
      </c>
      <c r="I2914" s="24" t="str">
        <f t="shared" si="526"/>
        <v>6000060081</v>
      </c>
      <c r="J2914" s="23">
        <v>12.895277777861338</v>
      </c>
      <c r="K2914" s="23">
        <v>21.216000000000001</v>
      </c>
      <c r="L2914" s="23" t="str">
        <f t="shared" si="529"/>
        <v>NACIONAL</v>
      </c>
      <c r="M2914" s="23" t="s">
        <v>618</v>
      </c>
      <c r="N2914" s="23" t="str" cm="1">
        <f t="array" ref="N2914">IFERROR(IF(M2914="Principal","LES_ACTIVE",LES_INACTIVE),0)</f>
        <v>LES_ACTIVE</v>
      </c>
      <c r="O2914" s="23">
        <f t="shared" si="525"/>
        <v>25</v>
      </c>
      <c r="P2914" s="23" t="str">
        <f t="shared" si="528"/>
        <v>6000060081Principal</v>
      </c>
      <c r="Q2914" s="23"/>
    </row>
    <row r="2915" spans="1:17" s="29" customFormat="1" ht="15" hidden="1" customHeight="1">
      <c r="A2915" s="26" t="s">
        <v>789</v>
      </c>
      <c r="B2915" s="23" t="str">
        <f>IFERROR(VLOOKUP(A2915,hoja!$A$2:$E$970,4,FALSE),0)</f>
        <v>SANTANDER</v>
      </c>
      <c r="C2915" s="23" t="str">
        <f>IFERROR(VLOOKUP(A2915,hoja!$A$2:$E$1370,5,FALSE),0)</f>
        <v>SAN GIL</v>
      </c>
      <c r="D2915" s="23" t="str">
        <f>IFERROR(VLOOKUP(A2915,hoja!A:D,3,FALSE),0)</f>
        <v>60034</v>
      </c>
      <c r="E2915" s="23" t="s">
        <v>665</v>
      </c>
      <c r="F2915" s="23" t="str">
        <f>IFERROR(VLOOKUP(E2915,hoja!$A$2:$E$970,4,FALSE),0)</f>
        <v>OCCIDENTE</v>
      </c>
      <c r="G2915" s="23" t="str">
        <f>IFERROR(VLOOKUP(E2915,hoja!$A$2:$E$970,5,FALSE),0)</f>
        <v>MANIZALES</v>
      </c>
      <c r="H2915" s="103" t="str">
        <f>IFERROR(VLOOKUP(E2915,hoja!A:C,3,FALSE),0)</f>
        <v>0145</v>
      </c>
      <c r="I2915" s="24" t="str">
        <f t="shared" si="526"/>
        <v>600340145</v>
      </c>
      <c r="J2915" s="23"/>
      <c r="K2915" s="23">
        <v>584</v>
      </c>
      <c r="L2915" s="23" t="str">
        <f t="shared" si="529"/>
        <v>NACIONAL</v>
      </c>
      <c r="M2915" s="23" t="s">
        <v>618</v>
      </c>
      <c r="N2915" s="23" t="str" cm="1">
        <f t="array" ref="N2915">IFERROR(IF(M2915="Principal","LES_ACTIVE",LES_INACTIVE),0)</f>
        <v>LES_ACTIVE</v>
      </c>
      <c r="O2915" s="23">
        <f t="shared" si="525"/>
        <v>12</v>
      </c>
      <c r="P2915" s="23" t="str">
        <f t="shared" si="528"/>
        <v>600340145Principal</v>
      </c>
      <c r="Q2915" s="23"/>
    </row>
    <row r="2916" spans="1:17" s="29" customFormat="1" ht="15" hidden="1" customHeight="1">
      <c r="A2916" s="26" t="s">
        <v>921</v>
      </c>
      <c r="B2916" s="23" t="str">
        <f>IFERROR(VLOOKUP(A2916,hoja!$A$2:$E$970,4,FALSE),0)</f>
        <v>ANTIOQUIA</v>
      </c>
      <c r="C2916" s="23" t="str">
        <f>IFERROR(VLOOKUP(A2916,hoja!$A$2:$E$1370,5,FALSE),0)</f>
        <v>SANTA ROSA</v>
      </c>
      <c r="D2916" s="23" t="str">
        <f>IFERROR(VLOOKUP(A2916,hoja!A:D,3,FALSE),0)</f>
        <v>60117</v>
      </c>
      <c r="E2916" s="23" t="s">
        <v>630</v>
      </c>
      <c r="F2916" s="23" t="str">
        <f>IFERROR(VLOOKUP(E2916,hoja!$A$2:$E$970,4,FALSE),0)</f>
        <v>CENTRO</v>
      </c>
      <c r="G2916" s="23" t="str">
        <f>IFERROR(VLOOKUP(E2916,hoja!$A$2:$E$970,5,FALSE),0)</f>
        <v>SESQUILÉ</v>
      </c>
      <c r="H2916" s="103" t="str">
        <f>IFERROR(VLOOKUP(E2916,hoja!A:C,3,FALSE),0)</f>
        <v>1501</v>
      </c>
      <c r="I2916" s="24" t="str">
        <f t="shared" si="526"/>
        <v>601171501</v>
      </c>
      <c r="J2916" s="23"/>
      <c r="K2916" s="23">
        <v>524</v>
      </c>
      <c r="L2916" s="23" t="str">
        <f t="shared" si="529"/>
        <v>NACIONAL</v>
      </c>
      <c r="M2916" s="23" t="s">
        <v>618</v>
      </c>
      <c r="N2916" s="23" t="str" cm="1">
        <f t="array" ref="N2916">IFERROR(IF(M2916="Principal","LES_ACTIVE",LES_INACTIVE),0)</f>
        <v>LES_ACTIVE</v>
      </c>
      <c r="O2916" s="23">
        <f t="shared" si="525"/>
        <v>12</v>
      </c>
      <c r="P2916" s="23" t="str">
        <f t="shared" si="528"/>
        <v>601171501Principal</v>
      </c>
      <c r="Q2916" s="23"/>
    </row>
    <row r="2917" spans="1:17" s="29" customFormat="1" ht="15" hidden="1" customHeight="1">
      <c r="A2917" s="26" t="s">
        <v>790</v>
      </c>
      <c r="B2917" s="23" t="str">
        <f>IFERROR(VLOOKUP(A2917,hoja!$A$2:$E$970,4,FALSE),0)</f>
        <v>SANTANDER</v>
      </c>
      <c r="C2917" s="23" t="str">
        <f>IFERROR(VLOOKUP(A2917,hoja!$A$2:$E$1370,5,FALSE),0)</f>
        <v>SARAVENA</v>
      </c>
      <c r="D2917" s="23" t="str">
        <f>IFERROR(VLOOKUP(A2917,hoja!A:D,3,FALSE),0)</f>
        <v>10222</v>
      </c>
      <c r="E2917" s="23" t="s">
        <v>617</v>
      </c>
      <c r="F2917" s="23" t="str">
        <f>IFERROR(VLOOKUP(E2917,hoja!$A$2:$E$970,4,FALSE),0)</f>
        <v>ANTIOQUIA</v>
      </c>
      <c r="G2917" s="23" t="str">
        <f>IFERROR(VLOOKUP(E2917,hoja!$A$2:$E$970,5,FALSE),0)</f>
        <v>MEDELLÍN</v>
      </c>
      <c r="H2917" s="103">
        <f>IFERROR(VLOOKUP(E2917,hoja!A:C,3,FALSE),0)</f>
        <v>50443</v>
      </c>
      <c r="I2917" s="24" t="str">
        <f t="shared" si="526"/>
        <v>1022250443</v>
      </c>
      <c r="J2917" s="23"/>
      <c r="K2917" s="23">
        <v>657</v>
      </c>
      <c r="L2917" s="23" t="str">
        <f t="shared" si="529"/>
        <v>NACIONAL</v>
      </c>
      <c r="M2917" s="23" t="s">
        <v>618</v>
      </c>
      <c r="N2917" s="23" t="str" cm="1">
        <f t="array" ref="N2917">IFERROR(IF(M2917="Principal","LES_ACTIVE",LES_INACTIVE),0)</f>
        <v>LES_ACTIVE</v>
      </c>
      <c r="O2917" s="23">
        <f t="shared" si="525"/>
        <v>12</v>
      </c>
      <c r="P2917" s="23" t="str">
        <f t="shared" si="528"/>
        <v>1022250443Principal</v>
      </c>
      <c r="Q2917" s="23"/>
    </row>
    <row r="2918" spans="1:17" s="29" customFormat="1" ht="15" hidden="1" customHeight="1">
      <c r="A2918" s="26" t="s">
        <v>790</v>
      </c>
      <c r="B2918" s="23" t="str">
        <f>IFERROR(VLOOKUP(A2918,hoja!$A$2:$E$970,4,FALSE),0)</f>
        <v>SANTANDER</v>
      </c>
      <c r="C2918" s="23" t="str">
        <f>IFERROR(VLOOKUP(A2918,hoja!$A$2:$E$1370,5,FALSE),0)</f>
        <v>SARAVENA</v>
      </c>
      <c r="D2918" s="23" t="str">
        <f>IFERROR(VLOOKUP(A2918,hoja!A:D,3,FALSE),0)</f>
        <v>10222</v>
      </c>
      <c r="E2918" s="23" t="s">
        <v>790</v>
      </c>
      <c r="F2918" s="23" t="str">
        <f>IFERROR(VLOOKUP(E2918,hoja!$A$2:$E$970,4,FALSE),0)</f>
        <v>SANTANDER</v>
      </c>
      <c r="G2918" s="23" t="str">
        <f>IFERROR(VLOOKUP(E2918,hoja!$A$2:$E$970,5,FALSE),0)</f>
        <v>SARAVENA</v>
      </c>
      <c r="H2918" s="103" t="str">
        <f>IFERROR(VLOOKUP(E2918,hoja!A:C,3,FALSE),0)</f>
        <v>10222</v>
      </c>
      <c r="I2918" s="24" t="str">
        <f t="shared" si="526"/>
        <v>1022210222</v>
      </c>
      <c r="J2918" s="23"/>
      <c r="K2918" s="23">
        <v>15</v>
      </c>
      <c r="L2918" s="23" t="str">
        <f t="shared" ref="L2918:L2951" si="530">IF(B2918=F2918,"REGIONAL","NACIONAL")</f>
        <v>REGIONAL</v>
      </c>
      <c r="M2918" s="23" t="s">
        <v>618</v>
      </c>
      <c r="N2918" s="23" t="str" cm="1">
        <f t="array" ref="N2918">IFERROR(IF(M2918="Principal","LES_ACTIVE",LES_INACTIVE),0)</f>
        <v>LES_ACTIVE</v>
      </c>
      <c r="O2918" s="23">
        <f t="shared" si="525"/>
        <v>25</v>
      </c>
      <c r="P2918" s="23" t="str">
        <f t="shared" si="528"/>
        <v>1022210222Principal</v>
      </c>
      <c r="Q2918" s="23"/>
    </row>
    <row r="2919" spans="1:17" s="29" customFormat="1" ht="15" hidden="1" customHeight="1">
      <c r="A2919" s="26" t="s">
        <v>922</v>
      </c>
      <c r="B2919" s="23">
        <f>IFERROR(VLOOKUP(A2919,hoja!$A$2:$E$970,4,FALSE),0)</f>
        <v>0</v>
      </c>
      <c r="C2919" s="23">
        <f>IFERROR(VLOOKUP(A2919,hoja!$A$2:$E$1370,5,FALSE),0)</f>
        <v>0</v>
      </c>
      <c r="D2919" s="23">
        <f>IFERROR(VLOOKUP(A2919,hoja!A:D,3,FALSE),0)</f>
        <v>0</v>
      </c>
      <c r="E2919" s="23" t="s">
        <v>645</v>
      </c>
      <c r="F2919" s="23" t="str">
        <f>IFERROR(VLOOKUP(E2919,hoja!$A$2:$E$970,4,FALSE),0)</f>
        <v>OCCIDENTE</v>
      </c>
      <c r="G2919" s="23" t="str">
        <f>IFERROR(VLOOKUP(E2919,hoja!$A$2:$E$970,5,FALSE),0)</f>
        <v>CALI</v>
      </c>
      <c r="H2919" s="103" t="str">
        <f>IFERROR(VLOOKUP(E2919,hoja!A:C,3,FALSE),0)</f>
        <v>0410</v>
      </c>
      <c r="I2919" s="24" t="str">
        <f t="shared" si="526"/>
        <v>00410</v>
      </c>
      <c r="J2919" s="23"/>
      <c r="K2919" s="23"/>
      <c r="L2919" s="23" t="str">
        <f>IF(B2919=F2919,"REGIONAL","NACIONAL")</f>
        <v>NACIONAL</v>
      </c>
      <c r="M2919" s="23" t="s">
        <v>618</v>
      </c>
      <c r="N2919" s="23" t="str" cm="1">
        <f t="array" ref="N2919">IFERROR(IF(M2919="Principal","LES_ACTIVE",LES_INACTIVE),0)</f>
        <v>LES_ACTIVE</v>
      </c>
      <c r="O2919" s="23">
        <f t="shared" si="525"/>
        <v>25</v>
      </c>
      <c r="P2919" s="23" t="str">
        <f t="shared" si="528"/>
        <v>00410Principal</v>
      </c>
      <c r="Q2919" s="23"/>
    </row>
    <row r="2920" spans="1:17" s="29" customFormat="1" ht="15" hidden="1" customHeight="1">
      <c r="A2920" s="26" t="s">
        <v>923</v>
      </c>
      <c r="B2920" s="23" t="str">
        <f>IFERROR(VLOOKUP(A2920,hoja!$A$2:$E$970,4,FALSE),0)</f>
        <v>CENTRO</v>
      </c>
      <c r="C2920" s="23" t="str">
        <f>IFERROR(VLOOKUP(A2920,hoja!$A$2:$E$1370,5,FALSE),0)</f>
        <v>TOCANCIPÁ</v>
      </c>
      <c r="D2920" s="23" t="str">
        <f>IFERROR(VLOOKUP(A2920,hoja!A:D,3,FALSE),0)</f>
        <v>50169</v>
      </c>
      <c r="E2920" s="23" t="s">
        <v>646</v>
      </c>
      <c r="F2920" s="23" t="str">
        <f>IFERROR(VLOOKUP(E2920,hoja!$A$2:$E$970,4,FALSE),0)</f>
        <v>CENTRO</v>
      </c>
      <c r="G2920" s="23" t="str">
        <f>IFERROR(VLOOKUP(E2920,hoja!$A$2:$E$970,5,FALSE),0)</f>
        <v>ZIPAQUIRÁ</v>
      </c>
      <c r="H2920" s="103" t="str">
        <f>IFERROR(VLOOKUP(E2920,hoja!A:C,3,FALSE),0)</f>
        <v>3039</v>
      </c>
      <c r="I2920" s="24" t="str">
        <f t="shared" si="526"/>
        <v>501693039</v>
      </c>
      <c r="J2920" s="23"/>
      <c r="K2920" s="23">
        <v>17</v>
      </c>
      <c r="L2920" s="23" t="str">
        <f t="shared" si="530"/>
        <v>REGIONAL</v>
      </c>
      <c r="M2920" s="23" t="s">
        <v>618</v>
      </c>
      <c r="N2920" s="23" t="str" cm="1">
        <f t="array" ref="N2920">IFERROR(IF(M2920="Principal","LES_ACTIVE",LES_INACTIVE),0)</f>
        <v>LES_ACTIVE</v>
      </c>
      <c r="O2920" s="23">
        <f t="shared" si="525"/>
        <v>25</v>
      </c>
      <c r="P2920" s="23" t="str">
        <f t="shared" si="528"/>
        <v>501693039Principal</v>
      </c>
      <c r="Q2920" s="23"/>
    </row>
    <row r="2921" spans="1:17" s="29" customFormat="1" ht="15" hidden="1" customHeight="1">
      <c r="A2921" s="26" t="s">
        <v>792</v>
      </c>
      <c r="B2921" s="23" t="str">
        <f>IFERROR(VLOOKUP(A2921,hoja!$A$2:$E$970,4,FALSE),0)</f>
        <v>CENTRO</v>
      </c>
      <c r="C2921" s="23" t="str">
        <f>IFERROR(VLOOKUP(A2921,hoja!$A$2:$E$1370,5,FALSE),0)</f>
        <v>BOGOTÁ</v>
      </c>
      <c r="D2921" s="23" t="str">
        <f>IFERROR(VLOOKUP(A2921,hoja!A:D,3,FALSE),0)</f>
        <v>60042</v>
      </c>
      <c r="E2921" s="23" t="s">
        <v>635</v>
      </c>
      <c r="F2921" s="23" t="str">
        <f>IFERROR(VLOOKUP(E2921,hoja!$A$2:$E$970,4,FALSE),0)</f>
        <v>CENTRO</v>
      </c>
      <c r="G2921" s="23" t="str">
        <f>IFERROR(VLOOKUP(E2921,hoja!$A$2:$E$970,5,FALSE),0)</f>
        <v>BOGOTÁ</v>
      </c>
      <c r="H2921" s="103" t="str">
        <f>IFERROR(VLOOKUP(E2921,hoja!A:C,3,FALSE),0)</f>
        <v>0021</v>
      </c>
      <c r="I2921" s="24" t="str">
        <f t="shared" si="526"/>
        <v>600420021</v>
      </c>
      <c r="J2921" s="23"/>
      <c r="K2921" s="23">
        <v>24.6</v>
      </c>
      <c r="L2921" s="23" t="str">
        <f t="shared" si="530"/>
        <v>REGIONAL</v>
      </c>
      <c r="M2921" s="23" t="s">
        <v>618</v>
      </c>
      <c r="N2921" s="23" t="str" cm="1">
        <f t="array" ref="N2921">IFERROR(IF(M2921="Principal","LES_ACTIVE",LES_INACTIVE),0)</f>
        <v>LES_ACTIVE</v>
      </c>
      <c r="O2921" s="23">
        <f t="shared" si="525"/>
        <v>25</v>
      </c>
      <c r="P2921" s="23" t="str">
        <f t="shared" si="528"/>
        <v>600420021Principal</v>
      </c>
      <c r="Q2921" s="23"/>
    </row>
    <row r="2922" spans="1:17" s="29" customFormat="1" ht="15" hidden="1" customHeight="1">
      <c r="A2922" s="26" t="s">
        <v>792</v>
      </c>
      <c r="B2922" s="23" t="str">
        <f>IFERROR(VLOOKUP(A2922,hoja!$A$2:$E$970,4,FALSE),0)</f>
        <v>CENTRO</v>
      </c>
      <c r="C2922" s="23" t="str">
        <f>IFERROR(VLOOKUP(A2922,hoja!$A$2:$E$1370,5,FALSE),0)</f>
        <v>BOGOTÁ</v>
      </c>
      <c r="D2922" s="23" t="str">
        <f>IFERROR(VLOOKUP(A2922,hoja!A:D,3,FALSE),0)</f>
        <v>60042</v>
      </c>
      <c r="E2922" s="23" t="s">
        <v>637</v>
      </c>
      <c r="F2922" s="23" t="str">
        <f>IFERROR(VLOOKUP(E2922,hoja!$A$2:$E$970,4,FALSE),0)</f>
        <v>SANTANDER</v>
      </c>
      <c r="G2922" s="23" t="str">
        <f>IFERROR(VLOOKUP(E2922,hoja!$A$2:$E$970,5,FALSE),0)</f>
        <v>PIEDECUESTA</v>
      </c>
      <c r="H2922" s="103" t="str">
        <f>IFERROR(VLOOKUP(E2922,hoja!A:C,3,FALSE),0)</f>
        <v>0422</v>
      </c>
      <c r="I2922" s="24" t="str">
        <f t="shared" si="526"/>
        <v>600420422</v>
      </c>
      <c r="J2922" s="23"/>
      <c r="K2922" s="23">
        <v>382</v>
      </c>
      <c r="L2922" s="23" t="str">
        <f>IF(B2922=F2922,"REGIONAL","NACIONAL")</f>
        <v>NACIONAL</v>
      </c>
      <c r="M2922" s="23" t="s">
        <v>618</v>
      </c>
      <c r="N2922" s="23" t="str" cm="1">
        <f t="array" ref="N2922">IFERROR(IF(M2922="Principal","LES_ACTIVE",LES_INACTIVE),0)</f>
        <v>LES_ACTIVE</v>
      </c>
      <c r="O2922" s="23">
        <f t="shared" si="525"/>
        <v>16</v>
      </c>
      <c r="P2922" s="23" t="str">
        <f t="shared" si="528"/>
        <v>600420422Principal</v>
      </c>
      <c r="Q2922" s="23"/>
    </row>
    <row r="2923" spans="1:17" s="29" customFormat="1" ht="15" hidden="1" customHeight="1">
      <c r="A2923" s="26" t="s">
        <v>848</v>
      </c>
      <c r="B2923" s="23" t="str">
        <f>IFERROR(VLOOKUP(A2923,hoja!$A$2:$E$970,4,FALSE),0)</f>
        <v>CENTRO</v>
      </c>
      <c r="C2923" s="23" t="str">
        <f>IFERROR(VLOOKUP(A2923,hoja!$A$2:$E$1370,5,FALSE),0)</f>
        <v>BOGOTÁ</v>
      </c>
      <c r="D2923" s="23" t="str">
        <f>IFERROR(VLOOKUP(A2923,hoja!A:D,3,FALSE),0)</f>
        <v>10215</v>
      </c>
      <c r="E2923" s="23" t="s">
        <v>635</v>
      </c>
      <c r="F2923" s="23" t="str">
        <f>IFERROR(VLOOKUP(E2923,hoja!$A$2:$E$970,4,FALSE),0)</f>
        <v>CENTRO</v>
      </c>
      <c r="G2923" s="23" t="str">
        <f>IFERROR(VLOOKUP(E2923,hoja!$A$2:$E$970,5,FALSE),0)</f>
        <v>BOGOTÁ</v>
      </c>
      <c r="H2923" s="103" t="str">
        <f>IFERROR(VLOOKUP(E2923,hoja!A:C,3,FALSE),0)</f>
        <v>0021</v>
      </c>
      <c r="I2923" s="24" t="str">
        <f t="shared" si="526"/>
        <v>102150021</v>
      </c>
      <c r="J2923" s="23"/>
      <c r="K2923" s="23">
        <v>4</v>
      </c>
      <c r="L2923" s="23" t="str">
        <f t="shared" si="530"/>
        <v>REGIONAL</v>
      </c>
      <c r="M2923" s="23" t="s">
        <v>618</v>
      </c>
      <c r="N2923" s="23" t="str" cm="1">
        <f t="array" ref="N2923">IFERROR(IF(M2923="Principal","LES_ACTIVE",LES_INACTIVE),0)</f>
        <v>LES_ACTIVE</v>
      </c>
      <c r="O2923" s="23">
        <f t="shared" si="525"/>
        <v>25</v>
      </c>
      <c r="P2923" s="23" t="str">
        <f t="shared" si="528"/>
        <v>102150021Principal</v>
      </c>
      <c r="Q2923" s="23"/>
    </row>
    <row r="2924" spans="1:17" s="29" customFormat="1" ht="15" hidden="1" customHeight="1">
      <c r="A2924" s="26" t="s">
        <v>848</v>
      </c>
      <c r="B2924" s="23" t="str">
        <f>IFERROR(VLOOKUP(A2924,hoja!$A$2:$E$970,4,FALSE),0)</f>
        <v>CENTRO</v>
      </c>
      <c r="C2924" s="23" t="str">
        <f>IFERROR(VLOOKUP(A2924,hoja!$A$2:$E$1370,5,FALSE),0)</f>
        <v>BOGOTÁ</v>
      </c>
      <c r="D2924" s="23" t="str">
        <f>IFERROR(VLOOKUP(A2924,hoja!A:D,3,FALSE),0)</f>
        <v>10215</v>
      </c>
      <c r="E2924" s="23" t="s">
        <v>924</v>
      </c>
      <c r="F2924" s="23">
        <f>IFERROR(VLOOKUP(E2924,hoja!$A$2:$E$970,4,FALSE),0)</f>
        <v>0</v>
      </c>
      <c r="G2924" s="23">
        <f>IFERROR(VLOOKUP(E2924,hoja!$A$2:$E$970,5,FALSE),0)</f>
        <v>0</v>
      </c>
      <c r="H2924" s="103">
        <f>IFERROR(VLOOKUP(E2924,hoja!A:C,3,FALSE),0)</f>
        <v>0</v>
      </c>
      <c r="I2924" s="24" t="str">
        <f t="shared" si="526"/>
        <v>102150</v>
      </c>
      <c r="J2924" s="23"/>
      <c r="K2924" s="23">
        <v>395</v>
      </c>
      <c r="L2924" s="23" t="str">
        <f>IF(B2924=F2924,"REGIONAL","NACIONAL")</f>
        <v>NACIONAL</v>
      </c>
      <c r="M2924" s="23" t="s">
        <v>618</v>
      </c>
      <c r="N2924" s="23" t="str" cm="1">
        <f t="array" ref="N2924">IFERROR(IF(M2924="Principal","LES_ACTIVE",LES_INACTIVE),0)</f>
        <v>LES_ACTIVE</v>
      </c>
      <c r="O2924" s="23">
        <f t="shared" si="525"/>
        <v>16</v>
      </c>
      <c r="P2924" s="23" t="str">
        <f t="shared" si="528"/>
        <v>102150Principal</v>
      </c>
      <c r="Q2924" s="23"/>
    </row>
    <row r="2925" spans="1:17" s="29" customFormat="1" ht="15" hidden="1" customHeight="1">
      <c r="A2925" s="26" t="s">
        <v>848</v>
      </c>
      <c r="B2925" s="23" t="str">
        <f>IFERROR(VLOOKUP(A2925,hoja!$A$2:$E$970,4,FALSE),0)</f>
        <v>CENTRO</v>
      </c>
      <c r="C2925" s="23" t="str">
        <f>IFERROR(VLOOKUP(A2925,hoja!$A$2:$E$1370,5,FALSE),0)</f>
        <v>BOGOTÁ</v>
      </c>
      <c r="D2925" s="23" t="str">
        <f>IFERROR(VLOOKUP(A2925,hoja!A:D,3,FALSE),0)</f>
        <v>10215</v>
      </c>
      <c r="E2925" s="23" t="s">
        <v>731</v>
      </c>
      <c r="F2925" s="23" t="str">
        <f>IFERROR(VLOOKUP(E2925,hoja!$A$2:$E$970,4,FALSE),0)</f>
        <v>SANTANDER</v>
      </c>
      <c r="G2925" s="23" t="str">
        <f>IFERROR(VLOOKUP(E2925,hoja!$A$2:$E$970,5,FALSE),0)</f>
        <v>CÚCUTA</v>
      </c>
      <c r="H2925" s="103" t="str">
        <f>IFERROR(VLOOKUP(E2925,hoja!A:C,3,FALSE),0)</f>
        <v>0438</v>
      </c>
      <c r="I2925" s="24" t="str">
        <f t="shared" si="526"/>
        <v>102150438</v>
      </c>
      <c r="J2925" s="23"/>
      <c r="K2925" s="23">
        <v>627</v>
      </c>
      <c r="L2925" s="23" t="str">
        <f>IF(B2925=F2925,"REGIONAL","NACIONAL")</f>
        <v>NACIONAL</v>
      </c>
      <c r="M2925" s="23" t="s">
        <v>618</v>
      </c>
      <c r="N2925" s="23" t="str" cm="1">
        <f t="array" ref="N2925">IFERROR(IF(M2925="Principal","LES_ACTIVE",LES_INACTIVE),0)</f>
        <v>LES_ACTIVE</v>
      </c>
      <c r="O2925" s="23">
        <f t="shared" si="525"/>
        <v>12</v>
      </c>
      <c r="P2925" s="23" t="str">
        <f t="shared" si="528"/>
        <v>102150438Principal</v>
      </c>
      <c r="Q2925" s="23"/>
    </row>
    <row r="2926" spans="1:17" s="29" customFormat="1" ht="15" hidden="1" customHeight="1">
      <c r="A2926" s="26" t="s">
        <v>848</v>
      </c>
      <c r="B2926" s="23" t="str">
        <f>IFERROR(VLOOKUP(A2926,hoja!$A$2:$E$970,4,FALSE),0)</f>
        <v>CENTRO</v>
      </c>
      <c r="C2926" s="23" t="str">
        <f>IFERROR(VLOOKUP(A2926,hoja!$A$2:$E$1370,5,FALSE),0)</f>
        <v>BOGOTÁ</v>
      </c>
      <c r="D2926" s="23" t="str">
        <f>IFERROR(VLOOKUP(A2926,hoja!A:D,3,FALSE),0)</f>
        <v>10215</v>
      </c>
      <c r="E2926" s="23" t="s">
        <v>636</v>
      </c>
      <c r="F2926" s="23" t="str">
        <f>IFERROR(VLOOKUP(E2926,hoja!$A$2:$E$970,4,FALSE),0)</f>
        <v>CENTRO</v>
      </c>
      <c r="G2926" s="23" t="str">
        <f>IFERROR(VLOOKUP(E2926,hoja!$A$2:$E$970,5,FALSE),0)</f>
        <v>DUITAMA</v>
      </c>
      <c r="H2926" s="103" t="str">
        <f>IFERROR(VLOOKUP(E2926,hoja!A:C,3,FALSE),0)</f>
        <v>0441</v>
      </c>
      <c r="I2926" s="24" t="str">
        <f t="shared" si="526"/>
        <v>102150441</v>
      </c>
      <c r="J2926" s="23"/>
      <c r="K2926" s="23">
        <v>202</v>
      </c>
      <c r="L2926" s="23" t="str">
        <f t="shared" si="530"/>
        <v>REGIONAL</v>
      </c>
      <c r="M2926" s="23" t="s">
        <v>618</v>
      </c>
      <c r="N2926" s="23" t="str" cm="1">
        <f t="array" ref="N2926">IFERROR(IF(M2926="Principal","LES_ACTIVE",LES_INACTIVE),0)</f>
        <v>LES_ACTIVE</v>
      </c>
      <c r="O2926" s="23">
        <f t="shared" si="525"/>
        <v>25</v>
      </c>
      <c r="P2926" s="23" t="str">
        <f t="shared" si="528"/>
        <v>102150441Principal</v>
      </c>
      <c r="Q2926" s="23"/>
    </row>
    <row r="2927" spans="1:17" s="29" customFormat="1" ht="15" hidden="1" customHeight="1">
      <c r="A2927" s="26" t="s">
        <v>848</v>
      </c>
      <c r="B2927" s="23" t="str">
        <f>IFERROR(VLOOKUP(A2927,hoja!$A$2:$E$970,4,FALSE),0)</f>
        <v>CENTRO</v>
      </c>
      <c r="C2927" s="23" t="str">
        <f>IFERROR(VLOOKUP(A2927,hoja!$A$2:$E$1370,5,FALSE),0)</f>
        <v>BOGOTÁ</v>
      </c>
      <c r="D2927" s="23" t="str">
        <f>IFERROR(VLOOKUP(A2927,hoja!A:D,3,FALSE),0)</f>
        <v>10215</v>
      </c>
      <c r="E2927" s="23" t="s">
        <v>667</v>
      </c>
      <c r="F2927" s="23" t="str">
        <f>IFERROR(VLOOKUP(E2927,hoja!$A$2:$E$970,4,FALSE),0)</f>
        <v>COSTA</v>
      </c>
      <c r="G2927" s="23" t="str">
        <f>IFERROR(VLOOKUP(E2927,hoja!$A$2:$E$970,5,FALSE),0)</f>
        <v>MONTERÍA</v>
      </c>
      <c r="H2927" s="103" t="str">
        <f>IFERROR(VLOOKUP(E2927,hoja!A:C,3,FALSE),0)</f>
        <v>0381</v>
      </c>
      <c r="I2927" s="24" t="str">
        <f t="shared" si="526"/>
        <v>102150381</v>
      </c>
      <c r="J2927" s="23"/>
      <c r="K2927" s="23">
        <v>815</v>
      </c>
      <c r="L2927" s="23" t="str">
        <f>IF(B2927=F2927,"REGIONAL","NACIONAL")</f>
        <v>NACIONAL</v>
      </c>
      <c r="M2927" s="23" t="s">
        <v>618</v>
      </c>
      <c r="N2927" s="23" t="str" cm="1">
        <f t="array" ref="N2927">IFERROR(IF(M2927="Principal","LES_ACTIVE",LES_INACTIVE),0)</f>
        <v>LES_ACTIVE</v>
      </c>
      <c r="O2927" s="23">
        <f t="shared" si="525"/>
        <v>8</v>
      </c>
      <c r="P2927" s="23" t="str">
        <f t="shared" si="528"/>
        <v>102150381Principal</v>
      </c>
      <c r="Q2927" s="23"/>
    </row>
    <row r="2928" spans="1:17" s="29" customFormat="1" ht="15" hidden="1" customHeight="1">
      <c r="A2928" s="26" t="s">
        <v>848</v>
      </c>
      <c r="B2928" s="23" t="str">
        <f>IFERROR(VLOOKUP(A2928,hoja!$A$2:$E$970,4,FALSE),0)</f>
        <v>CENTRO</v>
      </c>
      <c r="C2928" s="23" t="str">
        <f>IFERROR(VLOOKUP(A2928,hoja!$A$2:$E$1370,5,FALSE),0)</f>
        <v>BOGOTÁ</v>
      </c>
      <c r="D2928" s="23" t="str">
        <f>IFERROR(VLOOKUP(A2928,hoja!A:D,3,FALSE),0)</f>
        <v>10215</v>
      </c>
      <c r="E2928" s="23" t="s">
        <v>679</v>
      </c>
      <c r="F2928" s="23" t="str">
        <f>IFERROR(VLOOKUP(E2928,hoja!$A$2:$E$970,4,FALSE),0)</f>
        <v>CENTRO</v>
      </c>
      <c r="G2928" s="23" t="str">
        <f>IFERROR(VLOOKUP(E2928,hoja!$A$2:$E$970,5,FALSE),0)</f>
        <v>NEIVA</v>
      </c>
      <c r="H2928" s="103" t="str">
        <f>IFERROR(VLOOKUP(E2928,hoja!A:C,3,FALSE),0)</f>
        <v>0385</v>
      </c>
      <c r="I2928" s="24" t="str">
        <f t="shared" si="526"/>
        <v>102150385</v>
      </c>
      <c r="J2928" s="23"/>
      <c r="K2928" s="23">
        <v>309.53300000000002</v>
      </c>
      <c r="L2928" s="23" t="str">
        <f t="shared" si="530"/>
        <v>REGIONAL</v>
      </c>
      <c r="M2928" s="23" t="s">
        <v>618</v>
      </c>
      <c r="N2928" s="23" t="str" cm="1">
        <f t="array" ref="N2928">IFERROR(IF(M2928="Principal","LES_ACTIVE",LES_INACTIVE),0)</f>
        <v>LES_ACTIVE</v>
      </c>
      <c r="O2928" s="23">
        <f t="shared" si="525"/>
        <v>16</v>
      </c>
      <c r="P2928" s="23" t="str">
        <f t="shared" si="528"/>
        <v>102150385Principal</v>
      </c>
      <c r="Q2928" s="23"/>
    </row>
    <row r="2929" spans="1:17" s="29" customFormat="1" ht="15" hidden="1" customHeight="1">
      <c r="A2929" s="26" t="s">
        <v>848</v>
      </c>
      <c r="B2929" s="23" t="str">
        <f>IFERROR(VLOOKUP(A2929,hoja!$A$2:$E$970,4,FALSE),0)</f>
        <v>CENTRO</v>
      </c>
      <c r="C2929" s="23" t="str">
        <f>IFERROR(VLOOKUP(A2929,hoja!$A$2:$E$1370,5,FALSE),0)</f>
        <v>BOGOTÁ</v>
      </c>
      <c r="D2929" s="23" t="str">
        <f>IFERROR(VLOOKUP(A2929,hoja!A:D,3,FALSE),0)</f>
        <v>10215</v>
      </c>
      <c r="E2929" s="23" t="s">
        <v>668</v>
      </c>
      <c r="F2929" s="23" t="str">
        <f>IFERROR(VLOOKUP(E2929,hoja!$A$2:$E$970,4,FALSE),0)</f>
        <v>COSTA</v>
      </c>
      <c r="G2929" s="23" t="str">
        <f>IFERROR(VLOOKUP(E2929,hoja!$A$2:$E$970,5,FALSE),0)</f>
        <v>VALLEDUPAR</v>
      </c>
      <c r="H2929" s="103" t="str">
        <f>IFERROR(VLOOKUP(E2929,hoja!A:C,3,FALSE),0)</f>
        <v>0447</v>
      </c>
      <c r="I2929" s="24" t="str">
        <f t="shared" si="526"/>
        <v>102150447</v>
      </c>
      <c r="J2929" s="23"/>
      <c r="K2929" s="23">
        <v>861</v>
      </c>
      <c r="L2929" s="23" t="str">
        <f>IF(B2929=F2929,"REGIONAL","NACIONAL")</f>
        <v>NACIONAL</v>
      </c>
      <c r="M2929" s="23" t="s">
        <v>674</v>
      </c>
      <c r="N2929" s="23" cm="1">
        <f t="array" aca="1" ref="N2929" ca="1">IFERROR(IF(M2929="Principal","LES_ACTIVE",LES_INACTIVE),0)</f>
        <v>0</v>
      </c>
      <c r="O2929" s="23">
        <f t="shared" si="525"/>
        <v>8</v>
      </c>
      <c r="P2929" s="23" t="str">
        <f t="shared" si="528"/>
        <v>102150447La Vega</v>
      </c>
      <c r="Q2929" s="23"/>
    </row>
    <row r="2930" spans="1:17" s="29" customFormat="1" ht="15" hidden="1" customHeight="1">
      <c r="A2930" s="26" t="s">
        <v>848</v>
      </c>
      <c r="B2930" s="23" t="str">
        <f>IFERROR(VLOOKUP(A2930,hoja!$A$2:$E$970,4,FALSE),0)</f>
        <v>CENTRO</v>
      </c>
      <c r="C2930" s="23" t="str">
        <f>IFERROR(VLOOKUP(A2930,hoja!$A$2:$E$1370,5,FALSE),0)</f>
        <v>BOGOTÁ</v>
      </c>
      <c r="D2930" s="23" t="str">
        <f>IFERROR(VLOOKUP(A2930,hoja!A:D,3,FALSE),0)</f>
        <v>10215</v>
      </c>
      <c r="E2930" s="23" t="s">
        <v>681</v>
      </c>
      <c r="F2930" s="23" t="str">
        <f>IFERROR(VLOOKUP(E2930,hoja!$A$2:$E$970,4,FALSE),0)</f>
        <v>CENTRO</v>
      </c>
      <c r="G2930" s="23" t="str">
        <f>IFERROR(VLOOKUP(E2930,hoja!$A$2:$E$970,5,FALSE),0)</f>
        <v>VILLAVICENCIO</v>
      </c>
      <c r="H2930" s="103" t="str">
        <f>IFERROR(VLOOKUP(E2930,hoja!A:C,3,FALSE),0)</f>
        <v>0393</v>
      </c>
      <c r="I2930" s="24" t="str">
        <f t="shared" si="526"/>
        <v>102150393</v>
      </c>
      <c r="J2930" s="23"/>
      <c r="K2930" s="23">
        <v>112</v>
      </c>
      <c r="L2930" s="23" t="str">
        <f t="shared" si="530"/>
        <v>REGIONAL</v>
      </c>
      <c r="M2930" s="23" t="s">
        <v>618</v>
      </c>
      <c r="N2930" s="23" t="str" cm="1">
        <f t="array" ref="N2930">IFERROR(IF(M2930="Principal","LES_ACTIVE",LES_INACTIVE),0)</f>
        <v>LES_ACTIVE</v>
      </c>
      <c r="O2930" s="23">
        <f t="shared" si="525"/>
        <v>25</v>
      </c>
      <c r="P2930" s="23" t="str">
        <f t="shared" si="528"/>
        <v>102150393Principal</v>
      </c>
      <c r="Q2930" s="23"/>
    </row>
    <row r="2931" spans="1:17" s="29" customFormat="1" ht="15" hidden="1" customHeight="1">
      <c r="A2931" s="26" t="s">
        <v>848</v>
      </c>
      <c r="B2931" s="23" t="str">
        <f>IFERROR(VLOOKUP(A2931,hoja!$A$2:$E$970,4,FALSE),0)</f>
        <v>CENTRO</v>
      </c>
      <c r="C2931" s="23" t="str">
        <f>IFERROR(VLOOKUP(A2931,hoja!$A$2:$E$1370,5,FALSE),0)</f>
        <v>BOGOTÁ</v>
      </c>
      <c r="D2931" s="23" t="str">
        <f>IFERROR(VLOOKUP(A2931,hoja!A:D,3,FALSE),0)</f>
        <v>10215</v>
      </c>
      <c r="E2931" s="23" t="s">
        <v>653</v>
      </c>
      <c r="F2931" s="23" t="str">
        <f>IFERROR(VLOOKUP(E2931,hoja!$A$2:$E$970,4,FALSE),0)</f>
        <v>CENTRO</v>
      </c>
      <c r="G2931" s="23" t="str">
        <f>IFERROR(VLOOKUP(E2931,hoja!$A$2:$E$970,5,FALSE),0)</f>
        <v>MADRID</v>
      </c>
      <c r="H2931" s="103" t="str">
        <f>IFERROR(VLOOKUP(E2931,hoja!A:C,3,FALSE),0)</f>
        <v>2023</v>
      </c>
      <c r="I2931" s="24" t="str">
        <f t="shared" si="526"/>
        <v>102152023</v>
      </c>
      <c r="J2931" s="23"/>
      <c r="K2931" s="23">
        <v>29</v>
      </c>
      <c r="L2931" s="23" t="str">
        <f t="shared" si="530"/>
        <v>REGIONAL</v>
      </c>
      <c r="M2931" s="23" t="s">
        <v>618</v>
      </c>
      <c r="N2931" s="23" t="str" cm="1">
        <f t="array" ref="N2931">IFERROR(IF(M2931="Principal","LES_ACTIVE",LES_INACTIVE),0)</f>
        <v>LES_ACTIVE</v>
      </c>
      <c r="O2931" s="23">
        <f t="shared" si="525"/>
        <v>25</v>
      </c>
      <c r="P2931" s="23" t="str">
        <f t="shared" si="528"/>
        <v>102152023Principal</v>
      </c>
      <c r="Q2931" s="23"/>
    </row>
    <row r="2932" spans="1:17" s="29" customFormat="1" ht="15" hidden="1" customHeight="1">
      <c r="A2932" s="26" t="s">
        <v>848</v>
      </c>
      <c r="B2932" s="23" t="str">
        <f>IFERROR(VLOOKUP(A2932,hoja!$A$2:$E$970,4,FALSE),0)</f>
        <v>CENTRO</v>
      </c>
      <c r="C2932" s="23" t="str">
        <f>IFERROR(VLOOKUP(A2932,hoja!$A$2:$E$1370,5,FALSE),0)</f>
        <v>BOGOTÁ</v>
      </c>
      <c r="D2932" s="23" t="str">
        <f>IFERROR(VLOOKUP(A2932,hoja!A:D,3,FALSE),0)</f>
        <v>10215</v>
      </c>
      <c r="E2932" s="23" t="s">
        <v>641</v>
      </c>
      <c r="F2932" s="23" t="str">
        <f>IFERROR(VLOOKUP(E2932,hoja!$A$2:$E$970,4,FALSE),0)</f>
        <v>ANTIOQUIA</v>
      </c>
      <c r="G2932" s="23" t="str">
        <f>IFERROR(VLOOKUP(E2932,hoja!$A$2:$E$970,5,FALSE),0)</f>
        <v>MEDELLÍN</v>
      </c>
      <c r="H2932" s="103" t="str">
        <f>IFERROR(VLOOKUP(E2932,hoja!A:C,3,FALSE),0)</f>
        <v>0079</v>
      </c>
      <c r="I2932" s="24" t="str">
        <f t="shared" si="526"/>
        <v>102150079</v>
      </c>
      <c r="J2932" s="23"/>
      <c r="K2932" s="23">
        <v>407</v>
      </c>
      <c r="L2932" s="23" t="str">
        <f>IF(B2932=F2932,"REGIONAL","NACIONAL")</f>
        <v>NACIONAL</v>
      </c>
      <c r="M2932" s="23" t="s">
        <v>623</v>
      </c>
      <c r="N2932" s="23" cm="1">
        <f t="array" aca="1" ref="N2932" ca="1">IFERROR(IF(M2932="Principal","LES_ACTIVE",LES_INACTIVE),0)</f>
        <v>0</v>
      </c>
      <c r="O2932" s="23">
        <f t="shared" si="525"/>
        <v>16</v>
      </c>
      <c r="P2932" s="23" t="str">
        <f t="shared" si="528"/>
        <v>102150079Facatativa</v>
      </c>
      <c r="Q2932" s="23"/>
    </row>
    <row r="2933" spans="1:17" s="29" customFormat="1" ht="15" hidden="1" customHeight="1">
      <c r="A2933" s="26" t="s">
        <v>848</v>
      </c>
      <c r="B2933" s="23" t="str">
        <f>IFERROR(VLOOKUP(A2933,hoja!$A$2:$E$970,4,FALSE),0)</f>
        <v>CENTRO</v>
      </c>
      <c r="C2933" s="23" t="str">
        <f>IFERROR(VLOOKUP(A2933,hoja!$A$2:$E$1370,5,FALSE),0)</f>
        <v>BOGOTÁ</v>
      </c>
      <c r="D2933" s="23" t="str">
        <f>IFERROR(VLOOKUP(A2933,hoja!A:D,3,FALSE),0)</f>
        <v>10215</v>
      </c>
      <c r="E2933" s="23" t="s">
        <v>642</v>
      </c>
      <c r="F2933" s="23" t="str">
        <f>IFERROR(VLOOKUP(E2933,hoja!$A$2:$E$970,4,FALSE),0)</f>
        <v>COSTA</v>
      </c>
      <c r="G2933" s="23" t="str">
        <f>IFERROR(VLOOKUP(E2933,hoja!$A$2:$E$970,5,FALSE),0)</f>
        <v>BARRANQUILLA</v>
      </c>
      <c r="H2933" s="103" t="str">
        <f>IFERROR(VLOOKUP(E2933,hoja!A:C,3,FALSE),0)</f>
        <v>0111</v>
      </c>
      <c r="I2933" s="24" t="str">
        <f t="shared" si="526"/>
        <v>102150111</v>
      </c>
      <c r="J2933" s="23"/>
      <c r="K2933" s="23">
        <v>1079</v>
      </c>
      <c r="L2933" s="23" t="str">
        <f t="shared" ref="L2933:L2935" si="531">IF(B2933=F2933,"REGIONAL","NACIONAL")</f>
        <v>NACIONAL</v>
      </c>
      <c r="M2933" s="23" t="s">
        <v>618</v>
      </c>
      <c r="N2933" s="23" t="str" cm="1">
        <f t="array" ref="N2933">IFERROR(IF(M2933="Principal","LES_ACTIVE",LES_INACTIVE),0)</f>
        <v>LES_ACTIVE</v>
      </c>
      <c r="O2933" s="23">
        <f t="shared" si="525"/>
        <v>8</v>
      </c>
      <c r="P2933" s="23" t="str">
        <f t="shared" si="528"/>
        <v>102150111Principal</v>
      </c>
      <c r="Q2933" s="23"/>
    </row>
    <row r="2934" spans="1:17" s="29" customFormat="1" ht="15" hidden="1" customHeight="1">
      <c r="A2934" s="26" t="s">
        <v>848</v>
      </c>
      <c r="B2934" s="23" t="str">
        <f>IFERROR(VLOOKUP(A2934,hoja!$A$2:$E$970,4,FALSE),0)</f>
        <v>CENTRO</v>
      </c>
      <c r="C2934" s="23" t="str">
        <f>IFERROR(VLOOKUP(A2934,hoja!$A$2:$E$1370,5,FALSE),0)</f>
        <v>BOGOTÁ</v>
      </c>
      <c r="D2934" s="23" t="str">
        <f>IFERROR(VLOOKUP(A2934,hoja!A:D,3,FALSE),0)</f>
        <v>10215</v>
      </c>
      <c r="E2934" s="23" t="s">
        <v>672</v>
      </c>
      <c r="F2934" s="23" t="str">
        <f>IFERROR(VLOOKUP(E2934,hoja!$A$2:$E$970,4,FALSE),0)</f>
        <v>ANTIOQUIA</v>
      </c>
      <c r="G2934" s="23" t="str">
        <f>IFERROR(VLOOKUP(E2934,hoja!$A$2:$E$970,5,FALSE),0)</f>
        <v>MEDELLÍN</v>
      </c>
      <c r="H2934" s="103" t="str">
        <f>IFERROR(VLOOKUP(E2934,hoja!A:C,3,FALSE),0)</f>
        <v>0092</v>
      </c>
      <c r="I2934" s="24" t="str">
        <f t="shared" si="526"/>
        <v>102150092</v>
      </c>
      <c r="J2934" s="23"/>
      <c r="K2934" s="23">
        <v>428</v>
      </c>
      <c r="L2934" s="23" t="str">
        <f t="shared" si="531"/>
        <v>NACIONAL</v>
      </c>
      <c r="M2934" s="23" t="s">
        <v>618</v>
      </c>
      <c r="N2934" s="23" t="str" cm="1">
        <f t="array" ref="N2934">IFERROR(IF(M2934="Principal","LES_ACTIVE",LES_INACTIVE),0)</f>
        <v>LES_ACTIVE</v>
      </c>
      <c r="O2934" s="23">
        <f t="shared" si="525"/>
        <v>16</v>
      </c>
      <c r="P2934" s="23" t="str">
        <f t="shared" si="528"/>
        <v>102150092Principal</v>
      </c>
      <c r="Q2934" s="23"/>
    </row>
    <row r="2935" spans="1:17" s="29" customFormat="1" ht="15" hidden="1" customHeight="1">
      <c r="A2935" s="26" t="s">
        <v>848</v>
      </c>
      <c r="B2935" s="23" t="str">
        <f>IFERROR(VLOOKUP(A2935,hoja!$A$2:$E$970,4,FALSE),0)</f>
        <v>CENTRO</v>
      </c>
      <c r="C2935" s="23" t="str">
        <f>IFERROR(VLOOKUP(A2935,hoja!$A$2:$E$1370,5,FALSE),0)</f>
        <v>BOGOTÁ</v>
      </c>
      <c r="D2935" s="23" t="str">
        <f>IFERROR(VLOOKUP(A2935,hoja!A:D,3,FALSE),0)</f>
        <v>10215</v>
      </c>
      <c r="E2935" s="23" t="s">
        <v>645</v>
      </c>
      <c r="F2935" s="23" t="str">
        <f>IFERROR(VLOOKUP(E2935,hoja!$A$2:$E$970,4,FALSE),0)</f>
        <v>OCCIDENTE</v>
      </c>
      <c r="G2935" s="23" t="str">
        <f>IFERROR(VLOOKUP(E2935,hoja!$A$2:$E$970,5,FALSE),0)</f>
        <v>CALI</v>
      </c>
      <c r="H2935" s="103" t="str">
        <f>IFERROR(VLOOKUP(E2935,hoja!A:C,3,FALSE),0)</f>
        <v>0410</v>
      </c>
      <c r="I2935" s="24" t="str">
        <f t="shared" si="526"/>
        <v>102150410</v>
      </c>
      <c r="J2935" s="23"/>
      <c r="K2935" s="23">
        <v>445</v>
      </c>
      <c r="L2935" s="23" t="str">
        <f t="shared" si="531"/>
        <v>NACIONAL</v>
      </c>
      <c r="M2935" s="23" t="s">
        <v>618</v>
      </c>
      <c r="N2935" s="23" t="str" cm="1">
        <f t="array" ref="N2935">IFERROR(IF(M2935="Principal","LES_ACTIVE",LES_INACTIVE),0)</f>
        <v>LES_ACTIVE</v>
      </c>
      <c r="O2935" s="23">
        <f t="shared" si="525"/>
        <v>16</v>
      </c>
      <c r="P2935" s="23" t="str">
        <f t="shared" si="528"/>
        <v>102150410Principal</v>
      </c>
      <c r="Q2935" s="23"/>
    </row>
    <row r="2936" spans="1:17" s="29" customFormat="1" ht="15" hidden="1" customHeight="1">
      <c r="A2936" s="26" t="s">
        <v>925</v>
      </c>
      <c r="B2936" s="23" t="str">
        <f>IFERROR(VLOOKUP(A2936,hoja!$A$2:$E$970,4,FALSE),0)</f>
        <v>CENTRO</v>
      </c>
      <c r="C2936" s="23" t="str">
        <f>IFERROR(VLOOKUP(A2936,hoja!$A$2:$E$1370,5,FALSE),0)</f>
        <v>RIONEGRO</v>
      </c>
      <c r="D2936" s="23" t="str">
        <f>IFERROR(VLOOKUP(A2936,hoja!A:D,3,FALSE),0)</f>
        <v>60168</v>
      </c>
      <c r="E2936" s="23" t="s">
        <v>801</v>
      </c>
      <c r="F2936" s="23" t="str">
        <f>IFERROR(VLOOKUP(E2936,hoja!$A$2:$E$970,4,FALSE),0)</f>
        <v>CENTRO</v>
      </c>
      <c r="G2936" s="23" t="str">
        <f>IFERROR(VLOOKUP(E2936,hoja!$A$2:$E$970,5,FALSE),0)</f>
        <v>SESQUILÉ</v>
      </c>
      <c r="H2936" s="103" t="str">
        <f>IFERROR(VLOOKUP(E2936,hoja!A:C,3,FALSE),0)</f>
        <v>6034</v>
      </c>
      <c r="I2936" s="24" t="str">
        <f t="shared" si="526"/>
        <v>601686034</v>
      </c>
      <c r="J2936" s="23"/>
      <c r="K2936" s="23">
        <v>404</v>
      </c>
      <c r="L2936" s="23" t="str">
        <f t="shared" si="530"/>
        <v>REGIONAL</v>
      </c>
      <c r="M2936" s="23" t="s">
        <v>618</v>
      </c>
      <c r="N2936" s="23" t="s">
        <v>624</v>
      </c>
      <c r="O2936" s="23">
        <f t="shared" si="525"/>
        <v>16</v>
      </c>
      <c r="P2936" s="23" t="str">
        <f t="shared" si="528"/>
        <v>601686034Principal</v>
      </c>
      <c r="Q2936" s="23"/>
    </row>
    <row r="2937" spans="1:17" s="29" customFormat="1" ht="15" hidden="1" customHeight="1">
      <c r="A2937" s="26" t="s">
        <v>925</v>
      </c>
      <c r="B2937" s="23" t="str">
        <f>IFERROR(VLOOKUP(A2937,hoja!$A$2:$E$970,4,FALSE),0)</f>
        <v>CENTRO</v>
      </c>
      <c r="C2937" s="23" t="str">
        <f>IFERROR(VLOOKUP(A2937,hoja!$A$2:$E$1370,5,FALSE),0)</f>
        <v>RIONEGRO</v>
      </c>
      <c r="D2937" s="23" t="str">
        <f>IFERROR(VLOOKUP(A2937,hoja!A:D,3,FALSE),0)</f>
        <v>60168</v>
      </c>
      <c r="E2937" s="23" t="s">
        <v>635</v>
      </c>
      <c r="F2937" s="23" t="str">
        <f>IFERROR(VLOOKUP(E2937,hoja!$A$2:$E$970,4,FALSE),0)</f>
        <v>CENTRO</v>
      </c>
      <c r="G2937" s="23" t="str">
        <f>IFERROR(VLOOKUP(E2937,hoja!$A$2:$E$970,5,FALSE),0)</f>
        <v>BOGOTÁ</v>
      </c>
      <c r="H2937" s="103" t="str">
        <f>IFERROR(VLOOKUP(E2937,hoja!A:C,3,FALSE),0)</f>
        <v>0021</v>
      </c>
      <c r="I2937" s="24" t="str">
        <f t="shared" si="526"/>
        <v>601680021</v>
      </c>
      <c r="J2937" s="23">
        <v>23.332222222234122</v>
      </c>
      <c r="K2937" s="23">
        <v>399.274</v>
      </c>
      <c r="L2937" s="23" t="str">
        <f t="shared" si="530"/>
        <v>REGIONAL</v>
      </c>
      <c r="M2937" s="23" t="s">
        <v>621</v>
      </c>
      <c r="N2937" s="23" t="s">
        <v>624</v>
      </c>
      <c r="O2937" s="23">
        <f t="shared" si="525"/>
        <v>16</v>
      </c>
      <c r="P2937" s="23" t="str">
        <f t="shared" si="528"/>
        <v>601680021La vega</v>
      </c>
      <c r="Q2937" s="23"/>
    </row>
    <row r="2938" spans="1:17" s="29" customFormat="1" ht="15" hidden="1" customHeight="1">
      <c r="A2938" s="26" t="s">
        <v>926</v>
      </c>
      <c r="B2938" s="23" t="str">
        <f>IFERROR(VLOOKUP(A2938,hoja!$A$2:$E$970,4,FALSE),0)</f>
        <v>ANTIOQUIA</v>
      </c>
      <c r="C2938" s="23" t="str">
        <f>IFERROR(VLOOKUP(A2938,hoja!$A$2:$E$1370,5,FALSE),0)</f>
        <v>GUARNE</v>
      </c>
      <c r="D2938" s="23" t="str">
        <f>IFERROR(VLOOKUP(A2938,hoja!A:D,3,FALSE),0)</f>
        <v>50175</v>
      </c>
      <c r="E2938" s="23" t="s">
        <v>672</v>
      </c>
      <c r="F2938" s="23" t="str">
        <f>IFERROR(VLOOKUP(E2938,hoja!$A$2:$E$970,4,FALSE),0)</f>
        <v>ANTIOQUIA</v>
      </c>
      <c r="G2938" s="23" t="str">
        <f>IFERROR(VLOOKUP(E2938,hoja!$A$2:$E$970,5,FALSE),0)</f>
        <v>MEDELLÍN</v>
      </c>
      <c r="H2938" s="103" t="str">
        <f>IFERROR(VLOOKUP(E2938,hoja!A:C,3,FALSE),0)</f>
        <v>0092</v>
      </c>
      <c r="I2938" s="24" t="str">
        <f t="shared" si="526"/>
        <v>501750092</v>
      </c>
      <c r="J2938" s="23"/>
      <c r="K2938" s="23">
        <v>47</v>
      </c>
      <c r="L2938" s="23" t="str">
        <f t="shared" si="530"/>
        <v>REGIONAL</v>
      </c>
      <c r="M2938" s="23" t="s">
        <v>618</v>
      </c>
      <c r="N2938" s="23" t="str" cm="1">
        <f t="array" ref="N2938">IFERROR(IF(M2938="Principal","LES_ACTIVE",LES_INACTIVE),0)</f>
        <v>LES_ACTIVE</v>
      </c>
      <c r="O2938" s="23">
        <f t="shared" si="525"/>
        <v>25</v>
      </c>
      <c r="P2938" s="23" t="str">
        <f t="shared" si="528"/>
        <v>501750092Principal</v>
      </c>
      <c r="Q2938" s="23"/>
    </row>
    <row r="2939" spans="1:17" ht="14.45" hidden="1">
      <c r="A2939" s="26" t="s">
        <v>927</v>
      </c>
      <c r="B2939" s="23" t="str">
        <f>IFERROR(VLOOKUP(A2939,hoja!$A$2:$E$970,4,FALSE),0)</f>
        <v>OCCIDENTE</v>
      </c>
      <c r="C2939" s="23" t="str">
        <f>IFERROR(VLOOKUP(A2939,hoja!$A$2:$E$1370,5,FALSE),0)</f>
        <v>TEBAIDA</v>
      </c>
      <c r="D2939" s="23" t="str">
        <f>IFERROR(VLOOKUP(A2939,hoja!A:D,3,FALSE),0)</f>
        <v>60121</v>
      </c>
      <c r="E2939" s="23" t="s">
        <v>910</v>
      </c>
      <c r="F2939" s="23" t="str">
        <f>IFERROR(VLOOKUP(E2939,hoja!$A$2:$E$970,4,FALSE),0)</f>
        <v>OCCIDENTE</v>
      </c>
      <c r="G2939" s="23" t="str">
        <f>IFERROR(VLOOKUP(E2939,hoja!$A$2:$E$970,5,FALSE),0)</f>
        <v>MANIZALES</v>
      </c>
      <c r="H2939" s="103" t="str">
        <f>IFERROR(VLOOKUP(E2939,hoja!A:C,3,FALSE),0)</f>
        <v>1306</v>
      </c>
      <c r="I2939" s="24" t="str">
        <f t="shared" si="526"/>
        <v>601211306</v>
      </c>
      <c r="K2939" s="23">
        <v>120</v>
      </c>
      <c r="L2939" s="23" t="str">
        <f t="shared" si="530"/>
        <v>REGIONAL</v>
      </c>
      <c r="M2939" s="23" t="s">
        <v>618</v>
      </c>
      <c r="N2939" s="23" t="str" cm="1">
        <f t="array" ref="N2939">IFERROR(IF(M2939="Principal","LES_ACTIVE",LES_INACTIVE),0)</f>
        <v>LES_ACTIVE</v>
      </c>
      <c r="O2939" s="23">
        <f t="shared" si="525"/>
        <v>25</v>
      </c>
      <c r="P2939" s="23" t="str">
        <f t="shared" si="528"/>
        <v>601211306Principal</v>
      </c>
    </row>
    <row r="2940" spans="1:17" ht="15" hidden="1" customHeight="1">
      <c r="A2940" s="26" t="s">
        <v>927</v>
      </c>
      <c r="B2940" s="23" t="str">
        <f>IFERROR(VLOOKUP(A2940,hoja!$A$2:$E$970,4,FALSE),0)</f>
        <v>OCCIDENTE</v>
      </c>
      <c r="C2940" s="23" t="str">
        <f>IFERROR(VLOOKUP(A2940,hoja!$A$2:$E$1370,5,FALSE),0)</f>
        <v>TEBAIDA</v>
      </c>
      <c r="D2940" s="23" t="str">
        <f>IFERROR(VLOOKUP(A2940,hoja!A:D,3,FALSE),0)</f>
        <v>60121</v>
      </c>
      <c r="E2940" s="23" t="s">
        <v>644</v>
      </c>
      <c r="F2940" s="23" t="str">
        <f>IFERROR(VLOOKUP(E2940,hoja!$A$2:$E$970,4,FALSE),0)</f>
        <v>OCCIDENTE</v>
      </c>
      <c r="G2940" s="23" t="str">
        <f>IFERROR(VLOOKUP(E2940,hoja!$A$2:$E$970,5,FALSE),0)</f>
        <v>PEREIRA</v>
      </c>
      <c r="H2940" s="103" t="str">
        <f>IFERROR(VLOOKUP(E2940,hoja!A:C,3,FALSE),0)</f>
        <v>0198</v>
      </c>
      <c r="I2940" s="24" t="str">
        <f t="shared" si="526"/>
        <v>601210198</v>
      </c>
      <c r="K2940" s="23">
        <v>63</v>
      </c>
      <c r="L2940" s="23" t="str">
        <f t="shared" si="530"/>
        <v>REGIONAL</v>
      </c>
      <c r="M2940" s="23" t="s">
        <v>618</v>
      </c>
      <c r="N2940" s="23" t="str" cm="1">
        <f t="array" ref="N2940">IFERROR(IF(M2940="Principal","LES_ACTIVE",LES_INACTIVE),0)</f>
        <v>LES_ACTIVE</v>
      </c>
      <c r="O2940" s="23">
        <f t="shared" si="525"/>
        <v>25</v>
      </c>
      <c r="P2940" s="23" t="str">
        <f t="shared" si="528"/>
        <v>601210198Principal</v>
      </c>
    </row>
    <row r="2941" spans="1:17" ht="15" hidden="1" customHeight="1">
      <c r="A2941" s="26" t="s">
        <v>928</v>
      </c>
      <c r="B2941" s="23" t="str">
        <f>IFERROR(VLOOKUP(A2941,hoja!$A$2:$E$970,4,FALSE),0)</f>
        <v>CENTRO</v>
      </c>
      <c r="C2941" s="23" t="str">
        <f>IFERROR(VLOOKUP(A2941,hoja!$A$2:$E$1370,5,FALSE),0)</f>
        <v>TENJO</v>
      </c>
      <c r="D2941" s="23" t="str">
        <f>IFERROR(VLOOKUP(A2941,hoja!A:D,3,FALSE),0)</f>
        <v>60122</v>
      </c>
      <c r="E2941" s="23" t="s">
        <v>630</v>
      </c>
      <c r="F2941" s="23" t="str">
        <f>IFERROR(VLOOKUP(E2941,hoja!$A$2:$E$970,4,FALSE),0)</f>
        <v>CENTRO</v>
      </c>
      <c r="G2941" s="23" t="str">
        <f>IFERROR(VLOOKUP(E2941,hoja!$A$2:$E$970,5,FALSE),0)</f>
        <v>SESQUILÉ</v>
      </c>
      <c r="H2941" s="103" t="str">
        <f>IFERROR(VLOOKUP(E2941,hoja!A:C,3,FALSE),0)</f>
        <v>1501</v>
      </c>
      <c r="I2941" s="24" t="str">
        <f t="shared" si="526"/>
        <v>601221501</v>
      </c>
      <c r="K2941" s="23">
        <v>52.5</v>
      </c>
      <c r="L2941" s="23" t="str">
        <f t="shared" si="530"/>
        <v>REGIONAL</v>
      </c>
      <c r="M2941" s="23" t="s">
        <v>618</v>
      </c>
      <c r="N2941" s="23" t="str" cm="1">
        <f t="array" ref="N2941">IFERROR(IF(M2941="Principal","LES_ACTIVE",LES_INACTIVE),0)</f>
        <v>LES_ACTIVE</v>
      </c>
      <c r="O2941" s="23">
        <f t="shared" si="525"/>
        <v>25</v>
      </c>
      <c r="P2941" s="23" t="str">
        <f t="shared" si="528"/>
        <v>601221501Principal</v>
      </c>
    </row>
    <row r="2942" spans="1:17" ht="15" hidden="1" customHeight="1">
      <c r="A2942" s="26" t="s">
        <v>928</v>
      </c>
      <c r="B2942" s="23" t="str">
        <f>IFERROR(VLOOKUP(A2942,hoja!$A$2:$E$970,4,FALSE),0)</f>
        <v>CENTRO</v>
      </c>
      <c r="C2942" s="23" t="str">
        <f>IFERROR(VLOOKUP(A2942,hoja!$A$2:$E$1370,5,FALSE),0)</f>
        <v>TENJO</v>
      </c>
      <c r="D2942" s="23" t="str">
        <f>IFERROR(VLOOKUP(A2942,hoja!A:D,3,FALSE),0)</f>
        <v>60122</v>
      </c>
      <c r="E2942" s="23" t="s">
        <v>634</v>
      </c>
      <c r="F2942" s="23" t="str">
        <f>IFERROR(VLOOKUP(E2942,hoja!$A$2:$E$970,4,FALSE),0)</f>
        <v>CENTRO</v>
      </c>
      <c r="G2942" s="23" t="str">
        <f>IFERROR(VLOOKUP(E2942,hoja!$A$2:$E$970,5,FALSE),0)</f>
        <v>BOGOTÁ</v>
      </c>
      <c r="H2942" s="103" t="str">
        <f>IFERROR(VLOOKUP(E2942,hoja!A:C,3,FALSE),0)</f>
        <v>0011</v>
      </c>
      <c r="I2942" s="24" t="str">
        <f t="shared" si="526"/>
        <v>601220011</v>
      </c>
      <c r="K2942" s="23">
        <v>49</v>
      </c>
      <c r="L2942" s="23" t="str">
        <f t="shared" si="530"/>
        <v>REGIONAL</v>
      </c>
      <c r="M2942" s="23" t="s">
        <v>618</v>
      </c>
      <c r="N2942" s="23" t="str" cm="1">
        <f t="array" ref="N2942">IFERROR(IF(M2942="Principal","LES_ACTIVE",LES_INACTIVE),0)</f>
        <v>LES_ACTIVE</v>
      </c>
      <c r="O2942" s="23">
        <f t="shared" si="525"/>
        <v>25</v>
      </c>
      <c r="P2942" s="23" t="str">
        <f t="shared" si="528"/>
        <v>601220011Principal</v>
      </c>
    </row>
    <row r="2943" spans="1:17" ht="14.45" hidden="1">
      <c r="A2943" s="26" t="s">
        <v>928</v>
      </c>
      <c r="B2943" s="23" t="str">
        <f>IFERROR(VLOOKUP(A2943,hoja!$A$2:$E$970,4,FALSE),0)</f>
        <v>CENTRO</v>
      </c>
      <c r="C2943" s="23" t="str">
        <f>IFERROR(VLOOKUP(A2943,hoja!$A$2:$E$1370,5,FALSE),0)</f>
        <v>TENJO</v>
      </c>
      <c r="D2943" s="23" t="str">
        <f>IFERROR(VLOOKUP(A2943,hoja!A:D,3,FALSE),0)</f>
        <v>60122</v>
      </c>
      <c r="E2943" s="23" t="s">
        <v>635</v>
      </c>
      <c r="F2943" s="23" t="str">
        <f>IFERROR(VLOOKUP(E2943,hoja!$A$2:$E$970,4,FALSE),0)</f>
        <v>CENTRO</v>
      </c>
      <c r="G2943" s="23" t="str">
        <f>IFERROR(VLOOKUP(E2943,hoja!$A$2:$E$970,5,FALSE),0)</f>
        <v>BOGOTÁ</v>
      </c>
      <c r="H2943" s="103" t="str">
        <f>IFERROR(VLOOKUP(E2943,hoja!A:C,3,FALSE),0)</f>
        <v>0021</v>
      </c>
      <c r="I2943" s="24" t="str">
        <f t="shared" si="526"/>
        <v>601220021</v>
      </c>
      <c r="K2943" s="23">
        <v>38</v>
      </c>
      <c r="L2943" s="23" t="str">
        <f t="shared" si="530"/>
        <v>REGIONAL</v>
      </c>
      <c r="M2943" s="23" t="s">
        <v>618</v>
      </c>
      <c r="N2943" s="23" t="str" cm="1">
        <f t="array" ref="N2943">IFERROR(IF(M2943="Principal","LES_ACTIVE",LES_INACTIVE),0)</f>
        <v>LES_ACTIVE</v>
      </c>
      <c r="O2943" s="23">
        <f t="shared" si="525"/>
        <v>25</v>
      </c>
      <c r="P2943" s="23" t="str">
        <f t="shared" si="528"/>
        <v>601220021Principal</v>
      </c>
    </row>
    <row r="2944" spans="1:17" ht="15" hidden="1" customHeight="1">
      <c r="A2944" s="26" t="s">
        <v>647</v>
      </c>
      <c r="B2944" s="23" t="str">
        <f>IFERROR(VLOOKUP(A2944,hoja!$A$2:$E$970,4,FALSE),0)</f>
        <v>CENTRO</v>
      </c>
      <c r="C2944" s="23" t="str">
        <f>IFERROR(VLOOKUP(A2944,hoja!$A$2:$E$1370,5,FALSE),0)</f>
        <v>TOCANCIPÁ</v>
      </c>
      <c r="D2944" s="23" t="str">
        <f>IFERROR(VLOOKUP(A2944,hoja!A:D,3,FALSE),0)</f>
        <v>2058</v>
      </c>
      <c r="E2944" s="23" t="s">
        <v>95</v>
      </c>
      <c r="F2944" s="23" t="str">
        <f>IFERROR(VLOOKUP(E2944,hoja!$A$2:$E$970,4,FALSE),0)</f>
        <v>OCCIDENTE</v>
      </c>
      <c r="G2944" s="23" t="str">
        <f>IFERROR(VLOOKUP(E2944,hoja!$A$2:$E$970,5,FALSE),0)</f>
        <v>CALI</v>
      </c>
      <c r="H2944" s="103" t="str">
        <f>IFERROR(VLOOKUP(E2944,hoja!A:C,3,FALSE),0)</f>
        <v>3024</v>
      </c>
      <c r="I2944" s="24" t="str">
        <f t="shared" si="526"/>
        <v>20583024</v>
      </c>
      <c r="K2944" s="23">
        <v>458</v>
      </c>
      <c r="L2944" s="23" t="str">
        <f>IF(B2944=F2944,"REGIONAL","NACIONAL")</f>
        <v>NACIONAL</v>
      </c>
      <c r="M2944" s="23" t="s">
        <v>618</v>
      </c>
      <c r="N2944" s="23" t="str" cm="1">
        <f t="array" ref="N2944">IFERROR(IF(M2944="Principal","LES_ACTIVE",LES_INACTIVE),0)</f>
        <v>LES_ACTIVE</v>
      </c>
      <c r="O2944" s="23">
        <f t="shared" si="525"/>
        <v>16</v>
      </c>
      <c r="P2944" s="23" t="str">
        <f t="shared" si="528"/>
        <v>20583024Principal</v>
      </c>
    </row>
    <row r="2945" spans="1:17" s="29" customFormat="1" ht="15" hidden="1" customHeight="1">
      <c r="A2945" s="26" t="s">
        <v>647</v>
      </c>
      <c r="B2945" s="23" t="str">
        <f>IFERROR(VLOOKUP(A2945,hoja!$A$2:$E$970,4,FALSE),0)</f>
        <v>CENTRO</v>
      </c>
      <c r="C2945" s="23" t="str">
        <f>IFERROR(VLOOKUP(A2945,hoja!$A$2:$E$1370,5,FALSE),0)</f>
        <v>TOCANCIPÁ</v>
      </c>
      <c r="D2945" s="23" t="str">
        <f>IFERROR(VLOOKUP(A2945,hoja!A:D,3,FALSE),0)</f>
        <v>2058</v>
      </c>
      <c r="E2945" s="23" t="s">
        <v>721</v>
      </c>
      <c r="F2945" s="23" t="str">
        <f>IFERROR(VLOOKUP(E2945,hoja!$A$2:$E$970,4,FALSE),0)</f>
        <v>ANTIOQUIA</v>
      </c>
      <c r="G2945" s="23" t="str">
        <f>IFERROR(VLOOKUP(E2945,hoja!$A$2:$E$970,5,FALSE),0)</f>
        <v>RIONEGRO</v>
      </c>
      <c r="H2945" s="103" t="str">
        <f>IFERROR(VLOOKUP(E2945,hoja!A:C,3,FALSE),0)</f>
        <v>0090</v>
      </c>
      <c r="I2945" s="24" t="str">
        <f t="shared" si="526"/>
        <v>20580090</v>
      </c>
      <c r="J2945" s="23"/>
      <c r="K2945" s="23">
        <v>404</v>
      </c>
      <c r="L2945" s="23" t="str">
        <f>IF(B2945=F2945,"REGIONAL","NACIONAL")</f>
        <v>NACIONAL</v>
      </c>
      <c r="M2945" s="23" t="s">
        <v>618</v>
      </c>
      <c r="N2945" s="23" t="str" cm="1">
        <f t="array" ref="N2945">IFERROR(IF(M2945="Principal","LES_ACTIVE",LES_INACTIVE),0)</f>
        <v>LES_ACTIVE</v>
      </c>
      <c r="O2945" s="23">
        <f t="shared" si="525"/>
        <v>16</v>
      </c>
      <c r="P2945" s="23" t="str">
        <f t="shared" si="528"/>
        <v>20580090Principal</v>
      </c>
      <c r="Q2945" s="23"/>
    </row>
    <row r="2946" spans="1:17" ht="15" hidden="1" customHeight="1">
      <c r="A2946" s="26" t="s">
        <v>620</v>
      </c>
      <c r="B2946" s="23" t="str">
        <f>IFERROR(VLOOKUP(A2946,hoja!$A$2:$E$970,4,FALSE),0)</f>
        <v>CENTRO</v>
      </c>
      <c r="C2946" s="23" t="str">
        <f>IFERROR(VLOOKUP(A2946,hoja!$A$2:$E$1370,5,FALSE),0)</f>
        <v>SESQUILÉ</v>
      </c>
      <c r="D2946" s="23" t="str">
        <f>IFERROR(VLOOKUP(A2946,hoja!A:D,3,FALSE),0)</f>
        <v>50193</v>
      </c>
      <c r="E2946" s="23" t="s">
        <v>630</v>
      </c>
      <c r="F2946" s="23" t="str">
        <f>IFERROR(VLOOKUP(E2946,hoja!$A$2:$E$970,4,FALSE),0)</f>
        <v>CENTRO</v>
      </c>
      <c r="G2946" s="23" t="str">
        <f>IFERROR(VLOOKUP(E2946,hoja!$A$2:$E$970,5,FALSE),0)</f>
        <v>SESQUILÉ</v>
      </c>
      <c r="H2946" s="103" t="str">
        <f>IFERROR(VLOOKUP(E2946,hoja!A:C,3,FALSE),0)</f>
        <v>1501</v>
      </c>
      <c r="I2946" s="24" t="str">
        <f t="shared" si="526"/>
        <v>501931501</v>
      </c>
      <c r="K2946" s="23">
        <v>20</v>
      </c>
      <c r="L2946" s="23" t="str">
        <f t="shared" si="530"/>
        <v>REGIONAL</v>
      </c>
      <c r="M2946" s="23" t="s">
        <v>618</v>
      </c>
      <c r="N2946" s="23" t="str" cm="1">
        <f t="array" ref="N2946">IFERROR(IF(M2946="Principal","LES_ACTIVE",LES_INACTIVE),0)</f>
        <v>LES_ACTIVE</v>
      </c>
      <c r="O2946" s="23">
        <f t="shared" si="525"/>
        <v>25</v>
      </c>
      <c r="P2946" s="23" t="str">
        <f t="shared" si="528"/>
        <v>501931501Principal</v>
      </c>
    </row>
    <row r="2947" spans="1:17" ht="15" hidden="1" customHeight="1">
      <c r="A2947" s="26" t="s">
        <v>620</v>
      </c>
      <c r="B2947" s="23" t="str">
        <f>IFERROR(VLOOKUP(A2947,hoja!$A$2:$E$970,4,FALSE),0)</f>
        <v>CENTRO</v>
      </c>
      <c r="C2947" s="23" t="str">
        <f>IFERROR(VLOOKUP(A2947,hoja!$A$2:$E$1370,5,FALSE),0)</f>
        <v>SESQUILÉ</v>
      </c>
      <c r="D2947" s="23" t="str">
        <f>IFERROR(VLOOKUP(A2947,hoja!A:D,3,FALSE),0)</f>
        <v>50193</v>
      </c>
      <c r="E2947" s="23" t="s">
        <v>631</v>
      </c>
      <c r="F2947" s="23" t="str">
        <f>IFERROR(VLOOKUP(E2947,hoja!$A$2:$E$970,4,FALSE),0)</f>
        <v>ANTIOQUIA</v>
      </c>
      <c r="G2947" s="23" t="str">
        <f>IFERROR(VLOOKUP(E2947,hoja!$A$2:$E$970,5,FALSE),0)</f>
        <v>MEDELLÍN</v>
      </c>
      <c r="H2947" s="103" t="str">
        <f>IFERROR(VLOOKUP(E2947,hoja!A:C,3,FALSE),0)</f>
        <v>3038</v>
      </c>
      <c r="I2947" s="24" t="str">
        <f t="shared" si="526"/>
        <v>501933038</v>
      </c>
      <c r="J2947" s="23">
        <v>20.684857142857144</v>
      </c>
      <c r="K2947" s="23">
        <v>530</v>
      </c>
      <c r="L2947" s="23" t="str">
        <f>IF(B2947=F2947,"REGIONAL","NACIONAL")</f>
        <v>NACIONAL</v>
      </c>
      <c r="M2947" s="23" t="s">
        <v>621</v>
      </c>
      <c r="N2947" s="23" t="s">
        <v>624</v>
      </c>
      <c r="O2947" s="23">
        <f t="shared" si="525"/>
        <v>12</v>
      </c>
      <c r="P2947" s="23" t="str">
        <f t="shared" si="528"/>
        <v>501933038La vega</v>
      </c>
    </row>
    <row r="2948" spans="1:17" ht="14.45" hidden="1">
      <c r="A2948" s="26" t="s">
        <v>647</v>
      </c>
      <c r="B2948" s="23" t="str">
        <f>IFERROR(VLOOKUP(A2948,hoja!$A$2:$E$970,4,FALSE),0)</f>
        <v>CENTRO</v>
      </c>
      <c r="C2948" s="23" t="str">
        <f>IFERROR(VLOOKUP(A2948,hoja!$A$2:$E$1370,5,FALSE),0)</f>
        <v>TOCANCIPÁ</v>
      </c>
      <c r="D2948" s="23" t="str">
        <f>IFERROR(VLOOKUP(A2948,hoja!A:D,3,FALSE),0)</f>
        <v>2058</v>
      </c>
      <c r="E2948" s="23" t="s">
        <v>637</v>
      </c>
      <c r="F2948" s="23" t="str">
        <f>IFERROR(VLOOKUP(E2948,hoja!$A$2:$E$970,4,FALSE),0)</f>
        <v>SANTANDER</v>
      </c>
      <c r="G2948" s="23" t="str">
        <f>IFERROR(VLOOKUP(E2948,hoja!$A$2:$E$970,5,FALSE),0)</f>
        <v>PIEDECUESTA</v>
      </c>
      <c r="H2948" s="103" t="str">
        <f>IFERROR(VLOOKUP(E2948,hoja!A:C,3,FALSE),0)</f>
        <v>0422</v>
      </c>
      <c r="I2948" s="24" t="str">
        <f t="shared" si="526"/>
        <v>20580422</v>
      </c>
      <c r="K2948" s="23">
        <v>350</v>
      </c>
      <c r="L2948" s="23" t="str">
        <f t="shared" ref="L2948:L2949" si="532">IF(B2948=F2948,"REGIONAL","NACIONAL")</f>
        <v>NACIONAL</v>
      </c>
      <c r="M2948" s="23" t="s">
        <v>618</v>
      </c>
      <c r="N2948" s="23" t="str" cm="1">
        <f t="array" ref="N2948">IFERROR(IF(M2948="Principal","LES_ACTIVE",LES_INACTIVE),0)</f>
        <v>LES_ACTIVE</v>
      </c>
      <c r="O2948" s="23">
        <f t="shared" si="525"/>
        <v>16</v>
      </c>
      <c r="P2948" s="23" t="str">
        <f t="shared" si="528"/>
        <v>20580422Principal</v>
      </c>
    </row>
    <row r="2949" spans="1:17" ht="14.45" hidden="1">
      <c r="A2949" s="26" t="s">
        <v>620</v>
      </c>
      <c r="B2949" s="23" t="str">
        <f>IFERROR(VLOOKUP(A2949,hoja!$A$2:$E$970,4,FALSE),0)</f>
        <v>CENTRO</v>
      </c>
      <c r="C2949" s="23" t="str">
        <f>IFERROR(VLOOKUP(A2949,hoja!$A$2:$E$1370,5,FALSE),0)</f>
        <v>SESQUILÉ</v>
      </c>
      <c r="D2949" s="23" t="str">
        <f>IFERROR(VLOOKUP(A2949,hoja!A:D,3,FALSE),0)</f>
        <v>50193</v>
      </c>
      <c r="E2949" s="23" t="s">
        <v>642</v>
      </c>
      <c r="F2949" s="23" t="str">
        <f>IFERROR(VLOOKUP(E2949,hoja!$A$2:$E$970,4,FALSE),0)</f>
        <v>COSTA</v>
      </c>
      <c r="G2949" s="23" t="str">
        <f>IFERROR(VLOOKUP(E2949,hoja!$A$2:$E$970,5,FALSE),0)</f>
        <v>BARRANQUILLA</v>
      </c>
      <c r="H2949" s="103" t="str">
        <f>IFERROR(VLOOKUP(E2949,hoja!A:C,3,FALSE),0)</f>
        <v>0111</v>
      </c>
      <c r="I2949" s="24" t="str">
        <f t="shared" si="526"/>
        <v>501930111</v>
      </c>
      <c r="K2949" s="23">
        <v>971</v>
      </c>
      <c r="L2949" s="23" t="str">
        <f t="shared" si="532"/>
        <v>NACIONAL</v>
      </c>
      <c r="M2949" s="23" t="s">
        <v>618</v>
      </c>
      <c r="N2949" s="23" t="str" cm="1">
        <f t="array" ref="N2949">IFERROR(IF(M2949="Principal","LES_ACTIVE",LES_INACTIVE),0)</f>
        <v>LES_ACTIVE</v>
      </c>
      <c r="O2949" s="23">
        <f t="shared" si="525"/>
        <v>8</v>
      </c>
      <c r="P2949" s="23" t="str">
        <f t="shared" si="528"/>
        <v>501930111Principal</v>
      </c>
    </row>
    <row r="2950" spans="1:17" ht="14.45" hidden="1">
      <c r="A2950" s="26" t="s">
        <v>647</v>
      </c>
      <c r="B2950" s="23" t="str">
        <f>IFERROR(VLOOKUP(A2950,hoja!$A$2:$E$970,4,FALSE),0)</f>
        <v>CENTRO</v>
      </c>
      <c r="C2950" s="23" t="str">
        <f>IFERROR(VLOOKUP(A2950,hoja!$A$2:$E$1370,5,FALSE),0)</f>
        <v>TOCANCIPÁ</v>
      </c>
      <c r="D2950" s="23" t="str">
        <f>IFERROR(VLOOKUP(A2950,hoja!A:D,3,FALSE),0)</f>
        <v>2058</v>
      </c>
      <c r="E2950" s="23" t="s">
        <v>647</v>
      </c>
      <c r="F2950" s="23" t="str">
        <f>IFERROR(VLOOKUP(E2950,hoja!$A$2:$E$970,4,FALSE),0)</f>
        <v>CENTRO</v>
      </c>
      <c r="G2950" s="23" t="str">
        <f>IFERROR(VLOOKUP(E2950,hoja!$A$2:$E$970,5,FALSE),0)</f>
        <v>TOCANCIPÁ</v>
      </c>
      <c r="H2950" s="103" t="str">
        <f>IFERROR(VLOOKUP(E2950,hoja!A:C,3,FALSE),0)</f>
        <v>2058</v>
      </c>
      <c r="I2950" s="24" t="str">
        <f t="shared" si="526"/>
        <v>20582058</v>
      </c>
      <c r="K2950" s="23">
        <v>10</v>
      </c>
      <c r="L2950" s="23" t="str">
        <f t="shared" si="530"/>
        <v>REGIONAL</v>
      </c>
      <c r="M2950" s="23" t="s">
        <v>618</v>
      </c>
      <c r="N2950" s="23" t="str" cm="1">
        <f t="array" ref="N2950">IFERROR(IF(M2950="Principal","LES_ACTIVE",LES_INACTIVE),0)</f>
        <v>LES_ACTIVE</v>
      </c>
      <c r="O2950" s="23">
        <f t="shared" si="525"/>
        <v>25</v>
      </c>
      <c r="P2950" s="23" t="str">
        <f t="shared" si="528"/>
        <v>20582058Principal</v>
      </c>
    </row>
    <row r="2951" spans="1:17" ht="14.45" hidden="1">
      <c r="A2951" s="26" t="s">
        <v>554</v>
      </c>
      <c r="B2951" s="23" t="str">
        <f>IFERROR(VLOOKUP(A2951,hoja!$A$2:$E$970,4,FALSE),0)</f>
        <v>COSTA</v>
      </c>
      <c r="C2951" s="23" t="str">
        <f>IFERROR(VLOOKUP(A2951,hoja!$A$2:$E$1370,5,FALSE),0)</f>
        <v>VALLEDUPAR</v>
      </c>
      <c r="D2951" s="23" t="str">
        <f>IFERROR(VLOOKUP(A2951,hoja!A:D,3,FALSE),0)</f>
        <v>60030</v>
      </c>
      <c r="E2951" s="23" t="s">
        <v>668</v>
      </c>
      <c r="F2951" s="23" t="str">
        <f>IFERROR(VLOOKUP(E2951,hoja!$A$2:$E$970,4,FALSE),0)</f>
        <v>COSTA</v>
      </c>
      <c r="G2951" s="23" t="str">
        <f>IFERROR(VLOOKUP(E2951,hoja!$A$2:$E$970,5,FALSE),0)</f>
        <v>VALLEDUPAR</v>
      </c>
      <c r="H2951" s="103" t="str">
        <f>IFERROR(VLOOKUP(E2951,hoja!A:C,3,FALSE),0)</f>
        <v>0447</v>
      </c>
      <c r="I2951" s="24" t="str">
        <f t="shared" si="526"/>
        <v>600300447</v>
      </c>
      <c r="K2951" s="23">
        <v>10</v>
      </c>
      <c r="L2951" s="23" t="str">
        <f t="shared" si="530"/>
        <v>REGIONAL</v>
      </c>
      <c r="M2951" s="23" t="s">
        <v>618</v>
      </c>
      <c r="N2951" s="23" t="str" cm="1">
        <f t="array" ref="N2951">IFERROR(IF(M2951="Principal","LES_ACTIVE",LES_INACTIVE),0)</f>
        <v>LES_ACTIVE</v>
      </c>
      <c r="O2951" s="23">
        <f t="shared" si="525"/>
        <v>25</v>
      </c>
      <c r="P2951" s="23" t="str">
        <f t="shared" si="528"/>
        <v>600300447Principal</v>
      </c>
    </row>
    <row r="2952" spans="1:17" ht="14.45" hidden="1">
      <c r="A2952" s="26" t="s">
        <v>572</v>
      </c>
      <c r="B2952" s="23" t="str">
        <f>IFERROR(VLOOKUP(A2952,hoja!$A$2:$E$970,4,FALSE),0)</f>
        <v>CENTRO</v>
      </c>
      <c r="C2952" s="23" t="str">
        <f>IFERROR(VLOOKUP(A2952,hoja!$A$2:$E$1370,5,FALSE),0)</f>
        <v>VILLAVICENCIO</v>
      </c>
      <c r="D2952" s="23" t="str">
        <f>IFERROR(VLOOKUP(A2952,hoja!A:D,3,FALSE),0)</f>
        <v>60029</v>
      </c>
      <c r="E2952" s="23" t="s">
        <v>617</v>
      </c>
      <c r="F2952" s="23" t="str">
        <f>IFERROR(VLOOKUP(E2952,hoja!$A$2:$E$970,4,FALSE),0)</f>
        <v>ANTIOQUIA</v>
      </c>
      <c r="G2952" s="23" t="str">
        <f>IFERROR(VLOOKUP(E2952,hoja!$A$2:$E$970,5,FALSE),0)</f>
        <v>MEDELLÍN</v>
      </c>
      <c r="H2952" s="103">
        <f>IFERROR(VLOOKUP(E2952,hoja!A:C,3,FALSE),0)</f>
        <v>50443</v>
      </c>
      <c r="I2952" s="24" t="str">
        <f t="shared" si="526"/>
        <v>6002950443</v>
      </c>
      <c r="K2952" s="23">
        <v>520</v>
      </c>
      <c r="L2952" s="23" t="str">
        <f>IF(B2952=F2952,"REGIONAL","NACIONAL")</f>
        <v>NACIONAL</v>
      </c>
      <c r="M2952" s="23" t="s">
        <v>618</v>
      </c>
      <c r="N2952" s="23" t="str" cm="1">
        <f t="array" ref="N2952">IFERROR(IF(M2952="Principal","LES_ACTIVE",LES_INACTIVE),0)</f>
        <v>LES_ACTIVE</v>
      </c>
      <c r="O2952" s="23">
        <f t="shared" si="525"/>
        <v>12</v>
      </c>
      <c r="P2952" s="23" t="str">
        <f t="shared" si="528"/>
        <v>6002950443Principal</v>
      </c>
    </row>
    <row r="2953" spans="1:17" ht="14.45" hidden="1">
      <c r="A2953" s="26" t="s">
        <v>581</v>
      </c>
      <c r="B2953" s="23" t="str">
        <f>IFERROR(VLOOKUP(A2953,hoja!$A$2:$E$970,4,FALSE),0)</f>
        <v>OCCIDENTE</v>
      </c>
      <c r="C2953" s="23" t="str">
        <f>IFERROR(VLOOKUP(A2953,hoja!$A$2:$E$1370,5,FALSE),0)</f>
        <v>CALI</v>
      </c>
      <c r="D2953" s="23" t="str">
        <f>IFERROR(VLOOKUP(A2953,hoja!A:D,3,FALSE),0)</f>
        <v>60043</v>
      </c>
      <c r="E2953" s="23" t="s">
        <v>659</v>
      </c>
      <c r="F2953" s="23" t="str">
        <f>IFERROR(VLOOKUP(E2953,hoja!$A$2:$E$970,4,FALSE),0)</f>
        <v>OCCIDENTE</v>
      </c>
      <c r="G2953" s="23" t="str">
        <f>IFERROR(VLOOKUP(E2953,hoja!$A$2:$E$970,5,FALSE),0)</f>
        <v>ARMENIA</v>
      </c>
      <c r="H2953" s="103" t="str">
        <f>IFERROR(VLOOKUP(E2953,hoja!A:C,3,FALSE),0)</f>
        <v>0142</v>
      </c>
      <c r="I2953" s="24" t="str">
        <f t="shared" si="526"/>
        <v>600430142</v>
      </c>
      <c r="J2953" s="23">
        <v>4.8916666666336823</v>
      </c>
      <c r="K2953" s="23">
        <v>174.03700000000001</v>
      </c>
      <c r="L2953" s="23" t="str">
        <f t="shared" ref="L2953:L2984" si="533">IF(B2953=F2953,"REGIONAL","NACIONAL")</f>
        <v>REGIONAL</v>
      </c>
      <c r="M2953" s="23" t="s">
        <v>618</v>
      </c>
      <c r="N2953" s="23" t="str" cm="1">
        <f t="array" ref="N2953">IFERROR(IF(M2953="Principal","LES_ACTIVE",LES_INACTIVE),0)</f>
        <v>LES_ACTIVE</v>
      </c>
      <c r="O2953" s="23">
        <f t="shared" si="525"/>
        <v>25</v>
      </c>
      <c r="P2953" s="23" t="str">
        <f t="shared" si="528"/>
        <v>600430142Principal</v>
      </c>
    </row>
    <row r="2954" spans="1:17" ht="15" hidden="1" customHeight="1">
      <c r="A2954" s="26" t="s">
        <v>581</v>
      </c>
      <c r="B2954" s="23" t="str">
        <f>IFERROR(VLOOKUP(A2954,hoja!$A$2:$E$970,4,FALSE),0)</f>
        <v>OCCIDENTE</v>
      </c>
      <c r="C2954" s="23" t="str">
        <f>IFERROR(VLOOKUP(A2954,hoja!$A$2:$E$1370,5,FALSE),0)</f>
        <v>CALI</v>
      </c>
      <c r="D2954" s="23" t="str">
        <f>IFERROR(VLOOKUP(A2954,hoja!A:D,3,FALSE),0)</f>
        <v>60043</v>
      </c>
      <c r="E2954" s="23" t="s">
        <v>645</v>
      </c>
      <c r="F2954" s="23" t="str">
        <f>IFERROR(VLOOKUP(E2954,hoja!$A$2:$E$970,4,FALSE),0)</f>
        <v>OCCIDENTE</v>
      </c>
      <c r="G2954" s="23" t="str">
        <f>IFERROR(VLOOKUP(E2954,hoja!$A$2:$E$970,5,FALSE),0)</f>
        <v>CALI</v>
      </c>
      <c r="H2954" s="103" t="str">
        <f>IFERROR(VLOOKUP(E2954,hoja!A:C,3,FALSE),0)</f>
        <v>0410</v>
      </c>
      <c r="I2954" s="24" t="str">
        <f t="shared" si="526"/>
        <v>600430410</v>
      </c>
      <c r="K2954" s="23">
        <v>10</v>
      </c>
      <c r="L2954" s="23" t="str">
        <f t="shared" si="533"/>
        <v>REGIONAL</v>
      </c>
      <c r="M2954" s="23" t="s">
        <v>929</v>
      </c>
      <c r="N2954" s="23" t="str" cm="1">
        <f t="array" ref="N2954">IFERROR(IF(M2954="Principal","LES_ACTIVE",LES_INACTIVE),0)</f>
        <v>LES_ACTIVE</v>
      </c>
      <c r="O2954" s="23">
        <f t="shared" si="525"/>
        <v>25</v>
      </c>
      <c r="P2954" s="23" t="str">
        <f t="shared" si="528"/>
        <v>600430410principal</v>
      </c>
    </row>
    <row r="2955" spans="1:17" ht="15" hidden="1" customHeight="1">
      <c r="A2955" s="26" t="s">
        <v>769</v>
      </c>
      <c r="B2955" s="23" t="str">
        <f>IFERROR(VLOOKUP(A2955,hoja!$A$2:$E$970,4,FALSE),0)</f>
        <v>COSTA</v>
      </c>
      <c r="C2955" s="23" t="str">
        <f>IFERROR(VLOOKUP(A2955,hoja!$A$2:$E$1370,5,FALSE),0)</f>
        <v>ZF BARRANQUILLA</v>
      </c>
      <c r="D2955" s="23" t="str">
        <f>IFERROR(VLOOKUP(A2955,hoja!A:D,3,FALSE),0)</f>
        <v>50294</v>
      </c>
      <c r="E2955" s="23" t="s">
        <v>633</v>
      </c>
      <c r="F2955" s="23" t="str">
        <f>IFERROR(VLOOKUP(E2955,hoja!$A$2:$E$970,4,FALSE),0)</f>
        <v>CENTRO</v>
      </c>
      <c r="G2955" s="23" t="str">
        <f>IFERROR(VLOOKUP(E2955,hoja!$A$2:$E$970,5,FALSE),0)</f>
        <v>BOGOTÁ</v>
      </c>
      <c r="H2955" s="103" t="str">
        <f>IFERROR(VLOOKUP(E2955,hoja!A:C,3,FALSE),0)</f>
        <v>0002</v>
      </c>
      <c r="I2955" s="24" t="str">
        <f t="shared" si="526"/>
        <v>502940002</v>
      </c>
      <c r="K2955" s="23">
        <v>1001</v>
      </c>
      <c r="L2955" s="23" t="str">
        <f>IF(B2955=F2955,"REGIONAL","NACIONAL")</f>
        <v>NACIONAL</v>
      </c>
      <c r="M2955" s="23" t="s">
        <v>623</v>
      </c>
      <c r="N2955" s="23" cm="1">
        <f t="array" aca="1" ref="N2955" ca="1">IFERROR(IF(M2955="Principal","LES_ACTIVE",LES_INACTIVE),0)</f>
        <v>0</v>
      </c>
      <c r="O2955" s="23">
        <f t="shared" si="525"/>
        <v>8</v>
      </c>
      <c r="P2955" s="23" t="str">
        <f t="shared" si="528"/>
        <v>502940002Facatativa</v>
      </c>
    </row>
    <row r="2956" spans="1:17" ht="15" hidden="1" customHeight="1">
      <c r="A2956" s="26" t="s">
        <v>769</v>
      </c>
      <c r="B2956" s="23" t="str">
        <f>IFERROR(VLOOKUP(A2956,hoja!$A$2:$E$970,4,FALSE),0)</f>
        <v>COSTA</v>
      </c>
      <c r="C2956" s="23" t="str">
        <f>IFERROR(VLOOKUP(A2956,hoja!$A$2:$E$1370,5,FALSE),0)</f>
        <v>ZF BARRANQUILLA</v>
      </c>
      <c r="D2956" s="23" t="str">
        <f>IFERROR(VLOOKUP(A2956,hoja!A:D,3,FALSE),0)</f>
        <v>50294</v>
      </c>
      <c r="E2956" s="23" t="s">
        <v>336</v>
      </c>
      <c r="F2956" s="23" t="str">
        <f>IFERROR(VLOOKUP(E2956,hoja!$A$2:$E$970,4,FALSE),0)</f>
        <v>CENTRO</v>
      </c>
      <c r="G2956" s="23" t="str">
        <f>IFERROR(VLOOKUP(E2956,hoja!$A$2:$E$970,5,FALSE),0)</f>
        <v>MOSQUERA</v>
      </c>
      <c r="H2956" s="103" t="str">
        <f>IFERROR(VLOOKUP(E2956,hoja!A:C,3,FALSE),0)</f>
        <v>10216</v>
      </c>
      <c r="I2956" s="24" t="str">
        <f t="shared" si="526"/>
        <v>5029410216</v>
      </c>
      <c r="K2956" s="23">
        <v>998</v>
      </c>
      <c r="L2956" s="23" t="str">
        <f>IF(B2956=F2956,"REGIONAL","NACIONAL")</f>
        <v>NACIONAL</v>
      </c>
      <c r="M2956" s="23" t="s">
        <v>618</v>
      </c>
      <c r="N2956" s="23" t="str" cm="1">
        <f t="array" ref="N2956">IFERROR(IF(M2956="Principal","LES_ACTIVE",LES_INACTIVE),0)</f>
        <v>LES_ACTIVE</v>
      </c>
      <c r="O2956" s="23">
        <f t="shared" si="525"/>
        <v>8</v>
      </c>
      <c r="P2956" s="23" t="str">
        <f t="shared" si="528"/>
        <v>5029410216Principal</v>
      </c>
    </row>
    <row r="2957" spans="1:17" ht="15" hidden="1" customHeight="1">
      <c r="A2957" s="26" t="s">
        <v>769</v>
      </c>
      <c r="B2957" s="23" t="str">
        <f>IFERROR(VLOOKUP(A2957,hoja!$A$2:$E$970,4,FALSE),0)</f>
        <v>COSTA</v>
      </c>
      <c r="C2957" s="23" t="str">
        <f>IFERROR(VLOOKUP(A2957,hoja!$A$2:$E$1370,5,FALSE),0)</f>
        <v>ZF BARRANQUILLA</v>
      </c>
      <c r="D2957" s="23" t="str">
        <f>IFERROR(VLOOKUP(A2957,hoja!A:D,3,FALSE),0)</f>
        <v>50294</v>
      </c>
      <c r="E2957" s="23" t="s">
        <v>642</v>
      </c>
      <c r="F2957" s="23" t="str">
        <f>IFERROR(VLOOKUP(E2957,hoja!$A$2:$E$970,4,FALSE),0)</f>
        <v>COSTA</v>
      </c>
      <c r="G2957" s="23" t="str">
        <f>IFERROR(VLOOKUP(E2957,hoja!$A$2:$E$970,5,FALSE),0)</f>
        <v>BARRANQUILLA</v>
      </c>
      <c r="H2957" s="103" t="str">
        <f>IFERROR(VLOOKUP(E2957,hoja!A:C,3,FALSE),0)</f>
        <v>0111</v>
      </c>
      <c r="I2957" s="24" t="str">
        <f t="shared" si="526"/>
        <v>502940111</v>
      </c>
      <c r="K2957" s="23">
        <v>21</v>
      </c>
      <c r="L2957" s="23" t="str">
        <f t="shared" si="533"/>
        <v>REGIONAL</v>
      </c>
      <c r="M2957" s="23" t="s">
        <v>618</v>
      </c>
      <c r="N2957" s="23" t="str" cm="1">
        <f t="array" ref="N2957">IFERROR(IF(M2957="Principal","LES_ACTIVE",LES_INACTIVE),0)</f>
        <v>LES_ACTIVE</v>
      </c>
      <c r="O2957" s="23">
        <f t="shared" si="525"/>
        <v>25</v>
      </c>
      <c r="P2957" s="23" t="str">
        <f t="shared" si="528"/>
        <v>502940111Principal</v>
      </c>
    </row>
    <row r="2958" spans="1:17" ht="15" hidden="1" customHeight="1">
      <c r="A2958" s="26" t="s">
        <v>849</v>
      </c>
      <c r="B2958" s="23" t="str">
        <f>IFERROR(VLOOKUP(A2958,hoja!$A$2:$E$970,4,FALSE),0)</f>
        <v>COSTA</v>
      </c>
      <c r="C2958" s="23" t="str">
        <f>IFERROR(VLOOKUP(A2958,hoja!$A$2:$E$1370,5,FALSE),0)</f>
        <v>CARTAGENA</v>
      </c>
      <c r="D2958" s="23" t="str">
        <f>IFERROR(VLOOKUP(A2958,hoja!A:D,3,FALSE),0)</f>
        <v>60090</v>
      </c>
      <c r="E2958" s="23" t="s">
        <v>635</v>
      </c>
      <c r="F2958" s="23" t="str">
        <f>IFERROR(VLOOKUP(E2958,hoja!$A$2:$E$970,4,FALSE),0)</f>
        <v>CENTRO</v>
      </c>
      <c r="G2958" s="23" t="str">
        <f>IFERROR(VLOOKUP(E2958,hoja!$A$2:$E$970,5,FALSE),0)</f>
        <v>BOGOTÁ</v>
      </c>
      <c r="H2958" s="103" t="str">
        <f>IFERROR(VLOOKUP(E2958,hoja!A:C,3,FALSE),0)</f>
        <v>0021</v>
      </c>
      <c r="I2958" s="24" t="str">
        <f t="shared" si="526"/>
        <v>600900021</v>
      </c>
      <c r="J2958" s="23">
        <v>71.620972222241107</v>
      </c>
      <c r="K2958" s="23">
        <v>1131.8520000000001</v>
      </c>
      <c r="L2958" s="23" t="str">
        <f>IF(B2958=F2958,"REGIONAL","NACIONAL")</f>
        <v>NACIONAL</v>
      </c>
      <c r="M2958" s="23" t="s">
        <v>757</v>
      </c>
      <c r="N2958" s="23" t="s">
        <v>624</v>
      </c>
      <c r="O2958" s="23">
        <f t="shared" si="525"/>
        <v>6</v>
      </c>
      <c r="P2958" s="23" t="str">
        <f t="shared" si="528"/>
        <v>600900021Plato-La Vega</v>
      </c>
    </row>
    <row r="2959" spans="1:17" ht="15" hidden="1" customHeight="1">
      <c r="A2959" s="26" t="s">
        <v>849</v>
      </c>
      <c r="B2959" s="23" t="str">
        <f>IFERROR(VLOOKUP(A2959,hoja!$A$2:$E$970,4,FALSE),0)</f>
        <v>COSTA</v>
      </c>
      <c r="C2959" s="23" t="str">
        <f>IFERROR(VLOOKUP(A2959,hoja!$A$2:$E$1370,5,FALSE),0)</f>
        <v>CARTAGENA</v>
      </c>
      <c r="D2959" s="23" t="str">
        <f>IFERROR(VLOOKUP(A2959,hoja!A:D,3,FALSE),0)</f>
        <v>60090</v>
      </c>
      <c r="E2959" s="23" t="s">
        <v>641</v>
      </c>
      <c r="F2959" s="23" t="str">
        <f>IFERROR(VLOOKUP(E2959,hoja!$A$2:$E$970,4,FALSE),0)</f>
        <v>ANTIOQUIA</v>
      </c>
      <c r="G2959" s="23" t="str">
        <f>IFERROR(VLOOKUP(E2959,hoja!$A$2:$E$970,5,FALSE),0)</f>
        <v>MEDELLÍN</v>
      </c>
      <c r="H2959" s="103" t="str">
        <f>IFERROR(VLOOKUP(E2959,hoja!A:C,3,FALSE),0)</f>
        <v>0079</v>
      </c>
      <c r="I2959" s="24" t="str">
        <f t="shared" si="526"/>
        <v>600900079</v>
      </c>
      <c r="J2959" s="23">
        <v>47.111388888966758</v>
      </c>
      <c r="K2959" s="23">
        <v>653.75450000000001</v>
      </c>
      <c r="L2959" s="23" t="str">
        <f t="shared" ref="L2959:L2960" si="534">IF(B2959=F2959,"REGIONAL","NACIONAL")</f>
        <v>NACIONAL</v>
      </c>
      <c r="M2959" s="23" t="s">
        <v>618</v>
      </c>
      <c r="N2959" s="23" t="str" cm="1">
        <f t="array" ref="N2959">IFERROR(IF(M2959="Principal","LES_ACTIVE",LES_INACTIVE),0)</f>
        <v>LES_ACTIVE</v>
      </c>
      <c r="O2959" s="23">
        <f t="shared" ref="O2959:O2991" si="535">IF(K2959&lt;=250,25,IF(K2959&lt;=500,16,IF(K2959&lt;=800,12,IF(K2959&lt;=1100,8,IF(K2959&lt;=1400,6,IF(K2959&lt;=1700,5))))))</f>
        <v>12</v>
      </c>
      <c r="P2959" s="23" t="str">
        <f t="shared" si="528"/>
        <v>600900079Principal</v>
      </c>
    </row>
    <row r="2960" spans="1:17" ht="14.45" hidden="1">
      <c r="A2960" s="26" t="s">
        <v>849</v>
      </c>
      <c r="B2960" s="23" t="str">
        <f>IFERROR(VLOOKUP(A2960,hoja!$A$2:$E$970,4,FALSE),0)</f>
        <v>COSTA</v>
      </c>
      <c r="C2960" s="23" t="str">
        <f>IFERROR(VLOOKUP(A2960,hoja!$A$2:$E$1370,5,FALSE),0)</f>
        <v>CARTAGENA</v>
      </c>
      <c r="D2960" s="23" t="str">
        <f>IFERROR(VLOOKUP(A2960,hoja!A:D,3,FALSE),0)</f>
        <v>60090</v>
      </c>
      <c r="E2960" s="23" t="s">
        <v>641</v>
      </c>
      <c r="F2960" s="23" t="str">
        <f>IFERROR(VLOOKUP(E2960,hoja!$A$2:$E$970,4,FALSE),0)</f>
        <v>ANTIOQUIA</v>
      </c>
      <c r="G2960" s="23" t="str">
        <f>IFERROR(VLOOKUP(E2960,hoja!$A$2:$E$970,5,FALSE),0)</f>
        <v>MEDELLÍN</v>
      </c>
      <c r="H2960" s="103" t="str">
        <f>IFERROR(VLOOKUP(E2960,hoja!A:C,3,FALSE),0)</f>
        <v>0079</v>
      </c>
      <c r="I2960" s="24" t="str">
        <f t="shared" ref="I2960:I3015" si="536">D2960&amp;H2960</f>
        <v>600900079</v>
      </c>
      <c r="L2960" s="23" t="str">
        <f t="shared" si="534"/>
        <v>NACIONAL</v>
      </c>
      <c r="M2960" s="23" t="s">
        <v>662</v>
      </c>
      <c r="N2960" s="23" t="s">
        <v>622</v>
      </c>
      <c r="O2960" s="23">
        <f t="shared" si="535"/>
        <v>25</v>
      </c>
      <c r="P2960" s="23" t="str">
        <f t="shared" si="528"/>
        <v>600900079Uraba</v>
      </c>
    </row>
    <row r="2961" spans="1:17" ht="14.45" hidden="1">
      <c r="A2961" s="26" t="s">
        <v>849</v>
      </c>
      <c r="B2961" s="23" t="str">
        <f>IFERROR(VLOOKUP(A2961,hoja!$A$2:$E$970,4,FALSE),0)</f>
        <v>COSTA</v>
      </c>
      <c r="C2961" s="23" t="str">
        <f>IFERROR(VLOOKUP(A2961,hoja!$A$2:$E$1370,5,FALSE),0)</f>
        <v>CARTAGENA</v>
      </c>
      <c r="D2961" s="23" t="str">
        <f>IFERROR(VLOOKUP(A2961,hoja!A:D,3,FALSE),0)</f>
        <v>60090</v>
      </c>
      <c r="E2961" s="23" t="s">
        <v>642</v>
      </c>
      <c r="F2961" s="23" t="str">
        <f>IFERROR(VLOOKUP(E2961,hoja!$A$2:$E$970,4,FALSE),0)</f>
        <v>COSTA</v>
      </c>
      <c r="G2961" s="23" t="str">
        <f>IFERROR(VLOOKUP(E2961,hoja!$A$2:$E$970,5,FALSE),0)</f>
        <v>BARRANQUILLA</v>
      </c>
      <c r="H2961" s="103" t="str">
        <f>IFERROR(VLOOKUP(E2961,hoja!A:C,3,FALSE),0)</f>
        <v>0111</v>
      </c>
      <c r="I2961" s="24" t="str">
        <f t="shared" si="536"/>
        <v>600900111</v>
      </c>
      <c r="J2961" s="23">
        <v>2.8547222223132849</v>
      </c>
      <c r="K2961" s="23">
        <v>119.399</v>
      </c>
      <c r="L2961" s="23" t="str">
        <f t="shared" si="533"/>
        <v>REGIONAL</v>
      </c>
      <c r="M2961" s="23" t="s">
        <v>618</v>
      </c>
      <c r="N2961" s="23" t="str" cm="1">
        <f t="array" ref="N2961">IFERROR(IF(M2961="Principal","LES_ACTIVE",LES_INACTIVE),0)</f>
        <v>LES_ACTIVE</v>
      </c>
      <c r="O2961" s="23">
        <f t="shared" si="535"/>
        <v>25</v>
      </c>
      <c r="P2961" s="23" t="str">
        <f t="shared" si="528"/>
        <v>600900111Principal</v>
      </c>
    </row>
    <row r="2962" spans="1:17" ht="15" hidden="1" customHeight="1">
      <c r="A2962" s="26" t="s">
        <v>849</v>
      </c>
      <c r="B2962" s="23" t="str">
        <f>IFERROR(VLOOKUP(A2962,hoja!$A$2:$E$970,4,FALSE),0)</f>
        <v>COSTA</v>
      </c>
      <c r="C2962" s="23" t="str">
        <f>IFERROR(VLOOKUP(A2962,hoja!$A$2:$E$1370,5,FALSE),0)</f>
        <v>CARTAGENA</v>
      </c>
      <c r="D2962" s="23" t="str">
        <f>IFERROR(VLOOKUP(A2962,hoja!A:D,3,FALSE),0)</f>
        <v>60090</v>
      </c>
      <c r="E2962" s="23" t="s">
        <v>645</v>
      </c>
      <c r="F2962" s="23" t="str">
        <f>IFERROR(VLOOKUP(E2962,hoja!$A$2:$E$970,4,FALSE),0)</f>
        <v>OCCIDENTE</v>
      </c>
      <c r="H2962" s="103" t="str">
        <f>IFERROR(VLOOKUP(E2962,hoja!A:C,3,FALSE),0)</f>
        <v>0410</v>
      </c>
      <c r="I2962" s="24" t="str">
        <f t="shared" si="536"/>
        <v>600900410</v>
      </c>
      <c r="J2962" s="23">
        <v>90.685972222185228</v>
      </c>
      <c r="K2962" s="23">
        <v>1138.5395000000001</v>
      </c>
      <c r="L2962" s="23" t="str">
        <f>IF(B2962=F2962,"REGIONAL","NACIONAL")</f>
        <v>NACIONAL</v>
      </c>
      <c r="M2962" s="23" t="s">
        <v>618</v>
      </c>
      <c r="N2962" s="23" t="str" cm="1">
        <f t="array" ref="N2962">IFERROR(IF(M2962="Principal","LES_ACTIVE",LES_INACTIVE),0)</f>
        <v>LES_ACTIVE</v>
      </c>
      <c r="O2962" s="23">
        <f t="shared" si="535"/>
        <v>6</v>
      </c>
      <c r="P2962" s="23" t="str">
        <f t="shared" si="528"/>
        <v>600900410Principal</v>
      </c>
    </row>
    <row r="2963" spans="1:17" ht="15" hidden="1" customHeight="1">
      <c r="A2963" s="26" t="s">
        <v>718</v>
      </c>
      <c r="B2963" s="23" t="str">
        <f>IFERROR(VLOOKUP(A2963,hoja!$A$2:$E$970,4,FALSE),0)</f>
        <v>SANTANDER</v>
      </c>
      <c r="C2963" s="23" t="str">
        <f>IFERROR(VLOOKUP(A2963,hoja!$A$2:$E$1370,5,FALSE),0)</f>
        <v>PUERTO BERRIO</v>
      </c>
      <c r="D2963" s="23" t="str">
        <f>IFERROR(VLOOKUP(A2963,hoja!A:D,3,FALSE),0)</f>
        <v>0433</v>
      </c>
      <c r="E2963" s="23" t="s">
        <v>645</v>
      </c>
      <c r="F2963" s="23" t="str">
        <f>IFERROR(VLOOKUP(E2963,hoja!$A$2:$E$970,4,FALSE),0)</f>
        <v>OCCIDENTE</v>
      </c>
      <c r="G2963" s="23" t="str">
        <f>IFERROR(VLOOKUP(E2963,hoja!$A$2:$E$970,5,FALSE),0)</f>
        <v>CALI</v>
      </c>
      <c r="H2963" s="103" t="str">
        <f>IFERROR(VLOOKUP(E2963,hoja!A:C,3,FALSE),0)</f>
        <v>0410</v>
      </c>
      <c r="I2963" s="24" t="str">
        <f t="shared" si="536"/>
        <v>04330410</v>
      </c>
      <c r="K2963" s="23">
        <v>607</v>
      </c>
      <c r="L2963" s="23" t="str">
        <f t="shared" ref="L2963:L2968" si="537">IF(B2963=F2963,"REGIONAL","NACIONAL")</f>
        <v>NACIONAL</v>
      </c>
      <c r="M2963" s="23" t="s">
        <v>618</v>
      </c>
      <c r="O2963" s="23">
        <f t="shared" si="535"/>
        <v>12</v>
      </c>
      <c r="P2963" s="23" t="str">
        <f t="shared" si="528"/>
        <v>04330410Principal</v>
      </c>
    </row>
    <row r="2964" spans="1:17" s="29" customFormat="1" ht="15" hidden="1" customHeight="1">
      <c r="A2964" s="26" t="s">
        <v>661</v>
      </c>
      <c r="B2964" s="23" t="str">
        <f>IFERROR(VLOOKUP(A2964,hoja!$A$2:$E$970,4,FALSE),0)</f>
        <v>COSTA</v>
      </c>
      <c r="C2964" s="23" t="str">
        <f>IFERROR(VLOOKUP(A2964,hoja!$A$2:$E$1370,5,FALSE),0)</f>
        <v>CARTAGENA</v>
      </c>
      <c r="D2964" s="23" t="str">
        <f>IFERROR(VLOOKUP(A2964,hoja!A:D,3,FALSE),0)</f>
        <v>0113</v>
      </c>
      <c r="E2964" s="23" t="s">
        <v>709</v>
      </c>
      <c r="F2964" s="23" t="str">
        <f>IFERROR(VLOOKUP(E2964,hoja!$A$2:$E$970,4,FALSE),0)</f>
        <v>CENTRO</v>
      </c>
      <c r="G2964" s="23" t="str">
        <f>IFERROR(VLOOKUP(E2964,hoja!$A$2:$E$970,5,FALSE),0)</f>
        <v>LA DORADA</v>
      </c>
      <c r="H2964" s="103" t="str">
        <f>IFERROR(VLOOKUP(E2964,hoja!A:C,3,FALSE),0)</f>
        <v>0391</v>
      </c>
      <c r="I2964" s="24" t="str">
        <f t="shared" si="536"/>
        <v>01130391</v>
      </c>
      <c r="J2964" s="23"/>
      <c r="K2964" s="23">
        <v>864</v>
      </c>
      <c r="L2964" s="23" t="str">
        <f t="shared" si="537"/>
        <v>NACIONAL</v>
      </c>
      <c r="M2964" s="23" t="s">
        <v>618</v>
      </c>
      <c r="N2964" s="23"/>
      <c r="O2964" s="23">
        <f t="shared" si="535"/>
        <v>8</v>
      </c>
      <c r="P2964" s="23" t="str">
        <f t="shared" si="528"/>
        <v>01130391Principal</v>
      </c>
      <c r="Q2964" s="23"/>
    </row>
    <row r="2965" spans="1:17" s="29" customFormat="1" ht="15" hidden="1" customHeight="1">
      <c r="A2965" s="26" t="s">
        <v>644</v>
      </c>
      <c r="B2965" s="23" t="str">
        <f>IFERROR(VLOOKUP(A2965,hoja!$A$2:$E$970,4,FALSE),0)</f>
        <v>OCCIDENTE</v>
      </c>
      <c r="C2965" s="23" t="str">
        <f>IFERROR(VLOOKUP(A2965,hoja!$A$2:$E$1370,5,FALSE),0)</f>
        <v>PEREIRA</v>
      </c>
      <c r="D2965" s="23" t="str">
        <f>IFERROR(VLOOKUP(A2965,hoja!A:D,3,FALSE),0)</f>
        <v>0198</v>
      </c>
      <c r="E2965" s="23" t="s">
        <v>709</v>
      </c>
      <c r="F2965" s="23" t="str">
        <f>IFERROR(VLOOKUP(E2965,hoja!$A$2:$E$970,4,FALSE),0)</f>
        <v>CENTRO</v>
      </c>
      <c r="G2965" s="23" t="str">
        <f>IFERROR(VLOOKUP(E2965,hoja!$A$2:$E$970,5,FALSE),0)</f>
        <v>LA DORADA</v>
      </c>
      <c r="H2965" s="103" t="str">
        <f>IFERROR(VLOOKUP(E2965,hoja!A:C,3,FALSE),0)</f>
        <v>0391</v>
      </c>
      <c r="I2965" s="24" t="str">
        <f t="shared" si="536"/>
        <v>01980391</v>
      </c>
      <c r="J2965" s="23"/>
      <c r="K2965" s="23">
        <v>286</v>
      </c>
      <c r="L2965" s="23" t="str">
        <f t="shared" si="537"/>
        <v>NACIONAL</v>
      </c>
      <c r="M2965" s="23" t="s">
        <v>618</v>
      </c>
      <c r="N2965" s="23" t="s">
        <v>624</v>
      </c>
      <c r="O2965" s="23">
        <f t="shared" si="535"/>
        <v>16</v>
      </c>
      <c r="P2965" s="23" t="str">
        <f t="shared" si="528"/>
        <v>01980391Principal</v>
      </c>
      <c r="Q2965" s="23"/>
    </row>
    <row r="2966" spans="1:17" s="29" customFormat="1" ht="15" hidden="1" customHeight="1">
      <c r="A2966" s="26" t="s">
        <v>634</v>
      </c>
      <c r="B2966" s="23" t="str">
        <f>IFERROR(VLOOKUP(A2966,hoja!$A$2:$E$970,4,FALSE),0)</f>
        <v>CENTRO</v>
      </c>
      <c r="C2966" s="23" t="str">
        <f>IFERROR(VLOOKUP(A2966,hoja!$A$2:$E$1370,5,FALSE),0)</f>
        <v>BOGOTÁ</v>
      </c>
      <c r="D2966" s="23" t="str">
        <f>IFERROR(VLOOKUP(A2966,hoja!A:D,3,FALSE),0)</f>
        <v>0011</v>
      </c>
      <c r="E2966" s="23" t="s">
        <v>718</v>
      </c>
      <c r="F2966" s="23" t="str">
        <f>IFERROR(VLOOKUP(E2966,hoja!$A$2:$E$970,4,FALSE),0)</f>
        <v>SANTANDER</v>
      </c>
      <c r="G2966" s="23" t="str">
        <f>IFERROR(VLOOKUP(E2966,hoja!$A$2:$E$970,5,FALSE),0)</f>
        <v>PUERTO BERRIO</v>
      </c>
      <c r="H2966" s="103" t="str">
        <f>IFERROR(VLOOKUP(E2966,hoja!A:C,3,FALSE),0)</f>
        <v>0433</v>
      </c>
      <c r="I2966" s="24" t="str">
        <f t="shared" si="536"/>
        <v>00110433</v>
      </c>
      <c r="J2966" s="23"/>
      <c r="K2966" s="23">
        <v>358</v>
      </c>
      <c r="L2966" s="23" t="str">
        <f t="shared" si="537"/>
        <v>NACIONAL</v>
      </c>
      <c r="M2966" s="23" t="s">
        <v>621</v>
      </c>
      <c r="N2966" s="23" t="s">
        <v>622</v>
      </c>
      <c r="O2966" s="23">
        <f t="shared" si="535"/>
        <v>16</v>
      </c>
      <c r="P2966" s="23" t="str">
        <f t="shared" si="528"/>
        <v>00110433La vega</v>
      </c>
      <c r="Q2966" s="23"/>
    </row>
    <row r="2967" spans="1:17" s="29" customFormat="1" ht="15" hidden="1" customHeight="1">
      <c r="A2967" s="26" t="s">
        <v>661</v>
      </c>
      <c r="B2967" s="23" t="str">
        <f>IFERROR(VLOOKUP(A2967,hoja!$A$2:$E$970,4,FALSE),0)</f>
        <v>COSTA</v>
      </c>
      <c r="C2967" s="23" t="str">
        <f>IFERROR(VLOOKUP(A2967,hoja!$A$2:$E$1370,5,FALSE),0)</f>
        <v>CARTAGENA</v>
      </c>
      <c r="D2967" s="23" t="str">
        <f>IFERROR(VLOOKUP(A2967,hoja!A:D,3,FALSE),0)</f>
        <v>0113</v>
      </c>
      <c r="E2967" s="23" t="s">
        <v>689</v>
      </c>
      <c r="F2967" s="23" t="str">
        <f>IFERROR(VLOOKUP(E2967,hoja!$A$2:$E$970,4,FALSE),0)</f>
        <v>SANTANDER</v>
      </c>
      <c r="G2967" s="23" t="str">
        <f>IFERROR(VLOOKUP(E2967,hoja!$A$2:$E$970,5,FALSE),0)</f>
        <v>AGUACHICA</v>
      </c>
      <c r="H2967" s="103" t="str">
        <f>IFERROR(VLOOKUP(E2967,hoja!A:C,3,FALSE),0)</f>
        <v>0437</v>
      </c>
      <c r="I2967" s="24" t="str">
        <f t="shared" si="536"/>
        <v>01130437</v>
      </c>
      <c r="J2967" s="23"/>
      <c r="K2967" s="23">
        <v>460</v>
      </c>
      <c r="L2967" s="23" t="str">
        <f t="shared" si="537"/>
        <v>NACIONAL</v>
      </c>
      <c r="M2967" s="23" t="s">
        <v>618</v>
      </c>
      <c r="N2967" s="23"/>
      <c r="O2967" s="23">
        <f t="shared" si="535"/>
        <v>16</v>
      </c>
      <c r="P2967" s="23" t="str">
        <f t="shared" ref="P2967:P3028" si="538">D2967&amp;H2967&amp;M2967</f>
        <v>01130437Principal</v>
      </c>
      <c r="Q2967" s="23"/>
    </row>
    <row r="2968" spans="1:17" s="29" customFormat="1" ht="15" hidden="1" customHeight="1">
      <c r="A2968" s="26" t="s">
        <v>645</v>
      </c>
      <c r="B2968" s="23" t="str">
        <f>IFERROR(VLOOKUP(A2968,hoja!$A$2:$E$970,4,FALSE),0)</f>
        <v>OCCIDENTE</v>
      </c>
      <c r="C2968" s="23" t="str">
        <f>IFERROR(VLOOKUP(A2968,hoja!$A$2:$E$1370,5,FALSE),0)</f>
        <v>CALI</v>
      </c>
      <c r="D2968" s="23" t="str">
        <f>IFERROR(VLOOKUP(A2968,hoja!A:D,3,FALSE),0)</f>
        <v>0410</v>
      </c>
      <c r="E2968" s="40" t="s">
        <v>780</v>
      </c>
      <c r="F2968" s="23" t="str">
        <f>IFERROR(VLOOKUP(E2968,hoja!$A$2:$E$970,4,FALSE),0)</f>
        <v>CENTRO</v>
      </c>
      <c r="G2968" s="23" t="str">
        <f>IFERROR(VLOOKUP(E2968,hoja!$A$2:$E$970,5,FALSE),0)</f>
        <v>ZIPAQUIRÁ</v>
      </c>
      <c r="H2968" s="103" t="str">
        <f>IFERROR(VLOOKUP(E2968,hoja!A:C,3,FALSE),0)</f>
        <v>2031</v>
      </c>
      <c r="I2968" s="24" t="str">
        <f t="shared" si="536"/>
        <v>04102031</v>
      </c>
      <c r="J2968" s="23"/>
      <c r="K2968" s="23">
        <v>479</v>
      </c>
      <c r="L2968" s="23" t="str">
        <f t="shared" si="537"/>
        <v>NACIONAL</v>
      </c>
      <c r="M2968" s="23" t="s">
        <v>697</v>
      </c>
      <c r="N2968" s="23"/>
      <c r="O2968" s="23">
        <f t="shared" si="535"/>
        <v>16</v>
      </c>
      <c r="P2968" s="23" t="str">
        <f t="shared" si="538"/>
        <v>04102031Pereira</v>
      </c>
      <c r="Q2968" s="23"/>
    </row>
    <row r="2969" spans="1:17" s="29" customFormat="1" ht="15" hidden="1" customHeight="1">
      <c r="A2969" s="26" t="s">
        <v>686</v>
      </c>
      <c r="B2969" s="23" t="str">
        <f>IFERROR(VLOOKUP(A2969,hoja!$A$2:$E$970,4,FALSE),0)</f>
        <v>SANTANDER</v>
      </c>
      <c r="C2969" s="23" t="str">
        <f>IFERROR(VLOOKUP(A2969,hoja!$A$2:$E$1370,5,FALSE),0)</f>
        <v>BARRANCABERMEJA</v>
      </c>
      <c r="D2969" s="23" t="str">
        <f>IFERROR(VLOOKUP(A2969,hoja!A:D,3,FALSE),0)</f>
        <v>0424</v>
      </c>
      <c r="E2969" s="23" t="s">
        <v>718</v>
      </c>
      <c r="F2969" s="23" t="str">
        <f>IFERROR(VLOOKUP(E2969,hoja!$A$2:$E$970,4,FALSE),0)</f>
        <v>SANTANDER</v>
      </c>
      <c r="G2969" s="23" t="str">
        <f>IFERROR(VLOOKUP(E2969,hoja!$A$2:$E$970,5,FALSE),0)</f>
        <v>PUERTO BERRIO</v>
      </c>
      <c r="H2969" s="103" t="str">
        <f>IFERROR(VLOOKUP(E2969,hoja!A:C,3,FALSE),0)</f>
        <v>0433</v>
      </c>
      <c r="I2969" s="24" t="str">
        <f t="shared" si="536"/>
        <v>04240433</v>
      </c>
      <c r="J2969" s="23"/>
      <c r="K2969" s="23">
        <v>128</v>
      </c>
      <c r="L2969" s="23" t="str">
        <f t="shared" si="533"/>
        <v>REGIONAL</v>
      </c>
      <c r="M2969" s="23" t="s">
        <v>618</v>
      </c>
      <c r="N2969" s="23" t="s">
        <v>622</v>
      </c>
      <c r="O2969" s="23">
        <f t="shared" si="535"/>
        <v>25</v>
      </c>
      <c r="P2969" s="23" t="str">
        <f t="shared" si="538"/>
        <v>04240433Principal</v>
      </c>
      <c r="Q2969" s="23"/>
    </row>
    <row r="2970" spans="1:17" s="29" customFormat="1" ht="15" hidden="1" customHeight="1">
      <c r="A2970" s="26" t="s">
        <v>919</v>
      </c>
      <c r="B2970" s="23" t="str">
        <f>IFERROR(VLOOKUP(A2970,hoja!$A$2:$E$970,4,FALSE),0)</f>
        <v>CENTRO</v>
      </c>
      <c r="C2970" s="23" t="str">
        <f>IFERROR(VLOOKUP(A2970,hoja!$A$2:$E$1370,5,FALSE),0)</f>
        <v>ZIPAQUIRÁ</v>
      </c>
      <c r="D2970" s="23" t="str">
        <f>IFERROR(VLOOKUP(A2970,hoja!A:D,3,FALSE),0)</f>
        <v>50390</v>
      </c>
      <c r="E2970" s="23" t="s">
        <v>633</v>
      </c>
      <c r="F2970" s="23" t="str">
        <f>IFERROR(VLOOKUP(E2970,hoja!$A$2:$E$970,4,FALSE),0)</f>
        <v>CENTRO</v>
      </c>
      <c r="G2970" s="23" t="str">
        <f>IFERROR(VLOOKUP(E2970,hoja!$A$2:$E$970,5,FALSE),0)</f>
        <v>BOGOTÁ</v>
      </c>
      <c r="H2970" s="103" t="str">
        <f>IFERROR(VLOOKUP(E2970,hoja!A:C,3,FALSE),0)</f>
        <v>0002</v>
      </c>
      <c r="I2970" s="24" t="str">
        <f t="shared" si="536"/>
        <v>503900002</v>
      </c>
      <c r="J2970" s="23"/>
      <c r="K2970" s="23">
        <v>41</v>
      </c>
      <c r="L2970" s="23" t="str">
        <f t="shared" si="533"/>
        <v>REGIONAL</v>
      </c>
      <c r="M2970" s="23" t="s">
        <v>618</v>
      </c>
      <c r="N2970" s="23"/>
      <c r="O2970" s="23">
        <f t="shared" si="535"/>
        <v>25</v>
      </c>
      <c r="P2970" s="23" t="str">
        <f t="shared" si="538"/>
        <v>503900002Principal</v>
      </c>
      <c r="Q2970" s="23"/>
    </row>
    <row r="2971" spans="1:17" s="29" customFormat="1" ht="15" hidden="1" customHeight="1">
      <c r="A2971" s="26" t="s">
        <v>78</v>
      </c>
      <c r="B2971" s="23" t="str">
        <f>IFERROR(VLOOKUP(A2971,hoja!$A$2:$E$970,4,FALSE),0)</f>
        <v>SANTANDER</v>
      </c>
      <c r="C2971" s="23" t="str">
        <f>IFERROR(VLOOKUP(A2971,hoja!$A$2:$E$1370,5,FALSE),0)</f>
        <v>PIEDECUESTA</v>
      </c>
      <c r="D2971" s="23" t="str">
        <f>IFERROR(VLOOKUP(A2971,hoja!A:D,3,FALSE),0)</f>
        <v>60017</v>
      </c>
      <c r="E2971" s="23" t="s">
        <v>78</v>
      </c>
      <c r="F2971" s="23" t="str">
        <f>IFERROR(VLOOKUP(E2971,hoja!$A$2:$E$970,4,FALSE),0)</f>
        <v>SANTANDER</v>
      </c>
      <c r="G2971" s="23" t="str">
        <f>IFERROR(VLOOKUP(E2971,hoja!$A$2:$E$970,5,FALSE),0)</f>
        <v>PIEDECUESTA</v>
      </c>
      <c r="H2971" s="103" t="str">
        <f>IFERROR(VLOOKUP(E2971,hoja!A:C,3,FALSE),0)</f>
        <v>60017</v>
      </c>
      <c r="I2971" s="24" t="str">
        <f t="shared" si="536"/>
        <v>6001760017</v>
      </c>
      <c r="J2971" s="23"/>
      <c r="K2971" s="23">
        <v>15</v>
      </c>
      <c r="L2971" s="23" t="str">
        <f t="shared" si="533"/>
        <v>REGIONAL</v>
      </c>
      <c r="M2971" s="23" t="s">
        <v>618</v>
      </c>
      <c r="N2971" s="23" t="str" cm="1">
        <f t="array" ref="N2971">IFERROR(IF(M2971="Principal","LES_ACTIVE",LES_INACTIVE),0)</f>
        <v>LES_ACTIVE</v>
      </c>
      <c r="O2971" s="23">
        <f t="shared" si="535"/>
        <v>25</v>
      </c>
      <c r="P2971" s="23" t="str">
        <f t="shared" si="538"/>
        <v>6001760017Principal</v>
      </c>
      <c r="Q2971" s="23"/>
    </row>
    <row r="2972" spans="1:17" s="29" customFormat="1" ht="15" hidden="1" customHeight="1">
      <c r="A2972" s="26" t="s">
        <v>822</v>
      </c>
      <c r="B2972" s="23" t="str">
        <f>IFERROR(VLOOKUP(A2972,hoja!$A$2:$E$970,4,FALSE),0)</f>
        <v>SANTANDER</v>
      </c>
      <c r="C2972" s="23" t="str">
        <f>IFERROR(VLOOKUP(A2972,hoja!$A$2:$E$1370,5,FALSE),0)</f>
        <v>CÚCUTA</v>
      </c>
      <c r="D2972" s="23" t="str">
        <f>IFERROR(VLOOKUP(A2972,hoja!A:D,3,FALSE),0)</f>
        <v>60019</v>
      </c>
      <c r="E2972" s="23" t="s">
        <v>617</v>
      </c>
      <c r="F2972" s="23" t="str">
        <f>IFERROR(VLOOKUP(E2972,hoja!$A$2:$E$970,4,FALSE),0)</f>
        <v>ANTIOQUIA</v>
      </c>
      <c r="G2972" s="23" t="str">
        <f>IFERROR(VLOOKUP(E2972,hoja!$A$2:$E$970,5,FALSE),0)</f>
        <v>MEDELLÍN</v>
      </c>
      <c r="H2972" s="103">
        <f>IFERROR(VLOOKUP(E2972,hoja!A:C,3,FALSE),0)</f>
        <v>50443</v>
      </c>
      <c r="I2972" s="24" t="str">
        <f t="shared" si="536"/>
        <v>6001950443</v>
      </c>
      <c r="J2972" s="23"/>
      <c r="K2972" s="23">
        <v>579</v>
      </c>
      <c r="L2972" s="23" t="str">
        <f>IF(B2972=F2972,"REGIONAL","NACIONAL")</f>
        <v>NACIONAL</v>
      </c>
      <c r="M2972" s="23" t="s">
        <v>618</v>
      </c>
      <c r="N2972" s="23"/>
      <c r="O2972" s="23">
        <f t="shared" si="535"/>
        <v>12</v>
      </c>
      <c r="P2972" s="23" t="str">
        <f t="shared" si="538"/>
        <v>6001950443Principal</v>
      </c>
      <c r="Q2972" s="23"/>
    </row>
    <row r="2973" spans="1:17" s="29" customFormat="1" ht="15" hidden="1" customHeight="1">
      <c r="A2973" s="26" t="s">
        <v>637</v>
      </c>
      <c r="B2973" s="23" t="str">
        <f>IFERROR(VLOOKUP(A2973,hoja!$A$2:$E$970,4,FALSE),0)</f>
        <v>SANTANDER</v>
      </c>
      <c r="C2973" s="23" t="str">
        <f>IFERROR(VLOOKUP(A2973,hoja!$A$2:$E$1370,5,FALSE),0)</f>
        <v>PIEDECUESTA</v>
      </c>
      <c r="D2973" s="23" t="str">
        <f>IFERROR(VLOOKUP(A2973,hoja!A:D,3,FALSE),0)</f>
        <v>0422</v>
      </c>
      <c r="E2973" s="23" t="s">
        <v>78</v>
      </c>
      <c r="F2973" s="23" t="str">
        <f>IFERROR(VLOOKUP(E2973,hoja!$A$2:$E$970,4,FALSE),0)</f>
        <v>SANTANDER</v>
      </c>
      <c r="G2973" s="23" t="str">
        <f>IFERROR(VLOOKUP(E2973,hoja!$A$2:$E$970,5,FALSE),0)</f>
        <v>PIEDECUESTA</v>
      </c>
      <c r="H2973" s="103" t="str">
        <f>IFERROR(VLOOKUP(E2973,hoja!A:C,3,FALSE),0)</f>
        <v>60017</v>
      </c>
      <c r="I2973" s="24" t="str">
        <f t="shared" si="536"/>
        <v>042260017</v>
      </c>
      <c r="J2973" s="23"/>
      <c r="K2973" s="23">
        <v>18</v>
      </c>
      <c r="L2973" s="23" t="str">
        <f t="shared" si="533"/>
        <v>REGIONAL</v>
      </c>
      <c r="M2973" s="23" t="s">
        <v>618</v>
      </c>
      <c r="N2973" s="23" t="str" cm="1">
        <f t="array" ref="N2973">IFERROR(IF(M2973="Principal","LES_ACTIVE",LES_INACTIVE),0)</f>
        <v>LES_ACTIVE</v>
      </c>
      <c r="O2973" s="23">
        <f t="shared" si="535"/>
        <v>25</v>
      </c>
      <c r="P2973" s="23" t="str">
        <f t="shared" si="538"/>
        <v>042260017Principal</v>
      </c>
      <c r="Q2973" s="23"/>
    </row>
    <row r="2974" spans="1:17" s="29" customFormat="1" ht="15" hidden="1" customHeight="1">
      <c r="A2974" s="26" t="s">
        <v>845</v>
      </c>
      <c r="B2974" s="23" t="str">
        <f>IFERROR(VLOOKUP(A2974,hoja!$A$2:$E$970,4,FALSE),0)</f>
        <v>OCCIDENTE</v>
      </c>
      <c r="C2974" s="23" t="str">
        <f>IFERROR(VLOOKUP(A2974,hoja!$A$2:$E$1370,5,FALSE),0)</f>
        <v>CALOTO</v>
      </c>
      <c r="D2974" s="23" t="str">
        <f>IFERROR(VLOOKUP(A2974,hoja!A:D,3,FALSE),0)</f>
        <v>0054</v>
      </c>
      <c r="E2974" s="23" t="s">
        <v>721</v>
      </c>
      <c r="F2974" s="23" t="str">
        <f>IFERROR(VLOOKUP(E2974,hoja!$A$2:$E$970,4,FALSE),0)</f>
        <v>ANTIOQUIA</v>
      </c>
      <c r="G2974" s="23" t="str">
        <f>IFERROR(VLOOKUP(E2974,hoja!$A$2:$E$970,5,FALSE),0)</f>
        <v>RIONEGRO</v>
      </c>
      <c r="H2974" s="103" t="str">
        <f>IFERROR(VLOOKUP(E2974,hoja!A:C,3,FALSE),0)</f>
        <v>0090</v>
      </c>
      <c r="I2974" s="24" t="str">
        <f t="shared" si="536"/>
        <v>00540090</v>
      </c>
      <c r="J2974" s="23"/>
      <c r="K2974" s="23">
        <v>518</v>
      </c>
      <c r="L2974" s="23" t="str">
        <f>IF(B2974=F2974,"REGIONAL","NACIONAL")</f>
        <v>NACIONAL</v>
      </c>
      <c r="M2974" s="23" t="s">
        <v>618</v>
      </c>
      <c r="N2974" s="23" t="str" cm="1">
        <f t="array" ref="N2974">IFERROR(IF(M2974="Principal","LES_ACTIVE",LES_INACTIVE),0)</f>
        <v>LES_ACTIVE</v>
      </c>
      <c r="O2974" s="23">
        <f t="shared" si="535"/>
        <v>12</v>
      </c>
      <c r="P2974" s="23" t="str">
        <f t="shared" si="538"/>
        <v>00540090Principal</v>
      </c>
      <c r="Q2974" s="23"/>
    </row>
    <row r="2975" spans="1:17" s="29" customFormat="1" ht="15" hidden="1" customHeight="1">
      <c r="A2975" s="26" t="s">
        <v>875</v>
      </c>
      <c r="B2975" s="23" t="str">
        <f>IFERROR(VLOOKUP(A2975,hoja!$A$2:$E$970,4,FALSE),0)</f>
        <v>COSTA</v>
      </c>
      <c r="C2975" s="23" t="str">
        <f>IFERROR(VLOOKUP(A2975,hoja!$A$2:$E$1370,5,FALSE),0)</f>
        <v>MALAMBO</v>
      </c>
      <c r="D2975" s="23" t="str">
        <f>IFERROR(VLOOKUP(A2975,hoja!A:D,3,FALSE),0)</f>
        <v>60023</v>
      </c>
      <c r="E2975" s="23" t="s">
        <v>617</v>
      </c>
      <c r="F2975" s="23" t="str">
        <f>IFERROR(VLOOKUP(E2975,hoja!$A$2:$E$970,4,FALSE),0)</f>
        <v>ANTIOQUIA</v>
      </c>
      <c r="G2975" s="23" t="str">
        <f>IFERROR(VLOOKUP(E2975,hoja!$A$2:$E$970,5,FALSE),0)</f>
        <v>MEDELLÍN</v>
      </c>
      <c r="H2975" s="103">
        <f>IFERROR(VLOOKUP(E2975,hoja!A:C,3,FALSE),0)</f>
        <v>50443</v>
      </c>
      <c r="I2975" s="24" t="str">
        <f t="shared" si="536"/>
        <v>6002350443</v>
      </c>
      <c r="J2975" s="23"/>
      <c r="K2975" s="23">
        <v>674</v>
      </c>
      <c r="L2975" s="23" t="str">
        <f t="shared" ref="L2975:L2978" si="539">IF(B2975=F2975,"REGIONAL","NACIONAL")</f>
        <v>NACIONAL</v>
      </c>
      <c r="M2975" s="23" t="s">
        <v>618</v>
      </c>
      <c r="N2975" s="23"/>
      <c r="O2975" s="23">
        <f t="shared" si="535"/>
        <v>12</v>
      </c>
      <c r="P2975" s="23" t="str">
        <f t="shared" si="538"/>
        <v>6002350443Principal</v>
      </c>
      <c r="Q2975" s="23"/>
    </row>
    <row r="2976" spans="1:17" s="29" customFormat="1" ht="15" hidden="1" customHeight="1">
      <c r="A2976" s="26" t="s">
        <v>879</v>
      </c>
      <c r="B2976" s="23" t="str">
        <f>IFERROR(VLOOKUP(A2976,hoja!$A$2:$E$970,4,FALSE),0)</f>
        <v>ANTIOQUIA</v>
      </c>
      <c r="C2976" s="23" t="str">
        <f>IFERROR(VLOOKUP(A2976,hoja!$A$2:$E$1370,5,FALSE),0)</f>
        <v>LLANOS DE CUIVA</v>
      </c>
      <c r="D2976" s="23" t="str">
        <f>IFERROR(VLOOKUP(A2976,hoja!A:D,3,FALSE),0)</f>
        <v>50256</v>
      </c>
      <c r="E2976" s="23" t="s">
        <v>642</v>
      </c>
      <c r="F2976" s="23" t="str">
        <f>IFERROR(VLOOKUP(E2976,hoja!$A$2:$E$970,4,FALSE),0)</f>
        <v>COSTA</v>
      </c>
      <c r="G2976" s="23" t="str">
        <f>IFERROR(VLOOKUP(E2976,hoja!$A$2:$E$970,5,FALSE),0)</f>
        <v>BARRANQUILLA</v>
      </c>
      <c r="H2976" s="103" t="str">
        <f>IFERROR(VLOOKUP(E2976,hoja!A:C,3,FALSE),0)</f>
        <v>0111</v>
      </c>
      <c r="I2976" s="24" t="str">
        <f t="shared" si="536"/>
        <v>502560111</v>
      </c>
      <c r="J2976" s="23"/>
      <c r="K2976" s="23">
        <v>561</v>
      </c>
      <c r="L2976" s="23" t="str">
        <f t="shared" si="539"/>
        <v>NACIONAL</v>
      </c>
      <c r="M2976" s="23" t="s">
        <v>618</v>
      </c>
      <c r="N2976" s="23" t="s">
        <v>624</v>
      </c>
      <c r="O2976" s="23">
        <f t="shared" si="535"/>
        <v>12</v>
      </c>
      <c r="P2976" s="23" t="str">
        <f t="shared" si="538"/>
        <v>502560111Principal</v>
      </c>
      <c r="Q2976" s="23"/>
    </row>
    <row r="2977" spans="1:17" s="29" customFormat="1" ht="15" hidden="1" customHeight="1">
      <c r="A2977" s="26" t="s">
        <v>687</v>
      </c>
      <c r="B2977" s="23" t="str">
        <f>IFERROR(VLOOKUP(A2977,hoja!$A$2:$E$970,4,FALSE),0)</f>
        <v>OCCIDENTE</v>
      </c>
      <c r="C2977" s="23" t="str">
        <f>IFERROR(VLOOKUP(A2977,hoja!$A$2:$E$1370,5,FALSE),0)</f>
        <v>TULUÁ</v>
      </c>
      <c r="D2977" s="23" t="str">
        <f>IFERROR(VLOOKUP(A2977,hoja!A:D,3,FALSE),0)</f>
        <v>2007</v>
      </c>
      <c r="E2977" s="23" t="s">
        <v>721</v>
      </c>
      <c r="F2977" s="23" t="str">
        <f>IFERROR(VLOOKUP(E2977,hoja!$A$2:$E$970,4,FALSE),0)</f>
        <v>ANTIOQUIA</v>
      </c>
      <c r="G2977" s="23" t="str">
        <f>IFERROR(VLOOKUP(E2977,hoja!$A$2:$E$970,5,FALSE),0)</f>
        <v>RIONEGRO</v>
      </c>
      <c r="H2977" s="103" t="str">
        <f>IFERROR(VLOOKUP(E2977,hoja!A:C,3,FALSE),0)</f>
        <v>0090</v>
      </c>
      <c r="I2977" s="24" t="str">
        <f t="shared" si="536"/>
        <v>20070090</v>
      </c>
      <c r="J2977" s="23"/>
      <c r="K2977" s="23">
        <v>376</v>
      </c>
      <c r="L2977" s="23" t="str">
        <f t="shared" si="539"/>
        <v>NACIONAL</v>
      </c>
      <c r="M2977" s="23" t="s">
        <v>697</v>
      </c>
      <c r="N2977" s="23" cm="1">
        <f t="array" aca="1" ref="N2977" ca="1">IFERROR(IF(M2977="Principal","LES_ACTIVE",LES_INACTIVE),0)</f>
        <v>0</v>
      </c>
      <c r="O2977" s="23">
        <f t="shared" si="535"/>
        <v>16</v>
      </c>
      <c r="P2977" s="23" t="str">
        <f t="shared" si="538"/>
        <v>20070090Pereira</v>
      </c>
      <c r="Q2977" s="23"/>
    </row>
    <row r="2978" spans="1:17" s="29" customFormat="1" ht="15" hidden="1" customHeight="1">
      <c r="A2978" s="26" t="s">
        <v>470</v>
      </c>
      <c r="B2978" s="23" t="str">
        <f>IFERROR(VLOOKUP(A2978,hoja!$A$2:$E$970,4,FALSE),0)</f>
        <v>COSTA</v>
      </c>
      <c r="C2978" s="23" t="str">
        <f>IFERROR(VLOOKUP(A2978,hoja!$A$2:$E$1370,5,FALSE),0)</f>
        <v>SANTA MARTA</v>
      </c>
      <c r="D2978" s="23" t="str">
        <f>IFERROR(VLOOKUP(A2978,hoja!A:D,3,FALSE),0)</f>
        <v>60028</v>
      </c>
      <c r="E2978" s="23" t="s">
        <v>617</v>
      </c>
      <c r="F2978" s="23" t="str">
        <f>IFERROR(VLOOKUP(E2978,hoja!$A$2:$E$970,4,FALSE),0)</f>
        <v>ANTIOQUIA</v>
      </c>
      <c r="G2978" s="23" t="str">
        <f>IFERROR(VLOOKUP(E2978,hoja!$A$2:$E$970,5,FALSE),0)</f>
        <v>MEDELLÍN</v>
      </c>
      <c r="H2978" s="103">
        <f>IFERROR(VLOOKUP(E2978,hoja!A:C,3,FALSE),0)</f>
        <v>50443</v>
      </c>
      <c r="I2978" s="24" t="str">
        <f t="shared" si="536"/>
        <v>6002850443</v>
      </c>
      <c r="J2978" s="23"/>
      <c r="K2978" s="23">
        <v>816</v>
      </c>
      <c r="L2978" s="23" t="str">
        <f t="shared" si="539"/>
        <v>NACIONAL</v>
      </c>
      <c r="M2978" s="23" t="s">
        <v>618</v>
      </c>
      <c r="N2978" s="23"/>
      <c r="O2978" s="23">
        <f t="shared" si="535"/>
        <v>8</v>
      </c>
      <c r="P2978" s="23" t="str">
        <f t="shared" si="538"/>
        <v>6002850443Principal</v>
      </c>
      <c r="Q2978" s="23"/>
    </row>
    <row r="2979" spans="1:17" s="29" customFormat="1" ht="15" hidden="1" customHeight="1">
      <c r="A2979" s="26" t="s">
        <v>630</v>
      </c>
      <c r="B2979" s="23" t="str">
        <f>IFERROR(VLOOKUP(A2979,hoja!$A$2:$E$970,4,FALSE),0)</f>
        <v>CENTRO</v>
      </c>
      <c r="C2979" s="23" t="str">
        <f>IFERROR(VLOOKUP(A2979,hoja!$A$2:$E$1370,5,FALSE),0)</f>
        <v>SESQUILÉ</v>
      </c>
      <c r="D2979" s="23" t="str">
        <f>IFERROR(VLOOKUP(A2979,hoja!A:D,3,FALSE),0)</f>
        <v>1501</v>
      </c>
      <c r="E2979" s="23" t="s">
        <v>706</v>
      </c>
      <c r="F2979" s="23" t="str">
        <f>IFERROR(VLOOKUP(E2979,hoja!$A$2:$E$970,4,FALSE),0)</f>
        <v>CENTRO</v>
      </c>
      <c r="G2979" s="23" t="str">
        <f>IFERROR(VLOOKUP(E2979,hoja!$A$2:$E$970,5,FALSE),0)</f>
        <v>GUATEQUE</v>
      </c>
      <c r="H2979" s="103" t="str">
        <f>IFERROR(VLOOKUP(E2979,hoja!A:C,3,FALSE),0)</f>
        <v>0033</v>
      </c>
      <c r="I2979" s="24" t="str">
        <f t="shared" si="536"/>
        <v>15010033</v>
      </c>
      <c r="J2979" s="23"/>
      <c r="K2979" s="23">
        <v>57</v>
      </c>
      <c r="L2979" s="23" t="str">
        <f t="shared" si="533"/>
        <v>REGIONAL</v>
      </c>
      <c r="M2979" s="23" t="s">
        <v>618</v>
      </c>
      <c r="N2979" s="23"/>
      <c r="O2979" s="23">
        <f t="shared" si="535"/>
        <v>25</v>
      </c>
      <c r="P2979" s="23" t="str">
        <f t="shared" si="538"/>
        <v>15010033Principal</v>
      </c>
      <c r="Q2979" s="23"/>
    </row>
    <row r="2980" spans="1:17" s="29" customFormat="1" ht="15" hidden="1" customHeight="1">
      <c r="A2980" s="26" t="s">
        <v>630</v>
      </c>
      <c r="B2980" s="23" t="str">
        <f>IFERROR(VLOOKUP(A2980,hoja!$A$2:$E$970,4,FALSE),0)</f>
        <v>CENTRO</v>
      </c>
      <c r="C2980" s="23" t="str">
        <f>IFERROR(VLOOKUP(A2980,hoja!$A$2:$E$1370,5,FALSE),0)</f>
        <v>SESQUILÉ</v>
      </c>
      <c r="D2980" s="23" t="str">
        <f>IFERROR(VLOOKUP(A2980,hoja!A:D,3,FALSE),0)</f>
        <v>1501</v>
      </c>
      <c r="E2980" s="23" t="s">
        <v>680</v>
      </c>
      <c r="F2980" s="23" t="str">
        <f>IFERROR(VLOOKUP(E2980,hoja!$A$2:$E$970,4,FALSE),0)</f>
        <v>OCCIDENTE</v>
      </c>
      <c r="G2980" s="23" t="str">
        <f>IFERROR(VLOOKUP(E2980,hoja!$A$2:$E$970,5,FALSE),0)</f>
        <v>CALOTO</v>
      </c>
      <c r="H2980" s="103" t="str">
        <f>IFERROR(VLOOKUP(E2980,hoja!A:C,3,FALSE),0)</f>
        <v>60048</v>
      </c>
      <c r="I2980" s="24" t="str">
        <f t="shared" si="536"/>
        <v>150160048</v>
      </c>
      <c r="J2980" s="23"/>
      <c r="K2980" s="23">
        <v>499</v>
      </c>
      <c r="L2980" s="23" t="str">
        <f>IF(B2980=F2980,"REGIONAL","NACIONAL")</f>
        <v>NACIONAL</v>
      </c>
      <c r="M2980" s="23" t="s">
        <v>618</v>
      </c>
      <c r="N2980" s="23"/>
      <c r="O2980" s="23">
        <f t="shared" si="535"/>
        <v>16</v>
      </c>
      <c r="P2980" s="23" t="str">
        <f t="shared" si="538"/>
        <v>150160048Principal</v>
      </c>
      <c r="Q2980" s="23"/>
    </row>
    <row r="2981" spans="1:17" ht="15" hidden="1" customHeight="1">
      <c r="A2981" s="26" t="s">
        <v>731</v>
      </c>
      <c r="B2981" s="23" t="str">
        <f>IFERROR(VLOOKUP(A2981,hoja!$A$2:$E$970,4,FALSE),0)</f>
        <v>SANTANDER</v>
      </c>
      <c r="C2981" s="23" t="str">
        <f>IFERROR(VLOOKUP(A2981,hoja!$A$2:$E$1370,5,FALSE),0)</f>
        <v>CÚCUTA</v>
      </c>
      <c r="D2981" s="23" t="str">
        <f>IFERROR(VLOOKUP(A2981,hoja!A:D,3,FALSE),0)</f>
        <v>0438</v>
      </c>
      <c r="E2981" s="23" t="s">
        <v>700</v>
      </c>
      <c r="F2981" s="23" t="str">
        <f>IFERROR(VLOOKUP(E2981,hoja!$A$2:$E$970,4,FALSE),0)</f>
        <v>SANTANDER</v>
      </c>
      <c r="G2981" s="23" t="str">
        <f>IFERROR(VLOOKUP(E2981,hoja!$A$2:$E$970,5,FALSE),0)</f>
        <v>CHIQUINQUIRÁ</v>
      </c>
      <c r="H2981" s="103" t="str">
        <f>IFERROR(VLOOKUP(E2981,hoja!A:C,3,FALSE),0)</f>
        <v>0444</v>
      </c>
      <c r="I2981" s="24" t="str">
        <f t="shared" si="536"/>
        <v>04380444</v>
      </c>
      <c r="K2981" s="23">
        <v>459</v>
      </c>
      <c r="L2981" s="23" t="str">
        <f t="shared" si="533"/>
        <v>REGIONAL</v>
      </c>
      <c r="M2981" s="23" t="s">
        <v>618</v>
      </c>
      <c r="N2981" s="23" t="s">
        <v>622</v>
      </c>
      <c r="O2981" s="23">
        <f t="shared" si="535"/>
        <v>16</v>
      </c>
      <c r="P2981" s="23" t="str">
        <f t="shared" si="538"/>
        <v>04380444Principal</v>
      </c>
    </row>
    <row r="2982" spans="1:17" ht="15" hidden="1" customHeight="1">
      <c r="A2982" s="26" t="s">
        <v>669</v>
      </c>
      <c r="B2982" s="23" t="str">
        <f>IFERROR(VLOOKUP(A2982,hoja!$A$2:$E$970,4,FALSE),0)</f>
        <v>ANTIOQUIA</v>
      </c>
      <c r="C2982" s="23" t="str">
        <f>IFERROR(VLOOKUP(A2982,hoja!$A$2:$E$1370,5,FALSE),0)</f>
        <v>RIONEGRO</v>
      </c>
      <c r="D2982" s="23" t="str">
        <f>IFERROR(VLOOKUP(A2982,hoja!A:D,3,FALSE),0)</f>
        <v>10211</v>
      </c>
      <c r="E2982" s="23" t="s">
        <v>630</v>
      </c>
      <c r="F2982" s="23" t="str">
        <f>IFERROR(VLOOKUP(E2982,hoja!$A$2:$E$970,4,FALSE),0)</f>
        <v>CENTRO</v>
      </c>
      <c r="G2982" s="23" t="str">
        <f>IFERROR(VLOOKUP(E2982,hoja!$A$2:$E$970,5,FALSE),0)</f>
        <v>SESQUILÉ</v>
      </c>
      <c r="H2982" s="103" t="str">
        <f>IFERROR(VLOOKUP(E2982,hoja!A:C,3,FALSE),0)</f>
        <v>1501</v>
      </c>
      <c r="I2982" s="24" t="str">
        <f t="shared" si="536"/>
        <v>102111501</v>
      </c>
      <c r="K2982" s="23">
        <v>432</v>
      </c>
      <c r="L2982" s="23" t="str">
        <f>IF(B2982=F2982,"REGIONAL","NACIONAL")</f>
        <v>NACIONAL</v>
      </c>
      <c r="M2982" s="23" t="s">
        <v>618</v>
      </c>
      <c r="O2982" s="23">
        <f t="shared" si="535"/>
        <v>16</v>
      </c>
      <c r="P2982" s="23" t="str">
        <f t="shared" si="538"/>
        <v>102111501Principal</v>
      </c>
    </row>
    <row r="2983" spans="1:17" ht="15" hidden="1" customHeight="1">
      <c r="A2983" s="26" t="s">
        <v>791</v>
      </c>
      <c r="B2983" s="23" t="str">
        <f>IFERROR(VLOOKUP(A2983,hoja!$A$2:$E$970,4,FALSE),0)</f>
        <v>CENTRO</v>
      </c>
      <c r="C2983" s="23" t="str">
        <f>IFERROR(VLOOKUP(A2983,hoja!$A$2:$E$1370,5,FALSE),0)</f>
        <v>MADRID</v>
      </c>
      <c r="D2983" s="23" t="str">
        <f>IFERROR(VLOOKUP(A2983,hoja!A:D,3,FALSE),0)</f>
        <v>60147</v>
      </c>
      <c r="E2983" s="23" t="s">
        <v>617</v>
      </c>
      <c r="F2983" s="23" t="str">
        <f>IFERROR(VLOOKUP(E2983,hoja!$A$2:$E$970,4,FALSE),0)</f>
        <v>ANTIOQUIA</v>
      </c>
      <c r="G2983" s="23" t="str">
        <f>IFERROR(VLOOKUP(E2983,hoja!$A$2:$E$970,5,FALSE),0)</f>
        <v>MEDELLÍN</v>
      </c>
      <c r="H2983" s="103">
        <f>IFERROR(VLOOKUP(E2983,hoja!A:C,3,FALSE),0)</f>
        <v>50443</v>
      </c>
      <c r="I2983" s="24" t="str">
        <f t="shared" si="536"/>
        <v>6014750443</v>
      </c>
      <c r="K2983" s="23">
        <v>376</v>
      </c>
      <c r="L2983" s="23" t="str">
        <f>IF(B2983=F2983,"REGIONAL","NACIONAL")</f>
        <v>NACIONAL</v>
      </c>
      <c r="M2983" s="23" t="s">
        <v>618</v>
      </c>
      <c r="O2983" s="23">
        <f t="shared" si="535"/>
        <v>16</v>
      </c>
      <c r="P2983" s="23" t="str">
        <f t="shared" si="538"/>
        <v>6014750443Principal</v>
      </c>
    </row>
    <row r="2984" spans="1:17" ht="15" hidden="1" customHeight="1">
      <c r="A2984" s="26" t="s">
        <v>875</v>
      </c>
      <c r="B2984" s="23" t="str">
        <f>IFERROR(VLOOKUP(A2984,hoja!$A$2:$E$970,4,FALSE),0)</f>
        <v>COSTA</v>
      </c>
      <c r="C2984" s="23" t="str">
        <f>IFERROR(VLOOKUP(A2984,hoja!$A$2:$E$1370,5,FALSE),0)</f>
        <v>MALAMBO</v>
      </c>
      <c r="D2984" s="23" t="str">
        <f>IFERROR(VLOOKUP(A2984,hoja!A:D,3,FALSE),0)</f>
        <v>60023</v>
      </c>
      <c r="E2984" s="23" t="s">
        <v>875</v>
      </c>
      <c r="F2984" s="23" t="str">
        <f>IFERROR(VLOOKUP(E2984,hoja!$A$2:$E$970,4,FALSE),0)</f>
        <v>COSTA</v>
      </c>
      <c r="G2984" s="23" t="str">
        <f>IFERROR(VLOOKUP(E2984,hoja!$A$2:$E$970,5,FALSE),0)</f>
        <v>MALAMBO</v>
      </c>
      <c r="H2984" s="103" t="str">
        <f>IFERROR(VLOOKUP(E2984,hoja!A:C,3,FALSE),0)</f>
        <v>60023</v>
      </c>
      <c r="I2984" s="24" t="str">
        <f t="shared" si="536"/>
        <v>6002360023</v>
      </c>
      <c r="K2984" s="23">
        <v>15</v>
      </c>
      <c r="L2984" s="23" t="str">
        <f t="shared" si="533"/>
        <v>REGIONAL</v>
      </c>
      <c r="M2984" s="23" t="s">
        <v>618</v>
      </c>
      <c r="O2984" s="23">
        <f t="shared" si="535"/>
        <v>25</v>
      </c>
      <c r="P2984" s="23" t="str">
        <f t="shared" si="538"/>
        <v>6002360023Principal</v>
      </c>
    </row>
    <row r="2985" spans="1:17" ht="15" hidden="1" customHeight="1">
      <c r="A2985" s="26" t="s">
        <v>494</v>
      </c>
      <c r="B2985" s="23" t="str">
        <f>IFERROR(VLOOKUP(A2985,hoja!$A$2:$E$970,4,FALSE),0)</f>
        <v>COSTA</v>
      </c>
      <c r="C2985" s="23" t="str">
        <f>IFERROR(VLOOKUP(A2985,hoja!$A$2:$E$1370,5,FALSE),0)</f>
        <v>SINCELEJO</v>
      </c>
      <c r="D2985" s="23" t="str">
        <f>IFERROR(VLOOKUP(A2985,hoja!A:D,3,FALSE),0)</f>
        <v>60149</v>
      </c>
      <c r="E2985" s="23" t="s">
        <v>617</v>
      </c>
      <c r="F2985" s="23" t="str">
        <f>IFERROR(VLOOKUP(E2985,hoja!$A$2:$E$970,4,FALSE),0)</f>
        <v>ANTIOQUIA</v>
      </c>
      <c r="G2985" s="23" t="str">
        <f>IFERROR(VLOOKUP(E2985,hoja!$A$2:$E$970,5,FALSE),0)</f>
        <v>MEDELLÍN</v>
      </c>
      <c r="H2985" s="103">
        <f>IFERROR(VLOOKUP(E2985,hoja!A:C,3,FALSE),0)</f>
        <v>50443</v>
      </c>
      <c r="I2985" s="24" t="str">
        <f t="shared" si="536"/>
        <v>6014950443</v>
      </c>
      <c r="K2985" s="23">
        <v>458</v>
      </c>
      <c r="L2985" s="23" t="str">
        <f>IF(B2985=F2985,"REGIONAL","NACIONAL")</f>
        <v>NACIONAL</v>
      </c>
      <c r="M2985" s="23" t="s">
        <v>618</v>
      </c>
      <c r="O2985" s="23">
        <f t="shared" si="535"/>
        <v>16</v>
      </c>
      <c r="P2985" s="23" t="str">
        <f t="shared" si="538"/>
        <v>6014950443Principal</v>
      </c>
    </row>
    <row r="2986" spans="1:17" ht="15" hidden="1" customHeight="1">
      <c r="A2986" s="26" t="s">
        <v>650</v>
      </c>
      <c r="B2986" s="23" t="str">
        <f>IFERROR(VLOOKUP(A2986,hoja!$A$2:$E$970,4,FALSE),0)</f>
        <v>OCCIDENTE</v>
      </c>
      <c r="C2986" s="23" t="str">
        <f>IFERROR(VLOOKUP(A2986,hoja!$A$2:$E$1370,5,FALSE),0)</f>
        <v>CALOTO</v>
      </c>
      <c r="D2986" s="23" t="str">
        <f>IFERROR(VLOOKUP(A2986,hoja!A:D,3,FALSE),0)</f>
        <v>0445</v>
      </c>
      <c r="E2986" s="23" t="s">
        <v>650</v>
      </c>
      <c r="F2986" s="23" t="str">
        <f>IFERROR(VLOOKUP(E2986,hoja!$A$2:$E$970,4,FALSE),0)</f>
        <v>OCCIDENTE</v>
      </c>
      <c r="G2986" s="23" t="str">
        <f>IFERROR(VLOOKUP(E2986,hoja!$A$2:$E$970,5,FALSE),0)</f>
        <v>CALOTO</v>
      </c>
      <c r="H2986" s="103" t="str">
        <f>IFERROR(VLOOKUP(E2986,hoja!A:C,3,FALSE),0)</f>
        <v>0445</v>
      </c>
      <c r="I2986" s="24" t="str">
        <f t="shared" si="536"/>
        <v>04450445</v>
      </c>
      <c r="K2986" s="23">
        <v>1</v>
      </c>
      <c r="L2986" s="23" t="str">
        <f t="shared" ref="L2986" si="540">IF(B2986=F2986,"REGIONAL","NACIONAL")</f>
        <v>REGIONAL</v>
      </c>
      <c r="M2986" s="23" t="s">
        <v>618</v>
      </c>
      <c r="O2986" s="23">
        <f t="shared" si="535"/>
        <v>25</v>
      </c>
      <c r="P2986" s="23" t="str">
        <f t="shared" si="538"/>
        <v>04450445Principal</v>
      </c>
    </row>
    <row r="2987" spans="1:17" ht="15" hidden="1" customHeight="1">
      <c r="A2987" s="47" t="s">
        <v>930</v>
      </c>
      <c r="B2987" s="23" t="str">
        <f>IFERROR(VLOOKUP(A2987,hoja!$A$2:$E$970,4,FALSE),0)</f>
        <v>ANTIOQUIA</v>
      </c>
      <c r="C2987" s="23" t="str">
        <f>IFERROR(VLOOKUP(A2987,hoja!$A$2:$E$1370,5,FALSE),0)</f>
        <v>SAN PEDRO DE LOS MILAGROS</v>
      </c>
      <c r="D2987" s="23" t="str">
        <f>IFERROR(VLOOKUP(A2987,hoja!A:D,3,FALSE),0)</f>
        <v>50178</v>
      </c>
      <c r="E2987" s="23" t="s">
        <v>636</v>
      </c>
      <c r="F2987" s="23" t="str">
        <f>IFERROR(VLOOKUP(E2987,hoja!$A$2:$E$970,4,FALSE),0)</f>
        <v>CENTRO</v>
      </c>
      <c r="G2987" s="23" t="str">
        <f>IFERROR(VLOOKUP(E2987,hoja!$A$2:$E$970,5,FALSE),0)</f>
        <v>DUITAMA</v>
      </c>
      <c r="H2987" s="103" t="str">
        <f>IFERROR(VLOOKUP(E2987,hoja!A:C,3,FALSE),0)</f>
        <v>0441</v>
      </c>
      <c r="I2987" s="24" t="str">
        <f t="shared" si="536"/>
        <v>501780441</v>
      </c>
      <c r="K2987" s="23">
        <v>574</v>
      </c>
      <c r="L2987" s="23" t="str">
        <f>IF(B2987=F2987,"REGIONAL","NACIONAL")</f>
        <v>NACIONAL</v>
      </c>
      <c r="M2987" s="23" t="s">
        <v>618</v>
      </c>
      <c r="N2987" s="23" t="str" cm="1">
        <f t="array" ref="N2987">IFERROR(IF(M2987="Principal","LES_ACTIVE",LES_INACTIVE),0)</f>
        <v>LES_ACTIVE</v>
      </c>
      <c r="O2987" s="23">
        <f>IF(K2987&lt;=250,25,IF(K2987&lt;=500,16,IF(K2987&lt;=800,12,IF(K2987&lt;=1100,8,IF(K2987&lt;=1400,6,IF(K2987&lt;=1700,5))))))</f>
        <v>12</v>
      </c>
      <c r="P2987" s="23" t="str">
        <f t="shared" si="538"/>
        <v>501780441Principal</v>
      </c>
    </row>
    <row r="2988" spans="1:17" ht="15" hidden="1" customHeight="1">
      <c r="A2988" s="26" t="s">
        <v>642</v>
      </c>
      <c r="B2988" s="23" t="str">
        <f>IFERROR(VLOOKUP(A2988,hoja!$A$2:$E$970,4,FALSE),0)</f>
        <v>COSTA</v>
      </c>
      <c r="C2988" s="23" t="str">
        <f>IFERROR(VLOOKUP(A2988,hoja!$A$2:$E$1370,5,FALSE),0)</f>
        <v>BARRANQUILLA</v>
      </c>
      <c r="D2988" s="23" t="str">
        <f>IFERROR(VLOOKUP(A2988,hoja!A:D,3,FALSE),0)</f>
        <v>0111</v>
      </c>
      <c r="E2988" s="23" t="s">
        <v>635</v>
      </c>
      <c r="F2988" s="23" t="str">
        <f>IFERROR(VLOOKUP(E2988,hoja!$A$2:$E$970,4,FALSE),0)</f>
        <v>CENTRO</v>
      </c>
      <c r="G2988" s="23" t="str">
        <f>IFERROR(VLOOKUP(E2988,hoja!$A$2:$E$970,5,FALSE),0)</f>
        <v>BOGOTÁ</v>
      </c>
      <c r="H2988" s="103" t="str">
        <f>IFERROR(VLOOKUP(E2988,hoja!A:C,3,FALSE),0)</f>
        <v>0021</v>
      </c>
      <c r="I2988" s="24" t="str">
        <f t="shared" si="536"/>
        <v>01110021</v>
      </c>
      <c r="J2988" s="23">
        <f>+K2988/25</f>
        <v>43.16</v>
      </c>
      <c r="K2988" s="23">
        <v>1079</v>
      </c>
      <c r="L2988" s="23" t="str">
        <f t="shared" ref="L2988:L2996" si="541">IF(B2988=F2988,"REGIONAL","NACIONAL")</f>
        <v>NACIONAL</v>
      </c>
      <c r="M2988" s="23" t="s">
        <v>931</v>
      </c>
      <c r="N2988" s="23" t="s">
        <v>622</v>
      </c>
      <c r="O2988" s="23">
        <f t="shared" si="535"/>
        <v>8</v>
      </c>
      <c r="P2988" s="23" t="str">
        <f t="shared" si="538"/>
        <v>01110021Medellin-Facatativa</v>
      </c>
    </row>
    <row r="2989" spans="1:17" ht="15" hidden="1" customHeight="1">
      <c r="A2989" s="26" t="s">
        <v>642</v>
      </c>
      <c r="B2989" s="23" t="str">
        <f>IFERROR(VLOOKUP(A2989,hoja!$A$2:$E$970,4,FALSE),0)</f>
        <v>COSTA</v>
      </c>
      <c r="C2989" s="23" t="str">
        <f>IFERROR(VLOOKUP(A2989,hoja!$A$2:$E$1370,5,FALSE),0)</f>
        <v>BARRANQUILLA</v>
      </c>
      <c r="D2989" s="23" t="str">
        <f>IFERROR(VLOOKUP(A2989,hoja!A:D,3,FALSE),0)</f>
        <v>0111</v>
      </c>
      <c r="E2989" s="23" t="s">
        <v>634</v>
      </c>
      <c r="F2989" s="23" t="str">
        <f>IFERROR(VLOOKUP(E2989,hoja!$A$2:$E$970,4,FALSE),0)</f>
        <v>CENTRO</v>
      </c>
      <c r="G2989" s="23" t="str">
        <f>IFERROR(VLOOKUP(E2989,hoja!$A$2:$E$970,5,FALSE),0)</f>
        <v>BOGOTÁ</v>
      </c>
      <c r="H2989" s="103" t="str">
        <f>IFERROR(VLOOKUP(E2989,hoja!A:C,3,FALSE),0)</f>
        <v>0011</v>
      </c>
      <c r="I2989" s="24" t="str">
        <f t="shared" si="536"/>
        <v>01110011</v>
      </c>
      <c r="J2989" s="23">
        <f>+K2989/25</f>
        <v>43.36</v>
      </c>
      <c r="K2989" s="23">
        <v>1084</v>
      </c>
      <c r="L2989" s="23" t="str">
        <f t="shared" si="541"/>
        <v>NACIONAL</v>
      </c>
      <c r="M2989" s="23" t="s">
        <v>931</v>
      </c>
      <c r="N2989" s="23" t="s">
        <v>622</v>
      </c>
      <c r="O2989" s="23">
        <f t="shared" si="535"/>
        <v>8</v>
      </c>
      <c r="P2989" s="23" t="str">
        <f t="shared" si="538"/>
        <v>01110011Medellin-Facatativa</v>
      </c>
    </row>
    <row r="2990" spans="1:17" ht="15" hidden="1" customHeight="1">
      <c r="A2990" s="26" t="s">
        <v>642</v>
      </c>
      <c r="B2990" s="23" t="str">
        <f>IFERROR(VLOOKUP(A2990,hoja!$A$2:$E$970,4,FALSE),0)</f>
        <v>COSTA</v>
      </c>
      <c r="C2990" s="23" t="str">
        <f>IFERROR(VLOOKUP(A2990,hoja!$A$2:$E$1370,5,FALSE),0)</f>
        <v>BARRANQUILLA</v>
      </c>
      <c r="D2990" s="23" t="str">
        <f>IFERROR(VLOOKUP(A2990,hoja!A:D,3,FALSE),0)</f>
        <v>0111</v>
      </c>
      <c r="E2990" s="23" t="s">
        <v>633</v>
      </c>
      <c r="F2990" s="23" t="str">
        <f>IFERROR(VLOOKUP(E2990,hoja!$A$2:$E$970,4,FALSE),0)</f>
        <v>CENTRO</v>
      </c>
      <c r="G2990" s="23" t="str">
        <f>IFERROR(VLOOKUP(E2990,hoja!$A$2:$E$970,5,FALSE),0)</f>
        <v>BOGOTÁ</v>
      </c>
      <c r="H2990" s="103" t="str">
        <f>IFERROR(VLOOKUP(E2990,hoja!A:C,3,FALSE),0)</f>
        <v>0002</v>
      </c>
      <c r="I2990" s="24" t="str">
        <f t="shared" si="536"/>
        <v>01110002</v>
      </c>
      <c r="J2990" s="23">
        <f>+K2990/25</f>
        <v>43.28</v>
      </c>
      <c r="K2990" s="23">
        <v>1082</v>
      </c>
      <c r="L2990" s="23" t="str">
        <f t="shared" si="541"/>
        <v>NACIONAL</v>
      </c>
      <c r="M2990" s="23" t="s">
        <v>931</v>
      </c>
      <c r="N2990" s="23" t="s">
        <v>622</v>
      </c>
      <c r="O2990" s="23">
        <f t="shared" si="535"/>
        <v>8</v>
      </c>
      <c r="P2990" s="23" t="str">
        <f t="shared" si="538"/>
        <v>01110002Medellin-Facatativa</v>
      </c>
    </row>
    <row r="2991" spans="1:17" ht="15" hidden="1" customHeight="1">
      <c r="A2991" s="26" t="s">
        <v>879</v>
      </c>
      <c r="B2991" s="23" t="str">
        <f>IFERROR(VLOOKUP(A2991,hoja!$A$2:$E$970,4,FALSE),0)</f>
        <v>ANTIOQUIA</v>
      </c>
      <c r="C2991" s="23" t="str">
        <f>IFERROR(VLOOKUP(A2991,hoja!$A$2:$E$1370,5,FALSE),0)</f>
        <v>LLANOS DE CUIVA</v>
      </c>
      <c r="D2991" s="23" t="str">
        <f>IFERROR(VLOOKUP(A2991,hoja!A:D,3,FALSE),0)</f>
        <v>50256</v>
      </c>
      <c r="E2991" s="23" t="s">
        <v>875</v>
      </c>
      <c r="F2991" s="23" t="str">
        <f>IFERROR(VLOOKUP(E2991,hoja!$A$2:$E$970,4,FALSE),0)</f>
        <v>COSTA</v>
      </c>
      <c r="G2991" s="23" t="str">
        <f>IFERROR(VLOOKUP(E2991,hoja!$A$2:$E$970,5,FALSE),0)</f>
        <v>MALAMBO</v>
      </c>
      <c r="H2991" s="103" t="str">
        <f>IFERROR(VLOOKUP(E2991,hoja!A:C,3,FALSE),0)</f>
        <v>60023</v>
      </c>
      <c r="I2991" s="24" t="str">
        <f t="shared" si="536"/>
        <v>5025660023</v>
      </c>
      <c r="K2991" s="23">
        <v>587</v>
      </c>
      <c r="L2991" s="23" t="str">
        <f t="shared" si="541"/>
        <v>NACIONAL</v>
      </c>
      <c r="M2991" s="23" t="s">
        <v>618</v>
      </c>
      <c r="N2991" s="23" t="s">
        <v>624</v>
      </c>
      <c r="O2991" s="23">
        <f t="shared" si="535"/>
        <v>12</v>
      </c>
      <c r="P2991" s="23" t="str">
        <f t="shared" si="538"/>
        <v>5025660023Principal</v>
      </c>
    </row>
    <row r="2992" spans="1:17" ht="15" hidden="1" customHeight="1">
      <c r="A2992" s="26" t="s">
        <v>879</v>
      </c>
      <c r="B2992" s="23" t="str">
        <f>IFERROR(VLOOKUP(A2992,hoja!$A$2:$E$970,4,FALSE),0)</f>
        <v>ANTIOQUIA</v>
      </c>
      <c r="C2992" s="23" t="str">
        <f>IFERROR(VLOOKUP(A2992,hoja!$A$2:$E$1370,5,FALSE),0)</f>
        <v>LLANOS DE CUIVA</v>
      </c>
      <c r="D2992" s="23" t="str">
        <f>IFERROR(VLOOKUP(A2992,hoja!A:D,3,FALSE),0)</f>
        <v>50256</v>
      </c>
      <c r="E2992" s="23" t="s">
        <v>315</v>
      </c>
      <c r="F2992" s="23" t="str">
        <f>IFERROR(VLOOKUP(E2992,hoja!$A$2:$E$970,4,FALSE),0)</f>
        <v>OCCIDENTE</v>
      </c>
      <c r="G2992" s="23" t="str">
        <f>IFERROR(VLOOKUP(E2992,hoja!$A$2:$E$970,5,FALSE),0)</f>
        <v>MANIZALES</v>
      </c>
      <c r="H2992" s="103" t="str">
        <f>IFERROR(VLOOKUP(E2992,hoja!A:C,3,FALSE),0)</f>
        <v>60024</v>
      </c>
      <c r="I2992" s="24" t="str">
        <f t="shared" si="536"/>
        <v>5025660024</v>
      </c>
      <c r="K2992" s="23">
        <v>322</v>
      </c>
      <c r="L2992" s="23" t="str">
        <f t="shared" si="541"/>
        <v>NACIONAL</v>
      </c>
      <c r="M2992" s="23" t="s">
        <v>618</v>
      </c>
      <c r="N2992" s="23" t="s">
        <v>624</v>
      </c>
      <c r="O2992" s="23">
        <f t="shared" ref="O2992:O2995" si="542">IF(K2992&lt;=250,25,IF(K2992&lt;=500,16,IF(K2992&lt;=800,12,IF(K2992&lt;=1100,8,IF(K2992&lt;=1400,6,IF(K2992&lt;=1700,5))))))</f>
        <v>16</v>
      </c>
      <c r="P2992" s="23" t="str">
        <f t="shared" si="538"/>
        <v>5025660024Principal</v>
      </c>
    </row>
    <row r="2993" spans="1:16" ht="15" hidden="1" customHeight="1">
      <c r="A2993" s="26" t="s">
        <v>792</v>
      </c>
      <c r="B2993" s="23" t="str">
        <f>IFERROR(VLOOKUP(A2993,hoja!$A$2:$E$970,4,FALSE),0)</f>
        <v>CENTRO</v>
      </c>
      <c r="C2993" s="23" t="str">
        <f>IFERROR(VLOOKUP(A2993,hoja!$A$2:$E$1370,5,FALSE),0)</f>
        <v>BOGOTÁ</v>
      </c>
      <c r="D2993" s="23" t="str">
        <f>IFERROR(VLOOKUP(A2993,hoja!A:D,3,FALSE),0)</f>
        <v>60042</v>
      </c>
      <c r="E2993" s="23" t="s">
        <v>642</v>
      </c>
      <c r="F2993" s="23" t="str">
        <f>IFERROR(VLOOKUP(E2993,hoja!$A$2:$E$970,4,FALSE),0)</f>
        <v>COSTA</v>
      </c>
      <c r="G2993" s="23" t="str">
        <f>IFERROR(VLOOKUP(E2993,hoja!$A$2:$E$970,5,FALSE),0)</f>
        <v>BARRANQUILLA</v>
      </c>
      <c r="H2993" s="103" t="str">
        <f>IFERROR(VLOOKUP(E2993,hoja!A:C,3,FALSE),0)</f>
        <v>0111</v>
      </c>
      <c r="I2993" s="24" t="str">
        <f t="shared" si="536"/>
        <v>600420111</v>
      </c>
      <c r="K2993" s="23">
        <v>1013</v>
      </c>
      <c r="L2993" s="23" t="str">
        <f t="shared" si="541"/>
        <v>NACIONAL</v>
      </c>
      <c r="M2993" s="23" t="s">
        <v>618</v>
      </c>
      <c r="O2993" s="23">
        <f t="shared" si="542"/>
        <v>8</v>
      </c>
      <c r="P2993" s="23" t="str">
        <f t="shared" si="538"/>
        <v>600420111Principal</v>
      </c>
    </row>
    <row r="2994" spans="1:16" ht="15" hidden="1" customHeight="1">
      <c r="A2994" s="26" t="s">
        <v>554</v>
      </c>
      <c r="B2994" s="23" t="str">
        <f>IFERROR(VLOOKUP(A2994,hoja!$A$2:$E$970,4,FALSE),0)</f>
        <v>COSTA</v>
      </c>
      <c r="C2994" s="23" t="str">
        <f>IFERROR(VLOOKUP(A2994,hoja!$A$2:$E$1370,5,FALSE),0)</f>
        <v>VALLEDUPAR</v>
      </c>
      <c r="D2994" s="23" t="str">
        <f>IFERROR(VLOOKUP(A2994,hoja!A:D,3,FALSE),0)</f>
        <v>60030</v>
      </c>
      <c r="E2994" s="23" t="s">
        <v>617</v>
      </c>
      <c r="F2994" s="23" t="str">
        <f>IFERROR(VLOOKUP(E2994,hoja!$A$2:$E$970,4,FALSE),0)</f>
        <v>ANTIOQUIA</v>
      </c>
      <c r="G2994" s="23" t="str">
        <f>IFERROR(VLOOKUP(E2994,hoja!$A$2:$E$970,5,FALSE),0)</f>
        <v>MEDELLÍN</v>
      </c>
      <c r="H2994" s="103">
        <f>IFERROR(VLOOKUP(E2994,hoja!A:C,3,FALSE),0)</f>
        <v>50443</v>
      </c>
      <c r="I2994" s="24" t="str">
        <f t="shared" si="536"/>
        <v>6003050443</v>
      </c>
      <c r="K2994" s="23">
        <v>721</v>
      </c>
      <c r="L2994" s="23" t="str">
        <f t="shared" si="541"/>
        <v>NACIONAL</v>
      </c>
      <c r="M2994" s="23" t="s">
        <v>618</v>
      </c>
      <c r="N2994" s="23" t="str" cm="1">
        <f t="array" ref="N2994">IFERROR(IF(M2994="Principal","LES_ACTIVE",LES_INACTIVE),0)</f>
        <v>LES_ACTIVE</v>
      </c>
      <c r="O2994" s="23">
        <f t="shared" si="542"/>
        <v>12</v>
      </c>
      <c r="P2994" s="23" t="str">
        <f t="shared" si="538"/>
        <v>6003050443Principal</v>
      </c>
    </row>
    <row r="2995" spans="1:16" ht="15" hidden="1" customHeight="1">
      <c r="A2995" s="26" t="s">
        <v>641</v>
      </c>
      <c r="B2995" s="23" t="str">
        <f>IFERROR(VLOOKUP(A2995,hoja!$A$2:$E$970,4,FALSE),0)</f>
        <v>ANTIOQUIA</v>
      </c>
      <c r="C2995" s="23" t="str">
        <f>IFERROR(VLOOKUP(A2995,hoja!$A$2:$E$1370,5,FALSE),0)</f>
        <v>MEDELLÍN</v>
      </c>
      <c r="D2995" s="23" t="str">
        <f>IFERROR(VLOOKUP(A2995,hoja!A:D,3,FALSE),0)</f>
        <v>0079</v>
      </c>
      <c r="E2995" s="23" t="s">
        <v>932</v>
      </c>
      <c r="F2995" s="23" t="str">
        <f>IFERROR(VLOOKUP(E2995,hoja!$A$2:$E$970,4,FALSE),0)</f>
        <v>COSTA</v>
      </c>
      <c r="G2995" s="23" t="str">
        <f>IFERROR(VLOOKUP(E2995,hoja!$A$2:$E$970,5,FALSE),0)</f>
        <v>AYAPEL</v>
      </c>
      <c r="H2995" s="103" t="str">
        <f>IFERROR(VLOOKUP(E2995,hoja!A:C,3,FALSE),0)</f>
        <v>50182</v>
      </c>
      <c r="I2995" s="24" t="str">
        <f t="shared" si="536"/>
        <v>007950182</v>
      </c>
      <c r="K2995" s="23">
        <v>340</v>
      </c>
      <c r="L2995" s="23" t="str">
        <f t="shared" si="541"/>
        <v>NACIONAL</v>
      </c>
      <c r="M2995" s="23" t="s">
        <v>618</v>
      </c>
      <c r="O2995" s="23">
        <f t="shared" si="542"/>
        <v>16</v>
      </c>
      <c r="P2995" s="23" t="str">
        <f t="shared" si="538"/>
        <v>007950182Principal</v>
      </c>
    </row>
    <row r="2996" spans="1:16" ht="15" hidden="1" customHeight="1">
      <c r="A2996" s="26" t="s">
        <v>676</v>
      </c>
      <c r="B2996" s="23" t="str">
        <f>IFERROR(VLOOKUP(A2996,hoja!$A$2:$E$970,4,FALSE),0)</f>
        <v>COSTA</v>
      </c>
      <c r="C2996" s="23" t="str">
        <f>IFERROR(VLOOKUP(A2996,hoja!$A$2:$E$1370,5,FALSE),0)</f>
        <v>BARRANQUILLA</v>
      </c>
      <c r="D2996" s="23" t="str">
        <f>IFERROR(VLOOKUP(A2996,hoja!A:D,3,FALSE),0)</f>
        <v>3000</v>
      </c>
      <c r="E2996" s="23" t="s">
        <v>933</v>
      </c>
      <c r="F2996" s="23" t="str">
        <f>IFERROR(VLOOKUP(E2996,hoja!$A$2:$E$970,4,FALSE),0)</f>
        <v>OCCIDENTE</v>
      </c>
      <c r="G2996" s="23" t="str">
        <f>IFERROR(VLOOKUP(E2996,hoja!$A$2:$E$970,5,FALSE),0)</f>
        <v>CALARCA</v>
      </c>
      <c r="H2996" s="103" t="str">
        <f>IFERROR(VLOOKUP(E2996,hoja!A:C,3,FALSE),0)</f>
        <v>50187</v>
      </c>
      <c r="I2996" s="24" t="str">
        <f t="shared" si="536"/>
        <v>300050187</v>
      </c>
      <c r="K2996" s="23">
        <v>1078</v>
      </c>
      <c r="L2996" s="23" t="str">
        <f t="shared" si="541"/>
        <v>NACIONAL</v>
      </c>
      <c r="M2996" s="23" t="s">
        <v>618</v>
      </c>
      <c r="O2996" s="23">
        <f t="shared" ref="O2996" si="543">IF(K2996&lt;=250,25,IF(K2996&lt;=500,16,IF(K2996&lt;=800,12,IF(K2996&lt;=1100,8,IF(K2996&lt;=1400,6,IF(K2996&lt;=1700,5))))))</f>
        <v>8</v>
      </c>
      <c r="P2996" s="23" t="str">
        <f t="shared" si="538"/>
        <v>300050187Principal</v>
      </c>
    </row>
    <row r="2997" spans="1:16" ht="15" hidden="1" customHeight="1">
      <c r="A2997" s="26" t="s">
        <v>625</v>
      </c>
      <c r="B2997" s="23" t="str">
        <f>IFERROR(VLOOKUP(A2997,hoja!$A$2:$E$970,4,FALSE),0)</f>
        <v>CENTRO</v>
      </c>
      <c r="C2997" s="23" t="str">
        <f>IFERROR(VLOOKUP(A2997,hoja!$A$2:$E$1370,5,FALSE),0)</f>
        <v>BOGOTÁ</v>
      </c>
      <c r="D2997" s="23" t="str">
        <f>IFERROR(VLOOKUP(A2997,hoja!A:D,3,FALSE),0)</f>
        <v>8101</v>
      </c>
      <c r="E2997" s="23" t="s">
        <v>934</v>
      </c>
      <c r="F2997" s="23" t="str">
        <f>IFERROR(VLOOKUP(E2997,hoja!$A$2:$E$970,4,FALSE),0)</f>
        <v>CENTRO</v>
      </c>
      <c r="G2997" s="23" t="str">
        <f>IFERROR(VLOOKUP(E2997,hoja!$A$2:$E$970,5,FALSE),0)</f>
        <v>TOCANCIPÁ</v>
      </c>
      <c r="H2997" s="103" t="str">
        <f>IFERROR(VLOOKUP(E2997,hoja!A:C,3,FALSE),0)</f>
        <v>50189</v>
      </c>
      <c r="I2997" s="24" t="str">
        <f t="shared" si="536"/>
        <v>810150189</v>
      </c>
      <c r="K2997" s="23">
        <v>17</v>
      </c>
      <c r="L2997" s="23" t="str">
        <f t="shared" ref="L2997:L3000" si="544">IF(B2997=F2997,"REGIONAL","NACIONAL")</f>
        <v>REGIONAL</v>
      </c>
      <c r="M2997" s="23" t="s">
        <v>618</v>
      </c>
      <c r="N2997" s="23" t="s">
        <v>622</v>
      </c>
      <c r="O2997" s="23">
        <f>IF(K2997&lt;=250,25,IF(K2997&lt;=500,16,IF(K2997&lt;=800,12,IF(K2997&lt;=1100,8,IF(K2997&lt;=1400,6,IF(K2997&lt;=1700,5))))))</f>
        <v>25</v>
      </c>
      <c r="P2997" s="23" t="str">
        <f t="shared" si="538"/>
        <v>810150189Principal</v>
      </c>
    </row>
    <row r="2998" spans="1:16" ht="15" hidden="1" customHeight="1">
      <c r="A2998" s="26" t="s">
        <v>935</v>
      </c>
      <c r="B2998" s="23" t="str">
        <f>IFERROR(VLOOKUP(A2998,hoja!$A$2:$E$970,4,FALSE),0)</f>
        <v>COSTA</v>
      </c>
      <c r="C2998" s="23" t="str">
        <f>IFERROR(VLOOKUP(A2998,hoja!$A$2:$E$1370,5,FALSE),0)</f>
        <v>BARRANQUILLA</v>
      </c>
      <c r="D2998" s="23" t="str">
        <f>IFERROR(VLOOKUP(A2998,hoja!A:D,3,FALSE),0)</f>
        <v>60114</v>
      </c>
      <c r="E2998" s="23" t="s">
        <v>843</v>
      </c>
      <c r="F2998" s="23" t="str">
        <f>IFERROR(VLOOKUP(E2998,hoja!$A$2:$E$970,4,FALSE),0)</f>
        <v>ANTIOQUIA</v>
      </c>
      <c r="G2998" s="23" t="str">
        <f>IFERROR(VLOOKUP(E2998,hoja!$A$2:$E$970,5,FALSE),0)</f>
        <v>MEDELLÍN</v>
      </c>
      <c r="H2998" s="103" t="str">
        <f>IFERROR(VLOOKUP(E2998,hoja!A:C,3,FALSE),0)</f>
        <v>60014</v>
      </c>
      <c r="I2998" s="24" t="str">
        <f t="shared" si="536"/>
        <v>6011460014</v>
      </c>
      <c r="K2998" s="23">
        <v>686</v>
      </c>
      <c r="L2998" s="23" t="str">
        <f>IF(B2998=F2998,"REGIONAL","NACIONAL")</f>
        <v>NACIONAL</v>
      </c>
      <c r="M2998" s="23" t="s">
        <v>618</v>
      </c>
      <c r="O2998" s="23">
        <f t="shared" ref="O2998:O2999" si="545">IF(K2998&lt;=250,25,IF(K2998&lt;=500,16,IF(K2998&lt;=800,12,IF(K2998&lt;=1100,8,IF(K2998&lt;=1400,6,IF(K2998&lt;=1700,5))))))</f>
        <v>12</v>
      </c>
      <c r="P2998" s="23" t="str">
        <f t="shared" si="538"/>
        <v>6011460014Principal</v>
      </c>
    </row>
    <row r="2999" spans="1:16" ht="15" hidden="1" customHeight="1">
      <c r="A2999" s="26" t="s">
        <v>617</v>
      </c>
      <c r="B2999" s="23" t="str">
        <f>IFERROR(VLOOKUP(A2999,hoja!$A$2:$E$970,4,FALSE),0)</f>
        <v>ANTIOQUIA</v>
      </c>
      <c r="C2999" s="23" t="str">
        <f>IFERROR(VLOOKUP(A2999,hoja!$A$2:$E$1370,5,FALSE),0)</f>
        <v>MEDELLÍN</v>
      </c>
      <c r="D2999" s="23">
        <f>IFERROR(VLOOKUP(A2999,hoja!A:D,3,FALSE),0)</f>
        <v>50443</v>
      </c>
      <c r="E2999" s="23" t="s">
        <v>935</v>
      </c>
      <c r="F2999" s="23" t="str">
        <f>IFERROR(VLOOKUP(E2999,hoja!$A$2:$E$970,4,FALSE),0)</f>
        <v>COSTA</v>
      </c>
      <c r="G2999" s="23" t="str">
        <f>IFERROR(VLOOKUP(E2999,hoja!$A$2:$E$970,5,FALSE),0)</f>
        <v>BARRANQUILLA</v>
      </c>
      <c r="H2999" s="103" t="str">
        <f>IFERROR(VLOOKUP(E2999,hoja!A:C,3,FALSE),0)</f>
        <v>60114</v>
      </c>
      <c r="I2999" s="24" t="str">
        <f t="shared" si="536"/>
        <v>5044360114</v>
      </c>
      <c r="K2999" s="23">
        <v>695</v>
      </c>
      <c r="L2999" s="23" t="str">
        <f>IF(B2999=F2999,"REGIONAL","NACIONAL")</f>
        <v>NACIONAL</v>
      </c>
      <c r="M2999" s="23" t="s">
        <v>618</v>
      </c>
      <c r="N2999" s="23" t="str" cm="1">
        <f t="array" ref="N2999">IFERROR(IF(M2999="Principal","LES_ACTIVE",LES_INACTIVE),0)</f>
        <v>LES_ACTIVE</v>
      </c>
      <c r="O2999" s="23">
        <f t="shared" si="545"/>
        <v>12</v>
      </c>
      <c r="P2999" s="23" t="str">
        <f t="shared" si="538"/>
        <v>5044360114Principal</v>
      </c>
    </row>
    <row r="3000" spans="1:16" ht="15" hidden="1" customHeight="1">
      <c r="A3000" s="26" t="s">
        <v>641</v>
      </c>
      <c r="B3000" s="23" t="str">
        <f>IFERROR(VLOOKUP(A3000,hoja!$A$2:$E$970,4,FALSE),0)</f>
        <v>ANTIOQUIA</v>
      </c>
      <c r="C3000" s="23" t="str">
        <f>IFERROR(VLOOKUP(A3000,hoja!$A$2:$E$1370,5,FALSE),0)</f>
        <v>MEDELLÍN</v>
      </c>
      <c r="D3000" s="23" t="str">
        <f>IFERROR(VLOOKUP(A3000,hoja!A:D,3,FALSE),0)</f>
        <v>0079</v>
      </c>
      <c r="E3000" s="23" t="s">
        <v>882</v>
      </c>
      <c r="F3000" s="23" t="str">
        <f>IFERROR(VLOOKUP(E3000,hoja!$A$2:$E$970,4,FALSE),0)</f>
        <v>ANTIOQUIA</v>
      </c>
      <c r="G3000" s="23" t="str">
        <f>IFERROR(VLOOKUP(E3000,hoja!$A$2:$E$970,5,FALSE),0)</f>
        <v>MEDELLÍN</v>
      </c>
      <c r="H3000" s="103" t="str">
        <f>IFERROR(VLOOKUP(E3000,hoja!A:C,3,FALSE),0)</f>
        <v>60129</v>
      </c>
      <c r="I3000" s="24" t="str">
        <f t="shared" si="536"/>
        <v>007960129</v>
      </c>
      <c r="K3000" s="23">
        <v>18</v>
      </c>
      <c r="L3000" s="23" t="str">
        <f t="shared" si="544"/>
        <v>REGIONAL</v>
      </c>
      <c r="M3000" s="23" t="s">
        <v>618</v>
      </c>
      <c r="O3000" s="23">
        <f>IF(K3000&lt;=250,25,IF(K3000&lt;=500,16,IF(K3000&lt;=800,12,IF(K3000&lt;=1100,8,IF(K3000&lt;=1400,6,IF(K3000&lt;=1700,5))))))</f>
        <v>25</v>
      </c>
      <c r="P3000" s="23" t="str">
        <f t="shared" si="538"/>
        <v>007960129Principal</v>
      </c>
    </row>
    <row r="3001" spans="1:16" ht="15" hidden="1" customHeight="1">
      <c r="A3001" s="26" t="s">
        <v>845</v>
      </c>
      <c r="B3001" s="23" t="str">
        <f>IFERROR(VLOOKUP(A3001,hoja!$A$2:$E$970,4,FALSE),0)</f>
        <v>OCCIDENTE</v>
      </c>
      <c r="C3001" s="23" t="str">
        <f>IFERROR(VLOOKUP(A3001,hoja!$A$2:$E$1370,5,FALSE),0)</f>
        <v>CALOTO</v>
      </c>
      <c r="D3001" s="23" t="str">
        <f>IFERROR(VLOOKUP(A3001,hoja!A:D,3,FALSE),0)</f>
        <v>0054</v>
      </c>
      <c r="E3001" s="23" t="s">
        <v>759</v>
      </c>
      <c r="F3001" s="23" t="str">
        <f>IFERROR(VLOOKUP(E3001,hoja!$A$2:$E$970,4,FALSE),0)</f>
        <v>CENTRO</v>
      </c>
      <c r="G3001" s="23" t="str">
        <f>IFERROR(VLOOKUP(E3001,hoja!$A$2:$E$970,5,FALSE),0)</f>
        <v>BOGOTÁ</v>
      </c>
      <c r="H3001" s="103" t="str">
        <f>IFERROR(VLOOKUP(E3001,hoja!A:C,3,FALSE),0)</f>
        <v>60163</v>
      </c>
      <c r="I3001" s="24" t="str">
        <f t="shared" si="536"/>
        <v>005460163</v>
      </c>
      <c r="K3001" s="23">
        <v>508</v>
      </c>
      <c r="L3001" s="23" t="str">
        <f>IF(B3001=F3001,"REGIONAL","NACIONAL")</f>
        <v>NACIONAL</v>
      </c>
      <c r="M3001" s="23" t="s">
        <v>618</v>
      </c>
      <c r="N3001" s="23" t="str" cm="1">
        <f t="array" ref="N3001">IFERROR(IF(M3001="Principal","LES_ACTIVE",LES_INACTIVE),0)</f>
        <v>LES_ACTIVE</v>
      </c>
      <c r="O3001" s="23">
        <f t="shared" ref="O3001" si="546">IF(K3001&lt;=250,25,IF(K3001&lt;=500,16,IF(K3001&lt;=800,12,IF(K3001&lt;=1100,8,IF(K3001&lt;=1400,6,IF(K3001&lt;=1700,5))))))</f>
        <v>12</v>
      </c>
      <c r="P3001" s="23" t="str">
        <f t="shared" si="538"/>
        <v>005460163Principal</v>
      </c>
    </row>
    <row r="3002" spans="1:16" ht="15" hidden="1" customHeight="1">
      <c r="A3002" s="26" t="s">
        <v>647</v>
      </c>
      <c r="B3002" s="23" t="str">
        <f>IFERROR(VLOOKUP(A3002,hoja!$A$2:$E$970,4,FALSE),0)</f>
        <v>CENTRO</v>
      </c>
      <c r="C3002" s="23" t="str">
        <f>IFERROR(VLOOKUP(A3002,hoja!$A$2:$E$1370,5,FALSE),0)</f>
        <v>TOCANCIPÁ</v>
      </c>
      <c r="D3002" s="23" t="str">
        <f>IFERROR(VLOOKUP(A3002,hoja!A:D,3,FALSE),0)</f>
        <v>2058</v>
      </c>
      <c r="E3002" s="23" t="s">
        <v>635</v>
      </c>
      <c r="F3002" s="23" t="str">
        <f>IFERROR(VLOOKUP(E3002,hoja!$A$2:$E$970,4,FALSE),0)</f>
        <v>CENTRO</v>
      </c>
      <c r="G3002" s="23" t="str">
        <f>IFERROR(VLOOKUP(E3002,hoja!$A$2:$E$970,5,FALSE),0)</f>
        <v>BOGOTÁ</v>
      </c>
      <c r="H3002" s="103" t="str">
        <f>IFERROR(VLOOKUP(E3002,hoja!A:C,3,FALSE),0)</f>
        <v>0021</v>
      </c>
      <c r="I3002" s="24" t="str">
        <f t="shared" si="536"/>
        <v>20580021</v>
      </c>
      <c r="K3002" s="23">
        <v>39</v>
      </c>
      <c r="L3002" s="23" t="str">
        <f t="shared" ref="L3002:L3005" si="547">IF(B3002=F3002,"REGIONAL","NACIONAL")</f>
        <v>REGIONAL</v>
      </c>
      <c r="M3002" s="23" t="s">
        <v>618</v>
      </c>
      <c r="O3002" s="23">
        <f>IF(K3002&lt;=250,25,IF(K3002&lt;=500,16,IF(K3002&lt;=800,12,IF(K3002&lt;=1100,8,IF(K3002&lt;=1400,6,IF(K3002&lt;=1700,5))))))</f>
        <v>25</v>
      </c>
      <c r="P3002" s="23" t="str">
        <f t="shared" si="538"/>
        <v>20580021Principal</v>
      </c>
    </row>
    <row r="3003" spans="1:16" ht="15" hidden="1" customHeight="1">
      <c r="A3003" s="26" t="s">
        <v>71</v>
      </c>
      <c r="B3003" s="23" t="str">
        <f>IFERROR(VLOOKUP(A3003,hoja!$A$2:$E$970,4,FALSE),0)</f>
        <v>CENTRO</v>
      </c>
      <c r="C3003" s="23" t="str">
        <f>IFERROR(VLOOKUP(A3003,hoja!$A$2:$E$1370,5,FALSE),0)</f>
        <v>BOGOTÁ</v>
      </c>
      <c r="D3003" s="23" t="str">
        <f>IFERROR(VLOOKUP(A3003,hoja!A:D,3,FALSE),0)</f>
        <v>60015</v>
      </c>
      <c r="E3003" s="23" t="s">
        <v>661</v>
      </c>
      <c r="F3003" s="23" t="str">
        <f>IFERROR(VLOOKUP(E3003,hoja!$A$2:$E$970,4,FALSE),0)</f>
        <v>COSTA</v>
      </c>
      <c r="G3003" s="23" t="str">
        <f>IFERROR(VLOOKUP(E3003,hoja!$A$2:$E$970,5,FALSE),0)</f>
        <v>CARTAGENA</v>
      </c>
      <c r="H3003" s="103" t="str">
        <f>IFERROR(VLOOKUP(E3003,hoja!A:C,3,FALSE),0)</f>
        <v>0113</v>
      </c>
      <c r="I3003" s="24" t="str">
        <f t="shared" si="536"/>
        <v>600150113</v>
      </c>
      <c r="K3003" s="23">
        <v>1058</v>
      </c>
      <c r="L3003" s="23" t="str">
        <f>IF(B3003=F3003,"REGIONAL","NACIONAL")</f>
        <v>NACIONAL</v>
      </c>
      <c r="M3003" s="23" t="s">
        <v>618</v>
      </c>
      <c r="O3003" s="23">
        <f t="shared" ref="O3003:O3004" si="548">IF(K3003&lt;=250,25,IF(K3003&lt;=500,16,IF(K3003&lt;=800,12,IF(K3003&lt;=1100,8,IF(K3003&lt;=1400,6,IF(K3003&lt;=1700,5))))))</f>
        <v>8</v>
      </c>
      <c r="P3003" s="23" t="str">
        <f t="shared" si="538"/>
        <v>600150113Principal</v>
      </c>
    </row>
    <row r="3004" spans="1:16" ht="15" hidden="1" customHeight="1">
      <c r="A3004" s="26" t="s">
        <v>788</v>
      </c>
      <c r="B3004" s="23" t="str">
        <f>IFERROR(VLOOKUP(A3004,hoja!$A$2:$E$970,4,FALSE),0)</f>
        <v>ANTIOQUIA</v>
      </c>
      <c r="C3004" s="23" t="str">
        <f>IFERROR(VLOOKUP(A3004,hoja!$A$2:$E$1370,5,FALSE),0)</f>
        <v>RIONEGRO</v>
      </c>
      <c r="D3004" s="23" t="str">
        <f>IFERROR(VLOOKUP(A3004,hoja!A:D,3,FALSE),0)</f>
        <v>60027</v>
      </c>
      <c r="E3004" s="23" t="s">
        <v>470</v>
      </c>
      <c r="F3004" s="23" t="str">
        <f>IFERROR(VLOOKUP(E3004,hoja!$A$2:$E$970,4,FALSE),0)</f>
        <v>COSTA</v>
      </c>
      <c r="G3004" s="23" t="str">
        <f>IFERROR(VLOOKUP(E3004,hoja!$A$2:$E$970,5,FALSE),0)</f>
        <v>SANTA MARTA</v>
      </c>
      <c r="H3004" s="103" t="str">
        <f>IFERROR(VLOOKUP(E3004,hoja!A:C,3,FALSE),0)</f>
        <v>60028</v>
      </c>
      <c r="I3004" s="24" t="str">
        <f t="shared" si="536"/>
        <v>6002760028</v>
      </c>
      <c r="K3004" s="23">
        <v>901</v>
      </c>
      <c r="L3004" s="23" t="str">
        <f>IF(B3004=F3004,"REGIONAL","NACIONAL")</f>
        <v>NACIONAL</v>
      </c>
      <c r="M3004" s="23" t="s">
        <v>618</v>
      </c>
      <c r="O3004" s="23">
        <f t="shared" si="548"/>
        <v>8</v>
      </c>
      <c r="P3004" s="23" t="str">
        <f t="shared" si="538"/>
        <v>6002760028Principal</v>
      </c>
    </row>
    <row r="3005" spans="1:16" ht="15" hidden="1" customHeight="1">
      <c r="A3005" s="26" t="s">
        <v>315</v>
      </c>
      <c r="B3005" s="23" t="str">
        <f>IFERROR(VLOOKUP(A3005,hoja!$A$2:$E$970,4,FALSE),0)</f>
        <v>OCCIDENTE</v>
      </c>
      <c r="C3005" s="23" t="str">
        <f>IFERROR(VLOOKUP(A3005,hoja!$A$2:$E$1370,5,FALSE),0)</f>
        <v>MANIZALES</v>
      </c>
      <c r="D3005" s="23" t="str">
        <f>IFERROR(VLOOKUP(A3005,hoja!A:D,3,FALSE),0)</f>
        <v>60024</v>
      </c>
      <c r="E3005" s="23" t="s">
        <v>315</v>
      </c>
      <c r="F3005" s="23" t="str">
        <f>IFERROR(VLOOKUP(E3005,hoja!$A$2:$E$970,4,FALSE),0)</f>
        <v>OCCIDENTE</v>
      </c>
      <c r="G3005" s="23" t="str">
        <f>IFERROR(VLOOKUP(E3005,hoja!$A$2:$E$970,5,FALSE),0)</f>
        <v>MANIZALES</v>
      </c>
      <c r="H3005" s="103" t="str">
        <f>IFERROR(VLOOKUP(E3005,hoja!A:C,3,FALSE),0)</f>
        <v>60024</v>
      </c>
      <c r="I3005" s="24" t="str">
        <f t="shared" si="536"/>
        <v>6002460024</v>
      </c>
      <c r="K3005" s="23">
        <v>15</v>
      </c>
      <c r="L3005" s="23" t="str">
        <f t="shared" si="547"/>
        <v>REGIONAL</v>
      </c>
      <c r="M3005" s="23" t="s">
        <v>618</v>
      </c>
      <c r="O3005" s="23">
        <f>IF(K3005&lt;=250,25,IF(K3005&lt;=500,16,IF(K3005&lt;=800,12,IF(K3005&lt;=1100,8,IF(K3005&lt;=1400,6,IF(K3005&lt;=1700,5))))))</f>
        <v>25</v>
      </c>
      <c r="P3005" s="23" t="str">
        <f t="shared" si="538"/>
        <v>6002460024Principal</v>
      </c>
    </row>
    <row r="3006" spans="1:16" ht="15" hidden="1" customHeight="1">
      <c r="A3006" s="26" t="s">
        <v>637</v>
      </c>
      <c r="B3006" s="23" t="str">
        <f>IFERROR(VLOOKUP(A3006,hoja!$A$2:$E$970,4,FALSE),0)</f>
        <v>SANTANDER</v>
      </c>
      <c r="C3006" s="23" t="str">
        <f>IFERROR(VLOOKUP(A3006,hoja!$A$2:$E$1370,5,FALSE),0)</f>
        <v>PIEDECUESTA</v>
      </c>
      <c r="D3006" s="23" t="str">
        <f>IFERROR(VLOOKUP(A3006,hoja!A:D,3,FALSE),0)</f>
        <v>0422</v>
      </c>
      <c r="E3006" s="23" t="s">
        <v>885</v>
      </c>
      <c r="F3006" s="23" t="str">
        <f>IFERROR(VLOOKUP(E3006,hoja!$A$2:$E$970,4,FALSE),0)</f>
        <v>SANTANDER</v>
      </c>
      <c r="G3006" s="23" t="str">
        <f>IFERROR(VLOOKUP(E3006,hoja!$A$2:$E$970,5,FALSE),0)</f>
        <v>PIEDECUESTA</v>
      </c>
      <c r="H3006" s="103" t="str">
        <f>IFERROR(VLOOKUP(E3006,hoja!A:C,3,FALSE),0)</f>
        <v>50172</v>
      </c>
      <c r="I3006" s="24" t="str">
        <f t="shared" si="536"/>
        <v>042250172</v>
      </c>
      <c r="K3006" s="23">
        <v>15</v>
      </c>
      <c r="L3006" s="23" t="str">
        <f t="shared" ref="L3006:L3029" si="549">IF(B3006=F3006,"REGIONAL","NACIONAL")</f>
        <v>REGIONAL</v>
      </c>
      <c r="M3006" s="23" t="s">
        <v>618</v>
      </c>
      <c r="O3006" s="23">
        <f>IF(K3006&lt;=250,25,IF(K3006&lt;=500,16,IF(K3006&lt;=800,12,IF(K3006&lt;=1100,8,IF(K3006&lt;=1400,6,IF(K3006&lt;=1700,5))))))</f>
        <v>25</v>
      </c>
      <c r="P3006" s="23" t="str">
        <f t="shared" si="538"/>
        <v>042250172Principal</v>
      </c>
    </row>
    <row r="3007" spans="1:16" ht="15" hidden="1" customHeight="1">
      <c r="A3007" s="26" t="s">
        <v>71</v>
      </c>
      <c r="B3007" s="23" t="str">
        <f>IFERROR(VLOOKUP(A3007,hoja!$A$2:$E$970,4,FALSE),0)</f>
        <v>CENTRO</v>
      </c>
      <c r="C3007" s="23" t="str">
        <f>IFERROR(VLOOKUP(A3007,hoja!$A$2:$E$1370,5,FALSE),0)</f>
        <v>BOGOTÁ</v>
      </c>
      <c r="D3007" s="23" t="str">
        <f>IFERROR(VLOOKUP(A3007,hoja!A:D,3,FALSE),0)</f>
        <v>60015</v>
      </c>
      <c r="E3007" s="23" t="s">
        <v>885</v>
      </c>
      <c r="F3007" s="23" t="str">
        <f>IFERROR(VLOOKUP(E3007,hoja!$A$2:$E$970,4,FALSE),0)</f>
        <v>SANTANDER</v>
      </c>
      <c r="G3007" s="23" t="str">
        <f>IFERROR(VLOOKUP(E3007,hoja!$A$2:$E$970,5,FALSE),0)</f>
        <v>PIEDECUESTA</v>
      </c>
      <c r="H3007" s="103" t="str">
        <f>IFERROR(VLOOKUP(E3007,hoja!A:C,3,FALSE),0)</f>
        <v>50172</v>
      </c>
      <c r="I3007" s="24" t="str">
        <f t="shared" si="536"/>
        <v>6001550172</v>
      </c>
      <c r="K3007" s="23">
        <v>410</v>
      </c>
      <c r="L3007" s="23" t="str">
        <f>IF(B3007=F3007,"REGIONAL","NACIONAL")</f>
        <v>NACIONAL</v>
      </c>
      <c r="M3007" s="23" t="s">
        <v>618</v>
      </c>
      <c r="N3007" s="23" t="str" cm="1">
        <f t="array" ref="N3007">IFERROR(IF(M3007="Principal","LES_ACTIVE",LES_INACTIVE),0)</f>
        <v>LES_ACTIVE</v>
      </c>
      <c r="O3007" s="23">
        <f t="shared" ref="O3007:O3008" si="550">IF(K3007&lt;=250,25,IF(K3007&lt;=500,16,IF(K3007&lt;=800,12,IF(K3007&lt;=1100,8,IF(K3007&lt;=1400,6,IF(K3007&lt;=1700,5))))))</f>
        <v>16</v>
      </c>
      <c r="P3007" s="23" t="str">
        <f t="shared" si="538"/>
        <v>6001550172Principal</v>
      </c>
    </row>
    <row r="3008" spans="1:16" ht="15" hidden="1" customHeight="1">
      <c r="A3008" s="26" t="s">
        <v>107</v>
      </c>
      <c r="B3008" s="23" t="str">
        <f>IFERROR(VLOOKUP(A3008,hoja!$A$2:$E$970,4,FALSE),0)</f>
        <v>COSTA</v>
      </c>
      <c r="C3008" s="23" t="str">
        <f>IFERROR(VLOOKUP(A3008,hoja!$A$2:$E$1370,5,FALSE),0)</f>
        <v>CARTAGENA</v>
      </c>
      <c r="D3008" s="23" t="str">
        <f>IFERROR(VLOOKUP(A3008,hoja!A:D,3,FALSE),0)</f>
        <v>60018</v>
      </c>
      <c r="E3008" s="26" t="s">
        <v>650</v>
      </c>
      <c r="F3008" s="23" t="str">
        <f>IFERROR(VLOOKUP(E3008,hoja!$A$2:$E$970,4,FALSE),0)</f>
        <v>OCCIDENTE</v>
      </c>
      <c r="G3008" s="23" t="str">
        <f>IFERROR(VLOOKUP(E3008,hoja!$A$2:$E$970,5,FALSE),0)</f>
        <v>CALOTO</v>
      </c>
      <c r="H3008" s="103" t="str">
        <f>IFERROR(VLOOKUP(E3008,hoja!A:C,3,FALSE),0)</f>
        <v>0445</v>
      </c>
      <c r="I3008" s="24" t="str">
        <f t="shared" si="536"/>
        <v>600180445</v>
      </c>
      <c r="K3008" s="23">
        <v>1142</v>
      </c>
      <c r="L3008" s="23" t="str">
        <f t="shared" ref="L3008:L3010" si="551">IF(B3008=F3008,"REGIONAL","NACIONAL")</f>
        <v>NACIONAL</v>
      </c>
      <c r="M3008" s="23" t="s">
        <v>618</v>
      </c>
      <c r="O3008" s="23">
        <f t="shared" si="550"/>
        <v>6</v>
      </c>
      <c r="P3008" s="23" t="str">
        <f t="shared" si="538"/>
        <v>600180445Principal</v>
      </c>
    </row>
    <row r="3009" spans="1:16" ht="15" hidden="1" customHeight="1">
      <c r="A3009" s="26" t="s">
        <v>315</v>
      </c>
      <c r="B3009" s="23" t="str">
        <f>IFERROR(VLOOKUP(A3009,hoja!$A$2:$E$970,4,FALSE),0)</f>
        <v>OCCIDENTE</v>
      </c>
      <c r="C3009" s="23" t="str">
        <f>IFERROR(VLOOKUP(A3009,hoja!$A$2:$E$1370,5,FALSE),0)</f>
        <v>MANIZALES</v>
      </c>
      <c r="D3009" s="23" t="str">
        <f>IFERROR(VLOOKUP(A3009,hoja!A:D,3,FALSE),0)</f>
        <v>60024</v>
      </c>
      <c r="E3009" s="23" t="s">
        <v>882</v>
      </c>
      <c r="F3009" s="23" t="str">
        <f>IFERROR(VLOOKUP(E3009,hoja!$A$2:$E$970,4,FALSE),0)</f>
        <v>ANTIOQUIA</v>
      </c>
      <c r="G3009" s="23" t="str">
        <f>IFERROR(VLOOKUP(E3009,hoja!$A$2:$E$970,5,FALSE),0)</f>
        <v>MEDELLÍN</v>
      </c>
      <c r="H3009" s="103" t="str">
        <f>IFERROR(VLOOKUP(E3009,hoja!A:C,3,FALSE),0)</f>
        <v>60129</v>
      </c>
      <c r="I3009" s="24" t="str">
        <f t="shared" si="536"/>
        <v>6002460129</v>
      </c>
      <c r="K3009" s="23">
        <v>244</v>
      </c>
      <c r="L3009" s="23" t="str">
        <f t="shared" si="551"/>
        <v>NACIONAL</v>
      </c>
      <c r="M3009" s="23" t="s">
        <v>618</v>
      </c>
      <c r="O3009" s="23">
        <f>IF(K3009&lt;=250,25,IF(K3009&lt;=500,16,IF(K3009&lt;=800,12,IF(K3009&lt;=1100,8,IF(K3009&lt;=1400,6,IF(K3009&lt;=1700,5))))))</f>
        <v>25</v>
      </c>
      <c r="P3009" s="23" t="str">
        <f t="shared" si="538"/>
        <v>6002460129Principal</v>
      </c>
    </row>
    <row r="3010" spans="1:16" ht="15" hidden="1" customHeight="1">
      <c r="A3010" s="26" t="s">
        <v>371</v>
      </c>
      <c r="B3010" s="23" t="str">
        <f>IFERROR(VLOOKUP(A3010,hoja!$A$2:$E$970,4,FALSE),0)</f>
        <v>OCCIDENTE</v>
      </c>
      <c r="C3010" s="23" t="str">
        <f>IFERROR(VLOOKUP(A3010,hoja!$A$2:$E$1370,5,FALSE),0)</f>
        <v>PEREIRA</v>
      </c>
      <c r="D3010" s="23" t="str">
        <f>IFERROR(VLOOKUP(A3010,hoja!A:D,3,FALSE),0)</f>
        <v>60041</v>
      </c>
      <c r="E3010" s="23" t="s">
        <v>882</v>
      </c>
      <c r="F3010" s="23" t="str">
        <f>IFERROR(VLOOKUP(E3010,hoja!$A$2:$E$970,4,FALSE),0)</f>
        <v>ANTIOQUIA</v>
      </c>
      <c r="G3010" s="23" t="str">
        <f>IFERROR(VLOOKUP(E3010,hoja!$A$2:$E$970,5,FALSE),0)</f>
        <v>MEDELLÍN</v>
      </c>
      <c r="H3010" s="103" t="str">
        <f>IFERROR(VLOOKUP(E3010,hoja!A:C,3,FALSE),0)</f>
        <v>60129</v>
      </c>
      <c r="I3010" s="24" t="str">
        <f t="shared" si="536"/>
        <v>6004160129</v>
      </c>
      <c r="K3010" s="23">
        <v>261</v>
      </c>
      <c r="L3010" s="23" t="str">
        <f t="shared" si="551"/>
        <v>NACIONAL</v>
      </c>
      <c r="M3010" s="23" t="s">
        <v>618</v>
      </c>
      <c r="O3010" s="23">
        <f>IF(K3010&lt;=250,25,IF(K3010&lt;=500,16,IF(K3010&lt;=800,12,IF(K3010&lt;=1100,8,IF(K3010&lt;=1400,6,IF(K3010&lt;=1700,5))))))</f>
        <v>16</v>
      </c>
      <c r="P3010" s="23" t="str">
        <f t="shared" si="538"/>
        <v>6004160129Principal</v>
      </c>
    </row>
    <row r="3011" spans="1:16" ht="15" hidden="1" customHeight="1">
      <c r="A3011" s="26" t="s">
        <v>340</v>
      </c>
      <c r="B3011" s="23" t="str">
        <f>IFERROR(VLOOKUP(A3011,hoja!$A$2:$E$970,4,FALSE),0)</f>
        <v>CENTRO</v>
      </c>
      <c r="C3011" s="23" t="str">
        <f>IFERROR(VLOOKUP(A3011,hoja!$A$2:$E$1370,5,FALSE),0)</f>
        <v>NEIVA</v>
      </c>
      <c r="D3011" s="23" t="str">
        <f>IFERROR(VLOOKUP(A3011,hoja!A:D,3,FALSE),0)</f>
        <v>60025</v>
      </c>
      <c r="E3011" s="23" t="s">
        <v>71</v>
      </c>
      <c r="F3011" s="23" t="str">
        <f>IFERROR(VLOOKUP(E3011,hoja!$A$2:$E$970,4,FALSE),0)</f>
        <v>CENTRO</v>
      </c>
      <c r="G3011" s="23" t="str">
        <f>IFERROR(VLOOKUP(E3011,hoja!$A$2:$E$970,5,FALSE),0)</f>
        <v>BOGOTÁ</v>
      </c>
      <c r="H3011" s="103" t="str">
        <f>IFERROR(VLOOKUP(E3011,hoja!A:C,3,FALSE),0)</f>
        <v>60015</v>
      </c>
      <c r="I3011" s="24" t="str">
        <f t="shared" si="536"/>
        <v>6002560015</v>
      </c>
      <c r="K3011" s="23">
        <v>313</v>
      </c>
      <c r="L3011" s="23" t="str">
        <f t="shared" si="549"/>
        <v>REGIONAL</v>
      </c>
      <c r="M3011" s="23" t="s">
        <v>618</v>
      </c>
      <c r="O3011" s="23">
        <f>IF(K3011&lt;=250,25,IF(K3011&lt;=500,16,IF(K3011&lt;=800,12,IF(K3011&lt;=1100,8,IF(K3011&lt;=1400,6,IF(K3011&lt;=1700,5))))))</f>
        <v>16</v>
      </c>
      <c r="P3011" s="23" t="str">
        <f t="shared" si="538"/>
        <v>6002560015Principal</v>
      </c>
    </row>
    <row r="3012" spans="1:16" ht="15" hidden="1" customHeight="1">
      <c r="A3012" s="26" t="s">
        <v>71</v>
      </c>
      <c r="B3012" s="23" t="str">
        <f>IFERROR(VLOOKUP(A3012,hoja!$A$2:$E$970,4,FALSE),0)</f>
        <v>CENTRO</v>
      </c>
      <c r="C3012" s="23" t="str">
        <f>IFERROR(VLOOKUP(A3012,hoja!$A$2:$E$1370,5,FALSE),0)</f>
        <v>BOGOTÁ</v>
      </c>
      <c r="D3012" s="23" t="str">
        <f>IFERROR(VLOOKUP(A3012,hoja!A:D,3,FALSE),0)</f>
        <v>60015</v>
      </c>
      <c r="E3012" s="23" t="s">
        <v>71</v>
      </c>
      <c r="F3012" s="23" t="str">
        <f>IFERROR(VLOOKUP(E3012,hoja!$A$2:$E$970,4,FALSE),0)</f>
        <v>CENTRO</v>
      </c>
      <c r="G3012" s="23" t="str">
        <f>IFERROR(VLOOKUP(E3012,hoja!$A$2:$E$970,5,FALSE),0)</f>
        <v>BOGOTÁ</v>
      </c>
      <c r="H3012" s="103" t="str">
        <f>IFERROR(VLOOKUP(E3012,hoja!A:C,3,FALSE),0)</f>
        <v>60015</v>
      </c>
      <c r="I3012" s="24" t="str">
        <f t="shared" si="536"/>
        <v>6001560015</v>
      </c>
      <c r="K3012" s="23">
        <v>15</v>
      </c>
      <c r="L3012" s="23" t="str">
        <f t="shared" si="549"/>
        <v>REGIONAL</v>
      </c>
      <c r="M3012" s="23" t="s">
        <v>618</v>
      </c>
      <c r="O3012" s="23">
        <f>IF(K3012&lt;=250,25,IF(K3012&lt;=500,16,IF(K3012&lt;=800,12,IF(K3012&lt;=1100,8,IF(K3012&lt;=1400,6,IF(K3012&lt;=1700,5))))))</f>
        <v>25</v>
      </c>
      <c r="P3012" s="23" t="str">
        <f t="shared" si="538"/>
        <v>6001560015Principal</v>
      </c>
    </row>
    <row r="3013" spans="1:16" ht="15" hidden="1" customHeight="1">
      <c r="A3013" s="26" t="s">
        <v>637</v>
      </c>
      <c r="B3013" s="23" t="str">
        <f>IFERROR(VLOOKUP(A3013,hoja!$A$2:$E$970,4,FALSE),0)</f>
        <v>SANTANDER</v>
      </c>
      <c r="C3013" s="23" t="str">
        <f>IFERROR(VLOOKUP(A3013,hoja!$A$2:$E$1370,5,FALSE),0)</f>
        <v>PIEDECUESTA</v>
      </c>
      <c r="D3013" s="23" t="str">
        <f>IFERROR(VLOOKUP(A3013,hoja!A:D,3,FALSE),0)</f>
        <v>0422</v>
      </c>
      <c r="E3013" s="23" t="s">
        <v>116</v>
      </c>
      <c r="F3013" s="23" t="str">
        <f>IFERROR(VLOOKUP(E3013,hoja!$A$2:$E$970,4,FALSE),0)</f>
        <v>CENTRO</v>
      </c>
      <c r="G3013" s="23" t="str">
        <f>IFERROR(VLOOKUP(E3013,hoja!$A$2:$E$970,5,FALSE),0)</f>
        <v>CHIA</v>
      </c>
      <c r="H3013" s="103" t="str">
        <f>IFERROR(VLOOKUP(E3013,hoja!A:C,3,FALSE),0)</f>
        <v>60044</v>
      </c>
      <c r="I3013" s="24" t="str">
        <f t="shared" si="536"/>
        <v>042260044</v>
      </c>
      <c r="K3013" s="23">
        <v>392</v>
      </c>
      <c r="L3013" s="23" t="str">
        <f>IF(B3013=F3013,"REGIONAL","NACIONAL")</f>
        <v>NACIONAL</v>
      </c>
      <c r="M3013" s="23" t="s">
        <v>618</v>
      </c>
      <c r="N3013" s="23" t="str" cm="1">
        <f t="array" ref="N3013">IFERROR(IF(M3013="Principal","LES_ACTIVE",LES_INACTIVE),0)</f>
        <v>LES_ACTIVE</v>
      </c>
      <c r="O3013" s="23">
        <f t="shared" ref="O3013" si="552">IF(K3013&lt;=250,25,IF(K3013&lt;=500,16,IF(K3013&lt;=800,12,IF(K3013&lt;=1100,8,IF(K3013&lt;=1400,6,IF(K3013&lt;=1700,5))))))</f>
        <v>16</v>
      </c>
      <c r="P3013" s="23" t="str">
        <f t="shared" si="538"/>
        <v>042260044Principal</v>
      </c>
    </row>
    <row r="3014" spans="1:16" ht="15" hidden="1" customHeight="1">
      <c r="A3014" s="26" t="s">
        <v>194</v>
      </c>
      <c r="B3014" s="23" t="str">
        <f>IFERROR(VLOOKUP(A3014,hoja!$A$2:$E$970,4,FALSE),0)</f>
        <v>CENTRO</v>
      </c>
      <c r="C3014" s="23" t="str">
        <f>IFERROR(VLOOKUP(A3014,hoja!$A$2:$E$1370,5,FALSE),0)</f>
        <v>BOGOTÁ</v>
      </c>
      <c r="D3014" s="23" t="str">
        <f>IFERROR(VLOOKUP(A3014,hoja!A:D,3,FALSE),0)</f>
        <v>2067</v>
      </c>
      <c r="E3014" s="23" t="s">
        <v>95</v>
      </c>
      <c r="F3014" s="23" t="str">
        <f>IFERROR(VLOOKUP(E3014,hoja!$A$2:$E$970,4,FALSE),0)</f>
        <v>OCCIDENTE</v>
      </c>
      <c r="G3014" s="23" t="str">
        <f>IFERROR(VLOOKUP(E3014,hoja!$A$2:$E$970,5,FALSE),0)</f>
        <v>CALI</v>
      </c>
      <c r="H3014" s="103" t="str">
        <f>IFERROR(VLOOKUP(E3014,hoja!A:C,3,FALSE),0)</f>
        <v>3024</v>
      </c>
      <c r="I3014" s="24" t="str">
        <f t="shared" si="536"/>
        <v>20673024</v>
      </c>
      <c r="K3014" s="23">
        <v>445</v>
      </c>
      <c r="L3014" s="23" t="str">
        <f t="shared" ref="L3014:L3021" si="553">IF(B3014=F3014,"REGIONAL","NACIONAL")</f>
        <v>NACIONAL</v>
      </c>
      <c r="M3014" s="23" t="s">
        <v>618</v>
      </c>
      <c r="N3014" s="23" t="str" cm="1">
        <f t="array" ref="N3014">IFERROR(IF(M3014="Principal","LES_ACTIVE",LES_INACTIVE),0)</f>
        <v>LES_ACTIVE</v>
      </c>
      <c r="O3014" s="23">
        <f>IF(K3014&lt;=250,25,IF(K3014&lt;=500,16,IF(K3014&lt;=800,12,IF(K3014&lt;=1100,8,IF(K3014&lt;=1400,6,IF(K3014&lt;=1700,5))))))</f>
        <v>16</v>
      </c>
      <c r="P3014" s="23" t="str">
        <f t="shared" si="538"/>
        <v>20673024Principal</v>
      </c>
    </row>
    <row r="3015" spans="1:16" ht="15" hidden="1" customHeight="1">
      <c r="A3015" s="26" t="s">
        <v>879</v>
      </c>
      <c r="B3015" s="23" t="str">
        <f>IFERROR(VLOOKUP(A3015,hoja!$A$2:$E$970,4,FALSE),0)</f>
        <v>ANTIOQUIA</v>
      </c>
      <c r="C3015" s="23" t="str">
        <f>IFERROR(VLOOKUP(A3015,hoja!$A$2:$E$1370,5,FALSE),0)</f>
        <v>LLANOS DE CUIVA</v>
      </c>
      <c r="D3015" s="23" t="str">
        <f>IFERROR(VLOOKUP(A3015,hoja!A:D,3,FALSE),0)</f>
        <v>50256</v>
      </c>
      <c r="E3015" s="23" t="s">
        <v>636</v>
      </c>
      <c r="F3015" s="23" t="str">
        <f>IFERROR(VLOOKUP(E3015,hoja!$A$2:$E$970,4,FALSE),0)</f>
        <v>CENTRO</v>
      </c>
      <c r="G3015" s="23" t="str">
        <f>IFERROR(VLOOKUP(E3015,hoja!$A$2:$E$970,5,FALSE),0)</f>
        <v>DUITAMA</v>
      </c>
      <c r="H3015" s="103" t="str">
        <f>IFERROR(VLOOKUP(E3015,hoja!A:C,3,FALSE),0)</f>
        <v>0441</v>
      </c>
      <c r="I3015" s="24" t="str">
        <f t="shared" si="536"/>
        <v>502560441</v>
      </c>
      <c r="K3015" s="23">
        <v>475</v>
      </c>
      <c r="L3015" s="23" t="str">
        <f t="shared" si="553"/>
        <v>NACIONAL</v>
      </c>
      <c r="M3015" s="23" t="s">
        <v>618</v>
      </c>
      <c r="N3015" s="23" t="s">
        <v>624</v>
      </c>
      <c r="O3015" s="23">
        <f t="shared" ref="O3015" si="554">IF(K3015&lt;=250,25,IF(K3015&lt;=500,16,IF(K3015&lt;=800,12,IF(K3015&lt;=1100,8,IF(K3015&lt;=1400,6,IF(K3015&lt;=1700,5))))))</f>
        <v>16</v>
      </c>
      <c r="P3015" s="23" t="str">
        <f t="shared" si="538"/>
        <v>502560441Principal</v>
      </c>
    </row>
    <row r="3016" spans="1:16" ht="15" hidden="1" customHeight="1">
      <c r="A3016" s="26" t="s">
        <v>661</v>
      </c>
      <c r="B3016" s="23" t="str">
        <f>IFERROR(VLOOKUP(A3016,hoja!$A$2:$E$970,4,FALSE),0)</f>
        <v>COSTA</v>
      </c>
      <c r="C3016" s="23" t="str">
        <f>IFERROR(VLOOKUP(A3016,hoja!$A$2:$E$1370,5,FALSE),0)</f>
        <v>CARTAGENA</v>
      </c>
      <c r="D3016" s="23" t="str">
        <f>IFERROR(VLOOKUP(A3016,hoja!A:D,3,FALSE),0)</f>
        <v>0113</v>
      </c>
      <c r="E3016" s="23" t="s">
        <v>635</v>
      </c>
      <c r="F3016" s="23" t="str">
        <f>IFERROR(VLOOKUP(E3016,hoja!$A$2:$E$970,4,FALSE),0)</f>
        <v>CENTRO</v>
      </c>
      <c r="G3016" s="23" t="str">
        <f>IFERROR(VLOOKUP(E3016,hoja!$A$2:$E$970,5,FALSE),0)</f>
        <v>BOGOTÁ</v>
      </c>
      <c r="H3016" s="103" t="str">
        <f>IFERROR(VLOOKUP(E3016,hoja!A:C,3,FALSE),0)</f>
        <v>0021</v>
      </c>
      <c r="I3016" s="24" t="str">
        <f t="shared" ref="I3016:I3061" si="555">D3016&amp;H3016</f>
        <v>01130021</v>
      </c>
      <c r="K3016" s="23">
        <v>1134</v>
      </c>
      <c r="L3016" s="23" t="str">
        <f t="shared" si="553"/>
        <v>NACIONAL</v>
      </c>
      <c r="M3016" s="23" t="s">
        <v>936</v>
      </c>
      <c r="N3016" s="23" t="s">
        <v>624</v>
      </c>
      <c r="O3016" s="23">
        <f t="shared" ref="O3016" si="556">IF(K3016&lt;=250,25,IF(K3016&lt;=500,16,IF(K3016&lt;=800,12,IF(K3016&lt;=1100,8,IF(K3016&lt;=1400,6,IF(K3016&lt;=1700,5))))))</f>
        <v>6</v>
      </c>
      <c r="P3016" s="23" t="str">
        <f t="shared" si="538"/>
        <v>01130021Barranquilla-Facatativa</v>
      </c>
    </row>
    <row r="3017" spans="1:16" ht="15" hidden="1" customHeight="1">
      <c r="A3017" s="26" t="s">
        <v>661</v>
      </c>
      <c r="B3017" s="23" t="str">
        <f>IFERROR(VLOOKUP(A3017,hoja!$A$2:$E$970,4,FALSE),0)</f>
        <v>COSTA</v>
      </c>
      <c r="C3017" s="23" t="str">
        <f>IFERROR(VLOOKUP(A3017,hoja!$A$2:$E$1370,5,FALSE),0)</f>
        <v>CARTAGENA</v>
      </c>
      <c r="D3017" s="23" t="str">
        <f>IFERROR(VLOOKUP(A3017,hoja!A:D,3,FALSE),0)</f>
        <v>0113</v>
      </c>
      <c r="E3017" s="23" t="s">
        <v>635</v>
      </c>
      <c r="F3017" s="23" t="str">
        <f>IFERROR(VLOOKUP(E3017,hoja!$A$2:$E$970,4,FALSE),0)</f>
        <v>CENTRO</v>
      </c>
      <c r="G3017" s="23" t="str">
        <f>IFERROR(VLOOKUP(E3017,hoja!$A$2:$E$970,5,FALSE),0)</f>
        <v>BOGOTÁ</v>
      </c>
      <c r="H3017" s="103" t="str">
        <f>IFERROR(VLOOKUP(E3017,hoja!A:C,3,FALSE),0)</f>
        <v>0021</v>
      </c>
      <c r="I3017" s="24" t="str">
        <f t="shared" si="555"/>
        <v>01130021</v>
      </c>
      <c r="K3017" s="23">
        <v>1146</v>
      </c>
      <c r="L3017" s="23" t="str">
        <f t="shared" si="553"/>
        <v>NACIONAL</v>
      </c>
      <c r="M3017" t="s">
        <v>937</v>
      </c>
      <c r="N3017" s="23" t="s">
        <v>624</v>
      </c>
      <c r="O3017" s="23">
        <f t="shared" ref="O3017" si="557">IF(K3017&lt;=250,25,IF(K3017&lt;=500,16,IF(K3017&lt;=800,12,IF(K3017&lt;=1100,8,IF(K3017&lt;=1400,6,IF(K3017&lt;=1700,5))))))</f>
        <v>6</v>
      </c>
      <c r="P3017" s="23" t="str">
        <f t="shared" si="538"/>
        <v>01130021Barranquilla-La Vega</v>
      </c>
    </row>
    <row r="3018" spans="1:16" ht="15" hidden="1" customHeight="1">
      <c r="A3018" s="26" t="s">
        <v>770</v>
      </c>
      <c r="B3018" s="23" t="str">
        <f>IFERROR(VLOOKUP(A3018,hoja!$A$2:$E$970,4,FALSE),0)</f>
        <v>ANTIOQUIA</v>
      </c>
      <c r="C3018" s="23" t="str">
        <f>IFERROR(VLOOKUP(A3018,hoja!$A$2:$E$1370,5,FALSE),0)</f>
        <v>RIONEGRO</v>
      </c>
      <c r="D3018" s="23" t="str">
        <f>IFERROR(VLOOKUP(A3018,hoja!A:D,3,FALSE),0)</f>
        <v>3041</v>
      </c>
      <c r="E3018" s="23" t="s">
        <v>636</v>
      </c>
      <c r="F3018" s="23" t="str">
        <f>IFERROR(VLOOKUP(E3018,hoja!$A$2:$E$970,4,FALSE),0)</f>
        <v>CENTRO</v>
      </c>
      <c r="G3018" s="23" t="str">
        <f>IFERROR(VLOOKUP(E3018,hoja!$A$2:$E$970,5,FALSE),0)</f>
        <v>DUITAMA</v>
      </c>
      <c r="H3018" s="103" t="str">
        <f>IFERROR(VLOOKUP(E3018,hoja!A:C,3,FALSE),0)</f>
        <v>0441</v>
      </c>
      <c r="I3018" s="24" t="str">
        <f t="shared" si="555"/>
        <v>30410441</v>
      </c>
      <c r="K3018" s="23">
        <v>563</v>
      </c>
      <c r="L3018" s="23" t="str">
        <f t="shared" si="553"/>
        <v>NACIONAL</v>
      </c>
      <c r="M3018" s="23" t="s">
        <v>618</v>
      </c>
      <c r="N3018" s="23" t="s">
        <v>624</v>
      </c>
      <c r="O3018" s="23">
        <f t="shared" ref="O3018" si="558">IF(K3018&lt;=250,25,IF(K3018&lt;=500,16,IF(K3018&lt;=800,12,IF(K3018&lt;=1100,8,IF(K3018&lt;=1400,6,IF(K3018&lt;=1700,5))))))</f>
        <v>12</v>
      </c>
      <c r="P3018" s="23" t="str">
        <f t="shared" si="538"/>
        <v>30410441Principal</v>
      </c>
    </row>
    <row r="3019" spans="1:16" ht="15" hidden="1" customHeight="1">
      <c r="A3019" s="26" t="s">
        <v>770</v>
      </c>
      <c r="B3019" s="23" t="str">
        <f>IFERROR(VLOOKUP(A3019,hoja!$A$2:$E$970,4,FALSE),0)</f>
        <v>ANTIOQUIA</v>
      </c>
      <c r="C3019" s="23" t="str">
        <f>IFERROR(VLOOKUP(A3019,hoja!$A$2:$E$1370,5,FALSE),0)</f>
        <v>RIONEGRO</v>
      </c>
      <c r="D3019" s="23" t="str">
        <f>IFERROR(VLOOKUP(A3019,hoja!A:D,3,FALSE),0)</f>
        <v>3041</v>
      </c>
      <c r="E3019" s="23" t="s">
        <v>667</v>
      </c>
      <c r="F3019" s="23" t="str">
        <f>IFERROR(VLOOKUP(E3019,hoja!$A$2:$E$970,4,FALSE),0)</f>
        <v>COSTA</v>
      </c>
      <c r="G3019" s="23" t="str">
        <f>IFERROR(VLOOKUP(E3019,hoja!$A$2:$E$970,5,FALSE),0)</f>
        <v>MONTERÍA</v>
      </c>
      <c r="H3019" s="103" t="str">
        <f>IFERROR(VLOOKUP(E3019,hoja!A:C,3,FALSE),0)</f>
        <v>0381</v>
      </c>
      <c r="I3019" s="24" t="str">
        <f t="shared" si="555"/>
        <v>30410381</v>
      </c>
      <c r="K3019" s="23">
        <v>438</v>
      </c>
      <c r="L3019" s="23" t="str">
        <f t="shared" si="553"/>
        <v>NACIONAL</v>
      </c>
      <c r="M3019" s="23" t="s">
        <v>618</v>
      </c>
      <c r="N3019" s="23" t="s">
        <v>624</v>
      </c>
      <c r="O3019" s="23">
        <f t="shared" ref="O3019" si="559">IF(K3019&lt;=250,25,IF(K3019&lt;=500,16,IF(K3019&lt;=800,12,IF(K3019&lt;=1100,8,IF(K3019&lt;=1400,6,IF(K3019&lt;=1700,5))))))</f>
        <v>16</v>
      </c>
      <c r="P3019" s="23" t="str">
        <f t="shared" si="538"/>
        <v>30410381Principal</v>
      </c>
    </row>
    <row r="3020" spans="1:16" ht="15" hidden="1" customHeight="1">
      <c r="A3020" s="26" t="s">
        <v>770</v>
      </c>
      <c r="B3020" s="23" t="str">
        <f>IFERROR(VLOOKUP(A3020,hoja!$A$2:$E$970,4,FALSE),0)</f>
        <v>ANTIOQUIA</v>
      </c>
      <c r="C3020" s="23" t="str">
        <f>IFERROR(VLOOKUP(A3020,hoja!$A$2:$E$1370,5,FALSE),0)</f>
        <v>RIONEGRO</v>
      </c>
      <c r="D3020" s="23" t="str">
        <f>IFERROR(VLOOKUP(A3020,hoja!A:D,3,FALSE),0)</f>
        <v>3041</v>
      </c>
      <c r="E3020" s="23" t="s">
        <v>723</v>
      </c>
      <c r="F3020" s="23" t="str">
        <f>IFERROR(VLOOKUP(E3020,hoja!$A$2:$E$970,4,FALSE),0)</f>
        <v>COSTA</v>
      </c>
      <c r="G3020" s="23" t="str">
        <f>IFERROR(VLOOKUP(E3020,hoja!$A$2:$E$970,5,FALSE),0)</f>
        <v>SANTA MARTA</v>
      </c>
      <c r="H3020" s="103" t="str">
        <f>IFERROR(VLOOKUP(E3020,hoja!A:C,3,FALSE),0)</f>
        <v>0118</v>
      </c>
      <c r="I3020" s="24" t="str">
        <f t="shared" si="555"/>
        <v>30410118</v>
      </c>
      <c r="K3020" s="23">
        <v>862</v>
      </c>
      <c r="L3020" s="23" t="str">
        <f t="shared" si="553"/>
        <v>NACIONAL</v>
      </c>
      <c r="M3020" s="23" t="s">
        <v>618</v>
      </c>
      <c r="N3020" s="23" t="s">
        <v>624</v>
      </c>
      <c r="O3020" s="23">
        <f t="shared" ref="O3020:O3022" si="560">IF(K3020&lt;=250,25,IF(K3020&lt;=500,16,IF(K3020&lt;=800,12,IF(K3020&lt;=1100,8,IF(K3020&lt;=1400,6,IF(K3020&lt;=1700,5))))))</f>
        <v>8</v>
      </c>
      <c r="P3020" s="23" t="str">
        <f t="shared" si="538"/>
        <v>30410118Principal</v>
      </c>
    </row>
    <row r="3021" spans="1:16" ht="15" hidden="1" customHeight="1">
      <c r="A3021" s="26" t="s">
        <v>78</v>
      </c>
      <c r="B3021" s="23" t="str">
        <f>IFERROR(VLOOKUP(A3021,hoja!$A$2:$E$970,4,FALSE),0)</f>
        <v>SANTANDER</v>
      </c>
      <c r="C3021" s="23" t="str">
        <f>IFERROR(VLOOKUP(A3021,hoja!$A$2:$E$1370,5,FALSE),0)</f>
        <v>PIEDECUESTA</v>
      </c>
      <c r="D3021" s="23" t="str">
        <f>IFERROR(VLOOKUP(A3021,hoja!A:D,3,FALSE),0)</f>
        <v>60017</v>
      </c>
      <c r="E3021" s="23" t="s">
        <v>617</v>
      </c>
      <c r="F3021" s="23" t="str">
        <f>IFERROR(VLOOKUP(E3021,hoja!$A$2:$E$970,4,FALSE),0)</f>
        <v>ANTIOQUIA</v>
      </c>
      <c r="G3021" s="23" t="str">
        <f>IFERROR(VLOOKUP(E3021,hoja!$A$2:$E$970,5,FALSE),0)</f>
        <v>MEDELLÍN</v>
      </c>
      <c r="H3021" s="103">
        <f>IFERROR(VLOOKUP(E3021,hoja!A:C,3,FALSE),0)</f>
        <v>50443</v>
      </c>
      <c r="I3021" s="24" t="str">
        <f t="shared" si="555"/>
        <v>6001750443</v>
      </c>
      <c r="K3021" s="23">
        <v>367</v>
      </c>
      <c r="L3021" s="23" t="str">
        <f t="shared" si="553"/>
        <v>NACIONAL</v>
      </c>
      <c r="M3021" s="23" t="s">
        <v>618</v>
      </c>
      <c r="N3021" s="23" t="str" cm="1">
        <f t="array" ref="N3021">IFERROR(IF(M3021="Principal","LES_ACTIVE",LES_INACTIVE),0)</f>
        <v>LES_ACTIVE</v>
      </c>
      <c r="O3021" s="23">
        <f t="shared" si="560"/>
        <v>16</v>
      </c>
      <c r="P3021" s="23" t="str">
        <f t="shared" si="538"/>
        <v>6001750443Principal</v>
      </c>
    </row>
    <row r="3022" spans="1:16" ht="15" hidden="1" customHeight="1">
      <c r="A3022" s="26" t="s">
        <v>873</v>
      </c>
      <c r="B3022" s="23" t="str">
        <f>IFERROR(VLOOKUP(A3022,hoja!$A$2:$E$970,4,FALSE),0)</f>
        <v>OCCIDENTE</v>
      </c>
      <c r="C3022" s="23" t="str">
        <f>IFERROR(VLOOKUP(A3022,hoja!$A$2:$E$1370,5,FALSE),0)</f>
        <v>MANIZALES</v>
      </c>
      <c r="D3022" s="23" t="str">
        <f>IFERROR(VLOOKUP(A3022,hoja!A:D,3,FALSE),0)</f>
        <v>1711</v>
      </c>
      <c r="E3022" s="23" t="s">
        <v>665</v>
      </c>
      <c r="F3022" s="23" t="str">
        <f>IFERROR(VLOOKUP(E3022,hoja!$A$2:$E$970,4,FALSE),0)</f>
        <v>OCCIDENTE</v>
      </c>
      <c r="G3022" s="23" t="str">
        <f>IFERROR(VLOOKUP(E3022,hoja!$A$2:$E$970,5,FALSE),0)</f>
        <v>MANIZALES</v>
      </c>
      <c r="H3022" s="103" t="str">
        <f>IFERROR(VLOOKUP(E3022,hoja!A:C,3,FALSE),0)</f>
        <v>0145</v>
      </c>
      <c r="I3022" s="24" t="str">
        <f t="shared" si="555"/>
        <v>17110145</v>
      </c>
      <c r="K3022" s="23">
        <v>15</v>
      </c>
      <c r="L3022" s="23" t="str">
        <f t="shared" si="549"/>
        <v>REGIONAL</v>
      </c>
      <c r="M3022" s="23" t="s">
        <v>618</v>
      </c>
      <c r="N3022" s="23" t="str" cm="1">
        <f t="array" ref="N3022">IFERROR(IF(M3022="Principal","LES_ACTIVE",LES_INACTIVE),0)</f>
        <v>LES_ACTIVE</v>
      </c>
      <c r="O3022" s="23">
        <f t="shared" si="560"/>
        <v>25</v>
      </c>
      <c r="P3022" s="23" t="str">
        <f t="shared" si="538"/>
        <v>17110145Principal</v>
      </c>
    </row>
    <row r="3023" spans="1:16" ht="15" hidden="1" customHeight="1">
      <c r="A3023" s="26" t="s">
        <v>365</v>
      </c>
      <c r="B3023" s="23" t="str">
        <f>IFERROR(VLOOKUP(A3023,hoja!$A$2:$E$970,4,FALSE),0)</f>
        <v>OCCIDENTE</v>
      </c>
      <c r="C3023" s="23" t="str">
        <f>IFERROR(VLOOKUP(A3023,hoja!$A$2:$E$1370,5,FALSE),0)</f>
        <v>PASTO</v>
      </c>
      <c r="D3023" s="23" t="str">
        <f>IFERROR(VLOOKUP(A3023,hoja!A:D,3,FALSE),0)</f>
        <v>60148</v>
      </c>
      <c r="E3023" s="23" t="s">
        <v>617</v>
      </c>
      <c r="F3023" s="23" t="str">
        <f>IFERROR(VLOOKUP(E3023,hoja!$A$2:$E$970,4,FALSE),0)</f>
        <v>ANTIOQUIA</v>
      </c>
      <c r="G3023" s="23" t="str">
        <f>IFERROR(VLOOKUP(E3023,hoja!$A$2:$E$970,5,FALSE),0)</f>
        <v>MEDELLÍN</v>
      </c>
      <c r="H3023" s="103">
        <f>IFERROR(VLOOKUP(E3023,hoja!A:C,3,FALSE),0)</f>
        <v>50443</v>
      </c>
      <c r="I3023" s="24" t="str">
        <f t="shared" si="555"/>
        <v>6014850443</v>
      </c>
      <c r="K3023" s="23">
        <v>815</v>
      </c>
      <c r="L3023" s="23" t="str">
        <f>IF(B3023=F3023,"REGIONAL","NACIONAL")</f>
        <v>NACIONAL</v>
      </c>
      <c r="M3023" s="23" t="s">
        <v>618</v>
      </c>
      <c r="N3023" s="23" t="str" cm="1">
        <f t="array" ref="N3023">IFERROR(IF(M3023="Principal","LES_ACTIVE",LES_INACTIVE),0)</f>
        <v>LES_ACTIVE</v>
      </c>
      <c r="O3023" s="23">
        <f t="shared" ref="O3023:O3024" si="561">IF(K3023&lt;=250,25,IF(K3023&lt;=500,16,IF(K3023&lt;=800,12,IF(K3023&lt;=1100,8,IF(K3023&lt;=1400,6,IF(K3023&lt;=1700,5))))))</f>
        <v>8</v>
      </c>
      <c r="P3023" s="23" t="str">
        <f t="shared" si="538"/>
        <v>6014850443Principal</v>
      </c>
    </row>
    <row r="3024" spans="1:16" ht="15" hidden="1" customHeight="1">
      <c r="A3024" s="26" t="s">
        <v>770</v>
      </c>
      <c r="B3024" s="23" t="str">
        <f>IFERROR(VLOOKUP(A3024,hoja!$A$2:$E$970,4,FALSE),0)</f>
        <v>ANTIOQUIA</v>
      </c>
      <c r="C3024" s="23" t="str">
        <f>IFERROR(VLOOKUP(A3024,hoja!$A$2:$E$1370,5,FALSE),0)</f>
        <v>RIONEGRO</v>
      </c>
      <c r="D3024" s="23" t="str">
        <f>IFERROR(VLOOKUP(A3024,hoja!A:D,3,FALSE),0)</f>
        <v>3041</v>
      </c>
      <c r="E3024" s="23" t="s">
        <v>668</v>
      </c>
      <c r="F3024" s="23" t="str">
        <f>IFERROR(VLOOKUP(E3024,hoja!$A$2:$E$970,4,FALSE),0)</f>
        <v>COSTA</v>
      </c>
      <c r="G3024" s="23" t="str">
        <f>IFERROR(VLOOKUP(E3024,hoja!$A$2:$E$970,5,FALSE),0)</f>
        <v>VALLEDUPAR</v>
      </c>
      <c r="H3024" s="103" t="str">
        <f>IFERROR(VLOOKUP(E3024,hoja!A:C,3,FALSE),0)</f>
        <v>0447</v>
      </c>
      <c r="I3024" s="24" t="str">
        <f t="shared" si="555"/>
        <v>30410447</v>
      </c>
      <c r="K3024" s="23">
        <v>769</v>
      </c>
      <c r="L3024" s="23" t="str">
        <f t="shared" ref="L3024:L3028" si="562">IF(B3024=F3024,"REGIONAL","NACIONAL")</f>
        <v>NACIONAL</v>
      </c>
      <c r="M3024" s="23" t="s">
        <v>618</v>
      </c>
      <c r="N3024" s="23" t="s">
        <v>624</v>
      </c>
      <c r="O3024" s="23">
        <f t="shared" si="561"/>
        <v>12</v>
      </c>
      <c r="P3024" s="23" t="str">
        <f t="shared" si="538"/>
        <v>30410447Principal</v>
      </c>
    </row>
    <row r="3025" spans="1:16" ht="15" hidden="1" customHeight="1">
      <c r="A3025" s="26" t="s">
        <v>928</v>
      </c>
      <c r="B3025" s="23" t="str">
        <f>IFERROR(VLOOKUP(A3025,hoja!$A$2:$E$970,4,FALSE),0)</f>
        <v>CENTRO</v>
      </c>
      <c r="C3025" s="23" t="str">
        <f>IFERROR(VLOOKUP(A3025,hoja!$A$2:$E$1370,5,FALSE),0)</f>
        <v>TENJO</v>
      </c>
      <c r="D3025" s="23" t="str">
        <f>IFERROR(VLOOKUP(A3025,hoja!A:D,3,FALSE),0)</f>
        <v>60122</v>
      </c>
      <c r="E3025" s="23" t="s">
        <v>667</v>
      </c>
      <c r="F3025" s="23" t="str">
        <f>IFERROR(VLOOKUP(E3025,hoja!$A$2:$E$970,4,FALSE),0)</f>
        <v>COSTA</v>
      </c>
      <c r="G3025" s="23" t="str">
        <f>IFERROR(VLOOKUP(E3025,hoja!$A$2:$E$970,5,FALSE),0)</f>
        <v>MONTERÍA</v>
      </c>
      <c r="H3025" s="103" t="str">
        <f>IFERROR(VLOOKUP(E3025,hoja!A:C,3,FALSE),0)</f>
        <v>0381</v>
      </c>
      <c r="I3025" s="24" t="str">
        <f t="shared" si="555"/>
        <v>601220381</v>
      </c>
      <c r="K3025" s="23">
        <v>794</v>
      </c>
      <c r="L3025" s="23" t="str">
        <f t="shared" si="562"/>
        <v>NACIONAL</v>
      </c>
      <c r="M3025" s="23" t="s">
        <v>623</v>
      </c>
      <c r="N3025" s="23" t="s">
        <v>624</v>
      </c>
      <c r="O3025" s="23">
        <f t="shared" ref="O3025" si="563">IF(K3025&lt;=250,25,IF(K3025&lt;=500,16,IF(K3025&lt;=800,12,IF(K3025&lt;=1100,8,IF(K3025&lt;=1400,6,IF(K3025&lt;=1700,5))))))</f>
        <v>12</v>
      </c>
      <c r="P3025" s="23" t="str">
        <f t="shared" si="538"/>
        <v>601220381Facatativa</v>
      </c>
    </row>
    <row r="3026" spans="1:16" ht="15" hidden="1" customHeight="1">
      <c r="A3026" s="26" t="s">
        <v>928</v>
      </c>
      <c r="B3026" s="23" t="str">
        <f>IFERROR(VLOOKUP(A3026,hoja!$A$2:$E$970,4,FALSE),0)</f>
        <v>CENTRO</v>
      </c>
      <c r="C3026" s="23" t="str">
        <f>IFERROR(VLOOKUP(A3026,hoja!$A$2:$E$1370,5,FALSE),0)</f>
        <v>TENJO</v>
      </c>
      <c r="D3026" s="23" t="str">
        <f>IFERROR(VLOOKUP(A3026,hoja!A:D,3,FALSE),0)</f>
        <v>60122</v>
      </c>
      <c r="E3026" s="23" t="s">
        <v>641</v>
      </c>
      <c r="F3026" s="23" t="str">
        <f>IFERROR(VLOOKUP(E3026,hoja!$A$2:$E$970,4,FALSE),0)</f>
        <v>ANTIOQUIA</v>
      </c>
      <c r="G3026" s="23" t="str">
        <f>IFERROR(VLOOKUP(E3026,hoja!$A$2:$E$970,5,FALSE),0)</f>
        <v>MEDELLÍN</v>
      </c>
      <c r="H3026" s="103" t="str">
        <f>IFERROR(VLOOKUP(E3026,hoja!A:C,3,FALSE),0)</f>
        <v>0079</v>
      </c>
      <c r="I3026" s="24" t="str">
        <f t="shared" si="555"/>
        <v>601220079</v>
      </c>
      <c r="K3026" s="23">
        <v>401</v>
      </c>
      <c r="L3026" s="23" t="str">
        <f t="shared" si="562"/>
        <v>NACIONAL</v>
      </c>
      <c r="M3026" s="23" t="s">
        <v>623</v>
      </c>
      <c r="N3026" s="23" t="s">
        <v>624</v>
      </c>
      <c r="O3026" s="23">
        <f t="shared" ref="O3026:O3029" si="564">IF(K3026&lt;=250,25,IF(K3026&lt;=500,16,IF(K3026&lt;=800,12,IF(K3026&lt;=1100,8,IF(K3026&lt;=1400,6,IF(K3026&lt;=1700,5))))))</f>
        <v>16</v>
      </c>
      <c r="P3026" s="23" t="str">
        <f t="shared" si="538"/>
        <v>601220079Facatativa</v>
      </c>
    </row>
    <row r="3027" spans="1:16" ht="15" hidden="1" customHeight="1">
      <c r="A3027" s="23" t="s">
        <v>878</v>
      </c>
      <c r="B3027" s="23" t="str">
        <f>IFERROR(VLOOKUP(A3027,hoja!$A$2:$E$970,4,FALSE),0)</f>
        <v>ANTIOQUIA</v>
      </c>
      <c r="C3027" s="23" t="str">
        <f>IFERROR(VLOOKUP(A3027,hoja!$A$2:$E$1370,5,FALSE),0)</f>
        <v>YARUMAL</v>
      </c>
      <c r="D3027" s="23" t="str">
        <f>IFERROR(VLOOKUP(A3027,hoja!A:D,3,FALSE),0)</f>
        <v>2051</v>
      </c>
      <c r="E3027" s="23" t="s">
        <v>635</v>
      </c>
      <c r="F3027" s="23" t="str">
        <f>IFERROR(VLOOKUP(E3027,hoja!$A$2:$E$970,4,FALSE),0)</f>
        <v>CENTRO</v>
      </c>
      <c r="G3027" s="23" t="str">
        <f>IFERROR(VLOOKUP(E3027,hoja!$A$2:$E$970,5,FALSE),0)</f>
        <v>BOGOTÁ</v>
      </c>
      <c r="H3027" s="103" t="str">
        <f>IFERROR(VLOOKUP(E3027,hoja!A:C,3,FALSE),0)</f>
        <v>0021</v>
      </c>
      <c r="I3027" s="24" t="str">
        <f t="shared" si="555"/>
        <v>20510021</v>
      </c>
      <c r="K3027" s="23">
        <v>510</v>
      </c>
      <c r="L3027" s="23" t="str">
        <f t="shared" si="562"/>
        <v>NACIONAL</v>
      </c>
      <c r="M3027" s="23" t="s">
        <v>618</v>
      </c>
      <c r="N3027" s="23" t="s">
        <v>624</v>
      </c>
      <c r="O3027" s="23">
        <f t="shared" si="564"/>
        <v>12</v>
      </c>
      <c r="P3027" s="23" t="str">
        <f t="shared" si="538"/>
        <v>20510021Principal</v>
      </c>
    </row>
    <row r="3028" spans="1:16" ht="15" hidden="1" customHeight="1">
      <c r="A3028" s="26" t="s">
        <v>873</v>
      </c>
      <c r="B3028" s="23" t="str">
        <f>IFERROR(VLOOKUP(A3028,hoja!$A$2:$E$970,4,FALSE),0)</f>
        <v>OCCIDENTE</v>
      </c>
      <c r="C3028" s="23" t="str">
        <f>IFERROR(VLOOKUP(A3028,hoja!$A$2:$E$1370,5,FALSE),0)</f>
        <v>MANIZALES</v>
      </c>
      <c r="D3028" s="23" t="str">
        <f>IFERROR(VLOOKUP(A3028,hoja!A:D,3,FALSE),0)</f>
        <v>1711</v>
      </c>
      <c r="E3028" s="23" t="s">
        <v>675</v>
      </c>
      <c r="F3028" s="23" t="str">
        <f>IFERROR(VLOOKUP(E3028,hoja!$A$2:$E$970,4,FALSE),0)</f>
        <v>COSTA</v>
      </c>
      <c r="G3028" s="23" t="str">
        <f>IFERROR(VLOOKUP(E3028,hoja!$A$2:$E$970,5,FALSE),0)</f>
        <v>CARTAGENA</v>
      </c>
      <c r="H3028" s="103">
        <f>IFERROR(VLOOKUP(E3028,hoja!A:C,3,FALSE),0)</f>
        <v>3002</v>
      </c>
      <c r="I3028" s="24" t="str">
        <f t="shared" si="555"/>
        <v>17113002</v>
      </c>
      <c r="K3028" s="23">
        <v>861</v>
      </c>
      <c r="L3028" s="23" t="str">
        <f t="shared" si="562"/>
        <v>NACIONAL</v>
      </c>
      <c r="M3028" s="23" t="s">
        <v>618</v>
      </c>
      <c r="N3028" s="23" t="str" cm="1">
        <f t="array" ref="N3028">IFERROR(IF(M3028="Principal","LES_ACTIVE",LES_INACTIVE),0)</f>
        <v>LES_ACTIVE</v>
      </c>
      <c r="O3028" s="23">
        <f t="shared" si="564"/>
        <v>8</v>
      </c>
      <c r="P3028" s="23" t="str">
        <f t="shared" si="538"/>
        <v>17113002Principal</v>
      </c>
    </row>
    <row r="3029" spans="1:16" ht="15" hidden="1" customHeight="1">
      <c r="A3029" s="26" t="s">
        <v>660</v>
      </c>
      <c r="B3029" s="23" t="str">
        <f>IFERROR(VLOOKUP(A3029,hoja!$A$2:$E$970,4,FALSE),0)</f>
        <v>CENTRO</v>
      </c>
      <c r="C3029" s="23" t="str">
        <f>IFERROR(VLOOKUP(A3029,hoja!$A$2:$E$1370,5,FALSE),0)</f>
        <v>BOGOTÁ</v>
      </c>
      <c r="D3029" s="23" t="str">
        <f>IFERROR(VLOOKUP(A3029,hoja!A:D,3,FALSE),0)</f>
        <v>0035</v>
      </c>
      <c r="E3029" s="23" t="s">
        <v>630</v>
      </c>
      <c r="F3029" s="23" t="str">
        <f>IFERROR(VLOOKUP(E3029,hoja!$A$2:$E$970,4,FALSE),0)</f>
        <v>CENTRO</v>
      </c>
      <c r="G3029" s="23" t="str">
        <f>IFERROR(VLOOKUP(E3029,hoja!$A$2:$E$970,5,FALSE),0)</f>
        <v>SESQUILÉ</v>
      </c>
      <c r="H3029" s="103" t="str">
        <f>IFERROR(VLOOKUP(E3029,hoja!A:C,3,FALSE),0)</f>
        <v>1501</v>
      </c>
      <c r="I3029" s="24" t="str">
        <f t="shared" si="555"/>
        <v>00351501</v>
      </c>
      <c r="J3029" s="23">
        <v>1.6333333332440816</v>
      </c>
      <c r="K3029" s="23">
        <v>57.661999999999999</v>
      </c>
      <c r="L3029" s="23" t="str">
        <f t="shared" si="549"/>
        <v>REGIONAL</v>
      </c>
      <c r="M3029" s="23" t="s">
        <v>618</v>
      </c>
      <c r="N3029" s="23" t="s">
        <v>622</v>
      </c>
      <c r="O3029" s="23">
        <f t="shared" si="564"/>
        <v>25</v>
      </c>
      <c r="P3029" s="23" t="str">
        <f t="shared" ref="P3029:P3091" si="565">D3029&amp;H3029&amp;M3029</f>
        <v>00351501Principal</v>
      </c>
    </row>
    <row r="3030" spans="1:16" ht="15" hidden="1" customHeight="1">
      <c r="A3030" s="26" t="s">
        <v>660</v>
      </c>
      <c r="B3030" s="23" t="str">
        <f>IFERROR(VLOOKUP(A3030,hoja!$A$2:$E$970,4,FALSE),0)</f>
        <v>CENTRO</v>
      </c>
      <c r="C3030" s="23" t="str">
        <f>IFERROR(VLOOKUP(A3030,hoja!$A$2:$E$1370,5,FALSE),0)</f>
        <v>BOGOTÁ</v>
      </c>
      <c r="D3030" s="23" t="str">
        <f>IFERROR(VLOOKUP(A3030,hoja!A:D,3,FALSE),0)</f>
        <v>0035</v>
      </c>
      <c r="E3030" s="23" t="s">
        <v>795</v>
      </c>
      <c r="F3030" s="23" t="str">
        <f>IFERROR(VLOOKUP(E3030,hoja!$A$2:$E$970,4,FALSE),0)</f>
        <v>CENTRO</v>
      </c>
      <c r="G3030" s="23" t="str">
        <f>IFERROR(VLOOKUP(E3030,hoja!$A$2:$E$970,5,FALSE),0)</f>
        <v>BOGOTÁ</v>
      </c>
      <c r="H3030" s="103" t="str">
        <f>IFERROR(VLOOKUP(E3030,hoja!A:C,3,FALSE),0)</f>
        <v>0011M</v>
      </c>
      <c r="I3030" s="24" t="str">
        <f t="shared" si="555"/>
        <v>00350011M</v>
      </c>
      <c r="K3030" s="23">
        <v>23</v>
      </c>
      <c r="L3030" s="23" t="s">
        <v>752</v>
      </c>
      <c r="M3030" s="23" t="s">
        <v>618</v>
      </c>
      <c r="N3030" s="23" t="s">
        <v>622</v>
      </c>
      <c r="O3030" s="23">
        <f t="shared" ref="O3030:O3036" si="566">IF(K3030&lt;=250,25,IF(K3030&lt;=500,16,IF(K3030&lt;=800,12,IF(K3030&lt;=1100,8,IF(K3030&lt;=1400,6,IF(K3030&lt;=1700,5))))))</f>
        <v>25</v>
      </c>
      <c r="P3030" s="23" t="str">
        <f t="shared" si="565"/>
        <v>00350011MPrincipal</v>
      </c>
    </row>
    <row r="3031" spans="1:16" ht="15" hidden="1" customHeight="1">
      <c r="A3031" s="26" t="s">
        <v>689</v>
      </c>
      <c r="B3031" s="23" t="str">
        <f>IFERROR(VLOOKUP(A3031,hoja!$A$2:$E$970,4,FALSE),0)</f>
        <v>SANTANDER</v>
      </c>
      <c r="C3031" s="23" t="str">
        <f>IFERROR(VLOOKUP(A3031,hoja!$A$2:$E$1370,5,FALSE),0)</f>
        <v>AGUACHICA</v>
      </c>
      <c r="D3031" s="23" t="str">
        <f>IFERROR(VLOOKUP(A3031,hoja!A:D,3,FALSE),0)</f>
        <v>0437</v>
      </c>
      <c r="E3031" s="23" t="s">
        <v>714</v>
      </c>
      <c r="F3031" s="23" t="str">
        <f>IFERROR(VLOOKUP(E3031,hoja!$A$2:$E$970,4,FALSE),0)</f>
        <v>SANTANDER</v>
      </c>
      <c r="G3031" s="23" t="str">
        <f>IFERROR(VLOOKUP(E3031,hoja!$A$2:$E$970,5,FALSE),0)</f>
        <v>OCAÑA</v>
      </c>
      <c r="H3031" s="103" t="str">
        <f>IFERROR(VLOOKUP(E3031,hoja!A:C,3,FALSE),0)</f>
        <v>0434</v>
      </c>
      <c r="I3031" s="24" t="str">
        <f t="shared" si="555"/>
        <v>04370434</v>
      </c>
      <c r="K3031" s="23">
        <v>59</v>
      </c>
      <c r="L3031" s="23" t="str">
        <f t="shared" ref="L3031:L3034" si="567">IF(B3031=F3031,"REGIONAL","NACIONAL")</f>
        <v>REGIONAL</v>
      </c>
      <c r="M3031" s="23" t="s">
        <v>618</v>
      </c>
      <c r="N3031" s="23" t="str" cm="1">
        <f t="array" ref="N3031">IFERROR(IF(M3031="Principal","LES_ACTIVE",LES_INACTIVE),0)</f>
        <v>LES_ACTIVE</v>
      </c>
      <c r="O3031" s="23">
        <f t="shared" si="566"/>
        <v>25</v>
      </c>
      <c r="P3031" s="23" t="str">
        <f t="shared" si="565"/>
        <v>04370434Principal</v>
      </c>
    </row>
    <row r="3032" spans="1:16" ht="15" hidden="1" customHeight="1">
      <c r="A3032" s="26" t="s">
        <v>659</v>
      </c>
      <c r="B3032" s="23" t="str">
        <f>IFERROR(VLOOKUP(A3032,hoja!$A$2:$E$970,4,FALSE),0)</f>
        <v>OCCIDENTE</v>
      </c>
      <c r="C3032" s="23" t="str">
        <f>IFERROR(VLOOKUP(A3032,hoja!$A$2:$E$1370,5,FALSE),0)</f>
        <v>ARMENIA</v>
      </c>
      <c r="D3032" s="23" t="str">
        <f>IFERROR(VLOOKUP(A3032,hoja!A:D,3,FALSE),0)</f>
        <v>0142</v>
      </c>
      <c r="E3032" s="23" t="s">
        <v>650</v>
      </c>
      <c r="F3032" s="23" t="str">
        <f>IFERROR(VLOOKUP(E3032,hoja!$A$2:$E$970,4,FALSE),0)</f>
        <v>OCCIDENTE</v>
      </c>
      <c r="G3032" s="23" t="str">
        <f>IFERROR(VLOOKUP(E3032,hoja!$A$2:$E$970,5,FALSE),0)</f>
        <v>CALOTO</v>
      </c>
      <c r="H3032" s="103" t="str">
        <f>IFERROR(VLOOKUP(E3032,hoja!A:C,3,FALSE),0)</f>
        <v>0445</v>
      </c>
      <c r="I3032" s="24" t="str">
        <f t="shared" si="555"/>
        <v>01420445</v>
      </c>
      <c r="J3032" s="23">
        <v>18.75</v>
      </c>
      <c r="K3032" s="23">
        <v>276</v>
      </c>
      <c r="L3032" s="23" t="str">
        <f t="shared" si="567"/>
        <v>REGIONAL</v>
      </c>
      <c r="M3032" s="23" t="s">
        <v>697</v>
      </c>
      <c r="N3032" s="23" cm="1">
        <f t="array" aca="1" ref="N3032" ca="1">IFERROR(IF(M3032="Principal","LES_ACTIVE",LES_INACTIVE),0)</f>
        <v>0</v>
      </c>
      <c r="O3032" s="23">
        <f t="shared" si="566"/>
        <v>16</v>
      </c>
      <c r="P3032" s="23" t="str">
        <f t="shared" si="565"/>
        <v>01420445Pereira</v>
      </c>
    </row>
    <row r="3033" spans="1:16" ht="15" hidden="1" customHeight="1">
      <c r="A3033" s="26" t="s">
        <v>659</v>
      </c>
      <c r="B3033" s="23" t="str">
        <f>IFERROR(VLOOKUP(A3033,hoja!$A$2:$E$970,4,FALSE),0)</f>
        <v>OCCIDENTE</v>
      </c>
      <c r="C3033" s="23" t="str">
        <f>IFERROR(VLOOKUP(A3033,hoja!$A$2:$E$1370,5,FALSE),0)</f>
        <v>ARMENIA</v>
      </c>
      <c r="D3033" s="23" t="str">
        <f>IFERROR(VLOOKUP(A3033,hoja!A:D,3,FALSE),0)</f>
        <v>0142</v>
      </c>
      <c r="E3033" s="23" t="s">
        <v>670</v>
      </c>
      <c r="F3033" s="23" t="str">
        <f>IFERROR(VLOOKUP(E3033,hoja!$A$2:$E$970,4,FALSE),0)</f>
        <v>OCCIDENTE</v>
      </c>
      <c r="G3033" s="23" t="str">
        <f>IFERROR(VLOOKUP(E3033,hoja!$A$2:$E$970,5,FALSE),0)</f>
        <v>PEREIRA</v>
      </c>
      <c r="H3033" s="103" t="str">
        <f>IFERROR(VLOOKUP(E3033,hoja!A:C,3,FALSE),0)</f>
        <v>0134</v>
      </c>
      <c r="I3033" s="24" t="str">
        <f t="shared" si="555"/>
        <v>01420134</v>
      </c>
      <c r="J3033" s="23">
        <v>1.5</v>
      </c>
      <c r="K3033" s="23">
        <v>109</v>
      </c>
      <c r="L3033" s="23" t="str">
        <f t="shared" si="567"/>
        <v>REGIONAL</v>
      </c>
      <c r="M3033" s="23" t="s">
        <v>697</v>
      </c>
      <c r="N3033" s="23" cm="1">
        <f t="array" aca="1" ref="N3033" ca="1">IFERROR(IF(M3033="Principal","LES_ACTIVE",LES_INACTIVE),0)</f>
        <v>0</v>
      </c>
      <c r="O3033" s="23">
        <f t="shared" si="566"/>
        <v>25</v>
      </c>
      <c r="P3033" s="23" t="str">
        <f t="shared" si="565"/>
        <v>01420134Pereira</v>
      </c>
    </row>
    <row r="3034" spans="1:16" ht="15" hidden="1" customHeight="1">
      <c r="A3034" s="26" t="s">
        <v>660</v>
      </c>
      <c r="B3034" s="23" t="str">
        <f>IFERROR(VLOOKUP(A3034,hoja!$A$2:$E$970,4,FALSE),0)</f>
        <v>CENTRO</v>
      </c>
      <c r="C3034" s="23" t="str">
        <f>IFERROR(VLOOKUP(A3034,hoja!$A$2:$E$1370,5,FALSE),0)</f>
        <v>BOGOTÁ</v>
      </c>
      <c r="D3034" s="23" t="str">
        <f>IFERROR(VLOOKUP(A3034,hoja!A:D,3,FALSE),0)</f>
        <v>0035</v>
      </c>
      <c r="E3034" s="23" t="s">
        <v>630</v>
      </c>
      <c r="F3034" s="23" t="str">
        <f>IFERROR(VLOOKUP(E3034,hoja!$A$2:$E$970,4,FALSE),0)</f>
        <v>CENTRO</v>
      </c>
      <c r="G3034" s="23" t="str">
        <f>IFERROR(VLOOKUP(E3034,hoja!$A$2:$E$970,5,FALSE),0)</f>
        <v>SESQUILÉ</v>
      </c>
      <c r="H3034" s="103" t="str">
        <f>IFERROR(VLOOKUP(E3034,hoja!A:C,3,FALSE),0)</f>
        <v>1501</v>
      </c>
      <c r="I3034" s="24" t="str">
        <f t="shared" si="555"/>
        <v>00351501</v>
      </c>
      <c r="J3034" s="23">
        <v>1.6333333332440816</v>
      </c>
      <c r="K3034" s="23">
        <v>57.661999999999999</v>
      </c>
      <c r="L3034" s="23" t="str">
        <f t="shared" si="567"/>
        <v>REGIONAL</v>
      </c>
      <c r="M3034" s="23" t="s">
        <v>938</v>
      </c>
      <c r="N3034" s="23" t="s">
        <v>622</v>
      </c>
      <c r="O3034" s="23">
        <f t="shared" si="566"/>
        <v>25</v>
      </c>
      <c r="P3034" s="23" t="str">
        <f t="shared" si="565"/>
        <v>00351501Chia</v>
      </c>
    </row>
    <row r="3035" spans="1:16" ht="15" hidden="1" customHeight="1">
      <c r="A3035" s="26" t="s">
        <v>708</v>
      </c>
      <c r="B3035" s="23" t="str">
        <f>IFERROR(VLOOKUP(A3035,hoja!$A$2:$E$970,4,FALSE),0)</f>
        <v>OCCIDENTE</v>
      </c>
      <c r="C3035" s="23" t="str">
        <f>IFERROR(VLOOKUP(A3035,hoja!$A$2:$E$1370,5,FALSE),0)</f>
        <v>JAMUNDÍ</v>
      </c>
      <c r="D3035" s="23" t="str">
        <f>IFERROR(VLOOKUP(A3035,hoja!A:D,3,FALSE),0)</f>
        <v>0358</v>
      </c>
      <c r="E3035" s="23" t="s">
        <v>645</v>
      </c>
      <c r="F3035" s="23" t="str">
        <f>IFERROR(VLOOKUP(E3035,hoja!$A$2:$E$970,4,FALSE),0)</f>
        <v>OCCIDENTE</v>
      </c>
      <c r="G3035" s="23" t="str">
        <f>IFERROR(VLOOKUP(E3035,hoja!$A$2:$E$970,5,FALSE),0)</f>
        <v>CALI</v>
      </c>
      <c r="H3035" s="103" t="str">
        <f>IFERROR(VLOOKUP(E3035,hoja!A:C,3,FALSE),0)</f>
        <v>0410</v>
      </c>
      <c r="I3035" s="24" t="str">
        <f t="shared" si="555"/>
        <v>03580410</v>
      </c>
      <c r="K3035" s="23">
        <v>37</v>
      </c>
      <c r="L3035" s="23" t="str">
        <f t="shared" ref="L3035" si="568">IF(B3035=F3035,"REGIONAL","NACIONAL")</f>
        <v>REGIONAL</v>
      </c>
      <c r="M3035" s="23" t="s">
        <v>939</v>
      </c>
      <c r="N3035" s="23" cm="1">
        <f t="array" aca="1" ref="N3035" ca="1">IFERROR(IF(M3035="Principal","LES_ACTIVE",LES_INACTIVE),0)</f>
        <v>0</v>
      </c>
      <c r="O3035" s="23">
        <f t="shared" si="566"/>
        <v>25</v>
      </c>
      <c r="P3035" s="23" t="str">
        <f t="shared" si="565"/>
        <v>03580410Cali</v>
      </c>
    </row>
    <row r="3036" spans="1:16" ht="15" hidden="1" customHeight="1">
      <c r="A3036" s="26" t="s">
        <v>795</v>
      </c>
      <c r="B3036" s="23" t="str">
        <f>IFERROR(VLOOKUP(A3036,hoja!$A$2:$E$970,4,FALSE),0)</f>
        <v>CENTRO</v>
      </c>
      <c r="C3036" s="23" t="str">
        <f>IFERROR(VLOOKUP(A3036,hoja!$A$2:$E$1370,5,FALSE),0)</f>
        <v>BOGOTÁ</v>
      </c>
      <c r="D3036" s="23" t="str">
        <f>IFERROR(VLOOKUP(A3036,hoja!A:D,3,FALSE),0)</f>
        <v>0011M</v>
      </c>
      <c r="E3036" s="23" t="s">
        <v>635</v>
      </c>
      <c r="F3036" s="23" t="str">
        <f>IFERROR(VLOOKUP(E3036,hoja!$A$2:$E$970,4,FALSE),0)</f>
        <v>CENTRO</v>
      </c>
      <c r="G3036" s="23" t="str">
        <f>IFERROR(VLOOKUP(E3036,hoja!$A$2:$E$970,5,FALSE),0)</f>
        <v>BOGOTÁ</v>
      </c>
      <c r="H3036" s="103" t="str">
        <f>IFERROR(VLOOKUP(E3036,hoja!A:C,3,FALSE),0)</f>
        <v>0021</v>
      </c>
      <c r="I3036" s="24" t="str">
        <f t="shared" si="555"/>
        <v>0011M0021</v>
      </c>
      <c r="K3036" s="23">
        <v>6</v>
      </c>
      <c r="L3036" s="23" t="str">
        <f t="shared" ref="L3036:L3037" si="569">IF(B3036=F3036,"REGIONAL","NACIONAL")</f>
        <v>REGIONAL</v>
      </c>
      <c r="M3036" s="23" t="s">
        <v>618</v>
      </c>
      <c r="N3036" s="23" t="s">
        <v>624</v>
      </c>
      <c r="O3036" s="23">
        <f t="shared" si="566"/>
        <v>25</v>
      </c>
      <c r="P3036" s="23" t="str">
        <f t="shared" si="565"/>
        <v>0011M0021Principal</v>
      </c>
    </row>
    <row r="3037" spans="1:16" ht="15" hidden="1" customHeight="1">
      <c r="A3037" s="26" t="s">
        <v>795</v>
      </c>
      <c r="B3037" s="23" t="str">
        <f>IFERROR(VLOOKUP(A3037,hoja!$A$2:$E$970,4,FALSE),0)</f>
        <v>CENTRO</v>
      </c>
      <c r="C3037" s="23" t="str">
        <f>IFERROR(VLOOKUP(A3037,hoja!$A$2:$E$1370,5,FALSE),0)</f>
        <v>BOGOTÁ</v>
      </c>
      <c r="D3037" s="23" t="str">
        <f>IFERROR(VLOOKUP(A3037,hoja!A:D,3,FALSE),0)</f>
        <v>0011M</v>
      </c>
      <c r="E3037" s="23" t="s">
        <v>660</v>
      </c>
      <c r="F3037" s="23" t="str">
        <f>IFERROR(VLOOKUP(E3037,hoja!$A$2:$E$970,4,FALSE),0)</f>
        <v>CENTRO</v>
      </c>
      <c r="G3037" s="23" t="str">
        <f>IFERROR(VLOOKUP(E3037,hoja!$A$2:$E$970,5,FALSE),0)</f>
        <v>BOGOTÁ</v>
      </c>
      <c r="H3037" s="103" t="str">
        <f>IFERROR(VLOOKUP(E3037,hoja!A:C,3,FALSE),0)</f>
        <v>0035</v>
      </c>
      <c r="I3037" s="24" t="str">
        <f t="shared" si="555"/>
        <v>0011M0035</v>
      </c>
      <c r="K3037" s="23">
        <v>24</v>
      </c>
      <c r="L3037" s="23" t="str">
        <f t="shared" si="569"/>
        <v>REGIONAL</v>
      </c>
      <c r="M3037" s="23" t="s">
        <v>621</v>
      </c>
      <c r="N3037" s="23" t="s">
        <v>624</v>
      </c>
      <c r="O3037" s="23">
        <f t="shared" ref="O3037" si="570">IF(K3037&lt;=250,25,IF(K3037&lt;=500,16,IF(K3037&lt;=800,12,IF(K3037&lt;=1100,8,IF(K3037&lt;=1400,6,IF(K3037&lt;=1700,5))))))</f>
        <v>25</v>
      </c>
      <c r="P3037" s="23" t="str">
        <f t="shared" si="565"/>
        <v>0011M0035La vega</v>
      </c>
    </row>
    <row r="3038" spans="1:16" ht="15" hidden="1" customHeight="1">
      <c r="A3038" s="26" t="s">
        <v>795</v>
      </c>
      <c r="B3038" s="23" t="str">
        <f>IFERROR(VLOOKUP(A3038,hoja!$A$2:$E$970,4,FALSE),0)</f>
        <v>CENTRO</v>
      </c>
      <c r="C3038" s="23" t="str">
        <f>IFERROR(VLOOKUP(A3038,hoja!$A$2:$E$1370,5,FALSE),0)</f>
        <v>BOGOTÁ</v>
      </c>
      <c r="D3038" s="23" t="str">
        <f>IFERROR(VLOOKUP(A3038,hoja!A:D,3,FALSE),0)</f>
        <v>0011M</v>
      </c>
      <c r="E3038" s="23" t="s">
        <v>727</v>
      </c>
      <c r="F3038" s="23" t="str">
        <f>IFERROR(VLOOKUP(E3038,hoja!$A$2:$E$970,4,FALSE),0)</f>
        <v>CENTRO</v>
      </c>
      <c r="G3038" s="23" t="str">
        <f>IFERROR(VLOOKUP(E3038,hoja!$A$2:$E$970,5,FALSE),0)</f>
        <v>TUNJA</v>
      </c>
      <c r="H3038" s="103" t="str">
        <f>IFERROR(VLOOKUP(E3038,hoja!A:C,3,FALSE),0)</f>
        <v>0443</v>
      </c>
      <c r="I3038" s="24" t="str">
        <f t="shared" si="555"/>
        <v>0011M0443</v>
      </c>
      <c r="K3038" s="23">
        <v>159</v>
      </c>
      <c r="L3038" s="23" t="str">
        <f t="shared" ref="L3038:L3041" si="571">IF(B3038=F3038,"REGIONAL","NACIONAL")</f>
        <v>REGIONAL</v>
      </c>
      <c r="M3038" s="23" t="s">
        <v>618</v>
      </c>
      <c r="N3038" s="23" t="s">
        <v>624</v>
      </c>
      <c r="O3038" s="23">
        <f t="shared" ref="O3038" si="572">IF(K3038&lt;=250,25,IF(K3038&lt;=500,16,IF(K3038&lt;=800,12,IF(K3038&lt;=1100,8,IF(K3038&lt;=1400,6,IF(K3038&lt;=1700,5))))))</f>
        <v>25</v>
      </c>
      <c r="P3038" s="23" t="str">
        <f t="shared" si="565"/>
        <v>0011M0443Principal</v>
      </c>
    </row>
    <row r="3039" spans="1:16" ht="15" hidden="1" customHeight="1">
      <c r="A3039" s="26" t="s">
        <v>795</v>
      </c>
      <c r="B3039" s="23" t="str">
        <f>IFERROR(VLOOKUP(A3039,hoja!$A$2:$E$970,4,FALSE),0)</f>
        <v>CENTRO</v>
      </c>
      <c r="C3039" s="23" t="str">
        <f>IFERROR(VLOOKUP(A3039,hoja!$A$2:$E$1370,5,FALSE),0)</f>
        <v>BOGOTÁ</v>
      </c>
      <c r="D3039" s="23" t="str">
        <f>IFERROR(VLOOKUP(A3039,hoja!A:D,3,FALSE),0)</f>
        <v>0011M</v>
      </c>
      <c r="E3039" s="23" t="s">
        <v>700</v>
      </c>
      <c r="F3039" s="23" t="str">
        <f>IFERROR(VLOOKUP(E3039,hoja!$A$2:$E$970,4,FALSE),0)</f>
        <v>SANTANDER</v>
      </c>
      <c r="G3039" s="23" t="str">
        <f>IFERROR(VLOOKUP(E3039,hoja!$A$2:$E$970,5,FALSE),0)</f>
        <v>CHIQUINQUIRÁ</v>
      </c>
      <c r="H3039" s="103" t="str">
        <f>IFERROR(VLOOKUP(E3039,hoja!A:C,3,FALSE),0)</f>
        <v>0444</v>
      </c>
      <c r="I3039" s="24" t="str">
        <f t="shared" si="555"/>
        <v>0011M0444</v>
      </c>
      <c r="K3039" s="23">
        <v>151</v>
      </c>
      <c r="L3039" s="23" t="str">
        <f>IF(B3039=F3039,"REGIONAL","NACIONAL")</f>
        <v>NACIONAL</v>
      </c>
      <c r="M3039" s="23" t="s">
        <v>618</v>
      </c>
      <c r="N3039" s="23" t="s">
        <v>624</v>
      </c>
      <c r="O3039" s="23">
        <f t="shared" ref="O3039" si="573">IF(K3039&lt;=250,25,IF(K3039&lt;=500,16,IF(K3039&lt;=800,12,IF(K3039&lt;=1100,8,IF(K3039&lt;=1400,6,IF(K3039&lt;=1700,5))))))</f>
        <v>25</v>
      </c>
      <c r="P3039" s="23" t="str">
        <f t="shared" si="565"/>
        <v>0011M0444Principal</v>
      </c>
    </row>
    <row r="3040" spans="1:16" ht="15" hidden="1" customHeight="1">
      <c r="A3040" s="26" t="s">
        <v>795</v>
      </c>
      <c r="B3040" s="23" t="str">
        <f>IFERROR(VLOOKUP(A3040,hoja!$A$2:$E$970,4,FALSE),0)</f>
        <v>CENTRO</v>
      </c>
      <c r="C3040" s="23" t="str">
        <f>IFERROR(VLOOKUP(A3040,hoja!$A$2:$E$1370,5,FALSE),0)</f>
        <v>BOGOTÁ</v>
      </c>
      <c r="D3040" s="23" t="str">
        <f>IFERROR(VLOOKUP(A3040,hoja!A:D,3,FALSE),0)</f>
        <v>0011M</v>
      </c>
      <c r="E3040" s="23" t="s">
        <v>709</v>
      </c>
      <c r="F3040" s="23" t="str">
        <f>IFERROR(VLOOKUP(E3040,hoja!$A$2:$E$970,4,FALSE),0)</f>
        <v>CENTRO</v>
      </c>
      <c r="G3040" s="23" t="str">
        <f>IFERROR(VLOOKUP(E3040,hoja!$A$2:$E$970,5,FALSE),0)</f>
        <v>LA DORADA</v>
      </c>
      <c r="H3040" s="103" t="str">
        <f>IFERROR(VLOOKUP(E3040,hoja!A:C,3,FALSE),0)</f>
        <v>0391</v>
      </c>
      <c r="I3040" s="24" t="str">
        <f t="shared" si="555"/>
        <v>0011M0391</v>
      </c>
      <c r="K3040" s="23">
        <v>185</v>
      </c>
      <c r="L3040" s="23" t="str">
        <f t="shared" si="571"/>
        <v>REGIONAL</v>
      </c>
      <c r="M3040" s="23" t="s">
        <v>621</v>
      </c>
      <c r="N3040" s="23" t="s">
        <v>624</v>
      </c>
      <c r="O3040" s="23">
        <f t="shared" ref="O3040" si="574">IF(K3040&lt;=250,25,IF(K3040&lt;=500,16,IF(K3040&lt;=800,12,IF(K3040&lt;=1100,8,IF(K3040&lt;=1400,6,IF(K3040&lt;=1700,5))))))</f>
        <v>25</v>
      </c>
      <c r="P3040" s="23" t="str">
        <f t="shared" si="565"/>
        <v>0011M0391La vega</v>
      </c>
    </row>
    <row r="3041" spans="1:16" ht="15" hidden="1" customHeight="1">
      <c r="A3041" s="26" t="s">
        <v>795</v>
      </c>
      <c r="B3041" s="23" t="str">
        <f>IFERROR(VLOOKUP(A3041,hoja!$A$2:$E$970,4,FALSE),0)</f>
        <v>CENTRO</v>
      </c>
      <c r="C3041" s="23" t="str">
        <f>IFERROR(VLOOKUP(A3041,hoja!$A$2:$E$1370,5,FALSE),0)</f>
        <v>BOGOTÁ</v>
      </c>
      <c r="D3041" s="23" t="str">
        <f>IFERROR(VLOOKUP(A3041,hoja!A:D,3,FALSE),0)</f>
        <v>0011M</v>
      </c>
      <c r="E3041" s="23" t="s">
        <v>728</v>
      </c>
      <c r="F3041" s="23" t="str">
        <f>IFERROR(VLOOKUP(E3041,hoja!$A$2:$E$970,4,FALSE),0)</f>
        <v>CENTRO</v>
      </c>
      <c r="G3041" s="23" t="str">
        <f>IFERROR(VLOOKUP(E3041,hoja!$A$2:$E$970,5,FALSE),0)</f>
        <v>VILLETA</v>
      </c>
      <c r="H3041" s="103" t="str">
        <f>IFERROR(VLOOKUP(E3041,hoja!A:C,3,FALSE),0)</f>
        <v>0025</v>
      </c>
      <c r="I3041" s="24" t="str">
        <f t="shared" si="555"/>
        <v>0011M0025</v>
      </c>
      <c r="K3041" s="23">
        <v>101</v>
      </c>
      <c r="L3041" s="23" t="str">
        <f t="shared" si="571"/>
        <v>REGIONAL</v>
      </c>
      <c r="M3041" s="23" t="s">
        <v>621</v>
      </c>
      <c r="N3041" s="23" t="s">
        <v>624</v>
      </c>
      <c r="O3041" s="23">
        <f t="shared" ref="O3041" si="575">IF(K3041&lt;=250,25,IF(K3041&lt;=500,16,IF(K3041&lt;=800,12,IF(K3041&lt;=1100,8,IF(K3041&lt;=1400,6,IF(K3041&lt;=1700,5))))))</f>
        <v>25</v>
      </c>
      <c r="P3041" s="23" t="str">
        <f t="shared" si="565"/>
        <v>0011M0025La vega</v>
      </c>
    </row>
    <row r="3042" spans="1:16" ht="15" hidden="1" customHeight="1">
      <c r="A3042" s="26" t="s">
        <v>795</v>
      </c>
      <c r="B3042" s="23" t="str">
        <f>IFERROR(VLOOKUP(A3042,hoja!$A$2:$E$970,4,FALSE),0)</f>
        <v>CENTRO</v>
      </c>
      <c r="C3042" s="23" t="str">
        <f>IFERROR(VLOOKUP(A3042,hoja!$A$2:$E$1370,5,FALSE),0)</f>
        <v>BOGOTÁ</v>
      </c>
      <c r="D3042" s="23" t="str">
        <f>IFERROR(VLOOKUP(A3042,hoja!A:D,3,FALSE),0)</f>
        <v>0011M</v>
      </c>
      <c r="E3042" s="23" t="s">
        <v>729</v>
      </c>
      <c r="F3042" s="23" t="str">
        <f>IFERROR(VLOOKUP(E3042,hoja!$A$2:$E$970,4,FALSE),0)</f>
        <v>SANTANDER</v>
      </c>
      <c r="G3042" s="23" t="str">
        <f>IFERROR(VLOOKUP(E3042,hoja!$A$2:$E$970,5,FALSE),0)</f>
        <v>YOPAL</v>
      </c>
      <c r="H3042" s="103" t="str">
        <f>IFERROR(VLOOKUP(E3042,hoja!A:C,3,FALSE),0)</f>
        <v>0442</v>
      </c>
      <c r="I3042" s="24" t="str">
        <f t="shared" si="555"/>
        <v>0011M0442</v>
      </c>
      <c r="K3042" s="23">
        <v>383</v>
      </c>
      <c r="L3042" s="23" t="str">
        <f>IF(B3042=F3042,"REGIONAL","NACIONAL")</f>
        <v>NACIONAL</v>
      </c>
      <c r="M3042" s="23" t="s">
        <v>618</v>
      </c>
      <c r="N3042" s="23" t="s">
        <v>624</v>
      </c>
      <c r="O3042" s="23">
        <f t="shared" ref="O3042:O3043" si="576">IF(K3042&lt;=250,25,IF(K3042&lt;=500,16,IF(K3042&lt;=800,12,IF(K3042&lt;=1100,8,IF(K3042&lt;=1400,6,IF(K3042&lt;=1700,5))))))</f>
        <v>16</v>
      </c>
      <c r="P3042" s="23" t="str">
        <f t="shared" si="565"/>
        <v>0011M0442Principal</v>
      </c>
    </row>
    <row r="3043" spans="1:16" ht="15" hidden="1" customHeight="1">
      <c r="A3043" s="26" t="s">
        <v>795</v>
      </c>
      <c r="B3043" s="23" t="str">
        <f>IFERROR(VLOOKUP(A3043,hoja!$A$2:$E$970,4,FALSE),0)</f>
        <v>CENTRO</v>
      </c>
      <c r="C3043" s="23" t="str">
        <f>IFERROR(VLOOKUP(A3043,hoja!$A$2:$E$1370,5,FALSE),0)</f>
        <v>BOGOTÁ</v>
      </c>
      <c r="D3043" s="23" t="str">
        <f>IFERROR(VLOOKUP(A3043,hoja!A:D,3,FALSE),0)</f>
        <v>0011M</v>
      </c>
      <c r="E3043" s="23" t="s">
        <v>692</v>
      </c>
      <c r="F3043" s="23" t="str">
        <f>IFERROR(VLOOKUP(E3043,hoja!$A$2:$E$970,4,FALSE),0)</f>
        <v>SANTANDER</v>
      </c>
      <c r="G3043" s="23" t="str">
        <f>IFERROR(VLOOKUP(E3043,hoja!$A$2:$E$970,5,FALSE),0)</f>
        <v>BARBOSA</v>
      </c>
      <c r="H3043" s="103" t="str">
        <f>IFERROR(VLOOKUP(E3043,hoja!A:C,3,FALSE),0)</f>
        <v>0446</v>
      </c>
      <c r="I3043" s="24" t="str">
        <f t="shared" si="555"/>
        <v>0011M0446</v>
      </c>
      <c r="K3043" s="23">
        <v>204</v>
      </c>
      <c r="L3043" s="23" t="str">
        <f t="shared" ref="L3043:L3044" si="577">IF(B3043=F3043,"REGIONAL","NACIONAL")</f>
        <v>NACIONAL</v>
      </c>
      <c r="M3043" s="23" t="s">
        <v>618</v>
      </c>
      <c r="N3043" s="23" t="s">
        <v>624</v>
      </c>
      <c r="O3043" s="23">
        <f t="shared" si="576"/>
        <v>25</v>
      </c>
      <c r="P3043" s="23" t="str">
        <f t="shared" si="565"/>
        <v>0011M0446Principal</v>
      </c>
    </row>
    <row r="3044" spans="1:16" ht="15" hidden="1" customHeight="1">
      <c r="A3044" s="26" t="s">
        <v>795</v>
      </c>
      <c r="B3044" s="23" t="str">
        <f>IFERROR(VLOOKUP(A3044,hoja!$A$2:$E$970,4,FALSE),0)</f>
        <v>CENTRO</v>
      </c>
      <c r="C3044" s="23" t="str">
        <f>IFERROR(VLOOKUP(A3044,hoja!$A$2:$E$1370,5,FALSE),0)</f>
        <v>BOGOTÁ</v>
      </c>
      <c r="D3044" s="23" t="str">
        <f>IFERROR(VLOOKUP(A3044,hoja!A:D,3,FALSE),0)</f>
        <v>0011M</v>
      </c>
      <c r="E3044" s="23" t="s">
        <v>713</v>
      </c>
      <c r="F3044" s="23" t="str">
        <f>IFERROR(VLOOKUP(E3044,hoja!$A$2:$E$970,4,FALSE),0)</f>
        <v>ANTIOQUIA</v>
      </c>
      <c r="G3044" s="23" t="str">
        <f>IFERROR(VLOOKUP(E3044,hoja!$A$2:$E$970,5,FALSE),0)</f>
        <v>MARIQUITA</v>
      </c>
      <c r="H3044" s="103" t="str">
        <f>IFERROR(VLOOKUP(E3044,hoja!A:C,3,FALSE),0)</f>
        <v>0392</v>
      </c>
      <c r="I3044" s="24" t="str">
        <f t="shared" si="555"/>
        <v>0011M0392</v>
      </c>
      <c r="K3044" s="23">
        <v>171</v>
      </c>
      <c r="L3044" s="23" t="str">
        <f t="shared" si="577"/>
        <v>NACIONAL</v>
      </c>
      <c r="M3044" s="23" t="s">
        <v>621</v>
      </c>
      <c r="N3044" s="23" t="s">
        <v>624</v>
      </c>
      <c r="O3044" s="23">
        <f t="shared" ref="O3044" si="578">IF(K3044&lt;=250,25,IF(K3044&lt;=500,16,IF(K3044&lt;=800,12,IF(K3044&lt;=1100,8,IF(K3044&lt;=1400,6,IF(K3044&lt;=1700,5))))))</f>
        <v>25</v>
      </c>
      <c r="P3044" s="23" t="str">
        <f t="shared" si="565"/>
        <v>0011M0392La vega</v>
      </c>
    </row>
    <row r="3045" spans="1:16" ht="15" hidden="1" customHeight="1">
      <c r="A3045" s="26" t="s">
        <v>795</v>
      </c>
      <c r="B3045" s="23" t="str">
        <f>IFERROR(VLOOKUP(A3045,hoja!$A$2:$E$970,4,FALSE),0)</f>
        <v>CENTRO</v>
      </c>
      <c r="C3045" s="23" t="str">
        <f>IFERROR(VLOOKUP(A3045,hoja!$A$2:$E$1370,5,FALSE),0)</f>
        <v>BOGOTÁ</v>
      </c>
      <c r="D3045" s="23" t="str">
        <f>IFERROR(VLOOKUP(A3045,hoja!A:D,3,FALSE),0)</f>
        <v>0011M</v>
      </c>
      <c r="E3045" s="23" t="s">
        <v>629</v>
      </c>
      <c r="F3045" s="23" t="str">
        <f>IFERROR(VLOOKUP(E3045,hoja!$A$2:$E$970,4,FALSE),0)</f>
        <v>CENTRO</v>
      </c>
      <c r="G3045" s="23" t="str">
        <f>IFERROR(VLOOKUP(E3045,hoja!$A$2:$E$970,5,FALSE),0)</f>
        <v>ZIPAQUIRÁ</v>
      </c>
      <c r="H3045" s="103" t="str">
        <f>IFERROR(VLOOKUP(E3045,hoja!A:C,3,FALSE),0)</f>
        <v>0032</v>
      </c>
      <c r="I3045" s="24" t="str">
        <f t="shared" si="555"/>
        <v>0011M0032</v>
      </c>
      <c r="K3045" s="23">
        <v>64</v>
      </c>
      <c r="L3045" s="23" t="str">
        <f t="shared" ref="L3045:L3046" si="579">IF(B3045=F3045,"REGIONAL","NACIONAL")</f>
        <v>REGIONAL</v>
      </c>
      <c r="M3045" s="23" t="s">
        <v>618</v>
      </c>
      <c r="N3045" s="23" t="s">
        <v>624</v>
      </c>
      <c r="O3045" s="23">
        <f t="shared" ref="O3045" si="580">IF(K3045&lt;=250,25,IF(K3045&lt;=500,16,IF(K3045&lt;=800,12,IF(K3045&lt;=1100,8,IF(K3045&lt;=1400,6,IF(K3045&lt;=1700,5))))))</f>
        <v>25</v>
      </c>
      <c r="P3045" s="23" t="str">
        <f t="shared" si="565"/>
        <v>0011M0032Principal</v>
      </c>
    </row>
    <row r="3046" spans="1:16" ht="15" hidden="1" customHeight="1">
      <c r="A3046" s="26" t="s">
        <v>795</v>
      </c>
      <c r="B3046" s="23" t="str">
        <f>IFERROR(VLOOKUP(A3046,hoja!$A$2:$E$970,4,FALSE),0)</f>
        <v>CENTRO</v>
      </c>
      <c r="C3046" s="23" t="str">
        <f>IFERROR(VLOOKUP(A3046,hoja!$A$2:$E$1370,5,FALSE),0)</f>
        <v>BOGOTÁ</v>
      </c>
      <c r="D3046" s="23" t="str">
        <f>IFERROR(VLOOKUP(A3046,hoja!A:D,3,FALSE),0)</f>
        <v>0011M</v>
      </c>
      <c r="E3046" s="23" t="s">
        <v>751</v>
      </c>
      <c r="F3046" s="23" t="str">
        <f>IFERROR(VLOOKUP(E3046,hoja!$A$2:$E$970,4,FALSE),0)</f>
        <v>CENTRO</v>
      </c>
      <c r="G3046" s="23" t="str">
        <f>IFERROR(VLOOKUP(E3046,hoja!$A$2:$E$970,5,FALSE),0)</f>
        <v>BOGOTÁ</v>
      </c>
      <c r="H3046" s="103" t="str">
        <f>IFERROR(VLOOKUP(E3046,hoja!A:C,3,FALSE),0)</f>
        <v>0002A</v>
      </c>
      <c r="I3046" s="24" t="str">
        <f t="shared" si="555"/>
        <v>0011M0002A</v>
      </c>
      <c r="K3046" s="23">
        <v>6</v>
      </c>
      <c r="L3046" s="23" t="str">
        <f t="shared" si="579"/>
        <v>REGIONAL</v>
      </c>
      <c r="M3046" s="23" t="s">
        <v>618</v>
      </c>
      <c r="N3046" s="23" t="s">
        <v>624</v>
      </c>
      <c r="O3046" s="23">
        <f t="shared" ref="O3046" si="581">IF(K3046&lt;=250,25,IF(K3046&lt;=500,16,IF(K3046&lt;=800,12,IF(K3046&lt;=1100,8,IF(K3046&lt;=1400,6,IF(K3046&lt;=1700,5))))))</f>
        <v>25</v>
      </c>
      <c r="P3046" s="23" t="str">
        <f t="shared" si="565"/>
        <v>0011M0002APrincipal</v>
      </c>
    </row>
    <row r="3047" spans="1:16" ht="15" hidden="1" customHeight="1">
      <c r="A3047" s="26" t="s">
        <v>795</v>
      </c>
      <c r="B3047" s="23" t="str">
        <f>IFERROR(VLOOKUP(A3047,hoja!$A$2:$E$970,4,FALSE),0)</f>
        <v>CENTRO</v>
      </c>
      <c r="C3047" s="23" t="str">
        <f>IFERROR(VLOOKUP(A3047,hoja!$A$2:$E$1370,5,FALSE),0)</f>
        <v>BOGOTÁ</v>
      </c>
      <c r="D3047" s="23" t="str">
        <f>IFERROR(VLOOKUP(A3047,hoja!A:D,3,FALSE),0)</f>
        <v>0011M</v>
      </c>
      <c r="E3047" s="23" t="s">
        <v>636</v>
      </c>
      <c r="F3047" s="23" t="str">
        <f>IFERROR(VLOOKUP(E3047,hoja!$A$2:$E$970,4,FALSE),0)</f>
        <v>CENTRO</v>
      </c>
      <c r="G3047" s="23" t="str">
        <f>IFERROR(VLOOKUP(E3047,hoja!$A$2:$E$970,5,FALSE),0)</f>
        <v>DUITAMA</v>
      </c>
      <c r="H3047" s="103" t="str">
        <f>IFERROR(VLOOKUP(E3047,hoja!A:C,3,FALSE),0)</f>
        <v>0441</v>
      </c>
      <c r="I3047" s="24" t="str">
        <f t="shared" si="555"/>
        <v>0011M0441</v>
      </c>
      <c r="K3047" s="23">
        <v>209</v>
      </c>
      <c r="L3047" s="23" t="str">
        <f t="shared" ref="L3047:L3051" si="582">IF(B3047=F3047,"REGIONAL","NACIONAL")</f>
        <v>REGIONAL</v>
      </c>
      <c r="M3047" s="23" t="s">
        <v>618</v>
      </c>
      <c r="N3047" s="23" t="s">
        <v>624</v>
      </c>
      <c r="O3047" s="23">
        <f t="shared" ref="O3047" si="583">IF(K3047&lt;=250,25,IF(K3047&lt;=500,16,IF(K3047&lt;=800,12,IF(K3047&lt;=1100,8,IF(K3047&lt;=1400,6,IF(K3047&lt;=1700,5))))))</f>
        <v>25</v>
      </c>
      <c r="P3047" s="23" t="str">
        <f t="shared" si="565"/>
        <v>0011M0441Principal</v>
      </c>
    </row>
    <row r="3048" spans="1:16" ht="15" hidden="1" customHeight="1">
      <c r="A3048" s="26" t="s">
        <v>795</v>
      </c>
      <c r="B3048" s="23" t="str">
        <f>IFERROR(VLOOKUP(A3048,hoja!$A$2:$E$970,4,FALSE),0)</f>
        <v>CENTRO</v>
      </c>
      <c r="C3048" s="23" t="str">
        <f>IFERROR(VLOOKUP(A3048,hoja!$A$2:$E$1370,5,FALSE),0)</f>
        <v>BOGOTÁ</v>
      </c>
      <c r="D3048" s="23" t="str">
        <f>IFERROR(VLOOKUP(A3048,hoja!A:D,3,FALSE),0)</f>
        <v>0011M</v>
      </c>
      <c r="E3048" s="23" t="s">
        <v>681</v>
      </c>
      <c r="F3048" s="23" t="str">
        <f>IFERROR(VLOOKUP(E3048,hoja!$A$2:$E$970,4,FALSE),0)</f>
        <v>CENTRO</v>
      </c>
      <c r="G3048" s="23" t="str">
        <f>IFERROR(VLOOKUP(E3048,hoja!$A$2:$E$970,5,FALSE),0)</f>
        <v>VILLAVICENCIO</v>
      </c>
      <c r="H3048" s="103" t="str">
        <f>IFERROR(VLOOKUP(E3048,hoja!A:C,3,FALSE),0)</f>
        <v>0393</v>
      </c>
      <c r="I3048" s="24" t="str">
        <f t="shared" si="555"/>
        <v>0011M0393</v>
      </c>
      <c r="K3048" s="23">
        <v>116</v>
      </c>
      <c r="L3048" s="23" t="str">
        <f t="shared" si="582"/>
        <v>REGIONAL</v>
      </c>
      <c r="M3048" s="23" t="s">
        <v>618</v>
      </c>
      <c r="N3048" s="23" t="s">
        <v>624</v>
      </c>
      <c r="O3048" s="23">
        <f t="shared" ref="O3048:O3050" si="584">IF(K3048&lt;=250,25,IF(K3048&lt;=500,16,IF(K3048&lt;=800,12,IF(K3048&lt;=1100,8,IF(K3048&lt;=1400,6,IF(K3048&lt;=1700,5))))))</f>
        <v>25</v>
      </c>
      <c r="P3048" s="23" t="str">
        <f t="shared" si="565"/>
        <v>0011M0393Principal</v>
      </c>
    </row>
    <row r="3049" spans="1:16" ht="15" hidden="1" customHeight="1">
      <c r="A3049" s="26" t="s">
        <v>714</v>
      </c>
      <c r="B3049" s="23" t="str">
        <f>IFERROR(VLOOKUP(A3049,hoja!$A$2:$E$970,4,FALSE),0)</f>
        <v>SANTANDER</v>
      </c>
      <c r="C3049" s="23" t="str">
        <f>IFERROR(VLOOKUP(A3049,hoja!$A$2:$E$1370,5,FALSE),0)</f>
        <v>OCAÑA</v>
      </c>
      <c r="D3049" s="23" t="str">
        <f>IFERROR(VLOOKUP(A3049,hoja!A:D,3,FALSE),0)</f>
        <v>0434</v>
      </c>
      <c r="E3049" s="23" t="s">
        <v>689</v>
      </c>
      <c r="F3049" s="23" t="str">
        <f>IFERROR(VLOOKUP(E3049,hoja!$A$2:$E$970,4,FALSE),0)</f>
        <v>SANTANDER</v>
      </c>
      <c r="G3049" s="23" t="str">
        <f>IFERROR(VLOOKUP(E3049,hoja!$A$2:$E$970,5,FALSE),0)</f>
        <v>AGUACHICA</v>
      </c>
      <c r="H3049" s="103" t="str">
        <f>IFERROR(VLOOKUP(E3049,hoja!A:C,3,FALSE),0)</f>
        <v>0437</v>
      </c>
      <c r="I3049" s="24" t="str">
        <f t="shared" si="555"/>
        <v>04340437</v>
      </c>
      <c r="K3049" s="23">
        <v>60</v>
      </c>
      <c r="L3049" s="23" t="str">
        <f t="shared" si="582"/>
        <v>REGIONAL</v>
      </c>
      <c r="M3049" s="23" t="s">
        <v>618</v>
      </c>
      <c r="N3049" s="23" t="str" cm="1">
        <f t="array" ref="N3049">IFERROR(IF(M3049="Principal","LES_ACTIVE",LES_INACTIVE),0)</f>
        <v>LES_ACTIVE</v>
      </c>
      <c r="O3049" s="23">
        <f t="shared" si="584"/>
        <v>25</v>
      </c>
      <c r="P3049" s="23" t="str">
        <f t="shared" si="565"/>
        <v>04340437Principal</v>
      </c>
    </row>
    <row r="3050" spans="1:16" ht="15" hidden="1" customHeight="1">
      <c r="A3050" s="26" t="s">
        <v>722</v>
      </c>
      <c r="B3050" s="23" t="str">
        <f>IFERROR(VLOOKUP(A3050,hoja!$A$2:$E$970,4,FALSE),0)</f>
        <v>ANTIOQUIA</v>
      </c>
      <c r="C3050" s="23" t="str">
        <f>IFERROR(VLOOKUP(A3050,hoja!$A$2:$E$1370,5,FALSE),0)</f>
        <v>SALDAÑA</v>
      </c>
      <c r="D3050" s="23" t="str">
        <f>IFERROR(VLOOKUP(A3050,hoja!A:D,3,FALSE),0)</f>
        <v>0386</v>
      </c>
      <c r="E3050" s="23" t="s">
        <v>751</v>
      </c>
      <c r="F3050" s="23" t="str">
        <f>IFERROR(VLOOKUP(E3050,hoja!$A$2:$E$970,4,FALSE),0)</f>
        <v>CENTRO</v>
      </c>
      <c r="G3050" s="23" t="str">
        <f>IFERROR(VLOOKUP(E3050,hoja!$A$2:$E$970,5,FALSE),0)</f>
        <v>BOGOTÁ</v>
      </c>
      <c r="H3050" s="103" t="str">
        <f>IFERROR(VLOOKUP(E3050,hoja!A:C,3,FALSE),0)</f>
        <v>0002A</v>
      </c>
      <c r="I3050" s="24" t="str">
        <f t="shared" si="555"/>
        <v>03860002A</v>
      </c>
      <c r="J3050" s="23">
        <v>19.5</v>
      </c>
      <c r="K3050" s="23">
        <v>194</v>
      </c>
      <c r="L3050" s="23" t="str">
        <f>IF(B3050=F3050,"REGIONAL","NACIONAL")</f>
        <v>NACIONAL</v>
      </c>
      <c r="M3050" s="23" t="s">
        <v>618</v>
      </c>
      <c r="N3050" s="23" t="str" cm="1">
        <f t="array" ref="N3050">IFERROR(IF(M3050="Principal","LES_ACTIVE",LES_INACTIVE),0)</f>
        <v>LES_ACTIVE</v>
      </c>
      <c r="O3050" s="23">
        <f t="shared" si="584"/>
        <v>25</v>
      </c>
      <c r="P3050" s="23" t="str">
        <f t="shared" si="565"/>
        <v>03860002APrincipal</v>
      </c>
    </row>
    <row r="3051" spans="1:16" ht="15" hidden="1" customHeight="1">
      <c r="A3051" s="26" t="s">
        <v>727</v>
      </c>
      <c r="B3051" s="23" t="str">
        <f>IFERROR(VLOOKUP(A3051,hoja!$A$2:$E$970,4,FALSE),0)</f>
        <v>CENTRO</v>
      </c>
      <c r="C3051" s="23" t="str">
        <f>IFERROR(VLOOKUP(A3051,hoja!$A$2:$E$1370,5,FALSE),0)</f>
        <v>TUNJA</v>
      </c>
      <c r="D3051" s="23" t="str">
        <f>IFERROR(VLOOKUP(A3051,hoja!A:D,3,FALSE),0)</f>
        <v>0443</v>
      </c>
      <c r="E3051" s="23" t="s">
        <v>795</v>
      </c>
      <c r="F3051" s="23" t="str">
        <f>IFERROR(VLOOKUP(E3051,hoja!$A$2:$E$970,4,FALSE),0)</f>
        <v>CENTRO</v>
      </c>
      <c r="G3051" s="23" t="str">
        <f>IFERROR(VLOOKUP(E3051,hoja!$A$2:$E$970,5,FALSE),0)</f>
        <v>BOGOTÁ</v>
      </c>
      <c r="H3051" s="103" t="str">
        <f>IFERROR(VLOOKUP(E3051,hoja!A:C,3,FALSE),0)</f>
        <v>0011M</v>
      </c>
      <c r="I3051" s="24" t="str">
        <f t="shared" si="555"/>
        <v>04430011M</v>
      </c>
      <c r="J3051" s="23">
        <v>19.5</v>
      </c>
      <c r="K3051" s="23">
        <v>194</v>
      </c>
      <c r="L3051" s="23" t="str">
        <f t="shared" si="582"/>
        <v>REGIONAL</v>
      </c>
      <c r="M3051" s="23" t="s">
        <v>618</v>
      </c>
      <c r="N3051" s="23" t="str" cm="1">
        <f t="array" ref="N3051">IFERROR(IF(M3051="Principal","LES_ACTIVE",LES_INACTIVE),0)</f>
        <v>LES_ACTIVE</v>
      </c>
      <c r="O3051" s="23">
        <f t="shared" ref="O3051:O3058" si="585">IF(K3051&lt;=250,25,IF(K3051&lt;=500,16,IF(K3051&lt;=800,12,IF(K3051&lt;=1100,8,IF(K3051&lt;=1400,6,IF(K3051&lt;=1700,5))))))</f>
        <v>25</v>
      </c>
      <c r="P3051" s="23" t="str">
        <f t="shared" si="565"/>
        <v>04430011MPrincipal</v>
      </c>
    </row>
    <row r="3052" spans="1:16" ht="15" hidden="1" customHeight="1">
      <c r="A3052" s="26" t="s">
        <v>729</v>
      </c>
      <c r="B3052" s="23" t="str">
        <f>IFERROR(VLOOKUP(A3052,hoja!$A$2:$E$970,4,FALSE),0)</f>
        <v>SANTANDER</v>
      </c>
      <c r="C3052" s="23" t="str">
        <f>IFERROR(VLOOKUP(A3052,hoja!$A$2:$E$1370,5,FALSE),0)</f>
        <v>YOPAL</v>
      </c>
      <c r="D3052" s="23" t="str">
        <f>IFERROR(VLOOKUP(A3052,hoja!A:D,3,FALSE),0)</f>
        <v>0442</v>
      </c>
      <c r="E3052" s="23" t="s">
        <v>630</v>
      </c>
      <c r="F3052" s="23" t="str">
        <f>IFERROR(VLOOKUP(E3052,hoja!$A$2:$E$970,4,FALSE),0)</f>
        <v>CENTRO</v>
      </c>
      <c r="G3052" s="23" t="str">
        <f>IFERROR(VLOOKUP(E3052,hoja!$A$2:$E$970,5,FALSE),0)</f>
        <v>SESQUILÉ</v>
      </c>
      <c r="H3052" s="103" t="str">
        <f>IFERROR(VLOOKUP(E3052,hoja!A:C,3,FALSE),0)</f>
        <v>1501</v>
      </c>
      <c r="I3052" s="24" t="str">
        <f t="shared" si="555"/>
        <v>04421501</v>
      </c>
      <c r="K3052" s="23">
        <v>447</v>
      </c>
      <c r="L3052" s="23" t="str">
        <f>IF(B3052=F3052,"REGIONAL","NACIONAL")</f>
        <v>NACIONAL</v>
      </c>
      <c r="M3052" s="23" t="s">
        <v>901</v>
      </c>
      <c r="N3052" s="23" cm="1">
        <f t="array" aca="1" ref="N3052" ca="1">IFERROR(IF(M3052="Principal","LES_ACTIVE",LES_INACTIVE),0)</f>
        <v>0</v>
      </c>
      <c r="O3052" s="23">
        <f t="shared" si="585"/>
        <v>16</v>
      </c>
      <c r="P3052" s="23" t="str">
        <f t="shared" si="565"/>
        <v>04421501Villavicencio</v>
      </c>
    </row>
    <row r="3053" spans="1:16" ht="15" hidden="1" customHeight="1">
      <c r="A3053" s="26" t="s">
        <v>630</v>
      </c>
      <c r="B3053" s="23" t="str">
        <f>IFERROR(VLOOKUP(A3053,hoja!$A$2:$E$970,4,FALSE),0)</f>
        <v>CENTRO</v>
      </c>
      <c r="C3053" s="23" t="str">
        <f>IFERROR(VLOOKUP(A3053,hoja!$A$2:$E$1370,5,FALSE),0)</f>
        <v>SESQUILÉ</v>
      </c>
      <c r="D3053" s="23" t="str">
        <f>IFERROR(VLOOKUP(A3053,hoja!A:D,3,FALSE),0)</f>
        <v>1501</v>
      </c>
      <c r="E3053" s="23" t="s">
        <v>721</v>
      </c>
      <c r="F3053" s="23" t="str">
        <f>IFERROR(VLOOKUP(E3053,hoja!$A$2:$E$970,4,FALSE),0)</f>
        <v>ANTIOQUIA</v>
      </c>
      <c r="G3053" s="23" t="str">
        <f>IFERROR(VLOOKUP(E3053,hoja!$A$2:$E$970,5,FALSE),0)</f>
        <v>RIONEGRO</v>
      </c>
      <c r="H3053" s="103" t="str">
        <f>IFERROR(VLOOKUP(E3053,hoja!A:C,3,FALSE),0)</f>
        <v>0090</v>
      </c>
      <c r="I3053" s="24" t="str">
        <f t="shared" si="555"/>
        <v>15010090</v>
      </c>
      <c r="K3053" s="23">
        <v>429</v>
      </c>
      <c r="L3053" s="23" t="str">
        <f t="shared" ref="L3053:L3067" si="586">IF(B3053=F3053,"REGIONAL","NACIONAL")</f>
        <v>NACIONAL</v>
      </c>
      <c r="M3053" s="23" t="s">
        <v>623</v>
      </c>
      <c r="N3053" s="23" cm="1">
        <f t="array" aca="1" ref="N3053" ca="1">IFERROR(IF(M3053="Principal","LES_ACTIVE",LES_INACTIVE),0)</f>
        <v>0</v>
      </c>
      <c r="O3053" s="23">
        <f t="shared" si="585"/>
        <v>16</v>
      </c>
      <c r="P3053" s="23" t="str">
        <f t="shared" si="565"/>
        <v>15010090Facatativa</v>
      </c>
    </row>
    <row r="3054" spans="1:16" ht="15" hidden="1" customHeight="1">
      <c r="A3054" s="26" t="s">
        <v>630</v>
      </c>
      <c r="B3054" s="23" t="str">
        <f>IFERROR(VLOOKUP(A3054,hoja!$A$2:$E$970,4,FALSE),0)</f>
        <v>CENTRO</v>
      </c>
      <c r="C3054" s="23" t="str">
        <f>IFERROR(VLOOKUP(A3054,hoja!$A$2:$E$1370,5,FALSE),0)</f>
        <v>SESQUILÉ</v>
      </c>
      <c r="D3054" s="23" t="str">
        <f>IFERROR(VLOOKUP(A3054,hoja!A:D,3,FALSE),0)</f>
        <v>1501</v>
      </c>
      <c r="E3054" s="23" t="s">
        <v>729</v>
      </c>
      <c r="F3054" s="23" t="str">
        <f>IFERROR(VLOOKUP(E3054,hoja!$A$2:$E$970,4,FALSE),0)</f>
        <v>SANTANDER</v>
      </c>
      <c r="G3054" s="23" t="str">
        <f>IFERROR(VLOOKUP(E3054,hoja!$A$2:$E$970,5,FALSE),0)</f>
        <v>YOPAL</v>
      </c>
      <c r="H3054" s="103" t="str">
        <f>IFERROR(VLOOKUP(E3054,hoja!A:C,3,FALSE),0)</f>
        <v>0442</v>
      </c>
      <c r="I3054" s="24" t="str">
        <f t="shared" si="555"/>
        <v>15010442</v>
      </c>
      <c r="K3054" s="23">
        <v>438</v>
      </c>
      <c r="L3054" s="23" t="str">
        <f t="shared" si="586"/>
        <v>NACIONAL</v>
      </c>
      <c r="M3054" s="23" t="s">
        <v>901</v>
      </c>
      <c r="N3054" s="23" cm="1">
        <f t="array" aca="1" ref="N3054" ca="1">IFERROR(IF(M3054="Principal","LES_ACTIVE",LES_INACTIVE),0)</f>
        <v>0</v>
      </c>
      <c r="O3054" s="23">
        <f t="shared" si="585"/>
        <v>16</v>
      </c>
      <c r="P3054" s="23" t="str">
        <f t="shared" si="565"/>
        <v>15010442Villavicencio</v>
      </c>
    </row>
    <row r="3055" spans="1:16" ht="15" hidden="1" customHeight="1">
      <c r="A3055" s="26" t="s">
        <v>630</v>
      </c>
      <c r="B3055" s="23" t="str">
        <f>IFERROR(VLOOKUP(A3055,hoja!$A$2:$E$970,4,FALSE),0)</f>
        <v>CENTRO</v>
      </c>
      <c r="C3055" s="23" t="str">
        <f>IFERROR(VLOOKUP(A3055,hoja!$A$2:$E$1370,5,FALSE),0)</f>
        <v>SESQUILÉ</v>
      </c>
      <c r="D3055" s="23" t="str">
        <f>IFERROR(VLOOKUP(A3055,hoja!A:D,3,FALSE),0)</f>
        <v>1501</v>
      </c>
      <c r="E3055" s="23" t="s">
        <v>686</v>
      </c>
      <c r="F3055" s="23" t="str">
        <f>IFERROR(VLOOKUP(E3055,hoja!$A$2:$E$970,4,FALSE),0)</f>
        <v>SANTANDER</v>
      </c>
      <c r="G3055" s="23" t="str">
        <f>IFERROR(VLOOKUP(E3055,hoja!$A$2:$E$970,5,FALSE),0)</f>
        <v>BARRANCABERMEJA</v>
      </c>
      <c r="H3055" s="103" t="str">
        <f>IFERROR(VLOOKUP(E3055,hoja!A:C,3,FALSE),0)</f>
        <v>0424</v>
      </c>
      <c r="I3055" s="24" t="str">
        <f t="shared" si="555"/>
        <v>15010424</v>
      </c>
      <c r="J3055" s="23">
        <v>21.199999999953434</v>
      </c>
      <c r="K3055" s="23">
        <v>477.73899999999998</v>
      </c>
      <c r="L3055" s="23" t="str">
        <f t="shared" si="586"/>
        <v>NACIONAL</v>
      </c>
      <c r="M3055" s="23" t="s">
        <v>696</v>
      </c>
      <c r="N3055" s="23" cm="1">
        <f t="array" aca="1" ref="N3055" ca="1">IFERROR(IF(M3055="Principal","LES_ACTIVE",LES_INACTIVE),0)</f>
        <v>0</v>
      </c>
      <c r="O3055" s="23">
        <f t="shared" si="585"/>
        <v>16</v>
      </c>
      <c r="P3055" s="23" t="str">
        <f t="shared" si="565"/>
        <v>15010424Magdalena Medio</v>
      </c>
    </row>
    <row r="3056" spans="1:16" ht="15" hidden="1" customHeight="1">
      <c r="A3056" s="26" t="s">
        <v>630</v>
      </c>
      <c r="B3056" s="23" t="str">
        <f>IFERROR(VLOOKUP(A3056,hoja!$A$2:$E$970,4,FALSE),0)</f>
        <v>CENTRO</v>
      </c>
      <c r="C3056" s="23" t="str">
        <f>IFERROR(VLOOKUP(A3056,hoja!$A$2:$E$1370,5,FALSE),0)</f>
        <v>SESQUILÉ</v>
      </c>
      <c r="D3056" s="23" t="str">
        <f>IFERROR(VLOOKUP(A3056,hoja!A:D,3,FALSE),0)</f>
        <v>1501</v>
      </c>
      <c r="E3056" s="23" t="s">
        <v>641</v>
      </c>
      <c r="F3056" s="23" t="str">
        <f>IFERROR(VLOOKUP(E3056,hoja!$A$2:$E$970,4,FALSE),0)</f>
        <v>ANTIOQUIA</v>
      </c>
      <c r="G3056" s="23" t="str">
        <f>IFERROR(VLOOKUP(E3056,hoja!$A$2:$E$970,5,FALSE),0)</f>
        <v>MEDELLÍN</v>
      </c>
      <c r="H3056" s="103" t="str">
        <f>IFERROR(VLOOKUP(E3056,hoja!A:C,3,FALSE),0)</f>
        <v>0079</v>
      </c>
      <c r="I3056" s="24" t="str">
        <f t="shared" si="555"/>
        <v>15010079</v>
      </c>
      <c r="K3056" s="23">
        <v>466</v>
      </c>
      <c r="L3056" s="23" t="str">
        <f t="shared" si="586"/>
        <v>NACIONAL</v>
      </c>
      <c r="M3056" s="23" t="s">
        <v>938</v>
      </c>
      <c r="N3056" s="23" t="s">
        <v>624</v>
      </c>
      <c r="O3056" s="23">
        <f t="shared" si="585"/>
        <v>16</v>
      </c>
      <c r="P3056" s="23" t="str">
        <f t="shared" si="565"/>
        <v>15010079Chia</v>
      </c>
    </row>
    <row r="3057" spans="1:16" ht="15" hidden="1" customHeight="1">
      <c r="A3057" s="26" t="s">
        <v>630</v>
      </c>
      <c r="B3057" s="23" t="str">
        <f>IFERROR(VLOOKUP(A3057,hoja!$A$2:$E$970,4,FALSE),0)</f>
        <v>CENTRO</v>
      </c>
      <c r="C3057" s="23" t="str">
        <f>IFERROR(VLOOKUP(A3057,hoja!$A$2:$E$1370,5,FALSE),0)</f>
        <v>SESQUILÉ</v>
      </c>
      <c r="D3057" s="23" t="str">
        <f>IFERROR(VLOOKUP(A3057,hoja!A:D,3,FALSE),0)</f>
        <v>1501</v>
      </c>
      <c r="E3057" s="23" t="s">
        <v>641</v>
      </c>
      <c r="F3057" s="23" t="str">
        <f>IFERROR(VLOOKUP(E3057,hoja!$A$2:$E$970,4,FALSE),0)</f>
        <v>ANTIOQUIA</v>
      </c>
      <c r="G3057" s="23" t="str">
        <f>IFERROR(VLOOKUP(E3057,hoja!$A$2:$E$970,5,FALSE),0)</f>
        <v>MEDELLÍN</v>
      </c>
      <c r="H3057" s="103" t="str">
        <f>IFERROR(VLOOKUP(E3057,hoja!A:C,3,FALSE),0)</f>
        <v>0079</v>
      </c>
      <c r="I3057" s="24" t="str">
        <f t="shared" si="555"/>
        <v>15010079</v>
      </c>
      <c r="J3057" s="23">
        <v>35.308333333348855</v>
      </c>
      <c r="K3057" s="23">
        <v>464.19900000000001</v>
      </c>
      <c r="L3057" s="23" t="str">
        <f t="shared" si="586"/>
        <v>NACIONAL</v>
      </c>
      <c r="M3057" s="23" t="s">
        <v>618</v>
      </c>
      <c r="N3057" s="23" t="s">
        <v>624</v>
      </c>
      <c r="O3057" s="23">
        <f t="shared" si="585"/>
        <v>16</v>
      </c>
      <c r="P3057" s="23" t="str">
        <f t="shared" si="565"/>
        <v>15010079Principal</v>
      </c>
    </row>
    <row r="3058" spans="1:16" ht="15" hidden="1" customHeight="1">
      <c r="A3058" s="26" t="s">
        <v>630</v>
      </c>
      <c r="B3058" s="23" t="str">
        <f>IFERROR(VLOOKUP(A3058,hoja!$A$2:$E$970,4,FALSE),0)</f>
        <v>CENTRO</v>
      </c>
      <c r="C3058" s="23" t="str">
        <f>IFERROR(VLOOKUP(A3058,hoja!$A$2:$E$1370,5,FALSE),0)</f>
        <v>SESQUILÉ</v>
      </c>
      <c r="D3058" s="23" t="str">
        <f>IFERROR(VLOOKUP(A3058,hoja!A:D,3,FALSE),0)</f>
        <v>1501</v>
      </c>
      <c r="E3058" s="23" t="s">
        <v>661</v>
      </c>
      <c r="F3058" s="23" t="str">
        <f>IFERROR(VLOOKUP(E3058,hoja!$A$2:$E$970,4,FALSE),0)</f>
        <v>COSTA</v>
      </c>
      <c r="G3058" s="23" t="str">
        <f>IFERROR(VLOOKUP(E3058,hoja!$A$2:$E$970,5,FALSE),0)</f>
        <v>CARTAGENA</v>
      </c>
      <c r="H3058" s="103" t="str">
        <f>IFERROR(VLOOKUP(E3058,hoja!A:C,3,FALSE),0)</f>
        <v>0113</v>
      </c>
      <c r="I3058" s="24" t="str">
        <f t="shared" si="555"/>
        <v>15010113</v>
      </c>
      <c r="K3058" s="23">
        <v>1113.153</v>
      </c>
      <c r="L3058" s="23" t="str">
        <f t="shared" si="586"/>
        <v>NACIONAL</v>
      </c>
      <c r="M3058" s="23" t="s">
        <v>618</v>
      </c>
      <c r="N3058" s="23" t="str" cm="1">
        <f t="array" ref="N3058">IFERROR(IF(M3058="Principal","LES_ACTIVE",LES_INACTIVE),0)</f>
        <v>LES_ACTIVE</v>
      </c>
      <c r="O3058" s="23">
        <f t="shared" si="585"/>
        <v>6</v>
      </c>
      <c r="P3058" s="23" t="str">
        <f t="shared" si="565"/>
        <v>15010113Principal</v>
      </c>
    </row>
    <row r="3059" spans="1:16" ht="15" hidden="1" customHeight="1">
      <c r="A3059" s="26" t="s">
        <v>630</v>
      </c>
      <c r="B3059" s="23" t="str">
        <f>IFERROR(VLOOKUP(A3059,hoja!$A$2:$E$970,4,FALSE),0)</f>
        <v>CENTRO</v>
      </c>
      <c r="C3059" s="23" t="str">
        <f>IFERROR(VLOOKUP(A3059,hoja!$A$2:$E$1370,5,FALSE),0)</f>
        <v>SESQUILÉ</v>
      </c>
      <c r="D3059" s="23" t="str">
        <f>IFERROR(VLOOKUP(A3059,hoja!A:D,3,FALSE),0)</f>
        <v>1501</v>
      </c>
      <c r="E3059" s="23" t="s">
        <v>655</v>
      </c>
      <c r="F3059" s="23" t="str">
        <f>IFERROR(VLOOKUP(E3059,hoja!$A$2:$E$970,4,FALSE),0)</f>
        <v>ANTIOQUIA</v>
      </c>
      <c r="G3059" s="23" t="str">
        <f>IFERROR(VLOOKUP(E3059,hoja!$A$2:$E$970,5,FALSE),0)</f>
        <v>MEDELLÍN</v>
      </c>
      <c r="H3059" s="103" t="str">
        <f>IFERROR(VLOOKUP(E3059,hoja!A:C,3,FALSE),0)</f>
        <v>0292</v>
      </c>
      <c r="I3059" s="24" t="str">
        <f t="shared" si="555"/>
        <v>15010292</v>
      </c>
      <c r="K3059" s="23">
        <v>469</v>
      </c>
      <c r="L3059" s="23" t="str">
        <f t="shared" si="586"/>
        <v>NACIONAL</v>
      </c>
      <c r="M3059" s="23" t="s">
        <v>938</v>
      </c>
      <c r="N3059" s="23" t="s">
        <v>624</v>
      </c>
      <c r="O3059" s="23">
        <f t="shared" ref="O3059:O3060" si="587">IF(K3059&lt;=250,25,IF(K3059&lt;=500,16,IF(K3059&lt;=800,12,IF(K3059&lt;=1100,8,IF(K3059&lt;=1400,6,IF(K3059&lt;=1700,5))))))</f>
        <v>16</v>
      </c>
      <c r="P3059" s="23" t="str">
        <f t="shared" si="565"/>
        <v>15010292Chia</v>
      </c>
    </row>
    <row r="3060" spans="1:16" ht="15" hidden="1" customHeight="1">
      <c r="A3060" s="26" t="s">
        <v>630</v>
      </c>
      <c r="B3060" s="23" t="str">
        <f>IFERROR(VLOOKUP(A3060,hoja!$A$2:$E$970,4,FALSE),0)</f>
        <v>CENTRO</v>
      </c>
      <c r="C3060" s="23" t="str">
        <f>IFERROR(VLOOKUP(A3060,hoja!$A$2:$E$1370,5,FALSE),0)</f>
        <v>SESQUILÉ</v>
      </c>
      <c r="D3060" s="23" t="str">
        <f>IFERROR(VLOOKUP(A3060,hoja!A:D,3,FALSE),0)</f>
        <v>1501</v>
      </c>
      <c r="E3060" s="23" t="s">
        <v>655</v>
      </c>
      <c r="F3060" s="23" t="str">
        <f>IFERROR(VLOOKUP(E3060,hoja!$A$2:$E$970,4,FALSE),0)</f>
        <v>ANTIOQUIA</v>
      </c>
      <c r="G3060" s="23" t="str">
        <f>IFERROR(VLOOKUP(E3060,hoja!$A$2:$E$970,5,FALSE),0)</f>
        <v>MEDELLÍN</v>
      </c>
      <c r="H3060" s="103" t="str">
        <f>IFERROR(VLOOKUP(E3060,hoja!A:C,3,FALSE),0)</f>
        <v>0292</v>
      </c>
      <c r="I3060" s="24" t="str">
        <f t="shared" si="555"/>
        <v>15010292</v>
      </c>
      <c r="J3060" s="23">
        <v>24.733333333279006</v>
      </c>
      <c r="K3060" s="23">
        <v>470.35700000000003</v>
      </c>
      <c r="L3060" s="23" t="str">
        <f t="shared" si="586"/>
        <v>NACIONAL</v>
      </c>
      <c r="M3060" s="23" t="s">
        <v>618</v>
      </c>
      <c r="N3060" s="23" t="s">
        <v>624</v>
      </c>
      <c r="O3060" s="23">
        <f t="shared" si="587"/>
        <v>16</v>
      </c>
      <c r="P3060" s="23" t="str">
        <f t="shared" si="565"/>
        <v>15010292Principal</v>
      </c>
    </row>
    <row r="3061" spans="1:16" ht="15" hidden="1" customHeight="1">
      <c r="A3061" s="26" t="s">
        <v>630</v>
      </c>
      <c r="B3061" s="23" t="str">
        <f>IFERROR(VLOOKUP(A3061,hoja!$A$2:$E$970,4,FALSE),0)</f>
        <v>CENTRO</v>
      </c>
      <c r="C3061" s="23" t="str">
        <f>IFERROR(VLOOKUP(A3061,hoja!$A$2:$E$1370,5,FALSE),0)</f>
        <v>SESQUILÉ</v>
      </c>
      <c r="D3061" s="23" t="str">
        <f>IFERROR(VLOOKUP(A3061,hoja!A:D,3,FALSE),0)</f>
        <v>1501</v>
      </c>
      <c r="E3061" s="23" t="s">
        <v>655</v>
      </c>
      <c r="F3061" s="23" t="str">
        <f>IFERROR(VLOOKUP(E3061,hoja!$A$2:$E$970,4,FALSE),0)</f>
        <v>ANTIOQUIA</v>
      </c>
      <c r="G3061" s="23" t="str">
        <f>IFERROR(VLOOKUP(E3061,hoja!$A$2:$E$970,5,FALSE),0)</f>
        <v>MEDELLÍN</v>
      </c>
      <c r="H3061" s="103" t="str">
        <f>IFERROR(VLOOKUP(E3061,hoja!A:C,3,FALSE),0)</f>
        <v>0292</v>
      </c>
      <c r="I3061" s="24" t="str">
        <f t="shared" si="555"/>
        <v>15010292</v>
      </c>
      <c r="K3061" s="23">
        <v>501</v>
      </c>
      <c r="L3061" s="23" t="str">
        <f t="shared" si="586"/>
        <v>NACIONAL</v>
      </c>
      <c r="M3061" s="23" t="s">
        <v>854</v>
      </c>
      <c r="N3061" s="23" t="s">
        <v>624</v>
      </c>
      <c r="O3061" s="23">
        <f t="shared" ref="O3061" si="588">IF(K3061&lt;=250,25,IF(K3061&lt;=500,16,IF(K3061&lt;=800,12,IF(K3061&lt;=1100,8,IF(K3061&lt;=1400,6,IF(K3061&lt;=1700,5))))))</f>
        <v>12</v>
      </c>
      <c r="P3061" s="23" t="str">
        <f t="shared" si="565"/>
        <v>15010292Puerto Berrio</v>
      </c>
    </row>
    <row r="3062" spans="1:16" ht="15" hidden="1" customHeight="1">
      <c r="A3062" s="26" t="s">
        <v>930</v>
      </c>
      <c r="B3062" s="23" t="str">
        <f>IFERROR(VLOOKUP(A3062,hoja!$A$2:$E$970,4,FALSE),0)</f>
        <v>ANTIOQUIA</v>
      </c>
      <c r="C3062" s="23" t="str">
        <f>IFERROR(VLOOKUP(A3062,hoja!$A$2:$E$1370,5,FALSE),0)</f>
        <v>SAN PEDRO DE LOS MILAGROS</v>
      </c>
      <c r="D3062" s="23" t="str">
        <f>IFERROR(VLOOKUP(A3062,hoja!A:D,3,FALSE),0)</f>
        <v>50178</v>
      </c>
      <c r="E3062" s="23" t="s">
        <v>634</v>
      </c>
      <c r="F3062" s="23" t="str">
        <f>IFERROR(VLOOKUP(E3062,hoja!$A$2:$E$970,4,FALSE),0)</f>
        <v>CENTRO</v>
      </c>
      <c r="G3062" s="23" t="str">
        <f>IFERROR(VLOOKUP(E3062,hoja!$A$2:$E$970,5,FALSE),0)</f>
        <v>BOGOTÁ</v>
      </c>
      <c r="H3062" s="103" t="str">
        <f>IFERROR(VLOOKUP(E3062,hoja!A:C,3,FALSE),0)</f>
        <v>0011</v>
      </c>
      <c r="I3062" s="24" t="str">
        <f t="shared" ref="I3062:I3072" si="589">D3062&amp;H3062</f>
        <v>501780011</v>
      </c>
      <c r="K3062" s="23">
        <v>438</v>
      </c>
      <c r="L3062" s="23" t="str">
        <f t="shared" si="586"/>
        <v>NACIONAL</v>
      </c>
      <c r="M3062" s="23" t="s">
        <v>618</v>
      </c>
      <c r="N3062" s="23" t="str" cm="1">
        <f t="array" ref="N3062">IFERROR(IF(M3062="Principal","LES_ACTIVE",LES_INACTIVE),0)</f>
        <v>LES_ACTIVE</v>
      </c>
      <c r="O3062" s="23">
        <f t="shared" ref="O3062:O3072" si="590">IF(K3062&lt;=250,25,IF(K3062&lt;=500,16,IF(K3062&lt;=800,12,IF(K3062&lt;=1100,8,IF(K3062&lt;=1400,6,IF(K3062&lt;=1700,5))))))</f>
        <v>16</v>
      </c>
      <c r="P3062" s="23" t="str">
        <f t="shared" si="565"/>
        <v>501780011Principal</v>
      </c>
    </row>
    <row r="3063" spans="1:16" ht="15" hidden="1" customHeight="1">
      <c r="A3063" s="26" t="s">
        <v>930</v>
      </c>
      <c r="B3063" s="23" t="str">
        <f>IFERROR(VLOOKUP(A3063,hoja!$A$2:$E$970,4,FALSE),0)</f>
        <v>ANTIOQUIA</v>
      </c>
      <c r="C3063" s="23" t="str">
        <f>IFERROR(VLOOKUP(A3063,hoja!$A$2:$E$1370,5,FALSE),0)</f>
        <v>SAN PEDRO DE LOS MILAGROS</v>
      </c>
      <c r="D3063" s="23" t="str">
        <f>IFERROR(VLOOKUP(A3063,hoja!A:D,3,FALSE),0)</f>
        <v>50178</v>
      </c>
      <c r="E3063" s="23" t="s">
        <v>635</v>
      </c>
      <c r="F3063" s="23" t="str">
        <f>IFERROR(VLOOKUP(E3063,hoja!$A$2:$E$970,4,FALSE),0)</f>
        <v>CENTRO</v>
      </c>
      <c r="G3063" s="23" t="str">
        <f>IFERROR(VLOOKUP(E3063,hoja!$A$2:$E$970,5,FALSE),0)</f>
        <v>BOGOTÁ</v>
      </c>
      <c r="H3063" s="103" t="str">
        <f>IFERROR(VLOOKUP(E3063,hoja!A:C,3,FALSE),0)</f>
        <v>0021</v>
      </c>
      <c r="I3063" s="24" t="str">
        <f t="shared" si="589"/>
        <v>501780021</v>
      </c>
      <c r="K3063" s="23">
        <v>438</v>
      </c>
      <c r="L3063" s="23" t="str">
        <f t="shared" si="586"/>
        <v>NACIONAL</v>
      </c>
      <c r="M3063" s="23" t="s">
        <v>618</v>
      </c>
      <c r="N3063" s="23" t="str" cm="1">
        <f t="array" ref="N3063">IFERROR(IF(M3063="Principal","LES_ACTIVE",LES_INACTIVE),0)</f>
        <v>LES_ACTIVE</v>
      </c>
      <c r="O3063" s="23">
        <f t="shared" si="590"/>
        <v>16</v>
      </c>
      <c r="P3063" s="23" t="str">
        <f t="shared" si="565"/>
        <v>501780021Principal</v>
      </c>
    </row>
    <row r="3064" spans="1:16" ht="15" hidden="1" customHeight="1">
      <c r="A3064" s="26" t="s">
        <v>930</v>
      </c>
      <c r="B3064" s="23" t="str">
        <f>IFERROR(VLOOKUP(A3064,hoja!$A$2:$E$970,4,FALSE),0)</f>
        <v>ANTIOQUIA</v>
      </c>
      <c r="C3064" s="23" t="str">
        <f>IFERROR(VLOOKUP(A3064,hoja!$A$2:$E$1370,5,FALSE),0)</f>
        <v>SAN PEDRO DE LOS MILAGROS</v>
      </c>
      <c r="D3064" s="23" t="str">
        <f>IFERROR(VLOOKUP(A3064,hoja!A:D,3,FALSE),0)</f>
        <v>50178</v>
      </c>
      <c r="E3064" s="23" t="s">
        <v>642</v>
      </c>
      <c r="F3064" s="23" t="str">
        <f>IFERROR(VLOOKUP(E3064,hoja!$A$2:$E$970,4,FALSE),0)</f>
        <v>COSTA</v>
      </c>
      <c r="G3064" s="23" t="str">
        <f>IFERROR(VLOOKUP(E3064,hoja!$A$2:$E$970,5,FALSE),0)</f>
        <v>BARRANQUILLA</v>
      </c>
      <c r="H3064" s="103" t="str">
        <f>IFERROR(VLOOKUP(E3064,hoja!A:C,3,FALSE),0)</f>
        <v>0111</v>
      </c>
      <c r="I3064" s="24" t="str">
        <f t="shared" si="589"/>
        <v>501780111</v>
      </c>
      <c r="K3064" s="23">
        <v>647</v>
      </c>
      <c r="L3064" s="23" t="str">
        <f t="shared" si="586"/>
        <v>NACIONAL</v>
      </c>
      <c r="M3064" s="23" t="s">
        <v>618</v>
      </c>
      <c r="N3064" s="23" t="str" cm="1">
        <f t="array" ref="N3064">IFERROR(IF(M3064="Principal","LES_ACTIVE",LES_INACTIVE),0)</f>
        <v>LES_ACTIVE</v>
      </c>
      <c r="O3064" s="23">
        <f t="shared" si="590"/>
        <v>12</v>
      </c>
      <c r="P3064" s="23" t="str">
        <f t="shared" si="565"/>
        <v>501780111Principal</v>
      </c>
    </row>
    <row r="3065" spans="1:16" ht="15" hidden="1" customHeight="1">
      <c r="A3065" s="26" t="s">
        <v>593</v>
      </c>
      <c r="B3065" s="23" t="str">
        <f>IFERROR(VLOOKUP(A3065,hoja!$A$2:$E$970,4,FALSE),0)</f>
        <v>COSTA</v>
      </c>
      <c r="C3065" s="23" t="str">
        <f>IFERROR(VLOOKUP(A3065,hoja!$A$2:$E$1370,5,FALSE),0)</f>
        <v>MONTERÍA</v>
      </c>
      <c r="D3065" s="23" t="str">
        <f>IFERROR(VLOOKUP(A3065,hoja!A:D,3,FALSE),0)</f>
        <v>60040</v>
      </c>
      <c r="E3065" s="23" t="s">
        <v>617</v>
      </c>
      <c r="F3065" s="23" t="str">
        <f>IFERROR(VLOOKUP(E3065,hoja!$A$2:$E$970,4,FALSE),0)</f>
        <v>ANTIOQUIA</v>
      </c>
      <c r="G3065" s="23" t="str">
        <f>IFERROR(VLOOKUP(E3065,hoja!$A$2:$E$970,5,FALSE),0)</f>
        <v>MEDELLÍN</v>
      </c>
      <c r="H3065" s="103">
        <f>IFERROR(VLOOKUP(E3065,hoja!A:C,3,FALSE),0)</f>
        <v>50443</v>
      </c>
      <c r="I3065" s="24" t="str">
        <f t="shared" si="589"/>
        <v>6004050443</v>
      </c>
      <c r="K3065" s="23">
        <v>387</v>
      </c>
      <c r="L3065" s="23" t="str">
        <f t="shared" si="586"/>
        <v>NACIONAL</v>
      </c>
      <c r="M3065" s="23" t="s">
        <v>618</v>
      </c>
      <c r="N3065" s="23" t="s">
        <v>624</v>
      </c>
      <c r="O3065" s="23">
        <f t="shared" si="590"/>
        <v>16</v>
      </c>
      <c r="P3065" s="23" t="str">
        <f t="shared" si="565"/>
        <v>6004050443Principal</v>
      </c>
    </row>
    <row r="3066" spans="1:16" ht="15" hidden="1" customHeight="1">
      <c r="A3066" s="26" t="s">
        <v>930</v>
      </c>
      <c r="B3066" s="23" t="str">
        <f>IFERROR(VLOOKUP(A3066,hoja!$A$2:$E$970,4,FALSE),0)</f>
        <v>ANTIOQUIA</v>
      </c>
      <c r="C3066" s="23" t="str">
        <f>IFERROR(VLOOKUP(A3066,hoja!$A$2:$E$1370,5,FALSE),0)</f>
        <v>SAN PEDRO DE LOS MILAGROS</v>
      </c>
      <c r="D3066" s="23" t="str">
        <f>IFERROR(VLOOKUP(A3066,hoja!A:D,3,FALSE),0)</f>
        <v>50178</v>
      </c>
      <c r="E3066" s="23" t="s">
        <v>630</v>
      </c>
      <c r="F3066" s="23" t="str">
        <f>IFERROR(VLOOKUP(E3066,hoja!$A$2:$E$970,4,FALSE),0)</f>
        <v>CENTRO</v>
      </c>
      <c r="G3066" s="23" t="str">
        <f>IFERROR(VLOOKUP(E3066,hoja!$A$2:$E$970,5,FALSE),0)</f>
        <v>SESQUILÉ</v>
      </c>
      <c r="H3066" s="103" t="str">
        <f>IFERROR(VLOOKUP(E3066,hoja!A:C,3,FALSE),0)</f>
        <v>1501</v>
      </c>
      <c r="I3066" s="24" t="str">
        <f t="shared" si="589"/>
        <v>501781501</v>
      </c>
      <c r="K3066" s="23">
        <v>483</v>
      </c>
      <c r="L3066" s="23" t="str">
        <f t="shared" si="586"/>
        <v>NACIONAL</v>
      </c>
      <c r="M3066" s="23" t="s">
        <v>618</v>
      </c>
      <c r="N3066" s="23" t="str" cm="1">
        <f t="array" ref="N3066">IFERROR(IF(M3066="Principal","LES_ACTIVE",LES_INACTIVE),0)</f>
        <v>LES_ACTIVE</v>
      </c>
      <c r="O3066" s="23">
        <f t="shared" si="590"/>
        <v>16</v>
      </c>
      <c r="P3066" s="23" t="str">
        <f t="shared" si="565"/>
        <v>501781501Principal</v>
      </c>
    </row>
    <row r="3067" spans="1:16" ht="15" hidden="1" customHeight="1">
      <c r="A3067" s="26" t="s">
        <v>653</v>
      </c>
      <c r="B3067" s="23" t="str">
        <f>IFERROR(VLOOKUP(A3067,hoja!$A$2:$E$970,4,FALSE),0)</f>
        <v>CENTRO</v>
      </c>
      <c r="C3067" s="23" t="str">
        <f>IFERROR(VLOOKUP(A3067,hoja!$A$2:$E$1370,5,FALSE),0)</f>
        <v>MADRID</v>
      </c>
      <c r="D3067" s="23" t="str">
        <f>IFERROR(VLOOKUP(A3067,hoja!A:D,3,FALSE),0)</f>
        <v>2023</v>
      </c>
      <c r="E3067" s="23" t="s">
        <v>940</v>
      </c>
      <c r="F3067" s="23">
        <f>IFERROR(VLOOKUP(E3067,hoja!$A$2:$E$970,4,FALSE),0)</f>
        <v>0</v>
      </c>
      <c r="G3067" s="23">
        <f>IFERROR(VLOOKUP(E3067,hoja!$A$2:$E$970,5,FALSE),0)</f>
        <v>0</v>
      </c>
      <c r="H3067" s="103">
        <f>IFERROR(VLOOKUP(E3067,hoja!A:C,3,FALSE),0)</f>
        <v>0</v>
      </c>
      <c r="I3067" s="24" t="str">
        <f t="shared" si="589"/>
        <v>20230</v>
      </c>
      <c r="K3067" s="23">
        <v>15</v>
      </c>
      <c r="L3067" s="23" t="str">
        <f t="shared" si="586"/>
        <v>NACIONAL</v>
      </c>
      <c r="M3067" s="23" t="s">
        <v>618</v>
      </c>
      <c r="N3067" s="23" t="s">
        <v>624</v>
      </c>
      <c r="O3067" s="23">
        <f t="shared" si="590"/>
        <v>25</v>
      </c>
      <c r="P3067" s="23" t="str">
        <f t="shared" si="565"/>
        <v>20230Principal</v>
      </c>
    </row>
    <row r="3068" spans="1:16" ht="15" hidden="1" customHeight="1">
      <c r="A3068" s="26" t="s">
        <v>881</v>
      </c>
      <c r="B3068" s="23" t="str">
        <f>IFERROR(VLOOKUP(A3068,hoja!$A$2:$E$970,4,FALSE),0)</f>
        <v>ANTIOQUIA</v>
      </c>
      <c r="C3068" s="23" t="str">
        <f>IFERROR(VLOOKUP(A3068,hoja!$A$2:$E$1370,5,FALSE),0)</f>
        <v>MEDELLÍN</v>
      </c>
      <c r="D3068" s="23" t="str">
        <f>IFERROR(VLOOKUP(A3068,hoja!A:D,3,FALSE),0)</f>
        <v>1381</v>
      </c>
      <c r="E3068" s="23" t="s">
        <v>802</v>
      </c>
      <c r="F3068" s="23" t="str">
        <f>IFERROR(VLOOKUP(E3068,hoja!$A$2:$E$970,4,FALSE),0)</f>
        <v>ANTIOQUIA</v>
      </c>
      <c r="G3068" s="23" t="str">
        <f>IFERROR(VLOOKUP(E3068,hoja!$A$2:$E$970,5,FALSE),0)</f>
        <v>MEDELLÍN</v>
      </c>
      <c r="H3068" s="103" t="str">
        <f>IFERROR(VLOOKUP(E3068,hoja!A:C,3,FALSE),0)</f>
        <v>60047</v>
      </c>
      <c r="I3068" s="24" t="str">
        <f t="shared" si="589"/>
        <v>138160047</v>
      </c>
      <c r="K3068" s="23">
        <v>27</v>
      </c>
      <c r="L3068" s="23" t="str">
        <f t="shared" ref="L3068:L3070" si="591">IF(B3068=F3068,"REGIONAL","NACIONAL")</f>
        <v>REGIONAL</v>
      </c>
      <c r="M3068" s="23" t="s">
        <v>618</v>
      </c>
      <c r="N3068" s="23" t="s">
        <v>624</v>
      </c>
      <c r="O3068" s="23">
        <f t="shared" si="590"/>
        <v>25</v>
      </c>
      <c r="P3068" s="23" t="str">
        <f t="shared" si="565"/>
        <v>138160047Principal</v>
      </c>
    </row>
    <row r="3069" spans="1:16" ht="15" hidden="1" customHeight="1">
      <c r="A3069" s="26" t="s">
        <v>881</v>
      </c>
      <c r="B3069" s="23" t="str">
        <f>IFERROR(VLOOKUP(A3069,hoja!$A$2:$E$970,4,FALSE),0)</f>
        <v>ANTIOQUIA</v>
      </c>
      <c r="C3069" s="23" t="str">
        <f>IFERROR(VLOOKUP(A3069,hoja!$A$2:$E$1370,5,FALSE),0)</f>
        <v>MEDELLÍN</v>
      </c>
      <c r="D3069" s="23" t="str">
        <f>IFERROR(VLOOKUP(A3069,hoja!A:D,3,FALSE),0)</f>
        <v>1381</v>
      </c>
      <c r="E3069" s="23" t="s">
        <v>824</v>
      </c>
      <c r="F3069" s="23" t="str">
        <f>IFERROR(VLOOKUP(E3069,hoja!$A$2:$E$970,4,FALSE),0)</f>
        <v>OCCIDENTE</v>
      </c>
      <c r="G3069" s="23" t="str">
        <f>IFERROR(VLOOKUP(E3069,hoja!$A$2:$E$970,5,FALSE),0)</f>
        <v>PEREIRA</v>
      </c>
      <c r="H3069" s="103" t="str">
        <f>IFERROR(VLOOKUP(E3069,hoja!A:C,3,FALSE),0)</f>
        <v>60053</v>
      </c>
      <c r="I3069" s="24" t="str">
        <f t="shared" si="589"/>
        <v>138160053</v>
      </c>
      <c r="K3069" s="23">
        <v>254</v>
      </c>
      <c r="L3069" s="23" t="str">
        <f>IF(B3069=F3069,"REGIONAL","NACIONAL")</f>
        <v>NACIONAL</v>
      </c>
      <c r="M3069" s="23" t="s">
        <v>671</v>
      </c>
      <c r="N3069" s="23" t="s">
        <v>624</v>
      </c>
      <c r="O3069" s="23">
        <f t="shared" si="590"/>
        <v>16</v>
      </c>
      <c r="P3069" s="23" t="str">
        <f t="shared" si="565"/>
        <v>138160053Amaga</v>
      </c>
    </row>
    <row r="3070" spans="1:16" ht="15" hidden="1" customHeight="1">
      <c r="A3070" s="26" t="s">
        <v>881</v>
      </c>
      <c r="B3070" s="23" t="str">
        <f>IFERROR(VLOOKUP(A3070,hoja!$A$2:$E$970,4,FALSE),0)</f>
        <v>ANTIOQUIA</v>
      </c>
      <c r="C3070" s="23" t="str">
        <f>IFERROR(VLOOKUP(A3070,hoja!$A$2:$E$1370,5,FALSE),0)</f>
        <v>MEDELLÍN</v>
      </c>
      <c r="D3070" s="23" t="str">
        <f>IFERROR(VLOOKUP(A3070,hoja!A:D,3,FALSE),0)</f>
        <v>1381</v>
      </c>
      <c r="E3070" s="23" t="s">
        <v>685</v>
      </c>
      <c r="F3070" s="23" t="str">
        <f>IFERROR(VLOOKUP(E3070,hoja!$A$2:$E$970,4,FALSE),0)</f>
        <v>ANTIOQUIA</v>
      </c>
      <c r="G3070" s="23" t="str">
        <f>IFERROR(VLOOKUP(E3070,hoja!$A$2:$E$970,5,FALSE),0)</f>
        <v>MEDELLÍN</v>
      </c>
      <c r="H3070" s="103" t="str">
        <f>IFERROR(VLOOKUP(E3070,hoja!A:C,3,FALSE),0)</f>
        <v>60097</v>
      </c>
      <c r="I3070" s="24" t="str">
        <f t="shared" si="589"/>
        <v>138160097</v>
      </c>
      <c r="K3070" s="23">
        <v>39</v>
      </c>
      <c r="L3070" s="23" t="str">
        <f t="shared" si="591"/>
        <v>REGIONAL</v>
      </c>
      <c r="M3070" s="23" t="s">
        <v>618</v>
      </c>
      <c r="N3070" s="23" t="s">
        <v>624</v>
      </c>
      <c r="O3070" s="23">
        <f t="shared" si="590"/>
        <v>25</v>
      </c>
      <c r="P3070" s="23" t="str">
        <f t="shared" si="565"/>
        <v>138160097Principal</v>
      </c>
    </row>
    <row r="3071" spans="1:16" ht="15" hidden="1" customHeight="1">
      <c r="A3071" s="26" t="s">
        <v>642</v>
      </c>
      <c r="B3071" s="23" t="str">
        <f>IFERROR(VLOOKUP(A3071,hoja!$A$2:$E$970,4,FALSE),0)</f>
        <v>COSTA</v>
      </c>
      <c r="C3071" s="23" t="str">
        <f>IFERROR(VLOOKUP(A3071,hoja!$A$2:$E$1370,5,FALSE),0)</f>
        <v>BARRANQUILLA</v>
      </c>
      <c r="D3071" s="23" t="str">
        <f>IFERROR(VLOOKUP(A3071,hoja!A:D,3,FALSE),0)</f>
        <v>0111</v>
      </c>
      <c r="E3071" s="23" t="s">
        <v>941</v>
      </c>
      <c r="F3071" s="23" t="str">
        <f>IFERROR(VLOOKUP(E3071,hoja!$A$2:$E$970,4,FALSE),0)</f>
        <v>OCCIDENTE</v>
      </c>
      <c r="G3071" s="23" t="str">
        <f>IFERROR(VLOOKUP(E3071,hoja!$A$2:$E$970,5,FALSE),0)</f>
        <v>JAMUNDÍ</v>
      </c>
      <c r="H3071" s="103" t="str">
        <f>IFERROR(VLOOKUP(E3071,hoja!A:C,3,FALSE),0)</f>
        <v>60167</v>
      </c>
      <c r="I3071" s="24" t="str">
        <f t="shared" si="589"/>
        <v>011160167</v>
      </c>
      <c r="K3071" s="23">
        <v>1268</v>
      </c>
      <c r="L3071" s="23" t="str">
        <f>IF(B3071=F3071,"REGIONAL","NACIONAL")</f>
        <v>NACIONAL</v>
      </c>
      <c r="M3071" s="23" t="s">
        <v>618</v>
      </c>
      <c r="N3071" s="23" t="str" cm="1">
        <f t="array" ref="N3071">IFERROR(IF(M3071="Principal","LES_ACTIVE",LES_INACTIVE),0)</f>
        <v>LES_ACTIVE</v>
      </c>
      <c r="O3071" s="23">
        <f t="shared" si="590"/>
        <v>6</v>
      </c>
      <c r="P3071" s="23" t="str">
        <f t="shared" si="565"/>
        <v>011160167Principal</v>
      </c>
    </row>
    <row r="3072" spans="1:16" ht="15" hidden="1" customHeight="1">
      <c r="A3072" s="26" t="s">
        <v>630</v>
      </c>
      <c r="B3072" s="23" t="str">
        <f>IFERROR(VLOOKUP(A3072,hoja!$A$2:$E$970,4,FALSE),0)</f>
        <v>CENTRO</v>
      </c>
      <c r="C3072" s="23" t="str">
        <f>IFERROR(VLOOKUP(A3072,hoja!$A$2:$E$1370,5,FALSE),0)</f>
        <v>SESQUILÉ</v>
      </c>
      <c r="D3072" s="23" t="str">
        <f>IFERROR(VLOOKUP(A3072,hoja!A:D,3,FALSE),0)</f>
        <v>1501</v>
      </c>
      <c r="E3072" s="23" t="s">
        <v>941</v>
      </c>
      <c r="F3072" s="23" t="str">
        <f>IFERROR(VLOOKUP(E3072,hoja!$A$2:$E$970,4,FALSE),0)</f>
        <v>OCCIDENTE</v>
      </c>
      <c r="G3072" s="23" t="str">
        <f>IFERROR(VLOOKUP(E3072,hoja!$A$2:$E$970,5,FALSE),0)</f>
        <v>JAMUNDÍ</v>
      </c>
      <c r="H3072" s="103" t="str">
        <f>IFERROR(VLOOKUP(E3072,hoja!A:C,3,FALSE),0)</f>
        <v>60167</v>
      </c>
      <c r="I3072" s="24" t="str">
        <f t="shared" si="589"/>
        <v>150160167</v>
      </c>
      <c r="K3072" s="23">
        <v>557</v>
      </c>
      <c r="L3072" s="23" t="str">
        <f>IF(B3072=F3072,"REGIONAL","NACIONAL")</f>
        <v>NACIONAL</v>
      </c>
      <c r="M3072" s="23" t="s">
        <v>618</v>
      </c>
      <c r="N3072" s="23" t="s">
        <v>624</v>
      </c>
      <c r="O3072" s="23">
        <f t="shared" si="590"/>
        <v>12</v>
      </c>
      <c r="P3072" s="23" t="str">
        <f t="shared" si="565"/>
        <v>150160167Principal</v>
      </c>
    </row>
    <row r="3073" spans="1:16" ht="15" hidden="1" customHeight="1">
      <c r="A3073" s="26" t="s">
        <v>633</v>
      </c>
      <c r="B3073" s="23" t="str">
        <f>IFERROR(VLOOKUP(A3073,hoja!$A$2:$E$970,4,FALSE),0)</f>
        <v>CENTRO</v>
      </c>
      <c r="C3073" s="23" t="str">
        <f>IFERROR(VLOOKUP(A3073,hoja!$A$2:$E$1370,5,FALSE),0)</f>
        <v>BOGOTÁ</v>
      </c>
      <c r="D3073" s="23" t="str">
        <f>IFERROR(VLOOKUP(A3073,hoja!A:D,3,FALSE),0)</f>
        <v>0002</v>
      </c>
      <c r="E3073" s="23" t="s">
        <v>942</v>
      </c>
      <c r="F3073" s="23" t="str">
        <f>IFERROR(VLOOKUP(E3073,hoja!$A$2:$E$970,4,FALSE),0)</f>
        <v>CENTRO</v>
      </c>
      <c r="G3073" s="23" t="str">
        <f>IFERROR(VLOOKUP(E3073,hoja!$A$2:$E$970,5,FALSE),0)</f>
        <v>BOGOTÁ</v>
      </c>
      <c r="H3073" s="103" t="str">
        <f>IFERROR(VLOOKUP(E3073,hoja!A:C,3,FALSE),0)</f>
        <v>60002</v>
      </c>
      <c r="I3073" s="24" t="str">
        <f t="shared" ref="I3073:I3104" si="592">D3073&amp;H3073</f>
        <v>000260002</v>
      </c>
      <c r="K3073" s="23">
        <v>7</v>
      </c>
      <c r="L3073" s="23" t="str">
        <f t="shared" ref="L3073:L3074" si="593">IF(B3073=F3073,"REGIONAL","NACIONAL")</f>
        <v>REGIONAL</v>
      </c>
      <c r="M3073" s="23" t="s">
        <v>618</v>
      </c>
      <c r="N3073" s="23" t="str" cm="1">
        <f t="array" ref="N3073">IFERROR(IF(M3073="Principal","LES_ACTIVE",LES_INACTIVE),0)</f>
        <v>LES_ACTIVE</v>
      </c>
      <c r="O3073" s="23">
        <f t="shared" ref="O3073" si="594">IF(K3073&lt;=250,25,IF(K3073&lt;=500,16,IF(K3073&lt;=800,12,IF(K3073&lt;=1100,8,IF(K3073&lt;=1400,6,IF(K3073&lt;=1700,5))))))</f>
        <v>25</v>
      </c>
      <c r="P3073" s="23" t="str">
        <f t="shared" si="565"/>
        <v>000260002Principal</v>
      </c>
    </row>
    <row r="3074" spans="1:16" ht="15" hidden="1" customHeight="1">
      <c r="A3074" s="26" t="s">
        <v>633</v>
      </c>
      <c r="B3074" s="23" t="str">
        <f>IFERROR(VLOOKUP(A3074,hoja!$A$2:$E$970,4,FALSE),0)</f>
        <v>CENTRO</v>
      </c>
      <c r="C3074" s="23" t="str">
        <f>IFERROR(VLOOKUP(A3074,hoja!$A$2:$E$1370,5,FALSE),0)</f>
        <v>BOGOTÁ</v>
      </c>
      <c r="D3074" s="23" t="str">
        <f>IFERROR(VLOOKUP(A3074,hoja!A:D,3,FALSE),0)</f>
        <v>0002</v>
      </c>
      <c r="E3074" s="23" t="s">
        <v>943</v>
      </c>
      <c r="F3074" s="23" t="str">
        <f>IFERROR(VLOOKUP(E3074,hoja!$A$2:$E$970,4,FALSE),0)</f>
        <v>CENTRO</v>
      </c>
      <c r="G3074" s="23" t="str">
        <f>IFERROR(VLOOKUP(E3074,hoja!$A$2:$E$970,5,FALSE),0)</f>
        <v>BOGOTÁ</v>
      </c>
      <c r="H3074" s="103" t="str">
        <f>IFERROR(VLOOKUP(E3074,hoja!A:C,3,FALSE),0)</f>
        <v>60003</v>
      </c>
      <c r="I3074" s="24" t="str">
        <f t="shared" si="592"/>
        <v>000260003</v>
      </c>
      <c r="K3074" s="23">
        <v>25</v>
      </c>
      <c r="L3074" s="23" t="str">
        <f t="shared" si="593"/>
        <v>REGIONAL</v>
      </c>
      <c r="M3074" s="23" t="s">
        <v>618</v>
      </c>
      <c r="N3074" s="23" t="str" cm="1">
        <f t="array" ref="N3074">IFERROR(IF(M3074="Principal","LES_ACTIVE",LES_INACTIVE),0)</f>
        <v>LES_ACTIVE</v>
      </c>
      <c r="O3074" s="23">
        <f t="shared" ref="O3074:O3085" si="595">IF(K3074&lt;=250,25,IF(K3074&lt;=500,16,IF(K3074&lt;=800,12,IF(K3074&lt;=1100,8,IF(K3074&lt;=1400,6,IF(K3074&lt;=1700,5))))))</f>
        <v>25</v>
      </c>
      <c r="P3074" s="23" t="str">
        <f t="shared" si="565"/>
        <v>000260003Principal</v>
      </c>
    </row>
    <row r="3075" spans="1:16" ht="15" hidden="1" customHeight="1">
      <c r="A3075" s="26" t="s">
        <v>634</v>
      </c>
      <c r="B3075" s="23" t="str">
        <f>IFERROR(VLOOKUP(A3075,hoja!$A$2:$E$970,4,FALSE),0)</f>
        <v>CENTRO</v>
      </c>
      <c r="C3075" s="23" t="str">
        <f>IFERROR(VLOOKUP(A3075,hoja!$A$2:$E$1370,5,FALSE),0)</f>
        <v>BOGOTÁ</v>
      </c>
      <c r="D3075" s="23" t="str">
        <f>IFERROR(VLOOKUP(A3075,hoja!A:D,3,FALSE),0)</f>
        <v>0011</v>
      </c>
      <c r="E3075" s="23" t="s">
        <v>661</v>
      </c>
      <c r="F3075" s="23" t="str">
        <f>IFERROR(VLOOKUP(E3075,hoja!$A$2:$E$970,4,FALSE),0)</f>
        <v>COSTA</v>
      </c>
      <c r="G3075" s="23" t="str">
        <f>IFERROR(VLOOKUP(E3075,hoja!$A$2:$E$970,5,FALSE),0)</f>
        <v>CARTAGENA</v>
      </c>
      <c r="H3075" s="103" t="str">
        <f>IFERROR(VLOOKUP(E3075,hoja!A:C,3,FALSE),0)</f>
        <v>0113</v>
      </c>
      <c r="I3075" s="24" t="str">
        <f t="shared" si="592"/>
        <v>00110113</v>
      </c>
      <c r="J3075" s="23">
        <v>57.614166666520759</v>
      </c>
      <c r="K3075" s="23">
        <v>1099</v>
      </c>
      <c r="L3075" s="23" t="str">
        <f>IF(B3075=F3075,"REGIONAL","NACIONAL")</f>
        <v>NACIONAL</v>
      </c>
      <c r="M3075" s="23" t="s">
        <v>621</v>
      </c>
      <c r="N3075" s="23" t="s">
        <v>624</v>
      </c>
      <c r="O3075" s="23">
        <f t="shared" si="595"/>
        <v>8</v>
      </c>
      <c r="P3075" s="23" t="str">
        <f t="shared" si="565"/>
        <v>00110113La vega</v>
      </c>
    </row>
    <row r="3076" spans="1:16" ht="15" hidden="1" customHeight="1">
      <c r="A3076" s="26" t="s">
        <v>634</v>
      </c>
      <c r="B3076" s="23" t="str">
        <f>IFERROR(VLOOKUP(A3076,hoja!$A$2:$E$970,4,FALSE),0)</f>
        <v>CENTRO</v>
      </c>
      <c r="C3076" s="23" t="str">
        <f>IFERROR(VLOOKUP(A3076,hoja!$A$2:$E$1370,5,FALSE),0)</f>
        <v>BOGOTÁ</v>
      </c>
      <c r="D3076" s="23" t="str">
        <f>IFERROR(VLOOKUP(A3076,hoja!A:D,3,FALSE),0)</f>
        <v>0011</v>
      </c>
      <c r="E3076" s="23" t="s">
        <v>655</v>
      </c>
      <c r="F3076" s="23" t="str">
        <f>IFERROR(VLOOKUP(E3076,hoja!$A$2:$E$970,4,FALSE),0)</f>
        <v>ANTIOQUIA</v>
      </c>
      <c r="G3076" s="23" t="str">
        <f>IFERROR(VLOOKUP(E3076,hoja!$A$2:$E$970,5,FALSE),0)</f>
        <v>MEDELLÍN</v>
      </c>
      <c r="H3076" s="103" t="str">
        <f>IFERROR(VLOOKUP(E3076,hoja!A:C,3,FALSE),0)</f>
        <v>0292</v>
      </c>
      <c r="I3076" s="24" t="str">
        <f t="shared" si="592"/>
        <v>00110292</v>
      </c>
      <c r="J3076" s="23">
        <v>23.4</v>
      </c>
      <c r="K3076" s="23">
        <v>442</v>
      </c>
      <c r="L3076" s="23" t="str">
        <f t="shared" ref="L3076:L3082" si="596">IF(B3076=F3076,"REGIONAL","NACIONAL")</f>
        <v>NACIONAL</v>
      </c>
      <c r="M3076" s="23" t="s">
        <v>621</v>
      </c>
      <c r="N3076" s="23" t="s">
        <v>624</v>
      </c>
      <c r="O3076" s="23">
        <f t="shared" si="595"/>
        <v>16</v>
      </c>
      <c r="P3076" s="23" t="str">
        <f t="shared" si="565"/>
        <v>00110292La vega</v>
      </c>
    </row>
    <row r="3077" spans="1:16" ht="15" hidden="1" customHeight="1">
      <c r="A3077" s="26" t="s">
        <v>634</v>
      </c>
      <c r="B3077" s="23" t="str">
        <f>IFERROR(VLOOKUP(A3077,hoja!$A$2:$E$970,4,FALSE),0)</f>
        <v>CENTRO</v>
      </c>
      <c r="C3077" s="23" t="str">
        <f>IFERROR(VLOOKUP(A3077,hoja!$A$2:$E$1370,5,FALSE),0)</f>
        <v>BOGOTÁ</v>
      </c>
      <c r="D3077" s="23" t="str">
        <f>IFERROR(VLOOKUP(A3077,hoja!A:D,3,FALSE),0)</f>
        <v>0011</v>
      </c>
      <c r="E3077" s="23" t="s">
        <v>713</v>
      </c>
      <c r="F3077" s="23" t="str">
        <f>IFERROR(VLOOKUP(E3077,hoja!$A$2:$E$970,4,FALSE),0)</f>
        <v>ANTIOQUIA</v>
      </c>
      <c r="G3077" s="23" t="str">
        <f>IFERROR(VLOOKUP(E3077,hoja!$A$2:$E$970,5,FALSE),0)</f>
        <v>MARIQUITA</v>
      </c>
      <c r="H3077" s="103" t="str">
        <f>IFERROR(VLOOKUP(E3077,hoja!A:C,3,FALSE),0)</f>
        <v>0392</v>
      </c>
      <c r="I3077" s="24" t="str">
        <f t="shared" si="592"/>
        <v>00110392</v>
      </c>
      <c r="K3077" s="23">
        <v>178</v>
      </c>
      <c r="L3077" s="23" t="str">
        <f t="shared" si="596"/>
        <v>NACIONAL</v>
      </c>
      <c r="M3077" s="23" t="s">
        <v>621</v>
      </c>
      <c r="N3077" s="23" t="s">
        <v>624</v>
      </c>
      <c r="O3077" s="23">
        <f t="shared" si="595"/>
        <v>25</v>
      </c>
      <c r="P3077" s="23" t="str">
        <f t="shared" si="565"/>
        <v>00110392La vega</v>
      </c>
    </row>
    <row r="3078" spans="1:16" ht="15" hidden="1" customHeight="1">
      <c r="A3078" s="26" t="s">
        <v>634</v>
      </c>
      <c r="B3078" s="23" t="str">
        <f>IFERROR(VLOOKUP(A3078,hoja!$A$2:$E$970,4,FALSE),0)</f>
        <v>CENTRO</v>
      </c>
      <c r="C3078" s="23" t="str">
        <f>IFERROR(VLOOKUP(A3078,hoja!$A$2:$E$1370,5,FALSE),0)</f>
        <v>BOGOTÁ</v>
      </c>
      <c r="D3078" s="23" t="str">
        <f>IFERROR(VLOOKUP(A3078,hoja!A:D,3,FALSE),0)</f>
        <v>0011</v>
      </c>
      <c r="E3078" s="23" t="s">
        <v>714</v>
      </c>
      <c r="F3078" s="23" t="str">
        <f>IFERROR(VLOOKUP(E3078,hoja!$A$2:$E$970,4,FALSE),0)</f>
        <v>SANTANDER</v>
      </c>
      <c r="G3078" s="23" t="str">
        <f>IFERROR(VLOOKUP(E3078,hoja!$A$2:$E$970,5,FALSE),0)</f>
        <v>OCAÑA</v>
      </c>
      <c r="H3078" s="103" t="str">
        <f>IFERROR(VLOOKUP(E3078,hoja!A:C,3,FALSE),0)</f>
        <v>0434</v>
      </c>
      <c r="I3078" s="24" t="str">
        <f t="shared" si="592"/>
        <v>00110434</v>
      </c>
      <c r="J3078" s="23">
        <v>28.116666666726815</v>
      </c>
      <c r="K3078" s="23">
        <v>643</v>
      </c>
      <c r="L3078" s="23" t="str">
        <f t="shared" si="596"/>
        <v>NACIONAL</v>
      </c>
      <c r="M3078" s="23" t="s">
        <v>621</v>
      </c>
      <c r="N3078" s="23" t="s">
        <v>624</v>
      </c>
      <c r="O3078" s="23">
        <f t="shared" si="595"/>
        <v>12</v>
      </c>
      <c r="P3078" s="23" t="str">
        <f t="shared" si="565"/>
        <v>00110434La vega</v>
      </c>
    </row>
    <row r="3079" spans="1:16" ht="15" hidden="1" customHeight="1">
      <c r="A3079" s="26" t="s">
        <v>634</v>
      </c>
      <c r="B3079" s="23" t="str">
        <f>IFERROR(VLOOKUP(A3079,hoja!$A$2:$E$970,4,FALSE),0)</f>
        <v>CENTRO</v>
      </c>
      <c r="C3079" s="23" t="str">
        <f>IFERROR(VLOOKUP(A3079,hoja!$A$2:$E$1370,5,FALSE),0)</f>
        <v>BOGOTÁ</v>
      </c>
      <c r="D3079" s="23" t="str">
        <f>IFERROR(VLOOKUP(A3079,hoja!A:D,3,FALSE),0)</f>
        <v>0011</v>
      </c>
      <c r="E3079" s="23" t="s">
        <v>721</v>
      </c>
      <c r="F3079" s="23" t="str">
        <f>IFERROR(VLOOKUP(E3079,hoja!$A$2:$E$970,4,FALSE),0)</f>
        <v>ANTIOQUIA</v>
      </c>
      <c r="G3079" s="23" t="str">
        <f>IFERROR(VLOOKUP(E3079,hoja!$A$2:$E$970,5,FALSE),0)</f>
        <v>RIONEGRO</v>
      </c>
      <c r="H3079" s="103" t="str">
        <f>IFERROR(VLOOKUP(E3079,hoja!A:C,3,FALSE),0)</f>
        <v>0090</v>
      </c>
      <c r="I3079" s="24" t="str">
        <f t="shared" si="592"/>
        <v>00110090</v>
      </c>
      <c r="K3079" s="23">
        <v>393</v>
      </c>
      <c r="L3079" s="23" t="str">
        <f t="shared" si="596"/>
        <v>NACIONAL</v>
      </c>
      <c r="M3079" s="23" t="s">
        <v>621</v>
      </c>
      <c r="N3079" s="23" t="s">
        <v>624</v>
      </c>
      <c r="O3079" s="23">
        <f t="shared" si="595"/>
        <v>16</v>
      </c>
      <c r="P3079" s="23" t="str">
        <f t="shared" si="565"/>
        <v>00110090La vega</v>
      </c>
    </row>
    <row r="3080" spans="1:16" ht="15" hidden="1" customHeight="1">
      <c r="A3080" s="26" t="s">
        <v>634</v>
      </c>
      <c r="B3080" s="23" t="str">
        <f>IFERROR(VLOOKUP(A3080,hoja!$A$2:$E$970,4,FALSE),0)</f>
        <v>CENTRO</v>
      </c>
      <c r="C3080" s="23" t="str">
        <f>IFERROR(VLOOKUP(A3080,hoja!$A$2:$E$1370,5,FALSE),0)</f>
        <v>BOGOTÁ</v>
      </c>
      <c r="D3080" s="23" t="str">
        <f>IFERROR(VLOOKUP(A3080,hoja!A:D,3,FALSE),0)</f>
        <v>0011</v>
      </c>
      <c r="E3080" s="23" t="s">
        <v>728</v>
      </c>
      <c r="F3080" s="23" t="str">
        <f>IFERROR(VLOOKUP(E3080,hoja!$A$2:$E$970,4,FALSE),0)</f>
        <v>CENTRO</v>
      </c>
      <c r="G3080" s="23" t="str">
        <f>IFERROR(VLOOKUP(E3080,hoja!$A$2:$E$970,5,FALSE),0)</f>
        <v>VILLETA</v>
      </c>
      <c r="H3080" s="103" t="str">
        <f>IFERROR(VLOOKUP(E3080,hoja!A:C,3,FALSE),0)</f>
        <v>0025</v>
      </c>
      <c r="I3080" s="24" t="str">
        <f t="shared" si="592"/>
        <v>00110025</v>
      </c>
      <c r="K3080" s="23">
        <v>108</v>
      </c>
      <c r="L3080" s="23" t="str">
        <f t="shared" si="596"/>
        <v>REGIONAL</v>
      </c>
      <c r="M3080" s="23" t="s">
        <v>674</v>
      </c>
      <c r="N3080" s="23" t="s">
        <v>624</v>
      </c>
      <c r="O3080" s="23">
        <f t="shared" si="595"/>
        <v>25</v>
      </c>
      <c r="P3080" s="23" t="str">
        <f t="shared" si="565"/>
        <v>00110025La Vega</v>
      </c>
    </row>
    <row r="3081" spans="1:16" ht="15" hidden="1" customHeight="1">
      <c r="A3081" s="26" t="s">
        <v>634</v>
      </c>
      <c r="B3081" s="23" t="str">
        <f>IFERROR(VLOOKUP(A3081,hoja!$A$2:$E$970,4,FALSE),0)</f>
        <v>CENTRO</v>
      </c>
      <c r="C3081" s="23" t="str">
        <f>IFERROR(VLOOKUP(A3081,hoja!$A$2:$E$1370,5,FALSE),0)</f>
        <v>BOGOTÁ</v>
      </c>
      <c r="D3081" s="23" t="str">
        <f>IFERROR(VLOOKUP(A3081,hoja!A:D,3,FALSE),0)</f>
        <v>0011</v>
      </c>
      <c r="E3081" s="23" t="s">
        <v>729</v>
      </c>
      <c r="F3081" s="23" t="str">
        <f>IFERROR(VLOOKUP(E3081,hoja!$A$2:$E$970,4,FALSE),0)</f>
        <v>SANTANDER</v>
      </c>
      <c r="G3081" s="23" t="str">
        <f>IFERROR(VLOOKUP(E3081,hoja!$A$2:$E$970,5,FALSE),0)</f>
        <v>YOPAL</v>
      </c>
      <c r="H3081" s="103" t="str">
        <f>IFERROR(VLOOKUP(E3081,hoja!A:C,3,FALSE),0)</f>
        <v>0442</v>
      </c>
      <c r="I3081" s="24" t="str">
        <f t="shared" si="592"/>
        <v>00110442</v>
      </c>
      <c r="K3081" s="23">
        <v>368</v>
      </c>
      <c r="L3081" s="23" t="str">
        <f t="shared" si="596"/>
        <v>NACIONAL</v>
      </c>
      <c r="M3081" s="23" t="s">
        <v>808</v>
      </c>
      <c r="N3081" s="23" cm="1">
        <f t="array" aca="1" ref="N3081" ca="1">IFERROR(IF(M3081="Principal","LES_ACTIVE",LES_INACTIVE),0)</f>
        <v>0</v>
      </c>
      <c r="O3081" s="23">
        <f t="shared" si="595"/>
        <v>16</v>
      </c>
      <c r="P3081" s="23" t="str">
        <f t="shared" si="565"/>
        <v>00110442Sogamoso</v>
      </c>
    </row>
    <row r="3082" spans="1:16" ht="15" hidden="1" customHeight="1">
      <c r="A3082" s="26" t="s">
        <v>634</v>
      </c>
      <c r="B3082" s="23" t="str">
        <f>IFERROR(VLOOKUP(A3082,hoja!$A$2:$E$970,4,FALSE),0)</f>
        <v>CENTRO</v>
      </c>
      <c r="C3082" s="23" t="str">
        <f>IFERROR(VLOOKUP(A3082,hoja!$A$2:$E$1370,5,FALSE),0)</f>
        <v>BOGOTÁ</v>
      </c>
      <c r="D3082" s="23" t="str">
        <f>IFERROR(VLOOKUP(A3082,hoja!A:D,3,FALSE),0)</f>
        <v>0011</v>
      </c>
      <c r="E3082" s="23" t="s">
        <v>686</v>
      </c>
      <c r="F3082" s="23" t="str">
        <f>IFERROR(VLOOKUP(E3082,hoja!$A$2:$E$970,4,FALSE),0)</f>
        <v>SANTANDER</v>
      </c>
      <c r="G3082" s="23" t="str">
        <f>IFERROR(VLOOKUP(E3082,hoja!$A$2:$E$970,5,FALSE),0)</f>
        <v>BARRANCABERMEJA</v>
      </c>
      <c r="H3082" s="103" t="str">
        <f>IFERROR(VLOOKUP(E3082,hoja!A:C,3,FALSE),0)</f>
        <v>0424</v>
      </c>
      <c r="I3082" s="24" t="str">
        <f t="shared" si="592"/>
        <v>00110424</v>
      </c>
      <c r="K3082" s="23">
        <v>449</v>
      </c>
      <c r="L3082" s="23" t="str">
        <f t="shared" si="596"/>
        <v>NACIONAL</v>
      </c>
      <c r="M3082" s="23" t="s">
        <v>674</v>
      </c>
      <c r="N3082" s="23" t="s">
        <v>624</v>
      </c>
      <c r="O3082" s="23">
        <f t="shared" si="595"/>
        <v>16</v>
      </c>
      <c r="P3082" s="23" t="str">
        <f t="shared" si="565"/>
        <v>00110424La Vega</v>
      </c>
    </row>
    <row r="3083" spans="1:16" ht="15" hidden="1" customHeight="1">
      <c r="A3083" s="26" t="s">
        <v>634</v>
      </c>
      <c r="B3083" s="23" t="str">
        <f>IFERROR(VLOOKUP(A3083,hoja!$A$2:$E$970,4,FALSE),0)</f>
        <v>CENTRO</v>
      </c>
      <c r="C3083" s="23" t="str">
        <f>IFERROR(VLOOKUP(A3083,hoja!$A$2:$E$1370,5,FALSE),0)</f>
        <v>BOGOTÁ</v>
      </c>
      <c r="D3083" s="23" t="str">
        <f>IFERROR(VLOOKUP(A3083,hoja!A:D,3,FALSE),0)</f>
        <v>0011</v>
      </c>
      <c r="E3083" s="23" t="s">
        <v>942</v>
      </c>
      <c r="F3083" s="23" t="str">
        <f>IFERROR(VLOOKUP(E3083,hoja!$A$2:$E$970,4,FALSE),0)</f>
        <v>CENTRO</v>
      </c>
      <c r="G3083" s="23" t="str">
        <f>IFERROR(VLOOKUP(E3083,hoja!$A$2:$E$970,5,FALSE),0)</f>
        <v>BOGOTÁ</v>
      </c>
      <c r="H3083" s="103" t="str">
        <f>IFERROR(VLOOKUP(E3083,hoja!A:C,3,FALSE),0)</f>
        <v>60002</v>
      </c>
      <c r="I3083" s="24" t="str">
        <f t="shared" si="592"/>
        <v>001160002</v>
      </c>
      <c r="K3083" s="23">
        <v>7</v>
      </c>
      <c r="L3083" s="23" t="s">
        <v>833</v>
      </c>
      <c r="M3083" s="23" t="s">
        <v>618</v>
      </c>
      <c r="N3083" s="23" t="s">
        <v>622</v>
      </c>
      <c r="O3083" s="23">
        <f t="shared" si="595"/>
        <v>25</v>
      </c>
      <c r="P3083" s="23" t="str">
        <f t="shared" si="565"/>
        <v>001160002Principal</v>
      </c>
    </row>
    <row r="3084" spans="1:16" ht="15" hidden="1" customHeight="1">
      <c r="A3084" s="26" t="s">
        <v>634</v>
      </c>
      <c r="B3084" s="23" t="str">
        <f>IFERROR(VLOOKUP(A3084,hoja!$A$2:$E$970,4,FALSE),0)</f>
        <v>CENTRO</v>
      </c>
      <c r="C3084" s="23" t="str">
        <f>IFERROR(VLOOKUP(A3084,hoja!$A$2:$E$1370,5,FALSE),0)</f>
        <v>BOGOTÁ</v>
      </c>
      <c r="D3084" s="23" t="str">
        <f>IFERROR(VLOOKUP(A3084,hoja!A:D,3,FALSE),0)</f>
        <v>0011</v>
      </c>
      <c r="E3084" s="23" t="s">
        <v>641</v>
      </c>
      <c r="F3084" s="23" t="str">
        <f>IFERROR(VLOOKUP(E3084,hoja!$A$2:$E$970,4,FALSE),0)</f>
        <v>ANTIOQUIA</v>
      </c>
      <c r="G3084" s="23" t="str">
        <f>IFERROR(VLOOKUP(E3084,hoja!$A$2:$E$970,5,FALSE),0)</f>
        <v>MEDELLÍN</v>
      </c>
      <c r="H3084" s="103" t="str">
        <f>IFERROR(VLOOKUP(E3084,hoja!A:C,3,FALSE),0)</f>
        <v>0079</v>
      </c>
      <c r="I3084" s="24" t="str">
        <f t="shared" si="592"/>
        <v>00110079</v>
      </c>
      <c r="K3084" s="23">
        <v>426</v>
      </c>
      <c r="L3084" s="23" t="str">
        <f>IF(B3084=F3084,"REGIONAL","NACIONAL")</f>
        <v>NACIONAL</v>
      </c>
      <c r="M3084" s="23" t="s">
        <v>621</v>
      </c>
      <c r="N3084" s="23" t="s">
        <v>624</v>
      </c>
      <c r="O3084" s="23">
        <f t="shared" si="595"/>
        <v>16</v>
      </c>
      <c r="P3084" s="23" t="str">
        <f t="shared" si="565"/>
        <v>00110079La vega</v>
      </c>
    </row>
    <row r="3085" spans="1:16" ht="15" hidden="1" customHeight="1">
      <c r="A3085" s="26" t="s">
        <v>634</v>
      </c>
      <c r="B3085" s="23" t="str">
        <f>IFERROR(VLOOKUP(A3085,hoja!$A$2:$E$970,4,FALSE),0)</f>
        <v>CENTRO</v>
      </c>
      <c r="C3085" s="23" t="str">
        <f>IFERROR(VLOOKUP(A3085,hoja!$A$2:$E$1370,5,FALSE),0)</f>
        <v>BOGOTÁ</v>
      </c>
      <c r="D3085" s="23" t="str">
        <f>IFERROR(VLOOKUP(A3085,hoja!A:D,3,FALSE),0)</f>
        <v>0011</v>
      </c>
      <c r="E3085" s="23" t="s">
        <v>943</v>
      </c>
      <c r="F3085" s="23" t="str">
        <f>IFERROR(VLOOKUP(E3085,hoja!$A$2:$E$970,4,FALSE),0)</f>
        <v>CENTRO</v>
      </c>
      <c r="G3085" s="23" t="str">
        <f>IFERROR(VLOOKUP(E3085,hoja!$A$2:$E$970,5,FALSE),0)</f>
        <v>BOGOTÁ</v>
      </c>
      <c r="H3085" s="103" t="str">
        <f>IFERROR(VLOOKUP(E3085,hoja!A:C,3,FALSE),0)</f>
        <v>60003</v>
      </c>
      <c r="I3085" s="24" t="str">
        <f t="shared" si="592"/>
        <v>001160003</v>
      </c>
      <c r="K3085" s="23">
        <v>24</v>
      </c>
      <c r="L3085" s="23" t="str">
        <f>IF(B3085=F3085,"REGIONAL","NACIONAL")</f>
        <v>REGIONAL</v>
      </c>
      <c r="M3085" s="23" t="s">
        <v>697</v>
      </c>
      <c r="N3085" s="23" t="s">
        <v>622</v>
      </c>
      <c r="O3085" s="23">
        <f t="shared" si="595"/>
        <v>25</v>
      </c>
      <c r="P3085" s="23" t="str">
        <f t="shared" si="565"/>
        <v>001160003Pereira</v>
      </c>
    </row>
    <row r="3086" spans="1:16" ht="15" hidden="1" customHeight="1">
      <c r="A3086" s="26" t="s">
        <v>638</v>
      </c>
      <c r="B3086" s="23" t="str">
        <f>IFERROR(VLOOKUP(A3086,hoja!$A$2:$E$970,4,FALSE),0)</f>
        <v>CENTRO</v>
      </c>
      <c r="C3086" s="23" t="str">
        <f>IFERROR(VLOOKUP(A3086,hoja!$A$2:$E$1370,5,FALSE),0)</f>
        <v>MARIQUITA</v>
      </c>
      <c r="D3086" s="23" t="str">
        <f>IFERROR(VLOOKUP(A3086,hoja!A:D,3,FALSE),0)</f>
        <v>50170</v>
      </c>
      <c r="E3086" s="23" t="s">
        <v>620</v>
      </c>
      <c r="F3086" s="23" t="str">
        <f>IFERROR(VLOOKUP(E3086,hoja!$A$2:$E$970,4,FALSE),0)</f>
        <v>CENTRO</v>
      </c>
      <c r="G3086" s="23" t="str">
        <f>IFERROR(VLOOKUP(E3086,hoja!$A$2:$E$970,5,FALSE),0)</f>
        <v>SESQUILÉ</v>
      </c>
      <c r="H3086" s="103" t="str">
        <f>IFERROR(VLOOKUP(E3086,hoja!A:C,3,FALSE),0)</f>
        <v>50193</v>
      </c>
      <c r="I3086" s="24" t="str">
        <f t="shared" si="592"/>
        <v>5017050193</v>
      </c>
      <c r="K3086" s="23">
        <v>229</v>
      </c>
      <c r="L3086" s="23" t="str">
        <f t="shared" ref="L3086" si="597">IF(B3086=F3086,"REGIONAL","NACIONAL")</f>
        <v>REGIONAL</v>
      </c>
      <c r="M3086" s="23" t="s">
        <v>621</v>
      </c>
      <c r="N3086" s="23" t="s">
        <v>622</v>
      </c>
      <c r="O3086" s="23">
        <f t="shared" ref="O3086:O3089" si="598">IF(K3086&lt;=250,25,IF(K3086&lt;=500,16,IF(K3086&lt;=800,12,IF(K3086&lt;=1100,8,IF(K3086&lt;=1400,6,IF(K3086&lt;=1700,5))))))</f>
        <v>25</v>
      </c>
      <c r="P3086" s="23" t="str">
        <f t="shared" si="565"/>
        <v>5017050193La vega</v>
      </c>
    </row>
    <row r="3087" spans="1:16" ht="15" hidden="1" customHeight="1">
      <c r="A3087" s="26" t="s">
        <v>635</v>
      </c>
      <c r="B3087" s="23" t="str">
        <f>IFERROR(VLOOKUP(A3087,hoja!$A$2:$E$970,4,FALSE),0)</f>
        <v>CENTRO</v>
      </c>
      <c r="C3087" s="23" t="str">
        <f>IFERROR(VLOOKUP(A3087,hoja!$A$2:$E$1370,5,FALSE),0)</f>
        <v>BOGOTÁ</v>
      </c>
      <c r="D3087" s="23" t="str">
        <f>IFERROR(VLOOKUP(A3087,hoja!A:D,3,FALSE),0)</f>
        <v>0021</v>
      </c>
      <c r="E3087" s="23" t="s">
        <v>943</v>
      </c>
      <c r="F3087" s="23" t="str">
        <f>IFERROR(VLOOKUP(E3087,hoja!$A$2:$E$970,4,FALSE),0)</f>
        <v>CENTRO</v>
      </c>
      <c r="G3087" s="23" t="str">
        <f>IFERROR(VLOOKUP(E3087,hoja!$A$2:$E$970,5,FALSE),0)</f>
        <v>BOGOTÁ</v>
      </c>
      <c r="H3087" s="103" t="str">
        <f>IFERROR(VLOOKUP(E3087,hoja!A:C,3,FALSE),0)</f>
        <v>60003</v>
      </c>
      <c r="I3087" s="24" t="str">
        <f t="shared" si="592"/>
        <v>002160003</v>
      </c>
      <c r="K3087" s="23">
        <v>24.6</v>
      </c>
      <c r="L3087" s="23" t="str">
        <f>IF(B3087=F3087,"REGIONAL","NACIONAL")</f>
        <v>REGIONAL</v>
      </c>
      <c r="M3087" s="23" t="s">
        <v>618</v>
      </c>
      <c r="N3087" s="23" t="str" cm="1">
        <f t="array" ref="N3087">IFERROR(IF(M3087="Principal","LES_ACTIVE",LES_INACTIVE),0)</f>
        <v>LES_ACTIVE</v>
      </c>
      <c r="O3087" s="23">
        <f t="shared" si="598"/>
        <v>25</v>
      </c>
      <c r="P3087" s="23" t="str">
        <f t="shared" si="565"/>
        <v>002160003Principal</v>
      </c>
    </row>
    <row r="3088" spans="1:16" ht="15" hidden="1" customHeight="1">
      <c r="A3088" s="26" t="s">
        <v>635</v>
      </c>
      <c r="B3088" s="23" t="str">
        <f>IFERROR(VLOOKUP(A3088,hoja!$A$2:$E$970,4,FALSE),0)</f>
        <v>CENTRO</v>
      </c>
      <c r="C3088" s="23" t="str">
        <f>IFERROR(VLOOKUP(A3088,hoja!$A$2:$E$1370,5,FALSE),0)</f>
        <v>BOGOTÁ</v>
      </c>
      <c r="D3088" s="23" t="str">
        <f>IFERROR(VLOOKUP(A3088,hoja!A:D,3,FALSE),0)</f>
        <v>0021</v>
      </c>
      <c r="E3088" s="23" t="s">
        <v>689</v>
      </c>
      <c r="F3088" s="23" t="str">
        <f>IFERROR(VLOOKUP(E3088,hoja!$A$2:$E$970,4,FALSE),0)</f>
        <v>SANTANDER</v>
      </c>
      <c r="G3088" s="23" t="str">
        <f>IFERROR(VLOOKUP(E3088,hoja!$A$2:$E$970,5,FALSE),0)</f>
        <v>AGUACHICA</v>
      </c>
      <c r="H3088" s="103" t="str">
        <f>IFERROR(VLOOKUP(E3088,hoja!A:C,3,FALSE),0)</f>
        <v>0437</v>
      </c>
      <c r="I3088" s="24" t="str">
        <f t="shared" si="592"/>
        <v>00210437</v>
      </c>
      <c r="K3088" s="23">
        <v>595</v>
      </c>
      <c r="L3088" s="23" t="str">
        <f>IF(B3088=F3088,"REGIONAL","NACIONAL")</f>
        <v>NACIONAL</v>
      </c>
      <c r="M3088" s="23" t="s">
        <v>621</v>
      </c>
      <c r="N3088" s="23" t="s">
        <v>624</v>
      </c>
      <c r="O3088" s="23">
        <f t="shared" si="598"/>
        <v>12</v>
      </c>
      <c r="P3088" s="23" t="str">
        <f t="shared" si="565"/>
        <v>00210437La vega</v>
      </c>
    </row>
    <row r="3089" spans="1:16" ht="15" hidden="1" customHeight="1">
      <c r="A3089" s="26" t="s">
        <v>635</v>
      </c>
      <c r="B3089" s="23" t="str">
        <f>IFERROR(VLOOKUP(A3089,hoja!$A$2:$E$970,4,FALSE),0)</f>
        <v>CENTRO</v>
      </c>
      <c r="C3089" s="23" t="str">
        <f>IFERROR(VLOOKUP(A3089,hoja!$A$2:$E$1370,5,FALSE),0)</f>
        <v>BOGOTÁ</v>
      </c>
      <c r="D3089" s="23" t="str">
        <f>IFERROR(VLOOKUP(A3089,hoja!A:D,3,FALSE),0)</f>
        <v>0021</v>
      </c>
      <c r="E3089" s="23" t="s">
        <v>699</v>
      </c>
      <c r="F3089" s="23" t="str">
        <f>IFERROR(VLOOKUP(E3089,hoja!$A$2:$E$970,4,FALSE),0)</f>
        <v>ANTIOQUIA</v>
      </c>
      <c r="G3089" s="23" t="str">
        <f>IFERROR(VLOOKUP(E3089,hoja!$A$2:$E$970,5,FALSE),0)</f>
        <v>CHIGORODÓ</v>
      </c>
      <c r="H3089" s="103" t="str">
        <f>IFERROR(VLOOKUP(E3089,hoja!A:C,3,FALSE),0)</f>
        <v>0074</v>
      </c>
      <c r="I3089" s="24" t="str">
        <f t="shared" si="592"/>
        <v>00210074</v>
      </c>
      <c r="K3089" s="23">
        <v>694</v>
      </c>
      <c r="L3089" s="23" t="str">
        <f>IF(B3086=F3086,"REGIONAL","NACIONAL")</f>
        <v>REGIONAL</v>
      </c>
      <c r="M3089" s="23" t="s">
        <v>837</v>
      </c>
      <c r="N3089" s="23" t="s">
        <v>624</v>
      </c>
      <c r="O3089" s="23">
        <f t="shared" si="598"/>
        <v>12</v>
      </c>
      <c r="P3089" s="23" t="str">
        <f t="shared" si="565"/>
        <v>00210074La Vega-Medellin</v>
      </c>
    </row>
    <row r="3090" spans="1:16" ht="15" hidden="1" customHeight="1">
      <c r="A3090" s="26" t="s">
        <v>635</v>
      </c>
      <c r="B3090" s="23" t="str">
        <f>IFERROR(VLOOKUP(A3090,hoja!$A$2:$E$970,4,FALSE),0)</f>
        <v>CENTRO</v>
      </c>
      <c r="C3090" s="23" t="str">
        <f>IFERROR(VLOOKUP(A3090,hoja!$A$2:$E$1370,5,FALSE),0)</f>
        <v>BOGOTÁ</v>
      </c>
      <c r="D3090" s="23" t="str">
        <f>IFERROR(VLOOKUP(A3090,hoja!A:D,3,FALSE),0)</f>
        <v>0021</v>
      </c>
      <c r="E3090" s="23" t="s">
        <v>699</v>
      </c>
      <c r="F3090" s="23" t="str">
        <f>IFERROR(VLOOKUP(E3090,hoja!$A$2:$E$970,4,FALSE),0)</f>
        <v>ANTIOQUIA</v>
      </c>
      <c r="G3090" s="23" t="str">
        <f>IFERROR(VLOOKUP(E3090,hoja!$A$2:$E$970,5,FALSE),0)</f>
        <v>CHIGORODÓ</v>
      </c>
      <c r="H3090" s="103" t="str">
        <f>IFERROR(VLOOKUP(E3090,hoja!A:C,3,FALSE),0)</f>
        <v>0074</v>
      </c>
      <c r="I3090" s="24" t="str">
        <f t="shared" si="592"/>
        <v>00210074</v>
      </c>
      <c r="K3090" s="23">
        <v>703</v>
      </c>
      <c r="L3090" s="23" t="str">
        <f>IF(B3090=F3090,"REGIONAL","NACIONAL")</f>
        <v>NACIONAL</v>
      </c>
      <c r="M3090" s="23" t="s">
        <v>794</v>
      </c>
      <c r="N3090" s="23" t="s">
        <v>624</v>
      </c>
      <c r="O3090" s="23">
        <f t="shared" ref="O3090:O3100" si="599">IF(K3090&lt;=250,25,IF(K3090&lt;=500,16,IF(K3090&lt;=800,12,IF(K3090&lt;=1100,8,IF(K3090&lt;=1400,6,IF(K3090&lt;=1700,5))))))</f>
        <v>12</v>
      </c>
      <c r="P3090" s="23" t="str">
        <f t="shared" si="565"/>
        <v>00210074Letras</v>
      </c>
    </row>
    <row r="3091" spans="1:16" ht="15" hidden="1" customHeight="1">
      <c r="A3091" s="26" t="s">
        <v>635</v>
      </c>
      <c r="B3091" s="23" t="str">
        <f>IFERROR(VLOOKUP(A3091,hoja!$A$2:$E$970,4,FALSE),0)</f>
        <v>CENTRO</v>
      </c>
      <c r="C3091" s="23" t="str">
        <f>IFERROR(VLOOKUP(A3091,hoja!$A$2:$E$1370,5,FALSE),0)</f>
        <v>BOGOTÁ</v>
      </c>
      <c r="D3091" s="23" t="str">
        <f>IFERROR(VLOOKUP(A3091,hoja!A:D,3,FALSE),0)</f>
        <v>0021</v>
      </c>
      <c r="E3091" s="23" t="s">
        <v>655</v>
      </c>
      <c r="F3091" s="23" t="str">
        <f>IFERROR(VLOOKUP(E3091,hoja!$A$2:$E$970,4,FALSE),0)</f>
        <v>ANTIOQUIA</v>
      </c>
      <c r="G3091" s="23" t="str">
        <f>IFERROR(VLOOKUP(E3091,hoja!$A$2:$E$970,5,FALSE),0)</f>
        <v>MEDELLÍN</v>
      </c>
      <c r="H3091" s="103" t="str">
        <f>IFERROR(VLOOKUP(E3091,hoja!A:C,3,FALSE),0)</f>
        <v>0292</v>
      </c>
      <c r="I3091" s="24" t="str">
        <f t="shared" si="592"/>
        <v>00210292</v>
      </c>
      <c r="K3091" s="23">
        <v>444</v>
      </c>
      <c r="L3091" s="23" t="str">
        <f t="shared" ref="L3091:L3099" si="600">IF(B3091=F3091,"REGIONAL","NACIONAL")</f>
        <v>NACIONAL</v>
      </c>
      <c r="M3091" s="23" t="s">
        <v>674</v>
      </c>
      <c r="N3091" s="23" t="s">
        <v>622</v>
      </c>
      <c r="O3091" s="23">
        <f t="shared" si="599"/>
        <v>16</v>
      </c>
      <c r="P3091" s="23" t="str">
        <f t="shared" si="565"/>
        <v>00210292La Vega</v>
      </c>
    </row>
    <row r="3092" spans="1:16" ht="15" hidden="1" customHeight="1">
      <c r="A3092" s="26" t="s">
        <v>635</v>
      </c>
      <c r="B3092" s="23" t="str">
        <f>IFERROR(VLOOKUP(A3092,hoja!$A$2:$E$970,4,FALSE),0)</f>
        <v>CENTRO</v>
      </c>
      <c r="C3092" s="23" t="str">
        <f>IFERROR(VLOOKUP(A3092,hoja!$A$2:$E$1370,5,FALSE),0)</f>
        <v>BOGOTÁ</v>
      </c>
      <c r="D3092" s="23" t="str">
        <f>IFERROR(VLOOKUP(A3092,hoja!A:D,3,FALSE),0)</f>
        <v>0021</v>
      </c>
      <c r="E3092" s="23" t="s">
        <v>712</v>
      </c>
      <c r="F3092" s="23" t="str">
        <f>IFERROR(VLOOKUP(E3092,hoja!$A$2:$E$970,4,FALSE),0)</f>
        <v>COSTA</v>
      </c>
      <c r="G3092" s="23" t="str">
        <f>IFERROR(VLOOKUP(E3092,hoja!$A$2:$E$970,5,FALSE),0)</f>
        <v>MAICAO</v>
      </c>
      <c r="H3092" s="103" t="str">
        <f>IFERROR(VLOOKUP(E3092,hoja!A:C,3,FALSE),0)</f>
        <v>0230</v>
      </c>
      <c r="I3092" s="24" t="str">
        <f t="shared" si="592"/>
        <v>00210230</v>
      </c>
      <c r="K3092" s="23">
        <v>1036</v>
      </c>
      <c r="L3092" s="23" t="str">
        <f t="shared" si="600"/>
        <v>NACIONAL</v>
      </c>
      <c r="M3092" s="23" t="s">
        <v>621</v>
      </c>
      <c r="N3092" s="23" t="s">
        <v>624</v>
      </c>
      <c r="O3092" s="23">
        <f t="shared" si="599"/>
        <v>8</v>
      </c>
      <c r="P3092" s="23" t="str">
        <f t="shared" ref="P3092:P3155" si="601">D3092&amp;H3092&amp;M3092</f>
        <v>00210230La vega</v>
      </c>
    </row>
    <row r="3093" spans="1:16" ht="15" hidden="1" customHeight="1">
      <c r="A3093" s="26" t="s">
        <v>635</v>
      </c>
      <c r="B3093" s="23" t="str">
        <f>IFERROR(VLOOKUP(A3093,hoja!$A$2:$E$970,4,FALSE),0)</f>
        <v>CENTRO</v>
      </c>
      <c r="C3093" s="23" t="str">
        <f>IFERROR(VLOOKUP(A3093,hoja!$A$2:$E$1370,5,FALSE),0)</f>
        <v>BOGOTÁ</v>
      </c>
      <c r="D3093" s="23" t="str">
        <f>IFERROR(VLOOKUP(A3093,hoja!A:D,3,FALSE),0)</f>
        <v>0021</v>
      </c>
      <c r="E3093" s="23" t="s">
        <v>665</v>
      </c>
      <c r="F3093" s="23" t="str">
        <f>IFERROR(VLOOKUP(E3093,hoja!$A$2:$E$970,4,FALSE),0)</f>
        <v>OCCIDENTE</v>
      </c>
      <c r="G3093" s="23" t="str">
        <f>IFERROR(VLOOKUP(E3093,hoja!$A$2:$E$970,5,FALSE),0)</f>
        <v>MANIZALES</v>
      </c>
      <c r="H3093" s="103" t="str">
        <f>IFERROR(VLOOKUP(E3093,hoja!A:C,3,FALSE),0)</f>
        <v>0145</v>
      </c>
      <c r="I3093" s="24" t="str">
        <f t="shared" si="592"/>
        <v>00210145</v>
      </c>
      <c r="K3093" s="23">
        <v>293</v>
      </c>
      <c r="L3093" s="23" t="str">
        <f t="shared" si="600"/>
        <v>NACIONAL</v>
      </c>
      <c r="M3093" s="23" t="s">
        <v>754</v>
      </c>
      <c r="N3093" s="23" t="s">
        <v>622</v>
      </c>
      <c r="O3093" s="23">
        <f t="shared" si="599"/>
        <v>16</v>
      </c>
      <c r="P3093" s="23" t="str">
        <f t="shared" si="601"/>
        <v>00210145La Vega-Letras</v>
      </c>
    </row>
    <row r="3094" spans="1:16" ht="15" hidden="1" customHeight="1">
      <c r="A3094" s="26" t="s">
        <v>635</v>
      </c>
      <c r="B3094" s="23" t="str">
        <f>IFERROR(VLOOKUP(A3094,hoja!$A$2:$E$970,4,FALSE),0)</f>
        <v>CENTRO</v>
      </c>
      <c r="C3094" s="23" t="str">
        <f>IFERROR(VLOOKUP(A3094,hoja!$A$2:$E$1370,5,FALSE),0)</f>
        <v>BOGOTÁ</v>
      </c>
      <c r="D3094" s="23" t="str">
        <f>IFERROR(VLOOKUP(A3094,hoja!A:D,3,FALSE),0)</f>
        <v>0021</v>
      </c>
      <c r="E3094" s="23" t="s">
        <v>713</v>
      </c>
      <c r="F3094" s="23" t="str">
        <f>IFERROR(VLOOKUP(E3094,hoja!$A$2:$E$970,4,FALSE),0)</f>
        <v>ANTIOQUIA</v>
      </c>
      <c r="G3094" s="23" t="str">
        <f>IFERROR(VLOOKUP(E3094,hoja!$A$2:$E$970,5,FALSE),0)</f>
        <v>MARIQUITA</v>
      </c>
      <c r="H3094" s="103" t="str">
        <f>IFERROR(VLOOKUP(E3094,hoja!A:C,3,FALSE),0)</f>
        <v>0392</v>
      </c>
      <c r="I3094" s="24" t="str">
        <f t="shared" si="592"/>
        <v>00210392</v>
      </c>
      <c r="K3094" s="23">
        <v>185</v>
      </c>
      <c r="L3094" s="23" t="str">
        <f t="shared" si="600"/>
        <v>NACIONAL</v>
      </c>
      <c r="M3094" s="23" t="s">
        <v>621</v>
      </c>
      <c r="N3094" s="23" t="s">
        <v>624</v>
      </c>
      <c r="O3094" s="23">
        <f t="shared" si="599"/>
        <v>25</v>
      </c>
      <c r="P3094" s="23" t="str">
        <f t="shared" si="601"/>
        <v>00210392La vega</v>
      </c>
    </row>
    <row r="3095" spans="1:16" ht="15" hidden="1" customHeight="1">
      <c r="A3095" s="26" t="s">
        <v>635</v>
      </c>
      <c r="B3095" s="23" t="str">
        <f>IFERROR(VLOOKUP(A3095,hoja!$A$2:$E$970,4,FALSE),0)</f>
        <v>CENTRO</v>
      </c>
      <c r="C3095" s="23" t="str">
        <f>IFERROR(VLOOKUP(A3095,hoja!$A$2:$E$1370,5,FALSE),0)</f>
        <v>BOGOTÁ</v>
      </c>
      <c r="D3095" s="23" t="str">
        <f>IFERROR(VLOOKUP(A3095,hoja!A:D,3,FALSE),0)</f>
        <v>0021</v>
      </c>
      <c r="E3095" s="23" t="s">
        <v>714</v>
      </c>
      <c r="F3095" s="23" t="str">
        <f>IFERROR(VLOOKUP(E3095,hoja!$A$2:$E$970,4,FALSE),0)</f>
        <v>SANTANDER</v>
      </c>
      <c r="G3095" s="23" t="str">
        <f>IFERROR(VLOOKUP(E3095,hoja!$A$2:$E$970,5,FALSE),0)</f>
        <v>OCAÑA</v>
      </c>
      <c r="H3095" s="103" t="str">
        <f>IFERROR(VLOOKUP(E3095,hoja!A:C,3,FALSE),0)</f>
        <v>0434</v>
      </c>
      <c r="I3095" s="24" t="str">
        <f t="shared" si="592"/>
        <v>00210434</v>
      </c>
      <c r="K3095" s="23">
        <v>638</v>
      </c>
      <c r="L3095" s="23" t="str">
        <f t="shared" si="600"/>
        <v>NACIONAL</v>
      </c>
      <c r="M3095" s="23" t="s">
        <v>621</v>
      </c>
      <c r="N3095" s="23" t="s">
        <v>944</v>
      </c>
      <c r="O3095" s="23">
        <f t="shared" si="599"/>
        <v>12</v>
      </c>
      <c r="P3095" s="23" t="str">
        <f t="shared" si="601"/>
        <v>00210434La vega</v>
      </c>
    </row>
    <row r="3096" spans="1:16" ht="15" hidden="1" customHeight="1">
      <c r="A3096" s="26" t="s">
        <v>635</v>
      </c>
      <c r="B3096" s="23" t="str">
        <f>IFERROR(VLOOKUP(A3096,hoja!$A$2:$E$970,4,FALSE),0)</f>
        <v>CENTRO</v>
      </c>
      <c r="C3096" s="23" t="str">
        <f>IFERROR(VLOOKUP(A3096,hoja!$A$2:$E$1370,5,FALSE),0)</f>
        <v>BOGOTÁ</v>
      </c>
      <c r="D3096" s="23" t="str">
        <f>IFERROR(VLOOKUP(A3096,hoja!A:D,3,FALSE),0)</f>
        <v>0021</v>
      </c>
      <c r="E3096" s="23" t="s">
        <v>721</v>
      </c>
      <c r="F3096" s="23" t="str">
        <f>IFERROR(VLOOKUP(E3096,hoja!$A$2:$E$970,4,FALSE),0)</f>
        <v>ANTIOQUIA</v>
      </c>
      <c r="G3096" s="23" t="str">
        <f>IFERROR(VLOOKUP(E3096,hoja!$A$2:$E$970,5,FALSE),0)</f>
        <v>RIONEGRO</v>
      </c>
      <c r="H3096" s="103" t="str">
        <f>IFERROR(VLOOKUP(E3096,hoja!A:C,3,FALSE),0)</f>
        <v>0090</v>
      </c>
      <c r="I3096" s="24" t="str">
        <f t="shared" si="592"/>
        <v>00210090</v>
      </c>
      <c r="K3096" s="23">
        <v>388</v>
      </c>
      <c r="L3096" s="23" t="str">
        <f t="shared" si="600"/>
        <v>NACIONAL</v>
      </c>
      <c r="M3096" s="23" t="s">
        <v>674</v>
      </c>
      <c r="N3096" s="23" t="s">
        <v>622</v>
      </c>
      <c r="O3096" s="23">
        <f t="shared" si="599"/>
        <v>16</v>
      </c>
      <c r="P3096" s="23" t="str">
        <f t="shared" si="601"/>
        <v>00210090La Vega</v>
      </c>
    </row>
    <row r="3097" spans="1:16" ht="15" hidden="1" customHeight="1">
      <c r="A3097" s="26" t="s">
        <v>635</v>
      </c>
      <c r="B3097" s="23" t="str">
        <f>IFERROR(VLOOKUP(A3097,hoja!$A$2:$E$970,4,FALSE),0)</f>
        <v>CENTRO</v>
      </c>
      <c r="C3097" s="23" t="str">
        <f>IFERROR(VLOOKUP(A3097,hoja!$A$2:$E$1370,5,FALSE),0)</f>
        <v>BOGOTÁ</v>
      </c>
      <c r="D3097" s="23" t="str">
        <f>IFERROR(VLOOKUP(A3097,hoja!A:D,3,FALSE),0)</f>
        <v>0021</v>
      </c>
      <c r="E3097" s="23" t="s">
        <v>728</v>
      </c>
      <c r="F3097" s="23" t="str">
        <f>IFERROR(VLOOKUP(E3097,hoja!$A$2:$E$970,4,FALSE),0)</f>
        <v>CENTRO</v>
      </c>
      <c r="G3097" s="23" t="str">
        <f>IFERROR(VLOOKUP(E3097,hoja!$A$2:$E$970,5,FALSE),0)</f>
        <v>VILLETA</v>
      </c>
      <c r="H3097" s="103" t="str">
        <f>IFERROR(VLOOKUP(E3097,hoja!A:C,3,FALSE),0)</f>
        <v>0025</v>
      </c>
      <c r="I3097" s="24" t="str">
        <f t="shared" si="592"/>
        <v>00210025</v>
      </c>
      <c r="K3097" s="23">
        <v>104</v>
      </c>
      <c r="L3097" s="23" t="str">
        <f t="shared" si="600"/>
        <v>REGIONAL</v>
      </c>
      <c r="M3097" s="23" t="s">
        <v>674</v>
      </c>
      <c r="N3097" s="23" t="s">
        <v>622</v>
      </c>
      <c r="O3097" s="23">
        <f t="shared" si="599"/>
        <v>25</v>
      </c>
      <c r="P3097" s="23" t="str">
        <f t="shared" si="601"/>
        <v>00210025La Vega</v>
      </c>
    </row>
    <row r="3098" spans="1:16" ht="15" hidden="1" customHeight="1">
      <c r="A3098" s="26" t="s">
        <v>635</v>
      </c>
      <c r="B3098" s="23" t="str">
        <f>IFERROR(VLOOKUP(A3098,hoja!$A$2:$E$970,4,FALSE),0)</f>
        <v>CENTRO</v>
      </c>
      <c r="C3098" s="23" t="str">
        <f>IFERROR(VLOOKUP(A3098,hoja!$A$2:$E$1370,5,FALSE),0)</f>
        <v>BOGOTÁ</v>
      </c>
      <c r="D3098" s="23" t="str">
        <f>IFERROR(VLOOKUP(A3098,hoja!A:D,3,FALSE),0)</f>
        <v>0021</v>
      </c>
      <c r="E3098" s="23" t="s">
        <v>729</v>
      </c>
      <c r="F3098" s="23" t="str">
        <f>IFERROR(VLOOKUP(E3098,hoja!$A$2:$E$970,4,FALSE),0)</f>
        <v>SANTANDER</v>
      </c>
      <c r="G3098" s="23" t="str">
        <f>IFERROR(VLOOKUP(E3098,hoja!$A$2:$E$970,5,FALSE),0)</f>
        <v>YOPAL</v>
      </c>
      <c r="H3098" s="103" t="str">
        <f>IFERROR(VLOOKUP(E3098,hoja!A:C,3,FALSE),0)</f>
        <v>0442</v>
      </c>
      <c r="I3098" s="24" t="str">
        <f t="shared" si="592"/>
        <v>00210442</v>
      </c>
      <c r="K3098" s="23">
        <v>360</v>
      </c>
      <c r="L3098" s="23" t="str">
        <f t="shared" si="600"/>
        <v>NACIONAL</v>
      </c>
      <c r="M3098" s="23" t="s">
        <v>808</v>
      </c>
      <c r="N3098" s="23" t="s">
        <v>622</v>
      </c>
      <c r="O3098" s="23">
        <f t="shared" si="599"/>
        <v>16</v>
      </c>
      <c r="P3098" s="23" t="str">
        <f t="shared" si="601"/>
        <v>00210442Sogamoso</v>
      </c>
    </row>
    <row r="3099" spans="1:16" ht="15" hidden="1" customHeight="1">
      <c r="A3099" s="26" t="s">
        <v>635</v>
      </c>
      <c r="B3099" s="23" t="str">
        <f>IFERROR(VLOOKUP(A3099,hoja!$A$2:$E$970,4,FALSE),0)</f>
        <v>CENTRO</v>
      </c>
      <c r="C3099" s="23" t="str">
        <f>IFERROR(VLOOKUP(A3099,hoja!$A$2:$E$1370,5,FALSE),0)</f>
        <v>BOGOTÁ</v>
      </c>
      <c r="D3099" s="23" t="str">
        <f>IFERROR(VLOOKUP(A3099,hoja!A:D,3,FALSE),0)</f>
        <v>0021</v>
      </c>
      <c r="E3099" s="23" t="s">
        <v>686</v>
      </c>
      <c r="F3099" s="23" t="str">
        <f>IFERROR(VLOOKUP(E3099,hoja!$A$2:$E$970,4,FALSE),0)</f>
        <v>SANTANDER</v>
      </c>
      <c r="G3099" s="23" t="str">
        <f>IFERROR(VLOOKUP(E3099,hoja!$A$2:$E$970,5,FALSE),0)</f>
        <v>BARRANCABERMEJA</v>
      </c>
      <c r="H3099" s="103" t="str">
        <f>IFERROR(VLOOKUP(E3099,hoja!A:C,3,FALSE),0)</f>
        <v>0424</v>
      </c>
      <c r="I3099" s="24" t="str">
        <f t="shared" si="592"/>
        <v>00210424</v>
      </c>
      <c r="K3099" s="23">
        <v>444</v>
      </c>
      <c r="L3099" s="23" t="str">
        <f t="shared" si="600"/>
        <v>NACIONAL</v>
      </c>
      <c r="M3099" s="23" t="s">
        <v>674</v>
      </c>
      <c r="N3099" s="23" t="s">
        <v>622</v>
      </c>
      <c r="O3099" s="23">
        <f t="shared" si="599"/>
        <v>16</v>
      </c>
      <c r="P3099" s="23" t="str">
        <f t="shared" si="601"/>
        <v>00210424La Vega</v>
      </c>
    </row>
    <row r="3100" spans="1:16" ht="15" hidden="1" customHeight="1">
      <c r="A3100" s="26" t="s">
        <v>635</v>
      </c>
      <c r="B3100" s="23" t="str">
        <f>IFERROR(VLOOKUP(A3100,hoja!$A$2:$E$970,4,FALSE),0)</f>
        <v>CENTRO</v>
      </c>
      <c r="C3100" s="23" t="str">
        <f>IFERROR(VLOOKUP(A3100,hoja!$A$2:$E$1370,5,FALSE),0)</f>
        <v>BOGOTÁ</v>
      </c>
      <c r="D3100" s="23" t="str">
        <f>IFERROR(VLOOKUP(A3100,hoja!A:D,3,FALSE),0)</f>
        <v>0021</v>
      </c>
      <c r="E3100" s="23" t="s">
        <v>641</v>
      </c>
      <c r="F3100" s="23" t="str">
        <f>IFERROR(VLOOKUP(E3100,hoja!$A$2:$E$970,4,FALSE),0)</f>
        <v>ANTIOQUIA</v>
      </c>
      <c r="G3100" s="23" t="str">
        <f>IFERROR(VLOOKUP(E3100,hoja!$A$2:$E$970,5,FALSE),0)</f>
        <v>MEDELLÍN</v>
      </c>
      <c r="H3100" s="103" t="str">
        <f>IFERROR(VLOOKUP(E3100,hoja!A:C,3,FALSE),0)</f>
        <v>0079</v>
      </c>
      <c r="I3100" s="24" t="str">
        <f t="shared" si="592"/>
        <v>00210079</v>
      </c>
      <c r="K3100" s="23">
        <v>423</v>
      </c>
      <c r="L3100" s="23" t="s">
        <v>833</v>
      </c>
      <c r="M3100" s="23" t="s">
        <v>621</v>
      </c>
      <c r="N3100" s="23" t="s">
        <v>622</v>
      </c>
      <c r="O3100" s="23">
        <f t="shared" si="599"/>
        <v>16</v>
      </c>
      <c r="P3100" s="23" t="str">
        <f t="shared" si="601"/>
        <v>00210079La vega</v>
      </c>
    </row>
    <row r="3101" spans="1:16" ht="15" hidden="1" customHeight="1">
      <c r="A3101" s="26" t="s">
        <v>635</v>
      </c>
      <c r="B3101" s="23" t="str">
        <f>IFERROR(VLOOKUP(A3101,hoja!$A$2:$E$970,4,FALSE),0)</f>
        <v>CENTRO</v>
      </c>
      <c r="C3101" s="23" t="str">
        <f>IFERROR(VLOOKUP(A3101,hoja!$A$2:$E$1370,5,FALSE),0)</f>
        <v>BOGOTÁ</v>
      </c>
      <c r="D3101" s="23" t="str">
        <f>IFERROR(VLOOKUP(A3101,hoja!A:D,3,FALSE),0)</f>
        <v>0021</v>
      </c>
      <c r="E3101" s="23" t="s">
        <v>942</v>
      </c>
      <c r="F3101" s="23" t="str">
        <f>IFERROR(VLOOKUP(E3101,hoja!$A$2:$E$970,4,FALSE),0)</f>
        <v>CENTRO</v>
      </c>
      <c r="G3101" s="23" t="str">
        <f>IFERROR(VLOOKUP(E3101,hoja!$A$2:$E$970,5,FALSE),0)</f>
        <v>BOGOTÁ</v>
      </c>
      <c r="H3101" s="103" t="str">
        <f>IFERROR(VLOOKUP(E3101,hoja!A:C,3,FALSE),0)</f>
        <v>60002</v>
      </c>
      <c r="I3101" s="24" t="str">
        <f t="shared" si="592"/>
        <v>002160002</v>
      </c>
      <c r="K3101" s="23">
        <v>8</v>
      </c>
      <c r="L3101" s="23" t="str">
        <f>IF(B3101=F3101,"REGIONAL","NACIONAL")</f>
        <v>REGIONAL</v>
      </c>
      <c r="M3101" s="23" t="s">
        <v>618</v>
      </c>
      <c r="N3101" s="23" t="s">
        <v>622</v>
      </c>
      <c r="O3101" s="23">
        <f t="shared" ref="O3101:O3104" si="602">IF(K3101&lt;=250,25,IF(K3101&lt;=500,16,IF(K3101&lt;=800,12,IF(K3101&lt;=1100,8,IF(K3101&lt;=1400,6,IF(K3101&lt;=1700,5))))))</f>
        <v>25</v>
      </c>
      <c r="P3101" s="23" t="str">
        <f t="shared" si="601"/>
        <v>002160002Principal</v>
      </c>
    </row>
    <row r="3102" spans="1:16" ht="15" hidden="1" customHeight="1">
      <c r="A3102" s="26" t="s">
        <v>731</v>
      </c>
      <c r="B3102" s="23" t="str">
        <f>IFERROR(VLOOKUP(A3102,hoja!$A$2:$E$970,4,FALSE),0)</f>
        <v>SANTANDER</v>
      </c>
      <c r="C3102" s="23" t="str">
        <f>IFERROR(VLOOKUP(A3102,hoja!$A$2:$E$1370,5,FALSE),0)</f>
        <v>CÚCUTA</v>
      </c>
      <c r="D3102" s="23" t="str">
        <f>IFERROR(VLOOKUP(A3102,hoja!A:D,3,FALSE),0)</f>
        <v>0438</v>
      </c>
      <c r="E3102" s="23" t="s">
        <v>635</v>
      </c>
      <c r="F3102" s="23" t="str">
        <f>IFERROR(VLOOKUP(E3102,hoja!$A$2:$E$970,4,FALSE),0)</f>
        <v>CENTRO</v>
      </c>
      <c r="G3102" s="23" t="str">
        <f>IFERROR(VLOOKUP(E3102,hoja!$A$2:$E$970,5,FALSE),0)</f>
        <v>BOGOTÁ</v>
      </c>
      <c r="H3102" s="103" t="str">
        <f>IFERROR(VLOOKUP(E3102,hoja!A:C,3,FALSE),0)</f>
        <v>0021</v>
      </c>
      <c r="I3102" s="24" t="str">
        <f t="shared" si="592"/>
        <v>04380021</v>
      </c>
      <c r="J3102" s="23">
        <v>23</v>
      </c>
      <c r="K3102" s="23">
        <v>589</v>
      </c>
      <c r="L3102" s="23" t="str">
        <f t="shared" ref="L3102:L3112" si="603">IF(B3102=F3102,"REGIONAL","NACIONAL")</f>
        <v>NACIONAL</v>
      </c>
      <c r="M3102" s="23" t="s">
        <v>945</v>
      </c>
      <c r="N3102" s="23" t="s">
        <v>622</v>
      </c>
      <c r="O3102" s="23">
        <f t="shared" si="602"/>
        <v>12</v>
      </c>
      <c r="P3102" s="23" t="str">
        <f t="shared" si="601"/>
        <v>04380021Malaga</v>
      </c>
    </row>
    <row r="3103" spans="1:16" ht="15" hidden="1" customHeight="1">
      <c r="A3103" s="26" t="s">
        <v>635</v>
      </c>
      <c r="B3103" s="23" t="str">
        <f>IFERROR(VLOOKUP(A3103,hoja!$A$2:$E$970,4,FALSE),0)</f>
        <v>CENTRO</v>
      </c>
      <c r="C3103" s="23" t="str">
        <f>IFERROR(VLOOKUP(A3103,hoja!$A$2:$E$1370,5,FALSE),0)</f>
        <v>BOGOTÁ</v>
      </c>
      <c r="D3103" s="23" t="str">
        <f>IFERROR(VLOOKUP(A3103,hoja!A:D,3,FALSE),0)</f>
        <v>0021</v>
      </c>
      <c r="E3103" s="23" t="s">
        <v>731</v>
      </c>
      <c r="F3103" s="23" t="str">
        <f>IFERROR(VLOOKUP(E3103,hoja!$A$2:$E$970,4,FALSE),0)</f>
        <v>SANTANDER</v>
      </c>
      <c r="G3103" s="23" t="str">
        <f>IFERROR(VLOOKUP(E3103,hoja!$A$2:$E$970,5,FALSE),0)</f>
        <v>CÚCUTA</v>
      </c>
      <c r="H3103" s="103" t="str">
        <f>IFERROR(VLOOKUP(E3103,hoja!A:C,3,FALSE),0)</f>
        <v>0438</v>
      </c>
      <c r="I3103" s="24" t="str">
        <f t="shared" si="592"/>
        <v>00210438</v>
      </c>
      <c r="J3103" s="23">
        <v>23</v>
      </c>
      <c r="K3103" s="23">
        <v>595</v>
      </c>
      <c r="L3103" s="23" t="str">
        <f t="shared" si="603"/>
        <v>NACIONAL</v>
      </c>
      <c r="M3103" s="23" t="s">
        <v>945</v>
      </c>
      <c r="N3103" s="23" t="s">
        <v>622</v>
      </c>
      <c r="O3103" s="23">
        <f t="shared" si="602"/>
        <v>12</v>
      </c>
      <c r="P3103" s="23" t="str">
        <f t="shared" si="601"/>
        <v>00210438Malaga</v>
      </c>
    </row>
    <row r="3104" spans="1:16" ht="15" hidden="1" customHeight="1">
      <c r="A3104" s="26" t="s">
        <v>635</v>
      </c>
      <c r="B3104" s="23" t="str">
        <f>IFERROR(VLOOKUP(A3104,hoja!$A$2:$E$970,4,FALSE),0)</f>
        <v>CENTRO</v>
      </c>
      <c r="C3104" s="23" t="str">
        <f>IFERROR(VLOOKUP(A3104,hoja!$A$2:$E$1370,5,FALSE),0)</f>
        <v>BOGOTÁ</v>
      </c>
      <c r="D3104" s="23" t="str">
        <f>IFERROR(VLOOKUP(A3104,hoja!A:D,3,FALSE),0)</f>
        <v>0021</v>
      </c>
      <c r="E3104" s="23" t="s">
        <v>698</v>
      </c>
      <c r="F3104" s="23" t="str">
        <f>IFERROR(VLOOKUP(E3104,hoja!$A$2:$E$970,4,FALSE),0)</f>
        <v>COSTA</v>
      </c>
      <c r="G3104" s="23" t="str">
        <f>IFERROR(VLOOKUP(E3104,hoja!$A$2:$E$970,5,FALSE),0)</f>
        <v>CAUCASIA</v>
      </c>
      <c r="H3104" s="103" t="str">
        <f>IFERROR(VLOOKUP(E3104,hoja!A:C,3,FALSE),0)</f>
        <v>0384</v>
      </c>
      <c r="I3104" s="24" t="str">
        <f t="shared" si="592"/>
        <v>00210384</v>
      </c>
      <c r="K3104" s="23">
        <v>703</v>
      </c>
      <c r="L3104" s="23" t="str">
        <f t="shared" si="603"/>
        <v>NACIONAL</v>
      </c>
      <c r="M3104" s="23" t="s">
        <v>621</v>
      </c>
      <c r="N3104" s="23" t="s">
        <v>622</v>
      </c>
      <c r="O3104" s="23">
        <f t="shared" si="602"/>
        <v>12</v>
      </c>
      <c r="P3104" s="23" t="str">
        <f t="shared" si="601"/>
        <v>00210384La vega</v>
      </c>
    </row>
    <row r="3105" spans="1:16" ht="15" hidden="1" customHeight="1">
      <c r="A3105" s="26" t="s">
        <v>731</v>
      </c>
      <c r="B3105" s="23" t="str">
        <f>IFERROR(VLOOKUP(A3105,hoja!$A$2:$E$970,4,FALSE),0)</f>
        <v>SANTANDER</v>
      </c>
      <c r="C3105" s="23" t="str">
        <f>IFERROR(VLOOKUP(A3105,hoja!$A$2:$E$1370,5,FALSE),0)</f>
        <v>CÚCUTA</v>
      </c>
      <c r="D3105" s="23" t="str">
        <f>IFERROR(VLOOKUP(A3105,hoja!A:D,3,FALSE),0)</f>
        <v>0438</v>
      </c>
      <c r="E3105" s="23" t="s">
        <v>943</v>
      </c>
      <c r="F3105" s="23" t="str">
        <f>IFERROR(VLOOKUP(E3105,hoja!$A$2:$E$970,4,FALSE),0)</f>
        <v>CENTRO</v>
      </c>
      <c r="G3105" s="23" t="str">
        <f>IFERROR(VLOOKUP(E3105,hoja!$A$2:$E$970,5,FALSE),0)</f>
        <v>BOGOTÁ</v>
      </c>
      <c r="H3105" s="103" t="str">
        <f>IFERROR(VLOOKUP(E3105,hoja!A:C,3,FALSE),0)</f>
        <v>60003</v>
      </c>
      <c r="I3105" s="24" t="str">
        <f t="shared" ref="I3105:I3136" si="604">D3105&amp;H3105</f>
        <v>043860003</v>
      </c>
      <c r="J3105" s="23">
        <v>23</v>
      </c>
      <c r="K3105" s="23">
        <v>649</v>
      </c>
      <c r="L3105" s="23" t="str">
        <f t="shared" si="603"/>
        <v>NACIONAL</v>
      </c>
      <c r="M3105" s="23" t="s">
        <v>618</v>
      </c>
      <c r="N3105" s="23" t="s">
        <v>622</v>
      </c>
      <c r="O3105" s="23">
        <f t="shared" ref="O3105:O3106" si="605">IF(K3105&lt;=250,25,IF(K3105&lt;=500,16,IF(K3105&lt;=800,12,IF(K3105&lt;=1100,8,IF(K3105&lt;=1400,6,IF(K3105&lt;=1700,5))))))</f>
        <v>12</v>
      </c>
      <c r="P3105" s="23" t="str">
        <f t="shared" si="601"/>
        <v>043860003Principal</v>
      </c>
    </row>
    <row r="3106" spans="1:16" ht="15" hidden="1" customHeight="1">
      <c r="A3106" s="26" t="s">
        <v>731</v>
      </c>
      <c r="B3106" s="23" t="str">
        <f>IFERROR(VLOOKUP(A3106,hoja!$A$2:$E$970,4,FALSE),0)</f>
        <v>SANTANDER</v>
      </c>
      <c r="C3106" s="23" t="str">
        <f>IFERROR(VLOOKUP(A3106,hoja!$A$2:$E$1370,5,FALSE),0)</f>
        <v>CÚCUTA</v>
      </c>
      <c r="D3106" s="23" t="str">
        <f>IFERROR(VLOOKUP(A3106,hoja!A:D,3,FALSE),0)</f>
        <v>0438</v>
      </c>
      <c r="E3106" s="23" t="s">
        <v>644</v>
      </c>
      <c r="F3106" s="23" t="str">
        <f>IFERROR(VLOOKUP(E3106,hoja!$A$2:$E$970,4,FALSE),0)</f>
        <v>OCCIDENTE</v>
      </c>
      <c r="G3106" s="23" t="str">
        <f>IFERROR(VLOOKUP(E3106,hoja!$A$2:$E$970,5,FALSE),0)</f>
        <v>PEREIRA</v>
      </c>
      <c r="H3106" s="103" t="str">
        <f>IFERROR(VLOOKUP(E3106,hoja!A:C,3,FALSE),0)</f>
        <v>0198</v>
      </c>
      <c r="I3106" s="24" t="str">
        <f t="shared" si="604"/>
        <v>04380198</v>
      </c>
      <c r="K3106" s="23">
        <v>952</v>
      </c>
      <c r="L3106" s="23" t="str">
        <f t="shared" si="603"/>
        <v>NACIONAL</v>
      </c>
      <c r="M3106" s="23" t="s">
        <v>946</v>
      </c>
      <c r="N3106" s="23" t="s">
        <v>622</v>
      </c>
      <c r="O3106" s="23">
        <f t="shared" si="605"/>
        <v>8</v>
      </c>
      <c r="P3106" s="23" t="str">
        <f t="shared" si="601"/>
        <v>04380198Ocaña-La Linea</v>
      </c>
    </row>
    <row r="3107" spans="1:16" ht="15" hidden="1" customHeight="1">
      <c r="A3107" s="26" t="s">
        <v>731</v>
      </c>
      <c r="B3107" s="23" t="str">
        <f>IFERROR(VLOOKUP(A3107,hoja!$A$2:$E$970,4,FALSE),0)</f>
        <v>SANTANDER</v>
      </c>
      <c r="C3107" s="23" t="str">
        <f>IFERROR(VLOOKUP(A3107,hoja!$A$2:$E$1370,5,FALSE),0)</f>
        <v>CÚCUTA</v>
      </c>
      <c r="D3107" s="23" t="str">
        <f>IFERROR(VLOOKUP(A3107,hoja!A:D,3,FALSE),0)</f>
        <v>0438</v>
      </c>
      <c r="E3107" s="23" t="s">
        <v>644</v>
      </c>
      <c r="F3107" s="23" t="str">
        <f>IFERROR(VLOOKUP(E3107,hoja!$A$2:$E$970,4,FALSE),0)</f>
        <v>OCCIDENTE</v>
      </c>
      <c r="G3107" s="23" t="str">
        <f>IFERROR(VLOOKUP(E3107,hoja!$A$2:$E$970,5,FALSE),0)</f>
        <v>PEREIRA</v>
      </c>
      <c r="H3107" s="103" t="str">
        <f>IFERROR(VLOOKUP(E3107,hoja!A:C,3,FALSE),0)</f>
        <v>0198</v>
      </c>
      <c r="I3107" s="24" t="str">
        <f t="shared" si="604"/>
        <v>04380198</v>
      </c>
      <c r="K3107" s="23">
        <v>927</v>
      </c>
      <c r="L3107" s="23" t="str">
        <f t="shared" si="603"/>
        <v>NACIONAL</v>
      </c>
      <c r="M3107" s="23" t="s">
        <v>861</v>
      </c>
      <c r="N3107" s="23" t="s">
        <v>622</v>
      </c>
      <c r="O3107" s="23">
        <f t="shared" ref="O3107" si="606">IF(K3107&lt;=250,25,IF(K3107&lt;=500,16,IF(K3107&lt;=800,12,IF(K3107&lt;=1100,8,IF(K3107&lt;=1400,6,IF(K3107&lt;=1700,5))))))</f>
        <v>8</v>
      </c>
      <c r="P3107" s="23" t="str">
        <f t="shared" si="601"/>
        <v>04380198San Alberto</v>
      </c>
    </row>
    <row r="3108" spans="1:16" ht="15" hidden="1" customHeight="1">
      <c r="A3108" s="26" t="s">
        <v>731</v>
      </c>
      <c r="B3108" s="23" t="str">
        <f>IFERROR(VLOOKUP(A3108,hoja!$A$2:$E$970,4,FALSE),0)</f>
        <v>SANTANDER</v>
      </c>
      <c r="C3108" s="23" t="str">
        <f>IFERROR(VLOOKUP(A3108,hoja!$A$2:$E$1370,5,FALSE),0)</f>
        <v>CÚCUTA</v>
      </c>
      <c r="D3108" s="23" t="str">
        <f>IFERROR(VLOOKUP(A3108,hoja!A:D,3,FALSE),0)</f>
        <v>0438</v>
      </c>
      <c r="E3108" s="23" t="s">
        <v>644</v>
      </c>
      <c r="F3108" s="23" t="str">
        <f>IFERROR(VLOOKUP(E3108,hoja!$A$2:$E$970,4,FALSE),0)</f>
        <v>OCCIDENTE</v>
      </c>
      <c r="G3108" s="23" t="str">
        <f>IFERROR(VLOOKUP(E3108,hoja!$A$2:$E$970,5,FALSE),0)</f>
        <v>PEREIRA</v>
      </c>
      <c r="H3108" s="103" t="str">
        <f>IFERROR(VLOOKUP(E3108,hoja!A:C,3,FALSE),0)</f>
        <v>0198</v>
      </c>
      <c r="I3108" s="24" t="str">
        <f t="shared" si="604"/>
        <v>04380198</v>
      </c>
      <c r="K3108" s="23">
        <v>883</v>
      </c>
      <c r="L3108" s="23" t="str">
        <f t="shared" si="603"/>
        <v>NACIONAL</v>
      </c>
      <c r="M3108" s="23" t="s">
        <v>947</v>
      </c>
      <c r="N3108" s="23" t="s">
        <v>622</v>
      </c>
      <c r="O3108" s="23">
        <f t="shared" ref="O3108:O3113" si="607">IF(K3108&lt;=250,25,IF(K3108&lt;=500,16,IF(K3108&lt;=800,12,IF(K3108&lt;=1100,8,IF(K3108&lt;=1400,6,IF(K3108&lt;=1700,5))))))</f>
        <v>8</v>
      </c>
      <c r="P3108" s="23" t="str">
        <f t="shared" si="601"/>
        <v>04380198Ocaña-Letras</v>
      </c>
    </row>
    <row r="3109" spans="1:16" ht="15" hidden="1" customHeight="1">
      <c r="A3109" s="26" t="s">
        <v>636</v>
      </c>
      <c r="B3109" s="23" t="str">
        <f>IFERROR(VLOOKUP(A3109,hoja!$A$2:$E$970,4,FALSE),0)</f>
        <v>CENTRO</v>
      </c>
      <c r="C3109" s="23" t="str">
        <f>IFERROR(VLOOKUP(A3109,hoja!$A$2:$E$1370,5,FALSE),0)</f>
        <v>DUITAMA</v>
      </c>
      <c r="D3109" s="23" t="str">
        <f>IFERROR(VLOOKUP(A3109,hoja!A:D,3,FALSE),0)</f>
        <v>0441</v>
      </c>
      <c r="E3109" s="23" t="s">
        <v>700</v>
      </c>
      <c r="F3109" s="23" t="str">
        <f>IFERROR(VLOOKUP(E3109,hoja!$A$2:$E$970,4,FALSE),0)</f>
        <v>SANTANDER</v>
      </c>
      <c r="G3109" s="23" t="str">
        <f>IFERROR(VLOOKUP(E3109,hoja!$A$2:$E$970,5,FALSE),0)</f>
        <v>CHIQUINQUIRÁ</v>
      </c>
      <c r="H3109" s="103" t="str">
        <f>IFERROR(VLOOKUP(E3109,hoja!A:C,3,FALSE),0)</f>
        <v>0444</v>
      </c>
      <c r="I3109" s="24" t="str">
        <f t="shared" si="604"/>
        <v>04410444</v>
      </c>
      <c r="J3109" s="23">
        <v>3.23</v>
      </c>
      <c r="K3109" s="23">
        <v>130</v>
      </c>
      <c r="L3109" s="23" t="str">
        <f t="shared" si="603"/>
        <v>NACIONAL</v>
      </c>
      <c r="M3109" s="23" t="s">
        <v>776</v>
      </c>
      <c r="N3109" s="23" t="s">
        <v>622</v>
      </c>
      <c r="O3109" s="23">
        <f t="shared" si="607"/>
        <v>25</v>
      </c>
      <c r="P3109" s="23" t="str">
        <f t="shared" si="601"/>
        <v>04410444Arcabuco</v>
      </c>
    </row>
    <row r="3110" spans="1:16" ht="15" hidden="1" customHeight="1">
      <c r="A3110" s="26" t="s">
        <v>636</v>
      </c>
      <c r="B3110" s="23" t="str">
        <f>IFERROR(VLOOKUP(A3110,hoja!$A$2:$E$970,4,FALSE),0)</f>
        <v>CENTRO</v>
      </c>
      <c r="C3110" s="23" t="str">
        <f>IFERROR(VLOOKUP(A3110,hoja!$A$2:$E$1370,5,FALSE),0)</f>
        <v>DUITAMA</v>
      </c>
      <c r="D3110" s="23" t="str">
        <f>IFERROR(VLOOKUP(A3110,hoja!A:D,3,FALSE),0)</f>
        <v>0441</v>
      </c>
      <c r="E3110" s="23" t="s">
        <v>942</v>
      </c>
      <c r="F3110" s="23" t="str">
        <f>IFERROR(VLOOKUP(E3110,hoja!$A$2:$E$970,4,FALSE),0)</f>
        <v>CENTRO</v>
      </c>
      <c r="G3110" s="23" t="str">
        <f>IFERROR(VLOOKUP(E3110,hoja!$A$2:$E$970,5,FALSE),0)</f>
        <v>BOGOTÁ</v>
      </c>
      <c r="H3110" s="103" t="str">
        <f>IFERROR(VLOOKUP(E3110,hoja!A:C,3,FALSE),0)</f>
        <v>60002</v>
      </c>
      <c r="I3110" s="24" t="str">
        <f t="shared" si="604"/>
        <v>044160002</v>
      </c>
      <c r="J3110" s="23">
        <v>4.6166666666977108</v>
      </c>
      <c r="K3110" s="23">
        <v>211</v>
      </c>
      <c r="L3110" s="23" t="str">
        <f t="shared" si="603"/>
        <v>REGIONAL</v>
      </c>
      <c r="M3110" s="23" t="s">
        <v>618</v>
      </c>
      <c r="N3110" s="23" t="s">
        <v>622</v>
      </c>
      <c r="O3110" s="23">
        <f t="shared" si="607"/>
        <v>25</v>
      </c>
      <c r="P3110" s="23" t="str">
        <f t="shared" si="601"/>
        <v>044160002Principal</v>
      </c>
    </row>
    <row r="3111" spans="1:16" ht="15" hidden="1" customHeight="1">
      <c r="A3111" s="26" t="s">
        <v>636</v>
      </c>
      <c r="B3111" s="23" t="str">
        <f>IFERROR(VLOOKUP(A3111,hoja!$A$2:$E$970,4,FALSE),0)</f>
        <v>CENTRO</v>
      </c>
      <c r="C3111" s="23" t="str">
        <f>IFERROR(VLOOKUP(A3111,hoja!$A$2:$E$1370,5,FALSE),0)</f>
        <v>DUITAMA</v>
      </c>
      <c r="D3111" s="23" t="str">
        <f>IFERROR(VLOOKUP(A3111,hoja!A:D,3,FALSE),0)</f>
        <v>0441</v>
      </c>
      <c r="E3111" s="23" t="s">
        <v>943</v>
      </c>
      <c r="F3111" s="23" t="str">
        <f>IFERROR(VLOOKUP(E3111,hoja!$A$2:$E$970,4,FALSE),0)</f>
        <v>CENTRO</v>
      </c>
      <c r="G3111" s="23" t="str">
        <f>IFERROR(VLOOKUP(E3111,hoja!$A$2:$E$970,5,FALSE),0)</f>
        <v>BOGOTÁ</v>
      </c>
      <c r="H3111" s="103" t="str">
        <f>IFERROR(VLOOKUP(E3111,hoja!A:C,3,FALSE),0)</f>
        <v>60003</v>
      </c>
      <c r="I3111" s="24" t="str">
        <f t="shared" si="604"/>
        <v>044160003</v>
      </c>
      <c r="J3111" s="23">
        <v>5.0833333333139308</v>
      </c>
      <c r="K3111" s="23">
        <v>204</v>
      </c>
      <c r="L3111" s="23" t="str">
        <f t="shared" si="603"/>
        <v>REGIONAL</v>
      </c>
      <c r="M3111" s="23" t="s">
        <v>618</v>
      </c>
      <c r="N3111" s="23" t="str" cm="1">
        <f t="array" ref="N3111">IFERROR(IF(M3111="Principal","LES_ACTIVE",LES_INACTIVE),0)</f>
        <v>LES_ACTIVE</v>
      </c>
      <c r="O3111" s="23">
        <f t="shared" si="607"/>
        <v>25</v>
      </c>
      <c r="P3111" s="23" t="str">
        <f t="shared" si="601"/>
        <v>044160003Principal</v>
      </c>
    </row>
    <row r="3112" spans="1:16" ht="15" hidden="1" customHeight="1">
      <c r="A3112" s="26" t="s">
        <v>732</v>
      </c>
      <c r="B3112" s="23" t="str">
        <f>IFERROR(VLOOKUP(A3112,hoja!$A$2:$E$970,4,FALSE),0)</f>
        <v>CENTRO</v>
      </c>
      <c r="C3112" s="23" t="str">
        <f>IFERROR(VLOOKUP(A3112,hoja!$A$2:$E$1370,5,FALSE),0)</f>
        <v>IBAGUÉ</v>
      </c>
      <c r="D3112" s="23" t="str">
        <f>IFERROR(VLOOKUP(A3112,hoja!A:D,3,FALSE),0)</f>
        <v>0389</v>
      </c>
      <c r="E3112" s="23" t="s">
        <v>943</v>
      </c>
      <c r="F3112" s="23" t="str">
        <f>IFERROR(VLOOKUP(E3112,hoja!$A$2:$E$970,4,FALSE),0)</f>
        <v>CENTRO</v>
      </c>
      <c r="G3112" s="23" t="str">
        <f>IFERROR(VLOOKUP(E3112,hoja!$A$2:$E$970,5,FALSE),0)</f>
        <v>BOGOTÁ</v>
      </c>
      <c r="H3112" s="103" t="str">
        <f>IFERROR(VLOOKUP(E3112,hoja!A:C,3,FALSE),0)</f>
        <v>60003</v>
      </c>
      <c r="I3112" s="24" t="str">
        <f t="shared" si="604"/>
        <v>038960003</v>
      </c>
      <c r="J3112" s="23">
        <v>5.8416666665871162</v>
      </c>
      <c r="K3112" s="23">
        <v>191.51400000000001</v>
      </c>
      <c r="L3112" s="23" t="str">
        <f t="shared" si="603"/>
        <v>REGIONAL</v>
      </c>
      <c r="M3112" s="23" t="s">
        <v>618</v>
      </c>
      <c r="N3112" s="23" t="str" cm="1">
        <f t="array" ref="N3112">IFERROR(IF(M3112="Principal","LES_ACTIVE",LES_INACTIVE),0)</f>
        <v>LES_ACTIVE</v>
      </c>
      <c r="O3112" s="23">
        <f t="shared" si="607"/>
        <v>25</v>
      </c>
      <c r="P3112" s="23" t="str">
        <f t="shared" si="601"/>
        <v>038960003Principal</v>
      </c>
    </row>
    <row r="3113" spans="1:16" ht="15" hidden="1" customHeight="1">
      <c r="A3113" s="26" t="s">
        <v>732</v>
      </c>
      <c r="B3113" s="23" t="str">
        <f>IFERROR(VLOOKUP(A3113,hoja!$A$2:$E$970,4,FALSE),0)</f>
        <v>CENTRO</v>
      </c>
      <c r="C3113" s="23" t="str">
        <f>IFERROR(VLOOKUP(A3113,hoja!$A$2:$E$1370,5,FALSE),0)</f>
        <v>IBAGUÉ</v>
      </c>
      <c r="D3113" s="23" t="str">
        <f>IFERROR(VLOOKUP(A3113,hoja!A:D,3,FALSE),0)</f>
        <v>0389</v>
      </c>
      <c r="E3113" s="23" t="s">
        <v>942</v>
      </c>
      <c r="F3113" s="23" t="str">
        <f>IFERROR(VLOOKUP(E3113,hoja!$A$2:$E$970,4,FALSE),0)</f>
        <v>CENTRO</v>
      </c>
      <c r="G3113" s="23" t="str">
        <f>IFERROR(VLOOKUP(E3113,hoja!$A$2:$E$970,5,FALSE),0)</f>
        <v>BOGOTÁ</v>
      </c>
      <c r="H3113" s="103" t="str">
        <f>IFERROR(VLOOKUP(E3113,hoja!A:C,3,FALSE),0)</f>
        <v>60002</v>
      </c>
      <c r="I3113" s="24" t="str">
        <f t="shared" si="604"/>
        <v>038960002</v>
      </c>
      <c r="J3113" s="23">
        <v>5.3666666666977108</v>
      </c>
      <c r="K3113" s="23">
        <v>174.00700000000001</v>
      </c>
      <c r="L3113" s="23" t="str">
        <f t="shared" ref="L3113:L3141" si="608">IF(B3110=F3110,"REGIONAL","NACIONAL")</f>
        <v>REGIONAL</v>
      </c>
      <c r="M3113" s="23" t="s">
        <v>618</v>
      </c>
      <c r="N3113" s="23" t="s">
        <v>622</v>
      </c>
      <c r="O3113" s="23">
        <f t="shared" si="607"/>
        <v>25</v>
      </c>
      <c r="P3113" s="23" t="str">
        <f t="shared" si="601"/>
        <v>038960002Principal</v>
      </c>
    </row>
    <row r="3114" spans="1:16" ht="15" hidden="1" customHeight="1">
      <c r="A3114" s="26" t="s">
        <v>732</v>
      </c>
      <c r="B3114" s="23" t="str">
        <f>IFERROR(VLOOKUP(A3114,hoja!$A$2:$E$970,4,FALSE),0)</f>
        <v>CENTRO</v>
      </c>
      <c r="C3114" s="23" t="str">
        <f>IFERROR(VLOOKUP(A3114,hoja!$A$2:$E$1370,5,FALSE),0)</f>
        <v>IBAGUÉ</v>
      </c>
      <c r="D3114" s="23" t="str">
        <f>IFERROR(VLOOKUP(A3114,hoja!A:D,3,FALSE),0)</f>
        <v>0389</v>
      </c>
      <c r="E3114" s="23" t="s">
        <v>694</v>
      </c>
      <c r="F3114" s="23" t="str">
        <f>IFERROR(VLOOKUP(E3114,hoja!$A$2:$E$970,4,FALSE),0)</f>
        <v>OCCIDENTE</v>
      </c>
      <c r="G3114" s="23" t="str">
        <f>IFERROR(VLOOKUP(E3114,hoja!$A$2:$E$970,5,FALSE),0)</f>
        <v>BUENAVENTURA</v>
      </c>
      <c r="H3114" s="103" t="str">
        <f>IFERROR(VLOOKUP(E3114,hoja!A:C,3,FALSE),0)</f>
        <v>0131</v>
      </c>
      <c r="I3114" s="24" t="str">
        <f t="shared" si="604"/>
        <v>03890131</v>
      </c>
      <c r="K3114" s="23">
        <v>325</v>
      </c>
      <c r="L3114" s="23" t="str">
        <f t="shared" si="608"/>
        <v>REGIONAL</v>
      </c>
      <c r="M3114" s="23" t="s">
        <v>618</v>
      </c>
      <c r="N3114" s="23" t="str" cm="1">
        <f t="array" ref="N3114">IFERROR(IF(M3114="Principal","LES_ACTIVE",LES_INACTIVE),0)</f>
        <v>LES_ACTIVE</v>
      </c>
      <c r="O3114" s="23">
        <f t="shared" ref="O3114:O3115" si="609">IF(K3114&lt;=250,25,IF(K3114&lt;=500,16,IF(K3114&lt;=800,12,IF(K3114&lt;=1100,8,IF(K3114&lt;=1400,6,IF(K3114&lt;=1700,5))))))</f>
        <v>16</v>
      </c>
      <c r="P3114" s="23" t="str">
        <f t="shared" si="601"/>
        <v>03890131Principal</v>
      </c>
    </row>
    <row r="3115" spans="1:16" ht="15" hidden="1" customHeight="1">
      <c r="A3115" s="26" t="s">
        <v>732</v>
      </c>
      <c r="B3115" s="23" t="str">
        <f>IFERROR(VLOOKUP(A3115,hoja!$A$2:$E$970,4,FALSE),0)</f>
        <v>CENTRO</v>
      </c>
      <c r="C3115" s="23" t="str">
        <f>IFERROR(VLOOKUP(A3115,hoja!$A$2:$E$1370,5,FALSE),0)</f>
        <v>IBAGUÉ</v>
      </c>
      <c r="D3115" s="23" t="str">
        <f>IFERROR(VLOOKUP(A3115,hoja!A:D,3,FALSE),0)</f>
        <v>0389</v>
      </c>
      <c r="E3115" s="23" t="s">
        <v>795</v>
      </c>
      <c r="F3115" s="23" t="str">
        <f>IFERROR(VLOOKUP(E3115,hoja!$A$2:$E$970,4,FALSE),0)</f>
        <v>CENTRO</v>
      </c>
      <c r="G3115" s="23" t="str">
        <f>IFERROR(VLOOKUP(E3115,hoja!$A$2:$E$970,5,FALSE),0)</f>
        <v>BOGOTÁ</v>
      </c>
      <c r="H3115" s="103" t="str">
        <f>IFERROR(VLOOKUP(E3115,hoja!A:C,3,FALSE),0)</f>
        <v>0011M</v>
      </c>
      <c r="I3115" s="24" t="str">
        <f t="shared" si="604"/>
        <v>03890011M</v>
      </c>
      <c r="J3115" s="23">
        <v>5.3666666666977108</v>
      </c>
      <c r="K3115" s="23">
        <v>176</v>
      </c>
      <c r="L3115" s="23" t="str">
        <f t="shared" si="608"/>
        <v>REGIONAL</v>
      </c>
      <c r="M3115" s="23" t="s">
        <v>618</v>
      </c>
      <c r="N3115" s="23" t="str" cm="1">
        <f t="array" ref="N3115">IFERROR(IF(M3115="Principal","LES_ACTIVE",LES_INACTIVE),0)</f>
        <v>LES_ACTIVE</v>
      </c>
      <c r="O3115" s="23">
        <f t="shared" si="609"/>
        <v>25</v>
      </c>
      <c r="P3115" s="23" t="str">
        <f t="shared" si="601"/>
        <v>03890011MPrincipal</v>
      </c>
    </row>
    <row r="3116" spans="1:16" ht="15" hidden="1" customHeight="1">
      <c r="A3116" s="26" t="s">
        <v>732</v>
      </c>
      <c r="B3116" s="23" t="str">
        <f>IFERROR(VLOOKUP(A3116,hoja!$A$2:$E$970,4,FALSE),0)</f>
        <v>CENTRO</v>
      </c>
      <c r="C3116" s="23" t="str">
        <f>IFERROR(VLOOKUP(A3116,hoja!$A$2:$E$1370,5,FALSE),0)</f>
        <v>IBAGUÉ</v>
      </c>
      <c r="D3116" s="23" t="str">
        <f>IFERROR(VLOOKUP(A3116,hoja!A:D,3,FALSE),0)</f>
        <v>0389</v>
      </c>
      <c r="E3116" s="23" t="s">
        <v>722</v>
      </c>
      <c r="F3116" s="23" t="str">
        <f>IFERROR(VLOOKUP(E3116,hoja!$A$2:$E$970,4,FALSE),0)</f>
        <v>ANTIOQUIA</v>
      </c>
      <c r="G3116" s="23" t="str">
        <f>IFERROR(VLOOKUP(E3116,hoja!$A$2:$E$970,5,FALSE),0)</f>
        <v>SALDAÑA</v>
      </c>
      <c r="H3116" s="103" t="str">
        <f>IFERROR(VLOOKUP(E3116,hoja!A:C,3,FALSE),0)</f>
        <v>0386</v>
      </c>
      <c r="I3116" s="24" t="str">
        <f t="shared" si="604"/>
        <v>03890386</v>
      </c>
      <c r="K3116" s="23">
        <v>67</v>
      </c>
      <c r="L3116" s="23" t="str">
        <f t="shared" si="608"/>
        <v>REGIONAL</v>
      </c>
      <c r="M3116" s="23" t="s">
        <v>618</v>
      </c>
      <c r="N3116" s="23" t="str" cm="1">
        <f t="array" ref="N3116">IFERROR(IF(M3116="Principal","LES_ACTIVE",LES_INACTIVE),0)</f>
        <v>LES_ACTIVE</v>
      </c>
      <c r="O3116" s="23">
        <f t="shared" ref="O3116:O3117" si="610">IF(K3116&lt;=250,25,IF(K3116&lt;=500,16,IF(K3116&lt;=800,12,IF(K3116&lt;=1100,8,IF(K3116&lt;=1400,6,IF(K3116&lt;=1700,5))))))</f>
        <v>25</v>
      </c>
      <c r="P3116" s="23" t="str">
        <f t="shared" si="601"/>
        <v>03890386Principal</v>
      </c>
    </row>
    <row r="3117" spans="1:16" ht="15" hidden="1" customHeight="1">
      <c r="A3117" s="26" t="s">
        <v>667</v>
      </c>
      <c r="B3117" s="23" t="str">
        <f>IFERROR(VLOOKUP(A3117,hoja!$A$2:$E$970,4,FALSE),0)</f>
        <v>COSTA</v>
      </c>
      <c r="C3117" s="23" t="str">
        <f>IFERROR(VLOOKUP(A3117,hoja!$A$2:$E$1370,5,FALSE),0)</f>
        <v>MONTERÍA</v>
      </c>
      <c r="D3117" s="23" t="str">
        <f>IFERROR(VLOOKUP(A3117,hoja!A:D,3,FALSE),0)</f>
        <v>0381</v>
      </c>
      <c r="E3117" s="23" t="s">
        <v>644</v>
      </c>
      <c r="F3117" s="23" t="str">
        <f>IFERROR(VLOOKUP(E3117,hoja!$A$2:$E$970,4,FALSE),0)</f>
        <v>OCCIDENTE</v>
      </c>
      <c r="G3117" s="23" t="str">
        <f>IFERROR(VLOOKUP(E3117,hoja!$A$2:$E$970,5,FALSE),0)</f>
        <v>PEREIRA</v>
      </c>
      <c r="H3117" s="103" t="str">
        <f>IFERROR(VLOOKUP(E3117,hoja!A:C,3,FALSE),0)</f>
        <v>0198</v>
      </c>
      <c r="I3117" s="24" t="str">
        <f t="shared" si="604"/>
        <v>03810198</v>
      </c>
      <c r="K3117" s="23">
        <v>729</v>
      </c>
      <c r="L3117" s="23" t="str">
        <f>IF(B3117=F3117,"REGIONAL","NACIONAL")</f>
        <v>NACIONAL</v>
      </c>
      <c r="M3117" s="23" t="s">
        <v>662</v>
      </c>
      <c r="N3117" s="23" t="s">
        <v>622</v>
      </c>
      <c r="O3117" s="23">
        <f t="shared" si="610"/>
        <v>12</v>
      </c>
      <c r="P3117" s="23" t="str">
        <f t="shared" si="601"/>
        <v>03810198Uraba</v>
      </c>
    </row>
    <row r="3118" spans="1:16" ht="15" hidden="1" customHeight="1">
      <c r="A3118" s="26" t="s">
        <v>667</v>
      </c>
      <c r="B3118" s="23" t="str">
        <f>IFERROR(VLOOKUP(A3118,hoja!$A$2:$E$970,4,FALSE),0)</f>
        <v>COSTA</v>
      </c>
      <c r="C3118" s="23" t="str">
        <f>IFERROR(VLOOKUP(A3118,hoja!$A$2:$E$1370,5,FALSE),0)</f>
        <v>MONTERÍA</v>
      </c>
      <c r="D3118" s="23" t="str">
        <f>IFERROR(VLOOKUP(A3118,hoja!A:D,3,FALSE),0)</f>
        <v>0381</v>
      </c>
      <c r="E3118" s="23" t="s">
        <v>948</v>
      </c>
      <c r="F3118" s="23" t="str">
        <f>IFERROR(VLOOKUP(E3118,hoja!$A$2:$E$970,4,FALSE),0)</f>
        <v>COSTA</v>
      </c>
      <c r="G3118" s="23" t="str">
        <f>IFERROR(VLOOKUP(E3118,hoja!$A$2:$E$970,5,FALSE),0)</f>
        <v>CIENAGA DE ORO</v>
      </c>
      <c r="H3118" s="103" t="str">
        <f>IFERROR(VLOOKUP(E3118,hoja!A:C,3,FALSE),0)</f>
        <v>50196</v>
      </c>
      <c r="I3118" s="24" t="str">
        <f t="shared" si="604"/>
        <v>038150196</v>
      </c>
      <c r="K3118" s="23">
        <v>25</v>
      </c>
      <c r="L3118" s="23" t="str">
        <f t="shared" si="608"/>
        <v>REGIONAL</v>
      </c>
      <c r="M3118" s="23" t="s">
        <v>949</v>
      </c>
      <c r="N3118" s="23" t="s">
        <v>622</v>
      </c>
      <c r="O3118" s="23">
        <f t="shared" ref="O3118:O3123" si="611">IF(K3118&lt;=250,25,IF(K3118&lt;=500,16,IF(K3118&lt;=800,12,IF(K3118&lt;=1100,8,IF(K3118&lt;=1400,6,IF(K3118&lt;=1700,5))))))</f>
        <v>25</v>
      </c>
      <c r="P3118" s="23" t="str">
        <f t="shared" si="601"/>
        <v>038150196Grandes superficies</v>
      </c>
    </row>
    <row r="3119" spans="1:16" ht="15" hidden="1" customHeight="1">
      <c r="A3119" s="26" t="s">
        <v>667</v>
      </c>
      <c r="B3119" s="23" t="str">
        <f>IFERROR(VLOOKUP(A3119,hoja!$A$2:$E$970,4,FALSE),0)</f>
        <v>COSTA</v>
      </c>
      <c r="C3119" s="23" t="str">
        <f>IFERROR(VLOOKUP(A3119,hoja!$A$2:$E$1370,5,FALSE),0)</f>
        <v>MONTERÍA</v>
      </c>
      <c r="D3119" s="23" t="str">
        <f>IFERROR(VLOOKUP(A3119,hoja!A:D,3,FALSE),0)</f>
        <v>0381</v>
      </c>
      <c r="E3119" s="23" t="s">
        <v>660</v>
      </c>
      <c r="F3119" s="23" t="str">
        <f>IFERROR(VLOOKUP(E3119,hoja!$A$2:$E$970,4,FALSE),0)</f>
        <v>CENTRO</v>
      </c>
      <c r="G3119" s="23" t="str">
        <f>IFERROR(VLOOKUP(E3119,hoja!$A$2:$E$970,5,FALSE),0)</f>
        <v>BOGOTÁ</v>
      </c>
      <c r="H3119" s="103" t="str">
        <f>IFERROR(VLOOKUP(E3119,hoja!A:C,3,FALSE),0)</f>
        <v>0035</v>
      </c>
      <c r="I3119" s="24" t="str">
        <f t="shared" si="604"/>
        <v>03810035</v>
      </c>
      <c r="J3119" s="23">
        <v>30.406944444403052</v>
      </c>
      <c r="K3119" s="23">
        <v>805</v>
      </c>
      <c r="L3119" s="23" t="str">
        <f>IF(B3119=F3119,"REGIONAL","NACIONAL")</f>
        <v>NACIONAL</v>
      </c>
      <c r="M3119" s="23" t="s">
        <v>621</v>
      </c>
      <c r="N3119" s="23" t="s">
        <v>622</v>
      </c>
      <c r="O3119" s="23">
        <f t="shared" si="611"/>
        <v>8</v>
      </c>
      <c r="P3119" s="23" t="str">
        <f t="shared" si="601"/>
        <v>03810035La vega</v>
      </c>
    </row>
    <row r="3120" spans="1:16" ht="15" hidden="1" customHeight="1">
      <c r="A3120" s="26" t="s">
        <v>667</v>
      </c>
      <c r="B3120" s="23" t="str">
        <f>IFERROR(VLOOKUP(A3120,hoja!$A$2:$E$970,4,FALSE),0)</f>
        <v>COSTA</v>
      </c>
      <c r="C3120" s="23" t="str">
        <f>IFERROR(VLOOKUP(A3120,hoja!$A$2:$E$1370,5,FALSE),0)</f>
        <v>MONTERÍA</v>
      </c>
      <c r="D3120" s="23" t="str">
        <f>IFERROR(VLOOKUP(A3120,hoja!A:D,3,FALSE),0)</f>
        <v>0381</v>
      </c>
      <c r="E3120" s="23" t="s">
        <v>634</v>
      </c>
      <c r="F3120" s="23" t="str">
        <f>IFERROR(VLOOKUP(E3120,hoja!$A$2:$E$970,4,FALSE),0)</f>
        <v>CENTRO</v>
      </c>
      <c r="G3120" s="23" t="str">
        <f>IFERROR(VLOOKUP(E3120,hoja!$A$2:$E$970,5,FALSE),0)</f>
        <v>BOGOTÁ</v>
      </c>
      <c r="H3120" s="103" t="str">
        <f>IFERROR(VLOOKUP(E3120,hoja!A:C,3,FALSE),0)</f>
        <v>0011</v>
      </c>
      <c r="I3120" s="24" t="str">
        <f t="shared" si="604"/>
        <v>03810011</v>
      </c>
      <c r="J3120" s="23">
        <v>37.133333333360497</v>
      </c>
      <c r="K3120" s="23">
        <v>830.61099999999999</v>
      </c>
      <c r="L3120" s="23" t="str">
        <f t="shared" ref="L3120:L3125" si="612">IF(B3120=F3120,"REGIONAL","NACIONAL")</f>
        <v>NACIONAL</v>
      </c>
      <c r="M3120" s="23" t="s">
        <v>621</v>
      </c>
      <c r="N3120" s="23" t="s">
        <v>622</v>
      </c>
      <c r="O3120" s="23">
        <f t="shared" si="611"/>
        <v>8</v>
      </c>
      <c r="P3120" s="23" t="str">
        <f t="shared" si="601"/>
        <v>03810011La vega</v>
      </c>
    </row>
    <row r="3121" spans="1:16" ht="15" hidden="1" customHeight="1">
      <c r="A3121" s="26" t="s">
        <v>667</v>
      </c>
      <c r="B3121" s="23" t="str">
        <f>IFERROR(VLOOKUP(A3121,hoja!$A$2:$E$970,4,FALSE),0)</f>
        <v>COSTA</v>
      </c>
      <c r="C3121" s="23" t="str">
        <f>IFERROR(VLOOKUP(A3121,hoja!$A$2:$E$1370,5,FALSE),0)</f>
        <v>MONTERÍA</v>
      </c>
      <c r="D3121" s="23" t="str">
        <f>IFERROR(VLOOKUP(A3121,hoja!A:D,3,FALSE),0)</f>
        <v>0381</v>
      </c>
      <c r="E3121" s="23" t="s">
        <v>635</v>
      </c>
      <c r="F3121" s="23" t="str">
        <f>IFERROR(VLOOKUP(E3121,hoja!$A$2:$E$970,4,FALSE),0)</f>
        <v>CENTRO</v>
      </c>
      <c r="G3121" s="23" t="str">
        <f>IFERROR(VLOOKUP(E3121,hoja!$A$2:$E$970,5,FALSE),0)</f>
        <v>BOGOTÁ</v>
      </c>
      <c r="H3121" s="103" t="str">
        <f>IFERROR(VLOOKUP(E3121,hoja!A:C,3,FALSE),0)</f>
        <v>0021</v>
      </c>
      <c r="I3121" s="24" t="str">
        <f t="shared" si="604"/>
        <v>03810021</v>
      </c>
      <c r="K3121" s="23">
        <v>839</v>
      </c>
      <c r="L3121" s="23" t="str">
        <f t="shared" si="612"/>
        <v>NACIONAL</v>
      </c>
      <c r="M3121" s="23" t="s">
        <v>674</v>
      </c>
      <c r="N3121" s="23" t="s">
        <v>622</v>
      </c>
      <c r="O3121" s="23">
        <f t="shared" si="611"/>
        <v>8</v>
      </c>
      <c r="P3121" s="23" t="str">
        <f t="shared" si="601"/>
        <v>03810021La Vega</v>
      </c>
    </row>
    <row r="3122" spans="1:16" ht="15" hidden="1" customHeight="1">
      <c r="A3122" s="26" t="s">
        <v>667</v>
      </c>
      <c r="B3122" s="23" t="str">
        <f>IFERROR(VLOOKUP(A3122,hoja!$A$2:$E$970,4,FALSE),0)</f>
        <v>COSTA</v>
      </c>
      <c r="C3122" s="23" t="str">
        <f>IFERROR(VLOOKUP(A3122,hoja!$A$2:$E$1370,5,FALSE),0)</f>
        <v>MONTERÍA</v>
      </c>
      <c r="D3122" s="23" t="str">
        <f>IFERROR(VLOOKUP(A3122,hoja!A:D,3,FALSE),0)</f>
        <v>0381</v>
      </c>
      <c r="E3122" s="23" t="s">
        <v>641</v>
      </c>
      <c r="F3122" s="23" t="str">
        <f>IFERROR(VLOOKUP(E3122,hoja!$A$2:$E$970,4,FALSE),0)</f>
        <v>ANTIOQUIA</v>
      </c>
      <c r="G3122" s="23" t="str">
        <f>IFERROR(VLOOKUP(E3122,hoja!$A$2:$E$970,5,FALSE),0)</f>
        <v>MEDELLÍN</v>
      </c>
      <c r="H3122" s="103" t="str">
        <f>IFERROR(VLOOKUP(E3122,hoja!A:C,3,FALSE),0)</f>
        <v>0079</v>
      </c>
      <c r="I3122" s="24" t="str">
        <f t="shared" si="604"/>
        <v>03810079</v>
      </c>
      <c r="K3122" s="23">
        <v>533</v>
      </c>
      <c r="L3122" s="23" t="str">
        <f t="shared" si="612"/>
        <v>NACIONAL</v>
      </c>
      <c r="M3122" s="23" t="s">
        <v>662</v>
      </c>
      <c r="N3122" s="23" t="s">
        <v>622</v>
      </c>
      <c r="O3122" s="23">
        <f t="shared" si="611"/>
        <v>12</v>
      </c>
      <c r="P3122" s="23" t="str">
        <f t="shared" si="601"/>
        <v>03810079Uraba</v>
      </c>
    </row>
    <row r="3123" spans="1:16" ht="15" hidden="1" customHeight="1">
      <c r="A3123" s="26" t="s">
        <v>667</v>
      </c>
      <c r="B3123" s="23" t="str">
        <f>IFERROR(VLOOKUP(A3123,hoja!$A$2:$E$970,4,FALSE),0)</f>
        <v>COSTA</v>
      </c>
      <c r="C3123" s="23" t="str">
        <f>IFERROR(VLOOKUP(A3123,hoja!$A$2:$E$1370,5,FALSE),0)</f>
        <v>MONTERÍA</v>
      </c>
      <c r="D3123" s="23" t="str">
        <f>IFERROR(VLOOKUP(A3123,hoja!A:D,3,FALSE),0)</f>
        <v>0381</v>
      </c>
      <c r="E3123" s="23" t="s">
        <v>950</v>
      </c>
      <c r="F3123" s="23" t="str">
        <f>IFERROR(VLOOKUP(E3123,hoja!$A$2:$E$970,4,FALSE),0)</f>
        <v>COSTA</v>
      </c>
      <c r="G3123" s="23" t="str">
        <f>IFERROR(VLOOKUP(E3123,hoja!$A$2:$E$970,5,FALSE),0)</f>
        <v>CARTAGENA</v>
      </c>
      <c r="H3123" s="103" t="str">
        <f>IFERROR(VLOOKUP(E3123,hoja!A:C,3,FALSE),0)</f>
        <v>50194</v>
      </c>
      <c r="I3123" s="24" t="str">
        <f t="shared" si="604"/>
        <v>038150194</v>
      </c>
      <c r="K3123" s="23">
        <v>321</v>
      </c>
      <c r="L3123" s="23" t="str">
        <f t="shared" si="612"/>
        <v>REGIONAL</v>
      </c>
      <c r="M3123" s="23" t="s">
        <v>618</v>
      </c>
      <c r="N3123" s="23" t="str" cm="1">
        <f t="array" ref="N3123">IFERROR(IF(M3123="Principal","LES_ACTIVE",LES_INACTIVE),0)</f>
        <v>LES_ACTIVE</v>
      </c>
      <c r="O3123" s="23">
        <f t="shared" si="611"/>
        <v>16</v>
      </c>
      <c r="P3123" s="23" t="str">
        <f t="shared" si="601"/>
        <v>038150194Principal</v>
      </c>
    </row>
    <row r="3124" spans="1:16" ht="15" hidden="1" customHeight="1">
      <c r="A3124" s="26" t="s">
        <v>667</v>
      </c>
      <c r="B3124" s="23" t="str">
        <f>IFERROR(VLOOKUP(A3124,hoja!$A$2:$E$970,4,FALSE),0)</f>
        <v>COSTA</v>
      </c>
      <c r="C3124" s="23" t="str">
        <f>IFERROR(VLOOKUP(A3124,hoja!$A$2:$E$1370,5,FALSE),0)</f>
        <v>MONTERÍA</v>
      </c>
      <c r="D3124" s="23" t="str">
        <f>IFERROR(VLOOKUP(A3124,hoja!A:D,3,FALSE),0)</f>
        <v>0381</v>
      </c>
      <c r="E3124" s="23" t="s">
        <v>768</v>
      </c>
      <c r="F3124" s="23" t="str">
        <f>IFERROR(VLOOKUP(E3124,hoja!$A$2:$E$970,4,FALSE),0)</f>
        <v>COSTA</v>
      </c>
      <c r="G3124" s="23" t="str">
        <f>IFERROR(VLOOKUP(E3124,hoja!$A$2:$E$970,5,FALSE),0)</f>
        <v>CARTAGENA</v>
      </c>
      <c r="H3124" s="103" t="str">
        <f>IFERROR(VLOOKUP(E3124,hoja!A:C,3,FALSE),0)</f>
        <v>50264</v>
      </c>
      <c r="I3124" s="24" t="str">
        <f t="shared" si="604"/>
        <v>038150264</v>
      </c>
      <c r="K3124" s="23">
        <v>309</v>
      </c>
      <c r="L3124" s="23" t="str">
        <f t="shared" si="612"/>
        <v>REGIONAL</v>
      </c>
      <c r="M3124" s="23" t="s">
        <v>618</v>
      </c>
      <c r="N3124" s="23" t="str" cm="1">
        <f t="array" ref="N3124">IFERROR(IF(M3124="Principal","LES_ACTIVE",LES_INACTIVE),0)</f>
        <v>LES_ACTIVE</v>
      </c>
      <c r="O3124" s="23">
        <f t="shared" ref="O3124:O3131" si="613">IF(K3124&lt;=250,25,IF(K3124&lt;=500,16,IF(K3124&lt;=800,12,IF(K3124&lt;=1100,8,IF(K3124&lt;=1400,6,IF(K3124&lt;=1700,5))))))</f>
        <v>16</v>
      </c>
      <c r="P3124" s="23" t="str">
        <f t="shared" si="601"/>
        <v>038150264Principal</v>
      </c>
    </row>
    <row r="3125" spans="1:16" ht="15" hidden="1" customHeight="1">
      <c r="A3125" s="26" t="s">
        <v>679</v>
      </c>
      <c r="B3125" s="23" t="str">
        <f>IFERROR(VLOOKUP(A3125,hoja!$A$2:$E$970,4,FALSE),0)</f>
        <v>CENTRO</v>
      </c>
      <c r="C3125" s="23" t="str">
        <f>IFERROR(VLOOKUP(A3125,hoja!$A$2:$E$1370,5,FALSE),0)</f>
        <v>NEIVA</v>
      </c>
      <c r="D3125" s="23" t="str">
        <f>IFERROR(VLOOKUP(A3125,hoja!A:D,3,FALSE),0)</f>
        <v>0385</v>
      </c>
      <c r="E3125" s="23" t="s">
        <v>645</v>
      </c>
      <c r="F3125" s="23" t="str">
        <f>IFERROR(VLOOKUP(E3125,hoja!$A$2:$E$970,4,FALSE),0)</f>
        <v>OCCIDENTE</v>
      </c>
      <c r="G3125" s="23" t="str">
        <f>IFERROR(VLOOKUP(E3125,hoja!$A$2:$E$970,5,FALSE),0)</f>
        <v>CALI</v>
      </c>
      <c r="H3125" s="103" t="str">
        <f>IFERROR(VLOOKUP(E3125,hoja!A:C,3,FALSE),0)</f>
        <v>0410</v>
      </c>
      <c r="I3125" s="24" t="str">
        <f t="shared" si="604"/>
        <v>03850410</v>
      </c>
      <c r="K3125" s="23">
        <v>525</v>
      </c>
      <c r="L3125" s="23" t="str">
        <f t="shared" si="612"/>
        <v>NACIONAL</v>
      </c>
      <c r="M3125" s="23" t="s">
        <v>697</v>
      </c>
      <c r="N3125" s="23" t="s">
        <v>622</v>
      </c>
      <c r="O3125" s="23">
        <f t="shared" si="613"/>
        <v>12</v>
      </c>
      <c r="P3125" s="23" t="str">
        <f t="shared" si="601"/>
        <v>03850410Pereira</v>
      </c>
    </row>
    <row r="3126" spans="1:16" ht="15" hidden="1" customHeight="1">
      <c r="A3126" s="26" t="s">
        <v>679</v>
      </c>
      <c r="B3126" s="23" t="str">
        <f>IFERROR(VLOOKUP(A3126,hoja!$A$2:$E$970,4,FALSE),0)</f>
        <v>CENTRO</v>
      </c>
      <c r="C3126" s="23" t="str">
        <f>IFERROR(VLOOKUP(A3126,hoja!$A$2:$E$1370,5,FALSE),0)</f>
        <v>NEIVA</v>
      </c>
      <c r="D3126" s="23" t="str">
        <f>IFERROR(VLOOKUP(A3126,hoja!A:D,3,FALSE),0)</f>
        <v>0385</v>
      </c>
      <c r="E3126" s="23" t="s">
        <v>942</v>
      </c>
      <c r="F3126" s="23" t="str">
        <f>IFERROR(VLOOKUP(E3126,hoja!$A$2:$E$970,4,FALSE),0)</f>
        <v>CENTRO</v>
      </c>
      <c r="G3126" s="23" t="str">
        <f>IFERROR(VLOOKUP(E3126,hoja!$A$2:$E$970,5,FALSE),0)</f>
        <v>BOGOTÁ</v>
      </c>
      <c r="H3126" s="103" t="str">
        <f>IFERROR(VLOOKUP(E3126,hoja!A:C,3,FALSE),0)</f>
        <v>60002</v>
      </c>
      <c r="I3126" s="24" t="str">
        <f t="shared" si="604"/>
        <v>038560002</v>
      </c>
      <c r="J3126" s="23">
        <v>15.516666666604578</v>
      </c>
      <c r="K3126" s="23">
        <v>310</v>
      </c>
      <c r="L3126" s="23" t="str">
        <f t="shared" si="608"/>
        <v>REGIONAL</v>
      </c>
      <c r="M3126" s="23" t="s">
        <v>618</v>
      </c>
      <c r="N3126" s="23" t="str" cm="1">
        <f t="array" ref="N3126">IFERROR(IF(M3126="Principal","LES_ACTIVE",LES_INACTIVE),0)</f>
        <v>LES_ACTIVE</v>
      </c>
      <c r="O3126" s="23">
        <f t="shared" si="613"/>
        <v>16</v>
      </c>
      <c r="P3126" s="23" t="str">
        <f t="shared" si="601"/>
        <v>038560002Principal</v>
      </c>
    </row>
    <row r="3127" spans="1:16" ht="15" hidden="1" customHeight="1">
      <c r="A3127" s="26" t="s">
        <v>733</v>
      </c>
      <c r="B3127" s="23" t="str">
        <f>IFERROR(VLOOKUP(A3127,hoja!$A$2:$E$970,4,FALSE),0)</f>
        <v>OCCIDENTE</v>
      </c>
      <c r="C3127" s="23" t="str">
        <f>IFERROR(VLOOKUP(A3127,hoja!$A$2:$E$1370,5,FALSE),0)</f>
        <v>PASTO</v>
      </c>
      <c r="D3127" s="23" t="str">
        <f>IFERROR(VLOOKUP(A3127,hoja!A:D,3,FALSE),0)</f>
        <v>0395</v>
      </c>
      <c r="E3127" s="23" t="s">
        <v>645</v>
      </c>
      <c r="F3127" s="23" t="str">
        <f>IFERROR(VLOOKUP(E3127,hoja!$A$2:$E$970,4,FALSE),0)</f>
        <v>OCCIDENTE</v>
      </c>
      <c r="G3127" s="23" t="str">
        <f>IFERROR(VLOOKUP(E3127,hoja!$A$2:$E$970,5,FALSE),0)</f>
        <v>CALI</v>
      </c>
      <c r="H3127" s="103" t="str">
        <f>IFERROR(VLOOKUP(E3127,hoja!A:C,3,FALSE),0)</f>
        <v>0410</v>
      </c>
      <c r="I3127" s="24" t="str">
        <f t="shared" si="604"/>
        <v>03950410</v>
      </c>
      <c r="K3127" s="23">
        <v>572</v>
      </c>
      <c r="L3127" s="23" t="str">
        <f t="shared" si="608"/>
        <v>REGIONAL</v>
      </c>
      <c r="M3127" s="23" t="s">
        <v>951</v>
      </c>
      <c r="N3127" s="23" t="s">
        <v>622</v>
      </c>
      <c r="O3127" s="23">
        <f t="shared" si="613"/>
        <v>12</v>
      </c>
      <c r="P3127" s="23" t="str">
        <f t="shared" si="601"/>
        <v>03950410Mocoa</v>
      </c>
    </row>
    <row r="3128" spans="1:16" ht="15" hidden="1" customHeight="1">
      <c r="A3128" s="26" t="s">
        <v>637</v>
      </c>
      <c r="B3128" s="23" t="str">
        <f>IFERROR(VLOOKUP(A3128,hoja!$A$2:$E$970,4,FALSE),0)</f>
        <v>SANTANDER</v>
      </c>
      <c r="C3128" s="23" t="str">
        <f>IFERROR(VLOOKUP(A3128,hoja!$A$2:$E$1370,5,FALSE),0)</f>
        <v>PIEDECUESTA</v>
      </c>
      <c r="D3128" s="23" t="str">
        <f>IFERROR(VLOOKUP(A3128,hoja!A:D,3,FALSE),0)</f>
        <v>0422</v>
      </c>
      <c r="E3128" s="23" t="s">
        <v>686</v>
      </c>
      <c r="F3128" s="23" t="str">
        <f>IFERROR(VLOOKUP(E3128,hoja!$A$2:$E$970,4,FALSE),0)</f>
        <v>SANTANDER</v>
      </c>
      <c r="G3128" s="23" t="str">
        <f>IFERROR(VLOOKUP(E3128,hoja!$A$2:$E$970,5,FALSE),0)</f>
        <v>BARRANCABERMEJA</v>
      </c>
      <c r="H3128" s="103" t="str">
        <f>IFERROR(VLOOKUP(E3128,hoja!A:C,3,FALSE),0)</f>
        <v>0424</v>
      </c>
      <c r="I3128" s="24" t="str">
        <f t="shared" si="604"/>
        <v>04220424</v>
      </c>
      <c r="K3128" s="23">
        <v>252</v>
      </c>
      <c r="L3128" s="23" t="str">
        <f>IF(B3128=F3128,"REGIONAL","NACIONAL")</f>
        <v>REGIONAL</v>
      </c>
      <c r="M3128" s="23" t="s">
        <v>861</v>
      </c>
      <c r="N3128" s="23" t="s">
        <v>622</v>
      </c>
      <c r="O3128" s="23">
        <v>25</v>
      </c>
      <c r="P3128" s="23" t="str">
        <f t="shared" si="601"/>
        <v>04220424San Alberto</v>
      </c>
    </row>
    <row r="3129" spans="1:16" ht="15" hidden="1" customHeight="1">
      <c r="A3129" s="26" t="s">
        <v>637</v>
      </c>
      <c r="B3129" s="23" t="str">
        <f>IFERROR(VLOOKUP(A3129,hoja!$A$2:$E$970,4,FALSE),0)</f>
        <v>SANTANDER</v>
      </c>
      <c r="C3129" s="23" t="str">
        <f>IFERROR(VLOOKUP(A3129,hoja!$A$2:$E$1370,5,FALSE),0)</f>
        <v>PIEDECUESTA</v>
      </c>
      <c r="D3129" s="23" t="str">
        <f>IFERROR(VLOOKUP(A3129,hoja!A:D,3,FALSE),0)</f>
        <v>0422</v>
      </c>
      <c r="E3129" s="23" t="s">
        <v>689</v>
      </c>
      <c r="F3129" s="23" t="str">
        <f>IFERROR(VLOOKUP(E3129,hoja!$A$2:$E$970,4,FALSE),0)</f>
        <v>SANTANDER</v>
      </c>
      <c r="G3129" s="23" t="str">
        <f>IFERROR(VLOOKUP(E3129,hoja!$A$2:$E$970,5,FALSE),0)</f>
        <v>AGUACHICA</v>
      </c>
      <c r="H3129" s="103" t="str">
        <f>IFERROR(VLOOKUP(E3129,hoja!A:C,3,FALSE),0)</f>
        <v>0437</v>
      </c>
      <c r="I3129" s="24" t="str">
        <f t="shared" si="604"/>
        <v>04220437</v>
      </c>
      <c r="K3129" s="23">
        <v>242</v>
      </c>
      <c r="L3129" s="23" t="str">
        <f t="shared" si="608"/>
        <v>REGIONAL</v>
      </c>
      <c r="M3129" s="23" t="s">
        <v>744</v>
      </c>
      <c r="N3129" s="23" t="s">
        <v>622</v>
      </c>
      <c r="O3129" s="23">
        <f t="shared" si="613"/>
        <v>25</v>
      </c>
      <c r="P3129" s="23" t="str">
        <f t="shared" si="601"/>
        <v>04220437Lebrija</v>
      </c>
    </row>
    <row r="3130" spans="1:16" ht="15" hidden="1" customHeight="1">
      <c r="A3130" s="26" t="s">
        <v>637</v>
      </c>
      <c r="B3130" s="23" t="str">
        <f>IFERROR(VLOOKUP(A3130,hoja!$A$2:$E$970,4,FALSE),0)</f>
        <v>SANTANDER</v>
      </c>
      <c r="C3130" s="23" t="str">
        <f>IFERROR(VLOOKUP(A3130,hoja!$A$2:$E$1370,5,FALSE),0)</f>
        <v>PIEDECUESTA</v>
      </c>
      <c r="D3130" s="23" t="str">
        <f>IFERROR(VLOOKUP(A3130,hoja!A:D,3,FALSE),0)</f>
        <v>0422</v>
      </c>
      <c r="E3130" s="23" t="s">
        <v>714</v>
      </c>
      <c r="F3130" s="23" t="str">
        <f>IFERROR(VLOOKUP(E3130,hoja!$A$2:$E$970,4,FALSE),0)</f>
        <v>SANTANDER</v>
      </c>
      <c r="G3130" s="23" t="str">
        <f>IFERROR(VLOOKUP(E3130,hoja!$A$2:$E$970,5,FALSE),0)</f>
        <v>OCAÑA</v>
      </c>
      <c r="H3130" s="103" t="str">
        <f>IFERROR(VLOOKUP(E3130,hoja!A:C,3,FALSE),0)</f>
        <v>0434</v>
      </c>
      <c r="I3130" s="24" t="str">
        <f t="shared" si="604"/>
        <v>04220434</v>
      </c>
      <c r="K3130" s="23">
        <v>292</v>
      </c>
      <c r="L3130" s="23" t="str">
        <f t="shared" si="608"/>
        <v>REGIONAL</v>
      </c>
      <c r="M3130" s="23" t="s">
        <v>744</v>
      </c>
      <c r="N3130" s="23" t="s">
        <v>622</v>
      </c>
      <c r="O3130" s="23">
        <f t="shared" si="613"/>
        <v>16</v>
      </c>
      <c r="P3130" s="23" t="str">
        <f t="shared" si="601"/>
        <v>04220434Lebrija</v>
      </c>
    </row>
    <row r="3131" spans="1:16" ht="15" hidden="1" customHeight="1">
      <c r="A3131" s="26" t="s">
        <v>637</v>
      </c>
      <c r="B3131" s="23" t="str">
        <f>IFERROR(VLOOKUP(A3131,hoja!$A$2:$E$970,4,FALSE),0)</f>
        <v>SANTANDER</v>
      </c>
      <c r="C3131" s="23" t="str">
        <f>IFERROR(VLOOKUP(A3131,hoja!$A$2:$E$1370,5,FALSE),0)</f>
        <v>PIEDECUESTA</v>
      </c>
      <c r="D3131" s="23" t="str">
        <f>IFERROR(VLOOKUP(A3131,hoja!A:D,3,FALSE),0)</f>
        <v>0422</v>
      </c>
      <c r="E3131" s="23" t="s">
        <v>634</v>
      </c>
      <c r="F3131" s="23" t="str">
        <f>IFERROR(VLOOKUP(E3131,hoja!$A$2:$E$970,4,FALSE),0)</f>
        <v>CENTRO</v>
      </c>
      <c r="G3131" s="23" t="str">
        <f>IFERROR(VLOOKUP(E3131,hoja!$A$2:$E$970,5,FALSE),0)</f>
        <v>BOGOTÁ</v>
      </c>
      <c r="H3131" s="103" t="str">
        <f>IFERROR(VLOOKUP(E3131,hoja!A:C,3,FALSE),0)</f>
        <v>0011</v>
      </c>
      <c r="I3131" s="24" t="str">
        <f t="shared" si="604"/>
        <v>04220011</v>
      </c>
      <c r="K3131" s="23">
        <v>527</v>
      </c>
      <c r="L3131" s="23" t="str">
        <f t="shared" si="608"/>
        <v>REGIONAL</v>
      </c>
      <c r="M3131" s="27" t="s">
        <v>952</v>
      </c>
      <c r="N3131" s="23" t="s">
        <v>622</v>
      </c>
      <c r="O3131" s="23">
        <f t="shared" si="613"/>
        <v>12</v>
      </c>
      <c r="P3131" s="23" t="str">
        <f t="shared" si="601"/>
        <v>04220011Magdalena medio - Facatativa</v>
      </c>
    </row>
    <row r="3132" spans="1:16" ht="15" hidden="1" customHeight="1">
      <c r="A3132" s="26" t="s">
        <v>637</v>
      </c>
      <c r="B3132" s="23" t="str">
        <f>IFERROR(VLOOKUP(A3132,hoja!$A$2:$E$970,4,FALSE),0)</f>
        <v>SANTANDER</v>
      </c>
      <c r="C3132" s="23" t="str">
        <f>IFERROR(VLOOKUP(A3132,hoja!$A$2:$E$1370,5,FALSE),0)</f>
        <v>PIEDECUESTA</v>
      </c>
      <c r="D3132" s="23" t="str">
        <f>IFERROR(VLOOKUP(A3132,hoja!A:D,3,FALSE),0)</f>
        <v>0422</v>
      </c>
      <c r="E3132" s="23" t="s">
        <v>731</v>
      </c>
      <c r="F3132" s="23" t="str">
        <f>IFERROR(VLOOKUP(E3132,hoja!$A$2:$E$970,4,FALSE),0)</f>
        <v>SANTANDER</v>
      </c>
      <c r="G3132" s="23" t="str">
        <f>IFERROR(VLOOKUP(E3132,hoja!$A$2:$E$970,5,FALSE),0)</f>
        <v>CÚCUTA</v>
      </c>
      <c r="H3132" s="103" t="str">
        <f>IFERROR(VLOOKUP(E3132,hoja!A:C,3,FALSE),0)</f>
        <v>0438</v>
      </c>
      <c r="I3132" s="24" t="str">
        <f t="shared" si="604"/>
        <v>04220438</v>
      </c>
      <c r="K3132" s="23">
        <v>446</v>
      </c>
      <c r="L3132" s="23" t="str">
        <f t="shared" si="608"/>
        <v>REGIONAL</v>
      </c>
      <c r="M3132" s="23" t="s">
        <v>758</v>
      </c>
      <c r="N3132" s="23" t="s">
        <v>622</v>
      </c>
      <c r="O3132" s="23">
        <v>25</v>
      </c>
      <c r="P3132" s="23" t="str">
        <f t="shared" si="601"/>
        <v>04220438Ocaña</v>
      </c>
    </row>
    <row r="3133" spans="1:16" ht="15" hidden="1" customHeight="1">
      <c r="A3133" s="26" t="s">
        <v>637</v>
      </c>
      <c r="B3133" s="23" t="str">
        <f>IFERROR(VLOOKUP(A3133,hoja!$A$2:$E$970,4,FALSE),0)</f>
        <v>SANTANDER</v>
      </c>
      <c r="C3133" s="23" t="str">
        <f>IFERROR(VLOOKUP(A3133,hoja!$A$2:$E$1370,5,FALSE),0)</f>
        <v>PIEDECUESTA</v>
      </c>
      <c r="D3133" s="23" t="str">
        <f>IFERROR(VLOOKUP(A3133,hoja!A:D,3,FALSE),0)</f>
        <v>0422</v>
      </c>
      <c r="E3133" s="23" t="s">
        <v>617</v>
      </c>
      <c r="F3133" s="23" t="str">
        <f>IFERROR(VLOOKUP(E3133,hoja!$A$2:$E$970,4,FALSE),0)</f>
        <v>ANTIOQUIA</v>
      </c>
      <c r="G3133" s="23" t="str">
        <f>IFERROR(VLOOKUP(E3133,hoja!$A$2:$E$970,5,FALSE),0)</f>
        <v>MEDELLÍN</v>
      </c>
      <c r="H3133" s="103">
        <f>IFERROR(VLOOKUP(E3133,hoja!A:C,3,FALSE),0)</f>
        <v>50443</v>
      </c>
      <c r="I3133" s="24" t="str">
        <f t="shared" si="604"/>
        <v>042250443</v>
      </c>
      <c r="K3133" s="23">
        <v>527</v>
      </c>
      <c r="L3133" s="23" t="str">
        <f t="shared" si="608"/>
        <v>REGIONAL</v>
      </c>
      <c r="M3133" s="23" t="s">
        <v>797</v>
      </c>
      <c r="N3133" s="23" t="s">
        <v>622</v>
      </c>
      <c r="O3133" s="23">
        <f t="shared" ref="O3133:O3135" si="614">IF(K3133&lt;=250,25,IF(K3133&lt;=500,16,IF(K3133&lt;=800,12,IF(K3133&lt;=1100,8,IF(K3133&lt;=1400,6,IF(K3133&lt;=1700,5))))))</f>
        <v>12</v>
      </c>
      <c r="P3133" s="23" t="str">
        <f t="shared" si="601"/>
        <v>042250443Alterna San Alberto</v>
      </c>
    </row>
    <row r="3134" spans="1:16" ht="15" hidden="1" customHeight="1">
      <c r="A3134" s="26" t="s">
        <v>637</v>
      </c>
      <c r="B3134" s="23" t="str">
        <f>IFERROR(VLOOKUP(A3134,hoja!$A$2:$E$970,4,FALSE),0)</f>
        <v>SANTANDER</v>
      </c>
      <c r="C3134" s="23" t="str">
        <f>IFERROR(VLOOKUP(A3134,hoja!$A$2:$E$1370,5,FALSE),0)</f>
        <v>PIEDECUESTA</v>
      </c>
      <c r="D3134" s="23" t="str">
        <f>IFERROR(VLOOKUP(A3134,hoja!A:D,3,FALSE),0)</f>
        <v>0422</v>
      </c>
      <c r="E3134" s="23" t="s">
        <v>645</v>
      </c>
      <c r="F3134" s="23" t="str">
        <f>IFERROR(VLOOKUP(E3134,hoja!$A$2:$E$970,4,FALSE),0)</f>
        <v>OCCIDENTE</v>
      </c>
      <c r="G3134" s="23" t="str">
        <f>IFERROR(VLOOKUP(E3134,hoja!$A$2:$E$970,5,FALSE),0)</f>
        <v>CALI</v>
      </c>
      <c r="H3134" s="103" t="str">
        <f>IFERROR(VLOOKUP(E3134,hoja!A:C,3,FALSE),0)</f>
        <v>0410</v>
      </c>
      <c r="I3134" s="24" t="str">
        <f t="shared" si="604"/>
        <v>04220410</v>
      </c>
      <c r="K3134" s="23">
        <v>895</v>
      </c>
      <c r="L3134" s="23" t="str">
        <f>IF(B3134=F3134,"REGIONAL","NACIONAL")</f>
        <v>NACIONAL</v>
      </c>
      <c r="M3134" s="23" t="s">
        <v>861</v>
      </c>
      <c r="N3134" s="23" t="s">
        <v>622</v>
      </c>
      <c r="O3134" s="23">
        <f t="shared" si="614"/>
        <v>8</v>
      </c>
      <c r="P3134" s="23" t="str">
        <f t="shared" si="601"/>
        <v>04220410San Alberto</v>
      </c>
    </row>
    <row r="3135" spans="1:16" ht="15" hidden="1" customHeight="1">
      <c r="A3135" s="26" t="s">
        <v>637</v>
      </c>
      <c r="B3135" s="23" t="str">
        <f>IFERROR(VLOOKUP(A3135,hoja!$A$2:$E$970,4,FALSE),0)</f>
        <v>SANTANDER</v>
      </c>
      <c r="C3135" s="23" t="str">
        <f>IFERROR(VLOOKUP(A3135,hoja!$A$2:$E$1370,5,FALSE),0)</f>
        <v>PIEDECUESTA</v>
      </c>
      <c r="D3135" s="23" t="str">
        <f>IFERROR(VLOOKUP(A3135,hoja!A:D,3,FALSE),0)</f>
        <v>0422</v>
      </c>
      <c r="E3135" s="23" t="s">
        <v>644</v>
      </c>
      <c r="F3135" s="23" t="str">
        <f>IFERROR(VLOOKUP(E3135,hoja!$A$2:$E$970,4,FALSE),0)</f>
        <v>OCCIDENTE</v>
      </c>
      <c r="G3135" s="23" t="str">
        <f>IFERROR(VLOOKUP(E3135,hoja!$A$2:$E$970,5,FALSE),0)</f>
        <v>PEREIRA</v>
      </c>
      <c r="H3135" s="103" t="str">
        <f>IFERROR(VLOOKUP(E3135,hoja!A:C,3,FALSE),0)</f>
        <v>0198</v>
      </c>
      <c r="I3135" s="24" t="str">
        <f t="shared" si="604"/>
        <v>04220198</v>
      </c>
      <c r="K3135" s="23">
        <v>775</v>
      </c>
      <c r="L3135" s="23" t="str">
        <f t="shared" si="608"/>
        <v>REGIONAL</v>
      </c>
      <c r="M3135" s="27" t="s">
        <v>863</v>
      </c>
      <c r="N3135" s="23" t="s">
        <v>622</v>
      </c>
      <c r="O3135" s="23">
        <f t="shared" si="614"/>
        <v>12</v>
      </c>
      <c r="P3135" s="23" t="str">
        <f t="shared" si="601"/>
        <v>04220198San Alberto-La Linea</v>
      </c>
    </row>
    <row r="3136" spans="1:16" ht="15" hidden="1" customHeight="1">
      <c r="A3136" s="26" t="s">
        <v>637</v>
      </c>
      <c r="B3136" s="23" t="str">
        <f>IFERROR(VLOOKUP(A3136,hoja!$A$2:$E$970,4,FALSE),0)</f>
        <v>SANTANDER</v>
      </c>
      <c r="C3136" s="23" t="str">
        <f>IFERROR(VLOOKUP(A3136,hoja!$A$2:$E$1370,5,FALSE),0)</f>
        <v>PIEDECUESTA</v>
      </c>
      <c r="D3136" s="23" t="str">
        <f>IFERROR(VLOOKUP(A3136,hoja!A:D,3,FALSE),0)</f>
        <v>0422</v>
      </c>
      <c r="E3136" s="23" t="s">
        <v>644</v>
      </c>
      <c r="F3136" s="23" t="str">
        <f>IFERROR(VLOOKUP(E3136,hoja!$A$2:$E$970,4,FALSE),0)</f>
        <v>OCCIDENTE</v>
      </c>
      <c r="G3136" s="23" t="str">
        <f>IFERROR(VLOOKUP(E3136,hoja!$A$2:$E$970,5,FALSE),0)</f>
        <v>PEREIRA</v>
      </c>
      <c r="H3136" s="103" t="str">
        <f>IFERROR(VLOOKUP(E3136,hoja!A:C,3,FALSE),0)</f>
        <v>0198</v>
      </c>
      <c r="I3136" s="24" t="str">
        <f t="shared" si="604"/>
        <v>04220198</v>
      </c>
      <c r="K3136" s="23">
        <v>715</v>
      </c>
      <c r="L3136" s="23" t="str">
        <f>IF(B3136=F3136,"REGIONAL","NACIONAL")</f>
        <v>NACIONAL</v>
      </c>
      <c r="M3136" s="27" t="s">
        <v>953</v>
      </c>
      <c r="N3136" s="23" t="s">
        <v>622</v>
      </c>
      <c r="O3136" s="23">
        <f t="shared" ref="O3136" si="615">IF(K3136&lt;=250,25,IF(K3136&lt;=500,16,IF(K3136&lt;=800,12,IF(K3136&lt;=1100,8,IF(K3136&lt;=1400,6,IF(K3136&lt;=1700,5))))))</f>
        <v>12</v>
      </c>
      <c r="P3136" s="23" t="str">
        <f t="shared" si="601"/>
        <v>04220198San Alberto-Letras</v>
      </c>
    </row>
    <row r="3137" spans="1:16" ht="15" hidden="1" customHeight="1">
      <c r="A3137" s="26" t="s">
        <v>637</v>
      </c>
      <c r="B3137" s="23" t="str">
        <f>IFERROR(VLOOKUP(A3137,hoja!$A$2:$E$970,4,FALSE),0)</f>
        <v>SANTANDER</v>
      </c>
      <c r="C3137" s="23" t="str">
        <f>IFERROR(VLOOKUP(A3137,hoja!$A$2:$E$1370,5,FALSE),0)</f>
        <v>PIEDECUESTA</v>
      </c>
      <c r="D3137" s="23" t="str">
        <f>IFERROR(VLOOKUP(A3137,hoja!A:D,3,FALSE),0)</f>
        <v>0422</v>
      </c>
      <c r="E3137" s="23" t="s">
        <v>644</v>
      </c>
      <c r="F3137" s="23" t="str">
        <f>IFERROR(VLOOKUP(E3137,hoja!$A$2:$E$970,4,FALSE),0)</f>
        <v>OCCIDENTE</v>
      </c>
      <c r="G3137" s="23" t="str">
        <f>IFERROR(VLOOKUP(E3137,hoja!$A$2:$E$970,5,FALSE),0)</f>
        <v>PEREIRA</v>
      </c>
      <c r="H3137" s="103" t="str">
        <f>IFERROR(VLOOKUP(E3137,hoja!A:C,3,FALSE),0)</f>
        <v>0198</v>
      </c>
      <c r="I3137" s="24" t="str">
        <f t="shared" ref="I3137:I3168" si="616">D3137&amp;H3137</f>
        <v>04220198</v>
      </c>
      <c r="K3137" s="23">
        <v>570</v>
      </c>
      <c r="L3137" s="23" t="str">
        <f t="shared" ref="L3137:L3140" si="617">IF(B3137=F3137,"REGIONAL","NACIONAL")</f>
        <v>NACIONAL</v>
      </c>
      <c r="M3137" s="27" t="s">
        <v>865</v>
      </c>
      <c r="N3137" s="23" t="s">
        <v>622</v>
      </c>
      <c r="O3137" s="23">
        <f t="shared" ref="O3137:O3145" si="618">IF(K3137&lt;=250,25,IF(K3137&lt;=500,16,IF(K3137&lt;=800,12,IF(K3137&lt;=1100,8,IF(K3137&lt;=1400,6,IF(K3137&lt;=1700,5))))))</f>
        <v>12</v>
      </c>
      <c r="P3137" s="23" t="str">
        <f t="shared" si="601"/>
        <v>04220198Lebrija-Letras</v>
      </c>
    </row>
    <row r="3138" spans="1:16" ht="15" hidden="1" customHeight="1">
      <c r="A3138" s="26" t="s">
        <v>681</v>
      </c>
      <c r="B3138" s="23" t="str">
        <f>IFERROR(VLOOKUP(A3138,hoja!$A$2:$E$970,4,FALSE),0)</f>
        <v>CENTRO</v>
      </c>
      <c r="C3138" s="23" t="str">
        <f>IFERROR(VLOOKUP(A3138,hoja!$A$2:$E$1370,5,FALSE),0)</f>
        <v>VILLAVICENCIO</v>
      </c>
      <c r="D3138" s="23" t="str">
        <f>IFERROR(VLOOKUP(A3138,hoja!A:D,3,FALSE),0)</f>
        <v>0393</v>
      </c>
      <c r="E3138" s="23" t="s">
        <v>795</v>
      </c>
      <c r="F3138" s="23" t="str">
        <f>IFERROR(VLOOKUP(E3138,hoja!$A$2:$E$970,4,FALSE),0)</f>
        <v>CENTRO</v>
      </c>
      <c r="G3138" s="23" t="str">
        <f>IFERROR(VLOOKUP(E3138,hoja!$A$2:$E$970,5,FALSE),0)</f>
        <v>BOGOTÁ</v>
      </c>
      <c r="H3138" s="103" t="str">
        <f>IFERROR(VLOOKUP(E3138,hoja!A:C,3,FALSE),0)</f>
        <v>0011M</v>
      </c>
      <c r="I3138" s="24" t="str">
        <f t="shared" si="616"/>
        <v>03930011M</v>
      </c>
      <c r="K3138" s="23">
        <v>123</v>
      </c>
      <c r="L3138" s="23" t="str">
        <f t="shared" si="617"/>
        <v>REGIONAL</v>
      </c>
      <c r="M3138" s="23" t="s">
        <v>618</v>
      </c>
      <c r="N3138" s="23" t="str" cm="1">
        <f t="array" ref="N3138">IFERROR(IF(M3138="Principal","LES_ACTIVE",LES_INACTIVE),0)</f>
        <v>LES_ACTIVE</v>
      </c>
      <c r="O3138" s="23">
        <f t="shared" si="618"/>
        <v>25</v>
      </c>
      <c r="P3138" s="23" t="str">
        <f t="shared" si="601"/>
        <v>03930011MPrincipal</v>
      </c>
    </row>
    <row r="3139" spans="1:16" ht="15" hidden="1" customHeight="1">
      <c r="A3139" s="26" t="s">
        <v>641</v>
      </c>
      <c r="B3139" s="23" t="str">
        <f>IFERROR(VLOOKUP(A3139,hoja!$A$2:$E$970,4,FALSE),0)</f>
        <v>ANTIOQUIA</v>
      </c>
      <c r="C3139" s="23" t="str">
        <f>IFERROR(VLOOKUP(A3139,hoja!$A$2:$E$1370,5,FALSE),0)</f>
        <v>MEDELLÍN</v>
      </c>
      <c r="D3139" s="23" t="str">
        <f>IFERROR(VLOOKUP(A3139,hoja!A:D,3,FALSE),0)</f>
        <v>0079</v>
      </c>
      <c r="E3139" s="23" t="s">
        <v>660</v>
      </c>
      <c r="F3139" s="23" t="str">
        <f>IFERROR(VLOOKUP(E3139,hoja!$A$2:$E$970,4,FALSE),0)</f>
        <v>CENTRO</v>
      </c>
      <c r="G3139" s="23" t="str">
        <f>IFERROR(VLOOKUP(E3139,hoja!$A$2:$E$970,5,FALSE),0)</f>
        <v>BOGOTÁ</v>
      </c>
      <c r="H3139" s="103" t="str">
        <f>IFERROR(VLOOKUP(E3139,hoja!A:C,3,FALSE),0)</f>
        <v>0035</v>
      </c>
      <c r="I3139" s="24" t="str">
        <f t="shared" si="616"/>
        <v>00790035</v>
      </c>
      <c r="J3139" s="23">
        <v>23.333333333343035</v>
      </c>
      <c r="K3139" s="23">
        <v>405</v>
      </c>
      <c r="L3139" s="23" t="str">
        <f t="shared" si="617"/>
        <v>NACIONAL</v>
      </c>
      <c r="M3139" s="23" t="s">
        <v>621</v>
      </c>
      <c r="N3139" s="23" t="s">
        <v>624</v>
      </c>
      <c r="O3139" s="23">
        <f t="shared" si="618"/>
        <v>16</v>
      </c>
      <c r="P3139" s="23" t="str">
        <f t="shared" si="601"/>
        <v>00790035La vega</v>
      </c>
    </row>
    <row r="3140" spans="1:16" ht="15" hidden="1" customHeight="1">
      <c r="A3140" s="26" t="s">
        <v>641</v>
      </c>
      <c r="B3140" s="23" t="str">
        <f>IFERROR(VLOOKUP(A3140,hoja!$A$2:$E$970,4,FALSE),0)</f>
        <v>ANTIOQUIA</v>
      </c>
      <c r="C3140" s="23" t="str">
        <f>IFERROR(VLOOKUP(A3140,hoja!$A$2:$E$1370,5,FALSE),0)</f>
        <v>MEDELLÍN</v>
      </c>
      <c r="D3140" s="23" t="str">
        <f>IFERROR(VLOOKUP(A3140,hoja!A:D,3,FALSE),0)</f>
        <v>0079</v>
      </c>
      <c r="E3140" s="23" t="s">
        <v>795</v>
      </c>
      <c r="F3140" s="23" t="str">
        <f>IFERROR(VLOOKUP(E3140,hoja!$A$2:$E$970,4,FALSE),0)</f>
        <v>CENTRO</v>
      </c>
      <c r="G3140" s="23" t="str">
        <f>IFERROR(VLOOKUP(E3140,hoja!$A$2:$E$970,5,FALSE),0)</f>
        <v>BOGOTÁ</v>
      </c>
      <c r="H3140" s="103" t="str">
        <f>IFERROR(VLOOKUP(E3140,hoja!A:C,3,FALSE),0)</f>
        <v>0011M</v>
      </c>
      <c r="I3140" s="24" t="str">
        <f t="shared" si="616"/>
        <v>00790011M</v>
      </c>
      <c r="K3140" s="23">
        <v>421</v>
      </c>
      <c r="L3140" s="23" t="str">
        <f t="shared" si="617"/>
        <v>NACIONAL</v>
      </c>
      <c r="M3140" s="23" t="s">
        <v>674</v>
      </c>
      <c r="N3140" s="23" t="s">
        <v>624</v>
      </c>
      <c r="O3140" s="23">
        <f t="shared" si="618"/>
        <v>16</v>
      </c>
      <c r="P3140" s="23" t="str">
        <f t="shared" si="601"/>
        <v>00790011MLa Vega</v>
      </c>
    </row>
    <row r="3141" spans="1:16" ht="15" hidden="1" customHeight="1">
      <c r="A3141" s="26" t="s">
        <v>641</v>
      </c>
      <c r="B3141" s="23" t="str">
        <f>IFERROR(VLOOKUP(A3141,hoja!$A$2:$E$970,4,FALSE),0)</f>
        <v>ANTIOQUIA</v>
      </c>
      <c r="C3141" s="23" t="str">
        <f>IFERROR(VLOOKUP(A3141,hoja!$A$2:$E$1370,5,FALSE),0)</f>
        <v>MEDELLÍN</v>
      </c>
      <c r="D3141" s="23" t="str">
        <f>IFERROR(VLOOKUP(A3141,hoja!A:D,3,FALSE),0)</f>
        <v>0079</v>
      </c>
      <c r="E3141" s="23" t="s">
        <v>630</v>
      </c>
      <c r="F3141" s="23" t="str">
        <f>IFERROR(VLOOKUP(E3141,hoja!$A$2:$E$970,4,FALSE),0)</f>
        <v>CENTRO</v>
      </c>
      <c r="G3141" s="23" t="str">
        <f>IFERROR(VLOOKUP(E3141,hoja!$A$2:$E$970,5,FALSE),0)</f>
        <v>SESQUILÉ</v>
      </c>
      <c r="H3141" s="103" t="str">
        <f>IFERROR(VLOOKUP(E3141,hoja!A:C,3,FALSE),0)</f>
        <v>1501</v>
      </c>
      <c r="I3141" s="24" t="str">
        <f t="shared" si="616"/>
        <v>00791501</v>
      </c>
      <c r="J3141" s="23">
        <v>25.083333333372138</v>
      </c>
      <c r="K3141" s="23">
        <v>454</v>
      </c>
      <c r="L3141" s="23" t="str">
        <f t="shared" si="608"/>
        <v>REGIONAL</v>
      </c>
      <c r="M3141" s="23" t="s">
        <v>621</v>
      </c>
      <c r="N3141" s="23" t="s">
        <v>622</v>
      </c>
      <c r="O3141" s="23">
        <f t="shared" si="618"/>
        <v>16</v>
      </c>
      <c r="P3141" s="23" t="str">
        <f t="shared" si="601"/>
        <v>00791501La vega</v>
      </c>
    </row>
    <row r="3142" spans="1:16" ht="15" hidden="1" customHeight="1">
      <c r="A3142" s="26" t="s">
        <v>641</v>
      </c>
      <c r="B3142" s="23" t="str">
        <f>IFERROR(VLOOKUP(A3142,hoja!$A$2:$E$970,4,FALSE),0)</f>
        <v>ANTIOQUIA</v>
      </c>
      <c r="C3142" s="23" t="str">
        <f>IFERROR(VLOOKUP(A3142,hoja!$A$2:$E$1370,5,FALSE),0)</f>
        <v>MEDELLÍN</v>
      </c>
      <c r="D3142" s="23" t="str">
        <f>IFERROR(VLOOKUP(A3142,hoja!A:D,3,FALSE),0)</f>
        <v>0079</v>
      </c>
      <c r="E3142" s="23" t="s">
        <v>751</v>
      </c>
      <c r="F3142" s="23" t="str">
        <f>IFERROR(VLOOKUP(E3142,hoja!$A$2:$E$970,4,FALSE),0)</f>
        <v>CENTRO</v>
      </c>
      <c r="G3142" s="23" t="str">
        <f>IFERROR(VLOOKUP(E3142,hoja!$A$2:$E$970,5,FALSE),0)</f>
        <v>BOGOTÁ</v>
      </c>
      <c r="H3142" s="103" t="str">
        <f>IFERROR(VLOOKUP(E3142,hoja!A:C,3,FALSE),0)</f>
        <v>0002A</v>
      </c>
      <c r="I3142" s="24" t="str">
        <f t="shared" si="616"/>
        <v>00790002A</v>
      </c>
      <c r="K3142" s="23">
        <v>426</v>
      </c>
      <c r="L3142" s="23" t="str">
        <f>IF(B3142=F3142,"REGIONAL","NACIONAL")</f>
        <v>NACIONAL</v>
      </c>
      <c r="M3142" s="23" t="s">
        <v>621</v>
      </c>
      <c r="N3142" s="23" t="s">
        <v>624</v>
      </c>
      <c r="O3142" s="23">
        <f t="shared" si="618"/>
        <v>16</v>
      </c>
      <c r="P3142" s="23" t="str">
        <f t="shared" si="601"/>
        <v>00790002ALa vega</v>
      </c>
    </row>
    <row r="3143" spans="1:16" ht="15" hidden="1" customHeight="1">
      <c r="A3143" s="26" t="s">
        <v>641</v>
      </c>
      <c r="B3143" s="23" t="str">
        <f>IFERROR(VLOOKUP(A3143,hoja!$A$2:$E$970,4,FALSE),0)</f>
        <v>ANTIOQUIA</v>
      </c>
      <c r="C3143" s="23" t="str">
        <f>IFERROR(VLOOKUP(A3143,hoja!$A$2:$E$1370,5,FALSE),0)</f>
        <v>MEDELLÍN</v>
      </c>
      <c r="D3143" s="23" t="str">
        <f>IFERROR(VLOOKUP(A3143,hoja!A:D,3,FALSE),0)</f>
        <v>0079</v>
      </c>
      <c r="E3143" s="23" t="s">
        <v>751</v>
      </c>
      <c r="F3143" s="23" t="str">
        <f>IFERROR(VLOOKUP(E3143,hoja!$A$2:$E$970,4,FALSE),0)</f>
        <v>CENTRO</v>
      </c>
      <c r="G3143" s="23" t="str">
        <f>IFERROR(VLOOKUP(E3143,hoja!$A$2:$E$970,5,FALSE),0)</f>
        <v>BOGOTÁ</v>
      </c>
      <c r="H3143" s="103" t="str">
        <f>IFERROR(VLOOKUP(E3143,hoja!A:C,3,FALSE),0)</f>
        <v>0002A</v>
      </c>
      <c r="I3143" s="24" t="str">
        <f t="shared" si="616"/>
        <v>00790002A</v>
      </c>
      <c r="J3143" s="23">
        <v>34.76833333336981</v>
      </c>
      <c r="K3143" s="23">
        <v>440</v>
      </c>
      <c r="L3143" s="23" t="str">
        <f t="shared" ref="L3143:L3147" si="619">IF(B3143=F3143,"REGIONAL","NACIONAL")</f>
        <v>NACIONAL</v>
      </c>
      <c r="M3143" s="23" t="s">
        <v>623</v>
      </c>
      <c r="N3143" s="23" t="s">
        <v>624</v>
      </c>
      <c r="O3143" s="23">
        <f t="shared" si="618"/>
        <v>16</v>
      </c>
      <c r="P3143" s="23" t="str">
        <f t="shared" si="601"/>
        <v>00790002AFacatativa</v>
      </c>
    </row>
    <row r="3144" spans="1:16" ht="15" hidden="1" customHeight="1">
      <c r="A3144" s="26" t="s">
        <v>670</v>
      </c>
      <c r="B3144" s="23" t="str">
        <f>IFERROR(VLOOKUP(A3144,hoja!$A$2:$E$970,4,FALSE),0)</f>
        <v>OCCIDENTE</v>
      </c>
      <c r="C3144" s="23" t="str">
        <f>IFERROR(VLOOKUP(A3144,hoja!$A$2:$E$1370,5,FALSE),0)</f>
        <v>PEREIRA</v>
      </c>
      <c r="D3144" s="23" t="str">
        <f>IFERROR(VLOOKUP(A3144,hoja!A:D,3,FALSE),0)</f>
        <v>0134</v>
      </c>
      <c r="E3144" s="23" t="s">
        <v>873</v>
      </c>
      <c r="F3144" s="23" t="str">
        <f>IFERROR(VLOOKUP(E3144,hoja!$A$2:$E$970,4,FALSE),0)</f>
        <v>OCCIDENTE</v>
      </c>
      <c r="G3144" s="23" t="str">
        <f>IFERROR(VLOOKUP(E3144,hoja!$A$2:$E$970,5,FALSE),0)</f>
        <v>MANIZALES</v>
      </c>
      <c r="H3144" s="103" t="str">
        <f>IFERROR(VLOOKUP(E3144,hoja!A:C,3,FALSE),0)</f>
        <v>1711</v>
      </c>
      <c r="I3144" s="24" t="str">
        <f t="shared" si="616"/>
        <v>01341711</v>
      </c>
      <c r="J3144" s="23">
        <v>2</v>
      </c>
      <c r="K3144" s="23">
        <v>62</v>
      </c>
      <c r="L3144" s="23" t="str">
        <f t="shared" si="619"/>
        <v>REGIONAL</v>
      </c>
      <c r="M3144" s="23" t="s">
        <v>618</v>
      </c>
      <c r="N3144" s="23" t="str" cm="1">
        <f t="array" ref="N3144">IFERROR(IF(M3144="Principal","LES_ACTIVE",LES_INACTIVE),0)</f>
        <v>LES_ACTIVE</v>
      </c>
      <c r="O3144" s="23">
        <f t="shared" si="618"/>
        <v>25</v>
      </c>
      <c r="P3144" s="23" t="str">
        <f t="shared" si="601"/>
        <v>01341711Principal</v>
      </c>
    </row>
    <row r="3145" spans="1:16" ht="15" hidden="1" customHeight="1">
      <c r="A3145" s="26" t="s">
        <v>642</v>
      </c>
      <c r="B3145" s="23" t="str">
        <f>IFERROR(VLOOKUP(A3145,hoja!$A$2:$E$970,4,FALSE),0)</f>
        <v>COSTA</v>
      </c>
      <c r="C3145" s="23" t="str">
        <f>IFERROR(VLOOKUP(A3145,hoja!$A$2:$E$1370,5,FALSE),0)</f>
        <v>BARRANQUILLA</v>
      </c>
      <c r="D3145" s="23" t="str">
        <f>IFERROR(VLOOKUP(A3145,hoja!A:D,3,FALSE),0)</f>
        <v>0111</v>
      </c>
      <c r="E3145" s="23" t="s">
        <v>950</v>
      </c>
      <c r="F3145" s="23" t="str">
        <f>IFERROR(VLOOKUP(E3145,hoja!$A$2:$E$970,4,FALSE),0)</f>
        <v>COSTA</v>
      </c>
      <c r="G3145" s="23" t="str">
        <f>IFERROR(VLOOKUP(E3145,hoja!$A$2:$E$970,5,FALSE),0)</f>
        <v>CARTAGENA</v>
      </c>
      <c r="H3145" s="103" t="str">
        <f>IFERROR(VLOOKUP(E3145,hoja!A:C,3,FALSE),0)</f>
        <v>50194</v>
      </c>
      <c r="I3145" s="24" t="str">
        <f t="shared" si="616"/>
        <v>011150194</v>
      </c>
      <c r="J3145" s="23">
        <v>3.2499999999417923</v>
      </c>
      <c r="K3145" s="23">
        <v>135.88300000000001</v>
      </c>
      <c r="L3145" s="23" t="str">
        <f t="shared" si="619"/>
        <v>REGIONAL</v>
      </c>
      <c r="M3145" s="23" t="s">
        <v>618</v>
      </c>
      <c r="N3145" s="23" t="str" cm="1">
        <f t="array" ref="N3145">IFERROR(IF(M3145="Principal","LES_ACTIVE",LES_INACTIVE),0)</f>
        <v>LES_ACTIVE</v>
      </c>
      <c r="O3145" s="23">
        <f t="shared" si="618"/>
        <v>25</v>
      </c>
      <c r="P3145" s="23" t="str">
        <f t="shared" si="601"/>
        <v>011150194Principal</v>
      </c>
    </row>
    <row r="3146" spans="1:16" ht="15" hidden="1" customHeight="1">
      <c r="A3146" s="26" t="s">
        <v>642</v>
      </c>
      <c r="B3146" s="23" t="str">
        <f>IFERROR(VLOOKUP(A3146,hoja!$A$2:$E$970,4,FALSE),0)</f>
        <v>COSTA</v>
      </c>
      <c r="C3146" s="23" t="str">
        <f>IFERROR(VLOOKUP(A3146,hoja!$A$2:$E$1370,5,FALSE),0)</f>
        <v>BARRANQUILLA</v>
      </c>
      <c r="D3146" s="23" t="str">
        <f>IFERROR(VLOOKUP(A3146,hoja!A:D,3,FALSE),0)</f>
        <v>0111</v>
      </c>
      <c r="E3146" s="23" t="s">
        <v>954</v>
      </c>
      <c r="F3146" s="23" t="str">
        <f>IFERROR(VLOOKUP(E3146,hoja!$A$2:$E$970,4,FALSE),0)</f>
        <v>COSTA</v>
      </c>
      <c r="G3146" s="23" t="str">
        <f>IFERROR(VLOOKUP(E3146,hoja!$A$2:$E$970,5,FALSE),0)</f>
        <v>GALAPA</v>
      </c>
      <c r="H3146" s="103" t="str">
        <f>IFERROR(VLOOKUP(E3146,hoja!A:C,3,FALSE),0)</f>
        <v>50195</v>
      </c>
      <c r="I3146" s="24" t="str">
        <f t="shared" si="616"/>
        <v>011150195</v>
      </c>
      <c r="J3146" s="23">
        <v>3.2499999999417923</v>
      </c>
      <c r="K3146" s="23">
        <v>135.88300000000001</v>
      </c>
      <c r="L3146" s="23" t="str">
        <f t="shared" si="619"/>
        <v>REGIONAL</v>
      </c>
      <c r="M3146" s="23" t="s">
        <v>949</v>
      </c>
      <c r="N3146" s="23" t="s">
        <v>624</v>
      </c>
      <c r="O3146" s="23">
        <f t="shared" ref="O3146:O3149" si="620">IF(K3146&lt;=250,25,IF(K3146&lt;=500,16,IF(K3146&lt;=800,12,IF(K3146&lt;=1100,8,IF(K3146&lt;=1400,6,IF(K3146&lt;=1700,5))))))</f>
        <v>25</v>
      </c>
      <c r="P3146" s="23" t="str">
        <f t="shared" si="601"/>
        <v>011150195Grandes superficies</v>
      </c>
    </row>
    <row r="3147" spans="1:16" ht="15" hidden="1" customHeight="1">
      <c r="A3147" s="26" t="s">
        <v>642</v>
      </c>
      <c r="B3147" s="23" t="str">
        <f>IFERROR(VLOOKUP(A3147,hoja!$A$2:$E$970,4,FALSE),0)</f>
        <v>COSTA</v>
      </c>
      <c r="C3147" s="23" t="str">
        <f>IFERROR(VLOOKUP(A3147,hoja!$A$2:$E$1370,5,FALSE),0)</f>
        <v>BARRANQUILLA</v>
      </c>
      <c r="D3147" s="23" t="str">
        <f>IFERROR(VLOOKUP(A3147,hoja!A:D,3,FALSE),0)</f>
        <v>0111</v>
      </c>
      <c r="E3147" s="23" t="s">
        <v>731</v>
      </c>
      <c r="F3147" s="23" t="str">
        <f>IFERROR(VLOOKUP(E3147,hoja!$A$2:$E$970,4,FALSE),0)</f>
        <v>SANTANDER</v>
      </c>
      <c r="G3147" s="23" t="str">
        <f>IFERROR(VLOOKUP(E3147,hoja!$A$2:$E$970,5,FALSE),0)</f>
        <v>CÚCUTA</v>
      </c>
      <c r="H3147" s="103" t="str">
        <f>IFERROR(VLOOKUP(E3147,hoja!A:C,3,FALSE),0)</f>
        <v>0438</v>
      </c>
      <c r="I3147" s="24" t="str">
        <f t="shared" si="616"/>
        <v>01110438</v>
      </c>
      <c r="K3147" s="23">
        <v>698</v>
      </c>
      <c r="L3147" s="23" t="str">
        <f t="shared" si="619"/>
        <v>NACIONAL</v>
      </c>
      <c r="M3147" s="23" t="s">
        <v>758</v>
      </c>
      <c r="N3147" s="23" t="s">
        <v>622</v>
      </c>
      <c r="O3147" s="23">
        <f t="shared" si="620"/>
        <v>12</v>
      </c>
      <c r="P3147" s="23" t="str">
        <f t="shared" si="601"/>
        <v>01110438Ocaña</v>
      </c>
    </row>
    <row r="3148" spans="1:16" ht="15" hidden="1" customHeight="1">
      <c r="A3148" s="26" t="s">
        <v>672</v>
      </c>
      <c r="B3148" s="23" t="str">
        <f>IFERROR(VLOOKUP(A3148,hoja!$A$2:$E$970,4,FALSE),0)</f>
        <v>ANTIOQUIA</v>
      </c>
      <c r="C3148" s="23" t="str">
        <f>IFERROR(VLOOKUP(A3148,hoja!$A$2:$E$1370,5,FALSE),0)</f>
        <v>MEDELLÍN</v>
      </c>
      <c r="D3148" s="23" t="str">
        <f>IFERROR(VLOOKUP(A3148,hoja!A:D,3,FALSE),0)</f>
        <v>0092</v>
      </c>
      <c r="E3148" s="23" t="s">
        <v>637</v>
      </c>
      <c r="F3148" s="23" t="str">
        <f>IFERROR(VLOOKUP(E3148,hoja!$A$2:$E$970,4,FALSE),0)</f>
        <v>SANTANDER</v>
      </c>
      <c r="G3148" s="23" t="str">
        <f>IFERROR(VLOOKUP(E3148,hoja!$A$2:$E$970,5,FALSE),0)</f>
        <v>PIEDECUESTA</v>
      </c>
      <c r="H3148" s="103" t="str">
        <f>IFERROR(VLOOKUP(E3148,hoja!A:C,3,FALSE),0)</f>
        <v>0422</v>
      </c>
      <c r="I3148" s="24" t="str">
        <f t="shared" si="616"/>
        <v>00920422</v>
      </c>
      <c r="K3148" s="23">
        <v>520</v>
      </c>
      <c r="L3148" s="23" t="str">
        <f t="shared" ref="L3148:L3162" si="621">IF(B3145=F3145,"REGIONAL","NACIONAL")</f>
        <v>REGIONAL</v>
      </c>
      <c r="M3148" s="23" t="s">
        <v>797</v>
      </c>
      <c r="N3148" s="23" t="s">
        <v>622</v>
      </c>
      <c r="O3148" s="23">
        <f t="shared" si="620"/>
        <v>12</v>
      </c>
      <c r="P3148" s="23" t="str">
        <f t="shared" si="601"/>
        <v>00920422Alterna San Alberto</v>
      </c>
    </row>
    <row r="3149" spans="1:16" ht="15" hidden="1" customHeight="1">
      <c r="A3149" s="26" t="s">
        <v>644</v>
      </c>
      <c r="B3149" s="23" t="str">
        <f>IFERROR(VLOOKUP(A3149,hoja!$A$2:$E$970,4,FALSE),0)</f>
        <v>OCCIDENTE</v>
      </c>
      <c r="C3149" s="23" t="str">
        <f>IFERROR(VLOOKUP(A3149,hoja!$A$2:$E$1370,5,FALSE),0)</f>
        <v>PEREIRA</v>
      </c>
      <c r="D3149" s="23" t="str">
        <f>IFERROR(VLOOKUP(A3149,hoja!A:D,3,FALSE),0)</f>
        <v>0198</v>
      </c>
      <c r="E3149" s="23" t="s">
        <v>637</v>
      </c>
      <c r="F3149" s="23" t="str">
        <f>IFERROR(VLOOKUP(E3149,hoja!$A$2:$E$970,4,FALSE),0)</f>
        <v>SANTANDER</v>
      </c>
      <c r="G3149" s="23" t="str">
        <f>IFERROR(VLOOKUP(E3149,hoja!$A$2:$E$970,5,FALSE),0)</f>
        <v>PIEDECUESTA</v>
      </c>
      <c r="H3149" s="103" t="str">
        <f>IFERROR(VLOOKUP(E3149,hoja!A:C,3,FALSE),0)</f>
        <v>0422</v>
      </c>
      <c r="I3149" s="24" t="str">
        <f t="shared" si="616"/>
        <v>01980422</v>
      </c>
      <c r="K3149" s="23">
        <v>574</v>
      </c>
      <c r="L3149" s="23" t="str">
        <f t="shared" si="621"/>
        <v>REGIONAL</v>
      </c>
      <c r="M3149" s="23" t="s">
        <v>955</v>
      </c>
      <c r="N3149" s="23" t="s">
        <v>622</v>
      </c>
      <c r="O3149" s="23">
        <f t="shared" si="620"/>
        <v>12</v>
      </c>
      <c r="P3149" s="23" t="str">
        <f t="shared" si="601"/>
        <v>01980422letras</v>
      </c>
    </row>
    <row r="3150" spans="1:16" ht="15" hidden="1" customHeight="1">
      <c r="A3150" s="26" t="s">
        <v>644</v>
      </c>
      <c r="B3150" s="23" t="str">
        <f>IFERROR(VLOOKUP(A3150,hoja!$A$2:$E$970,4,FALSE),0)</f>
        <v>OCCIDENTE</v>
      </c>
      <c r="C3150" s="23" t="str">
        <f>IFERROR(VLOOKUP(A3150,hoja!$A$2:$E$1370,5,FALSE),0)</f>
        <v>PEREIRA</v>
      </c>
      <c r="D3150" s="23" t="str">
        <f>IFERROR(VLOOKUP(A3150,hoja!A:D,3,FALSE),0)</f>
        <v>0198</v>
      </c>
      <c r="E3150" s="23" t="s">
        <v>637</v>
      </c>
      <c r="F3150" s="23" t="str">
        <f>IFERROR(VLOOKUP(E3150,hoja!$A$2:$E$970,4,FALSE),0)</f>
        <v>SANTANDER</v>
      </c>
      <c r="G3150" s="23" t="str">
        <f>IFERROR(VLOOKUP(E3150,hoja!$A$2:$E$970,5,FALSE),0)</f>
        <v>PIEDECUESTA</v>
      </c>
      <c r="H3150" s="103" t="str">
        <f>IFERROR(VLOOKUP(E3150,hoja!A:C,3,FALSE),0)</f>
        <v>0422</v>
      </c>
      <c r="I3150" s="24" t="str">
        <f t="shared" si="616"/>
        <v>01980422</v>
      </c>
      <c r="K3150" s="23">
        <v>764</v>
      </c>
      <c r="L3150" s="23" t="str">
        <f>IF(B3150=F3150,"REGIONAL","NACIONAL")</f>
        <v>NACIONAL</v>
      </c>
      <c r="M3150" s="23" t="s">
        <v>861</v>
      </c>
      <c r="N3150" s="23" t="s">
        <v>622</v>
      </c>
      <c r="O3150" s="23">
        <f t="shared" ref="O3150:O3151" si="622">IF(K3150&lt;=250,25,IF(K3150&lt;=500,16,IF(K3150&lt;=800,12,IF(K3150&lt;=1100,8,IF(K3150&lt;=1400,6,IF(K3150&lt;=1700,5))))))</f>
        <v>12</v>
      </c>
      <c r="P3150" s="23" t="str">
        <f t="shared" si="601"/>
        <v>01980422San Alberto</v>
      </c>
    </row>
    <row r="3151" spans="1:16" ht="15" hidden="1" customHeight="1">
      <c r="A3151" s="26" t="s">
        <v>645</v>
      </c>
      <c r="B3151" s="23" t="str">
        <f>IFERROR(VLOOKUP(A3151,hoja!$A$2:$E$970,4,FALSE),0)</f>
        <v>OCCIDENTE</v>
      </c>
      <c r="C3151" s="23" t="str">
        <f>IFERROR(VLOOKUP(A3151,hoja!$A$2:$E$1370,5,FALSE),0)</f>
        <v>CALI</v>
      </c>
      <c r="D3151" s="23" t="str">
        <f>IFERROR(VLOOKUP(A3151,hoja!A:D,3,FALSE),0)</f>
        <v>0410</v>
      </c>
      <c r="E3151" s="23" t="s">
        <v>637</v>
      </c>
      <c r="F3151" s="23" t="str">
        <f>IFERROR(VLOOKUP(E3151,hoja!$A$2:$E$970,4,FALSE),0)</f>
        <v>SANTANDER</v>
      </c>
      <c r="G3151" s="23" t="str">
        <f>IFERROR(VLOOKUP(E3151,hoja!$A$2:$E$970,5,FALSE),0)</f>
        <v>PIEDECUESTA</v>
      </c>
      <c r="H3151" s="103" t="str">
        <f>IFERROR(VLOOKUP(E3151,hoja!A:C,3,FALSE),0)</f>
        <v>0422</v>
      </c>
      <c r="I3151" s="24" t="str">
        <f t="shared" si="616"/>
        <v>04100422</v>
      </c>
      <c r="K3151" s="23">
        <v>898</v>
      </c>
      <c r="L3151" s="23" t="str">
        <f t="shared" ref="L3151:L3155" si="623">IF(B3151=F3151,"REGIONAL","NACIONAL")</f>
        <v>NACIONAL</v>
      </c>
      <c r="M3151" s="23" t="s">
        <v>797</v>
      </c>
      <c r="N3151" s="23" t="s">
        <v>622</v>
      </c>
      <c r="O3151" s="23">
        <f t="shared" si="622"/>
        <v>8</v>
      </c>
      <c r="P3151" s="23" t="str">
        <f t="shared" si="601"/>
        <v>04100422Alterna San Alberto</v>
      </c>
    </row>
    <row r="3152" spans="1:16" ht="15" hidden="1" customHeight="1">
      <c r="A3152" s="26" t="s">
        <v>645</v>
      </c>
      <c r="B3152" s="23" t="str">
        <f>IFERROR(VLOOKUP(A3152,hoja!$A$2:$E$970,4,FALSE),0)</f>
        <v>OCCIDENTE</v>
      </c>
      <c r="C3152" s="23" t="str">
        <f>IFERROR(VLOOKUP(A3152,hoja!$A$2:$E$1370,5,FALSE),0)</f>
        <v>CALI</v>
      </c>
      <c r="D3152" s="23" t="str">
        <f>IFERROR(VLOOKUP(A3152,hoja!A:D,3,FALSE),0)</f>
        <v>0410</v>
      </c>
      <c r="E3152" s="23" t="s">
        <v>637</v>
      </c>
      <c r="F3152" s="23" t="str">
        <f>IFERROR(VLOOKUP(E3152,hoja!$A$2:$E$970,4,FALSE),0)</f>
        <v>SANTANDER</v>
      </c>
      <c r="G3152" s="23" t="str">
        <f>IFERROR(VLOOKUP(E3152,hoja!$A$2:$E$970,5,FALSE),0)</f>
        <v>PIEDECUESTA</v>
      </c>
      <c r="H3152" s="103" t="str">
        <f>IFERROR(VLOOKUP(E3152,hoja!A:C,3,FALSE),0)</f>
        <v>0422</v>
      </c>
      <c r="I3152" s="24" t="str">
        <f t="shared" si="616"/>
        <v>04100422</v>
      </c>
      <c r="K3152" s="23">
        <v>832</v>
      </c>
      <c r="L3152" s="23" t="str">
        <f t="shared" si="623"/>
        <v>NACIONAL</v>
      </c>
      <c r="M3152" s="23" t="s">
        <v>755</v>
      </c>
      <c r="N3152" s="23" t="s">
        <v>622</v>
      </c>
      <c r="O3152" s="23">
        <f t="shared" ref="O3152:O3162" si="624">IF(K3152&lt;=250,25,IF(K3152&lt;=500,16,IF(K3152&lt;=800,12,IF(K3152&lt;=1100,8,IF(K3152&lt;=1400,6,IF(K3152&lt;=1700,5))))))</f>
        <v>8</v>
      </c>
      <c r="P3152" s="23" t="str">
        <f t="shared" si="601"/>
        <v>04100422Bogota</v>
      </c>
    </row>
    <row r="3153" spans="1:16" ht="15" hidden="1" customHeight="1">
      <c r="A3153" s="26" t="s">
        <v>625</v>
      </c>
      <c r="B3153" s="23" t="str">
        <f>IFERROR(VLOOKUP(A3153,hoja!$A$2:$E$970,4,FALSE),0)</f>
        <v>CENTRO</v>
      </c>
      <c r="C3153" s="23" t="str">
        <f>IFERROR(VLOOKUP(A3153,hoja!$A$2:$E$1370,5,FALSE),0)</f>
        <v>BOGOTÁ</v>
      </c>
      <c r="D3153" s="23" t="str">
        <f>IFERROR(VLOOKUP(A3153,hoja!A:D,3,FALSE),0)</f>
        <v>8101</v>
      </c>
      <c r="E3153" s="23" t="s">
        <v>638</v>
      </c>
      <c r="F3153" s="23" t="str">
        <f>IFERROR(VLOOKUP(E3153,hoja!$A$2:$E$970,4,FALSE),0)</f>
        <v>CENTRO</v>
      </c>
      <c r="G3153" s="23" t="str">
        <f>IFERROR(VLOOKUP(E3153,hoja!$A$2:$E$970,5,FALSE),0)</f>
        <v>MARIQUITA</v>
      </c>
      <c r="H3153" s="103" t="str">
        <f>IFERROR(VLOOKUP(E3153,hoja!A:C,3,FALSE),0)</f>
        <v>50170</v>
      </c>
      <c r="I3153" s="24" t="str">
        <f t="shared" si="616"/>
        <v>810150170</v>
      </c>
      <c r="K3153" s="23">
        <v>262</v>
      </c>
      <c r="L3153" s="23" t="str">
        <f t="shared" si="623"/>
        <v>REGIONAL</v>
      </c>
      <c r="M3153" s="23" t="s">
        <v>674</v>
      </c>
      <c r="N3153" s="23" t="s">
        <v>622</v>
      </c>
      <c r="O3153" s="23">
        <f t="shared" si="624"/>
        <v>16</v>
      </c>
      <c r="P3153" s="23" t="str">
        <f t="shared" si="601"/>
        <v>810150170La Vega</v>
      </c>
    </row>
    <row r="3154" spans="1:16" ht="15" hidden="1" customHeight="1">
      <c r="A3154" s="26" t="s">
        <v>625</v>
      </c>
      <c r="B3154" s="23" t="str">
        <f>IFERROR(VLOOKUP(A3154,hoja!$A$2:$E$970,4,FALSE),0)</f>
        <v>CENTRO</v>
      </c>
      <c r="C3154" s="23" t="str">
        <f>IFERROR(VLOOKUP(A3154,hoja!$A$2:$E$1370,5,FALSE),0)</f>
        <v>BOGOTÁ</v>
      </c>
      <c r="D3154" s="23" t="str">
        <f>IFERROR(VLOOKUP(A3154,hoja!A:D,3,FALSE),0)</f>
        <v>8101</v>
      </c>
      <c r="E3154" s="23" t="s">
        <v>642</v>
      </c>
      <c r="F3154" s="23" t="str">
        <f>IFERROR(VLOOKUP(E3154,hoja!$A$2:$E$970,4,FALSE),0)</f>
        <v>COSTA</v>
      </c>
      <c r="G3154" s="23" t="str">
        <f>IFERROR(VLOOKUP(E3154,hoja!$A$2:$E$970,5,FALSE),0)</f>
        <v>BARRANQUILLA</v>
      </c>
      <c r="H3154" s="103" t="str">
        <f>IFERROR(VLOOKUP(E3154,hoja!A:C,3,FALSE),0)</f>
        <v>0111</v>
      </c>
      <c r="I3154" s="24" t="str">
        <f t="shared" si="616"/>
        <v>81010111</v>
      </c>
      <c r="J3154" s="23">
        <f>+K3154/16.8</f>
        <v>65.952380952380949</v>
      </c>
      <c r="K3154" s="23">
        <v>1108</v>
      </c>
      <c r="L3154" s="23" t="str">
        <f t="shared" si="623"/>
        <v>NACIONAL</v>
      </c>
      <c r="M3154" s="23" t="s">
        <v>623</v>
      </c>
      <c r="N3154" s="23" t="s">
        <v>622</v>
      </c>
      <c r="O3154" s="23">
        <f t="shared" si="624"/>
        <v>6</v>
      </c>
      <c r="P3154" s="23" t="str">
        <f t="shared" si="601"/>
        <v>81010111Facatativa</v>
      </c>
    </row>
    <row r="3155" spans="1:16" ht="15" hidden="1" customHeight="1">
      <c r="A3155" s="26" t="s">
        <v>660</v>
      </c>
      <c r="B3155" s="23" t="str">
        <f>IFERROR(VLOOKUP(A3155,hoja!$A$2:$E$970,4,FALSE),0)</f>
        <v>CENTRO</v>
      </c>
      <c r="C3155" s="23" t="str">
        <f>IFERROR(VLOOKUP(A3155,hoja!$A$2:$E$1370,5,FALSE),0)</f>
        <v>BOGOTÁ</v>
      </c>
      <c r="D3155" s="23" t="str">
        <f>IFERROR(VLOOKUP(A3155,hoja!A:D,3,FALSE),0)</f>
        <v>0035</v>
      </c>
      <c r="E3155" s="23" t="s">
        <v>661</v>
      </c>
      <c r="F3155" s="23" t="str">
        <f>IFERROR(VLOOKUP(E3155,hoja!$A$2:$E$970,4,FALSE),0)</f>
        <v>COSTA</v>
      </c>
      <c r="G3155" s="23" t="str">
        <f>IFERROR(VLOOKUP(E3155,hoja!$A$2:$E$970,5,FALSE),0)</f>
        <v>CARTAGENA</v>
      </c>
      <c r="H3155" s="103" t="str">
        <f>IFERROR(VLOOKUP(E3155,hoja!A:C,3,FALSE),0)</f>
        <v>0113</v>
      </c>
      <c r="I3155" s="24" t="str">
        <f t="shared" si="616"/>
        <v>00350113</v>
      </c>
      <c r="J3155" s="23">
        <f>+K3155/35</f>
        <v>26.2</v>
      </c>
      <c r="K3155" s="23">
        <v>917</v>
      </c>
      <c r="L3155" s="23" t="str">
        <f t="shared" si="623"/>
        <v>NACIONAL</v>
      </c>
      <c r="M3155" s="23" t="s">
        <v>674</v>
      </c>
      <c r="N3155" s="23" t="s">
        <v>624</v>
      </c>
      <c r="O3155" s="23">
        <f t="shared" si="624"/>
        <v>8</v>
      </c>
      <c r="P3155" s="23" t="str">
        <f t="shared" si="601"/>
        <v>00350113La Vega</v>
      </c>
    </row>
    <row r="3156" spans="1:16" ht="15" hidden="1" customHeight="1">
      <c r="A3156" s="26" t="s">
        <v>635</v>
      </c>
      <c r="B3156" s="23" t="str">
        <f>IFERROR(VLOOKUP(A3156,hoja!$A$2:$E$970,4,FALSE),0)</f>
        <v>CENTRO</v>
      </c>
      <c r="C3156" s="23" t="str">
        <f>IFERROR(VLOOKUP(A3156,hoja!$A$2:$E$1370,5,FALSE),0)</f>
        <v>BOGOTÁ</v>
      </c>
      <c r="D3156" s="23" t="str">
        <f>IFERROR(VLOOKUP(A3156,hoja!A:D,3,FALSE),0)</f>
        <v>0021</v>
      </c>
      <c r="E3156" s="23" t="s">
        <v>668</v>
      </c>
      <c r="F3156" s="23" t="str">
        <f>IFERROR(VLOOKUP(E3156,hoja!$A$2:$E$970,4,FALSE),0)</f>
        <v>COSTA</v>
      </c>
      <c r="G3156" s="23" t="str">
        <f>IFERROR(VLOOKUP(E3156,hoja!$A$2:$E$970,5,FALSE),0)</f>
        <v>VALLEDUPAR</v>
      </c>
      <c r="H3156" s="103" t="str">
        <f>IFERROR(VLOOKUP(E3156,hoja!A:C,3,FALSE),0)</f>
        <v>0447</v>
      </c>
      <c r="I3156" s="24" t="str">
        <f t="shared" si="616"/>
        <v>00210447</v>
      </c>
      <c r="J3156" s="23">
        <f>+K3156/35</f>
        <v>25.314285714285713</v>
      </c>
      <c r="K3156" s="23">
        <v>886</v>
      </c>
      <c r="L3156" s="23" t="str">
        <f t="shared" si="621"/>
        <v>REGIONAL</v>
      </c>
      <c r="M3156" s="23" t="s">
        <v>674</v>
      </c>
      <c r="N3156" s="23" t="s">
        <v>622</v>
      </c>
      <c r="O3156" s="23">
        <f t="shared" si="624"/>
        <v>8</v>
      </c>
      <c r="P3156" s="23" t="str">
        <f t="shared" ref="P3156:P3217" si="625">D3156&amp;H3156&amp;M3156</f>
        <v>00210447La Vega</v>
      </c>
    </row>
    <row r="3157" spans="1:16" ht="15" hidden="1" customHeight="1">
      <c r="A3157" s="26" t="s">
        <v>645</v>
      </c>
      <c r="B3157" s="23" t="str">
        <f>IFERROR(VLOOKUP(A3157,hoja!$A$2:$E$970,4,FALSE),0)</f>
        <v>OCCIDENTE</v>
      </c>
      <c r="C3157" s="23" t="str">
        <f>IFERROR(VLOOKUP(A3157,hoja!$A$2:$E$1370,5,FALSE),0)</f>
        <v>CALI</v>
      </c>
      <c r="D3157" s="23" t="str">
        <f>IFERROR(VLOOKUP(A3157,hoja!A:D,3,FALSE),0)</f>
        <v>0410</v>
      </c>
      <c r="E3157" s="23" t="s">
        <v>731</v>
      </c>
      <c r="F3157" s="23" t="str">
        <f>IFERROR(VLOOKUP(E3157,hoja!$A$2:$E$970,4,FALSE),0)</f>
        <v>SANTANDER</v>
      </c>
      <c r="G3157" s="23" t="str">
        <f>IFERROR(VLOOKUP(E3157,hoja!$A$2:$E$970,5,FALSE),0)</f>
        <v>CÚCUTA</v>
      </c>
      <c r="H3157" s="103" t="str">
        <f>IFERROR(VLOOKUP(E3157,hoja!A:C,3,FALSE),0)</f>
        <v>0438</v>
      </c>
      <c r="I3157" s="24" t="str">
        <f t="shared" si="616"/>
        <v>04100438</v>
      </c>
      <c r="J3157" s="23">
        <v>55.766666666662786</v>
      </c>
      <c r="K3157" s="23">
        <v>1060</v>
      </c>
      <c r="L3157" s="23" t="str">
        <f>IF(B3157=F3157,"REGIONAL","NACIONAL")</f>
        <v>NACIONAL</v>
      </c>
      <c r="M3157" s="23" t="s">
        <v>861</v>
      </c>
      <c r="N3157" s="23" t="s">
        <v>622</v>
      </c>
      <c r="O3157" s="23">
        <f t="shared" si="624"/>
        <v>8</v>
      </c>
      <c r="P3157" s="23" t="str">
        <f t="shared" si="625"/>
        <v>04100438San Alberto</v>
      </c>
    </row>
    <row r="3158" spans="1:16" ht="15" hidden="1" customHeight="1">
      <c r="A3158" s="26" t="s">
        <v>689</v>
      </c>
      <c r="B3158" s="23" t="str">
        <f>IFERROR(VLOOKUP(A3158,hoja!$A$2:$E$970,4,FALSE),0)</f>
        <v>SANTANDER</v>
      </c>
      <c r="C3158" s="23" t="str">
        <f>IFERROR(VLOOKUP(A3158,hoja!$A$2:$E$1370,5,FALSE),0)</f>
        <v>AGUACHICA</v>
      </c>
      <c r="D3158" s="23" t="str">
        <f>IFERROR(VLOOKUP(A3158,hoja!A:D,3,FALSE),0)</f>
        <v>0437</v>
      </c>
      <c r="E3158" s="23" t="s">
        <v>630</v>
      </c>
      <c r="F3158" s="23" t="str">
        <f>IFERROR(VLOOKUP(E3158,hoja!$A$2:$E$970,4,FALSE),0)</f>
        <v>CENTRO</v>
      </c>
      <c r="G3158" s="23" t="str">
        <f>IFERROR(VLOOKUP(E3158,hoja!$A$2:$E$970,5,FALSE),0)</f>
        <v>SESQUILÉ</v>
      </c>
      <c r="H3158" s="103" t="str">
        <f>IFERROR(VLOOKUP(E3158,hoja!A:C,3,FALSE),0)</f>
        <v>1501</v>
      </c>
      <c r="I3158" s="24" t="str">
        <f t="shared" si="616"/>
        <v>04371501</v>
      </c>
      <c r="J3158" s="23">
        <f>+K3158/35</f>
        <v>17.742857142857144</v>
      </c>
      <c r="K3158" s="23">
        <v>621</v>
      </c>
      <c r="L3158" s="23" t="str">
        <f t="shared" ref="L3158:L3161" si="626">IF(B3158=F3158,"REGIONAL","NACIONAL")</f>
        <v>NACIONAL</v>
      </c>
      <c r="M3158" s="23" t="s">
        <v>621</v>
      </c>
      <c r="N3158" s="23" t="s">
        <v>622</v>
      </c>
      <c r="O3158" s="23">
        <f t="shared" si="624"/>
        <v>12</v>
      </c>
      <c r="P3158" s="23" t="str">
        <f t="shared" si="625"/>
        <v>04371501La vega</v>
      </c>
    </row>
    <row r="3159" spans="1:16" ht="15" hidden="1" customHeight="1">
      <c r="A3159" s="26" t="s">
        <v>795</v>
      </c>
      <c r="B3159" s="23" t="str">
        <f>IFERROR(VLOOKUP(A3159,hoja!$A$2:$E$970,4,FALSE),0)</f>
        <v>CENTRO</v>
      </c>
      <c r="C3159" s="23" t="str">
        <f>IFERROR(VLOOKUP(A3159,hoja!$A$2:$E$1370,5,FALSE),0)</f>
        <v>BOGOTÁ</v>
      </c>
      <c r="D3159" s="23" t="str">
        <f>IFERROR(VLOOKUP(A3159,hoja!A:D,3,FALSE),0)</f>
        <v>0011M</v>
      </c>
      <c r="E3159" s="23" t="s">
        <v>679</v>
      </c>
      <c r="F3159" s="23" t="str">
        <f>IFERROR(VLOOKUP(E3159,hoja!$A$2:$E$970,4,FALSE),0)</f>
        <v>CENTRO</v>
      </c>
      <c r="G3159" s="23" t="str">
        <f>IFERROR(VLOOKUP(E3159,hoja!$A$2:$E$970,5,FALSE),0)</f>
        <v>NEIVA</v>
      </c>
      <c r="H3159" s="103" t="str">
        <f>IFERROR(VLOOKUP(E3159,hoja!A:C,3,FALSE),0)</f>
        <v>0385</v>
      </c>
      <c r="I3159" s="24" t="str">
        <f t="shared" si="616"/>
        <v>0011M0385</v>
      </c>
      <c r="K3159" s="23">
        <v>314</v>
      </c>
      <c r="L3159" s="23" t="str">
        <f t="shared" si="626"/>
        <v>REGIONAL</v>
      </c>
      <c r="M3159" s="23" t="s">
        <v>618</v>
      </c>
      <c r="N3159" s="23" t="s">
        <v>622</v>
      </c>
      <c r="O3159" s="23">
        <f t="shared" si="624"/>
        <v>16</v>
      </c>
      <c r="P3159" s="23" t="str">
        <f t="shared" si="625"/>
        <v>0011M0385Principal</v>
      </c>
    </row>
    <row r="3160" spans="1:16" ht="15" hidden="1" customHeight="1">
      <c r="A3160" s="26" t="s">
        <v>625</v>
      </c>
      <c r="B3160" s="23" t="str">
        <f>IFERROR(VLOOKUP(A3160,hoja!$A$2:$E$970,4,FALSE),0)</f>
        <v>CENTRO</v>
      </c>
      <c r="C3160" s="23" t="str">
        <f>IFERROR(VLOOKUP(A3160,hoja!$A$2:$E$1370,5,FALSE),0)</f>
        <v>BOGOTÁ</v>
      </c>
      <c r="D3160" s="23" t="str">
        <f>IFERROR(VLOOKUP(A3160,hoja!A:D,3,FALSE),0)</f>
        <v>8101</v>
      </c>
      <c r="E3160" s="23" t="s">
        <v>956</v>
      </c>
      <c r="F3160" s="23" t="str">
        <f>IFERROR(VLOOKUP(E3160,hoja!$A$2:$E$970,4,FALSE),0)</f>
        <v>OCCIDENTE</v>
      </c>
      <c r="G3160" s="23" t="str">
        <f>IFERROR(VLOOKUP(E3160,hoja!$A$2:$E$970,5,FALSE),0)</f>
        <v>CALI</v>
      </c>
      <c r="H3160" s="103" t="str">
        <f>IFERROR(VLOOKUP(E3160,hoja!A:C,3,FALSE),0)</f>
        <v>60160</v>
      </c>
      <c r="I3160" s="24" t="str">
        <f t="shared" si="616"/>
        <v>810160160</v>
      </c>
      <c r="J3160" s="23">
        <v>24</v>
      </c>
      <c r="K3160" s="23">
        <v>481</v>
      </c>
      <c r="L3160" s="23" t="str">
        <f t="shared" si="626"/>
        <v>NACIONAL</v>
      </c>
      <c r="M3160" s="23" t="s">
        <v>618</v>
      </c>
      <c r="N3160" s="23" t="s">
        <v>622</v>
      </c>
      <c r="O3160" s="23">
        <f t="shared" si="624"/>
        <v>16</v>
      </c>
      <c r="P3160" s="23" t="str">
        <f t="shared" si="625"/>
        <v>810160160Principal</v>
      </c>
    </row>
    <row r="3161" spans="1:16" ht="15" hidden="1" customHeight="1">
      <c r="A3161" s="26" t="s">
        <v>625</v>
      </c>
      <c r="B3161" s="23" t="str">
        <f>IFERROR(VLOOKUP(A3161,hoja!$A$2:$E$970,4,FALSE),0)</f>
        <v>CENTRO</v>
      </c>
      <c r="C3161" s="23" t="str">
        <f>IFERROR(VLOOKUP(A3161,hoja!$A$2:$E$1370,5,FALSE),0)</f>
        <v>BOGOTÁ</v>
      </c>
      <c r="D3161" s="23" t="str">
        <f>IFERROR(VLOOKUP(A3161,hoja!A:D,3,FALSE),0)</f>
        <v>8101</v>
      </c>
      <c r="E3161" s="23" t="s">
        <v>957</v>
      </c>
      <c r="F3161" s="23" t="str">
        <f>IFERROR(VLOOKUP(E3161,hoja!$A$2:$E$970,4,FALSE),0)</f>
        <v>ANTIOQUIA</v>
      </c>
      <c r="G3161" s="23" t="str">
        <f>IFERROR(VLOOKUP(E3161,hoja!$A$2:$E$970,5,FALSE),0)</f>
        <v>MEDELLÍN</v>
      </c>
      <c r="H3161" s="103" t="str">
        <f>IFERROR(VLOOKUP(E3161,hoja!A:C,3,FALSE),0)</f>
        <v>50183</v>
      </c>
      <c r="I3161" s="24" t="str">
        <f t="shared" si="616"/>
        <v>810150183</v>
      </c>
      <c r="K3161" s="23">
        <v>533</v>
      </c>
      <c r="L3161" s="23" t="str">
        <f t="shared" si="626"/>
        <v>NACIONAL</v>
      </c>
      <c r="M3161" s="23" t="s">
        <v>618</v>
      </c>
      <c r="N3161" s="23" t="s">
        <v>622</v>
      </c>
      <c r="O3161" s="23">
        <f t="shared" si="624"/>
        <v>12</v>
      </c>
      <c r="P3161" s="23" t="str">
        <f t="shared" si="625"/>
        <v>810150183Principal</v>
      </c>
    </row>
    <row r="3162" spans="1:16" ht="15" hidden="1" customHeight="1">
      <c r="A3162" s="26" t="s">
        <v>644</v>
      </c>
      <c r="B3162" s="23" t="str">
        <f>IFERROR(VLOOKUP(A3162,hoja!$A$2:$E$970,4,FALSE),0)</f>
        <v>OCCIDENTE</v>
      </c>
      <c r="C3162" s="23" t="str">
        <f>IFERROR(VLOOKUP(A3162,hoja!$A$2:$E$1370,5,FALSE),0)</f>
        <v>PEREIRA</v>
      </c>
      <c r="D3162" s="23" t="str">
        <f>IFERROR(VLOOKUP(A3162,hoja!A:D,3,FALSE),0)</f>
        <v>0198</v>
      </c>
      <c r="E3162" s="23" t="s">
        <v>720</v>
      </c>
      <c r="F3162" s="23" t="str">
        <f>IFERROR(VLOOKUP(E3162,hoja!$A$2:$E$970,4,FALSE),0)</f>
        <v>COSTA</v>
      </c>
      <c r="G3162" s="23" t="str">
        <f>IFERROR(VLOOKUP(E3162,hoja!$A$2:$E$970,5,FALSE),0)</f>
        <v>RIOHACHA</v>
      </c>
      <c r="H3162" s="103" t="str">
        <f>IFERROR(VLOOKUP(E3162,hoja!A:C,3,FALSE),0)</f>
        <v>0239</v>
      </c>
      <c r="I3162" s="24" t="str">
        <f t="shared" si="616"/>
        <v>01980239</v>
      </c>
      <c r="K3162" s="23">
        <v>1161</v>
      </c>
      <c r="L3162" s="23" t="str">
        <f t="shared" si="621"/>
        <v>REGIONAL</v>
      </c>
      <c r="M3162" s="23" t="s">
        <v>618</v>
      </c>
      <c r="N3162" s="23" t="s">
        <v>622</v>
      </c>
      <c r="O3162" s="23">
        <f t="shared" si="624"/>
        <v>6</v>
      </c>
      <c r="P3162" s="23" t="str">
        <f t="shared" si="625"/>
        <v>01980239Principal</v>
      </c>
    </row>
    <row r="3163" spans="1:16" ht="15" hidden="1" customHeight="1">
      <c r="A3163" s="26" t="s">
        <v>644</v>
      </c>
      <c r="B3163" s="23" t="str">
        <f>IFERROR(VLOOKUP(A3163,hoja!$A$2:$E$970,4,FALSE),0)</f>
        <v>OCCIDENTE</v>
      </c>
      <c r="C3163" s="23" t="str">
        <f>IFERROR(VLOOKUP(A3163,hoja!$A$2:$E$1370,5,FALSE),0)</f>
        <v>PEREIRA</v>
      </c>
      <c r="D3163" s="23" t="str">
        <f>IFERROR(VLOOKUP(A3163,hoja!A:D,3,FALSE),0)</f>
        <v>0198</v>
      </c>
      <c r="E3163" s="23" t="s">
        <v>686</v>
      </c>
      <c r="F3163" s="23" t="str">
        <f>IFERROR(VLOOKUP(E3163,hoja!$A$2:$E$970,4,FALSE),0)</f>
        <v>SANTANDER</v>
      </c>
      <c r="G3163" s="23" t="str">
        <f>IFERROR(VLOOKUP(E3163,hoja!$A$2:$E$970,5,FALSE),0)</f>
        <v>BARRANCABERMEJA</v>
      </c>
      <c r="H3163" s="103" t="str">
        <f>IFERROR(VLOOKUP(E3163,hoja!A:C,3,FALSE),0)</f>
        <v>0424</v>
      </c>
      <c r="I3163" s="24" t="str">
        <f t="shared" si="616"/>
        <v>01980424</v>
      </c>
      <c r="K3163" s="23">
        <v>586</v>
      </c>
      <c r="L3163" s="23" t="str">
        <f>IF(B3163=F3163,"REGIONAL","NACIONAL")</f>
        <v>NACIONAL</v>
      </c>
      <c r="M3163" s="23" t="s">
        <v>618</v>
      </c>
      <c r="N3163" s="23" t="s">
        <v>622</v>
      </c>
      <c r="O3163" s="23">
        <f t="shared" ref="O3163:O3164" si="627">IF(K3163&lt;=250,25,IF(K3163&lt;=500,16,IF(K3163&lt;=800,12,IF(K3163&lt;=1100,8,IF(K3163&lt;=1400,6,IF(K3163&lt;=1700,5))))))</f>
        <v>12</v>
      </c>
      <c r="P3163" s="23" t="str">
        <f t="shared" si="625"/>
        <v>01980424Principal</v>
      </c>
    </row>
    <row r="3164" spans="1:16" ht="15" hidden="1" customHeight="1">
      <c r="A3164" s="26" t="s">
        <v>644</v>
      </c>
      <c r="B3164" s="23" t="str">
        <f>IFERROR(VLOOKUP(A3164,hoja!$A$2:$E$970,4,FALSE),0)</f>
        <v>OCCIDENTE</v>
      </c>
      <c r="C3164" s="23" t="str">
        <f>IFERROR(VLOOKUP(A3164,hoja!$A$2:$E$1370,5,FALSE),0)</f>
        <v>PEREIRA</v>
      </c>
      <c r="D3164" s="23" t="str">
        <f>IFERROR(VLOOKUP(A3164,hoja!A:D,3,FALSE),0)</f>
        <v>0198</v>
      </c>
      <c r="E3164" s="23" t="s">
        <v>729</v>
      </c>
      <c r="F3164" s="23" t="str">
        <f>IFERROR(VLOOKUP(E3164,hoja!$A$2:$E$970,4,FALSE),0)</f>
        <v>SANTANDER</v>
      </c>
      <c r="G3164" s="23" t="str">
        <f>IFERROR(VLOOKUP(E3164,hoja!$A$2:$E$970,5,FALSE),0)</f>
        <v>YOPAL</v>
      </c>
      <c r="H3164" s="103" t="str">
        <f>IFERROR(VLOOKUP(E3164,hoja!A:C,3,FALSE),0)</f>
        <v>0442</v>
      </c>
      <c r="I3164" s="24" t="str">
        <f t="shared" si="616"/>
        <v>01980442</v>
      </c>
      <c r="K3164" s="23">
        <v>647</v>
      </c>
      <c r="L3164" s="23" t="str">
        <f t="shared" ref="L3164:L3179" si="628">IF(B3164=F3164,"REGIONAL","NACIONAL")</f>
        <v>NACIONAL</v>
      </c>
      <c r="M3164" s="23" t="s">
        <v>618</v>
      </c>
      <c r="N3164" s="23" t="s">
        <v>622</v>
      </c>
      <c r="O3164" s="23">
        <f t="shared" si="627"/>
        <v>12</v>
      </c>
      <c r="P3164" s="23" t="str">
        <f t="shared" si="625"/>
        <v>01980442Principal</v>
      </c>
    </row>
    <row r="3165" spans="1:16" ht="15" hidden="1" customHeight="1">
      <c r="A3165" s="26" t="s">
        <v>644</v>
      </c>
      <c r="B3165" s="23" t="str">
        <f>IFERROR(VLOOKUP(A3165,hoja!$A$2:$E$970,4,FALSE),0)</f>
        <v>OCCIDENTE</v>
      </c>
      <c r="C3165" s="23" t="str">
        <f>IFERROR(VLOOKUP(A3165,hoja!$A$2:$E$1370,5,FALSE),0)</f>
        <v>PEREIRA</v>
      </c>
      <c r="D3165" s="23" t="str">
        <f>IFERROR(VLOOKUP(A3165,hoja!A:D,3,FALSE),0)</f>
        <v>0198</v>
      </c>
      <c r="E3165" s="23" t="s">
        <v>666</v>
      </c>
      <c r="F3165" s="23" t="str">
        <f>IFERROR(VLOOKUP(E3165,hoja!$A$2:$E$970,4,FALSE),0)</f>
        <v>COSTA</v>
      </c>
      <c r="G3165" s="23" t="str">
        <f>IFERROR(VLOOKUP(E3165,hoja!$A$2:$E$970,5,FALSE),0)</f>
        <v>SINCELEJO</v>
      </c>
      <c r="H3165" s="103" t="str">
        <f>IFERROR(VLOOKUP(E3165,hoja!A:C,3,FALSE),0)</f>
        <v>0382</v>
      </c>
      <c r="I3165" s="24" t="str">
        <f t="shared" si="616"/>
        <v>01980382</v>
      </c>
      <c r="K3165" s="23">
        <v>685</v>
      </c>
      <c r="L3165" s="23" t="str">
        <f t="shared" si="628"/>
        <v>NACIONAL</v>
      </c>
      <c r="M3165" s="23" t="s">
        <v>618</v>
      </c>
      <c r="N3165" s="23" t="s">
        <v>622</v>
      </c>
      <c r="O3165" s="23">
        <f t="shared" ref="O3165:O3173" si="629">IF(K3165&lt;=250,25,IF(K3165&lt;=500,16,IF(K3165&lt;=800,12,IF(K3165&lt;=1100,8,IF(K3165&lt;=1400,6,IF(K3165&lt;=1700,5))))))</f>
        <v>12</v>
      </c>
      <c r="P3165" s="23" t="str">
        <f t="shared" si="625"/>
        <v>01980382Principal</v>
      </c>
    </row>
    <row r="3166" spans="1:16" ht="15" hidden="1" customHeight="1">
      <c r="A3166" s="26" t="s">
        <v>642</v>
      </c>
      <c r="B3166" s="23" t="str">
        <f>IFERROR(VLOOKUP(A3166,hoja!$A$2:$E$970,4,FALSE),0)</f>
        <v>COSTA</v>
      </c>
      <c r="C3166" s="23" t="str">
        <f>IFERROR(VLOOKUP(A3166,hoja!$A$2:$E$1370,5,FALSE),0)</f>
        <v>BARRANQUILLA</v>
      </c>
      <c r="D3166" s="23" t="str">
        <f>IFERROR(VLOOKUP(A3166,hoja!A:D,3,FALSE),0)</f>
        <v>0111</v>
      </c>
      <c r="E3166" s="23" t="s">
        <v>688</v>
      </c>
      <c r="F3166" s="23">
        <f>IFERROR(VLOOKUP(E3166,hoja!$A$2:$E$970,4,FALSE),0)</f>
        <v>0</v>
      </c>
      <c r="G3166" s="23">
        <f>IFERROR(VLOOKUP(E3166,hoja!$A$2:$E$970,5,FALSE),0)</f>
        <v>0</v>
      </c>
      <c r="H3166" s="103">
        <f>IFERROR(VLOOKUP(E3166,hoja!A:C,3,FALSE),0)</f>
        <v>0</v>
      </c>
      <c r="I3166" s="24" t="str">
        <f t="shared" si="616"/>
        <v>01110</v>
      </c>
      <c r="K3166" s="23">
        <v>1040</v>
      </c>
      <c r="L3166" s="23" t="str">
        <f t="shared" si="628"/>
        <v>NACIONAL</v>
      </c>
      <c r="M3166" s="23" t="s">
        <v>621</v>
      </c>
      <c r="N3166" s="23" t="s">
        <v>622</v>
      </c>
      <c r="O3166" s="23">
        <f t="shared" si="629"/>
        <v>8</v>
      </c>
      <c r="P3166" s="23" t="str">
        <f t="shared" si="625"/>
        <v>01110La vega</v>
      </c>
    </row>
    <row r="3167" spans="1:16" ht="15" hidden="1" customHeight="1">
      <c r="A3167" t="s">
        <v>780</v>
      </c>
      <c r="B3167" s="23" t="str">
        <f>IFERROR(VLOOKUP(A3167,hoja!$A$2:$E$970,4,FALSE),0)</f>
        <v>CENTRO</v>
      </c>
      <c r="C3167" s="23" t="str">
        <f>IFERROR(VLOOKUP(A3167,hoja!$A$2:$E$1370,5,FALSE),0)</f>
        <v>ZIPAQUIRÁ</v>
      </c>
      <c r="D3167" s="23" t="str">
        <f>IFERROR(VLOOKUP(A3167,hoja!A:D,3,FALSE),0)</f>
        <v>2031</v>
      </c>
      <c r="E3167" s="23" t="s">
        <v>642</v>
      </c>
      <c r="F3167" s="23" t="str">
        <f>IFERROR(VLOOKUP(E3167,hoja!$A$2:$E$970,4,FALSE),0)</f>
        <v>COSTA</v>
      </c>
      <c r="G3167" s="23" t="str">
        <f>IFERROR(VLOOKUP(E3167,hoja!$A$2:$E$970,5,FALSE),0)</f>
        <v>BARRANQUILLA</v>
      </c>
      <c r="H3167" s="103" t="str">
        <f>IFERROR(VLOOKUP(E3167,hoja!A:C,3,FALSE),0)</f>
        <v>0111</v>
      </c>
      <c r="I3167" s="24" t="str">
        <f t="shared" si="616"/>
        <v>20310111</v>
      </c>
      <c r="J3167" s="23">
        <v>51.659444444405381</v>
      </c>
      <c r="K3167" s="23">
        <v>1040</v>
      </c>
      <c r="L3167" s="23" t="str">
        <f t="shared" si="628"/>
        <v>NACIONAL</v>
      </c>
      <c r="M3167" s="23" t="s">
        <v>621</v>
      </c>
      <c r="N3167" s="23" t="s">
        <v>622</v>
      </c>
      <c r="O3167" s="23">
        <f t="shared" si="629"/>
        <v>8</v>
      </c>
      <c r="P3167" s="23" t="str">
        <f t="shared" si="625"/>
        <v>20310111La vega</v>
      </c>
    </row>
    <row r="3168" spans="1:16" ht="15" hidden="1" customHeight="1">
      <c r="A3168" t="s">
        <v>780</v>
      </c>
      <c r="B3168" s="23" t="str">
        <f>IFERROR(VLOOKUP(A3168,hoja!$A$2:$E$970,4,FALSE),0)</f>
        <v>CENTRO</v>
      </c>
      <c r="C3168" s="23" t="str">
        <f>IFERROR(VLOOKUP(A3168,hoja!$A$2:$E$1370,5,FALSE),0)</f>
        <v>ZIPAQUIRÁ</v>
      </c>
      <c r="D3168" s="23" t="str">
        <f>IFERROR(VLOOKUP(A3168,hoja!A:D,3,FALSE),0)</f>
        <v>2031</v>
      </c>
      <c r="E3168" s="23" t="s">
        <v>642</v>
      </c>
      <c r="F3168" s="23" t="str">
        <f>IFERROR(VLOOKUP(E3168,hoja!$A$2:$E$970,4,FALSE),0)</f>
        <v>COSTA</v>
      </c>
      <c r="G3168" s="23" t="str">
        <f>IFERROR(VLOOKUP(E3168,hoja!$A$2:$E$970,5,FALSE),0)</f>
        <v>BARRANQUILLA</v>
      </c>
      <c r="H3168" s="103" t="str">
        <f>IFERROR(VLOOKUP(E3168,hoja!A:C,3,FALSE),0)</f>
        <v>0111</v>
      </c>
      <c r="I3168" s="24" t="str">
        <f t="shared" si="616"/>
        <v>20310111</v>
      </c>
      <c r="K3168" s="23">
        <v>1068</v>
      </c>
      <c r="L3168" s="23" t="str">
        <f t="shared" si="628"/>
        <v>NACIONAL</v>
      </c>
      <c r="M3168" s="23" t="s">
        <v>623</v>
      </c>
      <c r="N3168" s="23" t="s">
        <v>622</v>
      </c>
      <c r="O3168" s="23">
        <f t="shared" si="629"/>
        <v>8</v>
      </c>
      <c r="P3168" s="23" t="str">
        <f t="shared" si="625"/>
        <v>20310111Facatativa</v>
      </c>
    </row>
    <row r="3169" spans="1:16" ht="15" hidden="1" customHeight="1">
      <c r="A3169" s="26" t="s">
        <v>644</v>
      </c>
      <c r="B3169" s="23" t="str">
        <f>IFERROR(VLOOKUP(A3169,hoja!$A$2:$E$970,4,FALSE),0)</f>
        <v>OCCIDENTE</v>
      </c>
      <c r="C3169" s="23" t="str">
        <f>IFERROR(VLOOKUP(A3169,hoja!$A$2:$E$1370,5,FALSE),0)</f>
        <v>PEREIRA</v>
      </c>
      <c r="D3169" s="23" t="str">
        <f>IFERROR(VLOOKUP(A3169,hoja!A:D,3,FALSE),0)</f>
        <v>0198</v>
      </c>
      <c r="E3169" s="23" t="s">
        <v>728</v>
      </c>
      <c r="F3169" s="23" t="str">
        <f>IFERROR(VLOOKUP(E3169,hoja!$A$2:$E$970,4,FALSE),0)</f>
        <v>CENTRO</v>
      </c>
      <c r="G3169" s="23" t="str">
        <f>IFERROR(VLOOKUP(E3169,hoja!$A$2:$E$970,5,FALSE),0)</f>
        <v>VILLETA</v>
      </c>
      <c r="H3169" s="103" t="str">
        <f>IFERROR(VLOOKUP(E3169,hoja!A:C,3,FALSE),0)</f>
        <v>0025</v>
      </c>
      <c r="I3169" s="24" t="str">
        <f t="shared" ref="I3169:I3182" si="630">D3169&amp;H3169</f>
        <v>01980025</v>
      </c>
      <c r="K3169" s="23">
        <v>350</v>
      </c>
      <c r="L3169" s="23" t="str">
        <f t="shared" si="628"/>
        <v>NACIONAL</v>
      </c>
      <c r="M3169" s="23" t="s">
        <v>958</v>
      </c>
      <c r="N3169" s="23" t="s">
        <v>622</v>
      </c>
      <c r="O3169" s="23">
        <f t="shared" si="629"/>
        <v>16</v>
      </c>
      <c r="P3169" s="23" t="str">
        <f t="shared" si="625"/>
        <v>01980025La Linea</v>
      </c>
    </row>
    <row r="3170" spans="1:16" ht="15" hidden="1" customHeight="1">
      <c r="A3170" s="26" t="s">
        <v>644</v>
      </c>
      <c r="B3170" s="23" t="str">
        <f>IFERROR(VLOOKUP(A3170,hoja!$A$2:$E$970,4,FALSE),0)</f>
        <v>OCCIDENTE</v>
      </c>
      <c r="C3170" s="23" t="str">
        <f>IFERROR(VLOOKUP(A3170,hoja!$A$2:$E$1370,5,FALSE),0)</f>
        <v>PEREIRA</v>
      </c>
      <c r="D3170" s="23" t="str">
        <f>IFERROR(VLOOKUP(A3170,hoja!A:D,3,FALSE),0)</f>
        <v>0198</v>
      </c>
      <c r="E3170" s="23" t="s">
        <v>720</v>
      </c>
      <c r="F3170" s="23" t="str">
        <f>IFERROR(VLOOKUP(E3170,hoja!$A$2:$E$970,4,FALSE),0)</f>
        <v>COSTA</v>
      </c>
      <c r="G3170" s="23" t="str">
        <f>IFERROR(VLOOKUP(E3170,hoja!$A$2:$E$970,5,FALSE),0)</f>
        <v>RIOHACHA</v>
      </c>
      <c r="H3170" s="103" t="str">
        <f>IFERROR(VLOOKUP(E3170,hoja!A:C,3,FALSE),0)</f>
        <v>0239</v>
      </c>
      <c r="I3170" s="24" t="str">
        <f t="shared" si="630"/>
        <v>01980239</v>
      </c>
      <c r="K3170" s="23">
        <v>1130</v>
      </c>
      <c r="L3170" s="23" t="str">
        <f t="shared" si="628"/>
        <v>NACIONAL</v>
      </c>
      <c r="M3170" s="23" t="s">
        <v>838</v>
      </c>
      <c r="N3170" s="23" t="s">
        <v>622</v>
      </c>
      <c r="O3170" s="23">
        <f t="shared" si="629"/>
        <v>6</v>
      </c>
      <c r="P3170" s="23" t="str">
        <f t="shared" si="625"/>
        <v>01980239Medellin</v>
      </c>
    </row>
    <row r="3171" spans="1:16" ht="15" hidden="1" customHeight="1">
      <c r="A3171" s="26" t="s">
        <v>644</v>
      </c>
      <c r="B3171" s="23" t="str">
        <f>IFERROR(VLOOKUP(A3171,hoja!$A$2:$E$970,4,FALSE),0)</f>
        <v>OCCIDENTE</v>
      </c>
      <c r="C3171" s="23" t="str">
        <f>IFERROR(VLOOKUP(A3171,hoja!$A$2:$E$1370,5,FALSE),0)</f>
        <v>PEREIRA</v>
      </c>
      <c r="D3171" s="23" t="str">
        <f>IFERROR(VLOOKUP(A3171,hoja!A:D,3,FALSE),0)</f>
        <v>0198</v>
      </c>
      <c r="E3171" s="23" t="s">
        <v>686</v>
      </c>
      <c r="F3171" s="23" t="str">
        <f>IFERROR(VLOOKUP(E3171,hoja!$A$2:$E$970,4,FALSE),0)</f>
        <v>SANTANDER</v>
      </c>
      <c r="G3171" s="23" t="str">
        <f>IFERROR(VLOOKUP(E3171,hoja!$A$2:$E$970,5,FALSE),0)</f>
        <v>BARRANCABERMEJA</v>
      </c>
      <c r="H3171" s="103" t="str">
        <f>IFERROR(VLOOKUP(E3171,hoja!A:C,3,FALSE),0)</f>
        <v>0424</v>
      </c>
      <c r="I3171" s="24" t="str">
        <f t="shared" si="630"/>
        <v>01980424</v>
      </c>
      <c r="K3171" s="23">
        <v>568</v>
      </c>
      <c r="L3171" s="23" t="str">
        <f t="shared" si="628"/>
        <v>NACIONAL</v>
      </c>
      <c r="M3171" s="23" t="s">
        <v>838</v>
      </c>
      <c r="N3171" s="23" t="s">
        <v>622</v>
      </c>
      <c r="O3171" s="23">
        <f t="shared" si="629"/>
        <v>12</v>
      </c>
      <c r="P3171" s="23" t="str">
        <f t="shared" si="625"/>
        <v>01980424Medellin</v>
      </c>
    </row>
    <row r="3172" spans="1:16" ht="15" hidden="1" customHeight="1">
      <c r="A3172" s="26" t="s">
        <v>644</v>
      </c>
      <c r="B3172" s="23" t="str">
        <f>IFERROR(VLOOKUP(A3172,hoja!$A$2:$E$970,4,FALSE),0)</f>
        <v>OCCIDENTE</v>
      </c>
      <c r="C3172" s="23" t="str">
        <f>IFERROR(VLOOKUP(A3172,hoja!$A$2:$E$1370,5,FALSE),0)</f>
        <v>PEREIRA</v>
      </c>
      <c r="D3172" s="23" t="str">
        <f>IFERROR(VLOOKUP(A3172,hoja!A:D,3,FALSE),0)</f>
        <v>0198</v>
      </c>
      <c r="E3172" s="23" t="s">
        <v>686</v>
      </c>
      <c r="F3172" s="23" t="str">
        <f>IFERROR(VLOOKUP(E3172,hoja!$A$2:$E$970,4,FALSE),0)</f>
        <v>SANTANDER</v>
      </c>
      <c r="G3172" s="23" t="str">
        <f>IFERROR(VLOOKUP(E3172,hoja!$A$2:$E$970,5,FALSE),0)</f>
        <v>BARRANCABERMEJA</v>
      </c>
      <c r="H3172" s="103" t="str">
        <f>IFERROR(VLOOKUP(E3172,hoja!A:C,3,FALSE),0)</f>
        <v>0424</v>
      </c>
      <c r="I3172" s="24" t="str">
        <f t="shared" si="630"/>
        <v>01980424</v>
      </c>
      <c r="K3172" s="23">
        <v>530</v>
      </c>
      <c r="L3172" s="23" t="str">
        <f t="shared" si="628"/>
        <v>NACIONAL</v>
      </c>
      <c r="M3172" s="23" t="s">
        <v>794</v>
      </c>
      <c r="N3172" s="23" t="s">
        <v>622</v>
      </c>
      <c r="O3172" s="23">
        <f t="shared" si="629"/>
        <v>12</v>
      </c>
      <c r="P3172" s="23" t="str">
        <f t="shared" si="625"/>
        <v>01980424Letras</v>
      </c>
    </row>
    <row r="3173" spans="1:16" ht="15" hidden="1" customHeight="1">
      <c r="A3173" s="26" t="s">
        <v>644</v>
      </c>
      <c r="B3173" s="23" t="str">
        <f>IFERROR(VLOOKUP(A3173,hoja!$A$2:$E$970,4,FALSE),0)</f>
        <v>OCCIDENTE</v>
      </c>
      <c r="C3173" s="23" t="str">
        <f>IFERROR(VLOOKUP(A3173,hoja!$A$2:$E$1370,5,FALSE),0)</f>
        <v>PEREIRA</v>
      </c>
      <c r="D3173" s="23" t="str">
        <f>IFERROR(VLOOKUP(A3173,hoja!A:D,3,FALSE),0)</f>
        <v>0198</v>
      </c>
      <c r="E3173" s="23" t="s">
        <v>731</v>
      </c>
      <c r="F3173" s="23" t="str">
        <f>IFERROR(VLOOKUP(E3173,hoja!$A$2:$E$970,4,FALSE),0)</f>
        <v>SANTANDER</v>
      </c>
      <c r="G3173" s="23" t="str">
        <f>IFERROR(VLOOKUP(E3173,hoja!$A$2:$E$970,5,FALSE),0)</f>
        <v>CÚCUTA</v>
      </c>
      <c r="H3173" s="103" t="str">
        <f>IFERROR(VLOOKUP(E3173,hoja!A:C,3,FALSE),0)</f>
        <v>0438</v>
      </c>
      <c r="I3173" s="24" t="str">
        <f t="shared" si="630"/>
        <v>01980438</v>
      </c>
      <c r="J3173" s="23">
        <v>47.775000000052387</v>
      </c>
      <c r="K3173" s="23">
        <v>844.93899999999996</v>
      </c>
      <c r="L3173" s="23" t="str">
        <f t="shared" si="628"/>
        <v>NACIONAL</v>
      </c>
      <c r="M3173" s="23" t="s">
        <v>945</v>
      </c>
      <c r="N3173" s="23" t="s">
        <v>622</v>
      </c>
      <c r="O3173" s="23">
        <f t="shared" si="629"/>
        <v>8</v>
      </c>
      <c r="P3173" s="23" t="str">
        <f t="shared" si="625"/>
        <v>01980438Malaga</v>
      </c>
    </row>
    <row r="3174" spans="1:16" ht="15" hidden="1" customHeight="1">
      <c r="A3174" s="26" t="s">
        <v>644</v>
      </c>
      <c r="B3174" s="23" t="str">
        <f>IFERROR(VLOOKUP(A3174,hoja!$A$2:$E$970,4,FALSE),0)</f>
        <v>OCCIDENTE</v>
      </c>
      <c r="C3174" s="23" t="str">
        <f>IFERROR(VLOOKUP(A3174,hoja!$A$2:$E$1370,5,FALSE),0)</f>
        <v>PEREIRA</v>
      </c>
      <c r="D3174" s="23" t="str">
        <f>IFERROR(VLOOKUP(A3174,hoja!A:D,3,FALSE),0)</f>
        <v>0198</v>
      </c>
      <c r="E3174" s="23" t="s">
        <v>731</v>
      </c>
      <c r="F3174" s="23" t="str">
        <f>IFERROR(VLOOKUP(E3174,hoja!$A$2:$E$970,4,FALSE),0)</f>
        <v>SANTANDER</v>
      </c>
      <c r="G3174" s="23" t="str">
        <f>IFERROR(VLOOKUP(E3174,hoja!$A$2:$E$970,5,FALSE),0)</f>
        <v>CÚCUTA</v>
      </c>
      <c r="H3174" s="103" t="str">
        <f>IFERROR(VLOOKUP(E3174,hoja!A:C,3,FALSE),0)</f>
        <v>0438</v>
      </c>
      <c r="I3174" s="24" t="str">
        <f t="shared" si="630"/>
        <v>01980438</v>
      </c>
      <c r="J3174" s="23">
        <v>47.775000000052387</v>
      </c>
      <c r="K3174" s="23">
        <v>922</v>
      </c>
      <c r="L3174" s="23" t="str">
        <f t="shared" si="628"/>
        <v>NACIONAL</v>
      </c>
      <c r="M3174" s="23" t="s">
        <v>861</v>
      </c>
      <c r="N3174" s="23" t="s">
        <v>622</v>
      </c>
      <c r="O3174" s="23">
        <f t="shared" ref="O3174:O3176" si="631">IF(K3174&lt;=250,25,IF(K3174&lt;=500,16,IF(K3174&lt;=800,12,IF(K3174&lt;=1100,8,IF(K3174&lt;=1400,6,IF(K3174&lt;=1700,5))))))</f>
        <v>8</v>
      </c>
      <c r="P3174" s="23" t="str">
        <f t="shared" si="625"/>
        <v>01980438San Alberto</v>
      </c>
    </row>
    <row r="3175" spans="1:16" ht="15" hidden="1" customHeight="1">
      <c r="A3175" s="26" t="s">
        <v>644</v>
      </c>
      <c r="B3175" s="23" t="str">
        <f>IFERROR(VLOOKUP(A3175,hoja!$A$2:$E$970,4,FALSE),0)</f>
        <v>OCCIDENTE</v>
      </c>
      <c r="C3175" s="23" t="str">
        <f>IFERROR(VLOOKUP(A3175,hoja!$A$2:$E$1370,5,FALSE),0)</f>
        <v>PEREIRA</v>
      </c>
      <c r="D3175" s="23" t="str">
        <f>IFERROR(VLOOKUP(A3175,hoja!A:D,3,FALSE),0)</f>
        <v>0198</v>
      </c>
      <c r="E3175" s="23" t="s">
        <v>709</v>
      </c>
      <c r="F3175" s="23" t="str">
        <f>IFERROR(VLOOKUP(E3175,hoja!$A$2:$E$970,4,FALSE),0)</f>
        <v>CENTRO</v>
      </c>
      <c r="G3175" s="23" t="str">
        <f>IFERROR(VLOOKUP(E3175,hoja!$A$2:$E$970,5,FALSE),0)</f>
        <v>LA DORADA</v>
      </c>
      <c r="H3175" s="103" t="str">
        <f>IFERROR(VLOOKUP(E3175,hoja!A:C,3,FALSE),0)</f>
        <v>0391</v>
      </c>
      <c r="I3175" s="24" t="str">
        <f t="shared" si="630"/>
        <v>01980391</v>
      </c>
      <c r="K3175" s="23">
        <v>220</v>
      </c>
      <c r="L3175" s="23" t="str">
        <f t="shared" si="628"/>
        <v>NACIONAL</v>
      </c>
      <c r="M3175" s="23" t="s">
        <v>794</v>
      </c>
      <c r="N3175" s="23" t="s">
        <v>622</v>
      </c>
      <c r="O3175" s="23">
        <f t="shared" si="631"/>
        <v>25</v>
      </c>
      <c r="P3175" s="23" t="str">
        <f t="shared" si="625"/>
        <v>01980391Letras</v>
      </c>
    </row>
    <row r="3176" spans="1:16" ht="15" hidden="1" customHeight="1">
      <c r="A3176" s="26" t="s">
        <v>636</v>
      </c>
      <c r="B3176" s="23" t="str">
        <f>IFERROR(VLOOKUP(A3176,hoja!$A$2:$E$970,4,FALSE),0)</f>
        <v>CENTRO</v>
      </c>
      <c r="C3176" s="23" t="str">
        <f>IFERROR(VLOOKUP(A3176,hoja!$A$2:$E$1370,5,FALSE),0)</f>
        <v>DUITAMA</v>
      </c>
      <c r="D3176" s="23" t="str">
        <f>IFERROR(VLOOKUP(A3176,hoja!A:D,3,FALSE),0)</f>
        <v>0441</v>
      </c>
      <c r="E3176" s="23" t="s">
        <v>726</v>
      </c>
      <c r="F3176" s="23" t="str">
        <f>IFERROR(VLOOKUP(E3176,hoja!$A$2:$E$970,4,FALSE),0)</f>
        <v>OCCIDENTE</v>
      </c>
      <c r="G3176" s="23" t="str">
        <f>IFERROR(VLOOKUP(E3176,hoja!$A$2:$E$970,5,FALSE),0)</f>
        <v>TUMACO</v>
      </c>
      <c r="H3176" s="103" t="str">
        <f>IFERROR(VLOOKUP(E3176,hoja!A:C,3,FALSE),0)</f>
        <v>0396</v>
      </c>
      <c r="I3176" s="24" t="str">
        <f t="shared" si="630"/>
        <v>04410396</v>
      </c>
      <c r="K3176" s="23">
        <v>1292</v>
      </c>
      <c r="L3176" s="23" t="str">
        <f t="shared" si="628"/>
        <v>NACIONAL</v>
      </c>
      <c r="M3176" s="23" t="s">
        <v>618</v>
      </c>
      <c r="N3176" s="23" t="s">
        <v>622</v>
      </c>
      <c r="O3176" s="23">
        <f t="shared" si="631"/>
        <v>6</v>
      </c>
      <c r="P3176" s="23" t="str">
        <f t="shared" si="625"/>
        <v>04410396Principal</v>
      </c>
    </row>
    <row r="3177" spans="1:16" ht="15" hidden="1" customHeight="1">
      <c r="A3177" s="26" t="s">
        <v>636</v>
      </c>
      <c r="B3177" s="23" t="str">
        <f>IFERROR(VLOOKUP(A3177,hoja!$A$2:$E$970,4,FALSE),0)</f>
        <v>CENTRO</v>
      </c>
      <c r="C3177" s="23" t="str">
        <f>IFERROR(VLOOKUP(A3177,hoja!$A$2:$E$1370,5,FALSE),0)</f>
        <v>DUITAMA</v>
      </c>
      <c r="D3177" s="23" t="str">
        <f>IFERROR(VLOOKUP(A3177,hoja!A:D,3,FALSE),0)</f>
        <v>0441</v>
      </c>
      <c r="E3177" s="23" t="s">
        <v>695</v>
      </c>
      <c r="F3177" s="23" t="str">
        <f>IFERROR(VLOOKUP(E3177,hoja!$A$2:$E$970,4,FALSE),0)</f>
        <v>CENTRO</v>
      </c>
      <c r="G3177" s="23" t="str">
        <f>IFERROR(VLOOKUP(E3177,hoja!$A$2:$E$970,5,FALSE),0)</f>
        <v>CAQUEZA</v>
      </c>
      <c r="H3177" s="103" t="str">
        <f>IFERROR(VLOOKUP(E3177,hoja!A:C,3,FALSE),0)</f>
        <v>0012</v>
      </c>
      <c r="I3177" s="24" t="str">
        <f t="shared" si="630"/>
        <v>04410012</v>
      </c>
      <c r="K3177" s="23">
        <v>254</v>
      </c>
      <c r="L3177" s="23" t="str">
        <f t="shared" si="628"/>
        <v>REGIONAL</v>
      </c>
      <c r="M3177" s="23" t="s">
        <v>618</v>
      </c>
      <c r="N3177" s="23" t="s">
        <v>622</v>
      </c>
      <c r="O3177" s="23">
        <f t="shared" ref="O3177" si="632">IF(K3177&lt;=250,25,IF(K3177&lt;=500,16,IF(K3177&lt;=800,12,IF(K3177&lt;=1100,8,IF(K3177&lt;=1400,6,IF(K3177&lt;=1700,5))))))</f>
        <v>16</v>
      </c>
      <c r="P3177" s="23" t="str">
        <f t="shared" si="625"/>
        <v>04410012Principal</v>
      </c>
    </row>
    <row r="3178" spans="1:16" ht="15" hidden="1" customHeight="1">
      <c r="A3178" s="26" t="s">
        <v>636</v>
      </c>
      <c r="B3178" s="23" t="str">
        <f>IFERROR(VLOOKUP(A3178,hoja!$A$2:$E$970,4,FALSE),0)</f>
        <v>CENTRO</v>
      </c>
      <c r="C3178" s="23" t="str">
        <f>IFERROR(VLOOKUP(A3178,hoja!$A$2:$E$1370,5,FALSE),0)</f>
        <v>DUITAMA</v>
      </c>
      <c r="D3178" s="23" t="str">
        <f>IFERROR(VLOOKUP(A3178,hoja!A:D,3,FALSE),0)</f>
        <v>0441</v>
      </c>
      <c r="E3178" s="23" t="s">
        <v>677</v>
      </c>
      <c r="F3178" s="23" t="str">
        <f>IFERROR(VLOOKUP(E3178,hoja!$A$2:$E$970,4,FALSE),0)</f>
        <v>CENTRO</v>
      </c>
      <c r="G3178" s="23" t="str">
        <f>IFERROR(VLOOKUP(E3178,hoja!$A$2:$E$970,5,FALSE),0)</f>
        <v>FUSA</v>
      </c>
      <c r="H3178" s="103" t="str">
        <f>IFERROR(VLOOKUP(E3178,hoja!A:C,3,FALSE),0)</f>
        <v>0013</v>
      </c>
      <c r="I3178" s="24" t="str">
        <f t="shared" si="630"/>
        <v>04410013</v>
      </c>
      <c r="K3178" s="23">
        <v>263</v>
      </c>
      <c r="L3178" s="23" t="str">
        <f t="shared" si="628"/>
        <v>REGIONAL</v>
      </c>
      <c r="M3178" s="23" t="s">
        <v>618</v>
      </c>
      <c r="N3178" s="23" t="s">
        <v>622</v>
      </c>
      <c r="O3178" s="23">
        <f t="shared" ref="O3178" si="633">IF(K3178&lt;=250,25,IF(K3178&lt;=500,16,IF(K3178&lt;=800,12,IF(K3178&lt;=1100,8,IF(K3178&lt;=1400,6,IF(K3178&lt;=1700,5))))))</f>
        <v>16</v>
      </c>
      <c r="P3178" s="23" t="str">
        <f t="shared" si="625"/>
        <v>04410013Principal</v>
      </c>
    </row>
    <row r="3179" spans="1:16" ht="15" hidden="1" customHeight="1">
      <c r="A3179" s="26" t="s">
        <v>636</v>
      </c>
      <c r="B3179" s="23" t="str">
        <f>IFERROR(VLOOKUP(A3179,hoja!$A$2:$E$970,4,FALSE),0)</f>
        <v>CENTRO</v>
      </c>
      <c r="C3179" s="23" t="str">
        <f>IFERROR(VLOOKUP(A3179,hoja!$A$2:$E$1370,5,FALSE),0)</f>
        <v>DUITAMA</v>
      </c>
      <c r="D3179" s="23" t="str">
        <f>IFERROR(VLOOKUP(A3179,hoja!A:D,3,FALSE),0)</f>
        <v>0441</v>
      </c>
      <c r="E3179" s="23" t="s">
        <v>728</v>
      </c>
      <c r="F3179" s="23" t="str">
        <f>IFERROR(VLOOKUP(E3179,hoja!$A$2:$E$970,4,FALSE),0)</f>
        <v>CENTRO</v>
      </c>
      <c r="G3179" s="23" t="str">
        <f>IFERROR(VLOOKUP(E3179,hoja!$A$2:$E$970,5,FALSE),0)</f>
        <v>VILLETA</v>
      </c>
      <c r="H3179" s="103" t="str">
        <f>IFERROR(VLOOKUP(E3179,hoja!A:C,3,FALSE),0)</f>
        <v>0025</v>
      </c>
      <c r="I3179" s="24" t="str">
        <f t="shared" si="630"/>
        <v>04410025</v>
      </c>
      <c r="K3179" s="23">
        <v>272</v>
      </c>
      <c r="L3179" s="23" t="str">
        <f t="shared" si="628"/>
        <v>REGIONAL</v>
      </c>
      <c r="M3179" s="23" t="s">
        <v>618</v>
      </c>
      <c r="N3179" s="23" t="s">
        <v>622</v>
      </c>
      <c r="O3179" s="23">
        <f t="shared" ref="O3179" si="634">IF(K3179&lt;=250,25,IF(K3179&lt;=500,16,IF(K3179&lt;=800,12,IF(K3179&lt;=1100,8,IF(K3179&lt;=1400,6,IF(K3179&lt;=1700,5))))))</f>
        <v>16</v>
      </c>
      <c r="P3179" s="23" t="str">
        <f t="shared" si="625"/>
        <v>04410025Principal</v>
      </c>
    </row>
    <row r="3180" spans="1:16" ht="15" hidden="1" customHeight="1">
      <c r="A3180" s="26" t="s">
        <v>636</v>
      </c>
      <c r="B3180" s="23" t="str">
        <f>IFERROR(VLOOKUP(A3180,hoja!$A$2:$E$970,4,FALSE),0)</f>
        <v>CENTRO</v>
      </c>
      <c r="C3180" s="23" t="str">
        <f>IFERROR(VLOOKUP(A3180,hoja!$A$2:$E$1370,5,FALSE),0)</f>
        <v>DUITAMA</v>
      </c>
      <c r="D3180" s="23" t="str">
        <f>IFERROR(VLOOKUP(A3180,hoja!A:D,3,FALSE),0)</f>
        <v>0441</v>
      </c>
      <c r="E3180" s="23" t="s">
        <v>703</v>
      </c>
      <c r="F3180" s="23" t="str">
        <f>IFERROR(VLOOKUP(E3180,hoja!$A$2:$E$970,4,FALSE),0)</f>
        <v>COSTA</v>
      </c>
      <c r="G3180" s="23" t="str">
        <f>IFERROR(VLOOKUP(E3180,hoja!$A$2:$E$970,5,FALSE),0)</f>
        <v>FONSECA</v>
      </c>
      <c r="H3180" s="103" t="str">
        <f>IFERROR(VLOOKUP(E3180,hoja!A:C,3,FALSE),0)</f>
        <v>0448</v>
      </c>
      <c r="I3180" s="24" t="str">
        <f t="shared" si="630"/>
        <v>04410448</v>
      </c>
      <c r="K3180" s="23">
        <v>828</v>
      </c>
      <c r="L3180" s="23" t="str">
        <f t="shared" ref="L3180" si="635">IF(B3177=F3177,"REGIONAL","NACIONAL")</f>
        <v>REGIONAL</v>
      </c>
      <c r="M3180" s="23" t="s">
        <v>618</v>
      </c>
      <c r="N3180" s="23" t="s">
        <v>622</v>
      </c>
      <c r="O3180" s="23">
        <f t="shared" ref="O3180" si="636">IF(K3180&lt;=250,25,IF(K3180&lt;=500,16,IF(K3180&lt;=800,12,IF(K3180&lt;=1100,8,IF(K3180&lt;=1400,6,IF(K3180&lt;=1700,5))))))</f>
        <v>8</v>
      </c>
      <c r="P3180" s="23" t="str">
        <f t="shared" si="625"/>
        <v>04410448Principal</v>
      </c>
    </row>
    <row r="3181" spans="1:16" ht="15" hidden="1" customHeight="1">
      <c r="A3181" s="26" t="s">
        <v>635</v>
      </c>
      <c r="B3181" s="23" t="str">
        <f>IFERROR(VLOOKUP(A3181,hoja!$A$2:$E$970,4,FALSE),0)</f>
        <v>CENTRO</v>
      </c>
      <c r="C3181" s="23" t="str">
        <f>IFERROR(VLOOKUP(A3181,hoja!$A$2:$E$1370,5,FALSE),0)</f>
        <v>BOGOTÁ</v>
      </c>
      <c r="D3181" s="23" t="str">
        <f>IFERROR(VLOOKUP(A3181,hoja!A:D,3,FALSE),0)</f>
        <v>0021</v>
      </c>
      <c r="E3181" s="23" t="s">
        <v>720</v>
      </c>
      <c r="F3181" s="23" t="str">
        <f>IFERROR(VLOOKUP(E3181,hoja!$A$2:$E$970,4,FALSE),0)</f>
        <v>COSTA</v>
      </c>
      <c r="G3181" s="23" t="str">
        <f>IFERROR(VLOOKUP(E3181,hoja!$A$2:$E$970,5,FALSE),0)</f>
        <v>RIOHACHA</v>
      </c>
      <c r="H3181" s="103" t="str">
        <f>IFERROR(VLOOKUP(E3181,hoja!A:C,3,FALSE),0)</f>
        <v>0239</v>
      </c>
      <c r="I3181" s="24" t="str">
        <f t="shared" si="630"/>
        <v>00210239</v>
      </c>
      <c r="K3181" s="23">
        <v>1054</v>
      </c>
      <c r="L3181" s="23" t="str">
        <f>IF(B3179=F3179,"REGIONAL","NACIONAL")</f>
        <v>REGIONAL</v>
      </c>
      <c r="M3181" s="23" t="s">
        <v>621</v>
      </c>
      <c r="N3181" s="23" t="s">
        <v>622</v>
      </c>
      <c r="O3181" s="23">
        <f t="shared" ref="O3181:O3182" si="637">IF(K3181&lt;=250,25,IF(K3181&lt;=500,16,IF(K3181&lt;=800,12,IF(K3181&lt;=1100,8,IF(K3181&lt;=1400,6,IF(K3181&lt;=1700,5))))))</f>
        <v>8</v>
      </c>
      <c r="P3181" s="23" t="str">
        <f t="shared" si="625"/>
        <v>00210239La vega</v>
      </c>
    </row>
    <row r="3182" spans="1:16" ht="15" hidden="1" customHeight="1">
      <c r="A3182" s="26" t="s">
        <v>634</v>
      </c>
      <c r="B3182" s="23" t="str">
        <f>IFERROR(VLOOKUP(A3182,hoja!$A$2:$E$970,4,FALSE),0)</f>
        <v>CENTRO</v>
      </c>
      <c r="C3182" s="23" t="str">
        <f>IFERROR(VLOOKUP(A3182,hoja!$A$2:$E$1370,5,FALSE),0)</f>
        <v>BOGOTÁ</v>
      </c>
      <c r="D3182" s="23" t="str">
        <f>IFERROR(VLOOKUP(A3182,hoja!A:D,3,FALSE),0)</f>
        <v>0011</v>
      </c>
      <c r="E3182" s="23" t="s">
        <v>705</v>
      </c>
      <c r="F3182" s="23" t="str">
        <f>IFERROR(VLOOKUP(E3182,hoja!$A$2:$E$970,4,FALSE),0)</f>
        <v>CENTRO</v>
      </c>
      <c r="G3182" s="23" t="str">
        <f>IFERROR(VLOOKUP(E3182,hoja!$A$2:$E$970,5,FALSE),0)</f>
        <v>GRANADA</v>
      </c>
      <c r="H3182" s="103" t="str">
        <f>IFERROR(VLOOKUP(E3182,hoja!A:C,3,FALSE),0)</f>
        <v>0394</v>
      </c>
      <c r="I3182" s="24" t="str">
        <f t="shared" si="630"/>
        <v>00110394</v>
      </c>
      <c r="J3182" s="23">
        <v>17.716666666703532</v>
      </c>
      <c r="K3182" s="23">
        <v>193</v>
      </c>
      <c r="L3182" s="23" t="str">
        <f>IF(B3182=F3182,"REGIONAL","NACIONAL")</f>
        <v>REGIONAL</v>
      </c>
      <c r="M3182" s="23" t="s">
        <v>618</v>
      </c>
      <c r="N3182" s="23" t="s">
        <v>622</v>
      </c>
      <c r="O3182" s="23">
        <f t="shared" si="637"/>
        <v>25</v>
      </c>
      <c r="P3182" s="23" t="str">
        <f t="shared" si="625"/>
        <v>00110394Principal</v>
      </c>
    </row>
    <row r="3183" spans="1:16" ht="15" hidden="1" customHeight="1">
      <c r="A3183" s="26" t="s">
        <v>80</v>
      </c>
      <c r="B3183" s="23" t="str">
        <f>IFERROR(VLOOKUP(A3183,hoja!$A$2:$E$970,4,FALSE),0)</f>
        <v>OCCIDENTE</v>
      </c>
      <c r="C3183" s="23" t="str">
        <f>IFERROR(VLOOKUP(A3183,hoja!$A$2:$E$1370,5,FALSE),0)</f>
        <v>BUENAVENTURA</v>
      </c>
      <c r="D3183" s="23" t="str">
        <f>IFERROR(VLOOKUP(A3183,hoja!A:D,3,FALSE),0)</f>
        <v>60054</v>
      </c>
      <c r="E3183" s="23" t="s">
        <v>637</v>
      </c>
      <c r="F3183" s="23" t="str">
        <f>IFERROR(VLOOKUP(E3183,hoja!$A$2:$E$970,4,FALSE),0)</f>
        <v>SANTANDER</v>
      </c>
      <c r="G3183" s="23" t="str">
        <f>IFERROR(VLOOKUP(E3183,hoja!$A$2:$E$970,5,FALSE),0)</f>
        <v>PIEDECUESTA</v>
      </c>
      <c r="H3183" s="103" t="str">
        <f>IFERROR(VLOOKUP(E3183,hoja!A:C,3,FALSE),0)</f>
        <v>0422</v>
      </c>
      <c r="I3183" s="24" t="str">
        <f t="shared" ref="I3183:I3187" si="638">D3183&amp;H3183</f>
        <v>600540422</v>
      </c>
      <c r="K3183" s="23">
        <v>816</v>
      </c>
      <c r="L3183" s="23" t="str">
        <f t="shared" ref="L3183:L3184" si="639">IF(B3183=F3183,"REGIONAL","NACIONAL")</f>
        <v>NACIONAL</v>
      </c>
      <c r="M3183" s="23" t="s">
        <v>618</v>
      </c>
      <c r="N3183" s="23" t="s">
        <v>622</v>
      </c>
      <c r="O3183" s="23">
        <f t="shared" ref="O3183:O3188" si="640">IF(K3183&lt;=250,25,IF(K3183&lt;=500,16,IF(K3183&lt;=800,12,IF(K3183&lt;=1100,8,IF(K3183&lt;=1400,6,IF(K3183&lt;=1700,5))))))</f>
        <v>8</v>
      </c>
      <c r="P3183" s="23" t="str">
        <f t="shared" si="625"/>
        <v>600540422Principal</v>
      </c>
    </row>
    <row r="3184" spans="1:16" ht="15" hidden="1" customHeight="1">
      <c r="A3184" s="26" t="s">
        <v>629</v>
      </c>
      <c r="B3184" s="23" t="str">
        <f>IFERROR(VLOOKUP(A3184,hoja!$A$2:$E$970,4,FALSE),0)</f>
        <v>CENTRO</v>
      </c>
      <c r="C3184" s="23" t="str">
        <f>IFERROR(VLOOKUP(A3184,hoja!$A$2:$E$1370,5,FALSE),0)</f>
        <v>ZIPAQUIRÁ</v>
      </c>
      <c r="D3184" s="23" t="str">
        <f>IFERROR(VLOOKUP(A3184,hoja!A:D,3,FALSE),0)</f>
        <v>0032</v>
      </c>
      <c r="E3184" s="23" t="s">
        <v>687</v>
      </c>
      <c r="F3184" s="23" t="str">
        <f>IFERROR(VLOOKUP(E3184,hoja!$A$2:$E$970,4,FALSE),0)</f>
        <v>OCCIDENTE</v>
      </c>
      <c r="G3184" s="23" t="str">
        <f>IFERROR(VLOOKUP(E3184,hoja!$A$2:$E$970,5,FALSE),0)</f>
        <v>TULUÁ</v>
      </c>
      <c r="H3184" s="103" t="str">
        <f>IFERROR(VLOOKUP(E3184,hoja!A:C,3,FALSE),0)</f>
        <v>2007</v>
      </c>
      <c r="I3184" s="24" t="str">
        <f t="shared" si="638"/>
        <v>00322007</v>
      </c>
      <c r="K3184" s="23">
        <v>401</v>
      </c>
      <c r="L3184" s="23" t="str">
        <f t="shared" si="639"/>
        <v>NACIONAL</v>
      </c>
      <c r="M3184" s="23" t="s">
        <v>618</v>
      </c>
      <c r="N3184" s="23" t="s">
        <v>622</v>
      </c>
      <c r="O3184" s="23">
        <f t="shared" si="640"/>
        <v>16</v>
      </c>
      <c r="P3184" s="23" t="str">
        <f t="shared" si="625"/>
        <v>00322007Principal</v>
      </c>
    </row>
    <row r="3185" spans="1:16" ht="15" hidden="1" customHeight="1">
      <c r="A3185" s="26" t="s">
        <v>875</v>
      </c>
      <c r="B3185" s="23" t="str">
        <f>IFERROR(VLOOKUP(A3185,hoja!$A$2:$E$970,4,FALSE),0)</f>
        <v>COSTA</v>
      </c>
      <c r="C3185" s="23" t="str">
        <f>IFERROR(VLOOKUP(A3185,hoja!$A$2:$E$1370,5,FALSE),0)</f>
        <v>MALAMBO</v>
      </c>
      <c r="D3185" s="23" t="str">
        <f>IFERROR(VLOOKUP(A3185,hoja!A:D,3,FALSE),0)</f>
        <v>60023</v>
      </c>
      <c r="E3185" s="23" t="s">
        <v>830</v>
      </c>
      <c r="F3185" s="23">
        <f>IFERROR(VLOOKUP(E3185,hoja!$A$2:$E$970,4,FALSE),0)</f>
        <v>0</v>
      </c>
      <c r="G3185" s="23">
        <f>IFERROR(VLOOKUP(E3185,hoja!$A$2:$E$970,5,FALSE),0)</f>
        <v>0</v>
      </c>
      <c r="H3185" s="103">
        <f>IFERROR(VLOOKUP(E3185,hoja!A:C,3,FALSE),0)</f>
        <v>0</v>
      </c>
      <c r="I3185" s="24" t="str">
        <f t="shared" si="638"/>
        <v>600230</v>
      </c>
      <c r="K3185" s="23">
        <v>891</v>
      </c>
      <c r="L3185" s="23" t="str">
        <f>IF(B3182=F3182,"REGIONAL","NACIONAL")</f>
        <v>REGIONAL</v>
      </c>
      <c r="M3185" s="23" t="s">
        <v>618</v>
      </c>
      <c r="N3185" s="23" t="s">
        <v>622</v>
      </c>
      <c r="O3185" s="23">
        <f t="shared" si="640"/>
        <v>8</v>
      </c>
      <c r="P3185" s="23" t="str">
        <f t="shared" si="625"/>
        <v>600230Principal</v>
      </c>
    </row>
    <row r="3186" spans="1:16" ht="15" hidden="1" customHeight="1">
      <c r="A3186" s="26" t="s">
        <v>919</v>
      </c>
      <c r="B3186" s="23" t="str">
        <f>IFERROR(VLOOKUP(A3186,hoja!$A$2:$E$970,4,FALSE),0)</f>
        <v>CENTRO</v>
      </c>
      <c r="C3186" s="23" t="str">
        <f>IFERROR(VLOOKUP(A3186,hoja!$A$2:$E$1370,5,FALSE),0)</f>
        <v>ZIPAQUIRÁ</v>
      </c>
      <c r="D3186" s="23" t="str">
        <f>IFERROR(VLOOKUP(A3186,hoja!A:D,3,FALSE),0)</f>
        <v>50390</v>
      </c>
      <c r="E3186" s="23" t="s">
        <v>923</v>
      </c>
      <c r="F3186" s="23" t="str">
        <f>IFERROR(VLOOKUP(E3186,hoja!$A$2:$E$970,4,FALSE),0)</f>
        <v>CENTRO</v>
      </c>
      <c r="G3186" s="23" t="str">
        <f>IFERROR(VLOOKUP(E3186,hoja!$A$2:$E$970,5,FALSE),0)</f>
        <v>TOCANCIPÁ</v>
      </c>
      <c r="H3186" s="103" t="str">
        <f>IFERROR(VLOOKUP(E3186,hoja!A:C,3,FALSE),0)</f>
        <v>50169</v>
      </c>
      <c r="I3186" s="24" t="str">
        <f t="shared" si="638"/>
        <v>5039050169</v>
      </c>
      <c r="K3186" s="23">
        <v>16</v>
      </c>
      <c r="L3186" s="23" t="str">
        <f t="shared" ref="L3186" si="641">IF(B3186=F3186,"REGIONAL","NACIONAL")</f>
        <v>REGIONAL</v>
      </c>
      <c r="M3186" s="23" t="s">
        <v>618</v>
      </c>
      <c r="N3186" s="23" t="s">
        <v>622</v>
      </c>
      <c r="O3186" s="23">
        <f t="shared" si="640"/>
        <v>25</v>
      </c>
      <c r="P3186" s="23" t="str">
        <f t="shared" si="625"/>
        <v>5039050169Principal</v>
      </c>
    </row>
    <row r="3187" spans="1:16" ht="15" hidden="1" customHeight="1">
      <c r="A3187" s="26" t="s">
        <v>617</v>
      </c>
      <c r="B3187" s="23" t="str">
        <f>IFERROR(VLOOKUP(A3187,hoja!$A$2:$E$970,4,FALSE),0)</f>
        <v>ANTIOQUIA</v>
      </c>
      <c r="C3187" s="23" t="str">
        <f>IFERROR(VLOOKUP(A3187,hoja!$A$2:$E$1370,5,FALSE),0)</f>
        <v>MEDELLÍN</v>
      </c>
      <c r="D3187" s="23">
        <f>IFERROR(VLOOKUP(A3187,hoja!A:D,3,FALSE),0)</f>
        <v>50443</v>
      </c>
      <c r="E3187" s="23" t="s">
        <v>731</v>
      </c>
      <c r="F3187" s="23" t="str">
        <f>IFERROR(VLOOKUP(E3187,hoja!$A$2:$E$970,4,FALSE),0)</f>
        <v>SANTANDER</v>
      </c>
      <c r="G3187" s="23" t="str">
        <f>IFERROR(VLOOKUP(E3187,hoja!$A$2:$E$970,5,FALSE),0)</f>
        <v>CÚCUTA</v>
      </c>
      <c r="H3187" s="103" t="str">
        <f>IFERROR(VLOOKUP(E3187,hoja!A:C,3,FALSE),0)</f>
        <v>0438</v>
      </c>
      <c r="I3187" s="24" t="str">
        <f t="shared" si="638"/>
        <v>504430438</v>
      </c>
      <c r="K3187" s="23">
        <v>669</v>
      </c>
      <c r="L3187" s="23" t="str">
        <f>IF(B3187=F3187,"REGIONAL","NACIONAL")</f>
        <v>NACIONAL</v>
      </c>
      <c r="M3187" s="23" t="s">
        <v>861</v>
      </c>
      <c r="N3187" s="23" t="s">
        <v>622</v>
      </c>
      <c r="O3187" s="23">
        <f t="shared" si="640"/>
        <v>12</v>
      </c>
      <c r="P3187" s="23" t="str">
        <f t="shared" si="625"/>
        <v>504430438San Alberto</v>
      </c>
    </row>
    <row r="3188" spans="1:16" ht="15" hidden="1" customHeight="1">
      <c r="A3188" s="26" t="s">
        <v>661</v>
      </c>
      <c r="B3188" s="23" t="str">
        <f>IFERROR(VLOOKUP(A3188,hoja!$A$2:$E$970,4,FALSE),0)</f>
        <v>COSTA</v>
      </c>
      <c r="C3188" s="23" t="str">
        <f>IFERROR(VLOOKUP(A3188,hoja!$A$2:$E$1370,5,FALSE),0)</f>
        <v>CARTAGENA</v>
      </c>
      <c r="D3188" s="23" t="str">
        <f>IFERROR(VLOOKUP(A3188,hoja!A:D,3,FALSE),0)</f>
        <v>0113</v>
      </c>
      <c r="E3188" s="23" t="s">
        <v>633</v>
      </c>
      <c r="F3188" s="23" t="str">
        <f>IFERROR(VLOOKUP(E3188,hoja!$A$2:$E$970,4,FALSE),0)</f>
        <v>CENTRO</v>
      </c>
      <c r="G3188" s="23" t="str">
        <f>IFERROR(VLOOKUP(E3188,hoja!$A$2:$E$970,5,FALSE),0)</f>
        <v>BOGOTÁ</v>
      </c>
      <c r="H3188" s="103" t="str">
        <f>IFERROR(VLOOKUP(E3188,hoja!A:C,3,FALSE),0)</f>
        <v>0002</v>
      </c>
      <c r="I3188" s="24" t="str">
        <f t="shared" ref="I3188:I3204" si="642">D3188&amp;H3188</f>
        <v>01130002</v>
      </c>
      <c r="K3188" s="23">
        <v>1110</v>
      </c>
      <c r="L3188" s="23" t="str">
        <f t="shared" ref="L3188:L3189" si="643">IF(B3188=F3188,"REGIONAL","NACIONAL")</f>
        <v>NACIONAL</v>
      </c>
      <c r="M3188" s="23" t="s">
        <v>757</v>
      </c>
      <c r="N3188" s="23" t="s">
        <v>622</v>
      </c>
      <c r="O3188" s="23">
        <f t="shared" si="640"/>
        <v>6</v>
      </c>
      <c r="P3188" s="23" t="str">
        <f t="shared" si="625"/>
        <v>01130002Plato-La Vega</v>
      </c>
    </row>
    <row r="3189" spans="1:16" ht="15" hidden="1" customHeight="1">
      <c r="A3189" s="26" t="s">
        <v>679</v>
      </c>
      <c r="B3189" s="23" t="str">
        <f>IFERROR(VLOOKUP(A3189,hoja!$A$2:$E$970,4,FALSE),0)</f>
        <v>CENTRO</v>
      </c>
      <c r="C3189" s="23" t="str">
        <f>IFERROR(VLOOKUP(A3189,hoja!$A$2:$E$1370,5,FALSE),0)</f>
        <v>NEIVA</v>
      </c>
      <c r="D3189" s="23" t="str">
        <f>IFERROR(VLOOKUP(A3189,hoja!A:D,3,FALSE),0)</f>
        <v>0385</v>
      </c>
      <c r="E3189" s="23" t="s">
        <v>637</v>
      </c>
      <c r="F3189" s="23" t="str">
        <f>IFERROR(VLOOKUP(E3189,hoja!$A$2:$E$970,4,FALSE),0)</f>
        <v>SANTANDER</v>
      </c>
      <c r="G3189" s="23" t="str">
        <f>IFERROR(VLOOKUP(E3189,hoja!$A$2:$E$970,5,FALSE),0)</f>
        <v>PIEDECUESTA</v>
      </c>
      <c r="H3189" s="103" t="str">
        <f>IFERROR(VLOOKUP(E3189,hoja!A:C,3,FALSE),0)</f>
        <v>0422</v>
      </c>
      <c r="I3189" s="24" t="str">
        <f t="shared" si="642"/>
        <v>03850422</v>
      </c>
      <c r="J3189" s="23">
        <f>+K3189/30</f>
        <v>23.2</v>
      </c>
      <c r="K3189" s="23">
        <v>696</v>
      </c>
      <c r="L3189" s="23" t="str">
        <f t="shared" si="643"/>
        <v>NACIONAL</v>
      </c>
      <c r="M3189" s="23" t="s">
        <v>755</v>
      </c>
      <c r="N3189" s="23" t="s">
        <v>622</v>
      </c>
      <c r="O3189" s="23">
        <f t="shared" ref="O3189:O3193" si="644">IF(K3189&lt;=250,25,IF(K3189&lt;=500,16,IF(K3189&lt;=800,12,IF(K3189&lt;=1100,8,IF(K3189&lt;=1400,6,IF(K3189&lt;=1700,5))))))</f>
        <v>12</v>
      </c>
      <c r="P3189" s="23" t="str">
        <f t="shared" si="625"/>
        <v>03850422Bogota</v>
      </c>
    </row>
    <row r="3190" spans="1:16" ht="15" hidden="1" customHeight="1">
      <c r="A3190" s="26" t="s">
        <v>667</v>
      </c>
      <c r="B3190" s="23" t="str">
        <f>IFERROR(VLOOKUP(A3190,hoja!$A$2:$E$970,4,FALSE),0)</f>
        <v>COSTA</v>
      </c>
      <c r="C3190" s="23" t="str">
        <f>IFERROR(VLOOKUP(A3190,hoja!$A$2:$E$1370,5,FALSE),0)</f>
        <v>MONTERÍA</v>
      </c>
      <c r="D3190" s="23" t="str">
        <f>IFERROR(VLOOKUP(A3190,hoja!A:D,3,FALSE),0)</f>
        <v>0381</v>
      </c>
      <c r="E3190" s="23" t="s">
        <v>723</v>
      </c>
      <c r="F3190" s="23" t="str">
        <f>IFERROR(VLOOKUP(E3190,hoja!$A$2:$E$970,4,FALSE),0)</f>
        <v>COSTA</v>
      </c>
      <c r="G3190" s="23" t="str">
        <f>IFERROR(VLOOKUP(E3190,hoja!$A$2:$E$970,5,FALSE),0)</f>
        <v>SANTA MARTA</v>
      </c>
      <c r="H3190" s="103" t="str">
        <f>IFERROR(VLOOKUP(E3190,hoja!A:C,3,FALSE),0)</f>
        <v>0118</v>
      </c>
      <c r="I3190" s="24" t="str">
        <f t="shared" si="642"/>
        <v>03810118</v>
      </c>
      <c r="K3190" s="23">
        <v>445</v>
      </c>
      <c r="L3190" s="23" t="str">
        <f t="shared" ref="L3190:L3207" si="645">IF(B3190=F3190,"REGIONAL","NACIONAL")</f>
        <v>REGIONAL</v>
      </c>
      <c r="M3190" s="23" t="s">
        <v>959</v>
      </c>
      <c r="N3190" s="23" t="s">
        <v>622</v>
      </c>
      <c r="O3190" s="23">
        <f t="shared" si="644"/>
        <v>16</v>
      </c>
      <c r="P3190" s="23" t="str">
        <f t="shared" si="625"/>
        <v>03810118Barranquilla</v>
      </c>
    </row>
    <row r="3191" spans="1:16" ht="15" hidden="1" customHeight="1">
      <c r="A3191" s="26" t="s">
        <v>650</v>
      </c>
      <c r="B3191" s="23" t="str">
        <f>IFERROR(VLOOKUP(A3191,hoja!$A$2:$E$970,4,FALSE),0)</f>
        <v>OCCIDENTE</v>
      </c>
      <c r="C3191" s="23" t="str">
        <f>IFERROR(VLOOKUP(A3191,hoja!$A$2:$E$1370,5,FALSE),0)</f>
        <v>CALOTO</v>
      </c>
      <c r="D3191" s="23" t="str">
        <f>IFERROR(VLOOKUP(A3191,hoja!A:D,3,FALSE),0)</f>
        <v>0445</v>
      </c>
      <c r="E3191" s="23" t="s">
        <v>672</v>
      </c>
      <c r="F3191" s="23" t="str">
        <f>IFERROR(VLOOKUP(E3191,hoja!$A$2:$E$970,4,FALSE),0)</f>
        <v>ANTIOQUIA</v>
      </c>
      <c r="G3191" s="23" t="str">
        <f>IFERROR(VLOOKUP(E3191,hoja!$A$2:$E$970,5,FALSE),0)</f>
        <v>MEDELLÍN</v>
      </c>
      <c r="H3191" s="103" t="str">
        <f>IFERROR(VLOOKUP(E3191,hoja!A:C,3,FALSE),0)</f>
        <v>0092</v>
      </c>
      <c r="I3191" s="24" t="str">
        <f t="shared" si="642"/>
        <v>04450092</v>
      </c>
      <c r="J3191" s="23">
        <v>40.716666666674428</v>
      </c>
      <c r="K3191" s="23">
        <v>451</v>
      </c>
      <c r="L3191" s="23" t="str">
        <f>IF(B3191=F3191,"REGIONAL","NACIONAL")</f>
        <v>NACIONAL</v>
      </c>
      <c r="M3191" s="23" t="s">
        <v>618</v>
      </c>
      <c r="N3191" s="23" t="s">
        <v>622</v>
      </c>
      <c r="O3191" s="23">
        <f t="shared" si="644"/>
        <v>16</v>
      </c>
      <c r="P3191" s="23" t="str">
        <f t="shared" si="625"/>
        <v>04450092Principal</v>
      </c>
    </row>
    <row r="3192" spans="1:16" ht="15" hidden="1" customHeight="1">
      <c r="A3192" s="26" t="s">
        <v>633</v>
      </c>
      <c r="B3192" s="23" t="str">
        <f>IFERROR(VLOOKUP(A3192,hoja!$A$2:$E$970,4,FALSE),0)</f>
        <v>CENTRO</v>
      </c>
      <c r="C3192" s="23" t="str">
        <f>IFERROR(VLOOKUP(A3192,hoja!$A$2:$E$1370,5,FALSE),0)</f>
        <v>BOGOTÁ</v>
      </c>
      <c r="D3192" s="23" t="str">
        <f>IFERROR(VLOOKUP(A3192,hoja!A:D,3,FALSE),0)</f>
        <v>0002</v>
      </c>
      <c r="E3192" s="23" t="s">
        <v>665</v>
      </c>
      <c r="F3192" s="23" t="str">
        <f>IFERROR(VLOOKUP(E3192,hoja!$A$2:$E$970,4,FALSE),0)</f>
        <v>OCCIDENTE</v>
      </c>
      <c r="G3192" s="23" t="str">
        <f>IFERROR(VLOOKUP(E3192,hoja!$A$2:$E$970,5,FALSE),0)</f>
        <v>MANIZALES</v>
      </c>
      <c r="H3192" s="103" t="str">
        <f>IFERROR(VLOOKUP(E3192,hoja!A:C,3,FALSE),0)</f>
        <v>0145</v>
      </c>
      <c r="I3192" s="24" t="str">
        <f t="shared" si="642"/>
        <v>00020145</v>
      </c>
      <c r="K3192" s="23">
        <v>294</v>
      </c>
      <c r="L3192" s="23" t="str">
        <f t="shared" ref="L3192:L3194" si="646">IF(B3192=F3192,"REGIONAL","NACIONAL")</f>
        <v>NACIONAL</v>
      </c>
      <c r="M3192" s="23" t="s">
        <v>754</v>
      </c>
      <c r="N3192" s="23" t="s">
        <v>622</v>
      </c>
      <c r="O3192" s="23">
        <f t="shared" si="644"/>
        <v>16</v>
      </c>
      <c r="P3192" s="23" t="str">
        <f t="shared" si="625"/>
        <v>00020145La Vega-Letras</v>
      </c>
    </row>
    <row r="3193" spans="1:16" ht="15" hidden="1" customHeight="1">
      <c r="A3193" s="26" t="s">
        <v>633</v>
      </c>
      <c r="B3193" s="23" t="str">
        <f>IFERROR(VLOOKUP(A3193,hoja!$A$2:$E$970,4,FALSE),0)</f>
        <v>CENTRO</v>
      </c>
      <c r="C3193" s="23" t="str">
        <f>IFERROR(VLOOKUP(A3193,hoja!$A$2:$E$1370,5,FALSE),0)</f>
        <v>BOGOTÁ</v>
      </c>
      <c r="D3193" s="23" t="str">
        <f>IFERROR(VLOOKUP(A3193,hoja!A:D,3,FALSE),0)</f>
        <v>0002</v>
      </c>
      <c r="E3193" s="23" t="s">
        <v>665</v>
      </c>
      <c r="F3193" s="23" t="str">
        <f>IFERROR(VLOOKUP(E3193,hoja!$A$2:$E$970,4,FALSE),0)</f>
        <v>OCCIDENTE</v>
      </c>
      <c r="G3193" s="23" t="str">
        <f>IFERROR(VLOOKUP(E3193,hoja!$A$2:$E$970,5,FALSE),0)</f>
        <v>MANIZALES</v>
      </c>
      <c r="H3193" s="103" t="str">
        <f>IFERROR(VLOOKUP(E3193,hoja!A:C,3,FALSE),0)</f>
        <v>0145</v>
      </c>
      <c r="I3193" s="24" t="str">
        <f t="shared" si="642"/>
        <v>00020145</v>
      </c>
      <c r="K3193" s="23">
        <v>369</v>
      </c>
      <c r="L3193" s="23" t="str">
        <f t="shared" si="646"/>
        <v>NACIONAL</v>
      </c>
      <c r="M3193" s="23" t="s">
        <v>618</v>
      </c>
      <c r="N3193" s="23" t="s">
        <v>622</v>
      </c>
      <c r="O3193" s="23">
        <f t="shared" si="644"/>
        <v>16</v>
      </c>
      <c r="P3193" s="23" t="str">
        <f t="shared" si="625"/>
        <v>00020145Principal</v>
      </c>
    </row>
    <row r="3194" spans="1:16" ht="15" hidden="1" customHeight="1">
      <c r="A3194" s="26" t="s">
        <v>633</v>
      </c>
      <c r="B3194" s="23" t="str">
        <f>IFERROR(VLOOKUP(A3194,hoja!$A$2:$E$970,4,FALSE),0)</f>
        <v>CENTRO</v>
      </c>
      <c r="C3194" s="23" t="str">
        <f>IFERROR(VLOOKUP(A3194,hoja!$A$2:$E$1370,5,FALSE),0)</f>
        <v>BOGOTÁ</v>
      </c>
      <c r="D3194" s="23" t="str">
        <f>IFERROR(VLOOKUP(A3194,hoja!A:D,3,FALSE),0)</f>
        <v>0002</v>
      </c>
      <c r="E3194" s="23" t="s">
        <v>720</v>
      </c>
      <c r="F3194" s="23" t="str">
        <f>IFERROR(VLOOKUP(E3194,hoja!$A$2:$E$970,4,FALSE),0)</f>
        <v>COSTA</v>
      </c>
      <c r="G3194" s="23" t="str">
        <f>IFERROR(VLOOKUP(E3194,hoja!$A$2:$E$970,5,FALSE),0)</f>
        <v>RIOHACHA</v>
      </c>
      <c r="H3194" s="103" t="str">
        <f>IFERROR(VLOOKUP(E3194,hoja!A:C,3,FALSE),0)</f>
        <v>0239</v>
      </c>
      <c r="I3194" s="24" t="str">
        <f t="shared" si="642"/>
        <v>00020239</v>
      </c>
      <c r="K3194" s="23">
        <v>1045</v>
      </c>
      <c r="L3194" s="23" t="str">
        <f t="shared" si="646"/>
        <v>NACIONAL</v>
      </c>
      <c r="M3194" s="23" t="s">
        <v>674</v>
      </c>
      <c r="N3194" s="23" t="s">
        <v>622</v>
      </c>
      <c r="O3194" s="23">
        <f t="shared" ref="O3194:O3199" si="647">IF(K3194&lt;=250,25,IF(K3194&lt;=500,16,IF(K3194&lt;=800,12,IF(K3194&lt;=1100,8,IF(K3194&lt;=1400,6,IF(K3194&lt;=1700,5))))))</f>
        <v>8</v>
      </c>
      <c r="P3194" s="23" t="str">
        <f t="shared" si="625"/>
        <v>00020239La Vega</v>
      </c>
    </row>
    <row r="3195" spans="1:16" ht="15" hidden="1" customHeight="1">
      <c r="A3195" s="26" t="s">
        <v>633</v>
      </c>
      <c r="B3195" s="23" t="str">
        <f>IFERROR(VLOOKUP(A3195,hoja!$A$2:$E$970,4,FALSE),0)</f>
        <v>CENTRO</v>
      </c>
      <c r="C3195" s="23" t="str">
        <f>IFERROR(VLOOKUP(A3195,hoja!$A$2:$E$1370,5,FALSE),0)</f>
        <v>BOGOTÁ</v>
      </c>
      <c r="D3195" s="23" t="str">
        <f>IFERROR(VLOOKUP(A3195,hoja!A:D,3,FALSE),0)</f>
        <v>0002</v>
      </c>
      <c r="E3195" s="23" t="s">
        <v>705</v>
      </c>
      <c r="F3195" s="23" t="str">
        <f>IFERROR(VLOOKUP(E3195,hoja!$A$2:$E$970,4,FALSE),0)</f>
        <v>CENTRO</v>
      </c>
      <c r="G3195" s="23" t="str">
        <f>IFERROR(VLOOKUP(E3195,hoja!$A$2:$E$970,5,FALSE),0)</f>
        <v>GRANADA</v>
      </c>
      <c r="H3195" s="103" t="str">
        <f>IFERROR(VLOOKUP(E3195,hoja!A:C,3,FALSE),0)</f>
        <v>0394</v>
      </c>
      <c r="I3195" s="24" t="str">
        <f t="shared" si="642"/>
        <v>00020394</v>
      </c>
      <c r="K3195" s="23">
        <v>202</v>
      </c>
      <c r="L3195" s="23" t="str">
        <f t="shared" si="645"/>
        <v>REGIONAL</v>
      </c>
      <c r="M3195" s="23" t="s">
        <v>618</v>
      </c>
      <c r="N3195" s="23" t="s">
        <v>622</v>
      </c>
      <c r="O3195" s="23">
        <f t="shared" si="647"/>
        <v>25</v>
      </c>
      <c r="P3195" s="23" t="str">
        <f t="shared" si="625"/>
        <v>00020394Principal</v>
      </c>
    </row>
    <row r="3196" spans="1:16" ht="15" hidden="1" customHeight="1">
      <c r="A3196" s="26" t="s">
        <v>681</v>
      </c>
      <c r="B3196" s="23" t="str">
        <f>IFERROR(VLOOKUP(A3196,hoja!$A$2:$E$970,4,FALSE),0)</f>
        <v>CENTRO</v>
      </c>
      <c r="C3196" s="23" t="str">
        <f>IFERROR(VLOOKUP(A3196,hoja!$A$2:$E$1370,5,FALSE),0)</f>
        <v>VILLAVICENCIO</v>
      </c>
      <c r="D3196" s="23" t="str">
        <f>IFERROR(VLOOKUP(A3196,hoja!A:D,3,FALSE),0)</f>
        <v>0393</v>
      </c>
      <c r="E3196" s="23" t="s">
        <v>633</v>
      </c>
      <c r="F3196" s="23" t="str">
        <f>IFERROR(VLOOKUP(E3196,hoja!$A$2:$E$970,4,FALSE),0)</f>
        <v>CENTRO</v>
      </c>
      <c r="G3196" s="23" t="str">
        <f>IFERROR(VLOOKUP(E3196,hoja!$A$2:$E$970,5,FALSE),0)</f>
        <v>BOGOTÁ</v>
      </c>
      <c r="H3196" s="103" t="str">
        <f>IFERROR(VLOOKUP(E3196,hoja!A:C,3,FALSE),0)</f>
        <v>0002</v>
      </c>
      <c r="I3196" s="24" t="str">
        <f t="shared" si="642"/>
        <v>03930002</v>
      </c>
      <c r="J3196" s="23">
        <v>18.66</v>
      </c>
      <c r="K3196" s="23">
        <v>560</v>
      </c>
      <c r="L3196" s="23" t="str">
        <f t="shared" si="645"/>
        <v>REGIONAL</v>
      </c>
      <c r="M3196" s="23" t="s">
        <v>960</v>
      </c>
      <c r="N3196" s="23" t="s">
        <v>622</v>
      </c>
      <c r="O3196" s="23">
        <f t="shared" si="647"/>
        <v>12</v>
      </c>
      <c r="P3196" s="23" t="str">
        <f t="shared" si="625"/>
        <v>03930002Yopal-Aguazul</v>
      </c>
    </row>
    <row r="3197" spans="1:16" ht="15" hidden="1" customHeight="1">
      <c r="A3197" s="26" t="s">
        <v>670</v>
      </c>
      <c r="B3197" s="23" t="str">
        <f>IFERROR(VLOOKUP(A3197,hoja!$A$2:$E$970,4,FALSE),0)</f>
        <v>OCCIDENTE</v>
      </c>
      <c r="C3197" s="23" t="str">
        <f>IFERROR(VLOOKUP(A3197,hoja!$A$2:$E$1370,5,FALSE),0)</f>
        <v>PEREIRA</v>
      </c>
      <c r="D3197" s="23" t="str">
        <f>IFERROR(VLOOKUP(A3197,hoja!A:D,3,FALSE),0)</f>
        <v>0134</v>
      </c>
      <c r="E3197" s="23" t="s">
        <v>633</v>
      </c>
      <c r="F3197" s="23" t="str">
        <f>IFERROR(VLOOKUP(E3197,hoja!$A$2:$E$970,4,FALSE),0)</f>
        <v>CENTRO</v>
      </c>
      <c r="G3197" s="23" t="str">
        <f>IFERROR(VLOOKUP(E3197,hoja!$A$2:$E$970,5,FALSE),0)</f>
        <v>BOGOTÁ</v>
      </c>
      <c r="H3197" s="103" t="str">
        <f>IFERROR(VLOOKUP(E3197,hoja!A:C,3,FALSE),0)</f>
        <v>0002</v>
      </c>
      <c r="I3197" s="24" t="str">
        <f t="shared" si="642"/>
        <v>01340002</v>
      </c>
      <c r="J3197" s="23">
        <v>18.849999999976717</v>
      </c>
      <c r="K3197" s="23">
        <v>315.82</v>
      </c>
      <c r="L3197" s="23" t="str">
        <f>IF(B3197=F3197,"REGIONAL","NACIONAL")</f>
        <v>NACIONAL</v>
      </c>
      <c r="M3197" s="23" t="s">
        <v>618</v>
      </c>
      <c r="N3197" s="23" t="s">
        <v>622</v>
      </c>
      <c r="O3197" s="23">
        <f t="shared" si="647"/>
        <v>16</v>
      </c>
      <c r="P3197" s="23" t="str">
        <f t="shared" si="625"/>
        <v>01340002Principal</v>
      </c>
    </row>
    <row r="3198" spans="1:16" ht="15" hidden="1" customHeight="1">
      <c r="A3198" s="26" t="s">
        <v>633</v>
      </c>
      <c r="B3198" s="23" t="str">
        <f>IFERROR(VLOOKUP(A3198,hoja!$A$2:$E$970,4,FALSE),0)</f>
        <v>CENTRO</v>
      </c>
      <c r="C3198" s="23" t="str">
        <f>IFERROR(VLOOKUP(A3198,hoja!$A$2:$E$1370,5,FALSE),0)</f>
        <v>BOGOTÁ</v>
      </c>
      <c r="D3198" s="23" t="str">
        <f>IFERROR(VLOOKUP(A3198,hoja!A:D,3,FALSE),0)</f>
        <v>0002</v>
      </c>
      <c r="E3198" s="23" t="s">
        <v>650</v>
      </c>
      <c r="F3198" s="23" t="str">
        <f>IFERROR(VLOOKUP(E3198,hoja!$A$2:$E$970,4,FALSE),0)</f>
        <v>OCCIDENTE</v>
      </c>
      <c r="G3198" s="23" t="str">
        <f>IFERROR(VLOOKUP(E3198,hoja!$A$2:$E$970,5,FALSE),0)</f>
        <v>CALOTO</v>
      </c>
      <c r="H3198" s="103" t="str">
        <f>IFERROR(VLOOKUP(E3198,hoja!A:C,3,FALSE),0)</f>
        <v>0445</v>
      </c>
      <c r="I3198" s="24" t="str">
        <f t="shared" si="642"/>
        <v>00020445</v>
      </c>
      <c r="J3198" s="23">
        <v>26.800833333312767</v>
      </c>
      <c r="K3198" s="23">
        <v>487.07400000000001</v>
      </c>
      <c r="L3198" s="23" t="str">
        <f t="shared" ref="L3198:L3200" si="648">IF(B3198=F3198,"REGIONAL","NACIONAL")</f>
        <v>NACIONAL</v>
      </c>
      <c r="M3198" s="23" t="s">
        <v>618</v>
      </c>
      <c r="N3198" s="23" t="s">
        <v>622</v>
      </c>
      <c r="O3198" s="23">
        <f t="shared" si="647"/>
        <v>16</v>
      </c>
      <c r="P3198" s="23" t="str">
        <f t="shared" si="625"/>
        <v>00020445Principal</v>
      </c>
    </row>
    <row r="3199" spans="1:16" ht="15" hidden="1" customHeight="1">
      <c r="A3199" s="26" t="s">
        <v>670</v>
      </c>
      <c r="B3199" s="23" t="str">
        <f>IFERROR(VLOOKUP(A3199,hoja!$A$2:$E$970,4,FALSE),0)</f>
        <v>OCCIDENTE</v>
      </c>
      <c r="C3199" s="23" t="str">
        <f>IFERROR(VLOOKUP(A3199,hoja!$A$2:$E$1370,5,FALSE),0)</f>
        <v>PEREIRA</v>
      </c>
      <c r="D3199" s="23" t="str">
        <f>IFERROR(VLOOKUP(A3199,hoja!A:D,3,FALSE),0)</f>
        <v>0134</v>
      </c>
      <c r="E3199" s="23" t="s">
        <v>721</v>
      </c>
      <c r="F3199" s="23" t="str">
        <f>IFERROR(VLOOKUP(E3199,hoja!$A$2:$E$970,4,FALSE),0)</f>
        <v>ANTIOQUIA</v>
      </c>
      <c r="G3199" s="23" t="str">
        <f>IFERROR(VLOOKUP(E3199,hoja!$A$2:$E$970,5,FALSE),0)</f>
        <v>RIONEGRO</v>
      </c>
      <c r="H3199" s="103" t="str">
        <f>IFERROR(VLOOKUP(E3199,hoja!A:C,3,FALSE),0)</f>
        <v>0090</v>
      </c>
      <c r="I3199" s="24" t="str">
        <f t="shared" si="642"/>
        <v>01340090</v>
      </c>
      <c r="J3199" s="23">
        <v>24</v>
      </c>
      <c r="K3199" s="23">
        <v>425</v>
      </c>
      <c r="L3199" s="23" t="str">
        <f t="shared" si="648"/>
        <v>NACIONAL</v>
      </c>
      <c r="M3199" s="23" t="s">
        <v>794</v>
      </c>
      <c r="N3199" s="23" t="s">
        <v>622</v>
      </c>
      <c r="O3199" s="23">
        <f t="shared" si="647"/>
        <v>16</v>
      </c>
      <c r="P3199" s="23" t="str">
        <f t="shared" si="625"/>
        <v>01340090Letras</v>
      </c>
    </row>
    <row r="3200" spans="1:16" ht="15" hidden="1" customHeight="1">
      <c r="A3200" s="26" t="s">
        <v>670</v>
      </c>
      <c r="B3200" s="23" t="str">
        <f>IFERROR(VLOOKUP(A3200,hoja!$A$2:$E$970,4,FALSE),0)</f>
        <v>OCCIDENTE</v>
      </c>
      <c r="C3200" s="23" t="str">
        <f>IFERROR(VLOOKUP(A3200,hoja!$A$2:$E$1370,5,FALSE),0)</f>
        <v>PEREIRA</v>
      </c>
      <c r="D3200" s="23" t="str">
        <f>IFERROR(VLOOKUP(A3200,hoja!A:D,3,FALSE),0)</f>
        <v>0134</v>
      </c>
      <c r="E3200" s="23" t="s">
        <v>721</v>
      </c>
      <c r="F3200" s="23" t="str">
        <f>IFERROR(VLOOKUP(E3200,hoja!$A$2:$E$970,4,FALSE),0)</f>
        <v>ANTIOQUIA</v>
      </c>
      <c r="G3200" s="23" t="str">
        <f>IFERROR(VLOOKUP(E3200,hoja!$A$2:$E$970,5,FALSE),0)</f>
        <v>RIONEGRO</v>
      </c>
      <c r="H3200" s="103" t="str">
        <f>IFERROR(VLOOKUP(E3200,hoja!A:C,3,FALSE),0)</f>
        <v>0090</v>
      </c>
      <c r="I3200" s="24" t="str">
        <f t="shared" si="642"/>
        <v>01340090</v>
      </c>
      <c r="J3200" s="23">
        <v>14.883333333389601</v>
      </c>
      <c r="K3200" s="23">
        <v>259</v>
      </c>
      <c r="L3200" s="23" t="str">
        <f t="shared" si="648"/>
        <v>NACIONAL</v>
      </c>
      <c r="M3200" s="23" t="s">
        <v>618</v>
      </c>
      <c r="N3200" s="23" t="s">
        <v>622</v>
      </c>
      <c r="O3200" s="23">
        <f t="shared" ref="O3200" si="649">IF(K3200&lt;=250,25,IF(K3200&lt;=500,16,IF(K3200&lt;=800,12,IF(K3200&lt;=1100,8,IF(K3200&lt;=1400,6,IF(K3200&lt;=1700,5))))))</f>
        <v>16</v>
      </c>
      <c r="P3200" s="23" t="str">
        <f t="shared" si="625"/>
        <v>01340090Principal</v>
      </c>
    </row>
    <row r="3201" spans="1:16" ht="15" hidden="1" customHeight="1">
      <c r="A3201" s="26" t="s">
        <v>670</v>
      </c>
      <c r="B3201" s="23" t="str">
        <f>IFERROR(VLOOKUP(A3201,hoja!$A$2:$E$970,4,FALSE),0)</f>
        <v>OCCIDENTE</v>
      </c>
      <c r="C3201" s="23" t="str">
        <f>IFERROR(VLOOKUP(A3201,hoja!$A$2:$E$1370,5,FALSE),0)</f>
        <v>PEREIRA</v>
      </c>
      <c r="D3201" s="23" t="str">
        <f>IFERROR(VLOOKUP(A3201,hoja!A:D,3,FALSE),0)</f>
        <v>0134</v>
      </c>
      <c r="E3201" s="23" t="s">
        <v>694</v>
      </c>
      <c r="F3201" s="23" t="str">
        <f>IFERROR(VLOOKUP(E3201,hoja!$A$2:$E$970,4,FALSE),0)</f>
        <v>OCCIDENTE</v>
      </c>
      <c r="G3201" s="23" t="str">
        <f>IFERROR(VLOOKUP(E3201,hoja!$A$2:$E$970,5,FALSE),0)</f>
        <v>BUENAVENTURA</v>
      </c>
      <c r="H3201" s="103" t="str">
        <f>IFERROR(VLOOKUP(E3201,hoja!A:C,3,FALSE),0)</f>
        <v>0131</v>
      </c>
      <c r="I3201" s="24" t="str">
        <f t="shared" si="642"/>
        <v>01340131</v>
      </c>
      <c r="K3201" s="23">
        <v>256</v>
      </c>
      <c r="L3201" s="23" t="str">
        <f t="shared" si="645"/>
        <v>REGIONAL</v>
      </c>
      <c r="M3201" s="23" t="s">
        <v>618</v>
      </c>
      <c r="N3201" s="23" t="s">
        <v>622</v>
      </c>
      <c r="O3201" s="23">
        <f t="shared" ref="O3201" si="650">IF(K3201&lt;=250,25,IF(K3201&lt;=500,16,IF(K3201&lt;=800,12,IF(K3201&lt;=1100,8,IF(K3201&lt;=1400,6,IF(K3201&lt;=1700,5))))))</f>
        <v>16</v>
      </c>
      <c r="P3201" s="23" t="str">
        <f t="shared" si="625"/>
        <v>01340131Principal</v>
      </c>
    </row>
    <row r="3202" spans="1:16" ht="15" hidden="1" customHeight="1">
      <c r="A3202" s="26" t="s">
        <v>670</v>
      </c>
      <c r="B3202" s="23" t="str">
        <f>IFERROR(VLOOKUP(A3202,hoja!$A$2:$E$970,4,FALSE),0)</f>
        <v>OCCIDENTE</v>
      </c>
      <c r="C3202" s="23" t="str">
        <f>IFERROR(VLOOKUP(A3202,hoja!$A$2:$E$1370,5,FALSE),0)</f>
        <v>PEREIRA</v>
      </c>
      <c r="D3202" s="23" t="str">
        <f>IFERROR(VLOOKUP(A3202,hoja!A:D,3,FALSE),0)</f>
        <v>0134</v>
      </c>
      <c r="E3202" s="23" t="s">
        <v>668</v>
      </c>
      <c r="F3202" s="23" t="str">
        <f>IFERROR(VLOOKUP(E3202,hoja!$A$2:$E$970,4,FALSE),0)</f>
        <v>COSTA</v>
      </c>
      <c r="G3202" s="23" t="str">
        <f>IFERROR(VLOOKUP(E3202,hoja!$A$2:$E$970,5,FALSE),0)</f>
        <v>VALLEDUPAR</v>
      </c>
      <c r="H3202" s="103" t="str">
        <f>IFERROR(VLOOKUP(E3202,hoja!A:C,3,FALSE),0)</f>
        <v>0447</v>
      </c>
      <c r="I3202" s="24" t="str">
        <f t="shared" si="642"/>
        <v>01340447</v>
      </c>
      <c r="K3202" s="23">
        <v>976</v>
      </c>
      <c r="L3202" s="23" t="str">
        <f>IF(B3202=F3202,"REGIONAL","NACIONAL")</f>
        <v>NACIONAL</v>
      </c>
      <c r="M3202" s="23" t="s">
        <v>618</v>
      </c>
      <c r="N3202" s="23" t="s">
        <v>622</v>
      </c>
      <c r="O3202" s="23">
        <f t="shared" ref="O3202" si="651">IF(K3202&lt;=250,25,IF(K3202&lt;=500,16,IF(K3202&lt;=800,12,IF(K3202&lt;=1100,8,IF(K3202&lt;=1400,6,IF(K3202&lt;=1700,5))))))</f>
        <v>8</v>
      </c>
      <c r="P3202" s="23" t="str">
        <f t="shared" si="625"/>
        <v>01340447Principal</v>
      </c>
    </row>
    <row r="3203" spans="1:16" ht="15" hidden="1" customHeight="1">
      <c r="A3203" s="26" t="s">
        <v>670</v>
      </c>
      <c r="B3203" s="23" t="str">
        <f>IFERROR(VLOOKUP(A3203,hoja!$A$2:$E$970,4,FALSE),0)</f>
        <v>OCCIDENTE</v>
      </c>
      <c r="C3203" s="23" t="str">
        <f>IFERROR(VLOOKUP(A3203,hoja!$A$2:$E$1370,5,FALSE),0)</f>
        <v>PEREIRA</v>
      </c>
      <c r="D3203" s="23" t="str">
        <f>IFERROR(VLOOKUP(A3203,hoja!A:D,3,FALSE),0)</f>
        <v>0134</v>
      </c>
      <c r="E3203" s="23" t="s">
        <v>733</v>
      </c>
      <c r="F3203" s="23" t="str">
        <f>IFERROR(VLOOKUP(E3203,hoja!$A$2:$E$970,4,FALSE),0)</f>
        <v>OCCIDENTE</v>
      </c>
      <c r="G3203" s="23" t="str">
        <f>IFERROR(VLOOKUP(E3203,hoja!$A$2:$E$970,5,FALSE),0)</f>
        <v>PASTO</v>
      </c>
      <c r="H3203" s="103" t="str">
        <f>IFERROR(VLOOKUP(E3203,hoja!A:C,3,FALSE),0)</f>
        <v>0395</v>
      </c>
      <c r="I3203" s="24" t="str">
        <f t="shared" si="642"/>
        <v>01340395</v>
      </c>
      <c r="K3203" s="23">
        <v>584</v>
      </c>
      <c r="L3203" s="23" t="str">
        <f t="shared" si="645"/>
        <v>REGIONAL</v>
      </c>
      <c r="M3203" s="23" t="s">
        <v>618</v>
      </c>
      <c r="N3203" s="23" t="s">
        <v>622</v>
      </c>
      <c r="O3203" s="23">
        <f t="shared" ref="O3203:O3204" si="652">IF(K3203&lt;=250,25,IF(K3203&lt;=500,16,IF(K3203&lt;=800,12,IF(K3203&lt;=1100,8,IF(K3203&lt;=1400,6,IF(K3203&lt;=1700,5))))))</f>
        <v>12</v>
      </c>
      <c r="P3203" s="23" t="str">
        <f t="shared" si="625"/>
        <v>01340395Principal</v>
      </c>
    </row>
    <row r="3204" spans="1:16" ht="15" hidden="1" customHeight="1">
      <c r="A3204" s="26" t="s">
        <v>681</v>
      </c>
      <c r="B3204" s="23" t="str">
        <f>IFERROR(VLOOKUP(A3204,hoja!$A$2:$E$970,4,FALSE),0)</f>
        <v>CENTRO</v>
      </c>
      <c r="C3204" s="23" t="str">
        <f>IFERROR(VLOOKUP(A3204,hoja!$A$2:$E$1370,5,FALSE),0)</f>
        <v>VILLAVICENCIO</v>
      </c>
      <c r="D3204" s="23" t="str">
        <f>IFERROR(VLOOKUP(A3204,hoja!A:D,3,FALSE),0)</f>
        <v>0393</v>
      </c>
      <c r="E3204" s="23" t="s">
        <v>661</v>
      </c>
      <c r="F3204" s="23" t="str">
        <f>IFERROR(VLOOKUP(E3204,hoja!$A$2:$E$970,4,FALSE),0)</f>
        <v>COSTA</v>
      </c>
      <c r="G3204" s="23" t="str">
        <f>IFERROR(VLOOKUP(E3204,hoja!$A$2:$E$970,5,FALSE),0)</f>
        <v>CARTAGENA</v>
      </c>
      <c r="H3204" s="103" t="str">
        <f>IFERROR(VLOOKUP(E3204,hoja!A:C,3,FALSE),0)</f>
        <v>0113</v>
      </c>
      <c r="I3204" s="24" t="str">
        <f t="shared" si="642"/>
        <v>03930113</v>
      </c>
      <c r="K3204" s="23">
        <v>1198</v>
      </c>
      <c r="L3204" s="23" t="str">
        <f>IF(B3204=F3204,"REGIONAL","NACIONAL")</f>
        <v>NACIONAL</v>
      </c>
      <c r="M3204" s="23" t="s">
        <v>618</v>
      </c>
      <c r="N3204" s="23" t="s">
        <v>622</v>
      </c>
      <c r="O3204" s="23">
        <f t="shared" si="652"/>
        <v>6</v>
      </c>
      <c r="P3204" s="23" t="str">
        <f t="shared" si="625"/>
        <v>03930113Principal</v>
      </c>
    </row>
    <row r="3205" spans="1:16" ht="15" hidden="1" customHeight="1">
      <c r="A3205" s="26" t="s">
        <v>637</v>
      </c>
      <c r="B3205" s="23" t="str">
        <f>IFERROR(VLOOKUP(A3205,hoja!$A$2:$E$970,4,FALSE),0)</f>
        <v>SANTANDER</v>
      </c>
      <c r="C3205" s="23" t="str">
        <f>IFERROR(VLOOKUP(A3205,hoja!$A$2:$E$1370,5,FALSE),0)</f>
        <v>PIEDECUESTA</v>
      </c>
      <c r="D3205" s="23" t="str">
        <f>IFERROR(VLOOKUP(A3205,hoja!A:D,3,FALSE),0)</f>
        <v>0422</v>
      </c>
      <c r="E3205" s="23" t="s">
        <v>890</v>
      </c>
      <c r="F3205" s="23" t="str">
        <f>IFERROR(VLOOKUP(E3205,hoja!$A$2:$E$970,4,FALSE),0)</f>
        <v>SANTANDER</v>
      </c>
      <c r="G3205" s="23" t="str">
        <f>IFERROR(VLOOKUP(E3205,hoja!$A$2:$E$970,5,FALSE),0)</f>
        <v>LEBRIJA</v>
      </c>
      <c r="H3205" s="103" t="str">
        <f>IFERROR(VLOOKUP(E3205,hoja!A:C,3,FALSE),0)</f>
        <v>60051</v>
      </c>
      <c r="I3205" s="24" t="str">
        <f t="shared" ref="I3205:I3207" si="653">D3205&amp;H3205</f>
        <v>042260051</v>
      </c>
      <c r="K3205" s="23">
        <v>32</v>
      </c>
      <c r="L3205" s="23" t="str">
        <f t="shared" si="645"/>
        <v>REGIONAL</v>
      </c>
      <c r="M3205" s="23" t="s">
        <v>618</v>
      </c>
      <c r="N3205" s="23" t="s">
        <v>622</v>
      </c>
      <c r="O3205" s="23">
        <f>IF(K3205&lt;=250,25,IF(K3205&lt;=500,16,IF(K3205&lt;=800,12,IF(K3205&lt;=1100,8,IF(K3205&lt;=1400,6,IF(K3205&lt;=1700,5))))))</f>
        <v>25</v>
      </c>
      <c r="P3205" s="23" t="str">
        <f t="shared" si="625"/>
        <v>042260051Principal</v>
      </c>
    </row>
    <row r="3206" spans="1:16" ht="15" hidden="1" customHeight="1">
      <c r="A3206" s="26" t="s">
        <v>653</v>
      </c>
      <c r="B3206" s="23" t="str">
        <f>IFERROR(VLOOKUP(A3206,hoja!$A$2:$E$970,4,FALSE),0)</f>
        <v>CENTRO</v>
      </c>
      <c r="C3206" s="23" t="str">
        <f>IFERROR(VLOOKUP(A3206,hoja!$A$2:$E$1370,5,FALSE),0)</f>
        <v>MADRID</v>
      </c>
      <c r="D3206" s="23" t="str">
        <f>IFERROR(VLOOKUP(A3206,hoja!A:D,3,FALSE),0)</f>
        <v>2023</v>
      </c>
      <c r="E3206" s="23" t="s">
        <v>961</v>
      </c>
      <c r="F3206" s="23">
        <f>IFERROR(VLOOKUP(E3206,hoja!$A$2:$E$970,4,FALSE),0)</f>
        <v>0</v>
      </c>
      <c r="G3206" s="23">
        <f>IFERROR(VLOOKUP(E3206,hoja!$A$2:$E$970,5,FALSE),0)</f>
        <v>0</v>
      </c>
      <c r="H3206" s="103">
        <f>IFERROR(VLOOKUP(E3206,hoja!A:C,3,FALSE),0)</f>
        <v>0</v>
      </c>
      <c r="I3206" s="24" t="str">
        <f t="shared" si="653"/>
        <v>20230</v>
      </c>
      <c r="K3206" s="23">
        <v>31</v>
      </c>
      <c r="L3206" s="23" t="str">
        <f>IF(B3206=F3206,"REGIONAL","NACIONAL")</f>
        <v>NACIONAL</v>
      </c>
      <c r="M3206" s="23" t="s">
        <v>618</v>
      </c>
      <c r="N3206" s="23" t="s">
        <v>622</v>
      </c>
      <c r="O3206" s="23">
        <f>IF(K3206&lt;=250,25,IF(K3206&lt;=500,16,IF(K3206&lt;=800,12,IF(K3206&lt;=1100,8,IF(K3206&lt;=1400,6,IF(K3206&lt;=1700,5))))))</f>
        <v>25</v>
      </c>
      <c r="P3206" s="23" t="str">
        <f t="shared" si="625"/>
        <v>20230Principal</v>
      </c>
    </row>
    <row r="3207" spans="1:16" ht="15" hidden="1" customHeight="1">
      <c r="A3207" s="26" t="s">
        <v>770</v>
      </c>
      <c r="B3207" s="23" t="str">
        <f>IFERROR(VLOOKUP(A3207,hoja!$A$2:$E$970,4,FALSE),0)</f>
        <v>ANTIOQUIA</v>
      </c>
      <c r="C3207" s="23" t="str">
        <f>IFERROR(VLOOKUP(A3207,hoja!$A$2:$E$1370,5,FALSE),0)</f>
        <v>RIONEGRO</v>
      </c>
      <c r="D3207" s="23" t="str">
        <f>IFERROR(VLOOKUP(A3207,hoja!A:D,3,FALSE),0)</f>
        <v>3041</v>
      </c>
      <c r="E3207" s="23" t="s">
        <v>721</v>
      </c>
      <c r="F3207" s="23" t="str">
        <f>IFERROR(VLOOKUP(E3207,hoja!$A$2:$E$970,4,FALSE),0)</f>
        <v>ANTIOQUIA</v>
      </c>
      <c r="G3207" s="23" t="str">
        <f>IFERROR(VLOOKUP(E3207,hoja!$A$2:$E$970,5,FALSE),0)</f>
        <v>RIONEGRO</v>
      </c>
      <c r="H3207" s="103" t="str">
        <f>IFERROR(VLOOKUP(E3207,hoja!A:C,3,FALSE),0)</f>
        <v>0090</v>
      </c>
      <c r="I3207" s="24" t="str">
        <f t="shared" si="653"/>
        <v>30410090</v>
      </c>
      <c r="K3207" s="23">
        <v>15</v>
      </c>
      <c r="L3207" s="23" t="str">
        <f t="shared" si="645"/>
        <v>REGIONAL</v>
      </c>
      <c r="M3207" s="23" t="s">
        <v>618</v>
      </c>
      <c r="N3207" s="23" t="s">
        <v>622</v>
      </c>
      <c r="O3207" s="23">
        <f>IF(K3207&lt;=250,25,IF(K3207&lt;=500,16,IF(K3207&lt;=800,12,IF(K3207&lt;=1100,8,IF(K3207&lt;=1400,6,IF(K3207&lt;=1700,5))))))</f>
        <v>25</v>
      </c>
      <c r="P3207" s="23" t="str">
        <f t="shared" si="625"/>
        <v>30410090Principal</v>
      </c>
    </row>
    <row r="3208" spans="1:16" ht="15" hidden="1" customHeight="1">
      <c r="A3208" s="26" t="s">
        <v>633</v>
      </c>
      <c r="B3208" s="23" t="str">
        <f>IFERROR(VLOOKUP(A3208,hoja!$A$2:$E$970,4,FALSE),0)</f>
        <v>CENTRO</v>
      </c>
      <c r="C3208" s="23" t="str">
        <f>IFERROR(VLOOKUP(A3208,hoja!$A$2:$E$1370,5,FALSE),0)</f>
        <v>BOGOTÁ</v>
      </c>
      <c r="D3208" s="23" t="str">
        <f>IFERROR(VLOOKUP(A3208,hoja!A:D,3,FALSE),0)</f>
        <v>0002</v>
      </c>
      <c r="E3208" s="23" t="s">
        <v>699</v>
      </c>
      <c r="F3208" s="23" t="str">
        <f>IFERROR(VLOOKUP(E3208,hoja!$A$2:$E$970,4,FALSE),0)</f>
        <v>ANTIOQUIA</v>
      </c>
      <c r="G3208" s="23" t="str">
        <f>IFERROR(VLOOKUP(E3208,hoja!$A$2:$E$970,5,FALSE),0)</f>
        <v>CHIGORODÓ</v>
      </c>
      <c r="H3208" s="103" t="str">
        <f>IFERROR(VLOOKUP(E3208,hoja!A:C,3,FALSE),0)</f>
        <v>0074</v>
      </c>
      <c r="I3208" s="24" t="str">
        <f t="shared" ref="I3208:I3234" si="654">D3208&amp;H3208</f>
        <v>00020074</v>
      </c>
      <c r="K3208" s="23">
        <v>679</v>
      </c>
      <c r="L3208" s="23" t="str">
        <f>IF(B3208=F3208,"REGIONAL","NACIONAL")</f>
        <v>NACIONAL</v>
      </c>
      <c r="M3208" s="23" t="s">
        <v>837</v>
      </c>
      <c r="N3208" s="23" t="s">
        <v>622</v>
      </c>
      <c r="O3208" s="23">
        <f t="shared" ref="O3208:O3213" si="655">IF(K3208&lt;=250,25,IF(K3208&lt;=500,16,IF(K3208&lt;=800,12,IF(K3208&lt;=1100,8,IF(K3208&lt;=1400,6,IF(K3208&lt;=1700,5))))))</f>
        <v>12</v>
      </c>
      <c r="P3208" s="23" t="str">
        <f t="shared" si="625"/>
        <v>00020074La Vega-Medellin</v>
      </c>
    </row>
    <row r="3209" spans="1:16" ht="15" hidden="1" customHeight="1">
      <c r="A3209" s="26" t="s">
        <v>633</v>
      </c>
      <c r="B3209" s="23" t="str">
        <f>IFERROR(VLOOKUP(A3209,hoja!$A$2:$E$970,4,FALSE),0)</f>
        <v>CENTRO</v>
      </c>
      <c r="C3209" s="23" t="str">
        <f>IFERROR(VLOOKUP(A3209,hoja!$A$2:$E$1370,5,FALSE),0)</f>
        <v>BOGOTÁ</v>
      </c>
      <c r="D3209" s="23" t="str">
        <f>IFERROR(VLOOKUP(A3209,hoja!A:D,3,FALSE),0)</f>
        <v>0002</v>
      </c>
      <c r="E3209" s="23" t="s">
        <v>699</v>
      </c>
      <c r="F3209" s="23" t="str">
        <f>IFERROR(VLOOKUP(E3209,hoja!$A$2:$E$970,4,FALSE),0)</f>
        <v>ANTIOQUIA</v>
      </c>
      <c r="G3209" s="23" t="str">
        <f>IFERROR(VLOOKUP(E3209,hoja!$A$2:$E$970,5,FALSE),0)</f>
        <v>CHIGORODÓ</v>
      </c>
      <c r="H3209" s="103" t="str">
        <f>IFERROR(VLOOKUP(E3209,hoja!A:C,3,FALSE),0)</f>
        <v>0074</v>
      </c>
      <c r="I3209" s="24" t="str">
        <f t="shared" si="654"/>
        <v>00020074</v>
      </c>
      <c r="K3209" s="23">
        <v>781</v>
      </c>
      <c r="L3209" s="23" t="str">
        <f t="shared" ref="L3209:L3213" si="656">IF(B3209=F3209,"REGIONAL","NACIONAL")</f>
        <v>NACIONAL</v>
      </c>
      <c r="M3209" s="23" t="s">
        <v>794</v>
      </c>
      <c r="N3209" s="23" t="s">
        <v>622</v>
      </c>
      <c r="O3209" s="23">
        <f t="shared" si="655"/>
        <v>12</v>
      </c>
      <c r="P3209" s="23" t="str">
        <f t="shared" si="625"/>
        <v>00020074Letras</v>
      </c>
    </row>
    <row r="3210" spans="1:16" ht="15" hidden="1" customHeight="1">
      <c r="A3210" s="26" t="s">
        <v>633</v>
      </c>
      <c r="B3210" s="23" t="str">
        <f>IFERROR(VLOOKUP(A3210,hoja!$A$2:$E$970,4,FALSE),0)</f>
        <v>CENTRO</v>
      </c>
      <c r="C3210" s="23" t="str">
        <f>IFERROR(VLOOKUP(A3210,hoja!$A$2:$E$1370,5,FALSE),0)</f>
        <v>BOGOTÁ</v>
      </c>
      <c r="D3210" s="23" t="str">
        <f>IFERROR(VLOOKUP(A3210,hoja!A:D,3,FALSE),0)</f>
        <v>0002</v>
      </c>
      <c r="E3210" s="23" t="s">
        <v>667</v>
      </c>
      <c r="F3210" s="23" t="str">
        <f>IFERROR(VLOOKUP(E3210,hoja!$A$2:$E$970,4,FALSE),0)</f>
        <v>COSTA</v>
      </c>
      <c r="G3210" s="23" t="str">
        <f>IFERROR(VLOOKUP(E3210,hoja!$A$2:$E$970,5,FALSE),0)</f>
        <v>MONTERÍA</v>
      </c>
      <c r="H3210" s="103" t="str">
        <f>IFERROR(VLOOKUP(E3210,hoja!A:C,3,FALSE),0)</f>
        <v>0381</v>
      </c>
      <c r="I3210" s="24" t="str">
        <f t="shared" si="654"/>
        <v>00020381</v>
      </c>
      <c r="J3210" s="23">
        <v>45</v>
      </c>
      <c r="K3210" s="23">
        <v>806</v>
      </c>
      <c r="L3210" s="23" t="str">
        <f t="shared" si="656"/>
        <v>NACIONAL</v>
      </c>
      <c r="M3210" s="23" t="s">
        <v>623</v>
      </c>
      <c r="N3210" s="23" t="s">
        <v>622</v>
      </c>
      <c r="O3210" s="23">
        <f t="shared" si="655"/>
        <v>8</v>
      </c>
      <c r="P3210" s="23" t="str">
        <f t="shared" si="625"/>
        <v>00020381Facatativa</v>
      </c>
    </row>
    <row r="3211" spans="1:16" ht="15" hidden="1" customHeight="1">
      <c r="A3211" s="26" t="s">
        <v>670</v>
      </c>
      <c r="B3211" s="23" t="str">
        <f>IFERROR(VLOOKUP(A3211,hoja!$A$2:$E$970,4,FALSE),0)</f>
        <v>OCCIDENTE</v>
      </c>
      <c r="C3211" s="23" t="str">
        <f>IFERROR(VLOOKUP(A3211,hoja!$A$2:$E$1370,5,FALSE),0)</f>
        <v>PEREIRA</v>
      </c>
      <c r="D3211" s="23" t="str">
        <f>IFERROR(VLOOKUP(A3211,hoja!A:D,3,FALSE),0)</f>
        <v>0134</v>
      </c>
      <c r="E3211" s="23" t="s">
        <v>636</v>
      </c>
      <c r="F3211" s="23" t="str">
        <f>IFERROR(VLOOKUP(E3211,hoja!$A$2:$E$970,4,FALSE),0)</f>
        <v>CENTRO</v>
      </c>
      <c r="G3211" s="23" t="str">
        <f>IFERROR(VLOOKUP(E3211,hoja!$A$2:$E$970,5,FALSE),0)</f>
        <v>DUITAMA</v>
      </c>
      <c r="H3211" s="103" t="str">
        <f>IFERROR(VLOOKUP(E3211,hoja!A:C,3,FALSE),0)</f>
        <v>0441</v>
      </c>
      <c r="I3211" s="24" t="str">
        <f t="shared" si="654"/>
        <v>01340441</v>
      </c>
      <c r="K3211" s="23">
        <v>521</v>
      </c>
      <c r="L3211" s="23" t="str">
        <f t="shared" si="656"/>
        <v>NACIONAL</v>
      </c>
      <c r="M3211" s="23" t="s">
        <v>955</v>
      </c>
      <c r="N3211" s="23" t="s">
        <v>622</v>
      </c>
      <c r="O3211" s="23">
        <f t="shared" si="655"/>
        <v>12</v>
      </c>
      <c r="P3211" s="23" t="str">
        <f t="shared" si="625"/>
        <v>01340441letras</v>
      </c>
    </row>
    <row r="3212" spans="1:16" ht="15" hidden="1" customHeight="1">
      <c r="A3212" s="26" t="s">
        <v>670</v>
      </c>
      <c r="B3212" s="23" t="str">
        <f>IFERROR(VLOOKUP(A3212,hoja!$A$2:$E$970,4,FALSE),0)</f>
        <v>OCCIDENTE</v>
      </c>
      <c r="C3212" s="23" t="str">
        <f>IFERROR(VLOOKUP(A3212,hoja!$A$2:$E$1370,5,FALSE),0)</f>
        <v>PEREIRA</v>
      </c>
      <c r="D3212" s="23" t="str">
        <f>IFERROR(VLOOKUP(A3212,hoja!A:D,3,FALSE),0)</f>
        <v>0134</v>
      </c>
      <c r="E3212" s="23" t="s">
        <v>686</v>
      </c>
      <c r="F3212" s="23" t="str">
        <f>IFERROR(VLOOKUP(E3212,hoja!$A$2:$E$970,4,FALSE),0)</f>
        <v>SANTANDER</v>
      </c>
      <c r="G3212" s="23" t="str">
        <f>IFERROR(VLOOKUP(E3212,hoja!$A$2:$E$970,5,FALSE),0)</f>
        <v>BARRANCABERMEJA</v>
      </c>
      <c r="H3212" s="103" t="str">
        <f>IFERROR(VLOOKUP(E3212,hoja!A:C,3,FALSE),0)</f>
        <v>0424</v>
      </c>
      <c r="I3212" s="24" t="str">
        <f t="shared" si="654"/>
        <v>01340424</v>
      </c>
      <c r="K3212" s="23">
        <v>553</v>
      </c>
      <c r="L3212" s="23" t="str">
        <f t="shared" si="656"/>
        <v>NACIONAL</v>
      </c>
      <c r="M3212" s="23" t="s">
        <v>838</v>
      </c>
      <c r="N3212" s="23" t="s">
        <v>622</v>
      </c>
      <c r="O3212" s="23">
        <f t="shared" si="655"/>
        <v>12</v>
      </c>
      <c r="P3212" s="23" t="str">
        <f t="shared" si="625"/>
        <v>01340424Medellin</v>
      </c>
    </row>
    <row r="3213" spans="1:16" ht="15" hidden="1" customHeight="1">
      <c r="A3213" s="26" t="s">
        <v>670</v>
      </c>
      <c r="B3213" s="23" t="str">
        <f>IFERROR(VLOOKUP(A3213,hoja!$A$2:$E$970,4,FALSE),0)</f>
        <v>OCCIDENTE</v>
      </c>
      <c r="C3213" s="23" t="str">
        <f>IFERROR(VLOOKUP(A3213,hoja!$A$2:$E$1370,5,FALSE),0)</f>
        <v>PEREIRA</v>
      </c>
      <c r="D3213" s="23" t="str">
        <f>IFERROR(VLOOKUP(A3213,hoja!A:D,3,FALSE),0)</f>
        <v>0134</v>
      </c>
      <c r="E3213" s="23" t="s">
        <v>686</v>
      </c>
      <c r="F3213" s="23" t="str">
        <f>IFERROR(VLOOKUP(E3213,hoja!$A$2:$E$970,4,FALSE),0)</f>
        <v>SANTANDER</v>
      </c>
      <c r="G3213" s="23" t="str">
        <f>IFERROR(VLOOKUP(E3213,hoja!$A$2:$E$970,5,FALSE),0)</f>
        <v>BARRANCABERMEJA</v>
      </c>
      <c r="H3213" s="103" t="str">
        <f>IFERROR(VLOOKUP(E3213,hoja!A:C,3,FALSE),0)</f>
        <v>0424</v>
      </c>
      <c r="I3213" s="24" t="str">
        <f t="shared" si="654"/>
        <v>01340424</v>
      </c>
      <c r="K3213" s="23">
        <v>517</v>
      </c>
      <c r="L3213" s="23" t="str">
        <f t="shared" si="656"/>
        <v>NACIONAL</v>
      </c>
      <c r="M3213" s="23" t="s">
        <v>794</v>
      </c>
      <c r="N3213" s="23" t="s">
        <v>622</v>
      </c>
      <c r="O3213" s="23">
        <f t="shared" si="655"/>
        <v>12</v>
      </c>
      <c r="P3213" s="23" t="str">
        <f t="shared" si="625"/>
        <v>01340424Letras</v>
      </c>
    </row>
    <row r="3214" spans="1:16" ht="15" hidden="1" customHeight="1">
      <c r="A3214" s="26" t="s">
        <v>699</v>
      </c>
      <c r="B3214" s="23" t="str">
        <f>IFERROR(VLOOKUP(A3214,hoja!$A$2:$E$970,4,FALSE),0)</f>
        <v>ANTIOQUIA</v>
      </c>
      <c r="C3214" s="23" t="str">
        <f>IFERROR(VLOOKUP(A3214,hoja!$A$2:$E$1370,5,FALSE),0)</f>
        <v>CHIGORODÓ</v>
      </c>
      <c r="D3214" s="23" t="str">
        <f>IFERROR(VLOOKUP(A3214,hoja!A:D,3,FALSE),0)</f>
        <v>0074</v>
      </c>
      <c r="E3214" s="23" t="s">
        <v>654</v>
      </c>
      <c r="F3214" s="23" t="str">
        <f>IFERROR(VLOOKUP(E3214,hoja!$A$2:$E$970,4,FALSE),0)</f>
        <v>ANTIOQUIA</v>
      </c>
      <c r="G3214" s="23" t="str">
        <f>IFERROR(VLOOKUP(E3214,hoja!$A$2:$E$970,5,FALSE),0)</f>
        <v>CHIGORODÓ</v>
      </c>
      <c r="H3214" s="103" t="str">
        <f>IFERROR(VLOOKUP(E3214,hoja!A:C,3,FALSE),0)</f>
        <v>60005</v>
      </c>
      <c r="I3214" s="24" t="str">
        <f t="shared" si="654"/>
        <v>007460005</v>
      </c>
      <c r="K3214" s="23">
        <v>29</v>
      </c>
      <c r="L3214" s="23" t="str">
        <f t="shared" ref="L3214" si="657">IF(B3214=F3214,"REGIONAL","NACIONAL")</f>
        <v>REGIONAL</v>
      </c>
      <c r="M3214" s="23" t="s">
        <v>618</v>
      </c>
      <c r="N3214" s="23" t="s">
        <v>622</v>
      </c>
      <c r="O3214" s="23">
        <f t="shared" ref="O3214:O3219" si="658">IF(K3214&lt;=250,25,IF(K3214&lt;=500,16,IF(K3214&lt;=800,12,IF(K3214&lt;=1100,8,IF(K3214&lt;=1400,6,IF(K3214&lt;=1700,5))))))</f>
        <v>25</v>
      </c>
      <c r="P3214" s="23" t="str">
        <f t="shared" si="625"/>
        <v>007460005Principal</v>
      </c>
    </row>
    <row r="3215" spans="1:16" ht="15" hidden="1" customHeight="1">
      <c r="A3215" s="26" t="s">
        <v>635</v>
      </c>
      <c r="B3215" s="23" t="str">
        <f>IFERROR(VLOOKUP(A3215,hoja!$A$2:$E$970,4,FALSE),0)</f>
        <v>CENTRO</v>
      </c>
      <c r="C3215" s="23" t="str">
        <f>IFERROR(VLOOKUP(A3215,hoja!$A$2:$E$1370,5,FALSE),0)</f>
        <v>BOGOTÁ</v>
      </c>
      <c r="D3215" s="23" t="str">
        <f>IFERROR(VLOOKUP(A3215,hoja!A:D,3,FALSE),0)</f>
        <v>0021</v>
      </c>
      <c r="E3215" s="23" t="s">
        <v>816</v>
      </c>
      <c r="F3215" s="23" t="str">
        <f>IFERROR(VLOOKUP(E3215,hoja!$A$2:$E$970,4,FALSE),0)</f>
        <v>OCCIDENTE</v>
      </c>
      <c r="G3215" s="23" t="str">
        <f>IFERROR(VLOOKUP(E3215,hoja!$A$2:$E$970,5,FALSE),0)</f>
        <v>IPIALES</v>
      </c>
      <c r="H3215" s="103" t="str">
        <f>IFERROR(VLOOKUP(E3215,hoja!A:C,3,FALSE),0)</f>
        <v>60013</v>
      </c>
      <c r="I3215" s="24" t="str">
        <f t="shared" si="654"/>
        <v>002160013</v>
      </c>
      <c r="K3215" s="23">
        <v>910</v>
      </c>
      <c r="L3215" s="23" t="str">
        <f>IF(B3215=F3215,"REGIONAL","NACIONAL")</f>
        <v>NACIONAL</v>
      </c>
      <c r="M3215" s="23" t="s">
        <v>618</v>
      </c>
      <c r="N3215" s="23" t="s">
        <v>622</v>
      </c>
      <c r="O3215" s="23">
        <f t="shared" si="658"/>
        <v>8</v>
      </c>
      <c r="P3215" s="23" t="str">
        <f t="shared" si="625"/>
        <v>002160013Principal</v>
      </c>
    </row>
    <row r="3216" spans="1:16" ht="15" hidden="1" customHeight="1">
      <c r="A3216" s="26" t="s">
        <v>672</v>
      </c>
      <c r="B3216" s="23" t="str">
        <f>IFERROR(VLOOKUP(A3216,hoja!$A$2:$E$970,4,FALSE),0)</f>
        <v>ANTIOQUIA</v>
      </c>
      <c r="C3216" s="23" t="str">
        <f>IFERROR(VLOOKUP(A3216,hoja!$A$2:$E$1370,5,FALSE),0)</f>
        <v>MEDELLÍN</v>
      </c>
      <c r="D3216" s="23" t="str">
        <f>IFERROR(VLOOKUP(A3216,hoja!A:D,3,FALSE),0)</f>
        <v>0092</v>
      </c>
      <c r="E3216" s="23" t="s">
        <v>816</v>
      </c>
      <c r="F3216" s="23" t="str">
        <f>IFERROR(VLOOKUP(E3216,hoja!$A$2:$E$970,4,FALSE),0)</f>
        <v>OCCIDENTE</v>
      </c>
      <c r="G3216" s="23" t="str">
        <f>IFERROR(VLOOKUP(E3216,hoja!$A$2:$E$970,5,FALSE),0)</f>
        <v>IPIALES</v>
      </c>
      <c r="H3216" s="103" t="str">
        <f>IFERROR(VLOOKUP(E3216,hoja!A:C,3,FALSE),0)</f>
        <v>60013</v>
      </c>
      <c r="I3216" s="24" t="str">
        <f t="shared" si="654"/>
        <v>009260013</v>
      </c>
      <c r="K3216" s="23">
        <v>875</v>
      </c>
      <c r="L3216" s="23" t="str">
        <f t="shared" ref="L3216:L3224" si="659">IF(B3216=F3216,"REGIONAL","NACIONAL")</f>
        <v>NACIONAL</v>
      </c>
      <c r="M3216" s="23" t="s">
        <v>618</v>
      </c>
      <c r="N3216" s="23" t="s">
        <v>622</v>
      </c>
      <c r="O3216" s="23">
        <f t="shared" si="658"/>
        <v>8</v>
      </c>
      <c r="P3216" s="23" t="str">
        <f t="shared" si="625"/>
        <v>009260013Principal</v>
      </c>
    </row>
    <row r="3217" spans="1:16" ht="15" hidden="1" customHeight="1">
      <c r="A3217" s="26" t="s">
        <v>962</v>
      </c>
      <c r="B3217" s="23" t="str">
        <f>IFERROR(VLOOKUP(A3217,hoja!$A$2:$E$970,4,FALSE),0)</f>
        <v>COSTA</v>
      </c>
      <c r="C3217" s="23" t="str">
        <f>IFERROR(VLOOKUP(A3217,hoja!$A$2:$E$1370,5,FALSE),0)</f>
        <v>TOLU</v>
      </c>
      <c r="D3217" s="23" t="str">
        <f>IFERROR(VLOOKUP(A3217,hoja!A:D,3,FALSE),0)</f>
        <v>50184</v>
      </c>
      <c r="E3217" s="23" t="s">
        <v>843</v>
      </c>
      <c r="F3217" s="23" t="str">
        <f>IFERROR(VLOOKUP(E3217,hoja!$A$2:$E$970,4,FALSE),0)</f>
        <v>ANTIOQUIA</v>
      </c>
      <c r="G3217" s="23" t="str">
        <f>IFERROR(VLOOKUP(E3217,hoja!$A$2:$E$970,5,FALSE),0)</f>
        <v>MEDELLÍN</v>
      </c>
      <c r="H3217" s="103" t="str">
        <f>IFERROR(VLOOKUP(E3217,hoja!A:C,3,FALSE),0)</f>
        <v>60014</v>
      </c>
      <c r="I3217" s="24" t="str">
        <f t="shared" si="654"/>
        <v>5018460014</v>
      </c>
      <c r="K3217" s="23">
        <v>509</v>
      </c>
      <c r="L3217" s="23" t="str">
        <f t="shared" si="659"/>
        <v>NACIONAL</v>
      </c>
      <c r="M3217" s="23" t="s">
        <v>618</v>
      </c>
      <c r="N3217" s="23" t="s">
        <v>622</v>
      </c>
      <c r="O3217" s="23">
        <f t="shared" si="658"/>
        <v>12</v>
      </c>
      <c r="P3217" s="23" t="str">
        <f t="shared" si="625"/>
        <v>5018460014Principal</v>
      </c>
    </row>
    <row r="3218" spans="1:16" ht="15" hidden="1" customHeight="1">
      <c r="A3218" s="26" t="s">
        <v>641</v>
      </c>
      <c r="B3218" s="23" t="str">
        <f>IFERROR(VLOOKUP(A3218,hoja!$A$2:$E$970,4,FALSE),0)</f>
        <v>ANTIOQUIA</v>
      </c>
      <c r="C3218" s="23" t="str">
        <f>IFERROR(VLOOKUP(A3218,hoja!$A$2:$E$1370,5,FALSE),0)</f>
        <v>MEDELLÍN</v>
      </c>
      <c r="D3218" s="23" t="str">
        <f>IFERROR(VLOOKUP(A3218,hoja!A:D,3,FALSE),0)</f>
        <v>0079</v>
      </c>
      <c r="E3218" s="23" t="s">
        <v>680</v>
      </c>
      <c r="F3218" s="23" t="str">
        <f>IFERROR(VLOOKUP(E3218,hoja!$A$2:$E$970,4,FALSE),0)</f>
        <v>OCCIDENTE</v>
      </c>
      <c r="G3218" s="23" t="str">
        <f>IFERROR(VLOOKUP(E3218,hoja!$A$2:$E$970,5,FALSE),0)</f>
        <v>CALOTO</v>
      </c>
      <c r="H3218" s="103" t="str">
        <f>IFERROR(VLOOKUP(E3218,hoja!A:C,3,FALSE),0)</f>
        <v>60048</v>
      </c>
      <c r="I3218" s="24" t="str">
        <f t="shared" si="654"/>
        <v>007960048</v>
      </c>
      <c r="K3218" s="23">
        <v>402</v>
      </c>
      <c r="L3218" s="23" t="str">
        <f t="shared" si="659"/>
        <v>NACIONAL</v>
      </c>
      <c r="M3218" s="23" t="s">
        <v>618</v>
      </c>
      <c r="N3218" s="23" t="s">
        <v>622</v>
      </c>
      <c r="O3218" s="23">
        <f t="shared" si="658"/>
        <v>16</v>
      </c>
      <c r="P3218" s="23" t="str">
        <f t="shared" ref="P3218:P3280" si="660">D3218&amp;H3218&amp;M3218</f>
        <v>007960048Principal</v>
      </c>
    </row>
    <row r="3219" spans="1:16" ht="15" hidden="1" customHeight="1">
      <c r="A3219" s="26" t="s">
        <v>875</v>
      </c>
      <c r="B3219" s="23" t="str">
        <f>IFERROR(VLOOKUP(A3219,hoja!$A$2:$E$970,4,FALSE),0)</f>
        <v>COSTA</v>
      </c>
      <c r="C3219" s="23" t="str">
        <f>IFERROR(VLOOKUP(A3219,hoja!$A$2:$E$1370,5,FALSE),0)</f>
        <v>MALAMBO</v>
      </c>
      <c r="D3219" s="23" t="str">
        <f>IFERROR(VLOOKUP(A3219,hoja!A:D,3,FALSE),0)</f>
        <v>60023</v>
      </c>
      <c r="E3219" s="23" t="s">
        <v>941</v>
      </c>
      <c r="F3219" s="23" t="str">
        <f>IFERROR(VLOOKUP(E3219,hoja!$A$2:$E$970,4,FALSE),0)</f>
        <v>OCCIDENTE</v>
      </c>
      <c r="G3219" s="23" t="str">
        <f>IFERROR(VLOOKUP(E3219,hoja!$A$2:$E$970,5,FALSE),0)</f>
        <v>JAMUNDÍ</v>
      </c>
      <c r="H3219" s="103" t="str">
        <f>IFERROR(VLOOKUP(E3219,hoja!A:C,3,FALSE),0)</f>
        <v>60167</v>
      </c>
      <c r="I3219" s="24" t="str">
        <f t="shared" si="654"/>
        <v>6002360167</v>
      </c>
      <c r="K3219" s="23">
        <v>518</v>
      </c>
      <c r="L3219" s="23" t="str">
        <f t="shared" si="659"/>
        <v>NACIONAL</v>
      </c>
      <c r="M3219" s="23" t="s">
        <v>618</v>
      </c>
      <c r="N3219" s="23" t="s">
        <v>622</v>
      </c>
      <c r="O3219" s="23">
        <f t="shared" si="658"/>
        <v>12</v>
      </c>
      <c r="P3219" s="23" t="str">
        <f t="shared" si="660"/>
        <v>6002360167Principal</v>
      </c>
    </row>
    <row r="3220" spans="1:16" ht="15" hidden="1" customHeight="1">
      <c r="A3220" s="26" t="s">
        <v>644</v>
      </c>
      <c r="B3220" s="23" t="str">
        <f>IFERROR(VLOOKUP(A3220,hoja!$A$2:$E$970,4,FALSE),0)</f>
        <v>OCCIDENTE</v>
      </c>
      <c r="C3220" s="23" t="str">
        <f>IFERROR(VLOOKUP(A3220,hoja!$A$2:$E$1370,5,FALSE),0)</f>
        <v>PEREIRA</v>
      </c>
      <c r="D3220" s="23" t="str">
        <f>IFERROR(VLOOKUP(A3220,hoja!A:D,3,FALSE),0)</f>
        <v>0198</v>
      </c>
      <c r="E3220" s="23" t="s">
        <v>667</v>
      </c>
      <c r="F3220" s="23" t="str">
        <f>IFERROR(VLOOKUP(E3220,hoja!$A$2:$E$970,4,FALSE),0)</f>
        <v>COSTA</v>
      </c>
      <c r="G3220" s="23" t="str">
        <f>IFERROR(VLOOKUP(E3220,hoja!$A$2:$E$970,5,FALSE),0)</f>
        <v>MONTERÍA</v>
      </c>
      <c r="H3220" s="103" t="str">
        <f>IFERROR(VLOOKUP(E3220,hoja!A:C,3,FALSE),0)</f>
        <v>0381</v>
      </c>
      <c r="I3220" s="24" t="str">
        <f t="shared" si="654"/>
        <v>01980381</v>
      </c>
      <c r="K3220" s="23">
        <v>728</v>
      </c>
      <c r="L3220" s="23" t="str">
        <f t="shared" si="659"/>
        <v>NACIONAL</v>
      </c>
      <c r="M3220" s="23" t="s">
        <v>662</v>
      </c>
      <c r="N3220" s="23" t="s">
        <v>622</v>
      </c>
      <c r="O3220" s="23">
        <f t="shared" ref="O3220:O3221" si="661">IF(K3220&lt;=250,25,IF(K3220&lt;=500,16,IF(K3220&lt;=800,12,IF(K3220&lt;=1100,8,IF(K3220&lt;=1400,6,IF(K3220&lt;=1700,5))))))</f>
        <v>12</v>
      </c>
      <c r="P3220" s="23" t="str">
        <f t="shared" si="660"/>
        <v>01980381Uraba</v>
      </c>
    </row>
    <row r="3221" spans="1:16" ht="15" hidden="1" customHeight="1">
      <c r="A3221" s="26" t="s">
        <v>670</v>
      </c>
      <c r="B3221" s="23" t="str">
        <f>IFERROR(VLOOKUP(A3221,hoja!$A$2:$E$970,4,FALSE),0)</f>
        <v>OCCIDENTE</v>
      </c>
      <c r="C3221" s="23" t="str">
        <f>IFERROR(VLOOKUP(A3221,hoja!$A$2:$E$1370,5,FALSE),0)</f>
        <v>PEREIRA</v>
      </c>
      <c r="D3221" s="23" t="str">
        <f>IFERROR(VLOOKUP(A3221,hoja!A:D,3,FALSE),0)</f>
        <v>0134</v>
      </c>
      <c r="E3221" s="23" t="s">
        <v>667</v>
      </c>
      <c r="F3221" s="23" t="str">
        <f>IFERROR(VLOOKUP(E3221,hoja!$A$2:$E$970,4,FALSE),0)</f>
        <v>COSTA</v>
      </c>
      <c r="G3221" s="23" t="str">
        <f>IFERROR(VLOOKUP(E3221,hoja!$A$2:$E$970,5,FALSE),0)</f>
        <v>MONTERÍA</v>
      </c>
      <c r="H3221" s="103" t="str">
        <f>IFERROR(VLOOKUP(E3221,hoja!A:C,3,FALSE),0)</f>
        <v>0381</v>
      </c>
      <c r="I3221" s="24" t="str">
        <f t="shared" si="654"/>
        <v>01340381</v>
      </c>
      <c r="K3221" s="23">
        <v>706</v>
      </c>
      <c r="L3221" s="23" t="str">
        <f t="shared" si="659"/>
        <v>NACIONAL</v>
      </c>
      <c r="M3221" s="23" t="s">
        <v>662</v>
      </c>
      <c r="N3221" s="23" t="s">
        <v>622</v>
      </c>
      <c r="O3221" s="23">
        <f t="shared" si="661"/>
        <v>12</v>
      </c>
      <c r="P3221" s="23" t="str">
        <f t="shared" si="660"/>
        <v>01340381Uraba</v>
      </c>
    </row>
    <row r="3222" spans="1:16" ht="15" hidden="1" customHeight="1">
      <c r="A3222" s="26" t="s">
        <v>963</v>
      </c>
      <c r="B3222" s="23" t="str">
        <f>IFERROR(VLOOKUP(A3222,hoja!$A$2:$E$970,4,FALSE),0)</f>
        <v>SANTANDER</v>
      </c>
      <c r="C3222" s="23" t="str">
        <f>IFERROR(VLOOKUP(A3222,hoja!$A$2:$E$1370,5,FALSE),0)</f>
        <v>PUERTO BERRIO</v>
      </c>
      <c r="D3222" s="23" t="str">
        <f>IFERROR(VLOOKUP(A3222,hoja!A:D,3,FALSE),0)</f>
        <v>50272</v>
      </c>
      <c r="E3222" s="23" t="s">
        <v>645</v>
      </c>
      <c r="F3222" s="23" t="str">
        <f>IFERROR(VLOOKUP(E3222,hoja!$A$2:$E$970,4,FALSE),0)</f>
        <v>OCCIDENTE</v>
      </c>
      <c r="G3222" s="23" t="str">
        <f>IFERROR(VLOOKUP(E3222,hoja!$A$2:$E$970,5,FALSE),0)</f>
        <v>CALI</v>
      </c>
      <c r="H3222" s="103" t="str">
        <f>IFERROR(VLOOKUP(E3222,hoja!A:C,3,FALSE),0)</f>
        <v>0410</v>
      </c>
      <c r="I3222" s="24" t="str">
        <f t="shared" si="654"/>
        <v>502720410</v>
      </c>
      <c r="K3222" s="23">
        <v>588</v>
      </c>
      <c r="L3222" s="23" t="str">
        <f t="shared" si="659"/>
        <v>NACIONAL</v>
      </c>
      <c r="M3222" s="23" t="s">
        <v>618</v>
      </c>
      <c r="N3222" s="23" t="s">
        <v>622</v>
      </c>
      <c r="O3222" s="23">
        <f>IF(K3222&lt;=250,25,IF(K3222&lt;=500,16,IF(K3222&lt;=800,12,IF(K3222&lt;=1100,8,IF(K3222&lt;=1400,6,IF(K3222&lt;=1700,5))))))</f>
        <v>12</v>
      </c>
      <c r="P3222" s="23" t="str">
        <f t="shared" si="660"/>
        <v>502720410Principal</v>
      </c>
    </row>
    <row r="3223" spans="1:16" ht="15" hidden="1" customHeight="1">
      <c r="A3223" s="26" t="s">
        <v>850</v>
      </c>
      <c r="B3223" s="23" t="str">
        <f>IFERROR(VLOOKUP(A3223,hoja!$A$2:$E$970,4,FALSE),0)</f>
        <v>SANTANDER</v>
      </c>
      <c r="C3223" s="23" t="str">
        <f>IFERROR(VLOOKUP(A3223,hoja!$A$2:$E$1370,5,FALSE),0)</f>
        <v>PIEDECUESTA</v>
      </c>
      <c r="D3223" s="23" t="str">
        <f>IFERROR(VLOOKUP(A3223,hoja!A:D,3,FALSE),0)</f>
        <v>60012</v>
      </c>
      <c r="E3223" s="23" t="s">
        <v>336</v>
      </c>
      <c r="F3223" s="23" t="str">
        <f>IFERROR(VLOOKUP(E3223,hoja!$A$2:$E$970,4,FALSE),0)</f>
        <v>CENTRO</v>
      </c>
      <c r="G3223" s="23" t="str">
        <f>IFERROR(VLOOKUP(E3223,hoja!$A$2:$E$970,5,FALSE),0)</f>
        <v>MOSQUERA</v>
      </c>
      <c r="H3223" s="103" t="str">
        <f>IFERROR(VLOOKUP(E3223,hoja!A:C,3,FALSE),0)</f>
        <v>10216</v>
      </c>
      <c r="I3223" s="24" t="str">
        <f t="shared" si="654"/>
        <v>6001210216</v>
      </c>
      <c r="K3223" s="23">
        <v>496</v>
      </c>
      <c r="L3223" s="23" t="str">
        <f t="shared" si="659"/>
        <v>NACIONAL</v>
      </c>
      <c r="M3223" s="23" t="s">
        <v>618</v>
      </c>
      <c r="N3223" s="23" t="s">
        <v>622</v>
      </c>
      <c r="O3223" s="23">
        <f>IF(K3223&lt;=250,25,IF(K3223&lt;=500,16,IF(K3223&lt;=800,12,IF(K3223&lt;=1100,8,IF(K3223&lt;=1400,6,IF(K3223&lt;=1700,5))))))</f>
        <v>16</v>
      </c>
      <c r="P3223" s="23" t="str">
        <f t="shared" si="660"/>
        <v>6001210216Principal</v>
      </c>
    </row>
    <row r="3224" spans="1:16" ht="15" hidden="1" customHeight="1">
      <c r="A3224" s="26" t="s">
        <v>63</v>
      </c>
      <c r="B3224" s="23" t="str">
        <f>IFERROR(VLOOKUP(A3224,hoja!$A$2:$E$970,4,FALSE),0)</f>
        <v>COSTA</v>
      </c>
      <c r="C3224" s="23" t="str">
        <f>IFERROR(VLOOKUP(A3224,hoja!$A$2:$E$1370,5,FALSE),0)</f>
        <v>BARRANQUILLA</v>
      </c>
      <c r="D3224" s="23" t="str">
        <f>IFERROR(VLOOKUP(A3224,hoja!A:D,3,FALSE),0)</f>
        <v>60016</v>
      </c>
      <c r="E3224" s="23" t="s">
        <v>933</v>
      </c>
      <c r="F3224" s="23" t="str">
        <f>IFERROR(VLOOKUP(E3224,hoja!$A$2:$E$970,4,FALSE),0)</f>
        <v>OCCIDENTE</v>
      </c>
      <c r="G3224" s="23" t="str">
        <f>IFERROR(VLOOKUP(E3224,hoja!$A$2:$E$970,5,FALSE),0)</f>
        <v>CALARCA</v>
      </c>
      <c r="H3224" s="103" t="str">
        <f>IFERROR(VLOOKUP(E3224,hoja!A:C,3,FALSE),0)</f>
        <v>50187</v>
      </c>
      <c r="I3224" s="24" t="str">
        <f t="shared" si="654"/>
        <v>6001650187</v>
      </c>
      <c r="K3224" s="23">
        <v>983</v>
      </c>
      <c r="L3224" s="23" t="str">
        <f t="shared" si="659"/>
        <v>NACIONAL</v>
      </c>
      <c r="M3224" s="23" t="s">
        <v>618</v>
      </c>
      <c r="N3224" s="23" t="s">
        <v>622</v>
      </c>
      <c r="O3224" s="23">
        <f>IF(K3224&lt;=250,25,IF(K3224&lt;=500,16,IF(K3224&lt;=800,12,IF(K3224&lt;=1100,8,IF(K3224&lt;=1400,6,IF(K3224&lt;=1700,5))))))</f>
        <v>8</v>
      </c>
      <c r="P3224" s="23" t="str">
        <f t="shared" si="660"/>
        <v>6001650187Principal</v>
      </c>
    </row>
    <row r="3225" spans="1:16" ht="15" hidden="1" customHeight="1">
      <c r="A3225" s="26" t="s">
        <v>727</v>
      </c>
      <c r="B3225" s="23" t="str">
        <f>IFERROR(VLOOKUP(A3225,hoja!$A$2:$E$970,4,FALSE),0)</f>
        <v>CENTRO</v>
      </c>
      <c r="C3225" s="23" t="str">
        <f>IFERROR(VLOOKUP(A3225,hoja!$A$2:$E$1370,5,FALSE),0)</f>
        <v>TUNJA</v>
      </c>
      <c r="D3225" s="23" t="str">
        <f>IFERROR(VLOOKUP(A3225,hoja!A:D,3,FALSE),0)</f>
        <v>0443</v>
      </c>
      <c r="E3225" s="23" t="s">
        <v>539</v>
      </c>
      <c r="F3225" s="23" t="str">
        <f>IFERROR(VLOOKUP(E3225,hoja!$A$2:$E$970,4,FALSE),0)</f>
        <v>CENTRO</v>
      </c>
      <c r="G3225" s="23" t="str">
        <f>IFERROR(VLOOKUP(E3225,hoja!$A$2:$E$970,5,FALSE),0)</f>
        <v>TUNJA</v>
      </c>
      <c r="H3225" s="103" t="str">
        <f>IFERROR(VLOOKUP(E3225,hoja!A:C,3,FALSE),0)</f>
        <v>50300</v>
      </c>
      <c r="I3225" s="24" t="str">
        <f t="shared" si="654"/>
        <v>044350300</v>
      </c>
      <c r="K3225" s="23">
        <v>15</v>
      </c>
      <c r="L3225" s="23" t="str">
        <f t="shared" ref="L3225:L3226" si="662">IF(B3225=F3225,"REGIONAL","NACIONAL")</f>
        <v>REGIONAL</v>
      </c>
      <c r="M3225" s="23" t="s">
        <v>618</v>
      </c>
      <c r="N3225" s="23" t="s">
        <v>622</v>
      </c>
      <c r="O3225" s="23">
        <f>IF(K3225&lt;=250,25,IF(K3225&lt;=500,16,IF(K3225&lt;=800,12,IF(K3225&lt;=1100,8,IF(K3225&lt;=1400,6,IF(K3225&lt;=1700,5))))))</f>
        <v>25</v>
      </c>
      <c r="P3225" s="23" t="str">
        <f t="shared" si="660"/>
        <v>044350300Principal</v>
      </c>
    </row>
    <row r="3226" spans="1:16" ht="15" hidden="1" customHeight="1">
      <c r="A3226" s="26" t="s">
        <v>641</v>
      </c>
      <c r="B3226" s="23" t="str">
        <f>IFERROR(VLOOKUP(A3226,hoja!$A$2:$E$970,4,FALSE),0)</f>
        <v>ANTIOQUIA</v>
      </c>
      <c r="C3226" s="23" t="str">
        <f>IFERROR(VLOOKUP(A3226,hoja!$A$2:$E$1370,5,FALSE),0)</f>
        <v>MEDELLÍN</v>
      </c>
      <c r="D3226" s="23" t="str">
        <f>IFERROR(VLOOKUP(A3226,hoja!A:D,3,FALSE),0)</f>
        <v>0079</v>
      </c>
      <c r="E3226" s="23" t="s">
        <v>559</v>
      </c>
      <c r="F3226" s="23" t="str">
        <f>IFERROR(VLOOKUP(E3226,hoja!$A$2:$E$970,4,FALSE),0)</f>
        <v>ANTIOQUIA</v>
      </c>
      <c r="G3226" s="23" t="str">
        <f>IFERROR(VLOOKUP(E3226,hoja!$A$2:$E$970,5,FALSE),0)</f>
        <v>VENECIA</v>
      </c>
      <c r="H3226" s="103" t="str">
        <f>IFERROR(VLOOKUP(E3226,hoja!A:C,3,FALSE),0)</f>
        <v>50301</v>
      </c>
      <c r="I3226" s="24" t="str">
        <f t="shared" si="654"/>
        <v>007950301</v>
      </c>
      <c r="K3226" s="23">
        <v>58</v>
      </c>
      <c r="L3226" s="23" t="str">
        <f t="shared" si="662"/>
        <v>REGIONAL</v>
      </c>
      <c r="M3226" s="23" t="s">
        <v>618</v>
      </c>
      <c r="N3226" s="23" t="s">
        <v>622</v>
      </c>
      <c r="O3226" s="23">
        <f>IF(K3226&lt;=250,25,IF(K3226&lt;=500,16,IF(K3226&lt;=800,12,IF(K3226&lt;=1100,8,IF(K3226&lt;=1400,6,IF(K3226&lt;=1700,5))))))</f>
        <v>25</v>
      </c>
      <c r="P3226" s="23" t="str">
        <f t="shared" si="660"/>
        <v>007950301Principal</v>
      </c>
    </row>
    <row r="3227" spans="1:16" ht="15" hidden="1" customHeight="1">
      <c r="A3227" s="26" t="s">
        <v>633</v>
      </c>
      <c r="B3227" s="23" t="str">
        <f>IFERROR(VLOOKUP(A3227,hoja!$A$2:$E$970,4,FALSE),0)</f>
        <v>CENTRO</v>
      </c>
      <c r="C3227" s="23" t="str">
        <f>IFERROR(VLOOKUP(A3227,hoja!$A$2:$E$1370,5,FALSE),0)</f>
        <v>BOGOTÁ</v>
      </c>
      <c r="D3227" s="23" t="str">
        <f>IFERROR(VLOOKUP(A3227,hoja!A:D,3,FALSE),0)</f>
        <v>0002</v>
      </c>
      <c r="E3227" s="23" t="s">
        <v>665</v>
      </c>
      <c r="F3227" s="23" t="str">
        <f>IFERROR(VLOOKUP(E3227,hoja!$A$2:$E$970,4,FALSE),0)</f>
        <v>OCCIDENTE</v>
      </c>
      <c r="G3227" s="23" t="str">
        <f>IFERROR(VLOOKUP(E3227,hoja!$A$2:$E$970,5,FALSE),0)</f>
        <v>MANIZALES</v>
      </c>
      <c r="H3227" s="103" t="str">
        <f>IFERROR(VLOOKUP(E3227,hoja!A:C,3,FALSE),0)</f>
        <v>0145</v>
      </c>
      <c r="I3227" s="24" t="str">
        <f t="shared" si="654"/>
        <v>00020145</v>
      </c>
      <c r="K3227" s="23">
        <v>286</v>
      </c>
      <c r="L3227" s="23" t="str">
        <f>IF(B3227=F3227,"REGIONAL","NACIONAL")</f>
        <v>NACIONAL</v>
      </c>
      <c r="M3227" s="23" t="s">
        <v>839</v>
      </c>
      <c r="N3227" s="23" t="s">
        <v>622</v>
      </c>
      <c r="O3227" s="23">
        <f t="shared" ref="O3227:O3234" si="663">IF(K3227&lt;=250,25,IF(K3227&lt;=500,16,IF(K3227&lt;=800,12,IF(K3227&lt;=1100,8,IF(K3227&lt;=1400,6,IF(K3227&lt;=1700,5))))))</f>
        <v>16</v>
      </c>
      <c r="P3227" s="23" t="str">
        <f t="shared" si="660"/>
        <v>00020145Facatativa-Letras</v>
      </c>
    </row>
    <row r="3228" spans="1:16" ht="15" hidden="1" customHeight="1">
      <c r="A3228" s="26" t="s">
        <v>634</v>
      </c>
      <c r="B3228" s="23" t="str">
        <f>IFERROR(VLOOKUP(A3228,hoja!$A$2:$E$970,4,FALSE),0)</f>
        <v>CENTRO</v>
      </c>
      <c r="C3228" s="23" t="str">
        <f>IFERROR(VLOOKUP(A3228,hoja!$A$2:$E$1370,5,FALSE),0)</f>
        <v>BOGOTÁ</v>
      </c>
      <c r="D3228" s="23" t="str">
        <f>IFERROR(VLOOKUP(A3228,hoja!A:D,3,FALSE),0)</f>
        <v>0011</v>
      </c>
      <c r="E3228" s="23" t="s">
        <v>665</v>
      </c>
      <c r="F3228" s="23" t="str">
        <f>IFERROR(VLOOKUP(E3228,hoja!$A$2:$E$970,4,FALSE),0)</f>
        <v>OCCIDENTE</v>
      </c>
      <c r="G3228" s="23" t="str">
        <f>IFERROR(VLOOKUP(E3228,hoja!$A$2:$E$970,5,FALSE),0)</f>
        <v>MANIZALES</v>
      </c>
      <c r="H3228" s="103" t="str">
        <f>IFERROR(VLOOKUP(E3228,hoja!A:C,3,FALSE),0)</f>
        <v>0145</v>
      </c>
      <c r="I3228" s="24" t="str">
        <f t="shared" si="654"/>
        <v>00110145</v>
      </c>
      <c r="K3228" s="23">
        <v>304</v>
      </c>
      <c r="L3228" s="23" t="str">
        <f t="shared" ref="L3228:L3231" si="664">IF(B3228=F3228,"REGIONAL","NACIONAL")</f>
        <v>NACIONAL</v>
      </c>
      <c r="M3228" s="23" t="s">
        <v>754</v>
      </c>
      <c r="N3228" s="23" t="s">
        <v>622</v>
      </c>
      <c r="O3228" s="23">
        <f t="shared" si="663"/>
        <v>16</v>
      </c>
      <c r="P3228" s="23" t="str">
        <f t="shared" si="660"/>
        <v>00110145La Vega-Letras</v>
      </c>
    </row>
    <row r="3229" spans="1:16" ht="15" hidden="1" customHeight="1">
      <c r="A3229" s="26" t="s">
        <v>668</v>
      </c>
      <c r="B3229" s="23" t="str">
        <f>IFERROR(VLOOKUP(A3229,hoja!$A$2:$E$970,4,FALSE),0)</f>
        <v>COSTA</v>
      </c>
      <c r="C3229" s="23" t="str">
        <f>IFERROR(VLOOKUP(A3229,hoja!$A$2:$E$1370,5,FALSE),0)</f>
        <v>VALLEDUPAR</v>
      </c>
      <c r="D3229" s="23" t="str">
        <f>IFERROR(VLOOKUP(A3229,hoja!A:D,3,FALSE),0)</f>
        <v>0447</v>
      </c>
      <c r="E3229" s="23" t="s">
        <v>672</v>
      </c>
      <c r="F3229" s="23" t="str">
        <f>IFERROR(VLOOKUP(E3229,hoja!$A$2:$E$970,4,FALSE),0)</f>
        <v>ANTIOQUIA</v>
      </c>
      <c r="G3229" s="23" t="str">
        <f>IFERROR(VLOOKUP(E3229,hoja!$A$2:$E$970,5,FALSE),0)</f>
        <v>MEDELLÍN</v>
      </c>
      <c r="H3229" s="103" t="str">
        <f>IFERROR(VLOOKUP(E3229,hoja!A:C,3,FALSE),0)</f>
        <v>0092</v>
      </c>
      <c r="I3229" s="24" t="str">
        <f t="shared" si="654"/>
        <v>04470092</v>
      </c>
      <c r="K3229" s="23">
        <v>733</v>
      </c>
      <c r="L3229" s="23" t="str">
        <f t="shared" si="664"/>
        <v>NACIONAL</v>
      </c>
      <c r="M3229" s="23" t="s">
        <v>618</v>
      </c>
      <c r="N3229" s="23" t="s">
        <v>622</v>
      </c>
      <c r="O3229" s="23">
        <f t="shared" si="663"/>
        <v>12</v>
      </c>
      <c r="P3229" s="23" t="str">
        <f t="shared" si="660"/>
        <v>04470092Principal</v>
      </c>
    </row>
    <row r="3230" spans="1:16" ht="15" hidden="1" customHeight="1">
      <c r="A3230" s="26" t="s">
        <v>661</v>
      </c>
      <c r="B3230" s="23" t="str">
        <f>IFERROR(VLOOKUP(A3230,hoja!$A$2:$E$970,4,FALSE),0)</f>
        <v>COSTA</v>
      </c>
      <c r="C3230" s="23" t="str">
        <f>IFERROR(VLOOKUP(A3230,hoja!$A$2:$E$1370,5,FALSE),0)</f>
        <v>CARTAGENA</v>
      </c>
      <c r="D3230" s="23" t="str">
        <f>IFERROR(VLOOKUP(A3230,hoja!A:D,3,FALSE),0)</f>
        <v>0113</v>
      </c>
      <c r="E3230" s="23" t="s">
        <v>694</v>
      </c>
      <c r="F3230" s="23" t="str">
        <f>IFERROR(VLOOKUP(E3230,hoja!$A$2:$E$970,4,FALSE),0)</f>
        <v>OCCIDENTE</v>
      </c>
      <c r="G3230" s="23" t="str">
        <f>IFERROR(VLOOKUP(E3230,hoja!$A$2:$E$970,5,FALSE),0)</f>
        <v>BUENAVENTURA</v>
      </c>
      <c r="H3230" s="103" t="str">
        <f>IFERROR(VLOOKUP(E3230,hoja!A:C,3,FALSE),0)</f>
        <v>0131</v>
      </c>
      <c r="I3230" s="24" t="str">
        <f t="shared" si="654"/>
        <v>01130131</v>
      </c>
      <c r="K3230" s="23">
        <v>1117</v>
      </c>
      <c r="L3230" s="23" t="str">
        <f t="shared" si="664"/>
        <v>NACIONAL</v>
      </c>
      <c r="M3230" s="23" t="s">
        <v>618</v>
      </c>
      <c r="N3230" s="23" t="s">
        <v>622</v>
      </c>
      <c r="O3230" s="23">
        <f t="shared" si="663"/>
        <v>6</v>
      </c>
      <c r="P3230" s="23" t="str">
        <f t="shared" si="660"/>
        <v>01130131Principal</v>
      </c>
    </row>
    <row r="3231" spans="1:16" ht="15" hidden="1" customHeight="1">
      <c r="A3231" s="26" t="s">
        <v>661</v>
      </c>
      <c r="B3231" s="23" t="str">
        <f>IFERROR(VLOOKUP(A3231,hoja!$A$2:$E$970,4,FALSE),0)</f>
        <v>COSTA</v>
      </c>
      <c r="C3231" s="23" t="str">
        <f>IFERROR(VLOOKUP(A3231,hoja!$A$2:$E$1370,5,FALSE),0)</f>
        <v>CARTAGENA</v>
      </c>
      <c r="D3231" s="23" t="str">
        <f>IFERROR(VLOOKUP(A3231,hoja!A:D,3,FALSE),0)</f>
        <v>0113</v>
      </c>
      <c r="E3231" s="23" t="s">
        <v>670</v>
      </c>
      <c r="F3231" s="23" t="str">
        <f>IFERROR(VLOOKUP(E3231,hoja!$A$2:$E$970,4,FALSE),0)</f>
        <v>OCCIDENTE</v>
      </c>
      <c r="G3231" s="23" t="str">
        <f>IFERROR(VLOOKUP(E3231,hoja!$A$2:$E$970,5,FALSE),0)</f>
        <v>PEREIRA</v>
      </c>
      <c r="H3231" s="103" t="str">
        <f>IFERROR(VLOOKUP(E3231,hoja!A:C,3,FALSE),0)</f>
        <v>0134</v>
      </c>
      <c r="I3231" s="24" t="str">
        <f t="shared" si="654"/>
        <v>01130134</v>
      </c>
      <c r="K3231" s="23">
        <v>1035</v>
      </c>
      <c r="L3231" s="23" t="str">
        <f t="shared" si="664"/>
        <v>NACIONAL</v>
      </c>
      <c r="M3231" s="23" t="s">
        <v>662</v>
      </c>
      <c r="N3231" s="23" t="s">
        <v>622</v>
      </c>
      <c r="O3231" s="23">
        <f t="shared" si="663"/>
        <v>8</v>
      </c>
      <c r="P3231" s="23" t="str">
        <f t="shared" si="660"/>
        <v>01130134Uraba</v>
      </c>
    </row>
    <row r="3232" spans="1:16" ht="15" hidden="1" customHeight="1">
      <c r="A3232" s="26" t="s">
        <v>670</v>
      </c>
      <c r="B3232" s="23" t="str">
        <f>IFERROR(VLOOKUP(A3232,hoja!$A$2:$E$970,4,FALSE),0)</f>
        <v>OCCIDENTE</v>
      </c>
      <c r="C3232" s="23" t="str">
        <f>IFERROR(VLOOKUP(A3232,hoja!$A$2:$E$1370,5,FALSE),0)</f>
        <v>PEREIRA</v>
      </c>
      <c r="D3232" s="23" t="str">
        <f>IFERROR(VLOOKUP(A3232,hoja!A:D,3,FALSE),0)</f>
        <v>0134</v>
      </c>
      <c r="E3232" s="23" t="s">
        <v>644</v>
      </c>
      <c r="F3232" s="23" t="str">
        <f>IFERROR(VLOOKUP(E3232,hoja!$A$2:$E$970,4,FALSE),0)</f>
        <v>OCCIDENTE</v>
      </c>
      <c r="G3232" s="23" t="str">
        <f>IFERROR(VLOOKUP(E3232,hoja!$A$2:$E$970,5,FALSE),0)</f>
        <v>PEREIRA</v>
      </c>
      <c r="H3232" s="103" t="str">
        <f>IFERROR(VLOOKUP(E3232,hoja!A:C,3,FALSE),0)</f>
        <v>0198</v>
      </c>
      <c r="I3232" s="24" t="str">
        <f t="shared" si="654"/>
        <v>01340198</v>
      </c>
      <c r="K3232" s="23">
        <v>17</v>
      </c>
      <c r="L3232" s="23" t="str">
        <f t="shared" ref="L3232:L3275" si="665">IF(B3232=F3232,"REGIONAL","NACIONAL")</f>
        <v>REGIONAL</v>
      </c>
      <c r="M3232" s="23" t="s">
        <v>618</v>
      </c>
      <c r="N3232" s="23" t="s">
        <v>622</v>
      </c>
      <c r="O3232" s="23">
        <f t="shared" si="663"/>
        <v>25</v>
      </c>
      <c r="P3232" s="23" t="str">
        <f t="shared" si="660"/>
        <v>01340198Principal</v>
      </c>
    </row>
    <row r="3233" spans="1:16" ht="15" hidden="1" customHeight="1">
      <c r="A3233" s="26" t="s">
        <v>633</v>
      </c>
      <c r="B3233" s="23" t="str">
        <f>IFERROR(VLOOKUP(A3233,hoja!$A$2:$E$970,4,FALSE),0)</f>
        <v>CENTRO</v>
      </c>
      <c r="C3233" s="23" t="str">
        <f>IFERROR(VLOOKUP(A3233,hoja!$A$2:$E$1370,5,FALSE),0)</f>
        <v>BOGOTÁ</v>
      </c>
      <c r="D3233" s="23" t="str">
        <f>IFERROR(VLOOKUP(A3233,hoja!A:D,3,FALSE),0)</f>
        <v>0002</v>
      </c>
      <c r="E3233" s="23" t="s">
        <v>723</v>
      </c>
      <c r="F3233" s="23" t="str">
        <f>IFERROR(VLOOKUP(E3233,hoja!$A$2:$E$970,4,FALSE),0)</f>
        <v>COSTA</v>
      </c>
      <c r="G3233" s="23" t="str">
        <f>IFERROR(VLOOKUP(E3233,hoja!$A$2:$E$970,5,FALSE),0)</f>
        <v>SANTA MARTA</v>
      </c>
      <c r="H3233" s="103" t="str">
        <f>IFERROR(VLOOKUP(E3233,hoja!A:C,3,FALSE),0)</f>
        <v>0118</v>
      </c>
      <c r="I3233" s="24" t="str">
        <f t="shared" si="654"/>
        <v>00020118</v>
      </c>
      <c r="J3233" s="23">
        <v>44</v>
      </c>
      <c r="K3233" s="23">
        <v>965</v>
      </c>
      <c r="L3233" s="23" t="str">
        <f>IF(B3233=F3233,"REGIONAL","NACIONAL")</f>
        <v>NACIONAL</v>
      </c>
      <c r="M3233" s="23" t="s">
        <v>623</v>
      </c>
      <c r="N3233" s="23" t="s">
        <v>622</v>
      </c>
      <c r="O3233" s="23">
        <f t="shared" si="663"/>
        <v>8</v>
      </c>
      <c r="P3233" s="23" t="str">
        <f t="shared" si="660"/>
        <v>00020118Facatativa</v>
      </c>
    </row>
    <row r="3234" spans="1:16" ht="15" hidden="1" customHeight="1">
      <c r="A3234" s="26" t="s">
        <v>635</v>
      </c>
      <c r="B3234" s="23" t="str">
        <f>IFERROR(VLOOKUP(A3234,hoja!$A$2:$E$970,4,FALSE),0)</f>
        <v>CENTRO</v>
      </c>
      <c r="C3234" s="23" t="str">
        <f>IFERROR(VLOOKUP(A3234,hoja!$A$2:$E$1370,5,FALSE),0)</f>
        <v>BOGOTÁ</v>
      </c>
      <c r="D3234" s="23" t="str">
        <f>IFERROR(VLOOKUP(A3234,hoja!A:D,3,FALSE),0)</f>
        <v>0021</v>
      </c>
      <c r="E3234" s="23" t="s">
        <v>641</v>
      </c>
      <c r="F3234" s="23" t="str">
        <f>IFERROR(VLOOKUP(E3234,hoja!$A$2:$E$970,4,FALSE),0)</f>
        <v>ANTIOQUIA</v>
      </c>
      <c r="G3234" s="23" t="str">
        <f>IFERROR(VLOOKUP(E3234,hoja!$A$2:$E$970,5,FALSE),0)</f>
        <v>MEDELLÍN</v>
      </c>
      <c r="H3234" s="103" t="str">
        <f>IFERROR(VLOOKUP(E3234,hoja!A:C,3,FALSE),0)</f>
        <v>0079</v>
      </c>
      <c r="I3234" s="24" t="str">
        <f t="shared" si="654"/>
        <v>00210079</v>
      </c>
      <c r="K3234" s="23">
        <v>510</v>
      </c>
      <c r="L3234" s="23" t="str">
        <f t="shared" ref="L3234:L3246" si="666">IF(B3234=F3234,"REGIONAL","NACIONAL")</f>
        <v>NACIONAL</v>
      </c>
      <c r="M3234" s="23" t="s">
        <v>664</v>
      </c>
      <c r="N3234" s="23" t="s">
        <v>622</v>
      </c>
      <c r="O3234" s="23">
        <f t="shared" si="663"/>
        <v>12</v>
      </c>
      <c r="P3234" s="23" t="str">
        <f t="shared" si="660"/>
        <v>00210079Puerto Berrío</v>
      </c>
    </row>
    <row r="3235" spans="1:16" ht="15" hidden="1" customHeight="1">
      <c r="A3235" s="26" t="s">
        <v>656</v>
      </c>
      <c r="B3235" s="23" t="str">
        <f>IFERROR(VLOOKUP(A3235,hoja!$A$2:$E$970,4,FALSE),0)</f>
        <v>SANTANDER</v>
      </c>
      <c r="C3235" s="23" t="str">
        <f>IFERROR(VLOOKUP(A3235,hoja!$A$2:$E$1370,5,FALSE),0)</f>
        <v>ARAUCA</v>
      </c>
      <c r="D3235" s="23" t="str">
        <f>IFERROR(VLOOKUP(A3235,hoja!A:D,3,FALSE),0)</f>
        <v>60006</v>
      </c>
      <c r="E3235" s="23" t="s">
        <v>503</v>
      </c>
      <c r="F3235" s="23" t="str">
        <f>IFERROR(VLOOKUP(E3235,hoja!$A$2:$E$970,4,FALSE),0)</f>
        <v>CENTRO</v>
      </c>
      <c r="G3235" s="23" t="str">
        <f>IFERROR(VLOOKUP(E3235,hoja!$A$2:$E$970,5,FALSE),0)</f>
        <v>SOGAMOSO</v>
      </c>
      <c r="H3235" s="103" t="str">
        <f>IFERROR(VLOOKUP(E3235,hoja!A:C,3,FALSE),0)</f>
        <v>60049</v>
      </c>
      <c r="I3235" s="24" t="str">
        <f t="shared" ref="I3235" si="667">D3235&amp;H3235</f>
        <v>6000660049</v>
      </c>
      <c r="K3235" s="23">
        <v>486</v>
      </c>
      <c r="L3235" s="23" t="str">
        <f t="shared" si="666"/>
        <v>NACIONAL</v>
      </c>
      <c r="M3235" s="23" t="s">
        <v>618</v>
      </c>
      <c r="N3235" s="23" t="s">
        <v>622</v>
      </c>
      <c r="O3235" s="23">
        <f>IF(K3235&lt;=250,25,IF(K3235&lt;=500,16,IF(K3235&lt;=800,12,IF(K3235&lt;=1100,8,IF(K3235&lt;=1400,6,IF(K3235&lt;=1700,5))))))</f>
        <v>16</v>
      </c>
      <c r="P3235" s="23" t="str">
        <f t="shared" si="660"/>
        <v>6000660049Principal</v>
      </c>
    </row>
    <row r="3236" spans="1:16" ht="15" hidden="1" customHeight="1">
      <c r="A3236" s="26" t="s">
        <v>635</v>
      </c>
      <c r="B3236" s="23" t="str">
        <f>IFERROR(VLOOKUP(A3236,hoja!$A$2:$E$970,4,FALSE),0)</f>
        <v>CENTRO</v>
      </c>
      <c r="C3236" s="23" t="str">
        <f>IFERROR(VLOOKUP(A3236,hoja!$A$2:$E$1370,5,FALSE),0)</f>
        <v>BOGOTÁ</v>
      </c>
      <c r="D3236" s="23" t="str">
        <f>IFERROR(VLOOKUP(A3236,hoja!A:D,3,FALSE),0)</f>
        <v>0021</v>
      </c>
      <c r="E3236" s="23" t="s">
        <v>641</v>
      </c>
      <c r="F3236" s="23" t="str">
        <f>IFERROR(VLOOKUP(E3236,hoja!$A$2:$E$970,4,FALSE),0)</f>
        <v>ANTIOQUIA</v>
      </c>
      <c r="G3236" s="23" t="str">
        <f>IFERROR(VLOOKUP(E3236,hoja!$A$2:$E$970,5,FALSE),0)</f>
        <v>MEDELLÍN</v>
      </c>
      <c r="H3236" s="103" t="str">
        <f>IFERROR(VLOOKUP(E3236,hoja!A:C,3,FALSE),0)</f>
        <v>0079</v>
      </c>
      <c r="I3236" s="24" t="str">
        <f t="shared" ref="I3236:I3259" si="668">D3236&amp;H3236</f>
        <v>00210079</v>
      </c>
      <c r="K3236" s="23">
        <v>435</v>
      </c>
      <c r="L3236" s="23" t="str">
        <f t="shared" si="666"/>
        <v>NACIONAL</v>
      </c>
      <c r="M3236" s="23" t="s">
        <v>964</v>
      </c>
      <c r="N3236" s="23" t="s">
        <v>622</v>
      </c>
      <c r="O3236" s="23">
        <f t="shared" ref="O3236:O3240" si="669">IF(K3236&lt;=250,25,IF(K3236&lt;=500,16,IF(K3236&lt;=800,12,IF(K3236&lt;=1100,8,IF(K3236&lt;=1400,6,IF(K3236&lt;=1700,5))))))</f>
        <v>16</v>
      </c>
      <c r="P3236" s="23" t="str">
        <f t="shared" si="660"/>
        <v>00210079La Vega-Dorada</v>
      </c>
    </row>
    <row r="3237" spans="1:16" ht="15" hidden="1" customHeight="1">
      <c r="A3237" s="26" t="s">
        <v>635</v>
      </c>
      <c r="B3237" s="23" t="str">
        <f>IFERROR(VLOOKUP(A3237,hoja!$A$2:$E$970,4,FALSE),0)</f>
        <v>CENTRO</v>
      </c>
      <c r="C3237" s="23" t="str">
        <f>IFERROR(VLOOKUP(A3237,hoja!$A$2:$E$1370,5,FALSE),0)</f>
        <v>BOGOTÁ</v>
      </c>
      <c r="D3237" s="23" t="str">
        <f>IFERROR(VLOOKUP(A3237,hoja!A:D,3,FALSE),0)</f>
        <v>0021</v>
      </c>
      <c r="E3237" s="23" t="s">
        <v>641</v>
      </c>
      <c r="F3237" s="23" t="str">
        <f>IFERROR(VLOOKUP(E3237,hoja!$A$2:$E$970,4,FALSE),0)</f>
        <v>ANTIOQUIA</v>
      </c>
      <c r="G3237" s="23" t="str">
        <f>IFERROR(VLOOKUP(E3237,hoja!$A$2:$E$970,5,FALSE),0)</f>
        <v>MEDELLÍN</v>
      </c>
      <c r="H3237" s="103" t="str">
        <f>IFERROR(VLOOKUP(E3237,hoja!A:C,3,FALSE),0)</f>
        <v>0079</v>
      </c>
      <c r="I3237" s="24" t="str">
        <f t="shared" si="668"/>
        <v>00210079</v>
      </c>
      <c r="K3237" s="23">
        <v>424</v>
      </c>
      <c r="L3237" s="23" t="str">
        <f t="shared" si="666"/>
        <v>NACIONAL</v>
      </c>
      <c r="M3237" s="23" t="s">
        <v>965</v>
      </c>
      <c r="N3237" s="23" t="s">
        <v>622</v>
      </c>
      <c r="O3237" s="23">
        <f t="shared" si="669"/>
        <v>16</v>
      </c>
      <c r="P3237" s="23" t="str">
        <f t="shared" si="660"/>
        <v>00210079Facatativa-Dorada</v>
      </c>
    </row>
    <row r="3238" spans="1:16" ht="15" hidden="1" customHeight="1">
      <c r="A3238" s="26" t="s">
        <v>645</v>
      </c>
      <c r="B3238" s="23" t="str">
        <f>IFERROR(VLOOKUP(A3238,hoja!$A$2:$E$970,4,FALSE),0)</f>
        <v>OCCIDENTE</v>
      </c>
      <c r="C3238" s="23" t="str">
        <f>IFERROR(VLOOKUP(A3238,hoja!$A$2:$E$1370,5,FALSE),0)</f>
        <v>CALI</v>
      </c>
      <c r="D3238" s="23" t="str">
        <f>IFERROR(VLOOKUP(A3238,hoja!A:D,3,FALSE),0)</f>
        <v>0410</v>
      </c>
      <c r="E3238" s="23" t="s">
        <v>642</v>
      </c>
      <c r="F3238" s="23" t="str">
        <f>IFERROR(VLOOKUP(E3238,hoja!$A$2:$E$970,4,FALSE),0)</f>
        <v>COSTA</v>
      </c>
      <c r="G3238" s="23" t="str">
        <f>IFERROR(VLOOKUP(E3238,hoja!$A$2:$E$970,5,FALSE),0)</f>
        <v>BARRANQUILLA</v>
      </c>
      <c r="H3238" s="103" t="str">
        <f>IFERROR(VLOOKUP(E3238,hoja!A:C,3,FALSE),0)</f>
        <v>0111</v>
      </c>
      <c r="I3238" s="24" t="str">
        <f t="shared" si="668"/>
        <v>04100111</v>
      </c>
      <c r="K3238" s="23">
        <v>1383</v>
      </c>
      <c r="L3238" s="23" t="str">
        <f t="shared" si="666"/>
        <v>NACIONAL</v>
      </c>
      <c r="M3238" s="23" t="s">
        <v>734</v>
      </c>
      <c r="N3238" s="23" t="s">
        <v>622</v>
      </c>
      <c r="O3238" s="23">
        <f t="shared" si="669"/>
        <v>6</v>
      </c>
      <c r="P3238" s="23" t="str">
        <f t="shared" si="660"/>
        <v>04100111Pereira-Magdalena Medio</v>
      </c>
    </row>
    <row r="3239" spans="1:16" ht="15" hidden="1" customHeight="1">
      <c r="A3239" s="26" t="s">
        <v>645</v>
      </c>
      <c r="B3239" s="23" t="str">
        <f>IFERROR(VLOOKUP(A3239,hoja!$A$2:$E$970,4,FALSE),0)</f>
        <v>OCCIDENTE</v>
      </c>
      <c r="C3239" s="23" t="str">
        <f>IFERROR(VLOOKUP(A3239,hoja!$A$2:$E$1370,5,FALSE),0)</f>
        <v>CALI</v>
      </c>
      <c r="D3239" s="23" t="str">
        <f>IFERROR(VLOOKUP(A3239,hoja!A:D,3,FALSE),0)</f>
        <v>0410</v>
      </c>
      <c r="E3239" s="23" t="s">
        <v>642</v>
      </c>
      <c r="F3239" s="23" t="str">
        <f>IFERROR(VLOOKUP(E3239,hoja!$A$2:$E$970,4,FALSE),0)</f>
        <v>COSTA</v>
      </c>
      <c r="G3239" s="23" t="str">
        <f>IFERROR(VLOOKUP(E3239,hoja!$A$2:$E$970,5,FALSE),0)</f>
        <v>BARRANQUILLA</v>
      </c>
      <c r="H3239" s="103" t="str">
        <f>IFERROR(VLOOKUP(E3239,hoja!A:C,3,FALSE),0)</f>
        <v>0111</v>
      </c>
      <c r="I3239" s="24" t="str">
        <f t="shared" si="668"/>
        <v>04100111</v>
      </c>
      <c r="K3239" s="23">
        <v>1320</v>
      </c>
      <c r="L3239" s="23" t="str">
        <f t="shared" si="666"/>
        <v>NACIONAL</v>
      </c>
      <c r="M3239" s="23" t="s">
        <v>696</v>
      </c>
      <c r="N3239" s="23" t="s">
        <v>622</v>
      </c>
      <c r="O3239" s="23">
        <f t="shared" si="669"/>
        <v>6</v>
      </c>
      <c r="P3239" s="23" t="str">
        <f t="shared" si="660"/>
        <v>04100111Magdalena Medio</v>
      </c>
    </row>
    <row r="3240" spans="1:16" ht="15" hidden="1" customHeight="1">
      <c r="A3240" s="26" t="s">
        <v>645</v>
      </c>
      <c r="B3240" s="23" t="str">
        <f>IFERROR(VLOOKUP(A3240,hoja!$A$2:$E$970,4,FALSE),0)</f>
        <v>OCCIDENTE</v>
      </c>
      <c r="C3240" s="23" t="str">
        <f>IFERROR(VLOOKUP(A3240,hoja!$A$2:$E$1370,5,FALSE),0)</f>
        <v>CALI</v>
      </c>
      <c r="D3240" s="23" t="str">
        <f>IFERROR(VLOOKUP(A3240,hoja!A:D,3,FALSE),0)</f>
        <v>0410</v>
      </c>
      <c r="E3240" s="23" t="s">
        <v>642</v>
      </c>
      <c r="F3240" s="23" t="str">
        <f>IFERROR(VLOOKUP(E3240,hoja!$A$2:$E$970,4,FALSE),0)</f>
        <v>COSTA</v>
      </c>
      <c r="G3240" s="23" t="str">
        <f>IFERROR(VLOOKUP(E3240,hoja!$A$2:$E$970,5,FALSE),0)</f>
        <v>BARRANQUILLA</v>
      </c>
      <c r="H3240" s="103" t="str">
        <f>IFERROR(VLOOKUP(E3240,hoja!A:C,3,FALSE),0)</f>
        <v>0111</v>
      </c>
      <c r="I3240" s="24" t="str">
        <f t="shared" si="668"/>
        <v>04100111</v>
      </c>
      <c r="K3240" s="23">
        <v>1090</v>
      </c>
      <c r="L3240" s="23" t="str">
        <f t="shared" si="666"/>
        <v>NACIONAL</v>
      </c>
      <c r="M3240" s="23" t="s">
        <v>697</v>
      </c>
      <c r="N3240" s="23" t="s">
        <v>622</v>
      </c>
      <c r="O3240" s="23">
        <f t="shared" si="669"/>
        <v>8</v>
      </c>
      <c r="P3240" s="23" t="str">
        <f t="shared" si="660"/>
        <v>04100111Pereira</v>
      </c>
    </row>
    <row r="3241" spans="1:16" ht="15" hidden="1" customHeight="1">
      <c r="A3241" s="26" t="s">
        <v>645</v>
      </c>
      <c r="B3241" s="23" t="str">
        <f>IFERROR(VLOOKUP(A3241,hoja!$A$2:$E$970,4,FALSE),0)</f>
        <v>OCCIDENTE</v>
      </c>
      <c r="C3241" s="23" t="str">
        <f>IFERROR(VLOOKUP(A3241,hoja!$A$2:$E$1370,5,FALSE),0)</f>
        <v>CALI</v>
      </c>
      <c r="D3241" s="23" t="str">
        <f>IFERROR(VLOOKUP(A3241,hoja!A:D,3,FALSE),0)</f>
        <v>0410</v>
      </c>
      <c r="E3241" s="23" t="s">
        <v>642</v>
      </c>
      <c r="F3241" s="23" t="str">
        <f>IFERROR(VLOOKUP(E3241,hoja!$A$2:$E$970,4,FALSE),0)</f>
        <v>COSTA</v>
      </c>
      <c r="G3241" s="23" t="str">
        <f>IFERROR(VLOOKUP(E3241,hoja!$A$2:$E$970,5,FALSE),0)</f>
        <v>BARRANQUILLA</v>
      </c>
      <c r="H3241" s="103" t="str">
        <f>IFERROR(VLOOKUP(E3241,hoja!A:C,3,FALSE),0)</f>
        <v>0111</v>
      </c>
      <c r="I3241" s="24" t="str">
        <f t="shared" si="668"/>
        <v>04100111</v>
      </c>
      <c r="K3241" s="23">
        <v>1227</v>
      </c>
      <c r="L3241" s="23" t="str">
        <f t="shared" si="666"/>
        <v>NACIONAL</v>
      </c>
      <c r="M3241" s="23" t="s">
        <v>662</v>
      </c>
      <c r="N3241" s="23" t="s">
        <v>622</v>
      </c>
      <c r="O3241" s="23">
        <f t="shared" ref="O3241:O3258" si="670">IF(K3241&lt;=250,25,IF(K3241&lt;=500,16,IF(K3241&lt;=800,12,IF(K3241&lt;=1100,8,IF(K3241&lt;=1400,6,IF(K3241&lt;=1700,5))))))</f>
        <v>6</v>
      </c>
      <c r="P3241" s="23" t="str">
        <f t="shared" si="660"/>
        <v>04100111Uraba</v>
      </c>
    </row>
    <row r="3242" spans="1:16" ht="15" hidden="1" customHeight="1">
      <c r="A3242" s="26" t="s">
        <v>645</v>
      </c>
      <c r="B3242" s="23" t="str">
        <f>IFERROR(VLOOKUP(A3242,hoja!$A$2:$E$970,4,FALSE),0)</f>
        <v>OCCIDENTE</v>
      </c>
      <c r="C3242" s="23" t="str">
        <f>IFERROR(VLOOKUP(A3242,hoja!$A$2:$E$1370,5,FALSE),0)</f>
        <v>CALI</v>
      </c>
      <c r="D3242" s="23" t="str">
        <f>IFERROR(VLOOKUP(A3242,hoja!A:D,3,FALSE),0)</f>
        <v>0410</v>
      </c>
      <c r="E3242" s="23" t="s">
        <v>667</v>
      </c>
      <c r="F3242" s="23" t="str">
        <f>IFERROR(VLOOKUP(E3242,hoja!$A$2:$E$970,4,FALSE),0)</f>
        <v>COSTA</v>
      </c>
      <c r="G3242" s="23" t="str">
        <f>IFERROR(VLOOKUP(E3242,hoja!$A$2:$E$970,5,FALSE),0)</f>
        <v>MONTERÍA</v>
      </c>
      <c r="H3242" s="103" t="str">
        <f>IFERROR(VLOOKUP(E3242,hoja!A:C,3,FALSE),0)</f>
        <v>0381</v>
      </c>
      <c r="I3242" s="24" t="str">
        <f t="shared" si="668"/>
        <v>04100381</v>
      </c>
      <c r="K3242" s="23">
        <v>890</v>
      </c>
      <c r="L3242" s="23" t="str">
        <f t="shared" si="666"/>
        <v>NACIONAL</v>
      </c>
      <c r="M3242" s="23" t="s">
        <v>662</v>
      </c>
      <c r="N3242" s="23" t="s">
        <v>622</v>
      </c>
      <c r="O3242" s="23">
        <f t="shared" si="670"/>
        <v>8</v>
      </c>
      <c r="P3242" s="23" t="str">
        <f t="shared" si="660"/>
        <v>04100381Uraba</v>
      </c>
    </row>
    <row r="3243" spans="1:16" ht="15" hidden="1" customHeight="1">
      <c r="A3243" s="26" t="s">
        <v>645</v>
      </c>
      <c r="B3243" s="23" t="str">
        <f>IFERROR(VLOOKUP(A3243,hoja!$A$2:$E$970,4,FALSE),0)</f>
        <v>OCCIDENTE</v>
      </c>
      <c r="C3243" s="23" t="str">
        <f>IFERROR(VLOOKUP(A3243,hoja!$A$2:$E$1370,5,FALSE),0)</f>
        <v>CALI</v>
      </c>
      <c r="D3243" s="23" t="str">
        <f>IFERROR(VLOOKUP(A3243,hoja!A:D,3,FALSE),0)</f>
        <v>0410</v>
      </c>
      <c r="E3243" s="23" t="s">
        <v>667</v>
      </c>
      <c r="F3243" s="23" t="str">
        <f>IFERROR(VLOOKUP(E3243,hoja!$A$2:$E$970,4,FALSE),0)</f>
        <v>COSTA</v>
      </c>
      <c r="G3243" s="23" t="str">
        <f>IFERROR(VLOOKUP(E3243,hoja!$A$2:$E$970,5,FALSE),0)</f>
        <v>MONTERÍA</v>
      </c>
      <c r="H3243" s="103" t="str">
        <f>IFERROR(VLOOKUP(E3243,hoja!A:C,3,FALSE),0)</f>
        <v>0381</v>
      </c>
      <c r="I3243" s="24" t="str">
        <f t="shared" si="668"/>
        <v>04100381</v>
      </c>
      <c r="K3243" s="23">
        <v>1387</v>
      </c>
      <c r="L3243" s="23" t="str">
        <f t="shared" si="666"/>
        <v>NACIONAL</v>
      </c>
      <c r="M3243" s="23" t="s">
        <v>696</v>
      </c>
      <c r="N3243" s="23" t="s">
        <v>622</v>
      </c>
      <c r="O3243" s="23">
        <f t="shared" si="670"/>
        <v>6</v>
      </c>
      <c r="P3243" s="23" t="str">
        <f t="shared" si="660"/>
        <v>04100381Magdalena Medio</v>
      </c>
    </row>
    <row r="3244" spans="1:16" ht="15" hidden="1" customHeight="1">
      <c r="A3244" s="26" t="s">
        <v>645</v>
      </c>
      <c r="B3244" s="23" t="str">
        <f>IFERROR(VLOOKUP(A3244,hoja!$A$2:$E$970,4,FALSE),0)</f>
        <v>OCCIDENTE</v>
      </c>
      <c r="C3244" s="23" t="str">
        <f>IFERROR(VLOOKUP(A3244,hoja!$A$2:$E$1370,5,FALSE),0)</f>
        <v>CALI</v>
      </c>
      <c r="D3244" s="23" t="str">
        <f>IFERROR(VLOOKUP(A3244,hoja!A:D,3,FALSE),0)</f>
        <v>0410</v>
      </c>
      <c r="E3244" s="23" t="s">
        <v>667</v>
      </c>
      <c r="F3244" s="23" t="str">
        <f>IFERROR(VLOOKUP(E3244,hoja!$A$2:$E$970,4,FALSE),0)</f>
        <v>COSTA</v>
      </c>
      <c r="G3244" s="23" t="str">
        <f>IFERROR(VLOOKUP(E3244,hoja!$A$2:$E$970,5,FALSE),0)</f>
        <v>MONTERÍA</v>
      </c>
      <c r="H3244" s="103" t="str">
        <f>IFERROR(VLOOKUP(E3244,hoja!A:C,3,FALSE),0)</f>
        <v>0381</v>
      </c>
      <c r="I3244" s="24" t="str">
        <f t="shared" si="668"/>
        <v>04100381</v>
      </c>
      <c r="K3244" s="23">
        <v>810</v>
      </c>
      <c r="L3244" s="23" t="str">
        <f t="shared" si="666"/>
        <v>NACIONAL</v>
      </c>
      <c r="M3244" s="23" t="s">
        <v>697</v>
      </c>
      <c r="N3244" s="23" t="s">
        <v>622</v>
      </c>
      <c r="O3244" s="23">
        <f t="shared" si="670"/>
        <v>8</v>
      </c>
      <c r="P3244" s="23" t="str">
        <f t="shared" si="660"/>
        <v>04100381Pereira</v>
      </c>
    </row>
    <row r="3245" spans="1:16" ht="15" hidden="1" customHeight="1">
      <c r="A3245" s="26" t="s">
        <v>645</v>
      </c>
      <c r="B3245" s="23" t="str">
        <f>IFERROR(VLOOKUP(A3245,hoja!$A$2:$E$970,4,FALSE),0)</f>
        <v>OCCIDENTE</v>
      </c>
      <c r="C3245" s="23" t="str">
        <f>IFERROR(VLOOKUP(A3245,hoja!$A$2:$E$1370,5,FALSE),0)</f>
        <v>CALI</v>
      </c>
      <c r="D3245" s="23" t="str">
        <f>IFERROR(VLOOKUP(A3245,hoja!A:D,3,FALSE),0)</f>
        <v>0410</v>
      </c>
      <c r="E3245" s="23" t="s">
        <v>666</v>
      </c>
      <c r="F3245" s="23" t="str">
        <f>IFERROR(VLOOKUP(E3245,hoja!$A$2:$E$970,4,FALSE),0)</f>
        <v>COSTA</v>
      </c>
      <c r="G3245" s="23" t="str">
        <f>IFERROR(VLOOKUP(E3245,hoja!$A$2:$E$970,5,FALSE),0)</f>
        <v>SINCELEJO</v>
      </c>
      <c r="H3245" s="103" t="str">
        <f>IFERROR(VLOOKUP(E3245,hoja!A:C,3,FALSE),0)</f>
        <v>0382</v>
      </c>
      <c r="I3245" s="24" t="str">
        <f t="shared" si="668"/>
        <v>04100382</v>
      </c>
      <c r="K3245" s="23">
        <v>875</v>
      </c>
      <c r="L3245" s="23" t="str">
        <f t="shared" si="666"/>
        <v>NACIONAL</v>
      </c>
      <c r="M3245" s="23" t="s">
        <v>697</v>
      </c>
      <c r="N3245" s="23" t="s">
        <v>622</v>
      </c>
      <c r="O3245" s="23">
        <f t="shared" si="670"/>
        <v>8</v>
      </c>
      <c r="P3245" s="23" t="str">
        <f t="shared" si="660"/>
        <v>04100382Pereira</v>
      </c>
    </row>
    <row r="3246" spans="1:16" ht="15" hidden="1" customHeight="1">
      <c r="A3246" s="26" t="s">
        <v>645</v>
      </c>
      <c r="B3246" s="23" t="str">
        <f>IFERROR(VLOOKUP(A3246,hoja!$A$2:$E$970,4,FALSE),0)</f>
        <v>OCCIDENTE</v>
      </c>
      <c r="C3246" s="23" t="str">
        <f>IFERROR(VLOOKUP(A3246,hoja!$A$2:$E$1370,5,FALSE),0)</f>
        <v>CALI</v>
      </c>
      <c r="D3246" s="23" t="str">
        <f>IFERROR(VLOOKUP(A3246,hoja!A:D,3,FALSE),0)</f>
        <v>0410</v>
      </c>
      <c r="E3246" s="23" t="s">
        <v>666</v>
      </c>
      <c r="F3246" s="23" t="str">
        <f>IFERROR(VLOOKUP(E3246,hoja!$A$2:$E$970,4,FALSE),0)</f>
        <v>COSTA</v>
      </c>
      <c r="G3246" s="23" t="str">
        <f>IFERROR(VLOOKUP(E3246,hoja!$A$2:$E$970,5,FALSE),0)</f>
        <v>SINCELEJO</v>
      </c>
      <c r="H3246" s="103" t="str">
        <f>IFERROR(VLOOKUP(E3246,hoja!A:C,3,FALSE),0)</f>
        <v>0382</v>
      </c>
      <c r="I3246" s="24" t="str">
        <f t="shared" si="668"/>
        <v>04100382</v>
      </c>
      <c r="K3246" s="23">
        <v>1124</v>
      </c>
      <c r="L3246" s="23" t="str">
        <f t="shared" si="666"/>
        <v>NACIONAL</v>
      </c>
      <c r="M3246" s="23" t="s">
        <v>662</v>
      </c>
      <c r="N3246" s="23" t="s">
        <v>622</v>
      </c>
      <c r="O3246" s="23">
        <f t="shared" si="670"/>
        <v>6</v>
      </c>
      <c r="P3246" s="23" t="str">
        <f t="shared" si="660"/>
        <v>04100382Uraba</v>
      </c>
    </row>
    <row r="3247" spans="1:16" ht="15" hidden="1" customHeight="1">
      <c r="A3247" s="26" t="s">
        <v>645</v>
      </c>
      <c r="B3247" s="23" t="str">
        <f>IFERROR(VLOOKUP(A3247,hoja!$A$2:$E$970,4,FALSE),0)</f>
        <v>OCCIDENTE</v>
      </c>
      <c r="C3247" s="23" t="str">
        <f>IFERROR(VLOOKUP(A3247,hoja!$A$2:$E$1370,5,FALSE),0)</f>
        <v>CALI</v>
      </c>
      <c r="D3247" s="23" t="str">
        <f>IFERROR(VLOOKUP(A3247,hoja!A:D,3,FALSE),0)</f>
        <v>0410</v>
      </c>
      <c r="E3247" s="23" t="s">
        <v>665</v>
      </c>
      <c r="F3247" s="23" t="str">
        <f>IFERROR(VLOOKUP(E3247,hoja!$A$2:$E$970,4,FALSE),0)</f>
        <v>OCCIDENTE</v>
      </c>
      <c r="G3247" s="23" t="str">
        <f>IFERROR(VLOOKUP(E3247,hoja!$A$2:$E$970,5,FALSE),0)</f>
        <v>MANIZALES</v>
      </c>
      <c r="H3247" s="103" t="str">
        <f>IFERROR(VLOOKUP(E3247,hoja!A:C,3,FALSE),0)</f>
        <v>0145</v>
      </c>
      <c r="I3247" s="24" t="str">
        <f t="shared" si="668"/>
        <v>04100145</v>
      </c>
      <c r="K3247" s="23">
        <v>254</v>
      </c>
      <c r="L3247" s="23" t="str">
        <f t="shared" si="665"/>
        <v>REGIONAL</v>
      </c>
      <c r="M3247" s="23" t="s">
        <v>966</v>
      </c>
      <c r="N3247" s="23" t="s">
        <v>622</v>
      </c>
      <c r="O3247" s="23">
        <f t="shared" si="670"/>
        <v>16</v>
      </c>
      <c r="P3247" s="23" t="str">
        <f t="shared" si="660"/>
        <v>04100145Rozo</v>
      </c>
    </row>
    <row r="3248" spans="1:16" ht="15" hidden="1" customHeight="1">
      <c r="A3248" s="26" t="s">
        <v>645</v>
      </c>
      <c r="B3248" s="23" t="str">
        <f>IFERROR(VLOOKUP(A3248,hoja!$A$2:$E$970,4,FALSE),0)</f>
        <v>OCCIDENTE</v>
      </c>
      <c r="C3248" s="23" t="str">
        <f>IFERROR(VLOOKUP(A3248,hoja!$A$2:$E$1370,5,FALSE),0)</f>
        <v>CALI</v>
      </c>
      <c r="D3248" s="23" t="str">
        <f>IFERROR(VLOOKUP(A3248,hoja!A:D,3,FALSE),0)</f>
        <v>0410</v>
      </c>
      <c r="E3248" s="23" t="s">
        <v>713</v>
      </c>
      <c r="F3248" s="23" t="str">
        <f>IFERROR(VLOOKUP(E3248,hoja!$A$2:$E$970,4,FALSE),0)</f>
        <v>ANTIOQUIA</v>
      </c>
      <c r="G3248" s="23" t="str">
        <f>IFERROR(VLOOKUP(E3248,hoja!$A$2:$E$970,5,FALSE),0)</f>
        <v>MARIQUITA</v>
      </c>
      <c r="H3248" s="103" t="str">
        <f>IFERROR(VLOOKUP(E3248,hoja!A:C,3,FALSE),0)</f>
        <v>0392</v>
      </c>
      <c r="I3248" s="24" t="str">
        <f t="shared" si="668"/>
        <v>04100392</v>
      </c>
      <c r="K3248" s="23">
        <v>369</v>
      </c>
      <c r="L3248" s="23" t="str">
        <f>IF(B3248=F3248,"REGIONAL","NACIONAL")</f>
        <v>NACIONAL</v>
      </c>
      <c r="M3248" s="23" t="s">
        <v>697</v>
      </c>
      <c r="N3248" s="23" t="s">
        <v>622</v>
      </c>
      <c r="O3248" s="23">
        <f t="shared" si="670"/>
        <v>16</v>
      </c>
      <c r="P3248" s="23" t="str">
        <f t="shared" si="660"/>
        <v>04100392Pereira</v>
      </c>
    </row>
    <row r="3249" spans="1:16" ht="15" hidden="1" customHeight="1">
      <c r="A3249" s="26" t="s">
        <v>645</v>
      </c>
      <c r="B3249" s="23" t="str">
        <f>IFERROR(VLOOKUP(A3249,hoja!$A$2:$E$970,4,FALSE),0)</f>
        <v>OCCIDENTE</v>
      </c>
      <c r="C3249" s="23" t="str">
        <f>IFERROR(VLOOKUP(A3249,hoja!$A$2:$E$1370,5,FALSE),0)</f>
        <v>CALI</v>
      </c>
      <c r="D3249" s="23" t="str">
        <f>IFERROR(VLOOKUP(A3249,hoja!A:D,3,FALSE),0)</f>
        <v>0410</v>
      </c>
      <c r="E3249" s="23" t="s">
        <v>641</v>
      </c>
      <c r="F3249" s="23" t="str">
        <f>IFERROR(VLOOKUP(E3249,hoja!$A$2:$E$970,4,FALSE),0)</f>
        <v>ANTIOQUIA</v>
      </c>
      <c r="G3249" s="23" t="str">
        <f>IFERROR(VLOOKUP(E3249,hoja!$A$2:$E$970,5,FALSE),0)</f>
        <v>MEDELLÍN</v>
      </c>
      <c r="H3249" s="103" t="str">
        <f>IFERROR(VLOOKUP(E3249,hoja!A:C,3,FALSE),0)</f>
        <v>0079</v>
      </c>
      <c r="I3249" s="24" t="str">
        <f t="shared" si="668"/>
        <v>04100079</v>
      </c>
      <c r="K3249" s="23">
        <v>438</v>
      </c>
      <c r="L3249" s="23" t="str">
        <f t="shared" ref="L3249:L3257" si="671">IF(B3249=F3249,"REGIONAL","NACIONAL")</f>
        <v>NACIONAL</v>
      </c>
      <c r="M3249" s="23" t="s">
        <v>967</v>
      </c>
      <c r="N3249" s="23" t="s">
        <v>622</v>
      </c>
      <c r="O3249" s="23">
        <f t="shared" si="670"/>
        <v>16</v>
      </c>
      <c r="P3249" s="23" t="str">
        <f t="shared" si="660"/>
        <v>04100079Riosucio</v>
      </c>
    </row>
    <row r="3250" spans="1:16" ht="15" hidden="1" customHeight="1">
      <c r="A3250" s="26" t="s">
        <v>645</v>
      </c>
      <c r="B3250" s="23" t="str">
        <f>IFERROR(VLOOKUP(A3250,hoja!$A$2:$E$970,4,FALSE),0)</f>
        <v>OCCIDENTE</v>
      </c>
      <c r="C3250" s="23" t="str">
        <f>IFERROR(VLOOKUP(A3250,hoja!$A$2:$E$1370,5,FALSE),0)</f>
        <v>CALI</v>
      </c>
      <c r="D3250" s="23" t="str">
        <f>IFERROR(VLOOKUP(A3250,hoja!A:D,3,FALSE),0)</f>
        <v>0410</v>
      </c>
      <c r="E3250" s="23" t="s">
        <v>641</v>
      </c>
      <c r="F3250" s="23" t="str">
        <f>IFERROR(VLOOKUP(E3250,hoja!$A$2:$E$970,4,FALSE),0)</f>
        <v>ANTIOQUIA</v>
      </c>
      <c r="G3250" s="23" t="str">
        <f>IFERROR(VLOOKUP(E3250,hoja!$A$2:$E$970,5,FALSE),0)</f>
        <v>MEDELLÍN</v>
      </c>
      <c r="H3250" s="103" t="str">
        <f>IFERROR(VLOOKUP(E3250,hoja!A:C,3,FALSE),0)</f>
        <v>0079</v>
      </c>
      <c r="I3250" s="24" t="str">
        <f t="shared" si="668"/>
        <v>04100079</v>
      </c>
      <c r="K3250" s="23">
        <v>669</v>
      </c>
      <c r="L3250" s="23" t="str">
        <f t="shared" si="671"/>
        <v>NACIONAL</v>
      </c>
      <c r="M3250" s="23" t="s">
        <v>907</v>
      </c>
      <c r="N3250" s="23" t="s">
        <v>622</v>
      </c>
      <c r="O3250" s="23">
        <f t="shared" si="670"/>
        <v>12</v>
      </c>
      <c r="P3250" s="23" t="str">
        <f t="shared" si="660"/>
        <v>04100079La Dorada</v>
      </c>
    </row>
    <row r="3251" spans="1:16" ht="15" hidden="1" customHeight="1">
      <c r="A3251" s="26" t="s">
        <v>645</v>
      </c>
      <c r="B3251" s="23" t="str">
        <f>IFERROR(VLOOKUP(A3251,hoja!$A$2:$E$970,4,FALSE),0)</f>
        <v>OCCIDENTE</v>
      </c>
      <c r="C3251" s="23" t="str">
        <f>IFERROR(VLOOKUP(A3251,hoja!$A$2:$E$1370,5,FALSE),0)</f>
        <v>CALI</v>
      </c>
      <c r="D3251" s="23" t="str">
        <f>IFERROR(VLOOKUP(A3251,hoja!A:D,3,FALSE),0)</f>
        <v>0410</v>
      </c>
      <c r="E3251" s="23" t="s">
        <v>641</v>
      </c>
      <c r="F3251" s="23" t="str">
        <f>IFERROR(VLOOKUP(E3251,hoja!$A$2:$E$970,4,FALSE),0)</f>
        <v>ANTIOQUIA</v>
      </c>
      <c r="G3251" s="23" t="str">
        <f>IFERROR(VLOOKUP(E3251,hoja!$A$2:$E$970,5,FALSE),0)</f>
        <v>MEDELLÍN</v>
      </c>
      <c r="H3251" s="103" t="str">
        <f>IFERROR(VLOOKUP(E3251,hoja!A:C,3,FALSE),0)</f>
        <v>0079</v>
      </c>
      <c r="I3251" s="24" t="str">
        <f t="shared" si="668"/>
        <v>04100079</v>
      </c>
      <c r="K3251" s="23">
        <v>452</v>
      </c>
      <c r="L3251" s="23" t="str">
        <f t="shared" si="671"/>
        <v>NACIONAL</v>
      </c>
      <c r="M3251" s="23" t="s">
        <v>697</v>
      </c>
      <c r="N3251" s="23" t="s">
        <v>622</v>
      </c>
      <c r="O3251" s="23">
        <f t="shared" si="670"/>
        <v>16</v>
      </c>
      <c r="P3251" s="23" t="str">
        <f t="shared" si="660"/>
        <v>04100079Pereira</v>
      </c>
    </row>
    <row r="3252" spans="1:16" ht="15" hidden="1" customHeight="1">
      <c r="A3252" s="26" t="s">
        <v>645</v>
      </c>
      <c r="B3252" s="23" t="str">
        <f>IFERROR(VLOOKUP(A3252,hoja!$A$2:$E$970,4,FALSE),0)</f>
        <v>OCCIDENTE</v>
      </c>
      <c r="C3252" s="23" t="str">
        <f>IFERROR(VLOOKUP(A3252,hoja!$A$2:$E$1370,5,FALSE),0)</f>
        <v>CALI</v>
      </c>
      <c r="D3252" s="23" t="str">
        <f>IFERROR(VLOOKUP(A3252,hoja!A:D,3,FALSE),0)</f>
        <v>0410</v>
      </c>
      <c r="E3252" s="23" t="s">
        <v>655</v>
      </c>
      <c r="F3252" s="23" t="str">
        <f>IFERROR(VLOOKUP(E3252,hoja!$A$2:$E$970,4,FALSE),0)</f>
        <v>ANTIOQUIA</v>
      </c>
      <c r="G3252" s="23" t="str">
        <f>IFERROR(VLOOKUP(E3252,hoja!$A$2:$E$970,5,FALSE),0)</f>
        <v>MEDELLÍN</v>
      </c>
      <c r="H3252" s="103" t="str">
        <f>IFERROR(VLOOKUP(E3252,hoja!A:C,3,FALSE),0)</f>
        <v>0292</v>
      </c>
      <c r="I3252" s="24" t="str">
        <f t="shared" si="668"/>
        <v>04100292</v>
      </c>
      <c r="K3252" s="23">
        <v>420</v>
      </c>
      <c r="L3252" s="23" t="str">
        <f t="shared" si="671"/>
        <v>NACIONAL</v>
      </c>
      <c r="M3252" s="23" t="s">
        <v>967</v>
      </c>
      <c r="N3252" s="23" t="s">
        <v>622</v>
      </c>
      <c r="O3252" s="23">
        <f t="shared" si="670"/>
        <v>16</v>
      </c>
      <c r="P3252" s="23" t="str">
        <f t="shared" si="660"/>
        <v>04100292Riosucio</v>
      </c>
    </row>
    <row r="3253" spans="1:16" ht="15" hidden="1" customHeight="1">
      <c r="A3253" s="26" t="s">
        <v>645</v>
      </c>
      <c r="B3253" s="23" t="str">
        <f>IFERROR(VLOOKUP(A3253,hoja!$A$2:$E$970,4,FALSE),0)</f>
        <v>OCCIDENTE</v>
      </c>
      <c r="C3253" s="23" t="str">
        <f>IFERROR(VLOOKUP(A3253,hoja!$A$2:$E$1370,5,FALSE),0)</f>
        <v>CALI</v>
      </c>
      <c r="D3253" s="23" t="str">
        <f>IFERROR(VLOOKUP(A3253,hoja!A:D,3,FALSE),0)</f>
        <v>0410</v>
      </c>
      <c r="E3253" s="23" t="s">
        <v>655</v>
      </c>
      <c r="F3253" s="23" t="str">
        <f>IFERROR(VLOOKUP(E3253,hoja!$A$2:$E$970,4,FALSE),0)</f>
        <v>ANTIOQUIA</v>
      </c>
      <c r="G3253" s="23" t="str">
        <f>IFERROR(VLOOKUP(E3253,hoja!$A$2:$E$970,5,FALSE),0)</f>
        <v>MEDELLÍN</v>
      </c>
      <c r="H3253" s="103" t="str">
        <f>IFERROR(VLOOKUP(E3253,hoja!A:C,3,FALSE),0)</f>
        <v>0292</v>
      </c>
      <c r="I3253" s="24" t="str">
        <f t="shared" si="668"/>
        <v>04100292</v>
      </c>
      <c r="K3253" s="23">
        <v>665</v>
      </c>
      <c r="L3253" s="23" t="str">
        <f t="shared" si="671"/>
        <v>NACIONAL</v>
      </c>
      <c r="M3253" s="23" t="s">
        <v>907</v>
      </c>
      <c r="N3253" s="23" t="s">
        <v>622</v>
      </c>
      <c r="O3253" s="23">
        <f t="shared" si="670"/>
        <v>12</v>
      </c>
      <c r="P3253" s="23" t="str">
        <f t="shared" si="660"/>
        <v>04100292La Dorada</v>
      </c>
    </row>
    <row r="3254" spans="1:16" ht="15" hidden="1" customHeight="1">
      <c r="A3254" s="26" t="s">
        <v>670</v>
      </c>
      <c r="B3254" s="23" t="str">
        <f>IFERROR(VLOOKUP(A3254,hoja!$A$2:$E$970,4,FALSE),0)</f>
        <v>OCCIDENTE</v>
      </c>
      <c r="C3254" s="23" t="str">
        <f>IFERROR(VLOOKUP(A3254,hoja!$A$2:$E$1370,5,FALSE),0)</f>
        <v>PEREIRA</v>
      </c>
      <c r="D3254" s="23" t="str">
        <f>IFERROR(VLOOKUP(A3254,hoja!A:D,3,FALSE),0)</f>
        <v>0134</v>
      </c>
      <c r="E3254" s="23" t="s">
        <v>709</v>
      </c>
      <c r="F3254" s="23" t="str">
        <f>IFERROR(VLOOKUP(E3254,hoja!$A$2:$E$970,4,FALSE),0)</f>
        <v>CENTRO</v>
      </c>
      <c r="G3254" s="23" t="str">
        <f>IFERROR(VLOOKUP(E3254,hoja!$A$2:$E$970,5,FALSE),0)</f>
        <v>LA DORADA</v>
      </c>
      <c r="H3254" s="103" t="str">
        <f>IFERROR(VLOOKUP(E3254,hoja!A:C,3,FALSE),0)</f>
        <v>0391</v>
      </c>
      <c r="I3254" s="24" t="str">
        <f t="shared" si="668"/>
        <v>01340391</v>
      </c>
      <c r="K3254" s="23">
        <v>282</v>
      </c>
      <c r="L3254" s="23" t="str">
        <f t="shared" si="671"/>
        <v>NACIONAL</v>
      </c>
      <c r="M3254" s="23" t="s">
        <v>618</v>
      </c>
      <c r="N3254" s="23" t="s">
        <v>622</v>
      </c>
      <c r="O3254" s="23">
        <f t="shared" si="670"/>
        <v>16</v>
      </c>
      <c r="P3254" s="23" t="str">
        <f t="shared" si="660"/>
        <v>01340391Principal</v>
      </c>
    </row>
    <row r="3255" spans="1:16" ht="15" hidden="1" customHeight="1">
      <c r="A3255" s="26" t="s">
        <v>670</v>
      </c>
      <c r="B3255" s="23" t="str">
        <f>IFERROR(VLOOKUP(A3255,hoja!$A$2:$E$970,4,FALSE),0)</f>
        <v>OCCIDENTE</v>
      </c>
      <c r="C3255" s="23" t="str">
        <f>IFERROR(VLOOKUP(A3255,hoja!$A$2:$E$1370,5,FALSE),0)</f>
        <v>PEREIRA</v>
      </c>
      <c r="D3255" s="23" t="str">
        <f>IFERROR(VLOOKUP(A3255,hoja!A:D,3,FALSE),0)</f>
        <v>0134</v>
      </c>
      <c r="E3255" s="23" t="s">
        <v>709</v>
      </c>
      <c r="F3255" s="23" t="str">
        <f>IFERROR(VLOOKUP(E3255,hoja!$A$2:$E$970,4,FALSE),0)</f>
        <v>CENTRO</v>
      </c>
      <c r="G3255" s="23" t="str">
        <f>IFERROR(VLOOKUP(E3255,hoja!$A$2:$E$970,5,FALSE),0)</f>
        <v>LA DORADA</v>
      </c>
      <c r="H3255" s="103" t="str">
        <f>IFERROR(VLOOKUP(E3255,hoja!A:C,3,FALSE),0)</f>
        <v>0391</v>
      </c>
      <c r="I3255" s="24" t="str">
        <f t="shared" si="668"/>
        <v>01340391</v>
      </c>
      <c r="K3255" s="23">
        <v>212</v>
      </c>
      <c r="L3255" s="23" t="str">
        <f t="shared" si="671"/>
        <v>NACIONAL</v>
      </c>
      <c r="M3255" s="23" t="s">
        <v>794</v>
      </c>
      <c r="N3255" s="23" t="s">
        <v>622</v>
      </c>
      <c r="O3255" s="23">
        <f t="shared" si="670"/>
        <v>25</v>
      </c>
      <c r="P3255" s="23" t="str">
        <f t="shared" si="660"/>
        <v>01340391Letras</v>
      </c>
    </row>
    <row r="3256" spans="1:16" ht="15" hidden="1" customHeight="1">
      <c r="A3256" s="26" t="s">
        <v>672</v>
      </c>
      <c r="B3256" s="23" t="str">
        <f>IFERROR(VLOOKUP(A3256,hoja!$A$2:$E$970,4,FALSE),0)</f>
        <v>ANTIOQUIA</v>
      </c>
      <c r="C3256" s="23" t="str">
        <f>IFERROR(VLOOKUP(A3256,hoja!$A$2:$E$1370,5,FALSE),0)</f>
        <v>MEDELLÍN</v>
      </c>
      <c r="D3256" s="23" t="str">
        <f>IFERROR(VLOOKUP(A3256,hoja!A:D,3,FALSE),0)</f>
        <v>0092</v>
      </c>
      <c r="E3256" s="23" t="s">
        <v>718</v>
      </c>
      <c r="F3256" s="23" t="str">
        <f>IFERROR(VLOOKUP(E3256,hoja!$A$2:$E$970,4,FALSE),0)</f>
        <v>SANTANDER</v>
      </c>
      <c r="G3256" s="23" t="str">
        <f>IFERROR(VLOOKUP(E3256,hoja!$A$2:$E$970,5,FALSE),0)</f>
        <v>PUERTO BERRIO</v>
      </c>
      <c r="H3256" s="103" t="str">
        <f>IFERROR(VLOOKUP(E3256,hoja!A:C,3,FALSE),0)</f>
        <v>0433</v>
      </c>
      <c r="I3256" s="24" t="str">
        <f t="shared" si="668"/>
        <v>00920433</v>
      </c>
      <c r="J3256" s="23">
        <v>8.6630555555457249</v>
      </c>
      <c r="K3256" s="23">
        <v>167</v>
      </c>
      <c r="L3256" s="23" t="str">
        <f t="shared" si="671"/>
        <v>NACIONAL</v>
      </c>
      <c r="M3256" s="23" t="s">
        <v>618</v>
      </c>
      <c r="N3256" s="23" t="s">
        <v>622</v>
      </c>
      <c r="O3256" s="23">
        <f t="shared" si="670"/>
        <v>25</v>
      </c>
      <c r="P3256" s="23" t="str">
        <f t="shared" si="660"/>
        <v>00920433Principal</v>
      </c>
    </row>
    <row r="3257" spans="1:16" ht="15" hidden="1" customHeight="1">
      <c r="A3257" s="26" t="s">
        <v>650</v>
      </c>
      <c r="B3257" s="23" t="str">
        <f>IFERROR(VLOOKUP(A3257,hoja!$A$2:$E$970,4,FALSE),0)</f>
        <v>OCCIDENTE</v>
      </c>
      <c r="C3257" s="23" t="str">
        <f>IFERROR(VLOOKUP(A3257,hoja!$A$2:$E$1370,5,FALSE),0)</f>
        <v>CALOTO</v>
      </c>
      <c r="D3257" s="23" t="str">
        <f>IFERROR(VLOOKUP(A3257,hoja!A:D,3,FALSE),0)</f>
        <v>0445</v>
      </c>
      <c r="E3257" s="23" t="s">
        <v>731</v>
      </c>
      <c r="F3257" s="23" t="str">
        <f>IFERROR(VLOOKUP(E3257,hoja!$A$2:$E$970,4,FALSE),0)</f>
        <v>SANTANDER</v>
      </c>
      <c r="G3257" s="23" t="str">
        <f>IFERROR(VLOOKUP(E3257,hoja!$A$2:$E$970,5,FALSE),0)</f>
        <v>CÚCUTA</v>
      </c>
      <c r="H3257" s="103" t="str">
        <f>IFERROR(VLOOKUP(E3257,hoja!A:C,3,FALSE),0)</f>
        <v>0438</v>
      </c>
      <c r="I3257" s="24" t="str">
        <f t="shared" si="668"/>
        <v>04450438</v>
      </c>
      <c r="K3257" s="23">
        <v>1114</v>
      </c>
      <c r="L3257" s="23" t="str">
        <f t="shared" si="671"/>
        <v>NACIONAL</v>
      </c>
      <c r="M3257" s="23" t="s">
        <v>861</v>
      </c>
      <c r="N3257" s="23" t="s">
        <v>622</v>
      </c>
      <c r="O3257" s="23">
        <f t="shared" si="670"/>
        <v>6</v>
      </c>
      <c r="P3257" s="23" t="str">
        <f t="shared" si="660"/>
        <v>04450438San Alberto</v>
      </c>
    </row>
    <row r="3258" spans="1:16" ht="15" hidden="1" customHeight="1">
      <c r="A3258" s="26" t="s">
        <v>683</v>
      </c>
      <c r="B3258" s="23" t="str">
        <f>IFERROR(VLOOKUP(A3258,hoja!$A$2:$E$970,4,FALSE),0)</f>
        <v>OCCIDENTE</v>
      </c>
      <c r="C3258" s="23" t="str">
        <f>IFERROR(VLOOKUP(A3258,hoja!$A$2:$E$1370,5,FALSE),0)</f>
        <v>BUGA</v>
      </c>
      <c r="D3258" s="23" t="str">
        <f>IFERROR(VLOOKUP(A3258,hoja!A:D,3,FALSE),0)</f>
        <v>0411</v>
      </c>
      <c r="E3258" s="23" t="s">
        <v>717</v>
      </c>
      <c r="F3258" s="23" t="str">
        <f>IFERROR(VLOOKUP(E3258,hoja!$A$2:$E$970,4,FALSE),0)</f>
        <v>OCCIDENTE</v>
      </c>
      <c r="G3258" s="23" t="str">
        <f>IFERROR(VLOOKUP(E3258,hoja!$A$2:$E$970,5,FALSE),0)</f>
        <v>POPAYÁN</v>
      </c>
      <c r="H3258" s="103" t="str">
        <f>IFERROR(VLOOKUP(E3258,hoja!A:C,3,FALSE),0)</f>
        <v>0126</v>
      </c>
      <c r="I3258" s="24" t="str">
        <f t="shared" si="668"/>
        <v>04110126</v>
      </c>
      <c r="J3258" s="23">
        <v>3.3666666666395031</v>
      </c>
      <c r="K3258" s="23">
        <v>195</v>
      </c>
      <c r="L3258" s="23" t="str">
        <f t="shared" si="665"/>
        <v>REGIONAL</v>
      </c>
      <c r="M3258" s="23" t="s">
        <v>618</v>
      </c>
      <c r="N3258" s="23" t="s">
        <v>622</v>
      </c>
      <c r="O3258" s="23">
        <f t="shared" si="670"/>
        <v>25</v>
      </c>
      <c r="P3258" s="23" t="str">
        <f t="shared" si="660"/>
        <v>04110126Principal</v>
      </c>
    </row>
    <row r="3259" spans="1:16" ht="15" hidden="1" customHeight="1">
      <c r="A3259" s="26" t="s">
        <v>683</v>
      </c>
      <c r="B3259" s="23" t="str">
        <f>IFERROR(VLOOKUP(A3259,hoja!$A$2:$E$970,4,FALSE),0)</f>
        <v>OCCIDENTE</v>
      </c>
      <c r="C3259" s="23" t="str">
        <f>IFERROR(VLOOKUP(A3259,hoja!$A$2:$E$1370,5,FALSE),0)</f>
        <v>BUGA</v>
      </c>
      <c r="D3259" s="23" t="str">
        <f>IFERROR(VLOOKUP(A3259,hoja!A:D,3,FALSE),0)</f>
        <v>0411</v>
      </c>
      <c r="E3259" s="23" t="s">
        <v>845</v>
      </c>
      <c r="F3259" s="23" t="str">
        <f>IFERROR(VLOOKUP(E3259,hoja!$A$2:$E$970,4,FALSE),0)</f>
        <v>OCCIDENTE</v>
      </c>
      <c r="G3259" s="23" t="str">
        <f>IFERROR(VLOOKUP(E3259,hoja!$A$2:$E$970,5,FALSE),0)</f>
        <v>CALOTO</v>
      </c>
      <c r="H3259" s="103" t="str">
        <f>IFERROR(VLOOKUP(E3259,hoja!A:C,3,FALSE),0)</f>
        <v>0054</v>
      </c>
      <c r="I3259" s="24" t="str">
        <f t="shared" si="668"/>
        <v>04110054</v>
      </c>
      <c r="J3259" s="23">
        <v>3.3666666666395031</v>
      </c>
      <c r="K3259" s="23">
        <v>86</v>
      </c>
      <c r="L3259" s="23" t="str">
        <f t="shared" si="665"/>
        <v>REGIONAL</v>
      </c>
      <c r="M3259" s="23" t="s">
        <v>618</v>
      </c>
      <c r="N3259" s="23" t="s">
        <v>622</v>
      </c>
      <c r="O3259" s="23">
        <f t="shared" ref="O3259:O3263" si="672">IF(K3259&lt;=250,25,IF(K3259&lt;=500,16,IF(K3259&lt;=800,12,IF(K3259&lt;=1100,8,IF(K3259&lt;=1400,6,IF(K3259&lt;=1700,5))))))</f>
        <v>25</v>
      </c>
      <c r="P3259" s="23" t="str">
        <f t="shared" si="660"/>
        <v>04110054Principal</v>
      </c>
    </row>
    <row r="3260" spans="1:16" ht="15" hidden="1" customHeight="1">
      <c r="A3260" s="26" t="s">
        <v>660</v>
      </c>
      <c r="B3260" s="23" t="str">
        <f>IFERROR(VLOOKUP(A3260,hoja!$A$2:$E$970,4,FALSE),0)</f>
        <v>CENTRO</v>
      </c>
      <c r="C3260" s="23" t="str">
        <f>IFERROR(VLOOKUP(A3260,hoja!$A$2:$E$1370,5,FALSE),0)</f>
        <v>BOGOTÁ</v>
      </c>
      <c r="D3260" s="23" t="str">
        <f>IFERROR(VLOOKUP(A3260,hoja!A:D,3,FALSE),0)</f>
        <v>0035</v>
      </c>
      <c r="E3260" s="23" t="s">
        <v>693</v>
      </c>
      <c r="F3260" s="23" t="str">
        <f>IFERROR(VLOOKUP(E3260,hoja!$A$2:$E$970,4,FALSE),0)</f>
        <v>COSTA</v>
      </c>
      <c r="G3260" s="23" t="str">
        <f>IFERROR(VLOOKUP(E3260,hoja!$A$2:$E$970,5,FALSE),0)</f>
        <v>BOSCONIA</v>
      </c>
      <c r="H3260" s="103" t="str">
        <f>IFERROR(VLOOKUP(E3260,hoja!A:C,3,FALSE),0)</f>
        <v>0449</v>
      </c>
      <c r="I3260" s="24" t="str">
        <f t="shared" ref="I3260:I3262" si="673">D3260&amp;H3260</f>
        <v>00350449</v>
      </c>
      <c r="K3260" s="23">
        <v>781</v>
      </c>
      <c r="L3260" s="23" t="str">
        <f>IF(B3260=F3260,"REGIONAL","NACIONAL")</f>
        <v>NACIONAL</v>
      </c>
      <c r="M3260" s="23" t="s">
        <v>674</v>
      </c>
      <c r="N3260" s="23" t="s">
        <v>622</v>
      </c>
      <c r="O3260" s="23">
        <f t="shared" si="672"/>
        <v>12</v>
      </c>
      <c r="P3260" s="23" t="str">
        <f t="shared" si="660"/>
        <v>00350449La Vega</v>
      </c>
    </row>
    <row r="3261" spans="1:16" ht="15" hidden="1" customHeight="1">
      <c r="A3261" s="26" t="s">
        <v>660</v>
      </c>
      <c r="B3261" s="23" t="str">
        <f>IFERROR(VLOOKUP(A3261,hoja!$A$2:$E$970,4,FALSE),0)</f>
        <v>CENTRO</v>
      </c>
      <c r="C3261" s="23" t="str">
        <f>IFERROR(VLOOKUP(A3261,hoja!$A$2:$E$1370,5,FALSE),0)</f>
        <v>BOGOTÁ</v>
      </c>
      <c r="D3261" s="23" t="str">
        <f>IFERROR(VLOOKUP(A3261,hoja!A:D,3,FALSE),0)</f>
        <v>0035</v>
      </c>
      <c r="E3261" s="23" t="s">
        <v>699</v>
      </c>
      <c r="F3261" s="23" t="str">
        <f>IFERROR(VLOOKUP(E3261,hoja!$A$2:$E$970,4,FALSE),0)</f>
        <v>ANTIOQUIA</v>
      </c>
      <c r="G3261" s="23" t="str">
        <f>IFERROR(VLOOKUP(E3261,hoja!$A$2:$E$970,5,FALSE),0)</f>
        <v>CHIGORODÓ</v>
      </c>
      <c r="H3261" s="103" t="str">
        <f>IFERROR(VLOOKUP(E3261,hoja!A:C,3,FALSE),0)</f>
        <v>0074</v>
      </c>
      <c r="I3261" s="24" t="str">
        <f t="shared" si="673"/>
        <v>00350074</v>
      </c>
      <c r="K3261" s="23">
        <v>664</v>
      </c>
      <c r="L3261" s="23" t="str">
        <f t="shared" ref="L3261:L3265" si="674">IF(B3261=F3261,"REGIONAL","NACIONAL")</f>
        <v>NACIONAL</v>
      </c>
      <c r="M3261" s="23" t="s">
        <v>838</v>
      </c>
      <c r="N3261" s="23" t="s">
        <v>622</v>
      </c>
      <c r="O3261" s="23">
        <f t="shared" si="672"/>
        <v>12</v>
      </c>
      <c r="P3261" s="23" t="str">
        <f t="shared" si="660"/>
        <v>00350074Medellin</v>
      </c>
    </row>
    <row r="3262" spans="1:16" ht="15" hidden="1" customHeight="1">
      <c r="A3262" s="26" t="s">
        <v>660</v>
      </c>
      <c r="B3262" s="23" t="str">
        <f>IFERROR(VLOOKUP(A3262,hoja!$A$2:$E$970,4,FALSE),0)</f>
        <v>CENTRO</v>
      </c>
      <c r="C3262" s="23" t="str">
        <f>IFERROR(VLOOKUP(A3262,hoja!$A$2:$E$1370,5,FALSE),0)</f>
        <v>BOGOTÁ</v>
      </c>
      <c r="D3262" s="23" t="str">
        <f>IFERROR(VLOOKUP(A3262,hoja!A:D,3,FALSE),0)</f>
        <v>0035</v>
      </c>
      <c r="E3262" s="23" t="s">
        <v>723</v>
      </c>
      <c r="F3262" s="23" t="str">
        <f>IFERROR(VLOOKUP(E3262,hoja!$A$2:$E$970,4,FALSE),0)</f>
        <v>COSTA</v>
      </c>
      <c r="G3262" s="23" t="str">
        <f>IFERROR(VLOOKUP(E3262,hoja!$A$2:$E$970,5,FALSE),0)</f>
        <v>SANTA MARTA</v>
      </c>
      <c r="H3262" s="103" t="str">
        <f>IFERROR(VLOOKUP(E3262,hoja!A:C,3,FALSE),0)</f>
        <v>0118</v>
      </c>
      <c r="I3262" s="24" t="str">
        <f t="shared" si="673"/>
        <v>00350118</v>
      </c>
      <c r="K3262" s="23">
        <v>963</v>
      </c>
      <c r="L3262" s="23" t="str">
        <f t="shared" si="674"/>
        <v>NACIONAL</v>
      </c>
      <c r="M3262" s="23" t="s">
        <v>674</v>
      </c>
      <c r="N3262" s="23" t="s">
        <v>622</v>
      </c>
      <c r="O3262" s="23">
        <f t="shared" si="672"/>
        <v>8</v>
      </c>
      <c r="P3262" s="23" t="str">
        <f t="shared" si="660"/>
        <v>00350118La Vega</v>
      </c>
    </row>
    <row r="3263" spans="1:16" ht="15" hidden="1" customHeight="1">
      <c r="A3263" s="26" t="s">
        <v>700</v>
      </c>
      <c r="B3263" s="23" t="str">
        <f>IFERROR(VLOOKUP(A3263,hoja!$A$2:$E$970,4,FALSE),0)</f>
        <v>SANTANDER</v>
      </c>
      <c r="C3263" s="23" t="str">
        <f>IFERROR(VLOOKUP(A3263,hoja!$A$2:$E$1370,5,FALSE),0)</f>
        <v>CHIQUINQUIRÁ</v>
      </c>
      <c r="D3263" s="23" t="str">
        <f>IFERROR(VLOOKUP(A3263,hoja!A:D,3,FALSE),0)</f>
        <v>0444</v>
      </c>
      <c r="E3263" s="23" t="s">
        <v>629</v>
      </c>
      <c r="F3263" s="23" t="str">
        <f>IFERROR(VLOOKUP(E3263,hoja!$A$2:$E$970,4,FALSE),0)</f>
        <v>CENTRO</v>
      </c>
      <c r="G3263" s="23" t="str">
        <f>IFERROR(VLOOKUP(E3263,hoja!$A$2:$E$970,5,FALSE),0)</f>
        <v>ZIPAQUIRÁ</v>
      </c>
      <c r="H3263" s="103" t="str">
        <f>IFERROR(VLOOKUP(E3263,hoja!A:C,3,FALSE),0)</f>
        <v>0032</v>
      </c>
      <c r="I3263" s="24" t="str">
        <f t="shared" ref="I3263:I3294" si="675">D3263&amp;H3263</f>
        <v>04440032</v>
      </c>
      <c r="K3263" s="23">
        <v>95</v>
      </c>
      <c r="L3263" s="23" t="str">
        <f t="shared" si="674"/>
        <v>NACIONAL</v>
      </c>
      <c r="M3263" s="23" t="s">
        <v>618</v>
      </c>
      <c r="N3263" s="23" t="s">
        <v>622</v>
      </c>
      <c r="O3263" s="23">
        <f t="shared" si="672"/>
        <v>25</v>
      </c>
      <c r="P3263" s="23" t="str">
        <f t="shared" si="660"/>
        <v>04440032Principal</v>
      </c>
    </row>
    <row r="3264" spans="1:16" ht="15" hidden="1" customHeight="1">
      <c r="A3264" s="26" t="s">
        <v>700</v>
      </c>
      <c r="B3264" s="23" t="str">
        <f>IFERROR(VLOOKUP(A3264,hoja!$A$2:$E$970,4,FALSE),0)</f>
        <v>SANTANDER</v>
      </c>
      <c r="C3264" s="23" t="str">
        <f>IFERROR(VLOOKUP(A3264,hoja!$A$2:$E$1370,5,FALSE),0)</f>
        <v>CHIQUINQUIRÁ</v>
      </c>
      <c r="D3264" s="23" t="str">
        <f>IFERROR(VLOOKUP(A3264,hoja!A:D,3,FALSE),0)</f>
        <v>0444</v>
      </c>
      <c r="E3264" s="23" t="s">
        <v>780</v>
      </c>
      <c r="F3264" s="23" t="str">
        <f>IFERROR(VLOOKUP(E3264,hoja!$A$2:$E$970,4,FALSE),0)</f>
        <v>CENTRO</v>
      </c>
      <c r="G3264" s="23" t="str">
        <f>IFERROR(VLOOKUP(E3264,hoja!$A$2:$E$970,5,FALSE),0)</f>
        <v>ZIPAQUIRÁ</v>
      </c>
      <c r="H3264" s="103" t="str">
        <f>IFERROR(VLOOKUP(E3264,hoja!A:C,3,FALSE),0)</f>
        <v>2031</v>
      </c>
      <c r="I3264" s="24" t="str">
        <f t="shared" si="675"/>
        <v>04442031</v>
      </c>
      <c r="K3264" s="23">
        <v>92</v>
      </c>
      <c r="L3264" s="23" t="str">
        <f t="shared" si="674"/>
        <v>NACIONAL</v>
      </c>
      <c r="M3264" s="23" t="s">
        <v>618</v>
      </c>
      <c r="N3264" s="23" t="s">
        <v>622</v>
      </c>
      <c r="O3264" s="23">
        <f t="shared" ref="O3264:O3265" si="676">IF(K3264&lt;=250,25,IF(K3264&lt;=500,16,IF(K3264&lt;=800,12,IF(K3264&lt;=1100,8,IF(K3264&lt;=1400,6,IF(K3264&lt;=1700,5))))))</f>
        <v>25</v>
      </c>
      <c r="P3264" s="23" t="str">
        <f t="shared" si="660"/>
        <v>04442031Principal</v>
      </c>
    </row>
    <row r="3265" spans="1:16" ht="15" hidden="1" customHeight="1">
      <c r="A3265" s="26" t="s">
        <v>709</v>
      </c>
      <c r="B3265" s="23" t="str">
        <f>IFERROR(VLOOKUP(A3265,hoja!$A$2:$E$970,4,FALSE),0)</f>
        <v>CENTRO</v>
      </c>
      <c r="C3265" s="23" t="str">
        <f>IFERROR(VLOOKUP(A3265,hoja!$A$2:$E$1370,5,FALSE),0)</f>
        <v>LA DORADA</v>
      </c>
      <c r="D3265" s="23" t="str">
        <f>IFERROR(VLOOKUP(A3265,hoja!A:D,3,FALSE),0)</f>
        <v>0391</v>
      </c>
      <c r="E3265" s="23" t="s">
        <v>683</v>
      </c>
      <c r="F3265" s="23" t="str">
        <f>IFERROR(VLOOKUP(E3265,hoja!$A$2:$E$970,4,FALSE),0)</f>
        <v>OCCIDENTE</v>
      </c>
      <c r="G3265" s="23" t="str">
        <f>IFERROR(VLOOKUP(E3265,hoja!$A$2:$E$970,5,FALSE),0)</f>
        <v>BUGA</v>
      </c>
      <c r="H3265" s="103" t="str">
        <f>IFERROR(VLOOKUP(E3265,hoja!A:C,3,FALSE),0)</f>
        <v>0411</v>
      </c>
      <c r="I3265" s="24" t="str">
        <f t="shared" si="675"/>
        <v>03910411</v>
      </c>
      <c r="K3265" s="23">
        <v>372</v>
      </c>
      <c r="L3265" s="23" t="str">
        <f t="shared" si="674"/>
        <v>NACIONAL</v>
      </c>
      <c r="M3265" s="23" t="s">
        <v>618</v>
      </c>
      <c r="N3265" s="23" t="s">
        <v>622</v>
      </c>
      <c r="O3265" s="23">
        <f t="shared" si="676"/>
        <v>16</v>
      </c>
      <c r="P3265" s="23" t="str">
        <f t="shared" si="660"/>
        <v>03910411Principal</v>
      </c>
    </row>
    <row r="3266" spans="1:16" ht="15" hidden="1" customHeight="1">
      <c r="A3266" s="26" t="s">
        <v>709</v>
      </c>
      <c r="B3266" s="23" t="str">
        <f>IFERROR(VLOOKUP(A3266,hoja!$A$2:$E$970,4,FALSE),0)</f>
        <v>CENTRO</v>
      </c>
      <c r="C3266" s="23" t="str">
        <f>IFERROR(VLOOKUP(A3266,hoja!$A$2:$E$1370,5,FALSE),0)</f>
        <v>LA DORADA</v>
      </c>
      <c r="D3266" s="23" t="str">
        <f>IFERROR(VLOOKUP(A3266,hoja!A:D,3,FALSE),0)</f>
        <v>0391</v>
      </c>
      <c r="E3266" s="23" t="s">
        <v>629</v>
      </c>
      <c r="F3266" s="23" t="str">
        <f>IFERROR(VLOOKUP(E3266,hoja!$A$2:$E$970,4,FALSE),0)</f>
        <v>CENTRO</v>
      </c>
      <c r="G3266" s="23" t="str">
        <f>IFERROR(VLOOKUP(E3266,hoja!$A$2:$E$970,5,FALSE),0)</f>
        <v>ZIPAQUIRÁ</v>
      </c>
      <c r="H3266" s="103" t="str">
        <f>IFERROR(VLOOKUP(E3266,hoja!A:C,3,FALSE),0)</f>
        <v>0032</v>
      </c>
      <c r="I3266" s="24" t="str">
        <f t="shared" si="675"/>
        <v>03910032</v>
      </c>
      <c r="K3266" s="23">
        <v>216</v>
      </c>
      <c r="L3266" s="23" t="str">
        <f t="shared" si="665"/>
        <v>REGIONAL</v>
      </c>
      <c r="M3266" s="23" t="s">
        <v>618</v>
      </c>
      <c r="N3266" s="23" t="s">
        <v>622</v>
      </c>
      <c r="O3266" s="23">
        <f t="shared" ref="O3266:O3269" si="677">IF(K3266&lt;=250,25,IF(K3266&lt;=500,16,IF(K3266&lt;=800,12,IF(K3266&lt;=1100,8,IF(K3266&lt;=1400,6,IF(K3266&lt;=1700,5))))))</f>
        <v>25</v>
      </c>
      <c r="P3266" s="23" t="str">
        <f t="shared" si="660"/>
        <v>03910032Principal</v>
      </c>
    </row>
    <row r="3267" spans="1:16" ht="15" hidden="1" customHeight="1">
      <c r="A3267" s="26" t="s">
        <v>665</v>
      </c>
      <c r="B3267" s="23" t="str">
        <f>IFERROR(VLOOKUP(A3267,hoja!$A$2:$E$970,4,FALSE),0)</f>
        <v>OCCIDENTE</v>
      </c>
      <c r="C3267" s="23" t="str">
        <f>IFERROR(VLOOKUP(A3267,hoja!$A$2:$E$1370,5,FALSE),0)</f>
        <v>MANIZALES</v>
      </c>
      <c r="D3267" s="23" t="str">
        <f>IFERROR(VLOOKUP(A3267,hoja!A:D,3,FALSE),0)</f>
        <v>0145</v>
      </c>
      <c r="E3267" s="23" t="s">
        <v>634</v>
      </c>
      <c r="F3267" s="23" t="str">
        <f>IFERROR(VLOOKUP(E3267,hoja!$A$2:$E$970,4,FALSE),0)</f>
        <v>CENTRO</v>
      </c>
      <c r="G3267" s="23" t="str">
        <f>IFERROR(VLOOKUP(E3267,hoja!$A$2:$E$970,5,FALSE),0)</f>
        <v>BOGOTÁ</v>
      </c>
      <c r="H3267" s="103" t="str">
        <f>IFERROR(VLOOKUP(E3267,hoja!A:C,3,FALSE),0)</f>
        <v>0011</v>
      </c>
      <c r="I3267" s="24" t="str">
        <f t="shared" si="675"/>
        <v>01450011</v>
      </c>
      <c r="K3267" s="23">
        <v>310</v>
      </c>
      <c r="L3267" s="23" t="str">
        <f>IF(B3267=F3267,"REGIONAL","NACIONAL")</f>
        <v>NACIONAL</v>
      </c>
      <c r="M3267" s="23" t="s">
        <v>810</v>
      </c>
      <c r="N3267" s="23" t="s">
        <v>622</v>
      </c>
      <c r="O3267" s="23">
        <f t="shared" si="677"/>
        <v>16</v>
      </c>
      <c r="P3267" s="23" t="str">
        <f t="shared" si="660"/>
        <v>01450011Letras-La Vega</v>
      </c>
    </row>
    <row r="3268" spans="1:16" ht="15" hidden="1" customHeight="1">
      <c r="A3268" s="26" t="s">
        <v>665</v>
      </c>
      <c r="B3268" s="23" t="str">
        <f>IFERROR(VLOOKUP(A3268,hoja!$A$2:$E$970,4,FALSE),0)</f>
        <v>OCCIDENTE</v>
      </c>
      <c r="C3268" s="23" t="str">
        <f>IFERROR(VLOOKUP(A3268,hoja!$A$2:$E$1370,5,FALSE),0)</f>
        <v>MANIZALES</v>
      </c>
      <c r="D3268" s="23" t="str">
        <f>IFERROR(VLOOKUP(A3268,hoja!A:D,3,FALSE),0)</f>
        <v>0145</v>
      </c>
      <c r="E3268" s="23" t="s">
        <v>635</v>
      </c>
      <c r="F3268" s="23" t="str">
        <f>IFERROR(VLOOKUP(E3268,hoja!$A$2:$E$970,4,FALSE),0)</f>
        <v>CENTRO</v>
      </c>
      <c r="G3268" s="23" t="str">
        <f>IFERROR(VLOOKUP(E3268,hoja!$A$2:$E$970,5,FALSE),0)</f>
        <v>BOGOTÁ</v>
      </c>
      <c r="H3268" s="103" t="str">
        <f>IFERROR(VLOOKUP(E3268,hoja!A:C,3,FALSE),0)</f>
        <v>0021</v>
      </c>
      <c r="I3268" s="24" t="str">
        <f t="shared" si="675"/>
        <v>01450021</v>
      </c>
      <c r="K3268" s="23">
        <v>300</v>
      </c>
      <c r="L3268" s="23" t="str">
        <f t="shared" ref="L3268:L3274" si="678">IF(B3268=F3268,"REGIONAL","NACIONAL")</f>
        <v>NACIONAL</v>
      </c>
      <c r="M3268" s="23" t="s">
        <v>810</v>
      </c>
      <c r="N3268" s="23" t="s">
        <v>622</v>
      </c>
      <c r="O3268" s="23">
        <f t="shared" si="677"/>
        <v>16</v>
      </c>
      <c r="P3268" s="23" t="str">
        <f t="shared" si="660"/>
        <v>01450021Letras-La Vega</v>
      </c>
    </row>
    <row r="3269" spans="1:16" ht="15" hidden="1" customHeight="1">
      <c r="A3269" s="26" t="s">
        <v>665</v>
      </c>
      <c r="B3269" s="23" t="str">
        <f>IFERROR(VLOOKUP(A3269,hoja!$A$2:$E$970,4,FALSE),0)</f>
        <v>OCCIDENTE</v>
      </c>
      <c r="C3269" s="23" t="str">
        <f>IFERROR(VLOOKUP(A3269,hoja!$A$2:$E$1370,5,FALSE),0)</f>
        <v>MANIZALES</v>
      </c>
      <c r="D3269" s="23" t="str">
        <f>IFERROR(VLOOKUP(A3269,hoja!A:D,3,FALSE),0)</f>
        <v>0145</v>
      </c>
      <c r="E3269" s="23" t="s">
        <v>642</v>
      </c>
      <c r="F3269" s="23" t="str">
        <f>IFERROR(VLOOKUP(E3269,hoja!$A$2:$E$970,4,FALSE),0)</f>
        <v>COSTA</v>
      </c>
      <c r="G3269" s="23" t="str">
        <f>IFERROR(VLOOKUP(E3269,hoja!$A$2:$E$970,5,FALSE),0)</f>
        <v>BARRANQUILLA</v>
      </c>
      <c r="H3269" s="103" t="str">
        <f>IFERROR(VLOOKUP(E3269,hoja!A:C,3,FALSE),0)</f>
        <v>0111</v>
      </c>
      <c r="I3269" s="24" t="str">
        <f t="shared" si="675"/>
        <v>01450111</v>
      </c>
      <c r="K3269" s="23">
        <v>1028</v>
      </c>
      <c r="L3269" s="23" t="str">
        <f t="shared" si="678"/>
        <v>NACIONAL</v>
      </c>
      <c r="M3269" s="23" t="s">
        <v>696</v>
      </c>
      <c r="N3269" s="23" t="s">
        <v>622</v>
      </c>
      <c r="O3269" s="23">
        <f t="shared" si="677"/>
        <v>8</v>
      </c>
      <c r="P3269" s="23" t="str">
        <f t="shared" si="660"/>
        <v>01450111Magdalena Medio</v>
      </c>
    </row>
    <row r="3270" spans="1:16" ht="15" hidden="1" customHeight="1">
      <c r="A3270" s="26" t="s">
        <v>665</v>
      </c>
      <c r="B3270" s="23" t="str">
        <f>IFERROR(VLOOKUP(A3270,hoja!$A$2:$E$970,4,FALSE),0)</f>
        <v>OCCIDENTE</v>
      </c>
      <c r="C3270" s="23" t="str">
        <f>IFERROR(VLOOKUP(A3270,hoja!$A$2:$E$1370,5,FALSE),0)</f>
        <v>MANIZALES</v>
      </c>
      <c r="D3270" s="23" t="str">
        <f>IFERROR(VLOOKUP(A3270,hoja!A:D,3,FALSE),0)</f>
        <v>0145</v>
      </c>
      <c r="E3270" s="23" t="s">
        <v>634</v>
      </c>
      <c r="F3270" s="23" t="str">
        <f>IFERROR(VLOOKUP(E3270,hoja!$A$2:$E$970,4,FALSE),0)</f>
        <v>CENTRO</v>
      </c>
      <c r="G3270" s="23" t="str">
        <f>IFERROR(VLOOKUP(E3270,hoja!$A$2:$E$970,5,FALSE),0)</f>
        <v>BOGOTÁ</v>
      </c>
      <c r="H3270" s="103" t="str">
        <f>IFERROR(VLOOKUP(E3270,hoja!A:C,3,FALSE),0)</f>
        <v>0011</v>
      </c>
      <c r="I3270" s="24" t="str">
        <f t="shared" si="675"/>
        <v>01450011</v>
      </c>
      <c r="K3270" s="23">
        <v>299</v>
      </c>
      <c r="L3270" s="23" t="str">
        <f t="shared" si="678"/>
        <v>NACIONAL</v>
      </c>
      <c r="M3270" s="23" t="s">
        <v>874</v>
      </c>
      <c r="N3270" s="23" t="s">
        <v>622</v>
      </c>
      <c r="O3270" s="23">
        <f t="shared" ref="O3270:O3275" si="679">IF(K3270&lt;=250,25,IF(K3270&lt;=500,16,IF(K3270&lt;=800,12,IF(K3270&lt;=1100,8,IF(K3270&lt;=1400,6,IF(K3270&lt;=1700,5))))))</f>
        <v>16</v>
      </c>
      <c r="P3270" s="23" t="str">
        <f t="shared" si="660"/>
        <v>01450011Letras-Facatativa</v>
      </c>
    </row>
    <row r="3271" spans="1:16" ht="15" hidden="1" customHeight="1">
      <c r="A3271" s="26" t="s">
        <v>665</v>
      </c>
      <c r="B3271" s="23" t="str">
        <f>IFERROR(VLOOKUP(A3271,hoja!$A$2:$E$970,4,FALSE),0)</f>
        <v>OCCIDENTE</v>
      </c>
      <c r="C3271" s="23" t="str">
        <f>IFERROR(VLOOKUP(A3271,hoja!$A$2:$E$1370,5,FALSE),0)</f>
        <v>MANIZALES</v>
      </c>
      <c r="D3271" s="23" t="str">
        <f>IFERROR(VLOOKUP(A3271,hoja!A:D,3,FALSE),0)</f>
        <v>0145</v>
      </c>
      <c r="E3271" s="23" t="s">
        <v>635</v>
      </c>
      <c r="F3271" s="23" t="str">
        <f>IFERROR(VLOOKUP(E3271,hoja!$A$2:$E$970,4,FALSE),0)</f>
        <v>CENTRO</v>
      </c>
      <c r="G3271" s="23" t="str">
        <f>IFERROR(VLOOKUP(E3271,hoja!$A$2:$E$970,5,FALSE),0)</f>
        <v>BOGOTÁ</v>
      </c>
      <c r="H3271" s="103" t="str">
        <f>IFERROR(VLOOKUP(E3271,hoja!A:C,3,FALSE),0)</f>
        <v>0021</v>
      </c>
      <c r="I3271" s="24" t="str">
        <f t="shared" si="675"/>
        <v>01450021</v>
      </c>
      <c r="K3271" s="23">
        <v>289</v>
      </c>
      <c r="L3271" s="23" t="str">
        <f t="shared" si="678"/>
        <v>NACIONAL</v>
      </c>
      <c r="M3271" s="23" t="s">
        <v>874</v>
      </c>
      <c r="N3271" s="23" t="s">
        <v>622</v>
      </c>
      <c r="O3271" s="23">
        <f t="shared" si="679"/>
        <v>16</v>
      </c>
      <c r="P3271" s="23" t="str">
        <f t="shared" si="660"/>
        <v>01450021Letras-Facatativa</v>
      </c>
    </row>
    <row r="3272" spans="1:16" ht="15" hidden="1" customHeight="1">
      <c r="A3272" s="26" t="s">
        <v>713</v>
      </c>
      <c r="B3272" s="23" t="str">
        <f>IFERROR(VLOOKUP(A3272,hoja!$A$2:$E$970,4,FALSE),0)</f>
        <v>ANTIOQUIA</v>
      </c>
      <c r="C3272" s="23" t="str">
        <f>IFERROR(VLOOKUP(A3272,hoja!$A$2:$E$1370,5,FALSE),0)</f>
        <v>MARIQUITA</v>
      </c>
      <c r="D3272" s="23" t="str">
        <f>IFERROR(VLOOKUP(A3272,hoja!A:D,3,FALSE),0)</f>
        <v>0392</v>
      </c>
      <c r="E3272" s="23" t="s">
        <v>650</v>
      </c>
      <c r="F3272" s="23" t="str">
        <f>IFERROR(VLOOKUP(E3272,hoja!$A$2:$E$970,4,FALSE),0)</f>
        <v>OCCIDENTE</v>
      </c>
      <c r="G3272" s="23" t="str">
        <f>IFERROR(VLOOKUP(E3272,hoja!$A$2:$E$970,5,FALSE),0)</f>
        <v>CALOTO</v>
      </c>
      <c r="H3272" s="103" t="str">
        <f>IFERROR(VLOOKUP(E3272,hoja!A:C,3,FALSE),0)</f>
        <v>0445</v>
      </c>
      <c r="I3272" s="24" t="str">
        <f t="shared" si="675"/>
        <v>03920445</v>
      </c>
      <c r="K3272" s="23">
        <v>437</v>
      </c>
      <c r="L3272" s="23" t="str">
        <f t="shared" si="678"/>
        <v>NACIONAL</v>
      </c>
      <c r="M3272" s="23" t="s">
        <v>618</v>
      </c>
      <c r="N3272" s="23" t="s">
        <v>622</v>
      </c>
      <c r="O3272" s="23">
        <f t="shared" si="679"/>
        <v>16</v>
      </c>
      <c r="P3272" s="23" t="str">
        <f t="shared" si="660"/>
        <v>03920445Principal</v>
      </c>
    </row>
    <row r="3273" spans="1:16" ht="15" hidden="1" customHeight="1">
      <c r="A3273" s="26" t="s">
        <v>723</v>
      </c>
      <c r="B3273" s="23" t="str">
        <f>IFERROR(VLOOKUP(A3273,hoja!$A$2:$E$970,4,FALSE),0)</f>
        <v>COSTA</v>
      </c>
      <c r="C3273" s="23" t="str">
        <f>IFERROR(VLOOKUP(A3273,hoja!$A$2:$E$1370,5,FALSE),0)</f>
        <v>SANTA MARTA</v>
      </c>
      <c r="D3273" s="23" t="str">
        <f>IFERROR(VLOOKUP(A3273,hoja!A:D,3,FALSE),0)</f>
        <v>0118</v>
      </c>
      <c r="E3273" s="23" t="s">
        <v>633</v>
      </c>
      <c r="F3273" s="23" t="str">
        <f>IFERROR(VLOOKUP(E3273,hoja!$A$2:$E$970,4,FALSE),0)</f>
        <v>CENTRO</v>
      </c>
      <c r="G3273" s="23" t="str">
        <f>IFERROR(VLOOKUP(E3273,hoja!$A$2:$E$970,5,FALSE),0)</f>
        <v>BOGOTÁ</v>
      </c>
      <c r="H3273" s="103" t="str">
        <f>IFERROR(VLOOKUP(E3273,hoja!A:C,3,FALSE),0)</f>
        <v>0002</v>
      </c>
      <c r="I3273" s="24" t="str">
        <f t="shared" si="675"/>
        <v>01180002</v>
      </c>
      <c r="K3273" s="23">
        <v>989</v>
      </c>
      <c r="L3273" s="23" t="str">
        <f t="shared" si="678"/>
        <v>NACIONAL</v>
      </c>
      <c r="M3273" s="23" t="s">
        <v>623</v>
      </c>
      <c r="N3273" s="23" t="s">
        <v>622</v>
      </c>
      <c r="O3273" s="23">
        <f t="shared" si="679"/>
        <v>8</v>
      </c>
      <c r="P3273" s="23" t="str">
        <f t="shared" si="660"/>
        <v>01180002Facatativa</v>
      </c>
    </row>
    <row r="3274" spans="1:16" ht="15" hidden="1" customHeight="1">
      <c r="A3274" s="26" t="s">
        <v>633</v>
      </c>
      <c r="B3274" s="23" t="str">
        <f>IFERROR(VLOOKUP(A3274,hoja!$A$2:$E$970,4,FALSE),0)</f>
        <v>CENTRO</v>
      </c>
      <c r="C3274" s="23" t="str">
        <f>IFERROR(VLOOKUP(A3274,hoja!$A$2:$E$1370,5,FALSE),0)</f>
        <v>BOGOTÁ</v>
      </c>
      <c r="D3274" s="23" t="str">
        <f>IFERROR(VLOOKUP(A3274,hoja!A:D,3,FALSE),0)</f>
        <v>0002</v>
      </c>
      <c r="E3274" s="23" t="s">
        <v>668</v>
      </c>
      <c r="F3274" s="23" t="str">
        <f>IFERROR(VLOOKUP(E3274,hoja!$A$2:$E$970,4,FALSE),0)</f>
        <v>COSTA</v>
      </c>
      <c r="G3274" s="23" t="str">
        <f>IFERROR(VLOOKUP(E3274,hoja!$A$2:$E$970,5,FALSE),0)</f>
        <v>VALLEDUPAR</v>
      </c>
      <c r="H3274" s="103" t="str">
        <f>IFERROR(VLOOKUP(E3274,hoja!A:C,3,FALSE),0)</f>
        <v>0447</v>
      </c>
      <c r="I3274" s="24" t="str">
        <f t="shared" si="675"/>
        <v>00020447</v>
      </c>
      <c r="J3274" s="23">
        <f>+K3274/35</f>
        <v>25.342857142857142</v>
      </c>
      <c r="K3274" s="23">
        <v>887</v>
      </c>
      <c r="L3274" s="23" t="str">
        <f t="shared" si="678"/>
        <v>NACIONAL</v>
      </c>
      <c r="M3274" s="23" t="s">
        <v>674</v>
      </c>
      <c r="N3274" s="23" t="s">
        <v>622</v>
      </c>
      <c r="O3274" s="23">
        <f t="shared" si="679"/>
        <v>8</v>
      </c>
      <c r="P3274" s="23" t="str">
        <f t="shared" si="660"/>
        <v>00020447La Vega</v>
      </c>
    </row>
    <row r="3275" spans="1:16" ht="15" hidden="1" customHeight="1">
      <c r="A3275" s="26" t="s">
        <v>633</v>
      </c>
      <c r="B3275" s="23" t="str">
        <f>IFERROR(VLOOKUP(A3275,hoja!$A$2:$E$970,4,FALSE),0)</f>
        <v>CENTRO</v>
      </c>
      <c r="C3275" s="23" t="str">
        <f>IFERROR(VLOOKUP(A3275,hoja!$A$2:$E$1370,5,FALSE),0)</f>
        <v>BOGOTÁ</v>
      </c>
      <c r="D3275" s="23" t="str">
        <f>IFERROR(VLOOKUP(A3275,hoja!A:D,3,FALSE),0)</f>
        <v>0002</v>
      </c>
      <c r="E3275" s="23" t="s">
        <v>688</v>
      </c>
      <c r="F3275" s="23">
        <f>IFERROR(VLOOKUP(E3275,hoja!$A$2:$E$970,4,FALSE),0)</f>
        <v>0</v>
      </c>
      <c r="G3275" s="23">
        <f>IFERROR(VLOOKUP(E3275,hoja!$A$2:$E$970,5,FALSE),0)</f>
        <v>0</v>
      </c>
      <c r="H3275" s="103">
        <f>IFERROR(VLOOKUP(E3275,hoja!A:C,3,FALSE),0)</f>
        <v>0</v>
      </c>
      <c r="I3275" s="24" t="str">
        <f t="shared" si="675"/>
        <v>00020</v>
      </c>
      <c r="J3275" s="23">
        <v>3.0583333332615439</v>
      </c>
      <c r="K3275" s="23">
        <v>62</v>
      </c>
      <c r="L3275" s="23" t="str">
        <f t="shared" si="665"/>
        <v>NACIONAL</v>
      </c>
      <c r="M3275" s="23" t="s">
        <v>618</v>
      </c>
      <c r="N3275" s="23" t="s">
        <v>622</v>
      </c>
      <c r="O3275" s="23">
        <f t="shared" si="679"/>
        <v>25</v>
      </c>
      <c r="P3275" s="23" t="str">
        <f t="shared" si="660"/>
        <v>00020Principal</v>
      </c>
    </row>
    <row r="3276" spans="1:16" ht="15" hidden="1" customHeight="1">
      <c r="A3276" s="26" t="s">
        <v>633</v>
      </c>
      <c r="B3276" s="23" t="str">
        <f>IFERROR(VLOOKUP(A3276,hoja!$A$2:$E$970,4,FALSE),0)</f>
        <v>CENTRO</v>
      </c>
      <c r="C3276" s="23" t="str">
        <f>IFERROR(VLOOKUP(A3276,hoja!$A$2:$E$1370,5,FALSE),0)</f>
        <v>BOGOTÁ</v>
      </c>
      <c r="D3276" s="23" t="str">
        <f>IFERROR(VLOOKUP(A3276,hoja!A:D,3,FALSE),0)</f>
        <v>0002</v>
      </c>
      <c r="E3276" s="23" t="s">
        <v>712</v>
      </c>
      <c r="F3276" s="23" t="str">
        <f>IFERROR(VLOOKUP(E3276,hoja!$A$2:$E$970,4,FALSE),0)</f>
        <v>COSTA</v>
      </c>
      <c r="G3276" s="23" t="str">
        <f>IFERROR(VLOOKUP(E3276,hoja!$A$2:$E$970,5,FALSE),0)</f>
        <v>MAICAO</v>
      </c>
      <c r="H3276" s="103" t="str">
        <f>IFERROR(VLOOKUP(E3276,hoja!A:C,3,FALSE),0)</f>
        <v>0230</v>
      </c>
      <c r="I3276" s="24" t="str">
        <f t="shared" si="675"/>
        <v>00020230</v>
      </c>
      <c r="K3276" s="23">
        <v>1042</v>
      </c>
      <c r="L3276" s="23" t="str">
        <f>IF(B3276=F3276,"REGIONAL","NACIONAL")</f>
        <v>NACIONAL</v>
      </c>
      <c r="M3276" s="23" t="s">
        <v>674</v>
      </c>
      <c r="N3276" s="23" t="s">
        <v>622</v>
      </c>
      <c r="O3276" s="23">
        <f t="shared" ref="O3276:O3277" si="680">IF(K3276&lt;=250,25,IF(K3276&lt;=500,16,IF(K3276&lt;=800,12,IF(K3276&lt;=1100,8,IF(K3276&lt;=1400,6,IF(K3276&lt;=1700,5))))))</f>
        <v>8</v>
      </c>
      <c r="P3276" s="23" t="str">
        <f t="shared" si="660"/>
        <v>00020230La Vega</v>
      </c>
    </row>
    <row r="3277" spans="1:16" ht="15" hidden="1" customHeight="1">
      <c r="A3277" s="26" t="s">
        <v>634</v>
      </c>
      <c r="B3277" s="23" t="str">
        <f>IFERROR(VLOOKUP(A3277,hoja!$A$2:$E$970,4,FALSE),0)</f>
        <v>CENTRO</v>
      </c>
      <c r="C3277" s="23" t="str">
        <f>IFERROR(VLOOKUP(A3277,hoja!$A$2:$E$1370,5,FALSE),0)</f>
        <v>BOGOTÁ</v>
      </c>
      <c r="D3277" s="23" t="str">
        <f>IFERROR(VLOOKUP(A3277,hoja!A:D,3,FALSE),0)</f>
        <v>0011</v>
      </c>
      <c r="E3277" s="23" t="s">
        <v>703</v>
      </c>
      <c r="F3277" s="23" t="str">
        <f>IFERROR(VLOOKUP(E3277,hoja!$A$2:$E$970,4,FALSE),0)</f>
        <v>COSTA</v>
      </c>
      <c r="G3277" s="23" t="str">
        <f>IFERROR(VLOOKUP(E3277,hoja!$A$2:$E$970,5,FALSE),0)</f>
        <v>FONSECA</v>
      </c>
      <c r="H3277" s="103" t="str">
        <f>IFERROR(VLOOKUP(E3277,hoja!A:C,3,FALSE),0)</f>
        <v>0448</v>
      </c>
      <c r="I3277" s="24" t="str">
        <f t="shared" si="675"/>
        <v>00110448</v>
      </c>
      <c r="J3277" s="23">
        <v>28.043055555608589</v>
      </c>
      <c r="K3277" s="23">
        <v>1002</v>
      </c>
      <c r="L3277" s="23" t="str">
        <f t="shared" ref="L3277:L3307" si="681">IF(B3277=F3277,"REGIONAL","NACIONAL")</f>
        <v>NACIONAL</v>
      </c>
      <c r="M3277" s="23" t="s">
        <v>621</v>
      </c>
      <c r="N3277" s="23" t="s">
        <v>622</v>
      </c>
      <c r="O3277" s="23">
        <f t="shared" si="680"/>
        <v>8</v>
      </c>
      <c r="P3277" s="23" t="str">
        <f t="shared" si="660"/>
        <v>00110448La vega</v>
      </c>
    </row>
    <row r="3278" spans="1:16" ht="15" hidden="1" customHeight="1">
      <c r="A3278" s="26" t="s">
        <v>634</v>
      </c>
      <c r="B3278" s="23" t="str">
        <f>IFERROR(VLOOKUP(A3278,hoja!$A$2:$E$970,4,FALSE),0)</f>
        <v>CENTRO</v>
      </c>
      <c r="C3278" s="23" t="str">
        <f>IFERROR(VLOOKUP(A3278,hoja!$A$2:$E$1370,5,FALSE),0)</f>
        <v>BOGOTÁ</v>
      </c>
      <c r="D3278" s="23" t="str">
        <f>IFERROR(VLOOKUP(A3278,hoja!A:D,3,FALSE),0)</f>
        <v>0011</v>
      </c>
      <c r="E3278" s="23" t="s">
        <v>712</v>
      </c>
      <c r="F3278" s="23" t="str">
        <f>IFERROR(VLOOKUP(E3278,hoja!$A$2:$E$970,4,FALSE),0)</f>
        <v>COSTA</v>
      </c>
      <c r="G3278" s="23" t="str">
        <f>IFERROR(VLOOKUP(E3278,hoja!$A$2:$E$970,5,FALSE),0)</f>
        <v>MAICAO</v>
      </c>
      <c r="H3278" s="103" t="str">
        <f>IFERROR(VLOOKUP(E3278,hoja!A:C,3,FALSE),0)</f>
        <v>0230</v>
      </c>
      <c r="I3278" s="24" t="str">
        <f t="shared" si="675"/>
        <v>00110230</v>
      </c>
      <c r="K3278" s="23">
        <v>1052</v>
      </c>
      <c r="L3278" s="23" t="str">
        <f t="shared" si="681"/>
        <v>NACIONAL</v>
      </c>
      <c r="M3278" s="23" t="s">
        <v>674</v>
      </c>
      <c r="N3278" s="23" t="s">
        <v>622</v>
      </c>
      <c r="O3278" s="23">
        <f t="shared" ref="O3278:O3296" si="682">IF(K3278&lt;=250,25,IF(K3278&lt;=500,16,IF(K3278&lt;=800,12,IF(K3278&lt;=1100,8,IF(K3278&lt;=1400,6,IF(K3278&lt;=1700,5))))))</f>
        <v>8</v>
      </c>
      <c r="P3278" s="23" t="str">
        <f t="shared" si="660"/>
        <v>00110230La Vega</v>
      </c>
    </row>
    <row r="3279" spans="1:16" ht="15" hidden="1" customHeight="1">
      <c r="A3279" s="26" t="s">
        <v>634</v>
      </c>
      <c r="B3279" s="23" t="str">
        <f>IFERROR(VLOOKUP(A3279,hoja!$A$2:$E$970,4,FALSE),0)</f>
        <v>CENTRO</v>
      </c>
      <c r="C3279" s="23" t="str">
        <f>IFERROR(VLOOKUP(A3279,hoja!$A$2:$E$1370,5,FALSE),0)</f>
        <v>BOGOTÁ</v>
      </c>
      <c r="D3279" s="23" t="str">
        <f>IFERROR(VLOOKUP(A3279,hoja!A:D,3,FALSE),0)</f>
        <v>0011</v>
      </c>
      <c r="E3279" s="23" t="s">
        <v>693</v>
      </c>
      <c r="F3279" s="23" t="str">
        <f>IFERROR(VLOOKUP(E3279,hoja!$A$2:$E$970,4,FALSE),0)</f>
        <v>COSTA</v>
      </c>
      <c r="G3279" s="23" t="str">
        <f>IFERROR(VLOOKUP(E3279,hoja!$A$2:$E$970,5,FALSE),0)</f>
        <v>BOSCONIA</v>
      </c>
      <c r="H3279" s="103" t="str">
        <f>IFERROR(VLOOKUP(E3279,hoja!A:C,3,FALSE),0)</f>
        <v>0449</v>
      </c>
      <c r="I3279" s="24" t="str">
        <f t="shared" si="675"/>
        <v>00110449</v>
      </c>
      <c r="J3279" s="23">
        <v>43.03333333338378</v>
      </c>
      <c r="K3279" s="23">
        <v>823.24800000000005</v>
      </c>
      <c r="L3279" s="23" t="str">
        <f t="shared" si="681"/>
        <v>NACIONAL</v>
      </c>
      <c r="M3279" s="23" t="s">
        <v>674</v>
      </c>
      <c r="N3279" s="23" t="s">
        <v>622</v>
      </c>
      <c r="O3279" s="23">
        <f t="shared" si="682"/>
        <v>8</v>
      </c>
      <c r="P3279" s="23" t="str">
        <f t="shared" si="660"/>
        <v>00110449La Vega</v>
      </c>
    </row>
    <row r="3280" spans="1:16" ht="15" hidden="1" customHeight="1">
      <c r="A3280" s="26" t="s">
        <v>743</v>
      </c>
      <c r="B3280" s="23" t="str">
        <f>IFERROR(VLOOKUP(A3280,hoja!$A$2:$E$970,4,FALSE),0)</f>
        <v>CENTRO</v>
      </c>
      <c r="C3280" s="23" t="str">
        <f>IFERROR(VLOOKUP(A3280,hoja!$A$2:$E$1370,5,FALSE),0)</f>
        <v>BOGOTÁ</v>
      </c>
      <c r="D3280" s="23" t="str">
        <f>IFERROR(VLOOKUP(A3280,hoja!A:D,3,FALSE),0)</f>
        <v>0461</v>
      </c>
      <c r="E3280" s="23" t="s">
        <v>691</v>
      </c>
      <c r="F3280" s="23" t="str">
        <f>IFERROR(VLOOKUP(E3280,hoja!$A$2:$E$970,4,FALSE),0)</f>
        <v>COSTA</v>
      </c>
      <c r="G3280" s="23" t="str">
        <f>IFERROR(VLOOKUP(E3280,hoja!$A$2:$E$970,5,FALSE),0)</f>
        <v>ARACATACA</v>
      </c>
      <c r="H3280" s="103" t="str">
        <f>IFERROR(VLOOKUP(E3280,hoja!A:C,3,FALSE),0)</f>
        <v>0119</v>
      </c>
      <c r="I3280" s="24" t="str">
        <f t="shared" si="675"/>
        <v>04610119</v>
      </c>
      <c r="K3280" s="23">
        <v>919</v>
      </c>
      <c r="L3280" s="23" t="str">
        <f t="shared" si="681"/>
        <v>NACIONAL</v>
      </c>
      <c r="M3280" s="23" t="s">
        <v>674</v>
      </c>
      <c r="N3280" s="23" t="s">
        <v>622</v>
      </c>
      <c r="O3280" s="23">
        <f t="shared" si="682"/>
        <v>8</v>
      </c>
      <c r="P3280" s="23" t="str">
        <f t="shared" si="660"/>
        <v>04610119La Vega</v>
      </c>
    </row>
    <row r="3281" spans="1:16" ht="15" hidden="1" customHeight="1">
      <c r="A3281" s="26" t="s">
        <v>635</v>
      </c>
      <c r="B3281" s="23" t="str">
        <f>IFERROR(VLOOKUP(A3281,hoja!$A$2:$E$970,4,FALSE),0)</f>
        <v>CENTRO</v>
      </c>
      <c r="C3281" s="23" t="str">
        <f>IFERROR(VLOOKUP(A3281,hoja!$A$2:$E$1370,5,FALSE),0)</f>
        <v>BOGOTÁ</v>
      </c>
      <c r="D3281" s="23" t="str">
        <f>IFERROR(VLOOKUP(A3281,hoja!A:D,3,FALSE),0)</f>
        <v>0021</v>
      </c>
      <c r="E3281" s="23" t="s">
        <v>691</v>
      </c>
      <c r="F3281" s="23" t="str">
        <f>IFERROR(VLOOKUP(E3281,hoja!$A$2:$E$970,4,FALSE),0)</f>
        <v>COSTA</v>
      </c>
      <c r="G3281" s="23" t="str">
        <f>IFERROR(VLOOKUP(E3281,hoja!$A$2:$E$970,5,FALSE),0)</f>
        <v>ARACATACA</v>
      </c>
      <c r="H3281" s="103" t="str">
        <f>IFERROR(VLOOKUP(E3281,hoja!A:C,3,FALSE),0)</f>
        <v>0119</v>
      </c>
      <c r="I3281" s="24" t="str">
        <f t="shared" si="675"/>
        <v>00210119</v>
      </c>
      <c r="K3281" s="23">
        <v>929</v>
      </c>
      <c r="L3281" s="23" t="str">
        <f t="shared" si="681"/>
        <v>NACIONAL</v>
      </c>
      <c r="M3281" s="23" t="s">
        <v>674</v>
      </c>
      <c r="N3281" s="23" t="s">
        <v>622</v>
      </c>
      <c r="O3281" s="23">
        <f t="shared" si="682"/>
        <v>8</v>
      </c>
      <c r="P3281" s="23" t="str">
        <f t="shared" ref="P3281:P3343" si="683">D3281&amp;H3281&amp;M3281</f>
        <v>00210119La Vega</v>
      </c>
    </row>
    <row r="3282" spans="1:16" ht="15" hidden="1" customHeight="1">
      <c r="A3282" s="26" t="s">
        <v>634</v>
      </c>
      <c r="B3282" s="23" t="str">
        <f>IFERROR(VLOOKUP(A3282,hoja!$A$2:$E$970,4,FALSE),0)</f>
        <v>CENTRO</v>
      </c>
      <c r="C3282" s="23" t="str">
        <f>IFERROR(VLOOKUP(A3282,hoja!$A$2:$E$1370,5,FALSE),0)</f>
        <v>BOGOTÁ</v>
      </c>
      <c r="D3282" s="23" t="str">
        <f>IFERROR(VLOOKUP(A3282,hoja!A:D,3,FALSE),0)</f>
        <v>0011</v>
      </c>
      <c r="E3282" s="23" t="s">
        <v>668</v>
      </c>
      <c r="F3282" s="23" t="str">
        <f>IFERROR(VLOOKUP(E3282,hoja!$A$2:$E$970,4,FALSE),0)</f>
        <v>COSTA</v>
      </c>
      <c r="G3282" s="23" t="str">
        <f>IFERROR(VLOOKUP(E3282,hoja!$A$2:$E$970,5,FALSE),0)</f>
        <v>VALLEDUPAR</v>
      </c>
      <c r="H3282" s="103" t="str">
        <f>IFERROR(VLOOKUP(E3282,hoja!A:C,3,FALSE),0)</f>
        <v>0447</v>
      </c>
      <c r="I3282" s="24" t="str">
        <f t="shared" si="675"/>
        <v>00110447</v>
      </c>
      <c r="J3282" s="23">
        <v>42.990277777716983</v>
      </c>
      <c r="K3282" s="23">
        <v>896</v>
      </c>
      <c r="L3282" s="23" t="str">
        <f t="shared" si="681"/>
        <v>NACIONAL</v>
      </c>
      <c r="M3282" s="23" t="s">
        <v>674</v>
      </c>
      <c r="N3282" s="23" t="s">
        <v>622</v>
      </c>
      <c r="O3282" s="23">
        <f t="shared" si="682"/>
        <v>8</v>
      </c>
      <c r="P3282" s="23" t="str">
        <f t="shared" si="683"/>
        <v>00110447La Vega</v>
      </c>
    </row>
    <row r="3283" spans="1:16" ht="15" hidden="1" customHeight="1">
      <c r="A3283" s="26" t="s">
        <v>633</v>
      </c>
      <c r="B3283" s="23" t="str">
        <f>IFERROR(VLOOKUP(A3283,hoja!$A$2:$E$970,4,FALSE),0)</f>
        <v>CENTRO</v>
      </c>
      <c r="C3283" s="23" t="str">
        <f>IFERROR(VLOOKUP(A3283,hoja!$A$2:$E$1370,5,FALSE),0)</f>
        <v>BOGOTÁ</v>
      </c>
      <c r="D3283" s="23" t="str">
        <f>IFERROR(VLOOKUP(A3283,hoja!A:D,3,FALSE),0)</f>
        <v>0002</v>
      </c>
      <c r="E3283" s="23" t="s">
        <v>711</v>
      </c>
      <c r="F3283" s="23" t="str">
        <f>IFERROR(VLOOKUP(E3283,hoja!$A$2:$E$970,4,FALSE),0)</f>
        <v>COSTA</v>
      </c>
      <c r="G3283" s="23" t="str">
        <f>IFERROR(VLOOKUP(E3283,hoja!$A$2:$E$970,5,FALSE),0)</f>
        <v>MAGANGUÉ</v>
      </c>
      <c r="H3283" s="103" t="str">
        <f>IFERROR(VLOOKUP(E3283,hoja!A:C,3,FALSE),0)</f>
        <v>0383</v>
      </c>
      <c r="I3283" s="24" t="str">
        <f t="shared" si="675"/>
        <v>00020383</v>
      </c>
      <c r="J3283" s="23">
        <v>64.557777777750744</v>
      </c>
      <c r="K3283" s="23">
        <v>1012.2965</v>
      </c>
      <c r="L3283" s="23" t="str">
        <f t="shared" si="681"/>
        <v>NACIONAL</v>
      </c>
      <c r="M3283" s="23" t="s">
        <v>674</v>
      </c>
      <c r="N3283" s="23" t="s">
        <v>622</v>
      </c>
      <c r="O3283" s="23">
        <f t="shared" si="682"/>
        <v>8</v>
      </c>
      <c r="P3283" s="23" t="str">
        <f t="shared" si="683"/>
        <v>00020383La Vega</v>
      </c>
    </row>
    <row r="3284" spans="1:16" ht="15" hidden="1" customHeight="1">
      <c r="A3284" s="26" t="s">
        <v>635</v>
      </c>
      <c r="B3284" s="23" t="str">
        <f>IFERROR(VLOOKUP(A3284,hoja!$A$2:$E$970,4,FALSE),0)</f>
        <v>CENTRO</v>
      </c>
      <c r="C3284" s="23" t="str">
        <f>IFERROR(VLOOKUP(A3284,hoja!$A$2:$E$1370,5,FALSE),0)</f>
        <v>BOGOTÁ</v>
      </c>
      <c r="D3284" s="23" t="str">
        <f>IFERROR(VLOOKUP(A3284,hoja!A:D,3,FALSE),0)</f>
        <v>0021</v>
      </c>
      <c r="E3284" s="23" t="s">
        <v>711</v>
      </c>
      <c r="F3284" s="23" t="str">
        <f>IFERROR(VLOOKUP(E3284,hoja!$A$2:$E$970,4,FALSE),0)</f>
        <v>COSTA</v>
      </c>
      <c r="G3284" s="23" t="str">
        <f>IFERROR(VLOOKUP(E3284,hoja!$A$2:$E$970,5,FALSE),0)</f>
        <v>MAGANGUÉ</v>
      </c>
      <c r="H3284" s="103" t="str">
        <f>IFERROR(VLOOKUP(E3284,hoja!A:C,3,FALSE),0)</f>
        <v>0383</v>
      </c>
      <c r="I3284" s="24" t="str">
        <f t="shared" si="675"/>
        <v>00210383</v>
      </c>
      <c r="J3284" s="23">
        <v>64.557777777750744</v>
      </c>
      <c r="K3284" s="23">
        <v>1022.2965</v>
      </c>
      <c r="L3284" s="23" t="str">
        <f t="shared" si="681"/>
        <v>NACIONAL</v>
      </c>
      <c r="M3284" s="23" t="s">
        <v>674</v>
      </c>
      <c r="N3284" s="23" t="s">
        <v>622</v>
      </c>
      <c r="O3284" s="23">
        <f t="shared" si="682"/>
        <v>8</v>
      </c>
      <c r="P3284" s="23" t="str">
        <f t="shared" si="683"/>
        <v>00210383La Vega</v>
      </c>
    </row>
    <row r="3285" spans="1:16" ht="15" hidden="1" customHeight="1">
      <c r="A3285" s="26" t="s">
        <v>637</v>
      </c>
      <c r="B3285" s="23" t="str">
        <f>IFERROR(VLOOKUP(A3285,hoja!$A$2:$E$970,4,FALSE),0)</f>
        <v>SANTANDER</v>
      </c>
      <c r="C3285" s="23" t="str">
        <f>IFERROR(VLOOKUP(A3285,hoja!$A$2:$E$1370,5,FALSE),0)</f>
        <v>PIEDECUESTA</v>
      </c>
      <c r="D3285" s="23" t="str">
        <f>IFERROR(VLOOKUP(A3285,hoja!A:D,3,FALSE),0)</f>
        <v>0422</v>
      </c>
      <c r="E3285" s="23" t="s">
        <v>719</v>
      </c>
      <c r="F3285" s="23" t="str">
        <f>IFERROR(VLOOKUP(E3285,hoja!$A$2:$E$970,4,FALSE),0)</f>
        <v>CENTRO</v>
      </c>
      <c r="G3285" s="23" t="str">
        <f>IFERROR(VLOOKUP(E3285,hoja!$A$2:$E$970,5,FALSE),0)</f>
        <v>RICAURTE</v>
      </c>
      <c r="H3285" s="103" t="str">
        <f>IFERROR(VLOOKUP(E3285,hoja!A:C,3,FALSE),0)</f>
        <v>0390</v>
      </c>
      <c r="I3285" s="24" t="str">
        <f t="shared" si="675"/>
        <v>04220390</v>
      </c>
      <c r="K3285" s="23">
        <v>635</v>
      </c>
      <c r="L3285" s="23" t="str">
        <f t="shared" si="681"/>
        <v>NACIONAL</v>
      </c>
      <c r="M3285" s="23" t="s">
        <v>861</v>
      </c>
      <c r="N3285" s="23" t="s">
        <v>622</v>
      </c>
      <c r="O3285" s="23">
        <f t="shared" si="682"/>
        <v>12</v>
      </c>
      <c r="P3285" s="23" t="str">
        <f t="shared" si="683"/>
        <v>04220390San Alberto</v>
      </c>
    </row>
    <row r="3286" spans="1:16" ht="15" hidden="1" customHeight="1">
      <c r="A3286" s="26" t="s">
        <v>637</v>
      </c>
      <c r="B3286" s="23" t="str">
        <f>IFERROR(VLOOKUP(A3286,hoja!$A$2:$E$970,4,FALSE),0)</f>
        <v>SANTANDER</v>
      </c>
      <c r="C3286" s="23" t="str">
        <f>IFERROR(VLOOKUP(A3286,hoja!$A$2:$E$1370,5,FALSE),0)</f>
        <v>PIEDECUESTA</v>
      </c>
      <c r="D3286" s="23" t="str">
        <f>IFERROR(VLOOKUP(A3286,hoja!A:D,3,FALSE),0)</f>
        <v>0422</v>
      </c>
      <c r="E3286" s="23" t="s">
        <v>665</v>
      </c>
      <c r="F3286" s="23" t="str">
        <f>IFERROR(VLOOKUP(E3286,hoja!$A$2:$E$970,4,FALSE),0)</f>
        <v>OCCIDENTE</v>
      </c>
      <c r="G3286" s="23" t="str">
        <f>IFERROR(VLOOKUP(E3286,hoja!$A$2:$E$970,5,FALSE),0)</f>
        <v>MANIZALES</v>
      </c>
      <c r="H3286" s="103" t="str">
        <f>IFERROR(VLOOKUP(E3286,hoja!A:C,3,FALSE),0)</f>
        <v>0145</v>
      </c>
      <c r="I3286" s="24" t="str">
        <f t="shared" si="675"/>
        <v>04220145</v>
      </c>
      <c r="J3286" s="23">
        <v>37.183333333348855</v>
      </c>
      <c r="K3286" s="23">
        <v>631</v>
      </c>
      <c r="L3286" s="23" t="str">
        <f t="shared" si="681"/>
        <v>NACIONAL</v>
      </c>
      <c r="M3286" s="23" t="s">
        <v>953</v>
      </c>
      <c r="N3286" s="23" t="s">
        <v>622</v>
      </c>
      <c r="O3286" s="23">
        <f t="shared" si="682"/>
        <v>12</v>
      </c>
      <c r="P3286" s="23" t="str">
        <f t="shared" si="683"/>
        <v>04220145San Alberto-Letras</v>
      </c>
    </row>
    <row r="3287" spans="1:16" ht="15" hidden="1" customHeight="1">
      <c r="A3287" s="26" t="s">
        <v>637</v>
      </c>
      <c r="B3287" s="23" t="str">
        <f>IFERROR(VLOOKUP(A3287,hoja!$A$2:$E$970,4,FALSE),0)</f>
        <v>SANTANDER</v>
      </c>
      <c r="C3287" s="23" t="str">
        <f>IFERROR(VLOOKUP(A3287,hoja!$A$2:$E$1370,5,FALSE),0)</f>
        <v>PIEDECUESTA</v>
      </c>
      <c r="D3287" s="23" t="str">
        <f>IFERROR(VLOOKUP(A3287,hoja!A:D,3,FALSE),0)</f>
        <v>0422</v>
      </c>
      <c r="E3287" s="23" t="s">
        <v>698</v>
      </c>
      <c r="F3287" s="23" t="str">
        <f>IFERROR(VLOOKUP(E3287,hoja!$A$2:$E$970,4,FALSE),0)</f>
        <v>COSTA</v>
      </c>
      <c r="G3287" s="23" t="str">
        <f>IFERROR(VLOOKUP(E3287,hoja!$A$2:$E$970,5,FALSE),0)</f>
        <v>CAUCASIA</v>
      </c>
      <c r="H3287" s="103" t="str">
        <f>IFERROR(VLOOKUP(E3287,hoja!A:C,3,FALSE),0)</f>
        <v>0384</v>
      </c>
      <c r="I3287" s="24" t="str">
        <f t="shared" si="675"/>
        <v>04220384</v>
      </c>
      <c r="K3287" s="23">
        <v>731</v>
      </c>
      <c r="L3287" s="23" t="str">
        <f t="shared" si="681"/>
        <v>NACIONAL</v>
      </c>
      <c r="M3287" t="s">
        <v>861</v>
      </c>
      <c r="N3287" s="23" t="s">
        <v>622</v>
      </c>
      <c r="O3287" s="23">
        <f t="shared" si="682"/>
        <v>12</v>
      </c>
      <c r="P3287" s="23" t="str">
        <f t="shared" si="683"/>
        <v>04220384San Alberto</v>
      </c>
    </row>
    <row r="3288" spans="1:16" ht="15" hidden="1" customHeight="1">
      <c r="A3288" s="26" t="s">
        <v>637</v>
      </c>
      <c r="B3288" s="23" t="str">
        <f>IFERROR(VLOOKUP(A3288,hoja!$A$2:$E$970,4,FALSE),0)</f>
        <v>SANTANDER</v>
      </c>
      <c r="C3288" s="23" t="str">
        <f>IFERROR(VLOOKUP(A3288,hoja!$A$2:$E$1370,5,FALSE),0)</f>
        <v>PIEDECUESTA</v>
      </c>
      <c r="D3288" s="23" t="str">
        <f>IFERROR(VLOOKUP(A3288,hoja!A:D,3,FALSE),0)</f>
        <v>0422</v>
      </c>
      <c r="E3288" s="23" t="s">
        <v>683</v>
      </c>
      <c r="F3288" s="23" t="str">
        <f>IFERROR(VLOOKUP(E3288,hoja!$A$2:$E$970,4,FALSE),0)</f>
        <v>OCCIDENTE</v>
      </c>
      <c r="G3288" s="23" t="str">
        <f>IFERROR(VLOOKUP(E3288,hoja!$A$2:$E$970,5,FALSE),0)</f>
        <v>BUGA</v>
      </c>
      <c r="H3288" s="103" t="str">
        <f>IFERROR(VLOOKUP(E3288,hoja!A:C,3,FALSE),0)</f>
        <v>0411</v>
      </c>
      <c r="I3288" s="24" t="str">
        <f t="shared" si="675"/>
        <v>04220411</v>
      </c>
      <c r="K3288" s="23">
        <v>840</v>
      </c>
      <c r="L3288" s="23" t="str">
        <f t="shared" si="681"/>
        <v>NACIONAL</v>
      </c>
      <c r="M3288" s="23" t="s">
        <v>863</v>
      </c>
      <c r="N3288" s="23" t="s">
        <v>622</v>
      </c>
      <c r="O3288" s="23">
        <f t="shared" si="682"/>
        <v>8</v>
      </c>
      <c r="P3288" s="23" t="str">
        <f t="shared" si="683"/>
        <v>04220411San Alberto-La Linea</v>
      </c>
    </row>
    <row r="3289" spans="1:16" ht="15" hidden="1" customHeight="1">
      <c r="A3289" s="26" t="s">
        <v>637</v>
      </c>
      <c r="B3289" s="23" t="str">
        <f>IFERROR(VLOOKUP(A3289,hoja!$A$2:$E$970,4,FALSE),0)</f>
        <v>SANTANDER</v>
      </c>
      <c r="C3289" s="23" t="str">
        <f>IFERROR(VLOOKUP(A3289,hoja!$A$2:$E$1370,5,FALSE),0)</f>
        <v>PIEDECUESTA</v>
      </c>
      <c r="D3289" s="23" t="str">
        <f>IFERROR(VLOOKUP(A3289,hoja!A:D,3,FALSE),0)</f>
        <v>0422</v>
      </c>
      <c r="E3289" s="23" t="s">
        <v>650</v>
      </c>
      <c r="F3289" s="23" t="str">
        <f>IFERROR(VLOOKUP(E3289,hoja!$A$2:$E$970,4,FALSE),0)</f>
        <v>OCCIDENTE</v>
      </c>
      <c r="G3289" s="23" t="str">
        <f>IFERROR(VLOOKUP(E3289,hoja!$A$2:$E$970,5,FALSE),0)</f>
        <v>CALOTO</v>
      </c>
      <c r="H3289" s="103" t="str">
        <f>IFERROR(VLOOKUP(E3289,hoja!A:C,3,FALSE),0)</f>
        <v>0445</v>
      </c>
      <c r="I3289" s="24" t="str">
        <f t="shared" si="675"/>
        <v>04220445</v>
      </c>
      <c r="K3289" s="23">
        <v>948</v>
      </c>
      <c r="L3289" s="23" t="str">
        <f t="shared" si="681"/>
        <v>NACIONAL</v>
      </c>
      <c r="M3289" s="23" t="s">
        <v>861</v>
      </c>
      <c r="N3289" s="23" t="s">
        <v>622</v>
      </c>
      <c r="O3289" s="23">
        <f t="shared" si="682"/>
        <v>8</v>
      </c>
      <c r="P3289" s="23" t="str">
        <f t="shared" si="683"/>
        <v>04220445San Alberto</v>
      </c>
    </row>
    <row r="3290" spans="1:16" ht="15" hidden="1" customHeight="1">
      <c r="A3290" s="26" t="s">
        <v>668</v>
      </c>
      <c r="B3290" s="23" t="str">
        <f>IFERROR(VLOOKUP(A3290,hoja!$A$2:$E$970,4,FALSE),0)</f>
        <v>COSTA</v>
      </c>
      <c r="C3290" s="23" t="str">
        <f>IFERROR(VLOOKUP(A3290,hoja!$A$2:$E$1370,5,FALSE),0)</f>
        <v>VALLEDUPAR</v>
      </c>
      <c r="D3290" s="23" t="str">
        <f>IFERROR(VLOOKUP(A3290,hoja!A:D,3,FALSE),0)</f>
        <v>0447</v>
      </c>
      <c r="E3290" s="23" t="s">
        <v>633</v>
      </c>
      <c r="F3290" s="23" t="str">
        <f>IFERROR(VLOOKUP(E3290,hoja!$A$2:$E$970,4,FALSE),0)</f>
        <v>CENTRO</v>
      </c>
      <c r="G3290" s="23" t="str">
        <f>IFERROR(VLOOKUP(E3290,hoja!$A$2:$E$970,5,FALSE),0)</f>
        <v>BOGOTÁ</v>
      </c>
      <c r="H3290" s="103" t="str">
        <f>IFERROR(VLOOKUP(E3290,hoja!A:C,3,FALSE),0)</f>
        <v>0002</v>
      </c>
      <c r="I3290" s="24" t="str">
        <f t="shared" si="675"/>
        <v>04470002</v>
      </c>
      <c r="K3290" s="23">
        <v>864</v>
      </c>
      <c r="L3290" s="23" t="str">
        <f t="shared" si="681"/>
        <v>NACIONAL</v>
      </c>
      <c r="M3290" s="23" t="s">
        <v>623</v>
      </c>
      <c r="N3290" s="23" t="s">
        <v>622</v>
      </c>
      <c r="O3290" s="23">
        <f t="shared" si="682"/>
        <v>8</v>
      </c>
      <c r="P3290" s="23" t="str">
        <f t="shared" si="683"/>
        <v>04470002Facatativa</v>
      </c>
    </row>
    <row r="3291" spans="1:16" ht="15" hidden="1" customHeight="1">
      <c r="A3291" s="26" t="s">
        <v>668</v>
      </c>
      <c r="B3291" s="23" t="str">
        <f>IFERROR(VLOOKUP(A3291,hoja!$A$2:$E$970,4,FALSE),0)</f>
        <v>COSTA</v>
      </c>
      <c r="C3291" s="23" t="str">
        <f>IFERROR(VLOOKUP(A3291,hoja!$A$2:$E$1370,5,FALSE),0)</f>
        <v>VALLEDUPAR</v>
      </c>
      <c r="D3291" s="23" t="str">
        <f>IFERROR(VLOOKUP(A3291,hoja!A:D,3,FALSE),0)</f>
        <v>0447</v>
      </c>
      <c r="E3291" s="23" t="s">
        <v>634</v>
      </c>
      <c r="F3291" s="23" t="str">
        <f>IFERROR(VLOOKUP(E3291,hoja!$A$2:$E$970,4,FALSE),0)</f>
        <v>CENTRO</v>
      </c>
      <c r="G3291" s="23" t="str">
        <f>IFERROR(VLOOKUP(E3291,hoja!$A$2:$E$970,5,FALSE),0)</f>
        <v>BOGOTÁ</v>
      </c>
      <c r="H3291" s="103" t="str">
        <f>IFERROR(VLOOKUP(E3291,hoja!A:C,3,FALSE),0)</f>
        <v>0011</v>
      </c>
      <c r="I3291" s="24" t="str">
        <f t="shared" si="675"/>
        <v>04470011</v>
      </c>
      <c r="K3291" s="23">
        <v>888.85950000000003</v>
      </c>
      <c r="L3291" s="23" t="str">
        <f t="shared" si="681"/>
        <v>NACIONAL</v>
      </c>
      <c r="M3291" s="23" t="s">
        <v>623</v>
      </c>
      <c r="N3291" s="23" t="s">
        <v>622</v>
      </c>
      <c r="O3291" s="23">
        <f t="shared" si="682"/>
        <v>8</v>
      </c>
      <c r="P3291" s="23" t="str">
        <f t="shared" si="683"/>
        <v>04470011Facatativa</v>
      </c>
    </row>
    <row r="3292" spans="1:16" ht="15" hidden="1" customHeight="1">
      <c r="A3292" s="26" t="s">
        <v>668</v>
      </c>
      <c r="B3292" s="23" t="str">
        <f>IFERROR(VLOOKUP(A3292,hoja!$A$2:$E$970,4,FALSE),0)</f>
        <v>COSTA</v>
      </c>
      <c r="C3292" s="23" t="str">
        <f>IFERROR(VLOOKUP(A3292,hoja!$A$2:$E$1370,5,FALSE),0)</f>
        <v>VALLEDUPAR</v>
      </c>
      <c r="D3292" s="23" t="str">
        <f>IFERROR(VLOOKUP(A3292,hoja!A:D,3,FALSE),0)</f>
        <v>0447</v>
      </c>
      <c r="E3292" s="23" t="s">
        <v>635</v>
      </c>
      <c r="F3292" s="23" t="str">
        <f>IFERROR(VLOOKUP(E3292,hoja!$A$2:$E$970,4,FALSE),0)</f>
        <v>CENTRO</v>
      </c>
      <c r="G3292" s="23" t="str">
        <f>IFERROR(VLOOKUP(E3292,hoja!$A$2:$E$970,5,FALSE),0)</f>
        <v>BOGOTÁ</v>
      </c>
      <c r="H3292" s="103" t="str">
        <f>IFERROR(VLOOKUP(E3292,hoja!A:C,3,FALSE),0)</f>
        <v>0021</v>
      </c>
      <c r="I3292" s="24" t="str">
        <f t="shared" si="675"/>
        <v>04470021</v>
      </c>
      <c r="K3292" s="23">
        <v>877.61800000000005</v>
      </c>
      <c r="L3292" s="23" t="str">
        <f t="shared" si="681"/>
        <v>NACIONAL</v>
      </c>
      <c r="M3292" s="23" t="s">
        <v>623</v>
      </c>
      <c r="N3292" s="23" t="s">
        <v>622</v>
      </c>
      <c r="O3292" s="23">
        <f t="shared" si="682"/>
        <v>8</v>
      </c>
      <c r="P3292" s="23" t="str">
        <f t="shared" si="683"/>
        <v>04470021Facatativa</v>
      </c>
    </row>
    <row r="3293" spans="1:16" ht="15" hidden="1" customHeight="1">
      <c r="A3293" s="26" t="s">
        <v>668</v>
      </c>
      <c r="B3293" s="23" t="str">
        <f>IFERROR(VLOOKUP(A3293,hoja!$A$2:$E$970,4,FALSE),0)</f>
        <v>COSTA</v>
      </c>
      <c r="C3293" s="23" t="str">
        <f>IFERROR(VLOOKUP(A3293,hoja!$A$2:$E$1370,5,FALSE),0)</f>
        <v>VALLEDUPAR</v>
      </c>
      <c r="D3293" s="23" t="str">
        <f>IFERROR(VLOOKUP(A3293,hoja!A:D,3,FALSE),0)</f>
        <v>0447</v>
      </c>
      <c r="E3293" s="23" t="s">
        <v>845</v>
      </c>
      <c r="F3293" s="23" t="str">
        <f>IFERROR(VLOOKUP(E3293,hoja!$A$2:$E$970,4,FALSE),0)</f>
        <v>OCCIDENTE</v>
      </c>
      <c r="G3293" s="23" t="str">
        <f>IFERROR(VLOOKUP(E3293,hoja!$A$2:$E$970,5,FALSE),0)</f>
        <v>CALOTO</v>
      </c>
      <c r="H3293" s="103" t="str">
        <f>IFERROR(VLOOKUP(E3293,hoja!A:C,3,FALSE),0)</f>
        <v>0054</v>
      </c>
      <c r="I3293" s="24" t="str">
        <f t="shared" si="675"/>
        <v>04470054</v>
      </c>
      <c r="K3293" s="23">
        <v>1148</v>
      </c>
      <c r="L3293" s="23" t="str">
        <f t="shared" si="681"/>
        <v>NACIONAL</v>
      </c>
      <c r="M3293" s="23" t="s">
        <v>618</v>
      </c>
      <c r="N3293" s="23" t="s">
        <v>622</v>
      </c>
      <c r="O3293" s="23">
        <f t="shared" si="682"/>
        <v>6</v>
      </c>
      <c r="P3293" s="23" t="str">
        <f t="shared" si="683"/>
        <v>04470054Principal</v>
      </c>
    </row>
    <row r="3294" spans="1:16" ht="15" hidden="1" customHeight="1">
      <c r="A3294" s="26" t="s">
        <v>667</v>
      </c>
      <c r="B3294" s="23" t="str">
        <f>IFERROR(VLOOKUP(A3294,hoja!$A$2:$E$970,4,FALSE),0)</f>
        <v>COSTA</v>
      </c>
      <c r="C3294" s="23" t="str">
        <f>IFERROR(VLOOKUP(A3294,hoja!$A$2:$E$1370,5,FALSE),0)</f>
        <v>MONTERÍA</v>
      </c>
      <c r="D3294" s="23" t="str">
        <f>IFERROR(VLOOKUP(A3294,hoja!A:D,3,FALSE),0)</f>
        <v>0381</v>
      </c>
      <c r="E3294" s="23" t="s">
        <v>650</v>
      </c>
      <c r="F3294" s="23" t="str">
        <f>IFERROR(VLOOKUP(E3294,hoja!$A$2:$E$970,4,FALSE),0)</f>
        <v>OCCIDENTE</v>
      </c>
      <c r="G3294" s="23" t="str">
        <f>IFERROR(VLOOKUP(E3294,hoja!$A$2:$E$970,5,FALSE),0)</f>
        <v>CALOTO</v>
      </c>
      <c r="H3294" s="103" t="str">
        <f>IFERROR(VLOOKUP(E3294,hoja!A:C,3,FALSE),0)</f>
        <v>0445</v>
      </c>
      <c r="I3294" s="24" t="str">
        <f t="shared" si="675"/>
        <v>03810445</v>
      </c>
      <c r="K3294" s="23">
        <v>873</v>
      </c>
      <c r="L3294" s="23" t="str">
        <f t="shared" si="681"/>
        <v>NACIONAL</v>
      </c>
      <c r="M3294" s="23" t="s">
        <v>697</v>
      </c>
      <c r="N3294" s="23" t="s">
        <v>622</v>
      </c>
      <c r="O3294" s="23">
        <f t="shared" si="682"/>
        <v>8</v>
      </c>
      <c r="P3294" s="23" t="str">
        <f t="shared" si="683"/>
        <v>03810445Pereira</v>
      </c>
    </row>
    <row r="3295" spans="1:16" ht="15" hidden="1" customHeight="1">
      <c r="A3295" s="26" t="s">
        <v>679</v>
      </c>
      <c r="B3295" s="23" t="str">
        <f>IFERROR(VLOOKUP(A3295,hoja!$A$2:$E$970,4,FALSE),0)</f>
        <v>CENTRO</v>
      </c>
      <c r="C3295" s="23" t="str">
        <f>IFERROR(VLOOKUP(A3295,hoja!$A$2:$E$1370,5,FALSE),0)</f>
        <v>NEIVA</v>
      </c>
      <c r="D3295" s="23" t="str">
        <f>IFERROR(VLOOKUP(A3295,hoja!A:D,3,FALSE),0)</f>
        <v>0385</v>
      </c>
      <c r="E3295" s="23" t="s">
        <v>642</v>
      </c>
      <c r="F3295" s="23" t="str">
        <f>IFERROR(VLOOKUP(E3295,hoja!$A$2:$E$970,4,FALSE),0)</f>
        <v>COSTA</v>
      </c>
      <c r="G3295" s="23" t="str">
        <f>IFERROR(VLOOKUP(E3295,hoja!$A$2:$E$970,5,FALSE),0)</f>
        <v>BARRANQUILLA</v>
      </c>
      <c r="H3295" s="103" t="str">
        <f>IFERROR(VLOOKUP(E3295,hoja!A:C,3,FALSE),0)</f>
        <v>0111</v>
      </c>
      <c r="I3295" s="24" t="str">
        <f t="shared" ref="I3295:I3316" si="684">D3295&amp;H3295</f>
        <v>03850111</v>
      </c>
      <c r="J3295" s="23">
        <f>+K3295/30</f>
        <v>39.5</v>
      </c>
      <c r="K3295" s="23">
        <v>1185</v>
      </c>
      <c r="L3295" s="23" t="str">
        <f t="shared" si="681"/>
        <v>NACIONAL</v>
      </c>
      <c r="M3295" s="23" t="s">
        <v>858</v>
      </c>
      <c r="N3295" s="23" t="s">
        <v>622</v>
      </c>
      <c r="O3295" s="23">
        <f t="shared" si="682"/>
        <v>6</v>
      </c>
      <c r="P3295" s="23" t="str">
        <f t="shared" si="683"/>
        <v>03850111Cambao</v>
      </c>
    </row>
    <row r="3296" spans="1:16" ht="15" hidden="1" customHeight="1">
      <c r="A3296" s="26" t="s">
        <v>687</v>
      </c>
      <c r="B3296" s="23" t="str">
        <f>IFERROR(VLOOKUP(A3296,hoja!$A$2:$E$970,4,FALSE),0)</f>
        <v>OCCIDENTE</v>
      </c>
      <c r="C3296" s="23" t="str">
        <f>IFERROR(VLOOKUP(A3296,hoja!$A$2:$E$1370,5,FALSE),0)</f>
        <v>TULUÁ</v>
      </c>
      <c r="D3296" s="23" t="str">
        <f>IFERROR(VLOOKUP(A3296,hoja!A:D,3,FALSE),0)</f>
        <v>2007</v>
      </c>
      <c r="E3296" s="23" t="s">
        <v>661</v>
      </c>
      <c r="F3296" s="23" t="str">
        <f>IFERROR(VLOOKUP(E3296,hoja!$A$2:$E$970,4,FALSE),0)</f>
        <v>COSTA</v>
      </c>
      <c r="G3296" s="23" t="str">
        <f>IFERROR(VLOOKUP(E3296,hoja!$A$2:$E$970,5,FALSE),0)</f>
        <v>CARTAGENA</v>
      </c>
      <c r="H3296" s="103" t="str">
        <f>IFERROR(VLOOKUP(E3296,hoja!A:C,3,FALSE),0)</f>
        <v>0113</v>
      </c>
      <c r="I3296" s="24" t="str">
        <f t="shared" si="684"/>
        <v>20070113</v>
      </c>
      <c r="K3296" s="23">
        <v>972</v>
      </c>
      <c r="L3296" s="23" t="str">
        <f t="shared" si="681"/>
        <v>NACIONAL</v>
      </c>
      <c r="M3296" s="23" t="s">
        <v>697</v>
      </c>
      <c r="N3296" s="23" t="s">
        <v>622</v>
      </c>
      <c r="O3296" s="23">
        <f t="shared" si="682"/>
        <v>8</v>
      </c>
      <c r="P3296" s="23" t="str">
        <f t="shared" si="683"/>
        <v>20070113Pereira</v>
      </c>
    </row>
    <row r="3297" spans="1:16" ht="15" hidden="1" customHeight="1">
      <c r="A3297" s="26" t="s">
        <v>687</v>
      </c>
      <c r="B3297" s="23" t="str">
        <f>IFERROR(VLOOKUP(A3297,hoja!$A$2:$E$970,4,FALSE),0)</f>
        <v>OCCIDENTE</v>
      </c>
      <c r="C3297" s="23" t="str">
        <f>IFERROR(VLOOKUP(A3297,hoja!$A$2:$E$1370,5,FALSE),0)</f>
        <v>TULUÁ</v>
      </c>
      <c r="D3297" s="23" t="str">
        <f>IFERROR(VLOOKUP(A3297,hoja!A:D,3,FALSE),0)</f>
        <v>2007</v>
      </c>
      <c r="E3297" s="23" t="s">
        <v>663</v>
      </c>
      <c r="F3297" s="23" t="str">
        <f>IFERROR(VLOOKUP(E3297,hoja!$A$2:$E$970,4,FALSE),0)</f>
        <v>CENTRO</v>
      </c>
      <c r="G3297" s="23" t="str">
        <f>IFERROR(VLOOKUP(E3297,hoja!$A$2:$E$970,5,FALSE),0)</f>
        <v>MADRID</v>
      </c>
      <c r="H3297" s="103" t="str">
        <f>IFERROR(VLOOKUP(E3297,hoja!A:C,3,FALSE),0)</f>
        <v>0022</v>
      </c>
      <c r="I3297" s="24" t="str">
        <f t="shared" si="684"/>
        <v>20070022</v>
      </c>
      <c r="K3297" s="23">
        <v>372</v>
      </c>
      <c r="L3297" s="23" t="str">
        <f t="shared" si="681"/>
        <v>NACIONAL</v>
      </c>
      <c r="M3297" s="23" t="s">
        <v>618</v>
      </c>
      <c r="N3297" s="23" t="s">
        <v>622</v>
      </c>
      <c r="O3297" s="23">
        <f t="shared" ref="O3297" si="685">IF(K3297&lt;=250,25,IF(K3297&lt;=500,16,IF(K3297&lt;=800,12,IF(K3297&lt;=1100,8,IF(K3297&lt;=1400,6,IF(K3297&lt;=1700,5))))))</f>
        <v>16</v>
      </c>
      <c r="P3297" s="23" t="str">
        <f t="shared" si="683"/>
        <v>20070022Principal</v>
      </c>
    </row>
    <row r="3298" spans="1:16" ht="15" hidden="1" customHeight="1">
      <c r="A3298" s="26" t="s">
        <v>687</v>
      </c>
      <c r="B3298" s="23" t="str">
        <f>IFERROR(VLOOKUP(A3298,hoja!$A$2:$E$970,4,FALSE),0)</f>
        <v>OCCIDENTE</v>
      </c>
      <c r="C3298" s="23" t="str">
        <f>IFERROR(VLOOKUP(A3298,hoja!$A$2:$E$1370,5,FALSE),0)</f>
        <v>TULUÁ</v>
      </c>
      <c r="D3298" s="23" t="str">
        <f>IFERROR(VLOOKUP(A3298,hoja!A:D,3,FALSE),0)</f>
        <v>2007</v>
      </c>
      <c r="E3298" s="23" t="s">
        <v>731</v>
      </c>
      <c r="F3298" s="23" t="str">
        <f>IFERROR(VLOOKUP(E3298,hoja!$A$2:$E$970,4,FALSE),0)</f>
        <v>SANTANDER</v>
      </c>
      <c r="G3298" s="23" t="str">
        <f>IFERROR(VLOOKUP(E3298,hoja!$A$2:$E$970,5,FALSE),0)</f>
        <v>CÚCUTA</v>
      </c>
      <c r="H3298" s="103" t="str">
        <f>IFERROR(VLOOKUP(E3298,hoja!A:C,3,FALSE),0)</f>
        <v>0438</v>
      </c>
      <c r="I3298" s="24" t="str">
        <f t="shared" si="684"/>
        <v>20070438</v>
      </c>
      <c r="K3298" s="23">
        <v>972</v>
      </c>
      <c r="L3298" s="23" t="str">
        <f t="shared" si="681"/>
        <v>NACIONAL</v>
      </c>
      <c r="M3298" s="23" t="s">
        <v>861</v>
      </c>
      <c r="N3298" s="23" t="s">
        <v>622</v>
      </c>
      <c r="O3298" s="23">
        <f t="shared" ref="O3298" si="686">IF(K3298&lt;=250,25,IF(K3298&lt;=500,16,IF(K3298&lt;=800,12,IF(K3298&lt;=1100,8,IF(K3298&lt;=1400,6,IF(K3298&lt;=1700,5))))))</f>
        <v>8</v>
      </c>
      <c r="P3298" s="23" t="str">
        <f t="shared" si="683"/>
        <v>20070438San Alberto</v>
      </c>
    </row>
    <row r="3299" spans="1:16" ht="15" hidden="1" customHeight="1">
      <c r="A3299" s="26" t="s">
        <v>687</v>
      </c>
      <c r="B3299" s="23" t="str">
        <f>IFERROR(VLOOKUP(A3299,hoja!$A$2:$E$970,4,FALSE),0)</f>
        <v>OCCIDENTE</v>
      </c>
      <c r="C3299" s="23" t="str">
        <f>IFERROR(VLOOKUP(A3299,hoja!$A$2:$E$1370,5,FALSE),0)</f>
        <v>TULUÁ</v>
      </c>
      <c r="D3299" s="23" t="str">
        <f>IFERROR(VLOOKUP(A3299,hoja!A:D,3,FALSE),0)</f>
        <v>2007</v>
      </c>
      <c r="E3299" s="23" t="s">
        <v>667</v>
      </c>
      <c r="F3299" s="23" t="str">
        <f>IFERROR(VLOOKUP(E3299,hoja!$A$2:$E$970,4,FALSE),0)</f>
        <v>COSTA</v>
      </c>
      <c r="G3299" s="23" t="str">
        <f>IFERROR(VLOOKUP(E3299,hoja!$A$2:$E$970,5,FALSE),0)</f>
        <v>MONTERÍA</v>
      </c>
      <c r="H3299" s="103" t="str">
        <f>IFERROR(VLOOKUP(E3299,hoja!A:C,3,FALSE),0)</f>
        <v>0381</v>
      </c>
      <c r="I3299" s="24" t="str">
        <f t="shared" si="684"/>
        <v>20070381</v>
      </c>
      <c r="K3299" s="23">
        <v>719</v>
      </c>
      <c r="L3299" s="23" t="str">
        <f t="shared" si="681"/>
        <v>NACIONAL</v>
      </c>
      <c r="M3299" s="23" t="s">
        <v>618</v>
      </c>
      <c r="N3299" s="23" t="s">
        <v>622</v>
      </c>
      <c r="O3299" s="23">
        <f t="shared" ref="O3299:O3300" si="687">IF(K3299&lt;=250,25,IF(K3299&lt;=500,16,IF(K3299&lt;=800,12,IF(K3299&lt;=1100,8,IF(K3299&lt;=1400,6,IF(K3299&lt;=1700,5))))))</f>
        <v>12</v>
      </c>
      <c r="P3299" s="23" t="str">
        <f t="shared" si="683"/>
        <v>20070381Principal</v>
      </c>
    </row>
    <row r="3300" spans="1:16" ht="15" hidden="1" customHeight="1">
      <c r="A3300" s="26" t="s">
        <v>687</v>
      </c>
      <c r="B3300" s="23" t="str">
        <f>IFERROR(VLOOKUP(A3300,hoja!$A$2:$E$970,4,FALSE),0)</f>
        <v>OCCIDENTE</v>
      </c>
      <c r="C3300" s="23" t="str">
        <f>IFERROR(VLOOKUP(A3300,hoja!$A$2:$E$1370,5,FALSE),0)</f>
        <v>TULUÁ</v>
      </c>
      <c r="D3300" s="23" t="str">
        <f>IFERROR(VLOOKUP(A3300,hoja!A:D,3,FALSE),0)</f>
        <v>2007</v>
      </c>
      <c r="E3300" s="23" t="s">
        <v>667</v>
      </c>
      <c r="F3300" s="23" t="str">
        <f>IFERROR(VLOOKUP(E3300,hoja!$A$2:$E$970,4,FALSE),0)</f>
        <v>COSTA</v>
      </c>
      <c r="G3300" s="23" t="str">
        <f>IFERROR(VLOOKUP(E3300,hoja!$A$2:$E$970,5,FALSE),0)</f>
        <v>MONTERÍA</v>
      </c>
      <c r="H3300" s="103" t="str">
        <f>IFERROR(VLOOKUP(E3300,hoja!A:C,3,FALSE),0)</f>
        <v>0381</v>
      </c>
      <c r="I3300" s="24" t="str">
        <f t="shared" si="684"/>
        <v>20070381</v>
      </c>
      <c r="K3300" s="23">
        <v>731</v>
      </c>
      <c r="L3300" s="23" t="str">
        <f t="shared" si="681"/>
        <v>NACIONAL</v>
      </c>
      <c r="M3300" s="23" t="s">
        <v>697</v>
      </c>
      <c r="N3300" s="23" t="s">
        <v>622</v>
      </c>
      <c r="O3300" s="23">
        <f t="shared" si="687"/>
        <v>12</v>
      </c>
      <c r="P3300" s="23" t="str">
        <f t="shared" si="683"/>
        <v>20070381Pereira</v>
      </c>
    </row>
    <row r="3301" spans="1:16" ht="15" hidden="1" customHeight="1">
      <c r="A3301" s="26" t="s">
        <v>687</v>
      </c>
      <c r="B3301" s="23" t="str">
        <f>IFERROR(VLOOKUP(A3301,hoja!$A$2:$E$970,4,FALSE),0)</f>
        <v>OCCIDENTE</v>
      </c>
      <c r="C3301" s="23" t="str">
        <f>IFERROR(VLOOKUP(A3301,hoja!$A$2:$E$1370,5,FALSE),0)</f>
        <v>TULUÁ</v>
      </c>
      <c r="D3301" s="23" t="str">
        <f>IFERROR(VLOOKUP(A3301,hoja!A:D,3,FALSE),0)</f>
        <v>2007</v>
      </c>
      <c r="E3301" s="23" t="s">
        <v>637</v>
      </c>
      <c r="F3301" s="23" t="str">
        <f>IFERROR(VLOOKUP(E3301,hoja!$A$2:$E$970,4,FALSE),0)</f>
        <v>SANTANDER</v>
      </c>
      <c r="G3301" s="23" t="str">
        <f>IFERROR(VLOOKUP(E3301,hoja!$A$2:$E$970,5,FALSE),0)</f>
        <v>PIEDECUESTA</v>
      </c>
      <c r="H3301" s="103" t="str">
        <f>IFERROR(VLOOKUP(E3301,hoja!A:C,3,FALSE),0)</f>
        <v>0422</v>
      </c>
      <c r="I3301" s="24" t="str">
        <f t="shared" si="684"/>
        <v>20070422</v>
      </c>
      <c r="K3301" s="23">
        <v>681</v>
      </c>
      <c r="L3301" s="23" t="str">
        <f t="shared" si="681"/>
        <v>NACIONAL</v>
      </c>
      <c r="M3301" s="23" t="s">
        <v>618</v>
      </c>
      <c r="N3301" s="23" t="s">
        <v>622</v>
      </c>
      <c r="O3301" s="23">
        <f t="shared" ref="O3301" si="688">IF(K3301&lt;=250,25,IF(K3301&lt;=500,16,IF(K3301&lt;=800,12,IF(K3301&lt;=1100,8,IF(K3301&lt;=1400,6,IF(K3301&lt;=1700,5))))))</f>
        <v>12</v>
      </c>
      <c r="P3301" s="23" t="str">
        <f t="shared" si="683"/>
        <v>20070422Principal</v>
      </c>
    </row>
    <row r="3302" spans="1:16" ht="15" hidden="1" customHeight="1">
      <c r="A3302" s="26" t="s">
        <v>687</v>
      </c>
      <c r="B3302" s="23" t="str">
        <f>IFERROR(VLOOKUP(A3302,hoja!$A$2:$E$970,4,FALSE),0)</f>
        <v>OCCIDENTE</v>
      </c>
      <c r="C3302" s="23" t="str">
        <f>IFERROR(VLOOKUP(A3302,hoja!$A$2:$E$1370,5,FALSE),0)</f>
        <v>TULUÁ</v>
      </c>
      <c r="D3302" s="23" t="str">
        <f>IFERROR(VLOOKUP(A3302,hoja!A:D,3,FALSE),0)</f>
        <v>2007</v>
      </c>
      <c r="E3302" s="23" t="s">
        <v>668</v>
      </c>
      <c r="F3302" s="23" t="str">
        <f>IFERROR(VLOOKUP(E3302,hoja!$A$2:$E$970,4,FALSE),0)</f>
        <v>COSTA</v>
      </c>
      <c r="G3302" s="23" t="str">
        <f>IFERROR(VLOOKUP(E3302,hoja!$A$2:$E$970,5,FALSE),0)</f>
        <v>VALLEDUPAR</v>
      </c>
      <c r="H3302" s="103" t="str">
        <f>IFERROR(VLOOKUP(E3302,hoja!A:C,3,FALSE),0)</f>
        <v>0447</v>
      </c>
      <c r="I3302" s="24" t="str">
        <f t="shared" si="684"/>
        <v>20070447</v>
      </c>
      <c r="K3302" s="23">
        <v>1022</v>
      </c>
      <c r="L3302" s="23" t="str">
        <f t="shared" si="681"/>
        <v>NACIONAL</v>
      </c>
      <c r="M3302" s="23" t="s">
        <v>618</v>
      </c>
      <c r="N3302" s="23" t="s">
        <v>622</v>
      </c>
      <c r="O3302" s="23">
        <f t="shared" ref="O3302:O3303" si="689">IF(K3302&lt;=250,25,IF(K3302&lt;=500,16,IF(K3302&lt;=800,12,IF(K3302&lt;=1100,8,IF(K3302&lt;=1400,6,IF(K3302&lt;=1700,5))))))</f>
        <v>8</v>
      </c>
      <c r="P3302" s="23" t="str">
        <f t="shared" si="683"/>
        <v>20070447Principal</v>
      </c>
    </row>
    <row r="3303" spans="1:16" ht="15" hidden="1" customHeight="1">
      <c r="A3303" s="26" t="s">
        <v>687</v>
      </c>
      <c r="B3303" s="23" t="str">
        <f>IFERROR(VLOOKUP(A3303,hoja!$A$2:$E$970,4,FALSE),0)</f>
        <v>OCCIDENTE</v>
      </c>
      <c r="C3303" s="23" t="str">
        <f>IFERROR(VLOOKUP(A3303,hoja!$A$2:$E$1370,5,FALSE),0)</f>
        <v>TULUÁ</v>
      </c>
      <c r="D3303" s="23" t="str">
        <f>IFERROR(VLOOKUP(A3303,hoja!A:D,3,FALSE),0)</f>
        <v>2007</v>
      </c>
      <c r="E3303" s="23" t="s">
        <v>681</v>
      </c>
      <c r="F3303" s="23" t="str">
        <f>IFERROR(VLOOKUP(E3303,hoja!$A$2:$E$970,4,FALSE),0)</f>
        <v>CENTRO</v>
      </c>
      <c r="G3303" s="23" t="str">
        <f>IFERROR(VLOOKUP(E3303,hoja!$A$2:$E$970,5,FALSE),0)</f>
        <v>VILLAVICENCIO</v>
      </c>
      <c r="H3303" s="103" t="str">
        <f>IFERROR(VLOOKUP(E3303,hoja!A:C,3,FALSE),0)</f>
        <v>0393</v>
      </c>
      <c r="I3303" s="24" t="str">
        <f t="shared" si="684"/>
        <v>20070393</v>
      </c>
      <c r="K3303" s="23">
        <v>449</v>
      </c>
      <c r="L3303" s="23" t="str">
        <f t="shared" si="681"/>
        <v>NACIONAL</v>
      </c>
      <c r="M3303" s="23" t="s">
        <v>618</v>
      </c>
      <c r="N3303" s="23" t="s">
        <v>622</v>
      </c>
      <c r="O3303" s="23">
        <f t="shared" si="689"/>
        <v>16</v>
      </c>
      <c r="P3303" s="23" t="str">
        <f t="shared" si="683"/>
        <v>20070393Principal</v>
      </c>
    </row>
    <row r="3304" spans="1:16" ht="15" hidden="1" customHeight="1">
      <c r="A3304" t="s">
        <v>780</v>
      </c>
      <c r="B3304" s="23" t="str">
        <f>IFERROR(VLOOKUP(A3304,hoja!$A$2:$E$970,4,FALSE),0)</f>
        <v>CENTRO</v>
      </c>
      <c r="C3304" s="23" t="str">
        <f>IFERROR(VLOOKUP(A3304,hoja!$A$2:$E$1370,5,FALSE),0)</f>
        <v>ZIPAQUIRÁ</v>
      </c>
      <c r="D3304" s="23" t="str">
        <f>IFERROR(VLOOKUP(A3304,hoja!A:D,3,FALSE),0)</f>
        <v>2031</v>
      </c>
      <c r="E3304" s="23" t="s">
        <v>723</v>
      </c>
      <c r="F3304" s="23" t="str">
        <f>IFERROR(VLOOKUP(E3304,hoja!$A$2:$E$970,4,FALSE),0)</f>
        <v>COSTA</v>
      </c>
      <c r="G3304" s="23" t="str">
        <f>IFERROR(VLOOKUP(E3304,hoja!$A$2:$E$970,5,FALSE),0)</f>
        <v>SANTA MARTA</v>
      </c>
      <c r="H3304" s="103" t="str">
        <f>IFERROR(VLOOKUP(E3304,hoja!A:C,3,FALSE),0)</f>
        <v>0118</v>
      </c>
      <c r="I3304" s="24" t="str">
        <f t="shared" si="684"/>
        <v>20310118</v>
      </c>
      <c r="K3304" s="23">
        <v>915</v>
      </c>
      <c r="L3304" s="23" t="str">
        <f t="shared" si="681"/>
        <v>NACIONAL</v>
      </c>
      <c r="M3304" s="23" t="s">
        <v>618</v>
      </c>
      <c r="N3304" s="23" t="s">
        <v>622</v>
      </c>
      <c r="O3304" s="23">
        <f t="shared" ref="O3304:O3307" si="690">IF(K3304&lt;=250,25,IF(K3304&lt;=500,16,IF(K3304&lt;=800,12,IF(K3304&lt;=1100,8,IF(K3304&lt;=1400,6,IF(K3304&lt;=1700,5))))))</f>
        <v>8</v>
      </c>
      <c r="P3304" s="23" t="str">
        <f t="shared" si="683"/>
        <v>20310118Principal</v>
      </c>
    </row>
    <row r="3305" spans="1:16" ht="15" hidden="1" customHeight="1">
      <c r="A3305" s="26" t="s">
        <v>653</v>
      </c>
      <c r="B3305" s="23" t="str">
        <f>IFERROR(VLOOKUP(A3305,hoja!$A$2:$E$970,4,FALSE),0)</f>
        <v>CENTRO</v>
      </c>
      <c r="C3305" s="23" t="str">
        <f>IFERROR(VLOOKUP(A3305,hoja!$A$2:$E$1370,5,FALSE),0)</f>
        <v>MADRID</v>
      </c>
      <c r="D3305" s="23" t="str">
        <f>IFERROR(VLOOKUP(A3305,hoja!A:D,3,FALSE),0)</f>
        <v>2023</v>
      </c>
      <c r="E3305" s="23" t="s">
        <v>670</v>
      </c>
      <c r="F3305" s="23" t="str">
        <f>IFERROR(VLOOKUP(E3305,hoja!$A$2:$E$970,4,FALSE),0)</f>
        <v>OCCIDENTE</v>
      </c>
      <c r="G3305" s="23" t="str">
        <f>IFERROR(VLOOKUP(E3305,hoja!$A$2:$E$970,5,FALSE),0)</f>
        <v>PEREIRA</v>
      </c>
      <c r="H3305" s="103" t="str">
        <f>IFERROR(VLOOKUP(E3305,hoja!A:C,3,FALSE),0)</f>
        <v>0134</v>
      </c>
      <c r="I3305" s="24" t="str">
        <f t="shared" si="684"/>
        <v>20230134</v>
      </c>
      <c r="J3305" s="23">
        <v>9</v>
      </c>
      <c r="K3305" s="23">
        <v>327</v>
      </c>
      <c r="L3305" s="23" t="str">
        <f t="shared" si="681"/>
        <v>NACIONAL</v>
      </c>
      <c r="M3305" s="23" t="s">
        <v>618</v>
      </c>
      <c r="N3305" s="23" t="s">
        <v>622</v>
      </c>
      <c r="O3305" s="23">
        <f t="shared" si="690"/>
        <v>16</v>
      </c>
      <c r="P3305" s="23" t="str">
        <f t="shared" si="683"/>
        <v>20230134Principal</v>
      </c>
    </row>
    <row r="3306" spans="1:16" ht="15" hidden="1" customHeight="1">
      <c r="A3306" s="26" t="s">
        <v>642</v>
      </c>
      <c r="B3306" s="23" t="str">
        <f>IFERROR(VLOOKUP(A3306,hoja!$A$2:$E$970,4,FALSE),0)</f>
        <v>COSTA</v>
      </c>
      <c r="C3306" s="23" t="str">
        <f>IFERROR(VLOOKUP(A3306,hoja!$A$2:$E$1370,5,FALSE),0)</f>
        <v>BARRANQUILLA</v>
      </c>
      <c r="D3306" s="23" t="str">
        <f>IFERROR(VLOOKUP(A3306,hoja!A:D,3,FALSE),0)</f>
        <v>0111</v>
      </c>
      <c r="E3306" s="23" t="s">
        <v>708</v>
      </c>
      <c r="F3306" s="23" t="str">
        <f>IFERROR(VLOOKUP(E3306,hoja!$A$2:$E$970,4,FALSE),0)</f>
        <v>OCCIDENTE</v>
      </c>
      <c r="G3306" s="23" t="str">
        <f>IFERROR(VLOOKUP(E3306,hoja!$A$2:$E$970,5,FALSE),0)</f>
        <v>JAMUNDÍ</v>
      </c>
      <c r="H3306" s="103" t="str">
        <f>IFERROR(VLOOKUP(E3306,hoja!A:C,3,FALSE),0)</f>
        <v>0358</v>
      </c>
      <c r="I3306" s="24" t="str">
        <f t="shared" si="684"/>
        <v>01110358</v>
      </c>
      <c r="K3306" s="23">
        <v>1142</v>
      </c>
      <c r="L3306" s="23" t="str">
        <f t="shared" si="681"/>
        <v>NACIONAL</v>
      </c>
      <c r="M3306" s="23" t="s">
        <v>697</v>
      </c>
      <c r="N3306" s="23" t="s">
        <v>622</v>
      </c>
      <c r="O3306" s="23">
        <f t="shared" si="690"/>
        <v>6</v>
      </c>
      <c r="P3306" s="23" t="str">
        <f t="shared" si="683"/>
        <v>01110358Pereira</v>
      </c>
    </row>
    <row r="3307" spans="1:16" ht="15" hidden="1" customHeight="1">
      <c r="A3307" s="26" t="s">
        <v>661</v>
      </c>
      <c r="B3307" s="23" t="str">
        <f>IFERROR(VLOOKUP(A3307,hoja!$A$2:$E$970,4,FALSE),0)</f>
        <v>COSTA</v>
      </c>
      <c r="C3307" s="23" t="str">
        <f>IFERROR(VLOOKUP(A3307,hoja!$A$2:$E$1370,5,FALSE),0)</f>
        <v>CARTAGENA</v>
      </c>
      <c r="D3307" s="23" t="str">
        <f>IFERROR(VLOOKUP(A3307,hoja!A:D,3,FALSE),0)</f>
        <v>0113</v>
      </c>
      <c r="E3307" s="23" t="s">
        <v>670</v>
      </c>
      <c r="F3307" s="23" t="str">
        <f>IFERROR(VLOOKUP(E3307,hoja!$A$2:$E$970,4,FALSE),0)</f>
        <v>OCCIDENTE</v>
      </c>
      <c r="G3307" s="23" t="str">
        <f>IFERROR(VLOOKUP(E3307,hoja!$A$2:$E$970,5,FALSE),0)</f>
        <v>PEREIRA</v>
      </c>
      <c r="H3307" s="103" t="str">
        <f>IFERROR(VLOOKUP(E3307,hoja!A:C,3,FALSE),0)</f>
        <v>0134</v>
      </c>
      <c r="I3307" s="24" t="str">
        <f t="shared" si="684"/>
        <v>01130134</v>
      </c>
      <c r="K3307" s="23">
        <v>875</v>
      </c>
      <c r="L3307" s="23" t="str">
        <f t="shared" si="681"/>
        <v>NACIONAL</v>
      </c>
      <c r="M3307" s="23" t="s">
        <v>618</v>
      </c>
      <c r="N3307" s="23" t="s">
        <v>622</v>
      </c>
      <c r="O3307" s="23">
        <f t="shared" si="690"/>
        <v>8</v>
      </c>
      <c r="P3307" s="23" t="str">
        <f t="shared" si="683"/>
        <v>01130134Principal</v>
      </c>
    </row>
    <row r="3308" spans="1:16" ht="15" hidden="1" customHeight="1">
      <c r="A3308" s="26" t="s">
        <v>661</v>
      </c>
      <c r="B3308" s="23" t="str">
        <f>IFERROR(VLOOKUP(A3308,hoja!$A$2:$E$970,4,FALSE),0)</f>
        <v>COSTA</v>
      </c>
      <c r="C3308" s="23" t="str">
        <f>IFERROR(VLOOKUP(A3308,hoja!$A$2:$E$1370,5,FALSE),0)</f>
        <v>CARTAGENA</v>
      </c>
      <c r="D3308" s="23" t="str">
        <f>IFERROR(VLOOKUP(A3308,hoja!A:D,3,FALSE),0)</f>
        <v>0113</v>
      </c>
      <c r="E3308" s="23" t="s">
        <v>723</v>
      </c>
      <c r="F3308" s="23" t="str">
        <f>IFERROR(VLOOKUP(E3308,hoja!$A$2:$E$970,4,FALSE),0)</f>
        <v>COSTA</v>
      </c>
      <c r="G3308" s="23" t="str">
        <f>IFERROR(VLOOKUP(E3308,hoja!$A$2:$E$970,5,FALSE),0)</f>
        <v>SANTA MARTA</v>
      </c>
      <c r="H3308" s="103" t="str">
        <f>IFERROR(VLOOKUP(E3308,hoja!A:C,3,FALSE),0)</f>
        <v>0118</v>
      </c>
      <c r="I3308" s="24" t="str">
        <f t="shared" si="684"/>
        <v>01130118</v>
      </c>
      <c r="K3308" s="23">
        <v>254</v>
      </c>
      <c r="L3308" s="23" t="str">
        <f t="shared" ref="L3308" si="691">IF(B3308=F3308,"REGIONAL","NACIONAL")</f>
        <v>REGIONAL</v>
      </c>
      <c r="M3308" s="23" t="s">
        <v>618</v>
      </c>
      <c r="N3308" s="23" t="s">
        <v>622</v>
      </c>
      <c r="O3308" s="23">
        <f t="shared" ref="O3308:O3347" si="692">IF(K3308&lt;=250,25,IF(K3308&lt;=500,16,IF(K3308&lt;=800,12,IF(K3308&lt;=1100,8,IF(K3308&lt;=1400,6,IF(K3308&lt;=1700,5))))))</f>
        <v>16</v>
      </c>
      <c r="P3308" s="23" t="str">
        <f t="shared" si="683"/>
        <v>01130118Principal</v>
      </c>
    </row>
    <row r="3309" spans="1:16" ht="15" hidden="1" customHeight="1">
      <c r="A3309" s="26" t="s">
        <v>670</v>
      </c>
      <c r="B3309" s="23" t="str">
        <f>IFERROR(VLOOKUP(A3309,hoja!$A$2:$E$970,4,FALSE),0)</f>
        <v>OCCIDENTE</v>
      </c>
      <c r="C3309" s="23" t="str">
        <f>IFERROR(VLOOKUP(A3309,hoja!$A$2:$E$1370,5,FALSE),0)</f>
        <v>PEREIRA</v>
      </c>
      <c r="D3309" s="23" t="str">
        <f>IFERROR(VLOOKUP(A3309,hoja!A:D,3,FALSE),0)</f>
        <v>0134</v>
      </c>
      <c r="E3309" s="23" t="s">
        <v>633</v>
      </c>
      <c r="F3309" s="23" t="str">
        <f>IFERROR(VLOOKUP(E3309,hoja!$A$2:$E$970,4,FALSE),0)</f>
        <v>CENTRO</v>
      </c>
      <c r="G3309" s="23" t="str">
        <f>IFERROR(VLOOKUP(E3309,hoja!$A$2:$E$970,5,FALSE),0)</f>
        <v>BOGOTÁ</v>
      </c>
      <c r="H3309" s="103" t="str">
        <f>IFERROR(VLOOKUP(E3309,hoja!A:C,3,FALSE),0)</f>
        <v>0002</v>
      </c>
      <c r="I3309" s="24" t="str">
        <f t="shared" si="684"/>
        <v>01340002</v>
      </c>
      <c r="J3309" s="23">
        <v>20.383333333244082</v>
      </c>
      <c r="K3309" s="23">
        <v>320</v>
      </c>
      <c r="L3309" s="23" t="str">
        <f>IF(B3309=F3309,"REGIONAL","NACIONAL")</f>
        <v>NACIONAL</v>
      </c>
      <c r="M3309" s="23" t="s">
        <v>618</v>
      </c>
      <c r="N3309" s="23" t="s">
        <v>622</v>
      </c>
      <c r="O3309" s="23">
        <f t="shared" si="692"/>
        <v>16</v>
      </c>
      <c r="P3309" s="23" t="str">
        <f t="shared" si="683"/>
        <v>01340002Principal</v>
      </c>
    </row>
    <row r="3310" spans="1:16" ht="15" hidden="1" customHeight="1">
      <c r="A3310" s="26" t="s">
        <v>644</v>
      </c>
      <c r="B3310" s="23" t="str">
        <f>IFERROR(VLOOKUP(A3310,hoja!$A$2:$E$970,4,FALSE),0)</f>
        <v>OCCIDENTE</v>
      </c>
      <c r="C3310" s="23" t="str">
        <f>IFERROR(VLOOKUP(A3310,hoja!$A$2:$E$1370,5,FALSE),0)</f>
        <v>PEREIRA</v>
      </c>
      <c r="D3310" s="23" t="str">
        <f>IFERROR(VLOOKUP(A3310,hoja!A:D,3,FALSE),0)</f>
        <v>0198</v>
      </c>
      <c r="E3310" s="23" t="s">
        <v>721</v>
      </c>
      <c r="F3310" s="23" t="str">
        <f>IFERROR(VLOOKUP(E3310,hoja!$A$2:$E$970,4,FALSE),0)</f>
        <v>ANTIOQUIA</v>
      </c>
      <c r="G3310" s="23" t="str">
        <f>IFERROR(VLOOKUP(E3310,hoja!$A$2:$E$970,5,FALSE),0)</f>
        <v>RIONEGRO</v>
      </c>
      <c r="H3310" s="103" t="str">
        <f>IFERROR(VLOOKUP(E3310,hoja!A:C,3,FALSE),0)</f>
        <v>0090</v>
      </c>
      <c r="I3310" s="24" t="str">
        <f t="shared" si="684"/>
        <v>01980090</v>
      </c>
      <c r="J3310" s="23">
        <v>10</v>
      </c>
      <c r="K3310" s="23">
        <v>430</v>
      </c>
      <c r="L3310" s="23" t="str">
        <f t="shared" ref="L3310:L3315" si="693">IF(B3310=F3310,"REGIONAL","NACIONAL")</f>
        <v>NACIONAL</v>
      </c>
      <c r="M3310" s="23" t="s">
        <v>794</v>
      </c>
      <c r="N3310" s="23" t="s">
        <v>622</v>
      </c>
      <c r="O3310" s="23">
        <f t="shared" si="692"/>
        <v>16</v>
      </c>
      <c r="P3310" s="23" t="str">
        <f t="shared" si="683"/>
        <v>01980090Letras</v>
      </c>
    </row>
    <row r="3311" spans="1:16" ht="15" hidden="1" customHeight="1">
      <c r="A3311" s="26" t="s">
        <v>633</v>
      </c>
      <c r="B3311" s="23" t="str">
        <f>IFERROR(VLOOKUP(A3311,hoja!$A$2:$E$970,4,FALSE),0)</f>
        <v>CENTRO</v>
      </c>
      <c r="C3311" s="23" t="str">
        <f>IFERROR(VLOOKUP(A3311,hoja!$A$2:$E$1370,5,FALSE),0)</f>
        <v>BOGOTÁ</v>
      </c>
      <c r="D3311" s="23" t="str">
        <f>IFERROR(VLOOKUP(A3311,hoja!A:D,3,FALSE),0)</f>
        <v>0002</v>
      </c>
      <c r="E3311" s="23" t="s">
        <v>641</v>
      </c>
      <c r="F3311" s="23" t="str">
        <f>IFERROR(VLOOKUP(E3311,hoja!$A$2:$E$970,4,FALSE),0)</f>
        <v>ANTIOQUIA</v>
      </c>
      <c r="G3311" s="23" t="str">
        <f>IFERROR(VLOOKUP(E3311,hoja!$A$2:$E$970,5,FALSE),0)</f>
        <v>MEDELLÍN</v>
      </c>
      <c r="H3311" s="103" t="str">
        <f>IFERROR(VLOOKUP(E3311,hoja!A:C,3,FALSE),0)</f>
        <v>0079</v>
      </c>
      <c r="I3311" s="24" t="str">
        <f t="shared" si="684"/>
        <v>00020079</v>
      </c>
      <c r="J3311" s="23">
        <v>23.635277777910233</v>
      </c>
      <c r="K3311" s="23">
        <v>427</v>
      </c>
      <c r="L3311" s="23" t="str">
        <f t="shared" si="693"/>
        <v>NACIONAL</v>
      </c>
      <c r="M3311" s="23" t="s">
        <v>621</v>
      </c>
      <c r="N3311" s="23" t="s">
        <v>622</v>
      </c>
      <c r="O3311" s="23">
        <f t="shared" si="692"/>
        <v>16</v>
      </c>
      <c r="P3311" s="23" t="str">
        <f t="shared" si="683"/>
        <v>00020079La vega</v>
      </c>
    </row>
    <row r="3312" spans="1:16" ht="15" hidden="1" customHeight="1">
      <c r="A3312" s="26" t="s">
        <v>635</v>
      </c>
      <c r="B3312" s="23" t="str">
        <f>IFERROR(VLOOKUP(A3312,hoja!$A$2:$E$970,4,FALSE),0)</f>
        <v>CENTRO</v>
      </c>
      <c r="C3312" s="23" t="str">
        <f>IFERROR(VLOOKUP(A3312,hoja!$A$2:$E$1370,5,FALSE),0)</f>
        <v>BOGOTÁ</v>
      </c>
      <c r="D3312" s="23" t="str">
        <f>IFERROR(VLOOKUP(A3312,hoja!A:D,3,FALSE),0)</f>
        <v>0021</v>
      </c>
      <c r="E3312" s="23" t="s">
        <v>721</v>
      </c>
      <c r="F3312" s="23" t="str">
        <f>IFERROR(VLOOKUP(E3312,hoja!$A$2:$E$970,4,FALSE),0)</f>
        <v>ANTIOQUIA</v>
      </c>
      <c r="G3312" s="23" t="str">
        <f>IFERROR(VLOOKUP(E3312,hoja!$A$2:$E$970,5,FALSE),0)</f>
        <v>RIONEGRO</v>
      </c>
      <c r="H3312" s="103" t="str">
        <f>IFERROR(VLOOKUP(E3312,hoja!A:C,3,FALSE),0)</f>
        <v>0090</v>
      </c>
      <c r="I3312" s="24" t="str">
        <f t="shared" si="684"/>
        <v>00210090</v>
      </c>
      <c r="K3312" s="23">
        <v>389</v>
      </c>
      <c r="L3312" s="23" t="str">
        <f t="shared" si="693"/>
        <v>NACIONAL</v>
      </c>
      <c r="M3312" s="23" t="s">
        <v>674</v>
      </c>
      <c r="N3312" s="23" t="s">
        <v>622</v>
      </c>
      <c r="O3312" s="23">
        <f t="shared" si="692"/>
        <v>16</v>
      </c>
      <c r="P3312" s="23" t="str">
        <f t="shared" si="683"/>
        <v>00210090La Vega</v>
      </c>
    </row>
    <row r="3313" spans="1:16" ht="15" hidden="1" customHeight="1">
      <c r="A3313" s="26" t="s">
        <v>672</v>
      </c>
      <c r="B3313" s="23" t="str">
        <f>IFERROR(VLOOKUP(A3313,hoja!$A$2:$E$970,4,FALSE),0)</f>
        <v>ANTIOQUIA</v>
      </c>
      <c r="C3313" s="23" t="str">
        <f>IFERROR(VLOOKUP(A3313,hoja!$A$2:$E$1370,5,FALSE),0)</f>
        <v>MEDELLÍN</v>
      </c>
      <c r="D3313" s="23" t="str">
        <f>IFERROR(VLOOKUP(A3313,hoja!A:D,3,FALSE),0)</f>
        <v>0092</v>
      </c>
      <c r="E3313" s="23" t="s">
        <v>726</v>
      </c>
      <c r="F3313" s="23" t="str">
        <f>IFERROR(VLOOKUP(E3313,hoja!$A$2:$E$970,4,FALSE),0)</f>
        <v>OCCIDENTE</v>
      </c>
      <c r="G3313" s="23" t="str">
        <f>IFERROR(VLOOKUP(E3313,hoja!$A$2:$E$970,5,FALSE),0)</f>
        <v>TUMACO</v>
      </c>
      <c r="H3313" s="103" t="str">
        <f>IFERROR(VLOOKUP(E3313,hoja!A:C,3,FALSE),0)</f>
        <v>0396</v>
      </c>
      <c r="I3313" s="24" t="str">
        <f t="shared" si="684"/>
        <v>00920396</v>
      </c>
      <c r="K3313" s="23">
        <v>1048</v>
      </c>
      <c r="L3313" s="23" t="str">
        <f t="shared" si="693"/>
        <v>NACIONAL</v>
      </c>
      <c r="M3313" s="23" t="s">
        <v>618</v>
      </c>
      <c r="N3313" s="23" t="s">
        <v>622</v>
      </c>
      <c r="O3313" s="23">
        <f t="shared" si="692"/>
        <v>8</v>
      </c>
      <c r="P3313" s="23" t="str">
        <f t="shared" si="683"/>
        <v>00920396Principal</v>
      </c>
    </row>
    <row r="3314" spans="1:16" ht="15" hidden="1" customHeight="1">
      <c r="A3314" s="26" t="s">
        <v>634</v>
      </c>
      <c r="B3314" s="23" t="str">
        <f>IFERROR(VLOOKUP(A3314,hoja!$A$2:$E$970,4,FALSE),0)</f>
        <v>CENTRO</v>
      </c>
      <c r="C3314" s="23" t="str">
        <f>IFERROR(VLOOKUP(A3314,hoja!$A$2:$E$1370,5,FALSE),0)</f>
        <v>BOGOTÁ</v>
      </c>
      <c r="D3314" s="23" t="str">
        <f>IFERROR(VLOOKUP(A3314,hoja!A:D,3,FALSE),0)</f>
        <v>0011</v>
      </c>
      <c r="E3314" s="23" t="s">
        <v>720</v>
      </c>
      <c r="F3314" s="23" t="str">
        <f>IFERROR(VLOOKUP(E3314,hoja!$A$2:$E$970,4,FALSE),0)</f>
        <v>COSTA</v>
      </c>
      <c r="G3314" s="23" t="str">
        <f>IFERROR(VLOOKUP(E3314,hoja!$A$2:$E$970,5,FALSE),0)</f>
        <v>RIOHACHA</v>
      </c>
      <c r="H3314" s="103" t="str">
        <f>IFERROR(VLOOKUP(E3314,hoja!A:C,3,FALSE),0)</f>
        <v>0239</v>
      </c>
      <c r="I3314" s="24" t="str">
        <f t="shared" si="684"/>
        <v>00110239</v>
      </c>
      <c r="K3314" s="23">
        <v>1055</v>
      </c>
      <c r="L3314" s="23" t="str">
        <f t="shared" si="693"/>
        <v>NACIONAL</v>
      </c>
      <c r="M3314" s="23" t="s">
        <v>674</v>
      </c>
      <c r="N3314" s="23" t="s">
        <v>622</v>
      </c>
      <c r="O3314" s="23">
        <f t="shared" si="692"/>
        <v>8</v>
      </c>
      <c r="P3314" s="23" t="str">
        <f t="shared" si="683"/>
        <v>00110239La Vega</v>
      </c>
    </row>
    <row r="3315" spans="1:16" ht="15" hidden="1" customHeight="1">
      <c r="A3315" s="26" t="s">
        <v>661</v>
      </c>
      <c r="B3315" s="23" t="str">
        <f>IFERROR(VLOOKUP(A3315,hoja!$A$2:$E$970,4,FALSE),0)</f>
        <v>COSTA</v>
      </c>
      <c r="C3315" s="23" t="str">
        <f>IFERROR(VLOOKUP(A3315,hoja!$A$2:$E$1370,5,FALSE),0)</f>
        <v>CARTAGENA</v>
      </c>
      <c r="D3315" s="23" t="str">
        <f>IFERROR(VLOOKUP(A3315,hoja!A:D,3,FALSE),0)</f>
        <v>0113</v>
      </c>
      <c r="E3315" s="23" t="s">
        <v>633</v>
      </c>
      <c r="F3315" s="23" t="str">
        <f>IFERROR(VLOOKUP(E3315,hoja!$A$2:$E$970,4,FALSE),0)</f>
        <v>CENTRO</v>
      </c>
      <c r="G3315" s="23" t="str">
        <f>IFERROR(VLOOKUP(E3315,hoja!$A$2:$E$970,5,FALSE),0)</f>
        <v>BOGOTÁ</v>
      </c>
      <c r="H3315" s="103" t="str">
        <f>IFERROR(VLOOKUP(E3315,hoja!A:C,3,FALSE),0)</f>
        <v>0002</v>
      </c>
      <c r="I3315" s="24" t="str">
        <f t="shared" si="684"/>
        <v>01130002</v>
      </c>
      <c r="K3315" s="23">
        <v>1090</v>
      </c>
      <c r="L3315" s="23" t="str">
        <f t="shared" si="693"/>
        <v>NACIONAL</v>
      </c>
      <c r="M3315" s="23" t="s">
        <v>760</v>
      </c>
      <c r="N3315" s="23" t="s">
        <v>622</v>
      </c>
      <c r="O3315" s="23">
        <f t="shared" si="692"/>
        <v>8</v>
      </c>
      <c r="P3315" s="23" t="str">
        <f t="shared" si="683"/>
        <v>01130002Plato-Facatativa</v>
      </c>
    </row>
    <row r="3316" spans="1:16" ht="15" hidden="1" customHeight="1">
      <c r="A3316" s="26" t="s">
        <v>751</v>
      </c>
      <c r="B3316" s="23" t="str">
        <f>IFERROR(VLOOKUP(A3316,hoja!$A$2:$E$970,4,FALSE),0)</f>
        <v>CENTRO</v>
      </c>
      <c r="C3316" s="23" t="str">
        <f>IFERROR(VLOOKUP(A3316,hoja!$A$2:$E$1370,5,FALSE),0)</f>
        <v>BOGOTÁ</v>
      </c>
      <c r="D3316" s="23" t="str">
        <f>IFERROR(VLOOKUP(A3316,hoja!A:D,3,FALSE),0)</f>
        <v>0002A</v>
      </c>
      <c r="E3316" s="23" t="s">
        <v>728</v>
      </c>
      <c r="F3316" s="23" t="str">
        <f>IFERROR(VLOOKUP(E3316,hoja!$A$2:$E$970,4,FALSE),0)</f>
        <v>CENTRO</v>
      </c>
      <c r="G3316" s="23" t="str">
        <f>IFERROR(VLOOKUP(E3316,hoja!$A$2:$E$970,5,FALSE),0)</f>
        <v>VILLETA</v>
      </c>
      <c r="H3316" s="103" t="str">
        <f>IFERROR(VLOOKUP(E3316,hoja!A:C,3,FALSE),0)</f>
        <v>0025</v>
      </c>
      <c r="I3316" s="24" t="str">
        <f t="shared" si="684"/>
        <v>0002A0025</v>
      </c>
      <c r="K3316" s="23">
        <v>102.44799999999999</v>
      </c>
      <c r="L3316" s="23" t="s">
        <v>833</v>
      </c>
      <c r="M3316" s="23" t="s">
        <v>674</v>
      </c>
      <c r="N3316" s="23" t="s">
        <v>622</v>
      </c>
      <c r="O3316" s="23">
        <f t="shared" si="692"/>
        <v>25</v>
      </c>
      <c r="P3316" s="23" t="str">
        <f t="shared" si="683"/>
        <v>0002A0025La Vega</v>
      </c>
    </row>
    <row r="3317" spans="1:16" ht="15" hidden="1" customHeight="1">
      <c r="A3317" s="26" t="s">
        <v>695</v>
      </c>
      <c r="B3317" s="23" t="str">
        <f>IFERROR(VLOOKUP(A3317,hoja!$A$2:$E$970,4,FALSE),0)</f>
        <v>CENTRO</v>
      </c>
      <c r="C3317" s="23" t="str">
        <f>IFERROR(VLOOKUP(A3317,hoja!$A$2:$E$1370,5,FALSE),0)</f>
        <v>CAQUEZA</v>
      </c>
      <c r="D3317" s="23" t="str">
        <f>IFERROR(VLOOKUP(A3317,hoja!A:D,3,FALSE),0)</f>
        <v>0012</v>
      </c>
      <c r="E3317" s="23" t="s">
        <v>663</v>
      </c>
      <c r="F3317" s="23" t="str">
        <f>IFERROR(VLOOKUP(E3317,hoja!$A$2:$E$970,4,FALSE),0)</f>
        <v>CENTRO</v>
      </c>
      <c r="G3317" s="23" t="str">
        <f>IFERROR(VLOOKUP(E3317,hoja!$A$2:$E$970,5,FALSE),0)</f>
        <v>MADRID</v>
      </c>
      <c r="H3317" s="103" t="str">
        <f>IFERROR(VLOOKUP(E3317,hoja!A:C,3,FALSE),0)</f>
        <v>0022</v>
      </c>
      <c r="I3317" s="24" t="str">
        <f t="shared" ref="I3317:I3379" si="694">D3317&amp;H3317</f>
        <v>00120022</v>
      </c>
      <c r="K3317" s="35">
        <v>71</v>
      </c>
      <c r="L3317" s="23" t="str">
        <f t="shared" ref="L3317:L3342" si="695">IF(B3317=F3317,"REGIONAL","NACIONAL")</f>
        <v>REGIONAL</v>
      </c>
      <c r="M3317" s="23" t="s">
        <v>618</v>
      </c>
      <c r="N3317" s="23" t="s">
        <v>622</v>
      </c>
      <c r="O3317" s="23">
        <f t="shared" si="692"/>
        <v>25</v>
      </c>
      <c r="P3317" s="23" t="str">
        <f t="shared" si="683"/>
        <v>00120022Principal</v>
      </c>
    </row>
    <row r="3318" spans="1:16" ht="15" hidden="1" customHeight="1">
      <c r="A3318" s="26" t="s">
        <v>635</v>
      </c>
      <c r="B3318" s="23" t="str">
        <f>IFERROR(VLOOKUP(A3318,hoja!$A$2:$E$970,4,FALSE),0)</f>
        <v>CENTRO</v>
      </c>
      <c r="C3318" s="23" t="str">
        <f>IFERROR(VLOOKUP(A3318,hoja!$A$2:$E$1370,5,FALSE),0)</f>
        <v>BOGOTÁ</v>
      </c>
      <c r="D3318" s="23" t="str">
        <f>IFERROR(VLOOKUP(A3318,hoja!A:D,3,FALSE),0)</f>
        <v>0021</v>
      </c>
      <c r="E3318" s="23" t="s">
        <v>690</v>
      </c>
      <c r="F3318" s="23" t="str">
        <f>IFERROR(VLOOKUP(E3318,hoja!$A$2:$E$970,4,FALSE),0)</f>
        <v>OCCIDENTE</v>
      </c>
      <c r="G3318" s="23" t="str">
        <f>IFERROR(VLOOKUP(E3318,hoja!$A$2:$E$970,5,FALSE),0)</f>
        <v>ANSERMA</v>
      </c>
      <c r="H3318" s="103" t="str">
        <f>IFERROR(VLOOKUP(E3318,hoja!A:C,3,FALSE),0)</f>
        <v>0146</v>
      </c>
      <c r="I3318" s="24" t="str">
        <f t="shared" si="694"/>
        <v>00210146</v>
      </c>
      <c r="K3318" s="35">
        <v>380</v>
      </c>
      <c r="L3318" s="23" t="str">
        <f>IF(B3318=F3318,"REGIONAL","NACIONAL")</f>
        <v>NACIONAL</v>
      </c>
      <c r="M3318" s="23" t="s">
        <v>618</v>
      </c>
      <c r="N3318" s="23" t="s">
        <v>622</v>
      </c>
      <c r="O3318" s="23">
        <f t="shared" si="692"/>
        <v>16</v>
      </c>
      <c r="P3318" s="23" t="str">
        <f t="shared" si="683"/>
        <v>00210146Principal</v>
      </c>
    </row>
    <row r="3319" spans="1:16" ht="15" hidden="1" customHeight="1">
      <c r="A3319" s="26" t="s">
        <v>635</v>
      </c>
      <c r="B3319" s="23" t="str">
        <f>IFERROR(VLOOKUP(A3319,hoja!$A$2:$E$970,4,FALSE),0)</f>
        <v>CENTRO</v>
      </c>
      <c r="C3319" s="23" t="str">
        <f>IFERROR(VLOOKUP(A3319,hoja!$A$2:$E$1370,5,FALSE),0)</f>
        <v>BOGOTÁ</v>
      </c>
      <c r="D3319" s="23" t="str">
        <f>IFERROR(VLOOKUP(A3319,hoja!A:D,3,FALSE),0)</f>
        <v>0021</v>
      </c>
      <c r="E3319" s="23" t="s">
        <v>701</v>
      </c>
      <c r="F3319" s="23" t="str">
        <f>IFERROR(VLOOKUP(E3319,hoja!$A$2:$E$970,4,FALSE),0)</f>
        <v>SANTANDER</v>
      </c>
      <c r="G3319" s="23" t="str">
        <f>IFERROR(VLOOKUP(E3319,hoja!$A$2:$E$970,5,FALSE),0)</f>
        <v>EL BANCO</v>
      </c>
      <c r="H3319" s="103" t="str">
        <f>IFERROR(VLOOKUP(E3319,hoja!A:C,3,FALSE),0)</f>
        <v>0436</v>
      </c>
      <c r="I3319" s="24" t="str">
        <f t="shared" si="694"/>
        <v>00210436</v>
      </c>
      <c r="K3319" s="35">
        <v>705</v>
      </c>
      <c r="L3319" s="23" t="str">
        <f t="shared" ref="L3319:L3327" si="696">IF(B3319=F3319,"REGIONAL","NACIONAL")</f>
        <v>NACIONAL</v>
      </c>
      <c r="M3319" s="23" t="s">
        <v>623</v>
      </c>
      <c r="N3319" s="23" t="s">
        <v>622</v>
      </c>
      <c r="O3319" s="23">
        <f t="shared" si="692"/>
        <v>12</v>
      </c>
      <c r="P3319" s="23" t="str">
        <f t="shared" si="683"/>
        <v>00210436Facatativa</v>
      </c>
    </row>
    <row r="3320" spans="1:16" ht="15" hidden="1" customHeight="1">
      <c r="A3320" s="26" t="s">
        <v>629</v>
      </c>
      <c r="B3320" s="23" t="str">
        <f>IFERROR(VLOOKUP(A3320,hoja!$A$2:$E$970,4,FALSE),0)</f>
        <v>CENTRO</v>
      </c>
      <c r="C3320" s="23" t="str">
        <f>IFERROR(VLOOKUP(A3320,hoja!$A$2:$E$1370,5,FALSE),0)</f>
        <v>ZIPAQUIRÁ</v>
      </c>
      <c r="D3320" s="23" t="str">
        <f>IFERROR(VLOOKUP(A3320,hoja!A:D,3,FALSE),0)</f>
        <v>0032</v>
      </c>
      <c r="E3320" s="23" t="s">
        <v>683</v>
      </c>
      <c r="F3320" s="23" t="str">
        <f>IFERROR(VLOOKUP(E3320,hoja!$A$2:$E$970,4,FALSE),0)</f>
        <v>OCCIDENTE</v>
      </c>
      <c r="G3320" s="23" t="str">
        <f>IFERROR(VLOOKUP(E3320,hoja!$A$2:$E$970,5,FALSE),0)</f>
        <v>BUGA</v>
      </c>
      <c r="H3320" s="103" t="str">
        <f>IFERROR(VLOOKUP(E3320,hoja!A:C,3,FALSE),0)</f>
        <v>0411</v>
      </c>
      <c r="I3320" s="24" t="str">
        <f t="shared" si="694"/>
        <v>00320411</v>
      </c>
      <c r="K3320" s="35">
        <v>439</v>
      </c>
      <c r="L3320" s="23" t="str">
        <f t="shared" si="696"/>
        <v>NACIONAL</v>
      </c>
      <c r="M3320" s="23" t="s">
        <v>618</v>
      </c>
      <c r="N3320" s="23" t="s">
        <v>622</v>
      </c>
      <c r="O3320" s="23">
        <f t="shared" si="692"/>
        <v>16</v>
      </c>
      <c r="P3320" s="23" t="str">
        <f t="shared" si="683"/>
        <v>00320411Principal</v>
      </c>
    </row>
    <row r="3321" spans="1:16" ht="15" hidden="1" customHeight="1">
      <c r="A3321" s="26" t="s">
        <v>641</v>
      </c>
      <c r="B3321" s="23" t="str">
        <f>IFERROR(VLOOKUP(A3321,hoja!$A$2:$E$970,4,FALSE),0)</f>
        <v>ANTIOQUIA</v>
      </c>
      <c r="C3321" s="23" t="str">
        <f>IFERROR(VLOOKUP(A3321,hoja!$A$2:$E$1370,5,FALSE),0)</f>
        <v>MEDELLÍN</v>
      </c>
      <c r="D3321" s="23" t="str">
        <f>IFERROR(VLOOKUP(A3321,hoja!A:D,3,FALSE),0)</f>
        <v>0079</v>
      </c>
      <c r="E3321" s="23" t="s">
        <v>690</v>
      </c>
      <c r="F3321" s="23" t="str">
        <f>IFERROR(VLOOKUP(E3321,hoja!$A$2:$E$970,4,FALSE),0)</f>
        <v>OCCIDENTE</v>
      </c>
      <c r="G3321" s="23" t="str">
        <f>IFERROR(VLOOKUP(E3321,hoja!$A$2:$E$970,5,FALSE),0)</f>
        <v>ANSERMA</v>
      </c>
      <c r="H3321" s="103" t="str">
        <f>IFERROR(VLOOKUP(E3321,hoja!A:C,3,FALSE),0)</f>
        <v>0146</v>
      </c>
      <c r="I3321" s="24" t="str">
        <f t="shared" si="694"/>
        <v>00790146</v>
      </c>
      <c r="K3321" s="35">
        <v>192</v>
      </c>
      <c r="L3321" s="23" t="str">
        <f t="shared" si="696"/>
        <v>NACIONAL</v>
      </c>
      <c r="M3321" s="23" t="s">
        <v>618</v>
      </c>
      <c r="N3321" s="23" t="s">
        <v>622</v>
      </c>
      <c r="O3321" s="23">
        <f t="shared" si="692"/>
        <v>25</v>
      </c>
      <c r="P3321" s="23" t="str">
        <f t="shared" si="683"/>
        <v>00790146Principal</v>
      </c>
    </row>
    <row r="3322" spans="1:16" ht="15" hidden="1" customHeight="1">
      <c r="A3322" s="26" t="s">
        <v>641</v>
      </c>
      <c r="B3322" s="23" t="str">
        <f>IFERROR(VLOOKUP(A3322,hoja!$A$2:$E$970,4,FALSE),0)</f>
        <v>ANTIOQUIA</v>
      </c>
      <c r="C3322" s="23" t="str">
        <f>IFERROR(VLOOKUP(A3322,hoja!$A$2:$E$1370,5,FALSE),0)</f>
        <v>MEDELLÍN</v>
      </c>
      <c r="D3322" s="23" t="str">
        <f>IFERROR(VLOOKUP(A3322,hoja!A:D,3,FALSE),0)</f>
        <v>0079</v>
      </c>
      <c r="E3322" s="23" t="s">
        <v>701</v>
      </c>
      <c r="F3322" s="23" t="str">
        <f>IFERROR(VLOOKUP(E3322,hoja!$A$2:$E$970,4,FALSE),0)</f>
        <v>SANTANDER</v>
      </c>
      <c r="G3322" s="23" t="str">
        <f>IFERROR(VLOOKUP(E3322,hoja!$A$2:$E$970,5,FALSE),0)</f>
        <v>EL BANCO</v>
      </c>
      <c r="H3322" s="103" t="str">
        <f>IFERROR(VLOOKUP(E3322,hoja!A:C,3,FALSE),0)</f>
        <v>0436</v>
      </c>
      <c r="I3322" s="24" t="str">
        <f t="shared" si="694"/>
        <v>00790436</v>
      </c>
      <c r="K3322" s="35">
        <v>561</v>
      </c>
      <c r="L3322" s="23" t="str">
        <f t="shared" si="696"/>
        <v>NACIONAL</v>
      </c>
      <c r="M3322" s="23" t="s">
        <v>618</v>
      </c>
      <c r="N3322" s="23" t="s">
        <v>622</v>
      </c>
      <c r="O3322" s="23">
        <f t="shared" si="692"/>
        <v>12</v>
      </c>
      <c r="P3322" s="23" t="str">
        <f t="shared" si="683"/>
        <v>00790436Principal</v>
      </c>
    </row>
    <row r="3323" spans="1:16" ht="15" hidden="1" customHeight="1">
      <c r="A3323" s="26" t="s">
        <v>641</v>
      </c>
      <c r="B3323" s="23" t="str">
        <f>IFERROR(VLOOKUP(A3323,hoja!$A$2:$E$970,4,FALSE),0)</f>
        <v>ANTIOQUIA</v>
      </c>
      <c r="C3323" s="23" t="str">
        <f>IFERROR(VLOOKUP(A3323,hoja!$A$2:$E$1370,5,FALSE),0)</f>
        <v>MEDELLÍN</v>
      </c>
      <c r="D3323" s="23" t="str">
        <f>IFERROR(VLOOKUP(A3323,hoja!A:D,3,FALSE),0)</f>
        <v>0079</v>
      </c>
      <c r="E3323" s="23" t="s">
        <v>767</v>
      </c>
      <c r="F3323" s="23" t="str">
        <f>IFERROR(VLOOKUP(E3323,hoja!$A$2:$E$970,4,FALSE),0)</f>
        <v>COSTA</v>
      </c>
      <c r="G3323" s="23" t="str">
        <f>IFERROR(VLOOKUP(E3323,hoja!$A$2:$E$970,5,FALSE),0)</f>
        <v>SAN ANDRES</v>
      </c>
      <c r="H3323" s="103" t="str">
        <f>IFERROR(VLOOKUP(E3323,hoja!A:C,3,FALSE),0)</f>
        <v>60033</v>
      </c>
      <c r="I3323" s="24" t="str">
        <f t="shared" si="694"/>
        <v>007960033</v>
      </c>
      <c r="K3323" s="35">
        <v>639</v>
      </c>
      <c r="L3323" s="23" t="str">
        <f t="shared" si="696"/>
        <v>NACIONAL</v>
      </c>
      <c r="M3323" s="23" t="s">
        <v>618</v>
      </c>
      <c r="N3323" s="23" t="s">
        <v>622</v>
      </c>
      <c r="O3323" s="23">
        <f t="shared" si="692"/>
        <v>12</v>
      </c>
      <c r="P3323" s="23" t="str">
        <f t="shared" si="683"/>
        <v>007960033Principal</v>
      </c>
    </row>
    <row r="3324" spans="1:16" ht="15" hidden="1" customHeight="1">
      <c r="A3324" s="26" t="s">
        <v>672</v>
      </c>
      <c r="B3324" s="23" t="str">
        <f>IFERROR(VLOOKUP(A3324,hoja!$A$2:$E$970,4,FALSE),0)</f>
        <v>ANTIOQUIA</v>
      </c>
      <c r="C3324" s="23" t="str">
        <f>IFERROR(VLOOKUP(A3324,hoja!$A$2:$E$1370,5,FALSE),0)</f>
        <v>MEDELLÍN</v>
      </c>
      <c r="D3324" s="23" t="str">
        <f>IFERROR(VLOOKUP(A3324,hoja!A:D,3,FALSE),0)</f>
        <v>0092</v>
      </c>
      <c r="E3324" s="23" t="s">
        <v>767</v>
      </c>
      <c r="F3324" s="23" t="str">
        <f>IFERROR(VLOOKUP(E3324,hoja!$A$2:$E$970,4,FALSE),0)</f>
        <v>COSTA</v>
      </c>
      <c r="G3324" s="23" t="str">
        <f>IFERROR(VLOOKUP(E3324,hoja!$A$2:$E$970,5,FALSE),0)</f>
        <v>SAN ANDRES</v>
      </c>
      <c r="H3324" s="103" t="str">
        <f>IFERROR(VLOOKUP(E3324,hoja!A:C,3,FALSE),0)</f>
        <v>60033</v>
      </c>
      <c r="I3324" s="24" t="str">
        <f t="shared" si="694"/>
        <v>009260033</v>
      </c>
      <c r="K3324" s="35">
        <v>649</v>
      </c>
      <c r="L3324" s="23" t="str">
        <f t="shared" si="696"/>
        <v>NACIONAL</v>
      </c>
      <c r="M3324" s="23" t="s">
        <v>618</v>
      </c>
      <c r="N3324" s="23" t="s">
        <v>622</v>
      </c>
      <c r="O3324" s="23">
        <f t="shared" si="692"/>
        <v>12</v>
      </c>
      <c r="P3324" s="23" t="str">
        <f t="shared" si="683"/>
        <v>009260033Principal</v>
      </c>
    </row>
    <row r="3325" spans="1:16" ht="15" hidden="1" customHeight="1">
      <c r="A3325" s="26" t="s">
        <v>661</v>
      </c>
      <c r="B3325" s="23" t="str">
        <f>IFERROR(VLOOKUP(A3325,hoja!$A$2:$E$970,4,FALSE),0)</f>
        <v>COSTA</v>
      </c>
      <c r="C3325" s="23" t="str">
        <f>IFERROR(VLOOKUP(A3325,hoja!$A$2:$E$1370,5,FALSE),0)</f>
        <v>CARTAGENA</v>
      </c>
      <c r="D3325" s="23" t="str">
        <f>IFERROR(VLOOKUP(A3325,hoja!A:D,3,FALSE),0)</f>
        <v>0113</v>
      </c>
      <c r="E3325" s="23" t="s">
        <v>845</v>
      </c>
      <c r="F3325" s="23" t="str">
        <f>IFERROR(VLOOKUP(E3325,hoja!$A$2:$E$970,4,FALSE),0)</f>
        <v>OCCIDENTE</v>
      </c>
      <c r="G3325" s="23" t="str">
        <f>IFERROR(VLOOKUP(E3325,hoja!$A$2:$E$970,5,FALSE),0)</f>
        <v>CALOTO</v>
      </c>
      <c r="H3325" s="103" t="str">
        <f>IFERROR(VLOOKUP(E3325,hoja!A:C,3,FALSE),0)</f>
        <v>0054</v>
      </c>
      <c r="I3325" s="24" t="str">
        <f t="shared" si="694"/>
        <v>01130054</v>
      </c>
      <c r="K3325" s="35">
        <v>1076</v>
      </c>
      <c r="L3325" s="23" t="str">
        <f t="shared" si="696"/>
        <v>NACIONAL</v>
      </c>
      <c r="M3325" s="23" t="s">
        <v>618</v>
      </c>
      <c r="N3325" s="23" t="s">
        <v>622</v>
      </c>
      <c r="O3325" s="23">
        <f t="shared" si="692"/>
        <v>8</v>
      </c>
      <c r="P3325" s="23" t="str">
        <f t="shared" si="683"/>
        <v>01130054Principal</v>
      </c>
    </row>
    <row r="3326" spans="1:16" ht="15" hidden="1" customHeight="1">
      <c r="A3326" s="26" t="s">
        <v>723</v>
      </c>
      <c r="B3326" s="23" t="str">
        <f>IFERROR(VLOOKUP(A3326,hoja!$A$2:$E$970,4,FALSE),0)</f>
        <v>COSTA</v>
      </c>
      <c r="C3326" s="23" t="str">
        <f>IFERROR(VLOOKUP(A3326,hoja!$A$2:$E$1370,5,FALSE),0)</f>
        <v>SANTA MARTA</v>
      </c>
      <c r="D3326" s="23" t="str">
        <f>IFERROR(VLOOKUP(A3326,hoja!A:D,3,FALSE),0)</f>
        <v>0118</v>
      </c>
      <c r="E3326" s="23" t="s">
        <v>845</v>
      </c>
      <c r="F3326" s="23" t="str">
        <f>IFERROR(VLOOKUP(E3326,hoja!$A$2:$E$970,4,FALSE),0)</f>
        <v>OCCIDENTE</v>
      </c>
      <c r="G3326" s="23" t="str">
        <f>IFERROR(VLOOKUP(E3326,hoja!$A$2:$E$970,5,FALSE),0)</f>
        <v>CALOTO</v>
      </c>
      <c r="H3326" s="103" t="str">
        <f>IFERROR(VLOOKUP(E3326,hoja!A:C,3,FALSE),0)</f>
        <v>0054</v>
      </c>
      <c r="I3326" s="24" t="str">
        <f t="shared" si="694"/>
        <v>01180054</v>
      </c>
      <c r="K3326" s="35">
        <v>1246</v>
      </c>
      <c r="L3326" s="23" t="str">
        <f t="shared" si="696"/>
        <v>NACIONAL</v>
      </c>
      <c r="M3326" s="23" t="s">
        <v>618</v>
      </c>
      <c r="N3326" s="23" t="s">
        <v>622</v>
      </c>
      <c r="O3326" s="23">
        <f t="shared" si="692"/>
        <v>6</v>
      </c>
      <c r="P3326" s="23" t="str">
        <f t="shared" si="683"/>
        <v>01180054Principal</v>
      </c>
    </row>
    <row r="3327" spans="1:16" ht="15" hidden="1" customHeight="1">
      <c r="A3327" s="26" t="s">
        <v>723</v>
      </c>
      <c r="B3327" s="23" t="str">
        <f>IFERROR(VLOOKUP(A3327,hoja!$A$2:$E$970,4,FALSE),0)</f>
        <v>COSTA</v>
      </c>
      <c r="C3327" s="23" t="str">
        <f>IFERROR(VLOOKUP(A3327,hoja!$A$2:$E$1370,5,FALSE),0)</f>
        <v>SANTA MARTA</v>
      </c>
      <c r="D3327" s="23" t="str">
        <f>IFERROR(VLOOKUP(A3327,hoja!A:D,3,FALSE),0)</f>
        <v>0118</v>
      </c>
      <c r="E3327" s="23" t="s">
        <v>699</v>
      </c>
      <c r="F3327" s="23" t="str">
        <f>IFERROR(VLOOKUP(E3327,hoja!$A$2:$E$970,4,FALSE),0)</f>
        <v>ANTIOQUIA</v>
      </c>
      <c r="G3327" s="23" t="str">
        <f>IFERROR(VLOOKUP(E3327,hoja!$A$2:$E$970,5,FALSE),0)</f>
        <v>CHIGORODÓ</v>
      </c>
      <c r="H3327" s="103" t="str">
        <f>IFERROR(VLOOKUP(E3327,hoja!A:C,3,FALSE),0)</f>
        <v>0074</v>
      </c>
      <c r="I3327" s="24" t="str">
        <f t="shared" si="694"/>
        <v>01180074</v>
      </c>
      <c r="K3327" s="35">
        <v>685</v>
      </c>
      <c r="L3327" s="23" t="str">
        <f t="shared" si="696"/>
        <v>NACIONAL</v>
      </c>
      <c r="M3327" s="23" t="s">
        <v>618</v>
      </c>
      <c r="N3327" s="23" t="s">
        <v>622</v>
      </c>
      <c r="O3327" s="23">
        <f t="shared" si="692"/>
        <v>12</v>
      </c>
      <c r="P3327" s="23" t="str">
        <f t="shared" si="683"/>
        <v>01180074Principal</v>
      </c>
    </row>
    <row r="3328" spans="1:16" ht="15" hidden="1" customHeight="1">
      <c r="A3328" s="26" t="s">
        <v>723</v>
      </c>
      <c r="B3328" s="23" t="str">
        <f>IFERROR(VLOOKUP(A3328,hoja!$A$2:$E$970,4,FALSE),0)</f>
        <v>COSTA</v>
      </c>
      <c r="C3328" s="23" t="str">
        <f>IFERROR(VLOOKUP(A3328,hoja!$A$2:$E$1370,5,FALSE),0)</f>
        <v>SANTA MARTA</v>
      </c>
      <c r="D3328" s="23" t="str">
        <f>IFERROR(VLOOKUP(A3328,hoja!A:D,3,FALSE),0)</f>
        <v>0118</v>
      </c>
      <c r="E3328" s="23" t="s">
        <v>693</v>
      </c>
      <c r="F3328" s="23" t="str">
        <f>IFERROR(VLOOKUP(E3328,hoja!$A$2:$E$970,4,FALSE),0)</f>
        <v>COSTA</v>
      </c>
      <c r="G3328" s="23" t="str">
        <f>IFERROR(VLOOKUP(E3328,hoja!$A$2:$E$970,5,FALSE),0)</f>
        <v>BOSCONIA</v>
      </c>
      <c r="H3328" s="103" t="str">
        <f>IFERROR(VLOOKUP(E3328,hoja!A:C,3,FALSE),0)</f>
        <v>0449</v>
      </c>
      <c r="I3328" s="24" t="str">
        <f t="shared" si="694"/>
        <v>01180449</v>
      </c>
      <c r="K3328" s="35">
        <v>170</v>
      </c>
      <c r="L3328" s="23" t="str">
        <f t="shared" si="695"/>
        <v>REGIONAL</v>
      </c>
      <c r="M3328" s="23" t="s">
        <v>618</v>
      </c>
      <c r="N3328" s="23" t="s">
        <v>622</v>
      </c>
      <c r="O3328" s="23">
        <f t="shared" si="692"/>
        <v>25</v>
      </c>
      <c r="P3328" s="23" t="str">
        <f t="shared" si="683"/>
        <v>01180449Principal</v>
      </c>
    </row>
    <row r="3329" spans="1:16" ht="15" hidden="1" customHeight="1">
      <c r="A3329" s="26" t="s">
        <v>665</v>
      </c>
      <c r="B3329" s="23" t="str">
        <f>IFERROR(VLOOKUP(A3329,hoja!$A$2:$E$970,4,FALSE),0)</f>
        <v>OCCIDENTE</v>
      </c>
      <c r="C3329" s="23" t="str">
        <f>IFERROR(VLOOKUP(A3329,hoja!$A$2:$E$1370,5,FALSE),0)</f>
        <v>MANIZALES</v>
      </c>
      <c r="D3329" s="23" t="str">
        <f>IFERROR(VLOOKUP(A3329,hoja!A:D,3,FALSE),0)</f>
        <v>0145</v>
      </c>
      <c r="E3329" s="23" t="s">
        <v>690</v>
      </c>
      <c r="F3329" s="23" t="str">
        <f>IFERROR(VLOOKUP(E3329,hoja!$A$2:$E$970,4,FALSE),0)</f>
        <v>OCCIDENTE</v>
      </c>
      <c r="G3329" s="23" t="str">
        <f>IFERROR(VLOOKUP(E3329,hoja!$A$2:$E$970,5,FALSE),0)</f>
        <v>ANSERMA</v>
      </c>
      <c r="H3329" s="103" t="str">
        <f>IFERROR(VLOOKUP(E3329,hoja!A:C,3,FALSE),0)</f>
        <v>0146</v>
      </c>
      <c r="I3329" s="24" t="str">
        <f t="shared" si="694"/>
        <v>01450146</v>
      </c>
      <c r="K3329" s="35">
        <v>85</v>
      </c>
      <c r="L3329" s="23" t="str">
        <f t="shared" si="695"/>
        <v>REGIONAL</v>
      </c>
      <c r="M3329" s="23" t="s">
        <v>618</v>
      </c>
      <c r="N3329" s="23" t="s">
        <v>622</v>
      </c>
      <c r="O3329" s="23">
        <f t="shared" si="692"/>
        <v>25</v>
      </c>
      <c r="P3329" s="23" t="str">
        <f t="shared" si="683"/>
        <v>01450146Principal</v>
      </c>
    </row>
    <row r="3330" spans="1:16" ht="15" hidden="1" customHeight="1">
      <c r="A3330" s="26" t="s">
        <v>665</v>
      </c>
      <c r="B3330" s="23" t="str">
        <f>IFERROR(VLOOKUP(A3330,hoja!$A$2:$E$970,4,FALSE),0)</f>
        <v>OCCIDENTE</v>
      </c>
      <c r="C3330" s="23" t="str">
        <f>IFERROR(VLOOKUP(A3330,hoja!$A$2:$E$1370,5,FALSE),0)</f>
        <v>MANIZALES</v>
      </c>
      <c r="D3330" s="23" t="str">
        <f>IFERROR(VLOOKUP(A3330,hoja!A:D,3,FALSE),0)</f>
        <v>0145</v>
      </c>
      <c r="E3330" s="23" t="s">
        <v>709</v>
      </c>
      <c r="F3330" s="23" t="str">
        <f>IFERROR(VLOOKUP(E3330,hoja!$A$2:$E$970,4,FALSE),0)</f>
        <v>CENTRO</v>
      </c>
      <c r="G3330" s="23" t="str">
        <f>IFERROR(VLOOKUP(E3330,hoja!$A$2:$E$970,5,FALSE),0)</f>
        <v>LA DORADA</v>
      </c>
      <c r="H3330" s="103" t="str">
        <f>IFERROR(VLOOKUP(E3330,hoja!A:C,3,FALSE),0)</f>
        <v>0391</v>
      </c>
      <c r="I3330" s="24" t="str">
        <f t="shared" si="694"/>
        <v>01450391</v>
      </c>
      <c r="K3330" s="35">
        <v>172</v>
      </c>
      <c r="L3330" s="23" t="str">
        <f>IF(B3330=F3330,"REGIONAL","NACIONAL")</f>
        <v>NACIONAL</v>
      </c>
      <c r="M3330" s="23" t="s">
        <v>618</v>
      </c>
      <c r="N3330" s="23" t="s">
        <v>622</v>
      </c>
      <c r="O3330" s="23">
        <f t="shared" si="692"/>
        <v>25</v>
      </c>
      <c r="P3330" s="23" t="str">
        <f t="shared" si="683"/>
        <v>01450391Principal</v>
      </c>
    </row>
    <row r="3331" spans="1:16" ht="15" hidden="1" customHeight="1">
      <c r="A3331" s="26" t="s">
        <v>720</v>
      </c>
      <c r="B3331" s="23" t="str">
        <f>IFERROR(VLOOKUP(A3331,hoja!$A$2:$E$970,4,FALSE),0)</f>
        <v>COSTA</v>
      </c>
      <c r="C3331" s="23" t="str">
        <f>IFERROR(VLOOKUP(A3331,hoja!$A$2:$E$1370,5,FALSE),0)</f>
        <v>RIOHACHA</v>
      </c>
      <c r="D3331" s="23" t="str">
        <f>IFERROR(VLOOKUP(A3331,hoja!A:D,3,FALSE),0)</f>
        <v>0239</v>
      </c>
      <c r="E3331" s="23" t="s">
        <v>703</v>
      </c>
      <c r="F3331" s="23" t="str">
        <f>IFERROR(VLOOKUP(E3331,hoja!$A$2:$E$970,4,FALSE),0)</f>
        <v>COSTA</v>
      </c>
      <c r="G3331" s="23" t="str">
        <f>IFERROR(VLOOKUP(E3331,hoja!$A$2:$E$970,5,FALSE),0)</f>
        <v>FONSECA</v>
      </c>
      <c r="H3331" s="103" t="str">
        <f>IFERROR(VLOOKUP(E3331,hoja!A:C,3,FALSE),0)</f>
        <v>0448</v>
      </c>
      <c r="I3331" s="24" t="str">
        <f t="shared" si="694"/>
        <v>02390448</v>
      </c>
      <c r="K3331" s="35">
        <v>90</v>
      </c>
      <c r="L3331" s="23" t="str">
        <f t="shared" si="695"/>
        <v>REGIONAL</v>
      </c>
      <c r="M3331" s="23" t="s">
        <v>618</v>
      </c>
      <c r="N3331" s="23" t="s">
        <v>622</v>
      </c>
      <c r="O3331" s="23">
        <f t="shared" si="692"/>
        <v>25</v>
      </c>
      <c r="P3331" s="23" t="str">
        <f t="shared" si="683"/>
        <v>02390448Principal</v>
      </c>
    </row>
    <row r="3332" spans="1:16" ht="15" hidden="1" customHeight="1">
      <c r="A3332" s="26" t="s">
        <v>655</v>
      </c>
      <c r="B3332" s="23" t="str">
        <f>IFERROR(VLOOKUP(A3332,hoja!$A$2:$E$970,4,FALSE),0)</f>
        <v>ANTIOQUIA</v>
      </c>
      <c r="C3332" s="23" t="str">
        <f>IFERROR(VLOOKUP(A3332,hoja!$A$2:$E$1370,5,FALSE),0)</f>
        <v>MEDELLÍN</v>
      </c>
      <c r="D3332" s="23" t="str">
        <f>IFERROR(VLOOKUP(A3332,hoja!A:D,3,FALSE),0)</f>
        <v>0292</v>
      </c>
      <c r="E3332" s="23" t="s">
        <v>709</v>
      </c>
      <c r="F3332" s="23" t="str">
        <f>IFERROR(VLOOKUP(E3332,hoja!$A$2:$E$970,4,FALSE),0)</f>
        <v>CENTRO</v>
      </c>
      <c r="G3332" s="23" t="str">
        <f>IFERROR(VLOOKUP(E3332,hoja!$A$2:$E$970,5,FALSE),0)</f>
        <v>LA DORADA</v>
      </c>
      <c r="H3332" s="103" t="str">
        <f>IFERROR(VLOOKUP(E3332,hoja!A:C,3,FALSE),0)</f>
        <v>0391</v>
      </c>
      <c r="I3332" s="24" t="str">
        <f t="shared" si="694"/>
        <v>02920391</v>
      </c>
      <c r="K3332" s="35">
        <v>258</v>
      </c>
      <c r="L3332" s="23" t="str">
        <f>IF(B3332=F3332,"REGIONAL","NACIONAL")</f>
        <v>NACIONAL</v>
      </c>
      <c r="M3332" s="23" t="s">
        <v>618</v>
      </c>
      <c r="N3332" s="23" t="s">
        <v>622</v>
      </c>
      <c r="O3332" s="23">
        <f t="shared" si="692"/>
        <v>16</v>
      </c>
      <c r="P3332" s="23" t="str">
        <f t="shared" si="683"/>
        <v>02920391Principal</v>
      </c>
    </row>
    <row r="3333" spans="1:16" ht="15" hidden="1" customHeight="1">
      <c r="A3333" s="26" t="s">
        <v>655</v>
      </c>
      <c r="B3333" s="23" t="str">
        <f>IFERROR(VLOOKUP(A3333,hoja!$A$2:$E$970,4,FALSE),0)</f>
        <v>ANTIOQUIA</v>
      </c>
      <c r="C3333" s="23" t="str">
        <f>IFERROR(VLOOKUP(A3333,hoja!$A$2:$E$1370,5,FALSE),0)</f>
        <v>MEDELLÍN</v>
      </c>
      <c r="D3333" s="23" t="str">
        <f>IFERROR(VLOOKUP(A3333,hoja!A:D,3,FALSE),0)</f>
        <v>0292</v>
      </c>
      <c r="E3333" s="23" t="s">
        <v>718</v>
      </c>
      <c r="F3333" s="23" t="str">
        <f>IFERROR(VLOOKUP(E3333,hoja!$A$2:$E$970,4,FALSE),0)</f>
        <v>SANTANDER</v>
      </c>
      <c r="G3333" s="23" t="str">
        <f>IFERROR(VLOOKUP(E3333,hoja!$A$2:$E$970,5,FALSE),0)</f>
        <v>PUERTO BERRIO</v>
      </c>
      <c r="H3333" s="103" t="str">
        <f>IFERROR(VLOOKUP(E3333,hoja!A:C,3,FALSE),0)</f>
        <v>0433</v>
      </c>
      <c r="I3333" s="24" t="str">
        <f t="shared" si="694"/>
        <v>02920433</v>
      </c>
      <c r="K3333" s="35">
        <v>194</v>
      </c>
      <c r="L3333" s="23" t="str">
        <f>IF(B3333=F3333,"REGIONAL","NACIONAL")</f>
        <v>NACIONAL</v>
      </c>
      <c r="M3333" s="23" t="s">
        <v>618</v>
      </c>
      <c r="N3333" s="23" t="s">
        <v>622</v>
      </c>
      <c r="O3333" s="23">
        <f t="shared" si="692"/>
        <v>25</v>
      </c>
      <c r="P3333" s="23" t="str">
        <f t="shared" si="683"/>
        <v>02920433Principal</v>
      </c>
    </row>
    <row r="3334" spans="1:16" ht="15" hidden="1" customHeight="1">
      <c r="A3334" s="26" t="s">
        <v>732</v>
      </c>
      <c r="B3334" s="23" t="str">
        <f>IFERROR(VLOOKUP(A3334,hoja!$A$2:$E$970,4,FALSE),0)</f>
        <v>CENTRO</v>
      </c>
      <c r="C3334" s="23" t="str">
        <f>IFERROR(VLOOKUP(A3334,hoja!$A$2:$E$1370,5,FALSE),0)</f>
        <v>IBAGUÉ</v>
      </c>
      <c r="D3334" s="23" t="str">
        <f>IFERROR(VLOOKUP(A3334,hoja!A:D,3,FALSE),0)</f>
        <v>0389</v>
      </c>
      <c r="E3334" s="23" t="s">
        <v>709</v>
      </c>
      <c r="F3334" s="23" t="str">
        <f>IFERROR(VLOOKUP(E3334,hoja!$A$2:$E$970,4,FALSE),0)</f>
        <v>CENTRO</v>
      </c>
      <c r="G3334" s="23" t="str">
        <f>IFERROR(VLOOKUP(E3334,hoja!$A$2:$E$970,5,FALSE),0)</f>
        <v>LA DORADA</v>
      </c>
      <c r="H3334" s="103" t="str">
        <f>IFERROR(VLOOKUP(E3334,hoja!A:C,3,FALSE),0)</f>
        <v>0391</v>
      </c>
      <c r="I3334" s="24" t="str">
        <f t="shared" si="694"/>
        <v>03890391</v>
      </c>
      <c r="K3334" s="35">
        <v>190</v>
      </c>
      <c r="L3334" s="23" t="str">
        <f t="shared" si="695"/>
        <v>REGIONAL</v>
      </c>
      <c r="M3334" s="23" t="s">
        <v>618</v>
      </c>
      <c r="N3334" s="23" t="s">
        <v>622</v>
      </c>
      <c r="O3334" s="23">
        <f t="shared" si="692"/>
        <v>25</v>
      </c>
      <c r="P3334" s="23" t="str">
        <f t="shared" si="683"/>
        <v>03890391Principal</v>
      </c>
    </row>
    <row r="3335" spans="1:16" ht="15" hidden="1" customHeight="1">
      <c r="A3335" s="26" t="s">
        <v>732</v>
      </c>
      <c r="B3335" s="23" t="str">
        <f>IFERROR(VLOOKUP(A3335,hoja!$A$2:$E$970,4,FALSE),0)</f>
        <v>CENTRO</v>
      </c>
      <c r="C3335" s="23" t="str">
        <f>IFERROR(VLOOKUP(A3335,hoja!$A$2:$E$1370,5,FALSE),0)</f>
        <v>IBAGUÉ</v>
      </c>
      <c r="D3335" s="23" t="str">
        <f>IFERROR(VLOOKUP(A3335,hoja!A:D,3,FALSE),0)</f>
        <v>0389</v>
      </c>
      <c r="E3335" s="23" t="s">
        <v>713</v>
      </c>
      <c r="F3335" s="23" t="str">
        <f>IFERROR(VLOOKUP(E3335,hoja!$A$2:$E$970,4,FALSE),0)</f>
        <v>ANTIOQUIA</v>
      </c>
      <c r="G3335" s="23" t="str">
        <f>IFERROR(VLOOKUP(E3335,hoja!$A$2:$E$970,5,FALSE),0)</f>
        <v>MARIQUITA</v>
      </c>
      <c r="H3335" s="103" t="str">
        <f>IFERROR(VLOOKUP(E3335,hoja!A:C,3,FALSE),0)</f>
        <v>0392</v>
      </c>
      <c r="I3335" s="24" t="str">
        <f t="shared" si="694"/>
        <v>03890392</v>
      </c>
      <c r="K3335" s="35">
        <v>140</v>
      </c>
      <c r="L3335" s="23" t="str">
        <f>IF(B3335=F3335,"REGIONAL","NACIONAL")</f>
        <v>NACIONAL</v>
      </c>
      <c r="M3335" s="23" t="s">
        <v>618</v>
      </c>
      <c r="N3335" s="23" t="s">
        <v>622</v>
      </c>
      <c r="O3335" s="23">
        <f t="shared" si="692"/>
        <v>25</v>
      </c>
      <c r="P3335" s="23" t="str">
        <f t="shared" si="683"/>
        <v>03890392Principal</v>
      </c>
    </row>
    <row r="3336" spans="1:16" ht="15" hidden="1" customHeight="1">
      <c r="A3336" s="26" t="s">
        <v>719</v>
      </c>
      <c r="B3336" s="23" t="str">
        <f>IFERROR(VLOOKUP(A3336,hoja!$A$2:$E$970,4,FALSE),0)</f>
        <v>CENTRO</v>
      </c>
      <c r="C3336" s="23" t="str">
        <f>IFERROR(VLOOKUP(A3336,hoja!$A$2:$E$1370,5,FALSE),0)</f>
        <v>RICAURTE</v>
      </c>
      <c r="D3336" s="23" t="str">
        <f>IFERROR(VLOOKUP(A3336,hoja!A:D,3,FALSE),0)</f>
        <v>0390</v>
      </c>
      <c r="E3336" s="23" t="s">
        <v>650</v>
      </c>
      <c r="F3336" s="23" t="str">
        <f>IFERROR(VLOOKUP(E3336,hoja!$A$2:$E$970,4,FALSE),0)</f>
        <v>OCCIDENTE</v>
      </c>
      <c r="G3336" s="23" t="str">
        <f>IFERROR(VLOOKUP(E3336,hoja!$A$2:$E$970,5,FALSE),0)</f>
        <v>CALOTO</v>
      </c>
      <c r="H3336" s="103" t="str">
        <f>IFERROR(VLOOKUP(E3336,hoja!A:C,3,FALSE),0)</f>
        <v>0445</v>
      </c>
      <c r="I3336" s="24" t="str">
        <f t="shared" si="694"/>
        <v>03900445</v>
      </c>
      <c r="K3336" s="35">
        <v>391</v>
      </c>
      <c r="L3336" s="23" t="str">
        <f t="shared" ref="L3336:L3339" si="697">IF(B3336=F3336,"REGIONAL","NACIONAL")</f>
        <v>NACIONAL</v>
      </c>
      <c r="M3336" s="23" t="s">
        <v>618</v>
      </c>
      <c r="N3336" s="23" t="s">
        <v>622</v>
      </c>
      <c r="O3336" s="23">
        <f t="shared" si="692"/>
        <v>16</v>
      </c>
      <c r="P3336" s="23" t="str">
        <f t="shared" si="683"/>
        <v>03900445Principal</v>
      </c>
    </row>
    <row r="3337" spans="1:16" ht="15" hidden="1" customHeight="1">
      <c r="A3337" s="26" t="s">
        <v>709</v>
      </c>
      <c r="B3337" s="23" t="str">
        <f>IFERROR(VLOOKUP(A3337,hoja!$A$2:$E$970,4,FALSE),0)</f>
        <v>CENTRO</v>
      </c>
      <c r="C3337" s="23" t="str">
        <f>IFERROR(VLOOKUP(A3337,hoja!$A$2:$E$1370,5,FALSE),0)</f>
        <v>LA DORADA</v>
      </c>
      <c r="D3337" s="23" t="str">
        <f>IFERROR(VLOOKUP(A3337,hoja!A:D,3,FALSE),0)</f>
        <v>0391</v>
      </c>
      <c r="E3337" s="23" t="s">
        <v>713</v>
      </c>
      <c r="F3337" s="23" t="str">
        <f>IFERROR(VLOOKUP(E3337,hoja!$A$2:$E$970,4,FALSE),0)</f>
        <v>ANTIOQUIA</v>
      </c>
      <c r="G3337" s="23" t="str">
        <f>IFERROR(VLOOKUP(E3337,hoja!$A$2:$E$970,5,FALSE),0)</f>
        <v>MARIQUITA</v>
      </c>
      <c r="H3337" s="103" t="str">
        <f>IFERROR(VLOOKUP(E3337,hoja!A:C,3,FALSE),0)</f>
        <v>0392</v>
      </c>
      <c r="I3337" s="24" t="str">
        <f t="shared" si="694"/>
        <v>03910392</v>
      </c>
      <c r="K3337" s="35">
        <v>53</v>
      </c>
      <c r="L3337" s="23" t="str">
        <f t="shared" si="697"/>
        <v>NACIONAL</v>
      </c>
      <c r="M3337" s="23" t="s">
        <v>618</v>
      </c>
      <c r="N3337" s="23" t="s">
        <v>622</v>
      </c>
      <c r="O3337" s="23">
        <f t="shared" si="692"/>
        <v>25</v>
      </c>
      <c r="P3337" s="23" t="str">
        <f t="shared" si="683"/>
        <v>03910392Principal</v>
      </c>
    </row>
    <row r="3338" spans="1:16" ht="15" hidden="1" customHeight="1">
      <c r="A3338" s="26" t="s">
        <v>713</v>
      </c>
      <c r="B3338" s="23" t="str">
        <f>IFERROR(VLOOKUP(A3338,hoja!$A$2:$E$970,4,FALSE),0)</f>
        <v>ANTIOQUIA</v>
      </c>
      <c r="C3338" s="23" t="str">
        <f>IFERROR(VLOOKUP(A3338,hoja!$A$2:$E$1370,5,FALSE),0)</f>
        <v>MARIQUITA</v>
      </c>
      <c r="D3338" s="23" t="str">
        <f>IFERROR(VLOOKUP(A3338,hoja!A:D,3,FALSE),0)</f>
        <v>0392</v>
      </c>
      <c r="E3338" s="23" t="s">
        <v>728</v>
      </c>
      <c r="F3338" s="23" t="str">
        <f>IFERROR(VLOOKUP(E3338,hoja!$A$2:$E$970,4,FALSE),0)</f>
        <v>CENTRO</v>
      </c>
      <c r="G3338" s="23" t="str">
        <f>IFERROR(VLOOKUP(E3338,hoja!$A$2:$E$970,5,FALSE),0)</f>
        <v>VILLETA</v>
      </c>
      <c r="H3338" s="103" t="str">
        <f>IFERROR(VLOOKUP(E3338,hoja!A:C,3,FALSE),0)</f>
        <v>0025</v>
      </c>
      <c r="I3338" s="24" t="str">
        <f t="shared" si="694"/>
        <v>03920025</v>
      </c>
      <c r="K3338" s="35">
        <v>86</v>
      </c>
      <c r="L3338" s="23" t="str">
        <f t="shared" si="697"/>
        <v>NACIONAL</v>
      </c>
      <c r="M3338" s="23" t="s">
        <v>618</v>
      </c>
      <c r="N3338" s="23" t="s">
        <v>622</v>
      </c>
      <c r="O3338" s="23">
        <f t="shared" si="692"/>
        <v>25</v>
      </c>
      <c r="P3338" s="23" t="str">
        <f t="shared" si="683"/>
        <v>03920025Principal</v>
      </c>
    </row>
    <row r="3339" spans="1:16" ht="15" hidden="1" customHeight="1">
      <c r="A3339" s="26" t="s">
        <v>713</v>
      </c>
      <c r="B3339" s="23" t="str">
        <f>IFERROR(VLOOKUP(A3339,hoja!$A$2:$E$970,4,FALSE),0)</f>
        <v>ANTIOQUIA</v>
      </c>
      <c r="C3339" s="23" t="str">
        <f>IFERROR(VLOOKUP(A3339,hoja!$A$2:$E$1370,5,FALSE),0)</f>
        <v>MARIQUITA</v>
      </c>
      <c r="D3339" s="23" t="str">
        <f>IFERROR(VLOOKUP(A3339,hoja!A:D,3,FALSE),0)</f>
        <v>0392</v>
      </c>
      <c r="E3339" s="23" t="s">
        <v>719</v>
      </c>
      <c r="F3339" s="23" t="str">
        <f>IFERROR(VLOOKUP(E3339,hoja!$A$2:$E$970,4,FALSE),0)</f>
        <v>CENTRO</v>
      </c>
      <c r="G3339" s="23" t="str">
        <f>IFERROR(VLOOKUP(E3339,hoja!$A$2:$E$970,5,FALSE),0)</f>
        <v>RICAURTE</v>
      </c>
      <c r="H3339" s="103" t="str">
        <f>IFERROR(VLOOKUP(E3339,hoja!A:C,3,FALSE),0)</f>
        <v>0390</v>
      </c>
      <c r="I3339" s="24" t="str">
        <f t="shared" si="694"/>
        <v>03920390</v>
      </c>
      <c r="K3339" s="35">
        <v>177</v>
      </c>
      <c r="L3339" s="23" t="str">
        <f t="shared" si="697"/>
        <v>NACIONAL</v>
      </c>
      <c r="M3339" s="23" t="s">
        <v>618</v>
      </c>
      <c r="N3339" s="23" t="s">
        <v>622</v>
      </c>
      <c r="O3339" s="23">
        <f t="shared" si="692"/>
        <v>25</v>
      </c>
      <c r="P3339" s="23" t="str">
        <f t="shared" si="683"/>
        <v>03920390Principal</v>
      </c>
    </row>
    <row r="3340" spans="1:16" ht="15" hidden="1" customHeight="1">
      <c r="A3340" s="26" t="s">
        <v>681</v>
      </c>
      <c r="B3340" s="23" t="str">
        <f>IFERROR(VLOOKUP(A3340,hoja!$A$2:$E$970,4,FALSE),0)</f>
        <v>CENTRO</v>
      </c>
      <c r="C3340" s="23" t="str">
        <f>IFERROR(VLOOKUP(A3340,hoja!$A$2:$E$1370,5,FALSE),0)</f>
        <v>VILLAVICENCIO</v>
      </c>
      <c r="D3340" s="23" t="str">
        <f>IFERROR(VLOOKUP(A3340,hoja!A:D,3,FALSE),0)</f>
        <v>0393</v>
      </c>
      <c r="E3340" s="23" t="s">
        <v>677</v>
      </c>
      <c r="F3340" s="23" t="str">
        <f>IFERROR(VLOOKUP(E3340,hoja!$A$2:$E$970,4,FALSE),0)</f>
        <v>CENTRO</v>
      </c>
      <c r="G3340" s="23" t="str">
        <f>IFERROR(VLOOKUP(E3340,hoja!$A$2:$E$970,5,FALSE),0)</f>
        <v>FUSA</v>
      </c>
      <c r="H3340" s="103" t="str">
        <f>IFERROR(VLOOKUP(E3340,hoja!A:C,3,FALSE),0)</f>
        <v>0013</v>
      </c>
      <c r="I3340" s="24" t="str">
        <f t="shared" si="694"/>
        <v>03930013</v>
      </c>
      <c r="K3340" s="35">
        <v>158</v>
      </c>
      <c r="L3340" s="23" t="str">
        <f t="shared" si="695"/>
        <v>REGIONAL</v>
      </c>
      <c r="M3340" s="23" t="s">
        <v>618</v>
      </c>
      <c r="N3340" s="23" t="s">
        <v>622</v>
      </c>
      <c r="O3340" s="23">
        <f t="shared" si="692"/>
        <v>25</v>
      </c>
      <c r="P3340" s="23" t="str">
        <f t="shared" si="683"/>
        <v>03930013Principal</v>
      </c>
    </row>
    <row r="3341" spans="1:16" ht="15" hidden="1" customHeight="1">
      <c r="A3341" s="26" t="s">
        <v>681</v>
      </c>
      <c r="B3341" s="23" t="str">
        <f>IFERROR(VLOOKUP(A3341,hoja!$A$2:$E$970,4,FALSE),0)</f>
        <v>CENTRO</v>
      </c>
      <c r="C3341" s="23" t="str">
        <f>IFERROR(VLOOKUP(A3341,hoja!$A$2:$E$1370,5,FALSE),0)</f>
        <v>VILLAVICENCIO</v>
      </c>
      <c r="D3341" s="23" t="str">
        <f>IFERROR(VLOOKUP(A3341,hoja!A:D,3,FALSE),0)</f>
        <v>0393</v>
      </c>
      <c r="E3341" s="23" t="s">
        <v>710</v>
      </c>
      <c r="F3341" s="23" t="str">
        <f>IFERROR(VLOOKUP(E3341,hoja!$A$2:$E$970,4,FALSE),0)</f>
        <v>CENTRO</v>
      </c>
      <c r="G3341" s="23" t="str">
        <f>IFERROR(VLOOKUP(E3341,hoja!$A$2:$E$970,5,FALSE),0)</f>
        <v>LA MESA</v>
      </c>
      <c r="H3341" s="103" t="str">
        <f>IFERROR(VLOOKUP(E3341,hoja!A:C,3,FALSE),0)</f>
        <v>0024</v>
      </c>
      <c r="I3341" s="24" t="str">
        <f t="shared" si="694"/>
        <v>03930024</v>
      </c>
      <c r="K3341" s="35">
        <v>165</v>
      </c>
      <c r="L3341" s="23" t="str">
        <f t="shared" si="695"/>
        <v>REGIONAL</v>
      </c>
      <c r="M3341" s="23" t="s">
        <v>618</v>
      </c>
      <c r="N3341" s="23" t="s">
        <v>622</v>
      </c>
      <c r="O3341" s="23">
        <f t="shared" si="692"/>
        <v>25</v>
      </c>
      <c r="P3341" s="23" t="str">
        <f t="shared" si="683"/>
        <v>03930024Principal</v>
      </c>
    </row>
    <row r="3342" spans="1:16" ht="15" hidden="1" customHeight="1">
      <c r="A3342" s="26" t="s">
        <v>681</v>
      </c>
      <c r="B3342" s="23" t="str">
        <f>IFERROR(VLOOKUP(A3342,hoja!$A$2:$E$970,4,FALSE),0)</f>
        <v>CENTRO</v>
      </c>
      <c r="C3342" s="23" t="str">
        <f>IFERROR(VLOOKUP(A3342,hoja!$A$2:$E$1370,5,FALSE),0)</f>
        <v>VILLAVICENCIO</v>
      </c>
      <c r="D3342" s="23" t="str">
        <f>IFERROR(VLOOKUP(A3342,hoja!A:D,3,FALSE),0)</f>
        <v>0393</v>
      </c>
      <c r="E3342" s="23" t="s">
        <v>728</v>
      </c>
      <c r="F3342" s="23" t="str">
        <f>IFERROR(VLOOKUP(E3342,hoja!$A$2:$E$970,4,FALSE),0)</f>
        <v>CENTRO</v>
      </c>
      <c r="G3342" s="23" t="str">
        <f>IFERROR(VLOOKUP(E3342,hoja!$A$2:$E$970,5,FALSE),0)</f>
        <v>VILLETA</v>
      </c>
      <c r="H3342" s="103" t="str">
        <f>IFERROR(VLOOKUP(E3342,hoja!A:C,3,FALSE),0)</f>
        <v>0025</v>
      </c>
      <c r="I3342" s="24" t="str">
        <f t="shared" si="694"/>
        <v>03930025</v>
      </c>
      <c r="K3342" s="35">
        <v>205</v>
      </c>
      <c r="L3342" s="23" t="str">
        <f t="shared" si="695"/>
        <v>REGIONAL</v>
      </c>
      <c r="M3342" s="23" t="s">
        <v>618</v>
      </c>
      <c r="N3342" s="23" t="s">
        <v>622</v>
      </c>
      <c r="O3342" s="23">
        <f t="shared" si="692"/>
        <v>25</v>
      </c>
      <c r="P3342" s="23" t="str">
        <f t="shared" si="683"/>
        <v>03930025Principal</v>
      </c>
    </row>
    <row r="3343" spans="1:16" ht="15" hidden="1" customHeight="1">
      <c r="A3343" s="26" t="s">
        <v>681</v>
      </c>
      <c r="B3343" s="23" t="str">
        <f>IFERROR(VLOOKUP(A3343,hoja!$A$2:$E$970,4,FALSE),0)</f>
        <v>CENTRO</v>
      </c>
      <c r="C3343" s="23" t="str">
        <f>IFERROR(VLOOKUP(A3343,hoja!$A$2:$E$1370,5,FALSE),0)</f>
        <v>VILLAVICENCIO</v>
      </c>
      <c r="D3343" s="23" t="str">
        <f>IFERROR(VLOOKUP(A3343,hoja!A:D,3,FALSE),0)</f>
        <v>0393</v>
      </c>
      <c r="E3343" s="23" t="s">
        <v>713</v>
      </c>
      <c r="F3343" s="23" t="str">
        <f>IFERROR(VLOOKUP(E3343,hoja!$A$2:$E$970,4,FALSE),0)</f>
        <v>ANTIOQUIA</v>
      </c>
      <c r="G3343" s="23" t="str">
        <f>IFERROR(VLOOKUP(E3343,hoja!$A$2:$E$970,5,FALSE),0)</f>
        <v>MARIQUITA</v>
      </c>
      <c r="H3343" s="103" t="str">
        <f>IFERROR(VLOOKUP(E3343,hoja!A:C,3,FALSE),0)</f>
        <v>0392</v>
      </c>
      <c r="I3343" s="24" t="str">
        <f t="shared" si="694"/>
        <v>03930392</v>
      </c>
      <c r="K3343" s="35">
        <v>277</v>
      </c>
      <c r="L3343" s="23" t="str">
        <f>IF(B3343=F3343,"REGIONAL","NACIONAL")</f>
        <v>NACIONAL</v>
      </c>
      <c r="M3343" s="23" t="s">
        <v>618</v>
      </c>
      <c r="N3343" s="23" t="s">
        <v>622</v>
      </c>
      <c r="O3343" s="23">
        <f t="shared" si="692"/>
        <v>16</v>
      </c>
      <c r="P3343" s="23" t="str">
        <f t="shared" si="683"/>
        <v>03930392Principal</v>
      </c>
    </row>
    <row r="3344" spans="1:16" ht="15" hidden="1" customHeight="1">
      <c r="A3344" s="26" t="s">
        <v>681</v>
      </c>
      <c r="B3344" s="23" t="str">
        <f>IFERROR(VLOOKUP(A3344,hoja!$A$2:$E$970,4,FALSE),0)</f>
        <v>CENTRO</v>
      </c>
      <c r="C3344" s="23" t="str">
        <f>IFERROR(VLOOKUP(A3344,hoja!$A$2:$E$1370,5,FALSE),0)</f>
        <v>VILLAVICENCIO</v>
      </c>
      <c r="D3344" s="23" t="str">
        <f>IFERROR(VLOOKUP(A3344,hoja!A:D,3,FALSE),0)</f>
        <v>0393</v>
      </c>
      <c r="E3344" s="23" t="s">
        <v>700</v>
      </c>
      <c r="F3344" s="23" t="str">
        <f>IFERROR(VLOOKUP(E3344,hoja!$A$2:$E$970,4,FALSE),0)</f>
        <v>SANTANDER</v>
      </c>
      <c r="G3344" s="23" t="str">
        <f>IFERROR(VLOOKUP(E3344,hoja!$A$2:$E$970,5,FALSE),0)</f>
        <v>CHIQUINQUIRÁ</v>
      </c>
      <c r="H3344" s="103" t="str">
        <f>IFERROR(VLOOKUP(E3344,hoja!A:C,3,FALSE),0)</f>
        <v>0444</v>
      </c>
      <c r="I3344" s="24" t="str">
        <f t="shared" si="694"/>
        <v>03930444</v>
      </c>
      <c r="K3344" s="35">
        <v>255</v>
      </c>
      <c r="L3344" s="23" t="str">
        <f t="shared" ref="L3344:L3353" si="698">IF(B3344=F3344,"REGIONAL","NACIONAL")</f>
        <v>NACIONAL</v>
      </c>
      <c r="M3344" s="23" t="s">
        <v>618</v>
      </c>
      <c r="N3344" s="23" t="s">
        <v>622</v>
      </c>
      <c r="O3344" s="23">
        <f t="shared" si="692"/>
        <v>16</v>
      </c>
      <c r="P3344" s="23" t="str">
        <f t="shared" ref="P3344:P3406" si="699">D3344&amp;H3344&amp;M3344</f>
        <v>03930444Principal</v>
      </c>
    </row>
    <row r="3345" spans="1:16" ht="15" hidden="1" customHeight="1">
      <c r="A3345" s="26" t="s">
        <v>681</v>
      </c>
      <c r="B3345" s="23" t="str">
        <f>IFERROR(VLOOKUP(A3345,hoja!$A$2:$E$970,4,FALSE),0)</f>
        <v>CENTRO</v>
      </c>
      <c r="C3345" s="23" t="str">
        <f>IFERROR(VLOOKUP(A3345,hoja!$A$2:$E$1370,5,FALSE),0)</f>
        <v>VILLAVICENCIO</v>
      </c>
      <c r="D3345" s="23" t="str">
        <f>IFERROR(VLOOKUP(A3345,hoja!A:D,3,FALSE),0)</f>
        <v>0393</v>
      </c>
      <c r="E3345" s="23" t="s">
        <v>692</v>
      </c>
      <c r="F3345" s="23" t="str">
        <f>IFERROR(VLOOKUP(E3345,hoja!$A$2:$E$970,4,FALSE),0)</f>
        <v>SANTANDER</v>
      </c>
      <c r="G3345" s="23" t="str">
        <f>IFERROR(VLOOKUP(E3345,hoja!$A$2:$E$970,5,FALSE),0)</f>
        <v>BARBOSA</v>
      </c>
      <c r="H3345" s="103" t="str">
        <f>IFERROR(VLOOKUP(E3345,hoja!A:C,3,FALSE),0)</f>
        <v>0446</v>
      </c>
      <c r="I3345" s="24" t="str">
        <f t="shared" si="694"/>
        <v>03930446</v>
      </c>
      <c r="K3345" s="35">
        <v>305</v>
      </c>
      <c r="L3345" s="23" t="str">
        <f t="shared" si="698"/>
        <v>NACIONAL</v>
      </c>
      <c r="M3345" s="23" t="s">
        <v>618</v>
      </c>
      <c r="N3345" s="23" t="s">
        <v>622</v>
      </c>
      <c r="O3345" s="23">
        <f t="shared" si="692"/>
        <v>16</v>
      </c>
      <c r="P3345" s="23" t="str">
        <f t="shared" si="699"/>
        <v>03930446Principal</v>
      </c>
    </row>
    <row r="3346" spans="1:16" ht="15" hidden="1" customHeight="1">
      <c r="A3346" s="26" t="s">
        <v>645</v>
      </c>
      <c r="B3346" s="23" t="str">
        <f>IFERROR(VLOOKUP(A3346,hoja!$A$2:$E$970,4,FALSE),0)</f>
        <v>OCCIDENTE</v>
      </c>
      <c r="C3346" s="23" t="str">
        <f>IFERROR(VLOOKUP(A3346,hoja!$A$2:$E$1370,5,FALSE),0)</f>
        <v>CALI</v>
      </c>
      <c r="D3346" s="23" t="str">
        <f>IFERROR(VLOOKUP(A3346,hoja!A:D,3,FALSE),0)</f>
        <v>0410</v>
      </c>
      <c r="E3346" s="23" t="s">
        <v>701</v>
      </c>
      <c r="F3346" s="23" t="str">
        <f>IFERROR(VLOOKUP(E3346,hoja!$A$2:$E$970,4,FALSE),0)</f>
        <v>SANTANDER</v>
      </c>
      <c r="G3346" s="23" t="str">
        <f>IFERROR(VLOOKUP(E3346,hoja!$A$2:$E$970,5,FALSE),0)</f>
        <v>EL BANCO</v>
      </c>
      <c r="H3346" s="103" t="str">
        <f>IFERROR(VLOOKUP(E3346,hoja!A:C,3,FALSE),0)</f>
        <v>0436</v>
      </c>
      <c r="I3346" s="24" t="str">
        <f t="shared" si="694"/>
        <v>04100436</v>
      </c>
      <c r="K3346" s="35">
        <v>944</v>
      </c>
      <c r="L3346" s="23" t="str">
        <f t="shared" si="698"/>
        <v>NACIONAL</v>
      </c>
      <c r="M3346" s="23" t="s">
        <v>618</v>
      </c>
      <c r="N3346" s="23" t="s">
        <v>622</v>
      </c>
      <c r="O3346" s="23">
        <f t="shared" si="692"/>
        <v>8</v>
      </c>
      <c r="P3346" s="23" t="str">
        <f t="shared" si="699"/>
        <v>04100436Principal</v>
      </c>
    </row>
    <row r="3347" spans="1:16" ht="15" hidden="1" customHeight="1">
      <c r="A3347" s="26" t="s">
        <v>645</v>
      </c>
      <c r="B3347" s="23" t="str">
        <f>IFERROR(VLOOKUP(A3347,hoja!$A$2:$E$970,4,FALSE),0)</f>
        <v>OCCIDENTE</v>
      </c>
      <c r="C3347" s="23" t="str">
        <f>IFERROR(VLOOKUP(A3347,hoja!$A$2:$E$1370,5,FALSE),0)</f>
        <v>CALI</v>
      </c>
      <c r="D3347" s="23" t="str">
        <f>IFERROR(VLOOKUP(A3347,hoja!A:D,3,FALSE),0)</f>
        <v>0410</v>
      </c>
      <c r="E3347" s="23" t="s">
        <v>767</v>
      </c>
      <c r="F3347" s="23" t="str">
        <f>IFERROR(VLOOKUP(E3347,hoja!$A$2:$E$970,4,FALSE),0)</f>
        <v>COSTA</v>
      </c>
      <c r="G3347" s="23" t="str">
        <f>IFERROR(VLOOKUP(E3347,hoja!$A$2:$E$970,5,FALSE),0)</f>
        <v>SAN ANDRES</v>
      </c>
      <c r="H3347" s="103" t="str">
        <f>IFERROR(VLOOKUP(E3347,hoja!A:C,3,FALSE),0)</f>
        <v>60033</v>
      </c>
      <c r="I3347" s="24" t="str">
        <f t="shared" si="694"/>
        <v>041060033</v>
      </c>
      <c r="K3347" s="35">
        <v>1049</v>
      </c>
      <c r="L3347" s="23" t="str">
        <f t="shared" si="698"/>
        <v>NACIONAL</v>
      </c>
      <c r="M3347" s="23" t="s">
        <v>618</v>
      </c>
      <c r="N3347" s="23" t="s">
        <v>622</v>
      </c>
      <c r="O3347" s="23">
        <f t="shared" si="692"/>
        <v>8</v>
      </c>
      <c r="P3347" s="23" t="str">
        <f t="shared" si="699"/>
        <v>041060033Principal</v>
      </c>
    </row>
    <row r="3348" spans="1:16" ht="15" hidden="1" customHeight="1">
      <c r="A3348" s="26" t="s">
        <v>683</v>
      </c>
      <c r="B3348" s="23" t="str">
        <f>IFERROR(VLOOKUP(A3348,hoja!$A$2:$E$970,4,FALSE),0)</f>
        <v>OCCIDENTE</v>
      </c>
      <c r="C3348" s="23" t="str">
        <f>IFERROR(VLOOKUP(A3348,hoja!$A$2:$E$1370,5,FALSE),0)</f>
        <v>BUGA</v>
      </c>
      <c r="D3348" s="23" t="str">
        <f>IFERROR(VLOOKUP(A3348,hoja!A:D,3,FALSE),0)</f>
        <v>0411</v>
      </c>
      <c r="E3348" s="23" t="s">
        <v>641</v>
      </c>
      <c r="F3348" s="23" t="str">
        <f>IFERROR(VLOOKUP(E3348,hoja!$A$2:$E$970,4,FALSE),0)</f>
        <v>ANTIOQUIA</v>
      </c>
      <c r="G3348" s="23" t="str">
        <f>IFERROR(VLOOKUP(E3348,hoja!$A$2:$E$970,5,FALSE),0)</f>
        <v>MEDELLÍN</v>
      </c>
      <c r="H3348" s="103" t="str">
        <f>IFERROR(VLOOKUP(E3348,hoja!A:C,3,FALSE),0)</f>
        <v>0079</v>
      </c>
      <c r="I3348" s="24" t="str">
        <f t="shared" si="694"/>
        <v>04110079</v>
      </c>
      <c r="K3348" s="35">
        <v>380</v>
      </c>
      <c r="L3348" s="23" t="str">
        <f t="shared" si="698"/>
        <v>NACIONAL</v>
      </c>
      <c r="M3348" s="23" t="s">
        <v>618</v>
      </c>
      <c r="N3348" s="23" t="s">
        <v>622</v>
      </c>
      <c r="O3348" s="23">
        <f t="shared" ref="O3348:O3359" si="700">IF(K3348&lt;=250,25,IF(K3348&lt;=500,16,IF(K3348&lt;=800,12,IF(K3348&lt;=1100,8,IF(K3348&lt;=1400,6,IF(K3348&lt;=1700,5))))))</f>
        <v>16</v>
      </c>
      <c r="P3348" s="23" t="str">
        <f t="shared" si="699"/>
        <v>04110079Principal</v>
      </c>
    </row>
    <row r="3349" spans="1:16" ht="15" hidden="1" customHeight="1">
      <c r="A3349" s="26" t="s">
        <v>637</v>
      </c>
      <c r="B3349" s="23" t="str">
        <f>IFERROR(VLOOKUP(A3349,hoja!$A$2:$E$970,4,FALSE),0)</f>
        <v>SANTANDER</v>
      </c>
      <c r="C3349" s="23" t="str">
        <f>IFERROR(VLOOKUP(A3349,hoja!$A$2:$E$1370,5,FALSE),0)</f>
        <v>PIEDECUESTA</v>
      </c>
      <c r="D3349" s="23" t="str">
        <f>IFERROR(VLOOKUP(A3349,hoja!A:D,3,FALSE),0)</f>
        <v>0422</v>
      </c>
      <c r="E3349" s="23" t="s">
        <v>717</v>
      </c>
      <c r="F3349" s="23" t="str">
        <f>IFERROR(VLOOKUP(E3349,hoja!$A$2:$E$970,4,FALSE),0)</f>
        <v>OCCIDENTE</v>
      </c>
      <c r="G3349" s="23" t="str">
        <f>IFERROR(VLOOKUP(E3349,hoja!$A$2:$E$970,5,FALSE),0)</f>
        <v>POPAYÁN</v>
      </c>
      <c r="H3349" s="103" t="str">
        <f>IFERROR(VLOOKUP(E3349,hoja!A:C,3,FALSE),0)</f>
        <v>0126</v>
      </c>
      <c r="I3349" s="24" t="str">
        <f t="shared" si="694"/>
        <v>04220126</v>
      </c>
      <c r="K3349" s="35">
        <v>913</v>
      </c>
      <c r="L3349" s="23" t="str">
        <f t="shared" si="698"/>
        <v>NACIONAL</v>
      </c>
      <c r="M3349" s="23" t="s">
        <v>618</v>
      </c>
      <c r="N3349" s="23" t="s">
        <v>622</v>
      </c>
      <c r="O3349" s="23">
        <f t="shared" si="700"/>
        <v>8</v>
      </c>
      <c r="P3349" s="23" t="str">
        <f t="shared" si="699"/>
        <v>04220126Principal</v>
      </c>
    </row>
    <row r="3350" spans="1:16" ht="15" hidden="1" customHeight="1">
      <c r="A3350" s="26" t="s">
        <v>637</v>
      </c>
      <c r="B3350" s="23" t="str">
        <f>IFERROR(VLOOKUP(A3350,hoja!$A$2:$E$970,4,FALSE),0)</f>
        <v>SANTANDER</v>
      </c>
      <c r="C3350" s="23" t="str">
        <f>IFERROR(VLOOKUP(A3350,hoja!$A$2:$E$1370,5,FALSE),0)</f>
        <v>PIEDECUESTA</v>
      </c>
      <c r="D3350" s="23" t="str">
        <f>IFERROR(VLOOKUP(A3350,hoja!A:D,3,FALSE),0)</f>
        <v>0422</v>
      </c>
      <c r="E3350" s="23" t="s">
        <v>690</v>
      </c>
      <c r="F3350" s="23" t="str">
        <f>IFERROR(VLOOKUP(E3350,hoja!$A$2:$E$970,4,FALSE),0)</f>
        <v>OCCIDENTE</v>
      </c>
      <c r="G3350" s="23" t="str">
        <f>IFERROR(VLOOKUP(E3350,hoja!$A$2:$E$970,5,FALSE),0)</f>
        <v>ANSERMA</v>
      </c>
      <c r="H3350" s="103" t="str">
        <f>IFERROR(VLOOKUP(E3350,hoja!A:C,3,FALSE),0)</f>
        <v>0146</v>
      </c>
      <c r="I3350" s="24" t="str">
        <f t="shared" si="694"/>
        <v>04220146</v>
      </c>
      <c r="K3350" s="35">
        <v>703</v>
      </c>
      <c r="L3350" s="23" t="str">
        <f t="shared" si="698"/>
        <v>NACIONAL</v>
      </c>
      <c r="M3350" s="23" t="s">
        <v>968</v>
      </c>
      <c r="N3350" s="23" t="s">
        <v>622</v>
      </c>
      <c r="O3350" s="23">
        <f t="shared" si="700"/>
        <v>12</v>
      </c>
      <c r="P3350" s="23" t="str">
        <f t="shared" si="699"/>
        <v>04220146Lebrija-La Línea</v>
      </c>
    </row>
    <row r="3351" spans="1:16" ht="15" hidden="1" customHeight="1">
      <c r="A3351" s="26" t="s">
        <v>637</v>
      </c>
      <c r="B3351" s="23" t="str">
        <f>IFERROR(VLOOKUP(A3351,hoja!$A$2:$E$970,4,FALSE),0)</f>
        <v>SANTANDER</v>
      </c>
      <c r="C3351" s="23" t="str">
        <f>IFERROR(VLOOKUP(A3351,hoja!$A$2:$E$1370,5,FALSE),0)</f>
        <v>PIEDECUESTA</v>
      </c>
      <c r="D3351" s="23" t="str">
        <f>IFERROR(VLOOKUP(A3351,hoja!A:D,3,FALSE),0)</f>
        <v>0422</v>
      </c>
      <c r="E3351" s="23" t="s">
        <v>726</v>
      </c>
      <c r="F3351" s="23" t="str">
        <f>IFERROR(VLOOKUP(E3351,hoja!$A$2:$E$970,4,FALSE),0)</f>
        <v>OCCIDENTE</v>
      </c>
      <c r="G3351" s="23" t="str">
        <f>IFERROR(VLOOKUP(E3351,hoja!$A$2:$E$970,5,FALSE),0)</f>
        <v>TUMACO</v>
      </c>
      <c r="H3351" s="103" t="str">
        <f>IFERROR(VLOOKUP(E3351,hoja!A:C,3,FALSE),0)</f>
        <v>0396</v>
      </c>
      <c r="I3351" s="24" t="str">
        <f t="shared" si="694"/>
        <v>04220396</v>
      </c>
      <c r="K3351" s="35">
        <v>1435</v>
      </c>
      <c r="L3351" s="23" t="str">
        <f t="shared" si="698"/>
        <v>NACIONAL</v>
      </c>
      <c r="M3351" s="23" t="s">
        <v>618</v>
      </c>
      <c r="N3351" s="23" t="s">
        <v>622</v>
      </c>
      <c r="O3351" s="23">
        <f t="shared" si="700"/>
        <v>5</v>
      </c>
      <c r="P3351" s="23" t="str">
        <f t="shared" si="699"/>
        <v>04220396Principal</v>
      </c>
    </row>
    <row r="3352" spans="1:16" ht="15" hidden="1" customHeight="1">
      <c r="A3352" s="26" t="s">
        <v>637</v>
      </c>
      <c r="B3352" s="23" t="str">
        <f>IFERROR(VLOOKUP(A3352,hoja!$A$2:$E$970,4,FALSE),0)</f>
        <v>SANTANDER</v>
      </c>
      <c r="C3352" s="23" t="str">
        <f>IFERROR(VLOOKUP(A3352,hoja!$A$2:$E$1370,5,FALSE),0)</f>
        <v>PIEDECUESTA</v>
      </c>
      <c r="D3352" s="23" t="str">
        <f>IFERROR(VLOOKUP(A3352,hoja!A:D,3,FALSE),0)</f>
        <v>0422</v>
      </c>
      <c r="E3352" s="23" t="s">
        <v>707</v>
      </c>
      <c r="F3352" s="23" t="str">
        <f>IFERROR(VLOOKUP(E3352,hoja!$A$2:$E$970,4,FALSE),0)</f>
        <v>OCCIDENTE</v>
      </c>
      <c r="G3352" s="23" t="str">
        <f>IFERROR(VLOOKUP(E3352,hoja!$A$2:$E$970,5,FALSE),0)</f>
        <v>IPIALES</v>
      </c>
      <c r="H3352" s="103" t="str">
        <f>IFERROR(VLOOKUP(E3352,hoja!A:C,3,FALSE),0)</f>
        <v>0397</v>
      </c>
      <c r="I3352" s="24" t="str">
        <f t="shared" si="694"/>
        <v>04220397</v>
      </c>
      <c r="K3352" s="35">
        <v>1243</v>
      </c>
      <c r="L3352" s="23" t="str">
        <f t="shared" si="698"/>
        <v>NACIONAL</v>
      </c>
      <c r="M3352" s="23" t="s">
        <v>618</v>
      </c>
      <c r="N3352" s="23" t="s">
        <v>622</v>
      </c>
      <c r="O3352" s="23">
        <f t="shared" si="700"/>
        <v>6</v>
      </c>
      <c r="P3352" s="23" t="str">
        <f t="shared" si="699"/>
        <v>04220397Principal</v>
      </c>
    </row>
    <row r="3353" spans="1:16" ht="15" hidden="1" customHeight="1">
      <c r="A3353" s="26" t="s">
        <v>637</v>
      </c>
      <c r="B3353" s="23" t="str">
        <f>IFERROR(VLOOKUP(A3353,hoja!$A$2:$E$970,4,FALSE),0)</f>
        <v>SANTANDER</v>
      </c>
      <c r="C3353" s="23" t="str">
        <f>IFERROR(VLOOKUP(A3353,hoja!$A$2:$E$1370,5,FALSE),0)</f>
        <v>PIEDECUESTA</v>
      </c>
      <c r="D3353" s="23" t="str">
        <f>IFERROR(VLOOKUP(A3353,hoja!A:D,3,FALSE),0)</f>
        <v>0422</v>
      </c>
      <c r="E3353" s="23" t="s">
        <v>730</v>
      </c>
      <c r="F3353" s="23" t="str">
        <f>IFERROR(VLOOKUP(E3353,hoja!$A$2:$E$970,4,FALSE),0)</f>
        <v>OCCIDENTE</v>
      </c>
      <c r="G3353" s="23" t="str">
        <f>IFERROR(VLOOKUP(E3353,hoja!$A$2:$E$970,5,FALSE),0)</f>
        <v>ZARZAL</v>
      </c>
      <c r="H3353" s="103" t="str">
        <f>IFERROR(VLOOKUP(E3353,hoja!A:C,3,FALSE),0)</f>
        <v>0412</v>
      </c>
      <c r="I3353" s="24" t="str">
        <f t="shared" si="694"/>
        <v>04220412</v>
      </c>
      <c r="K3353" s="35">
        <v>671</v>
      </c>
      <c r="L3353" s="23" t="str">
        <f t="shared" si="698"/>
        <v>NACIONAL</v>
      </c>
      <c r="M3353" s="23" t="s">
        <v>618</v>
      </c>
      <c r="N3353" s="23" t="s">
        <v>622</v>
      </c>
      <c r="O3353" s="23">
        <f t="shared" si="700"/>
        <v>12</v>
      </c>
      <c r="P3353" s="23" t="str">
        <f t="shared" si="699"/>
        <v>04220412Principal</v>
      </c>
    </row>
    <row r="3354" spans="1:16" ht="15" hidden="1" customHeight="1">
      <c r="A3354" s="26" t="s">
        <v>637</v>
      </c>
      <c r="B3354" s="23" t="str">
        <f>IFERROR(VLOOKUP(A3354,hoja!$A$2:$E$970,4,FALSE),0)</f>
        <v>SANTANDER</v>
      </c>
      <c r="C3354" s="23" t="str">
        <f>IFERROR(VLOOKUP(A3354,hoja!$A$2:$E$1370,5,FALSE),0)</f>
        <v>PIEDECUESTA</v>
      </c>
      <c r="D3354" s="23" t="str">
        <f>IFERROR(VLOOKUP(A3354,hoja!A:D,3,FALSE),0)</f>
        <v>0422</v>
      </c>
      <c r="E3354" s="23" t="s">
        <v>715</v>
      </c>
      <c r="F3354" s="23" t="str">
        <f>IFERROR(VLOOKUP(E3354,hoja!$A$2:$E$970,4,FALSE),0)</f>
        <v>SANTANDER</v>
      </c>
      <c r="G3354" s="23" t="str">
        <f>IFERROR(VLOOKUP(E3354,hoja!$A$2:$E$970,5,FALSE),0)</f>
        <v>PAMPLONA</v>
      </c>
      <c r="H3354" s="103" t="str">
        <f>IFERROR(VLOOKUP(E3354,hoja!A:C,3,FALSE),0)</f>
        <v>0439</v>
      </c>
      <c r="I3354" s="24" t="str">
        <f t="shared" si="694"/>
        <v>04220439</v>
      </c>
      <c r="K3354" s="35">
        <v>162</v>
      </c>
      <c r="L3354" s="23" t="str">
        <f t="shared" ref="L3354" si="701">IF(B3354=F3354,"REGIONAL","NACIONAL")</f>
        <v>REGIONAL</v>
      </c>
      <c r="M3354" s="23" t="s">
        <v>618</v>
      </c>
      <c r="N3354" s="23" t="s">
        <v>622</v>
      </c>
      <c r="O3354" s="23">
        <f t="shared" si="700"/>
        <v>25</v>
      </c>
      <c r="P3354" s="23" t="str">
        <f t="shared" si="699"/>
        <v>04220439Principal</v>
      </c>
    </row>
    <row r="3355" spans="1:16" ht="15" hidden="1" customHeight="1">
      <c r="A3355" s="26" t="s">
        <v>637</v>
      </c>
      <c r="B3355" s="23" t="str">
        <f>IFERROR(VLOOKUP(A3355,hoja!$A$2:$E$970,4,FALSE),0)</f>
        <v>SANTANDER</v>
      </c>
      <c r="C3355" s="23" t="str">
        <f>IFERROR(VLOOKUP(A3355,hoja!$A$2:$E$1370,5,FALSE),0)</f>
        <v>PIEDECUESTA</v>
      </c>
      <c r="D3355" s="23" t="str">
        <f>IFERROR(VLOOKUP(A3355,hoja!A:D,3,FALSE),0)</f>
        <v>0422</v>
      </c>
      <c r="E3355" s="23" t="s">
        <v>767</v>
      </c>
      <c r="F3355" s="23" t="str">
        <f>IFERROR(VLOOKUP(E3355,hoja!$A$2:$E$970,4,FALSE),0)</f>
        <v>COSTA</v>
      </c>
      <c r="G3355" s="23" t="str">
        <f>IFERROR(VLOOKUP(E3355,hoja!$A$2:$E$970,5,FALSE),0)</f>
        <v>SAN ANDRES</v>
      </c>
      <c r="H3355" s="103" t="str">
        <f>IFERROR(VLOOKUP(E3355,hoja!A:C,3,FALSE),0)</f>
        <v>60033</v>
      </c>
      <c r="I3355" s="24" t="str">
        <f t="shared" si="694"/>
        <v>042260033</v>
      </c>
      <c r="K3355" s="35">
        <v>664</v>
      </c>
      <c r="L3355" s="23" t="str">
        <f>IF(B3355=F3355,"REGIONAL","NACIONAL")</f>
        <v>NACIONAL</v>
      </c>
      <c r="M3355" s="23" t="s">
        <v>618</v>
      </c>
      <c r="N3355" s="23" t="s">
        <v>622</v>
      </c>
      <c r="O3355" s="23">
        <f t="shared" si="700"/>
        <v>12</v>
      </c>
      <c r="P3355" s="23" t="str">
        <f t="shared" si="699"/>
        <v>042260033Principal</v>
      </c>
    </row>
    <row r="3356" spans="1:16" ht="15" hidden="1" customHeight="1">
      <c r="A3356" s="26" t="s">
        <v>636</v>
      </c>
      <c r="B3356" s="23" t="str">
        <f>IFERROR(VLOOKUP(A3356,hoja!$A$2:$E$970,4,FALSE),0)</f>
        <v>CENTRO</v>
      </c>
      <c r="C3356" s="23" t="str">
        <f>IFERROR(VLOOKUP(A3356,hoja!$A$2:$E$1370,5,FALSE),0)</f>
        <v>DUITAMA</v>
      </c>
      <c r="D3356" s="23" t="str">
        <f>IFERROR(VLOOKUP(A3356,hoja!A:D,3,FALSE),0)</f>
        <v>0441</v>
      </c>
      <c r="E3356" s="23" t="s">
        <v>718</v>
      </c>
      <c r="F3356" s="23" t="str">
        <f>IFERROR(VLOOKUP(E3356,hoja!$A$2:$E$970,4,FALSE),0)</f>
        <v>SANTANDER</v>
      </c>
      <c r="G3356" s="23" t="str">
        <f>IFERROR(VLOOKUP(E3356,hoja!$A$2:$E$970,5,FALSE),0)</f>
        <v>PUERTO BERRIO</v>
      </c>
      <c r="H3356" s="103" t="str">
        <f>IFERROR(VLOOKUP(E3356,hoja!A:C,3,FALSE),0)</f>
        <v>0433</v>
      </c>
      <c r="I3356" s="24" t="str">
        <f t="shared" si="694"/>
        <v>04410433</v>
      </c>
      <c r="K3356" s="35">
        <v>523</v>
      </c>
      <c r="L3356" s="23" t="str">
        <f t="shared" ref="L3356:L3359" si="702">IF(B3356=F3356,"REGIONAL","NACIONAL")</f>
        <v>NACIONAL</v>
      </c>
      <c r="M3356" s="23" t="s">
        <v>618</v>
      </c>
      <c r="N3356" s="23" t="s">
        <v>622</v>
      </c>
      <c r="O3356" s="23">
        <f t="shared" si="700"/>
        <v>12</v>
      </c>
      <c r="P3356" s="23" t="str">
        <f t="shared" si="699"/>
        <v>04410433Principal</v>
      </c>
    </row>
    <row r="3357" spans="1:16" ht="15" hidden="1" customHeight="1">
      <c r="A3357" s="26" t="s">
        <v>636</v>
      </c>
      <c r="B3357" s="23" t="str">
        <f>IFERROR(VLOOKUP(A3357,hoja!$A$2:$E$970,4,FALSE),0)</f>
        <v>CENTRO</v>
      </c>
      <c r="C3357" s="23" t="str">
        <f>IFERROR(VLOOKUP(A3357,hoja!$A$2:$E$1370,5,FALSE),0)</f>
        <v>DUITAMA</v>
      </c>
      <c r="D3357" s="23" t="str">
        <f>IFERROR(VLOOKUP(A3357,hoja!A:D,3,FALSE),0)</f>
        <v>0441</v>
      </c>
      <c r="E3357" s="23" t="s">
        <v>715</v>
      </c>
      <c r="F3357" s="23" t="str">
        <f>IFERROR(VLOOKUP(E3357,hoja!$A$2:$E$970,4,FALSE),0)</f>
        <v>SANTANDER</v>
      </c>
      <c r="G3357" s="23" t="str">
        <f>IFERROR(VLOOKUP(E3357,hoja!$A$2:$E$970,5,FALSE),0)</f>
        <v>PAMPLONA</v>
      </c>
      <c r="H3357" s="103" t="str">
        <f>IFERROR(VLOOKUP(E3357,hoja!A:C,3,FALSE),0)</f>
        <v>0439</v>
      </c>
      <c r="I3357" s="24" t="str">
        <f t="shared" si="694"/>
        <v>04410439</v>
      </c>
      <c r="K3357" s="35">
        <v>441</v>
      </c>
      <c r="L3357" s="23" t="str">
        <f t="shared" si="702"/>
        <v>NACIONAL</v>
      </c>
      <c r="M3357" s="23" t="s">
        <v>618</v>
      </c>
      <c r="N3357" s="23" t="s">
        <v>622</v>
      </c>
      <c r="O3357" s="23">
        <f t="shared" si="700"/>
        <v>16</v>
      </c>
      <c r="P3357" s="23" t="str">
        <f t="shared" si="699"/>
        <v>04410439Principal</v>
      </c>
    </row>
    <row r="3358" spans="1:16" ht="15" hidden="1" customHeight="1">
      <c r="A3358" s="26" t="s">
        <v>727</v>
      </c>
      <c r="B3358" s="23" t="str">
        <f>IFERROR(VLOOKUP(A3358,hoja!$A$2:$E$970,4,FALSE),0)</f>
        <v>CENTRO</v>
      </c>
      <c r="C3358" s="23" t="str">
        <f>IFERROR(VLOOKUP(A3358,hoja!$A$2:$E$1370,5,FALSE),0)</f>
        <v>TUNJA</v>
      </c>
      <c r="D3358" s="23" t="str">
        <f>IFERROR(VLOOKUP(A3358,hoja!A:D,3,FALSE),0)</f>
        <v>0443</v>
      </c>
      <c r="E3358" s="23" t="s">
        <v>642</v>
      </c>
      <c r="F3358" s="23" t="str">
        <f>IFERROR(VLOOKUP(E3358,hoja!$A$2:$E$970,4,FALSE),0)</f>
        <v>COSTA</v>
      </c>
      <c r="G3358" s="23" t="str">
        <f>IFERROR(VLOOKUP(E3358,hoja!$A$2:$E$970,5,FALSE),0)</f>
        <v>BARRANQUILLA</v>
      </c>
      <c r="H3358" s="103" t="str">
        <f>IFERROR(VLOOKUP(E3358,hoja!A:C,3,FALSE),0)</f>
        <v>0111</v>
      </c>
      <c r="I3358" s="24" t="str">
        <f t="shared" si="694"/>
        <v>04430111</v>
      </c>
      <c r="K3358" s="35">
        <v>870</v>
      </c>
      <c r="L3358" s="23" t="str">
        <f t="shared" si="702"/>
        <v>NACIONAL</v>
      </c>
      <c r="M3358" s="23" t="s">
        <v>618</v>
      </c>
      <c r="N3358" s="23" t="s">
        <v>622</v>
      </c>
      <c r="O3358" s="23">
        <f t="shared" si="700"/>
        <v>8</v>
      </c>
      <c r="P3358" s="23" t="str">
        <f t="shared" si="699"/>
        <v>04430111Principal</v>
      </c>
    </row>
    <row r="3359" spans="1:16" ht="15" hidden="1" customHeight="1">
      <c r="A3359" s="26" t="s">
        <v>727</v>
      </c>
      <c r="B3359" s="23" t="str">
        <f>IFERROR(VLOOKUP(A3359,hoja!$A$2:$E$970,4,FALSE),0)</f>
        <v>CENTRO</v>
      </c>
      <c r="C3359" s="23" t="str">
        <f>IFERROR(VLOOKUP(A3359,hoja!$A$2:$E$1370,5,FALSE),0)</f>
        <v>TUNJA</v>
      </c>
      <c r="D3359" s="23" t="str">
        <f>IFERROR(VLOOKUP(A3359,hoja!A:D,3,FALSE),0)</f>
        <v>0443</v>
      </c>
      <c r="E3359" s="23" t="s">
        <v>731</v>
      </c>
      <c r="F3359" s="23" t="str">
        <f>IFERROR(VLOOKUP(E3359,hoja!$A$2:$E$970,4,FALSE),0)</f>
        <v>SANTANDER</v>
      </c>
      <c r="G3359" s="23" t="str">
        <f>IFERROR(VLOOKUP(E3359,hoja!$A$2:$E$970,5,FALSE),0)</f>
        <v>CÚCUTA</v>
      </c>
      <c r="H3359" s="103" t="str">
        <f>IFERROR(VLOOKUP(E3359,hoja!A:C,3,FALSE),0)</f>
        <v>0438</v>
      </c>
      <c r="I3359" s="24" t="str">
        <f t="shared" si="694"/>
        <v>04430438</v>
      </c>
      <c r="K3359" s="35">
        <v>498</v>
      </c>
      <c r="L3359" s="23" t="str">
        <f t="shared" si="702"/>
        <v>NACIONAL</v>
      </c>
      <c r="M3359" s="23" t="s">
        <v>618</v>
      </c>
      <c r="N3359" s="23" t="s">
        <v>622</v>
      </c>
      <c r="O3359" s="23">
        <f t="shared" si="700"/>
        <v>16</v>
      </c>
      <c r="P3359" s="23" t="str">
        <f t="shared" si="699"/>
        <v>04430438Principal</v>
      </c>
    </row>
    <row r="3360" spans="1:16" ht="15" hidden="1" customHeight="1">
      <c r="A3360" s="26" t="s">
        <v>700</v>
      </c>
      <c r="B3360" s="23" t="str">
        <f>IFERROR(VLOOKUP(A3360,hoja!$A$2:$E$970,4,FALSE),0)</f>
        <v>SANTANDER</v>
      </c>
      <c r="C3360" s="23" t="str">
        <f>IFERROR(VLOOKUP(A3360,hoja!$A$2:$E$1370,5,FALSE),0)</f>
        <v>CHIQUINQUIRÁ</v>
      </c>
      <c r="D3360" s="23" t="str">
        <f>IFERROR(VLOOKUP(A3360,hoja!A:D,3,FALSE),0)</f>
        <v>0444</v>
      </c>
      <c r="E3360" s="23" t="s">
        <v>692</v>
      </c>
      <c r="F3360" s="23" t="str">
        <f>IFERROR(VLOOKUP(E3360,hoja!$A$2:$E$970,4,FALSE),0)</f>
        <v>SANTANDER</v>
      </c>
      <c r="G3360" s="23" t="str">
        <f>IFERROR(VLOOKUP(E3360,hoja!$A$2:$E$970,5,FALSE),0)</f>
        <v>BARBOSA</v>
      </c>
      <c r="H3360" s="103" t="str">
        <f>IFERROR(VLOOKUP(E3360,hoja!A:C,3,FALSE),0)</f>
        <v>0446</v>
      </c>
      <c r="I3360" s="24" t="str">
        <f t="shared" si="694"/>
        <v>04440446</v>
      </c>
      <c r="K3360" s="35">
        <v>51</v>
      </c>
      <c r="L3360" s="23" t="str">
        <f>IF(B3360=F3360,"REGIONAL","NACIONAL")</f>
        <v>REGIONAL</v>
      </c>
      <c r="M3360" s="23" t="s">
        <v>618</v>
      </c>
      <c r="N3360" s="23" t="s">
        <v>622</v>
      </c>
      <c r="O3360" s="23">
        <f t="shared" ref="O3360:O3380" si="703">IF(K3360&lt;=250,25,IF(K3360&lt;=500,16,IF(K3360&lt;=800,12,IF(K3360&lt;=1100,8,IF(K3360&lt;=1400,6,IF(K3360&lt;=1700,5))))))</f>
        <v>25</v>
      </c>
      <c r="P3360" s="23" t="str">
        <f t="shared" si="699"/>
        <v>04440446Principal</v>
      </c>
    </row>
    <row r="3361" spans="1:16" ht="15" hidden="1" customHeight="1">
      <c r="A3361" s="26" t="s">
        <v>687</v>
      </c>
      <c r="B3361" s="23" t="str">
        <f>IFERROR(VLOOKUP(A3361,hoja!$A$2:$E$970,4,FALSE),0)</f>
        <v>OCCIDENTE</v>
      </c>
      <c r="C3361" s="23" t="str">
        <f>IFERROR(VLOOKUP(A3361,hoja!$A$2:$E$1370,5,FALSE),0)</f>
        <v>TULUÁ</v>
      </c>
      <c r="D3361" s="23" t="str">
        <f>IFERROR(VLOOKUP(A3361,hoja!A:D,3,FALSE),0)</f>
        <v>2007</v>
      </c>
      <c r="E3361" s="23" t="s">
        <v>677</v>
      </c>
      <c r="F3361" s="23" t="str">
        <f>IFERROR(VLOOKUP(E3361,hoja!$A$2:$E$970,4,FALSE),0)</f>
        <v>CENTRO</v>
      </c>
      <c r="G3361" s="23" t="str">
        <f>IFERROR(VLOOKUP(E3361,hoja!$A$2:$E$970,5,FALSE),0)</f>
        <v>FUSA</v>
      </c>
      <c r="H3361" s="103" t="str">
        <f>IFERROR(VLOOKUP(E3361,hoja!A:C,3,FALSE),0)</f>
        <v>0013</v>
      </c>
      <c r="I3361" s="24" t="str">
        <f t="shared" si="694"/>
        <v>20070013</v>
      </c>
      <c r="K3361" s="35">
        <v>292</v>
      </c>
      <c r="L3361" s="23" t="str">
        <f>IF(B3361=F3361,"REGIONAL","NACIONAL")</f>
        <v>NACIONAL</v>
      </c>
      <c r="M3361" s="23" t="s">
        <v>618</v>
      </c>
      <c r="N3361" s="23" t="s">
        <v>622</v>
      </c>
      <c r="O3361" s="23">
        <f t="shared" si="703"/>
        <v>16</v>
      </c>
      <c r="P3361" s="23" t="str">
        <f t="shared" si="699"/>
        <v>20070013Principal</v>
      </c>
    </row>
    <row r="3362" spans="1:16" ht="15" hidden="1" customHeight="1">
      <c r="A3362" s="26" t="s">
        <v>687</v>
      </c>
      <c r="B3362" s="23" t="str">
        <f>IFERROR(VLOOKUP(A3362,hoja!$A$2:$E$970,4,FALSE),0)</f>
        <v>OCCIDENTE</v>
      </c>
      <c r="C3362" s="23" t="str">
        <f>IFERROR(VLOOKUP(A3362,hoja!$A$2:$E$1370,5,FALSE),0)</f>
        <v>TULUÁ</v>
      </c>
      <c r="D3362" s="23" t="str">
        <f>IFERROR(VLOOKUP(A3362,hoja!A:D,3,FALSE),0)</f>
        <v>2007</v>
      </c>
      <c r="E3362" s="23" t="s">
        <v>723</v>
      </c>
      <c r="F3362" s="23" t="str">
        <f>IFERROR(VLOOKUP(E3362,hoja!$A$2:$E$970,4,FALSE),0)</f>
        <v>COSTA</v>
      </c>
      <c r="G3362" s="23" t="str">
        <f>IFERROR(VLOOKUP(E3362,hoja!$A$2:$E$970,5,FALSE),0)</f>
        <v>SANTA MARTA</v>
      </c>
      <c r="H3362" s="103" t="str">
        <f>IFERROR(VLOOKUP(E3362,hoja!A:C,3,FALSE),0)</f>
        <v>0118</v>
      </c>
      <c r="I3362" s="24" t="str">
        <f t="shared" si="694"/>
        <v>20070118</v>
      </c>
      <c r="K3362" s="35">
        <v>1121</v>
      </c>
      <c r="L3362" s="23" t="str">
        <f>IF(B3362=F3362,"REGIONAL","NACIONAL")</f>
        <v>NACIONAL</v>
      </c>
      <c r="M3362" s="23" t="s">
        <v>618</v>
      </c>
      <c r="N3362" s="23" t="s">
        <v>622</v>
      </c>
      <c r="O3362" s="23">
        <f t="shared" si="703"/>
        <v>6</v>
      </c>
      <c r="P3362" s="23" t="str">
        <f t="shared" si="699"/>
        <v>20070118Principal</v>
      </c>
    </row>
    <row r="3363" spans="1:16" ht="15" hidden="1" customHeight="1">
      <c r="A3363" s="26" t="s">
        <v>687</v>
      </c>
      <c r="B3363" s="23" t="str">
        <f>IFERROR(VLOOKUP(A3363,hoja!$A$2:$E$970,4,FALSE),0)</f>
        <v>OCCIDENTE</v>
      </c>
      <c r="C3363" s="23" t="str">
        <f>IFERROR(VLOOKUP(A3363,hoja!$A$2:$E$1370,5,FALSE),0)</f>
        <v>TULUÁ</v>
      </c>
      <c r="D3363" s="23" t="str">
        <f>IFERROR(VLOOKUP(A3363,hoja!A:D,3,FALSE),0)</f>
        <v>2007</v>
      </c>
      <c r="E3363" s="23" t="s">
        <v>730</v>
      </c>
      <c r="F3363" s="23" t="str">
        <f>IFERROR(VLOOKUP(E3363,hoja!$A$2:$E$970,4,FALSE),0)</f>
        <v>OCCIDENTE</v>
      </c>
      <c r="G3363" s="23" t="str">
        <f>IFERROR(VLOOKUP(E3363,hoja!$A$2:$E$970,5,FALSE),0)</f>
        <v>ZARZAL</v>
      </c>
      <c r="H3363" s="103" t="str">
        <f>IFERROR(VLOOKUP(E3363,hoja!A:C,3,FALSE),0)</f>
        <v>0412</v>
      </c>
      <c r="I3363" s="24" t="str">
        <f t="shared" si="694"/>
        <v>20070412</v>
      </c>
      <c r="K3363" s="35">
        <v>49</v>
      </c>
      <c r="L3363" s="23" t="str">
        <f t="shared" ref="L3363:L3376" si="704">IF(B3363=F3363,"REGIONAL","NACIONAL")</f>
        <v>REGIONAL</v>
      </c>
      <c r="M3363" s="23" t="s">
        <v>618</v>
      </c>
      <c r="N3363" s="23" t="s">
        <v>622</v>
      </c>
      <c r="O3363" s="23">
        <f t="shared" si="703"/>
        <v>25</v>
      </c>
      <c r="P3363" s="23" t="str">
        <f t="shared" si="699"/>
        <v>20070412Principal</v>
      </c>
    </row>
    <row r="3364" spans="1:16" ht="15" hidden="1" customHeight="1">
      <c r="A3364" s="26" t="s">
        <v>687</v>
      </c>
      <c r="B3364" s="23" t="str">
        <f>IFERROR(VLOOKUP(A3364,hoja!$A$2:$E$970,4,FALSE),0)</f>
        <v>OCCIDENTE</v>
      </c>
      <c r="C3364" s="23" t="str">
        <f>IFERROR(VLOOKUP(A3364,hoja!$A$2:$E$1370,5,FALSE),0)</f>
        <v>TULUÁ</v>
      </c>
      <c r="D3364" s="23" t="str">
        <f>IFERROR(VLOOKUP(A3364,hoja!A:D,3,FALSE),0)</f>
        <v>2007</v>
      </c>
      <c r="E3364" s="23" t="s">
        <v>714</v>
      </c>
      <c r="F3364" s="23" t="str">
        <f>IFERROR(VLOOKUP(E3364,hoja!$A$2:$E$970,4,FALSE),0)</f>
        <v>SANTANDER</v>
      </c>
      <c r="G3364" s="23" t="str">
        <f>IFERROR(VLOOKUP(E3364,hoja!$A$2:$E$970,5,FALSE),0)</f>
        <v>OCAÑA</v>
      </c>
      <c r="H3364" s="103" t="str">
        <f>IFERROR(VLOOKUP(E3364,hoja!A:C,3,FALSE),0)</f>
        <v>0434</v>
      </c>
      <c r="I3364" s="24" t="str">
        <f t="shared" si="694"/>
        <v>20070434</v>
      </c>
      <c r="K3364" s="35">
        <v>798</v>
      </c>
      <c r="L3364" s="23" t="str">
        <f>IF(B3364=F3364,"REGIONAL","NACIONAL")</f>
        <v>NACIONAL</v>
      </c>
      <c r="M3364" s="23" t="s">
        <v>618</v>
      </c>
      <c r="N3364" s="23" t="s">
        <v>622</v>
      </c>
      <c r="O3364" s="23">
        <f t="shared" si="703"/>
        <v>12</v>
      </c>
      <c r="P3364" s="23" t="str">
        <f t="shared" si="699"/>
        <v>20070434Principal</v>
      </c>
    </row>
    <row r="3365" spans="1:16" ht="15" hidden="1" customHeight="1">
      <c r="A3365" s="26" t="s">
        <v>687</v>
      </c>
      <c r="B3365" s="23" t="str">
        <f>IFERROR(VLOOKUP(A3365,hoja!$A$2:$E$970,4,FALSE),0)</f>
        <v>OCCIDENTE</v>
      </c>
      <c r="C3365" s="23" t="str">
        <f>IFERROR(VLOOKUP(A3365,hoja!$A$2:$E$1370,5,FALSE),0)</f>
        <v>TULUÁ</v>
      </c>
      <c r="D3365" s="23" t="str">
        <f>IFERROR(VLOOKUP(A3365,hoja!A:D,3,FALSE),0)</f>
        <v>2007</v>
      </c>
      <c r="E3365" s="23" t="s">
        <v>636</v>
      </c>
      <c r="F3365" s="23" t="str">
        <f>IFERROR(VLOOKUP(E3365,hoja!$A$2:$E$970,4,FALSE),0)</f>
        <v>CENTRO</v>
      </c>
      <c r="G3365" s="23" t="str">
        <f>IFERROR(VLOOKUP(E3365,hoja!$A$2:$E$970,5,FALSE),0)</f>
        <v>DUITAMA</v>
      </c>
      <c r="H3365" s="103" t="str">
        <f>IFERROR(VLOOKUP(E3365,hoja!A:C,3,FALSE),0)</f>
        <v>0441</v>
      </c>
      <c r="I3365" s="24" t="str">
        <f t="shared" si="694"/>
        <v>20070441</v>
      </c>
      <c r="K3365" s="35">
        <v>555</v>
      </c>
      <c r="L3365" s="23" t="str">
        <f t="shared" ref="L3365:L3366" si="705">IF(B3365=F3365,"REGIONAL","NACIONAL")</f>
        <v>NACIONAL</v>
      </c>
      <c r="M3365" s="23" t="s">
        <v>618</v>
      </c>
      <c r="N3365" s="23" t="s">
        <v>622</v>
      </c>
      <c r="O3365" s="23">
        <f t="shared" si="703"/>
        <v>12</v>
      </c>
      <c r="P3365" s="23" t="str">
        <f t="shared" si="699"/>
        <v>20070441Principal</v>
      </c>
    </row>
    <row r="3366" spans="1:16" ht="15" hidden="1" customHeight="1">
      <c r="A3366" s="26" t="s">
        <v>687</v>
      </c>
      <c r="B3366" s="23" t="str">
        <f>IFERROR(VLOOKUP(A3366,hoja!$A$2:$E$970,4,FALSE),0)</f>
        <v>OCCIDENTE</v>
      </c>
      <c r="C3366" s="23" t="str">
        <f>IFERROR(VLOOKUP(A3366,hoja!$A$2:$E$1370,5,FALSE),0)</f>
        <v>TULUÁ</v>
      </c>
      <c r="D3366" s="23" t="str">
        <f>IFERROR(VLOOKUP(A3366,hoja!A:D,3,FALSE),0)</f>
        <v>2007</v>
      </c>
      <c r="E3366" s="23" t="s">
        <v>727</v>
      </c>
      <c r="F3366" s="23" t="str">
        <f>IFERROR(VLOOKUP(E3366,hoja!$A$2:$E$970,4,FALSE),0)</f>
        <v>CENTRO</v>
      </c>
      <c r="G3366" s="23" t="str">
        <f>IFERROR(VLOOKUP(E3366,hoja!$A$2:$E$970,5,FALSE),0)</f>
        <v>TUNJA</v>
      </c>
      <c r="H3366" s="103" t="str">
        <f>IFERROR(VLOOKUP(E3366,hoja!A:C,3,FALSE),0)</f>
        <v>0443</v>
      </c>
      <c r="I3366" s="24" t="str">
        <f t="shared" si="694"/>
        <v>20070443</v>
      </c>
      <c r="K3366" s="35">
        <v>500</v>
      </c>
      <c r="L3366" s="23" t="str">
        <f t="shared" si="705"/>
        <v>NACIONAL</v>
      </c>
      <c r="M3366" s="23" t="s">
        <v>618</v>
      </c>
      <c r="N3366" s="23" t="s">
        <v>622</v>
      </c>
      <c r="O3366" s="23">
        <f t="shared" si="703"/>
        <v>16</v>
      </c>
      <c r="P3366" s="23" t="str">
        <f t="shared" si="699"/>
        <v>20070443Principal</v>
      </c>
    </row>
    <row r="3367" spans="1:16" ht="15" hidden="1" customHeight="1">
      <c r="A3367" t="s">
        <v>780</v>
      </c>
      <c r="B3367" s="23" t="str">
        <f>IFERROR(VLOOKUP(A3367,hoja!$A$2:$E$970,4,FALSE),0)</f>
        <v>CENTRO</v>
      </c>
      <c r="C3367" s="23" t="str">
        <f>IFERROR(VLOOKUP(A3367,hoja!$A$2:$E$1370,5,FALSE),0)</f>
        <v>ZIPAQUIRÁ</v>
      </c>
      <c r="D3367" s="23" t="str">
        <f>IFERROR(VLOOKUP(A3367,hoja!A:D,3,FALSE),0)</f>
        <v>2031</v>
      </c>
      <c r="E3367" s="23" t="s">
        <v>660</v>
      </c>
      <c r="F3367" s="23" t="str">
        <f>IFERROR(VLOOKUP(E3367,hoja!$A$2:$E$970,4,FALSE),0)</f>
        <v>CENTRO</v>
      </c>
      <c r="G3367" s="23" t="str">
        <f>IFERROR(VLOOKUP(E3367,hoja!$A$2:$E$970,5,FALSE),0)</f>
        <v>BOGOTÁ</v>
      </c>
      <c r="H3367" s="103" t="str">
        <f>IFERROR(VLOOKUP(E3367,hoja!A:C,3,FALSE),0)</f>
        <v>0035</v>
      </c>
      <c r="I3367" s="24" t="str">
        <f t="shared" si="694"/>
        <v>20310035</v>
      </c>
      <c r="K3367" s="35">
        <v>49</v>
      </c>
      <c r="L3367" s="23" t="str">
        <f t="shared" si="704"/>
        <v>REGIONAL</v>
      </c>
      <c r="M3367" s="23" t="s">
        <v>618</v>
      </c>
      <c r="N3367" s="23" t="s">
        <v>622</v>
      </c>
      <c r="O3367" s="23">
        <f t="shared" si="703"/>
        <v>25</v>
      </c>
      <c r="P3367" s="23" t="str">
        <f t="shared" si="699"/>
        <v>20310035Principal</v>
      </c>
    </row>
    <row r="3368" spans="1:16" ht="15" hidden="1" customHeight="1">
      <c r="A3368" t="s">
        <v>780</v>
      </c>
      <c r="B3368" s="23" t="str">
        <f>IFERROR(VLOOKUP(A3368,hoja!$A$2:$E$970,4,FALSE),0)</f>
        <v>CENTRO</v>
      </c>
      <c r="C3368" s="23" t="str">
        <f>IFERROR(VLOOKUP(A3368,hoja!$A$2:$E$1370,5,FALSE),0)</f>
        <v>ZIPAQUIRÁ</v>
      </c>
      <c r="D3368" s="23" t="str">
        <f>IFERROR(VLOOKUP(A3368,hoja!A:D,3,FALSE),0)</f>
        <v>2031</v>
      </c>
      <c r="E3368" s="23" t="s">
        <v>661</v>
      </c>
      <c r="F3368" s="23" t="str">
        <f>IFERROR(VLOOKUP(E3368,hoja!$A$2:$E$970,4,FALSE),0)</f>
        <v>COSTA</v>
      </c>
      <c r="G3368" s="23" t="str">
        <f>IFERROR(VLOOKUP(E3368,hoja!$A$2:$E$970,5,FALSE),0)</f>
        <v>CARTAGENA</v>
      </c>
      <c r="H3368" s="103" t="str">
        <f>IFERROR(VLOOKUP(E3368,hoja!A:C,3,FALSE),0)</f>
        <v>0113</v>
      </c>
      <c r="I3368" s="24" t="str">
        <f t="shared" si="694"/>
        <v>20310113</v>
      </c>
      <c r="K3368" s="35">
        <v>1001</v>
      </c>
      <c r="L3368" s="23" t="str">
        <f>IF(B3368=F3368,"REGIONAL","NACIONAL")</f>
        <v>NACIONAL</v>
      </c>
      <c r="M3368" s="23" t="s">
        <v>643</v>
      </c>
      <c r="N3368" s="23" t="s">
        <v>622</v>
      </c>
      <c r="O3368" s="23">
        <f t="shared" si="703"/>
        <v>8</v>
      </c>
      <c r="P3368" s="23" t="str">
        <f t="shared" si="699"/>
        <v>20310113Piedecuesta</v>
      </c>
    </row>
    <row r="3369" spans="1:16" ht="15" hidden="1" customHeight="1">
      <c r="A3369" s="26" t="s">
        <v>930</v>
      </c>
      <c r="B3369" s="23" t="str">
        <f>IFERROR(VLOOKUP(A3369,hoja!$A$2:$E$970,4,FALSE),0)</f>
        <v>ANTIOQUIA</v>
      </c>
      <c r="C3369" s="23" t="str">
        <f>IFERROR(VLOOKUP(A3369,hoja!$A$2:$E$1370,5,FALSE),0)</f>
        <v>SAN PEDRO DE LOS MILAGROS</v>
      </c>
      <c r="D3369" s="23" t="str">
        <f>IFERROR(VLOOKUP(A3369,hoja!A:D,3,FALSE),0)</f>
        <v>50178</v>
      </c>
      <c r="E3369" s="23" t="s">
        <v>641</v>
      </c>
      <c r="F3369" s="23" t="str">
        <f>IFERROR(VLOOKUP(E3369,hoja!$A$2:$E$970,4,FALSE),0)</f>
        <v>ANTIOQUIA</v>
      </c>
      <c r="G3369" s="23" t="str">
        <f>IFERROR(VLOOKUP(E3369,hoja!$A$2:$E$970,5,FALSE),0)</f>
        <v>MEDELLÍN</v>
      </c>
      <c r="H3369" s="103" t="str">
        <f>IFERROR(VLOOKUP(E3369,hoja!A:C,3,FALSE),0)</f>
        <v>0079</v>
      </c>
      <c r="I3369" s="24" t="str">
        <f t="shared" si="694"/>
        <v>501780079</v>
      </c>
      <c r="K3369" s="35">
        <v>35</v>
      </c>
      <c r="L3369" s="23" t="str">
        <f t="shared" si="704"/>
        <v>REGIONAL</v>
      </c>
      <c r="M3369" s="23" t="s">
        <v>618</v>
      </c>
      <c r="N3369" s="23" t="s">
        <v>622</v>
      </c>
      <c r="O3369" s="23">
        <f t="shared" si="703"/>
        <v>25</v>
      </c>
      <c r="P3369" s="23" t="str">
        <f t="shared" si="699"/>
        <v>501780079Principal</v>
      </c>
    </row>
    <row r="3370" spans="1:16" ht="15" hidden="1" customHeight="1">
      <c r="A3370" s="26" t="s">
        <v>915</v>
      </c>
      <c r="B3370" s="23" t="str">
        <f>IFERROR(VLOOKUP(A3370,hoja!$A$2:$E$970,4,FALSE),0)</f>
        <v>CENTRO</v>
      </c>
      <c r="C3370" s="23" t="str">
        <f>IFERROR(VLOOKUP(A3370,hoja!$A$2:$E$1370,5,FALSE),0)</f>
        <v>BOGOTÁ</v>
      </c>
      <c r="D3370" s="23" t="str">
        <f>IFERROR(VLOOKUP(A3370,hoja!A:D,3,FALSE),0)</f>
        <v>50268</v>
      </c>
      <c r="E3370" s="23" t="s">
        <v>630</v>
      </c>
      <c r="F3370" s="23" t="str">
        <f>IFERROR(VLOOKUP(E3370,hoja!$A$2:$E$970,4,FALSE),0)</f>
        <v>CENTRO</v>
      </c>
      <c r="G3370" s="23" t="str">
        <f>IFERROR(VLOOKUP(E3370,hoja!$A$2:$E$970,5,FALSE),0)</f>
        <v>SESQUILÉ</v>
      </c>
      <c r="H3370" s="103" t="str">
        <f>IFERROR(VLOOKUP(E3370,hoja!A:C,3,FALSE),0)</f>
        <v>1501</v>
      </c>
      <c r="I3370" s="24" t="str">
        <f t="shared" si="694"/>
        <v>502681501</v>
      </c>
      <c r="K3370" s="35">
        <v>69</v>
      </c>
      <c r="L3370" s="23" t="str">
        <f t="shared" si="704"/>
        <v>REGIONAL</v>
      </c>
      <c r="M3370" s="23" t="s">
        <v>618</v>
      </c>
      <c r="N3370" s="23" t="s">
        <v>622</v>
      </c>
      <c r="O3370" s="23">
        <f t="shared" si="703"/>
        <v>25</v>
      </c>
      <c r="P3370" s="23" t="str">
        <f t="shared" si="699"/>
        <v>502681501Principal</v>
      </c>
    </row>
    <row r="3371" spans="1:16" ht="15" hidden="1" customHeight="1">
      <c r="A3371" s="26" t="s">
        <v>769</v>
      </c>
      <c r="B3371" s="23" t="str">
        <f>IFERROR(VLOOKUP(A3371,hoja!$A$2:$E$970,4,FALSE),0)</f>
        <v>COSTA</v>
      </c>
      <c r="C3371" s="23" t="str">
        <f>IFERROR(VLOOKUP(A3371,hoja!$A$2:$E$1370,5,FALSE),0)</f>
        <v>ZF BARRANQUILLA</v>
      </c>
      <c r="D3371" s="23" t="str">
        <f>IFERROR(VLOOKUP(A3371,hoja!A:D,3,FALSE),0)</f>
        <v>50294</v>
      </c>
      <c r="E3371" s="23" t="s">
        <v>660</v>
      </c>
      <c r="F3371" s="23" t="str">
        <f>IFERROR(VLOOKUP(E3371,hoja!$A$2:$E$970,4,FALSE),0)</f>
        <v>CENTRO</v>
      </c>
      <c r="G3371" s="23" t="str">
        <f>IFERROR(VLOOKUP(E3371,hoja!$A$2:$E$970,5,FALSE),0)</f>
        <v>BOGOTÁ</v>
      </c>
      <c r="H3371" s="103" t="str">
        <f>IFERROR(VLOOKUP(E3371,hoja!A:C,3,FALSE),0)</f>
        <v>0035</v>
      </c>
      <c r="I3371" s="24" t="str">
        <f t="shared" si="694"/>
        <v>502940035</v>
      </c>
      <c r="K3371" s="35">
        <v>991</v>
      </c>
      <c r="L3371" s="23" t="str">
        <f>IF(B3371=F3371,"REGIONAL","NACIONAL")</f>
        <v>NACIONAL</v>
      </c>
      <c r="M3371" s="23" t="s">
        <v>621</v>
      </c>
      <c r="N3371" s="23" t="s">
        <v>622</v>
      </c>
      <c r="O3371" s="23">
        <f t="shared" si="703"/>
        <v>8</v>
      </c>
      <c r="P3371" s="23" t="str">
        <f t="shared" si="699"/>
        <v>502940035La vega</v>
      </c>
    </row>
    <row r="3372" spans="1:16" ht="15" hidden="1" customHeight="1">
      <c r="A3372" s="26" t="s">
        <v>769</v>
      </c>
      <c r="B3372" s="23" t="str">
        <f>IFERROR(VLOOKUP(A3372,hoja!$A$2:$E$970,4,FALSE),0)</f>
        <v>COSTA</v>
      </c>
      <c r="C3372" s="23" t="str">
        <f>IFERROR(VLOOKUP(A3372,hoja!$A$2:$E$1370,5,FALSE),0)</f>
        <v>ZF BARRANQUILLA</v>
      </c>
      <c r="D3372" s="23" t="str">
        <f>IFERROR(VLOOKUP(A3372,hoja!A:D,3,FALSE),0)</f>
        <v>50294</v>
      </c>
      <c r="E3372" s="23" t="s">
        <v>708</v>
      </c>
      <c r="F3372" s="23" t="str">
        <f>IFERROR(VLOOKUP(E3372,hoja!$A$2:$E$970,4,FALSE),0)</f>
        <v>OCCIDENTE</v>
      </c>
      <c r="G3372" s="23" t="str">
        <f>IFERROR(VLOOKUP(E3372,hoja!$A$2:$E$970,5,FALSE),0)</f>
        <v>JAMUNDÍ</v>
      </c>
      <c r="H3372" s="103" t="str">
        <f>IFERROR(VLOOKUP(E3372,hoja!A:C,3,FALSE),0)</f>
        <v>0358</v>
      </c>
      <c r="I3372" s="24" t="str">
        <f t="shared" si="694"/>
        <v>502940358</v>
      </c>
      <c r="K3372" s="35">
        <v>1129</v>
      </c>
      <c r="L3372" s="23" t="str">
        <f t="shared" ref="L3372:L3375" si="706">IF(B3372=F3372,"REGIONAL","NACIONAL")</f>
        <v>NACIONAL</v>
      </c>
      <c r="M3372" s="23" t="s">
        <v>618</v>
      </c>
      <c r="N3372" s="23" t="s">
        <v>622</v>
      </c>
      <c r="O3372" s="23">
        <f t="shared" si="703"/>
        <v>6</v>
      </c>
      <c r="P3372" s="23" t="str">
        <f t="shared" si="699"/>
        <v>502940358Principal</v>
      </c>
    </row>
    <row r="3373" spans="1:16" ht="15" hidden="1" customHeight="1">
      <c r="A3373" s="26" t="s">
        <v>769</v>
      </c>
      <c r="B3373" s="23" t="str">
        <f>IFERROR(VLOOKUP(A3373,hoja!$A$2:$E$970,4,FALSE),0)</f>
        <v>COSTA</v>
      </c>
      <c r="C3373" s="23" t="str">
        <f>IFERROR(VLOOKUP(A3373,hoja!$A$2:$E$1370,5,FALSE),0)</f>
        <v>ZF BARRANQUILLA</v>
      </c>
      <c r="D3373" s="23" t="str">
        <f>IFERROR(VLOOKUP(A3373,hoja!A:D,3,FALSE),0)</f>
        <v>50294</v>
      </c>
      <c r="E3373" s="23" t="s">
        <v>730</v>
      </c>
      <c r="F3373" s="23" t="str">
        <f>IFERROR(VLOOKUP(E3373,hoja!$A$2:$E$970,4,FALSE),0)</f>
        <v>OCCIDENTE</v>
      </c>
      <c r="G3373" s="23" t="str">
        <f>IFERROR(VLOOKUP(E3373,hoja!$A$2:$E$970,5,FALSE),0)</f>
        <v>ZARZAL</v>
      </c>
      <c r="H3373" s="103" t="str">
        <f>IFERROR(VLOOKUP(E3373,hoja!A:C,3,FALSE),0)</f>
        <v>0412</v>
      </c>
      <c r="I3373" s="24" t="str">
        <f t="shared" si="694"/>
        <v>502940412</v>
      </c>
      <c r="K3373" s="35">
        <v>976</v>
      </c>
      <c r="L3373" s="23" t="str">
        <f t="shared" si="706"/>
        <v>NACIONAL</v>
      </c>
      <c r="M3373" s="23" t="s">
        <v>618</v>
      </c>
      <c r="N3373" s="23" t="s">
        <v>622</v>
      </c>
      <c r="O3373" s="23">
        <f t="shared" si="703"/>
        <v>8</v>
      </c>
      <c r="P3373" s="23" t="str">
        <f t="shared" si="699"/>
        <v>502940412Principal</v>
      </c>
    </row>
    <row r="3374" spans="1:16" ht="15" hidden="1" customHeight="1">
      <c r="A3374" s="26" t="s">
        <v>769</v>
      </c>
      <c r="B3374" s="23" t="str">
        <f>IFERROR(VLOOKUP(A3374,hoja!$A$2:$E$970,4,FALSE),0)</f>
        <v>COSTA</v>
      </c>
      <c r="C3374" s="23" t="str">
        <f>IFERROR(VLOOKUP(A3374,hoja!$A$2:$E$1370,5,FALSE),0)</f>
        <v>ZF BARRANQUILLA</v>
      </c>
      <c r="D3374" s="23" t="str">
        <f>IFERROR(VLOOKUP(A3374,hoja!A:D,3,FALSE),0)</f>
        <v>50294</v>
      </c>
      <c r="E3374" s="23" t="s">
        <v>700</v>
      </c>
      <c r="F3374" s="23" t="str">
        <f>IFERROR(VLOOKUP(E3374,hoja!$A$2:$E$970,4,FALSE),0)</f>
        <v>SANTANDER</v>
      </c>
      <c r="G3374" s="23" t="str">
        <f>IFERROR(VLOOKUP(E3374,hoja!$A$2:$E$970,5,FALSE),0)</f>
        <v>CHIQUINQUIRÁ</v>
      </c>
      <c r="H3374" s="103" t="str">
        <f>IFERROR(VLOOKUP(E3374,hoja!A:C,3,FALSE),0)</f>
        <v>0444</v>
      </c>
      <c r="I3374" s="24" t="str">
        <f t="shared" si="694"/>
        <v>502940444</v>
      </c>
      <c r="K3374" s="35">
        <v>848</v>
      </c>
      <c r="L3374" s="23" t="str">
        <f t="shared" si="706"/>
        <v>NACIONAL</v>
      </c>
      <c r="M3374" s="23" t="s">
        <v>618</v>
      </c>
      <c r="N3374" s="23" t="s">
        <v>622</v>
      </c>
      <c r="O3374" s="23">
        <f t="shared" si="703"/>
        <v>8</v>
      </c>
      <c r="P3374" s="23" t="str">
        <f t="shared" si="699"/>
        <v>502940444Principal</v>
      </c>
    </row>
    <row r="3375" spans="1:16" ht="15" hidden="1" customHeight="1">
      <c r="A3375" s="26" t="s">
        <v>769</v>
      </c>
      <c r="B3375" s="23" t="str">
        <f>IFERROR(VLOOKUP(A3375,hoja!$A$2:$E$970,4,FALSE),0)</f>
        <v>COSTA</v>
      </c>
      <c r="C3375" s="23" t="str">
        <f>IFERROR(VLOOKUP(A3375,hoja!$A$2:$E$1370,5,FALSE),0)</f>
        <v>ZF BARRANQUILLA</v>
      </c>
      <c r="D3375" s="23" t="str">
        <f>IFERROR(VLOOKUP(A3375,hoja!A:D,3,FALSE),0)</f>
        <v>50294</v>
      </c>
      <c r="E3375" s="23" t="s">
        <v>692</v>
      </c>
      <c r="F3375" s="23" t="str">
        <f>IFERROR(VLOOKUP(E3375,hoja!$A$2:$E$970,4,FALSE),0)</f>
        <v>SANTANDER</v>
      </c>
      <c r="G3375" s="23" t="str">
        <f>IFERROR(VLOOKUP(E3375,hoja!$A$2:$E$970,5,FALSE),0)</f>
        <v>BARBOSA</v>
      </c>
      <c r="H3375" s="103" t="str">
        <f>IFERROR(VLOOKUP(E3375,hoja!A:C,3,FALSE),0)</f>
        <v>0446</v>
      </c>
      <c r="I3375" s="24" t="str">
        <f t="shared" si="694"/>
        <v>502940446</v>
      </c>
      <c r="K3375" s="35">
        <v>800</v>
      </c>
      <c r="L3375" s="23" t="str">
        <f t="shared" si="706"/>
        <v>NACIONAL</v>
      </c>
      <c r="M3375" s="23" t="s">
        <v>618</v>
      </c>
      <c r="N3375" s="23" t="s">
        <v>622</v>
      </c>
      <c r="O3375" s="23">
        <f t="shared" si="703"/>
        <v>12</v>
      </c>
      <c r="P3375" s="23" t="str">
        <f t="shared" si="699"/>
        <v>502940446Principal</v>
      </c>
    </row>
    <row r="3376" spans="1:16" ht="15" hidden="1" customHeight="1">
      <c r="A3376" s="26" t="s">
        <v>769</v>
      </c>
      <c r="B3376" s="23" t="str">
        <f>IFERROR(VLOOKUP(A3376,hoja!$A$2:$E$970,4,FALSE),0)</f>
        <v>COSTA</v>
      </c>
      <c r="C3376" s="23" t="str">
        <f>IFERROR(VLOOKUP(A3376,hoja!$A$2:$E$1370,5,FALSE),0)</f>
        <v>ZF BARRANQUILLA</v>
      </c>
      <c r="D3376" s="23" t="str">
        <f>IFERROR(VLOOKUP(A3376,hoja!A:D,3,FALSE),0)</f>
        <v>50294</v>
      </c>
      <c r="E3376" s="23" t="s">
        <v>767</v>
      </c>
      <c r="F3376" s="23" t="str">
        <f>IFERROR(VLOOKUP(E3376,hoja!$A$2:$E$970,4,FALSE),0)</f>
        <v>COSTA</v>
      </c>
      <c r="G3376" s="23" t="str">
        <f>IFERROR(VLOOKUP(E3376,hoja!$A$2:$E$970,5,FALSE),0)</f>
        <v>SAN ANDRES</v>
      </c>
      <c r="H3376" s="103" t="str">
        <f>IFERROR(VLOOKUP(E3376,hoja!A:C,3,FALSE),0)</f>
        <v>60033</v>
      </c>
      <c r="I3376" s="24" t="str">
        <f t="shared" si="694"/>
        <v>5029460033</v>
      </c>
      <c r="K3376" s="35">
        <v>137</v>
      </c>
      <c r="L3376" s="23" t="str">
        <f t="shared" si="704"/>
        <v>REGIONAL</v>
      </c>
      <c r="M3376" s="23" t="s">
        <v>618</v>
      </c>
      <c r="N3376" s="23" t="s">
        <v>622</v>
      </c>
      <c r="O3376" s="23">
        <f t="shared" si="703"/>
        <v>25</v>
      </c>
      <c r="P3376" s="23" t="str">
        <f t="shared" si="699"/>
        <v>5029460033Principal</v>
      </c>
    </row>
    <row r="3377" spans="1:16" ht="15" hidden="1" customHeight="1">
      <c r="A3377" s="40" t="s">
        <v>880</v>
      </c>
      <c r="B3377" s="23" t="str">
        <f>IFERROR(VLOOKUP(A3377,hoja!$A$2:$E$970,4,FALSE),0)</f>
        <v>ANTIOQUIA</v>
      </c>
      <c r="C3377" s="23" t="str">
        <f>IFERROR(VLOOKUP(A3377,hoja!$A$2:$E$1370,5,FALSE),0)</f>
        <v>GUARNE</v>
      </c>
      <c r="D3377" s="23" t="str">
        <f>IFERROR(VLOOKUP(A3377,hoja!A:D,3,FALSE),0)</f>
        <v>60128</v>
      </c>
      <c r="E3377" s="23" t="s">
        <v>712</v>
      </c>
      <c r="F3377" s="23" t="str">
        <f>IFERROR(VLOOKUP(E3377,hoja!$A$2:$E$970,4,FALSE),0)</f>
        <v>COSTA</v>
      </c>
      <c r="G3377" s="23" t="str">
        <f>IFERROR(VLOOKUP(E3377,hoja!$A$2:$E$970,5,FALSE),0)</f>
        <v>MAICAO</v>
      </c>
      <c r="H3377" s="103" t="str">
        <f>IFERROR(VLOOKUP(E3377,hoja!A:C,3,FALSE),0)</f>
        <v>0230</v>
      </c>
      <c r="I3377" s="24" t="str">
        <f t="shared" si="694"/>
        <v>601280230</v>
      </c>
      <c r="K3377" s="35">
        <v>931</v>
      </c>
      <c r="L3377" s="23" t="str">
        <f>IF(B3377=F3377,"REGIONAL","NACIONAL")</f>
        <v>NACIONAL</v>
      </c>
      <c r="M3377" s="23" t="s">
        <v>618</v>
      </c>
      <c r="N3377" s="23" t="s">
        <v>622</v>
      </c>
      <c r="O3377" s="23">
        <f t="shared" si="703"/>
        <v>8</v>
      </c>
      <c r="P3377" s="23" t="str">
        <f t="shared" si="699"/>
        <v>601280230Principal</v>
      </c>
    </row>
    <row r="3378" spans="1:16" ht="15" hidden="1" customHeight="1">
      <c r="A3378" s="40" t="s">
        <v>880</v>
      </c>
      <c r="B3378" s="23" t="str">
        <f>IFERROR(VLOOKUP(A3378,hoja!$A$2:$E$970,4,FALSE),0)</f>
        <v>ANTIOQUIA</v>
      </c>
      <c r="C3378" s="23" t="str">
        <f>IFERROR(VLOOKUP(A3378,hoja!$A$2:$E$1370,5,FALSE),0)</f>
        <v>GUARNE</v>
      </c>
      <c r="D3378" s="23" t="str">
        <f>IFERROR(VLOOKUP(A3378,hoja!A:D,3,FALSE),0)</f>
        <v>60128</v>
      </c>
      <c r="E3378" s="23" t="s">
        <v>667</v>
      </c>
      <c r="F3378" s="23" t="str">
        <f>IFERROR(VLOOKUP(E3378,hoja!$A$2:$E$970,4,FALSE),0)</f>
        <v>COSTA</v>
      </c>
      <c r="G3378" s="23" t="str">
        <f>IFERROR(VLOOKUP(E3378,hoja!$A$2:$E$970,5,FALSE),0)</f>
        <v>MONTERÍA</v>
      </c>
      <c r="H3378" s="103" t="str">
        <f>IFERROR(VLOOKUP(E3378,hoja!A:C,3,FALSE),0)</f>
        <v>0381</v>
      </c>
      <c r="I3378" s="24" t="str">
        <f t="shared" si="694"/>
        <v>601280381</v>
      </c>
      <c r="K3378" s="35">
        <v>475</v>
      </c>
      <c r="L3378" s="23" t="str">
        <f t="shared" ref="L3378:L3380" si="707">IF(B3378=F3378,"REGIONAL","NACIONAL")</f>
        <v>NACIONAL</v>
      </c>
      <c r="M3378" s="23" t="s">
        <v>618</v>
      </c>
      <c r="N3378" s="23" t="s">
        <v>622</v>
      </c>
      <c r="O3378" s="23">
        <f t="shared" si="703"/>
        <v>16</v>
      </c>
      <c r="P3378" s="23" t="str">
        <f t="shared" si="699"/>
        <v>601280381Principal</v>
      </c>
    </row>
    <row r="3379" spans="1:16" ht="15" hidden="1" customHeight="1">
      <c r="A3379" s="40" t="s">
        <v>880</v>
      </c>
      <c r="B3379" s="23" t="str">
        <f>IFERROR(VLOOKUP(A3379,hoja!$A$2:$E$970,4,FALSE),0)</f>
        <v>ANTIOQUIA</v>
      </c>
      <c r="C3379" s="23" t="str">
        <f>IFERROR(VLOOKUP(A3379,hoja!$A$2:$E$1370,5,FALSE),0)</f>
        <v>GUARNE</v>
      </c>
      <c r="D3379" s="23" t="str">
        <f>IFERROR(VLOOKUP(A3379,hoja!A:D,3,FALSE),0)</f>
        <v>60128</v>
      </c>
      <c r="E3379" s="23" t="s">
        <v>666</v>
      </c>
      <c r="F3379" s="23" t="str">
        <f>IFERROR(VLOOKUP(E3379,hoja!$A$2:$E$970,4,FALSE),0)</f>
        <v>COSTA</v>
      </c>
      <c r="G3379" s="23" t="str">
        <f>IFERROR(VLOOKUP(E3379,hoja!$A$2:$E$970,5,FALSE),0)</f>
        <v>SINCELEJO</v>
      </c>
      <c r="H3379" s="103" t="str">
        <f>IFERROR(VLOOKUP(E3379,hoja!A:C,3,FALSE),0)</f>
        <v>0382</v>
      </c>
      <c r="I3379" s="24" t="str">
        <f t="shared" si="694"/>
        <v>601280382</v>
      </c>
      <c r="K3379" s="35">
        <v>497</v>
      </c>
      <c r="L3379" s="23" t="str">
        <f t="shared" si="707"/>
        <v>NACIONAL</v>
      </c>
      <c r="M3379" s="23" t="s">
        <v>618</v>
      </c>
      <c r="N3379" s="23" t="s">
        <v>622</v>
      </c>
      <c r="O3379" s="23">
        <f t="shared" si="703"/>
        <v>16</v>
      </c>
      <c r="P3379" s="23" t="str">
        <f t="shared" si="699"/>
        <v>601280382Principal</v>
      </c>
    </row>
    <row r="3380" spans="1:16" ht="15" hidden="1" customHeight="1">
      <c r="A3380" s="40" t="s">
        <v>880</v>
      </c>
      <c r="B3380" s="23" t="str">
        <f>IFERROR(VLOOKUP(A3380,hoja!$A$2:$E$970,4,FALSE),0)</f>
        <v>ANTIOQUIA</v>
      </c>
      <c r="C3380" s="23" t="str">
        <f>IFERROR(VLOOKUP(A3380,hoja!$A$2:$E$1370,5,FALSE),0)</f>
        <v>GUARNE</v>
      </c>
      <c r="D3380" s="23" t="str">
        <f>IFERROR(VLOOKUP(A3380,hoja!A:D,3,FALSE),0)</f>
        <v>60128</v>
      </c>
      <c r="E3380" s="23" t="s">
        <v>637</v>
      </c>
      <c r="F3380" s="23" t="str">
        <f>IFERROR(VLOOKUP(E3380,hoja!$A$2:$E$970,4,FALSE),0)</f>
        <v>SANTANDER</v>
      </c>
      <c r="G3380" s="23" t="str">
        <f>IFERROR(VLOOKUP(E3380,hoja!$A$2:$E$970,5,FALSE),0)</f>
        <v>PIEDECUESTA</v>
      </c>
      <c r="H3380" s="103" t="str">
        <f>IFERROR(VLOOKUP(E3380,hoja!A:C,3,FALSE),0)</f>
        <v>0422</v>
      </c>
      <c r="I3380" s="24" t="str">
        <f t="shared" ref="I3380" si="708">D3380&amp;H3380</f>
        <v>601280422</v>
      </c>
      <c r="K3380" s="35">
        <v>420</v>
      </c>
      <c r="L3380" s="23" t="str">
        <f t="shared" si="707"/>
        <v>NACIONAL</v>
      </c>
      <c r="M3380" s="23" t="s">
        <v>618</v>
      </c>
      <c r="N3380" s="23" t="s">
        <v>622</v>
      </c>
      <c r="O3380" s="23">
        <f t="shared" si="703"/>
        <v>16</v>
      </c>
      <c r="P3380" s="23" t="str">
        <f t="shared" si="699"/>
        <v>601280422Principal</v>
      </c>
    </row>
    <row r="3381" spans="1:16" ht="15" hidden="1" customHeight="1">
      <c r="A3381" s="26" t="s">
        <v>845</v>
      </c>
      <c r="B3381" s="23" t="str">
        <f>IFERROR(VLOOKUP(A3381,hoja!$A$2:$E$970,4,FALSE),0)</f>
        <v>OCCIDENTE</v>
      </c>
      <c r="C3381" s="23" t="str">
        <f>IFERROR(VLOOKUP(A3381,hoja!$A$2:$E$1370,5,FALSE),0)</f>
        <v>CALOTO</v>
      </c>
      <c r="D3381" s="23" t="str">
        <f>IFERROR(VLOOKUP(A3381,hoja!A:D,3,FALSE),0)</f>
        <v>0054</v>
      </c>
      <c r="E3381" s="23" t="s">
        <v>683</v>
      </c>
      <c r="F3381" s="23" t="str">
        <f>IFERROR(VLOOKUP(E3381,hoja!$A$2:$E$970,4,FALSE),0)</f>
        <v>OCCIDENTE</v>
      </c>
      <c r="G3381" s="23" t="str">
        <f>IFERROR(VLOOKUP(E3381,hoja!$A$2:$E$970,5,FALSE),0)</f>
        <v>BUGA</v>
      </c>
      <c r="H3381" s="103" t="str">
        <f>IFERROR(VLOOKUP(E3381,hoja!A:C,3,FALSE),0)</f>
        <v>0411</v>
      </c>
      <c r="I3381" s="24" t="str">
        <f t="shared" ref="I3381:I3405" si="709">D3381&amp;H3381</f>
        <v>00540411</v>
      </c>
      <c r="K3381" s="23">
        <v>83</v>
      </c>
      <c r="L3381" s="23" t="str">
        <f t="shared" ref="L3381:L3444" si="710">IF(B3381=F3381,"REGIONAL","NACIONAL")</f>
        <v>REGIONAL</v>
      </c>
      <c r="M3381" s="23" t="s">
        <v>618</v>
      </c>
      <c r="N3381" s="23" t="s">
        <v>622</v>
      </c>
      <c r="O3381" s="23">
        <f t="shared" ref="O3381:O3395" si="711">IF(K3381&lt;=250,25,IF(K3381&lt;=500,16,IF(K3381&lt;=800,12,IF(K3381&lt;=1100,8,IF(K3381&lt;=1400,6,IF(K3381&lt;=1700,5))))))</f>
        <v>25</v>
      </c>
      <c r="P3381" s="23" t="str">
        <f t="shared" si="699"/>
        <v>00540411Principal</v>
      </c>
    </row>
    <row r="3382" spans="1:16" ht="15" hidden="1" customHeight="1">
      <c r="A3382" s="26" t="s">
        <v>879</v>
      </c>
      <c r="B3382" s="23" t="str">
        <f>IFERROR(VLOOKUP(A3382,hoja!$A$2:$E$970,4,FALSE),0)</f>
        <v>ANTIOQUIA</v>
      </c>
      <c r="C3382" s="23" t="str">
        <f>IFERROR(VLOOKUP(A3382,hoja!$A$2:$E$1370,5,FALSE),0)</f>
        <v>LLANOS DE CUIVA</v>
      </c>
      <c r="D3382" s="23" t="str">
        <f>IFERROR(VLOOKUP(A3382,hoja!A:D,3,FALSE),0)</f>
        <v>50256</v>
      </c>
      <c r="E3382" s="23" t="s">
        <v>637</v>
      </c>
      <c r="F3382" s="23" t="str">
        <f>IFERROR(VLOOKUP(E3382,hoja!$A$2:$E$970,4,FALSE),0)</f>
        <v>SANTANDER</v>
      </c>
      <c r="G3382" s="23" t="str">
        <f>IFERROR(VLOOKUP(E3382,hoja!$A$2:$E$970,5,FALSE),0)</f>
        <v>PIEDECUESTA</v>
      </c>
      <c r="H3382" s="103" t="str">
        <f>IFERROR(VLOOKUP(E3382,hoja!A:C,3,FALSE),0)</f>
        <v>0422</v>
      </c>
      <c r="I3382" s="24" t="str">
        <f t="shared" si="709"/>
        <v>502560422</v>
      </c>
      <c r="K3382" s="23">
        <v>540</v>
      </c>
      <c r="L3382" s="23" t="str">
        <f>IF(B3382=F3382,"REGIONAL","NACIONAL")</f>
        <v>NACIONAL</v>
      </c>
      <c r="M3382" s="23" t="s">
        <v>969</v>
      </c>
      <c r="N3382" s="23" t="s">
        <v>622</v>
      </c>
      <c r="O3382" s="23">
        <f t="shared" si="711"/>
        <v>12</v>
      </c>
      <c r="P3382" s="23" t="str">
        <f t="shared" si="699"/>
        <v>502560422Alterna San alberto</v>
      </c>
    </row>
    <row r="3383" spans="1:16" ht="15" hidden="1" customHeight="1">
      <c r="A3383" s="26" t="s">
        <v>661</v>
      </c>
      <c r="B3383" s="23" t="str">
        <f>IFERROR(VLOOKUP(A3383,hoja!$A$2:$E$970,4,FALSE),0)</f>
        <v>COSTA</v>
      </c>
      <c r="C3383" s="23" t="str">
        <f>IFERROR(VLOOKUP(A3383,hoja!$A$2:$E$1370,5,FALSE),0)</f>
        <v>CARTAGENA</v>
      </c>
      <c r="D3383" s="23" t="str">
        <f>IFERROR(VLOOKUP(A3383,hoja!A:D,3,FALSE),0)</f>
        <v>0113</v>
      </c>
      <c r="E3383" s="23" t="s">
        <v>645</v>
      </c>
      <c r="F3383" s="23" t="str">
        <f>IFERROR(VLOOKUP(E3383,hoja!$A$2:$E$970,4,FALSE),0)</f>
        <v>OCCIDENTE</v>
      </c>
      <c r="G3383" s="23" t="str">
        <f>IFERROR(VLOOKUP(E3383,hoja!$A$2:$E$970,5,FALSE),0)</f>
        <v>CALI</v>
      </c>
      <c r="H3383" s="103" t="str">
        <f>IFERROR(VLOOKUP(E3383,hoja!A:C,3,FALSE),0)</f>
        <v>0410</v>
      </c>
      <c r="I3383" s="24" t="str">
        <f t="shared" si="709"/>
        <v>01130410</v>
      </c>
      <c r="K3383" s="23">
        <v>1322</v>
      </c>
      <c r="L3383" s="23" t="str">
        <f t="shared" ref="L3383:L3407" si="712">IF(B3383=F3383,"REGIONAL","NACIONAL")</f>
        <v>NACIONAL</v>
      </c>
      <c r="M3383" s="23" t="s">
        <v>765</v>
      </c>
      <c r="N3383" s="23" t="s">
        <v>622</v>
      </c>
      <c r="O3383" s="23">
        <f t="shared" si="711"/>
        <v>6</v>
      </c>
      <c r="P3383" s="23" t="str">
        <f t="shared" si="699"/>
        <v>01130410Magdalena medio</v>
      </c>
    </row>
    <row r="3384" spans="1:16" ht="15" hidden="1" customHeight="1">
      <c r="A3384" s="26" t="s">
        <v>714</v>
      </c>
      <c r="B3384" s="23" t="str">
        <f>IFERROR(VLOOKUP(A3384,hoja!$A$2:$E$970,4,FALSE),0)</f>
        <v>SANTANDER</v>
      </c>
      <c r="C3384" s="23" t="str">
        <f>IFERROR(VLOOKUP(A3384,hoja!$A$2:$E$1370,5,FALSE),0)</f>
        <v>OCAÑA</v>
      </c>
      <c r="D3384" s="23" t="str">
        <f>IFERROR(VLOOKUP(A3384,hoja!A:D,3,FALSE),0)</f>
        <v>0434</v>
      </c>
      <c r="E3384" s="23" t="s">
        <v>633</v>
      </c>
      <c r="F3384" s="23" t="str">
        <f>IFERROR(VLOOKUP(E3384,hoja!$A$2:$E$970,4,FALSE),0)</f>
        <v>CENTRO</v>
      </c>
      <c r="G3384" s="23" t="str">
        <f>IFERROR(VLOOKUP(E3384,hoja!$A$2:$E$970,5,FALSE),0)</f>
        <v>BOGOTÁ</v>
      </c>
      <c r="H3384" s="103" t="str">
        <f>IFERROR(VLOOKUP(E3384,hoja!A:C,3,FALSE),0)</f>
        <v>0002</v>
      </c>
      <c r="I3384" s="24" t="str">
        <f t="shared" si="709"/>
        <v>04340002</v>
      </c>
      <c r="J3384" s="23">
        <v>30.033333333267365</v>
      </c>
      <c r="K3384" s="23">
        <v>645.89200000000005</v>
      </c>
      <c r="L3384" s="23" t="str">
        <f t="shared" si="712"/>
        <v>NACIONAL</v>
      </c>
      <c r="M3384" s="23" t="s">
        <v>674</v>
      </c>
      <c r="N3384" s="23" t="s">
        <v>622</v>
      </c>
      <c r="O3384" s="23">
        <f t="shared" si="711"/>
        <v>12</v>
      </c>
      <c r="P3384" s="23" t="str">
        <f t="shared" si="699"/>
        <v>04340002La Vega</v>
      </c>
    </row>
    <row r="3385" spans="1:16" ht="15" hidden="1" customHeight="1">
      <c r="A3385" s="26" t="s">
        <v>714</v>
      </c>
      <c r="B3385" s="23" t="str">
        <f>IFERROR(VLOOKUP(A3385,hoja!$A$2:$E$970,4,FALSE),0)</f>
        <v>SANTANDER</v>
      </c>
      <c r="C3385" s="23" t="str">
        <f>IFERROR(VLOOKUP(A3385,hoja!$A$2:$E$1370,5,FALSE),0)</f>
        <v>OCAÑA</v>
      </c>
      <c r="D3385" s="23" t="str">
        <f>IFERROR(VLOOKUP(A3385,hoja!A:D,3,FALSE),0)</f>
        <v>0434</v>
      </c>
      <c r="E3385" s="23" t="s">
        <v>633</v>
      </c>
      <c r="F3385" s="23" t="str">
        <f>IFERROR(VLOOKUP(E3385,hoja!$A$2:$E$970,4,FALSE),0)</f>
        <v>CENTRO</v>
      </c>
      <c r="G3385" s="23" t="str">
        <f>IFERROR(VLOOKUP(E3385,hoja!$A$2:$E$970,5,FALSE),0)</f>
        <v>BOGOTÁ</v>
      </c>
      <c r="H3385" s="103" t="str">
        <f>IFERROR(VLOOKUP(E3385,hoja!A:C,3,FALSE),0)</f>
        <v>0002</v>
      </c>
      <c r="I3385" s="24" t="str">
        <f t="shared" si="709"/>
        <v>04340002</v>
      </c>
      <c r="K3385" s="23">
        <v>644</v>
      </c>
      <c r="L3385" s="23" t="str">
        <f t="shared" si="712"/>
        <v>NACIONAL</v>
      </c>
      <c r="M3385" s="23" t="s">
        <v>623</v>
      </c>
      <c r="N3385" s="23" t="s">
        <v>622</v>
      </c>
      <c r="O3385" s="23">
        <f t="shared" si="711"/>
        <v>12</v>
      </c>
      <c r="P3385" s="23" t="str">
        <f t="shared" si="699"/>
        <v>04340002Facatativa</v>
      </c>
    </row>
    <row r="3386" spans="1:16" ht="15" hidden="1" customHeight="1">
      <c r="A3386" s="26" t="s">
        <v>689</v>
      </c>
      <c r="B3386" s="23" t="str">
        <f>IFERROR(VLOOKUP(A3386,hoja!$A$2:$E$970,4,FALSE),0)</f>
        <v>SANTANDER</v>
      </c>
      <c r="C3386" s="23" t="str">
        <f>IFERROR(VLOOKUP(A3386,hoja!$A$2:$E$1370,5,FALSE),0)</f>
        <v>AGUACHICA</v>
      </c>
      <c r="D3386" s="23" t="str">
        <f>IFERROR(VLOOKUP(A3386,hoja!A:D,3,FALSE),0)</f>
        <v>0437</v>
      </c>
      <c r="E3386" s="23" t="s">
        <v>633</v>
      </c>
      <c r="F3386" s="23" t="str">
        <f>IFERROR(VLOOKUP(E3386,hoja!$A$2:$E$970,4,FALSE),0)</f>
        <v>CENTRO</v>
      </c>
      <c r="G3386" s="23" t="str">
        <f>IFERROR(VLOOKUP(E3386,hoja!$A$2:$E$970,5,FALSE),0)</f>
        <v>BOGOTÁ</v>
      </c>
      <c r="H3386" s="103" t="str">
        <f>IFERROR(VLOOKUP(E3386,hoja!A:C,3,FALSE),0)</f>
        <v>0002</v>
      </c>
      <c r="I3386" s="24" t="str">
        <f t="shared" si="709"/>
        <v>04370002</v>
      </c>
      <c r="J3386" s="23">
        <v>25.687777777668089</v>
      </c>
      <c r="K3386" s="23">
        <v>601.30100000000004</v>
      </c>
      <c r="L3386" s="23" t="str">
        <f t="shared" si="712"/>
        <v>NACIONAL</v>
      </c>
      <c r="M3386" s="23" t="s">
        <v>621</v>
      </c>
      <c r="N3386" s="23" t="s">
        <v>622</v>
      </c>
      <c r="O3386" s="23">
        <f t="shared" si="711"/>
        <v>12</v>
      </c>
      <c r="P3386" s="23" t="str">
        <f t="shared" si="699"/>
        <v>04370002La vega</v>
      </c>
    </row>
    <row r="3387" spans="1:16" ht="15" hidden="1" customHeight="1">
      <c r="A3387" s="26" t="s">
        <v>689</v>
      </c>
      <c r="B3387" s="23" t="str">
        <f>IFERROR(VLOOKUP(A3387,hoja!$A$2:$E$970,4,FALSE),0)</f>
        <v>SANTANDER</v>
      </c>
      <c r="C3387" s="23" t="str">
        <f>IFERROR(VLOOKUP(A3387,hoja!$A$2:$E$1370,5,FALSE),0)</f>
        <v>AGUACHICA</v>
      </c>
      <c r="D3387" s="23" t="str">
        <f>IFERROR(VLOOKUP(A3387,hoja!A:D,3,FALSE),0)</f>
        <v>0437</v>
      </c>
      <c r="E3387" s="23" t="s">
        <v>633</v>
      </c>
      <c r="F3387" s="23" t="str">
        <f>IFERROR(VLOOKUP(E3387,hoja!$A$2:$E$970,4,FALSE),0)</f>
        <v>CENTRO</v>
      </c>
      <c r="G3387" s="23" t="str">
        <f>IFERROR(VLOOKUP(E3387,hoja!$A$2:$E$970,5,FALSE),0)</f>
        <v>BOGOTÁ</v>
      </c>
      <c r="H3387" s="103" t="str">
        <f>IFERROR(VLOOKUP(E3387,hoja!A:C,3,FALSE),0)</f>
        <v>0002</v>
      </c>
      <c r="I3387" s="24" t="str">
        <f t="shared" si="709"/>
        <v>04370002</v>
      </c>
      <c r="K3387" s="23">
        <v>598</v>
      </c>
      <c r="L3387" s="23" t="str">
        <f t="shared" si="712"/>
        <v>NACIONAL</v>
      </c>
      <c r="M3387" s="23" t="s">
        <v>623</v>
      </c>
      <c r="N3387" s="23" t="s">
        <v>622</v>
      </c>
      <c r="O3387" s="23">
        <f t="shared" si="711"/>
        <v>12</v>
      </c>
      <c r="P3387" s="23" t="str">
        <f t="shared" si="699"/>
        <v>04370002Facatativa</v>
      </c>
    </row>
    <row r="3388" spans="1:16" ht="15" hidden="1" customHeight="1">
      <c r="A3388" s="26" t="s">
        <v>659</v>
      </c>
      <c r="B3388" s="23" t="str">
        <f>IFERROR(VLOOKUP(A3388,hoja!$A$2:$E$970,4,FALSE),0)</f>
        <v>OCCIDENTE</v>
      </c>
      <c r="C3388" s="23" t="str">
        <f>IFERROR(VLOOKUP(A3388,hoja!$A$2:$E$1370,5,FALSE),0)</f>
        <v>ARMENIA</v>
      </c>
      <c r="D3388" s="23" t="str">
        <f>IFERROR(VLOOKUP(A3388,hoja!A:D,3,FALSE),0)</f>
        <v>0142</v>
      </c>
      <c r="E3388" s="23" t="s">
        <v>633</v>
      </c>
      <c r="F3388" s="23" t="str">
        <f>IFERROR(VLOOKUP(E3388,hoja!$A$2:$E$970,4,FALSE),0)</f>
        <v>CENTRO</v>
      </c>
      <c r="G3388" s="23" t="str">
        <f>IFERROR(VLOOKUP(E3388,hoja!$A$2:$E$970,5,FALSE),0)</f>
        <v>BOGOTÁ</v>
      </c>
      <c r="H3388" s="103" t="str">
        <f>IFERROR(VLOOKUP(E3388,hoja!A:C,3,FALSE),0)</f>
        <v>0002</v>
      </c>
      <c r="I3388" s="24" t="str">
        <f t="shared" si="709"/>
        <v>01420002</v>
      </c>
      <c r="J3388" s="23">
        <v>18.249999999941792</v>
      </c>
      <c r="K3388" s="23">
        <v>272</v>
      </c>
      <c r="L3388" s="23" t="str">
        <f t="shared" si="712"/>
        <v>NACIONAL</v>
      </c>
      <c r="M3388" s="23" t="s">
        <v>618</v>
      </c>
      <c r="N3388" s="23" t="s">
        <v>622</v>
      </c>
      <c r="O3388" s="23">
        <f t="shared" si="711"/>
        <v>16</v>
      </c>
      <c r="P3388" s="23" t="str">
        <f t="shared" si="699"/>
        <v>01420002Principal</v>
      </c>
    </row>
    <row r="3389" spans="1:16" ht="15" hidden="1" customHeight="1">
      <c r="A3389" s="26" t="s">
        <v>686</v>
      </c>
      <c r="B3389" s="23" t="str">
        <f>IFERROR(VLOOKUP(A3389,hoja!$A$2:$E$970,4,FALSE),0)</f>
        <v>SANTANDER</v>
      </c>
      <c r="C3389" s="23" t="str">
        <f>IFERROR(VLOOKUP(A3389,hoja!$A$2:$E$1370,5,FALSE),0)</f>
        <v>BARRANCABERMEJA</v>
      </c>
      <c r="D3389" s="23" t="str">
        <f>IFERROR(VLOOKUP(A3389,hoja!A:D,3,FALSE),0)</f>
        <v>0424</v>
      </c>
      <c r="E3389" s="23" t="s">
        <v>633</v>
      </c>
      <c r="F3389" s="23" t="str">
        <f>IFERROR(VLOOKUP(E3389,hoja!$A$2:$E$970,4,FALSE),0)</f>
        <v>CENTRO</v>
      </c>
      <c r="G3389" s="23" t="str">
        <f>IFERROR(VLOOKUP(E3389,hoja!$A$2:$E$970,5,FALSE),0)</f>
        <v>BOGOTÁ</v>
      </c>
      <c r="H3389" s="103" t="str">
        <f>IFERROR(VLOOKUP(E3389,hoja!A:C,3,FALSE),0)</f>
        <v>0002</v>
      </c>
      <c r="I3389" s="24" t="str">
        <f t="shared" si="709"/>
        <v>04240002</v>
      </c>
      <c r="J3389" s="23">
        <v>22.17500000007567</v>
      </c>
      <c r="K3389" s="23">
        <v>446</v>
      </c>
      <c r="L3389" s="23" t="str">
        <f t="shared" si="712"/>
        <v>NACIONAL</v>
      </c>
      <c r="M3389" s="23" t="s">
        <v>623</v>
      </c>
      <c r="N3389" s="23" t="s">
        <v>622</v>
      </c>
      <c r="O3389" s="23">
        <f t="shared" si="711"/>
        <v>16</v>
      </c>
      <c r="P3389" s="23" t="str">
        <f t="shared" si="699"/>
        <v>04240002Facatativa</v>
      </c>
    </row>
    <row r="3390" spans="1:16" ht="15" hidden="1" customHeight="1">
      <c r="A3390" s="26" t="s">
        <v>686</v>
      </c>
      <c r="B3390" s="23" t="str">
        <f>IFERROR(VLOOKUP(A3390,hoja!$A$2:$E$970,4,FALSE),0)</f>
        <v>SANTANDER</v>
      </c>
      <c r="C3390" s="23" t="str">
        <f>IFERROR(VLOOKUP(A3390,hoja!$A$2:$E$1370,5,FALSE),0)</f>
        <v>BARRANCABERMEJA</v>
      </c>
      <c r="D3390" s="23" t="str">
        <f>IFERROR(VLOOKUP(A3390,hoja!A:D,3,FALSE),0)</f>
        <v>0424</v>
      </c>
      <c r="E3390" s="23" t="s">
        <v>633</v>
      </c>
      <c r="F3390" s="23" t="str">
        <f>IFERROR(VLOOKUP(E3390,hoja!$A$2:$E$970,4,FALSE),0)</f>
        <v>CENTRO</v>
      </c>
      <c r="G3390" s="23" t="str">
        <f>IFERROR(VLOOKUP(E3390,hoja!$A$2:$E$970,5,FALSE),0)</f>
        <v>BOGOTÁ</v>
      </c>
      <c r="H3390" s="103" t="str">
        <f>IFERROR(VLOOKUP(E3390,hoja!A:C,3,FALSE),0)</f>
        <v>0002</v>
      </c>
      <c r="I3390" s="24" t="str">
        <f t="shared" si="709"/>
        <v>04240002</v>
      </c>
      <c r="K3390" s="23">
        <v>442</v>
      </c>
      <c r="L3390" s="23" t="str">
        <f t="shared" si="712"/>
        <v>NACIONAL</v>
      </c>
      <c r="M3390" s="23" t="s">
        <v>621</v>
      </c>
      <c r="N3390" s="23" t="s">
        <v>622</v>
      </c>
      <c r="O3390" s="23">
        <f t="shared" si="711"/>
        <v>16</v>
      </c>
      <c r="P3390" s="23" t="str">
        <f t="shared" si="699"/>
        <v>04240002La vega</v>
      </c>
    </row>
    <row r="3391" spans="1:16" ht="15" hidden="1" customHeight="1">
      <c r="A3391" s="26" t="s">
        <v>693</v>
      </c>
      <c r="B3391" s="23" t="str">
        <f>IFERROR(VLOOKUP(A3391,hoja!$A$2:$E$970,4,FALSE),0)</f>
        <v>COSTA</v>
      </c>
      <c r="C3391" s="23" t="str">
        <f>IFERROR(VLOOKUP(A3391,hoja!$A$2:$E$1370,5,FALSE),0)</f>
        <v>BOSCONIA</v>
      </c>
      <c r="D3391" s="23" t="str">
        <f>IFERROR(VLOOKUP(A3391,hoja!A:D,3,FALSE),0)</f>
        <v>0449</v>
      </c>
      <c r="E3391" s="23" t="s">
        <v>634</v>
      </c>
      <c r="F3391" s="23" t="str">
        <f>IFERROR(VLOOKUP(E3391,hoja!$A$2:$E$970,4,FALSE),0)</f>
        <v>CENTRO</v>
      </c>
      <c r="G3391" s="23" t="str">
        <f>IFERROR(VLOOKUP(E3391,hoja!$A$2:$E$970,5,FALSE),0)</f>
        <v>BOGOTÁ</v>
      </c>
      <c r="H3391" s="103" t="str">
        <f>IFERROR(VLOOKUP(E3391,hoja!A:C,3,FALSE),0)</f>
        <v>0011</v>
      </c>
      <c r="I3391" s="24" t="str">
        <f t="shared" si="709"/>
        <v>04490011</v>
      </c>
      <c r="J3391" s="23">
        <v>33.866666666697711</v>
      </c>
      <c r="K3391" s="23">
        <v>819</v>
      </c>
      <c r="L3391" s="23" t="str">
        <f t="shared" si="712"/>
        <v>NACIONAL</v>
      </c>
      <c r="M3391" s="23" t="s">
        <v>621</v>
      </c>
      <c r="N3391" s="23" t="s">
        <v>622</v>
      </c>
      <c r="O3391" s="23">
        <f t="shared" si="711"/>
        <v>8</v>
      </c>
      <c r="P3391" s="23" t="str">
        <f t="shared" si="699"/>
        <v>04490011La vega</v>
      </c>
    </row>
    <row r="3392" spans="1:16" ht="15" hidden="1" customHeight="1">
      <c r="A3392" s="26" t="s">
        <v>693</v>
      </c>
      <c r="B3392" s="23" t="str">
        <f>IFERROR(VLOOKUP(A3392,hoja!$A$2:$E$970,4,FALSE),0)</f>
        <v>COSTA</v>
      </c>
      <c r="C3392" s="23" t="str">
        <f>IFERROR(VLOOKUP(A3392,hoja!$A$2:$E$1370,5,FALSE),0)</f>
        <v>BOSCONIA</v>
      </c>
      <c r="D3392" s="23" t="str">
        <f>IFERROR(VLOOKUP(A3392,hoja!A:D,3,FALSE),0)</f>
        <v>0449</v>
      </c>
      <c r="E3392" s="23" t="s">
        <v>635</v>
      </c>
      <c r="F3392" s="23" t="str">
        <f>IFERROR(VLOOKUP(E3392,hoja!$A$2:$E$970,4,FALSE),0)</f>
        <v>CENTRO</v>
      </c>
      <c r="G3392" s="23" t="str">
        <f>IFERROR(VLOOKUP(E3392,hoja!$A$2:$E$970,5,FALSE),0)</f>
        <v>BOGOTÁ</v>
      </c>
      <c r="H3392" s="103" t="str">
        <f>IFERROR(VLOOKUP(E3392,hoja!A:C,3,FALSE),0)</f>
        <v>0021</v>
      </c>
      <c r="I3392" s="24" t="str">
        <f t="shared" si="709"/>
        <v>04490021</v>
      </c>
      <c r="J3392" s="23">
        <v>33.866666666697711</v>
      </c>
      <c r="K3392" s="23">
        <v>807</v>
      </c>
      <c r="L3392" s="23" t="str">
        <f t="shared" si="712"/>
        <v>NACIONAL</v>
      </c>
      <c r="M3392" s="23" t="s">
        <v>623</v>
      </c>
      <c r="N3392" s="23" t="s">
        <v>622</v>
      </c>
      <c r="O3392" s="23">
        <f t="shared" si="711"/>
        <v>8</v>
      </c>
      <c r="P3392" s="23" t="str">
        <f t="shared" si="699"/>
        <v>04490021Facatativa</v>
      </c>
    </row>
    <row r="3393" spans="1:16" ht="15" hidden="1" customHeight="1">
      <c r="A3393" s="26" t="s">
        <v>637</v>
      </c>
      <c r="B3393" s="23" t="str">
        <f>IFERROR(VLOOKUP(A3393,hoja!$A$2:$E$970,4,FALSE),0)</f>
        <v>SANTANDER</v>
      </c>
      <c r="C3393" s="23" t="str">
        <f>IFERROR(VLOOKUP(A3393,hoja!$A$2:$E$1370,5,FALSE),0)</f>
        <v>PIEDECUESTA</v>
      </c>
      <c r="D3393" s="23" t="str">
        <f>IFERROR(VLOOKUP(A3393,hoja!A:D,3,FALSE),0)</f>
        <v>0422</v>
      </c>
      <c r="E3393" s="23" t="s">
        <v>633</v>
      </c>
      <c r="F3393" s="23" t="str">
        <f>IFERROR(VLOOKUP(E3393,hoja!$A$2:$E$970,4,FALSE),0)</f>
        <v>CENTRO</v>
      </c>
      <c r="G3393" s="23" t="str">
        <f>IFERROR(VLOOKUP(E3393,hoja!$A$2:$E$970,5,FALSE),0)</f>
        <v>BOGOTÁ</v>
      </c>
      <c r="H3393" s="103" t="str">
        <f>IFERROR(VLOOKUP(E3393,hoja!A:C,3,FALSE),0)</f>
        <v>0002</v>
      </c>
      <c r="I3393" s="24" t="str">
        <f t="shared" si="709"/>
        <v>04220002</v>
      </c>
      <c r="K3393" s="23">
        <v>518</v>
      </c>
      <c r="L3393" s="23" t="str">
        <f t="shared" si="712"/>
        <v>NACIONAL</v>
      </c>
      <c r="M3393" s="27" t="s">
        <v>952</v>
      </c>
      <c r="N3393" s="23" t="s">
        <v>622</v>
      </c>
      <c r="O3393" s="23">
        <f t="shared" si="711"/>
        <v>12</v>
      </c>
      <c r="P3393" s="23" t="str">
        <f t="shared" si="699"/>
        <v>04220002Magdalena medio - Facatativa</v>
      </c>
    </row>
    <row r="3394" spans="1:16" ht="15" hidden="1" customHeight="1">
      <c r="A3394" s="26" t="s">
        <v>637</v>
      </c>
      <c r="B3394" s="23" t="str">
        <f>IFERROR(VLOOKUP(A3394,hoja!$A$2:$E$970,4,FALSE),0)</f>
        <v>SANTANDER</v>
      </c>
      <c r="C3394" s="23" t="str">
        <f>IFERROR(VLOOKUP(A3394,hoja!$A$2:$E$1370,5,FALSE),0)</f>
        <v>PIEDECUESTA</v>
      </c>
      <c r="D3394" s="23" t="str">
        <f>IFERROR(VLOOKUP(A3394,hoja!A:D,3,FALSE),0)</f>
        <v>0422</v>
      </c>
      <c r="E3394" s="23" t="s">
        <v>635</v>
      </c>
      <c r="F3394" s="23" t="str">
        <f>IFERROR(VLOOKUP(E3394,hoja!$A$2:$E$970,4,FALSE),0)</f>
        <v>CENTRO</v>
      </c>
      <c r="G3394" s="23" t="str">
        <f>IFERROR(VLOOKUP(E3394,hoja!$A$2:$E$970,5,FALSE),0)</f>
        <v>BOGOTÁ</v>
      </c>
      <c r="H3394" s="103" t="str">
        <f>IFERROR(VLOOKUP(E3394,hoja!A:C,3,FALSE),0)</f>
        <v>0021</v>
      </c>
      <c r="I3394" s="24" t="str">
        <f t="shared" si="709"/>
        <v>04220021</v>
      </c>
      <c r="K3394" s="23">
        <v>517</v>
      </c>
      <c r="L3394" s="23" t="str">
        <f t="shared" si="712"/>
        <v>NACIONAL</v>
      </c>
      <c r="M3394" s="27" t="s">
        <v>952</v>
      </c>
      <c r="N3394" s="23" t="s">
        <v>622</v>
      </c>
      <c r="O3394" s="23">
        <f t="shared" si="711"/>
        <v>12</v>
      </c>
      <c r="P3394" s="23" t="str">
        <f t="shared" si="699"/>
        <v>04220021Magdalena medio - Facatativa</v>
      </c>
    </row>
    <row r="3395" spans="1:16" ht="15" hidden="1" customHeight="1">
      <c r="A3395" s="26" t="s">
        <v>637</v>
      </c>
      <c r="B3395" s="23" t="str">
        <f>IFERROR(VLOOKUP(A3395,hoja!$A$2:$E$970,4,FALSE),0)</f>
        <v>SANTANDER</v>
      </c>
      <c r="C3395" s="23" t="str">
        <f>IFERROR(VLOOKUP(A3395,hoja!$A$2:$E$1370,5,FALSE),0)</f>
        <v>PIEDECUESTA</v>
      </c>
      <c r="D3395" s="23" t="str">
        <f>IFERROR(VLOOKUP(A3395,hoja!A:D,3,FALSE),0)</f>
        <v>0422</v>
      </c>
      <c r="E3395" s="23" t="s">
        <v>644</v>
      </c>
      <c r="F3395" s="23" t="str">
        <f>IFERROR(VLOOKUP(E3395,hoja!$A$2:$E$970,4,FALSE),0)</f>
        <v>OCCIDENTE</v>
      </c>
      <c r="G3395" s="23" t="str">
        <f>IFERROR(VLOOKUP(E3395,hoja!$A$2:$E$970,5,FALSE),0)</f>
        <v>PEREIRA</v>
      </c>
      <c r="H3395" s="103" t="str">
        <f>IFERROR(VLOOKUP(E3395,hoja!A:C,3,FALSE),0)</f>
        <v>0198</v>
      </c>
      <c r="I3395" s="24" t="str">
        <f t="shared" si="709"/>
        <v>04220198</v>
      </c>
      <c r="K3395" s="23">
        <v>697</v>
      </c>
      <c r="L3395" s="23" t="str">
        <f t="shared" si="712"/>
        <v>NACIONAL</v>
      </c>
      <c r="M3395" s="27" t="s">
        <v>755</v>
      </c>
      <c r="N3395" s="23" t="s">
        <v>622</v>
      </c>
      <c r="O3395" s="23">
        <f t="shared" si="711"/>
        <v>12</v>
      </c>
      <c r="P3395" s="23" t="str">
        <f t="shared" si="699"/>
        <v>04220198Bogota</v>
      </c>
    </row>
    <row r="3396" spans="1:16" ht="15" hidden="1" customHeight="1">
      <c r="A3396" s="26" t="s">
        <v>637</v>
      </c>
      <c r="B3396" s="23" t="str">
        <f>IFERROR(VLOOKUP(A3396,hoja!$A$2:$E$970,4,FALSE),0)</f>
        <v>SANTANDER</v>
      </c>
      <c r="C3396" s="23" t="str">
        <f>IFERROR(VLOOKUP(A3396,hoja!$A$2:$E$1370,5,FALSE),0)</f>
        <v>PIEDECUESTA</v>
      </c>
      <c r="D3396" s="23" t="str">
        <f>IFERROR(VLOOKUP(A3396,hoja!A:D,3,FALSE),0)</f>
        <v>0422</v>
      </c>
      <c r="E3396" s="23" t="s">
        <v>645</v>
      </c>
      <c r="F3396" s="23" t="str">
        <f>IFERROR(VLOOKUP(E3396,hoja!$A$2:$E$970,4,FALSE),0)</f>
        <v>OCCIDENTE</v>
      </c>
      <c r="G3396" s="23" t="str">
        <f>IFERROR(VLOOKUP(E3396,hoja!$A$2:$E$970,5,FALSE),0)</f>
        <v>CALI</v>
      </c>
      <c r="H3396" s="103" t="str">
        <f>IFERROR(VLOOKUP(E3396,hoja!A:C,3,FALSE),0)</f>
        <v>0410</v>
      </c>
      <c r="I3396" s="24" t="str">
        <f t="shared" si="709"/>
        <v>04220410</v>
      </c>
      <c r="K3396" s="23">
        <v>828</v>
      </c>
      <c r="L3396" s="23" t="str">
        <f t="shared" si="712"/>
        <v>NACIONAL</v>
      </c>
      <c r="M3396" s="27" t="s">
        <v>755</v>
      </c>
      <c r="N3396" s="23" t="s">
        <v>622</v>
      </c>
      <c r="O3396" s="23">
        <f t="shared" ref="O3396" si="713">IF(K3396&lt;=250,25,IF(K3396&lt;=500,16,IF(K3396&lt;=800,12,IF(K3396&lt;=1100,8,IF(K3396&lt;=1400,6,IF(K3396&lt;=1700,5))))))</f>
        <v>8</v>
      </c>
      <c r="P3396" s="23" t="str">
        <f t="shared" si="699"/>
        <v>04220410Bogota</v>
      </c>
    </row>
    <row r="3397" spans="1:16" ht="15" hidden="1" customHeight="1">
      <c r="A3397" s="26" t="s">
        <v>637</v>
      </c>
      <c r="B3397" s="23" t="str">
        <f>IFERROR(VLOOKUP(A3397,hoja!$A$2:$E$970,4,FALSE),0)</f>
        <v>SANTANDER</v>
      </c>
      <c r="C3397" s="23" t="str">
        <f>IFERROR(VLOOKUP(A3397,hoja!$A$2:$E$1370,5,FALSE),0)</f>
        <v>PIEDECUESTA</v>
      </c>
      <c r="D3397" s="23" t="str">
        <f>IFERROR(VLOOKUP(A3397,hoja!A:D,3,FALSE),0)</f>
        <v>0422</v>
      </c>
      <c r="E3397" s="23" t="s">
        <v>645</v>
      </c>
      <c r="F3397" s="23" t="str">
        <f>IFERROR(VLOOKUP(E3397,hoja!$A$2:$E$970,4,FALSE),0)</f>
        <v>OCCIDENTE</v>
      </c>
      <c r="G3397" s="23" t="str">
        <f>IFERROR(VLOOKUP(E3397,hoja!$A$2:$E$970,5,FALSE),0)</f>
        <v>CALI</v>
      </c>
      <c r="H3397" s="103" t="str">
        <f>IFERROR(VLOOKUP(E3397,hoja!A:C,3,FALSE),0)</f>
        <v>0410</v>
      </c>
      <c r="I3397" s="24" t="str">
        <f t="shared" si="709"/>
        <v>04220410</v>
      </c>
      <c r="K3397" s="23">
        <v>884</v>
      </c>
      <c r="L3397" s="23" t="str">
        <f t="shared" si="712"/>
        <v>NACIONAL</v>
      </c>
      <c r="M3397" s="27" t="s">
        <v>861</v>
      </c>
      <c r="N3397" s="23" t="s">
        <v>622</v>
      </c>
      <c r="O3397" s="23">
        <f t="shared" ref="O3397:O3398" si="714">IF(K3397&lt;=250,25,IF(K3397&lt;=500,16,IF(K3397&lt;=800,12,IF(K3397&lt;=1100,8,IF(K3397&lt;=1400,6,IF(K3397&lt;=1700,5))))))</f>
        <v>8</v>
      </c>
      <c r="P3397" s="23" t="str">
        <f t="shared" si="699"/>
        <v>04220410San Alberto</v>
      </c>
    </row>
    <row r="3398" spans="1:16" ht="15" hidden="1" customHeight="1">
      <c r="A3398" s="26" t="s">
        <v>731</v>
      </c>
      <c r="B3398" s="23" t="str">
        <f>IFERROR(VLOOKUP(A3398,hoja!$A$2:$E$970,4,FALSE),0)</f>
        <v>SANTANDER</v>
      </c>
      <c r="C3398" s="23" t="str">
        <f>IFERROR(VLOOKUP(A3398,hoja!$A$2:$E$1370,5,FALSE),0)</f>
        <v>CÚCUTA</v>
      </c>
      <c r="D3398" s="23" t="str">
        <f>IFERROR(VLOOKUP(A3398,hoja!A:D,3,FALSE),0)</f>
        <v>0438</v>
      </c>
      <c r="E3398" s="23" t="s">
        <v>636</v>
      </c>
      <c r="F3398" s="23" t="str">
        <f>IFERROR(VLOOKUP(E3398,hoja!$A$2:$E$970,4,FALSE),0)</f>
        <v>CENTRO</v>
      </c>
      <c r="G3398" s="23" t="str">
        <f>IFERROR(VLOOKUP(E3398,hoja!$A$2:$E$970,5,FALSE),0)</f>
        <v>DUITAMA</v>
      </c>
      <c r="H3398" s="103" t="str">
        <f>IFERROR(VLOOKUP(E3398,hoja!A:C,3,FALSE),0)</f>
        <v>0441</v>
      </c>
      <c r="I3398" s="24" t="str">
        <f t="shared" si="709"/>
        <v>04380441</v>
      </c>
      <c r="K3398" s="23">
        <v>376</v>
      </c>
      <c r="L3398" s="23" t="str">
        <f t="shared" si="712"/>
        <v>NACIONAL</v>
      </c>
      <c r="M3398" s="23" t="s">
        <v>945</v>
      </c>
      <c r="N3398" s="23" t="s">
        <v>622</v>
      </c>
      <c r="O3398" s="23">
        <f t="shared" si="714"/>
        <v>16</v>
      </c>
      <c r="P3398" s="23" t="str">
        <f t="shared" si="699"/>
        <v>04380441Malaga</v>
      </c>
    </row>
    <row r="3399" spans="1:16" ht="15" hidden="1" customHeight="1">
      <c r="A3399" s="26" t="s">
        <v>642</v>
      </c>
      <c r="B3399" s="23" t="str">
        <f>IFERROR(VLOOKUP(A3399,hoja!$A$2:$E$970,4,FALSE),0)</f>
        <v>COSTA</v>
      </c>
      <c r="C3399" s="23" t="str">
        <f>IFERROR(VLOOKUP(A3399,hoja!$A$2:$E$1370,5,FALSE),0)</f>
        <v>BARRANQUILLA</v>
      </c>
      <c r="D3399" s="23" t="str">
        <f>IFERROR(VLOOKUP(A3399,hoja!A:D,3,FALSE),0)</f>
        <v>0111</v>
      </c>
      <c r="E3399" s="23" t="s">
        <v>635</v>
      </c>
      <c r="F3399" s="23" t="str">
        <f>IFERROR(VLOOKUP(E3399,hoja!$A$2:$E$970,4,FALSE),0)</f>
        <v>CENTRO</v>
      </c>
      <c r="G3399" s="23" t="str">
        <f>IFERROR(VLOOKUP(E3399,hoja!$A$2:$E$970,5,FALSE),0)</f>
        <v>BOGOTÁ</v>
      </c>
      <c r="H3399" s="103" t="str">
        <f>IFERROR(VLOOKUP(E3399,hoja!A:C,3,FALSE),0)</f>
        <v>0021</v>
      </c>
      <c r="I3399" s="24" t="str">
        <f t="shared" si="709"/>
        <v>01110021</v>
      </c>
      <c r="J3399" s="23">
        <f>+K3399/25</f>
        <v>43.96</v>
      </c>
      <c r="K3399" s="23">
        <v>1099</v>
      </c>
      <c r="L3399" s="23" t="str">
        <f t="shared" si="712"/>
        <v>NACIONAL</v>
      </c>
      <c r="M3399" s="23" t="s">
        <v>970</v>
      </c>
      <c r="N3399" s="23" t="s">
        <v>622</v>
      </c>
      <c r="O3399" s="23">
        <f>IF(K3399&lt;=250,25,IF(K3399&lt;=500,16,IF(K3399&lt;=800,12,IF(K3399&lt;=1100,8,IF(K3399&lt;=1400,6,IF(K3399&lt;=1700,5))))))</f>
        <v>8</v>
      </c>
      <c r="P3399" s="23" t="str">
        <f t="shared" si="699"/>
        <v>01110021Medellin-La vega</v>
      </c>
    </row>
    <row r="3400" spans="1:16" ht="15" hidden="1" customHeight="1">
      <c r="A3400" s="26" t="s">
        <v>636</v>
      </c>
      <c r="B3400" s="23" t="str">
        <f>IFERROR(VLOOKUP(A3400,hoja!$A$2:$E$970,4,FALSE),0)</f>
        <v>CENTRO</v>
      </c>
      <c r="C3400" s="23" t="str">
        <f>IFERROR(VLOOKUP(A3400,hoja!$A$2:$E$1370,5,FALSE),0)</f>
        <v>DUITAMA</v>
      </c>
      <c r="D3400" s="23" t="str">
        <f>IFERROR(VLOOKUP(A3400,hoja!A:D,3,FALSE),0)</f>
        <v>0441</v>
      </c>
      <c r="E3400" s="23" t="s">
        <v>628</v>
      </c>
      <c r="F3400" s="23" t="str">
        <f>IFERROR(VLOOKUP(E3400,hoja!$A$2:$E$970,4,FALSE),0)</f>
        <v>ANTIOQUIA</v>
      </c>
      <c r="G3400" s="23" t="str">
        <f>IFERROR(VLOOKUP(E3400,hoja!$A$2:$E$970,5,FALSE),0)</f>
        <v>SANTA FE DE ANTIOQUIA</v>
      </c>
      <c r="H3400" s="103" t="str">
        <f>IFERROR(VLOOKUP(E3400,hoja!A:C,3,FALSE),0)</f>
        <v>0080</v>
      </c>
      <c r="I3400" s="24" t="str">
        <f t="shared" si="709"/>
        <v>04410080</v>
      </c>
      <c r="K3400" s="23">
        <v>652</v>
      </c>
      <c r="L3400" s="23" t="str">
        <f t="shared" si="712"/>
        <v>NACIONAL</v>
      </c>
      <c r="M3400" s="40" t="s">
        <v>825</v>
      </c>
      <c r="N3400" s="23" t="s">
        <v>622</v>
      </c>
      <c r="O3400" s="23">
        <f>IF(K3400&lt;=250,25,IF(K3400&lt;=500,16,IF(K3400&lt;=800,12,IF(K3400&lt;=1100,8,IF(K3400&lt;=1400,6,IF(K3400&lt;=1700,5))))))</f>
        <v>12</v>
      </c>
      <c r="P3400" s="23" t="str">
        <f t="shared" si="699"/>
        <v>04410080Bogota-Facatativa</v>
      </c>
    </row>
    <row r="3401" spans="1:16" ht="15" hidden="1" customHeight="1">
      <c r="A3401" s="26" t="s">
        <v>672</v>
      </c>
      <c r="B3401" s="23" t="str">
        <f>IFERROR(VLOOKUP(A3401,hoja!$A$2:$E$970,4,FALSE),0)</f>
        <v>ANTIOQUIA</v>
      </c>
      <c r="C3401" s="23" t="str">
        <f>IFERROR(VLOOKUP(A3401,hoja!$A$2:$E$1370,5,FALSE),0)</f>
        <v>MEDELLÍN</v>
      </c>
      <c r="D3401" s="23" t="str">
        <f>IFERROR(VLOOKUP(A3401,hoja!A:D,3,FALSE),0)</f>
        <v>0092</v>
      </c>
      <c r="E3401" s="23" t="s">
        <v>676</v>
      </c>
      <c r="F3401" s="23" t="str">
        <f>IFERROR(VLOOKUP(E3401,hoja!$A$2:$E$970,4,FALSE),0)</f>
        <v>COSTA</v>
      </c>
      <c r="G3401" s="23" t="str">
        <f>IFERROR(VLOOKUP(E3401,hoja!$A$2:$E$970,5,FALSE),0)</f>
        <v>BARRANQUILLA</v>
      </c>
      <c r="H3401" s="103" t="str">
        <f>IFERROR(VLOOKUP(E3401,hoja!A:C,3,FALSE),0)</f>
        <v>3000</v>
      </c>
      <c r="I3401" s="24" t="str">
        <f t="shared" si="709"/>
        <v>00923000</v>
      </c>
      <c r="K3401" s="23">
        <v>692</v>
      </c>
      <c r="L3401" s="23" t="str">
        <f t="shared" si="712"/>
        <v>NACIONAL</v>
      </c>
      <c r="M3401" s="23" t="s">
        <v>971</v>
      </c>
      <c r="N3401" s="23" t="s">
        <v>622</v>
      </c>
      <c r="O3401" s="23">
        <f t="shared" ref="O3401:O3402" si="715">IF(K3401&lt;=250,25,IF(K3401&lt;=500,16,IF(K3401&lt;=800,12,IF(K3401&lt;=1100,8,IF(K3401&lt;=1400,6,IF(K3401&lt;=1700,5))))))</f>
        <v>12</v>
      </c>
      <c r="P3401" s="23" t="str">
        <f t="shared" si="699"/>
        <v>00923000San Pedro</v>
      </c>
    </row>
    <row r="3402" spans="1:16" ht="15" hidden="1" customHeight="1">
      <c r="A3402" s="26" t="s">
        <v>641</v>
      </c>
      <c r="B3402" s="23" t="str">
        <f>IFERROR(VLOOKUP(A3402,hoja!$A$2:$E$970,4,FALSE),0)</f>
        <v>ANTIOQUIA</v>
      </c>
      <c r="C3402" s="23" t="str">
        <f>IFERROR(VLOOKUP(A3402,hoja!$A$2:$E$1370,5,FALSE),0)</f>
        <v>MEDELLÍN</v>
      </c>
      <c r="D3402" s="23" t="str">
        <f>IFERROR(VLOOKUP(A3402,hoja!A:D,3,FALSE),0)</f>
        <v>0079</v>
      </c>
      <c r="E3402" s="23" t="s">
        <v>642</v>
      </c>
      <c r="F3402" s="23" t="str">
        <f>IFERROR(VLOOKUP(E3402,hoja!$A$2:$E$970,4,FALSE),0)</f>
        <v>COSTA</v>
      </c>
      <c r="G3402" s="23" t="str">
        <f>IFERROR(VLOOKUP(E3402,hoja!$A$2:$E$970,5,FALSE),0)</f>
        <v>BARRANQUILLA</v>
      </c>
      <c r="H3402" s="103" t="str">
        <f>IFERROR(VLOOKUP(E3402,hoja!A:C,3,FALSE),0)</f>
        <v>0111</v>
      </c>
      <c r="I3402" s="24" t="str">
        <f t="shared" si="709"/>
        <v>00790111</v>
      </c>
      <c r="K3402" s="23">
        <v>695</v>
      </c>
      <c r="L3402" s="23" t="str">
        <f t="shared" si="712"/>
        <v>NACIONAL</v>
      </c>
      <c r="M3402" s="23" t="s">
        <v>971</v>
      </c>
      <c r="N3402" s="23" t="s">
        <v>622</v>
      </c>
      <c r="O3402" s="23">
        <f t="shared" si="715"/>
        <v>12</v>
      </c>
      <c r="P3402" s="23" t="str">
        <f t="shared" si="699"/>
        <v>00790111San Pedro</v>
      </c>
    </row>
    <row r="3403" spans="1:16" ht="15" hidden="1" customHeight="1">
      <c r="A3403" s="26" t="s">
        <v>672</v>
      </c>
      <c r="B3403" s="23" t="str">
        <f>IFERROR(VLOOKUP(A3403,hoja!$A$2:$E$970,4,FALSE),0)</f>
        <v>ANTIOQUIA</v>
      </c>
      <c r="C3403" s="23" t="str">
        <f>IFERROR(VLOOKUP(A3403,hoja!$A$2:$E$1370,5,FALSE),0)</f>
        <v>MEDELLÍN</v>
      </c>
      <c r="D3403" s="23" t="str">
        <f>IFERROR(VLOOKUP(A3403,hoja!A:D,3,FALSE),0)</f>
        <v>0092</v>
      </c>
      <c r="E3403" s="23" t="s">
        <v>635</v>
      </c>
      <c r="F3403" s="23" t="str">
        <f>IFERROR(VLOOKUP(E3403,hoja!$A$2:$E$970,4,FALSE),0)</f>
        <v>CENTRO</v>
      </c>
      <c r="G3403" s="23" t="str">
        <f>IFERROR(VLOOKUP(E3403,hoja!$A$2:$E$970,5,FALSE),0)</f>
        <v>BOGOTÁ</v>
      </c>
      <c r="H3403" s="103" t="str">
        <f>IFERROR(VLOOKUP(E3403,hoja!A:C,3,FALSE),0)</f>
        <v>0021</v>
      </c>
      <c r="I3403" s="24" t="str">
        <f t="shared" si="709"/>
        <v>00920021</v>
      </c>
      <c r="K3403" s="23">
        <v>471</v>
      </c>
      <c r="L3403" s="23" t="str">
        <f t="shared" si="712"/>
        <v>NACIONAL</v>
      </c>
      <c r="M3403" s="23" t="s">
        <v>794</v>
      </c>
      <c r="N3403" s="23" t="s">
        <v>622</v>
      </c>
      <c r="O3403" s="23">
        <f t="shared" ref="O3403:O3404" si="716">IF(K3403&lt;=250,25,IF(K3403&lt;=500,16,IF(K3403&lt;=800,12,IF(K3403&lt;=1100,8,IF(K3403&lt;=1400,6,IF(K3403&lt;=1700,5))))))</f>
        <v>16</v>
      </c>
      <c r="P3403" s="23" t="str">
        <f t="shared" si="699"/>
        <v>00920021Letras</v>
      </c>
    </row>
    <row r="3404" spans="1:16" ht="15" hidden="1" customHeight="1">
      <c r="A3404" s="26" t="s">
        <v>641</v>
      </c>
      <c r="B3404" s="23" t="str">
        <f>IFERROR(VLOOKUP(A3404,hoja!$A$2:$E$970,4,FALSE),0)</f>
        <v>ANTIOQUIA</v>
      </c>
      <c r="C3404" s="23" t="str">
        <f>IFERROR(VLOOKUP(A3404,hoja!$A$2:$E$1370,5,FALSE),0)</f>
        <v>MEDELLÍN</v>
      </c>
      <c r="D3404" s="23" t="str">
        <f>IFERROR(VLOOKUP(A3404,hoja!A:D,3,FALSE),0)</f>
        <v>0079</v>
      </c>
      <c r="E3404" s="23" t="s">
        <v>635</v>
      </c>
      <c r="F3404" s="23" t="str">
        <f>IFERROR(VLOOKUP(E3404,hoja!$A$2:$E$970,4,FALSE),0)</f>
        <v>CENTRO</v>
      </c>
      <c r="G3404" s="23" t="str">
        <f>IFERROR(VLOOKUP(E3404,hoja!$A$2:$E$970,5,FALSE),0)</f>
        <v>BOGOTÁ</v>
      </c>
      <c r="H3404" s="103" t="str">
        <f>IFERROR(VLOOKUP(E3404,hoja!A:C,3,FALSE),0)</f>
        <v>0021</v>
      </c>
      <c r="I3404" s="24" t="str">
        <f t="shared" si="709"/>
        <v>00790021</v>
      </c>
      <c r="K3404" s="23">
        <v>461</v>
      </c>
      <c r="L3404" s="23" t="str">
        <f t="shared" si="712"/>
        <v>NACIONAL</v>
      </c>
      <c r="M3404" s="23" t="s">
        <v>794</v>
      </c>
      <c r="N3404" s="23" t="s">
        <v>622</v>
      </c>
      <c r="O3404" s="23">
        <f t="shared" si="716"/>
        <v>16</v>
      </c>
      <c r="P3404" s="23" t="str">
        <f t="shared" si="699"/>
        <v>00790021Letras</v>
      </c>
    </row>
    <row r="3405" spans="1:16" ht="15" hidden="1" customHeight="1">
      <c r="A3405" s="26" t="s">
        <v>672</v>
      </c>
      <c r="B3405" s="23" t="str">
        <f>IFERROR(VLOOKUP(A3405,hoja!$A$2:$E$970,4,FALSE),0)</f>
        <v>ANTIOQUIA</v>
      </c>
      <c r="C3405" s="23" t="str">
        <f>IFERROR(VLOOKUP(A3405,hoja!$A$2:$E$1370,5,FALSE),0)</f>
        <v>MEDELLÍN</v>
      </c>
      <c r="D3405" s="23" t="str">
        <f>IFERROR(VLOOKUP(A3405,hoja!A:D,3,FALSE),0)</f>
        <v>0092</v>
      </c>
      <c r="E3405" s="23" t="s">
        <v>634</v>
      </c>
      <c r="F3405" s="23" t="str">
        <f>IFERROR(VLOOKUP(E3405,hoja!$A$2:$E$970,4,FALSE),0)</f>
        <v>CENTRO</v>
      </c>
      <c r="G3405" s="23" t="str">
        <f>IFERROR(VLOOKUP(E3405,hoja!$A$2:$E$970,5,FALSE),0)</f>
        <v>BOGOTÁ</v>
      </c>
      <c r="H3405" s="103" t="str">
        <f>IFERROR(VLOOKUP(E3405,hoja!A:C,3,FALSE),0)</f>
        <v>0011</v>
      </c>
      <c r="I3405" s="24" t="str">
        <f t="shared" si="709"/>
        <v>00920011</v>
      </c>
      <c r="K3405" s="23">
        <v>487</v>
      </c>
      <c r="L3405" s="23" t="str">
        <f t="shared" si="712"/>
        <v>NACIONAL</v>
      </c>
      <c r="M3405" s="23" t="s">
        <v>794</v>
      </c>
      <c r="N3405" s="23" t="s">
        <v>622</v>
      </c>
      <c r="O3405" s="23">
        <f t="shared" ref="O3405:O3406" si="717">IF(K3405&lt;=250,25,IF(K3405&lt;=500,16,IF(K3405&lt;=800,12,IF(K3405&lt;=1100,8,IF(K3405&lt;=1400,6,IF(K3405&lt;=1700,5))))))</f>
        <v>16</v>
      </c>
      <c r="P3405" s="23" t="str">
        <f t="shared" si="699"/>
        <v>00920011Letras</v>
      </c>
    </row>
    <row r="3406" spans="1:16" ht="15" hidden="1" customHeight="1">
      <c r="A3406" s="26" t="s">
        <v>641</v>
      </c>
      <c r="B3406" s="23" t="str">
        <f>IFERROR(VLOOKUP(A3406,hoja!$A$2:$E$970,4,FALSE),0)</f>
        <v>ANTIOQUIA</v>
      </c>
      <c r="C3406" s="23" t="str">
        <f>IFERROR(VLOOKUP(A3406,hoja!$A$2:$E$1370,5,FALSE),0)</f>
        <v>MEDELLÍN</v>
      </c>
      <c r="D3406" s="23" t="str">
        <f>IFERROR(VLOOKUP(A3406,hoja!A:D,3,FALSE),0)</f>
        <v>0079</v>
      </c>
      <c r="E3406" s="23" t="s">
        <v>634</v>
      </c>
      <c r="F3406" s="23" t="str">
        <f>IFERROR(VLOOKUP(E3406,hoja!$A$2:$E$970,4,FALSE),0)</f>
        <v>CENTRO</v>
      </c>
      <c r="G3406" s="23" t="str">
        <f>IFERROR(VLOOKUP(E3406,hoja!$A$2:$E$970,5,FALSE),0)</f>
        <v>BOGOTÁ</v>
      </c>
      <c r="H3406" s="103" t="str">
        <f>IFERROR(VLOOKUP(E3406,hoja!A:C,3,FALSE),0)</f>
        <v>0011</v>
      </c>
      <c r="I3406" s="24" t="str">
        <f t="shared" ref="I3406:I3413" si="718">D3406&amp;H3406</f>
        <v>00790011</v>
      </c>
      <c r="K3406" s="23">
        <v>498</v>
      </c>
      <c r="L3406" s="23" t="str">
        <f t="shared" si="712"/>
        <v>NACIONAL</v>
      </c>
      <c r="M3406" s="23" t="s">
        <v>794</v>
      </c>
      <c r="N3406" s="23" t="s">
        <v>622</v>
      </c>
      <c r="O3406" s="23">
        <f t="shared" si="717"/>
        <v>16</v>
      </c>
      <c r="P3406" s="23" t="str">
        <f t="shared" si="699"/>
        <v>00790011Letras</v>
      </c>
    </row>
    <row r="3407" spans="1:16" s="26" customFormat="1" ht="15" hidden="1" customHeight="1">
      <c r="A3407" s="26" t="s">
        <v>684</v>
      </c>
      <c r="B3407" s="23" t="str">
        <f>IFERROR(VLOOKUP(A3407,hoja!$A$2:$E$970,4,FALSE),0)</f>
        <v>ANTIOQUIA</v>
      </c>
      <c r="C3407" s="23" t="str">
        <f>IFERROR(VLOOKUP(A3407,hoja!$A$2:$E$1370,5,FALSE),0)</f>
        <v>MEDELLÍN</v>
      </c>
      <c r="D3407" s="23" t="str">
        <f>IFERROR(VLOOKUP(A3407,hoja!A:D,3,FALSE),0)</f>
        <v>60046</v>
      </c>
      <c r="E3407" s="23" t="s">
        <v>636</v>
      </c>
      <c r="F3407" s="23" t="str">
        <f>IFERROR(VLOOKUP(E3407,hoja!$A$2:$E$970,4,FALSE),0)</f>
        <v>CENTRO</v>
      </c>
      <c r="G3407" s="23" t="str">
        <f>IFERROR(VLOOKUP(E3407,hoja!$A$2:$E$970,5,FALSE),0)</f>
        <v>DUITAMA</v>
      </c>
      <c r="H3407" s="103" t="str">
        <f>IFERROR(VLOOKUP(E3407,hoja!A:C,3,FALSE),0)</f>
        <v>0441</v>
      </c>
      <c r="I3407" s="24" t="str">
        <f t="shared" si="718"/>
        <v>600460441</v>
      </c>
      <c r="K3407" s="26">
        <v>616</v>
      </c>
      <c r="L3407" s="23" t="str">
        <f t="shared" si="712"/>
        <v>NACIONAL</v>
      </c>
      <c r="M3407" s="23" t="s">
        <v>623</v>
      </c>
      <c r="N3407" s="23" t="s">
        <v>622</v>
      </c>
      <c r="O3407" s="23">
        <f t="shared" ref="O3407:O3413" si="719">IF(K3407&lt;=250,25,IF(K3407&lt;=500,16,IF(K3407&lt;=800,12,IF(K3407&lt;=1100,8,IF(K3407&lt;=1400,6,IF(K3407&lt;=1700,5))))))</f>
        <v>12</v>
      </c>
      <c r="P3407" s="23" t="str">
        <f t="shared" ref="P3407:P3469" si="720">D3407&amp;H3407&amp;M3407</f>
        <v>600460441Facatativa</v>
      </c>
    </row>
    <row r="3408" spans="1:16" s="26" customFormat="1" ht="15" hidden="1" customHeight="1">
      <c r="A3408" s="26" t="s">
        <v>875</v>
      </c>
      <c r="B3408" s="23" t="str">
        <f>IFERROR(VLOOKUP(A3408,hoja!$A$2:$E$970,4,FALSE),0)</f>
        <v>COSTA</v>
      </c>
      <c r="C3408" s="23" t="str">
        <f>IFERROR(VLOOKUP(A3408,hoja!$A$2:$E$1370,5,FALSE),0)</f>
        <v>MALAMBO</v>
      </c>
      <c r="D3408" s="23" t="str">
        <f>IFERROR(VLOOKUP(A3408,hoja!A:D,3,FALSE),0)</f>
        <v>60023</v>
      </c>
      <c r="E3408" s="23" t="s">
        <v>783</v>
      </c>
      <c r="F3408" s="23" t="str">
        <f>IFERROR(VLOOKUP(E3408,hoja!$A$2:$E$970,4,FALSE),0)</f>
        <v>COSTA</v>
      </c>
      <c r="G3408" s="23" t="str">
        <f>IFERROR(VLOOKUP(E3408,hoja!$A$2:$E$970,5,FALSE),0)</f>
        <v>MONTERÍA</v>
      </c>
      <c r="H3408" s="103" t="str">
        <f>IFERROR(VLOOKUP(E3408,hoja!A:C,3,FALSE),0)</f>
        <v>60007</v>
      </c>
      <c r="I3408" s="24" t="str">
        <f t="shared" si="718"/>
        <v>6002360007</v>
      </c>
      <c r="K3408" s="26">
        <v>316</v>
      </c>
      <c r="L3408" s="23" t="str">
        <f t="shared" si="710"/>
        <v>REGIONAL</v>
      </c>
      <c r="M3408" s="23" t="s">
        <v>618</v>
      </c>
      <c r="N3408" s="23" t="s">
        <v>622</v>
      </c>
      <c r="O3408" s="23">
        <f t="shared" si="719"/>
        <v>16</v>
      </c>
      <c r="P3408" s="23" t="str">
        <f t="shared" si="720"/>
        <v>6002360007Principal</v>
      </c>
    </row>
    <row r="3409" spans="1:16" s="26" customFormat="1" ht="15" hidden="1" customHeight="1">
      <c r="A3409" s="26" t="s">
        <v>879</v>
      </c>
      <c r="B3409" s="23" t="str">
        <f>IFERROR(VLOOKUP(A3409,hoja!$A$2:$E$970,4,FALSE),0)</f>
        <v>ANTIOQUIA</v>
      </c>
      <c r="C3409" s="23" t="str">
        <f>IFERROR(VLOOKUP(A3409,hoja!$A$2:$E$1370,5,FALSE),0)</f>
        <v>LLANOS DE CUIVA</v>
      </c>
      <c r="D3409" s="23" t="str">
        <f>IFERROR(VLOOKUP(A3409,hoja!A:D,3,FALSE),0)</f>
        <v>50256</v>
      </c>
      <c r="E3409" s="23" t="s">
        <v>681</v>
      </c>
      <c r="F3409" s="23" t="str">
        <f>IFERROR(VLOOKUP(E3409,hoja!$A$2:$E$970,4,FALSE),0)</f>
        <v>CENTRO</v>
      </c>
      <c r="G3409" s="23" t="str">
        <f>IFERROR(VLOOKUP(E3409,hoja!$A$2:$E$970,5,FALSE),0)</f>
        <v>VILLAVICENCIO</v>
      </c>
      <c r="H3409" s="103" t="str">
        <f>IFERROR(VLOOKUP(E3409,hoja!A:C,3,FALSE),0)</f>
        <v>0393</v>
      </c>
      <c r="I3409" s="24" t="str">
        <f t="shared" si="718"/>
        <v>502560393</v>
      </c>
      <c r="K3409" s="26">
        <v>614</v>
      </c>
      <c r="L3409" s="23" t="str">
        <f>IF(B3409=F3409,"REGIONAL","NACIONAL")</f>
        <v>NACIONAL</v>
      </c>
      <c r="M3409" s="23" t="s">
        <v>618</v>
      </c>
      <c r="N3409" s="23" t="s">
        <v>622</v>
      </c>
      <c r="O3409" s="23">
        <f t="shared" si="719"/>
        <v>12</v>
      </c>
      <c r="P3409" s="23" t="str">
        <f t="shared" si="720"/>
        <v>502560393Principal</v>
      </c>
    </row>
    <row r="3410" spans="1:16" s="26" customFormat="1" ht="15" hidden="1" customHeight="1">
      <c r="A3410" s="26" t="s">
        <v>661</v>
      </c>
      <c r="B3410" s="23" t="str">
        <f>IFERROR(VLOOKUP(A3410,hoja!$A$2:$E$970,4,FALSE),0)</f>
        <v>COSTA</v>
      </c>
      <c r="C3410" s="23" t="str">
        <f>IFERROR(VLOOKUP(A3410,hoja!$A$2:$E$1370,5,FALSE),0)</f>
        <v>CARTAGENA</v>
      </c>
      <c r="D3410" s="23" t="str">
        <f>IFERROR(VLOOKUP(A3410,hoja!A:D,3,FALSE),0)</f>
        <v>0113</v>
      </c>
      <c r="E3410" s="23" t="s">
        <v>904</v>
      </c>
      <c r="F3410" s="23" t="str">
        <f>IFERROR(VLOOKUP(E3410,hoja!$A$2:$E$970,4,FALSE),0)</f>
        <v>CENTRO</v>
      </c>
      <c r="G3410" s="23" t="str">
        <f>IFERROR(VLOOKUP(E3410,hoja!$A$2:$E$970,5,FALSE),0)</f>
        <v>BOGOTÁ</v>
      </c>
      <c r="H3410" s="103" t="str">
        <f>IFERROR(VLOOKUP(E3410,hoja!A:C,3,FALSE),0)</f>
        <v>50174</v>
      </c>
      <c r="I3410" s="24" t="str">
        <f t="shared" si="718"/>
        <v>011350174</v>
      </c>
      <c r="K3410" s="26">
        <v>1064</v>
      </c>
      <c r="L3410" s="23" t="str">
        <f t="shared" ref="L3410:L3414" si="721">IF(B3410=F3410,"REGIONAL","NACIONAL")</f>
        <v>NACIONAL</v>
      </c>
      <c r="M3410" s="23" t="s">
        <v>618</v>
      </c>
      <c r="N3410" s="23" t="s">
        <v>622</v>
      </c>
      <c r="O3410" s="23">
        <f t="shared" si="719"/>
        <v>8</v>
      </c>
      <c r="P3410" s="23" t="str">
        <f t="shared" si="720"/>
        <v>011350174Principal</v>
      </c>
    </row>
    <row r="3411" spans="1:16" s="26" customFormat="1" ht="15" hidden="1" customHeight="1">
      <c r="A3411" s="26" t="s">
        <v>723</v>
      </c>
      <c r="B3411" s="23" t="str">
        <f>IFERROR(VLOOKUP(A3411,hoja!$A$2:$E$970,4,FALSE),0)</f>
        <v>COSTA</v>
      </c>
      <c r="C3411" s="23" t="str">
        <f>IFERROR(VLOOKUP(A3411,hoja!$A$2:$E$1370,5,FALSE),0)</f>
        <v>SANTA MARTA</v>
      </c>
      <c r="D3411" s="23" t="str">
        <f>IFERROR(VLOOKUP(A3411,hoja!A:D,3,FALSE),0)</f>
        <v>0118</v>
      </c>
      <c r="E3411" s="23" t="s">
        <v>714</v>
      </c>
      <c r="F3411" s="23" t="str">
        <f>IFERROR(VLOOKUP(E3411,hoja!$A$2:$E$970,4,FALSE),0)</f>
        <v>SANTANDER</v>
      </c>
      <c r="G3411" s="23" t="str">
        <f>IFERROR(VLOOKUP(E3411,hoja!$A$2:$E$970,5,FALSE),0)</f>
        <v>OCAÑA</v>
      </c>
      <c r="H3411" s="103" t="str">
        <f>IFERROR(VLOOKUP(E3411,hoja!A:C,3,FALSE),0)</f>
        <v>0434</v>
      </c>
      <c r="I3411" s="24" t="str">
        <f t="shared" si="718"/>
        <v>01180434</v>
      </c>
      <c r="K3411" s="26">
        <v>436</v>
      </c>
      <c r="L3411" s="23" t="str">
        <f t="shared" si="721"/>
        <v>NACIONAL</v>
      </c>
      <c r="M3411" s="23" t="s">
        <v>618</v>
      </c>
      <c r="N3411" s="23" t="s">
        <v>622</v>
      </c>
      <c r="O3411" s="23">
        <f t="shared" si="719"/>
        <v>16</v>
      </c>
      <c r="P3411" s="23" t="str">
        <f t="shared" si="720"/>
        <v>01180434Principal</v>
      </c>
    </row>
    <row r="3412" spans="1:16" s="26" customFormat="1" ht="15" hidden="1" customHeight="1">
      <c r="A3412" s="26" t="s">
        <v>630</v>
      </c>
      <c r="B3412" s="23" t="str">
        <f>IFERROR(VLOOKUP(A3412,hoja!$A$2:$E$970,4,FALSE),0)</f>
        <v>CENTRO</v>
      </c>
      <c r="C3412" s="23" t="str">
        <f>IFERROR(VLOOKUP(A3412,hoja!$A$2:$E$1370,5,FALSE),0)</f>
        <v>SESQUILÉ</v>
      </c>
      <c r="D3412" s="23" t="str">
        <f>IFERROR(VLOOKUP(A3412,hoja!A:D,3,FALSE),0)</f>
        <v>1501</v>
      </c>
      <c r="E3412" s="23" t="s">
        <v>676</v>
      </c>
      <c r="F3412" s="23" t="str">
        <f>IFERROR(VLOOKUP(E3412,hoja!$A$2:$E$970,4,FALSE),0)</f>
        <v>COSTA</v>
      </c>
      <c r="G3412" s="23" t="str">
        <f>IFERROR(VLOOKUP(E3412,hoja!$A$2:$E$970,5,FALSE),0)</f>
        <v>BARRANQUILLA</v>
      </c>
      <c r="H3412" s="103" t="str">
        <f>IFERROR(VLOOKUP(E3412,hoja!A:C,3,FALSE),0)</f>
        <v>3000</v>
      </c>
      <c r="I3412" s="24" t="str">
        <f t="shared" si="718"/>
        <v>15013000</v>
      </c>
      <c r="K3412" s="26">
        <v>992</v>
      </c>
      <c r="L3412" s="23" t="str">
        <f t="shared" si="721"/>
        <v>NACIONAL</v>
      </c>
      <c r="M3412" s="23" t="s">
        <v>618</v>
      </c>
      <c r="N3412" s="23" t="s">
        <v>622</v>
      </c>
      <c r="O3412" s="23">
        <f t="shared" si="719"/>
        <v>8</v>
      </c>
      <c r="P3412" s="23" t="str">
        <f t="shared" si="720"/>
        <v>15013000Principal</v>
      </c>
    </row>
    <row r="3413" spans="1:16" s="26" customFormat="1" ht="15" hidden="1" customHeight="1">
      <c r="A3413" s="26" t="s">
        <v>792</v>
      </c>
      <c r="B3413" s="23" t="str">
        <f>IFERROR(VLOOKUP(A3413,hoja!$A$2:$E$970,4,FALSE),0)</f>
        <v>CENTRO</v>
      </c>
      <c r="C3413" s="23" t="str">
        <f>IFERROR(VLOOKUP(A3413,hoja!$A$2:$E$1370,5,FALSE),0)</f>
        <v>BOGOTÁ</v>
      </c>
      <c r="D3413" s="23" t="str">
        <f>IFERROR(VLOOKUP(A3413,hoja!A:D,3,FALSE),0)</f>
        <v>60042</v>
      </c>
      <c r="E3413" s="23" t="s">
        <v>581</v>
      </c>
      <c r="F3413" s="23" t="str">
        <f>IFERROR(VLOOKUP(E3413,hoja!$A$2:$E$970,4,FALSE),0)</f>
        <v>OCCIDENTE</v>
      </c>
      <c r="G3413" s="23" t="str">
        <f>IFERROR(VLOOKUP(E3413,hoja!$A$2:$E$970,5,FALSE),0)</f>
        <v>CALI</v>
      </c>
      <c r="H3413" s="103" t="str">
        <f>IFERROR(VLOOKUP(E3413,hoja!A:C,3,FALSE),0)</f>
        <v>60043</v>
      </c>
      <c r="I3413" s="24" t="str">
        <f t="shared" si="718"/>
        <v>6004260043</v>
      </c>
      <c r="K3413" s="26">
        <v>460</v>
      </c>
      <c r="L3413" s="23" t="str">
        <f t="shared" si="721"/>
        <v>NACIONAL</v>
      </c>
      <c r="M3413" s="23" t="s">
        <v>618</v>
      </c>
      <c r="N3413" s="23" t="s">
        <v>622</v>
      </c>
      <c r="O3413" s="23">
        <f t="shared" si="719"/>
        <v>16</v>
      </c>
      <c r="P3413" s="23" t="str">
        <f t="shared" si="720"/>
        <v>6004260043Principal</v>
      </c>
    </row>
    <row r="3414" spans="1:16" ht="15" hidden="1" customHeight="1">
      <c r="A3414" s="26" t="s">
        <v>559</v>
      </c>
      <c r="B3414" s="23" t="str">
        <f>IFERROR(VLOOKUP(A3414,hoja!$A$2:$E$970,4,FALSE),0)</f>
        <v>ANTIOQUIA</v>
      </c>
      <c r="C3414" s="23" t="str">
        <f>IFERROR(VLOOKUP(A3414,hoja!$A$2:$E$1370,5,FALSE),0)</f>
        <v>VENECIA</v>
      </c>
      <c r="D3414" s="23" t="str">
        <f>IFERROR(VLOOKUP(A3414,hoja!A:D,3,FALSE),0)</f>
        <v>50301</v>
      </c>
      <c r="E3414" s="23" t="s">
        <v>635</v>
      </c>
      <c r="F3414" s="23" t="str">
        <f>IFERROR(VLOOKUP(E3414,hoja!$A$2:$E$970,4,FALSE),0)</f>
        <v>CENTRO</v>
      </c>
      <c r="G3414" s="23" t="str">
        <f>IFERROR(VLOOKUP(E3414,hoja!$A$2:$E$970,5,FALSE),0)</f>
        <v>BOGOTÁ</v>
      </c>
      <c r="H3414" s="103" t="str">
        <f>IFERROR(VLOOKUP(E3414,hoja!A:C,3,FALSE),0)</f>
        <v>0021</v>
      </c>
      <c r="I3414" s="24" t="str">
        <f t="shared" ref="I3414:I3425" si="722">D3414&amp;H3414</f>
        <v>503010021</v>
      </c>
      <c r="K3414" s="23">
        <v>485</v>
      </c>
      <c r="L3414" s="23" t="str">
        <f t="shared" si="721"/>
        <v>NACIONAL</v>
      </c>
      <c r="M3414" s="23" t="s">
        <v>618</v>
      </c>
      <c r="N3414" s="23" t="s">
        <v>622</v>
      </c>
      <c r="O3414" s="23">
        <f t="shared" ref="O3414:O3425" si="723">IF(K3414&lt;=250,25,IF(K3414&lt;=500,16,IF(K3414&lt;=800,12,IF(K3414&lt;=1100,8,IF(K3414&lt;=1400,6,IF(K3414&lt;=1700,5))))))</f>
        <v>16</v>
      </c>
      <c r="P3414" s="23" t="str">
        <f t="shared" si="720"/>
        <v>503010021Principal</v>
      </c>
    </row>
    <row r="3415" spans="1:16" ht="15" hidden="1" customHeight="1">
      <c r="A3415" s="26" t="s">
        <v>791</v>
      </c>
      <c r="B3415" s="23" t="str">
        <f>IFERROR(VLOOKUP(A3415,hoja!$A$2:$E$970,4,FALSE),0)</f>
        <v>CENTRO</v>
      </c>
      <c r="C3415" s="23" t="str">
        <f>IFERROR(VLOOKUP(A3415,hoja!$A$2:$E$1370,5,FALSE),0)</f>
        <v>MADRID</v>
      </c>
      <c r="D3415" s="23" t="str">
        <f>IFERROR(VLOOKUP(A3415,hoja!A:D,3,FALSE),0)</f>
        <v>60147</v>
      </c>
      <c r="E3415" s="23" t="s">
        <v>663</v>
      </c>
      <c r="F3415" s="23" t="str">
        <f>IFERROR(VLOOKUP(E3415,hoja!$A$2:$E$970,4,FALSE),0)</f>
        <v>CENTRO</v>
      </c>
      <c r="G3415" s="23" t="str">
        <f>IFERROR(VLOOKUP(E3415,hoja!$A$2:$E$970,5,FALSE),0)</f>
        <v>MADRID</v>
      </c>
      <c r="H3415" s="103" t="str">
        <f>IFERROR(VLOOKUP(E3415,hoja!A:C,3,FALSE),0)</f>
        <v>0022</v>
      </c>
      <c r="I3415" s="24" t="str">
        <f t="shared" si="722"/>
        <v>601470022</v>
      </c>
      <c r="K3415" s="23">
        <v>10</v>
      </c>
      <c r="L3415" s="23" t="str">
        <f t="shared" si="710"/>
        <v>REGIONAL</v>
      </c>
      <c r="M3415" s="23" t="s">
        <v>618</v>
      </c>
      <c r="N3415" s="23" t="s">
        <v>622</v>
      </c>
      <c r="O3415" s="23">
        <f t="shared" si="723"/>
        <v>25</v>
      </c>
      <c r="P3415" s="23" t="str">
        <f t="shared" si="720"/>
        <v>601470022Principal</v>
      </c>
    </row>
    <row r="3416" spans="1:16" ht="15" hidden="1" customHeight="1">
      <c r="A3416" s="26" t="s">
        <v>930</v>
      </c>
      <c r="B3416" s="23" t="str">
        <f>IFERROR(VLOOKUP(A3416,hoja!$A$2:$E$970,4,FALSE),0)</f>
        <v>ANTIOQUIA</v>
      </c>
      <c r="C3416" s="23" t="str">
        <f>IFERROR(VLOOKUP(A3416,hoja!$A$2:$E$1370,5,FALSE),0)</f>
        <v>SAN PEDRO DE LOS MILAGROS</v>
      </c>
      <c r="D3416" s="23" t="str">
        <f>IFERROR(VLOOKUP(A3416,hoja!A:D,3,FALSE),0)</f>
        <v>50178</v>
      </c>
      <c r="E3416" s="23" t="s">
        <v>681</v>
      </c>
      <c r="F3416" s="23" t="str">
        <f>IFERROR(VLOOKUP(E3416,hoja!$A$2:$E$970,4,FALSE),0)</f>
        <v>CENTRO</v>
      </c>
      <c r="G3416" s="23" t="str">
        <f>IFERROR(VLOOKUP(E3416,hoja!$A$2:$E$970,5,FALSE),0)</f>
        <v>VILLAVICENCIO</v>
      </c>
      <c r="H3416" s="103" t="str">
        <f>IFERROR(VLOOKUP(E3416,hoja!A:C,3,FALSE),0)</f>
        <v>0393</v>
      </c>
      <c r="I3416" s="24" t="str">
        <f t="shared" si="722"/>
        <v>501780393</v>
      </c>
      <c r="K3416" s="23">
        <v>566</v>
      </c>
      <c r="L3416" s="23" t="str">
        <f>IF(B3416=F3416,"REGIONAL","NACIONAL")</f>
        <v>NACIONAL</v>
      </c>
      <c r="M3416" s="23" t="s">
        <v>618</v>
      </c>
      <c r="N3416" s="23" t="s">
        <v>622</v>
      </c>
      <c r="O3416" s="23">
        <f t="shared" si="723"/>
        <v>12</v>
      </c>
      <c r="P3416" s="23" t="str">
        <f t="shared" si="720"/>
        <v>501780393Principal</v>
      </c>
    </row>
    <row r="3417" spans="1:16" ht="15" hidden="1" customHeight="1">
      <c r="A3417" s="26" t="s">
        <v>882</v>
      </c>
      <c r="B3417" s="23" t="str">
        <f>IFERROR(VLOOKUP(A3417,hoja!$A$2:$E$970,4,FALSE),0)</f>
        <v>ANTIOQUIA</v>
      </c>
      <c r="C3417" s="23" t="str">
        <f>IFERROR(VLOOKUP(A3417,hoja!$A$2:$E$1370,5,FALSE),0)</f>
        <v>MEDELLÍN</v>
      </c>
      <c r="D3417" s="23" t="str">
        <f>IFERROR(VLOOKUP(A3417,hoja!A:D,3,FALSE),0)</f>
        <v>60129</v>
      </c>
      <c r="E3417" s="23" t="s">
        <v>617</v>
      </c>
      <c r="F3417" s="23" t="str">
        <f>IFERROR(VLOOKUP(E3417,hoja!$A$2:$E$970,4,FALSE),0)</f>
        <v>ANTIOQUIA</v>
      </c>
      <c r="G3417" s="23" t="str">
        <f>IFERROR(VLOOKUP(E3417,hoja!$A$2:$E$970,5,FALSE),0)</f>
        <v>MEDELLÍN</v>
      </c>
      <c r="H3417" s="103">
        <f>IFERROR(VLOOKUP(E3417,hoja!A:C,3,FALSE),0)</f>
        <v>50443</v>
      </c>
      <c r="I3417" s="24" t="str">
        <f t="shared" si="722"/>
        <v>6012950443</v>
      </c>
      <c r="K3417" s="23">
        <v>10</v>
      </c>
      <c r="L3417" s="23" t="str">
        <f t="shared" si="710"/>
        <v>REGIONAL</v>
      </c>
      <c r="M3417" s="23" t="s">
        <v>618</v>
      </c>
      <c r="N3417" s="23" t="s">
        <v>622</v>
      </c>
      <c r="O3417" s="23">
        <f t="shared" si="723"/>
        <v>25</v>
      </c>
      <c r="P3417" s="23" t="str">
        <f t="shared" si="720"/>
        <v>6012950443Principal</v>
      </c>
    </row>
    <row r="3418" spans="1:16" ht="15" hidden="1" customHeight="1">
      <c r="A3418" s="26" t="s">
        <v>679</v>
      </c>
      <c r="B3418" s="23" t="str">
        <f>IFERROR(VLOOKUP(A3418,hoja!$A$2:$E$970,4,FALSE),0)</f>
        <v>CENTRO</v>
      </c>
      <c r="C3418" s="23" t="str">
        <f>IFERROR(VLOOKUP(A3418,hoja!$A$2:$E$1370,5,FALSE),0)</f>
        <v>NEIVA</v>
      </c>
      <c r="D3418" s="23" t="str">
        <f>IFERROR(VLOOKUP(A3418,hoja!A:D,3,FALSE),0)</f>
        <v>0385</v>
      </c>
      <c r="E3418" s="23" t="s">
        <v>972</v>
      </c>
      <c r="F3418" s="23" t="str">
        <f>IFERROR(VLOOKUP(E3418,hoja!$A$2:$E$970,4,FALSE),0)</f>
        <v>CENTRO</v>
      </c>
      <c r="G3418" s="23" t="str">
        <f>IFERROR(VLOOKUP(E3418,hoja!$A$2:$E$970,5,FALSE),0)</f>
        <v>BOGOTÁ</v>
      </c>
      <c r="H3418" s="103" t="str">
        <f>IFERROR(VLOOKUP(E3418,hoja!A:C,3,FALSE),0)</f>
        <v>50249</v>
      </c>
      <c r="I3418" s="24" t="str">
        <f t="shared" si="722"/>
        <v>038550249</v>
      </c>
      <c r="K3418" s="23">
        <v>308</v>
      </c>
      <c r="L3418" s="23" t="str">
        <f t="shared" si="710"/>
        <v>REGIONAL</v>
      </c>
      <c r="M3418" s="23" t="s">
        <v>618</v>
      </c>
      <c r="N3418" s="23" t="s">
        <v>622</v>
      </c>
      <c r="O3418" s="23">
        <f t="shared" si="723"/>
        <v>16</v>
      </c>
      <c r="P3418" s="23" t="str">
        <f t="shared" si="720"/>
        <v>038550249Principal</v>
      </c>
    </row>
    <row r="3419" spans="1:16" ht="15" hidden="1" customHeight="1">
      <c r="A3419" s="26" t="s">
        <v>630</v>
      </c>
      <c r="B3419" s="23" t="str">
        <f>IFERROR(VLOOKUP(A3419,hoja!$A$2:$E$970,4,FALSE),0)</f>
        <v>CENTRO</v>
      </c>
      <c r="C3419" s="23" t="str">
        <f>IFERROR(VLOOKUP(A3419,hoja!$A$2:$E$1370,5,FALSE),0)</f>
        <v>SESQUILÉ</v>
      </c>
      <c r="D3419" s="23" t="str">
        <f>IFERROR(VLOOKUP(A3419,hoja!A:D,3,FALSE),0)</f>
        <v>1501</v>
      </c>
      <c r="E3419" s="23" t="s">
        <v>973</v>
      </c>
      <c r="F3419" s="23" t="str">
        <f>IFERROR(VLOOKUP(E3419,hoja!$A$2:$E$970,4,FALSE),0)</f>
        <v>CENTRO</v>
      </c>
      <c r="G3419" s="23" t="str">
        <f>IFERROR(VLOOKUP(E3419,hoja!$A$2:$E$970,5,FALSE),0)</f>
        <v>CALAMAR</v>
      </c>
      <c r="H3419" s="103" t="str">
        <f>IFERROR(VLOOKUP(E3419,hoja!A:C,3,FALSE),0)</f>
        <v>50311</v>
      </c>
      <c r="I3419" s="24" t="str">
        <f t="shared" si="722"/>
        <v>150150311</v>
      </c>
      <c r="K3419" s="23">
        <v>543</v>
      </c>
      <c r="L3419" s="23" t="str">
        <f t="shared" si="710"/>
        <v>REGIONAL</v>
      </c>
      <c r="M3419" s="23" t="s">
        <v>618</v>
      </c>
      <c r="N3419" s="23" t="s">
        <v>622</v>
      </c>
      <c r="O3419" s="23">
        <f t="shared" si="723"/>
        <v>12</v>
      </c>
      <c r="P3419" s="23" t="str">
        <f t="shared" si="720"/>
        <v>150150311Principal</v>
      </c>
    </row>
    <row r="3420" spans="1:16" ht="15" hidden="1" customHeight="1">
      <c r="A3420" s="26" t="s">
        <v>630</v>
      </c>
      <c r="B3420" s="23" t="str">
        <f>IFERROR(VLOOKUP(A3420,hoja!$A$2:$E$970,4,FALSE),0)</f>
        <v>CENTRO</v>
      </c>
      <c r="C3420" s="23" t="str">
        <f>IFERROR(VLOOKUP(A3420,hoja!$A$2:$E$1370,5,FALSE),0)</f>
        <v>SESQUILÉ</v>
      </c>
      <c r="D3420" s="23" t="str">
        <f>IFERROR(VLOOKUP(A3420,hoja!A:D,3,FALSE),0)</f>
        <v>1501</v>
      </c>
      <c r="E3420" s="23" t="s">
        <v>974</v>
      </c>
      <c r="F3420" s="23" t="str">
        <f>IFERROR(VLOOKUP(E3420,hoja!$A$2:$E$970,4,FALSE),0)</f>
        <v>OCCIDENTE</v>
      </c>
      <c r="G3420" s="23" t="str">
        <f>IFERROR(VLOOKUP(E3420,hoja!$A$2:$E$970,5,FALSE),0)</f>
        <v>PUERTO ASIS</v>
      </c>
      <c r="H3420" s="103" t="str">
        <f>IFERROR(VLOOKUP(E3420,hoja!A:C,3,FALSE),0)</f>
        <v>50312</v>
      </c>
      <c r="I3420" s="24" t="str">
        <f t="shared" si="722"/>
        <v>150150312</v>
      </c>
      <c r="K3420" s="23">
        <v>779</v>
      </c>
      <c r="L3420" s="23" t="str">
        <f>IF(B3420=F3420,"REGIONAL","NACIONAL")</f>
        <v>NACIONAL</v>
      </c>
      <c r="M3420" s="23" t="s">
        <v>618</v>
      </c>
      <c r="N3420" s="23" t="s">
        <v>622</v>
      </c>
      <c r="O3420" s="23">
        <f t="shared" si="723"/>
        <v>12</v>
      </c>
      <c r="P3420" s="23" t="str">
        <f t="shared" si="720"/>
        <v>150150312Principal</v>
      </c>
    </row>
    <row r="3421" spans="1:16" ht="15" hidden="1" customHeight="1">
      <c r="A3421" s="26" t="s">
        <v>630</v>
      </c>
      <c r="B3421" s="23" t="str">
        <f>IFERROR(VLOOKUP(A3421,hoja!$A$2:$E$970,4,FALSE),0)</f>
        <v>CENTRO</v>
      </c>
      <c r="C3421" s="23" t="str">
        <f>IFERROR(VLOOKUP(A3421,hoja!$A$2:$E$1370,5,FALSE),0)</f>
        <v>SESQUILÉ</v>
      </c>
      <c r="D3421" s="23" t="str">
        <f>IFERROR(VLOOKUP(A3421,hoja!A:D,3,FALSE),0)</f>
        <v>1501</v>
      </c>
      <c r="E3421" s="23" t="s">
        <v>392</v>
      </c>
      <c r="F3421" s="23" t="str">
        <f>IFERROR(VLOOKUP(E3421,hoja!$A$2:$E$970,4,FALSE),0)</f>
        <v>OCCIDENTE</v>
      </c>
      <c r="G3421" s="23" t="str">
        <f>IFERROR(VLOOKUP(E3421,hoja!$A$2:$E$970,5,FALSE),0)</f>
        <v>PUERTO ASIS</v>
      </c>
      <c r="H3421" s="103" t="str">
        <f>IFERROR(VLOOKUP(E3421,hoja!A:C,3,FALSE),0)</f>
        <v>50313</v>
      </c>
      <c r="I3421" s="24" t="str">
        <f t="shared" si="722"/>
        <v>150150313</v>
      </c>
      <c r="K3421" s="23">
        <v>777</v>
      </c>
      <c r="L3421" s="23" t="str">
        <f>IF(B3421=F3421,"REGIONAL","NACIONAL")</f>
        <v>NACIONAL</v>
      </c>
      <c r="M3421" s="23" t="s">
        <v>618</v>
      </c>
      <c r="N3421" s="23" t="s">
        <v>622</v>
      </c>
      <c r="O3421" s="23">
        <f t="shared" si="723"/>
        <v>12</v>
      </c>
      <c r="P3421" s="23" t="str">
        <f t="shared" si="720"/>
        <v>150150313Principal</v>
      </c>
    </row>
    <row r="3422" spans="1:16" ht="15" hidden="1" customHeight="1">
      <c r="A3422" s="26" t="s">
        <v>642</v>
      </c>
      <c r="B3422" s="23" t="str">
        <f>IFERROR(VLOOKUP(A3422,hoja!$A$2:$E$970,4,FALSE),0)</f>
        <v>COSTA</v>
      </c>
      <c r="C3422" s="23" t="str">
        <f>IFERROR(VLOOKUP(A3422,hoja!$A$2:$E$1370,5,FALSE),0)</f>
        <v>BARRANQUILLA</v>
      </c>
      <c r="D3422" s="23" t="str">
        <f>IFERROR(VLOOKUP(A3422,hoja!A:D,3,FALSE),0)</f>
        <v>0111</v>
      </c>
      <c r="E3422" s="23" t="s">
        <v>138</v>
      </c>
      <c r="F3422" s="23" t="str">
        <f>IFERROR(VLOOKUP(E3422,hoja!$A$2:$E$970,4,FALSE),0)</f>
        <v>COSTA</v>
      </c>
      <c r="G3422" s="23" t="str">
        <f>IFERROR(VLOOKUP(E3422,hoja!$A$2:$E$970,5,FALSE),0)</f>
        <v>COROZAL</v>
      </c>
      <c r="H3422" s="103" t="str">
        <f>IFERROR(VLOOKUP(E3422,hoja!A:C,3,FALSE),0)</f>
        <v>50314</v>
      </c>
      <c r="I3422" s="24" t="str">
        <f t="shared" si="722"/>
        <v>011150314</v>
      </c>
      <c r="K3422" s="23">
        <v>203</v>
      </c>
      <c r="L3422" s="23" t="str">
        <f t="shared" si="710"/>
        <v>REGIONAL</v>
      </c>
      <c r="M3422" s="23" t="s">
        <v>618</v>
      </c>
      <c r="N3422" s="23" t="s">
        <v>622</v>
      </c>
      <c r="O3422" s="23">
        <f t="shared" si="723"/>
        <v>25</v>
      </c>
      <c r="P3422" s="23" t="str">
        <f t="shared" si="720"/>
        <v>011150314Principal</v>
      </c>
    </row>
    <row r="3423" spans="1:16" ht="15" hidden="1" customHeight="1">
      <c r="A3423" s="26" t="s">
        <v>635</v>
      </c>
      <c r="B3423" s="23" t="str">
        <f>IFERROR(VLOOKUP(A3423,hoja!$A$2:$E$970,4,FALSE),0)</f>
        <v>CENTRO</v>
      </c>
      <c r="C3423" s="23" t="str">
        <f>IFERROR(VLOOKUP(A3423,hoja!$A$2:$E$1370,5,FALSE),0)</f>
        <v>BOGOTÁ</v>
      </c>
      <c r="D3423" s="23" t="str">
        <f>IFERROR(VLOOKUP(A3423,hoja!A:D,3,FALSE),0)</f>
        <v>0021</v>
      </c>
      <c r="E3423" s="23" t="s">
        <v>975</v>
      </c>
      <c r="F3423" s="23">
        <f>IFERROR(VLOOKUP(E3423,hoja!$A$2:$E$970,4,FALSE),0)</f>
        <v>0</v>
      </c>
      <c r="G3423" s="23">
        <f>IFERROR(VLOOKUP(E3423,hoja!$A$2:$E$970,5,FALSE),0)</f>
        <v>0</v>
      </c>
      <c r="H3423" s="103">
        <f>IFERROR(VLOOKUP(E3423,hoja!A:C,3,FALSE),0)</f>
        <v>0</v>
      </c>
      <c r="I3423" s="24" t="str">
        <f t="shared" si="722"/>
        <v>00210</v>
      </c>
      <c r="K3423" s="23">
        <v>925</v>
      </c>
      <c r="L3423" s="23" t="str">
        <f>IF(B3423=F3423,"REGIONAL","NACIONAL")</f>
        <v>NACIONAL</v>
      </c>
      <c r="M3423" s="23" t="s">
        <v>618</v>
      </c>
      <c r="N3423" s="23" t="s">
        <v>622</v>
      </c>
      <c r="O3423" s="23">
        <f t="shared" si="723"/>
        <v>8</v>
      </c>
      <c r="P3423" s="23" t="str">
        <f t="shared" si="720"/>
        <v>00210Principal</v>
      </c>
    </row>
    <row r="3424" spans="1:16" ht="15" hidden="1" customHeight="1">
      <c r="A3424" s="26" t="s">
        <v>645</v>
      </c>
      <c r="B3424" s="23" t="str">
        <f>IFERROR(VLOOKUP(A3424,hoja!$A$2:$E$970,4,FALSE),0)</f>
        <v>OCCIDENTE</v>
      </c>
      <c r="C3424" s="23" t="str">
        <f>IFERROR(VLOOKUP(A3424,hoja!$A$2:$E$1370,5,FALSE),0)</f>
        <v>CALI</v>
      </c>
      <c r="D3424" s="23" t="str">
        <f>IFERROR(VLOOKUP(A3424,hoja!A:D,3,FALSE),0)</f>
        <v>0410</v>
      </c>
      <c r="E3424" s="23" t="s">
        <v>359</v>
      </c>
      <c r="F3424" s="23" t="str">
        <f>IFERROR(VLOOKUP(E3424,hoja!$A$2:$E$970,4,FALSE),0)</f>
        <v>OCCIDENTE</v>
      </c>
      <c r="G3424" s="23" t="str">
        <f>IFERROR(VLOOKUP(E3424,hoja!$A$2:$E$970,5,FALSE),0)</f>
        <v>PALMIRA</v>
      </c>
      <c r="H3424" s="103" t="str">
        <f>IFERROR(VLOOKUP(E3424,hoja!A:C,3,FALSE),0)</f>
        <v>50316</v>
      </c>
      <c r="I3424" s="24" t="str">
        <f t="shared" si="722"/>
        <v>041050316</v>
      </c>
      <c r="K3424" s="23">
        <v>21</v>
      </c>
      <c r="L3424" s="23" t="str">
        <f t="shared" si="710"/>
        <v>REGIONAL</v>
      </c>
      <c r="M3424" s="23" t="s">
        <v>618</v>
      </c>
      <c r="N3424" s="23" t="s">
        <v>622</v>
      </c>
      <c r="O3424" s="23">
        <f t="shared" si="723"/>
        <v>25</v>
      </c>
      <c r="P3424" s="23" t="str">
        <f t="shared" si="720"/>
        <v>041050316Principal</v>
      </c>
    </row>
    <row r="3425" spans="1:16" ht="15" hidden="1" customHeight="1">
      <c r="A3425" s="26" t="s">
        <v>630</v>
      </c>
      <c r="B3425" s="23" t="str">
        <f>IFERROR(VLOOKUP(A3425,hoja!$A$2:$E$970,4,FALSE),0)</f>
        <v>CENTRO</v>
      </c>
      <c r="C3425" s="23" t="str">
        <f>IFERROR(VLOOKUP(A3425,hoja!$A$2:$E$1370,5,FALSE),0)</f>
        <v>SESQUILÉ</v>
      </c>
      <c r="D3425" s="23" t="str">
        <f>IFERROR(VLOOKUP(A3425,hoja!A:D,3,FALSE),0)</f>
        <v>1501</v>
      </c>
      <c r="E3425" s="23" t="s">
        <v>976</v>
      </c>
      <c r="F3425" s="23" t="str">
        <f>IFERROR(VLOOKUP(E3425,hoja!$A$2:$E$970,4,FALSE),0)</f>
        <v>CENTRO</v>
      </c>
      <c r="G3425" s="23" t="str">
        <f>IFERROR(VLOOKUP(E3425,hoja!$A$2:$E$970,5,FALSE),0)</f>
        <v>LETICIA</v>
      </c>
      <c r="H3425" s="103" t="str">
        <f>IFERROR(VLOOKUP(E3425,hoja!A:C,3,FALSE),0)</f>
        <v>50318</v>
      </c>
      <c r="I3425" s="24" t="str">
        <f t="shared" si="722"/>
        <v>150150318</v>
      </c>
      <c r="K3425" s="23">
        <v>1</v>
      </c>
      <c r="L3425" s="23" t="str">
        <f t="shared" si="710"/>
        <v>REGIONAL</v>
      </c>
      <c r="M3425" s="23" t="s">
        <v>618</v>
      </c>
      <c r="N3425" s="23" t="s">
        <v>622</v>
      </c>
      <c r="O3425" s="23">
        <f t="shared" si="723"/>
        <v>25</v>
      </c>
      <c r="P3425" s="23" t="str">
        <f t="shared" si="720"/>
        <v>150150318Principal</v>
      </c>
    </row>
    <row r="3426" spans="1:16" ht="15" hidden="1" customHeight="1">
      <c r="A3426" s="26" t="s">
        <v>630</v>
      </c>
      <c r="B3426" s="23" t="str">
        <f>IFERROR(VLOOKUP(A3426,hoja!$A$2:$E$970,4,FALSE),0)</f>
        <v>CENTRO</v>
      </c>
      <c r="C3426" s="23" t="str">
        <f>IFERROR(VLOOKUP(A3426,hoja!$A$2:$E$1370,5,FALSE),0)</f>
        <v>SESQUILÉ</v>
      </c>
      <c r="D3426" s="23" t="str">
        <f>IFERROR(VLOOKUP(A3426,hoja!A:D,3,FALSE),0)</f>
        <v>1501</v>
      </c>
      <c r="E3426" s="23" t="s">
        <v>642</v>
      </c>
      <c r="F3426" s="23" t="str">
        <f>IFERROR(VLOOKUP(E3426,hoja!$A$2:$E$970,4,FALSE),0)</f>
        <v>COSTA</v>
      </c>
      <c r="G3426" s="23" t="str">
        <f>IFERROR(VLOOKUP(E3426,hoja!$A$2:$E$970,5,FALSE),0)</f>
        <v>BARRANQUILLA</v>
      </c>
      <c r="H3426" s="103" t="str">
        <f>IFERROR(VLOOKUP(E3426,hoja!A:C,3,FALSE),0)</f>
        <v>0111</v>
      </c>
      <c r="I3426" s="24" t="str">
        <f t="shared" ref="I3426" si="724">D3426&amp;H3426</f>
        <v>15010111</v>
      </c>
      <c r="K3426" s="23">
        <v>1225</v>
      </c>
      <c r="L3426" s="23" t="str">
        <f>IF(B3426=F3426,"REGIONAL","NACIONAL")</f>
        <v>NACIONAL</v>
      </c>
      <c r="M3426" s="23" t="s">
        <v>977</v>
      </c>
      <c r="N3426" s="23" t="s">
        <v>622</v>
      </c>
      <c r="O3426" s="23">
        <f t="shared" ref="O3426" si="725">IF(K3426&lt;=250,25,IF(K3426&lt;=500,16,IF(K3426&lt;=800,12,IF(K3426&lt;=1100,8,IF(K3426&lt;=1400,6,IF(K3426&lt;=1700,5))))))</f>
        <v>6</v>
      </c>
      <c r="P3426" s="23" t="str">
        <f t="shared" si="720"/>
        <v>15010111Lorica</v>
      </c>
    </row>
    <row r="3427" spans="1:16" ht="15" hidden="1" customHeight="1">
      <c r="A3427" s="26" t="s">
        <v>645</v>
      </c>
      <c r="B3427" s="23" t="str">
        <f>IFERROR(VLOOKUP(A3427,hoja!$A$2:$E$970,4,FALSE),0)</f>
        <v>OCCIDENTE</v>
      </c>
      <c r="C3427" s="23" t="str">
        <f>IFERROR(VLOOKUP(A3427,hoja!$A$2:$E$1370,5,FALSE),0)</f>
        <v>CALI</v>
      </c>
      <c r="D3427" s="23" t="str">
        <f>IFERROR(VLOOKUP(A3427,hoja!A:D,3,FALSE),0)</f>
        <v>0410</v>
      </c>
      <c r="E3427" s="23" t="s">
        <v>661</v>
      </c>
      <c r="F3427" s="23" t="str">
        <f>IFERROR(VLOOKUP(E3427,hoja!$A$2:$E$970,4,FALSE),0)</f>
        <v>COSTA</v>
      </c>
      <c r="G3427" s="23" t="str">
        <f>IFERROR(VLOOKUP(E3427,hoja!$A$2:$E$970,5,FALSE),0)</f>
        <v>CARTAGENA</v>
      </c>
      <c r="H3427" s="103" t="str">
        <f>IFERROR(VLOOKUP(E3427,hoja!A:C,3,FALSE),0)</f>
        <v>0113</v>
      </c>
      <c r="I3427" s="24" t="str">
        <f t="shared" ref="I3427" si="726">D3427&amp;H3427</f>
        <v>04100113</v>
      </c>
      <c r="K3427" s="23">
        <v>1107</v>
      </c>
      <c r="L3427" s="23" t="str">
        <f t="shared" ref="L3427:L3442" si="727">IF(B3427=F3427,"REGIONAL","NACIONAL")</f>
        <v>NACIONAL</v>
      </c>
      <c r="M3427" s="23" t="s">
        <v>977</v>
      </c>
      <c r="N3427" s="23" t="s">
        <v>622</v>
      </c>
      <c r="O3427" s="23">
        <f t="shared" ref="O3427" si="728">IF(K3427&lt;=250,25,IF(K3427&lt;=500,16,IF(K3427&lt;=800,12,IF(K3427&lt;=1100,8,IF(K3427&lt;=1400,6,IF(K3427&lt;=1700,5))))))</f>
        <v>6</v>
      </c>
      <c r="P3427" s="23" t="str">
        <f t="shared" si="720"/>
        <v>04100113Lorica</v>
      </c>
    </row>
    <row r="3428" spans="1:16" ht="15" hidden="1" customHeight="1">
      <c r="A3428" s="26" t="s">
        <v>645</v>
      </c>
      <c r="B3428" s="23" t="str">
        <f>IFERROR(VLOOKUP(A3428,hoja!$A$2:$E$970,4,FALSE),0)</f>
        <v>OCCIDENTE</v>
      </c>
      <c r="C3428" s="23" t="str">
        <f>IFERROR(VLOOKUP(A3428,hoja!$A$2:$E$1370,5,FALSE),0)</f>
        <v>CALI</v>
      </c>
      <c r="D3428" s="23" t="str">
        <f>IFERROR(VLOOKUP(A3428,hoja!A:D,3,FALSE),0)</f>
        <v>0410</v>
      </c>
      <c r="E3428" s="23" t="s">
        <v>642</v>
      </c>
      <c r="F3428" s="23" t="str">
        <f>IFERROR(VLOOKUP(E3428,hoja!$A$2:$E$970,4,FALSE),0)</f>
        <v>COSTA</v>
      </c>
      <c r="G3428" s="23" t="str">
        <f>IFERROR(VLOOKUP(E3428,hoja!$A$2:$E$970,5,FALSE),0)</f>
        <v>BARRANQUILLA</v>
      </c>
      <c r="H3428" s="103" t="str">
        <f>IFERROR(VLOOKUP(E3428,hoja!A:C,3,FALSE),0)</f>
        <v>0111</v>
      </c>
      <c r="I3428" s="24" t="str">
        <f t="shared" ref="I3428" si="729">D3428&amp;H3428</f>
        <v>04100111</v>
      </c>
      <c r="K3428" s="23">
        <v>1172</v>
      </c>
      <c r="L3428" s="23" t="str">
        <f t="shared" si="727"/>
        <v>NACIONAL</v>
      </c>
      <c r="M3428" s="23" t="s">
        <v>977</v>
      </c>
      <c r="N3428" s="23" t="s">
        <v>622</v>
      </c>
      <c r="O3428" s="23">
        <f t="shared" ref="O3428:O3429" si="730">IF(K3428&lt;=250,25,IF(K3428&lt;=500,16,IF(K3428&lt;=800,12,IF(K3428&lt;=1100,8,IF(K3428&lt;=1400,6,IF(K3428&lt;=1700,5))))))</f>
        <v>6</v>
      </c>
      <c r="P3428" s="23" t="str">
        <f t="shared" si="720"/>
        <v>04100111Lorica</v>
      </c>
    </row>
    <row r="3429" spans="1:16" ht="15" hidden="1" customHeight="1">
      <c r="A3429" s="26" t="s">
        <v>630</v>
      </c>
      <c r="B3429" s="23" t="str">
        <f>IFERROR(VLOOKUP(A3429,hoja!$A$2:$E$970,4,FALSE),0)</f>
        <v>CENTRO</v>
      </c>
      <c r="C3429" s="23" t="str">
        <f>IFERROR(VLOOKUP(A3429,hoja!$A$2:$E$1370,5,FALSE),0)</f>
        <v>SESQUILÉ</v>
      </c>
      <c r="D3429" s="23" t="str">
        <f>IFERROR(VLOOKUP(A3429,hoja!A:D,3,FALSE),0)</f>
        <v>1501</v>
      </c>
      <c r="E3429" s="23" t="s">
        <v>675</v>
      </c>
      <c r="F3429" s="23" t="str">
        <f>IFERROR(VLOOKUP(E3429,hoja!$A$2:$E$970,4,FALSE),0)</f>
        <v>COSTA</v>
      </c>
      <c r="G3429" s="23" t="str">
        <f>IFERROR(VLOOKUP(E3429,hoja!$A$2:$E$970,5,FALSE),0)</f>
        <v>CARTAGENA</v>
      </c>
      <c r="H3429" s="103">
        <f>IFERROR(VLOOKUP(E3429,hoja!A:C,3,FALSE),0)</f>
        <v>3002</v>
      </c>
      <c r="I3429" s="24" t="str">
        <f t="shared" ref="I3429:I3444" si="731">D3429&amp;H3429</f>
        <v>15013002</v>
      </c>
      <c r="K3429" s="23">
        <v>1145</v>
      </c>
      <c r="L3429" s="23" t="str">
        <f t="shared" si="727"/>
        <v>NACIONAL</v>
      </c>
      <c r="M3429" s="23" t="s">
        <v>664</v>
      </c>
      <c r="N3429" s="23" t="s">
        <v>622</v>
      </c>
      <c r="O3429" s="23">
        <f t="shared" si="730"/>
        <v>6</v>
      </c>
      <c r="P3429" s="23" t="str">
        <f t="shared" si="720"/>
        <v>15013002Puerto Berrío</v>
      </c>
    </row>
    <row r="3430" spans="1:16" ht="15" hidden="1" customHeight="1">
      <c r="A3430" s="26" t="s">
        <v>630</v>
      </c>
      <c r="B3430" s="23" t="str">
        <f>IFERROR(VLOOKUP(A3430,hoja!$A$2:$E$970,4,FALSE),0)</f>
        <v>CENTRO</v>
      </c>
      <c r="C3430" s="23" t="str">
        <f>IFERROR(VLOOKUP(A3430,hoja!$A$2:$E$1370,5,FALSE),0)</f>
        <v>SESQUILÉ</v>
      </c>
      <c r="D3430" s="23" t="str">
        <f>IFERROR(VLOOKUP(A3430,hoja!A:D,3,FALSE),0)</f>
        <v>1501</v>
      </c>
      <c r="E3430" s="23" t="s">
        <v>642</v>
      </c>
      <c r="F3430" s="23" t="str">
        <f>IFERROR(VLOOKUP(E3430,hoja!$A$2:$E$970,4,FALSE),0)</f>
        <v>COSTA</v>
      </c>
      <c r="G3430" s="23" t="str">
        <f>IFERROR(VLOOKUP(E3430,hoja!$A$2:$E$970,5,FALSE),0)</f>
        <v>BARRANQUILLA</v>
      </c>
      <c r="H3430" s="103" t="str">
        <f>IFERROR(VLOOKUP(E3430,hoja!A:C,3,FALSE),0)</f>
        <v>0111</v>
      </c>
      <c r="I3430" s="24" t="str">
        <f t="shared" si="731"/>
        <v>15010111</v>
      </c>
      <c r="K3430" s="23">
        <v>1176</v>
      </c>
      <c r="L3430" s="23" t="str">
        <f t="shared" si="727"/>
        <v>NACIONAL</v>
      </c>
      <c r="M3430" s="23" t="s">
        <v>664</v>
      </c>
      <c r="N3430" s="23" t="s">
        <v>622</v>
      </c>
      <c r="O3430" s="23">
        <f t="shared" ref="O3430" si="732">IF(K3430&lt;=250,25,IF(K3430&lt;=500,16,IF(K3430&lt;=800,12,IF(K3430&lt;=1100,8,IF(K3430&lt;=1400,6,IF(K3430&lt;=1700,5))))))</f>
        <v>6</v>
      </c>
      <c r="P3430" s="23" t="str">
        <f t="shared" si="720"/>
        <v>15010111Puerto Berrío</v>
      </c>
    </row>
    <row r="3431" spans="1:16" ht="15" hidden="1" customHeight="1">
      <c r="A3431" s="26" t="s">
        <v>630</v>
      </c>
      <c r="B3431" s="23" t="str">
        <f>IFERROR(VLOOKUP(A3431,hoja!$A$2:$E$970,4,FALSE),0)</f>
        <v>CENTRO</v>
      </c>
      <c r="C3431" s="23" t="str">
        <f>IFERROR(VLOOKUP(A3431,hoja!$A$2:$E$1370,5,FALSE),0)</f>
        <v>SESQUILÉ</v>
      </c>
      <c r="D3431" s="23" t="str">
        <f>IFERROR(VLOOKUP(A3431,hoja!A:D,3,FALSE),0)</f>
        <v>1501</v>
      </c>
      <c r="E3431" s="23" t="s">
        <v>667</v>
      </c>
      <c r="F3431" s="23" t="str">
        <f>IFERROR(VLOOKUP(E3431,hoja!$A$2:$E$970,4,FALSE),0)</f>
        <v>COSTA</v>
      </c>
      <c r="G3431" s="23" t="str">
        <f>IFERROR(VLOOKUP(E3431,hoja!$A$2:$E$970,5,FALSE),0)</f>
        <v>MONTERÍA</v>
      </c>
      <c r="H3431" s="103" t="str">
        <f>IFERROR(VLOOKUP(E3431,hoja!A:C,3,FALSE),0)</f>
        <v>0381</v>
      </c>
      <c r="I3431" s="24" t="str">
        <f t="shared" si="731"/>
        <v>15010381</v>
      </c>
      <c r="K3431" s="23">
        <v>894</v>
      </c>
      <c r="L3431" s="23" t="str">
        <f t="shared" si="727"/>
        <v>NACIONAL</v>
      </c>
      <c r="M3431" s="23" t="s">
        <v>664</v>
      </c>
      <c r="N3431" s="23" t="s">
        <v>622</v>
      </c>
      <c r="O3431" s="23">
        <f t="shared" ref="O3431" si="733">IF(K3431&lt;=250,25,IF(K3431&lt;=500,16,IF(K3431&lt;=800,12,IF(K3431&lt;=1100,8,IF(K3431&lt;=1400,6,IF(K3431&lt;=1700,5))))))</f>
        <v>8</v>
      </c>
      <c r="P3431" s="23" t="str">
        <f t="shared" si="720"/>
        <v>15010381Puerto Berrío</v>
      </c>
    </row>
    <row r="3432" spans="1:16" ht="15" hidden="1" customHeight="1">
      <c r="A3432" s="26" t="s">
        <v>635</v>
      </c>
      <c r="B3432" s="23" t="str">
        <f>IFERROR(VLOOKUP(A3432,hoja!$A$2:$E$970,4,FALSE),0)</f>
        <v>CENTRO</v>
      </c>
      <c r="C3432" s="23" t="str">
        <f>IFERROR(VLOOKUP(A3432,hoja!$A$2:$E$1370,5,FALSE),0)</f>
        <v>BOGOTÁ</v>
      </c>
      <c r="D3432" s="23" t="str">
        <f>IFERROR(VLOOKUP(A3432,hoja!A:D,3,FALSE),0)</f>
        <v>0021</v>
      </c>
      <c r="E3432" s="23" t="s">
        <v>655</v>
      </c>
      <c r="F3432" s="23" t="str">
        <f>IFERROR(VLOOKUP(E3432,hoja!$A$2:$E$970,4,FALSE),0)</f>
        <v>ANTIOQUIA</v>
      </c>
      <c r="G3432" s="23" t="str">
        <f>IFERROR(VLOOKUP(E3432,hoja!$A$2:$E$970,5,FALSE),0)</f>
        <v>MEDELLÍN</v>
      </c>
      <c r="H3432" s="103" t="str">
        <f>IFERROR(VLOOKUP(E3432,hoja!A:C,3,FALSE),0)</f>
        <v>0292</v>
      </c>
      <c r="I3432" s="24" t="str">
        <f t="shared" si="731"/>
        <v>00210292</v>
      </c>
      <c r="K3432" s="23">
        <v>537</v>
      </c>
      <c r="L3432" s="23" t="str">
        <f t="shared" si="727"/>
        <v>NACIONAL</v>
      </c>
      <c r="M3432" s="23" t="s">
        <v>664</v>
      </c>
      <c r="N3432" s="23" t="s">
        <v>622</v>
      </c>
      <c r="O3432" s="23">
        <f t="shared" ref="O3432" si="734">IF(K3432&lt;=250,25,IF(K3432&lt;=500,16,IF(K3432&lt;=800,12,IF(K3432&lt;=1100,8,IF(K3432&lt;=1400,6,IF(K3432&lt;=1700,5))))))</f>
        <v>12</v>
      </c>
      <c r="P3432" s="23" t="str">
        <f t="shared" si="720"/>
        <v>00210292Puerto Berrío</v>
      </c>
    </row>
    <row r="3433" spans="1:16" ht="14.45" hidden="1">
      <c r="A3433" s="26" t="s">
        <v>633</v>
      </c>
      <c r="B3433" s="23" t="str">
        <f>IFERROR(VLOOKUP(A3433,hoja!$A$2:$E$970,4,FALSE),0)</f>
        <v>CENTRO</v>
      </c>
      <c r="C3433" s="23" t="str">
        <f>IFERROR(VLOOKUP(A3433,hoja!$A$2:$E$1370,5,FALSE),0)</f>
        <v>BOGOTÁ</v>
      </c>
      <c r="D3433" s="23" t="str">
        <f>IFERROR(VLOOKUP(A3433,hoja!A:D,3,FALSE),0)</f>
        <v>0002</v>
      </c>
      <c r="E3433" s="23" t="s">
        <v>667</v>
      </c>
      <c r="F3433" s="23" t="str">
        <f>IFERROR(VLOOKUP(E3433,hoja!$A$2:$E$970,4,FALSE),0)</f>
        <v>COSTA</v>
      </c>
      <c r="G3433" s="23" t="str">
        <f>IFERROR(VLOOKUP(E3433,hoja!$A$2:$E$970,5,FALSE),0)</f>
        <v>MONTERÍA</v>
      </c>
      <c r="H3433" s="103" t="str">
        <f>IFERROR(VLOOKUP(E3433,hoja!A:C,3,FALSE),0)</f>
        <v>0381</v>
      </c>
      <c r="I3433" s="24" t="str">
        <f t="shared" si="731"/>
        <v>00020381</v>
      </c>
      <c r="K3433" s="23">
        <v>851</v>
      </c>
      <c r="L3433" s="23" t="str">
        <f t="shared" si="727"/>
        <v>NACIONAL</v>
      </c>
      <c r="M3433" s="23" t="s">
        <v>978</v>
      </c>
      <c r="N3433" s="23" t="s">
        <v>622</v>
      </c>
      <c r="O3433" s="23">
        <f t="shared" ref="O3433:O3441" si="735">IF(K3433&lt;=250,25,IF(K3433&lt;=500,16,IF(K3433&lt;=800,12,IF(K3433&lt;=1100,8,IF(K3433&lt;=1400,6,IF(K3433&lt;=1700,5))))))</f>
        <v>8</v>
      </c>
      <c r="P3433" s="23" t="str">
        <f t="shared" si="720"/>
        <v>00020381Puerto Berrio-Facatativa</v>
      </c>
    </row>
    <row r="3434" spans="1:16" ht="14.45" hidden="1">
      <c r="A3434" s="26" t="s">
        <v>634</v>
      </c>
      <c r="B3434" s="23" t="str">
        <f>IFERROR(VLOOKUP(A3434,hoja!$A$2:$E$970,4,FALSE),0)</f>
        <v>CENTRO</v>
      </c>
      <c r="C3434" s="23" t="str">
        <f>IFERROR(VLOOKUP(A3434,hoja!$A$2:$E$1370,5,FALSE),0)</f>
        <v>BOGOTÁ</v>
      </c>
      <c r="D3434" s="23" t="str">
        <f>IFERROR(VLOOKUP(A3434,hoja!A:D,3,FALSE),0)</f>
        <v>0011</v>
      </c>
      <c r="E3434" s="23" t="s">
        <v>667</v>
      </c>
      <c r="F3434" s="23" t="str">
        <f>IFERROR(VLOOKUP(E3434,hoja!$A$2:$E$970,4,FALSE),0)</f>
        <v>COSTA</v>
      </c>
      <c r="G3434" s="23" t="str">
        <f>IFERROR(VLOOKUP(E3434,hoja!$A$2:$E$970,5,FALSE),0)</f>
        <v>MONTERÍA</v>
      </c>
      <c r="H3434" s="103" t="str">
        <f>IFERROR(VLOOKUP(E3434,hoja!A:C,3,FALSE),0)</f>
        <v>0381</v>
      </c>
      <c r="I3434" s="24" t="str">
        <f t="shared" si="731"/>
        <v>00110381</v>
      </c>
      <c r="K3434" s="23">
        <v>860</v>
      </c>
      <c r="L3434" s="23" t="str">
        <f t="shared" si="727"/>
        <v>NACIONAL</v>
      </c>
      <c r="M3434" s="23" t="s">
        <v>978</v>
      </c>
      <c r="N3434" s="23" t="s">
        <v>622</v>
      </c>
      <c r="O3434" s="23">
        <f t="shared" si="735"/>
        <v>8</v>
      </c>
      <c r="P3434" s="23" t="str">
        <f t="shared" si="720"/>
        <v>00110381Puerto Berrio-Facatativa</v>
      </c>
    </row>
    <row r="3435" spans="1:16" ht="14.45" hidden="1">
      <c r="A3435" s="26" t="s">
        <v>635</v>
      </c>
      <c r="B3435" s="23" t="str">
        <f>IFERROR(VLOOKUP(A3435,hoja!$A$2:$E$970,4,FALSE),0)</f>
        <v>CENTRO</v>
      </c>
      <c r="C3435" s="23" t="str">
        <f>IFERROR(VLOOKUP(A3435,hoja!$A$2:$E$1370,5,FALSE),0)</f>
        <v>BOGOTÁ</v>
      </c>
      <c r="D3435" s="23" t="str">
        <f>IFERROR(VLOOKUP(A3435,hoja!A:D,3,FALSE),0)</f>
        <v>0021</v>
      </c>
      <c r="E3435" s="23" t="s">
        <v>667</v>
      </c>
      <c r="F3435" s="23" t="str">
        <f>IFERROR(VLOOKUP(E3435,hoja!$A$2:$E$970,4,FALSE),0)</f>
        <v>COSTA</v>
      </c>
      <c r="G3435" s="23" t="str">
        <f>IFERROR(VLOOKUP(E3435,hoja!$A$2:$E$970,5,FALSE),0)</f>
        <v>MONTERÍA</v>
      </c>
      <c r="H3435" s="103" t="str">
        <f>IFERROR(VLOOKUP(E3435,hoja!A:C,3,FALSE),0)</f>
        <v>0381</v>
      </c>
      <c r="I3435" s="24" t="str">
        <f t="shared" si="731"/>
        <v>00210381</v>
      </c>
      <c r="K3435" s="23">
        <v>850</v>
      </c>
      <c r="L3435" s="23" t="str">
        <f t="shared" si="727"/>
        <v>NACIONAL</v>
      </c>
      <c r="M3435" s="23" t="s">
        <v>978</v>
      </c>
      <c r="N3435" s="23" t="s">
        <v>622</v>
      </c>
      <c r="O3435" s="23">
        <f t="shared" si="735"/>
        <v>8</v>
      </c>
      <c r="P3435" s="23" t="str">
        <f t="shared" si="720"/>
        <v>00210381Puerto Berrio-Facatativa</v>
      </c>
    </row>
    <row r="3436" spans="1:16" ht="15" hidden="1" customHeight="1">
      <c r="A3436" s="26" t="s">
        <v>633</v>
      </c>
      <c r="B3436" s="23" t="str">
        <f>IFERROR(VLOOKUP(A3436,hoja!$A$2:$E$970,4,FALSE),0)</f>
        <v>CENTRO</v>
      </c>
      <c r="C3436" s="23" t="str">
        <f>IFERROR(VLOOKUP(A3436,hoja!$A$2:$E$1370,5,FALSE),0)</f>
        <v>BOGOTÁ</v>
      </c>
      <c r="D3436" s="23" t="str">
        <f>IFERROR(VLOOKUP(A3436,hoja!A:D,3,FALSE),0)</f>
        <v>0002</v>
      </c>
      <c r="E3436" s="23" t="s">
        <v>666</v>
      </c>
      <c r="F3436" s="23" t="str">
        <f>IFERROR(VLOOKUP(E3436,hoja!$A$2:$E$970,4,FALSE),0)</f>
        <v>COSTA</v>
      </c>
      <c r="G3436" s="23" t="str">
        <f>IFERROR(VLOOKUP(E3436,hoja!$A$2:$E$970,5,FALSE),0)</f>
        <v>SINCELEJO</v>
      </c>
      <c r="H3436" s="103" t="str">
        <f>IFERROR(VLOOKUP(E3436,hoja!A:C,3,FALSE),0)</f>
        <v>0382</v>
      </c>
      <c r="I3436" s="24" t="str">
        <f t="shared" si="731"/>
        <v>00020382</v>
      </c>
      <c r="K3436" s="23">
        <v>906</v>
      </c>
      <c r="L3436" s="23" t="str">
        <f t="shared" si="727"/>
        <v>NACIONAL</v>
      </c>
      <c r="M3436" s="23" t="s">
        <v>978</v>
      </c>
      <c r="N3436" s="23" t="s">
        <v>622</v>
      </c>
      <c r="O3436" s="23">
        <f t="shared" si="735"/>
        <v>8</v>
      </c>
      <c r="P3436" s="23" t="str">
        <f t="shared" si="720"/>
        <v>00020382Puerto Berrio-Facatativa</v>
      </c>
    </row>
    <row r="3437" spans="1:16" ht="15" hidden="1" customHeight="1">
      <c r="A3437" s="26" t="s">
        <v>634</v>
      </c>
      <c r="B3437" s="23" t="str">
        <f>IFERROR(VLOOKUP(A3437,hoja!$A$2:$E$970,4,FALSE),0)</f>
        <v>CENTRO</v>
      </c>
      <c r="C3437" s="23" t="str">
        <f>IFERROR(VLOOKUP(A3437,hoja!$A$2:$E$1370,5,FALSE),0)</f>
        <v>BOGOTÁ</v>
      </c>
      <c r="D3437" s="23" t="str">
        <f>IFERROR(VLOOKUP(A3437,hoja!A:D,3,FALSE),0)</f>
        <v>0011</v>
      </c>
      <c r="E3437" s="23" t="s">
        <v>666</v>
      </c>
      <c r="F3437" s="23" t="str">
        <f>IFERROR(VLOOKUP(E3437,hoja!$A$2:$E$970,4,FALSE),0)</f>
        <v>COSTA</v>
      </c>
      <c r="G3437" s="23" t="str">
        <f>IFERROR(VLOOKUP(E3437,hoja!$A$2:$E$970,5,FALSE),0)</f>
        <v>SINCELEJO</v>
      </c>
      <c r="H3437" s="103" t="str">
        <f>IFERROR(VLOOKUP(E3437,hoja!A:C,3,FALSE),0)</f>
        <v>0382</v>
      </c>
      <c r="I3437" s="24" t="str">
        <f t="shared" si="731"/>
        <v>00110382</v>
      </c>
      <c r="K3437" s="23">
        <v>915</v>
      </c>
      <c r="L3437" s="23" t="str">
        <f t="shared" si="727"/>
        <v>NACIONAL</v>
      </c>
      <c r="M3437" s="23" t="s">
        <v>978</v>
      </c>
      <c r="N3437" s="23" t="s">
        <v>622</v>
      </c>
      <c r="O3437" s="23">
        <f t="shared" si="735"/>
        <v>8</v>
      </c>
      <c r="P3437" s="23" t="str">
        <f t="shared" si="720"/>
        <v>00110382Puerto Berrio-Facatativa</v>
      </c>
    </row>
    <row r="3438" spans="1:16" ht="15" hidden="1" customHeight="1">
      <c r="A3438" s="26" t="s">
        <v>635</v>
      </c>
      <c r="B3438" s="23" t="str">
        <f>IFERROR(VLOOKUP(A3438,hoja!$A$2:$E$970,4,FALSE),0)</f>
        <v>CENTRO</v>
      </c>
      <c r="C3438" s="23" t="str">
        <f>IFERROR(VLOOKUP(A3438,hoja!$A$2:$E$1370,5,FALSE),0)</f>
        <v>BOGOTÁ</v>
      </c>
      <c r="D3438" s="23" t="str">
        <f>IFERROR(VLOOKUP(A3438,hoja!A:D,3,FALSE),0)</f>
        <v>0021</v>
      </c>
      <c r="E3438" s="23" t="s">
        <v>666</v>
      </c>
      <c r="F3438" s="23" t="str">
        <f>IFERROR(VLOOKUP(E3438,hoja!$A$2:$E$970,4,FALSE),0)</f>
        <v>COSTA</v>
      </c>
      <c r="G3438" s="23" t="str">
        <f>IFERROR(VLOOKUP(E3438,hoja!$A$2:$E$970,5,FALSE),0)</f>
        <v>SINCELEJO</v>
      </c>
      <c r="H3438" s="103" t="str">
        <f>IFERROR(VLOOKUP(E3438,hoja!A:C,3,FALSE),0)</f>
        <v>0382</v>
      </c>
      <c r="I3438" s="24" t="str">
        <f t="shared" si="731"/>
        <v>00210382</v>
      </c>
      <c r="K3438" s="23">
        <v>905</v>
      </c>
      <c r="L3438" s="23" t="str">
        <f t="shared" si="727"/>
        <v>NACIONAL</v>
      </c>
      <c r="M3438" s="23" t="s">
        <v>978</v>
      </c>
      <c r="N3438" s="23" t="s">
        <v>622</v>
      </c>
      <c r="O3438" s="23">
        <f t="shared" si="735"/>
        <v>8</v>
      </c>
      <c r="P3438" s="23" t="str">
        <f t="shared" si="720"/>
        <v>00210382Puerto Berrio-Facatativa</v>
      </c>
    </row>
    <row r="3439" spans="1:16" ht="15" hidden="1" customHeight="1">
      <c r="A3439" s="26" t="s">
        <v>633</v>
      </c>
      <c r="B3439" s="23" t="str">
        <f>IFERROR(VLOOKUP(A3439,hoja!$A$2:$E$970,4,FALSE),0)</f>
        <v>CENTRO</v>
      </c>
      <c r="C3439" s="23" t="str">
        <f>IFERROR(VLOOKUP(A3439,hoja!$A$2:$E$1370,5,FALSE),0)</f>
        <v>BOGOTÁ</v>
      </c>
      <c r="D3439" s="23" t="str">
        <f>IFERROR(VLOOKUP(A3439,hoja!A:D,3,FALSE),0)</f>
        <v>0002</v>
      </c>
      <c r="E3439" s="23" t="s">
        <v>642</v>
      </c>
      <c r="F3439" s="23" t="str">
        <f>IFERROR(VLOOKUP(E3439,hoja!$A$2:$E$970,4,FALSE),0)</f>
        <v>COSTA</v>
      </c>
      <c r="G3439" s="23" t="str">
        <f>IFERROR(VLOOKUP(E3439,hoja!$A$2:$E$970,5,FALSE),0)</f>
        <v>BARRANQUILLA</v>
      </c>
      <c r="H3439" s="103" t="str">
        <f>IFERROR(VLOOKUP(E3439,hoja!A:C,3,FALSE),0)</f>
        <v>0111</v>
      </c>
      <c r="I3439" s="24" t="str">
        <f t="shared" si="731"/>
        <v>00020111</v>
      </c>
      <c r="K3439" s="23">
        <v>1125</v>
      </c>
      <c r="L3439" s="23" t="str">
        <f t="shared" si="727"/>
        <v>NACIONAL</v>
      </c>
      <c r="M3439" s="23" t="s">
        <v>978</v>
      </c>
      <c r="N3439" s="23" t="s">
        <v>622</v>
      </c>
      <c r="O3439" s="23">
        <f t="shared" si="735"/>
        <v>6</v>
      </c>
      <c r="P3439" s="23" t="str">
        <f t="shared" si="720"/>
        <v>00020111Puerto Berrio-Facatativa</v>
      </c>
    </row>
    <row r="3440" spans="1:16" ht="15" hidden="1" customHeight="1">
      <c r="A3440" s="26" t="s">
        <v>634</v>
      </c>
      <c r="B3440" s="23" t="str">
        <f>IFERROR(VLOOKUP(A3440,hoja!$A$2:$E$970,4,FALSE),0)</f>
        <v>CENTRO</v>
      </c>
      <c r="C3440" s="23" t="str">
        <f>IFERROR(VLOOKUP(A3440,hoja!$A$2:$E$1370,5,FALSE),0)</f>
        <v>BOGOTÁ</v>
      </c>
      <c r="D3440" s="23" t="str">
        <f>IFERROR(VLOOKUP(A3440,hoja!A:D,3,FALSE),0)</f>
        <v>0011</v>
      </c>
      <c r="E3440" s="23" t="s">
        <v>642</v>
      </c>
      <c r="F3440" s="23" t="str">
        <f>IFERROR(VLOOKUP(E3440,hoja!$A$2:$E$970,4,FALSE),0)</f>
        <v>COSTA</v>
      </c>
      <c r="G3440" s="23" t="str">
        <f>IFERROR(VLOOKUP(E3440,hoja!$A$2:$E$970,5,FALSE),0)</f>
        <v>BARRANQUILLA</v>
      </c>
      <c r="H3440" s="103" t="str">
        <f>IFERROR(VLOOKUP(E3440,hoja!A:C,3,FALSE),0)</f>
        <v>0111</v>
      </c>
      <c r="I3440" s="24" t="str">
        <f t="shared" si="731"/>
        <v>00110111</v>
      </c>
      <c r="K3440" s="23">
        <v>1134</v>
      </c>
      <c r="L3440" s="23" t="str">
        <f t="shared" si="727"/>
        <v>NACIONAL</v>
      </c>
      <c r="M3440" s="23" t="s">
        <v>978</v>
      </c>
      <c r="N3440" s="23" t="s">
        <v>622</v>
      </c>
      <c r="O3440" s="23">
        <f t="shared" si="735"/>
        <v>6</v>
      </c>
      <c r="P3440" s="23" t="str">
        <f t="shared" si="720"/>
        <v>00110111Puerto Berrio-Facatativa</v>
      </c>
    </row>
    <row r="3441" spans="1:16" ht="15" hidden="1" customHeight="1">
      <c r="A3441" s="26" t="s">
        <v>635</v>
      </c>
      <c r="B3441" s="23" t="str">
        <f>IFERROR(VLOOKUP(A3441,hoja!$A$2:$E$970,4,FALSE),0)</f>
        <v>CENTRO</v>
      </c>
      <c r="C3441" s="23" t="str">
        <f>IFERROR(VLOOKUP(A3441,hoja!$A$2:$E$1370,5,FALSE),0)</f>
        <v>BOGOTÁ</v>
      </c>
      <c r="D3441" s="23" t="str">
        <f>IFERROR(VLOOKUP(A3441,hoja!A:D,3,FALSE),0)</f>
        <v>0021</v>
      </c>
      <c r="E3441" s="23" t="s">
        <v>642</v>
      </c>
      <c r="F3441" s="23" t="str">
        <f>IFERROR(VLOOKUP(E3441,hoja!$A$2:$E$970,4,FALSE),0)</f>
        <v>COSTA</v>
      </c>
      <c r="G3441" s="23" t="str">
        <f>IFERROR(VLOOKUP(E3441,hoja!$A$2:$E$970,5,FALSE),0)</f>
        <v>BARRANQUILLA</v>
      </c>
      <c r="H3441" s="103" t="str">
        <f>IFERROR(VLOOKUP(E3441,hoja!A:C,3,FALSE),0)</f>
        <v>0111</v>
      </c>
      <c r="I3441" s="24" t="str">
        <f t="shared" si="731"/>
        <v>00210111</v>
      </c>
      <c r="K3441" s="23">
        <v>1124</v>
      </c>
      <c r="L3441" s="23" t="str">
        <f t="shared" si="727"/>
        <v>NACIONAL</v>
      </c>
      <c r="M3441" s="23" t="s">
        <v>978</v>
      </c>
      <c r="N3441" s="23" t="s">
        <v>622</v>
      </c>
      <c r="O3441" s="23">
        <f t="shared" si="735"/>
        <v>6</v>
      </c>
      <c r="P3441" s="23" t="str">
        <f t="shared" si="720"/>
        <v>00210111Puerto Berrio-Facatativa</v>
      </c>
    </row>
    <row r="3442" spans="1:16" ht="15" hidden="1" customHeight="1">
      <c r="A3442" s="26" t="s">
        <v>642</v>
      </c>
      <c r="B3442" s="23" t="str">
        <f>IFERROR(VLOOKUP(A3442,hoja!$A$2:$E$970,4,FALSE),0)</f>
        <v>COSTA</v>
      </c>
      <c r="C3442" s="23" t="str">
        <f>IFERROR(VLOOKUP(A3442,hoja!$A$2:$E$1370,5,FALSE),0)</f>
        <v>BARRANQUILLA</v>
      </c>
      <c r="D3442" s="23" t="str">
        <f>IFERROR(VLOOKUP(A3442,hoja!A:D,3,FALSE),0)</f>
        <v>0111</v>
      </c>
      <c r="E3442" s="23" t="s">
        <v>732</v>
      </c>
      <c r="F3442" s="23" t="str">
        <f>IFERROR(VLOOKUP(E3442,hoja!$A$2:$E$970,4,FALSE),0)</f>
        <v>CENTRO</v>
      </c>
      <c r="G3442" s="23" t="str">
        <f>IFERROR(VLOOKUP(E3442,hoja!$A$2:$E$970,5,FALSE),0)</f>
        <v>IBAGUÉ</v>
      </c>
      <c r="H3442" s="103" t="str">
        <f>IFERROR(VLOOKUP(E3442,hoja!A:C,3,FALSE),0)</f>
        <v>0389</v>
      </c>
      <c r="I3442" s="24" t="str">
        <f t="shared" si="731"/>
        <v>01110389</v>
      </c>
      <c r="K3442" s="23">
        <v>1107</v>
      </c>
      <c r="L3442" s="23" t="str">
        <f t="shared" si="727"/>
        <v>NACIONAL</v>
      </c>
      <c r="M3442" s="23" t="s">
        <v>838</v>
      </c>
      <c r="N3442" s="23" t="s">
        <v>622</v>
      </c>
      <c r="O3442" s="23">
        <f t="shared" ref="O3442" si="736">IF(K3442&lt;=250,25,IF(K3442&lt;=500,16,IF(K3442&lt;=800,12,IF(K3442&lt;=1100,8,IF(K3442&lt;=1400,6,IF(K3442&lt;=1700,5))))))</f>
        <v>6</v>
      </c>
      <c r="P3442" s="23" t="str">
        <f t="shared" si="720"/>
        <v>01110389Medellin</v>
      </c>
    </row>
    <row r="3443" spans="1:16" ht="15" hidden="1" customHeight="1">
      <c r="A3443" s="26" t="s">
        <v>642</v>
      </c>
      <c r="B3443" s="23" t="str">
        <f>IFERROR(VLOOKUP(A3443,hoja!$A$2:$E$970,4,FALSE),0)</f>
        <v>COSTA</v>
      </c>
      <c r="C3443" s="23" t="str">
        <f>IFERROR(VLOOKUP(A3443,hoja!$A$2:$E$1370,5,FALSE),0)</f>
        <v>BARRANQUILLA</v>
      </c>
      <c r="D3443" s="23" t="str">
        <f>IFERROR(VLOOKUP(A3443,hoja!A:D,3,FALSE),0)</f>
        <v>0111</v>
      </c>
      <c r="E3443" s="23" t="s">
        <v>661</v>
      </c>
      <c r="F3443" s="23" t="str">
        <f>IFERROR(VLOOKUP(E3443,hoja!$A$2:$E$970,4,FALSE),0)</f>
        <v>COSTA</v>
      </c>
      <c r="G3443" s="23" t="str">
        <f>IFERROR(VLOOKUP(E3443,hoja!$A$2:$E$970,5,FALSE),0)</f>
        <v>CARTAGENA</v>
      </c>
      <c r="H3443" s="103" t="str">
        <f>IFERROR(VLOOKUP(E3443,hoja!A:C,3,FALSE),0)</f>
        <v>0113</v>
      </c>
      <c r="I3443" s="24" t="str">
        <f t="shared" si="731"/>
        <v>01110113</v>
      </c>
      <c r="K3443" s="23">
        <v>138</v>
      </c>
      <c r="L3443" s="23" t="str">
        <f t="shared" si="710"/>
        <v>REGIONAL</v>
      </c>
      <c r="M3443" s="23" t="s">
        <v>979</v>
      </c>
      <c r="N3443" s="23" t="s">
        <v>622</v>
      </c>
      <c r="O3443" s="23">
        <f t="shared" ref="O3443:O3446" si="737">IF(K3443&lt;=250,25,IF(K3443&lt;=500,16,IF(K3443&lt;=800,12,IF(K3443&lt;=1100,8,IF(K3443&lt;=1400,6,IF(K3443&lt;=1700,5))))))</f>
        <v>25</v>
      </c>
      <c r="P3443" s="23" t="str">
        <f t="shared" si="720"/>
        <v>01110113Baranoa</v>
      </c>
    </row>
    <row r="3444" spans="1:16" ht="15" hidden="1" customHeight="1">
      <c r="A3444" s="26" t="s">
        <v>371</v>
      </c>
      <c r="B3444" s="23" t="str">
        <f>IFERROR(VLOOKUP(A3444,hoja!$A$2:$E$970,4,FALSE),0)</f>
        <v>OCCIDENTE</v>
      </c>
      <c r="C3444" s="23" t="str">
        <f>IFERROR(VLOOKUP(A3444,hoja!$A$2:$E$1370,5,FALSE),0)</f>
        <v>PEREIRA</v>
      </c>
      <c r="D3444" s="23" t="str">
        <f>IFERROR(VLOOKUP(A3444,hoja!A:D,3,FALSE),0)</f>
        <v>60041</v>
      </c>
      <c r="E3444" s="23" t="s">
        <v>371</v>
      </c>
      <c r="F3444" s="23" t="str">
        <f>IFERROR(VLOOKUP(E3444,hoja!$A$2:$E$970,4,FALSE),0)</f>
        <v>OCCIDENTE</v>
      </c>
      <c r="G3444" s="23" t="str">
        <f>IFERROR(VLOOKUP(E3444,hoja!$A$2:$E$970,5,FALSE),0)</f>
        <v>PEREIRA</v>
      </c>
      <c r="H3444" s="103" t="str">
        <f>IFERROR(VLOOKUP(E3444,hoja!A:C,3,FALSE),0)</f>
        <v>60041</v>
      </c>
      <c r="I3444" s="24" t="str">
        <f t="shared" si="731"/>
        <v>6004160041</v>
      </c>
      <c r="K3444" s="23">
        <v>15</v>
      </c>
      <c r="L3444" s="23" t="str">
        <f t="shared" si="710"/>
        <v>REGIONAL</v>
      </c>
      <c r="M3444" s="23" t="s">
        <v>618</v>
      </c>
      <c r="N3444" s="23" t="s">
        <v>622</v>
      </c>
      <c r="O3444" s="23">
        <f t="shared" si="737"/>
        <v>25</v>
      </c>
      <c r="P3444" s="23" t="str">
        <f t="shared" si="720"/>
        <v>6004160041Principal</v>
      </c>
    </row>
    <row r="3445" spans="1:16" ht="15" hidden="1" customHeight="1">
      <c r="A3445" s="26" t="s">
        <v>645</v>
      </c>
      <c r="B3445" s="23" t="str">
        <f>IFERROR(VLOOKUP(A3445,hoja!$A$2:$E$970,4,FALSE),0)</f>
        <v>OCCIDENTE</v>
      </c>
      <c r="C3445" s="23" t="str">
        <f>IFERROR(VLOOKUP(A3445,hoja!$A$2:$E$1370,5,FALSE),0)</f>
        <v>CALI</v>
      </c>
      <c r="D3445" s="23" t="str">
        <f>IFERROR(VLOOKUP(A3445,hoja!A:D,3,FALSE),0)</f>
        <v>0410</v>
      </c>
      <c r="E3445" s="23" t="s">
        <v>824</v>
      </c>
      <c r="F3445" s="23" t="str">
        <f>IFERROR(VLOOKUP(E3445,hoja!$A$2:$E$970,4,FALSE),0)</f>
        <v>OCCIDENTE</v>
      </c>
      <c r="G3445" s="23" t="str">
        <f>IFERROR(VLOOKUP(E3445,hoja!$A$2:$E$970,5,FALSE),0)</f>
        <v>PEREIRA</v>
      </c>
      <c r="H3445" s="103" t="str">
        <f>IFERROR(VLOOKUP(E3445,hoja!A:C,3,FALSE),0)</f>
        <v>60053</v>
      </c>
      <c r="I3445" s="24" t="str">
        <f t="shared" ref="I3445:I3446" si="738">D3445&amp;H3445</f>
        <v>041060053</v>
      </c>
      <c r="K3445" s="23">
        <v>207</v>
      </c>
      <c r="L3445" s="23" t="str">
        <f t="shared" ref="L3445:L3446" si="739">IF(B3445=F3445,"REGIONAL","NACIONAL")</f>
        <v>REGIONAL</v>
      </c>
      <c r="M3445" s="23" t="s">
        <v>618</v>
      </c>
      <c r="N3445" s="23" t="s">
        <v>622</v>
      </c>
      <c r="O3445" s="23">
        <f t="shared" si="737"/>
        <v>25</v>
      </c>
      <c r="P3445" s="23" t="str">
        <f t="shared" si="720"/>
        <v>041060053Principal</v>
      </c>
    </row>
    <row r="3446" spans="1:16" ht="15" hidden="1" customHeight="1">
      <c r="A3446" s="26" t="s">
        <v>824</v>
      </c>
      <c r="B3446" s="23" t="str">
        <f>IFERROR(VLOOKUP(A3446,hoja!$A$2:$E$970,4,FALSE),0)</f>
        <v>OCCIDENTE</v>
      </c>
      <c r="C3446" s="23" t="str">
        <f>IFERROR(VLOOKUP(A3446,hoja!$A$2:$E$1370,5,FALSE),0)</f>
        <v>PEREIRA</v>
      </c>
      <c r="D3446" s="23" t="str">
        <f>IFERROR(VLOOKUP(A3446,hoja!A:D,3,FALSE),0)</f>
        <v>60053</v>
      </c>
      <c r="E3446" s="23" t="s">
        <v>824</v>
      </c>
      <c r="F3446" s="23" t="str">
        <f>IFERROR(VLOOKUP(E3446,hoja!$A$2:$E$970,4,FALSE),0)</f>
        <v>OCCIDENTE</v>
      </c>
      <c r="G3446" s="23" t="str">
        <f>IFERROR(VLOOKUP(E3446,hoja!$A$2:$E$970,5,FALSE),0)</f>
        <v>PEREIRA</v>
      </c>
      <c r="H3446" s="103" t="str">
        <f>IFERROR(VLOOKUP(E3446,hoja!A:C,3,FALSE),0)</f>
        <v>60053</v>
      </c>
      <c r="I3446" s="24" t="str">
        <f t="shared" si="738"/>
        <v>6005360053</v>
      </c>
      <c r="K3446" s="23">
        <v>15</v>
      </c>
      <c r="L3446" s="23" t="str">
        <f t="shared" si="739"/>
        <v>REGIONAL</v>
      </c>
      <c r="M3446" s="23" t="s">
        <v>618</v>
      </c>
      <c r="N3446" s="23" t="s">
        <v>622</v>
      </c>
      <c r="O3446" s="23">
        <f t="shared" si="737"/>
        <v>25</v>
      </c>
      <c r="P3446" s="23" t="str">
        <f t="shared" si="720"/>
        <v>6005360053Principal</v>
      </c>
    </row>
    <row r="3447" spans="1:16" ht="15" hidden="1" customHeight="1">
      <c r="A3447" s="26" t="s">
        <v>672</v>
      </c>
      <c r="B3447" s="23" t="str">
        <f>IFERROR(VLOOKUP(A3447,hoja!$A$2:$E$970,4,FALSE),0)</f>
        <v>ANTIOQUIA</v>
      </c>
      <c r="C3447" s="23" t="str">
        <f>IFERROR(VLOOKUP(A3447,hoja!$A$2:$E$1370,5,FALSE),0)</f>
        <v>MEDELLÍN</v>
      </c>
      <c r="D3447" s="23" t="str">
        <f>IFERROR(VLOOKUP(A3447,hoja!A:D,3,FALSE),0)</f>
        <v>0092</v>
      </c>
      <c r="E3447" s="23" t="s">
        <v>660</v>
      </c>
      <c r="F3447" s="23" t="str">
        <f>IFERROR(VLOOKUP(E3447,hoja!$A$2:$E$970,4,FALSE),0)</f>
        <v>CENTRO</v>
      </c>
      <c r="G3447" s="23" t="str">
        <f>IFERROR(VLOOKUP(E3447,hoja!$A$2:$E$970,5,FALSE),0)</f>
        <v>BOGOTÁ</v>
      </c>
      <c r="H3447" s="103" t="str">
        <f>IFERROR(VLOOKUP(E3447,hoja!A:C,3,FALSE),0)</f>
        <v>0035</v>
      </c>
      <c r="I3447" s="24" t="str">
        <f>D3447&amp;H3447</f>
        <v>00920035</v>
      </c>
      <c r="J3447" s="23">
        <v>23.333333333343035</v>
      </c>
      <c r="K3447" s="23">
        <v>415</v>
      </c>
      <c r="L3447" s="23" t="str">
        <f>IF(B3447=F3447,"REGIONAL","NACIONAL")</f>
        <v>NACIONAL</v>
      </c>
      <c r="M3447" s="23" t="s">
        <v>621</v>
      </c>
      <c r="N3447" s="23" t="s">
        <v>622</v>
      </c>
      <c r="O3447" s="23">
        <f t="shared" ref="O3447:O3450" si="740">IF(K3447&lt;=250,25,IF(K3447&lt;=500,16,IF(K3447&lt;=800,12,IF(K3447&lt;=1100,8,IF(K3447&lt;=1400,6,IF(K3447&lt;=1700,5))))))</f>
        <v>16</v>
      </c>
      <c r="P3447" s="23" t="str">
        <f t="shared" si="720"/>
        <v>00920035La vega</v>
      </c>
    </row>
    <row r="3448" spans="1:16" ht="15" hidden="1" customHeight="1">
      <c r="A3448" s="26" t="s">
        <v>683</v>
      </c>
      <c r="B3448" s="23" t="str">
        <f>IFERROR(VLOOKUP(A3448,hoja!$A$2:$E$970,4,FALSE),0)</f>
        <v>OCCIDENTE</v>
      </c>
      <c r="C3448" s="23" t="str">
        <f>IFERROR(VLOOKUP(A3448,hoja!$A$2:$E$1370,5,FALSE),0)</f>
        <v>BUGA</v>
      </c>
      <c r="D3448" s="23" t="str">
        <f>IFERROR(VLOOKUP(A3448,hoja!A:D,3,FALSE),0)</f>
        <v>0411</v>
      </c>
      <c r="E3448" s="23" t="s">
        <v>633</v>
      </c>
      <c r="F3448" s="23" t="str">
        <f>IFERROR(VLOOKUP(E3448,hoja!$A$2:$E$970,4,FALSE),0)</f>
        <v>CENTRO</v>
      </c>
      <c r="G3448" s="23" t="str">
        <f>IFERROR(VLOOKUP(E3448,hoja!$A$2:$E$970,5,FALSE),0)</f>
        <v>BOGOTÁ</v>
      </c>
      <c r="H3448" s="103" t="str">
        <f>IFERROR(VLOOKUP(E3448,hoja!A:C,3,FALSE),0)</f>
        <v>0002</v>
      </c>
      <c r="I3448" s="24" t="str">
        <f>D3448&amp;H3448</f>
        <v>04110002</v>
      </c>
      <c r="J3448" s="23">
        <v>22.316666666680248</v>
      </c>
      <c r="K3448" s="23">
        <v>392</v>
      </c>
      <c r="L3448" s="23" t="str">
        <f t="shared" ref="L3448:L3450" si="741">IF(B3448=F3448,"REGIONAL","NACIONAL")</f>
        <v>NACIONAL</v>
      </c>
      <c r="M3448" s="23" t="s">
        <v>618</v>
      </c>
      <c r="N3448" s="23" t="s">
        <v>622</v>
      </c>
      <c r="O3448" s="23">
        <f t="shared" si="740"/>
        <v>16</v>
      </c>
      <c r="P3448" s="23" t="str">
        <f t="shared" si="720"/>
        <v>04110002Principal</v>
      </c>
    </row>
    <row r="3449" spans="1:16" ht="15" hidden="1" customHeight="1">
      <c r="A3449" s="26" t="s">
        <v>698</v>
      </c>
      <c r="B3449" s="23" t="str">
        <f>IFERROR(VLOOKUP(A3449,hoja!$A$2:$E$970,4,FALSE),0)</f>
        <v>COSTA</v>
      </c>
      <c r="C3449" s="23" t="str">
        <f>IFERROR(VLOOKUP(A3449,hoja!$A$2:$E$1370,5,FALSE),0)</f>
        <v>CAUCASIA</v>
      </c>
      <c r="D3449" s="23" t="str">
        <f>IFERROR(VLOOKUP(A3449,hoja!A:D,3,FALSE),0)</f>
        <v>0384</v>
      </c>
      <c r="E3449" s="23" t="s">
        <v>633</v>
      </c>
      <c r="F3449" s="23" t="str">
        <f>IFERROR(VLOOKUP(E3449,hoja!$A$2:$E$970,4,FALSE),0)</f>
        <v>CENTRO</v>
      </c>
      <c r="G3449" s="23" t="str">
        <f>IFERROR(VLOOKUP(E3449,hoja!$A$2:$E$970,5,FALSE),0)</f>
        <v>BOGOTÁ</v>
      </c>
      <c r="H3449" s="103" t="str">
        <f>IFERROR(VLOOKUP(E3449,hoja!A:C,3,FALSE),0)</f>
        <v>0002</v>
      </c>
      <c r="I3449" s="24" t="str">
        <f>D3449&amp;H3449</f>
        <v>03840002</v>
      </c>
      <c r="J3449" s="23">
        <v>34.648194444424007</v>
      </c>
      <c r="K3449" s="23">
        <v>709</v>
      </c>
      <c r="L3449" s="23" t="str">
        <f t="shared" si="741"/>
        <v>NACIONAL</v>
      </c>
      <c r="M3449" s="23" t="s">
        <v>621</v>
      </c>
      <c r="N3449" s="23" t="s">
        <v>622</v>
      </c>
      <c r="O3449" s="23">
        <f t="shared" si="740"/>
        <v>12</v>
      </c>
      <c r="P3449" s="23" t="str">
        <f t="shared" si="720"/>
        <v>03840002La vega</v>
      </c>
    </row>
    <row r="3450" spans="1:16" ht="15" hidden="1" customHeight="1">
      <c r="A3450" s="26" t="s">
        <v>698</v>
      </c>
      <c r="B3450" s="23" t="str">
        <f>IFERROR(VLOOKUP(A3450,hoja!$A$2:$E$970,4,FALSE),0)</f>
        <v>COSTA</v>
      </c>
      <c r="C3450" s="23" t="str">
        <f>IFERROR(VLOOKUP(A3450,hoja!$A$2:$E$1370,5,FALSE),0)</f>
        <v>CAUCASIA</v>
      </c>
      <c r="D3450" s="23" t="str">
        <f>IFERROR(VLOOKUP(A3450,hoja!A:D,3,FALSE),0)</f>
        <v>0384</v>
      </c>
      <c r="E3450" s="23" t="s">
        <v>635</v>
      </c>
      <c r="F3450" s="23" t="str">
        <f>IFERROR(VLOOKUP(E3450,hoja!$A$2:$E$970,4,FALSE),0)</f>
        <v>CENTRO</v>
      </c>
      <c r="G3450" s="23" t="str">
        <f>IFERROR(VLOOKUP(E3450,hoja!$A$2:$E$970,5,FALSE),0)</f>
        <v>BOGOTÁ</v>
      </c>
      <c r="H3450" s="103" t="str">
        <f>IFERROR(VLOOKUP(E3450,hoja!A:C,3,FALSE),0)</f>
        <v>0021</v>
      </c>
      <c r="I3450" s="24" t="str">
        <f>D3450&amp;H3450</f>
        <v>03840021</v>
      </c>
      <c r="K3450" s="23">
        <v>716</v>
      </c>
      <c r="L3450" s="23" t="str">
        <f t="shared" si="741"/>
        <v>NACIONAL</v>
      </c>
      <c r="M3450" s="23" t="s">
        <v>621</v>
      </c>
      <c r="N3450" s="23" t="s">
        <v>622</v>
      </c>
      <c r="O3450" s="23">
        <f t="shared" si="740"/>
        <v>12</v>
      </c>
      <c r="P3450" s="23" t="str">
        <f t="shared" si="720"/>
        <v>03840021La vega</v>
      </c>
    </row>
    <row r="3451" spans="1:16" ht="15" hidden="1" customHeight="1">
      <c r="A3451" s="26" t="s">
        <v>660</v>
      </c>
      <c r="B3451" s="23" t="str">
        <f>IFERROR(VLOOKUP(A3451,hoja!$A$2:$E$970,4,FALSE),0)</f>
        <v>CENTRO</v>
      </c>
      <c r="C3451" s="23" t="str">
        <f>IFERROR(VLOOKUP(A3451,hoja!$A$2:$E$1370,5,FALSE),0)</f>
        <v>BOGOTÁ</v>
      </c>
      <c r="D3451" s="23" t="str">
        <f>IFERROR(VLOOKUP(A3451,hoja!A:D,3,FALSE),0)</f>
        <v>0035</v>
      </c>
      <c r="E3451" s="23" t="s">
        <v>702</v>
      </c>
      <c r="F3451" s="23" t="str">
        <f>IFERROR(VLOOKUP(E3451,hoja!$A$2:$E$970,4,FALSE),0)</f>
        <v>CENTRO</v>
      </c>
      <c r="G3451" s="23" t="str">
        <f>IFERROR(VLOOKUP(E3451,hoja!$A$2:$E$970,5,FALSE),0)</f>
        <v>FLORENCIA</v>
      </c>
      <c r="H3451" s="103" t="str">
        <f>IFERROR(VLOOKUP(E3451,hoja!A:C,3,FALSE),0)</f>
        <v>0388</v>
      </c>
      <c r="I3451" s="24" t="str">
        <f t="shared" ref="I3451" si="742">D3451&amp;H3451</f>
        <v>00350388</v>
      </c>
      <c r="K3451" s="23">
        <v>560</v>
      </c>
      <c r="L3451" s="23" t="str">
        <f t="shared" ref="L3451" si="743">IF(B3451=F3451,"REGIONAL","NACIONAL")</f>
        <v>REGIONAL</v>
      </c>
      <c r="M3451" s="23" t="s">
        <v>618</v>
      </c>
      <c r="N3451" s="23" t="s">
        <v>622</v>
      </c>
      <c r="O3451" s="23">
        <f>IF(K3451&lt;=250,25,IF(K3451&lt;=500,16,IF(K3451&lt;=800,12,IF(K3451&lt;=1100,8,IF(K3451&lt;=1400,6,IF(K3451&lt;=1700,5))))))</f>
        <v>12</v>
      </c>
      <c r="P3451" s="23" t="str">
        <f t="shared" si="720"/>
        <v>00350388Principal</v>
      </c>
    </row>
    <row r="3452" spans="1:16" ht="15" hidden="1" customHeight="1">
      <c r="A3452" s="26" t="s">
        <v>660</v>
      </c>
      <c r="B3452" s="23" t="str">
        <f>IFERROR(VLOOKUP(A3452,hoja!$A$2:$E$970,4,FALSE),0)</f>
        <v>CENTRO</v>
      </c>
      <c r="C3452" s="23" t="str">
        <f>IFERROR(VLOOKUP(A3452,hoja!$A$2:$E$1370,5,FALSE),0)</f>
        <v>BOGOTÁ</v>
      </c>
      <c r="D3452" s="23" t="str">
        <f>IFERROR(VLOOKUP(A3452,hoja!A:D,3,FALSE),0)</f>
        <v>0035</v>
      </c>
      <c r="E3452" s="23" t="s">
        <v>666</v>
      </c>
      <c r="F3452" s="23" t="str">
        <f>IFERROR(VLOOKUP(E3452,hoja!$A$2:$E$970,4,FALSE),0)</f>
        <v>COSTA</v>
      </c>
      <c r="G3452" s="23" t="str">
        <f>IFERROR(VLOOKUP(E3452,hoja!$A$2:$E$970,5,FALSE),0)</f>
        <v>SINCELEJO</v>
      </c>
      <c r="H3452" s="103" t="str">
        <f>IFERROR(VLOOKUP(E3452,hoja!A:C,3,FALSE),0)</f>
        <v>0382</v>
      </c>
      <c r="I3452" s="24" t="str">
        <f t="shared" ref="I3452" si="744">D3452&amp;H3452</f>
        <v>00350382</v>
      </c>
      <c r="K3452" s="23">
        <v>862</v>
      </c>
      <c r="L3452" s="23" t="str">
        <f>IF(B3452=F3452,"REGIONAL","NACIONAL")</f>
        <v>NACIONAL</v>
      </c>
      <c r="M3452" s="23" t="s">
        <v>674</v>
      </c>
      <c r="N3452" s="23" t="s">
        <v>622</v>
      </c>
      <c r="O3452" s="23">
        <f t="shared" ref="O3452:O3453" si="745">IF(K3452&lt;=250,25,IF(K3452&lt;=500,16,IF(K3452&lt;=800,12,IF(K3452&lt;=1100,8,IF(K3452&lt;=1400,6,IF(K3452&lt;=1700,5))))))</f>
        <v>8</v>
      </c>
      <c r="P3452" s="23" t="str">
        <f t="shared" si="720"/>
        <v>00350382La Vega</v>
      </c>
    </row>
    <row r="3453" spans="1:16" ht="15" hidden="1" customHeight="1">
      <c r="A3453" s="26" t="s">
        <v>635</v>
      </c>
      <c r="B3453" s="23" t="str">
        <f>IFERROR(VLOOKUP(A3453,hoja!$A$2:$E$970,4,FALSE),0)</f>
        <v>CENTRO</v>
      </c>
      <c r="C3453" s="23" t="str">
        <f>IFERROR(VLOOKUP(A3453,hoja!$A$2:$E$1370,5,FALSE),0)</f>
        <v>BOGOTÁ</v>
      </c>
      <c r="D3453" s="23" t="str">
        <f>IFERROR(VLOOKUP(A3453,hoja!A:D,3,FALSE),0)</f>
        <v>0021</v>
      </c>
      <c r="E3453" s="23" t="s">
        <v>666</v>
      </c>
      <c r="F3453" s="23" t="str">
        <f>IFERROR(VLOOKUP(E3453,hoja!$A$2:$E$970,4,FALSE),0)</f>
        <v>COSTA</v>
      </c>
      <c r="G3453" s="23" t="str">
        <f>IFERROR(VLOOKUP(E3453,hoja!$A$2:$E$970,5,FALSE),0)</f>
        <v>SINCELEJO</v>
      </c>
      <c r="H3453" s="103" t="str">
        <f>IFERROR(VLOOKUP(E3453,hoja!A:C,3,FALSE),0)</f>
        <v>0382</v>
      </c>
      <c r="I3453" s="24" t="str">
        <f>D3453&amp;H3453</f>
        <v>00210382</v>
      </c>
      <c r="K3453" s="23">
        <v>880</v>
      </c>
      <c r="L3453" s="23" t="str">
        <f t="shared" ref="L3453:L3457" si="746">IF(B3453=F3453,"REGIONAL","NACIONAL")</f>
        <v>NACIONAL</v>
      </c>
      <c r="M3453" s="23" t="s">
        <v>621</v>
      </c>
      <c r="N3453" s="23" t="s">
        <v>622</v>
      </c>
      <c r="O3453" s="23">
        <f t="shared" si="745"/>
        <v>8</v>
      </c>
      <c r="P3453" s="23" t="str">
        <f t="shared" si="720"/>
        <v>00210382La vega</v>
      </c>
    </row>
    <row r="3454" spans="1:16" ht="15" hidden="1" customHeight="1">
      <c r="A3454" s="26" t="s">
        <v>718</v>
      </c>
      <c r="B3454" s="23" t="str">
        <f>IFERROR(VLOOKUP(A3454,hoja!$A$2:$E$970,4,FALSE),0)</f>
        <v>SANTANDER</v>
      </c>
      <c r="C3454" s="23" t="str">
        <f>IFERROR(VLOOKUP(A3454,hoja!$A$2:$E$1370,5,FALSE),0)</f>
        <v>PUERTO BERRIO</v>
      </c>
      <c r="D3454" s="23" t="str">
        <f>IFERROR(VLOOKUP(A3454,hoja!A:D,3,FALSE),0)</f>
        <v>0433</v>
      </c>
      <c r="E3454" s="23" t="s">
        <v>672</v>
      </c>
      <c r="F3454" s="23" t="str">
        <f>IFERROR(VLOOKUP(E3454,hoja!$A$2:$E$970,4,FALSE),0)</f>
        <v>ANTIOQUIA</v>
      </c>
      <c r="G3454" s="23" t="str">
        <f>IFERROR(VLOOKUP(E3454,hoja!$A$2:$E$970,5,FALSE),0)</f>
        <v>MEDELLÍN</v>
      </c>
      <c r="H3454" s="103" t="str">
        <f>IFERROR(VLOOKUP(E3454,hoja!A:C,3,FALSE),0)</f>
        <v>0092</v>
      </c>
      <c r="I3454" s="24" t="str">
        <f>D3454&amp;H3454</f>
        <v>04330092</v>
      </c>
      <c r="J3454" s="23">
        <v>16.099999999918509</v>
      </c>
      <c r="K3454" s="23">
        <v>176.9</v>
      </c>
      <c r="L3454" s="23" t="str">
        <f t="shared" si="746"/>
        <v>NACIONAL</v>
      </c>
      <c r="M3454" s="23" t="s">
        <v>618</v>
      </c>
      <c r="N3454" s="23" t="s">
        <v>622</v>
      </c>
      <c r="O3454" s="23">
        <f t="shared" ref="O3454:O3458" si="747">IF(K3454&lt;=250,25,IF(K3454&lt;=500,16,IF(K3454&lt;=800,12,IF(K3454&lt;=1100,8,IF(K3454&lt;=1400,6,IF(K3454&lt;=1700,5))))))</f>
        <v>25</v>
      </c>
      <c r="P3454" s="23" t="str">
        <f t="shared" si="720"/>
        <v>04330092Principal</v>
      </c>
    </row>
    <row r="3455" spans="1:16" ht="15" hidden="1" customHeight="1">
      <c r="A3455" s="26" t="s">
        <v>873</v>
      </c>
      <c r="B3455" s="23" t="str">
        <f>IFERROR(VLOOKUP(A3455,hoja!$A$2:$E$970,4,FALSE),0)</f>
        <v>OCCIDENTE</v>
      </c>
      <c r="C3455" s="23" t="str">
        <f>IFERROR(VLOOKUP(A3455,hoja!$A$2:$E$1370,5,FALSE),0)</f>
        <v>MANIZALES</v>
      </c>
      <c r="D3455" s="23" t="str">
        <f>IFERROR(VLOOKUP(A3455,hoja!A:D,3,FALSE),0)</f>
        <v>1711</v>
      </c>
      <c r="E3455" s="23" t="s">
        <v>660</v>
      </c>
      <c r="F3455" s="23" t="str">
        <f>IFERROR(VLOOKUP(E3455,hoja!$A$2:$E$970,4,FALSE),0)</f>
        <v>CENTRO</v>
      </c>
      <c r="G3455" s="23" t="str">
        <f>IFERROR(VLOOKUP(E3455,hoja!$A$2:$E$970,5,FALSE),0)</f>
        <v>BOGOTÁ</v>
      </c>
      <c r="H3455" s="103" t="str">
        <f>IFERROR(VLOOKUP(E3455,hoja!A:C,3,FALSE),0)</f>
        <v>0035</v>
      </c>
      <c r="I3455" s="24" t="str">
        <f t="shared" ref="I3455:I3458" si="748">D3455&amp;H3455</f>
        <v>17110035</v>
      </c>
      <c r="K3455" s="23">
        <v>281</v>
      </c>
      <c r="L3455" s="23" t="str">
        <f t="shared" si="746"/>
        <v>NACIONAL</v>
      </c>
      <c r="M3455" s="23" t="s">
        <v>810</v>
      </c>
      <c r="N3455" s="23" t="s">
        <v>622</v>
      </c>
      <c r="O3455" s="23">
        <f t="shared" si="747"/>
        <v>16</v>
      </c>
      <c r="P3455" s="23" t="str">
        <f t="shared" si="720"/>
        <v>17110035Letras-La Vega</v>
      </c>
    </row>
    <row r="3456" spans="1:16" ht="15" hidden="1" customHeight="1">
      <c r="A3456" s="26" t="s">
        <v>873</v>
      </c>
      <c r="B3456" s="23" t="str">
        <f>IFERROR(VLOOKUP(A3456,hoja!$A$2:$E$970,4,FALSE),0)</f>
        <v>OCCIDENTE</v>
      </c>
      <c r="C3456" s="23" t="str">
        <f>IFERROR(VLOOKUP(A3456,hoja!$A$2:$E$1370,5,FALSE),0)</f>
        <v>MANIZALES</v>
      </c>
      <c r="D3456" s="23" t="str">
        <f>IFERROR(VLOOKUP(A3456,hoja!A:D,3,FALSE),0)</f>
        <v>1711</v>
      </c>
      <c r="E3456" s="23" t="s">
        <v>637</v>
      </c>
      <c r="F3456" s="23" t="str">
        <f>IFERROR(VLOOKUP(E3456,hoja!$A$2:$E$970,4,FALSE),0)</f>
        <v>SANTANDER</v>
      </c>
      <c r="G3456" s="23" t="str">
        <f>IFERROR(VLOOKUP(E3456,hoja!$A$2:$E$970,5,FALSE),0)</f>
        <v>PIEDECUESTA</v>
      </c>
      <c r="H3456" s="103" t="str">
        <f>IFERROR(VLOOKUP(E3456,hoja!A:C,3,FALSE),0)</f>
        <v>0422</v>
      </c>
      <c r="I3456" s="24" t="str">
        <f t="shared" si="748"/>
        <v>17110422</v>
      </c>
      <c r="K3456" s="23">
        <v>639</v>
      </c>
      <c r="L3456" s="23" t="str">
        <f t="shared" si="746"/>
        <v>NACIONAL</v>
      </c>
      <c r="M3456" s="23" t="s">
        <v>980</v>
      </c>
      <c r="N3456" s="23" t="s">
        <v>622</v>
      </c>
      <c r="O3456" s="23">
        <f t="shared" si="747"/>
        <v>12</v>
      </c>
      <c r="P3456" s="23" t="str">
        <f t="shared" si="720"/>
        <v>17110422letras- San Alberto</v>
      </c>
    </row>
    <row r="3457" spans="1:16" ht="15" hidden="1" customHeight="1">
      <c r="A3457" s="26" t="s">
        <v>819</v>
      </c>
      <c r="B3457" s="23" t="str">
        <f>IFERROR(VLOOKUP(A3457,hoja!$A$2:$E$970,4,FALSE),0)</f>
        <v>OCCIDENTE</v>
      </c>
      <c r="C3457" s="23" t="str">
        <f>IFERROR(VLOOKUP(A3457,hoja!$A$2:$E$1370,5,FALSE),0)</f>
        <v>BUENAVENTURA</v>
      </c>
      <c r="D3457" s="23" t="str">
        <f>IFERROR(VLOOKUP(A3457,hoja!A:D,3,FALSE),0)</f>
        <v>3001</v>
      </c>
      <c r="E3457" s="23" t="s">
        <v>637</v>
      </c>
      <c r="F3457" s="23" t="str">
        <f>IFERROR(VLOOKUP(E3457,hoja!$A$2:$E$970,4,FALSE),0)</f>
        <v>SANTANDER</v>
      </c>
      <c r="G3457" s="23" t="str">
        <f>IFERROR(VLOOKUP(E3457,hoja!$A$2:$E$970,5,FALSE),0)</f>
        <v>PIEDECUESTA</v>
      </c>
      <c r="H3457" s="103" t="str">
        <f>IFERROR(VLOOKUP(E3457,hoja!A:C,3,FALSE),0)</f>
        <v>0422</v>
      </c>
      <c r="I3457" s="24" t="str">
        <f t="shared" si="748"/>
        <v>30010422</v>
      </c>
      <c r="K3457" s="23">
        <v>942</v>
      </c>
      <c r="L3457" s="23" t="str">
        <f t="shared" si="746"/>
        <v>NACIONAL</v>
      </c>
      <c r="M3457" s="23" t="s">
        <v>981</v>
      </c>
      <c r="N3457" s="23" t="s">
        <v>622</v>
      </c>
      <c r="O3457" s="23">
        <f t="shared" si="747"/>
        <v>8</v>
      </c>
      <c r="P3457" s="23" t="str">
        <f t="shared" si="720"/>
        <v>30010422San alberto</v>
      </c>
    </row>
    <row r="3458" spans="1:16" ht="15" hidden="1" customHeight="1">
      <c r="A3458" s="26" t="s">
        <v>194</v>
      </c>
      <c r="B3458" s="23" t="str">
        <f>IFERROR(VLOOKUP(A3458,hoja!$A$2:$E$970,4,FALSE),0)</f>
        <v>CENTRO</v>
      </c>
      <c r="C3458" s="23" t="str">
        <f>IFERROR(VLOOKUP(A3458,hoja!$A$2:$E$1370,5,FALSE),0)</f>
        <v>BOGOTÁ</v>
      </c>
      <c r="D3458" s="23" t="str">
        <f>IFERROR(VLOOKUP(A3458,hoja!A:D,3,FALSE),0)</f>
        <v>2067</v>
      </c>
      <c r="E3458" s="23" t="s">
        <v>791</v>
      </c>
      <c r="F3458" s="23" t="str">
        <f>IFERROR(VLOOKUP(E3458,hoja!$A$2:$E$970,4,FALSE),0)</f>
        <v>CENTRO</v>
      </c>
      <c r="G3458" s="23" t="str">
        <f>IFERROR(VLOOKUP(E3458,hoja!$A$2:$E$970,5,FALSE),0)</f>
        <v>MADRID</v>
      </c>
      <c r="H3458" s="103" t="str">
        <f>IFERROR(VLOOKUP(E3458,hoja!A:C,3,FALSE),0)</f>
        <v>60147</v>
      </c>
      <c r="I3458" s="24" t="str">
        <f t="shared" si="748"/>
        <v>206760147</v>
      </c>
      <c r="K3458" s="23">
        <v>7.6</v>
      </c>
      <c r="L3458" s="23" t="str">
        <f>IF(B3458=F3458,"REGIONAL","NACIONAL")</f>
        <v>REGIONAL</v>
      </c>
      <c r="M3458" s="23" t="s">
        <v>618</v>
      </c>
      <c r="N3458" s="23" t="s">
        <v>622</v>
      </c>
      <c r="O3458" s="23">
        <f t="shared" si="747"/>
        <v>25</v>
      </c>
      <c r="P3458" s="23" t="str">
        <f t="shared" si="720"/>
        <v>206760147Principal</v>
      </c>
    </row>
    <row r="3459" spans="1:16" ht="15" hidden="1" customHeight="1">
      <c r="A3459" s="26" t="s">
        <v>634</v>
      </c>
      <c r="B3459" s="23" t="str">
        <f>IFERROR(VLOOKUP(A3459,hoja!$A$2:$E$970,4,FALSE),0)</f>
        <v>CENTRO</v>
      </c>
      <c r="C3459" s="23" t="str">
        <f>IFERROR(VLOOKUP(A3459,hoja!$A$2:$E$1370,5,FALSE),0)</f>
        <v>BOGOTÁ</v>
      </c>
      <c r="D3459" s="23" t="str">
        <f>IFERROR(VLOOKUP(A3459,hoja!A:D,3,FALSE),0)</f>
        <v>0011</v>
      </c>
      <c r="E3459" s="23" t="s">
        <v>780</v>
      </c>
      <c r="F3459" s="23" t="str">
        <f>IFERROR(VLOOKUP(E3459,hoja!$A$2:$E$970,4,FALSE),0)</f>
        <v>CENTRO</v>
      </c>
      <c r="G3459" s="23" t="str">
        <f>IFERROR(VLOOKUP(E3459,hoja!$A$2:$E$970,5,FALSE),0)</f>
        <v>ZIPAQUIRÁ</v>
      </c>
      <c r="H3459" s="103" t="str">
        <f>IFERROR(VLOOKUP(E3459,hoja!A:C,3,FALSE),0)</f>
        <v>2031</v>
      </c>
      <c r="I3459" s="24" t="str">
        <f>D3459&amp;H3459</f>
        <v>00112031</v>
      </c>
      <c r="J3459" s="23">
        <v>3.0583333332615439</v>
      </c>
      <c r="K3459" s="23">
        <v>72</v>
      </c>
      <c r="L3459" s="23" t="str">
        <f t="shared" ref="L3459:L3460" si="749">IF(B3459=F3459,"REGIONAL","NACIONAL")</f>
        <v>REGIONAL</v>
      </c>
      <c r="M3459" s="23" t="s">
        <v>618</v>
      </c>
      <c r="N3459" s="23" t="s">
        <v>622</v>
      </c>
      <c r="O3459" s="23">
        <f t="shared" ref="O3459" si="750">IF(K3459&lt;=250,25,IF(K3459&lt;=500,16,IF(K3459&lt;=800,12,IF(K3459&lt;=1100,8,IF(K3459&lt;=1400,6,IF(K3459&lt;=1700,5))))))</f>
        <v>25</v>
      </c>
      <c r="P3459" s="23" t="str">
        <f t="shared" si="720"/>
        <v>00112031Principal</v>
      </c>
    </row>
    <row r="3460" spans="1:16" ht="15" hidden="1" customHeight="1">
      <c r="A3460" s="26" t="s">
        <v>636</v>
      </c>
      <c r="B3460" s="23" t="str">
        <f>IFERROR(VLOOKUP(A3460,hoja!$A$2:$E$970,4,FALSE),0)</f>
        <v>CENTRO</v>
      </c>
      <c r="C3460" s="23" t="str">
        <f>IFERROR(VLOOKUP(A3460,hoja!$A$2:$E$1370,5,FALSE),0)</f>
        <v>DUITAMA</v>
      </c>
      <c r="D3460" s="23" t="str">
        <f>IFERROR(VLOOKUP(A3460,hoja!A:D,3,FALSE),0)</f>
        <v>0441</v>
      </c>
      <c r="E3460" s="23" t="s">
        <v>780</v>
      </c>
      <c r="F3460" s="23" t="str">
        <f>IFERROR(VLOOKUP(E3460,hoja!$A$2:$E$970,4,FALSE),0)</f>
        <v>CENTRO</v>
      </c>
      <c r="G3460" s="23" t="str">
        <f>IFERROR(VLOOKUP(E3460,hoja!$A$2:$E$970,5,FALSE),0)</f>
        <v>ZIPAQUIRÁ</v>
      </c>
      <c r="H3460" s="103" t="str">
        <f>IFERROR(VLOOKUP(E3460,hoja!A:C,3,FALSE),0)</f>
        <v>2031</v>
      </c>
      <c r="I3460" s="24" t="str">
        <f>D3460&amp;H3460</f>
        <v>04412031</v>
      </c>
      <c r="J3460" s="23">
        <v>3.0583333332615439</v>
      </c>
      <c r="K3460" s="23">
        <v>170</v>
      </c>
      <c r="L3460" s="23" t="str">
        <f t="shared" si="749"/>
        <v>REGIONAL</v>
      </c>
      <c r="M3460" s="23" t="s">
        <v>618</v>
      </c>
      <c r="N3460" s="23" t="s">
        <v>622</v>
      </c>
      <c r="O3460" s="23">
        <f t="shared" ref="O3460:O3461" si="751">IF(K3460&lt;=250,25,IF(K3460&lt;=500,16,IF(K3460&lt;=800,12,IF(K3460&lt;=1100,8,IF(K3460&lt;=1400,6,IF(K3460&lt;=1700,5))))))</f>
        <v>25</v>
      </c>
      <c r="P3460" s="23" t="str">
        <f t="shared" si="720"/>
        <v>04412031Principal</v>
      </c>
    </row>
    <row r="3461" spans="1:16" ht="15" hidden="1" customHeight="1">
      <c r="A3461" s="26" t="s">
        <v>660</v>
      </c>
      <c r="B3461" s="23" t="str">
        <f>IFERROR(VLOOKUP(A3461,hoja!$A$2:$E$970,4,FALSE),0)</f>
        <v>CENTRO</v>
      </c>
      <c r="C3461" s="23" t="str">
        <f>IFERROR(VLOOKUP(A3461,hoja!$A$2:$E$1370,5,FALSE),0)</f>
        <v>BOGOTÁ</v>
      </c>
      <c r="D3461" s="23" t="str">
        <f>IFERROR(VLOOKUP(A3461,hoja!A:D,3,FALSE),0)</f>
        <v>0035</v>
      </c>
      <c r="E3461" s="23" t="s">
        <v>717</v>
      </c>
      <c r="F3461" s="23" t="str">
        <f>IFERROR(VLOOKUP(E3461,hoja!$A$2:$E$970,4,FALSE),0)</f>
        <v>OCCIDENTE</v>
      </c>
      <c r="G3461" s="23" t="str">
        <f>IFERROR(VLOOKUP(E3461,hoja!$A$2:$E$970,5,FALSE),0)</f>
        <v>POPAYÁN</v>
      </c>
      <c r="H3461" s="103" t="str">
        <f>IFERROR(VLOOKUP(E3461,hoja!A:C,3,FALSE),0)</f>
        <v>0126</v>
      </c>
      <c r="I3461" s="24" t="str">
        <f t="shared" ref="I3461" si="752">D3461&amp;H3461</f>
        <v>00350126</v>
      </c>
      <c r="K3461" s="23">
        <v>591</v>
      </c>
      <c r="L3461" s="23" t="str">
        <f>IF(B3461=F3461,"REGIONAL","NACIONAL")</f>
        <v>NACIONAL</v>
      </c>
      <c r="M3461" s="23" t="s">
        <v>618</v>
      </c>
      <c r="N3461" s="23" t="s">
        <v>622</v>
      </c>
      <c r="O3461" s="23">
        <f t="shared" si="751"/>
        <v>12</v>
      </c>
      <c r="P3461" s="23" t="str">
        <f t="shared" si="720"/>
        <v>00350126Principal</v>
      </c>
    </row>
    <row r="3462" spans="1:16" ht="15" hidden="1" customHeight="1">
      <c r="A3462" s="26" t="s">
        <v>660</v>
      </c>
      <c r="B3462" s="23" t="str">
        <f>IFERROR(VLOOKUP(A3462,hoja!$A$2:$E$970,4,FALSE),0)</f>
        <v>CENTRO</v>
      </c>
      <c r="C3462" s="23" t="str">
        <f>IFERROR(VLOOKUP(A3462,hoja!$A$2:$E$1370,5,FALSE),0)</f>
        <v>BOGOTÁ</v>
      </c>
      <c r="D3462" s="23" t="str">
        <f>IFERROR(VLOOKUP(A3462,hoja!A:D,3,FALSE),0)</f>
        <v>0035</v>
      </c>
      <c r="E3462" s="23" t="s">
        <v>708</v>
      </c>
      <c r="F3462" s="23" t="str">
        <f>IFERROR(VLOOKUP(E3462,hoja!$A$2:$E$970,4,FALSE),0)</f>
        <v>OCCIDENTE</v>
      </c>
      <c r="G3462" s="23" t="str">
        <f>IFERROR(VLOOKUP(E3462,hoja!$A$2:$E$970,5,FALSE),0)</f>
        <v>JAMUNDÍ</v>
      </c>
      <c r="H3462" s="103" t="str">
        <f>IFERROR(VLOOKUP(E3462,hoja!A:C,3,FALSE),0)</f>
        <v>0358</v>
      </c>
      <c r="I3462" s="24" t="str">
        <f t="shared" ref="I3462" si="753">D3462&amp;H3462</f>
        <v>00350358</v>
      </c>
      <c r="K3462" s="23">
        <v>507</v>
      </c>
      <c r="L3462" s="23" t="str">
        <f t="shared" ref="L3462:L3463" si="754">IF(B3462=F3462,"REGIONAL","NACIONAL")</f>
        <v>NACIONAL</v>
      </c>
      <c r="M3462" s="23" t="s">
        <v>618</v>
      </c>
      <c r="N3462" s="23" t="s">
        <v>622</v>
      </c>
      <c r="O3462" s="23">
        <f t="shared" ref="O3462" si="755">IF(K3462&lt;=250,25,IF(K3462&lt;=500,16,IF(K3462&lt;=800,12,IF(K3462&lt;=1100,8,IF(K3462&lt;=1400,6,IF(K3462&lt;=1700,5))))))</f>
        <v>12</v>
      </c>
      <c r="P3462" s="23" t="str">
        <f t="shared" si="720"/>
        <v>00350358Principal</v>
      </c>
    </row>
    <row r="3463" spans="1:16" ht="15" hidden="1" customHeight="1">
      <c r="A3463" s="26" t="s">
        <v>660</v>
      </c>
      <c r="B3463" s="23" t="str">
        <f>IFERROR(VLOOKUP(A3463,hoja!$A$2:$E$970,4,FALSE),0)</f>
        <v>CENTRO</v>
      </c>
      <c r="C3463" s="23" t="str">
        <f>IFERROR(VLOOKUP(A3463,hoja!$A$2:$E$1370,5,FALSE),0)</f>
        <v>BOGOTÁ</v>
      </c>
      <c r="D3463" s="23" t="str">
        <f>IFERROR(VLOOKUP(A3463,hoja!A:D,3,FALSE),0)</f>
        <v>0035</v>
      </c>
      <c r="E3463" s="23" t="s">
        <v>617</v>
      </c>
      <c r="F3463" s="23" t="str">
        <f>IFERROR(VLOOKUP(E3463,hoja!$A$2:$E$970,4,FALSE),0)</f>
        <v>ANTIOQUIA</v>
      </c>
      <c r="G3463" s="23" t="str">
        <f>IFERROR(VLOOKUP(E3463,hoja!$A$2:$E$970,5,FALSE),0)</f>
        <v>MEDELLÍN</v>
      </c>
      <c r="H3463" s="103">
        <f>IFERROR(VLOOKUP(E3463,hoja!A:C,3,FALSE),0)</f>
        <v>50443</v>
      </c>
      <c r="I3463" s="24" t="str">
        <f t="shared" ref="I3463:I3475" si="756">D3463&amp;H3463</f>
        <v>003550443</v>
      </c>
      <c r="K3463" s="23">
        <v>423</v>
      </c>
      <c r="L3463" s="23" t="str">
        <f t="shared" si="754"/>
        <v>NACIONAL</v>
      </c>
      <c r="M3463" s="23" t="s">
        <v>674</v>
      </c>
      <c r="N3463" s="23" t="s">
        <v>622</v>
      </c>
      <c r="O3463" s="23">
        <f t="shared" ref="O3463:O3476" si="757">IF(K3463&lt;=250,25,IF(K3463&lt;=500,16,IF(K3463&lt;=800,12,IF(K3463&lt;=1100,8,IF(K3463&lt;=1400,6,IF(K3463&lt;=1700,5))))))</f>
        <v>16</v>
      </c>
      <c r="P3463" s="23" t="str">
        <f t="shared" si="720"/>
        <v>003550443La Vega</v>
      </c>
    </row>
    <row r="3464" spans="1:16" ht="15" hidden="1" customHeight="1">
      <c r="A3464" s="26" t="s">
        <v>699</v>
      </c>
      <c r="B3464" s="23" t="str">
        <f>IFERROR(VLOOKUP(A3464,hoja!$A$2:$E$970,4,FALSE),0)</f>
        <v>ANTIOQUIA</v>
      </c>
      <c r="C3464" s="23" t="str">
        <f>IFERROR(VLOOKUP(A3464,hoja!$A$2:$E$1370,5,FALSE),0)</f>
        <v>CHIGORODÓ</v>
      </c>
      <c r="D3464" s="23" t="str">
        <f>IFERROR(VLOOKUP(A3464,hoja!A:D,3,FALSE),0)</f>
        <v>0074</v>
      </c>
      <c r="E3464" s="23" t="s">
        <v>982</v>
      </c>
      <c r="F3464" s="23" t="str">
        <f>IFERROR(VLOOKUP(E3464,hoja!$A$2:$E$970,4,FALSE),0)</f>
        <v>ANTIOQUIA</v>
      </c>
      <c r="G3464" s="23" t="str">
        <f>IFERROR(VLOOKUP(E3464,hoja!$A$2:$E$970,5,FALSE),0)</f>
        <v>CHIGORODÓ</v>
      </c>
      <c r="H3464" s="103" t="str">
        <f>IFERROR(VLOOKUP(E3464,hoja!A:C,3,FALSE),0)</f>
        <v>50487</v>
      </c>
      <c r="I3464" s="24" t="str">
        <f t="shared" si="756"/>
        <v>007450487</v>
      </c>
      <c r="K3464" s="23">
        <v>10</v>
      </c>
      <c r="L3464" s="23" t="str">
        <f t="shared" ref="L3464:L3471" si="758">IF(B3464=F3464,"REGIONAL","NACIONAL")</f>
        <v>REGIONAL</v>
      </c>
      <c r="M3464" s="23" t="s">
        <v>618</v>
      </c>
      <c r="N3464" s="23" t="s">
        <v>622</v>
      </c>
      <c r="O3464" s="23">
        <f t="shared" si="757"/>
        <v>25</v>
      </c>
      <c r="P3464" s="23" t="str">
        <f t="shared" si="720"/>
        <v>007450487Principal</v>
      </c>
    </row>
    <row r="3465" spans="1:16" ht="15" hidden="1" customHeight="1">
      <c r="A3465" s="26" t="s">
        <v>661</v>
      </c>
      <c r="B3465" s="23" t="str">
        <f>IFERROR(VLOOKUP(A3465,hoja!$A$2:$E$970,4,FALSE),0)</f>
        <v>COSTA</v>
      </c>
      <c r="C3465" s="23" t="str">
        <f>IFERROR(VLOOKUP(A3465,hoja!$A$2:$E$1370,5,FALSE),0)</f>
        <v>CARTAGENA</v>
      </c>
      <c r="D3465" s="23" t="str">
        <f>IFERROR(VLOOKUP(A3465,hoja!A:D,3,FALSE),0)</f>
        <v>0113</v>
      </c>
      <c r="E3465" s="23" t="s">
        <v>716</v>
      </c>
      <c r="F3465" s="23" t="str">
        <f>IFERROR(VLOOKUP(E3465,hoja!$A$2:$E$970,4,FALSE),0)</f>
        <v>SANTANDER</v>
      </c>
      <c r="G3465" s="23" t="str">
        <f>IFERROR(VLOOKUP(E3465,hoja!$A$2:$E$970,5,FALSE),0)</f>
        <v>PINCHOTE</v>
      </c>
      <c r="H3465" s="103" t="str">
        <f>IFERROR(VLOOKUP(E3465,hoja!A:C,3,FALSE),0)</f>
        <v>0423</v>
      </c>
      <c r="I3465" s="24" t="str">
        <f t="shared" si="756"/>
        <v>01130423</v>
      </c>
      <c r="K3465" s="23">
        <v>773</v>
      </c>
      <c r="L3465" s="23" t="str">
        <f>IF(B3465=F3465,"REGIONAL","NACIONAL")</f>
        <v>NACIONAL</v>
      </c>
      <c r="M3465" s="23" t="s">
        <v>618</v>
      </c>
      <c r="N3465" s="23" t="s">
        <v>622</v>
      </c>
      <c r="O3465" s="23">
        <f t="shared" si="757"/>
        <v>12</v>
      </c>
      <c r="P3465" s="23" t="str">
        <f t="shared" si="720"/>
        <v>01130423Principal</v>
      </c>
    </row>
    <row r="3466" spans="1:16" ht="15" hidden="1" customHeight="1">
      <c r="A3466" s="26" t="s">
        <v>636</v>
      </c>
      <c r="B3466" s="23" t="str">
        <f>IFERROR(VLOOKUP(A3466,hoja!$A$2:$E$970,4,FALSE),0)</f>
        <v>CENTRO</v>
      </c>
      <c r="C3466" s="23" t="str">
        <f>IFERROR(VLOOKUP(A3466,hoja!$A$2:$E$1370,5,FALSE),0)</f>
        <v>DUITAMA</v>
      </c>
      <c r="D3466" s="23" t="str">
        <f>IFERROR(VLOOKUP(A3466,hoja!A:D,3,FALSE),0)</f>
        <v>0441</v>
      </c>
      <c r="E3466" s="23" t="s">
        <v>983</v>
      </c>
      <c r="F3466" s="23" t="str">
        <f>IFERROR(VLOOKUP(E3466,hoja!$A$2:$E$970,4,FALSE),0)</f>
        <v>SANTANDER</v>
      </c>
      <c r="G3466" s="23" t="str">
        <f>IFERROR(VLOOKUP(E3466,hoja!$A$2:$E$970,5,FALSE),0)</f>
        <v>PIEDECUESTA</v>
      </c>
      <c r="H3466" s="103" t="str">
        <f>IFERROR(VLOOKUP(E3466,hoja!A:C,3,FALSE),0)</f>
        <v>50188</v>
      </c>
      <c r="I3466" s="24" t="str">
        <f t="shared" si="756"/>
        <v>044150188</v>
      </c>
      <c r="K3466" s="23">
        <v>130</v>
      </c>
      <c r="L3466" s="23" t="str">
        <f>IF(B3466=F3466,"REGIONAL","NACIONAL")</f>
        <v>NACIONAL</v>
      </c>
      <c r="M3466" s="23" t="s">
        <v>618</v>
      </c>
      <c r="N3466" s="23" t="s">
        <v>622</v>
      </c>
      <c r="O3466" s="23">
        <f t="shared" si="757"/>
        <v>25</v>
      </c>
      <c r="P3466" s="23" t="str">
        <f t="shared" si="720"/>
        <v>044150188Principal</v>
      </c>
    </row>
    <row r="3467" spans="1:16" ht="15" hidden="1" customHeight="1">
      <c r="A3467" s="26" t="s">
        <v>727</v>
      </c>
      <c r="B3467" s="23" t="str">
        <f>IFERROR(VLOOKUP(A3467,hoja!$A$2:$E$970,4,FALSE),0)</f>
        <v>CENTRO</v>
      </c>
      <c r="C3467" s="23" t="str">
        <f>IFERROR(VLOOKUP(A3467,hoja!$A$2:$E$1370,5,FALSE),0)</f>
        <v>TUNJA</v>
      </c>
      <c r="D3467" s="23" t="str">
        <f>IFERROR(VLOOKUP(A3467,hoja!A:D,3,FALSE),0)</f>
        <v>0443</v>
      </c>
      <c r="E3467" s="23" t="s">
        <v>194</v>
      </c>
      <c r="F3467" s="23" t="str">
        <f>IFERROR(VLOOKUP(E3467,hoja!$A$2:$E$970,4,FALSE),0)</f>
        <v>CENTRO</v>
      </c>
      <c r="G3467" s="23" t="str">
        <f>IFERROR(VLOOKUP(E3467,hoja!$A$2:$E$970,5,FALSE),0)</f>
        <v>BOGOTÁ</v>
      </c>
      <c r="H3467" s="103" t="str">
        <f>IFERROR(VLOOKUP(E3467,hoja!A:C,3,FALSE),0)</f>
        <v>2067</v>
      </c>
      <c r="I3467" s="24" t="str">
        <f t="shared" si="756"/>
        <v>04432067</v>
      </c>
      <c r="K3467" s="23">
        <v>150</v>
      </c>
      <c r="L3467" s="23" t="str">
        <f t="shared" si="758"/>
        <v>REGIONAL</v>
      </c>
      <c r="M3467" s="23" t="s">
        <v>618</v>
      </c>
      <c r="N3467" s="23" t="s">
        <v>622</v>
      </c>
      <c r="O3467" s="23">
        <f t="shared" si="757"/>
        <v>25</v>
      </c>
      <c r="P3467" s="23" t="str">
        <f t="shared" si="720"/>
        <v>04432067Principal</v>
      </c>
    </row>
    <row r="3468" spans="1:16" ht="15" hidden="1" customHeight="1">
      <c r="A3468" s="26" t="s">
        <v>617</v>
      </c>
      <c r="B3468" s="23" t="str">
        <f>IFERROR(VLOOKUP(A3468,hoja!$A$2:$E$970,4,FALSE),0)</f>
        <v>ANTIOQUIA</v>
      </c>
      <c r="C3468" s="23" t="str">
        <f>IFERROR(VLOOKUP(A3468,hoja!$A$2:$E$1370,5,FALSE),0)</f>
        <v>MEDELLÍN</v>
      </c>
      <c r="D3468" s="23">
        <f>IFERROR(VLOOKUP(A3468,hoja!A:D,3,FALSE),0)</f>
        <v>50443</v>
      </c>
      <c r="E3468" s="23" t="s">
        <v>539</v>
      </c>
      <c r="F3468" s="23" t="str">
        <f>IFERROR(VLOOKUP(E3468,hoja!$A$2:$E$970,4,FALSE),0)</f>
        <v>CENTRO</v>
      </c>
      <c r="G3468" s="23" t="str">
        <f>IFERROR(VLOOKUP(E3468,hoja!$A$2:$E$970,5,FALSE),0)</f>
        <v>TUNJA</v>
      </c>
      <c r="H3468" s="103" t="str">
        <f>IFERROR(VLOOKUP(E3468,hoja!A:C,3,FALSE),0)</f>
        <v>50300</v>
      </c>
      <c r="I3468" s="24" t="str">
        <f t="shared" si="756"/>
        <v>5044350300</v>
      </c>
      <c r="K3468" s="23">
        <v>531</v>
      </c>
      <c r="L3468" s="23" t="str">
        <f>IF(B3468=F3468,"REGIONAL","NACIONAL")</f>
        <v>NACIONAL</v>
      </c>
      <c r="M3468" s="23" t="s">
        <v>618</v>
      </c>
      <c r="N3468" s="23" t="s">
        <v>622</v>
      </c>
      <c r="O3468" s="23">
        <f t="shared" si="757"/>
        <v>12</v>
      </c>
      <c r="P3468" s="23" t="str">
        <f t="shared" si="720"/>
        <v>5044350300Principal</v>
      </c>
    </row>
    <row r="3469" spans="1:16" ht="15" hidden="1" customHeight="1">
      <c r="A3469" s="26" t="s">
        <v>617</v>
      </c>
      <c r="B3469" s="23" t="str">
        <f>IFERROR(VLOOKUP(A3469,hoja!$A$2:$E$970,4,FALSE),0)</f>
        <v>ANTIOQUIA</v>
      </c>
      <c r="C3469" s="23" t="str">
        <f>IFERROR(VLOOKUP(A3469,hoja!$A$2:$E$1370,5,FALSE),0)</f>
        <v>MEDELLÍN</v>
      </c>
      <c r="D3469" s="23">
        <f>IFERROR(VLOOKUP(A3469,hoja!A:D,3,FALSE),0)</f>
        <v>50443</v>
      </c>
      <c r="E3469" s="23" t="s">
        <v>984</v>
      </c>
      <c r="F3469" s="23" t="str">
        <f>IFERROR(VLOOKUP(E3469,hoja!$A$2:$E$970,4,FALSE),0)</f>
        <v>SANTANDER</v>
      </c>
      <c r="G3469" s="23" t="str">
        <f>IFERROR(VLOOKUP(E3469,hoja!$A$2:$E$970,5,FALSE),0)</f>
        <v>PAMPLONA</v>
      </c>
      <c r="H3469" s="103" t="str">
        <f>IFERROR(VLOOKUP(E3469,hoja!A:C,3,FALSE),0)</f>
        <v>50490</v>
      </c>
      <c r="I3469" s="24" t="str">
        <f t="shared" si="756"/>
        <v>5044350490</v>
      </c>
      <c r="K3469" s="23">
        <v>490</v>
      </c>
      <c r="L3469" s="23" t="str">
        <f>IF(B3469=F3469,"REGIONAL","NACIONAL")</f>
        <v>NACIONAL</v>
      </c>
      <c r="M3469" s="23" t="s">
        <v>618</v>
      </c>
      <c r="N3469" s="23" t="s">
        <v>622</v>
      </c>
      <c r="O3469" s="23">
        <f t="shared" si="757"/>
        <v>16</v>
      </c>
      <c r="P3469" s="23" t="str">
        <f t="shared" si="720"/>
        <v>5044350490Principal</v>
      </c>
    </row>
    <row r="3470" spans="1:16" ht="15" hidden="1" customHeight="1">
      <c r="A3470" s="26" t="s">
        <v>770</v>
      </c>
      <c r="B3470" s="23" t="str">
        <f>IFERROR(VLOOKUP(A3470,hoja!$A$2:$E$970,4,FALSE),0)</f>
        <v>ANTIOQUIA</v>
      </c>
      <c r="C3470" s="23" t="str">
        <f>IFERROR(VLOOKUP(A3470,hoja!$A$2:$E$1370,5,FALSE),0)</f>
        <v>RIONEGRO</v>
      </c>
      <c r="D3470" s="23" t="str">
        <f>IFERROR(VLOOKUP(A3470,hoja!A:D,3,FALSE),0)</f>
        <v>3041</v>
      </c>
      <c r="E3470" s="23" t="s">
        <v>699</v>
      </c>
      <c r="F3470" s="23" t="str">
        <f>IFERROR(VLOOKUP(E3470,hoja!$A$2:$E$970,4,FALSE),0)</f>
        <v>ANTIOQUIA</v>
      </c>
      <c r="G3470" s="23" t="str">
        <f>IFERROR(VLOOKUP(E3470,hoja!$A$2:$E$970,5,FALSE),0)</f>
        <v>CHIGORODÓ</v>
      </c>
      <c r="H3470" s="103" t="str">
        <f>IFERROR(VLOOKUP(E3470,hoja!A:C,3,FALSE),0)</f>
        <v>0074</v>
      </c>
      <c r="I3470" s="24" t="str">
        <f t="shared" si="756"/>
        <v>30410074</v>
      </c>
      <c r="K3470" s="23">
        <v>305</v>
      </c>
      <c r="L3470" s="23" t="str">
        <f t="shared" si="758"/>
        <v>REGIONAL</v>
      </c>
      <c r="M3470" s="23" t="s">
        <v>618</v>
      </c>
      <c r="N3470" s="23" t="s">
        <v>622</v>
      </c>
      <c r="O3470" s="23">
        <f t="shared" si="757"/>
        <v>16</v>
      </c>
      <c r="P3470" s="23" t="str">
        <f t="shared" ref="P3470:P3533" si="759">D3470&amp;H3470&amp;M3470</f>
        <v>30410074Principal</v>
      </c>
    </row>
    <row r="3471" spans="1:16" ht="15" hidden="1" customHeight="1">
      <c r="A3471" s="26" t="s">
        <v>770</v>
      </c>
      <c r="B3471" s="23" t="str">
        <f>IFERROR(VLOOKUP(A3471,hoja!$A$2:$E$970,4,FALSE),0)</f>
        <v>ANTIOQUIA</v>
      </c>
      <c r="C3471" s="23" t="str">
        <f>IFERROR(VLOOKUP(A3471,hoja!$A$2:$E$1370,5,FALSE),0)</f>
        <v>RIONEGRO</v>
      </c>
      <c r="D3471" s="23" t="str">
        <f>IFERROR(VLOOKUP(A3471,hoja!A:D,3,FALSE),0)</f>
        <v>3041</v>
      </c>
      <c r="E3471" s="23" t="s">
        <v>628</v>
      </c>
      <c r="F3471" s="23" t="str">
        <f>IFERROR(VLOOKUP(E3471,hoja!$A$2:$E$970,4,FALSE),0)</f>
        <v>ANTIOQUIA</v>
      </c>
      <c r="G3471" s="23" t="str">
        <f>IFERROR(VLOOKUP(E3471,hoja!$A$2:$E$970,5,FALSE),0)</f>
        <v>SANTA FE DE ANTIOQUIA</v>
      </c>
      <c r="H3471" s="103" t="str">
        <f>IFERROR(VLOOKUP(E3471,hoja!A:C,3,FALSE),0)</f>
        <v>0080</v>
      </c>
      <c r="I3471" s="24" t="str">
        <f t="shared" si="756"/>
        <v>30410080</v>
      </c>
      <c r="K3471" s="23">
        <v>96</v>
      </c>
      <c r="L3471" s="23" t="str">
        <f t="shared" si="758"/>
        <v>REGIONAL</v>
      </c>
      <c r="M3471" s="23" t="s">
        <v>618</v>
      </c>
      <c r="N3471" s="23" t="s">
        <v>622</v>
      </c>
      <c r="O3471" s="23">
        <f t="shared" si="757"/>
        <v>25</v>
      </c>
      <c r="P3471" s="23" t="str">
        <f t="shared" si="759"/>
        <v>30410080Principal</v>
      </c>
    </row>
    <row r="3472" spans="1:16" ht="15" hidden="1" customHeight="1">
      <c r="A3472" s="26" t="s">
        <v>879</v>
      </c>
      <c r="B3472" s="23" t="str">
        <f>IFERROR(VLOOKUP(A3472,hoja!$A$2:$E$970,4,FALSE),0)</f>
        <v>ANTIOQUIA</v>
      </c>
      <c r="C3472" s="23" t="str">
        <f>IFERROR(VLOOKUP(A3472,hoja!$A$2:$E$1370,5,FALSE),0)</f>
        <v>LLANOS DE CUIVA</v>
      </c>
      <c r="D3472" s="23" t="str">
        <f>IFERROR(VLOOKUP(A3472,hoja!A:D,3,FALSE),0)</f>
        <v>50256</v>
      </c>
      <c r="E3472" s="23" t="s">
        <v>645</v>
      </c>
      <c r="F3472" s="23" t="str">
        <f>IFERROR(VLOOKUP(E3472,hoja!$A$2:$E$970,4,FALSE),0)</f>
        <v>OCCIDENTE</v>
      </c>
      <c r="G3472" s="23" t="str">
        <f>IFERROR(VLOOKUP(E3472,hoja!$A$2:$E$970,5,FALSE),0)</f>
        <v>CALI</v>
      </c>
      <c r="H3472" s="103" t="str">
        <f>IFERROR(VLOOKUP(E3472,hoja!A:C,3,FALSE),0)</f>
        <v>0410</v>
      </c>
      <c r="I3472" s="24" t="str">
        <f t="shared" si="756"/>
        <v>502560410</v>
      </c>
      <c r="K3472" s="23">
        <v>495</v>
      </c>
      <c r="L3472" s="23" t="str">
        <f>IF(B3472=F3472,"REGIONAL","NACIONAL")</f>
        <v>NACIONAL</v>
      </c>
      <c r="M3472" s="23" t="s">
        <v>618</v>
      </c>
      <c r="N3472" s="23" t="s">
        <v>622</v>
      </c>
      <c r="O3472" s="23">
        <f t="shared" si="757"/>
        <v>16</v>
      </c>
      <c r="P3472" s="23" t="str">
        <f t="shared" si="759"/>
        <v>502560410Principal</v>
      </c>
    </row>
    <row r="3473" spans="1:16" ht="15" hidden="1" customHeight="1">
      <c r="A3473" s="26" t="s">
        <v>879</v>
      </c>
      <c r="B3473" s="23" t="str">
        <f>IFERROR(VLOOKUP(A3473,hoja!$A$2:$E$970,4,FALSE),0)</f>
        <v>ANTIOQUIA</v>
      </c>
      <c r="C3473" s="23" t="str">
        <f>IFERROR(VLOOKUP(A3473,hoja!$A$2:$E$1370,5,FALSE),0)</f>
        <v>LLANOS DE CUIVA</v>
      </c>
      <c r="D3473" s="23" t="str">
        <f>IFERROR(VLOOKUP(A3473,hoja!A:D,3,FALSE),0)</f>
        <v>50256</v>
      </c>
      <c r="E3473" s="23" t="s">
        <v>637</v>
      </c>
      <c r="F3473" s="23" t="str">
        <f>IFERROR(VLOOKUP(E3473,hoja!$A$2:$E$970,4,FALSE),0)</f>
        <v>SANTANDER</v>
      </c>
      <c r="G3473" s="23" t="str">
        <f>IFERROR(VLOOKUP(E3473,hoja!$A$2:$E$970,5,FALSE),0)</f>
        <v>PIEDECUESTA</v>
      </c>
      <c r="H3473" s="103" t="str">
        <f>IFERROR(VLOOKUP(E3473,hoja!A:C,3,FALSE),0)</f>
        <v>0422</v>
      </c>
      <c r="I3473" s="24" t="str">
        <f t="shared" si="756"/>
        <v>502560422</v>
      </c>
      <c r="K3473" s="23">
        <v>541</v>
      </c>
      <c r="L3473" s="23" t="str">
        <f t="shared" ref="L3473:L3490" si="760">IF(B3473=F3473,"REGIONAL","NACIONAL")</f>
        <v>NACIONAL</v>
      </c>
      <c r="M3473" s="23" t="s">
        <v>981</v>
      </c>
      <c r="N3473" s="23" t="s">
        <v>622</v>
      </c>
      <c r="O3473" s="23">
        <f t="shared" si="757"/>
        <v>12</v>
      </c>
      <c r="P3473" s="23" t="str">
        <f t="shared" si="759"/>
        <v>502560422San alberto</v>
      </c>
    </row>
    <row r="3474" spans="1:16" ht="15" hidden="1" customHeight="1">
      <c r="A3474" s="26" t="s">
        <v>879</v>
      </c>
      <c r="B3474" s="23" t="str">
        <f>IFERROR(VLOOKUP(A3474,hoja!$A$2:$E$970,4,FALSE),0)</f>
        <v>ANTIOQUIA</v>
      </c>
      <c r="C3474" s="23" t="str">
        <f>IFERROR(VLOOKUP(A3474,hoja!$A$2:$E$1370,5,FALSE),0)</f>
        <v>LLANOS DE CUIVA</v>
      </c>
      <c r="D3474" s="23" t="str">
        <f>IFERROR(VLOOKUP(A3474,hoja!A:D,3,FALSE),0)</f>
        <v>50256</v>
      </c>
      <c r="E3474" s="23" t="s">
        <v>630</v>
      </c>
      <c r="F3474" s="23" t="str">
        <f>IFERROR(VLOOKUP(E3474,hoja!$A$2:$E$970,4,FALSE),0)</f>
        <v>CENTRO</v>
      </c>
      <c r="G3474" s="23" t="str">
        <f>IFERROR(VLOOKUP(E3474,hoja!$A$2:$E$970,5,FALSE),0)</f>
        <v>SESQUILÉ</v>
      </c>
      <c r="H3474" s="103" t="str">
        <f>IFERROR(VLOOKUP(E3474,hoja!A:C,3,FALSE),0)</f>
        <v>1501</v>
      </c>
      <c r="I3474" s="24" t="str">
        <f t="shared" si="756"/>
        <v>502561501</v>
      </c>
      <c r="K3474" s="23">
        <v>530</v>
      </c>
      <c r="L3474" s="23" t="str">
        <f t="shared" si="760"/>
        <v>NACIONAL</v>
      </c>
      <c r="M3474" s="23" t="s">
        <v>621</v>
      </c>
      <c r="N3474" s="23" t="s">
        <v>622</v>
      </c>
      <c r="O3474" s="23">
        <f t="shared" si="757"/>
        <v>12</v>
      </c>
      <c r="P3474" s="23" t="str">
        <f t="shared" si="759"/>
        <v>502561501La vega</v>
      </c>
    </row>
    <row r="3475" spans="1:16" ht="15" hidden="1" customHeight="1">
      <c r="A3475" s="26" t="s">
        <v>678</v>
      </c>
      <c r="B3475" s="23" t="str">
        <f>IFERROR(VLOOKUP(A3475,hoja!$A$2:$E$970,4,FALSE),0)</f>
        <v>CENTRO</v>
      </c>
      <c r="C3475" s="23" t="str">
        <f>IFERROR(VLOOKUP(A3475,hoja!$A$2:$E$1370,5,FALSE),0)</f>
        <v>FUSA</v>
      </c>
      <c r="D3475" s="23" t="str">
        <f>IFERROR(VLOOKUP(A3475,hoja!A:D,3,FALSE),0)</f>
        <v>60145</v>
      </c>
      <c r="E3475" s="23" t="s">
        <v>617</v>
      </c>
      <c r="F3475" s="23" t="str">
        <f>IFERROR(VLOOKUP(E3475,hoja!$A$2:$E$970,4,FALSE),0)</f>
        <v>ANTIOQUIA</v>
      </c>
      <c r="G3475" s="23" t="str">
        <f>IFERROR(VLOOKUP(E3475,hoja!$A$2:$E$970,5,FALSE),0)</f>
        <v>MEDELLÍN</v>
      </c>
      <c r="H3475" s="103">
        <f>IFERROR(VLOOKUP(E3475,hoja!A:C,3,FALSE),0)</f>
        <v>50443</v>
      </c>
      <c r="I3475" s="24" t="str">
        <f t="shared" si="756"/>
        <v>6014550443</v>
      </c>
      <c r="K3475" s="23">
        <v>460</v>
      </c>
      <c r="L3475" s="23" t="str">
        <f t="shared" si="760"/>
        <v>NACIONAL</v>
      </c>
      <c r="M3475" s="23" t="s">
        <v>618</v>
      </c>
      <c r="N3475" s="23" t="s">
        <v>622</v>
      </c>
      <c r="O3475" s="23">
        <f t="shared" si="757"/>
        <v>16</v>
      </c>
      <c r="P3475" s="23" t="str">
        <f t="shared" si="759"/>
        <v>6014550443Principal</v>
      </c>
    </row>
    <row r="3476" spans="1:16" ht="15" hidden="1" customHeight="1">
      <c r="A3476" s="26" t="s">
        <v>416</v>
      </c>
      <c r="B3476" s="23" t="str">
        <f>IFERROR(VLOOKUP(A3476,hoja!$A$2:$E$970,4,FALSE),0)</f>
        <v>CENTRO</v>
      </c>
      <c r="C3476" s="23" t="str">
        <f>IFERROR(VLOOKUP(A3476,hoja!$A$2:$E$1370,5,FALSE),0)</f>
        <v>RICAURTE</v>
      </c>
      <c r="D3476" s="23" t="str">
        <f>IFERROR(VLOOKUP(A3476,hoja!A:D,3,FALSE),0)</f>
        <v>50488</v>
      </c>
      <c r="E3476" s="23" t="s">
        <v>985</v>
      </c>
      <c r="F3476" s="23" t="str">
        <f>IFERROR(VLOOKUP(E3476,hoja!$A$2:$E$970,4,FALSE),0)</f>
        <v>ANTIOQUIA</v>
      </c>
      <c r="G3476" s="23" t="str">
        <f>IFERROR(VLOOKUP(E3476,hoja!$A$2:$E$970,5,FALSE),0)</f>
        <v>EL PEÑOL</v>
      </c>
      <c r="H3476" s="103" t="str">
        <f>IFERROR(VLOOKUP(E3476,hoja!A:C,3,FALSE),0)</f>
        <v>50489</v>
      </c>
      <c r="I3476" s="24" t="str">
        <f t="shared" ref="I3476:I3517" si="761">D3476&amp;H3476</f>
        <v>5048850489</v>
      </c>
      <c r="K3476" s="23">
        <v>546</v>
      </c>
      <c r="L3476" s="23" t="str">
        <f t="shared" si="760"/>
        <v>NACIONAL</v>
      </c>
      <c r="M3476" s="23" t="s">
        <v>618</v>
      </c>
      <c r="N3476" s="23" t="s">
        <v>622</v>
      </c>
      <c r="O3476" s="23">
        <f t="shared" si="757"/>
        <v>12</v>
      </c>
      <c r="P3476" s="23" t="str">
        <f t="shared" si="759"/>
        <v>5048850489Principal</v>
      </c>
    </row>
    <row r="3477" spans="1:16" ht="15" hidden="1" customHeight="1">
      <c r="A3477" s="26" t="s">
        <v>655</v>
      </c>
      <c r="B3477" s="23" t="str">
        <f>IFERROR(VLOOKUP(A3477,hoja!$A$2:$E$970,4,FALSE),0)</f>
        <v>ANTIOQUIA</v>
      </c>
      <c r="C3477" s="23" t="str">
        <f>IFERROR(VLOOKUP(A3477,hoja!$A$2:$E$1370,5,FALSE),0)</f>
        <v>MEDELLÍN</v>
      </c>
      <c r="D3477" s="23" t="str">
        <f>IFERROR(VLOOKUP(A3477,hoja!A:D,3,FALSE),0)</f>
        <v>0292</v>
      </c>
      <c r="E3477" s="23" t="s">
        <v>731</v>
      </c>
      <c r="F3477" s="23" t="str">
        <f>IFERROR(VLOOKUP(E3477,hoja!$A$2:$E$970,4,FALSE),0)</f>
        <v>SANTANDER</v>
      </c>
      <c r="G3477" s="23" t="str">
        <f>IFERROR(VLOOKUP(E3477,hoja!$A$2:$E$970,5,FALSE),0)</f>
        <v>CÚCUTA</v>
      </c>
      <c r="H3477" s="103" t="str">
        <f>IFERROR(VLOOKUP(E3477,hoja!A:C,3,FALSE),0)</f>
        <v>0438</v>
      </c>
      <c r="I3477" s="24" t="str">
        <f t="shared" si="761"/>
        <v>02920438</v>
      </c>
      <c r="K3477" s="23">
        <v>693</v>
      </c>
      <c r="L3477" s="23" t="str">
        <f t="shared" si="760"/>
        <v>NACIONAL</v>
      </c>
      <c r="M3477" s="23" t="s">
        <v>861</v>
      </c>
      <c r="N3477" s="23" t="s">
        <v>622</v>
      </c>
      <c r="O3477" s="23">
        <f t="shared" ref="O3477:O3484" si="762">IF(K3477&lt;=250,25,IF(K3477&lt;=500,16,IF(K3477&lt;=800,12,IF(K3477&lt;=1100,8,IF(K3477&lt;=1400,6,IF(K3477&lt;=1700,5))))))</f>
        <v>12</v>
      </c>
      <c r="P3477" s="23" t="str">
        <f t="shared" si="759"/>
        <v>02920438San Alberto</v>
      </c>
    </row>
    <row r="3478" spans="1:16" ht="15" hidden="1" customHeight="1">
      <c r="A3478" s="26" t="s">
        <v>667</v>
      </c>
      <c r="B3478" s="23" t="str">
        <f>IFERROR(VLOOKUP(A3478,hoja!$A$2:$E$970,4,FALSE),0)</f>
        <v>COSTA</v>
      </c>
      <c r="C3478" s="23" t="str">
        <f>IFERROR(VLOOKUP(A3478,hoja!$A$2:$E$1370,5,FALSE),0)</f>
        <v>MONTERÍA</v>
      </c>
      <c r="D3478" s="23" t="str">
        <f>IFERROR(VLOOKUP(A3478,hoja!A:D,3,FALSE),0)</f>
        <v>0381</v>
      </c>
      <c r="E3478" s="23" t="s">
        <v>645</v>
      </c>
      <c r="F3478" s="23" t="str">
        <f>IFERROR(VLOOKUP(E3478,hoja!$A$2:$E$970,4,FALSE),0)</f>
        <v>OCCIDENTE</v>
      </c>
      <c r="G3478" s="23" t="str">
        <f>IFERROR(VLOOKUP(E3478,hoja!$A$2:$E$970,5,FALSE),0)</f>
        <v>CALI</v>
      </c>
      <c r="H3478" s="103" t="str">
        <f>IFERROR(VLOOKUP(E3478,hoja!A:C,3,FALSE),0)</f>
        <v>0410</v>
      </c>
      <c r="I3478" s="24" t="str">
        <f t="shared" si="761"/>
        <v>03810410</v>
      </c>
      <c r="K3478" s="23">
        <f>1670/2</f>
        <v>835</v>
      </c>
      <c r="L3478" s="23" t="str">
        <f t="shared" si="760"/>
        <v>NACIONAL</v>
      </c>
      <c r="M3478" s="23" t="s">
        <v>618</v>
      </c>
      <c r="N3478" s="23" t="s">
        <v>622</v>
      </c>
      <c r="O3478" s="23">
        <f t="shared" si="762"/>
        <v>8</v>
      </c>
      <c r="P3478" s="23" t="str">
        <f t="shared" si="759"/>
        <v>03810410Principal</v>
      </c>
    </row>
    <row r="3479" spans="1:16" ht="15" hidden="1" customHeight="1">
      <c r="A3479" s="26" t="s">
        <v>881</v>
      </c>
      <c r="B3479" s="23" t="str">
        <f>IFERROR(VLOOKUP(A3479,hoja!$A$2:$E$970,4,FALSE),0)</f>
        <v>ANTIOQUIA</v>
      </c>
      <c r="C3479" s="23" t="str">
        <f>IFERROR(VLOOKUP(A3479,hoja!$A$2:$E$1370,5,FALSE),0)</f>
        <v>MEDELLÍN</v>
      </c>
      <c r="D3479" s="23" t="str">
        <f>IFERROR(VLOOKUP(A3479,hoja!A:D,3,FALSE),0)</f>
        <v>1381</v>
      </c>
      <c r="E3479" s="23" t="s">
        <v>637</v>
      </c>
      <c r="F3479" s="23" t="str">
        <f>IFERROR(VLOOKUP(E3479,hoja!$A$2:$E$970,4,FALSE),0)</f>
        <v>SANTANDER</v>
      </c>
      <c r="G3479" s="23" t="str">
        <f>IFERROR(VLOOKUP(E3479,hoja!$A$2:$E$970,5,FALSE),0)</f>
        <v>PIEDECUESTA</v>
      </c>
      <c r="H3479" s="103" t="str">
        <f>IFERROR(VLOOKUP(E3479,hoja!A:C,3,FALSE),0)</f>
        <v>0422</v>
      </c>
      <c r="I3479" s="24" t="str">
        <f t="shared" si="761"/>
        <v>13810422</v>
      </c>
      <c r="J3479" s="23">
        <v>1.7191666666476522</v>
      </c>
      <c r="K3479" s="23">
        <v>498</v>
      </c>
      <c r="L3479" s="23" t="str">
        <f t="shared" si="760"/>
        <v>NACIONAL</v>
      </c>
      <c r="M3479" s="23" t="s">
        <v>797</v>
      </c>
      <c r="N3479" s="23" t="s">
        <v>622</v>
      </c>
      <c r="O3479" s="23">
        <f t="shared" si="762"/>
        <v>16</v>
      </c>
      <c r="P3479" s="23" t="str">
        <f t="shared" si="759"/>
        <v>13810422Alterna San Alberto</v>
      </c>
    </row>
    <row r="3480" spans="1:16" ht="15" hidden="1" customHeight="1">
      <c r="A3480" s="26" t="s">
        <v>881</v>
      </c>
      <c r="B3480" s="23" t="str">
        <f>IFERROR(VLOOKUP(A3480,hoja!$A$2:$E$970,4,FALSE),0)</f>
        <v>ANTIOQUIA</v>
      </c>
      <c r="C3480" s="23" t="str">
        <f>IFERROR(VLOOKUP(A3480,hoja!$A$2:$E$1370,5,FALSE),0)</f>
        <v>MEDELLÍN</v>
      </c>
      <c r="D3480" s="23" t="str">
        <f>IFERROR(VLOOKUP(A3480,hoja!A:D,3,FALSE),0)</f>
        <v>1381</v>
      </c>
      <c r="E3480" s="23" t="s">
        <v>635</v>
      </c>
      <c r="F3480" s="23" t="str">
        <f>IFERROR(VLOOKUP(E3480,hoja!$A$2:$E$970,4,FALSE),0)</f>
        <v>CENTRO</v>
      </c>
      <c r="G3480" s="23" t="str">
        <f>IFERROR(VLOOKUP(E3480,hoja!$A$2:$E$970,5,FALSE),0)</f>
        <v>BOGOTÁ</v>
      </c>
      <c r="H3480" s="103" t="str">
        <f>IFERROR(VLOOKUP(E3480,hoja!A:C,3,FALSE),0)</f>
        <v>0021</v>
      </c>
      <c r="I3480" s="24" t="str">
        <f t="shared" si="761"/>
        <v>13810021</v>
      </c>
      <c r="J3480" s="23">
        <v>43.063611111079808</v>
      </c>
      <c r="K3480" s="23">
        <v>435</v>
      </c>
      <c r="L3480" s="23" t="str">
        <f t="shared" si="760"/>
        <v>NACIONAL</v>
      </c>
      <c r="M3480" s="23" t="s">
        <v>674</v>
      </c>
      <c r="N3480" s="23" t="s">
        <v>622</v>
      </c>
      <c r="O3480" s="23">
        <f t="shared" si="762"/>
        <v>16</v>
      </c>
      <c r="P3480" s="23" t="str">
        <f t="shared" si="759"/>
        <v>13810021La Vega</v>
      </c>
    </row>
    <row r="3481" spans="1:16" ht="15" hidden="1" customHeight="1">
      <c r="A3481" s="26" t="s">
        <v>881</v>
      </c>
      <c r="B3481" s="23" t="str">
        <f>IFERROR(VLOOKUP(A3481,hoja!$A$2:$E$970,4,FALSE),0)</f>
        <v>ANTIOQUIA</v>
      </c>
      <c r="C3481" s="23" t="str">
        <f>IFERROR(VLOOKUP(A3481,hoja!$A$2:$E$1370,5,FALSE),0)</f>
        <v>MEDELLÍN</v>
      </c>
      <c r="D3481" s="23" t="str">
        <f>IFERROR(VLOOKUP(A3481,hoja!A:D,3,FALSE),0)</f>
        <v>1381</v>
      </c>
      <c r="E3481" s="23" t="s">
        <v>663</v>
      </c>
      <c r="F3481" s="23" t="str">
        <f>IFERROR(VLOOKUP(E3481,hoja!$A$2:$E$970,4,FALSE),0)</f>
        <v>CENTRO</v>
      </c>
      <c r="G3481" s="23" t="str">
        <f>IFERROR(VLOOKUP(E3481,hoja!$A$2:$E$970,5,FALSE),0)</f>
        <v>MADRID</v>
      </c>
      <c r="H3481" s="103" t="str">
        <f>IFERROR(VLOOKUP(E3481,hoja!A:C,3,FALSE),0)</f>
        <v>0022</v>
      </c>
      <c r="I3481" s="24" t="str">
        <f t="shared" si="761"/>
        <v>13810022</v>
      </c>
      <c r="K3481" s="23">
        <v>407</v>
      </c>
      <c r="L3481" s="23" t="str">
        <f t="shared" si="760"/>
        <v>NACIONAL</v>
      </c>
      <c r="M3481" s="23" t="s">
        <v>623</v>
      </c>
      <c r="N3481" s="23" t="s">
        <v>622</v>
      </c>
      <c r="O3481" s="23">
        <f t="shared" si="762"/>
        <v>16</v>
      </c>
      <c r="P3481" s="23" t="str">
        <f t="shared" si="759"/>
        <v>13810022Facatativa</v>
      </c>
    </row>
    <row r="3482" spans="1:16" ht="15" hidden="1" customHeight="1">
      <c r="A3482" s="26" t="s">
        <v>881</v>
      </c>
      <c r="B3482" s="23" t="str">
        <f>IFERROR(VLOOKUP(A3482,hoja!$A$2:$E$970,4,FALSE),0)</f>
        <v>ANTIOQUIA</v>
      </c>
      <c r="C3482" s="23" t="str">
        <f>IFERROR(VLOOKUP(A3482,hoja!$A$2:$E$1370,5,FALSE),0)</f>
        <v>MEDELLÍN</v>
      </c>
      <c r="D3482" s="23" t="str">
        <f>IFERROR(VLOOKUP(A3482,hoja!A:D,3,FALSE),0)</f>
        <v>1381</v>
      </c>
      <c r="E3482" s="23" t="s">
        <v>634</v>
      </c>
      <c r="F3482" s="23" t="str">
        <f>IFERROR(VLOOKUP(E3482,hoja!$A$2:$E$970,4,FALSE),0)</f>
        <v>CENTRO</v>
      </c>
      <c r="G3482" s="23" t="str">
        <f>IFERROR(VLOOKUP(E3482,hoja!$A$2:$E$970,5,FALSE),0)</f>
        <v>BOGOTÁ</v>
      </c>
      <c r="H3482" s="103" t="str">
        <f>IFERROR(VLOOKUP(E3482,hoja!A:C,3,FALSE),0)</f>
        <v>0011</v>
      </c>
      <c r="I3482" s="24" t="str">
        <f t="shared" si="761"/>
        <v>13810011</v>
      </c>
      <c r="J3482" s="23">
        <v>22.016111110977363</v>
      </c>
      <c r="K3482" s="23">
        <v>432</v>
      </c>
      <c r="L3482" s="23" t="str">
        <f t="shared" si="760"/>
        <v>NACIONAL</v>
      </c>
      <c r="M3482" s="23" t="s">
        <v>674</v>
      </c>
      <c r="N3482" s="23" t="s">
        <v>622</v>
      </c>
      <c r="O3482" s="23">
        <f t="shared" si="762"/>
        <v>16</v>
      </c>
      <c r="P3482" s="23" t="str">
        <f t="shared" si="759"/>
        <v>13810011La Vega</v>
      </c>
    </row>
    <row r="3483" spans="1:16" ht="15" hidden="1" customHeight="1">
      <c r="A3483" s="26" t="s">
        <v>617</v>
      </c>
      <c r="B3483" s="23" t="str">
        <f>IFERROR(VLOOKUP(A3483,hoja!$A$2:$E$970,4,FALSE),0)</f>
        <v>ANTIOQUIA</v>
      </c>
      <c r="C3483" s="23" t="str">
        <f>IFERROR(VLOOKUP(A3483,hoja!$A$2:$E$1370,5,FALSE),0)</f>
        <v>MEDELLÍN</v>
      </c>
      <c r="D3483" s="23">
        <f>IFERROR(VLOOKUP(A3483,hoja!A:D,3,FALSE),0)</f>
        <v>50443</v>
      </c>
      <c r="E3483" s="23" t="s">
        <v>645</v>
      </c>
      <c r="F3483" s="23" t="str">
        <f>IFERROR(VLOOKUP(E3483,hoja!$A$2:$E$970,4,FALSE),0)</f>
        <v>OCCIDENTE</v>
      </c>
      <c r="G3483" s="23" t="str">
        <f>IFERROR(VLOOKUP(E3483,hoja!$A$2:$E$970,5,FALSE),0)</f>
        <v>CALI</v>
      </c>
      <c r="H3483" s="103" t="str">
        <f>IFERROR(VLOOKUP(E3483,hoja!A:C,3,FALSE),0)</f>
        <v>0410</v>
      </c>
      <c r="I3483" s="24" t="str">
        <f t="shared" si="761"/>
        <v>504430410</v>
      </c>
      <c r="J3483" s="23">
        <v>35.811666666646488</v>
      </c>
      <c r="K3483" s="23">
        <v>446</v>
      </c>
      <c r="L3483" s="23" t="str">
        <f t="shared" si="760"/>
        <v>NACIONAL</v>
      </c>
      <c r="M3483" s="23" t="s">
        <v>697</v>
      </c>
      <c r="N3483" s="23" t="s">
        <v>622</v>
      </c>
      <c r="O3483" s="23">
        <f t="shared" si="762"/>
        <v>16</v>
      </c>
      <c r="P3483" s="23" t="str">
        <f t="shared" si="759"/>
        <v>504430410Pereira</v>
      </c>
    </row>
    <row r="3484" spans="1:16" ht="15" hidden="1" customHeight="1">
      <c r="A3484" s="26" t="s">
        <v>689</v>
      </c>
      <c r="B3484" s="23" t="str">
        <f>IFERROR(VLOOKUP(A3484,hoja!$A$2:$E$970,4,FALSE),0)</f>
        <v>SANTANDER</v>
      </c>
      <c r="C3484" s="23" t="str">
        <f>IFERROR(VLOOKUP(A3484,hoja!$A$2:$E$1370,5,FALSE),0)</f>
        <v>AGUACHICA</v>
      </c>
      <c r="D3484" s="23" t="str">
        <f>IFERROR(VLOOKUP(A3484,hoja!A:D,3,FALSE),0)</f>
        <v>0437</v>
      </c>
      <c r="E3484" s="23" t="s">
        <v>795</v>
      </c>
      <c r="F3484" s="23" t="str">
        <f>IFERROR(VLOOKUP(E3484,hoja!$A$2:$E$970,4,FALSE),0)</f>
        <v>CENTRO</v>
      </c>
      <c r="G3484" s="23" t="str">
        <f>IFERROR(VLOOKUP(E3484,hoja!$A$2:$E$970,5,FALSE),0)</f>
        <v>BOGOTÁ</v>
      </c>
      <c r="H3484" s="103" t="str">
        <f>IFERROR(VLOOKUP(E3484,hoja!A:C,3,FALSE),0)</f>
        <v>0011M</v>
      </c>
      <c r="I3484" s="24" t="str">
        <f t="shared" si="761"/>
        <v>04370011M</v>
      </c>
      <c r="J3484" s="23">
        <v>25.687777777668089</v>
      </c>
      <c r="K3484" s="23">
        <v>593</v>
      </c>
      <c r="L3484" s="23" t="str">
        <f t="shared" si="760"/>
        <v>NACIONAL</v>
      </c>
      <c r="M3484" s="23" t="s">
        <v>621</v>
      </c>
      <c r="N3484" s="23" t="s">
        <v>622</v>
      </c>
      <c r="O3484" s="23">
        <f t="shared" si="762"/>
        <v>12</v>
      </c>
      <c r="P3484" s="23" t="str">
        <f t="shared" si="759"/>
        <v>04370011MLa vega</v>
      </c>
    </row>
    <row r="3485" spans="1:16" ht="15" hidden="1" customHeight="1">
      <c r="A3485" s="26" t="s">
        <v>689</v>
      </c>
      <c r="B3485" s="23" t="str">
        <f>IFERROR(VLOOKUP(A3485,hoja!$A$2:$E$970,4,FALSE),0)</f>
        <v>SANTANDER</v>
      </c>
      <c r="C3485" s="23" t="str">
        <f>IFERROR(VLOOKUP(A3485,hoja!$A$2:$E$1370,5,FALSE),0)</f>
        <v>AGUACHICA</v>
      </c>
      <c r="D3485" s="23" t="str">
        <f>IFERROR(VLOOKUP(A3485,hoja!A:D,3,FALSE),0)</f>
        <v>0437</v>
      </c>
      <c r="E3485" s="23" t="s">
        <v>942</v>
      </c>
      <c r="F3485" s="23" t="str">
        <f>IFERROR(VLOOKUP(E3485,hoja!$A$2:$E$970,4,FALSE),0)</f>
        <v>CENTRO</v>
      </c>
      <c r="G3485" s="23" t="str">
        <f>IFERROR(VLOOKUP(E3485,hoja!$A$2:$E$970,5,FALSE),0)</f>
        <v>BOGOTÁ</v>
      </c>
      <c r="H3485" s="103" t="str">
        <f>IFERROR(VLOOKUP(E3485,hoja!A:C,3,FALSE),0)</f>
        <v>60002</v>
      </c>
      <c r="I3485" s="24" t="str">
        <f t="shared" si="761"/>
        <v>043760002</v>
      </c>
      <c r="J3485" s="23">
        <v>25.687777777668089</v>
      </c>
      <c r="K3485" s="23">
        <v>583</v>
      </c>
      <c r="L3485" s="23" t="str">
        <f t="shared" si="760"/>
        <v>NACIONAL</v>
      </c>
      <c r="M3485" s="23" t="s">
        <v>621</v>
      </c>
      <c r="N3485" s="23" t="s">
        <v>622</v>
      </c>
      <c r="O3485" s="23">
        <f t="shared" ref="O3485" si="763">IF(K3485&lt;=250,25,IF(K3485&lt;=500,16,IF(K3485&lt;=800,12,IF(K3485&lt;=1100,8,IF(K3485&lt;=1400,6,IF(K3485&lt;=1700,5))))))</f>
        <v>12</v>
      </c>
      <c r="P3485" s="23" t="str">
        <f t="shared" si="759"/>
        <v>043760002La vega</v>
      </c>
    </row>
    <row r="3486" spans="1:16" ht="15" hidden="1" customHeight="1">
      <c r="A3486" s="26" t="s">
        <v>689</v>
      </c>
      <c r="B3486" s="23" t="str">
        <f>IFERROR(VLOOKUP(A3486,hoja!$A$2:$E$970,4,FALSE),0)</f>
        <v>SANTANDER</v>
      </c>
      <c r="C3486" s="23" t="str">
        <f>IFERROR(VLOOKUP(A3486,hoja!$A$2:$E$1370,5,FALSE),0)</f>
        <v>AGUACHICA</v>
      </c>
      <c r="D3486" s="23" t="str">
        <f>IFERROR(VLOOKUP(A3486,hoja!A:D,3,FALSE),0)</f>
        <v>0437</v>
      </c>
      <c r="E3486" s="23" t="s">
        <v>943</v>
      </c>
      <c r="F3486" s="23" t="str">
        <f>IFERROR(VLOOKUP(E3486,hoja!$A$2:$E$970,4,FALSE),0)</f>
        <v>CENTRO</v>
      </c>
      <c r="G3486" s="23" t="str">
        <f>IFERROR(VLOOKUP(E3486,hoja!$A$2:$E$970,5,FALSE),0)</f>
        <v>BOGOTÁ</v>
      </c>
      <c r="H3486" s="103" t="str">
        <f>IFERROR(VLOOKUP(E3486,hoja!A:C,3,FALSE),0)</f>
        <v>60003</v>
      </c>
      <c r="I3486" s="24" t="str">
        <f t="shared" si="761"/>
        <v>043760003</v>
      </c>
      <c r="J3486" s="23">
        <v>25.687777777668089</v>
      </c>
      <c r="K3486" s="23">
        <v>573</v>
      </c>
      <c r="L3486" s="23" t="str">
        <f t="shared" si="760"/>
        <v>NACIONAL</v>
      </c>
      <c r="M3486" s="23" t="s">
        <v>623</v>
      </c>
      <c r="N3486" s="23" t="s">
        <v>622</v>
      </c>
      <c r="O3486" s="23">
        <f t="shared" ref="O3486:O3487" si="764">IF(K3486&lt;=250,25,IF(K3486&lt;=500,16,IF(K3486&lt;=800,12,IF(K3486&lt;=1100,8,IF(K3486&lt;=1400,6,IF(K3486&lt;=1700,5))))))</f>
        <v>12</v>
      </c>
      <c r="P3486" s="23" t="str">
        <f t="shared" si="759"/>
        <v>043760003Facatativa</v>
      </c>
    </row>
    <row r="3487" spans="1:16" ht="15" hidden="1" customHeight="1">
      <c r="A3487" s="26" t="s">
        <v>689</v>
      </c>
      <c r="B3487" s="23" t="str">
        <f>IFERROR(VLOOKUP(A3487,hoja!$A$2:$E$970,4,FALSE),0)</f>
        <v>SANTANDER</v>
      </c>
      <c r="C3487" s="23" t="str">
        <f>IFERROR(VLOOKUP(A3487,hoja!$A$2:$E$1370,5,FALSE),0)</f>
        <v>AGUACHICA</v>
      </c>
      <c r="D3487" s="23" t="str">
        <f>IFERROR(VLOOKUP(A3487,hoja!A:D,3,FALSE),0)</f>
        <v>0437</v>
      </c>
      <c r="E3487" s="23" t="s">
        <v>942</v>
      </c>
      <c r="F3487" s="23" t="str">
        <f>IFERROR(VLOOKUP(E3487,hoja!$A$2:$E$970,4,FALSE),0)</f>
        <v>CENTRO</v>
      </c>
      <c r="G3487" s="23" t="str">
        <f>IFERROR(VLOOKUP(E3487,hoja!$A$2:$E$970,5,FALSE),0)</f>
        <v>BOGOTÁ</v>
      </c>
      <c r="H3487" s="103" t="str">
        <f>IFERROR(VLOOKUP(E3487,hoja!A:C,3,FALSE),0)</f>
        <v>60002</v>
      </c>
      <c r="I3487" s="24" t="str">
        <f t="shared" si="761"/>
        <v>043760002</v>
      </c>
      <c r="J3487" s="23">
        <v>25.687777777668089</v>
      </c>
      <c r="K3487" s="23">
        <v>583</v>
      </c>
      <c r="L3487" s="23" t="str">
        <f t="shared" si="760"/>
        <v>NACIONAL</v>
      </c>
      <c r="M3487" s="23" t="s">
        <v>623</v>
      </c>
      <c r="N3487" s="23" t="s">
        <v>622</v>
      </c>
      <c r="O3487" s="23">
        <f t="shared" si="764"/>
        <v>12</v>
      </c>
      <c r="P3487" s="23" t="str">
        <f t="shared" si="759"/>
        <v>043760002Facatativa</v>
      </c>
    </row>
    <row r="3488" spans="1:16" ht="15" hidden="1" customHeight="1">
      <c r="A3488" s="26" t="s">
        <v>689</v>
      </c>
      <c r="B3488" s="23" t="str">
        <f>IFERROR(VLOOKUP(A3488,hoja!$A$2:$E$970,4,FALSE),0)</f>
        <v>SANTANDER</v>
      </c>
      <c r="C3488" s="23" t="str">
        <f>IFERROR(VLOOKUP(A3488,hoja!$A$2:$E$1370,5,FALSE),0)</f>
        <v>AGUACHICA</v>
      </c>
      <c r="D3488" s="23" t="str">
        <f>IFERROR(VLOOKUP(A3488,hoja!A:D,3,FALSE),0)</f>
        <v>0437</v>
      </c>
      <c r="E3488" s="23" t="s">
        <v>943</v>
      </c>
      <c r="F3488" s="23" t="str">
        <f>IFERROR(VLOOKUP(E3488,hoja!$A$2:$E$970,4,FALSE),0)</f>
        <v>CENTRO</v>
      </c>
      <c r="G3488" s="23" t="str">
        <f>IFERROR(VLOOKUP(E3488,hoja!$A$2:$E$970,5,FALSE),0)</f>
        <v>BOGOTÁ</v>
      </c>
      <c r="H3488" s="103" t="str">
        <f>IFERROR(VLOOKUP(E3488,hoja!A:C,3,FALSE),0)</f>
        <v>60003</v>
      </c>
      <c r="I3488" s="24" t="str">
        <f t="shared" si="761"/>
        <v>043760003</v>
      </c>
      <c r="J3488" s="23">
        <v>25.687777777668089</v>
      </c>
      <c r="K3488" s="23">
        <v>573</v>
      </c>
      <c r="L3488" s="23" t="str">
        <f t="shared" si="760"/>
        <v>NACIONAL</v>
      </c>
      <c r="M3488" s="23" t="s">
        <v>621</v>
      </c>
      <c r="N3488" s="23" t="s">
        <v>622</v>
      </c>
      <c r="O3488" s="23">
        <f t="shared" ref="O3488" si="765">IF(K3488&lt;=250,25,IF(K3488&lt;=500,16,IF(K3488&lt;=800,12,IF(K3488&lt;=1100,8,IF(K3488&lt;=1400,6,IF(K3488&lt;=1700,5))))))</f>
        <v>12</v>
      </c>
      <c r="P3488" s="23" t="str">
        <f t="shared" si="759"/>
        <v>043760003La vega</v>
      </c>
    </row>
    <row r="3489" spans="1:16" ht="15" hidden="1" customHeight="1">
      <c r="A3489" s="26" t="s">
        <v>689</v>
      </c>
      <c r="B3489" s="23" t="str">
        <f>IFERROR(VLOOKUP(A3489,hoja!$A$2:$E$970,4,FALSE),0)</f>
        <v>SANTANDER</v>
      </c>
      <c r="C3489" s="23" t="str">
        <f>IFERROR(VLOOKUP(A3489,hoja!$A$2:$E$1370,5,FALSE),0)</f>
        <v>AGUACHICA</v>
      </c>
      <c r="D3489" s="23" t="str">
        <f>IFERROR(VLOOKUP(A3489,hoja!A:D,3,FALSE),0)</f>
        <v>0437</v>
      </c>
      <c r="E3489" s="23" t="s">
        <v>630</v>
      </c>
      <c r="F3489" s="23" t="str">
        <f>IFERROR(VLOOKUP(E3489,hoja!$A$2:$E$970,4,FALSE),0)</f>
        <v>CENTRO</v>
      </c>
      <c r="G3489" s="23" t="str">
        <f>IFERROR(VLOOKUP(E3489,hoja!$A$2:$E$970,5,FALSE),0)</f>
        <v>SESQUILÉ</v>
      </c>
      <c r="H3489" s="103" t="str">
        <f>IFERROR(VLOOKUP(E3489,hoja!A:C,3,FALSE),0)</f>
        <v>1501</v>
      </c>
      <c r="I3489" s="24" t="str">
        <f t="shared" si="761"/>
        <v>04371501</v>
      </c>
      <c r="J3489" s="23">
        <v>25.687777777668089</v>
      </c>
      <c r="K3489" s="23">
        <v>634</v>
      </c>
      <c r="L3489" s="23" t="str">
        <f t="shared" si="760"/>
        <v>NACIONAL</v>
      </c>
      <c r="M3489" s="23" t="s">
        <v>696</v>
      </c>
      <c r="N3489" s="23" t="s">
        <v>622</v>
      </c>
      <c r="O3489" s="23">
        <f t="shared" ref="O3489:O3493" si="766">IF(K3489&lt;=250,25,IF(K3489&lt;=500,16,IF(K3489&lt;=800,12,IF(K3489&lt;=1100,8,IF(K3489&lt;=1400,6,IF(K3489&lt;=1700,5))))))</f>
        <v>12</v>
      </c>
      <c r="P3489" s="23" t="str">
        <f t="shared" si="759"/>
        <v>04371501Magdalena Medio</v>
      </c>
    </row>
    <row r="3490" spans="1:16" ht="15" hidden="1" customHeight="1">
      <c r="A3490" s="26" t="s">
        <v>689</v>
      </c>
      <c r="B3490" s="23" t="str">
        <f>IFERROR(VLOOKUP(A3490,hoja!$A$2:$E$970,4,FALSE),0)</f>
        <v>SANTANDER</v>
      </c>
      <c r="C3490" s="23" t="str">
        <f>IFERROR(VLOOKUP(A3490,hoja!$A$2:$E$1370,5,FALSE),0)</f>
        <v>AGUACHICA</v>
      </c>
      <c r="D3490" s="23" t="str">
        <f>IFERROR(VLOOKUP(A3490,hoja!A:D,3,FALSE),0)</f>
        <v>0437</v>
      </c>
      <c r="E3490" s="23" t="s">
        <v>795</v>
      </c>
      <c r="F3490" s="23" t="str">
        <f>IFERROR(VLOOKUP(E3490,hoja!$A$2:$E$970,4,FALSE),0)</f>
        <v>CENTRO</v>
      </c>
      <c r="G3490" s="23" t="str">
        <f>IFERROR(VLOOKUP(E3490,hoja!$A$2:$E$970,5,FALSE),0)</f>
        <v>BOGOTÁ</v>
      </c>
      <c r="H3490" s="103" t="str">
        <f>IFERROR(VLOOKUP(E3490,hoja!A:C,3,FALSE),0)</f>
        <v>0011M</v>
      </c>
      <c r="I3490" s="24" t="str">
        <f t="shared" si="761"/>
        <v>04370011M</v>
      </c>
      <c r="J3490" s="23">
        <v>25.687777777668089</v>
      </c>
      <c r="K3490" s="23">
        <v>593</v>
      </c>
      <c r="L3490" s="23" t="str">
        <f t="shared" si="760"/>
        <v>NACIONAL</v>
      </c>
      <c r="M3490" s="23" t="s">
        <v>623</v>
      </c>
      <c r="N3490" s="23" t="s">
        <v>622</v>
      </c>
      <c r="O3490" s="23">
        <f t="shared" si="766"/>
        <v>12</v>
      </c>
      <c r="P3490" s="23" t="str">
        <f t="shared" si="759"/>
        <v>04370011MFacatativa</v>
      </c>
    </row>
    <row r="3491" spans="1:16" ht="15" hidden="1" customHeight="1">
      <c r="A3491" s="26" t="s">
        <v>690</v>
      </c>
      <c r="B3491" s="23" t="str">
        <f>IFERROR(VLOOKUP(A3491,hoja!$A$2:$E$970,4,FALSE),0)</f>
        <v>OCCIDENTE</v>
      </c>
      <c r="C3491" s="23" t="str">
        <f>IFERROR(VLOOKUP(A3491,hoja!$A$2:$E$1370,5,FALSE),0)</f>
        <v>ANSERMA</v>
      </c>
      <c r="D3491" s="23" t="str">
        <f>IFERROR(VLOOKUP(A3491,hoja!A:D,3,FALSE),0)</f>
        <v>0146</v>
      </c>
      <c r="E3491" s="23" t="s">
        <v>650</v>
      </c>
      <c r="F3491" s="23" t="str">
        <f>IFERROR(VLOOKUP(E3491,hoja!$A$2:$E$970,4,FALSE),0)</f>
        <v>OCCIDENTE</v>
      </c>
      <c r="G3491" s="23" t="str">
        <f>IFERROR(VLOOKUP(E3491,hoja!$A$2:$E$970,5,FALSE),0)</f>
        <v>CALOTO</v>
      </c>
      <c r="H3491" s="103" t="str">
        <f>IFERROR(VLOOKUP(E3491,hoja!A:C,3,FALSE),0)</f>
        <v>0445</v>
      </c>
      <c r="I3491" s="24" t="str">
        <f t="shared" si="761"/>
        <v>01460445</v>
      </c>
      <c r="J3491" s="23">
        <v>1.5333333332673647</v>
      </c>
      <c r="K3491" s="23">
        <v>276</v>
      </c>
      <c r="L3491" s="23" t="str">
        <f t="shared" ref="L3491:L3492" si="767">IF(B3491=F3491,"REGIONAL","NACIONAL")</f>
        <v>REGIONAL</v>
      </c>
      <c r="M3491" s="23" t="s">
        <v>618</v>
      </c>
      <c r="N3491" s="23" t="s">
        <v>622</v>
      </c>
      <c r="O3491" s="23">
        <f t="shared" si="766"/>
        <v>16</v>
      </c>
      <c r="P3491" s="23" t="str">
        <f t="shared" si="759"/>
        <v>01460445Principal</v>
      </c>
    </row>
    <row r="3492" spans="1:16" ht="15" hidden="1" customHeight="1">
      <c r="A3492" s="26" t="s">
        <v>659</v>
      </c>
      <c r="B3492" s="23" t="str">
        <f>IFERROR(VLOOKUP(A3492,hoja!$A$2:$E$970,4,FALSE),0)</f>
        <v>OCCIDENTE</v>
      </c>
      <c r="C3492" s="23" t="str">
        <f>IFERROR(VLOOKUP(A3492,hoja!$A$2:$E$1370,5,FALSE),0)</f>
        <v>ARMENIA</v>
      </c>
      <c r="D3492" s="23" t="str">
        <f>IFERROR(VLOOKUP(A3492,hoja!A:D,3,FALSE),0)</f>
        <v>0142</v>
      </c>
      <c r="E3492" s="23" t="s">
        <v>873</v>
      </c>
      <c r="F3492" s="23" t="str">
        <f>IFERROR(VLOOKUP(E3492,hoja!$A$2:$E$970,4,FALSE),0)</f>
        <v>OCCIDENTE</v>
      </c>
      <c r="G3492" s="23" t="str">
        <f>IFERROR(VLOOKUP(E3492,hoja!$A$2:$E$970,5,FALSE),0)</f>
        <v>MANIZALES</v>
      </c>
      <c r="H3492" s="103" t="str">
        <f>IFERROR(VLOOKUP(E3492,hoja!A:C,3,FALSE),0)</f>
        <v>1711</v>
      </c>
      <c r="I3492" s="24" t="str">
        <f t="shared" si="761"/>
        <v>01421711</v>
      </c>
      <c r="K3492" s="23">
        <v>144</v>
      </c>
      <c r="L3492" s="23" t="str">
        <f t="shared" si="767"/>
        <v>REGIONAL</v>
      </c>
      <c r="M3492" s="23" t="s">
        <v>618</v>
      </c>
      <c r="N3492" s="23" t="s">
        <v>622</v>
      </c>
      <c r="O3492" s="23">
        <f t="shared" si="766"/>
        <v>25</v>
      </c>
      <c r="P3492" s="23" t="str">
        <f t="shared" si="759"/>
        <v>01421711Principal</v>
      </c>
    </row>
    <row r="3493" spans="1:16" ht="15" hidden="1" customHeight="1">
      <c r="A3493" s="26" t="s">
        <v>692</v>
      </c>
      <c r="B3493" s="23" t="str">
        <f>IFERROR(VLOOKUP(A3493,hoja!$A$2:$E$970,4,FALSE),0)</f>
        <v>SANTANDER</v>
      </c>
      <c r="C3493" s="23" t="str">
        <f>IFERROR(VLOOKUP(A3493,hoja!$A$2:$E$1370,5,FALSE),0)</f>
        <v>BARBOSA</v>
      </c>
      <c r="D3493" s="23" t="str">
        <f>IFERROR(VLOOKUP(A3493,hoja!A:D,3,FALSE),0)</f>
        <v>0446</v>
      </c>
      <c r="E3493" s="23" t="s">
        <v>795</v>
      </c>
      <c r="F3493" s="23" t="str">
        <f>IFERROR(VLOOKUP(E3493,hoja!$A$2:$E$970,4,FALSE),0)</f>
        <v>CENTRO</v>
      </c>
      <c r="G3493" s="23" t="str">
        <f>IFERROR(VLOOKUP(E3493,hoja!$A$2:$E$970,5,FALSE),0)</f>
        <v>BOGOTÁ</v>
      </c>
      <c r="H3493" s="103" t="str">
        <f>IFERROR(VLOOKUP(E3493,hoja!A:C,3,FALSE),0)</f>
        <v>0011M</v>
      </c>
      <c r="I3493" s="24" t="str">
        <f t="shared" si="761"/>
        <v>04460011M</v>
      </c>
      <c r="K3493" s="23">
        <v>198</v>
      </c>
      <c r="L3493" s="23" t="str">
        <f>IF(B3493=F3493,"REGIONAL","NACIONAL")</f>
        <v>NACIONAL</v>
      </c>
      <c r="M3493" s="23" t="s">
        <v>618</v>
      </c>
      <c r="N3493" s="23" t="s">
        <v>622</v>
      </c>
      <c r="O3493" s="23">
        <f t="shared" si="766"/>
        <v>25</v>
      </c>
      <c r="P3493" s="23" t="str">
        <f t="shared" si="759"/>
        <v>04460011MPrincipal</v>
      </c>
    </row>
    <row r="3494" spans="1:16" ht="15" hidden="1" customHeight="1">
      <c r="A3494" s="26" t="s">
        <v>692</v>
      </c>
      <c r="B3494" s="23" t="str">
        <f>IFERROR(VLOOKUP(A3494,hoja!$A$2:$E$970,4,FALSE),0)</f>
        <v>SANTANDER</v>
      </c>
      <c r="C3494" s="23" t="str">
        <f>IFERROR(VLOOKUP(A3494,hoja!$A$2:$E$1370,5,FALSE),0)</f>
        <v>BARBOSA</v>
      </c>
      <c r="D3494" s="23" t="str">
        <f>IFERROR(VLOOKUP(A3494,hoja!A:D,3,FALSE),0)</f>
        <v>0446</v>
      </c>
      <c r="E3494" s="23" t="s">
        <v>942</v>
      </c>
      <c r="F3494" s="23" t="str">
        <f>IFERROR(VLOOKUP(E3494,hoja!$A$2:$E$970,4,FALSE),0)</f>
        <v>CENTRO</v>
      </c>
      <c r="G3494" s="23" t="str">
        <f>IFERROR(VLOOKUP(E3494,hoja!$A$2:$E$970,5,FALSE),0)</f>
        <v>BOGOTÁ</v>
      </c>
      <c r="H3494" s="103" t="str">
        <f>IFERROR(VLOOKUP(E3494,hoja!A:C,3,FALSE),0)</f>
        <v>60002</v>
      </c>
      <c r="I3494" s="24" t="str">
        <f t="shared" si="761"/>
        <v>044660002</v>
      </c>
      <c r="K3494" s="23">
        <v>199</v>
      </c>
      <c r="L3494" s="23" t="str">
        <f t="shared" ref="L3494:L3495" si="768">IF(B3494=F3494,"REGIONAL","NACIONAL")</f>
        <v>NACIONAL</v>
      </c>
      <c r="M3494" s="23" t="s">
        <v>618</v>
      </c>
      <c r="N3494" s="23" t="s">
        <v>622</v>
      </c>
      <c r="O3494" s="23">
        <f t="shared" ref="O3494" si="769">IF(K3494&lt;=250,25,IF(K3494&lt;=500,16,IF(K3494&lt;=800,12,IF(K3494&lt;=1100,8,IF(K3494&lt;=1400,6,IF(K3494&lt;=1700,5))))))</f>
        <v>25</v>
      </c>
      <c r="P3494" s="23" t="str">
        <f t="shared" si="759"/>
        <v>044660002Principal</v>
      </c>
    </row>
    <row r="3495" spans="1:16" ht="15" hidden="1" customHeight="1">
      <c r="A3495" s="26" t="s">
        <v>692</v>
      </c>
      <c r="B3495" s="23" t="str">
        <f>IFERROR(VLOOKUP(A3495,hoja!$A$2:$E$970,4,FALSE),0)</f>
        <v>SANTANDER</v>
      </c>
      <c r="C3495" s="23" t="str">
        <f>IFERROR(VLOOKUP(A3495,hoja!$A$2:$E$1370,5,FALSE),0)</f>
        <v>BARBOSA</v>
      </c>
      <c r="D3495" s="23" t="str">
        <f>IFERROR(VLOOKUP(A3495,hoja!A:D,3,FALSE),0)</f>
        <v>0446</v>
      </c>
      <c r="E3495" s="23" t="s">
        <v>943</v>
      </c>
      <c r="F3495" s="23" t="str">
        <f>IFERROR(VLOOKUP(E3495,hoja!$A$2:$E$970,4,FALSE),0)</f>
        <v>CENTRO</v>
      </c>
      <c r="G3495" s="23" t="str">
        <f>IFERROR(VLOOKUP(E3495,hoja!$A$2:$E$970,5,FALSE),0)</f>
        <v>BOGOTÁ</v>
      </c>
      <c r="H3495" s="103" t="str">
        <f>IFERROR(VLOOKUP(E3495,hoja!A:C,3,FALSE),0)</f>
        <v>60003</v>
      </c>
      <c r="I3495" s="24" t="str">
        <f t="shared" si="761"/>
        <v>044660003</v>
      </c>
      <c r="K3495" s="23">
        <v>195</v>
      </c>
      <c r="L3495" s="23" t="str">
        <f t="shared" si="768"/>
        <v>NACIONAL</v>
      </c>
      <c r="M3495" s="23" t="s">
        <v>618</v>
      </c>
      <c r="N3495" s="23" t="s">
        <v>622</v>
      </c>
      <c r="O3495" s="23">
        <f t="shared" ref="O3495:O3498" si="770">IF(K3495&lt;=250,25,IF(K3495&lt;=500,16,IF(K3495&lt;=800,12,IF(K3495&lt;=1100,8,IF(K3495&lt;=1400,6,IF(K3495&lt;=1700,5))))))</f>
        <v>25</v>
      </c>
      <c r="P3495" s="23" t="str">
        <f t="shared" si="759"/>
        <v>044660003Principal</v>
      </c>
    </row>
    <row r="3496" spans="1:16" ht="15" hidden="1" customHeight="1">
      <c r="A3496" s="26" t="s">
        <v>693</v>
      </c>
      <c r="B3496" s="23" t="str">
        <f>IFERROR(VLOOKUP(A3496,hoja!$A$2:$E$970,4,FALSE),0)</f>
        <v>COSTA</v>
      </c>
      <c r="C3496" s="23" t="str">
        <f>IFERROR(VLOOKUP(A3496,hoja!$A$2:$E$1370,5,FALSE),0)</f>
        <v>BOSCONIA</v>
      </c>
      <c r="D3496" s="23" t="str">
        <f>IFERROR(VLOOKUP(A3496,hoja!A:D,3,FALSE),0)</f>
        <v>0449</v>
      </c>
      <c r="E3496" s="23" t="s">
        <v>642</v>
      </c>
      <c r="F3496" s="23" t="str">
        <f>IFERROR(VLOOKUP(E3496,hoja!$A$2:$E$970,4,FALSE),0)</f>
        <v>COSTA</v>
      </c>
      <c r="G3496" s="23" t="str">
        <f>IFERROR(VLOOKUP(E3496,hoja!$A$2:$E$970,5,FALSE),0)</f>
        <v>BARRANQUILLA</v>
      </c>
      <c r="H3496" s="103" t="str">
        <f>IFERROR(VLOOKUP(E3496,hoja!A:C,3,FALSE),0)</f>
        <v>0111</v>
      </c>
      <c r="I3496" s="24" t="str">
        <f t="shared" si="761"/>
        <v>04490111</v>
      </c>
      <c r="J3496" s="23">
        <v>5.1362499999522697</v>
      </c>
      <c r="K3496" s="23">
        <v>308</v>
      </c>
      <c r="L3496" s="23" t="str">
        <f t="shared" ref="L3496:L3498" si="771">IF(B3496=F3496,"REGIONAL","NACIONAL")</f>
        <v>REGIONAL</v>
      </c>
      <c r="M3496" s="23" t="s">
        <v>855</v>
      </c>
      <c r="N3496" s="23" t="s">
        <v>622</v>
      </c>
      <c r="O3496" s="23">
        <f t="shared" si="770"/>
        <v>16</v>
      </c>
      <c r="P3496" s="23" t="str">
        <f t="shared" si="759"/>
        <v>04490111Plato</v>
      </c>
    </row>
    <row r="3497" spans="1:16" ht="15" hidden="1" customHeight="1">
      <c r="A3497" s="26" t="s">
        <v>694</v>
      </c>
      <c r="B3497" s="23" t="str">
        <f>IFERROR(VLOOKUP(A3497,hoja!$A$2:$E$970,4,FALSE),0)</f>
        <v>OCCIDENTE</v>
      </c>
      <c r="C3497" s="23" t="str">
        <f>IFERROR(VLOOKUP(A3497,hoja!$A$2:$E$1370,5,FALSE),0)</f>
        <v>BUENAVENTURA</v>
      </c>
      <c r="D3497" s="23" t="str">
        <f>IFERROR(VLOOKUP(A3497,hoja!A:D,3,FALSE),0)</f>
        <v>0131</v>
      </c>
      <c r="E3497" s="23" t="s">
        <v>670</v>
      </c>
      <c r="F3497" s="23" t="str">
        <f>IFERROR(VLOOKUP(E3497,hoja!$A$2:$E$970,4,FALSE),0)</f>
        <v>OCCIDENTE</v>
      </c>
      <c r="G3497" s="23" t="str">
        <f>IFERROR(VLOOKUP(E3497,hoja!$A$2:$E$970,5,FALSE),0)</f>
        <v>PEREIRA</v>
      </c>
      <c r="H3497" s="103" t="str">
        <f>IFERROR(VLOOKUP(E3497,hoja!A:C,3,FALSE),0)</f>
        <v>0134</v>
      </c>
      <c r="I3497" s="24" t="str">
        <f t="shared" si="761"/>
        <v>01310134</v>
      </c>
      <c r="J3497" s="23">
        <v>5.3249999999825377</v>
      </c>
      <c r="K3497" s="23">
        <v>242.62200000000001</v>
      </c>
      <c r="L3497" s="23" t="str">
        <f t="shared" si="771"/>
        <v>REGIONAL</v>
      </c>
      <c r="M3497" s="23" t="s">
        <v>618</v>
      </c>
      <c r="N3497" s="23" t="s">
        <v>622</v>
      </c>
      <c r="O3497" s="23">
        <f t="shared" si="770"/>
        <v>25</v>
      </c>
      <c r="P3497" s="23" t="str">
        <f t="shared" si="759"/>
        <v>01310134Principal</v>
      </c>
    </row>
    <row r="3498" spans="1:16" ht="15" hidden="1" customHeight="1">
      <c r="A3498" s="26" t="s">
        <v>683</v>
      </c>
      <c r="B3498" s="23" t="str">
        <f>IFERROR(VLOOKUP(A3498,hoja!$A$2:$E$970,4,FALSE),0)</f>
        <v>OCCIDENTE</v>
      </c>
      <c r="C3498" s="23" t="str">
        <f>IFERROR(VLOOKUP(A3498,hoja!$A$2:$E$1370,5,FALSE),0)</f>
        <v>BUGA</v>
      </c>
      <c r="D3498" s="23" t="str">
        <f>IFERROR(VLOOKUP(A3498,hoja!A:D,3,FALSE),0)</f>
        <v>0411</v>
      </c>
      <c r="E3498" s="23" t="s">
        <v>690</v>
      </c>
      <c r="F3498" s="23" t="str">
        <f>IFERROR(VLOOKUP(E3498,hoja!$A$2:$E$970,4,FALSE),0)</f>
        <v>OCCIDENTE</v>
      </c>
      <c r="G3498" s="23" t="str">
        <f>IFERROR(VLOOKUP(E3498,hoja!$A$2:$E$970,5,FALSE),0)</f>
        <v>ANSERMA</v>
      </c>
      <c r="H3498" s="103" t="str">
        <f>IFERROR(VLOOKUP(E3498,hoja!A:C,3,FALSE),0)</f>
        <v>0146</v>
      </c>
      <c r="I3498" s="24" t="str">
        <f t="shared" si="761"/>
        <v>04110146</v>
      </c>
      <c r="K3498" s="23">
        <v>194</v>
      </c>
      <c r="L3498" s="23" t="str">
        <f t="shared" si="771"/>
        <v>REGIONAL</v>
      </c>
      <c r="M3498" s="23" t="s">
        <v>618</v>
      </c>
      <c r="N3498" s="23" t="s">
        <v>622</v>
      </c>
      <c r="O3498" s="23">
        <f t="shared" si="770"/>
        <v>25</v>
      </c>
      <c r="P3498" s="23" t="str">
        <f t="shared" si="759"/>
        <v>04110146Principal</v>
      </c>
    </row>
    <row r="3499" spans="1:16" ht="15" hidden="1" customHeight="1">
      <c r="A3499" s="26" t="s">
        <v>683</v>
      </c>
      <c r="B3499" s="23" t="str">
        <f>IFERROR(VLOOKUP(A3499,hoja!$A$2:$E$970,4,FALSE),0)</f>
        <v>OCCIDENTE</v>
      </c>
      <c r="C3499" s="23" t="str">
        <f>IFERROR(VLOOKUP(A3499,hoja!$A$2:$E$1370,5,FALSE),0)</f>
        <v>BUGA</v>
      </c>
      <c r="D3499" s="23" t="str">
        <f>IFERROR(VLOOKUP(A3499,hoja!A:D,3,FALSE),0)</f>
        <v>0411</v>
      </c>
      <c r="E3499" s="23" t="s">
        <v>659</v>
      </c>
      <c r="F3499" s="23" t="str">
        <f>IFERROR(VLOOKUP(E3499,hoja!$A$2:$E$970,4,FALSE),0)</f>
        <v>OCCIDENTE</v>
      </c>
      <c r="G3499" s="23" t="str">
        <f>IFERROR(VLOOKUP(E3499,hoja!$A$2:$E$970,5,FALSE),0)</f>
        <v>ARMENIA</v>
      </c>
      <c r="H3499" s="103" t="str">
        <f>IFERROR(VLOOKUP(E3499,hoja!A:C,3,FALSE),0)</f>
        <v>0142</v>
      </c>
      <c r="I3499" s="24" t="str">
        <f t="shared" si="761"/>
        <v>04110142</v>
      </c>
      <c r="K3499" s="23">
        <v>116</v>
      </c>
      <c r="L3499" s="23" t="str">
        <f t="shared" ref="L3499" si="772">IF(B3499=F3499,"REGIONAL","NACIONAL")</f>
        <v>REGIONAL</v>
      </c>
      <c r="M3499" s="23" t="s">
        <v>618</v>
      </c>
      <c r="N3499" s="23" t="s">
        <v>622</v>
      </c>
      <c r="O3499" s="23">
        <f t="shared" ref="O3499" si="773">IF(K3499&lt;=250,25,IF(K3499&lt;=500,16,IF(K3499&lt;=800,12,IF(K3499&lt;=1100,8,IF(K3499&lt;=1400,6,IF(K3499&lt;=1700,5))))))</f>
        <v>25</v>
      </c>
      <c r="P3499" s="23" t="str">
        <f t="shared" si="759"/>
        <v>04110142Principal</v>
      </c>
    </row>
    <row r="3500" spans="1:16" ht="15" hidden="1" customHeight="1">
      <c r="A3500" s="26" t="s">
        <v>683</v>
      </c>
      <c r="B3500" s="23" t="str">
        <f>IFERROR(VLOOKUP(A3500,hoja!$A$2:$E$970,4,FALSE),0)</f>
        <v>OCCIDENTE</v>
      </c>
      <c r="C3500" s="23" t="str">
        <f>IFERROR(VLOOKUP(A3500,hoja!$A$2:$E$1370,5,FALSE),0)</f>
        <v>BUGA</v>
      </c>
      <c r="D3500" s="23" t="str">
        <f>IFERROR(VLOOKUP(A3500,hoja!A:D,3,FALSE),0)</f>
        <v>0411</v>
      </c>
      <c r="E3500" s="23" t="s">
        <v>665</v>
      </c>
      <c r="F3500" s="23" t="str">
        <f>IFERROR(VLOOKUP(E3500,hoja!$A$2:$E$970,4,FALSE),0)</f>
        <v>OCCIDENTE</v>
      </c>
      <c r="G3500" s="23" t="str">
        <f>IFERROR(VLOOKUP(E3500,hoja!$A$2:$E$970,5,FALSE),0)</f>
        <v>MANIZALES</v>
      </c>
      <c r="H3500" s="103" t="str">
        <f>IFERROR(VLOOKUP(E3500,hoja!A:C,3,FALSE),0)</f>
        <v>0145</v>
      </c>
      <c r="I3500" s="24" t="str">
        <f t="shared" si="761"/>
        <v>04110145</v>
      </c>
      <c r="K3500" s="23">
        <v>207</v>
      </c>
      <c r="L3500" s="23" t="str">
        <f t="shared" ref="L3500:L3501" si="774">IF(B3500=F3500,"REGIONAL","NACIONAL")</f>
        <v>REGIONAL</v>
      </c>
      <c r="M3500" s="23" t="s">
        <v>618</v>
      </c>
      <c r="N3500" s="23" t="s">
        <v>622</v>
      </c>
      <c r="O3500" s="23">
        <f t="shared" ref="O3500:O3502" si="775">IF(K3500&lt;=250,25,IF(K3500&lt;=500,16,IF(K3500&lt;=800,12,IF(K3500&lt;=1100,8,IF(K3500&lt;=1400,6,IF(K3500&lt;=1700,5))))))</f>
        <v>25</v>
      </c>
      <c r="P3500" s="23" t="str">
        <f t="shared" si="759"/>
        <v>04110145Principal</v>
      </c>
    </row>
    <row r="3501" spans="1:16" ht="15" hidden="1" customHeight="1">
      <c r="A3501" s="26" t="s">
        <v>695</v>
      </c>
      <c r="B3501" s="23" t="str">
        <f>IFERROR(VLOOKUP(A3501,hoja!$A$2:$E$970,4,FALSE),0)</f>
        <v>CENTRO</v>
      </c>
      <c r="C3501" s="23" t="str">
        <f>IFERROR(VLOOKUP(A3501,hoja!$A$2:$E$1370,5,FALSE),0)</f>
        <v>CAQUEZA</v>
      </c>
      <c r="D3501" s="23" t="str">
        <f>IFERROR(VLOOKUP(A3501,hoja!A:D,3,FALSE),0)</f>
        <v>0012</v>
      </c>
      <c r="E3501" s="23" t="s">
        <v>943</v>
      </c>
      <c r="F3501" s="23" t="str">
        <f>IFERROR(VLOOKUP(E3501,hoja!$A$2:$E$970,4,FALSE),0)</f>
        <v>CENTRO</v>
      </c>
      <c r="G3501" s="23" t="str">
        <f>IFERROR(VLOOKUP(E3501,hoja!$A$2:$E$970,5,FALSE),0)</f>
        <v>BOGOTÁ</v>
      </c>
      <c r="H3501" s="103" t="str">
        <f>IFERROR(VLOOKUP(E3501,hoja!A:C,3,FALSE),0)</f>
        <v>60003</v>
      </c>
      <c r="I3501" s="24" t="str">
        <f t="shared" si="761"/>
        <v>001260003</v>
      </c>
      <c r="K3501" s="23">
        <v>101</v>
      </c>
      <c r="L3501" s="23" t="str">
        <f t="shared" si="774"/>
        <v>REGIONAL</v>
      </c>
      <c r="M3501" s="23" t="s">
        <v>618</v>
      </c>
      <c r="N3501" s="23" t="s">
        <v>622</v>
      </c>
      <c r="O3501" s="23">
        <f t="shared" si="775"/>
        <v>25</v>
      </c>
      <c r="P3501" s="23" t="str">
        <f t="shared" si="759"/>
        <v>001260003Principal</v>
      </c>
    </row>
    <row r="3502" spans="1:16" ht="15" hidden="1" customHeight="1">
      <c r="A3502" s="26" t="s">
        <v>661</v>
      </c>
      <c r="B3502" s="23" t="str">
        <f>IFERROR(VLOOKUP(A3502,hoja!$A$2:$E$970,4,FALSE),0)</f>
        <v>COSTA</v>
      </c>
      <c r="C3502" s="23" t="str">
        <f>IFERROR(VLOOKUP(A3502,hoja!$A$2:$E$1370,5,FALSE),0)</f>
        <v>CARTAGENA</v>
      </c>
      <c r="D3502" s="23" t="str">
        <f>IFERROR(VLOOKUP(A3502,hoja!A:D,3,FALSE),0)</f>
        <v>0113</v>
      </c>
      <c r="E3502" s="23" t="s">
        <v>634</v>
      </c>
      <c r="F3502" s="23" t="str">
        <f>IFERROR(VLOOKUP(E3502,hoja!$A$2:$E$970,4,FALSE),0)</f>
        <v>CENTRO</v>
      </c>
      <c r="G3502" s="23" t="str">
        <f>IFERROR(VLOOKUP(E3502,hoja!$A$2:$E$970,5,FALSE),0)</f>
        <v>BOGOTÁ</v>
      </c>
      <c r="H3502" s="103" t="str">
        <f>IFERROR(VLOOKUP(E3502,hoja!A:C,3,FALSE),0)</f>
        <v>0011</v>
      </c>
      <c r="I3502" s="24" t="str">
        <f t="shared" si="761"/>
        <v>01130011</v>
      </c>
      <c r="K3502" s="23">
        <v>1148</v>
      </c>
      <c r="L3502" s="23" t="str">
        <f>IF(B3502=F3502,"REGIONAL","NACIONAL")</f>
        <v>NACIONAL</v>
      </c>
      <c r="M3502" s="23" t="s">
        <v>936</v>
      </c>
      <c r="N3502" s="23" t="s">
        <v>622</v>
      </c>
      <c r="O3502" s="23">
        <f t="shared" si="775"/>
        <v>6</v>
      </c>
      <c r="P3502" s="23" t="str">
        <f t="shared" si="759"/>
        <v>01130011Barranquilla-Facatativa</v>
      </c>
    </row>
    <row r="3503" spans="1:16" ht="15" hidden="1" customHeight="1">
      <c r="A3503" s="26" t="s">
        <v>661</v>
      </c>
      <c r="B3503" s="23" t="str">
        <f>IFERROR(VLOOKUP(A3503,hoja!$A$2:$E$970,4,FALSE),0)</f>
        <v>COSTA</v>
      </c>
      <c r="C3503" s="23" t="str">
        <f>IFERROR(VLOOKUP(A3503,hoja!$A$2:$E$1370,5,FALSE),0)</f>
        <v>CARTAGENA</v>
      </c>
      <c r="D3503" s="23" t="str">
        <f>IFERROR(VLOOKUP(A3503,hoja!A:D,3,FALSE),0)</f>
        <v>0113</v>
      </c>
      <c r="E3503" s="23" t="s">
        <v>986</v>
      </c>
      <c r="F3503" s="23" t="str">
        <f>IFERROR(VLOOKUP(E3503,hoja!$A$2:$E$970,4,FALSE),0)</f>
        <v>COSTA</v>
      </c>
      <c r="G3503" s="23" t="str">
        <f>IFERROR(VLOOKUP(E3503,hoja!$A$2:$E$970,5,FALSE),0)</f>
        <v>TOLU</v>
      </c>
      <c r="H3503" s="103" t="str">
        <f>IFERROR(VLOOKUP(E3503,hoja!A:C,3,FALSE),0)</f>
        <v>50277</v>
      </c>
      <c r="I3503" s="24" t="str">
        <f t="shared" si="761"/>
        <v>011350277</v>
      </c>
      <c r="K3503" s="23">
        <v>152</v>
      </c>
      <c r="L3503" s="23" t="str">
        <f t="shared" ref="L3503" si="776">IF(B3503=F3503,"REGIONAL","NACIONAL")</f>
        <v>REGIONAL</v>
      </c>
      <c r="M3503" s="23" t="s">
        <v>936</v>
      </c>
      <c r="N3503" s="23" t="s">
        <v>622</v>
      </c>
      <c r="O3503" s="23">
        <f t="shared" ref="O3503:O3505" si="777">IF(K3503&lt;=250,25,IF(K3503&lt;=500,16,IF(K3503&lt;=800,12,IF(K3503&lt;=1100,8,IF(K3503&lt;=1400,6,IF(K3503&lt;=1700,5))))))</f>
        <v>25</v>
      </c>
      <c r="P3503" s="23" t="str">
        <f t="shared" si="759"/>
        <v>011350277Barranquilla-Facatativa</v>
      </c>
    </row>
    <row r="3504" spans="1:16" ht="15" hidden="1" customHeight="1">
      <c r="A3504" s="26" t="s">
        <v>698</v>
      </c>
      <c r="B3504" s="23" t="str">
        <f>IFERROR(VLOOKUP(A3504,hoja!$A$2:$E$970,4,FALSE),0)</f>
        <v>COSTA</v>
      </c>
      <c r="C3504" s="23" t="str">
        <f>IFERROR(VLOOKUP(A3504,hoja!$A$2:$E$1370,5,FALSE),0)</f>
        <v>CAUCASIA</v>
      </c>
      <c r="D3504" s="23" t="str">
        <f>IFERROR(VLOOKUP(A3504,hoja!A:D,3,FALSE),0)</f>
        <v>0384</v>
      </c>
      <c r="E3504" s="23" t="s">
        <v>987</v>
      </c>
      <c r="F3504" s="23" t="str">
        <f>IFERROR(VLOOKUP(E3504,hoja!$A$2:$E$970,4,FALSE),0)</f>
        <v>ANTIOQUIA</v>
      </c>
      <c r="G3504" s="23" t="str">
        <f>IFERROR(VLOOKUP(E3504,hoja!$A$2:$E$970,5,FALSE),0)</f>
        <v>MEDELLÍN</v>
      </c>
      <c r="H3504" s="103" t="str">
        <f>IFERROR(VLOOKUP(E3504,hoja!A:C,3,FALSE),0)</f>
        <v>60001</v>
      </c>
      <c r="I3504" s="24" t="str">
        <f t="shared" si="761"/>
        <v>038460001</v>
      </c>
      <c r="K3504" s="23">
        <v>275</v>
      </c>
      <c r="L3504" s="23" t="str">
        <f>IF(B3504=F3504,"REGIONAL","NACIONAL")</f>
        <v>NACIONAL</v>
      </c>
      <c r="M3504" s="23" t="s">
        <v>618</v>
      </c>
      <c r="N3504" s="23" t="s">
        <v>622</v>
      </c>
      <c r="O3504" s="23">
        <f t="shared" si="777"/>
        <v>16</v>
      </c>
      <c r="P3504" s="23" t="str">
        <f t="shared" si="759"/>
        <v>038460001Principal</v>
      </c>
    </row>
    <row r="3505" spans="1:16" ht="15" hidden="1" customHeight="1">
      <c r="A3505" s="26" t="s">
        <v>700</v>
      </c>
      <c r="B3505" s="23" t="str">
        <f>IFERROR(VLOOKUP(A3505,hoja!$A$2:$E$970,4,FALSE),0)</f>
        <v>SANTANDER</v>
      </c>
      <c r="C3505" s="23" t="str">
        <f>IFERROR(VLOOKUP(A3505,hoja!$A$2:$E$1370,5,FALSE),0)</f>
        <v>CHIQUINQUIRÁ</v>
      </c>
      <c r="D3505" s="23" t="str">
        <f>IFERROR(VLOOKUP(A3505,hoja!A:D,3,FALSE),0)</f>
        <v>0444</v>
      </c>
      <c r="E3505" s="23" t="s">
        <v>795</v>
      </c>
      <c r="F3505" s="23" t="str">
        <f>IFERROR(VLOOKUP(E3505,hoja!$A$2:$E$970,4,FALSE),0)</f>
        <v>CENTRO</v>
      </c>
      <c r="G3505" s="23" t="str">
        <f>IFERROR(VLOOKUP(E3505,hoja!$A$2:$E$970,5,FALSE),0)</f>
        <v>BOGOTÁ</v>
      </c>
      <c r="H3505" s="103" t="str">
        <f>IFERROR(VLOOKUP(E3505,hoja!A:C,3,FALSE),0)</f>
        <v>0011M</v>
      </c>
      <c r="I3505" s="24" t="str">
        <f t="shared" si="761"/>
        <v>04440011M</v>
      </c>
      <c r="K3505" s="23">
        <v>149</v>
      </c>
      <c r="L3505" s="23" t="str">
        <f t="shared" ref="L3505:L3507" si="778">IF(B3505=F3505,"REGIONAL","NACIONAL")</f>
        <v>NACIONAL</v>
      </c>
      <c r="M3505" s="23" t="s">
        <v>618</v>
      </c>
      <c r="N3505" s="23" t="s">
        <v>622</v>
      </c>
      <c r="O3505" s="23">
        <f t="shared" si="777"/>
        <v>25</v>
      </c>
      <c r="P3505" s="23" t="str">
        <f t="shared" si="759"/>
        <v>04440011MPrincipal</v>
      </c>
    </row>
    <row r="3506" spans="1:16" ht="15" hidden="1" customHeight="1">
      <c r="A3506" s="26" t="s">
        <v>700</v>
      </c>
      <c r="B3506" s="23" t="str">
        <f>IFERROR(VLOOKUP(A3506,hoja!$A$2:$E$970,4,FALSE),0)</f>
        <v>SANTANDER</v>
      </c>
      <c r="C3506" s="23" t="str">
        <f>IFERROR(VLOOKUP(A3506,hoja!$A$2:$E$1370,5,FALSE),0)</f>
        <v>CHIQUINQUIRÁ</v>
      </c>
      <c r="D3506" s="23" t="str">
        <f>IFERROR(VLOOKUP(A3506,hoja!A:D,3,FALSE),0)</f>
        <v>0444</v>
      </c>
      <c r="E3506" s="23" t="s">
        <v>942</v>
      </c>
      <c r="F3506" s="23" t="str">
        <f>IFERROR(VLOOKUP(E3506,hoja!$A$2:$E$970,4,FALSE),0)</f>
        <v>CENTRO</v>
      </c>
      <c r="G3506" s="23" t="str">
        <f>IFERROR(VLOOKUP(E3506,hoja!$A$2:$E$970,5,FALSE),0)</f>
        <v>BOGOTÁ</v>
      </c>
      <c r="H3506" s="103" t="str">
        <f>IFERROR(VLOOKUP(E3506,hoja!A:C,3,FALSE),0)</f>
        <v>60002</v>
      </c>
      <c r="I3506" s="24" t="str">
        <f t="shared" si="761"/>
        <v>044460002</v>
      </c>
      <c r="K3506" s="23">
        <v>151</v>
      </c>
      <c r="L3506" s="23" t="str">
        <f t="shared" si="778"/>
        <v>NACIONAL</v>
      </c>
      <c r="M3506" s="23" t="s">
        <v>618</v>
      </c>
      <c r="N3506" s="23" t="s">
        <v>622</v>
      </c>
      <c r="O3506" s="23">
        <f t="shared" ref="O3506" si="779">IF(K3506&lt;=250,25,IF(K3506&lt;=500,16,IF(K3506&lt;=800,12,IF(K3506&lt;=1100,8,IF(K3506&lt;=1400,6,IF(K3506&lt;=1700,5))))))</f>
        <v>25</v>
      </c>
      <c r="P3506" s="23" t="str">
        <f t="shared" si="759"/>
        <v>044460002Principal</v>
      </c>
    </row>
    <row r="3507" spans="1:16" ht="15" hidden="1" customHeight="1">
      <c r="A3507" s="26" t="s">
        <v>700</v>
      </c>
      <c r="B3507" s="23" t="str">
        <f>IFERROR(VLOOKUP(A3507,hoja!$A$2:$E$970,4,FALSE),0)</f>
        <v>SANTANDER</v>
      </c>
      <c r="C3507" s="23" t="str">
        <f>IFERROR(VLOOKUP(A3507,hoja!$A$2:$E$1370,5,FALSE),0)</f>
        <v>CHIQUINQUIRÁ</v>
      </c>
      <c r="D3507" s="23" t="str">
        <f>IFERROR(VLOOKUP(A3507,hoja!A:D,3,FALSE),0)</f>
        <v>0444</v>
      </c>
      <c r="E3507" s="23" t="s">
        <v>943</v>
      </c>
      <c r="F3507" s="23" t="str">
        <f>IFERROR(VLOOKUP(E3507,hoja!$A$2:$E$970,4,FALSE),0)</f>
        <v>CENTRO</v>
      </c>
      <c r="G3507" s="23" t="str">
        <f>IFERROR(VLOOKUP(E3507,hoja!$A$2:$E$970,5,FALSE),0)</f>
        <v>BOGOTÁ</v>
      </c>
      <c r="H3507" s="103" t="str">
        <f>IFERROR(VLOOKUP(E3507,hoja!A:C,3,FALSE),0)</f>
        <v>60003</v>
      </c>
      <c r="I3507" s="24" t="str">
        <f t="shared" si="761"/>
        <v>044460003</v>
      </c>
      <c r="K3507" s="23">
        <v>159</v>
      </c>
      <c r="L3507" s="23" t="str">
        <f t="shared" si="778"/>
        <v>NACIONAL</v>
      </c>
      <c r="M3507" s="23" t="s">
        <v>618</v>
      </c>
      <c r="N3507" s="23" t="s">
        <v>622</v>
      </c>
      <c r="O3507" s="23">
        <f t="shared" ref="O3507:O3508" si="780">IF(K3507&lt;=250,25,IF(K3507&lt;=500,16,IF(K3507&lt;=800,12,IF(K3507&lt;=1100,8,IF(K3507&lt;=1400,6,IF(K3507&lt;=1700,5))))))</f>
        <v>25</v>
      </c>
      <c r="P3507" s="23" t="str">
        <f t="shared" si="759"/>
        <v>044460003Principal</v>
      </c>
    </row>
    <row r="3508" spans="1:16" ht="15" hidden="1" customHeight="1">
      <c r="A3508" s="26" t="s">
        <v>702</v>
      </c>
      <c r="B3508" s="23" t="str">
        <f>IFERROR(VLOOKUP(A3508,hoja!$A$2:$E$970,4,FALSE),0)</f>
        <v>CENTRO</v>
      </c>
      <c r="C3508" s="23" t="str">
        <f>IFERROR(VLOOKUP(A3508,hoja!$A$2:$E$1370,5,FALSE),0)</f>
        <v>FLORENCIA</v>
      </c>
      <c r="D3508" s="23" t="str">
        <f>IFERROR(VLOOKUP(A3508,hoja!A:D,3,FALSE),0)</f>
        <v>0388</v>
      </c>
      <c r="E3508" s="23" t="s">
        <v>795</v>
      </c>
      <c r="F3508" s="23" t="str">
        <f>IFERROR(VLOOKUP(E3508,hoja!$A$2:$E$970,4,FALSE),0)</f>
        <v>CENTRO</v>
      </c>
      <c r="G3508" s="23" t="str">
        <f>IFERROR(VLOOKUP(E3508,hoja!$A$2:$E$970,5,FALSE),0)</f>
        <v>BOGOTÁ</v>
      </c>
      <c r="H3508" s="103" t="str">
        <f>IFERROR(VLOOKUP(E3508,hoja!A:C,3,FALSE),0)</f>
        <v>0011M</v>
      </c>
      <c r="I3508" s="24" t="str">
        <f t="shared" si="761"/>
        <v>03880011M</v>
      </c>
      <c r="J3508" s="23">
        <v>25.599999999976717</v>
      </c>
      <c r="K3508" s="23">
        <v>545</v>
      </c>
      <c r="L3508" s="23" t="str">
        <f t="shared" ref="L3508" si="781">IF(B3508=F3508,"REGIONAL","NACIONAL")</f>
        <v>REGIONAL</v>
      </c>
      <c r="M3508" s="23" t="s">
        <v>618</v>
      </c>
      <c r="N3508" s="23" t="s">
        <v>622</v>
      </c>
      <c r="O3508" s="23">
        <f t="shared" si="780"/>
        <v>12</v>
      </c>
      <c r="P3508" s="23" t="str">
        <f t="shared" si="759"/>
        <v>03880011MPrincipal</v>
      </c>
    </row>
    <row r="3509" spans="1:16" ht="15" hidden="1" customHeight="1">
      <c r="A3509" s="26" t="s">
        <v>702</v>
      </c>
      <c r="B3509" s="23" t="str">
        <f>IFERROR(VLOOKUP(A3509,hoja!$A$2:$E$970,4,FALSE),0)</f>
        <v>CENTRO</v>
      </c>
      <c r="C3509" s="23" t="str">
        <f>IFERROR(VLOOKUP(A3509,hoja!$A$2:$E$1370,5,FALSE),0)</f>
        <v>FLORENCIA</v>
      </c>
      <c r="D3509" s="23" t="str">
        <f>IFERROR(VLOOKUP(A3509,hoja!A:D,3,FALSE),0)</f>
        <v>0388</v>
      </c>
      <c r="E3509" s="23" t="s">
        <v>943</v>
      </c>
      <c r="F3509" s="23" t="str">
        <f>IFERROR(VLOOKUP(E3509,hoja!$A$2:$E$970,4,FALSE),0)</f>
        <v>CENTRO</v>
      </c>
      <c r="G3509" s="23" t="str">
        <f>IFERROR(VLOOKUP(E3509,hoja!$A$2:$E$970,5,FALSE),0)</f>
        <v>BOGOTÁ</v>
      </c>
      <c r="H3509" s="103" t="str">
        <f>IFERROR(VLOOKUP(E3509,hoja!A:C,3,FALSE),0)</f>
        <v>60003</v>
      </c>
      <c r="I3509" s="24" t="str">
        <f t="shared" si="761"/>
        <v>038860003</v>
      </c>
      <c r="K3509" s="23">
        <v>566</v>
      </c>
      <c r="L3509" s="23" t="str">
        <f t="shared" ref="L3509:L3510" si="782">IF(B3509=F3509,"REGIONAL","NACIONAL")</f>
        <v>REGIONAL</v>
      </c>
      <c r="M3509" s="23" t="s">
        <v>618</v>
      </c>
      <c r="N3509" s="23" t="s">
        <v>622</v>
      </c>
      <c r="O3509" s="23">
        <f t="shared" ref="O3509:O3510" si="783">IF(K3509&lt;=250,25,IF(K3509&lt;=500,16,IF(K3509&lt;=800,12,IF(K3509&lt;=1100,8,IF(K3509&lt;=1400,6,IF(K3509&lt;=1700,5))))))</f>
        <v>12</v>
      </c>
      <c r="P3509" s="23" t="str">
        <f t="shared" si="759"/>
        <v>038860003Principal</v>
      </c>
    </row>
    <row r="3510" spans="1:16" ht="15" hidden="1" customHeight="1">
      <c r="A3510" s="26" t="s">
        <v>705</v>
      </c>
      <c r="B3510" s="23" t="str">
        <f>IFERROR(VLOOKUP(A3510,hoja!$A$2:$E$970,4,FALSE),0)</f>
        <v>CENTRO</v>
      </c>
      <c r="C3510" s="23" t="str">
        <f>IFERROR(VLOOKUP(A3510,hoja!$A$2:$E$1370,5,FALSE),0)</f>
        <v>GRANADA</v>
      </c>
      <c r="D3510" s="23" t="str">
        <f>IFERROR(VLOOKUP(A3510,hoja!A:D,3,FALSE),0)</f>
        <v>0394</v>
      </c>
      <c r="E3510" s="23" t="s">
        <v>942</v>
      </c>
      <c r="F3510" s="23" t="str">
        <f>IFERROR(VLOOKUP(E3510,hoja!$A$2:$E$970,4,FALSE),0)</f>
        <v>CENTRO</v>
      </c>
      <c r="G3510" s="23" t="str">
        <f>IFERROR(VLOOKUP(E3510,hoja!$A$2:$E$970,5,FALSE),0)</f>
        <v>BOGOTÁ</v>
      </c>
      <c r="H3510" s="103" t="str">
        <f>IFERROR(VLOOKUP(E3510,hoja!A:C,3,FALSE),0)</f>
        <v>60002</v>
      </c>
      <c r="I3510" s="24" t="str">
        <f t="shared" si="761"/>
        <v>039460002</v>
      </c>
      <c r="K3510" s="23">
        <v>194</v>
      </c>
      <c r="L3510" s="23" t="str">
        <f t="shared" si="782"/>
        <v>REGIONAL</v>
      </c>
      <c r="M3510" s="23" t="s">
        <v>618</v>
      </c>
      <c r="N3510" s="23" t="s">
        <v>622</v>
      </c>
      <c r="O3510" s="23">
        <f t="shared" si="783"/>
        <v>25</v>
      </c>
      <c r="P3510" s="23" t="str">
        <f t="shared" si="759"/>
        <v>039460002Principal</v>
      </c>
    </row>
    <row r="3511" spans="1:16" ht="15" hidden="1" customHeight="1">
      <c r="A3511" s="26" t="s">
        <v>705</v>
      </c>
      <c r="B3511" s="23" t="str">
        <f>IFERROR(VLOOKUP(A3511,hoja!$A$2:$E$970,4,FALSE),0)</f>
        <v>CENTRO</v>
      </c>
      <c r="C3511" s="23" t="str">
        <f>IFERROR(VLOOKUP(A3511,hoja!$A$2:$E$1370,5,FALSE),0)</f>
        <v>GRANADA</v>
      </c>
      <c r="D3511" s="23" t="str">
        <f>IFERROR(VLOOKUP(A3511,hoja!A:D,3,FALSE),0)</f>
        <v>0394</v>
      </c>
      <c r="E3511" s="23" t="s">
        <v>943</v>
      </c>
      <c r="F3511" s="23" t="str">
        <f>IFERROR(VLOOKUP(E3511,hoja!$A$2:$E$970,4,FALSE),0)</f>
        <v>CENTRO</v>
      </c>
      <c r="G3511" s="23" t="str">
        <f>IFERROR(VLOOKUP(E3511,hoja!$A$2:$E$970,5,FALSE),0)</f>
        <v>BOGOTÁ</v>
      </c>
      <c r="H3511" s="103" t="str">
        <f>IFERROR(VLOOKUP(E3511,hoja!A:C,3,FALSE),0)</f>
        <v>60003</v>
      </c>
      <c r="I3511" s="24" t="str">
        <f t="shared" si="761"/>
        <v>039460003</v>
      </c>
      <c r="K3511" s="23">
        <v>219</v>
      </c>
      <c r="L3511" s="23" t="str">
        <f t="shared" ref="L3511" si="784">IF(B3511=F3511,"REGIONAL","NACIONAL")</f>
        <v>REGIONAL</v>
      </c>
      <c r="M3511" s="23" t="s">
        <v>618</v>
      </c>
      <c r="N3511" s="23" t="s">
        <v>622</v>
      </c>
      <c r="O3511" s="23">
        <f t="shared" ref="O3511" si="785">IF(K3511&lt;=250,25,IF(K3511&lt;=500,16,IF(K3511&lt;=800,12,IF(K3511&lt;=1100,8,IF(K3511&lt;=1400,6,IF(K3511&lt;=1700,5))))))</f>
        <v>25</v>
      </c>
      <c r="P3511" s="23" t="str">
        <f t="shared" si="759"/>
        <v>039460003Principal</v>
      </c>
    </row>
    <row r="3512" spans="1:16" ht="15" hidden="1" customHeight="1">
      <c r="A3512" s="26" t="s">
        <v>705</v>
      </c>
      <c r="B3512" s="23" t="str">
        <f>IFERROR(VLOOKUP(A3512,hoja!$A$2:$E$970,4,FALSE),0)</f>
        <v>CENTRO</v>
      </c>
      <c r="C3512" s="23" t="str">
        <f>IFERROR(VLOOKUP(A3512,hoja!$A$2:$E$1370,5,FALSE),0)</f>
        <v>GRANADA</v>
      </c>
      <c r="D3512" s="23" t="str">
        <f>IFERROR(VLOOKUP(A3512,hoja!A:D,3,FALSE),0)</f>
        <v>0394</v>
      </c>
      <c r="E3512" s="23" t="s">
        <v>795</v>
      </c>
      <c r="F3512" s="23" t="str">
        <f>IFERROR(VLOOKUP(E3512,hoja!$A$2:$E$970,4,FALSE),0)</f>
        <v>CENTRO</v>
      </c>
      <c r="G3512" s="23" t="str">
        <f>IFERROR(VLOOKUP(E3512,hoja!$A$2:$E$970,5,FALSE),0)</f>
        <v>BOGOTÁ</v>
      </c>
      <c r="H3512" s="103" t="str">
        <f>IFERROR(VLOOKUP(E3512,hoja!A:C,3,FALSE),0)</f>
        <v>0011M</v>
      </c>
      <c r="I3512" s="24" t="str">
        <f t="shared" si="761"/>
        <v>03940011M</v>
      </c>
      <c r="K3512" s="23">
        <v>202</v>
      </c>
      <c r="L3512" s="23" t="str">
        <f t="shared" ref="L3512:L3513" si="786">IF(B3512=F3512,"REGIONAL","NACIONAL")</f>
        <v>REGIONAL</v>
      </c>
      <c r="M3512" s="23" t="s">
        <v>618</v>
      </c>
      <c r="N3512" s="23" t="s">
        <v>622</v>
      </c>
      <c r="O3512" s="23">
        <f t="shared" ref="O3512:O3514" si="787">IF(K3512&lt;=250,25,IF(K3512&lt;=500,16,IF(K3512&lt;=800,12,IF(K3512&lt;=1100,8,IF(K3512&lt;=1400,6,IF(K3512&lt;=1700,5))))))</f>
        <v>25</v>
      </c>
      <c r="P3512" s="23" t="str">
        <f t="shared" si="759"/>
        <v>03940011MPrincipal</v>
      </c>
    </row>
    <row r="3513" spans="1:16" ht="15" hidden="1" customHeight="1">
      <c r="A3513" s="26" t="s">
        <v>707</v>
      </c>
      <c r="B3513" s="23" t="str">
        <f>IFERROR(VLOOKUP(A3513,hoja!$A$2:$E$970,4,FALSE),0)</f>
        <v>OCCIDENTE</v>
      </c>
      <c r="C3513" s="23" t="str">
        <f>IFERROR(VLOOKUP(A3513,hoja!$A$2:$E$1370,5,FALSE),0)</f>
        <v>IPIALES</v>
      </c>
      <c r="D3513" s="23" t="str">
        <f>IFERROR(VLOOKUP(A3513,hoja!A:D,3,FALSE),0)</f>
        <v>0397</v>
      </c>
      <c r="E3513" s="23" t="s">
        <v>644</v>
      </c>
      <c r="F3513" s="23" t="str">
        <f>IFERROR(VLOOKUP(E3513,hoja!$A$2:$E$970,4,FALSE),0)</f>
        <v>OCCIDENTE</v>
      </c>
      <c r="G3513" s="23" t="str">
        <f>IFERROR(VLOOKUP(E3513,hoja!$A$2:$E$970,5,FALSE),0)</f>
        <v>PEREIRA</v>
      </c>
      <c r="H3513" s="103" t="str">
        <f>IFERROR(VLOOKUP(E3513,hoja!A:C,3,FALSE),0)</f>
        <v>0198</v>
      </c>
      <c r="I3513" s="24" t="str">
        <f t="shared" si="761"/>
        <v>03970198</v>
      </c>
      <c r="K3513" s="23">
        <v>620</v>
      </c>
      <c r="L3513" s="23" t="str">
        <f t="shared" si="786"/>
        <v>REGIONAL</v>
      </c>
      <c r="M3513" s="23" t="s">
        <v>618</v>
      </c>
      <c r="N3513" s="23" t="s">
        <v>622</v>
      </c>
      <c r="O3513" s="23">
        <f t="shared" si="787"/>
        <v>12</v>
      </c>
      <c r="P3513" s="23" t="str">
        <f t="shared" si="759"/>
        <v>03970198Principal</v>
      </c>
    </row>
    <row r="3514" spans="1:16" ht="15" hidden="1" customHeight="1">
      <c r="A3514" s="26" t="s">
        <v>655</v>
      </c>
      <c r="B3514" s="23" t="str">
        <f>IFERROR(VLOOKUP(A3514,hoja!$A$2:$E$970,4,FALSE),0)</f>
        <v>ANTIOQUIA</v>
      </c>
      <c r="C3514" s="23" t="str">
        <f>IFERROR(VLOOKUP(A3514,hoja!$A$2:$E$1370,5,FALSE),0)</f>
        <v>MEDELLÍN</v>
      </c>
      <c r="D3514" s="23" t="str">
        <f>IFERROR(VLOOKUP(A3514,hoja!A:D,3,FALSE),0)</f>
        <v>0292</v>
      </c>
      <c r="E3514" s="23" t="s">
        <v>650</v>
      </c>
      <c r="F3514" s="23" t="str">
        <f>IFERROR(VLOOKUP(E3514,hoja!$A$2:$E$970,4,FALSE),0)</f>
        <v>OCCIDENTE</v>
      </c>
      <c r="G3514" s="23" t="str">
        <f>IFERROR(VLOOKUP(E3514,hoja!$A$2:$E$970,5,FALSE),0)</f>
        <v>CALOTO</v>
      </c>
      <c r="H3514" s="103" t="str">
        <f>IFERROR(VLOOKUP(E3514,hoja!A:C,3,FALSE),0)</f>
        <v>0445</v>
      </c>
      <c r="I3514" s="24" t="str">
        <f t="shared" si="761"/>
        <v>02920445</v>
      </c>
      <c r="K3514" s="23">
        <v>452</v>
      </c>
      <c r="L3514" s="23" t="str">
        <f>IF(B3514=F3514,"REGIONAL","NACIONAL")</f>
        <v>NACIONAL</v>
      </c>
      <c r="M3514" s="23" t="s">
        <v>967</v>
      </c>
      <c r="N3514" s="23" t="s">
        <v>622</v>
      </c>
      <c r="O3514" s="23">
        <f t="shared" si="787"/>
        <v>16</v>
      </c>
      <c r="P3514" s="23" t="str">
        <f t="shared" si="759"/>
        <v>02920445Riosucio</v>
      </c>
    </row>
    <row r="3515" spans="1:16" ht="15" hidden="1" customHeight="1">
      <c r="A3515" s="26" t="s">
        <v>655</v>
      </c>
      <c r="B3515" s="23" t="str">
        <f>IFERROR(VLOOKUP(A3515,hoja!$A$2:$E$970,4,FALSE),0)</f>
        <v>ANTIOQUIA</v>
      </c>
      <c r="C3515" s="23" t="str">
        <f>IFERROR(VLOOKUP(A3515,hoja!$A$2:$E$1370,5,FALSE),0)</f>
        <v>MEDELLÍN</v>
      </c>
      <c r="D3515" s="23" t="str">
        <f>IFERROR(VLOOKUP(A3515,hoja!A:D,3,FALSE),0)</f>
        <v>0292</v>
      </c>
      <c r="E3515" s="23" t="s">
        <v>751</v>
      </c>
      <c r="F3515" s="23" t="str">
        <f>IFERROR(VLOOKUP(E3515,hoja!$A$2:$E$970,4,FALSE),0)</f>
        <v>CENTRO</v>
      </c>
      <c r="G3515" s="23" t="str">
        <f>IFERROR(VLOOKUP(E3515,hoja!$A$2:$E$970,5,FALSE),0)</f>
        <v>BOGOTÁ</v>
      </c>
      <c r="H3515" s="103" t="str">
        <f>IFERROR(VLOOKUP(E3515,hoja!A:C,3,FALSE),0)</f>
        <v>0002A</v>
      </c>
      <c r="I3515" s="24" t="str">
        <f t="shared" si="761"/>
        <v>02920002A</v>
      </c>
      <c r="K3515" s="23">
        <v>461</v>
      </c>
      <c r="L3515" s="23" t="str">
        <f t="shared" ref="L3515:L3519" si="788">IF(B3515=F3515,"REGIONAL","NACIONAL")</f>
        <v>NACIONAL</v>
      </c>
      <c r="M3515" s="23" t="s">
        <v>623</v>
      </c>
      <c r="N3515" s="23" t="s">
        <v>622</v>
      </c>
      <c r="O3515" s="23">
        <f t="shared" ref="O3515:O3539" si="789">IF(K3515&lt;=250,25,IF(K3515&lt;=500,16,IF(K3515&lt;=800,12,IF(K3515&lt;=1100,8,IF(K3515&lt;=1400,6,IF(K3515&lt;=1700,5))))))</f>
        <v>16</v>
      </c>
      <c r="P3515" s="23" t="str">
        <f t="shared" si="759"/>
        <v>02920002AFacatativa</v>
      </c>
    </row>
    <row r="3516" spans="1:16" ht="15" hidden="1" customHeight="1">
      <c r="A3516" s="26" t="s">
        <v>655</v>
      </c>
      <c r="B3516" s="23" t="str">
        <f>IFERROR(VLOOKUP(A3516,hoja!$A$2:$E$970,4,FALSE),0)</f>
        <v>ANTIOQUIA</v>
      </c>
      <c r="C3516" s="23" t="str">
        <f>IFERROR(VLOOKUP(A3516,hoja!$A$2:$E$1370,5,FALSE),0)</f>
        <v>MEDELLÍN</v>
      </c>
      <c r="D3516" s="23" t="str">
        <f>IFERROR(VLOOKUP(A3516,hoja!A:D,3,FALSE),0)</f>
        <v>0292</v>
      </c>
      <c r="E3516" s="23" t="s">
        <v>634</v>
      </c>
      <c r="F3516" s="23" t="str">
        <f>IFERROR(VLOOKUP(E3516,hoja!$A$2:$E$970,4,FALSE),0)</f>
        <v>CENTRO</v>
      </c>
      <c r="G3516" s="23" t="str">
        <f>IFERROR(VLOOKUP(E3516,hoja!$A$2:$E$970,5,FALSE),0)</f>
        <v>BOGOTÁ</v>
      </c>
      <c r="H3516" s="103" t="str">
        <f>IFERROR(VLOOKUP(E3516,hoja!A:C,3,FALSE),0)</f>
        <v>0011</v>
      </c>
      <c r="I3516" s="24" t="str">
        <f t="shared" si="761"/>
        <v>02920011</v>
      </c>
      <c r="J3516" s="23">
        <v>30.537222222163109</v>
      </c>
      <c r="K3516" s="23">
        <v>451</v>
      </c>
      <c r="L3516" s="23" t="str">
        <f t="shared" si="788"/>
        <v>NACIONAL</v>
      </c>
      <c r="M3516" s="23" t="s">
        <v>621</v>
      </c>
      <c r="N3516" s="23" t="s">
        <v>622</v>
      </c>
      <c r="O3516" s="23">
        <f t="shared" si="789"/>
        <v>16</v>
      </c>
      <c r="P3516" s="23" t="str">
        <f t="shared" si="759"/>
        <v>02920011La vega</v>
      </c>
    </row>
    <row r="3517" spans="1:16" ht="15" hidden="1" customHeight="1">
      <c r="A3517" s="26" t="s">
        <v>655</v>
      </c>
      <c r="B3517" s="23" t="str">
        <f>IFERROR(VLOOKUP(A3517,hoja!$A$2:$E$970,4,FALSE),0)</f>
        <v>ANTIOQUIA</v>
      </c>
      <c r="C3517" s="23" t="str">
        <f>IFERROR(VLOOKUP(A3517,hoja!$A$2:$E$1370,5,FALSE),0)</f>
        <v>MEDELLÍN</v>
      </c>
      <c r="D3517" s="23" t="str">
        <f>IFERROR(VLOOKUP(A3517,hoja!A:D,3,FALSE),0)</f>
        <v>0292</v>
      </c>
      <c r="E3517" s="23" t="s">
        <v>635</v>
      </c>
      <c r="F3517" s="23" t="str">
        <f>IFERROR(VLOOKUP(E3517,hoja!$A$2:$E$970,4,FALSE),0)</f>
        <v>CENTRO</v>
      </c>
      <c r="G3517" s="23" t="str">
        <f>IFERROR(VLOOKUP(E3517,hoja!$A$2:$E$970,5,FALSE),0)</f>
        <v>BOGOTÁ</v>
      </c>
      <c r="H3517" s="103" t="str">
        <f>IFERROR(VLOOKUP(E3517,hoja!A:C,3,FALSE),0)</f>
        <v>0021</v>
      </c>
      <c r="I3517" s="24" t="str">
        <f t="shared" si="761"/>
        <v>02920021</v>
      </c>
      <c r="J3517" s="23">
        <v>24.199999999953434</v>
      </c>
      <c r="K3517" s="23">
        <v>439</v>
      </c>
      <c r="L3517" s="23" t="str">
        <f t="shared" si="788"/>
        <v>NACIONAL</v>
      </c>
      <c r="M3517" s="23" t="s">
        <v>621</v>
      </c>
      <c r="N3517" s="23" t="s">
        <v>622</v>
      </c>
      <c r="O3517" s="23">
        <f t="shared" si="789"/>
        <v>16</v>
      </c>
      <c r="P3517" s="23" t="str">
        <f t="shared" si="759"/>
        <v>02920021La vega</v>
      </c>
    </row>
    <row r="3518" spans="1:16" ht="15" hidden="1" customHeight="1">
      <c r="A3518" s="26" t="s">
        <v>700</v>
      </c>
      <c r="B3518" s="23" t="str">
        <f>IFERROR(VLOOKUP(A3518,hoja!$A$2:$E$970,4,FALSE),0)</f>
        <v>SANTANDER</v>
      </c>
      <c r="C3518" s="23" t="str">
        <f>IFERROR(VLOOKUP(A3518,hoja!$A$2:$E$1370,5,FALSE),0)</f>
        <v>CHIQUINQUIRÁ</v>
      </c>
      <c r="D3518" s="23" t="str">
        <f>IFERROR(VLOOKUP(A3518,hoja!A:D,3,FALSE),0)</f>
        <v>0444</v>
      </c>
      <c r="E3518" s="23" t="s">
        <v>728</v>
      </c>
      <c r="F3518" s="23" t="str">
        <f>IFERROR(VLOOKUP(E3518,hoja!$A$2:$E$970,4,FALSE),0)</f>
        <v>CENTRO</v>
      </c>
      <c r="G3518" s="23" t="str">
        <f>IFERROR(VLOOKUP(E3518,hoja!$A$2:$E$970,5,FALSE),0)</f>
        <v>VILLETA</v>
      </c>
      <c r="H3518" s="103" t="str">
        <f>IFERROR(VLOOKUP(E3518,hoja!A:C,3,FALSE),0)</f>
        <v>0025</v>
      </c>
      <c r="I3518" s="24" t="str">
        <f t="shared" ref="I3518:I3539" si="790">D3518&amp;H3518</f>
        <v>04440025</v>
      </c>
      <c r="K3518" s="23">
        <v>10</v>
      </c>
      <c r="L3518" s="23" t="str">
        <f t="shared" si="788"/>
        <v>NACIONAL</v>
      </c>
      <c r="M3518" s="23" t="s">
        <v>618</v>
      </c>
      <c r="N3518" s="23" t="s">
        <v>622</v>
      </c>
      <c r="O3518" s="23">
        <f t="shared" si="789"/>
        <v>25</v>
      </c>
      <c r="P3518" s="23" t="str">
        <f t="shared" si="759"/>
        <v>04440025Principal</v>
      </c>
    </row>
    <row r="3519" spans="1:16" ht="15" hidden="1" customHeight="1">
      <c r="A3519" s="26" t="s">
        <v>708</v>
      </c>
      <c r="B3519" s="23" t="str">
        <f>IFERROR(VLOOKUP(A3519,hoja!$A$2:$E$970,4,FALSE),0)</f>
        <v>OCCIDENTE</v>
      </c>
      <c r="C3519" s="23" t="str">
        <f>IFERROR(VLOOKUP(A3519,hoja!$A$2:$E$1370,5,FALSE),0)</f>
        <v>JAMUNDÍ</v>
      </c>
      <c r="D3519" s="23" t="str">
        <f>IFERROR(VLOOKUP(A3519,hoja!A:D,3,FALSE),0)</f>
        <v>0358</v>
      </c>
      <c r="E3519" s="23" t="s">
        <v>642</v>
      </c>
      <c r="F3519" s="23" t="str">
        <f>IFERROR(VLOOKUP(E3519,hoja!$A$2:$E$970,4,FALSE),0)</f>
        <v>COSTA</v>
      </c>
      <c r="G3519" s="23" t="str">
        <f>IFERROR(VLOOKUP(E3519,hoja!$A$2:$E$970,5,FALSE),0)</f>
        <v>BARRANQUILLA</v>
      </c>
      <c r="H3519" s="103" t="str">
        <f>IFERROR(VLOOKUP(E3519,hoja!A:C,3,FALSE),0)</f>
        <v>0111</v>
      </c>
      <c r="I3519" s="24" t="str">
        <f t="shared" si="790"/>
        <v>03580111</v>
      </c>
      <c r="K3519" s="23">
        <v>1147</v>
      </c>
      <c r="L3519" s="23" t="str">
        <f t="shared" si="788"/>
        <v>NACIONAL</v>
      </c>
      <c r="M3519" s="23" t="s">
        <v>618</v>
      </c>
      <c r="N3519" s="23" t="s">
        <v>622</v>
      </c>
      <c r="O3519" s="23">
        <f t="shared" si="789"/>
        <v>6</v>
      </c>
      <c r="P3519" s="23" t="str">
        <f t="shared" si="759"/>
        <v>03580111Principal</v>
      </c>
    </row>
    <row r="3520" spans="1:16" ht="15" hidden="1" customHeight="1">
      <c r="A3520" s="26" t="s">
        <v>709</v>
      </c>
      <c r="B3520" s="23" t="str">
        <f>IFERROR(VLOOKUP(A3520,hoja!$A$2:$E$970,4,FALSE),0)</f>
        <v>CENTRO</v>
      </c>
      <c r="C3520" s="23" t="str">
        <f>IFERROR(VLOOKUP(A3520,hoja!$A$2:$E$1370,5,FALSE),0)</f>
        <v>LA DORADA</v>
      </c>
      <c r="D3520" s="23" t="str">
        <f>IFERROR(VLOOKUP(A3520,hoja!A:D,3,FALSE),0)</f>
        <v>0391</v>
      </c>
      <c r="E3520" s="23" t="s">
        <v>663</v>
      </c>
      <c r="F3520" s="23" t="str">
        <f>IFERROR(VLOOKUP(E3520,hoja!$A$2:$E$970,4,FALSE),0)</f>
        <v>CENTRO</v>
      </c>
      <c r="G3520" s="23" t="str">
        <f>IFERROR(VLOOKUP(E3520,hoja!$A$2:$E$970,5,FALSE),0)</f>
        <v>MADRID</v>
      </c>
      <c r="H3520" s="103" t="str">
        <f>IFERROR(VLOOKUP(E3520,hoja!A:C,3,FALSE),0)</f>
        <v>0022</v>
      </c>
      <c r="I3520" s="24" t="str">
        <f t="shared" si="790"/>
        <v>03910022</v>
      </c>
      <c r="K3520" s="23">
        <v>172</v>
      </c>
      <c r="L3520" s="23" t="str">
        <f t="shared" ref="L3520:L3533" si="791">IF(B3520=F3520,"REGIONAL","NACIONAL")</f>
        <v>REGIONAL</v>
      </c>
      <c r="M3520" s="23" t="s">
        <v>618</v>
      </c>
      <c r="N3520" s="23" t="s">
        <v>622</v>
      </c>
      <c r="O3520" s="23">
        <f t="shared" si="789"/>
        <v>25</v>
      </c>
      <c r="P3520" s="23" t="str">
        <f t="shared" si="759"/>
        <v>03910022Principal</v>
      </c>
    </row>
    <row r="3521" spans="1:16" ht="15" hidden="1" customHeight="1">
      <c r="A3521" s="26" t="s">
        <v>709</v>
      </c>
      <c r="B3521" s="23" t="str">
        <f>IFERROR(VLOOKUP(A3521,hoja!$A$2:$E$970,4,FALSE),0)</f>
        <v>CENTRO</v>
      </c>
      <c r="C3521" s="23" t="str">
        <f>IFERROR(VLOOKUP(A3521,hoja!$A$2:$E$1370,5,FALSE),0)</f>
        <v>LA DORADA</v>
      </c>
      <c r="D3521" s="23" t="str">
        <f>IFERROR(VLOOKUP(A3521,hoja!A:D,3,FALSE),0)</f>
        <v>0391</v>
      </c>
      <c r="E3521" s="23" t="s">
        <v>645</v>
      </c>
      <c r="F3521" s="23" t="str">
        <f>IFERROR(VLOOKUP(E3521,hoja!$A$2:$E$970,4,FALSE),0)</f>
        <v>OCCIDENTE</v>
      </c>
      <c r="G3521" s="23" t="str">
        <f>IFERROR(VLOOKUP(E3521,hoja!$A$2:$E$970,5,FALSE),0)</f>
        <v>CALI</v>
      </c>
      <c r="H3521" s="103" t="str">
        <f>IFERROR(VLOOKUP(E3521,hoja!A:C,3,FALSE),0)</f>
        <v>0410</v>
      </c>
      <c r="I3521" s="24" t="str">
        <f t="shared" si="790"/>
        <v>03910410</v>
      </c>
      <c r="K3521" s="23">
        <v>426</v>
      </c>
      <c r="L3521" s="23" t="str">
        <f>IF(B3521=F3521,"REGIONAL","NACIONAL")</f>
        <v>NACIONAL</v>
      </c>
      <c r="M3521" s="23" t="s">
        <v>618</v>
      </c>
      <c r="N3521" s="23" t="s">
        <v>622</v>
      </c>
      <c r="O3521" s="23">
        <f t="shared" si="789"/>
        <v>16</v>
      </c>
      <c r="P3521" s="23" t="str">
        <f t="shared" si="759"/>
        <v>03910410Principal</v>
      </c>
    </row>
    <row r="3522" spans="1:16" ht="15" hidden="1" customHeight="1">
      <c r="A3522" s="26" t="s">
        <v>710</v>
      </c>
      <c r="B3522" s="23" t="str">
        <f>IFERROR(VLOOKUP(A3522,hoja!$A$2:$E$970,4,FALSE),0)</f>
        <v>CENTRO</v>
      </c>
      <c r="C3522" s="23" t="str">
        <f>IFERROR(VLOOKUP(A3522,hoja!$A$2:$E$1370,5,FALSE),0)</f>
        <v>LA MESA</v>
      </c>
      <c r="D3522" s="23" t="str">
        <f>IFERROR(VLOOKUP(A3522,hoja!A:D,3,FALSE),0)</f>
        <v>0024</v>
      </c>
      <c r="E3522" s="23" t="s">
        <v>663</v>
      </c>
      <c r="F3522" s="23" t="str">
        <f>IFERROR(VLOOKUP(E3522,hoja!$A$2:$E$970,4,FALSE),0)</f>
        <v>CENTRO</v>
      </c>
      <c r="G3522" s="23" t="str">
        <f>IFERROR(VLOOKUP(E3522,hoja!$A$2:$E$970,5,FALSE),0)</f>
        <v>MADRID</v>
      </c>
      <c r="H3522" s="103" t="str">
        <f>IFERROR(VLOOKUP(E3522,hoja!A:C,3,FALSE),0)</f>
        <v>0022</v>
      </c>
      <c r="I3522" s="24" t="str">
        <f t="shared" si="790"/>
        <v>00240022</v>
      </c>
      <c r="K3522" s="23">
        <v>54</v>
      </c>
      <c r="L3522" s="23" t="str">
        <f t="shared" si="791"/>
        <v>REGIONAL</v>
      </c>
      <c r="M3522" s="23" t="s">
        <v>618</v>
      </c>
      <c r="N3522" s="23" t="s">
        <v>622</v>
      </c>
      <c r="O3522" s="23">
        <f t="shared" si="789"/>
        <v>25</v>
      </c>
      <c r="P3522" s="23" t="str">
        <f t="shared" si="759"/>
        <v>00240022Principal</v>
      </c>
    </row>
    <row r="3523" spans="1:16" ht="15" hidden="1" customHeight="1">
      <c r="A3523" s="26" t="s">
        <v>713</v>
      </c>
      <c r="B3523" s="23" t="str">
        <f>IFERROR(VLOOKUP(A3523,hoja!$A$2:$E$970,4,FALSE),0)</f>
        <v>ANTIOQUIA</v>
      </c>
      <c r="C3523" s="23" t="str">
        <f>IFERROR(VLOOKUP(A3523,hoja!$A$2:$E$1370,5,FALSE),0)</f>
        <v>MARIQUITA</v>
      </c>
      <c r="D3523" s="23" t="str">
        <f>IFERROR(VLOOKUP(A3523,hoja!A:D,3,FALSE),0)</f>
        <v>0392</v>
      </c>
      <c r="E3523" s="23" t="s">
        <v>709</v>
      </c>
      <c r="F3523" s="23" t="str">
        <f>IFERROR(VLOOKUP(E3523,hoja!$A$2:$E$970,4,FALSE),0)</f>
        <v>CENTRO</v>
      </c>
      <c r="G3523" s="23" t="str">
        <f>IFERROR(VLOOKUP(E3523,hoja!$A$2:$E$970,5,FALSE),0)</f>
        <v>LA DORADA</v>
      </c>
      <c r="H3523" s="103" t="str">
        <f>IFERROR(VLOOKUP(E3523,hoja!A:C,3,FALSE),0)</f>
        <v>0391</v>
      </c>
      <c r="I3523" s="24" t="str">
        <f t="shared" si="790"/>
        <v>03920391</v>
      </c>
      <c r="K3523" s="23">
        <v>53</v>
      </c>
      <c r="L3523" s="23" t="str">
        <f>IF(B3523=F3523,"REGIONAL","NACIONAL")</f>
        <v>NACIONAL</v>
      </c>
      <c r="M3523" s="23" t="s">
        <v>618</v>
      </c>
      <c r="N3523" s="23" t="s">
        <v>622</v>
      </c>
      <c r="O3523" s="23">
        <f t="shared" si="789"/>
        <v>25</v>
      </c>
      <c r="P3523" s="23" t="str">
        <f t="shared" si="759"/>
        <v>03920391Principal</v>
      </c>
    </row>
    <row r="3524" spans="1:16" ht="15" hidden="1" customHeight="1">
      <c r="A3524" s="26" t="s">
        <v>716</v>
      </c>
      <c r="B3524" s="23" t="str">
        <f>IFERROR(VLOOKUP(A3524,hoja!$A$2:$E$970,4,FALSE),0)</f>
        <v>SANTANDER</v>
      </c>
      <c r="C3524" s="23" t="str">
        <f>IFERROR(VLOOKUP(A3524,hoja!$A$2:$E$1370,5,FALSE),0)</f>
        <v>PINCHOTE</v>
      </c>
      <c r="D3524" s="23" t="str">
        <f>IFERROR(VLOOKUP(A3524,hoja!A:D,3,FALSE),0)</f>
        <v>0423</v>
      </c>
      <c r="E3524" s="23" t="s">
        <v>686</v>
      </c>
      <c r="F3524" s="23" t="str">
        <f>IFERROR(VLOOKUP(E3524,hoja!$A$2:$E$970,4,FALSE),0)</f>
        <v>SANTANDER</v>
      </c>
      <c r="G3524" s="23" t="str">
        <f>IFERROR(VLOOKUP(E3524,hoja!$A$2:$E$970,5,FALSE),0)</f>
        <v>BARRANCABERMEJA</v>
      </c>
      <c r="H3524" s="103" t="str">
        <f>IFERROR(VLOOKUP(E3524,hoja!A:C,3,FALSE),0)</f>
        <v>0424</v>
      </c>
      <c r="I3524" s="24" t="str">
        <f t="shared" si="790"/>
        <v>04230424</v>
      </c>
      <c r="K3524" s="23">
        <v>328</v>
      </c>
      <c r="L3524" s="23" t="str">
        <f t="shared" si="791"/>
        <v>REGIONAL</v>
      </c>
      <c r="M3524" s="23" t="s">
        <v>861</v>
      </c>
      <c r="N3524" s="23" t="s">
        <v>622</v>
      </c>
      <c r="O3524" s="23">
        <f t="shared" si="789"/>
        <v>16</v>
      </c>
      <c r="P3524" s="23" t="str">
        <f t="shared" si="759"/>
        <v>04230424San Alberto</v>
      </c>
    </row>
    <row r="3525" spans="1:16" ht="15" hidden="1" customHeight="1">
      <c r="A3525" s="26" t="s">
        <v>720</v>
      </c>
      <c r="B3525" s="23" t="str">
        <f>IFERROR(VLOOKUP(A3525,hoja!$A$2:$E$970,4,FALSE),0)</f>
        <v>COSTA</v>
      </c>
      <c r="C3525" s="23" t="str">
        <f>IFERROR(VLOOKUP(A3525,hoja!$A$2:$E$1370,5,FALSE),0)</f>
        <v>RIOHACHA</v>
      </c>
      <c r="D3525" s="23" t="str">
        <f>IFERROR(VLOOKUP(A3525,hoja!A:D,3,FALSE),0)</f>
        <v>0239</v>
      </c>
      <c r="E3525" s="23" t="s">
        <v>650</v>
      </c>
      <c r="F3525" s="23" t="str">
        <f>IFERROR(VLOOKUP(E3525,hoja!$A$2:$E$970,4,FALSE),0)</f>
        <v>OCCIDENTE</v>
      </c>
      <c r="G3525" s="23" t="str">
        <f>IFERROR(VLOOKUP(E3525,hoja!$A$2:$E$970,5,FALSE),0)</f>
        <v>CALOTO</v>
      </c>
      <c r="H3525" s="103" t="str">
        <f>IFERROR(VLOOKUP(E3525,hoja!A:C,3,FALSE),0)</f>
        <v>0445</v>
      </c>
      <c r="I3525" s="24" t="str">
        <f t="shared" si="790"/>
        <v>02390445</v>
      </c>
      <c r="K3525" s="23">
        <v>1353</v>
      </c>
      <c r="L3525" s="23" t="str">
        <f>IF(B3525=F3525,"REGIONAL","NACIONAL")</f>
        <v>NACIONAL</v>
      </c>
      <c r="M3525" s="23" t="s">
        <v>618</v>
      </c>
      <c r="N3525" s="23" t="s">
        <v>622</v>
      </c>
      <c r="O3525" s="23">
        <f t="shared" si="789"/>
        <v>6</v>
      </c>
      <c r="P3525" s="23" t="str">
        <f t="shared" si="759"/>
        <v>02390445Principal</v>
      </c>
    </row>
    <row r="3526" spans="1:16" ht="15" hidden="1" customHeight="1">
      <c r="A3526" s="26" t="s">
        <v>723</v>
      </c>
      <c r="B3526" s="23" t="str">
        <f>IFERROR(VLOOKUP(A3526,hoja!$A$2:$E$970,4,FALSE),0)</f>
        <v>COSTA</v>
      </c>
      <c r="C3526" s="23" t="str">
        <f>IFERROR(VLOOKUP(A3526,hoja!$A$2:$E$1370,5,FALSE),0)</f>
        <v>SANTA MARTA</v>
      </c>
      <c r="D3526" s="23" t="str">
        <f>IFERROR(VLOOKUP(A3526,hoja!A:D,3,FALSE),0)</f>
        <v>0118</v>
      </c>
      <c r="E3526" s="23" t="s">
        <v>728</v>
      </c>
      <c r="F3526" s="23" t="str">
        <f>IFERROR(VLOOKUP(E3526,hoja!$A$2:$E$970,4,FALSE),0)</f>
        <v>CENTRO</v>
      </c>
      <c r="G3526" s="23" t="str">
        <f>IFERROR(VLOOKUP(E3526,hoja!$A$2:$E$970,5,FALSE),0)</f>
        <v>VILLETA</v>
      </c>
      <c r="H3526" s="103" t="str">
        <f>IFERROR(VLOOKUP(E3526,hoja!A:C,3,FALSE),0)</f>
        <v>0025</v>
      </c>
      <c r="I3526" s="24" t="str">
        <f t="shared" si="790"/>
        <v>01180025</v>
      </c>
      <c r="K3526" s="23">
        <v>873</v>
      </c>
      <c r="L3526" s="23" t="str">
        <f>IF(B3526=F3526,"REGIONAL","NACIONAL")</f>
        <v>NACIONAL</v>
      </c>
      <c r="M3526" s="23" t="s">
        <v>618</v>
      </c>
      <c r="N3526" s="23" t="s">
        <v>622</v>
      </c>
      <c r="O3526" s="23">
        <f t="shared" si="789"/>
        <v>8</v>
      </c>
      <c r="P3526" s="23" t="str">
        <f t="shared" si="759"/>
        <v>01180025Principal</v>
      </c>
    </row>
    <row r="3527" spans="1:16" ht="15" hidden="1" customHeight="1">
      <c r="A3527" s="26" t="s">
        <v>727</v>
      </c>
      <c r="B3527" s="23" t="str">
        <f>IFERROR(VLOOKUP(A3527,hoja!$A$2:$E$970,4,FALSE),0)</f>
        <v>CENTRO</v>
      </c>
      <c r="C3527" s="23" t="str">
        <f>IFERROR(VLOOKUP(A3527,hoja!$A$2:$E$1370,5,FALSE),0)</f>
        <v>TUNJA</v>
      </c>
      <c r="D3527" s="23" t="str">
        <f>IFERROR(VLOOKUP(A3527,hoja!A:D,3,FALSE),0)</f>
        <v>0443</v>
      </c>
      <c r="E3527" s="23" t="s">
        <v>681</v>
      </c>
      <c r="F3527" s="23" t="str">
        <f>IFERROR(VLOOKUP(E3527,hoja!$A$2:$E$970,4,FALSE),0)</f>
        <v>CENTRO</v>
      </c>
      <c r="G3527" s="23" t="str">
        <f>IFERROR(VLOOKUP(E3527,hoja!$A$2:$E$970,5,FALSE),0)</f>
        <v>VILLAVICENCIO</v>
      </c>
      <c r="H3527" s="103" t="str">
        <f>IFERROR(VLOOKUP(E3527,hoja!A:C,3,FALSE),0)</f>
        <v>0393</v>
      </c>
      <c r="I3527" s="24" t="str">
        <f t="shared" si="790"/>
        <v>04430393</v>
      </c>
      <c r="K3527" s="23">
        <v>268</v>
      </c>
      <c r="L3527" s="23" t="str">
        <f t="shared" si="791"/>
        <v>REGIONAL</v>
      </c>
      <c r="M3527" s="23" t="s">
        <v>618</v>
      </c>
      <c r="N3527" s="23" t="s">
        <v>622</v>
      </c>
      <c r="O3527" s="23">
        <f t="shared" si="789"/>
        <v>16</v>
      </c>
      <c r="P3527" s="23" t="str">
        <f t="shared" si="759"/>
        <v>04430393Principal</v>
      </c>
    </row>
    <row r="3528" spans="1:16" ht="15" hidden="1" customHeight="1">
      <c r="A3528" s="26" t="s">
        <v>630</v>
      </c>
      <c r="B3528" s="23" t="str">
        <f>IFERROR(VLOOKUP(A3528,hoja!$A$2:$E$970,4,FALSE),0)</f>
        <v>CENTRO</v>
      </c>
      <c r="C3528" s="23" t="str">
        <f>IFERROR(VLOOKUP(A3528,hoja!$A$2:$E$1370,5,FALSE),0)</f>
        <v>SESQUILÉ</v>
      </c>
      <c r="D3528" s="23" t="str">
        <f>IFERROR(VLOOKUP(A3528,hoja!A:D,3,FALSE),0)</f>
        <v>1501</v>
      </c>
      <c r="E3528" s="23" t="s">
        <v>988</v>
      </c>
      <c r="F3528" s="23" t="str">
        <f>IFERROR(VLOOKUP(E3528,hoja!$A$2:$E$970,4,FALSE),0)</f>
        <v>COSTA</v>
      </c>
      <c r="G3528" s="23" t="str">
        <f>IFERROR(VLOOKUP(E3528,hoja!$A$2:$E$970,5,FALSE),0)</f>
        <v>SAN ANDRES</v>
      </c>
      <c r="H3528" s="103" t="str">
        <f>IFERROR(VLOOKUP(E3528,hoja!A:C,3,FALSE),0)</f>
        <v>0116</v>
      </c>
      <c r="I3528" s="24" t="str">
        <f t="shared" si="790"/>
        <v>15010116</v>
      </c>
      <c r="K3528" s="23">
        <v>1113.153</v>
      </c>
      <c r="L3528" s="23" t="str">
        <f>IF(B3528=F3528,"REGIONAL","NACIONAL")</f>
        <v>NACIONAL</v>
      </c>
      <c r="M3528" s="23" t="s">
        <v>618</v>
      </c>
      <c r="N3528" s="23" t="s">
        <v>622</v>
      </c>
      <c r="O3528" s="23">
        <f t="shared" si="789"/>
        <v>6</v>
      </c>
      <c r="P3528" s="23" t="str">
        <f t="shared" si="759"/>
        <v>15010116Principal</v>
      </c>
    </row>
    <row r="3529" spans="1:16" ht="15" hidden="1" customHeight="1">
      <c r="A3529" s="26" t="s">
        <v>630</v>
      </c>
      <c r="B3529" s="23" t="str">
        <f>IFERROR(VLOOKUP(A3529,hoja!$A$2:$E$970,4,FALSE),0)</f>
        <v>CENTRO</v>
      </c>
      <c r="C3529" s="23" t="str">
        <f>IFERROR(VLOOKUP(A3529,hoja!$A$2:$E$1370,5,FALSE),0)</f>
        <v>SESQUILÉ</v>
      </c>
      <c r="D3529" s="23" t="str">
        <f>IFERROR(VLOOKUP(A3529,hoja!A:D,3,FALSE),0)</f>
        <v>1501</v>
      </c>
      <c r="E3529" s="23" t="s">
        <v>701</v>
      </c>
      <c r="F3529" s="23" t="str">
        <f>IFERROR(VLOOKUP(E3529,hoja!$A$2:$E$970,4,FALSE),0)</f>
        <v>SANTANDER</v>
      </c>
      <c r="G3529" s="23" t="str">
        <f>IFERROR(VLOOKUP(E3529,hoja!$A$2:$E$970,5,FALSE),0)</f>
        <v>EL BANCO</v>
      </c>
      <c r="H3529" s="103" t="str">
        <f>IFERROR(VLOOKUP(E3529,hoja!A:C,3,FALSE),0)</f>
        <v>0436</v>
      </c>
      <c r="I3529" s="24" t="str">
        <f t="shared" si="790"/>
        <v>15010436</v>
      </c>
      <c r="K3529" s="23">
        <v>653</v>
      </c>
      <c r="L3529" s="23" t="str">
        <f>IF(B3529=F3529,"REGIONAL","NACIONAL")</f>
        <v>NACIONAL</v>
      </c>
      <c r="M3529" s="23" t="s">
        <v>618</v>
      </c>
      <c r="N3529" s="23" t="s">
        <v>622</v>
      </c>
      <c r="O3529" s="23">
        <f t="shared" si="789"/>
        <v>12</v>
      </c>
      <c r="P3529" s="23" t="str">
        <f t="shared" si="759"/>
        <v>15010436Principal</v>
      </c>
    </row>
    <row r="3530" spans="1:16" ht="15" hidden="1" customHeight="1">
      <c r="A3530" s="26" t="s">
        <v>630</v>
      </c>
      <c r="B3530" s="23" t="str">
        <f>IFERROR(VLOOKUP(A3530,hoja!$A$2:$E$970,4,FALSE),0)</f>
        <v>CENTRO</v>
      </c>
      <c r="C3530" s="23" t="str">
        <f>IFERROR(VLOOKUP(A3530,hoja!$A$2:$E$1370,5,FALSE),0)</f>
        <v>SESQUILÉ</v>
      </c>
      <c r="D3530" s="23" t="str">
        <f>IFERROR(VLOOKUP(A3530,hoja!A:D,3,FALSE),0)</f>
        <v>1501</v>
      </c>
      <c r="E3530" s="23" t="s">
        <v>673</v>
      </c>
      <c r="F3530" s="23" t="str">
        <f>IFERROR(VLOOKUP(E3530,hoja!$A$2:$E$970,4,FALSE),0)</f>
        <v>CENTRO</v>
      </c>
      <c r="G3530" s="23" t="str">
        <f>IFERROR(VLOOKUP(E3530,hoja!$A$2:$E$970,5,FALSE),0)</f>
        <v>BOGOTÁ</v>
      </c>
      <c r="H3530" s="103" t="str">
        <f>IFERROR(VLOOKUP(E3530,hoja!A:C,3,FALSE),0)</f>
        <v>3052</v>
      </c>
      <c r="I3530" s="24" t="str">
        <f t="shared" si="790"/>
        <v>15013052</v>
      </c>
      <c r="K3530" s="23">
        <v>62.494</v>
      </c>
      <c r="L3530" s="23" t="str">
        <f t="shared" si="791"/>
        <v>REGIONAL</v>
      </c>
      <c r="M3530" s="23" t="s">
        <v>618</v>
      </c>
      <c r="N3530" s="23" t="s">
        <v>622</v>
      </c>
      <c r="O3530" s="23">
        <f t="shared" si="789"/>
        <v>25</v>
      </c>
      <c r="P3530" s="23" t="str">
        <f t="shared" si="759"/>
        <v>15013052Principal</v>
      </c>
    </row>
    <row r="3531" spans="1:16" ht="15" hidden="1" customHeight="1">
      <c r="A3531" s="26" t="s">
        <v>630</v>
      </c>
      <c r="B3531" s="23" t="str">
        <f>IFERROR(VLOOKUP(A3531,hoja!$A$2:$E$970,4,FALSE),0)</f>
        <v>CENTRO</v>
      </c>
      <c r="C3531" s="23" t="str">
        <f>IFERROR(VLOOKUP(A3531,hoja!$A$2:$E$1370,5,FALSE),0)</f>
        <v>SESQUILÉ</v>
      </c>
      <c r="D3531" s="23" t="str">
        <f>IFERROR(VLOOKUP(A3531,hoja!A:D,3,FALSE),0)</f>
        <v>1501</v>
      </c>
      <c r="E3531" s="23" t="s">
        <v>934</v>
      </c>
      <c r="F3531" s="23" t="str">
        <f>IFERROR(VLOOKUP(E3531,hoja!$A$2:$E$970,4,FALSE),0)</f>
        <v>CENTRO</v>
      </c>
      <c r="G3531" s="23" t="str">
        <f>IFERROR(VLOOKUP(E3531,hoja!$A$2:$E$970,5,FALSE),0)</f>
        <v>TOCANCIPÁ</v>
      </c>
      <c r="H3531" s="103" t="str">
        <f>IFERROR(VLOOKUP(E3531,hoja!A:C,3,FALSE),0)</f>
        <v>50189</v>
      </c>
      <c r="I3531" s="24" t="str">
        <f t="shared" si="790"/>
        <v>150150189</v>
      </c>
      <c r="K3531" s="23">
        <v>19</v>
      </c>
      <c r="L3531" s="23" t="str">
        <f t="shared" si="791"/>
        <v>REGIONAL</v>
      </c>
      <c r="M3531" s="23" t="s">
        <v>618</v>
      </c>
      <c r="N3531" s="23" t="s">
        <v>622</v>
      </c>
      <c r="O3531" s="23">
        <f t="shared" si="789"/>
        <v>25</v>
      </c>
      <c r="P3531" s="23" t="str">
        <f t="shared" si="759"/>
        <v>150150189Principal</v>
      </c>
    </row>
    <row r="3532" spans="1:16" ht="15" hidden="1" customHeight="1">
      <c r="A3532" s="26" t="s">
        <v>635</v>
      </c>
      <c r="B3532" s="23" t="str">
        <f>IFERROR(VLOOKUP(A3532,hoja!$A$2:$E$970,4,FALSE),0)</f>
        <v>CENTRO</v>
      </c>
      <c r="C3532" s="23" t="str">
        <f>IFERROR(VLOOKUP(A3532,hoja!$A$2:$E$1370,5,FALSE),0)</f>
        <v>BOGOTÁ</v>
      </c>
      <c r="D3532" s="23" t="str">
        <f>IFERROR(VLOOKUP(A3532,hoja!A:D,3,FALSE),0)</f>
        <v>0021</v>
      </c>
      <c r="E3532" s="23" t="s">
        <v>673</v>
      </c>
      <c r="F3532" s="23" t="str">
        <f>IFERROR(VLOOKUP(E3532,hoja!$A$2:$E$970,4,FALSE),0)</f>
        <v>CENTRO</v>
      </c>
      <c r="G3532" s="23" t="str">
        <f>IFERROR(VLOOKUP(E3532,hoja!$A$2:$E$970,5,FALSE),0)</f>
        <v>BOGOTÁ</v>
      </c>
      <c r="H3532" s="103" t="str">
        <f>IFERROR(VLOOKUP(E3532,hoja!A:C,3,FALSE),0)</f>
        <v>3052</v>
      </c>
      <c r="I3532" s="24" t="str">
        <f t="shared" si="790"/>
        <v>00213052</v>
      </c>
      <c r="K3532" s="23">
        <v>10</v>
      </c>
      <c r="L3532" s="23" t="str">
        <f t="shared" si="791"/>
        <v>REGIONAL</v>
      </c>
      <c r="M3532" s="23" t="s">
        <v>618</v>
      </c>
      <c r="N3532" s="23" t="s">
        <v>622</v>
      </c>
      <c r="O3532" s="23">
        <f t="shared" si="789"/>
        <v>25</v>
      </c>
      <c r="P3532" s="23" t="str">
        <f t="shared" si="759"/>
        <v>00213052Principal</v>
      </c>
    </row>
    <row r="3533" spans="1:16" ht="15" hidden="1" customHeight="1">
      <c r="A3533" s="26" t="s">
        <v>732</v>
      </c>
      <c r="B3533" s="23" t="str">
        <f>IFERROR(VLOOKUP(A3533,hoja!$A$2:$E$970,4,FALSE),0)</f>
        <v>CENTRO</v>
      </c>
      <c r="C3533" s="23" t="str">
        <f>IFERROR(VLOOKUP(A3533,hoja!$A$2:$E$1370,5,FALSE),0)</f>
        <v>IBAGUÉ</v>
      </c>
      <c r="D3533" s="23" t="str">
        <f>IFERROR(VLOOKUP(A3533,hoja!A:D,3,FALSE),0)</f>
        <v>0389</v>
      </c>
      <c r="E3533" s="23" t="s">
        <v>709</v>
      </c>
      <c r="F3533" s="23" t="str">
        <f>IFERROR(VLOOKUP(E3533,hoja!$A$2:$E$970,4,FALSE),0)</f>
        <v>CENTRO</v>
      </c>
      <c r="G3533" s="23" t="str">
        <f>IFERROR(VLOOKUP(E3533,hoja!$A$2:$E$970,5,FALSE),0)</f>
        <v>LA DORADA</v>
      </c>
      <c r="H3533" s="103" t="str">
        <f>IFERROR(VLOOKUP(E3533,hoja!A:C,3,FALSE),0)</f>
        <v>0391</v>
      </c>
      <c r="I3533" s="24" t="str">
        <f t="shared" si="790"/>
        <v>03890391</v>
      </c>
      <c r="K3533" s="23">
        <v>183</v>
      </c>
      <c r="L3533" s="23" t="str">
        <f t="shared" si="791"/>
        <v>REGIONAL</v>
      </c>
      <c r="M3533" s="23" t="s">
        <v>618</v>
      </c>
      <c r="N3533" s="23" t="s">
        <v>622</v>
      </c>
      <c r="O3533" s="23">
        <f t="shared" si="789"/>
        <v>25</v>
      </c>
      <c r="P3533" s="23" t="str">
        <f t="shared" si="759"/>
        <v>03890391Principal</v>
      </c>
    </row>
    <row r="3534" spans="1:16" ht="15" hidden="1" customHeight="1">
      <c r="A3534" s="26" t="s">
        <v>743</v>
      </c>
      <c r="B3534" s="23" t="str">
        <f>IFERROR(VLOOKUP(A3534,hoja!$A$2:$E$970,4,FALSE),0)</f>
        <v>CENTRO</v>
      </c>
      <c r="C3534" s="23" t="str">
        <f>IFERROR(VLOOKUP(A3534,hoja!$A$2:$E$1370,5,FALSE),0)</f>
        <v>BOGOTÁ</v>
      </c>
      <c r="D3534" s="23" t="str">
        <f>IFERROR(VLOOKUP(A3534,hoja!A:D,3,FALSE),0)</f>
        <v>0461</v>
      </c>
      <c r="E3534" s="23" t="s">
        <v>988</v>
      </c>
      <c r="F3534" s="23" t="str">
        <f>IFERROR(VLOOKUP(E3534,hoja!$A$2:$E$970,4,FALSE),0)</f>
        <v>COSTA</v>
      </c>
      <c r="G3534" s="23" t="str">
        <f>IFERROR(VLOOKUP(E3534,hoja!$A$2:$E$970,5,FALSE),0)</f>
        <v>SAN ANDRES</v>
      </c>
      <c r="H3534" s="103" t="str">
        <f>IFERROR(VLOOKUP(E3534,hoja!A:C,3,FALSE),0)</f>
        <v>0116</v>
      </c>
      <c r="I3534" s="24" t="str">
        <f t="shared" si="790"/>
        <v>04610116</v>
      </c>
      <c r="K3534" s="23">
        <v>1089</v>
      </c>
      <c r="L3534" s="23" t="str">
        <f t="shared" ref="L3534:L3542" si="792">IF(B3534=F3534,"REGIONAL","NACIONAL")</f>
        <v>NACIONAL</v>
      </c>
      <c r="M3534" s="23" t="s">
        <v>618</v>
      </c>
      <c r="N3534" s="23" t="s">
        <v>622</v>
      </c>
      <c r="O3534" s="23">
        <f t="shared" si="789"/>
        <v>8</v>
      </c>
      <c r="P3534" s="23" t="str">
        <f t="shared" ref="P3534:P3595" si="793">D3534&amp;H3534&amp;M3534</f>
        <v>04610116Principal</v>
      </c>
    </row>
    <row r="3535" spans="1:16" ht="15" hidden="1" customHeight="1">
      <c r="A3535" s="26" t="s">
        <v>681</v>
      </c>
      <c r="B3535" s="23" t="str">
        <f>IFERROR(VLOOKUP(A3535,hoja!$A$2:$E$970,4,FALSE),0)</f>
        <v>CENTRO</v>
      </c>
      <c r="C3535" s="23" t="str">
        <f>IFERROR(VLOOKUP(A3535,hoja!$A$2:$E$1370,5,FALSE),0)</f>
        <v>VILLAVICENCIO</v>
      </c>
      <c r="D3535" s="23" t="str">
        <f>IFERROR(VLOOKUP(A3535,hoja!A:D,3,FALSE),0)</f>
        <v>0393</v>
      </c>
      <c r="E3535" s="23" t="s">
        <v>650</v>
      </c>
      <c r="F3535" s="23" t="str">
        <f>IFERROR(VLOOKUP(E3535,hoja!$A$2:$E$970,4,FALSE),0)</f>
        <v>OCCIDENTE</v>
      </c>
      <c r="G3535" s="23" t="str">
        <f>IFERROR(VLOOKUP(E3535,hoja!$A$2:$E$970,5,FALSE),0)</f>
        <v>CALOTO</v>
      </c>
      <c r="H3535" s="103" t="str">
        <f>IFERROR(VLOOKUP(E3535,hoja!A:C,3,FALSE),0)</f>
        <v>0445</v>
      </c>
      <c r="I3535" s="24" t="str">
        <f t="shared" si="790"/>
        <v>03930445</v>
      </c>
      <c r="K3535" s="23">
        <v>564</v>
      </c>
      <c r="L3535" s="23" t="str">
        <f t="shared" si="792"/>
        <v>NACIONAL</v>
      </c>
      <c r="M3535" s="23" t="s">
        <v>618</v>
      </c>
      <c r="N3535" s="23" t="s">
        <v>622</v>
      </c>
      <c r="O3535" s="23">
        <f t="shared" si="789"/>
        <v>12</v>
      </c>
      <c r="P3535" s="23" t="str">
        <f t="shared" si="793"/>
        <v>03930445Principal</v>
      </c>
    </row>
    <row r="3536" spans="1:16" ht="15" hidden="1" customHeight="1">
      <c r="A3536" s="26" t="s">
        <v>873</v>
      </c>
      <c r="B3536" s="23" t="str">
        <f>IFERROR(VLOOKUP(A3536,hoja!$A$2:$E$970,4,FALSE),0)</f>
        <v>OCCIDENTE</v>
      </c>
      <c r="C3536" s="23" t="str">
        <f>IFERROR(VLOOKUP(A3536,hoja!$A$2:$E$1370,5,FALSE),0)</f>
        <v>MANIZALES</v>
      </c>
      <c r="D3536" s="23" t="str">
        <f>IFERROR(VLOOKUP(A3536,hoja!A:D,3,FALSE),0)</f>
        <v>1711</v>
      </c>
      <c r="E3536" s="23" t="s">
        <v>731</v>
      </c>
      <c r="F3536" s="23" t="str">
        <f>IFERROR(VLOOKUP(E3536,hoja!$A$2:$E$970,4,FALSE),0)</f>
        <v>SANTANDER</v>
      </c>
      <c r="G3536" s="23" t="str">
        <f>IFERROR(VLOOKUP(E3536,hoja!$A$2:$E$970,5,FALSE),0)</f>
        <v>CÚCUTA</v>
      </c>
      <c r="H3536" s="103" t="str">
        <f>IFERROR(VLOOKUP(E3536,hoja!A:C,3,FALSE),0)</f>
        <v>0438</v>
      </c>
      <c r="I3536" s="24" t="str">
        <f t="shared" si="790"/>
        <v>17110438</v>
      </c>
      <c r="K3536" s="23">
        <v>809</v>
      </c>
      <c r="L3536" s="23" t="str">
        <f t="shared" si="792"/>
        <v>NACIONAL</v>
      </c>
      <c r="M3536" s="23" t="s">
        <v>980</v>
      </c>
      <c r="N3536" s="23" t="s">
        <v>622</v>
      </c>
      <c r="O3536" s="23">
        <f t="shared" si="789"/>
        <v>8</v>
      </c>
      <c r="P3536" s="23" t="str">
        <f t="shared" si="793"/>
        <v>17110438letras- San Alberto</v>
      </c>
    </row>
    <row r="3537" spans="1:16" ht="15" hidden="1" customHeight="1">
      <c r="A3537" s="26" t="s">
        <v>873</v>
      </c>
      <c r="B3537" s="23" t="str">
        <f>IFERROR(VLOOKUP(A3537,hoja!$A$2:$E$970,4,FALSE),0)</f>
        <v>OCCIDENTE</v>
      </c>
      <c r="C3537" s="23" t="str">
        <f>IFERROR(VLOOKUP(A3537,hoja!$A$2:$E$1370,5,FALSE),0)</f>
        <v>MANIZALES</v>
      </c>
      <c r="D3537" s="23" t="str">
        <f>IFERROR(VLOOKUP(A3537,hoja!A:D,3,FALSE),0)</f>
        <v>1711</v>
      </c>
      <c r="E3537" s="23" t="s">
        <v>807</v>
      </c>
      <c r="F3537" s="23" t="str">
        <f>IFERROR(VLOOKUP(E3537,hoja!$A$2:$E$970,4,FALSE),0)</f>
        <v>CENTRO</v>
      </c>
      <c r="G3537" s="23" t="str">
        <f>IFERROR(VLOOKUP(E3537,hoja!$A$2:$E$970,5,FALSE),0)</f>
        <v>BOGOTÁ</v>
      </c>
      <c r="H3537" s="103" t="str">
        <f>IFERROR(VLOOKUP(E3537,hoja!A:C,3,FALSE),0)</f>
        <v>0460</v>
      </c>
      <c r="I3537" s="24" t="str">
        <f t="shared" si="790"/>
        <v>17110460</v>
      </c>
      <c r="K3537" s="23">
        <v>292</v>
      </c>
      <c r="L3537" s="23" t="str">
        <f t="shared" si="792"/>
        <v>NACIONAL</v>
      </c>
      <c r="M3537" s="23" t="s">
        <v>810</v>
      </c>
      <c r="N3537" s="23" t="s">
        <v>622</v>
      </c>
      <c r="O3537" s="23">
        <f t="shared" si="789"/>
        <v>16</v>
      </c>
      <c r="P3537" s="23" t="str">
        <f t="shared" si="793"/>
        <v>17110460Letras-La Vega</v>
      </c>
    </row>
    <row r="3538" spans="1:16" ht="15" hidden="1" customHeight="1">
      <c r="A3538" s="26" t="s">
        <v>873</v>
      </c>
      <c r="B3538" s="23" t="str">
        <f>IFERROR(VLOOKUP(A3538,hoja!$A$2:$E$970,4,FALSE),0)</f>
        <v>OCCIDENTE</v>
      </c>
      <c r="C3538" s="23" t="str">
        <f>IFERROR(VLOOKUP(A3538,hoja!$A$2:$E$1370,5,FALSE),0)</f>
        <v>MANIZALES</v>
      </c>
      <c r="D3538" s="23" t="str">
        <f>IFERROR(VLOOKUP(A3538,hoja!A:D,3,FALSE),0)</f>
        <v>1711</v>
      </c>
      <c r="E3538" s="23" t="s">
        <v>743</v>
      </c>
      <c r="F3538" s="23" t="str">
        <f>IFERROR(VLOOKUP(E3538,hoja!$A$2:$E$970,4,FALSE),0)</f>
        <v>CENTRO</v>
      </c>
      <c r="G3538" s="23" t="str">
        <f>IFERROR(VLOOKUP(E3538,hoja!$A$2:$E$970,5,FALSE),0)</f>
        <v>BOGOTÁ</v>
      </c>
      <c r="H3538" s="103" t="str">
        <f>IFERROR(VLOOKUP(E3538,hoja!A:C,3,FALSE),0)</f>
        <v>0461</v>
      </c>
      <c r="I3538" s="24" t="str">
        <f t="shared" si="790"/>
        <v>17110461</v>
      </c>
      <c r="K3538" s="23">
        <v>302</v>
      </c>
      <c r="L3538" s="23" t="str">
        <f t="shared" si="792"/>
        <v>NACIONAL</v>
      </c>
      <c r="M3538" s="23" t="s">
        <v>810</v>
      </c>
      <c r="N3538" s="23" t="s">
        <v>622</v>
      </c>
      <c r="O3538" s="23">
        <f t="shared" si="789"/>
        <v>16</v>
      </c>
      <c r="P3538" s="23" t="str">
        <f t="shared" si="793"/>
        <v>17110461Letras-La Vega</v>
      </c>
    </row>
    <row r="3539" spans="1:16" ht="15" hidden="1" customHeight="1">
      <c r="A3539" s="26" t="s">
        <v>873</v>
      </c>
      <c r="B3539" s="23" t="str">
        <f>IFERROR(VLOOKUP(A3539,hoja!$A$2:$E$970,4,FALSE),0)</f>
        <v>OCCIDENTE</v>
      </c>
      <c r="C3539" s="23" t="str">
        <f>IFERROR(VLOOKUP(A3539,hoja!$A$2:$E$1370,5,FALSE),0)</f>
        <v>MANIZALES</v>
      </c>
      <c r="D3539" s="23" t="str">
        <f>IFERROR(VLOOKUP(A3539,hoja!A:D,3,FALSE),0)</f>
        <v>1711</v>
      </c>
      <c r="E3539" s="23" t="s">
        <v>107</v>
      </c>
      <c r="F3539" s="23" t="str">
        <f>IFERROR(VLOOKUP(E3539,hoja!$A$2:$E$970,4,FALSE),0)</f>
        <v>COSTA</v>
      </c>
      <c r="G3539" s="23" t="str">
        <f>IFERROR(VLOOKUP(E3539,hoja!$A$2:$E$970,5,FALSE),0)</f>
        <v>CARTAGENA</v>
      </c>
      <c r="H3539" s="103" t="str">
        <f>IFERROR(VLOOKUP(E3539,hoja!A:C,3,FALSE),0)</f>
        <v>60018</v>
      </c>
      <c r="I3539" s="24" t="str">
        <f t="shared" si="790"/>
        <v>171160018</v>
      </c>
      <c r="K3539" s="23">
        <v>861</v>
      </c>
      <c r="L3539" s="23" t="str">
        <f t="shared" si="792"/>
        <v>NACIONAL</v>
      </c>
      <c r="M3539" s="23" t="s">
        <v>618</v>
      </c>
      <c r="N3539" s="23" t="s">
        <v>622</v>
      </c>
      <c r="O3539" s="23">
        <f t="shared" si="789"/>
        <v>8</v>
      </c>
      <c r="P3539" s="23" t="str">
        <f t="shared" si="793"/>
        <v>171160018Principal</v>
      </c>
    </row>
    <row r="3540" spans="1:16" ht="15" hidden="1" customHeight="1">
      <c r="A3540" t="s">
        <v>780</v>
      </c>
      <c r="B3540" s="23" t="str">
        <f>IFERROR(VLOOKUP(A3540,hoja!$A$2:$E$970,4,FALSE),0)</f>
        <v>CENTRO</v>
      </c>
      <c r="C3540" s="23" t="str">
        <f>IFERROR(VLOOKUP(A3540,hoja!$A$2:$E$1370,5,FALSE),0)</f>
        <v>ZIPAQUIRÁ</v>
      </c>
      <c r="D3540" s="23" t="str">
        <f>IFERROR(VLOOKUP(A3540,hoja!A:D,3,FALSE),0)</f>
        <v>2031</v>
      </c>
      <c r="E3540" s="23" t="s">
        <v>628</v>
      </c>
      <c r="F3540" s="23" t="str">
        <f>IFERROR(VLOOKUP(E3540,hoja!$A$2:$E$970,4,FALSE),0)</f>
        <v>ANTIOQUIA</v>
      </c>
      <c r="G3540" s="23" t="str">
        <f>IFERROR(VLOOKUP(E3540,hoja!$A$2:$E$970,5,FALSE),0)</f>
        <v>SANTA FE DE ANTIOQUIA</v>
      </c>
      <c r="H3540" s="103" t="str">
        <f>IFERROR(VLOOKUP(E3540,hoja!A:C,3,FALSE),0)</f>
        <v>0080</v>
      </c>
      <c r="I3540" s="24" t="str">
        <f t="shared" ref="I3540:I3545" si="794">D3540&amp;H3540</f>
        <v>20310080</v>
      </c>
      <c r="K3540" s="23">
        <v>504</v>
      </c>
      <c r="L3540" s="23" t="str">
        <f t="shared" si="792"/>
        <v>NACIONAL</v>
      </c>
      <c r="M3540" s="23" t="s">
        <v>618</v>
      </c>
      <c r="N3540" s="23" t="s">
        <v>622</v>
      </c>
      <c r="O3540" s="23">
        <f t="shared" ref="O3540:O3555" si="795">IF(K3540&lt;=250,25,IF(K3540&lt;=500,16,IF(K3540&lt;=800,12,IF(K3540&lt;=1100,8,IF(K3540&lt;=1400,6,IF(K3540&lt;=1700,5))))))</f>
        <v>12</v>
      </c>
      <c r="P3540" s="23" t="str">
        <f t="shared" si="793"/>
        <v>20310080Principal</v>
      </c>
    </row>
    <row r="3541" spans="1:16" ht="15" hidden="1" customHeight="1">
      <c r="A3541" s="26" t="s">
        <v>845</v>
      </c>
      <c r="B3541" s="23" t="str">
        <f>IFERROR(VLOOKUP(A3541,hoja!$A$2:$E$970,4,FALSE),0)</f>
        <v>OCCIDENTE</v>
      </c>
      <c r="C3541" s="23" t="str">
        <f>IFERROR(VLOOKUP(A3541,hoja!$A$2:$E$1370,5,FALSE),0)</f>
        <v>CALOTO</v>
      </c>
      <c r="D3541" s="23" t="str">
        <f>IFERROR(VLOOKUP(A3541,hoja!A:D,3,FALSE),0)</f>
        <v>0054</v>
      </c>
      <c r="E3541" s="23" t="s">
        <v>770</v>
      </c>
      <c r="F3541" s="23" t="str">
        <f>IFERROR(VLOOKUP(E3541,hoja!$A$2:$E$970,4,FALSE),0)</f>
        <v>ANTIOQUIA</v>
      </c>
      <c r="G3541" s="23" t="str">
        <f>IFERROR(VLOOKUP(E3541,hoja!$A$2:$E$970,5,FALSE),0)</f>
        <v>RIONEGRO</v>
      </c>
      <c r="H3541" s="103" t="str">
        <f>IFERROR(VLOOKUP(E3541,hoja!A:C,3,FALSE),0)</f>
        <v>3041</v>
      </c>
      <c r="I3541" s="24" t="str">
        <f t="shared" si="794"/>
        <v>00543041</v>
      </c>
      <c r="K3541" s="23">
        <v>476</v>
      </c>
      <c r="L3541" s="23" t="str">
        <f t="shared" si="792"/>
        <v>NACIONAL</v>
      </c>
      <c r="M3541" s="23" t="s">
        <v>618</v>
      </c>
      <c r="N3541" s="23" t="s">
        <v>622</v>
      </c>
      <c r="O3541" s="23">
        <f t="shared" si="795"/>
        <v>16</v>
      </c>
      <c r="P3541" s="23" t="str">
        <f t="shared" si="793"/>
        <v>00543041Principal</v>
      </c>
    </row>
    <row r="3542" spans="1:16" ht="15" hidden="1" customHeight="1">
      <c r="A3542" s="26" t="s">
        <v>641</v>
      </c>
      <c r="B3542" s="23" t="str">
        <f>IFERROR(VLOOKUP(A3542,hoja!$A$2:$E$970,4,FALSE),0)</f>
        <v>ANTIOQUIA</v>
      </c>
      <c r="C3542" s="23" t="str">
        <f>IFERROR(VLOOKUP(A3542,hoja!$A$2:$E$1370,5,FALSE),0)</f>
        <v>MEDELLÍN</v>
      </c>
      <c r="D3542" s="23" t="str">
        <f>IFERROR(VLOOKUP(A3542,hoja!A:D,3,FALSE),0)</f>
        <v>0079</v>
      </c>
      <c r="E3542" s="23" t="s">
        <v>988</v>
      </c>
      <c r="F3542" s="23" t="str">
        <f>IFERROR(VLOOKUP(E3542,hoja!$A$2:$E$970,4,FALSE),0)</f>
        <v>COSTA</v>
      </c>
      <c r="G3542" s="23" t="str">
        <f>IFERROR(VLOOKUP(E3542,hoja!$A$2:$E$970,5,FALSE),0)</f>
        <v>SAN ANDRES</v>
      </c>
      <c r="H3542" s="103" t="str">
        <f>IFERROR(VLOOKUP(E3542,hoja!A:C,3,FALSE),0)</f>
        <v>0116</v>
      </c>
      <c r="I3542" s="24" t="str">
        <f t="shared" si="794"/>
        <v>00790116</v>
      </c>
      <c r="K3542" s="23">
        <v>657.93650000000002</v>
      </c>
      <c r="L3542" s="23" t="str">
        <f t="shared" si="792"/>
        <v>NACIONAL</v>
      </c>
      <c r="M3542" s="23" t="s">
        <v>618</v>
      </c>
      <c r="N3542" s="23" t="s">
        <v>622</v>
      </c>
      <c r="O3542" s="23">
        <f t="shared" si="795"/>
        <v>12</v>
      </c>
      <c r="P3542" s="23" t="str">
        <f t="shared" si="793"/>
        <v>00790116Principal</v>
      </c>
    </row>
    <row r="3543" spans="1:16" ht="15" hidden="1" customHeight="1">
      <c r="A3543" s="26" t="s">
        <v>642</v>
      </c>
      <c r="B3543" s="23" t="str">
        <f>IFERROR(VLOOKUP(A3543,hoja!$A$2:$E$970,4,FALSE),0)</f>
        <v>COSTA</v>
      </c>
      <c r="C3543" s="23" t="str">
        <f>IFERROR(VLOOKUP(A3543,hoja!$A$2:$E$1370,5,FALSE),0)</f>
        <v>BARRANQUILLA</v>
      </c>
      <c r="D3543" s="23" t="str">
        <f>IFERROR(VLOOKUP(A3543,hoja!A:D,3,FALSE),0)</f>
        <v>0111</v>
      </c>
      <c r="E3543" s="23" t="s">
        <v>988</v>
      </c>
      <c r="F3543" s="23" t="str">
        <f>IFERROR(VLOOKUP(E3543,hoja!$A$2:$E$970,4,FALSE),0)</f>
        <v>COSTA</v>
      </c>
      <c r="G3543" s="23" t="str">
        <f>IFERROR(VLOOKUP(E3543,hoja!$A$2:$E$970,5,FALSE),0)</f>
        <v>SAN ANDRES</v>
      </c>
      <c r="H3543" s="103" t="str">
        <f>IFERROR(VLOOKUP(E3543,hoja!A:C,3,FALSE),0)</f>
        <v>0116</v>
      </c>
      <c r="I3543" s="24" t="str">
        <f t="shared" si="794"/>
        <v>01110116</v>
      </c>
      <c r="K3543" s="23">
        <v>135.88300000000001</v>
      </c>
      <c r="L3543" s="23" t="str">
        <f t="shared" ref="L3543" si="796">IF(B3543=F3543,"REGIONAL","NACIONAL")</f>
        <v>REGIONAL</v>
      </c>
      <c r="M3543" s="23" t="s">
        <v>618</v>
      </c>
      <c r="N3543" s="23" t="s">
        <v>622</v>
      </c>
      <c r="O3543" s="23">
        <f t="shared" si="795"/>
        <v>25</v>
      </c>
      <c r="P3543" s="23" t="str">
        <f t="shared" si="793"/>
        <v>01110116Principal</v>
      </c>
    </row>
    <row r="3544" spans="1:16" ht="15" hidden="1" customHeight="1">
      <c r="A3544" s="26" t="s">
        <v>672</v>
      </c>
      <c r="B3544" s="23" t="str">
        <f>IFERROR(VLOOKUP(A3544,hoja!$A$2:$E$970,4,FALSE),0)</f>
        <v>ANTIOQUIA</v>
      </c>
      <c r="C3544" s="23" t="str">
        <f>IFERROR(VLOOKUP(A3544,hoja!$A$2:$E$1370,5,FALSE),0)</f>
        <v>MEDELLÍN</v>
      </c>
      <c r="D3544" s="23" t="str">
        <f>IFERROR(VLOOKUP(A3544,hoja!A:D,3,FALSE),0)</f>
        <v>0092</v>
      </c>
      <c r="E3544" s="23" t="s">
        <v>988</v>
      </c>
      <c r="F3544" s="23" t="str">
        <f>IFERROR(VLOOKUP(E3544,hoja!$A$2:$E$970,4,FALSE),0)</f>
        <v>COSTA</v>
      </c>
      <c r="G3544" s="23" t="str">
        <f>IFERROR(VLOOKUP(E3544,hoja!$A$2:$E$970,5,FALSE),0)</f>
        <v>SAN ANDRES</v>
      </c>
      <c r="H3544" s="103" t="str">
        <f>IFERROR(VLOOKUP(E3544,hoja!A:C,3,FALSE),0)</f>
        <v>0116</v>
      </c>
      <c r="I3544" s="24" t="str">
        <f t="shared" si="794"/>
        <v>00920116</v>
      </c>
      <c r="K3544" s="23">
        <v>672.18899999999996</v>
      </c>
      <c r="L3544" s="23" t="str">
        <f>IF(B3544=F3544,"REGIONAL","NACIONAL")</f>
        <v>NACIONAL</v>
      </c>
      <c r="M3544" s="23" t="s">
        <v>618</v>
      </c>
      <c r="N3544" s="23" t="s">
        <v>622</v>
      </c>
      <c r="O3544" s="23">
        <f t="shared" si="795"/>
        <v>12</v>
      </c>
      <c r="P3544" s="23" t="str">
        <f t="shared" si="793"/>
        <v>00920116Principal</v>
      </c>
    </row>
    <row r="3545" spans="1:16" ht="15" hidden="1" customHeight="1">
      <c r="A3545" s="26" t="s">
        <v>645</v>
      </c>
      <c r="B3545" s="23" t="str">
        <f>IFERROR(VLOOKUP(A3545,hoja!$A$2:$E$970,4,FALSE),0)</f>
        <v>OCCIDENTE</v>
      </c>
      <c r="C3545" s="23" t="str">
        <f>IFERROR(VLOOKUP(A3545,hoja!$A$2:$E$1370,5,FALSE),0)</f>
        <v>CALI</v>
      </c>
      <c r="D3545" s="23" t="str">
        <f>IFERROR(VLOOKUP(A3545,hoja!A:D,3,FALSE),0)</f>
        <v>0410</v>
      </c>
      <c r="E3545" s="23" t="s">
        <v>988</v>
      </c>
      <c r="F3545" s="23" t="str">
        <f>IFERROR(VLOOKUP(E3545,hoja!$A$2:$E$970,4,FALSE),0)</f>
        <v>COSTA</v>
      </c>
      <c r="G3545" s="23" t="str">
        <f>IFERROR(VLOOKUP(E3545,hoja!$A$2:$E$970,5,FALSE),0)</f>
        <v>SAN ANDRES</v>
      </c>
      <c r="H3545" s="103" t="str">
        <f>IFERROR(VLOOKUP(E3545,hoja!A:C,3,FALSE),0)</f>
        <v>0116</v>
      </c>
      <c r="I3545" s="24" t="str">
        <f t="shared" si="794"/>
        <v>04100116</v>
      </c>
      <c r="K3545" s="23">
        <v>1074</v>
      </c>
      <c r="L3545" s="23" t="str">
        <f>IF(B3545=F3545,"REGIONAL","NACIONAL")</f>
        <v>NACIONAL</v>
      </c>
      <c r="M3545" s="23" t="s">
        <v>618</v>
      </c>
      <c r="N3545" s="23" t="s">
        <v>622</v>
      </c>
      <c r="O3545" s="23">
        <f t="shared" si="795"/>
        <v>8</v>
      </c>
      <c r="P3545" s="23" t="str">
        <f t="shared" si="793"/>
        <v>04100116Principal</v>
      </c>
    </row>
    <row r="3546" spans="1:16" ht="15" hidden="1" customHeight="1">
      <c r="A3546" s="26" t="s">
        <v>672</v>
      </c>
      <c r="B3546" s="23" t="str">
        <f>IFERROR(VLOOKUP(A3546,hoja!$A$2:$E$970,4,FALSE),0)</f>
        <v>ANTIOQUIA</v>
      </c>
      <c r="C3546" s="23" t="str">
        <f>IFERROR(VLOOKUP(A3546,hoja!$A$2:$E$1370,5,FALSE),0)</f>
        <v>MEDELLÍN</v>
      </c>
      <c r="D3546" s="23" t="str">
        <f>IFERROR(VLOOKUP(A3546,hoja!A:D,3,FALSE),0)</f>
        <v>0092</v>
      </c>
      <c r="E3546" s="23" t="s">
        <v>675</v>
      </c>
      <c r="F3546" s="23" t="str">
        <f>IFERROR(VLOOKUP(E3546,hoja!$A$2:$E$970,4,FALSE),0)</f>
        <v>COSTA</v>
      </c>
      <c r="G3546" s="23" t="str">
        <f>IFERROR(VLOOKUP(E3546,hoja!$A$2:$E$970,5,FALSE),0)</f>
        <v>CARTAGENA</v>
      </c>
      <c r="H3546" s="103">
        <f>IFERROR(VLOOKUP(E3546,hoja!A:C,3,FALSE),0)</f>
        <v>3002</v>
      </c>
      <c r="I3546" s="24" t="str">
        <f t="shared" ref="I3546:I3562" si="797">D3546&amp;H3546</f>
        <v>00923002</v>
      </c>
      <c r="K3546" s="23">
        <v>972</v>
      </c>
      <c r="L3546" s="23" t="s">
        <v>908</v>
      </c>
      <c r="M3546" s="23" t="s">
        <v>696</v>
      </c>
      <c r="N3546" s="23" t="s">
        <v>622</v>
      </c>
      <c r="O3546" s="23">
        <f t="shared" si="795"/>
        <v>8</v>
      </c>
      <c r="P3546" s="23" t="str">
        <f t="shared" si="793"/>
        <v>00923002Magdalena Medio</v>
      </c>
    </row>
    <row r="3547" spans="1:16" ht="15" hidden="1" customHeight="1">
      <c r="A3547" s="26" t="s">
        <v>637</v>
      </c>
      <c r="B3547" s="23" t="str">
        <f>IFERROR(VLOOKUP(A3547,hoja!$A$2:$E$970,4,FALSE),0)</f>
        <v>SANTANDER</v>
      </c>
      <c r="C3547" s="23" t="str">
        <f>IFERROR(VLOOKUP(A3547,hoja!$A$2:$E$1370,5,FALSE),0)</f>
        <v>PIEDECUESTA</v>
      </c>
      <c r="D3547" s="23" t="str">
        <f>IFERROR(VLOOKUP(A3547,hoja!A:D,3,FALSE),0)</f>
        <v>0422</v>
      </c>
      <c r="E3547" s="23" t="s">
        <v>633</v>
      </c>
      <c r="F3547" s="23" t="str">
        <f>IFERROR(VLOOKUP(E3547,hoja!$A$2:$E$970,4,FALSE),0)</f>
        <v>CENTRO</v>
      </c>
      <c r="G3547" s="23" t="str">
        <f>IFERROR(VLOOKUP(E3547,hoja!$A$2:$E$970,5,FALSE),0)</f>
        <v>BOGOTÁ</v>
      </c>
      <c r="H3547" s="103" t="str">
        <f>IFERROR(VLOOKUP(E3547,hoja!A:C,3,FALSE),0)</f>
        <v>0002</v>
      </c>
      <c r="I3547" s="24" t="str">
        <f t="shared" si="797"/>
        <v>04220002</v>
      </c>
      <c r="K3547" s="23">
        <v>530</v>
      </c>
      <c r="L3547" s="23" t="str">
        <f>IF(B3547=F3547,"REGIONAL","NACIONAL")</f>
        <v>NACIONAL</v>
      </c>
      <c r="M3547" s="23" t="s">
        <v>696</v>
      </c>
      <c r="N3547" s="23" t="s">
        <v>622</v>
      </c>
      <c r="O3547" s="23">
        <f t="shared" si="795"/>
        <v>12</v>
      </c>
      <c r="P3547" s="23" t="str">
        <f t="shared" si="793"/>
        <v>04220002Magdalena Medio</v>
      </c>
    </row>
    <row r="3548" spans="1:16" ht="15" hidden="1" customHeight="1">
      <c r="A3548" s="26" t="s">
        <v>637</v>
      </c>
      <c r="B3548" s="23" t="str">
        <f>IFERROR(VLOOKUP(A3548,hoja!$A$2:$E$970,4,FALSE),0)</f>
        <v>SANTANDER</v>
      </c>
      <c r="C3548" s="23" t="str">
        <f>IFERROR(VLOOKUP(A3548,hoja!$A$2:$E$1370,5,FALSE),0)</f>
        <v>PIEDECUESTA</v>
      </c>
      <c r="D3548" s="23" t="str">
        <f>IFERROR(VLOOKUP(A3548,hoja!A:D,3,FALSE),0)</f>
        <v>0422</v>
      </c>
      <c r="E3548" s="23" t="s">
        <v>634</v>
      </c>
      <c r="F3548" s="23" t="str">
        <f>IFERROR(VLOOKUP(E3548,hoja!$A$2:$E$970,4,FALSE),0)</f>
        <v>CENTRO</v>
      </c>
      <c r="G3548" s="23" t="str">
        <f>IFERROR(VLOOKUP(E3548,hoja!$A$2:$E$970,5,FALSE),0)</f>
        <v>BOGOTÁ</v>
      </c>
      <c r="H3548" s="103" t="str">
        <f>IFERROR(VLOOKUP(E3548,hoja!A:C,3,FALSE),0)</f>
        <v>0011</v>
      </c>
      <c r="I3548" s="24" t="str">
        <f t="shared" si="797"/>
        <v>04220011</v>
      </c>
      <c r="K3548" s="23">
        <v>549</v>
      </c>
      <c r="L3548" s="23" t="str">
        <f t="shared" ref="L3548:L3587" si="798">IF(B3548=F3548,"REGIONAL","NACIONAL")</f>
        <v>NACIONAL</v>
      </c>
      <c r="M3548" s="23" t="s">
        <v>696</v>
      </c>
      <c r="N3548" s="23" t="s">
        <v>622</v>
      </c>
      <c r="O3548" s="23">
        <f t="shared" si="795"/>
        <v>12</v>
      </c>
      <c r="P3548" s="23" t="str">
        <f t="shared" si="793"/>
        <v>04220011Magdalena Medio</v>
      </c>
    </row>
    <row r="3549" spans="1:16" ht="15" hidden="1" customHeight="1">
      <c r="A3549" s="26" t="s">
        <v>637</v>
      </c>
      <c r="B3549" s="23" t="str">
        <f>IFERROR(VLOOKUP(A3549,hoja!$A$2:$E$970,4,FALSE),0)</f>
        <v>SANTANDER</v>
      </c>
      <c r="C3549" s="23" t="str">
        <f>IFERROR(VLOOKUP(A3549,hoja!$A$2:$E$1370,5,FALSE),0)</f>
        <v>PIEDECUESTA</v>
      </c>
      <c r="D3549" s="23" t="str">
        <f>IFERROR(VLOOKUP(A3549,hoja!A:D,3,FALSE),0)</f>
        <v>0422</v>
      </c>
      <c r="E3549" s="23" t="s">
        <v>635</v>
      </c>
      <c r="F3549" s="23" t="str">
        <f>IFERROR(VLOOKUP(E3549,hoja!$A$2:$E$970,4,FALSE),0)</f>
        <v>CENTRO</v>
      </c>
      <c r="G3549" s="23" t="str">
        <f>IFERROR(VLOOKUP(E3549,hoja!$A$2:$E$970,5,FALSE),0)</f>
        <v>BOGOTÁ</v>
      </c>
      <c r="H3549" s="103" t="str">
        <f>IFERROR(VLOOKUP(E3549,hoja!A:C,3,FALSE),0)</f>
        <v>0021</v>
      </c>
      <c r="I3549" s="24" t="str">
        <f t="shared" si="797"/>
        <v>04220021</v>
      </c>
      <c r="K3549" s="23">
        <v>529</v>
      </c>
      <c r="L3549" s="23" t="str">
        <f t="shared" si="798"/>
        <v>NACIONAL</v>
      </c>
      <c r="M3549" s="23" t="s">
        <v>696</v>
      </c>
      <c r="N3549" s="23" t="s">
        <v>622</v>
      </c>
      <c r="O3549" s="23">
        <f t="shared" si="795"/>
        <v>12</v>
      </c>
      <c r="P3549" s="23" t="str">
        <f t="shared" si="793"/>
        <v>04220021Magdalena Medio</v>
      </c>
    </row>
    <row r="3550" spans="1:16" ht="15" hidden="1" customHeight="1">
      <c r="A3550" s="26" t="s">
        <v>637</v>
      </c>
      <c r="B3550" s="23" t="str">
        <f>IFERROR(VLOOKUP(A3550,hoja!$A$2:$E$970,4,FALSE),0)</f>
        <v>SANTANDER</v>
      </c>
      <c r="C3550" s="23" t="str">
        <f>IFERROR(VLOOKUP(A3550,hoja!$A$2:$E$1370,5,FALSE),0)</f>
        <v>PIEDECUESTA</v>
      </c>
      <c r="D3550" s="23" t="str">
        <f>IFERROR(VLOOKUP(A3550,hoja!A:D,3,FALSE),0)</f>
        <v>0422</v>
      </c>
      <c r="E3550" s="23" t="s">
        <v>633</v>
      </c>
      <c r="F3550" s="23" t="str">
        <f>IFERROR(VLOOKUP(E3550,hoja!$A$2:$E$970,4,FALSE),0)</f>
        <v>CENTRO</v>
      </c>
      <c r="G3550" s="23" t="str">
        <f>IFERROR(VLOOKUP(E3550,hoja!$A$2:$E$970,5,FALSE),0)</f>
        <v>BOGOTÁ</v>
      </c>
      <c r="H3550" s="103" t="str">
        <f>IFERROR(VLOOKUP(E3550,hoja!A:C,3,FALSE),0)</f>
        <v>0002</v>
      </c>
      <c r="I3550" s="24" t="str">
        <f t="shared" si="797"/>
        <v>04220002</v>
      </c>
      <c r="K3550" s="23">
        <v>421</v>
      </c>
      <c r="L3550" s="23" t="str">
        <f t="shared" si="798"/>
        <v>NACIONAL</v>
      </c>
      <c r="M3550" s="27" t="s">
        <v>989</v>
      </c>
      <c r="N3550" s="23" t="s">
        <v>622</v>
      </c>
      <c r="O3550" s="23">
        <f t="shared" si="795"/>
        <v>16</v>
      </c>
      <c r="P3550" s="23" t="str">
        <f t="shared" si="793"/>
        <v>04220002Tunja</v>
      </c>
    </row>
    <row r="3551" spans="1:16" ht="15" hidden="1" customHeight="1">
      <c r="A3551" s="26" t="s">
        <v>637</v>
      </c>
      <c r="B3551" s="23" t="str">
        <f>IFERROR(VLOOKUP(A3551,hoja!$A$2:$E$970,4,FALSE),0)</f>
        <v>SANTANDER</v>
      </c>
      <c r="C3551" s="23" t="str">
        <f>IFERROR(VLOOKUP(A3551,hoja!$A$2:$E$1370,5,FALSE),0)</f>
        <v>PIEDECUESTA</v>
      </c>
      <c r="D3551" s="23" t="str">
        <f>IFERROR(VLOOKUP(A3551,hoja!A:D,3,FALSE),0)</f>
        <v>0422</v>
      </c>
      <c r="E3551" s="23" t="s">
        <v>634</v>
      </c>
      <c r="F3551" s="23" t="str">
        <f>IFERROR(VLOOKUP(E3551,hoja!$A$2:$E$970,4,FALSE),0)</f>
        <v>CENTRO</v>
      </c>
      <c r="G3551" s="23" t="str">
        <f>IFERROR(VLOOKUP(E3551,hoja!$A$2:$E$970,5,FALSE),0)</f>
        <v>BOGOTÁ</v>
      </c>
      <c r="H3551" s="103" t="str">
        <f>IFERROR(VLOOKUP(E3551,hoja!A:C,3,FALSE),0)</f>
        <v>0011</v>
      </c>
      <c r="I3551" s="24" t="str">
        <f t="shared" si="797"/>
        <v>04220011</v>
      </c>
      <c r="K3551" s="23">
        <v>432</v>
      </c>
      <c r="L3551" s="23" t="str">
        <f t="shared" si="798"/>
        <v>NACIONAL</v>
      </c>
      <c r="M3551" s="27" t="s">
        <v>989</v>
      </c>
      <c r="N3551" s="23" t="s">
        <v>622</v>
      </c>
      <c r="O3551" s="23">
        <f t="shared" si="795"/>
        <v>16</v>
      </c>
      <c r="P3551" s="23" t="str">
        <f t="shared" si="793"/>
        <v>04220011Tunja</v>
      </c>
    </row>
    <row r="3552" spans="1:16" ht="15" hidden="1" customHeight="1">
      <c r="A3552" s="26" t="s">
        <v>637</v>
      </c>
      <c r="B3552" s="23" t="str">
        <f>IFERROR(VLOOKUP(A3552,hoja!$A$2:$E$970,4,FALSE),0)</f>
        <v>SANTANDER</v>
      </c>
      <c r="C3552" s="23" t="str">
        <f>IFERROR(VLOOKUP(A3552,hoja!$A$2:$E$1370,5,FALSE),0)</f>
        <v>PIEDECUESTA</v>
      </c>
      <c r="D3552" s="23" t="str">
        <f>IFERROR(VLOOKUP(A3552,hoja!A:D,3,FALSE),0)</f>
        <v>0422</v>
      </c>
      <c r="E3552" s="23" t="s">
        <v>635</v>
      </c>
      <c r="F3552" s="23" t="str">
        <f>IFERROR(VLOOKUP(E3552,hoja!$A$2:$E$970,4,FALSE),0)</f>
        <v>CENTRO</v>
      </c>
      <c r="G3552" s="23" t="str">
        <f>IFERROR(VLOOKUP(E3552,hoja!$A$2:$E$970,5,FALSE),0)</f>
        <v>BOGOTÁ</v>
      </c>
      <c r="H3552" s="103" t="str">
        <f>IFERROR(VLOOKUP(E3552,hoja!A:C,3,FALSE),0)</f>
        <v>0021</v>
      </c>
      <c r="I3552" s="24" t="str">
        <f t="shared" si="797"/>
        <v>04220021</v>
      </c>
      <c r="K3552" s="23">
        <v>422</v>
      </c>
      <c r="L3552" s="23" t="str">
        <f t="shared" si="798"/>
        <v>NACIONAL</v>
      </c>
      <c r="M3552" s="27" t="s">
        <v>989</v>
      </c>
      <c r="N3552" s="23" t="s">
        <v>622</v>
      </c>
      <c r="O3552" s="23">
        <f t="shared" si="795"/>
        <v>16</v>
      </c>
      <c r="P3552" s="23" t="str">
        <f t="shared" si="793"/>
        <v>04220021Tunja</v>
      </c>
    </row>
    <row r="3553" spans="1:16" ht="15" hidden="1" customHeight="1">
      <c r="A3553" s="26" t="s">
        <v>637</v>
      </c>
      <c r="B3553" s="23" t="str">
        <f>IFERROR(VLOOKUP(A3553,hoja!$A$2:$E$970,4,FALSE),0)</f>
        <v>SANTANDER</v>
      </c>
      <c r="C3553" s="23" t="str">
        <f>IFERROR(VLOOKUP(A3553,hoja!$A$2:$E$1370,5,FALSE),0)</f>
        <v>PIEDECUESTA</v>
      </c>
      <c r="D3553" s="23" t="str">
        <f>IFERROR(VLOOKUP(A3553,hoja!A:D,3,FALSE),0)</f>
        <v>0422</v>
      </c>
      <c r="E3553" s="23" t="s">
        <v>633</v>
      </c>
      <c r="F3553" s="23" t="str">
        <f>IFERROR(VLOOKUP(E3553,hoja!$A$2:$E$970,4,FALSE),0)</f>
        <v>CENTRO</v>
      </c>
      <c r="G3553" s="23" t="str">
        <f>IFERROR(VLOOKUP(E3553,hoja!$A$2:$E$970,5,FALSE),0)</f>
        <v>BOGOTÁ</v>
      </c>
      <c r="H3553" s="103" t="str">
        <f>IFERROR(VLOOKUP(E3553,hoja!A:C,3,FALSE),0)</f>
        <v>0002</v>
      </c>
      <c r="I3553" s="24" t="str">
        <f t="shared" si="797"/>
        <v>04220002</v>
      </c>
      <c r="K3553" s="23">
        <v>661</v>
      </c>
      <c r="L3553" s="23" t="str">
        <f t="shared" si="798"/>
        <v>NACIONAL</v>
      </c>
      <c r="M3553" s="27" t="s">
        <v>861</v>
      </c>
      <c r="N3553" s="23" t="s">
        <v>622</v>
      </c>
      <c r="O3553" s="23">
        <f t="shared" si="795"/>
        <v>12</v>
      </c>
      <c r="P3553" s="23" t="str">
        <f t="shared" si="793"/>
        <v>04220002San Alberto</v>
      </c>
    </row>
    <row r="3554" spans="1:16" ht="15" hidden="1" customHeight="1">
      <c r="A3554" s="26" t="s">
        <v>637</v>
      </c>
      <c r="B3554" s="23" t="str">
        <f>IFERROR(VLOOKUP(A3554,hoja!$A$2:$E$970,4,FALSE),0)</f>
        <v>SANTANDER</v>
      </c>
      <c r="C3554" s="23" t="str">
        <f>IFERROR(VLOOKUP(A3554,hoja!$A$2:$E$1370,5,FALSE),0)</f>
        <v>PIEDECUESTA</v>
      </c>
      <c r="D3554" s="23" t="str">
        <f>IFERROR(VLOOKUP(A3554,hoja!A:D,3,FALSE),0)</f>
        <v>0422</v>
      </c>
      <c r="E3554" s="23" t="s">
        <v>634</v>
      </c>
      <c r="F3554" s="23" t="str">
        <f>IFERROR(VLOOKUP(E3554,hoja!$A$2:$E$970,4,FALSE),0)</f>
        <v>CENTRO</v>
      </c>
      <c r="G3554" s="23" t="str">
        <f>IFERROR(VLOOKUP(E3554,hoja!$A$2:$E$970,5,FALSE),0)</f>
        <v>BOGOTÁ</v>
      </c>
      <c r="H3554" s="103" t="str">
        <f>IFERROR(VLOOKUP(E3554,hoja!A:C,3,FALSE),0)</f>
        <v>0011</v>
      </c>
      <c r="I3554" s="24" t="str">
        <f t="shared" si="797"/>
        <v>04220011</v>
      </c>
      <c r="K3554" s="23">
        <v>660</v>
      </c>
      <c r="L3554" s="23" t="str">
        <f t="shared" si="798"/>
        <v>NACIONAL</v>
      </c>
      <c r="M3554" s="27" t="s">
        <v>861</v>
      </c>
      <c r="N3554" s="23" t="s">
        <v>622</v>
      </c>
      <c r="O3554" s="23">
        <f t="shared" si="795"/>
        <v>12</v>
      </c>
      <c r="P3554" s="23" t="str">
        <f t="shared" si="793"/>
        <v>04220011San Alberto</v>
      </c>
    </row>
    <row r="3555" spans="1:16" ht="15" hidden="1" customHeight="1">
      <c r="A3555" s="26" t="s">
        <v>637</v>
      </c>
      <c r="B3555" s="23" t="str">
        <f>IFERROR(VLOOKUP(A3555,hoja!$A$2:$E$970,4,FALSE),0)</f>
        <v>SANTANDER</v>
      </c>
      <c r="C3555" s="23" t="str">
        <f>IFERROR(VLOOKUP(A3555,hoja!$A$2:$E$1370,5,FALSE),0)</f>
        <v>PIEDECUESTA</v>
      </c>
      <c r="D3555" s="23" t="str">
        <f>IFERROR(VLOOKUP(A3555,hoja!A:D,3,FALSE),0)</f>
        <v>0422</v>
      </c>
      <c r="E3555" s="23" t="s">
        <v>635</v>
      </c>
      <c r="F3555" s="23" t="str">
        <f>IFERROR(VLOOKUP(E3555,hoja!$A$2:$E$970,4,FALSE),0)</f>
        <v>CENTRO</v>
      </c>
      <c r="G3555" s="23" t="str">
        <f>IFERROR(VLOOKUP(E3555,hoja!$A$2:$E$970,5,FALSE),0)</f>
        <v>BOGOTÁ</v>
      </c>
      <c r="H3555" s="103" t="str">
        <f>IFERROR(VLOOKUP(E3555,hoja!A:C,3,FALSE),0)</f>
        <v>0021</v>
      </c>
      <c r="I3555" s="24" t="str">
        <f t="shared" si="797"/>
        <v>04220021</v>
      </c>
      <c r="K3555" s="23">
        <v>650</v>
      </c>
      <c r="L3555" s="23" t="str">
        <f t="shared" si="798"/>
        <v>NACIONAL</v>
      </c>
      <c r="M3555" s="27" t="s">
        <v>861</v>
      </c>
      <c r="N3555" s="23" t="s">
        <v>622</v>
      </c>
      <c r="O3555" s="23">
        <f t="shared" si="795"/>
        <v>12</v>
      </c>
      <c r="P3555" s="23" t="str">
        <f t="shared" si="793"/>
        <v>04220021San Alberto</v>
      </c>
    </row>
    <row r="3556" spans="1:16" ht="15" hidden="1" customHeight="1">
      <c r="A3556" s="26" t="s">
        <v>633</v>
      </c>
      <c r="B3556" s="23" t="str">
        <f>IFERROR(VLOOKUP(A3556,hoja!$A$2:$E$970,4,FALSE),0)</f>
        <v>CENTRO</v>
      </c>
      <c r="C3556" s="23" t="str">
        <f>IFERROR(VLOOKUP(A3556,hoja!$A$2:$E$1370,5,FALSE),0)</f>
        <v>BOGOTÁ</v>
      </c>
      <c r="D3556" s="23" t="str">
        <f>IFERROR(VLOOKUP(A3556,hoja!A:D,3,FALSE),0)</f>
        <v>0002</v>
      </c>
      <c r="E3556" s="23" t="s">
        <v>637</v>
      </c>
      <c r="F3556" s="23" t="str">
        <f>IFERROR(VLOOKUP(E3556,hoja!$A$2:$E$970,4,FALSE),0)</f>
        <v>SANTANDER</v>
      </c>
      <c r="G3556" s="23" t="str">
        <f>IFERROR(VLOOKUP(E3556,hoja!$A$2:$E$970,5,FALSE),0)</f>
        <v>PIEDECUESTA</v>
      </c>
      <c r="H3556" s="103" t="str">
        <f>IFERROR(VLOOKUP(E3556,hoja!A:C,3,FALSE),0)</f>
        <v>0422</v>
      </c>
      <c r="I3556" s="24" t="str">
        <f t="shared" si="797"/>
        <v>00020422</v>
      </c>
      <c r="K3556" s="23">
        <v>661</v>
      </c>
      <c r="L3556" s="23" t="str">
        <f t="shared" si="798"/>
        <v>NACIONAL</v>
      </c>
      <c r="M3556" s="27" t="s">
        <v>990</v>
      </c>
      <c r="N3556" s="23" t="s">
        <v>622</v>
      </c>
      <c r="O3556" s="23">
        <f t="shared" ref="O3556:O3563" si="799">IF(K3556&lt;=250,25,IF(K3556&lt;=500,16,IF(K3556&lt;=800,12,IF(K3556&lt;=1100,8,IF(K3556&lt;=1400,6,IF(K3556&lt;=1700,5))))))</f>
        <v>12</v>
      </c>
      <c r="P3556" s="23" t="str">
        <f t="shared" si="793"/>
        <v>00020422San alberto - Magdalena Medio-Facatativa</v>
      </c>
    </row>
    <row r="3557" spans="1:16" ht="15" hidden="1" customHeight="1">
      <c r="A3557" s="26" t="s">
        <v>634</v>
      </c>
      <c r="B3557" s="23" t="str">
        <f>IFERROR(VLOOKUP(A3557,hoja!$A$2:$E$970,4,FALSE),0)</f>
        <v>CENTRO</v>
      </c>
      <c r="C3557" s="23" t="str">
        <f>IFERROR(VLOOKUP(A3557,hoja!$A$2:$E$1370,5,FALSE),0)</f>
        <v>BOGOTÁ</v>
      </c>
      <c r="D3557" s="23" t="str">
        <f>IFERROR(VLOOKUP(A3557,hoja!A:D,3,FALSE),0)</f>
        <v>0011</v>
      </c>
      <c r="E3557" s="23" t="s">
        <v>637</v>
      </c>
      <c r="F3557" s="23" t="str">
        <f>IFERROR(VLOOKUP(E3557,hoja!$A$2:$E$970,4,FALSE),0)</f>
        <v>SANTANDER</v>
      </c>
      <c r="G3557" s="23" t="str">
        <f>IFERROR(VLOOKUP(E3557,hoja!$A$2:$E$970,5,FALSE),0)</f>
        <v>PIEDECUESTA</v>
      </c>
      <c r="H3557" s="103" t="str">
        <f>IFERROR(VLOOKUP(E3557,hoja!A:C,3,FALSE),0)</f>
        <v>0422</v>
      </c>
      <c r="I3557" s="24" t="str">
        <f t="shared" si="797"/>
        <v>00110422</v>
      </c>
      <c r="K3557" s="23">
        <v>660</v>
      </c>
      <c r="L3557" s="23" t="str">
        <f t="shared" si="798"/>
        <v>NACIONAL</v>
      </c>
      <c r="M3557" s="27" t="s">
        <v>990</v>
      </c>
      <c r="N3557" s="23" t="s">
        <v>622</v>
      </c>
      <c r="O3557" s="23">
        <f t="shared" si="799"/>
        <v>12</v>
      </c>
      <c r="P3557" s="23" t="str">
        <f t="shared" si="793"/>
        <v>00110422San alberto - Magdalena Medio-Facatativa</v>
      </c>
    </row>
    <row r="3558" spans="1:16" ht="15" hidden="1" customHeight="1">
      <c r="A3558" s="26" t="s">
        <v>635</v>
      </c>
      <c r="B3558" s="23" t="str">
        <f>IFERROR(VLOOKUP(A3558,hoja!$A$2:$E$970,4,FALSE),0)</f>
        <v>CENTRO</v>
      </c>
      <c r="C3558" s="23" t="str">
        <f>IFERROR(VLOOKUP(A3558,hoja!$A$2:$E$1370,5,FALSE),0)</f>
        <v>BOGOTÁ</v>
      </c>
      <c r="D3558" s="23" t="str">
        <f>IFERROR(VLOOKUP(A3558,hoja!A:D,3,FALSE),0)</f>
        <v>0021</v>
      </c>
      <c r="E3558" s="23" t="s">
        <v>637</v>
      </c>
      <c r="F3558" s="23" t="str">
        <f>IFERROR(VLOOKUP(E3558,hoja!$A$2:$E$970,4,FALSE),0)</f>
        <v>SANTANDER</v>
      </c>
      <c r="G3558" s="23" t="str">
        <f>IFERROR(VLOOKUP(E3558,hoja!$A$2:$E$970,5,FALSE),0)</f>
        <v>PIEDECUESTA</v>
      </c>
      <c r="H3558" s="103" t="str">
        <f>IFERROR(VLOOKUP(E3558,hoja!A:C,3,FALSE),0)</f>
        <v>0422</v>
      </c>
      <c r="I3558" s="24" t="str">
        <f t="shared" si="797"/>
        <v>00210422</v>
      </c>
      <c r="K3558" s="23">
        <v>650</v>
      </c>
      <c r="L3558" s="23" t="str">
        <f t="shared" si="798"/>
        <v>NACIONAL</v>
      </c>
      <c r="M3558" s="27" t="s">
        <v>991</v>
      </c>
      <c r="N3558" s="23" t="s">
        <v>622</v>
      </c>
      <c r="O3558" s="23">
        <f t="shared" si="799"/>
        <v>12</v>
      </c>
      <c r="P3558" s="23" t="str">
        <f t="shared" si="793"/>
        <v>00210422San alberto-Magdalena Medio-Facatativa</v>
      </c>
    </row>
    <row r="3559" spans="1:16" ht="15" hidden="1" customHeight="1">
      <c r="A3559" s="26" t="s">
        <v>637</v>
      </c>
      <c r="B3559" s="23" t="str">
        <f>IFERROR(VLOOKUP(A3559,hoja!$A$2:$E$970,4,FALSE),0)</f>
        <v>SANTANDER</v>
      </c>
      <c r="C3559" s="23" t="str">
        <f>IFERROR(VLOOKUP(A3559,hoja!$A$2:$E$1370,5,FALSE),0)</f>
        <v>PIEDECUESTA</v>
      </c>
      <c r="D3559" s="23" t="str">
        <f>IFERROR(VLOOKUP(A3559,hoja!A:D,3,FALSE),0)</f>
        <v>0422</v>
      </c>
      <c r="E3559" s="23" t="s">
        <v>727</v>
      </c>
      <c r="F3559" s="23" t="str">
        <f>IFERROR(VLOOKUP(E3559,hoja!$A$2:$E$970,4,FALSE),0)</f>
        <v>CENTRO</v>
      </c>
      <c r="G3559" s="23" t="str">
        <f>IFERROR(VLOOKUP(E3559,hoja!$A$2:$E$970,5,FALSE),0)</f>
        <v>TUNJA</v>
      </c>
      <c r="H3559" s="103" t="str">
        <f>IFERROR(VLOOKUP(E3559,hoja!A:C,3,FALSE),0)</f>
        <v>0443</v>
      </c>
      <c r="I3559" s="24" t="str">
        <f t="shared" si="797"/>
        <v>04220443</v>
      </c>
      <c r="K3559" s="23">
        <v>771</v>
      </c>
      <c r="L3559" s="23" t="str">
        <f t="shared" si="798"/>
        <v>NACIONAL</v>
      </c>
      <c r="M3559" s="40" t="s">
        <v>992</v>
      </c>
      <c r="N3559" s="23" t="s">
        <v>622</v>
      </c>
      <c r="O3559" s="23">
        <f t="shared" si="799"/>
        <v>12</v>
      </c>
      <c r="P3559" s="23" t="str">
        <f t="shared" si="793"/>
        <v>04220443Magdalena Medio- san alberto</v>
      </c>
    </row>
    <row r="3560" spans="1:16" ht="15" hidden="1" customHeight="1">
      <c r="A3560" s="26" t="s">
        <v>630</v>
      </c>
      <c r="B3560" s="23" t="str">
        <f>IFERROR(VLOOKUP(A3560,hoja!$A$2:$E$970,4,FALSE),0)</f>
        <v>CENTRO</v>
      </c>
      <c r="C3560" s="23" t="str">
        <f>IFERROR(VLOOKUP(A3560,hoja!$A$2:$E$1370,5,FALSE),0)</f>
        <v>SESQUILÉ</v>
      </c>
      <c r="D3560" s="23" t="str">
        <f>IFERROR(VLOOKUP(A3560,hoja!A:D,3,FALSE),0)</f>
        <v>1501</v>
      </c>
      <c r="E3560" s="23" t="s">
        <v>637</v>
      </c>
      <c r="F3560" s="23" t="str">
        <f>IFERROR(VLOOKUP(E3560,hoja!$A$2:$E$970,4,FALSE),0)</f>
        <v>SANTANDER</v>
      </c>
      <c r="G3560" s="23" t="str">
        <f>IFERROR(VLOOKUP(E3560,hoja!$A$2:$E$970,5,FALSE),0)</f>
        <v>PIEDECUESTA</v>
      </c>
      <c r="H3560" s="103" t="str">
        <f>IFERROR(VLOOKUP(E3560,hoja!A:C,3,FALSE),0)</f>
        <v>0422</v>
      </c>
      <c r="I3560" s="24" t="str">
        <f t="shared" si="797"/>
        <v>15010422</v>
      </c>
      <c r="K3560" s="23">
        <v>687</v>
      </c>
      <c r="L3560" s="23" t="str">
        <f t="shared" si="798"/>
        <v>NACIONAL</v>
      </c>
      <c r="M3560" s="23" t="s">
        <v>696</v>
      </c>
      <c r="N3560" s="23" t="s">
        <v>622</v>
      </c>
      <c r="O3560" s="23">
        <f t="shared" si="799"/>
        <v>12</v>
      </c>
      <c r="P3560" s="23" t="str">
        <f t="shared" si="793"/>
        <v>15010422Magdalena Medio</v>
      </c>
    </row>
    <row r="3561" spans="1:16" ht="15" hidden="1" customHeight="1">
      <c r="A3561" s="26" t="s">
        <v>642</v>
      </c>
      <c r="B3561" s="23" t="str">
        <f>IFERROR(VLOOKUP(A3561,hoja!$A$2:$E$970,4,FALSE),0)</f>
        <v>COSTA</v>
      </c>
      <c r="C3561" s="23" t="str">
        <f>IFERROR(VLOOKUP(A3561,hoja!$A$2:$E$1370,5,FALSE),0)</f>
        <v>BARRANQUILLA</v>
      </c>
      <c r="D3561" s="23" t="str">
        <f>IFERROR(VLOOKUP(A3561,hoja!A:D,3,FALSE),0)</f>
        <v>0111</v>
      </c>
      <c r="E3561" s="23" t="s">
        <v>721</v>
      </c>
      <c r="F3561" s="23" t="str">
        <f>IFERROR(VLOOKUP(E3561,hoja!$A$2:$E$970,4,FALSE),0)</f>
        <v>ANTIOQUIA</v>
      </c>
      <c r="G3561" s="23" t="str">
        <f>IFERROR(VLOOKUP(E3561,hoja!$A$2:$E$970,5,FALSE),0)</f>
        <v>RIONEGRO</v>
      </c>
      <c r="H3561" s="103" t="str">
        <f>IFERROR(VLOOKUP(E3561,hoja!A:C,3,FALSE),0)</f>
        <v>0090</v>
      </c>
      <c r="I3561" s="24" t="str">
        <f t="shared" si="797"/>
        <v>01110090</v>
      </c>
      <c r="J3561" s="23">
        <v>26</v>
      </c>
      <c r="K3561" s="23">
        <v>891</v>
      </c>
      <c r="L3561" s="23" t="str">
        <f t="shared" si="798"/>
        <v>NACIONAL</v>
      </c>
      <c r="M3561" s="23" t="s">
        <v>662</v>
      </c>
      <c r="N3561" s="23" t="s">
        <v>622</v>
      </c>
      <c r="O3561" s="23">
        <f t="shared" si="799"/>
        <v>8</v>
      </c>
      <c r="P3561" s="23" t="str">
        <f t="shared" si="793"/>
        <v>01110090Uraba</v>
      </c>
    </row>
    <row r="3562" spans="1:16" ht="15" hidden="1" customHeight="1">
      <c r="A3562" s="26" t="s">
        <v>650</v>
      </c>
      <c r="B3562" s="23" t="str">
        <f>IFERROR(VLOOKUP(A3562,hoja!$A$2:$E$970,4,FALSE),0)</f>
        <v>OCCIDENTE</v>
      </c>
      <c r="C3562" s="23" t="str">
        <f>IFERROR(VLOOKUP(A3562,hoja!$A$2:$E$1370,5,FALSE),0)</f>
        <v>CALOTO</v>
      </c>
      <c r="D3562" s="23" t="str">
        <f>IFERROR(VLOOKUP(A3562,hoja!A:D,3,FALSE),0)</f>
        <v>0445</v>
      </c>
      <c r="E3562" s="23" t="s">
        <v>642</v>
      </c>
      <c r="F3562" s="23" t="str">
        <f>IFERROR(VLOOKUP(E3562,hoja!$A$2:$E$970,4,FALSE),0)</f>
        <v>COSTA</v>
      </c>
      <c r="G3562" s="23" t="str">
        <f>IFERROR(VLOOKUP(E3562,hoja!$A$2:$E$970,5,FALSE),0)</f>
        <v>BARRANQUILLA</v>
      </c>
      <c r="H3562" s="103" t="str">
        <f>IFERROR(VLOOKUP(E3562,hoja!A:C,3,FALSE),0)</f>
        <v>0111</v>
      </c>
      <c r="I3562" s="24" t="str">
        <f t="shared" si="797"/>
        <v>04450111</v>
      </c>
      <c r="K3562" s="23">
        <v>1256</v>
      </c>
      <c r="L3562" s="23" t="str">
        <f t="shared" si="798"/>
        <v>NACIONAL</v>
      </c>
      <c r="M3562" s="23" t="s">
        <v>662</v>
      </c>
      <c r="N3562" s="23" t="s">
        <v>622</v>
      </c>
      <c r="O3562" s="23">
        <f t="shared" si="799"/>
        <v>6</v>
      </c>
      <c r="P3562" s="23" t="str">
        <f t="shared" si="793"/>
        <v>04450111Uraba</v>
      </c>
    </row>
    <row r="3563" spans="1:16" ht="15" hidden="1" customHeight="1">
      <c r="A3563" s="26" t="s">
        <v>769</v>
      </c>
      <c r="B3563" s="23" t="str">
        <f>IFERROR(VLOOKUP(A3563,hoja!$A$2:$E$970,4,FALSE),0)</f>
        <v>COSTA</v>
      </c>
      <c r="C3563" s="23" t="str">
        <f>IFERROR(VLOOKUP(A3563,hoja!$A$2:$E$1370,5,FALSE),0)</f>
        <v>ZF BARRANQUILLA</v>
      </c>
      <c r="D3563" s="23" t="str">
        <f>IFERROR(VLOOKUP(A3563,hoja!A:D,3,FALSE),0)</f>
        <v>50294</v>
      </c>
      <c r="E3563" s="23" t="s">
        <v>630</v>
      </c>
      <c r="F3563" s="23" t="str">
        <f>IFERROR(VLOOKUP(E3563,hoja!$A$2:$E$970,4,FALSE),0)</f>
        <v>CENTRO</v>
      </c>
      <c r="G3563" s="23" t="str">
        <f>IFERROR(VLOOKUP(E3563,hoja!$A$2:$E$970,5,FALSE),0)</f>
        <v>SESQUILÉ</v>
      </c>
      <c r="H3563" s="103" t="str">
        <f>IFERROR(VLOOKUP(E3563,hoja!A:C,3,FALSE),0)</f>
        <v>1501</v>
      </c>
      <c r="I3563" s="24" t="str">
        <f t="shared" ref="I3563" si="800">D3563&amp;H3563</f>
        <v>502941501</v>
      </c>
      <c r="K3563" s="35">
        <v>953</v>
      </c>
      <c r="L3563" s="23" t="str">
        <f t="shared" si="798"/>
        <v>NACIONAL</v>
      </c>
      <c r="M3563" s="23" t="s">
        <v>618</v>
      </c>
      <c r="N3563" s="23" t="s">
        <v>622</v>
      </c>
      <c r="O3563" s="23">
        <f t="shared" si="799"/>
        <v>8</v>
      </c>
      <c r="P3563" s="23" t="str">
        <f t="shared" si="793"/>
        <v>502941501Principal</v>
      </c>
    </row>
    <row r="3564" spans="1:16" ht="15" hidden="1" customHeight="1">
      <c r="A3564" s="26" t="s">
        <v>650</v>
      </c>
      <c r="B3564" s="23" t="str">
        <f>IFERROR(VLOOKUP(A3564,hoja!$A$2:$E$970,4,FALSE),0)</f>
        <v>OCCIDENTE</v>
      </c>
      <c r="C3564" s="23" t="str">
        <f>IFERROR(VLOOKUP(A3564,hoja!$A$2:$E$1370,5,FALSE),0)</f>
        <v>CALOTO</v>
      </c>
      <c r="D3564" s="23" t="str">
        <f>IFERROR(VLOOKUP(A3564,hoja!A:D,3,FALSE),0)</f>
        <v>0445</v>
      </c>
      <c r="E3564" s="23" t="s">
        <v>731</v>
      </c>
      <c r="F3564" s="23" t="str">
        <f>IFERROR(VLOOKUP(E3564,hoja!$A$2:$E$970,4,FALSE),0)</f>
        <v>SANTANDER</v>
      </c>
      <c r="G3564" s="23" t="str">
        <f>IFERROR(VLOOKUP(E3564,hoja!$A$2:$E$970,5,FALSE),0)</f>
        <v>CÚCUTA</v>
      </c>
      <c r="H3564" s="103" t="str">
        <f>IFERROR(VLOOKUP(E3564,hoja!A:C,3,FALSE),0)</f>
        <v>0438</v>
      </c>
      <c r="I3564" s="24" t="str">
        <f t="shared" ref="I3564:I3591" si="801">D3564&amp;H3564</f>
        <v>04450438</v>
      </c>
      <c r="K3564" s="23">
        <v>1105</v>
      </c>
      <c r="L3564" s="23" t="str">
        <f t="shared" si="798"/>
        <v>NACIONAL</v>
      </c>
      <c r="M3564" s="23" t="s">
        <v>993</v>
      </c>
      <c r="N3564" s="23" t="s">
        <v>622</v>
      </c>
      <c r="O3564" s="23">
        <f t="shared" ref="O3564:O3566" si="802">IF(K3564&lt;=250,25,IF(K3564&lt;=500,16,IF(K3564&lt;=800,12,IF(K3564&lt;=1100,8,IF(K3564&lt;=1400,6,IF(K3564&lt;=1700,5))))))</f>
        <v>6</v>
      </c>
      <c r="P3564" s="23" t="str">
        <f t="shared" si="793"/>
        <v>04450438Letras, San Alberto, Ocaña</v>
      </c>
    </row>
    <row r="3565" spans="1:16" ht="15" hidden="1" customHeight="1">
      <c r="A3565" s="26" t="s">
        <v>650</v>
      </c>
      <c r="B3565" s="23" t="str">
        <f>IFERROR(VLOOKUP(A3565,hoja!$A$2:$E$970,4,FALSE),0)</f>
        <v>OCCIDENTE</v>
      </c>
      <c r="C3565" s="23" t="str">
        <f>IFERROR(VLOOKUP(A3565,hoja!$A$2:$E$1370,5,FALSE),0)</f>
        <v>CALOTO</v>
      </c>
      <c r="D3565" s="23" t="str">
        <f>IFERROR(VLOOKUP(A3565,hoja!A:D,3,FALSE),0)</f>
        <v>0445</v>
      </c>
      <c r="E3565" s="23" t="s">
        <v>642</v>
      </c>
      <c r="F3565" s="23" t="str">
        <f>IFERROR(VLOOKUP(E3565,hoja!$A$2:$E$970,4,FALSE),0)</f>
        <v>COSTA</v>
      </c>
      <c r="G3565" s="23" t="str">
        <f>IFERROR(VLOOKUP(E3565,hoja!$A$2:$E$970,5,FALSE),0)</f>
        <v>BARRANQUILLA</v>
      </c>
      <c r="H3565" s="103" t="str">
        <f>IFERROR(VLOOKUP(E3565,hoja!A:C,3,FALSE),0)</f>
        <v>0111</v>
      </c>
      <c r="I3565" s="24" t="str">
        <f t="shared" si="801"/>
        <v>04450111</v>
      </c>
      <c r="K3565" s="23">
        <v>1427</v>
      </c>
      <c r="L3565" s="23" t="str">
        <f t="shared" si="798"/>
        <v>NACIONAL</v>
      </c>
      <c r="M3565" s="23" t="s">
        <v>994</v>
      </c>
      <c r="N3565" s="23" t="s">
        <v>622</v>
      </c>
      <c r="O3565" s="23">
        <f t="shared" si="802"/>
        <v>5</v>
      </c>
      <c r="P3565" s="23" t="str">
        <f t="shared" si="793"/>
        <v>04450111Medellin-Doradal</v>
      </c>
    </row>
    <row r="3566" spans="1:16" ht="15" hidden="1" customHeight="1">
      <c r="A3566" s="26" t="s">
        <v>630</v>
      </c>
      <c r="B3566" s="23" t="str">
        <f>IFERROR(VLOOKUP(A3566,hoja!$A$2:$E$970,4,FALSE),0)</f>
        <v>CENTRO</v>
      </c>
      <c r="C3566" s="23" t="str">
        <f>IFERROR(VLOOKUP(A3566,hoja!$A$2:$E$1370,5,FALSE),0)</f>
        <v>SESQUILÉ</v>
      </c>
      <c r="D3566" s="23" t="str">
        <f>IFERROR(VLOOKUP(A3566,hoja!A:D,3,FALSE),0)</f>
        <v>1501</v>
      </c>
      <c r="E3566" s="23" t="s">
        <v>667</v>
      </c>
      <c r="F3566" s="23" t="str">
        <f>IFERROR(VLOOKUP(E3566,hoja!$A$2:$E$970,4,FALSE),0)</f>
        <v>COSTA</v>
      </c>
      <c r="G3566" s="23" t="str">
        <f>IFERROR(VLOOKUP(E3566,hoja!$A$2:$E$970,5,FALSE),0)</f>
        <v>MONTERÍA</v>
      </c>
      <c r="H3566" s="103" t="str">
        <f>IFERROR(VLOOKUP(E3566,hoja!A:C,3,FALSE),0)</f>
        <v>0381</v>
      </c>
      <c r="I3566" s="24" t="str">
        <f t="shared" si="801"/>
        <v>15010381</v>
      </c>
      <c r="K3566" s="23">
        <v>1001</v>
      </c>
      <c r="L3566" s="23" t="str">
        <f t="shared" si="798"/>
        <v>NACIONAL</v>
      </c>
      <c r="M3566" s="23" t="s">
        <v>662</v>
      </c>
      <c r="N3566" s="23" t="s">
        <v>622</v>
      </c>
      <c r="O3566" s="23">
        <f t="shared" si="802"/>
        <v>8</v>
      </c>
      <c r="P3566" s="23" t="str">
        <f t="shared" si="793"/>
        <v>15010381Uraba</v>
      </c>
    </row>
    <row r="3567" spans="1:16" ht="15" hidden="1" customHeight="1">
      <c r="A3567" s="26" t="s">
        <v>635</v>
      </c>
      <c r="B3567" s="23" t="str">
        <f>IFERROR(VLOOKUP(A3567,hoja!$A$2:$E$970,4,FALSE),0)</f>
        <v>CENTRO</v>
      </c>
      <c r="C3567" s="23" t="str">
        <f>IFERROR(VLOOKUP(A3567,hoja!$A$2:$E$1370,5,FALSE),0)</f>
        <v>BOGOTÁ</v>
      </c>
      <c r="D3567" s="23" t="str">
        <f>IFERROR(VLOOKUP(A3567,hoja!A:D,3,FALSE),0)</f>
        <v>0021</v>
      </c>
      <c r="E3567" s="23" t="s">
        <v>667</v>
      </c>
      <c r="F3567" s="23" t="str">
        <f>IFERROR(VLOOKUP(E3567,hoja!$A$2:$E$970,4,FALSE),0)</f>
        <v>COSTA</v>
      </c>
      <c r="G3567" s="23" t="str">
        <f>IFERROR(VLOOKUP(E3567,hoja!$A$2:$E$970,5,FALSE),0)</f>
        <v>MONTERÍA</v>
      </c>
      <c r="H3567" s="103" t="str">
        <f>IFERROR(VLOOKUP(E3567,hoja!A:C,3,FALSE),0)</f>
        <v>0381</v>
      </c>
      <c r="I3567" s="24" t="str">
        <f t="shared" si="801"/>
        <v>00210381</v>
      </c>
      <c r="K3567" s="23">
        <v>951</v>
      </c>
      <c r="L3567" s="23" t="str">
        <f t="shared" si="798"/>
        <v>NACIONAL</v>
      </c>
      <c r="M3567" s="23" t="s">
        <v>995</v>
      </c>
      <c r="N3567" s="23" t="s">
        <v>622</v>
      </c>
      <c r="O3567" s="23">
        <f t="shared" ref="O3567" si="803">IF(K3567&lt;=250,25,IF(K3567&lt;=500,16,IF(K3567&lt;=800,12,IF(K3567&lt;=1100,8,IF(K3567&lt;=1400,6,IF(K3567&lt;=1700,5))))))</f>
        <v>8</v>
      </c>
      <c r="P3567" s="23" t="str">
        <f t="shared" si="793"/>
        <v>00210381Facatativa Uraba</v>
      </c>
    </row>
    <row r="3568" spans="1:16" ht="15" hidden="1" customHeight="1">
      <c r="A3568" s="26" t="s">
        <v>635</v>
      </c>
      <c r="B3568" s="23" t="str">
        <f>IFERROR(VLOOKUP(A3568,hoja!$A$2:$E$970,4,FALSE),0)</f>
        <v>CENTRO</v>
      </c>
      <c r="C3568" s="23" t="str">
        <f>IFERROR(VLOOKUP(A3568,hoja!$A$2:$E$1370,5,FALSE),0)</f>
        <v>BOGOTÁ</v>
      </c>
      <c r="D3568" s="23" t="str">
        <f>IFERROR(VLOOKUP(A3568,hoja!A:D,3,FALSE),0)</f>
        <v>0021</v>
      </c>
      <c r="E3568" s="23" t="s">
        <v>667</v>
      </c>
      <c r="F3568" s="23" t="str">
        <f>IFERROR(VLOOKUP(E3568,hoja!$A$2:$E$970,4,FALSE),0)</f>
        <v>COSTA</v>
      </c>
      <c r="G3568" s="23" t="str">
        <f>IFERROR(VLOOKUP(E3568,hoja!$A$2:$E$970,5,FALSE),0)</f>
        <v>MONTERÍA</v>
      </c>
      <c r="H3568" s="103" t="str">
        <f>IFERROR(VLOOKUP(E3568,hoja!A:C,3,FALSE),0)</f>
        <v>0381</v>
      </c>
      <c r="I3568" s="24" t="str">
        <f t="shared" si="801"/>
        <v>00210381</v>
      </c>
      <c r="K3568" s="23">
        <v>957</v>
      </c>
      <c r="L3568" s="23" t="str">
        <f t="shared" si="798"/>
        <v>NACIONAL</v>
      </c>
      <c r="M3568" s="23" t="s">
        <v>996</v>
      </c>
      <c r="N3568" s="23" t="s">
        <v>622</v>
      </c>
      <c r="O3568" s="23">
        <f t="shared" ref="O3568:O3569" si="804">IF(K3568&lt;=250,25,IF(K3568&lt;=500,16,IF(K3568&lt;=800,12,IF(K3568&lt;=1100,8,IF(K3568&lt;=1400,6,IF(K3568&lt;=1700,5))))))</f>
        <v>8</v>
      </c>
      <c r="P3568" s="23" t="str">
        <f t="shared" si="793"/>
        <v>00210381La Vega Uraba</v>
      </c>
    </row>
    <row r="3569" spans="1:16" ht="15" hidden="1" customHeight="1">
      <c r="A3569" s="26" t="s">
        <v>645</v>
      </c>
      <c r="B3569" s="23" t="str">
        <f>IFERROR(VLOOKUP(A3569,hoja!$A$2:$E$970,4,FALSE),0)</f>
        <v>OCCIDENTE</v>
      </c>
      <c r="C3569" s="23" t="str">
        <f>IFERROR(VLOOKUP(A3569,hoja!$A$2:$E$1370,5,FALSE),0)</f>
        <v>CALI</v>
      </c>
      <c r="D3569" s="23" t="str">
        <f>IFERROR(VLOOKUP(A3569,hoja!A:D,3,FALSE),0)</f>
        <v>0410</v>
      </c>
      <c r="E3569" s="23" t="s">
        <v>661</v>
      </c>
      <c r="F3569" s="23" t="str">
        <f>IFERROR(VLOOKUP(E3569,hoja!$A$2:$E$970,4,FALSE),0)</f>
        <v>COSTA</v>
      </c>
      <c r="G3569" s="23" t="str">
        <f>IFERROR(VLOOKUP(E3569,hoja!$A$2:$E$970,5,FALSE),0)</f>
        <v>CARTAGENA</v>
      </c>
      <c r="H3569" s="103" t="str">
        <f>IFERROR(VLOOKUP(E3569,hoja!A:C,3,FALSE),0)</f>
        <v>0113</v>
      </c>
      <c r="I3569" s="24" t="str">
        <f t="shared" si="801"/>
        <v>04100113</v>
      </c>
      <c r="K3569" s="23">
        <v>1211</v>
      </c>
      <c r="L3569" s="23" t="str">
        <f t="shared" si="798"/>
        <v>NACIONAL</v>
      </c>
      <c r="M3569" s="23" t="s">
        <v>997</v>
      </c>
      <c r="N3569" s="23" t="s">
        <v>622</v>
      </c>
      <c r="O3569" s="23">
        <f t="shared" si="804"/>
        <v>6</v>
      </c>
      <c r="P3569" s="23" t="str">
        <f t="shared" si="793"/>
        <v>04100113Santafe-Uraba</v>
      </c>
    </row>
    <row r="3570" spans="1:16" ht="15" hidden="1" customHeight="1">
      <c r="A3570" s="26" t="s">
        <v>661</v>
      </c>
      <c r="B3570" s="23" t="str">
        <f>IFERROR(VLOOKUP(A3570,hoja!$A$2:$E$970,4,FALSE),0)</f>
        <v>COSTA</v>
      </c>
      <c r="C3570" s="23" t="str">
        <f>IFERROR(VLOOKUP(A3570,hoja!$A$2:$E$1370,5,FALSE),0)</f>
        <v>CARTAGENA</v>
      </c>
      <c r="D3570" s="23" t="str">
        <f>IFERROR(VLOOKUP(A3570,hoja!A:D,3,FALSE),0)</f>
        <v>0113</v>
      </c>
      <c r="E3570" s="23" t="s">
        <v>645</v>
      </c>
      <c r="F3570" s="23" t="str">
        <f>IFERROR(VLOOKUP(E3570,hoja!$A$2:$E$970,4,FALSE),0)</f>
        <v>OCCIDENTE</v>
      </c>
      <c r="G3570" s="23" t="str">
        <f>IFERROR(VLOOKUP(E3570,hoja!$A$2:$E$970,5,FALSE),0)</f>
        <v>CALI</v>
      </c>
      <c r="H3570" s="103" t="str">
        <f>IFERROR(VLOOKUP(E3570,hoja!A:C,3,FALSE),0)</f>
        <v>0410</v>
      </c>
      <c r="I3570" s="24" t="str">
        <f t="shared" si="801"/>
        <v>01130410</v>
      </c>
      <c r="K3570" s="23">
        <v>1211</v>
      </c>
      <c r="L3570" s="23" t="str">
        <f t="shared" si="798"/>
        <v>NACIONAL</v>
      </c>
      <c r="M3570" s="23" t="s">
        <v>997</v>
      </c>
      <c r="N3570" s="23" t="s">
        <v>622</v>
      </c>
      <c r="O3570" s="23">
        <f t="shared" ref="O3570:O3589" si="805">IF(K3570&lt;=250,25,IF(K3570&lt;=500,16,IF(K3570&lt;=800,12,IF(K3570&lt;=1100,8,IF(K3570&lt;=1400,6,IF(K3570&lt;=1700,5))))))</f>
        <v>6</v>
      </c>
      <c r="P3570" s="23" t="str">
        <f t="shared" si="793"/>
        <v>01130410Santafe-Uraba</v>
      </c>
    </row>
    <row r="3571" spans="1:16" ht="15" hidden="1" customHeight="1">
      <c r="A3571" s="26" t="s">
        <v>645</v>
      </c>
      <c r="B3571" s="23" t="str">
        <f>IFERROR(VLOOKUP(A3571,hoja!$A$2:$E$970,4,FALSE),0)</f>
        <v>OCCIDENTE</v>
      </c>
      <c r="C3571" s="23" t="str">
        <f>IFERROR(VLOOKUP(A3571,hoja!$A$2:$E$1370,5,FALSE),0)</f>
        <v>CALI</v>
      </c>
      <c r="D3571" s="23" t="str">
        <f>IFERROR(VLOOKUP(A3571,hoja!A:D,3,FALSE),0)</f>
        <v>0410</v>
      </c>
      <c r="E3571" s="23" t="s">
        <v>731</v>
      </c>
      <c r="F3571" s="23" t="str">
        <f>IFERROR(VLOOKUP(E3571,hoja!$A$2:$E$970,4,FALSE),0)</f>
        <v>SANTANDER</v>
      </c>
      <c r="G3571" s="23" t="str">
        <f>IFERROR(VLOOKUP(E3571,hoja!$A$2:$E$970,5,FALSE),0)</f>
        <v>CÚCUTA</v>
      </c>
      <c r="H3571" s="103" t="str">
        <f>IFERROR(VLOOKUP(E3571,hoja!A:C,3,FALSE),0)</f>
        <v>0438</v>
      </c>
      <c r="I3571" s="24" t="str">
        <f t="shared" si="801"/>
        <v>04100438</v>
      </c>
      <c r="J3571" s="23">
        <v>55.766666666662786</v>
      </c>
      <c r="K3571" s="23">
        <v>1084</v>
      </c>
      <c r="L3571" s="23" t="str">
        <f t="shared" si="798"/>
        <v>NACIONAL</v>
      </c>
      <c r="M3571" s="23" t="s">
        <v>758</v>
      </c>
      <c r="N3571" s="23" t="s">
        <v>622</v>
      </c>
      <c r="O3571" s="23">
        <f t="shared" si="805"/>
        <v>8</v>
      </c>
      <c r="P3571" s="23" t="str">
        <f t="shared" si="793"/>
        <v>04100438Ocaña</v>
      </c>
    </row>
    <row r="3572" spans="1:16" ht="15" hidden="1" customHeight="1">
      <c r="A3572" s="26" t="s">
        <v>641</v>
      </c>
      <c r="B3572" s="23" t="str">
        <f>IFERROR(VLOOKUP(A3572,hoja!$A$2:$E$970,4,FALSE),0)</f>
        <v>ANTIOQUIA</v>
      </c>
      <c r="C3572" s="23" t="str">
        <f>IFERROR(VLOOKUP(A3572,hoja!$A$2:$E$1370,5,FALSE),0)</f>
        <v>MEDELLÍN</v>
      </c>
      <c r="D3572" s="23" t="str">
        <f>IFERROR(VLOOKUP(A3572,hoja!A:D,3,FALSE),0)</f>
        <v>0079</v>
      </c>
      <c r="E3572" s="23" t="s">
        <v>723</v>
      </c>
      <c r="F3572" s="23" t="str">
        <f>IFERROR(VLOOKUP(E3572,hoja!$A$2:$E$970,4,FALSE),0)</f>
        <v>COSTA</v>
      </c>
      <c r="G3572" s="23" t="str">
        <f>IFERROR(VLOOKUP(E3572,hoja!$A$2:$E$970,5,FALSE),0)</f>
        <v>SANTA MARTA</v>
      </c>
      <c r="H3572" s="103" t="str">
        <f>IFERROR(VLOOKUP(E3572,hoja!A:C,3,FALSE),0)</f>
        <v>0118</v>
      </c>
      <c r="I3572" s="24" t="str">
        <f t="shared" si="801"/>
        <v>00790118</v>
      </c>
      <c r="J3572" s="23">
        <v>46</v>
      </c>
      <c r="K3572" s="23">
        <v>921</v>
      </c>
      <c r="L3572" s="23" t="str">
        <f t="shared" si="798"/>
        <v>NACIONAL</v>
      </c>
      <c r="M3572" s="23" t="s">
        <v>998</v>
      </c>
      <c r="N3572" s="23" t="s">
        <v>622</v>
      </c>
      <c r="O3572" s="23">
        <f t="shared" si="805"/>
        <v>8</v>
      </c>
      <c r="P3572" s="23" t="str">
        <f t="shared" si="793"/>
        <v>00790118Doradal</v>
      </c>
    </row>
    <row r="3573" spans="1:16" ht="15" hidden="1" customHeight="1">
      <c r="A3573" s="26" t="s">
        <v>642</v>
      </c>
      <c r="B3573" s="23" t="str">
        <f>IFERROR(VLOOKUP(A3573,hoja!$A$2:$E$970,4,FALSE),0)</f>
        <v>COSTA</v>
      </c>
      <c r="C3573" s="23" t="str">
        <f>IFERROR(VLOOKUP(A3573,hoja!$A$2:$E$1370,5,FALSE),0)</f>
        <v>BARRANQUILLA</v>
      </c>
      <c r="D3573" s="23" t="str">
        <f>IFERROR(VLOOKUP(A3573,hoja!A:D,3,FALSE),0)</f>
        <v>0111</v>
      </c>
      <c r="E3573" s="23" t="s">
        <v>721</v>
      </c>
      <c r="F3573" s="23" t="str">
        <f>IFERROR(VLOOKUP(E3573,hoja!$A$2:$E$970,4,FALSE),0)</f>
        <v>ANTIOQUIA</v>
      </c>
      <c r="G3573" s="23" t="str">
        <f>IFERROR(VLOOKUP(E3573,hoja!$A$2:$E$970,5,FALSE),0)</f>
        <v>RIONEGRO</v>
      </c>
      <c r="H3573" s="103" t="str">
        <f>IFERROR(VLOOKUP(E3573,hoja!A:C,3,FALSE),0)</f>
        <v>0090</v>
      </c>
      <c r="I3573" s="24" t="str">
        <f t="shared" si="801"/>
        <v>01110090</v>
      </c>
      <c r="J3573" s="23">
        <v>46</v>
      </c>
      <c r="K3573" s="23">
        <v>939</v>
      </c>
      <c r="L3573" s="23" t="str">
        <f t="shared" si="798"/>
        <v>NACIONAL</v>
      </c>
      <c r="M3573" s="23" t="s">
        <v>998</v>
      </c>
      <c r="N3573" s="23" t="s">
        <v>622</v>
      </c>
      <c r="O3573" s="23">
        <f t="shared" si="805"/>
        <v>8</v>
      </c>
      <c r="P3573" s="23" t="str">
        <f t="shared" si="793"/>
        <v>01110090Doradal</v>
      </c>
    </row>
    <row r="3574" spans="1:16" ht="15" hidden="1" customHeight="1">
      <c r="A3574" s="26" t="s">
        <v>645</v>
      </c>
      <c r="B3574" s="23" t="str">
        <f>IFERROR(VLOOKUP(A3574,hoja!$A$2:$E$970,4,FALSE),0)</f>
        <v>OCCIDENTE</v>
      </c>
      <c r="C3574" s="23" t="str">
        <f>IFERROR(VLOOKUP(A3574,hoja!$A$2:$E$1370,5,FALSE),0)</f>
        <v>CALI</v>
      </c>
      <c r="D3574" s="23" t="str">
        <f>IFERROR(VLOOKUP(A3574,hoja!A:D,3,FALSE),0)</f>
        <v>0410</v>
      </c>
      <c r="E3574" s="23" t="s">
        <v>641</v>
      </c>
      <c r="F3574" s="23" t="str">
        <f>IFERROR(VLOOKUP(E3574,hoja!$A$2:$E$970,4,FALSE),0)</f>
        <v>ANTIOQUIA</v>
      </c>
      <c r="G3574" s="23" t="str">
        <f>IFERROR(VLOOKUP(E3574,hoja!$A$2:$E$970,5,FALSE),0)</f>
        <v>MEDELLÍN</v>
      </c>
      <c r="H3574" s="103" t="str">
        <f>IFERROR(VLOOKUP(E3574,hoja!A:C,3,FALSE),0)</f>
        <v>0079</v>
      </c>
      <c r="I3574" s="24" t="str">
        <f t="shared" si="801"/>
        <v>04100079</v>
      </c>
      <c r="K3574" s="23">
        <v>655</v>
      </c>
      <c r="L3574" s="23" t="str">
        <f t="shared" si="798"/>
        <v>NACIONAL</v>
      </c>
      <c r="M3574" s="23" t="s">
        <v>794</v>
      </c>
      <c r="N3574" s="23" t="s">
        <v>622</v>
      </c>
      <c r="O3574" s="23">
        <f t="shared" si="805"/>
        <v>12</v>
      </c>
      <c r="P3574" s="23" t="str">
        <f t="shared" si="793"/>
        <v>04100079Letras</v>
      </c>
    </row>
    <row r="3575" spans="1:16" ht="15" hidden="1" customHeight="1">
      <c r="A3575" t="s">
        <v>780</v>
      </c>
      <c r="B3575" s="23" t="str">
        <f>IFERROR(VLOOKUP(A3575,hoja!$A$2:$E$970,4,FALSE),0)</f>
        <v>CENTRO</v>
      </c>
      <c r="C3575" s="23" t="str">
        <f>IFERROR(VLOOKUP(A3575,hoja!$A$2:$E$1370,5,FALSE),0)</f>
        <v>ZIPAQUIRÁ</v>
      </c>
      <c r="D3575" s="23" t="str">
        <f>IFERROR(VLOOKUP(A3575,hoja!A:D,3,FALSE),0)</f>
        <v>2031</v>
      </c>
      <c r="E3575" s="23" t="s">
        <v>668</v>
      </c>
      <c r="F3575" s="23" t="str">
        <f>IFERROR(VLOOKUP(E3575,hoja!$A$2:$E$970,4,FALSE),0)</f>
        <v>COSTA</v>
      </c>
      <c r="G3575" s="23" t="str">
        <f>IFERROR(VLOOKUP(E3575,hoja!$A$2:$E$970,5,FALSE),0)</f>
        <v>VALLEDUPAR</v>
      </c>
      <c r="H3575" s="103" t="str">
        <f>IFERROR(VLOOKUP(E3575,hoja!A:C,3,FALSE),0)</f>
        <v>0447</v>
      </c>
      <c r="I3575" s="24" t="str">
        <f t="shared" si="801"/>
        <v>20310447</v>
      </c>
      <c r="K3575" s="23">
        <v>924</v>
      </c>
      <c r="L3575" s="23" t="str">
        <f t="shared" si="798"/>
        <v>NACIONAL</v>
      </c>
      <c r="M3575" s="23" t="s">
        <v>621</v>
      </c>
      <c r="N3575" s="23" t="s">
        <v>622</v>
      </c>
      <c r="O3575" s="23">
        <f t="shared" si="805"/>
        <v>8</v>
      </c>
      <c r="P3575" s="23" t="str">
        <f t="shared" si="793"/>
        <v>20310447La vega</v>
      </c>
    </row>
    <row r="3576" spans="1:16" ht="15" hidden="1" customHeight="1">
      <c r="A3576" s="26" t="s">
        <v>645</v>
      </c>
      <c r="B3576" s="23" t="str">
        <f>IFERROR(VLOOKUP(A3576,hoja!$A$2:$E$970,4,FALSE),0)</f>
        <v>OCCIDENTE</v>
      </c>
      <c r="C3576" s="23" t="str">
        <f>IFERROR(VLOOKUP(A3576,hoja!$A$2:$E$1370,5,FALSE),0)</f>
        <v>CALI</v>
      </c>
      <c r="D3576" s="23" t="str">
        <f>IFERROR(VLOOKUP(A3576,hoja!A:D,3,FALSE),0)</f>
        <v>0410</v>
      </c>
      <c r="E3576" s="23" t="s">
        <v>642</v>
      </c>
      <c r="F3576" s="23" t="str">
        <f>IFERROR(VLOOKUP(E3576,hoja!$A$2:$E$970,4,FALSE),0)</f>
        <v>COSTA</v>
      </c>
      <c r="G3576" s="23" t="str">
        <f>IFERROR(VLOOKUP(E3576,hoja!$A$2:$E$970,5,FALSE),0)</f>
        <v>BARRANQUILLA</v>
      </c>
      <c r="H3576" s="103" t="str">
        <f>IFERROR(VLOOKUP(E3576,hoja!A:C,3,FALSE),0)</f>
        <v>0111</v>
      </c>
      <c r="I3576" s="24" t="str">
        <f t="shared" si="801"/>
        <v>04100111</v>
      </c>
      <c r="K3576" s="23">
        <v>1264</v>
      </c>
      <c r="L3576" s="23" t="str">
        <f t="shared" si="798"/>
        <v>NACIONAL</v>
      </c>
      <c r="M3576" s="23" t="s">
        <v>999</v>
      </c>
      <c r="N3576" s="23" t="s">
        <v>622</v>
      </c>
      <c r="O3576" s="23">
        <f t="shared" si="805"/>
        <v>6</v>
      </c>
      <c r="P3576" s="23" t="str">
        <f t="shared" si="793"/>
        <v>04100111Magdalena Medio-Letras</v>
      </c>
    </row>
    <row r="3577" spans="1:16" ht="15" hidden="1" customHeight="1">
      <c r="A3577" s="26" t="s">
        <v>633</v>
      </c>
      <c r="B3577" s="23" t="str">
        <f>IFERROR(VLOOKUP(A3577,hoja!$A$2:$E$970,4,FALSE),0)</f>
        <v>CENTRO</v>
      </c>
      <c r="C3577" s="23" t="str">
        <f>IFERROR(VLOOKUP(A3577,hoja!$A$2:$E$1370,5,FALSE),0)</f>
        <v>BOGOTÁ</v>
      </c>
      <c r="D3577" s="23" t="str">
        <f>IFERROR(VLOOKUP(A3577,hoja!A:D,3,FALSE),0)</f>
        <v>0002</v>
      </c>
      <c r="E3577" s="23" t="s">
        <v>731</v>
      </c>
      <c r="F3577" s="23" t="str">
        <f>IFERROR(VLOOKUP(E3577,hoja!$A$2:$E$970,4,FALSE),0)</f>
        <v>SANTANDER</v>
      </c>
      <c r="G3577" s="23" t="str">
        <f>IFERROR(VLOOKUP(E3577,hoja!$A$2:$E$970,5,FALSE),0)</f>
        <v>CÚCUTA</v>
      </c>
      <c r="H3577" s="103" t="str">
        <f>IFERROR(VLOOKUP(E3577,hoja!A:C,3,FALSE),0)</f>
        <v>0438</v>
      </c>
      <c r="I3577" s="24" t="str">
        <f t="shared" si="801"/>
        <v>00020438</v>
      </c>
      <c r="K3577" s="23">
        <v>839</v>
      </c>
      <c r="L3577" s="23" t="str">
        <f t="shared" si="798"/>
        <v>NACIONAL</v>
      </c>
      <c r="M3577" s="23" t="s">
        <v>758</v>
      </c>
      <c r="N3577" s="23" t="s">
        <v>622</v>
      </c>
      <c r="O3577" s="23">
        <f t="shared" si="805"/>
        <v>8</v>
      </c>
      <c r="P3577" s="23" t="str">
        <f t="shared" si="793"/>
        <v>00020438Ocaña</v>
      </c>
    </row>
    <row r="3578" spans="1:16" ht="15" hidden="1" customHeight="1">
      <c r="A3578" s="26" t="s">
        <v>634</v>
      </c>
      <c r="B3578" s="23" t="str">
        <f>IFERROR(VLOOKUP(A3578,hoja!$A$2:$E$970,4,FALSE),0)</f>
        <v>CENTRO</v>
      </c>
      <c r="C3578" s="23" t="str">
        <f>IFERROR(VLOOKUP(A3578,hoja!$A$2:$E$1370,5,FALSE),0)</f>
        <v>BOGOTÁ</v>
      </c>
      <c r="D3578" s="23" t="str">
        <f>IFERROR(VLOOKUP(A3578,hoja!A:D,3,FALSE),0)</f>
        <v>0011</v>
      </c>
      <c r="E3578" s="23" t="s">
        <v>731</v>
      </c>
      <c r="F3578" s="23" t="str">
        <f>IFERROR(VLOOKUP(E3578,hoja!$A$2:$E$970,4,FALSE),0)</f>
        <v>SANTANDER</v>
      </c>
      <c r="G3578" s="23" t="str">
        <f>IFERROR(VLOOKUP(E3578,hoja!$A$2:$E$970,5,FALSE),0)</f>
        <v>CÚCUTA</v>
      </c>
      <c r="H3578" s="103" t="str">
        <f>IFERROR(VLOOKUP(E3578,hoja!A:C,3,FALSE),0)</f>
        <v>0438</v>
      </c>
      <c r="I3578" s="24" t="str">
        <f t="shared" si="801"/>
        <v>00110438</v>
      </c>
      <c r="K3578" s="23">
        <v>848</v>
      </c>
      <c r="L3578" s="23" t="str">
        <f t="shared" si="798"/>
        <v>NACIONAL</v>
      </c>
      <c r="M3578" s="23" t="s">
        <v>758</v>
      </c>
      <c r="N3578" s="23" t="s">
        <v>622</v>
      </c>
      <c r="O3578" s="23">
        <f t="shared" si="805"/>
        <v>8</v>
      </c>
      <c r="P3578" s="23" t="str">
        <f t="shared" si="793"/>
        <v>00110438Ocaña</v>
      </c>
    </row>
    <row r="3579" spans="1:16" ht="15" hidden="1" customHeight="1">
      <c r="A3579" s="26" t="s">
        <v>635</v>
      </c>
      <c r="B3579" s="23" t="str">
        <f>IFERROR(VLOOKUP(A3579,hoja!$A$2:$E$970,4,FALSE),0)</f>
        <v>CENTRO</v>
      </c>
      <c r="C3579" s="23" t="str">
        <f>IFERROR(VLOOKUP(A3579,hoja!$A$2:$E$1370,5,FALSE),0)</f>
        <v>BOGOTÁ</v>
      </c>
      <c r="D3579" s="23" t="str">
        <f>IFERROR(VLOOKUP(A3579,hoja!A:D,3,FALSE),0)</f>
        <v>0021</v>
      </c>
      <c r="E3579" s="23" t="s">
        <v>731</v>
      </c>
      <c r="F3579" s="23" t="str">
        <f>IFERROR(VLOOKUP(E3579,hoja!$A$2:$E$970,4,FALSE),0)</f>
        <v>SANTANDER</v>
      </c>
      <c r="G3579" s="23" t="str">
        <f>IFERROR(VLOOKUP(E3579,hoja!$A$2:$E$970,5,FALSE),0)</f>
        <v>CÚCUTA</v>
      </c>
      <c r="H3579" s="103" t="str">
        <f>IFERROR(VLOOKUP(E3579,hoja!A:C,3,FALSE),0)</f>
        <v>0438</v>
      </c>
      <c r="I3579" s="24" t="str">
        <f t="shared" si="801"/>
        <v>00210438</v>
      </c>
      <c r="K3579" s="23">
        <v>838</v>
      </c>
      <c r="L3579" s="23" t="str">
        <f t="shared" si="798"/>
        <v>NACIONAL</v>
      </c>
      <c r="M3579" s="23" t="s">
        <v>758</v>
      </c>
      <c r="N3579" s="23" t="s">
        <v>622</v>
      </c>
      <c r="O3579" s="23">
        <f t="shared" si="805"/>
        <v>8</v>
      </c>
      <c r="P3579" s="23" t="str">
        <f t="shared" si="793"/>
        <v>00210438Ocaña</v>
      </c>
    </row>
    <row r="3580" spans="1:16" ht="15" hidden="1" customHeight="1">
      <c r="A3580" s="26" t="s">
        <v>770</v>
      </c>
      <c r="B3580" s="23" t="str">
        <f>IFERROR(VLOOKUP(A3580,hoja!$A$2:$E$970,4,FALSE),0)</f>
        <v>ANTIOQUIA</v>
      </c>
      <c r="C3580" s="23" t="str">
        <f>IFERROR(VLOOKUP(A3580,hoja!$A$2:$E$1370,5,FALSE),0)</f>
        <v>RIONEGRO</v>
      </c>
      <c r="D3580" s="23" t="str">
        <f>IFERROR(VLOOKUP(A3580,hoja!A:D,3,FALSE),0)</f>
        <v>3041</v>
      </c>
      <c r="E3580" s="23" t="s">
        <v>637</v>
      </c>
      <c r="F3580" s="23" t="str">
        <f>IFERROR(VLOOKUP(E3580,hoja!$A$2:$E$970,4,FALSE),0)</f>
        <v>SANTANDER</v>
      </c>
      <c r="G3580" s="23" t="str">
        <f>IFERROR(VLOOKUP(E3580,hoja!$A$2:$E$970,5,FALSE),0)</f>
        <v>PIEDECUESTA</v>
      </c>
      <c r="H3580" s="103" t="str">
        <f>IFERROR(VLOOKUP(E3580,hoja!A:C,3,FALSE),0)</f>
        <v>0422</v>
      </c>
      <c r="I3580" s="24" t="str">
        <f t="shared" si="801"/>
        <v>30410422</v>
      </c>
      <c r="K3580" s="23">
        <v>618</v>
      </c>
      <c r="L3580" s="23" t="str">
        <f t="shared" si="798"/>
        <v>NACIONAL</v>
      </c>
      <c r="M3580" s="23" t="s">
        <v>1000</v>
      </c>
      <c r="N3580" s="23" t="s">
        <v>622</v>
      </c>
      <c r="O3580" s="23">
        <f t="shared" si="805"/>
        <v>12</v>
      </c>
      <c r="P3580" s="23" t="str">
        <f t="shared" si="793"/>
        <v>30410422Doradal-San Alberto</v>
      </c>
    </row>
    <row r="3581" spans="1:16" ht="15" hidden="1" customHeight="1">
      <c r="A3581" s="26" t="s">
        <v>642</v>
      </c>
      <c r="B3581" s="23" t="str">
        <f>IFERROR(VLOOKUP(A3581,hoja!$A$2:$E$970,4,FALSE),0)</f>
        <v>COSTA</v>
      </c>
      <c r="C3581" s="23" t="str">
        <f>IFERROR(VLOOKUP(A3581,hoja!$A$2:$E$1370,5,FALSE),0)</f>
        <v>BARRANQUILLA</v>
      </c>
      <c r="D3581" s="23" t="str">
        <f>IFERROR(VLOOKUP(A3581,hoja!A:D,3,FALSE),0)</f>
        <v>0111</v>
      </c>
      <c r="E3581" s="23" t="s">
        <v>641</v>
      </c>
      <c r="F3581" s="23" t="str">
        <f>IFERROR(VLOOKUP(E3581,hoja!$A$2:$E$970,4,FALSE),0)</f>
        <v>ANTIOQUIA</v>
      </c>
      <c r="G3581" s="23" t="str">
        <f>IFERROR(VLOOKUP(E3581,hoja!$A$2:$E$970,5,FALSE),0)</f>
        <v>MEDELLÍN</v>
      </c>
      <c r="H3581" s="103" t="str">
        <f>IFERROR(VLOOKUP(E3581,hoja!A:C,3,FALSE),0)</f>
        <v>0079</v>
      </c>
      <c r="I3581" s="24" t="str">
        <f t="shared" si="801"/>
        <v>01110079</v>
      </c>
      <c r="K3581" s="23">
        <v>1003</v>
      </c>
      <c r="L3581" s="23" t="str">
        <f t="shared" si="798"/>
        <v>NACIONAL</v>
      </c>
      <c r="M3581" s="23" t="s">
        <v>998</v>
      </c>
      <c r="N3581" s="23" t="s">
        <v>622</v>
      </c>
      <c r="O3581" s="23">
        <f t="shared" si="805"/>
        <v>8</v>
      </c>
      <c r="P3581" s="23" t="str">
        <f t="shared" si="793"/>
        <v>01110079Doradal</v>
      </c>
    </row>
    <row r="3582" spans="1:16" ht="15" hidden="1" customHeight="1">
      <c r="A3582" s="26" t="s">
        <v>635</v>
      </c>
      <c r="B3582" s="23" t="str">
        <f>IFERROR(VLOOKUP(A3582,hoja!$A$2:$E$970,4,FALSE),0)</f>
        <v>CENTRO</v>
      </c>
      <c r="C3582" s="23" t="str">
        <f>IFERROR(VLOOKUP(A3582,hoja!$A$2:$E$1370,5,FALSE),0)</f>
        <v>BOGOTÁ</v>
      </c>
      <c r="D3582" s="23" t="str">
        <f>IFERROR(VLOOKUP(A3582,hoja!A:D,3,FALSE),0)</f>
        <v>0021</v>
      </c>
      <c r="E3582" s="23" t="s">
        <v>661</v>
      </c>
      <c r="F3582" s="23" t="str">
        <f>IFERROR(VLOOKUP(E3582,hoja!$A$2:$E$970,4,FALSE),0)</f>
        <v>COSTA</v>
      </c>
      <c r="G3582" s="23" t="str">
        <f>IFERROR(VLOOKUP(E3582,hoja!$A$2:$E$970,5,FALSE),0)</f>
        <v>CARTAGENA</v>
      </c>
      <c r="H3582" s="103" t="str">
        <f>IFERROR(VLOOKUP(E3582,hoja!A:C,3,FALSE),0)</f>
        <v>0113</v>
      </c>
      <c r="I3582" s="24" t="str">
        <f t="shared" si="801"/>
        <v>00210113</v>
      </c>
      <c r="K3582" s="23">
        <v>1064</v>
      </c>
      <c r="L3582" s="23" t="str">
        <f t="shared" si="798"/>
        <v>NACIONAL</v>
      </c>
      <c r="M3582" s="23" t="s">
        <v>1001</v>
      </c>
      <c r="N3582" s="23" t="s">
        <v>622</v>
      </c>
      <c r="O3582" s="23">
        <f t="shared" si="805"/>
        <v>8</v>
      </c>
      <c r="P3582" s="23" t="str">
        <f t="shared" si="793"/>
        <v>00210113El Banco</v>
      </c>
    </row>
    <row r="3583" spans="1:16" ht="15" hidden="1" customHeight="1">
      <c r="A3583" s="26" t="s">
        <v>650</v>
      </c>
      <c r="B3583" s="23" t="str">
        <f>IFERROR(VLOOKUP(A3583,hoja!$A$2:$E$970,4,FALSE),0)</f>
        <v>OCCIDENTE</v>
      </c>
      <c r="C3583" s="23" t="str">
        <f>IFERROR(VLOOKUP(A3583,hoja!$A$2:$E$1370,5,FALSE),0)</f>
        <v>CALOTO</v>
      </c>
      <c r="D3583" s="23" t="str">
        <f>IFERROR(VLOOKUP(A3583,hoja!A:D,3,FALSE),0)</f>
        <v>0445</v>
      </c>
      <c r="E3583" s="23" t="s">
        <v>699</v>
      </c>
      <c r="F3583" s="23" t="str">
        <f>IFERROR(VLOOKUP(E3583,hoja!$A$2:$E$970,4,FALSE),0)</f>
        <v>ANTIOQUIA</v>
      </c>
      <c r="G3583" s="23" t="str">
        <f>IFERROR(VLOOKUP(E3583,hoja!$A$2:$E$970,5,FALSE),0)</f>
        <v>CHIGORODÓ</v>
      </c>
      <c r="H3583" s="103" t="str">
        <f>IFERROR(VLOOKUP(E3583,hoja!A:C,3,FALSE),0)</f>
        <v>0074</v>
      </c>
      <c r="I3583" s="24" t="str">
        <f t="shared" si="801"/>
        <v>04450074</v>
      </c>
      <c r="K3583" s="23">
        <v>950</v>
      </c>
      <c r="L3583" s="23" t="str">
        <f t="shared" si="798"/>
        <v>NACIONAL</v>
      </c>
      <c r="M3583" s="23" t="s">
        <v>998</v>
      </c>
      <c r="N3583" s="23" t="s">
        <v>622</v>
      </c>
      <c r="O3583" s="23">
        <f t="shared" si="805"/>
        <v>8</v>
      </c>
      <c r="P3583" s="23" t="str">
        <f t="shared" si="793"/>
        <v>04450074Doradal</v>
      </c>
    </row>
    <row r="3584" spans="1:16" ht="15" hidden="1" customHeight="1">
      <c r="A3584" s="26" t="s">
        <v>634</v>
      </c>
      <c r="B3584" s="23" t="str">
        <f>IFERROR(VLOOKUP(A3584,hoja!$A$2:$E$970,4,FALSE),0)</f>
        <v>CENTRO</v>
      </c>
      <c r="C3584" s="23" t="str">
        <f>IFERROR(VLOOKUP(A3584,hoja!$A$2:$E$1370,5,FALSE),0)</f>
        <v>BOGOTÁ</v>
      </c>
      <c r="D3584" s="23" t="str">
        <f>IFERROR(VLOOKUP(A3584,hoja!A:D,3,FALSE),0)</f>
        <v>0011</v>
      </c>
      <c r="E3584" s="23" t="s">
        <v>666</v>
      </c>
      <c r="F3584" s="23" t="str">
        <f>IFERROR(VLOOKUP(E3584,hoja!$A$2:$E$970,4,FALSE),0)</f>
        <v>COSTA</v>
      </c>
      <c r="G3584" s="23" t="str">
        <f>IFERROR(VLOOKUP(E3584,hoja!$A$2:$E$970,5,FALSE),0)</f>
        <v>SINCELEJO</v>
      </c>
      <c r="H3584" s="103" t="str">
        <f>IFERROR(VLOOKUP(E3584,hoja!A:C,3,FALSE),0)</f>
        <v>0382</v>
      </c>
      <c r="I3584" s="24" t="str">
        <f t="shared" si="801"/>
        <v>00110382</v>
      </c>
      <c r="K3584" s="23">
        <v>1044</v>
      </c>
      <c r="L3584" s="23" t="str">
        <f t="shared" si="798"/>
        <v>NACIONAL</v>
      </c>
      <c r="M3584" s="27" t="s">
        <v>696</v>
      </c>
      <c r="N3584" s="23" t="s">
        <v>622</v>
      </c>
      <c r="O3584" s="23">
        <f t="shared" si="805"/>
        <v>8</v>
      </c>
      <c r="P3584" s="23" t="str">
        <f t="shared" si="793"/>
        <v>00110382Magdalena Medio</v>
      </c>
    </row>
    <row r="3585" spans="1:16" ht="15" hidden="1" customHeight="1">
      <c r="A3585" s="26" t="s">
        <v>635</v>
      </c>
      <c r="B3585" s="23" t="str">
        <f>IFERROR(VLOOKUP(A3585,hoja!$A$2:$E$970,4,FALSE),0)</f>
        <v>CENTRO</v>
      </c>
      <c r="C3585" s="23" t="str">
        <f>IFERROR(VLOOKUP(A3585,hoja!$A$2:$E$1370,5,FALSE),0)</f>
        <v>BOGOTÁ</v>
      </c>
      <c r="D3585" s="23" t="str">
        <f>IFERROR(VLOOKUP(A3585,hoja!A:D,3,FALSE),0)</f>
        <v>0021</v>
      </c>
      <c r="E3585" s="23" t="s">
        <v>666</v>
      </c>
      <c r="F3585" s="23" t="str">
        <f>IFERROR(VLOOKUP(E3585,hoja!$A$2:$E$970,4,FALSE),0)</f>
        <v>COSTA</v>
      </c>
      <c r="G3585" s="23" t="str">
        <f>IFERROR(VLOOKUP(E3585,hoja!$A$2:$E$970,5,FALSE),0)</f>
        <v>SINCELEJO</v>
      </c>
      <c r="H3585" s="103" t="str">
        <f>IFERROR(VLOOKUP(E3585,hoja!A:C,3,FALSE),0)</f>
        <v>0382</v>
      </c>
      <c r="I3585" s="24" t="str">
        <f t="shared" si="801"/>
        <v>00210382</v>
      </c>
      <c r="K3585" s="23">
        <v>1034</v>
      </c>
      <c r="L3585" s="23" t="str">
        <f t="shared" si="798"/>
        <v>NACIONAL</v>
      </c>
      <c r="M3585" s="27" t="s">
        <v>696</v>
      </c>
      <c r="N3585" s="23" t="s">
        <v>622</v>
      </c>
      <c r="O3585" s="23">
        <f t="shared" si="805"/>
        <v>8</v>
      </c>
      <c r="P3585" s="23" t="str">
        <f t="shared" si="793"/>
        <v>00210382Magdalena Medio</v>
      </c>
    </row>
    <row r="3586" spans="1:16" ht="15" hidden="1" customHeight="1">
      <c r="A3586" s="26" t="s">
        <v>633</v>
      </c>
      <c r="B3586" s="23" t="str">
        <f>IFERROR(VLOOKUP(A3586,hoja!$A$2:$E$970,4,FALSE),0)</f>
        <v>CENTRO</v>
      </c>
      <c r="C3586" s="23" t="str">
        <f>IFERROR(VLOOKUP(A3586,hoja!$A$2:$E$1370,5,FALSE),0)</f>
        <v>BOGOTÁ</v>
      </c>
      <c r="D3586" s="23" t="str">
        <f>IFERROR(VLOOKUP(A3586,hoja!A:D,3,FALSE),0)</f>
        <v>0002</v>
      </c>
      <c r="E3586" s="23" t="s">
        <v>666</v>
      </c>
      <c r="F3586" s="23" t="str">
        <f>IFERROR(VLOOKUP(E3586,hoja!$A$2:$E$970,4,FALSE),0)</f>
        <v>COSTA</v>
      </c>
      <c r="G3586" s="23" t="str">
        <f>IFERROR(VLOOKUP(E3586,hoja!$A$2:$E$970,5,FALSE),0)</f>
        <v>SINCELEJO</v>
      </c>
      <c r="H3586" s="103" t="str">
        <f>IFERROR(VLOOKUP(E3586,hoja!A:C,3,FALSE),0)</f>
        <v>0382</v>
      </c>
      <c r="I3586" s="24" t="str">
        <f t="shared" si="801"/>
        <v>00020382</v>
      </c>
      <c r="K3586" s="23">
        <v>1035</v>
      </c>
      <c r="L3586" s="23" t="str">
        <f t="shared" si="798"/>
        <v>NACIONAL</v>
      </c>
      <c r="M3586" s="27" t="s">
        <v>696</v>
      </c>
      <c r="N3586" s="23" t="s">
        <v>622</v>
      </c>
      <c r="O3586" s="23">
        <f t="shared" si="805"/>
        <v>8</v>
      </c>
      <c r="P3586" s="23" t="str">
        <f t="shared" si="793"/>
        <v>00020382Magdalena Medio</v>
      </c>
    </row>
    <row r="3587" spans="1:16" ht="15" hidden="1" customHeight="1">
      <c r="A3587" s="26" t="s">
        <v>672</v>
      </c>
      <c r="B3587" s="23" t="str">
        <f>IFERROR(VLOOKUP(A3587,hoja!$A$2:$E$970,4,FALSE),0)</f>
        <v>ANTIOQUIA</v>
      </c>
      <c r="C3587" s="23" t="str">
        <f>IFERROR(VLOOKUP(A3587,hoja!$A$2:$E$1370,5,FALSE),0)</f>
        <v>MEDELLÍN</v>
      </c>
      <c r="D3587" s="23" t="str">
        <f>IFERROR(VLOOKUP(A3587,hoja!A:D,3,FALSE),0)</f>
        <v>0092</v>
      </c>
      <c r="E3587" s="23" t="s">
        <v>723</v>
      </c>
      <c r="F3587" s="23" t="str">
        <f>IFERROR(VLOOKUP(E3587,hoja!$A$2:$E$970,4,FALSE),0)</f>
        <v>COSTA</v>
      </c>
      <c r="G3587" s="23" t="str">
        <f>IFERROR(VLOOKUP(E3587,hoja!$A$2:$E$970,5,FALSE),0)</f>
        <v>SANTA MARTA</v>
      </c>
      <c r="H3587" s="103" t="str">
        <f>IFERROR(VLOOKUP(E3587,hoja!A:C,3,FALSE),0)</f>
        <v>0118</v>
      </c>
      <c r="I3587" s="24" t="str">
        <f t="shared" si="801"/>
        <v>00920118</v>
      </c>
      <c r="K3587" s="23">
        <v>934</v>
      </c>
      <c r="L3587" s="23" t="str">
        <f t="shared" si="798"/>
        <v>NACIONAL</v>
      </c>
      <c r="M3587" s="23" t="s">
        <v>998</v>
      </c>
      <c r="N3587" s="23" t="s">
        <v>622</v>
      </c>
      <c r="O3587" s="23">
        <f t="shared" si="805"/>
        <v>8</v>
      </c>
      <c r="P3587" s="23" t="str">
        <f t="shared" si="793"/>
        <v>00920118Doradal</v>
      </c>
    </row>
    <row r="3588" spans="1:16" ht="15" hidden="1" customHeight="1">
      <c r="A3588" s="26" t="s">
        <v>642</v>
      </c>
      <c r="B3588" s="23" t="str">
        <f>IFERROR(VLOOKUP(A3588,hoja!$A$2:$E$970,4,FALSE),0)</f>
        <v>COSTA</v>
      </c>
      <c r="C3588" s="23" t="str">
        <f>IFERROR(VLOOKUP(A3588,hoja!$A$2:$E$1370,5,FALSE),0)</f>
        <v>BARRANQUILLA</v>
      </c>
      <c r="D3588" s="23" t="str">
        <f>IFERROR(VLOOKUP(A3588,hoja!A:D,3,FALSE),0)</f>
        <v>0111</v>
      </c>
      <c r="E3588" s="23" t="s">
        <v>712</v>
      </c>
      <c r="F3588" s="23" t="str">
        <f>IFERROR(VLOOKUP(E3588,hoja!$A$2:$E$970,4,FALSE),0)</f>
        <v>COSTA</v>
      </c>
      <c r="G3588" s="23" t="str">
        <f>IFERROR(VLOOKUP(E3588,hoja!$A$2:$E$970,5,FALSE),0)</f>
        <v>MAICAO</v>
      </c>
      <c r="H3588" s="103" t="str">
        <f>IFERROR(VLOOKUP(E3588,hoja!A:C,3,FALSE),0)</f>
        <v>0230</v>
      </c>
      <c r="I3588" s="24" t="str">
        <f t="shared" si="801"/>
        <v>01110230</v>
      </c>
      <c r="J3588" s="23">
        <v>9.1333333332440816</v>
      </c>
      <c r="K3588" s="23">
        <v>354.54399999999998</v>
      </c>
      <c r="L3588" s="23" t="str">
        <f t="shared" ref="L3588" si="806">IF(B3588=F3588,"REGIONAL","NACIONAL")</f>
        <v>REGIONAL</v>
      </c>
      <c r="M3588" t="s">
        <v>1002</v>
      </c>
      <c r="N3588" s="23" t="s">
        <v>622</v>
      </c>
      <c r="O3588" s="23">
        <f t="shared" si="805"/>
        <v>16</v>
      </c>
      <c r="P3588" s="23" t="str">
        <f t="shared" si="793"/>
        <v>01110230Cuestecita</v>
      </c>
    </row>
    <row r="3589" spans="1:16" ht="15" hidden="1" customHeight="1">
      <c r="A3589" s="26" t="s">
        <v>650</v>
      </c>
      <c r="B3589" s="23" t="str">
        <f>IFERROR(VLOOKUP(A3589,hoja!$A$2:$E$970,4,FALSE),0)</f>
        <v>OCCIDENTE</v>
      </c>
      <c r="C3589" s="23" t="str">
        <f>IFERROR(VLOOKUP(A3589,hoja!$A$2:$E$1370,5,FALSE),0)</f>
        <v>CALOTO</v>
      </c>
      <c r="D3589" s="23" t="str">
        <f>IFERROR(VLOOKUP(A3589,hoja!A:D,3,FALSE),0)</f>
        <v>0445</v>
      </c>
      <c r="E3589" s="23" t="s">
        <v>642</v>
      </c>
      <c r="F3589" s="23" t="str">
        <f>IFERROR(VLOOKUP(E3589,hoja!$A$2:$E$970,4,FALSE),0)</f>
        <v>COSTA</v>
      </c>
      <c r="G3589" s="23" t="str">
        <f>IFERROR(VLOOKUP(E3589,hoja!$A$2:$E$970,5,FALSE),0)</f>
        <v>BARRANQUILLA</v>
      </c>
      <c r="H3589" s="103" t="str">
        <f>IFERROR(VLOOKUP(E3589,hoja!A:C,3,FALSE),0)</f>
        <v>0111</v>
      </c>
      <c r="I3589" s="24" t="str">
        <f t="shared" si="801"/>
        <v>04450111</v>
      </c>
      <c r="K3589" s="23">
        <v>1303</v>
      </c>
      <c r="L3589" s="23" t="str">
        <f>IF(B3589=F3589,"REGIONAL","NACIONAL")</f>
        <v>NACIONAL</v>
      </c>
      <c r="M3589" s="23" t="s">
        <v>1003</v>
      </c>
      <c r="N3589" s="23" t="s">
        <v>622</v>
      </c>
      <c r="O3589" s="23">
        <f t="shared" si="805"/>
        <v>6</v>
      </c>
      <c r="P3589" s="23" t="str">
        <f t="shared" si="793"/>
        <v>04450111Uraba,San Onofre</v>
      </c>
    </row>
    <row r="3590" spans="1:16" ht="15" hidden="1" customHeight="1">
      <c r="A3590" s="26" t="s">
        <v>641</v>
      </c>
      <c r="B3590" s="23" t="str">
        <f>IFERROR(VLOOKUP(A3590,hoja!$A$2:$E$970,4,FALSE),0)</f>
        <v>ANTIOQUIA</v>
      </c>
      <c r="C3590" s="23" t="str">
        <f>IFERROR(VLOOKUP(A3590,hoja!$A$2:$E$1370,5,FALSE),0)</f>
        <v>MEDELLÍN</v>
      </c>
      <c r="D3590" s="23" t="str">
        <f>IFERROR(VLOOKUP(A3590,hoja!A:D,3,FALSE),0)</f>
        <v>0079</v>
      </c>
      <c r="E3590" s="23" t="s">
        <v>642</v>
      </c>
      <c r="F3590" s="23" t="str">
        <f>IFERROR(VLOOKUP(E3590,hoja!$A$2:$E$970,4,FALSE),0)</f>
        <v>COSTA</v>
      </c>
      <c r="G3590" s="23" t="str">
        <f>IFERROR(VLOOKUP(E3590,hoja!$A$2:$E$970,5,FALSE),0)</f>
        <v>BARRANQUILLA</v>
      </c>
      <c r="H3590" s="103" t="str">
        <f>IFERROR(VLOOKUP(E3590,hoja!A:C,3,FALSE),0)</f>
        <v>0111</v>
      </c>
      <c r="I3590" s="24" t="str">
        <f t="shared" si="801"/>
        <v>00790111</v>
      </c>
      <c r="K3590" s="23">
        <v>732</v>
      </c>
      <c r="L3590" s="23" t="str">
        <f>IF(B3590=F3590,"REGIONAL","NACIONAL")</f>
        <v>NACIONAL</v>
      </c>
      <c r="M3590" s="23" t="s">
        <v>1004</v>
      </c>
      <c r="N3590" s="23" t="s">
        <v>622</v>
      </c>
      <c r="O3590" s="23">
        <f t="shared" ref="O3590" si="807">IF(K3590&lt;=250,25,IF(K3590&lt;=500,16,IF(K3590&lt;=800,12,IF(K3590&lt;=1100,8,IF(K3590&lt;=1400,6,IF(K3590&lt;=1700,5))))))</f>
        <v>12</v>
      </c>
      <c r="P3590" s="23" t="str">
        <f t="shared" si="793"/>
        <v>00790111San Onofre</v>
      </c>
    </row>
    <row r="3591" spans="1:16" ht="15" hidden="1" customHeight="1">
      <c r="A3591" s="26" t="s">
        <v>667</v>
      </c>
      <c r="B3591" s="23" t="str">
        <f>IFERROR(VLOOKUP(A3591,hoja!$A$2:$E$970,4,FALSE),0)</f>
        <v>COSTA</v>
      </c>
      <c r="C3591" s="23" t="str">
        <f>IFERROR(VLOOKUP(A3591,hoja!$A$2:$E$1370,5,FALSE),0)</f>
        <v>MONTERÍA</v>
      </c>
      <c r="D3591" s="23" t="str">
        <f>IFERROR(VLOOKUP(A3591,hoja!A:D,3,FALSE),0)</f>
        <v>0381</v>
      </c>
      <c r="E3591" s="23" t="s">
        <v>642</v>
      </c>
      <c r="F3591" s="23" t="str">
        <f>IFERROR(VLOOKUP(E3591,hoja!$A$2:$E$970,4,FALSE),0)</f>
        <v>COSTA</v>
      </c>
      <c r="G3591" s="23" t="str">
        <f>IFERROR(VLOOKUP(E3591,hoja!$A$2:$E$970,5,FALSE),0)</f>
        <v>BARRANQUILLA</v>
      </c>
      <c r="H3591" s="103" t="str">
        <f>IFERROR(VLOOKUP(E3591,hoja!A:C,3,FALSE),0)</f>
        <v>0111</v>
      </c>
      <c r="I3591" s="24" t="str">
        <f t="shared" si="801"/>
        <v>03810111</v>
      </c>
      <c r="K3591" s="23">
        <v>374</v>
      </c>
      <c r="L3591" s="23" t="str">
        <f t="shared" ref="L3591" si="808">IF(B3591=F3591,"REGIONAL","NACIONAL")</f>
        <v>REGIONAL</v>
      </c>
      <c r="M3591" s="23" t="s">
        <v>1004</v>
      </c>
      <c r="N3591" s="23" t="s">
        <v>622</v>
      </c>
      <c r="O3591" s="23">
        <f t="shared" ref="O3591" si="809">IF(K3591&lt;=250,25,IF(K3591&lt;=500,16,IF(K3591&lt;=800,12,IF(K3591&lt;=1100,8,IF(K3591&lt;=1400,6,IF(K3591&lt;=1700,5))))))</f>
        <v>16</v>
      </c>
      <c r="P3591" s="23" t="str">
        <f t="shared" si="793"/>
        <v>03810111San Onofre</v>
      </c>
    </row>
    <row r="3592" spans="1:16" ht="15" hidden="1" customHeight="1">
      <c r="A3592" s="26" t="s">
        <v>845</v>
      </c>
      <c r="B3592" s="23" t="str">
        <f>IFERROR(VLOOKUP(A3592,hoja!$A$2:$E$970,4,FALSE),0)</f>
        <v>OCCIDENTE</v>
      </c>
      <c r="C3592" s="23" t="str">
        <f>IFERROR(VLOOKUP(A3592,hoja!$A$2:$E$1370,5,FALSE),0)</f>
        <v>CALOTO</v>
      </c>
      <c r="D3592" s="23" t="str">
        <f>IFERROR(VLOOKUP(A3592,hoja!A:D,3,FALSE),0)</f>
        <v>0054</v>
      </c>
      <c r="E3592" s="23" t="s">
        <v>634</v>
      </c>
      <c r="F3592" s="23" t="str">
        <f>IFERROR(VLOOKUP(E3592,hoja!$A$2:$E$970,4,FALSE),0)</f>
        <v>CENTRO</v>
      </c>
      <c r="G3592" s="23" t="str">
        <f>IFERROR(VLOOKUP(E3592,hoja!$A$2:$E$970,5,FALSE),0)</f>
        <v>BOGOTÁ</v>
      </c>
      <c r="H3592" s="103" t="str">
        <f>IFERROR(VLOOKUP(E3592,hoja!A:C,3,FALSE),0)</f>
        <v>0011</v>
      </c>
      <c r="I3592" s="24" t="str">
        <f t="shared" ref="I3592:I3612" si="810">D3592&amp;H3592</f>
        <v>00540011</v>
      </c>
      <c r="K3592" s="23">
        <v>468</v>
      </c>
      <c r="L3592" s="23" t="str">
        <f>IF(B3592=F3592,"REGIONAL","NACIONAL")</f>
        <v>NACIONAL</v>
      </c>
      <c r="N3592" s="23" t="s">
        <v>622</v>
      </c>
      <c r="O3592" s="23">
        <f>IF(K3592&lt;=250,25,IF(K3592&lt;=500,16,IF(K3592&lt;=800,12,IF(K3592&lt;=1100,8,IF(K3592&lt;=1400,6,IF(K3592&lt;=1700,5))))))</f>
        <v>16</v>
      </c>
      <c r="P3592" s="23" t="str">
        <f t="shared" si="793"/>
        <v>00540011</v>
      </c>
    </row>
    <row r="3593" spans="1:16" ht="15" hidden="1" customHeight="1">
      <c r="A3593" s="26" t="s">
        <v>881</v>
      </c>
      <c r="B3593" s="23" t="str">
        <f>IFERROR(VLOOKUP(A3593,hoja!$A$2:$E$970,4,FALSE),0)</f>
        <v>ANTIOQUIA</v>
      </c>
      <c r="C3593" s="23" t="str">
        <f>IFERROR(VLOOKUP(A3593,hoja!$A$2:$E$1370,5,FALSE),0)</f>
        <v>MEDELLÍN</v>
      </c>
      <c r="D3593" s="23" t="str">
        <f>IFERROR(VLOOKUP(A3593,hoja!A:D,3,FALSE),0)</f>
        <v>1381</v>
      </c>
      <c r="E3593" s="23" t="s">
        <v>660</v>
      </c>
      <c r="F3593" s="23" t="str">
        <f>IFERROR(VLOOKUP(E3593,hoja!$A$2:$E$970,4,FALSE),0)</f>
        <v>CENTRO</v>
      </c>
      <c r="G3593" s="23" t="str">
        <f>IFERROR(VLOOKUP(E3593,hoja!$A$2:$E$970,5,FALSE),0)</f>
        <v>BOGOTÁ</v>
      </c>
      <c r="H3593" s="103" t="str">
        <f>IFERROR(VLOOKUP(E3593,hoja!A:C,3,FALSE),0)</f>
        <v>0035</v>
      </c>
      <c r="I3593" s="24" t="str">
        <f t="shared" si="810"/>
        <v>13810035</v>
      </c>
      <c r="J3593" s="23">
        <v>21</v>
      </c>
      <c r="K3593" s="23">
        <v>410</v>
      </c>
      <c r="L3593" s="23" t="str">
        <f>IF(B3593=F3593,"REGIONAL","NACIONAL")</f>
        <v>NACIONAL</v>
      </c>
      <c r="M3593" s="23" t="s">
        <v>623</v>
      </c>
      <c r="N3593" s="23" t="s">
        <v>622</v>
      </c>
      <c r="O3593" s="23">
        <f t="shared" ref="O3593" si="811">IF(K3593&lt;=250,25,IF(K3593&lt;=500,16,IF(K3593&lt;=800,12,IF(K3593&lt;=1100,8,IF(K3593&lt;=1400,6,IF(K3593&lt;=1700,5))))))</f>
        <v>16</v>
      </c>
      <c r="P3593" s="23" t="str">
        <f t="shared" si="793"/>
        <v>13810035Facatativa</v>
      </c>
    </row>
    <row r="3594" spans="1:16" ht="15" hidden="1" customHeight="1">
      <c r="A3594" s="26" t="s">
        <v>881</v>
      </c>
      <c r="B3594" s="23" t="str">
        <f>IFERROR(VLOOKUP(A3594,hoja!$A$2:$E$970,4,FALSE),0)</f>
        <v>ANTIOQUIA</v>
      </c>
      <c r="C3594" s="23" t="str">
        <f>IFERROR(VLOOKUP(A3594,hoja!$A$2:$E$1370,5,FALSE),0)</f>
        <v>MEDELLÍN</v>
      </c>
      <c r="D3594" s="23" t="str">
        <f>IFERROR(VLOOKUP(A3594,hoja!A:D,3,FALSE),0)</f>
        <v>1381</v>
      </c>
      <c r="E3594" s="23" t="s">
        <v>642</v>
      </c>
      <c r="F3594" s="23" t="str">
        <f>IFERROR(VLOOKUP(E3594,hoja!$A$2:$E$970,4,FALSE),0)</f>
        <v>COSTA</v>
      </c>
      <c r="G3594" s="23" t="str">
        <f>IFERROR(VLOOKUP(E3594,hoja!$A$2:$E$970,5,FALSE),0)</f>
        <v>BARRANQUILLA</v>
      </c>
      <c r="H3594" s="103" t="str">
        <f>IFERROR(VLOOKUP(E3594,hoja!A:C,3,FALSE),0)</f>
        <v>0111</v>
      </c>
      <c r="I3594" s="24" t="str">
        <f t="shared" si="810"/>
        <v>13810111</v>
      </c>
      <c r="J3594" s="23">
        <v>38.251944444375113</v>
      </c>
      <c r="K3594" s="23">
        <v>674</v>
      </c>
      <c r="L3594" s="23" t="str">
        <f t="shared" ref="L3594:L3597" si="812">IF(B3594=F3594,"REGIONAL","NACIONAL")</f>
        <v>NACIONAL</v>
      </c>
      <c r="M3594" s="23" t="s">
        <v>618</v>
      </c>
      <c r="N3594" s="23" t="s">
        <v>622</v>
      </c>
      <c r="O3594" s="23">
        <f t="shared" ref="O3594:O3595" si="813">IF(K3594&lt;=250,25,IF(K3594&lt;=500,16,IF(K3594&lt;=800,12,IF(K3594&lt;=1100,8,IF(K3594&lt;=1400,6,IF(K3594&lt;=1700,5))))))</f>
        <v>12</v>
      </c>
      <c r="P3594" s="23" t="str">
        <f t="shared" si="793"/>
        <v>13810111Principal</v>
      </c>
    </row>
    <row r="3595" spans="1:16" ht="15" hidden="1" customHeight="1">
      <c r="A3595" s="26" t="s">
        <v>881</v>
      </c>
      <c r="B3595" s="23" t="str">
        <f>IFERROR(VLOOKUP(A3595,hoja!$A$2:$E$970,4,FALSE),0)</f>
        <v>ANTIOQUIA</v>
      </c>
      <c r="C3595" s="23" t="str">
        <f>IFERROR(VLOOKUP(A3595,hoja!$A$2:$E$1370,5,FALSE),0)</f>
        <v>MEDELLÍN</v>
      </c>
      <c r="D3595" s="23" t="str">
        <f>IFERROR(VLOOKUP(A3595,hoja!A:D,3,FALSE),0)</f>
        <v>1381</v>
      </c>
      <c r="E3595" s="23" t="s">
        <v>645</v>
      </c>
      <c r="F3595" s="23" t="str">
        <f>IFERROR(VLOOKUP(E3595,hoja!$A$2:$E$970,4,FALSE),0)</f>
        <v>OCCIDENTE</v>
      </c>
      <c r="G3595" s="23" t="str">
        <f>IFERROR(VLOOKUP(E3595,hoja!$A$2:$E$970,5,FALSE),0)</f>
        <v>CALI</v>
      </c>
      <c r="H3595" s="103" t="str">
        <f>IFERROR(VLOOKUP(E3595,hoja!A:C,3,FALSE),0)</f>
        <v>0410</v>
      </c>
      <c r="I3595" s="24" t="str">
        <f t="shared" si="810"/>
        <v>13810410</v>
      </c>
      <c r="J3595" s="23">
        <v>35.811666666646488</v>
      </c>
      <c r="K3595" s="23">
        <v>423.11</v>
      </c>
      <c r="L3595" s="23" t="str">
        <f t="shared" si="812"/>
        <v>NACIONAL</v>
      </c>
      <c r="M3595" s="23" t="s">
        <v>618</v>
      </c>
      <c r="N3595" s="23" t="s">
        <v>622</v>
      </c>
      <c r="O3595" s="23">
        <f t="shared" si="813"/>
        <v>16</v>
      </c>
      <c r="P3595" s="23" t="str">
        <f t="shared" si="793"/>
        <v>13810410Principal</v>
      </c>
    </row>
    <row r="3596" spans="1:16" ht="15" hidden="1" customHeight="1">
      <c r="A3596" s="26" t="s">
        <v>633</v>
      </c>
      <c r="B3596" s="23" t="str">
        <f>IFERROR(VLOOKUP(A3596,hoja!$A$2:$E$970,4,FALSE),0)</f>
        <v>CENTRO</v>
      </c>
      <c r="C3596" s="23" t="str">
        <f>IFERROR(VLOOKUP(A3596,hoja!$A$2:$E$1370,5,FALSE),0)</f>
        <v>BOGOTÁ</v>
      </c>
      <c r="D3596" s="23" t="str">
        <f>IFERROR(VLOOKUP(A3596,hoja!A:D,3,FALSE),0)</f>
        <v>0002</v>
      </c>
      <c r="E3596" s="23" t="s">
        <v>716</v>
      </c>
      <c r="F3596" s="23" t="str">
        <f>IFERROR(VLOOKUP(E3596,hoja!$A$2:$E$970,4,FALSE),0)</f>
        <v>SANTANDER</v>
      </c>
      <c r="G3596" s="23" t="str">
        <f>IFERROR(VLOOKUP(E3596,hoja!$A$2:$E$970,5,FALSE),0)</f>
        <v>PINCHOTE</v>
      </c>
      <c r="H3596" s="103" t="str">
        <f>IFERROR(VLOOKUP(E3596,hoja!A:C,3,FALSE),0)</f>
        <v>0423</v>
      </c>
      <c r="I3596" s="24" t="str">
        <f t="shared" si="810"/>
        <v>00020423</v>
      </c>
      <c r="K3596" s="23">
        <v>314</v>
      </c>
      <c r="L3596" s="23" t="str">
        <f t="shared" si="812"/>
        <v>NACIONAL</v>
      </c>
      <c r="M3596" s="23" t="s">
        <v>618</v>
      </c>
      <c r="N3596" s="23" t="s">
        <v>622</v>
      </c>
      <c r="O3596" s="23">
        <f t="shared" ref="O3596" si="814">IF(K3596&lt;=250,25,IF(K3596&lt;=500,16,IF(K3596&lt;=800,12,IF(K3596&lt;=1100,8,IF(K3596&lt;=1400,6,IF(K3596&lt;=1700,5))))))</f>
        <v>16</v>
      </c>
      <c r="P3596" s="23" t="str">
        <f t="shared" ref="P3596:P3653" si="815">D3596&amp;H3596&amp;M3596</f>
        <v>00020423Principal</v>
      </c>
    </row>
    <row r="3597" spans="1:16" ht="15" hidden="1" customHeight="1">
      <c r="A3597" s="26" t="s">
        <v>881</v>
      </c>
      <c r="B3597" s="23" t="str">
        <f>IFERROR(VLOOKUP(A3597,hoja!$A$2:$E$970,4,FALSE),0)</f>
        <v>ANTIOQUIA</v>
      </c>
      <c r="C3597" s="23" t="str">
        <f>IFERROR(VLOOKUP(A3597,hoja!$A$2:$E$1370,5,FALSE),0)</f>
        <v>MEDELLÍN</v>
      </c>
      <c r="D3597" s="23" t="str">
        <f>IFERROR(VLOOKUP(A3597,hoja!A:D,3,FALSE),0)</f>
        <v>1381</v>
      </c>
      <c r="E3597" s="23" t="s">
        <v>731</v>
      </c>
      <c r="F3597" s="23" t="str">
        <f>IFERROR(VLOOKUP(E3597,hoja!$A$2:$E$970,4,FALSE),0)</f>
        <v>SANTANDER</v>
      </c>
      <c r="G3597" s="23" t="str">
        <f>IFERROR(VLOOKUP(E3597,hoja!$A$2:$E$970,5,FALSE),0)</f>
        <v>CÚCUTA</v>
      </c>
      <c r="H3597" s="103" t="str">
        <f>IFERROR(VLOOKUP(E3597,hoja!A:C,3,FALSE),0)</f>
        <v>0438</v>
      </c>
      <c r="I3597" s="24" t="str">
        <f t="shared" si="810"/>
        <v>13810438</v>
      </c>
      <c r="K3597" s="23">
        <v>583</v>
      </c>
      <c r="L3597" s="23" t="str">
        <f t="shared" si="812"/>
        <v>NACIONAL</v>
      </c>
      <c r="M3597" s="23" t="s">
        <v>618</v>
      </c>
      <c r="N3597" s="23" t="s">
        <v>622</v>
      </c>
      <c r="O3597" s="23">
        <f t="shared" ref="O3597:O3599" si="816">IF(K3597&lt;=250,25,IF(K3597&lt;=500,16,IF(K3597&lt;=800,12,IF(K3597&lt;=1100,8,IF(K3597&lt;=1400,6,IF(K3597&lt;=1700,5))))))</f>
        <v>12</v>
      </c>
      <c r="P3597" s="23" t="str">
        <f t="shared" si="815"/>
        <v>13810438Principal</v>
      </c>
    </row>
    <row r="3598" spans="1:16" ht="15" hidden="1" customHeight="1">
      <c r="A3598" s="26" t="s">
        <v>633</v>
      </c>
      <c r="B3598" s="23" t="str">
        <f>IFERROR(VLOOKUP(A3598,hoja!$A$2:$E$970,4,FALSE),0)</f>
        <v>CENTRO</v>
      </c>
      <c r="C3598" s="23" t="str">
        <f>IFERROR(VLOOKUP(A3598,hoja!$A$2:$E$1370,5,FALSE),0)</f>
        <v>BOGOTÁ</v>
      </c>
      <c r="D3598" s="23" t="str">
        <f>IFERROR(VLOOKUP(A3598,hoja!A:D,3,FALSE),0)</f>
        <v>0002</v>
      </c>
      <c r="E3598" s="23" t="s">
        <v>727</v>
      </c>
      <c r="F3598" s="23" t="str">
        <f>IFERROR(VLOOKUP(E3598,hoja!$A$2:$E$970,4,FALSE),0)</f>
        <v>CENTRO</v>
      </c>
      <c r="G3598" s="23" t="str">
        <f>IFERROR(VLOOKUP(E3598,hoja!$A$2:$E$970,5,FALSE),0)</f>
        <v>TUNJA</v>
      </c>
      <c r="H3598" s="103" t="str">
        <f>IFERROR(VLOOKUP(E3598,hoja!A:C,3,FALSE),0)</f>
        <v>0443</v>
      </c>
      <c r="I3598" s="24" t="str">
        <f t="shared" si="810"/>
        <v>00020443</v>
      </c>
      <c r="K3598" s="23">
        <v>160.15</v>
      </c>
      <c r="L3598" s="23" t="str">
        <f t="shared" ref="L3598:L3599" si="817">IF(B3598=F3598,"REGIONAL","NACIONAL")</f>
        <v>REGIONAL</v>
      </c>
      <c r="M3598" s="23" t="s">
        <v>618</v>
      </c>
      <c r="N3598" s="23" t="s">
        <v>622</v>
      </c>
      <c r="O3598" s="23">
        <f t="shared" si="816"/>
        <v>25</v>
      </c>
      <c r="P3598" s="23" t="str">
        <f t="shared" si="815"/>
        <v>00020443Principal</v>
      </c>
    </row>
    <row r="3599" spans="1:16" ht="15" hidden="1" customHeight="1">
      <c r="A3599" s="26" t="s">
        <v>634</v>
      </c>
      <c r="B3599" s="23" t="str">
        <f>IFERROR(VLOOKUP(A3599,hoja!$A$2:$E$970,4,FALSE),0)</f>
        <v>CENTRO</v>
      </c>
      <c r="C3599" s="23" t="str">
        <f>IFERROR(VLOOKUP(A3599,hoja!$A$2:$E$1370,5,FALSE),0)</f>
        <v>BOGOTÁ</v>
      </c>
      <c r="D3599" s="23" t="str">
        <f>IFERROR(VLOOKUP(A3599,hoja!A:D,3,FALSE),0)</f>
        <v>0011</v>
      </c>
      <c r="E3599" s="23" t="s">
        <v>727</v>
      </c>
      <c r="F3599" s="23" t="str">
        <f>IFERROR(VLOOKUP(E3599,hoja!$A$2:$E$970,4,FALSE),0)</f>
        <v>CENTRO</v>
      </c>
      <c r="G3599" s="23" t="str">
        <f>IFERROR(VLOOKUP(E3599,hoja!$A$2:$E$970,5,FALSE),0)</f>
        <v>TUNJA</v>
      </c>
      <c r="H3599" s="103" t="str">
        <f>IFERROR(VLOOKUP(E3599,hoja!A:C,3,FALSE),0)</f>
        <v>0443</v>
      </c>
      <c r="I3599" s="24" t="str">
        <f t="shared" si="810"/>
        <v>00110443</v>
      </c>
      <c r="K3599" s="23">
        <v>170.02799999999999</v>
      </c>
      <c r="L3599" s="23" t="str">
        <f t="shared" si="817"/>
        <v>REGIONAL</v>
      </c>
      <c r="M3599" s="23" t="s">
        <v>618</v>
      </c>
      <c r="N3599" s="23" t="s">
        <v>622</v>
      </c>
      <c r="O3599" s="23">
        <f t="shared" si="816"/>
        <v>25</v>
      </c>
      <c r="P3599" s="23" t="str">
        <f t="shared" si="815"/>
        <v>00110443Principal</v>
      </c>
    </row>
    <row r="3600" spans="1:16" ht="15" hidden="1" customHeight="1">
      <c r="A3600" s="26" t="s">
        <v>881</v>
      </c>
      <c r="B3600" s="23" t="str">
        <f>IFERROR(VLOOKUP(A3600,hoja!$A$2:$E$970,4,FALSE),0)</f>
        <v>ANTIOQUIA</v>
      </c>
      <c r="C3600" s="23" t="str">
        <f>IFERROR(VLOOKUP(A3600,hoja!$A$2:$E$1370,5,FALSE),0)</f>
        <v>MEDELLÍN</v>
      </c>
      <c r="D3600" s="23" t="str">
        <f>IFERROR(VLOOKUP(A3600,hoja!A:D,3,FALSE),0)</f>
        <v>1381</v>
      </c>
      <c r="E3600" s="23" t="s">
        <v>668</v>
      </c>
      <c r="F3600" s="23" t="str">
        <f>IFERROR(VLOOKUP(E3600,hoja!$A$2:$E$970,4,FALSE),0)</f>
        <v>COSTA</v>
      </c>
      <c r="G3600" s="23" t="str">
        <f>IFERROR(VLOOKUP(E3600,hoja!$A$2:$E$970,5,FALSE),0)</f>
        <v>VALLEDUPAR</v>
      </c>
      <c r="H3600" s="103" t="str">
        <f>IFERROR(VLOOKUP(E3600,hoja!A:C,3,FALSE),0)</f>
        <v>0447</v>
      </c>
      <c r="I3600" s="24" t="str">
        <f t="shared" si="810"/>
        <v>13810447</v>
      </c>
      <c r="K3600" s="23">
        <v>721</v>
      </c>
      <c r="L3600" s="23" t="str">
        <f>IF(B3600=F3600,"REGIONAL","NACIONAL")</f>
        <v>NACIONAL</v>
      </c>
      <c r="M3600" s="23" t="s">
        <v>618</v>
      </c>
      <c r="N3600" s="23" t="s">
        <v>622</v>
      </c>
      <c r="O3600" s="23">
        <f t="shared" ref="O3600:O3602" si="818">IF(K3600&lt;=250,25,IF(K3600&lt;=500,16,IF(K3600&lt;=800,12,IF(K3600&lt;=1100,8,IF(K3600&lt;=1400,6,IF(K3600&lt;=1700,5))))))</f>
        <v>12</v>
      </c>
      <c r="P3600" s="23" t="str">
        <f t="shared" si="815"/>
        <v>13810447Principal</v>
      </c>
    </row>
    <row r="3601" spans="1:16" ht="15" hidden="1" customHeight="1">
      <c r="A3601" s="26" t="s">
        <v>617</v>
      </c>
      <c r="B3601" s="23" t="str">
        <f>IFERROR(VLOOKUP(A3601,hoja!$A$2:$E$970,4,FALSE),0)</f>
        <v>ANTIOQUIA</v>
      </c>
      <c r="C3601" s="23" t="str">
        <f>IFERROR(VLOOKUP(A3601,hoja!$A$2:$E$1370,5,FALSE),0)</f>
        <v>MEDELLÍN</v>
      </c>
      <c r="D3601" s="23">
        <f>IFERROR(VLOOKUP(A3601,hoja!A:D,3,FALSE),0)</f>
        <v>50443</v>
      </c>
      <c r="E3601" s="23" t="s">
        <v>790</v>
      </c>
      <c r="F3601" s="23" t="str">
        <f>IFERROR(VLOOKUP(E3601,hoja!$A$2:$E$970,4,FALSE),0)</f>
        <v>SANTANDER</v>
      </c>
      <c r="G3601" s="23" t="str">
        <f>IFERROR(VLOOKUP(E3601,hoja!$A$2:$E$970,5,FALSE),0)</f>
        <v>SARAVENA</v>
      </c>
      <c r="H3601" s="103" t="str">
        <f>IFERROR(VLOOKUP(E3601,hoja!A:C,3,FALSE),0)</f>
        <v>10222</v>
      </c>
      <c r="I3601" s="24" t="str">
        <f t="shared" si="810"/>
        <v>5044310222</v>
      </c>
      <c r="K3601" s="23">
        <v>657</v>
      </c>
      <c r="L3601" s="23" t="str">
        <f t="shared" ref="L3601:L3615" si="819">IF(B3601=F3601,"REGIONAL","NACIONAL")</f>
        <v>NACIONAL</v>
      </c>
      <c r="M3601" s="23" t="s">
        <v>618</v>
      </c>
      <c r="N3601" s="23" t="s">
        <v>622</v>
      </c>
      <c r="O3601" s="23">
        <f t="shared" si="818"/>
        <v>12</v>
      </c>
      <c r="P3601" s="23" t="str">
        <f t="shared" si="815"/>
        <v>5044310222Principal</v>
      </c>
    </row>
    <row r="3602" spans="1:16" ht="15" hidden="1" customHeight="1">
      <c r="A3602" s="26" t="s">
        <v>635</v>
      </c>
      <c r="B3602" s="23" t="str">
        <f>IFERROR(VLOOKUP(A3602,hoja!$A$2:$E$970,4,FALSE),0)</f>
        <v>CENTRO</v>
      </c>
      <c r="C3602" s="23" t="str">
        <f>IFERROR(VLOOKUP(A3602,hoja!$A$2:$E$1370,5,FALSE),0)</f>
        <v>BOGOTÁ</v>
      </c>
      <c r="D3602" s="23" t="str">
        <f>IFERROR(VLOOKUP(A3602,hoja!A:D,3,FALSE),0)</f>
        <v>0021</v>
      </c>
      <c r="E3602" s="23" t="s">
        <v>1005</v>
      </c>
      <c r="F3602" s="23" t="str">
        <f>IFERROR(VLOOKUP(E3602,hoja!$A$2:$E$970,4,FALSE),0)</f>
        <v>OCCIDENTE</v>
      </c>
      <c r="G3602" s="23" t="str">
        <f>IFERROR(VLOOKUP(E3602,hoja!$A$2:$E$970,5,FALSE),0)</f>
        <v>IPIALES</v>
      </c>
      <c r="H3602" s="103" t="str">
        <f>IFERROR(VLOOKUP(E3602,hoja!A:C,3,FALSE),0)</f>
        <v>50315</v>
      </c>
      <c r="I3602" s="24" t="str">
        <f t="shared" si="810"/>
        <v>002150315</v>
      </c>
      <c r="K3602" s="23">
        <v>908</v>
      </c>
      <c r="L3602" s="23" t="str">
        <f t="shared" si="819"/>
        <v>NACIONAL</v>
      </c>
      <c r="M3602" s="23" t="s">
        <v>618</v>
      </c>
      <c r="N3602" s="23" t="s">
        <v>622</v>
      </c>
      <c r="O3602" s="23">
        <f t="shared" si="818"/>
        <v>8</v>
      </c>
      <c r="P3602" s="23" t="str">
        <f t="shared" si="815"/>
        <v>002150315Principal</v>
      </c>
    </row>
    <row r="3603" spans="1:16" ht="15" hidden="1" customHeight="1">
      <c r="A3603" s="26" t="s">
        <v>881</v>
      </c>
      <c r="B3603" s="23" t="str">
        <f>IFERROR(VLOOKUP(A3603,hoja!$A$2:$E$970,4,FALSE),0)</f>
        <v>ANTIOQUIA</v>
      </c>
      <c r="C3603" s="23" t="str">
        <f>IFERROR(VLOOKUP(A3603,hoja!$A$2:$E$1370,5,FALSE),0)</f>
        <v>MEDELLÍN</v>
      </c>
      <c r="D3603" s="23" t="str">
        <f>IFERROR(VLOOKUP(A3603,hoja!A:D,3,FALSE),0)</f>
        <v>1381</v>
      </c>
      <c r="E3603" s="23" t="s">
        <v>783</v>
      </c>
      <c r="F3603" s="23" t="str">
        <f>IFERROR(VLOOKUP(E3603,hoja!$A$2:$E$970,4,FALSE),0)</f>
        <v>COSTA</v>
      </c>
      <c r="G3603" s="23" t="str">
        <f>IFERROR(VLOOKUP(E3603,hoja!$A$2:$E$970,5,FALSE),0)</f>
        <v>MONTERÍA</v>
      </c>
      <c r="H3603" s="103" t="str">
        <f>IFERROR(VLOOKUP(E3603,hoja!A:C,3,FALSE),0)</f>
        <v>60007</v>
      </c>
      <c r="I3603" s="24" t="str">
        <f t="shared" si="810"/>
        <v>138160007</v>
      </c>
      <c r="K3603" s="23">
        <v>407</v>
      </c>
      <c r="L3603" s="23" t="str">
        <f t="shared" si="819"/>
        <v>NACIONAL</v>
      </c>
      <c r="M3603" s="23" t="s">
        <v>618</v>
      </c>
      <c r="N3603" s="23" t="s">
        <v>622</v>
      </c>
      <c r="O3603" s="23">
        <f t="shared" ref="O3603:O3609" si="820">IF(K3603&lt;=250,25,IF(K3603&lt;=500,16,IF(K3603&lt;=800,12,IF(K3603&lt;=1100,8,IF(K3603&lt;=1400,6,IF(K3603&lt;=1700,5))))))</f>
        <v>16</v>
      </c>
      <c r="P3603" s="23" t="str">
        <f t="shared" si="815"/>
        <v>138160007Principal</v>
      </c>
    </row>
    <row r="3604" spans="1:16" ht="15" hidden="1" customHeight="1">
      <c r="A3604" s="26" t="s">
        <v>881</v>
      </c>
      <c r="B3604" s="23" t="str">
        <f>IFERROR(VLOOKUP(A3604,hoja!$A$2:$E$970,4,FALSE),0)</f>
        <v>ANTIOQUIA</v>
      </c>
      <c r="C3604" s="23" t="str">
        <f>IFERROR(VLOOKUP(A3604,hoja!$A$2:$E$1370,5,FALSE),0)</f>
        <v>MEDELLÍN</v>
      </c>
      <c r="D3604" s="23" t="str">
        <f>IFERROR(VLOOKUP(A3604,hoja!A:D,3,FALSE),0)</f>
        <v>1381</v>
      </c>
      <c r="E3604" s="23" t="s">
        <v>822</v>
      </c>
      <c r="F3604" s="23" t="str">
        <f>IFERROR(VLOOKUP(E3604,hoja!$A$2:$E$970,4,FALSE),0)</f>
        <v>SANTANDER</v>
      </c>
      <c r="G3604" s="23" t="str">
        <f>IFERROR(VLOOKUP(E3604,hoja!$A$2:$E$970,5,FALSE),0)</f>
        <v>CÚCUTA</v>
      </c>
      <c r="H3604" s="103" t="str">
        <f>IFERROR(VLOOKUP(E3604,hoja!A:C,3,FALSE),0)</f>
        <v>60019</v>
      </c>
      <c r="I3604" s="24" t="str">
        <f t="shared" si="810"/>
        <v>138160019</v>
      </c>
      <c r="K3604" s="23">
        <v>669</v>
      </c>
      <c r="L3604" s="23" t="str">
        <f t="shared" si="819"/>
        <v>NACIONAL</v>
      </c>
      <c r="M3604" s="23" t="s">
        <v>861</v>
      </c>
      <c r="N3604" s="23" t="s">
        <v>622</v>
      </c>
      <c r="O3604" s="23">
        <f t="shared" si="820"/>
        <v>12</v>
      </c>
      <c r="P3604" s="23" t="str">
        <f t="shared" si="815"/>
        <v>138160019San Alberto</v>
      </c>
    </row>
    <row r="3605" spans="1:16" ht="15" hidden="1" customHeight="1">
      <c r="A3605" s="26" t="s">
        <v>881</v>
      </c>
      <c r="B3605" s="23" t="str">
        <f>IFERROR(VLOOKUP(A3605,hoja!$A$2:$E$970,4,FALSE),0)</f>
        <v>ANTIOQUIA</v>
      </c>
      <c r="C3605" s="23" t="str">
        <f>IFERROR(VLOOKUP(A3605,hoja!$A$2:$E$1370,5,FALSE),0)</f>
        <v>MEDELLÍN</v>
      </c>
      <c r="D3605" s="23" t="str">
        <f>IFERROR(VLOOKUP(A3605,hoja!A:D,3,FALSE),0)</f>
        <v>1381</v>
      </c>
      <c r="E3605" s="23" t="s">
        <v>859</v>
      </c>
      <c r="F3605" s="23" t="str">
        <f>IFERROR(VLOOKUP(E3605,hoja!$A$2:$E$970,4,FALSE),0)</f>
        <v>CENTRO</v>
      </c>
      <c r="G3605" s="23" t="str">
        <f>IFERROR(VLOOKUP(E3605,hoja!$A$2:$E$970,5,FALSE),0)</f>
        <v>IBAGUÉ</v>
      </c>
      <c r="H3605" s="103" t="str">
        <f>IFERROR(VLOOKUP(E3605,hoja!A:C,3,FALSE),0)</f>
        <v>60021</v>
      </c>
      <c r="I3605" s="24" t="str">
        <f t="shared" si="810"/>
        <v>138160021</v>
      </c>
      <c r="K3605" s="23">
        <v>402</v>
      </c>
      <c r="L3605" s="23" t="str">
        <f t="shared" si="819"/>
        <v>NACIONAL</v>
      </c>
      <c r="M3605" s="23" t="s">
        <v>618</v>
      </c>
      <c r="N3605" s="23" t="s">
        <v>622</v>
      </c>
      <c r="O3605" s="23">
        <f t="shared" si="820"/>
        <v>16</v>
      </c>
      <c r="P3605" s="23" t="str">
        <f t="shared" si="815"/>
        <v>138160021Principal</v>
      </c>
    </row>
    <row r="3606" spans="1:16" ht="15" hidden="1" customHeight="1">
      <c r="A3606" s="26" t="s">
        <v>881</v>
      </c>
      <c r="B3606" s="23" t="str">
        <f>IFERROR(VLOOKUP(A3606,hoja!$A$2:$E$970,4,FALSE),0)</f>
        <v>ANTIOQUIA</v>
      </c>
      <c r="C3606" s="23" t="str">
        <f>IFERROR(VLOOKUP(A3606,hoja!$A$2:$E$1370,5,FALSE),0)</f>
        <v>MEDELLÍN</v>
      </c>
      <c r="D3606" s="23" t="str">
        <f>IFERROR(VLOOKUP(A3606,hoja!A:D,3,FALSE),0)</f>
        <v>1381</v>
      </c>
      <c r="E3606" s="23" t="s">
        <v>875</v>
      </c>
      <c r="F3606" s="23" t="str">
        <f>IFERROR(VLOOKUP(E3606,hoja!$A$2:$E$970,4,FALSE),0)</f>
        <v>COSTA</v>
      </c>
      <c r="G3606" s="23" t="str">
        <f>IFERROR(VLOOKUP(E3606,hoja!$A$2:$E$970,5,FALSE),0)</f>
        <v>MALAMBO</v>
      </c>
      <c r="H3606" s="103" t="str">
        <f>IFERROR(VLOOKUP(E3606,hoja!A:C,3,FALSE),0)</f>
        <v>60023</v>
      </c>
      <c r="I3606" s="24" t="str">
        <f t="shared" si="810"/>
        <v>138160023</v>
      </c>
      <c r="J3606" s="23">
        <v>39</v>
      </c>
      <c r="K3606" s="23">
        <v>677</v>
      </c>
      <c r="L3606" s="23" t="str">
        <f t="shared" si="819"/>
        <v>NACIONAL</v>
      </c>
      <c r="M3606" s="23" t="s">
        <v>618</v>
      </c>
      <c r="N3606" s="23" t="s">
        <v>622</v>
      </c>
      <c r="O3606" s="23">
        <f t="shared" si="820"/>
        <v>12</v>
      </c>
      <c r="P3606" s="23" t="str">
        <f t="shared" si="815"/>
        <v>138160023Principal</v>
      </c>
    </row>
    <row r="3607" spans="1:16" ht="15" hidden="1" customHeight="1">
      <c r="A3607" s="26" t="s">
        <v>881</v>
      </c>
      <c r="B3607" s="23" t="str">
        <f>IFERROR(VLOOKUP(A3607,hoja!$A$2:$E$970,4,FALSE),0)</f>
        <v>ANTIOQUIA</v>
      </c>
      <c r="C3607" s="23" t="str">
        <f>IFERROR(VLOOKUP(A3607,hoja!$A$2:$E$1370,5,FALSE),0)</f>
        <v>MEDELLÍN</v>
      </c>
      <c r="D3607" s="23" t="str">
        <f>IFERROR(VLOOKUP(A3607,hoja!A:D,3,FALSE),0)</f>
        <v>1381</v>
      </c>
      <c r="E3607" s="23" t="s">
        <v>818</v>
      </c>
      <c r="F3607" s="23" t="str">
        <f>IFERROR(VLOOKUP(E3607,hoja!$A$2:$E$970,4,FALSE),0)</f>
        <v>SANTANDER</v>
      </c>
      <c r="G3607" s="23" t="str">
        <f>IFERROR(VLOOKUP(E3607,hoja!$A$2:$E$970,5,FALSE),0)</f>
        <v>OCAÑA</v>
      </c>
      <c r="H3607" s="103" t="str">
        <f>IFERROR(VLOOKUP(E3607,hoja!A:C,3,FALSE),0)</f>
        <v>60026</v>
      </c>
      <c r="I3607" s="24" t="str">
        <f t="shared" si="810"/>
        <v>138160026</v>
      </c>
      <c r="K3607" s="23">
        <v>488</v>
      </c>
      <c r="L3607" s="23" t="str">
        <f t="shared" si="819"/>
        <v>NACIONAL</v>
      </c>
      <c r="M3607" s="23" t="s">
        <v>618</v>
      </c>
      <c r="N3607" s="23" t="s">
        <v>622</v>
      </c>
      <c r="O3607" s="23">
        <f t="shared" si="820"/>
        <v>16</v>
      </c>
      <c r="P3607" s="23" t="str">
        <f t="shared" si="815"/>
        <v>138160026Principal</v>
      </c>
    </row>
    <row r="3608" spans="1:16" ht="15" hidden="1" customHeight="1">
      <c r="A3608" s="26" t="s">
        <v>881</v>
      </c>
      <c r="B3608" s="23" t="str">
        <f>IFERROR(VLOOKUP(A3608,hoja!$A$2:$E$970,4,FALSE),0)</f>
        <v>ANTIOQUIA</v>
      </c>
      <c r="C3608" s="23" t="str">
        <f>IFERROR(VLOOKUP(A3608,hoja!$A$2:$E$1370,5,FALSE),0)</f>
        <v>MEDELLÍN</v>
      </c>
      <c r="D3608" s="23" t="str">
        <f>IFERROR(VLOOKUP(A3608,hoja!A:D,3,FALSE),0)</f>
        <v>1381</v>
      </c>
      <c r="E3608" s="23" t="s">
        <v>470</v>
      </c>
      <c r="F3608" s="23" t="str">
        <f>IFERROR(VLOOKUP(E3608,hoja!$A$2:$E$970,4,FALSE),0)</f>
        <v>COSTA</v>
      </c>
      <c r="G3608" s="23" t="str">
        <f>IFERROR(VLOOKUP(E3608,hoja!$A$2:$E$970,5,FALSE),0)</f>
        <v>SANTA MARTA</v>
      </c>
      <c r="H3608" s="103" t="str">
        <f>IFERROR(VLOOKUP(E3608,hoja!A:C,3,FALSE),0)</f>
        <v>60028</v>
      </c>
      <c r="I3608" s="24" t="str">
        <f t="shared" si="810"/>
        <v>138160028</v>
      </c>
      <c r="K3608" s="23">
        <v>812</v>
      </c>
      <c r="L3608" s="23" t="str">
        <f t="shared" si="819"/>
        <v>NACIONAL</v>
      </c>
      <c r="M3608" s="23" t="s">
        <v>618</v>
      </c>
      <c r="N3608" s="23" t="s">
        <v>622</v>
      </c>
      <c r="O3608" s="23">
        <f t="shared" si="820"/>
        <v>8</v>
      </c>
      <c r="P3608" s="23" t="str">
        <f t="shared" si="815"/>
        <v>138160028Principal</v>
      </c>
    </row>
    <row r="3609" spans="1:16" ht="15" hidden="1" customHeight="1">
      <c r="A3609" s="26" t="s">
        <v>881</v>
      </c>
      <c r="B3609" s="23" t="str">
        <f>IFERROR(VLOOKUP(A3609,hoja!$A$2:$E$970,4,FALSE),0)</f>
        <v>ANTIOQUIA</v>
      </c>
      <c r="C3609" s="23" t="str">
        <f>IFERROR(VLOOKUP(A3609,hoja!$A$2:$E$1370,5,FALSE),0)</f>
        <v>MEDELLÍN</v>
      </c>
      <c r="D3609" s="23" t="str">
        <f>IFERROR(VLOOKUP(A3609,hoja!A:D,3,FALSE),0)</f>
        <v>1381</v>
      </c>
      <c r="E3609" s="23" t="s">
        <v>572</v>
      </c>
      <c r="F3609" s="23" t="str">
        <f>IFERROR(VLOOKUP(E3609,hoja!$A$2:$E$970,4,FALSE),0)</f>
        <v>CENTRO</v>
      </c>
      <c r="G3609" s="23" t="str">
        <f>IFERROR(VLOOKUP(E3609,hoja!$A$2:$E$970,5,FALSE),0)</f>
        <v>VILLAVICENCIO</v>
      </c>
      <c r="H3609" s="103" t="str">
        <f>IFERROR(VLOOKUP(E3609,hoja!A:C,3,FALSE),0)</f>
        <v>60029</v>
      </c>
      <c r="I3609" s="24" t="str">
        <f t="shared" si="810"/>
        <v>138160029</v>
      </c>
      <c r="K3609" s="23">
        <v>520</v>
      </c>
      <c r="L3609" s="23" t="str">
        <f t="shared" si="819"/>
        <v>NACIONAL</v>
      </c>
      <c r="M3609" s="23" t="s">
        <v>618</v>
      </c>
      <c r="N3609" s="23" t="s">
        <v>622</v>
      </c>
      <c r="O3609" s="23">
        <f t="shared" si="820"/>
        <v>12</v>
      </c>
      <c r="P3609" s="23" t="str">
        <f t="shared" si="815"/>
        <v>138160029Principal</v>
      </c>
    </row>
    <row r="3610" spans="1:16" ht="15" hidden="1" customHeight="1">
      <c r="A3610" s="26" t="s">
        <v>881</v>
      </c>
      <c r="B3610" s="23" t="str">
        <f>IFERROR(VLOOKUP(A3610,hoja!$A$2:$E$970,4,FALSE),0)</f>
        <v>ANTIOQUIA</v>
      </c>
      <c r="C3610" s="23" t="str">
        <f>IFERROR(VLOOKUP(A3610,hoja!$A$2:$E$1370,5,FALSE),0)</f>
        <v>MEDELLÍN</v>
      </c>
      <c r="D3610" s="23" t="str">
        <f>IFERROR(VLOOKUP(A3610,hoja!A:D,3,FALSE),0)</f>
        <v>1381</v>
      </c>
      <c r="E3610" s="23" t="s">
        <v>554</v>
      </c>
      <c r="F3610" s="23" t="str">
        <f>IFERROR(VLOOKUP(E3610,hoja!$A$2:$E$970,4,FALSE),0)</f>
        <v>COSTA</v>
      </c>
      <c r="G3610" s="23" t="str">
        <f>IFERROR(VLOOKUP(E3610,hoja!$A$2:$E$970,5,FALSE),0)</f>
        <v>VALLEDUPAR</v>
      </c>
      <c r="H3610" s="103" t="str">
        <f>IFERROR(VLOOKUP(E3610,hoja!A:C,3,FALSE),0)</f>
        <v>60030</v>
      </c>
      <c r="I3610" s="24" t="str">
        <f t="shared" si="810"/>
        <v>138160030</v>
      </c>
      <c r="K3610" s="23">
        <v>721</v>
      </c>
      <c r="L3610" s="23" t="str">
        <f t="shared" si="819"/>
        <v>NACIONAL</v>
      </c>
      <c r="M3610" s="23" t="s">
        <v>618</v>
      </c>
      <c r="N3610" s="23" t="s">
        <v>622</v>
      </c>
      <c r="O3610" s="23">
        <f t="shared" ref="O3610" si="821">IF(K3610&lt;=250,25,IF(K3610&lt;=500,16,IF(K3610&lt;=800,12,IF(K3610&lt;=1100,8,IF(K3610&lt;=1400,6,IF(K3610&lt;=1700,5))))))</f>
        <v>12</v>
      </c>
      <c r="P3610" s="23" t="str">
        <f t="shared" si="815"/>
        <v>138160030Principal</v>
      </c>
    </row>
    <row r="3611" spans="1:16" ht="15" hidden="1" customHeight="1">
      <c r="A3611" s="26" t="s">
        <v>881</v>
      </c>
      <c r="B3611" s="23" t="str">
        <f>IFERROR(VLOOKUP(A3611,hoja!$A$2:$E$970,4,FALSE),0)</f>
        <v>ANTIOQUIA</v>
      </c>
      <c r="C3611" s="23" t="str">
        <f>IFERROR(VLOOKUP(A3611,hoja!$A$2:$E$1370,5,FALSE),0)</f>
        <v>MEDELLÍN</v>
      </c>
      <c r="D3611" s="23" t="str">
        <f>IFERROR(VLOOKUP(A3611,hoja!A:D,3,FALSE),0)</f>
        <v>1381</v>
      </c>
      <c r="E3611" s="23" t="s">
        <v>884</v>
      </c>
      <c r="F3611" s="23" t="str">
        <f>IFERROR(VLOOKUP(E3611,hoja!$A$2:$E$970,4,FALSE),0)</f>
        <v>COSTA</v>
      </c>
      <c r="G3611" s="23" t="str">
        <f>IFERROR(VLOOKUP(E3611,hoja!$A$2:$E$970,5,FALSE),0)</f>
        <v>MAGANGUÉ</v>
      </c>
      <c r="H3611" s="103" t="str">
        <f>IFERROR(VLOOKUP(E3611,hoja!A:C,3,FALSE),0)</f>
        <v>60037</v>
      </c>
      <c r="I3611" s="24" t="str">
        <f t="shared" si="810"/>
        <v>138160037</v>
      </c>
      <c r="K3611" s="23">
        <v>546</v>
      </c>
      <c r="L3611" s="23" t="str">
        <f t="shared" si="819"/>
        <v>NACIONAL</v>
      </c>
      <c r="M3611" s="23" t="s">
        <v>618</v>
      </c>
      <c r="N3611" s="23" t="s">
        <v>622</v>
      </c>
      <c r="O3611" s="23">
        <f t="shared" ref="O3611" si="822">IF(K3611&lt;=250,25,IF(K3611&lt;=500,16,IF(K3611&lt;=800,12,IF(K3611&lt;=1100,8,IF(K3611&lt;=1400,6,IF(K3611&lt;=1700,5))))))</f>
        <v>12</v>
      </c>
      <c r="P3611" s="23" t="str">
        <f t="shared" si="815"/>
        <v>138160037Principal</v>
      </c>
    </row>
    <row r="3612" spans="1:16" ht="15" hidden="1" customHeight="1">
      <c r="A3612" s="26" t="s">
        <v>881</v>
      </c>
      <c r="B3612" s="23" t="str">
        <f>IFERROR(VLOOKUP(A3612,hoja!$A$2:$E$970,4,FALSE),0)</f>
        <v>ANTIOQUIA</v>
      </c>
      <c r="C3612" s="23" t="str">
        <f>IFERROR(VLOOKUP(A3612,hoja!$A$2:$E$1370,5,FALSE),0)</f>
        <v>MEDELLÍN</v>
      </c>
      <c r="D3612" s="23" t="str">
        <f>IFERROR(VLOOKUP(A3612,hoja!A:D,3,FALSE),0)</f>
        <v>1381</v>
      </c>
      <c r="E3612" s="23" t="s">
        <v>183</v>
      </c>
      <c r="F3612" s="23" t="str">
        <f>IFERROR(VLOOKUP(E3612,hoja!$A$2:$E$970,4,FALSE),0)</f>
        <v>CENTRO</v>
      </c>
      <c r="G3612" s="23" t="str">
        <f>IFERROR(VLOOKUP(E3612,hoja!$A$2:$E$970,5,FALSE),0)</f>
        <v>FLORENCIA</v>
      </c>
      <c r="H3612" s="103" t="str">
        <f>IFERROR(VLOOKUP(E3612,hoja!A:C,3,FALSE),0)</f>
        <v>60164</v>
      </c>
      <c r="I3612" s="24" t="str">
        <f t="shared" si="810"/>
        <v>138160164</v>
      </c>
      <c r="K3612" s="23">
        <v>806</v>
      </c>
      <c r="L3612" s="23" t="str">
        <f t="shared" si="819"/>
        <v>NACIONAL</v>
      </c>
      <c r="M3612" s="23" t="s">
        <v>618</v>
      </c>
      <c r="N3612" s="23" t="s">
        <v>622</v>
      </c>
      <c r="O3612" s="23">
        <f t="shared" ref="O3612" si="823">IF(K3612&lt;=250,25,IF(K3612&lt;=500,16,IF(K3612&lt;=800,12,IF(K3612&lt;=1100,8,IF(K3612&lt;=1400,6,IF(K3612&lt;=1700,5))))))</f>
        <v>8</v>
      </c>
      <c r="P3612" s="23" t="str">
        <f t="shared" si="815"/>
        <v>138160164Principal</v>
      </c>
    </row>
    <row r="3613" spans="1:16" ht="15" hidden="1" customHeight="1">
      <c r="A3613" s="26" t="s">
        <v>645</v>
      </c>
      <c r="B3613" s="23" t="str">
        <f>IFERROR(VLOOKUP(A3613,hoja!$A$2:$E$970,4,FALSE),0)</f>
        <v>OCCIDENTE</v>
      </c>
      <c r="C3613" s="23" t="str">
        <f>IFERROR(VLOOKUP(A3613,hoja!$A$2:$E$1370,5,FALSE),0)</f>
        <v>CALI</v>
      </c>
      <c r="D3613" s="23" t="str">
        <f>IFERROR(VLOOKUP(A3613,hoja!A:D,3,FALSE),0)</f>
        <v>0410</v>
      </c>
      <c r="E3613" s="23" t="s">
        <v>721</v>
      </c>
      <c r="F3613" s="23" t="str">
        <f>IFERROR(VLOOKUP(E3613,hoja!$A$2:$E$970,4,FALSE),0)</f>
        <v>ANTIOQUIA</v>
      </c>
      <c r="G3613" s="23" t="str">
        <f>IFERROR(VLOOKUP(E3613,hoja!$A$2:$E$970,5,FALSE),0)</f>
        <v>RIONEGRO</v>
      </c>
      <c r="H3613" s="103" t="str">
        <f>IFERROR(VLOOKUP(E3613,hoja!A:C,3,FALSE),0)</f>
        <v>0090</v>
      </c>
      <c r="I3613" s="24" t="str">
        <f>D3613&amp;H3613</f>
        <v>04100090</v>
      </c>
      <c r="K3613" s="23">
        <v>646</v>
      </c>
      <c r="L3613" s="23" t="str">
        <f t="shared" si="819"/>
        <v>NACIONAL</v>
      </c>
      <c r="M3613" s="23" t="s">
        <v>998</v>
      </c>
      <c r="N3613" s="23" t="s">
        <v>622</v>
      </c>
      <c r="O3613" s="23">
        <f t="shared" ref="O3613:O3617" si="824">IF(K3613&lt;=250,25,IF(K3613&lt;=500,16,IF(K3613&lt;=800,12,IF(K3613&lt;=1100,8,IF(K3613&lt;=1400,6,IF(K3613&lt;=1700,5))))))</f>
        <v>12</v>
      </c>
      <c r="P3613" s="23" t="str">
        <f t="shared" si="815"/>
        <v>04100090Doradal</v>
      </c>
    </row>
    <row r="3614" spans="1:16" ht="15" hidden="1" customHeight="1">
      <c r="A3614" s="26" t="s">
        <v>650</v>
      </c>
      <c r="B3614" s="23" t="str">
        <f>IFERROR(VLOOKUP(A3614,hoja!$A$2:$E$970,4,FALSE),0)</f>
        <v>OCCIDENTE</v>
      </c>
      <c r="C3614" s="23" t="str">
        <f>IFERROR(VLOOKUP(A3614,hoja!$A$2:$E$1370,5,FALSE),0)</f>
        <v>CALOTO</v>
      </c>
      <c r="D3614" s="23" t="str">
        <f>IFERROR(VLOOKUP(A3614,hoja!A:D,3,FALSE),0)</f>
        <v>0445</v>
      </c>
      <c r="E3614" s="23" t="s">
        <v>641</v>
      </c>
      <c r="F3614" s="23" t="str">
        <f>IFERROR(VLOOKUP(E3614,hoja!$A$2:$E$970,4,FALSE),0)</f>
        <v>ANTIOQUIA</v>
      </c>
      <c r="G3614" s="23" t="str">
        <f>IFERROR(VLOOKUP(E3614,hoja!$A$2:$E$970,5,FALSE),0)</f>
        <v>MEDELLÍN</v>
      </c>
      <c r="H3614" s="103" t="str">
        <f>IFERROR(VLOOKUP(E3614,hoja!A:C,3,FALSE),0)</f>
        <v>0079</v>
      </c>
      <c r="I3614" s="24" t="str">
        <f>D3614&amp;H3614</f>
        <v>04450079</v>
      </c>
      <c r="K3614" s="23">
        <v>695</v>
      </c>
      <c r="L3614" s="23" t="str">
        <f t="shared" si="819"/>
        <v>NACIONAL</v>
      </c>
      <c r="M3614" s="23" t="s">
        <v>998</v>
      </c>
      <c r="N3614" s="23" t="s">
        <v>622</v>
      </c>
      <c r="O3614" s="23">
        <f t="shared" si="824"/>
        <v>12</v>
      </c>
      <c r="P3614" s="23" t="str">
        <f t="shared" si="815"/>
        <v>04450079Doradal</v>
      </c>
    </row>
    <row r="3615" spans="1:16" ht="15" hidden="1" customHeight="1">
      <c r="A3615" s="26" t="s">
        <v>672</v>
      </c>
      <c r="B3615" s="23" t="str">
        <f>IFERROR(VLOOKUP(A3615,hoja!$A$2:$E$970,4,FALSE),0)</f>
        <v>ANTIOQUIA</v>
      </c>
      <c r="C3615" s="23" t="str">
        <f>IFERROR(VLOOKUP(A3615,hoja!$A$2:$E$1370,5,FALSE),0)</f>
        <v>MEDELLÍN</v>
      </c>
      <c r="D3615" s="23" t="str">
        <f>IFERROR(VLOOKUP(A3615,hoja!A:D,3,FALSE),0)</f>
        <v>0092</v>
      </c>
      <c r="E3615" s="23" t="s">
        <v>642</v>
      </c>
      <c r="F3615" s="23" t="str">
        <f>IFERROR(VLOOKUP(E3615,hoja!$A$2:$E$970,4,FALSE),0)</f>
        <v>COSTA</v>
      </c>
      <c r="G3615" s="23" t="str">
        <f>IFERROR(VLOOKUP(E3615,hoja!$A$2:$E$970,5,FALSE),0)</f>
        <v>BARRANQUILLA</v>
      </c>
      <c r="H3615" s="103" t="str">
        <f>IFERROR(VLOOKUP(E3615,hoja!A:C,3,FALSE),0)</f>
        <v>0111</v>
      </c>
      <c r="I3615" s="24" t="str">
        <f>D3615&amp;H3615</f>
        <v>00920111</v>
      </c>
      <c r="K3615" s="23">
        <v>745</v>
      </c>
      <c r="L3615" s="23" t="str">
        <f t="shared" si="819"/>
        <v>NACIONAL</v>
      </c>
      <c r="M3615" s="23" t="s">
        <v>1004</v>
      </c>
      <c r="N3615" s="23" t="s">
        <v>622</v>
      </c>
      <c r="O3615" s="23">
        <f t="shared" si="824"/>
        <v>12</v>
      </c>
      <c r="P3615" s="23" t="str">
        <f t="shared" si="815"/>
        <v>00920111San Onofre</v>
      </c>
    </row>
    <row r="3616" spans="1:16" ht="15" hidden="1" customHeight="1">
      <c r="A3616" s="23" t="s">
        <v>107</v>
      </c>
      <c r="B3616" s="23" t="str">
        <f>IFERROR(VLOOKUP(A3616,hoja!$A$2:$E$970,4,FALSE),0)</f>
        <v>COSTA</v>
      </c>
      <c r="C3616" s="23" t="str">
        <f>IFERROR(VLOOKUP(A3616,hoja!$A$2:$E$1370,5,FALSE),0)</f>
        <v>CARTAGENA</v>
      </c>
      <c r="D3616" s="23" t="str">
        <f>IFERROR(VLOOKUP(A3616,hoja!A:D,3,FALSE),0)</f>
        <v>60018</v>
      </c>
      <c r="E3616" s="23" t="s">
        <v>593</v>
      </c>
      <c r="F3616" s="23" t="str">
        <f>IFERROR(VLOOKUP(E3616,hoja!$A$2:$E$970,4,FALSE),0)</f>
        <v>COSTA</v>
      </c>
      <c r="G3616" s="23" t="str">
        <f>IFERROR(VLOOKUP(E3616,hoja!$A$2:$E$970,5,FALSE),0)</f>
        <v>MONTERÍA</v>
      </c>
      <c r="H3616" s="103" t="str">
        <f>IFERROR(VLOOKUP(E3616,hoja!A:C,3,FALSE),0)</f>
        <v>60040</v>
      </c>
      <c r="I3616" s="24" t="str">
        <f t="shared" ref="I3616:I3617" si="825">D3616&amp;H3616</f>
        <v>6001860040</v>
      </c>
      <c r="K3616" s="23">
        <v>248</v>
      </c>
      <c r="L3616" s="23" t="str">
        <f t="shared" ref="L3616:L3617" si="826">IF(B3616=F3616,"REGIONAL","NACIONAL")</f>
        <v>REGIONAL</v>
      </c>
      <c r="M3616" s="23" t="s">
        <v>618</v>
      </c>
      <c r="N3616" s="23" t="s">
        <v>622</v>
      </c>
      <c r="O3616" s="23">
        <f t="shared" si="824"/>
        <v>25</v>
      </c>
      <c r="P3616" s="23" t="str">
        <f t="shared" si="815"/>
        <v>6001860040Principal</v>
      </c>
    </row>
    <row r="3617" spans="1:16" ht="15" hidden="1" customHeight="1">
      <c r="A3617" s="23" t="s">
        <v>470</v>
      </c>
      <c r="B3617" s="23" t="str">
        <f>IFERROR(VLOOKUP(A3617,hoja!$A$2:$E$970,4,FALSE),0)</f>
        <v>COSTA</v>
      </c>
      <c r="C3617" s="23" t="str">
        <f>IFERROR(VLOOKUP(A3617,hoja!$A$2:$E$1370,5,FALSE),0)</f>
        <v>SANTA MARTA</v>
      </c>
      <c r="D3617" s="23" t="str">
        <f>IFERROR(VLOOKUP(A3617,hoja!A:D,3,FALSE),0)</f>
        <v>60028</v>
      </c>
      <c r="E3617" s="23" t="s">
        <v>554</v>
      </c>
      <c r="F3617" s="23" t="str">
        <f>IFERROR(VLOOKUP(E3617,hoja!$A$2:$E$970,4,FALSE),0)</f>
        <v>COSTA</v>
      </c>
      <c r="G3617" s="23" t="str">
        <f>IFERROR(VLOOKUP(E3617,hoja!$A$2:$E$970,5,FALSE),0)</f>
        <v>VALLEDUPAR</v>
      </c>
      <c r="H3617" s="103" t="str">
        <f>IFERROR(VLOOKUP(E3617,hoja!A:C,3,FALSE),0)</f>
        <v>60030</v>
      </c>
      <c r="I3617" s="24" t="str">
        <f t="shared" si="825"/>
        <v>6002860030</v>
      </c>
      <c r="J3617" s="23">
        <v>6</v>
      </c>
      <c r="K3617" s="23">
        <v>259.67</v>
      </c>
      <c r="L3617" s="23" t="str">
        <f t="shared" si="826"/>
        <v>REGIONAL</v>
      </c>
      <c r="M3617" s="23" t="s">
        <v>618</v>
      </c>
      <c r="N3617" s="23" t="s">
        <v>622</v>
      </c>
      <c r="O3617" s="23">
        <f t="shared" si="824"/>
        <v>16</v>
      </c>
      <c r="P3617" s="23" t="str">
        <f t="shared" si="815"/>
        <v>6002860030Principal</v>
      </c>
    </row>
    <row r="3618" spans="1:16" ht="15" hidden="1" customHeight="1">
      <c r="A3618" s="26" t="s">
        <v>723</v>
      </c>
      <c r="B3618" s="23" t="str">
        <f>IFERROR(VLOOKUP(A3618,hoja!$A$2:$E$970,4,FALSE),0)</f>
        <v>COSTA</v>
      </c>
      <c r="C3618" s="23" t="str">
        <f>IFERROR(VLOOKUP(A3618,hoja!$A$2:$E$1370,5,FALSE),0)</f>
        <v>SANTA MARTA</v>
      </c>
      <c r="D3618" s="23" t="str">
        <f>IFERROR(VLOOKUP(A3618,hoja!A:D,3,FALSE),0)</f>
        <v>0118</v>
      </c>
      <c r="E3618" s="23" t="s">
        <v>672</v>
      </c>
      <c r="F3618" s="23" t="str">
        <f>IFERROR(VLOOKUP(E3618,hoja!$A$2:$E$970,4,FALSE),0)</f>
        <v>ANTIOQUIA</v>
      </c>
      <c r="G3618" s="23" t="str">
        <f>IFERROR(VLOOKUP(E3618,hoja!$A$2:$E$970,5,FALSE),0)</f>
        <v>MEDELLÍN</v>
      </c>
      <c r="H3618" s="103" t="str">
        <f>IFERROR(VLOOKUP(E3618,hoja!A:C,3,FALSE),0)</f>
        <v>0092</v>
      </c>
      <c r="I3618" s="24" t="str">
        <f t="shared" ref="I3618:I3630" si="827">D3618&amp;H3618</f>
        <v>01180092</v>
      </c>
      <c r="J3618" s="23">
        <v>6</v>
      </c>
      <c r="K3618" s="23">
        <v>934</v>
      </c>
      <c r="L3618" s="23" t="str">
        <f>IF(B3618=F3618,"REGIONAL","NACIONAL")</f>
        <v>NACIONAL</v>
      </c>
      <c r="M3618" s="23" t="s">
        <v>998</v>
      </c>
      <c r="N3618" s="23" t="s">
        <v>622</v>
      </c>
      <c r="O3618" s="23">
        <f t="shared" ref="O3618:O3619" si="828">IF(K3618&lt;=250,25,IF(K3618&lt;=500,16,IF(K3618&lt;=800,12,IF(K3618&lt;=1100,8,IF(K3618&lt;=1400,6,IF(K3618&lt;=1700,5))))))</f>
        <v>8</v>
      </c>
      <c r="P3618" s="23" t="str">
        <f t="shared" si="815"/>
        <v>01180092Doradal</v>
      </c>
    </row>
    <row r="3619" spans="1:16" ht="15" hidden="1" customHeight="1">
      <c r="A3619" s="26" t="s">
        <v>634</v>
      </c>
      <c r="B3619" s="23" t="str">
        <f>IFERROR(VLOOKUP(A3619,hoja!$A$2:$E$970,4,FALSE),0)</f>
        <v>CENTRO</v>
      </c>
      <c r="C3619" s="23" t="str">
        <f>IFERROR(VLOOKUP(A3619,hoja!$A$2:$E$1370,5,FALSE),0)</f>
        <v>BOGOTÁ</v>
      </c>
      <c r="D3619" s="23" t="str">
        <f>IFERROR(VLOOKUP(A3619,hoja!A:D,3,FALSE),0)</f>
        <v>0011</v>
      </c>
      <c r="E3619" s="23" t="s">
        <v>661</v>
      </c>
      <c r="F3619" s="23" t="str">
        <f>IFERROR(VLOOKUP(E3619,hoja!$A$2:$E$970,4,FALSE),0)</f>
        <v>COSTA</v>
      </c>
      <c r="G3619" s="23" t="str">
        <f>IFERROR(VLOOKUP(E3619,hoja!$A$2:$E$970,5,FALSE),0)</f>
        <v>CARTAGENA</v>
      </c>
      <c r="H3619" s="103" t="str">
        <f>IFERROR(VLOOKUP(E3619,hoja!A:C,3,FALSE),0)</f>
        <v>0113</v>
      </c>
      <c r="I3619" s="24" t="str">
        <f t="shared" si="827"/>
        <v>00110113</v>
      </c>
      <c r="J3619" s="23">
        <v>57.614166666520759</v>
      </c>
      <c r="K3619" s="23">
        <v>1135</v>
      </c>
      <c r="L3619" s="23" t="str">
        <f t="shared" ref="L3619:L3624" si="829">IF(B3619=F3619,"REGIONAL","NACIONAL")</f>
        <v>NACIONAL</v>
      </c>
      <c r="M3619" s="23" t="s">
        <v>959</v>
      </c>
      <c r="N3619" s="23" t="s">
        <v>622</v>
      </c>
      <c r="O3619" s="23">
        <f t="shared" si="828"/>
        <v>6</v>
      </c>
      <c r="P3619" s="23" t="str">
        <f t="shared" si="815"/>
        <v>00110113Barranquilla</v>
      </c>
    </row>
    <row r="3620" spans="1:16" ht="15" hidden="1" customHeight="1">
      <c r="A3620" s="26" t="s">
        <v>635</v>
      </c>
      <c r="B3620" s="23" t="str">
        <f>IFERROR(VLOOKUP(A3620,hoja!$A$2:$E$970,4,FALSE),0)</f>
        <v>CENTRO</v>
      </c>
      <c r="C3620" s="23" t="str">
        <f>IFERROR(VLOOKUP(A3620,hoja!$A$2:$E$1370,5,FALSE),0)</f>
        <v>BOGOTÁ</v>
      </c>
      <c r="D3620" s="23" t="str">
        <f>IFERROR(VLOOKUP(A3620,hoja!A:D,3,FALSE),0)</f>
        <v>0021</v>
      </c>
      <c r="E3620" s="23" t="s">
        <v>642</v>
      </c>
      <c r="F3620" s="23" t="str">
        <f>IFERROR(VLOOKUP(E3620,hoja!$A$2:$E$970,4,FALSE),0)</f>
        <v>COSTA</v>
      </c>
      <c r="G3620" s="23" t="str">
        <f>IFERROR(VLOOKUP(E3620,hoja!$A$2:$E$970,5,FALSE),0)</f>
        <v>BARRANQUILLA</v>
      </c>
      <c r="H3620" s="103" t="str">
        <f>IFERROR(VLOOKUP(E3620,hoja!A:C,3,FALSE),0)</f>
        <v>0111</v>
      </c>
      <c r="I3620" s="24" t="str">
        <f t="shared" si="827"/>
        <v>00210111</v>
      </c>
      <c r="K3620" s="23">
        <v>1017</v>
      </c>
      <c r="L3620" s="23" t="str">
        <f t="shared" si="829"/>
        <v>NACIONAL</v>
      </c>
      <c r="M3620" s="23" t="s">
        <v>618</v>
      </c>
      <c r="N3620" s="23" t="s">
        <v>622</v>
      </c>
      <c r="O3620" s="23">
        <f>IF(K3620&lt;=250,25,IF(K3620&lt;=500,16,IF(K3620&lt;=800,12,IF(K3620&lt;=1100,8,IF(K3620&lt;=1400,6,IF(K3620&lt;=1700,5))))))</f>
        <v>8</v>
      </c>
      <c r="P3620" s="23" t="str">
        <f t="shared" si="815"/>
        <v>00210111Principal</v>
      </c>
    </row>
    <row r="3621" spans="1:16" ht="15" hidden="1" customHeight="1">
      <c r="A3621" s="23" t="s">
        <v>790</v>
      </c>
      <c r="B3621" s="23" t="str">
        <f>IFERROR(VLOOKUP(A3621,hoja!$A$2:$E$970,4,FALSE),0)</f>
        <v>SANTANDER</v>
      </c>
      <c r="C3621" s="23" t="str">
        <f>IFERROR(VLOOKUP(A3621,hoja!$A$2:$E$1370,5,FALSE),0)</f>
        <v>SARAVENA</v>
      </c>
      <c r="D3621" s="23" t="str">
        <f>IFERROR(VLOOKUP(A3621,hoja!A:D,3,FALSE),0)</f>
        <v>10222</v>
      </c>
      <c r="E3621" s="23" t="s">
        <v>641</v>
      </c>
      <c r="F3621" s="23" t="str">
        <f>IFERROR(VLOOKUP(E3621,hoja!$A$2:$E$970,4,FALSE),0)</f>
        <v>ANTIOQUIA</v>
      </c>
      <c r="G3621" s="23" t="str">
        <f>IFERROR(VLOOKUP(E3621,hoja!$A$2:$E$970,5,FALSE),0)</f>
        <v>MEDELLÍN</v>
      </c>
      <c r="H3621" s="103" t="str">
        <f>IFERROR(VLOOKUP(E3621,hoja!A:C,3,FALSE),0)</f>
        <v>0079</v>
      </c>
      <c r="I3621" s="24" t="str">
        <f t="shared" si="827"/>
        <v>102220079</v>
      </c>
      <c r="K3621" s="23">
        <v>658</v>
      </c>
      <c r="L3621" s="23" t="str">
        <f t="shared" si="829"/>
        <v>NACIONAL</v>
      </c>
      <c r="M3621" s="23" t="s">
        <v>618</v>
      </c>
      <c r="N3621" s="23" t="s">
        <v>622</v>
      </c>
      <c r="O3621" s="23">
        <f t="shared" ref="O3621:O3638" si="830">IF(K3621&lt;=250,25,IF(K3621&lt;=500,16,IF(K3621&lt;=800,12,IF(K3621&lt;=1100,8,IF(K3621&lt;=1400,6,IF(K3621&lt;=1700,5))))))</f>
        <v>12</v>
      </c>
      <c r="P3621" s="23" t="str">
        <f t="shared" si="815"/>
        <v>102220079Principal</v>
      </c>
    </row>
    <row r="3622" spans="1:16" ht="15" hidden="1" customHeight="1">
      <c r="A3622" s="23" t="s">
        <v>790</v>
      </c>
      <c r="B3622" s="23" t="str">
        <f>IFERROR(VLOOKUP(A3622,hoja!$A$2:$E$970,4,FALSE),0)</f>
        <v>SANTANDER</v>
      </c>
      <c r="C3622" s="23" t="str">
        <f>IFERROR(VLOOKUP(A3622,hoja!$A$2:$E$1370,5,FALSE),0)</f>
        <v>SARAVENA</v>
      </c>
      <c r="D3622" s="23" t="str">
        <f>IFERROR(VLOOKUP(A3622,hoja!A:D,3,FALSE),0)</f>
        <v>10222</v>
      </c>
      <c r="E3622" s="23" t="s">
        <v>644</v>
      </c>
      <c r="F3622" s="23" t="str">
        <f>IFERROR(VLOOKUP(E3622,hoja!$A$2:$E$970,4,FALSE),0)</f>
        <v>OCCIDENTE</v>
      </c>
      <c r="G3622" s="23" t="str">
        <f>IFERROR(VLOOKUP(E3622,hoja!$A$2:$E$970,5,FALSE),0)</f>
        <v>PEREIRA</v>
      </c>
      <c r="H3622" s="103" t="str">
        <f>IFERROR(VLOOKUP(E3622,hoja!A:C,3,FALSE),0)</f>
        <v>0198</v>
      </c>
      <c r="I3622" s="24" t="str">
        <f t="shared" si="827"/>
        <v>102220198</v>
      </c>
      <c r="K3622" s="23">
        <v>917</v>
      </c>
      <c r="L3622" s="23" t="str">
        <f t="shared" si="829"/>
        <v>NACIONAL</v>
      </c>
      <c r="M3622" s="23" t="s">
        <v>618</v>
      </c>
      <c r="N3622" s="23" t="s">
        <v>622</v>
      </c>
      <c r="O3622" s="23">
        <f t="shared" si="830"/>
        <v>8</v>
      </c>
      <c r="P3622" s="23" t="str">
        <f t="shared" si="815"/>
        <v>102220198Principal</v>
      </c>
    </row>
    <row r="3623" spans="1:16" ht="15" hidden="1" customHeight="1">
      <c r="A3623" s="23" t="s">
        <v>790</v>
      </c>
      <c r="B3623" s="23" t="str">
        <f>IFERROR(VLOOKUP(A3623,hoja!$A$2:$E$970,4,FALSE),0)</f>
        <v>SANTANDER</v>
      </c>
      <c r="C3623" s="23" t="str">
        <f>IFERROR(VLOOKUP(A3623,hoja!$A$2:$E$1370,5,FALSE),0)</f>
        <v>SARAVENA</v>
      </c>
      <c r="D3623" s="23" t="str">
        <f>IFERROR(VLOOKUP(A3623,hoja!A:D,3,FALSE),0)</f>
        <v>10222</v>
      </c>
      <c r="E3623" s="23" t="s">
        <v>645</v>
      </c>
      <c r="F3623" s="23" t="str">
        <f>IFERROR(VLOOKUP(E3623,hoja!$A$2:$E$970,4,FALSE),0)</f>
        <v>OCCIDENTE</v>
      </c>
      <c r="G3623" s="23" t="str">
        <f>IFERROR(VLOOKUP(E3623,hoja!$A$2:$E$970,5,FALSE),0)</f>
        <v>CALI</v>
      </c>
      <c r="H3623" s="103" t="str">
        <f>IFERROR(VLOOKUP(E3623,hoja!A:C,3,FALSE),0)</f>
        <v>0410</v>
      </c>
      <c r="I3623" s="24" t="str">
        <f t="shared" si="827"/>
        <v>102220410</v>
      </c>
      <c r="K3623" s="23">
        <v>1044</v>
      </c>
      <c r="L3623" s="23" t="str">
        <f t="shared" si="829"/>
        <v>NACIONAL</v>
      </c>
      <c r="M3623" s="23" t="s">
        <v>618</v>
      </c>
      <c r="N3623" s="23" t="s">
        <v>622</v>
      </c>
      <c r="O3623" s="23">
        <f t="shared" si="830"/>
        <v>8</v>
      </c>
      <c r="P3623" s="23" t="str">
        <f t="shared" si="815"/>
        <v>102220410Principal</v>
      </c>
    </row>
    <row r="3624" spans="1:16" ht="15" hidden="1" customHeight="1">
      <c r="A3624" s="23" t="s">
        <v>645</v>
      </c>
      <c r="B3624" s="23" t="str">
        <f>IFERROR(VLOOKUP(A3624,hoja!$A$2:$E$970,4,FALSE),0)</f>
        <v>OCCIDENTE</v>
      </c>
      <c r="C3624" s="23" t="str">
        <f>IFERROR(VLOOKUP(A3624,hoja!$A$2:$E$1370,5,FALSE),0)</f>
        <v>CALI</v>
      </c>
      <c r="D3624" s="23" t="str">
        <f>IFERROR(VLOOKUP(A3624,hoja!A:D,3,FALSE),0)</f>
        <v>0410</v>
      </c>
      <c r="E3624" s="23" t="s">
        <v>790</v>
      </c>
      <c r="F3624" s="23" t="str">
        <f>IFERROR(VLOOKUP(E3624,hoja!$A$2:$E$970,4,FALSE),0)</f>
        <v>SANTANDER</v>
      </c>
      <c r="G3624" s="23" t="str">
        <f>IFERROR(VLOOKUP(E3624,hoja!$A$2:$E$970,5,FALSE),0)</f>
        <v>SARAVENA</v>
      </c>
      <c r="H3624" s="103" t="str">
        <f>IFERROR(VLOOKUP(E3624,hoja!A:C,3,FALSE),0)</f>
        <v>10222</v>
      </c>
      <c r="I3624" s="24" t="str">
        <f t="shared" si="827"/>
        <v>041010222</v>
      </c>
      <c r="K3624" s="26">
        <v>1017</v>
      </c>
      <c r="L3624" s="23" t="str">
        <f t="shared" si="829"/>
        <v>NACIONAL</v>
      </c>
      <c r="M3624" s="23" t="s">
        <v>618</v>
      </c>
      <c r="N3624" s="23" t="s">
        <v>622</v>
      </c>
      <c r="O3624" s="23">
        <f t="shared" si="830"/>
        <v>8</v>
      </c>
      <c r="P3624" s="23" t="str">
        <f t="shared" si="815"/>
        <v>041010222Principal</v>
      </c>
    </row>
    <row r="3625" spans="1:16" ht="15" hidden="1" customHeight="1">
      <c r="A3625" s="23" t="s">
        <v>790</v>
      </c>
      <c r="B3625" s="23" t="str">
        <f>IFERROR(VLOOKUP(A3625,hoja!$A$2:$E$970,4,FALSE),0)</f>
        <v>SANTANDER</v>
      </c>
      <c r="C3625" s="23" t="str">
        <f>IFERROR(VLOOKUP(A3625,hoja!$A$2:$E$1370,5,FALSE),0)</f>
        <v>SARAVENA</v>
      </c>
      <c r="D3625" s="23" t="str">
        <f>IFERROR(VLOOKUP(A3625,hoja!A:D,3,FALSE),0)</f>
        <v>10222</v>
      </c>
      <c r="E3625" s="23" t="s">
        <v>790</v>
      </c>
      <c r="F3625" s="23" t="str">
        <f>IFERROR(VLOOKUP(E3625,hoja!$A$2:$E$970,4,FALSE),0)</f>
        <v>SANTANDER</v>
      </c>
      <c r="G3625" s="23" t="str">
        <f>IFERROR(VLOOKUP(E3625,hoja!$A$2:$E$970,5,FALSE),0)</f>
        <v>SARAVENA</v>
      </c>
      <c r="H3625" s="103" t="str">
        <f>IFERROR(VLOOKUP(E3625,hoja!A:C,3,FALSE),0)</f>
        <v>10222</v>
      </c>
      <c r="I3625" s="24" t="str">
        <f t="shared" si="827"/>
        <v>1022210222</v>
      </c>
      <c r="K3625" s="23">
        <v>15</v>
      </c>
      <c r="L3625" s="23" t="str">
        <f t="shared" ref="L3625:L3628" si="831">IF(B3625=F3625,"REGIONAL","NACIONAL")</f>
        <v>REGIONAL</v>
      </c>
      <c r="M3625" s="23" t="s">
        <v>618</v>
      </c>
      <c r="N3625" s="23" t="s">
        <v>622</v>
      </c>
      <c r="O3625" s="23">
        <f t="shared" si="830"/>
        <v>25</v>
      </c>
      <c r="P3625" s="23" t="str">
        <f t="shared" si="815"/>
        <v>1022210222Principal</v>
      </c>
    </row>
    <row r="3626" spans="1:16" ht="15" hidden="1" customHeight="1">
      <c r="A3626" s="23" t="s">
        <v>641</v>
      </c>
      <c r="B3626" s="23" t="str">
        <f>IFERROR(VLOOKUP(A3626,hoja!$A$2:$E$970,4,FALSE),0)</f>
        <v>ANTIOQUIA</v>
      </c>
      <c r="C3626" s="23" t="str">
        <f>IFERROR(VLOOKUP(A3626,hoja!$A$2:$E$1370,5,FALSE),0)</f>
        <v>MEDELLÍN</v>
      </c>
      <c r="D3626" s="23" t="str">
        <f>IFERROR(VLOOKUP(A3626,hoja!A:D,3,FALSE),0)</f>
        <v>0079</v>
      </c>
      <c r="E3626" s="23" t="s">
        <v>790</v>
      </c>
      <c r="F3626" s="23" t="str">
        <f>IFERROR(VLOOKUP(E3626,hoja!$A$2:$E$970,4,FALSE),0)</f>
        <v>SANTANDER</v>
      </c>
      <c r="G3626" s="23" t="str">
        <f>IFERROR(VLOOKUP(E3626,hoja!$A$2:$E$970,5,FALSE),0)</f>
        <v>SARAVENA</v>
      </c>
      <c r="H3626" s="103" t="str">
        <f>IFERROR(VLOOKUP(E3626,hoja!A:C,3,FALSE),0)</f>
        <v>10222</v>
      </c>
      <c r="I3626" s="24" t="str">
        <f t="shared" si="827"/>
        <v>007910222</v>
      </c>
      <c r="K3626" s="26">
        <v>657</v>
      </c>
      <c r="L3626" s="23" t="str">
        <f>IF(B3626=F3626,"REGIONAL","NACIONAL")</f>
        <v>NACIONAL</v>
      </c>
      <c r="M3626" s="23" t="s">
        <v>618</v>
      </c>
      <c r="N3626" s="23" t="s">
        <v>622</v>
      </c>
      <c r="O3626" s="23">
        <f t="shared" si="830"/>
        <v>12</v>
      </c>
      <c r="P3626" s="23" t="str">
        <f t="shared" si="815"/>
        <v>007910222Principal</v>
      </c>
    </row>
    <row r="3627" spans="1:16" ht="15" hidden="1" customHeight="1">
      <c r="A3627" s="23" t="s">
        <v>790</v>
      </c>
      <c r="B3627" s="23" t="str">
        <f>IFERROR(VLOOKUP(A3627,hoja!$A$2:$E$970,4,FALSE),0)</f>
        <v>SANTANDER</v>
      </c>
      <c r="C3627" s="23" t="str">
        <f>IFERROR(VLOOKUP(A3627,hoja!$A$2:$E$1370,5,FALSE),0)</f>
        <v>SARAVENA</v>
      </c>
      <c r="D3627" s="23" t="str">
        <f>IFERROR(VLOOKUP(A3627,hoja!A:D,3,FALSE),0)</f>
        <v>10222</v>
      </c>
      <c r="E3627" s="23" t="s">
        <v>1006</v>
      </c>
      <c r="F3627" s="23" t="str">
        <f>IFERROR(VLOOKUP(E3627,hoja!$A$2:$E$970,4,FALSE),0)</f>
        <v>COSTA</v>
      </c>
      <c r="G3627" s="23" t="str">
        <f>IFERROR(VLOOKUP(E3627,hoja!$A$2:$E$970,5,FALSE),0)</f>
        <v>BARRANQUILLA</v>
      </c>
      <c r="H3627" s="103" t="str">
        <f>IFERROR(VLOOKUP(E3627,hoja!A:C,3,FALSE),0)</f>
        <v>50491</v>
      </c>
      <c r="I3627" s="24" t="str">
        <f t="shared" si="827"/>
        <v>1022250491</v>
      </c>
      <c r="K3627" s="23">
        <v>895</v>
      </c>
      <c r="L3627" s="23" t="str">
        <f>IF(B3627=F3627,"REGIONAL","NACIONAL")</f>
        <v>NACIONAL</v>
      </c>
      <c r="M3627" s="23" t="s">
        <v>618</v>
      </c>
      <c r="N3627" s="23" t="s">
        <v>622</v>
      </c>
      <c r="O3627" s="23">
        <f t="shared" si="830"/>
        <v>8</v>
      </c>
      <c r="P3627" s="23" t="str">
        <f t="shared" si="815"/>
        <v>1022250491Principal</v>
      </c>
    </row>
    <row r="3628" spans="1:16" ht="15" hidden="1" customHeight="1">
      <c r="A3628" s="23" t="s">
        <v>790</v>
      </c>
      <c r="B3628" s="23" t="str">
        <f>IFERROR(VLOOKUP(A3628,hoja!$A$2:$E$970,4,FALSE),0)</f>
        <v>SANTANDER</v>
      </c>
      <c r="C3628" s="23" t="str">
        <f>IFERROR(VLOOKUP(A3628,hoja!$A$2:$E$1370,5,FALSE),0)</f>
        <v>SARAVENA</v>
      </c>
      <c r="D3628" s="23" t="str">
        <f>IFERROR(VLOOKUP(A3628,hoja!A:D,3,FALSE),0)</f>
        <v>10222</v>
      </c>
      <c r="E3628" s="23" t="s">
        <v>656</v>
      </c>
      <c r="F3628" s="23" t="str">
        <f>IFERROR(VLOOKUP(E3628,hoja!$A$2:$E$970,4,FALSE),0)</f>
        <v>SANTANDER</v>
      </c>
      <c r="G3628" s="23" t="str">
        <f>IFERROR(VLOOKUP(E3628,hoja!$A$2:$E$970,5,FALSE),0)</f>
        <v>ARAUCA</v>
      </c>
      <c r="H3628" s="103" t="str">
        <f>IFERROR(VLOOKUP(E3628,hoja!A:C,3,FALSE),0)</f>
        <v>60006</v>
      </c>
      <c r="I3628" s="24" t="str">
        <f t="shared" si="827"/>
        <v>1022260006</v>
      </c>
      <c r="K3628" s="23">
        <v>186</v>
      </c>
      <c r="L3628" s="23" t="str">
        <f t="shared" si="831"/>
        <v>REGIONAL</v>
      </c>
      <c r="M3628" s="23" t="s">
        <v>618</v>
      </c>
      <c r="N3628" s="23" t="s">
        <v>622</v>
      </c>
      <c r="O3628" s="23">
        <f t="shared" si="830"/>
        <v>25</v>
      </c>
      <c r="P3628" s="23" t="str">
        <f t="shared" si="815"/>
        <v>1022260006Principal</v>
      </c>
    </row>
    <row r="3629" spans="1:16" ht="15" hidden="1" customHeight="1">
      <c r="A3629" s="23" t="s">
        <v>790</v>
      </c>
      <c r="B3629" s="23" t="str">
        <f>IFERROR(VLOOKUP(A3629,hoja!$A$2:$E$970,4,FALSE),0)</f>
        <v>SANTANDER</v>
      </c>
      <c r="C3629" s="23" t="str">
        <f>IFERROR(VLOOKUP(A3629,hoja!$A$2:$E$1370,5,FALSE),0)</f>
        <v>SARAVENA</v>
      </c>
      <c r="D3629" s="23" t="str">
        <f>IFERROR(VLOOKUP(A3629,hoja!A:D,3,FALSE),0)</f>
        <v>10222</v>
      </c>
      <c r="E3629" s="23" t="s">
        <v>843</v>
      </c>
      <c r="F3629" s="23" t="str">
        <f>IFERROR(VLOOKUP(E3629,hoja!$A$2:$E$970,4,FALSE),0)</f>
        <v>ANTIOQUIA</v>
      </c>
      <c r="G3629" s="23" t="str">
        <f>IFERROR(VLOOKUP(E3629,hoja!$A$2:$E$970,5,FALSE),0)</f>
        <v>MEDELLÍN</v>
      </c>
      <c r="H3629" s="103" t="str">
        <f>IFERROR(VLOOKUP(E3629,hoja!A:C,3,FALSE),0)</f>
        <v>60014</v>
      </c>
      <c r="I3629" s="24" t="str">
        <f t="shared" si="827"/>
        <v>1022260014</v>
      </c>
      <c r="K3629" s="23">
        <v>659</v>
      </c>
      <c r="L3629" s="23" t="str">
        <f>IF(B3629=F3629,"REGIONAL","NACIONAL")</f>
        <v>NACIONAL</v>
      </c>
      <c r="M3629" s="23" t="s">
        <v>618</v>
      </c>
      <c r="N3629" s="23" t="s">
        <v>622</v>
      </c>
      <c r="O3629" s="23">
        <f t="shared" si="830"/>
        <v>12</v>
      </c>
      <c r="P3629" s="23" t="str">
        <f t="shared" si="815"/>
        <v>1022260014Principal</v>
      </c>
    </row>
    <row r="3630" spans="1:16" ht="15" hidden="1" customHeight="1">
      <c r="A3630" s="23" t="s">
        <v>790</v>
      </c>
      <c r="B3630" s="23" t="str">
        <f>IFERROR(VLOOKUP(A3630,hoja!$A$2:$E$970,4,FALSE),0)</f>
        <v>SANTANDER</v>
      </c>
      <c r="C3630" s="23" t="str">
        <f>IFERROR(VLOOKUP(A3630,hoja!$A$2:$E$1370,5,FALSE),0)</f>
        <v>SARAVENA</v>
      </c>
      <c r="D3630" s="23" t="str">
        <f>IFERROR(VLOOKUP(A3630,hoja!A:D,3,FALSE),0)</f>
        <v>10222</v>
      </c>
      <c r="E3630" s="23" t="s">
        <v>71</v>
      </c>
      <c r="F3630" s="23" t="str">
        <f>IFERROR(VLOOKUP(E3630,hoja!$A$2:$E$970,4,FALSE),0)</f>
        <v>CENTRO</v>
      </c>
      <c r="G3630" s="23" t="str">
        <f>IFERROR(VLOOKUP(E3630,hoja!$A$2:$E$970,5,FALSE),0)</f>
        <v>BOGOTÁ</v>
      </c>
      <c r="H3630" s="103" t="str">
        <f>IFERROR(VLOOKUP(E3630,hoja!A:C,3,FALSE),0)</f>
        <v>60015</v>
      </c>
      <c r="I3630" s="24" t="str">
        <f t="shared" si="827"/>
        <v>1022260015</v>
      </c>
      <c r="K3630" s="23">
        <v>612</v>
      </c>
      <c r="L3630" s="23" t="str">
        <f t="shared" ref="L3630:L3632" si="832">IF(B3630=F3630,"REGIONAL","NACIONAL")</f>
        <v>NACIONAL</v>
      </c>
      <c r="M3630" s="23" t="s">
        <v>618</v>
      </c>
      <c r="N3630" s="23" t="s">
        <v>622</v>
      </c>
      <c r="O3630" s="23">
        <f t="shared" si="830"/>
        <v>12</v>
      </c>
      <c r="P3630" s="23" t="str">
        <f t="shared" si="815"/>
        <v>1022260015Principal</v>
      </c>
    </row>
    <row r="3631" spans="1:16" ht="15" hidden="1" customHeight="1">
      <c r="A3631" s="23" t="s">
        <v>138</v>
      </c>
      <c r="B3631" s="23" t="str">
        <f>IFERROR(VLOOKUP(A3631,hoja!$A$2:$E$970,4,FALSE),0)</f>
        <v>COSTA</v>
      </c>
      <c r="C3631" s="23" t="str">
        <f>IFERROR(VLOOKUP(A3631,hoja!$A$2:$E$1370,5,FALSE),0)</f>
        <v>COROZAL</v>
      </c>
      <c r="D3631" s="23" t="str">
        <f>IFERROR(VLOOKUP(A3631,hoja!A:D,3,FALSE),0)</f>
        <v>50314</v>
      </c>
      <c r="E3631" s="23" t="s">
        <v>843</v>
      </c>
      <c r="F3631" s="23" t="str">
        <f>IFERROR(VLOOKUP(E3631,hoja!$A$2:$E$970,4,FALSE),0)</f>
        <v>ANTIOQUIA</v>
      </c>
      <c r="G3631" s="23" t="str">
        <f>IFERROR(VLOOKUP(E3631,hoja!$A$2:$E$970,5,FALSE),0)</f>
        <v>MEDELLÍN</v>
      </c>
      <c r="H3631" s="103" t="str">
        <f>IFERROR(VLOOKUP(E3631,hoja!A:C,3,FALSE),0)</f>
        <v>60014</v>
      </c>
      <c r="I3631" s="24" t="str">
        <f t="shared" ref="I3631:I3635" si="833">D3631&amp;H3631</f>
        <v>5031460014</v>
      </c>
      <c r="K3631" s="23">
        <v>495</v>
      </c>
      <c r="L3631" s="23" t="str">
        <f t="shared" si="832"/>
        <v>NACIONAL</v>
      </c>
      <c r="M3631" s="23" t="s">
        <v>618</v>
      </c>
      <c r="N3631" s="23" t="s">
        <v>622</v>
      </c>
      <c r="O3631" s="23">
        <f t="shared" si="830"/>
        <v>16</v>
      </c>
      <c r="P3631" s="23" t="str">
        <f t="shared" si="815"/>
        <v>5031460014Principal</v>
      </c>
    </row>
    <row r="3632" spans="1:16" ht="15" hidden="1" customHeight="1">
      <c r="A3632" s="23" t="s">
        <v>138</v>
      </c>
      <c r="B3632" s="23" t="str">
        <f>IFERROR(VLOOKUP(A3632,hoja!$A$2:$E$970,4,FALSE),0)</f>
        <v>COSTA</v>
      </c>
      <c r="C3632" s="23" t="str">
        <f>IFERROR(VLOOKUP(A3632,hoja!$A$2:$E$1370,5,FALSE),0)</f>
        <v>COROZAL</v>
      </c>
      <c r="D3632" s="23" t="str">
        <f>IFERROR(VLOOKUP(A3632,hoja!A:D,3,FALSE),0)</f>
        <v>50314</v>
      </c>
      <c r="E3632" s="23" t="s">
        <v>71</v>
      </c>
      <c r="F3632" s="23" t="str">
        <f>IFERROR(VLOOKUP(E3632,hoja!$A$2:$E$970,4,FALSE),0)</f>
        <v>CENTRO</v>
      </c>
      <c r="G3632" s="23" t="str">
        <f>IFERROR(VLOOKUP(E3632,hoja!$A$2:$E$970,5,FALSE),0)</f>
        <v>BOGOTÁ</v>
      </c>
      <c r="H3632" s="103" t="str">
        <f>IFERROR(VLOOKUP(E3632,hoja!A:C,3,FALSE),0)</f>
        <v>60015</v>
      </c>
      <c r="I3632" s="24" t="str">
        <f t="shared" si="833"/>
        <v>5031460015</v>
      </c>
      <c r="K3632" s="23">
        <v>862</v>
      </c>
      <c r="L3632" s="23" t="str">
        <f t="shared" si="832"/>
        <v>NACIONAL</v>
      </c>
      <c r="M3632" s="23" t="s">
        <v>618</v>
      </c>
      <c r="N3632" s="23" t="s">
        <v>622</v>
      </c>
      <c r="O3632" s="23">
        <f t="shared" si="830"/>
        <v>8</v>
      </c>
      <c r="P3632" s="23" t="str">
        <f t="shared" si="815"/>
        <v>5031460015Principal</v>
      </c>
    </row>
    <row r="3633" spans="1:16" ht="15" hidden="1" customHeight="1">
      <c r="A3633" s="23" t="s">
        <v>881</v>
      </c>
      <c r="B3633" s="23" t="str">
        <f>IFERROR(VLOOKUP(A3633,hoja!$A$2:$E$970,4,FALSE),0)</f>
        <v>ANTIOQUIA</v>
      </c>
      <c r="C3633" s="23" t="str">
        <f>IFERROR(VLOOKUP(A3633,hoja!$A$2:$E$1370,5,FALSE),0)</f>
        <v>MEDELLÍN</v>
      </c>
      <c r="D3633" s="23" t="str">
        <f>IFERROR(VLOOKUP(A3633,hoja!A:D,3,FALSE),0)</f>
        <v>1381</v>
      </c>
      <c r="E3633" s="23" t="s">
        <v>641</v>
      </c>
      <c r="F3633" s="23" t="str">
        <f>IFERROR(VLOOKUP(E3633,hoja!$A$2:$E$970,4,FALSE),0)</f>
        <v>ANTIOQUIA</v>
      </c>
      <c r="G3633" s="23" t="str">
        <f>IFERROR(VLOOKUP(E3633,hoja!$A$2:$E$970,5,FALSE),0)</f>
        <v>MEDELLÍN</v>
      </c>
      <c r="H3633" s="103" t="str">
        <f>IFERROR(VLOOKUP(E3633,hoja!A:C,3,FALSE),0)</f>
        <v>0079</v>
      </c>
      <c r="I3633" s="24" t="str">
        <f t="shared" si="833"/>
        <v>13810079</v>
      </c>
      <c r="K3633" s="23">
        <v>9</v>
      </c>
      <c r="L3633" s="23" t="s">
        <v>752</v>
      </c>
      <c r="M3633" s="23" t="s">
        <v>618</v>
      </c>
      <c r="N3633" s="23" t="s">
        <v>622</v>
      </c>
      <c r="O3633" s="23">
        <f t="shared" si="830"/>
        <v>25</v>
      </c>
      <c r="P3633" s="23" t="str">
        <f t="shared" si="815"/>
        <v>13810079Principal</v>
      </c>
    </row>
    <row r="3634" spans="1:16" ht="15" hidden="1" customHeight="1">
      <c r="A3634" s="26" t="s">
        <v>620</v>
      </c>
      <c r="B3634" s="23" t="str">
        <f>IFERROR(VLOOKUP(A3634,hoja!$A$2:$E$970,4,FALSE),0)</f>
        <v>CENTRO</v>
      </c>
      <c r="C3634" s="23" t="str">
        <f>IFERROR(VLOOKUP(A3634,hoja!$A$2:$E$1370,5,FALSE),0)</f>
        <v>SESQUILÉ</v>
      </c>
      <c r="D3634" s="23" t="str">
        <f>IFERROR(VLOOKUP(A3634,hoja!A:D,3,FALSE),0)</f>
        <v>50193</v>
      </c>
      <c r="E3634" s="23" t="s">
        <v>934</v>
      </c>
      <c r="F3634" s="23" t="str">
        <f>IFERROR(VLOOKUP(E3634,hoja!$A$2:$E$970,4,FALSE),0)</f>
        <v>CENTRO</v>
      </c>
      <c r="G3634" s="23" t="str">
        <f>IFERROR(VLOOKUP(E3634,hoja!$A$2:$E$970,5,FALSE),0)</f>
        <v>TOCANCIPÁ</v>
      </c>
      <c r="H3634" s="103" t="str">
        <f>IFERROR(VLOOKUP(E3634,hoja!A:C,3,FALSE),0)</f>
        <v>50189</v>
      </c>
      <c r="I3634" s="24" t="str">
        <f t="shared" si="833"/>
        <v>5019350189</v>
      </c>
      <c r="K3634" s="23">
        <v>10</v>
      </c>
      <c r="L3634" s="23" t="str">
        <f t="shared" ref="L3634" si="834">IF(B3634=F3634,"REGIONAL","NACIONAL")</f>
        <v>REGIONAL</v>
      </c>
      <c r="M3634" s="23" t="s">
        <v>618</v>
      </c>
      <c r="N3634" s="23" t="s">
        <v>622</v>
      </c>
      <c r="O3634" s="23">
        <f t="shared" si="830"/>
        <v>25</v>
      </c>
      <c r="P3634" s="23" t="str">
        <f t="shared" si="815"/>
        <v>5019350189Principal</v>
      </c>
    </row>
    <row r="3635" spans="1:16" ht="15" hidden="1" customHeight="1">
      <c r="A3635" s="23" t="s">
        <v>647</v>
      </c>
      <c r="B3635" s="23" t="str">
        <f>IFERROR(VLOOKUP(A3635,hoja!$A$2:$E$970,4,FALSE),0)</f>
        <v>CENTRO</v>
      </c>
      <c r="C3635" s="23" t="str">
        <f>IFERROR(VLOOKUP(A3635,hoja!$A$2:$E$1370,5,FALSE),0)</f>
        <v>TOCANCIPÁ</v>
      </c>
      <c r="D3635" s="23" t="str">
        <f>IFERROR(VLOOKUP(A3635,hoja!A:D,3,FALSE),0)</f>
        <v>2058</v>
      </c>
      <c r="E3635" s="23" t="s">
        <v>1006</v>
      </c>
      <c r="F3635" s="23" t="str">
        <f>IFERROR(VLOOKUP(E3635,hoja!$A$2:$E$970,4,FALSE),0)</f>
        <v>COSTA</v>
      </c>
      <c r="G3635" s="23" t="str">
        <f>IFERROR(VLOOKUP(E3635,hoja!$A$2:$E$970,5,FALSE),0)</f>
        <v>BARRANQUILLA</v>
      </c>
      <c r="H3635" s="103" t="str">
        <f>IFERROR(VLOOKUP(E3635,hoja!A:C,3,FALSE),0)</f>
        <v>50491</v>
      </c>
      <c r="I3635" s="24" t="str">
        <f t="shared" si="833"/>
        <v>205850491</v>
      </c>
      <c r="K3635" s="23">
        <v>995</v>
      </c>
      <c r="L3635" s="23" t="str">
        <f>IF(B3635=F3635,"REGIONAL","NACIONAL")</f>
        <v>NACIONAL</v>
      </c>
      <c r="M3635" s="23" t="s">
        <v>618</v>
      </c>
      <c r="N3635" s="23" t="s">
        <v>622</v>
      </c>
      <c r="O3635" s="23">
        <f t="shared" si="830"/>
        <v>8</v>
      </c>
      <c r="P3635" s="23" t="str">
        <f t="shared" si="815"/>
        <v>205850491Principal</v>
      </c>
    </row>
    <row r="3636" spans="1:16" ht="15" hidden="1" customHeight="1">
      <c r="A3636" t="s">
        <v>780</v>
      </c>
      <c r="B3636" s="29" t="str">
        <f>IFERROR(VLOOKUP(A3636,hoja!$A$2:$E$970,4,FALSE),0)</f>
        <v>CENTRO</v>
      </c>
      <c r="C3636" s="29" t="str">
        <f>IFERROR(VLOOKUP(A3636,hoja!$A$2:$E$1370,5,FALSE),0)</f>
        <v>ZIPAQUIRÁ</v>
      </c>
      <c r="D3636" s="29" t="str">
        <f>IFERROR(VLOOKUP(A3636,hoja!A:D,3,FALSE),0)</f>
        <v>2031</v>
      </c>
      <c r="E3636" s="29" t="s">
        <v>721</v>
      </c>
      <c r="F3636" s="29" t="str">
        <f>IFERROR(VLOOKUP(E3636,hoja!$A$2:$E$970,4,FALSE),0)</f>
        <v>ANTIOQUIA</v>
      </c>
      <c r="G3636" s="29" t="str">
        <f>IFERROR(VLOOKUP(E3636,hoja!$A$2:$E$970,5,FALSE),0)</f>
        <v>RIONEGRO</v>
      </c>
      <c r="H3636" s="104" t="str">
        <f>IFERROR(VLOOKUP(E3636,hoja!A:C,3,FALSE),0)</f>
        <v>0090</v>
      </c>
      <c r="I3636" s="37" t="str">
        <f t="shared" ref="I3636:I3638" si="835">D3636&amp;H3636</f>
        <v>20310090</v>
      </c>
      <c r="K3636" s="23">
        <v>364</v>
      </c>
      <c r="L3636" s="23" t="str">
        <f t="shared" ref="L3636:L3638" si="836">IF(B3636=F3636,"REGIONAL","NACIONAL")</f>
        <v>NACIONAL</v>
      </c>
      <c r="M3636" s="23" t="s">
        <v>618</v>
      </c>
      <c r="N3636" s="23" t="s">
        <v>622</v>
      </c>
      <c r="O3636" s="23">
        <f t="shared" si="830"/>
        <v>16</v>
      </c>
      <c r="P3636" s="23" t="str">
        <f t="shared" si="815"/>
        <v>20310090Principal</v>
      </c>
    </row>
    <row r="3637" spans="1:16" ht="15" hidden="1" customHeight="1">
      <c r="A3637" s="29" t="s">
        <v>645</v>
      </c>
      <c r="B3637" s="29" t="str">
        <f>IFERROR(VLOOKUP(A3637,hoja!$A$2:$E$970,4,FALSE),0)</f>
        <v>OCCIDENTE</v>
      </c>
      <c r="C3637" s="29" t="str">
        <f>IFERROR(VLOOKUP(A3637,hoja!$A$2:$E$1370,5,FALSE),0)</f>
        <v>CALI</v>
      </c>
      <c r="D3637" s="29" t="str">
        <f>IFERROR(VLOOKUP(A3637,hoja!A:D,3,FALSE),0)</f>
        <v>0410</v>
      </c>
      <c r="E3637" s="29" t="s">
        <v>1007</v>
      </c>
      <c r="F3637" s="29" t="str">
        <f>IFERROR(VLOOKUP(E3637,hoja!$A$2:$E$970,4,FALSE),0)</f>
        <v>CENTRO</v>
      </c>
      <c r="G3637" s="29" t="str">
        <f>IFERROR(VLOOKUP(E3637,hoja!$A$2:$E$970,5,FALSE),0)</f>
        <v>FUSA</v>
      </c>
      <c r="H3637" s="104" t="str">
        <f>IFERROR(VLOOKUP(E3637,hoja!A:C,3,FALSE),0)</f>
        <v>0463</v>
      </c>
      <c r="I3637" s="37" t="str">
        <f t="shared" si="835"/>
        <v>04100463</v>
      </c>
      <c r="J3637" s="23">
        <v>22.566666666709352</v>
      </c>
      <c r="K3637" s="23">
        <v>377</v>
      </c>
      <c r="L3637" s="23" t="str">
        <f t="shared" si="836"/>
        <v>NACIONAL</v>
      </c>
      <c r="M3637" s="23" t="s">
        <v>618</v>
      </c>
      <c r="N3637" s="23" t="s">
        <v>622</v>
      </c>
      <c r="O3637" s="23">
        <f t="shared" si="830"/>
        <v>16</v>
      </c>
      <c r="P3637" s="23" t="str">
        <f t="shared" si="815"/>
        <v>04100463Principal</v>
      </c>
    </row>
    <row r="3638" spans="1:16" ht="15" hidden="1" customHeight="1">
      <c r="A3638" s="29" t="s">
        <v>819</v>
      </c>
      <c r="B3638" s="29" t="str">
        <f>IFERROR(VLOOKUP(A3638,hoja!$A$2:$E$970,4,FALSE),0)</f>
        <v>OCCIDENTE</v>
      </c>
      <c r="C3638" s="29" t="str">
        <f>IFERROR(VLOOKUP(A3638,hoja!$A$2:$E$1370,5,FALSE),0)</f>
        <v>BUENAVENTURA</v>
      </c>
      <c r="D3638" s="29" t="str">
        <f>IFERROR(VLOOKUP(A3638,hoja!A:D,3,FALSE),0)</f>
        <v>3001</v>
      </c>
      <c r="E3638" s="23" t="s">
        <v>617</v>
      </c>
      <c r="F3638" s="29" t="str">
        <f>IFERROR(VLOOKUP(E3638,hoja!$A$2:$E$970,4,FALSE),0)</f>
        <v>ANTIOQUIA</v>
      </c>
      <c r="G3638" s="29" t="str">
        <f>IFERROR(VLOOKUP(E3638,hoja!$A$2:$E$970,5,FALSE),0)</f>
        <v>MEDELLÍN</v>
      </c>
      <c r="H3638" s="104">
        <f>IFERROR(VLOOKUP(E3638,hoja!A:C,3,FALSE),0)</f>
        <v>50443</v>
      </c>
      <c r="I3638" s="37" t="str">
        <f t="shared" si="835"/>
        <v>300150443</v>
      </c>
      <c r="K3638" s="23">
        <v>470</v>
      </c>
      <c r="L3638" s="23" t="str">
        <f t="shared" si="836"/>
        <v>NACIONAL</v>
      </c>
      <c r="M3638" s="23" t="s">
        <v>618</v>
      </c>
      <c r="N3638" s="23" t="s">
        <v>622</v>
      </c>
      <c r="O3638" s="23">
        <f t="shared" si="830"/>
        <v>16</v>
      </c>
      <c r="P3638" s="23" t="str">
        <f t="shared" si="815"/>
        <v>300150443Principal</v>
      </c>
    </row>
    <row r="3639" spans="1:16" ht="15" hidden="1" customHeight="1">
      <c r="A3639" s="26" t="s">
        <v>71</v>
      </c>
      <c r="B3639" s="23" t="str">
        <f>IFERROR(VLOOKUP(A3639,hoja!$A$2:$E$970,4,FALSE),0)</f>
        <v>CENTRO</v>
      </c>
      <c r="C3639" s="23" t="str">
        <f>IFERROR(VLOOKUP(A3639,hoja!$A$2:$E$1370,5,FALSE),0)</f>
        <v>BOGOTÁ</v>
      </c>
      <c r="D3639" s="23" t="str">
        <f>IFERROR(VLOOKUP(A3639,hoja!A:D,3,FALSE),0)</f>
        <v>60015</v>
      </c>
      <c r="E3639" s="23" t="s">
        <v>1007</v>
      </c>
      <c r="F3639" s="23" t="str">
        <f>IFERROR(VLOOKUP(E3639,hoja!$A$2:$E$970,4,FALSE),0)</f>
        <v>CENTRO</v>
      </c>
      <c r="G3639" s="23" t="str">
        <f>IFERROR(VLOOKUP(E3639,hoja!$A$2:$E$970,5,FALSE),0)</f>
        <v>FUSA</v>
      </c>
      <c r="H3639" s="103" t="str">
        <f>IFERROR(VLOOKUP(E3639,hoja!A:C,3,FALSE),0)</f>
        <v>0463</v>
      </c>
      <c r="I3639" s="24" t="str">
        <f t="shared" ref="I3639:I3655" si="837">D3639&amp;H3639</f>
        <v>600150463</v>
      </c>
      <c r="K3639" s="23">
        <v>69.400000000000006</v>
      </c>
      <c r="L3639" s="23" t="str">
        <f t="shared" ref="L3639" si="838">IF(B3639=F3639,"REGIONAL","NACIONAL")</f>
        <v>REGIONAL</v>
      </c>
      <c r="M3639" s="23" t="s">
        <v>618</v>
      </c>
      <c r="N3639" s="23" t="s">
        <v>622</v>
      </c>
      <c r="O3639" s="23">
        <f t="shared" ref="O3639:O3698" si="839">IF(K3639&lt;=250,25,IF(K3639&lt;=500,16,IF(K3639&lt;=800,12,IF(K3639&lt;=1100,8,IF(K3639&lt;=1400,6,IF(K3639&lt;=1700,5))))))</f>
        <v>25</v>
      </c>
      <c r="P3639" s="23" t="str">
        <f t="shared" si="815"/>
        <v>600150463Principal</v>
      </c>
    </row>
    <row r="3640" spans="1:16" ht="15" hidden="1" customHeight="1">
      <c r="A3640" s="26" t="s">
        <v>650</v>
      </c>
      <c r="B3640" s="23" t="str">
        <f>IFERROR(VLOOKUP(A3640,hoja!$A$2:$E$970,4,FALSE),0)</f>
        <v>OCCIDENTE</v>
      </c>
      <c r="C3640" s="23" t="str">
        <f>IFERROR(VLOOKUP(A3640,hoja!$A$2:$E$1370,5,FALSE),0)</f>
        <v>CALOTO</v>
      </c>
      <c r="D3640" s="23" t="str">
        <f>IFERROR(VLOOKUP(A3640,hoja!A:D,3,FALSE),0)</f>
        <v>0445</v>
      </c>
      <c r="E3640" s="23" t="s">
        <v>1007</v>
      </c>
      <c r="F3640" s="23" t="str">
        <f>IFERROR(VLOOKUP(E3640,hoja!$A$2:$E$970,4,FALSE),0)</f>
        <v>CENTRO</v>
      </c>
      <c r="G3640" s="23" t="str">
        <f>IFERROR(VLOOKUP(E3640,hoja!$A$2:$E$970,5,FALSE),0)</f>
        <v>FUSA</v>
      </c>
      <c r="H3640" s="103" t="str">
        <f>IFERROR(VLOOKUP(E3640,hoja!A:C,3,FALSE),0)</f>
        <v>0463</v>
      </c>
      <c r="I3640" s="24" t="str">
        <f t="shared" si="837"/>
        <v>04450463</v>
      </c>
      <c r="J3640" s="23">
        <v>17</v>
      </c>
      <c r="K3640" s="23">
        <v>402</v>
      </c>
      <c r="L3640" s="23" t="str">
        <f>IF(B3640=F3640,"REGIONAL","NACIONAL")</f>
        <v>NACIONAL</v>
      </c>
      <c r="M3640" s="23" t="s">
        <v>618</v>
      </c>
      <c r="N3640" s="23" t="s">
        <v>622</v>
      </c>
      <c r="O3640" s="23">
        <f t="shared" si="839"/>
        <v>16</v>
      </c>
      <c r="P3640" s="23" t="str">
        <f t="shared" si="815"/>
        <v>04450463Principal</v>
      </c>
    </row>
    <row r="3641" spans="1:16" ht="15" hidden="1" customHeight="1">
      <c r="A3641" s="26" t="s">
        <v>630</v>
      </c>
      <c r="B3641" s="23" t="str">
        <f>IFERROR(VLOOKUP(A3641,hoja!$A$2:$E$970,4,FALSE),0)</f>
        <v>CENTRO</v>
      </c>
      <c r="C3641" s="23" t="str">
        <f>IFERROR(VLOOKUP(A3641,hoja!$A$2:$E$1370,5,FALSE),0)</f>
        <v>SESQUILÉ</v>
      </c>
      <c r="D3641" s="23" t="str">
        <f>IFERROR(VLOOKUP(A3641,hoja!A:D,3,FALSE),0)</f>
        <v>1501</v>
      </c>
      <c r="E3641" s="23" t="s">
        <v>1007</v>
      </c>
      <c r="F3641" s="23" t="str">
        <f>IFERROR(VLOOKUP(E3641,hoja!$A$2:$E$970,4,FALSE),0)</f>
        <v>CENTRO</v>
      </c>
      <c r="G3641" s="23" t="str">
        <f>IFERROR(VLOOKUP(E3641,hoja!$A$2:$E$970,5,FALSE),0)</f>
        <v>FUSA</v>
      </c>
      <c r="H3641" s="103" t="str">
        <f>IFERROR(VLOOKUP(E3641,hoja!A:C,3,FALSE),0)</f>
        <v>0463</v>
      </c>
      <c r="I3641" s="24" t="str">
        <f t="shared" si="837"/>
        <v>15010463</v>
      </c>
      <c r="J3641" s="23">
        <v>5.5166666666627862</v>
      </c>
      <c r="K3641" s="23">
        <v>128.08199999999999</v>
      </c>
      <c r="L3641" s="23" t="s">
        <v>813</v>
      </c>
      <c r="M3641" s="23" t="s">
        <v>618</v>
      </c>
      <c r="N3641" s="23" t="s">
        <v>622</v>
      </c>
      <c r="O3641" s="23">
        <f t="shared" si="839"/>
        <v>25</v>
      </c>
      <c r="P3641" s="23" t="str">
        <f t="shared" si="815"/>
        <v>15010463Principal</v>
      </c>
    </row>
    <row r="3642" spans="1:16" ht="15" hidden="1" customHeight="1">
      <c r="A3642" s="26" t="s">
        <v>194</v>
      </c>
      <c r="B3642" s="23" t="str">
        <f>IFERROR(VLOOKUP(A3642,hoja!$A$2:$E$970,4,FALSE),0)</f>
        <v>CENTRO</v>
      </c>
      <c r="C3642" s="23" t="str">
        <f>IFERROR(VLOOKUP(A3642,hoja!$A$2:$E$1370,5,FALSE),0)</f>
        <v>BOGOTÁ</v>
      </c>
      <c r="D3642" s="23" t="str">
        <f>IFERROR(VLOOKUP(A3642,hoja!A:D,3,FALSE),0)</f>
        <v>2067</v>
      </c>
      <c r="E3642" s="23" t="s">
        <v>1007</v>
      </c>
      <c r="F3642" s="23" t="str">
        <f>IFERROR(VLOOKUP(E3642,hoja!$A$2:$E$970,4,FALSE),0)</f>
        <v>CENTRO</v>
      </c>
      <c r="G3642" s="23" t="str">
        <f>IFERROR(VLOOKUP(E3642,hoja!$A$2:$E$970,5,FALSE),0)</f>
        <v>FUSA</v>
      </c>
      <c r="H3642" s="103" t="str">
        <f>IFERROR(VLOOKUP(E3642,hoja!A:C,3,FALSE),0)</f>
        <v>0463</v>
      </c>
      <c r="I3642" s="24" t="str">
        <f t="shared" si="837"/>
        <v>20670463</v>
      </c>
      <c r="K3642" s="23">
        <v>68.5</v>
      </c>
      <c r="L3642" s="23" t="str">
        <f t="shared" ref="L3642" si="840">IF(B3642=F3642,"REGIONAL","NACIONAL")</f>
        <v>REGIONAL</v>
      </c>
      <c r="M3642" s="23" t="s">
        <v>618</v>
      </c>
      <c r="N3642" s="23" t="s">
        <v>622</v>
      </c>
      <c r="O3642" s="23">
        <f t="shared" si="839"/>
        <v>25</v>
      </c>
      <c r="P3642" s="23" t="str">
        <f t="shared" si="815"/>
        <v>20670463Principal</v>
      </c>
    </row>
    <row r="3643" spans="1:16" ht="15" hidden="1" customHeight="1">
      <c r="A3643" s="26" t="s">
        <v>751</v>
      </c>
      <c r="B3643" s="23" t="str">
        <f>IFERROR(VLOOKUP(A3643,hoja!$A$2:$E$970,4,FALSE),0)</f>
        <v>CENTRO</v>
      </c>
      <c r="C3643" s="23" t="str">
        <f>IFERROR(VLOOKUP(A3643,hoja!$A$2:$E$1370,5,FALSE),0)</f>
        <v>BOGOTÁ</v>
      </c>
      <c r="D3643" s="23" t="str">
        <f>IFERROR(VLOOKUP(A3643,hoja!A:D,3,FALSE),0)</f>
        <v>0002A</v>
      </c>
      <c r="E3643" s="23" t="s">
        <v>1007</v>
      </c>
      <c r="F3643" s="23" t="str">
        <f>IFERROR(VLOOKUP(E3643,hoja!$A$2:$E$970,4,FALSE),0)</f>
        <v>CENTRO</v>
      </c>
      <c r="G3643" s="23" t="str">
        <f>IFERROR(VLOOKUP(E3643,hoja!$A$2:$E$970,5,FALSE),0)</f>
        <v>FUSA</v>
      </c>
      <c r="H3643" s="103" t="str">
        <f>IFERROR(VLOOKUP(E3643,hoja!A:C,3,FALSE),0)</f>
        <v>0463</v>
      </c>
      <c r="I3643" s="24" t="str">
        <f t="shared" si="837"/>
        <v>0002A0463</v>
      </c>
      <c r="J3643" s="23">
        <v>3.1166666666977108</v>
      </c>
      <c r="K3643" s="23">
        <v>68.34</v>
      </c>
      <c r="L3643" s="23" t="s">
        <v>833</v>
      </c>
      <c r="M3643" s="23" t="s">
        <v>618</v>
      </c>
      <c r="N3643" s="23" t="s">
        <v>622</v>
      </c>
      <c r="O3643" s="23">
        <f t="shared" si="839"/>
        <v>25</v>
      </c>
      <c r="P3643" s="23" t="str">
        <f t="shared" si="815"/>
        <v>0002A0463Principal</v>
      </c>
    </row>
    <row r="3644" spans="1:16" ht="15" hidden="1" customHeight="1">
      <c r="A3644" s="26" t="s">
        <v>633</v>
      </c>
      <c r="B3644" s="23" t="str">
        <f>IFERROR(VLOOKUP(A3644,hoja!$A$2:$E$970,4,FALSE),0)</f>
        <v>CENTRO</v>
      </c>
      <c r="C3644" s="23" t="str">
        <f>IFERROR(VLOOKUP(A3644,hoja!$A$2:$E$1370,5,FALSE),0)</f>
        <v>BOGOTÁ</v>
      </c>
      <c r="D3644" s="23" t="str">
        <f>IFERROR(VLOOKUP(A3644,hoja!A:D,3,FALSE),0)</f>
        <v>0002</v>
      </c>
      <c r="E3644" s="23" t="s">
        <v>1007</v>
      </c>
      <c r="F3644" s="23" t="str">
        <f>IFERROR(VLOOKUP(E3644,hoja!$A$2:$E$970,4,FALSE),0)</f>
        <v>CENTRO</v>
      </c>
      <c r="G3644" s="23" t="str">
        <f>IFERROR(VLOOKUP(E3644,hoja!$A$2:$E$970,5,FALSE),0)</f>
        <v>FUSA</v>
      </c>
      <c r="H3644" s="103" t="str">
        <f>IFERROR(VLOOKUP(E3644,hoja!A:C,3,FALSE),0)</f>
        <v>0463</v>
      </c>
      <c r="I3644" s="24" t="str">
        <f t="shared" si="837"/>
        <v>00020463</v>
      </c>
      <c r="J3644" s="23">
        <v>5</v>
      </c>
      <c r="K3644" s="23">
        <v>69</v>
      </c>
      <c r="L3644" s="23" t="s">
        <v>833</v>
      </c>
      <c r="M3644" s="23" t="s">
        <v>618</v>
      </c>
      <c r="N3644" s="23" t="s">
        <v>622</v>
      </c>
      <c r="O3644" s="23">
        <f t="shared" si="839"/>
        <v>25</v>
      </c>
      <c r="P3644" s="23" t="str">
        <f t="shared" si="815"/>
        <v>00020463Principal</v>
      </c>
    </row>
    <row r="3645" spans="1:16" ht="15" hidden="1" customHeight="1">
      <c r="A3645" s="26" t="s">
        <v>634</v>
      </c>
      <c r="B3645" s="23" t="str">
        <f>IFERROR(VLOOKUP(A3645,hoja!$A$2:$E$970,4,FALSE),0)</f>
        <v>CENTRO</v>
      </c>
      <c r="C3645" s="23" t="str">
        <f>IFERROR(VLOOKUP(A3645,hoja!$A$2:$E$1370,5,FALSE),0)</f>
        <v>BOGOTÁ</v>
      </c>
      <c r="D3645" s="23" t="str">
        <f>IFERROR(VLOOKUP(A3645,hoja!A:D,3,FALSE),0)</f>
        <v>0011</v>
      </c>
      <c r="E3645" s="23" t="s">
        <v>1007</v>
      </c>
      <c r="F3645" s="23" t="str">
        <f>IFERROR(VLOOKUP(E3645,hoja!$A$2:$E$970,4,FALSE),0)</f>
        <v>CENTRO</v>
      </c>
      <c r="G3645" s="23" t="str">
        <f>IFERROR(VLOOKUP(E3645,hoja!$A$2:$E$970,5,FALSE),0)</f>
        <v>FUSA</v>
      </c>
      <c r="H3645" s="103" t="str">
        <f>IFERROR(VLOOKUP(E3645,hoja!A:C,3,FALSE),0)</f>
        <v>0463</v>
      </c>
      <c r="I3645" s="24" t="str">
        <f t="shared" si="837"/>
        <v>00110463</v>
      </c>
      <c r="J3645" s="23">
        <v>2.7186111111659557</v>
      </c>
      <c r="K3645" s="23">
        <v>60.502000000000002</v>
      </c>
      <c r="L3645" s="23" t="s">
        <v>833</v>
      </c>
      <c r="M3645" s="23" t="s">
        <v>618</v>
      </c>
      <c r="N3645" s="23" t="s">
        <v>622</v>
      </c>
      <c r="O3645" s="23">
        <f t="shared" si="839"/>
        <v>25</v>
      </c>
      <c r="P3645" s="23" t="str">
        <f t="shared" si="815"/>
        <v>00110463Principal</v>
      </c>
    </row>
    <row r="3646" spans="1:16" ht="15" hidden="1" customHeight="1">
      <c r="A3646" s="26" t="s">
        <v>635</v>
      </c>
      <c r="B3646" s="23" t="str">
        <f>IFERROR(VLOOKUP(A3646,hoja!$A$2:$E$970,4,FALSE),0)</f>
        <v>CENTRO</v>
      </c>
      <c r="C3646" s="23" t="str">
        <f>IFERROR(VLOOKUP(A3646,hoja!$A$2:$E$1370,5,FALSE),0)</f>
        <v>BOGOTÁ</v>
      </c>
      <c r="D3646" s="23" t="str">
        <f>IFERROR(VLOOKUP(A3646,hoja!A:D,3,FALSE),0)</f>
        <v>0021</v>
      </c>
      <c r="E3646" s="23" t="s">
        <v>1007</v>
      </c>
      <c r="F3646" s="23" t="str">
        <f>IFERROR(VLOOKUP(E3646,hoja!$A$2:$E$970,4,FALSE),0)</f>
        <v>CENTRO</v>
      </c>
      <c r="G3646" s="23" t="str">
        <f>IFERROR(VLOOKUP(E3646,hoja!$A$2:$E$970,5,FALSE),0)</f>
        <v>FUSA</v>
      </c>
      <c r="H3646" s="103" t="str">
        <f>IFERROR(VLOOKUP(E3646,hoja!A:C,3,FALSE),0)</f>
        <v>0463</v>
      </c>
      <c r="I3646" s="24" t="str">
        <f t="shared" si="837"/>
        <v>00210463</v>
      </c>
      <c r="J3646" s="23">
        <v>3.1749999999592546</v>
      </c>
      <c r="K3646" s="23">
        <v>66.953999999999994</v>
      </c>
      <c r="L3646" s="23" t="s">
        <v>833</v>
      </c>
      <c r="M3646" s="23" t="s">
        <v>618</v>
      </c>
      <c r="N3646" s="23" t="s">
        <v>622</v>
      </c>
      <c r="O3646" s="23">
        <f t="shared" si="839"/>
        <v>25</v>
      </c>
      <c r="P3646" s="23" t="str">
        <f t="shared" si="815"/>
        <v>00210463Principal</v>
      </c>
    </row>
    <row r="3647" spans="1:16" ht="15" hidden="1" customHeight="1">
      <c r="A3647" s="26" t="s">
        <v>637</v>
      </c>
      <c r="B3647" s="23" t="str">
        <f>IFERROR(VLOOKUP(A3647,hoja!$A$2:$E$970,4,FALSE),0)</f>
        <v>SANTANDER</v>
      </c>
      <c r="C3647" s="23" t="str">
        <f>IFERROR(VLOOKUP(A3647,hoja!$A$2:$E$1370,5,FALSE),0)</f>
        <v>PIEDECUESTA</v>
      </c>
      <c r="D3647" s="23" t="str">
        <f>IFERROR(VLOOKUP(A3647,hoja!A:D,3,FALSE),0)</f>
        <v>0422</v>
      </c>
      <c r="E3647" s="23" t="s">
        <v>1007</v>
      </c>
      <c r="F3647" s="23" t="str">
        <f>IFERROR(VLOOKUP(E3647,hoja!$A$2:$E$970,4,FALSE),0)</f>
        <v>CENTRO</v>
      </c>
      <c r="G3647" s="23" t="str">
        <f>IFERROR(VLOOKUP(E3647,hoja!$A$2:$E$970,5,FALSE),0)</f>
        <v>FUSA</v>
      </c>
      <c r="H3647" s="103" t="str">
        <f>IFERROR(VLOOKUP(E3647,hoja!A:C,3,FALSE),0)</f>
        <v>0463</v>
      </c>
      <c r="I3647" s="24" t="str">
        <f t="shared" si="837"/>
        <v>04220463</v>
      </c>
      <c r="J3647" s="23">
        <v>25.161527777672745</v>
      </c>
      <c r="K3647" s="23">
        <v>591</v>
      </c>
      <c r="L3647" s="23" t="str">
        <f>IF(B3647=F3647,"REGIONAL","NACIONAL")</f>
        <v>NACIONAL</v>
      </c>
      <c r="M3647" s="23" t="s">
        <v>696</v>
      </c>
      <c r="N3647" s="23" t="s">
        <v>622</v>
      </c>
      <c r="O3647" s="23">
        <f t="shared" si="839"/>
        <v>12</v>
      </c>
      <c r="P3647" s="23" t="str">
        <f t="shared" si="815"/>
        <v>04220463Magdalena Medio</v>
      </c>
    </row>
    <row r="3648" spans="1:16" ht="15" hidden="1" customHeight="1">
      <c r="A3648" s="26" t="s">
        <v>881</v>
      </c>
      <c r="B3648" s="23" t="str">
        <f>IFERROR(VLOOKUP(A3648,hoja!$A$2:$E$970,4,FALSE),0)</f>
        <v>ANTIOQUIA</v>
      </c>
      <c r="C3648" s="23" t="str">
        <f>IFERROR(VLOOKUP(A3648,hoja!$A$2:$E$1370,5,FALSE),0)</f>
        <v>MEDELLÍN</v>
      </c>
      <c r="D3648" s="23" t="str">
        <f>IFERROR(VLOOKUP(A3648,hoja!A:D,3,FALSE),0)</f>
        <v>1381</v>
      </c>
      <c r="E3648" s="23" t="s">
        <v>1007</v>
      </c>
      <c r="F3648" s="23" t="str">
        <f>IFERROR(VLOOKUP(E3648,hoja!$A$2:$E$970,4,FALSE),0)</f>
        <v>CENTRO</v>
      </c>
      <c r="G3648" s="23" t="str">
        <f>IFERROR(VLOOKUP(E3648,hoja!$A$2:$E$970,5,FALSE),0)</f>
        <v>FUSA</v>
      </c>
      <c r="H3648" s="103" t="str">
        <f>IFERROR(VLOOKUP(E3648,hoja!A:C,3,FALSE),0)</f>
        <v>0463</v>
      </c>
      <c r="I3648" s="24" t="str">
        <f t="shared" si="837"/>
        <v>13810463</v>
      </c>
      <c r="K3648" s="23">
        <v>447</v>
      </c>
      <c r="L3648" s="23" t="str">
        <f t="shared" ref="L3648:L3655" si="841">IF(B3648=F3648,"REGIONAL","NACIONAL")</f>
        <v>NACIONAL</v>
      </c>
      <c r="M3648" s="23" t="s">
        <v>618</v>
      </c>
      <c r="N3648" s="23" t="s">
        <v>622</v>
      </c>
      <c r="O3648" s="23">
        <f t="shared" si="839"/>
        <v>16</v>
      </c>
      <c r="P3648" s="23" t="str">
        <f t="shared" si="815"/>
        <v>13810463Principal</v>
      </c>
    </row>
    <row r="3649" spans="1:16" ht="15" hidden="1" customHeight="1">
      <c r="A3649" s="26" t="s">
        <v>641</v>
      </c>
      <c r="B3649" s="23" t="str">
        <f>IFERROR(VLOOKUP(A3649,hoja!$A$2:$E$970,4,FALSE),0)</f>
        <v>ANTIOQUIA</v>
      </c>
      <c r="C3649" s="23" t="str">
        <f>IFERROR(VLOOKUP(A3649,hoja!$A$2:$E$1370,5,FALSE),0)</f>
        <v>MEDELLÍN</v>
      </c>
      <c r="D3649" s="23" t="str">
        <f>IFERROR(VLOOKUP(A3649,hoja!A:D,3,FALSE),0)</f>
        <v>0079</v>
      </c>
      <c r="E3649" s="23" t="s">
        <v>1007</v>
      </c>
      <c r="F3649" s="23" t="str">
        <f>IFERROR(VLOOKUP(E3649,hoja!$A$2:$E$970,4,FALSE),0)</f>
        <v>CENTRO</v>
      </c>
      <c r="G3649" s="23" t="str">
        <f>IFERROR(VLOOKUP(E3649,hoja!$A$2:$E$970,5,FALSE),0)</f>
        <v>FUSA</v>
      </c>
      <c r="H3649" s="103" t="str">
        <f>IFERROR(VLOOKUP(E3649,hoja!A:C,3,FALSE),0)</f>
        <v>0463</v>
      </c>
      <c r="I3649" s="24" t="str">
        <f t="shared" si="837"/>
        <v>00790463</v>
      </c>
      <c r="K3649" s="23">
        <v>453</v>
      </c>
      <c r="L3649" s="23" t="str">
        <f t="shared" si="841"/>
        <v>NACIONAL</v>
      </c>
      <c r="M3649" s="23" t="s">
        <v>755</v>
      </c>
      <c r="N3649" s="23" t="s">
        <v>622</v>
      </c>
      <c r="O3649" s="23">
        <f t="shared" si="839"/>
        <v>16</v>
      </c>
      <c r="P3649" s="23" t="str">
        <f t="shared" si="815"/>
        <v>00790463Bogota</v>
      </c>
    </row>
    <row r="3650" spans="1:16" ht="15" hidden="1" customHeight="1">
      <c r="A3650" s="26" t="s">
        <v>642</v>
      </c>
      <c r="B3650" s="23" t="str">
        <f>IFERROR(VLOOKUP(A3650,hoja!$A$2:$E$970,4,FALSE),0)</f>
        <v>COSTA</v>
      </c>
      <c r="C3650" s="23" t="str">
        <f>IFERROR(VLOOKUP(A3650,hoja!$A$2:$E$1370,5,FALSE),0)</f>
        <v>BARRANQUILLA</v>
      </c>
      <c r="D3650" s="23" t="str">
        <f>IFERROR(VLOOKUP(A3650,hoja!A:D,3,FALSE),0)</f>
        <v>0111</v>
      </c>
      <c r="E3650" s="23" t="s">
        <v>1007</v>
      </c>
      <c r="F3650" s="23" t="str">
        <f>IFERROR(VLOOKUP(E3650,hoja!$A$2:$E$970,4,FALSE),0)</f>
        <v>CENTRO</v>
      </c>
      <c r="G3650" s="23" t="str">
        <f>IFERROR(VLOOKUP(E3650,hoja!$A$2:$E$970,5,FALSE),0)</f>
        <v>FUSA</v>
      </c>
      <c r="H3650" s="103" t="str">
        <f>IFERROR(VLOOKUP(E3650,hoja!A:C,3,FALSE),0)</f>
        <v>0463</v>
      </c>
      <c r="I3650" s="24" t="str">
        <f t="shared" si="837"/>
        <v>01110463</v>
      </c>
      <c r="K3650" s="23">
        <v>1097</v>
      </c>
      <c r="L3650" s="23" t="str">
        <f t="shared" si="841"/>
        <v>NACIONAL</v>
      </c>
      <c r="M3650" s="23" t="s">
        <v>858</v>
      </c>
      <c r="N3650" s="23" t="s">
        <v>622</v>
      </c>
      <c r="O3650" s="23">
        <f t="shared" si="839"/>
        <v>8</v>
      </c>
      <c r="P3650" s="23" t="str">
        <f t="shared" si="815"/>
        <v>01110463Cambao</v>
      </c>
    </row>
    <row r="3651" spans="1:16" ht="15" hidden="1" customHeight="1">
      <c r="A3651" s="26" t="s">
        <v>642</v>
      </c>
      <c r="B3651" s="23" t="str">
        <f>IFERROR(VLOOKUP(A3651,hoja!$A$2:$E$970,4,FALSE),0)</f>
        <v>COSTA</v>
      </c>
      <c r="C3651" s="23" t="str">
        <f>IFERROR(VLOOKUP(A3651,hoja!$A$2:$E$1370,5,FALSE),0)</f>
        <v>BARRANQUILLA</v>
      </c>
      <c r="D3651" s="23" t="str">
        <f>IFERROR(VLOOKUP(A3651,hoja!A:D,3,FALSE),0)</f>
        <v>0111</v>
      </c>
      <c r="E3651" s="23" t="s">
        <v>1007</v>
      </c>
      <c r="F3651" s="23" t="str">
        <f>IFERROR(VLOOKUP(E3651,hoja!$A$2:$E$970,4,FALSE),0)</f>
        <v>CENTRO</v>
      </c>
      <c r="G3651" s="23" t="str">
        <f>IFERROR(VLOOKUP(E3651,hoja!$A$2:$E$970,5,FALSE),0)</f>
        <v>FUSA</v>
      </c>
      <c r="H3651" s="103" t="str">
        <f>IFERROR(VLOOKUP(E3651,hoja!A:C,3,FALSE),0)</f>
        <v>0463</v>
      </c>
      <c r="I3651" s="24" t="str">
        <f t="shared" si="837"/>
        <v>01110463</v>
      </c>
      <c r="K3651" s="23">
        <v>1030</v>
      </c>
      <c r="L3651" s="23" t="str">
        <f t="shared" si="841"/>
        <v>NACIONAL</v>
      </c>
      <c r="M3651" s="23" t="s">
        <v>900</v>
      </c>
      <c r="N3651" s="23" t="s">
        <v>622</v>
      </c>
      <c r="O3651" s="23">
        <f t="shared" si="839"/>
        <v>8</v>
      </c>
      <c r="P3651" s="23" t="str">
        <f t="shared" si="815"/>
        <v>01110463Bogotá</v>
      </c>
    </row>
    <row r="3652" spans="1:16" ht="15" hidden="1" customHeight="1">
      <c r="A3652" s="26" t="s">
        <v>672</v>
      </c>
      <c r="B3652" s="23" t="str">
        <f>IFERROR(VLOOKUP(A3652,hoja!$A$2:$E$970,4,FALSE),0)</f>
        <v>ANTIOQUIA</v>
      </c>
      <c r="C3652" s="23" t="str">
        <f>IFERROR(VLOOKUP(A3652,hoja!$A$2:$E$1370,5,FALSE),0)</f>
        <v>MEDELLÍN</v>
      </c>
      <c r="D3652" s="23" t="str">
        <f>IFERROR(VLOOKUP(A3652,hoja!A:D,3,FALSE),0)</f>
        <v>0092</v>
      </c>
      <c r="E3652" s="23" t="s">
        <v>1007</v>
      </c>
      <c r="F3652" s="23" t="str">
        <f>IFERROR(VLOOKUP(E3652,hoja!$A$2:$E$970,4,FALSE),0)</f>
        <v>CENTRO</v>
      </c>
      <c r="G3652" s="23" t="str">
        <f>IFERROR(VLOOKUP(E3652,hoja!$A$2:$E$970,5,FALSE),0)</f>
        <v>FUSA</v>
      </c>
      <c r="H3652" s="103" t="str">
        <f>IFERROR(VLOOKUP(E3652,hoja!A:C,3,FALSE),0)</f>
        <v>0463</v>
      </c>
      <c r="I3652" s="24" t="str">
        <f t="shared" si="837"/>
        <v>00920463</v>
      </c>
      <c r="K3652" s="23">
        <v>457</v>
      </c>
      <c r="L3652" s="23" t="str">
        <f t="shared" si="841"/>
        <v>NACIONAL</v>
      </c>
      <c r="M3652" s="23" t="s">
        <v>755</v>
      </c>
      <c r="N3652" s="23" t="s">
        <v>622</v>
      </c>
      <c r="O3652" s="23">
        <f t="shared" si="839"/>
        <v>16</v>
      </c>
      <c r="P3652" s="23" t="str">
        <f t="shared" si="815"/>
        <v>00920463Bogota</v>
      </c>
    </row>
    <row r="3653" spans="1:16" ht="15" hidden="1" customHeight="1">
      <c r="A3653" s="26" t="s">
        <v>644</v>
      </c>
      <c r="B3653" s="23" t="str">
        <f>IFERROR(VLOOKUP(A3653,hoja!$A$2:$E$970,4,FALSE),0)</f>
        <v>OCCIDENTE</v>
      </c>
      <c r="C3653" s="23" t="str">
        <f>IFERROR(VLOOKUP(A3653,hoja!$A$2:$E$1370,5,FALSE),0)</f>
        <v>PEREIRA</v>
      </c>
      <c r="D3653" s="23" t="str">
        <f>IFERROR(VLOOKUP(A3653,hoja!A:D,3,FALSE),0)</f>
        <v>0198</v>
      </c>
      <c r="E3653" s="23" t="s">
        <v>1007</v>
      </c>
      <c r="F3653" s="23" t="str">
        <f>IFERROR(VLOOKUP(E3653,hoja!$A$2:$E$970,4,FALSE),0)</f>
        <v>CENTRO</v>
      </c>
      <c r="G3653" s="23" t="str">
        <f>IFERROR(VLOOKUP(E3653,hoja!$A$2:$E$970,5,FALSE),0)</f>
        <v>FUSA</v>
      </c>
      <c r="H3653" s="103" t="str">
        <f>IFERROR(VLOOKUP(E3653,hoja!A:C,3,FALSE),0)</f>
        <v>0463</v>
      </c>
      <c r="I3653" s="24" t="str">
        <f t="shared" si="837"/>
        <v>01980463</v>
      </c>
      <c r="K3653" s="23">
        <v>241</v>
      </c>
      <c r="L3653" s="23" t="str">
        <f t="shared" si="841"/>
        <v>NACIONAL</v>
      </c>
      <c r="M3653" s="23" t="s">
        <v>618</v>
      </c>
      <c r="N3653" s="23" t="s">
        <v>622</v>
      </c>
      <c r="O3653" s="23">
        <f t="shared" si="839"/>
        <v>25</v>
      </c>
      <c r="P3653" s="23" t="str">
        <f t="shared" si="815"/>
        <v>01980463Principal</v>
      </c>
    </row>
    <row r="3654" spans="1:16" ht="15" hidden="1" customHeight="1">
      <c r="A3654" s="26" t="s">
        <v>645</v>
      </c>
      <c r="B3654" s="23" t="str">
        <f>IFERROR(VLOOKUP(A3654,hoja!$A$2:$E$970,4,FALSE),0)</f>
        <v>OCCIDENTE</v>
      </c>
      <c r="C3654" s="23" t="str">
        <f>IFERROR(VLOOKUP(A3654,hoja!$A$2:$E$1370,5,FALSE),0)</f>
        <v>CALI</v>
      </c>
      <c r="D3654" s="23" t="str">
        <f>IFERROR(VLOOKUP(A3654,hoja!A:D,3,FALSE),0)</f>
        <v>0410</v>
      </c>
      <c r="E3654" s="23" t="s">
        <v>1007</v>
      </c>
      <c r="F3654" s="23" t="str">
        <f>IFERROR(VLOOKUP(E3654,hoja!$A$2:$E$970,4,FALSE),0)</f>
        <v>CENTRO</v>
      </c>
      <c r="G3654" s="23" t="str">
        <f>IFERROR(VLOOKUP(E3654,hoja!$A$2:$E$970,5,FALSE),0)</f>
        <v>FUSA</v>
      </c>
      <c r="H3654" s="103" t="str">
        <f>IFERROR(VLOOKUP(E3654,hoja!A:C,3,FALSE),0)</f>
        <v>0463</v>
      </c>
      <c r="I3654" s="24" t="str">
        <f t="shared" si="837"/>
        <v>04100463</v>
      </c>
      <c r="J3654" s="23">
        <v>22.566666666709352</v>
      </c>
      <c r="K3654" s="23">
        <v>591</v>
      </c>
      <c r="L3654" s="23" t="str">
        <f t="shared" si="841"/>
        <v>NACIONAL</v>
      </c>
      <c r="M3654" s="23" t="s">
        <v>794</v>
      </c>
      <c r="N3654" s="23" t="s">
        <v>622</v>
      </c>
      <c r="O3654" s="23">
        <f t="shared" si="839"/>
        <v>12</v>
      </c>
      <c r="P3654" s="23" t="str">
        <f t="shared" ref="P3654:P3713" si="842">D3654&amp;H3654&amp;M3654</f>
        <v>04100463Letras</v>
      </c>
    </row>
    <row r="3655" spans="1:16" ht="15" hidden="1" customHeight="1">
      <c r="A3655" s="26" t="s">
        <v>636</v>
      </c>
      <c r="B3655" s="23" t="str">
        <f>IFERROR(VLOOKUP(A3655,hoja!$A$2:$E$970,4,FALSE),0)</f>
        <v>CENTRO</v>
      </c>
      <c r="C3655" s="23" t="str">
        <f>IFERROR(VLOOKUP(A3655,hoja!$A$2:$E$1370,5,FALSE),0)</f>
        <v>DUITAMA</v>
      </c>
      <c r="D3655" s="23" t="str">
        <f>IFERROR(VLOOKUP(A3655,hoja!A:D,3,FALSE),0)</f>
        <v>0441</v>
      </c>
      <c r="E3655" s="23" t="s">
        <v>1007</v>
      </c>
      <c r="F3655" s="23" t="str">
        <f>IFERROR(VLOOKUP(E3655,hoja!$A$2:$E$970,4,FALSE),0)</f>
        <v>CENTRO</v>
      </c>
      <c r="G3655" s="23" t="str">
        <f>IFERROR(VLOOKUP(E3655,hoja!$A$2:$E$970,5,FALSE),0)</f>
        <v>FUSA</v>
      </c>
      <c r="H3655" s="103" t="str">
        <f>IFERROR(VLOOKUP(E3655,hoja!A:C,3,FALSE),0)</f>
        <v>0463</v>
      </c>
      <c r="I3655" s="24" t="str">
        <f t="shared" si="837"/>
        <v>04410463</v>
      </c>
      <c r="K3655" s="23">
        <v>263</v>
      </c>
      <c r="L3655" s="23" t="str">
        <f t="shared" si="841"/>
        <v>REGIONAL</v>
      </c>
      <c r="M3655" s="23" t="s">
        <v>618</v>
      </c>
      <c r="N3655" s="23" t="s">
        <v>622</v>
      </c>
      <c r="O3655" s="23">
        <f t="shared" si="839"/>
        <v>16</v>
      </c>
      <c r="P3655" s="23" t="str">
        <f t="shared" si="842"/>
        <v>04410463Principal</v>
      </c>
    </row>
    <row r="3656" spans="1:16" ht="15" hidden="1" customHeight="1">
      <c r="A3656" s="26" t="s">
        <v>681</v>
      </c>
      <c r="B3656" s="23" t="str">
        <f>IFERROR(VLOOKUP(A3656,hoja!$A$2:$E$970,4,FALSE),0)</f>
        <v>CENTRO</v>
      </c>
      <c r="C3656" s="23" t="str">
        <f>IFERROR(VLOOKUP(A3656,hoja!$A$2:$E$1370,5,FALSE),0)</f>
        <v>VILLAVICENCIO</v>
      </c>
      <c r="D3656" s="23" t="str">
        <f>IFERROR(VLOOKUP(A3656,hoja!A:D,3,FALSE),0)</f>
        <v>0393</v>
      </c>
      <c r="E3656" s="23" t="s">
        <v>1007</v>
      </c>
      <c r="F3656" s="23" t="str">
        <f>IFERROR(VLOOKUP(E3656,hoja!$A$2:$E$970,4,FALSE),0)</f>
        <v>CENTRO</v>
      </c>
      <c r="G3656" s="23" t="str">
        <f>IFERROR(VLOOKUP(E3656,hoja!$A$2:$E$970,5,FALSE),0)</f>
        <v>FUSA</v>
      </c>
      <c r="H3656" s="103" t="str">
        <f>IFERROR(VLOOKUP(E3656,hoja!A:C,3,FALSE),0)</f>
        <v>0463</v>
      </c>
      <c r="I3656" s="24" t="str">
        <f t="shared" ref="I3656:I3657" si="843">D3656&amp;H3656</f>
        <v>03930463</v>
      </c>
      <c r="K3656" s="35">
        <v>158</v>
      </c>
      <c r="L3656" s="23" t="str">
        <f t="shared" ref="L3656" si="844">IF(B3656=F3656,"REGIONAL","NACIONAL")</f>
        <v>REGIONAL</v>
      </c>
      <c r="M3656" s="23" t="s">
        <v>618</v>
      </c>
      <c r="N3656" s="23" t="s">
        <v>622</v>
      </c>
      <c r="O3656" s="23">
        <f t="shared" si="839"/>
        <v>25</v>
      </c>
      <c r="P3656" s="23" t="str">
        <f t="shared" si="842"/>
        <v>03930463Principal</v>
      </c>
    </row>
    <row r="3657" spans="1:16" ht="15" hidden="1" customHeight="1">
      <c r="A3657" s="26" t="s">
        <v>687</v>
      </c>
      <c r="B3657" s="23" t="str">
        <f>IFERROR(VLOOKUP(A3657,hoja!$A$2:$E$970,4,FALSE),0)</f>
        <v>OCCIDENTE</v>
      </c>
      <c r="C3657" s="23" t="str">
        <f>IFERROR(VLOOKUP(A3657,hoja!$A$2:$E$1370,5,FALSE),0)</f>
        <v>TULUÁ</v>
      </c>
      <c r="D3657" s="23" t="str">
        <f>IFERROR(VLOOKUP(A3657,hoja!A:D,3,FALSE),0)</f>
        <v>2007</v>
      </c>
      <c r="E3657" s="23" t="s">
        <v>1007</v>
      </c>
      <c r="F3657" s="23" t="str">
        <f>IFERROR(VLOOKUP(E3657,hoja!$A$2:$E$970,4,FALSE),0)</f>
        <v>CENTRO</v>
      </c>
      <c r="G3657" s="23" t="str">
        <f>IFERROR(VLOOKUP(E3657,hoja!$A$2:$E$970,5,FALSE),0)</f>
        <v>FUSA</v>
      </c>
      <c r="H3657" s="103" t="str">
        <f>IFERROR(VLOOKUP(E3657,hoja!A:C,3,FALSE),0)</f>
        <v>0463</v>
      </c>
      <c r="I3657" s="24" t="str">
        <f t="shared" si="843"/>
        <v>20070463</v>
      </c>
      <c r="K3657" s="35">
        <v>292</v>
      </c>
      <c r="L3657" s="23" t="str">
        <f>IF(B3657=F3657,"REGIONAL","NACIONAL")</f>
        <v>NACIONAL</v>
      </c>
      <c r="M3657" s="23" t="s">
        <v>618</v>
      </c>
      <c r="N3657" s="23" t="s">
        <v>622</v>
      </c>
      <c r="O3657" s="23">
        <f t="shared" si="839"/>
        <v>16</v>
      </c>
      <c r="P3657" s="23" t="str">
        <f t="shared" si="842"/>
        <v>20070463Principal</v>
      </c>
    </row>
    <row r="3658" spans="1:16" ht="15" hidden="1" customHeight="1">
      <c r="A3658" s="26" t="s">
        <v>650</v>
      </c>
      <c r="B3658" s="23" t="str">
        <f>IFERROR(VLOOKUP(A3658,hoja!$A$2:$E$970,4,FALSE),0)</f>
        <v>OCCIDENTE</v>
      </c>
      <c r="C3658" s="23" t="str">
        <f>IFERROR(VLOOKUP(A3658,hoja!$A$2:$E$1370,5,FALSE),0)</f>
        <v>CALOTO</v>
      </c>
      <c r="D3658" s="23" t="str">
        <f>IFERROR(VLOOKUP(A3658,hoja!A:D,3,FALSE),0)</f>
        <v>0445</v>
      </c>
      <c r="E3658" s="23" t="s">
        <v>1008</v>
      </c>
      <c r="F3658" s="23" t="str">
        <f>IFERROR(VLOOKUP(E3658,hoja!$A$2:$E$970,4,FALSE),0)</f>
        <v>CENTRO</v>
      </c>
      <c r="G3658" s="23" t="str">
        <f>IFERROR(VLOOKUP(E3658,hoja!$A$2:$E$970,5,FALSE),0)</f>
        <v>CAQUEZA</v>
      </c>
      <c r="H3658" s="103" t="str">
        <f>IFERROR(VLOOKUP(E3658,hoja!A:C,3,FALSE),0)</f>
        <v>0462</v>
      </c>
      <c r="I3658" s="24" t="str">
        <f t="shared" ref="I3658:I3672" si="845">D3658&amp;H3658</f>
        <v>04450462</v>
      </c>
      <c r="K3658" s="23">
        <v>492</v>
      </c>
      <c r="L3658" s="23" t="str">
        <f>IF(B3658=F3658,"REGIONAL","NACIONAL")</f>
        <v>NACIONAL</v>
      </c>
      <c r="M3658" s="23" t="s">
        <v>618</v>
      </c>
      <c r="N3658" s="23" t="s">
        <v>622</v>
      </c>
      <c r="O3658" s="23">
        <f t="shared" si="839"/>
        <v>16</v>
      </c>
      <c r="P3658" s="23" t="str">
        <f t="shared" si="842"/>
        <v>04450462Principal</v>
      </c>
    </row>
    <row r="3659" spans="1:16" ht="15" hidden="1" customHeight="1">
      <c r="A3659" s="26" t="s">
        <v>630</v>
      </c>
      <c r="B3659" s="23" t="str">
        <f>IFERROR(VLOOKUP(A3659,hoja!$A$2:$E$970,4,FALSE),0)</f>
        <v>CENTRO</v>
      </c>
      <c r="C3659" s="23" t="str">
        <f>IFERROR(VLOOKUP(A3659,hoja!$A$2:$E$1370,5,FALSE),0)</f>
        <v>SESQUILÉ</v>
      </c>
      <c r="D3659" s="23" t="str">
        <f>IFERROR(VLOOKUP(A3659,hoja!A:D,3,FALSE),0)</f>
        <v>1501</v>
      </c>
      <c r="E3659" s="23" t="s">
        <v>1008</v>
      </c>
      <c r="F3659" s="23" t="str">
        <f>IFERROR(VLOOKUP(E3659,hoja!$A$2:$E$970,4,FALSE),0)</f>
        <v>CENTRO</v>
      </c>
      <c r="G3659" s="23" t="str">
        <f>IFERROR(VLOOKUP(E3659,hoja!$A$2:$E$970,5,FALSE),0)</f>
        <v>CAQUEZA</v>
      </c>
      <c r="H3659" s="103" t="str">
        <f>IFERROR(VLOOKUP(E3659,hoja!A:C,3,FALSE),0)</f>
        <v>0462</v>
      </c>
      <c r="I3659" s="24" t="str">
        <f t="shared" si="845"/>
        <v>15010462</v>
      </c>
      <c r="J3659" s="23">
        <v>4.5666666666220408</v>
      </c>
      <c r="K3659" s="23">
        <v>128.9385</v>
      </c>
      <c r="L3659" s="23" t="s">
        <v>813</v>
      </c>
      <c r="M3659" s="23" t="s">
        <v>618</v>
      </c>
      <c r="N3659" s="23" t="s">
        <v>622</v>
      </c>
      <c r="O3659" s="23">
        <f t="shared" si="839"/>
        <v>25</v>
      </c>
      <c r="P3659" s="23" t="str">
        <f t="shared" si="842"/>
        <v>15010462Principal</v>
      </c>
    </row>
    <row r="3660" spans="1:16" ht="15" hidden="1" customHeight="1">
      <c r="A3660" s="26" t="s">
        <v>194</v>
      </c>
      <c r="B3660" s="23" t="str">
        <f>IFERROR(VLOOKUP(A3660,hoja!$A$2:$E$970,4,FALSE),0)</f>
        <v>CENTRO</v>
      </c>
      <c r="C3660" s="23" t="str">
        <f>IFERROR(VLOOKUP(A3660,hoja!$A$2:$E$1370,5,FALSE),0)</f>
        <v>BOGOTÁ</v>
      </c>
      <c r="D3660" s="23" t="str">
        <f>IFERROR(VLOOKUP(A3660,hoja!A:D,3,FALSE),0)</f>
        <v>2067</v>
      </c>
      <c r="E3660" s="23" t="s">
        <v>1008</v>
      </c>
      <c r="F3660" s="23" t="str">
        <f>IFERROR(VLOOKUP(E3660,hoja!$A$2:$E$970,4,FALSE),0)</f>
        <v>CENTRO</v>
      </c>
      <c r="G3660" s="23" t="str">
        <f>IFERROR(VLOOKUP(E3660,hoja!$A$2:$E$970,5,FALSE),0)</f>
        <v>CAQUEZA</v>
      </c>
      <c r="H3660" s="103" t="str">
        <f>IFERROR(VLOOKUP(E3660,hoja!A:C,3,FALSE),0)</f>
        <v>0462</v>
      </c>
      <c r="I3660" s="24" t="str">
        <f t="shared" si="845"/>
        <v>20670462</v>
      </c>
      <c r="K3660" s="23">
        <v>75</v>
      </c>
      <c r="L3660" s="23" t="str">
        <f t="shared" ref="L3660" si="846">IF(B3660=F3660,"REGIONAL","NACIONAL")</f>
        <v>REGIONAL</v>
      </c>
      <c r="M3660" s="23" t="s">
        <v>618</v>
      </c>
      <c r="N3660" s="23" t="s">
        <v>622</v>
      </c>
      <c r="O3660" s="23">
        <f t="shared" si="839"/>
        <v>25</v>
      </c>
      <c r="P3660" s="23" t="str">
        <f t="shared" si="842"/>
        <v>20670462Principal</v>
      </c>
    </row>
    <row r="3661" spans="1:16" ht="15" hidden="1" customHeight="1">
      <c r="A3661" s="26" t="s">
        <v>751</v>
      </c>
      <c r="B3661" s="23" t="str">
        <f>IFERROR(VLOOKUP(A3661,hoja!$A$2:$E$970,4,FALSE),0)</f>
        <v>CENTRO</v>
      </c>
      <c r="C3661" s="23" t="str">
        <f>IFERROR(VLOOKUP(A3661,hoja!$A$2:$E$1370,5,FALSE),0)</f>
        <v>BOGOTÁ</v>
      </c>
      <c r="D3661" s="23" t="str">
        <f>IFERROR(VLOOKUP(A3661,hoja!A:D,3,FALSE),0)</f>
        <v>0002A</v>
      </c>
      <c r="E3661" s="23" t="s">
        <v>1008</v>
      </c>
      <c r="F3661" s="23" t="str">
        <f>IFERROR(VLOOKUP(E3661,hoja!$A$2:$E$970,4,FALSE),0)</f>
        <v>CENTRO</v>
      </c>
      <c r="G3661" s="23" t="str">
        <f>IFERROR(VLOOKUP(E3661,hoja!$A$2:$E$970,5,FALSE),0)</f>
        <v>CAQUEZA</v>
      </c>
      <c r="H3661" s="103" t="str">
        <f>IFERROR(VLOOKUP(E3661,hoja!A:C,3,FALSE),0)</f>
        <v>0462</v>
      </c>
      <c r="I3661" s="24" t="str">
        <f t="shared" si="845"/>
        <v>0002A0462</v>
      </c>
      <c r="J3661" s="23">
        <v>3.3666666666395031</v>
      </c>
      <c r="K3661" s="23">
        <v>71.221000000000004</v>
      </c>
      <c r="L3661" s="23" t="s">
        <v>833</v>
      </c>
      <c r="M3661" s="23" t="s">
        <v>618</v>
      </c>
      <c r="N3661" s="23" t="s">
        <v>622</v>
      </c>
      <c r="O3661" s="23">
        <f t="shared" si="839"/>
        <v>25</v>
      </c>
      <c r="P3661" s="23" t="str">
        <f t="shared" si="842"/>
        <v>0002A0462Principal</v>
      </c>
    </row>
    <row r="3662" spans="1:16" ht="15" hidden="1" customHeight="1">
      <c r="A3662" s="26" t="s">
        <v>633</v>
      </c>
      <c r="B3662" s="23" t="str">
        <f>IFERROR(VLOOKUP(A3662,hoja!$A$2:$E$970,4,FALSE),0)</f>
        <v>CENTRO</v>
      </c>
      <c r="C3662" s="23" t="str">
        <f>IFERROR(VLOOKUP(A3662,hoja!$A$2:$E$1370,5,FALSE),0)</f>
        <v>BOGOTÁ</v>
      </c>
      <c r="D3662" s="23" t="str">
        <f>IFERROR(VLOOKUP(A3662,hoja!A:D,3,FALSE),0)</f>
        <v>0002</v>
      </c>
      <c r="E3662" s="23" t="s">
        <v>1008</v>
      </c>
      <c r="F3662" s="23" t="str">
        <f>IFERROR(VLOOKUP(E3662,hoja!$A$2:$E$970,4,FALSE),0)</f>
        <v>CENTRO</v>
      </c>
      <c r="G3662" s="23" t="str">
        <f>IFERROR(VLOOKUP(E3662,hoja!$A$2:$E$970,5,FALSE),0)</f>
        <v>CAQUEZA</v>
      </c>
      <c r="H3662" s="103" t="str">
        <f>IFERROR(VLOOKUP(E3662,hoja!A:C,3,FALSE),0)</f>
        <v>0462</v>
      </c>
      <c r="I3662" s="24" t="str">
        <f t="shared" si="845"/>
        <v>00020462</v>
      </c>
      <c r="J3662" s="23">
        <v>3</v>
      </c>
      <c r="K3662" s="23">
        <v>71</v>
      </c>
      <c r="L3662" s="23" t="s">
        <v>833</v>
      </c>
      <c r="M3662" s="23" t="s">
        <v>618</v>
      </c>
      <c r="N3662" s="23" t="s">
        <v>622</v>
      </c>
      <c r="O3662" s="23">
        <f t="shared" si="839"/>
        <v>25</v>
      </c>
      <c r="P3662" s="23" t="str">
        <f t="shared" si="842"/>
        <v>00020462Principal</v>
      </c>
    </row>
    <row r="3663" spans="1:16" ht="15" hidden="1" customHeight="1">
      <c r="A3663" s="26" t="s">
        <v>634</v>
      </c>
      <c r="B3663" s="23" t="str">
        <f>IFERROR(VLOOKUP(A3663,hoja!$A$2:$E$970,4,FALSE),0)</f>
        <v>CENTRO</v>
      </c>
      <c r="C3663" s="23" t="str">
        <f>IFERROR(VLOOKUP(A3663,hoja!$A$2:$E$1370,5,FALSE),0)</f>
        <v>BOGOTÁ</v>
      </c>
      <c r="D3663" s="23" t="str">
        <f>IFERROR(VLOOKUP(A3663,hoja!A:D,3,FALSE),0)</f>
        <v>0011</v>
      </c>
      <c r="E3663" s="23" t="s">
        <v>1008</v>
      </c>
      <c r="F3663" s="23" t="str">
        <f>IFERROR(VLOOKUP(E3663,hoja!$A$2:$E$970,4,FALSE),0)</f>
        <v>CENTRO</v>
      </c>
      <c r="G3663" s="23" t="str">
        <f>IFERROR(VLOOKUP(E3663,hoja!$A$2:$E$970,5,FALSE),0)</f>
        <v>CAQUEZA</v>
      </c>
      <c r="H3663" s="103" t="str">
        <f>IFERROR(VLOOKUP(E3663,hoja!A:C,3,FALSE),0)</f>
        <v>0462</v>
      </c>
      <c r="I3663" s="24" t="str">
        <f t="shared" si="845"/>
        <v>00110462</v>
      </c>
      <c r="J3663" s="23">
        <v>2.6002777778485324</v>
      </c>
      <c r="K3663" s="23">
        <v>63.085000000000001</v>
      </c>
      <c r="L3663" s="23" t="s">
        <v>833</v>
      </c>
      <c r="M3663" s="23" t="s">
        <v>618</v>
      </c>
      <c r="N3663" s="23" t="s">
        <v>622</v>
      </c>
      <c r="O3663" s="23">
        <f t="shared" si="839"/>
        <v>25</v>
      </c>
      <c r="P3663" s="23" t="str">
        <f t="shared" si="842"/>
        <v>00110462Principal</v>
      </c>
    </row>
    <row r="3664" spans="1:16" ht="15" hidden="1" customHeight="1">
      <c r="A3664" s="26" t="s">
        <v>635</v>
      </c>
      <c r="B3664" s="23" t="str">
        <f>IFERROR(VLOOKUP(A3664,hoja!$A$2:$E$970,4,FALSE),0)</f>
        <v>CENTRO</v>
      </c>
      <c r="C3664" s="23" t="str">
        <f>IFERROR(VLOOKUP(A3664,hoja!$A$2:$E$1370,5,FALSE),0)</f>
        <v>BOGOTÁ</v>
      </c>
      <c r="D3664" s="23" t="str">
        <f>IFERROR(VLOOKUP(A3664,hoja!A:D,3,FALSE),0)</f>
        <v>0021</v>
      </c>
      <c r="E3664" s="23" t="s">
        <v>1008</v>
      </c>
      <c r="F3664" s="23" t="str">
        <f>IFERROR(VLOOKUP(E3664,hoja!$A$2:$E$970,4,FALSE),0)</f>
        <v>CENTRO</v>
      </c>
      <c r="G3664" s="23" t="str">
        <f>IFERROR(VLOOKUP(E3664,hoja!$A$2:$E$970,5,FALSE),0)</f>
        <v>CAQUEZA</v>
      </c>
      <c r="H3664" s="103" t="str">
        <f>IFERROR(VLOOKUP(E3664,hoja!A:C,3,FALSE),0)</f>
        <v>0462</v>
      </c>
      <c r="I3664" s="24" t="str">
        <f t="shared" si="845"/>
        <v>00210462</v>
      </c>
      <c r="J3664" s="23">
        <v>3.2666666666627862</v>
      </c>
      <c r="K3664" s="23">
        <v>70.613</v>
      </c>
      <c r="L3664" s="23" t="s">
        <v>833</v>
      </c>
      <c r="M3664" s="23" t="s">
        <v>618</v>
      </c>
      <c r="N3664" s="23" t="s">
        <v>622</v>
      </c>
      <c r="O3664" s="23">
        <f t="shared" si="839"/>
        <v>25</v>
      </c>
      <c r="P3664" s="23" t="str">
        <f t="shared" si="842"/>
        <v>00210462Principal</v>
      </c>
    </row>
    <row r="3665" spans="1:16" ht="15" hidden="1" customHeight="1">
      <c r="A3665" s="26" t="s">
        <v>637</v>
      </c>
      <c r="B3665" s="23" t="str">
        <f>IFERROR(VLOOKUP(A3665,hoja!$A$2:$E$970,4,FALSE),0)</f>
        <v>SANTANDER</v>
      </c>
      <c r="C3665" s="23" t="str">
        <f>IFERROR(VLOOKUP(A3665,hoja!$A$2:$E$1370,5,FALSE),0)</f>
        <v>PIEDECUESTA</v>
      </c>
      <c r="D3665" s="23" t="str">
        <f>IFERROR(VLOOKUP(A3665,hoja!A:D,3,FALSE),0)</f>
        <v>0422</v>
      </c>
      <c r="E3665" s="23" t="s">
        <v>1008</v>
      </c>
      <c r="F3665" s="23" t="str">
        <f>IFERROR(VLOOKUP(E3665,hoja!$A$2:$E$970,4,FALSE),0)</f>
        <v>CENTRO</v>
      </c>
      <c r="G3665" s="23" t="str">
        <f>IFERROR(VLOOKUP(E3665,hoja!$A$2:$E$970,5,FALSE),0)</f>
        <v>CAQUEZA</v>
      </c>
      <c r="H3665" s="103" t="str">
        <f>IFERROR(VLOOKUP(E3665,hoja!A:C,3,FALSE),0)</f>
        <v>0462</v>
      </c>
      <c r="I3665" s="24" t="str">
        <f t="shared" si="845"/>
        <v>04220462</v>
      </c>
      <c r="K3665" s="23">
        <v>441</v>
      </c>
      <c r="L3665" s="23" t="str">
        <f>IF(B3665=F3665,"REGIONAL","NACIONAL")</f>
        <v>NACIONAL</v>
      </c>
      <c r="M3665" s="23" t="s">
        <v>618</v>
      </c>
      <c r="N3665" s="23" t="s">
        <v>622</v>
      </c>
      <c r="O3665" s="23">
        <f t="shared" si="839"/>
        <v>16</v>
      </c>
      <c r="P3665" s="23" t="str">
        <f t="shared" si="842"/>
        <v>04220462Principal</v>
      </c>
    </row>
    <row r="3666" spans="1:16" ht="15" hidden="1" customHeight="1">
      <c r="A3666" s="26" t="s">
        <v>681</v>
      </c>
      <c r="B3666" s="23" t="str">
        <f>IFERROR(VLOOKUP(A3666,hoja!$A$2:$E$970,4,FALSE),0)</f>
        <v>CENTRO</v>
      </c>
      <c r="C3666" s="23" t="str">
        <f>IFERROR(VLOOKUP(A3666,hoja!$A$2:$E$1370,5,FALSE),0)</f>
        <v>VILLAVICENCIO</v>
      </c>
      <c r="D3666" s="23" t="str">
        <f>IFERROR(VLOOKUP(A3666,hoja!A:D,3,FALSE),0)</f>
        <v>0393</v>
      </c>
      <c r="E3666" s="23" t="s">
        <v>1008</v>
      </c>
      <c r="F3666" s="23" t="str">
        <f>IFERROR(VLOOKUP(E3666,hoja!$A$2:$E$970,4,FALSE),0)</f>
        <v>CENTRO</v>
      </c>
      <c r="G3666" s="23" t="str">
        <f>IFERROR(VLOOKUP(E3666,hoja!$A$2:$E$970,5,FALSE),0)</f>
        <v>CAQUEZA</v>
      </c>
      <c r="H3666" s="103" t="str">
        <f>IFERROR(VLOOKUP(E3666,hoja!A:C,3,FALSE),0)</f>
        <v>0462</v>
      </c>
      <c r="I3666" s="24" t="str">
        <f t="shared" si="845"/>
        <v>03930462</v>
      </c>
      <c r="K3666" s="23">
        <v>65.7</v>
      </c>
      <c r="L3666" s="23" t="str">
        <f t="shared" ref="L3666" si="847">IF(B3666=F3666,"REGIONAL","NACIONAL")</f>
        <v>REGIONAL</v>
      </c>
      <c r="M3666" s="23" t="s">
        <v>618</v>
      </c>
      <c r="N3666" s="23" t="s">
        <v>622</v>
      </c>
      <c r="O3666" s="23">
        <f t="shared" si="839"/>
        <v>25</v>
      </c>
      <c r="P3666" s="23" t="str">
        <f t="shared" si="842"/>
        <v>03930462Principal</v>
      </c>
    </row>
    <row r="3667" spans="1:16" ht="15" hidden="1" customHeight="1">
      <c r="A3667" s="26" t="s">
        <v>641</v>
      </c>
      <c r="B3667" s="23" t="str">
        <f>IFERROR(VLOOKUP(A3667,hoja!$A$2:$E$970,4,FALSE),0)</f>
        <v>ANTIOQUIA</v>
      </c>
      <c r="C3667" s="23" t="str">
        <f>IFERROR(VLOOKUP(A3667,hoja!$A$2:$E$1370,5,FALSE),0)</f>
        <v>MEDELLÍN</v>
      </c>
      <c r="D3667" s="23" t="str">
        <f>IFERROR(VLOOKUP(A3667,hoja!A:D,3,FALSE),0)</f>
        <v>0079</v>
      </c>
      <c r="E3667" s="23" t="s">
        <v>1008</v>
      </c>
      <c r="F3667" s="23" t="str">
        <f>IFERROR(VLOOKUP(E3667,hoja!$A$2:$E$970,4,FALSE),0)</f>
        <v>CENTRO</v>
      </c>
      <c r="G3667" s="23" t="str">
        <f>IFERROR(VLOOKUP(E3667,hoja!$A$2:$E$970,5,FALSE),0)</f>
        <v>CAQUEZA</v>
      </c>
      <c r="H3667" s="103" t="str">
        <f>IFERROR(VLOOKUP(E3667,hoja!A:C,3,FALSE),0)</f>
        <v>0462</v>
      </c>
      <c r="I3667" s="24" t="str">
        <f t="shared" si="845"/>
        <v>00790462</v>
      </c>
      <c r="K3667" s="23">
        <v>454</v>
      </c>
      <c r="L3667" s="23" t="str">
        <f>IF(B3667=F3667,"REGIONAL","NACIONAL")</f>
        <v>NACIONAL</v>
      </c>
      <c r="M3667" s="23" t="s">
        <v>623</v>
      </c>
      <c r="N3667" s="23" t="s">
        <v>622</v>
      </c>
      <c r="O3667" s="23">
        <f t="shared" si="839"/>
        <v>16</v>
      </c>
      <c r="P3667" s="23" t="str">
        <f t="shared" si="842"/>
        <v>00790462Facatativa</v>
      </c>
    </row>
    <row r="3668" spans="1:16" ht="15" hidden="1" customHeight="1">
      <c r="A3668" s="26" t="s">
        <v>642</v>
      </c>
      <c r="B3668" s="23" t="str">
        <f>IFERROR(VLOOKUP(A3668,hoja!$A$2:$E$970,4,FALSE),0)</f>
        <v>COSTA</v>
      </c>
      <c r="C3668" s="23" t="str">
        <f>IFERROR(VLOOKUP(A3668,hoja!$A$2:$E$1370,5,FALSE),0)</f>
        <v>BARRANQUILLA</v>
      </c>
      <c r="D3668" s="23" t="str">
        <f>IFERROR(VLOOKUP(A3668,hoja!A:D,3,FALSE),0)</f>
        <v>0111</v>
      </c>
      <c r="E3668" s="23" t="s">
        <v>1008</v>
      </c>
      <c r="F3668" s="23" t="str">
        <f>IFERROR(VLOOKUP(E3668,hoja!$A$2:$E$970,4,FALSE),0)</f>
        <v>CENTRO</v>
      </c>
      <c r="G3668" s="23" t="str">
        <f>IFERROR(VLOOKUP(E3668,hoja!$A$2:$E$970,5,FALSE),0)</f>
        <v>CAQUEZA</v>
      </c>
      <c r="H3668" s="103" t="str">
        <f>IFERROR(VLOOKUP(E3668,hoja!A:C,3,FALSE),0)</f>
        <v>0462</v>
      </c>
      <c r="I3668" s="24" t="str">
        <f t="shared" si="845"/>
        <v>01110462</v>
      </c>
      <c r="K3668" s="23">
        <v>1061</v>
      </c>
      <c r="L3668" s="23" t="str">
        <f t="shared" ref="L3668:L3672" si="848">IF(B3668=F3668,"REGIONAL","NACIONAL")</f>
        <v>NACIONAL</v>
      </c>
      <c r="M3668" s="23" t="s">
        <v>623</v>
      </c>
      <c r="N3668" s="23" t="s">
        <v>622</v>
      </c>
      <c r="O3668" s="23">
        <f t="shared" si="839"/>
        <v>8</v>
      </c>
      <c r="P3668" s="23" t="str">
        <f t="shared" si="842"/>
        <v>01110462Facatativa</v>
      </c>
    </row>
    <row r="3669" spans="1:16" ht="15" hidden="1" customHeight="1">
      <c r="A3669" s="26" t="s">
        <v>672</v>
      </c>
      <c r="B3669" s="23" t="str">
        <f>IFERROR(VLOOKUP(A3669,hoja!$A$2:$E$970,4,FALSE),0)</f>
        <v>ANTIOQUIA</v>
      </c>
      <c r="C3669" s="23" t="str">
        <f>IFERROR(VLOOKUP(A3669,hoja!$A$2:$E$1370,5,FALSE),0)</f>
        <v>MEDELLÍN</v>
      </c>
      <c r="D3669" s="23" t="str">
        <f>IFERROR(VLOOKUP(A3669,hoja!A:D,3,FALSE),0)</f>
        <v>0092</v>
      </c>
      <c r="E3669" s="23" t="s">
        <v>1008</v>
      </c>
      <c r="F3669" s="23" t="str">
        <f>IFERROR(VLOOKUP(E3669,hoja!$A$2:$E$970,4,FALSE),0)</f>
        <v>CENTRO</v>
      </c>
      <c r="G3669" s="23" t="str">
        <f>IFERROR(VLOOKUP(E3669,hoja!$A$2:$E$970,5,FALSE),0)</f>
        <v>CAQUEZA</v>
      </c>
      <c r="H3669" s="103" t="str">
        <f>IFERROR(VLOOKUP(E3669,hoja!A:C,3,FALSE),0)</f>
        <v>0462</v>
      </c>
      <c r="I3669" s="24" t="str">
        <f t="shared" si="845"/>
        <v>00920462</v>
      </c>
      <c r="K3669" s="23">
        <v>473</v>
      </c>
      <c r="L3669" s="23" t="str">
        <f t="shared" si="848"/>
        <v>NACIONAL</v>
      </c>
      <c r="M3669" s="23" t="s">
        <v>623</v>
      </c>
      <c r="N3669" s="23" t="s">
        <v>622</v>
      </c>
      <c r="O3669" s="23">
        <f t="shared" si="839"/>
        <v>16</v>
      </c>
      <c r="P3669" s="23" t="str">
        <f t="shared" si="842"/>
        <v>00920462Facatativa</v>
      </c>
    </row>
    <row r="3670" spans="1:16" ht="15" hidden="1" customHeight="1">
      <c r="A3670" s="26" t="s">
        <v>644</v>
      </c>
      <c r="B3670" s="23" t="str">
        <f>IFERROR(VLOOKUP(A3670,hoja!$A$2:$E$970,4,FALSE),0)</f>
        <v>OCCIDENTE</v>
      </c>
      <c r="C3670" s="23" t="str">
        <f>IFERROR(VLOOKUP(A3670,hoja!$A$2:$E$1370,5,FALSE),0)</f>
        <v>PEREIRA</v>
      </c>
      <c r="D3670" s="23" t="str">
        <f>IFERROR(VLOOKUP(A3670,hoja!A:D,3,FALSE),0)</f>
        <v>0198</v>
      </c>
      <c r="E3670" s="23" t="s">
        <v>1008</v>
      </c>
      <c r="F3670" s="23" t="str">
        <f>IFERROR(VLOOKUP(E3670,hoja!$A$2:$E$970,4,FALSE),0)</f>
        <v>CENTRO</v>
      </c>
      <c r="G3670" s="23" t="str">
        <f>IFERROR(VLOOKUP(E3670,hoja!$A$2:$E$970,5,FALSE),0)</f>
        <v>CAQUEZA</v>
      </c>
      <c r="H3670" s="103" t="str">
        <f>IFERROR(VLOOKUP(E3670,hoja!A:C,3,FALSE),0)</f>
        <v>0462</v>
      </c>
      <c r="I3670" s="24" t="str">
        <f t="shared" si="845"/>
        <v>01980462</v>
      </c>
      <c r="K3670" s="23">
        <v>339</v>
      </c>
      <c r="L3670" s="23" t="str">
        <f t="shared" si="848"/>
        <v>NACIONAL</v>
      </c>
      <c r="M3670" s="23" t="s">
        <v>618</v>
      </c>
      <c r="N3670" s="23" t="s">
        <v>622</v>
      </c>
      <c r="O3670" s="23">
        <f t="shared" si="839"/>
        <v>16</v>
      </c>
      <c r="P3670" s="23" t="str">
        <f t="shared" si="842"/>
        <v>01980462Principal</v>
      </c>
    </row>
    <row r="3671" spans="1:16" ht="15" hidden="1" customHeight="1">
      <c r="A3671" s="26" t="s">
        <v>645</v>
      </c>
      <c r="B3671" s="23" t="str">
        <f>IFERROR(VLOOKUP(A3671,hoja!$A$2:$E$970,4,FALSE),0)</f>
        <v>OCCIDENTE</v>
      </c>
      <c r="C3671" s="23" t="str">
        <f>IFERROR(VLOOKUP(A3671,hoja!$A$2:$E$1370,5,FALSE),0)</f>
        <v>CALI</v>
      </c>
      <c r="D3671" s="23" t="str">
        <f>IFERROR(VLOOKUP(A3671,hoja!A:D,3,FALSE),0)</f>
        <v>0410</v>
      </c>
      <c r="E3671" s="23" t="s">
        <v>1008</v>
      </c>
      <c r="F3671" s="23" t="str">
        <f>IFERROR(VLOOKUP(E3671,hoja!$A$2:$E$970,4,FALSE),0)</f>
        <v>CENTRO</v>
      </c>
      <c r="G3671" s="23" t="str">
        <f>IFERROR(VLOOKUP(E3671,hoja!$A$2:$E$970,5,FALSE),0)</f>
        <v>CAQUEZA</v>
      </c>
      <c r="H3671" s="103" t="str">
        <f>IFERROR(VLOOKUP(E3671,hoja!A:C,3,FALSE),0)</f>
        <v>0462</v>
      </c>
      <c r="I3671" s="24" t="str">
        <f t="shared" si="845"/>
        <v>04100462</v>
      </c>
      <c r="K3671" s="23">
        <v>474.6</v>
      </c>
      <c r="L3671" s="23" t="str">
        <f t="shared" si="848"/>
        <v>NACIONAL</v>
      </c>
      <c r="M3671" s="23" t="s">
        <v>814</v>
      </c>
      <c r="N3671" s="23" t="s">
        <v>622</v>
      </c>
      <c r="O3671" s="23">
        <f t="shared" si="839"/>
        <v>16</v>
      </c>
      <c r="P3671" s="23" t="str">
        <f t="shared" si="842"/>
        <v>04100462PRINCIPAL</v>
      </c>
    </row>
    <row r="3672" spans="1:16" ht="15" hidden="1" customHeight="1">
      <c r="A3672" s="26" t="s">
        <v>636</v>
      </c>
      <c r="B3672" s="23" t="str">
        <f>IFERROR(VLOOKUP(A3672,hoja!$A$2:$E$970,4,FALSE),0)</f>
        <v>CENTRO</v>
      </c>
      <c r="C3672" s="23" t="str">
        <f>IFERROR(VLOOKUP(A3672,hoja!$A$2:$E$1370,5,FALSE),0)</f>
        <v>DUITAMA</v>
      </c>
      <c r="D3672" s="23" t="str">
        <f>IFERROR(VLOOKUP(A3672,hoja!A:D,3,FALSE),0)</f>
        <v>0441</v>
      </c>
      <c r="E3672" s="23" t="s">
        <v>1008</v>
      </c>
      <c r="F3672" s="23" t="str">
        <f>IFERROR(VLOOKUP(E3672,hoja!$A$2:$E$970,4,FALSE),0)</f>
        <v>CENTRO</v>
      </c>
      <c r="G3672" s="23" t="str">
        <f>IFERROR(VLOOKUP(E3672,hoja!$A$2:$E$970,5,FALSE),0)</f>
        <v>CAQUEZA</v>
      </c>
      <c r="H3672" s="103" t="str">
        <f>IFERROR(VLOOKUP(E3672,hoja!A:C,3,FALSE),0)</f>
        <v>0462</v>
      </c>
      <c r="I3672" s="24" t="str">
        <f t="shared" si="845"/>
        <v>04410462</v>
      </c>
      <c r="K3672" s="23">
        <v>254</v>
      </c>
      <c r="L3672" s="23" t="str">
        <f t="shared" si="848"/>
        <v>REGIONAL</v>
      </c>
      <c r="M3672" s="23" t="s">
        <v>618</v>
      </c>
      <c r="N3672" s="23" t="s">
        <v>622</v>
      </c>
      <c r="O3672" s="23">
        <f t="shared" si="839"/>
        <v>16</v>
      </c>
      <c r="P3672" s="23" t="str">
        <f t="shared" si="842"/>
        <v>04410462Principal</v>
      </c>
    </row>
    <row r="3673" spans="1:16" ht="15" hidden="1" customHeight="1">
      <c r="A3673" s="26" t="s">
        <v>660</v>
      </c>
      <c r="B3673" s="23" t="str">
        <f>IFERROR(VLOOKUP(A3673,hoja!$A$2:$E$970,4,FALSE),0)</f>
        <v>CENTRO</v>
      </c>
      <c r="C3673" s="23" t="str">
        <f>IFERROR(VLOOKUP(A3673,hoja!$A$2:$E$1370,5,FALSE),0)</f>
        <v>BOGOTÁ</v>
      </c>
      <c r="D3673" s="23" t="str">
        <f>IFERROR(VLOOKUP(A3673,hoja!A:D,3,FALSE),0)</f>
        <v>0035</v>
      </c>
      <c r="E3673" s="23" t="s">
        <v>1008</v>
      </c>
      <c r="F3673" s="23" t="str">
        <f>IFERROR(VLOOKUP(E3673,hoja!$A$2:$E$970,4,FALSE),0)</f>
        <v>CENTRO</v>
      </c>
      <c r="G3673" s="23" t="str">
        <f>IFERROR(VLOOKUP(E3673,hoja!$A$2:$E$970,5,FALSE),0)</f>
        <v>CAQUEZA</v>
      </c>
      <c r="H3673" s="103" t="str">
        <f>IFERROR(VLOOKUP(E3673,hoja!A:C,3,FALSE),0)</f>
        <v>0462</v>
      </c>
      <c r="I3673" s="24" t="str">
        <f t="shared" ref="I3673" si="849">D3673&amp;H3673</f>
        <v>00350462</v>
      </c>
      <c r="K3673" s="23">
        <v>72</v>
      </c>
      <c r="L3673" s="23" t="str">
        <f t="shared" ref="L3673:L3680" si="850">IF(B3673=F3673,"REGIONAL","NACIONAL")</f>
        <v>REGIONAL</v>
      </c>
      <c r="M3673" s="23" t="s">
        <v>618</v>
      </c>
      <c r="N3673" s="23" t="s">
        <v>622</v>
      </c>
      <c r="O3673" s="23">
        <f t="shared" si="839"/>
        <v>25</v>
      </c>
      <c r="P3673" s="23" t="str">
        <f t="shared" si="842"/>
        <v>00350462Principal</v>
      </c>
    </row>
    <row r="3674" spans="1:16" ht="15" hidden="1" customHeight="1">
      <c r="A3674" s="26" t="s">
        <v>625</v>
      </c>
      <c r="B3674" s="23" t="str">
        <f>IFERROR(VLOOKUP(A3674,hoja!$A$2:$E$970,4,FALSE),0)</f>
        <v>CENTRO</v>
      </c>
      <c r="C3674" s="23" t="str">
        <f>IFERROR(VLOOKUP(A3674,hoja!$A$2:$E$1370,5,FALSE),0)</f>
        <v>BOGOTÁ</v>
      </c>
      <c r="D3674" s="23" t="str">
        <f>IFERROR(VLOOKUP(A3674,hoja!A:D,3,FALSE),0)</f>
        <v>8101</v>
      </c>
      <c r="E3674" s="23" t="s">
        <v>743</v>
      </c>
      <c r="F3674" s="23" t="str">
        <f>IFERROR(VLOOKUP(E3674,hoja!$A$2:$E$970,4,FALSE),0)</f>
        <v>CENTRO</v>
      </c>
      <c r="G3674" s="23" t="str">
        <f>IFERROR(VLOOKUP(E3674,hoja!$A$2:$E$970,5,FALSE),0)</f>
        <v>BOGOTÁ</v>
      </c>
      <c r="H3674" s="103" t="str">
        <f>IFERROR(VLOOKUP(E3674,hoja!A:C,3,FALSE),0)</f>
        <v>0461</v>
      </c>
      <c r="I3674" s="24" t="str">
        <f t="shared" ref="I3674:I3713" si="851">D3674&amp;H3674</f>
        <v>81010461</v>
      </c>
      <c r="J3674" s="23">
        <v>6</v>
      </c>
      <c r="K3674" s="23">
        <v>63</v>
      </c>
      <c r="L3674" s="23" t="str">
        <f t="shared" si="850"/>
        <v>REGIONAL</v>
      </c>
      <c r="M3674" s="23" t="s">
        <v>618</v>
      </c>
      <c r="N3674" s="23" t="s">
        <v>622</v>
      </c>
      <c r="O3674" s="23">
        <f t="shared" si="839"/>
        <v>25</v>
      </c>
      <c r="P3674" s="23" t="str">
        <f t="shared" si="842"/>
        <v>81010461Principal</v>
      </c>
    </row>
    <row r="3675" spans="1:16" ht="15" hidden="1" customHeight="1">
      <c r="A3675" s="26" t="s">
        <v>658</v>
      </c>
      <c r="B3675" s="23" t="str">
        <f>IFERROR(VLOOKUP(A3675,hoja!$A$2:$E$970,4,FALSE),0)</f>
        <v>ANTIOQUIA</v>
      </c>
      <c r="C3675" s="23" t="str">
        <f>IFERROR(VLOOKUP(A3675,hoja!$A$2:$E$1370,5,FALSE),0)</f>
        <v>MEDELLÍN</v>
      </c>
      <c r="D3675" s="23" t="str">
        <f>IFERROR(VLOOKUP(A3675,hoja!A:D,3,FALSE),0)</f>
        <v>3051</v>
      </c>
      <c r="E3675" s="23" t="s">
        <v>743</v>
      </c>
      <c r="F3675" s="23" t="str">
        <f>IFERROR(VLOOKUP(E3675,hoja!$A$2:$E$970,4,FALSE),0)</f>
        <v>CENTRO</v>
      </c>
      <c r="G3675" s="23" t="str">
        <f>IFERROR(VLOOKUP(E3675,hoja!$A$2:$E$970,5,FALSE),0)</f>
        <v>BOGOTÁ</v>
      </c>
      <c r="H3675" s="103" t="str">
        <f>IFERROR(VLOOKUP(E3675,hoja!A:C,3,FALSE),0)</f>
        <v>0461</v>
      </c>
      <c r="I3675" s="24" t="str">
        <f t="shared" si="851"/>
        <v>30510461</v>
      </c>
      <c r="K3675" s="23">
        <v>25</v>
      </c>
      <c r="L3675" s="23" t="str">
        <f>IF(B3675=F3675,"REGIONAL","NACIONAL")</f>
        <v>NACIONAL</v>
      </c>
      <c r="M3675" s="23" t="s">
        <v>618</v>
      </c>
      <c r="N3675" s="23" t="s">
        <v>622</v>
      </c>
      <c r="O3675" s="23">
        <f t="shared" si="839"/>
        <v>25</v>
      </c>
      <c r="P3675" s="23" t="str">
        <f t="shared" si="842"/>
        <v>30510461Principal</v>
      </c>
    </row>
    <row r="3676" spans="1:16" ht="15" hidden="1" customHeight="1">
      <c r="A3676" s="26" t="s">
        <v>63</v>
      </c>
      <c r="B3676" s="23" t="str">
        <f>IFERROR(VLOOKUP(A3676,hoja!$A$2:$E$970,4,FALSE),0)</f>
        <v>COSTA</v>
      </c>
      <c r="C3676" s="23" t="str">
        <f>IFERROR(VLOOKUP(A3676,hoja!$A$2:$E$1370,5,FALSE),0)</f>
        <v>BARRANQUILLA</v>
      </c>
      <c r="D3676" s="23" t="str">
        <f>IFERROR(VLOOKUP(A3676,hoja!A:D,3,FALSE),0)</f>
        <v>60016</v>
      </c>
      <c r="E3676" s="23" t="s">
        <v>743</v>
      </c>
      <c r="F3676" s="23" t="str">
        <f>IFERROR(VLOOKUP(E3676,hoja!$A$2:$E$970,4,FALSE),0)</f>
        <v>CENTRO</v>
      </c>
      <c r="G3676" s="23" t="str">
        <f>IFERROR(VLOOKUP(E3676,hoja!$A$2:$E$970,5,FALSE),0)</f>
        <v>BOGOTÁ</v>
      </c>
      <c r="H3676" s="103" t="str">
        <f>IFERROR(VLOOKUP(E3676,hoja!A:C,3,FALSE),0)</f>
        <v>0461</v>
      </c>
      <c r="I3676" s="24" t="str">
        <f t="shared" si="851"/>
        <v>600160461</v>
      </c>
      <c r="K3676" s="23">
        <v>1020</v>
      </c>
      <c r="L3676" s="23" t="str">
        <f t="shared" ref="L3676:L3679" si="852">IF(B3676=F3676,"REGIONAL","NACIONAL")</f>
        <v>NACIONAL</v>
      </c>
      <c r="M3676" s="23" t="s">
        <v>623</v>
      </c>
      <c r="N3676" s="23" t="s">
        <v>622</v>
      </c>
      <c r="O3676" s="23">
        <f t="shared" si="839"/>
        <v>8</v>
      </c>
      <c r="P3676" s="23" t="str">
        <f t="shared" si="842"/>
        <v>600160461Facatativa</v>
      </c>
    </row>
    <row r="3677" spans="1:16" ht="15" hidden="1" customHeight="1">
      <c r="A3677" s="26" t="s">
        <v>685</v>
      </c>
      <c r="B3677" s="23" t="str">
        <f>IFERROR(VLOOKUP(A3677,hoja!$A$2:$E$970,4,FALSE),0)</f>
        <v>ANTIOQUIA</v>
      </c>
      <c r="C3677" s="23" t="str">
        <f>IFERROR(VLOOKUP(A3677,hoja!$A$2:$E$1370,5,FALSE),0)</f>
        <v>MEDELLÍN</v>
      </c>
      <c r="D3677" s="23" t="str">
        <f>IFERROR(VLOOKUP(A3677,hoja!A:D,3,FALSE),0)</f>
        <v>60097</v>
      </c>
      <c r="E3677" s="23" t="s">
        <v>743</v>
      </c>
      <c r="F3677" s="23" t="str">
        <f>IFERROR(VLOOKUP(E3677,hoja!$A$2:$E$970,4,FALSE),0)</f>
        <v>CENTRO</v>
      </c>
      <c r="G3677" s="23" t="str">
        <f>IFERROR(VLOOKUP(E3677,hoja!$A$2:$E$970,5,FALSE),0)</f>
        <v>BOGOTÁ</v>
      </c>
      <c r="H3677" s="103" t="str">
        <f>IFERROR(VLOOKUP(E3677,hoja!A:C,3,FALSE),0)</f>
        <v>0461</v>
      </c>
      <c r="I3677" s="24" t="str">
        <f t="shared" si="851"/>
        <v>600970461</v>
      </c>
      <c r="K3677" s="23">
        <v>432</v>
      </c>
      <c r="L3677" s="23" t="str">
        <f t="shared" si="852"/>
        <v>NACIONAL</v>
      </c>
      <c r="M3677" s="23" t="s">
        <v>623</v>
      </c>
      <c r="N3677" s="23" t="s">
        <v>622</v>
      </c>
      <c r="O3677" s="23">
        <f t="shared" si="839"/>
        <v>16</v>
      </c>
      <c r="P3677" s="23" t="str">
        <f t="shared" si="842"/>
        <v>600970461Facatativa</v>
      </c>
    </row>
    <row r="3678" spans="1:16" ht="15" hidden="1" customHeight="1">
      <c r="A3678" s="26" t="s">
        <v>650</v>
      </c>
      <c r="B3678" s="23" t="str">
        <f>IFERROR(VLOOKUP(A3678,hoja!$A$2:$E$970,4,FALSE),0)</f>
        <v>OCCIDENTE</v>
      </c>
      <c r="C3678" s="23" t="str">
        <f>IFERROR(VLOOKUP(A3678,hoja!$A$2:$E$1370,5,FALSE),0)</f>
        <v>CALOTO</v>
      </c>
      <c r="D3678" s="23" t="str">
        <f>IFERROR(VLOOKUP(A3678,hoja!A:D,3,FALSE),0)</f>
        <v>0445</v>
      </c>
      <c r="E3678" s="23" t="s">
        <v>743</v>
      </c>
      <c r="F3678" s="23" t="str">
        <f>IFERROR(VLOOKUP(E3678,hoja!$A$2:$E$970,4,FALSE),0)</f>
        <v>CENTRO</v>
      </c>
      <c r="G3678" s="23" t="str">
        <f>IFERROR(VLOOKUP(E3678,hoja!$A$2:$E$970,5,FALSE),0)</f>
        <v>BOGOTÁ</v>
      </c>
      <c r="H3678" s="103" t="str">
        <f>IFERROR(VLOOKUP(E3678,hoja!A:C,3,FALSE),0)</f>
        <v>0461</v>
      </c>
      <c r="I3678" s="24" t="str">
        <f t="shared" si="851"/>
        <v>04450461</v>
      </c>
      <c r="J3678" s="23">
        <v>35.349999999976717</v>
      </c>
      <c r="K3678" s="23">
        <v>464.262</v>
      </c>
      <c r="L3678" s="23" t="str">
        <f t="shared" si="852"/>
        <v>NACIONAL</v>
      </c>
      <c r="M3678" s="23" t="s">
        <v>618</v>
      </c>
      <c r="N3678" s="23" t="s">
        <v>622</v>
      </c>
      <c r="O3678" s="23">
        <f t="shared" si="839"/>
        <v>16</v>
      </c>
      <c r="P3678" s="23" t="str">
        <f t="shared" si="842"/>
        <v>04450461Principal</v>
      </c>
    </row>
    <row r="3679" spans="1:16" ht="15" hidden="1" customHeight="1">
      <c r="A3679" s="26" t="s">
        <v>650</v>
      </c>
      <c r="B3679" s="23" t="str">
        <f>IFERROR(VLOOKUP(A3679,hoja!$A$2:$E$970,4,FALSE),0)</f>
        <v>OCCIDENTE</v>
      </c>
      <c r="C3679" s="23" t="str">
        <f>IFERROR(VLOOKUP(A3679,hoja!$A$2:$E$1370,5,FALSE),0)</f>
        <v>CALOTO</v>
      </c>
      <c r="D3679" s="23" t="str">
        <f>IFERROR(VLOOKUP(A3679,hoja!A:D,3,FALSE),0)</f>
        <v>0445</v>
      </c>
      <c r="E3679" s="23" t="s">
        <v>743</v>
      </c>
      <c r="F3679" s="23" t="str">
        <f>IFERROR(VLOOKUP(E3679,hoja!$A$2:$E$970,4,FALSE),0)</f>
        <v>CENTRO</v>
      </c>
      <c r="G3679" s="23" t="str">
        <f>IFERROR(VLOOKUP(E3679,hoja!$A$2:$E$970,5,FALSE),0)</f>
        <v>BOGOTÁ</v>
      </c>
      <c r="H3679" s="103" t="str">
        <f>IFERROR(VLOOKUP(E3679,hoja!A:C,3,FALSE),0)</f>
        <v>0461</v>
      </c>
      <c r="I3679" s="24" t="str">
        <f t="shared" si="851"/>
        <v>04450461</v>
      </c>
      <c r="K3679" s="23">
        <v>538</v>
      </c>
      <c r="L3679" s="23" t="str">
        <f t="shared" si="852"/>
        <v>NACIONAL</v>
      </c>
      <c r="M3679" s="23" t="s">
        <v>697</v>
      </c>
      <c r="N3679" s="23" t="s">
        <v>622</v>
      </c>
      <c r="O3679" s="23">
        <f t="shared" si="839"/>
        <v>12</v>
      </c>
      <c r="P3679" s="23" t="str">
        <f t="shared" si="842"/>
        <v>04450461Pereira</v>
      </c>
    </row>
    <row r="3680" spans="1:16" ht="15" hidden="1" customHeight="1">
      <c r="A3680" s="26" t="s">
        <v>741</v>
      </c>
      <c r="B3680" s="23" t="str">
        <f>IFERROR(VLOOKUP(A3680,hoja!$A$2:$E$970,4,FALSE),0)</f>
        <v>CENTRO</v>
      </c>
      <c r="C3680" s="23" t="str">
        <f>IFERROR(VLOOKUP(A3680,hoja!$A$2:$E$1370,5,FALSE),0)</f>
        <v>SESQUILÉ</v>
      </c>
      <c r="D3680" s="23" t="str">
        <f>IFERROR(VLOOKUP(A3680,hoja!A:D,3,FALSE),0)</f>
        <v>60123</v>
      </c>
      <c r="E3680" s="23" t="s">
        <v>743</v>
      </c>
      <c r="F3680" s="23" t="str">
        <f>IFERROR(VLOOKUP(E3680,hoja!$A$2:$E$970,4,FALSE),0)</f>
        <v>CENTRO</v>
      </c>
      <c r="G3680" s="23" t="str">
        <f>IFERROR(VLOOKUP(E3680,hoja!$A$2:$E$970,5,FALSE),0)</f>
        <v>BOGOTÁ</v>
      </c>
      <c r="H3680" s="103" t="str">
        <f>IFERROR(VLOOKUP(E3680,hoja!A:C,3,FALSE),0)</f>
        <v>0461</v>
      </c>
      <c r="I3680" s="24" t="str">
        <f t="shared" si="851"/>
        <v>601230461</v>
      </c>
      <c r="K3680" s="23">
        <v>52</v>
      </c>
      <c r="L3680" s="23" t="str">
        <f t="shared" si="850"/>
        <v>REGIONAL</v>
      </c>
      <c r="M3680" s="23" t="s">
        <v>618</v>
      </c>
      <c r="N3680" s="23" t="s">
        <v>622</v>
      </c>
      <c r="O3680" s="23">
        <f t="shared" si="839"/>
        <v>25</v>
      </c>
      <c r="P3680" s="23" t="str">
        <f t="shared" si="842"/>
        <v>601230461Principal</v>
      </c>
    </row>
    <row r="3681" spans="1:16" ht="15" hidden="1" customHeight="1">
      <c r="A3681" s="26" t="s">
        <v>107</v>
      </c>
      <c r="B3681" s="23" t="str">
        <f>IFERROR(VLOOKUP(A3681,hoja!$A$2:$E$970,4,FALSE),0)</f>
        <v>COSTA</v>
      </c>
      <c r="C3681" s="23" t="str">
        <f>IFERROR(VLOOKUP(A3681,hoja!$A$2:$E$1370,5,FALSE),0)</f>
        <v>CARTAGENA</v>
      </c>
      <c r="D3681" s="23" t="str">
        <f>IFERROR(VLOOKUP(A3681,hoja!A:D,3,FALSE),0)</f>
        <v>60018</v>
      </c>
      <c r="E3681" s="23" t="s">
        <v>743</v>
      </c>
      <c r="F3681" s="23" t="str">
        <f>IFERROR(VLOOKUP(E3681,hoja!$A$2:$E$970,4,FALSE),0)</f>
        <v>CENTRO</v>
      </c>
      <c r="G3681" s="23" t="str">
        <f>IFERROR(VLOOKUP(E3681,hoja!$A$2:$E$970,5,FALSE),0)</f>
        <v>BOGOTÁ</v>
      </c>
      <c r="H3681" s="103" t="str">
        <f>IFERROR(VLOOKUP(E3681,hoja!A:C,3,FALSE),0)</f>
        <v>0461</v>
      </c>
      <c r="I3681" s="24" t="str">
        <f t="shared" si="851"/>
        <v>600180461</v>
      </c>
      <c r="K3681" s="23">
        <v>723</v>
      </c>
      <c r="L3681" s="23" t="str">
        <f>IF(B3681=F3681,"REGIONAL","NACIONAL")</f>
        <v>NACIONAL</v>
      </c>
      <c r="M3681" s="23" t="s">
        <v>618</v>
      </c>
      <c r="N3681" s="23" t="s">
        <v>622</v>
      </c>
      <c r="O3681" s="23">
        <f t="shared" si="839"/>
        <v>12</v>
      </c>
      <c r="P3681" s="23" t="str">
        <f t="shared" si="842"/>
        <v>600180461Principal</v>
      </c>
    </row>
    <row r="3682" spans="1:16" ht="15" hidden="1" customHeight="1">
      <c r="A3682" s="26" t="s">
        <v>659</v>
      </c>
      <c r="B3682" s="23" t="str">
        <f>IFERROR(VLOOKUP(A3682,hoja!$A$2:$E$970,4,FALSE),0)</f>
        <v>OCCIDENTE</v>
      </c>
      <c r="C3682" s="23" t="str">
        <f>IFERROR(VLOOKUP(A3682,hoja!$A$2:$E$1370,5,FALSE),0)</f>
        <v>ARMENIA</v>
      </c>
      <c r="D3682" s="23" t="str">
        <f>IFERROR(VLOOKUP(A3682,hoja!A:D,3,FALSE),0)</f>
        <v>0142</v>
      </c>
      <c r="E3682" s="23" t="s">
        <v>743</v>
      </c>
      <c r="F3682" s="23" t="str">
        <f>IFERROR(VLOOKUP(E3682,hoja!$A$2:$E$970,4,FALSE),0)</f>
        <v>CENTRO</v>
      </c>
      <c r="G3682" s="23" t="str">
        <f>IFERROR(VLOOKUP(E3682,hoja!$A$2:$E$970,5,FALSE),0)</f>
        <v>BOGOTÁ</v>
      </c>
      <c r="H3682" s="103" t="str">
        <f>IFERROR(VLOOKUP(E3682,hoja!A:C,3,FALSE),0)</f>
        <v>0461</v>
      </c>
      <c r="I3682" s="24" t="str">
        <f t="shared" si="851"/>
        <v>01420461</v>
      </c>
      <c r="J3682" s="23">
        <v>16.216666666790843</v>
      </c>
      <c r="K3682" s="23">
        <v>261</v>
      </c>
      <c r="L3682" s="23" t="str">
        <f t="shared" ref="L3682:L3685" si="853">IF(B3682=F3682,"REGIONAL","NACIONAL")</f>
        <v>NACIONAL</v>
      </c>
      <c r="M3682" s="23" t="s">
        <v>618</v>
      </c>
      <c r="N3682" s="23" t="s">
        <v>622</v>
      </c>
      <c r="O3682" s="23">
        <f t="shared" si="839"/>
        <v>16</v>
      </c>
      <c r="P3682" s="23" t="str">
        <f t="shared" si="842"/>
        <v>01420461Principal</v>
      </c>
    </row>
    <row r="3683" spans="1:16" ht="15" hidden="1" customHeight="1">
      <c r="A3683" s="26" t="s">
        <v>692</v>
      </c>
      <c r="B3683" s="23" t="str">
        <f>IFERROR(VLOOKUP(A3683,hoja!$A$2:$E$970,4,FALSE),0)</f>
        <v>SANTANDER</v>
      </c>
      <c r="C3683" s="23" t="str">
        <f>IFERROR(VLOOKUP(A3683,hoja!$A$2:$E$1370,5,FALSE),0)</f>
        <v>BARBOSA</v>
      </c>
      <c r="D3683" s="23" t="str">
        <f>IFERROR(VLOOKUP(A3683,hoja!A:D,3,FALSE),0)</f>
        <v>0446</v>
      </c>
      <c r="E3683" s="23" t="s">
        <v>743</v>
      </c>
      <c r="F3683" s="23" t="str">
        <f>IFERROR(VLOOKUP(E3683,hoja!$A$2:$E$970,4,FALSE),0)</f>
        <v>CENTRO</v>
      </c>
      <c r="G3683" s="23" t="str">
        <f>IFERROR(VLOOKUP(E3683,hoja!$A$2:$E$970,5,FALSE),0)</f>
        <v>BOGOTÁ</v>
      </c>
      <c r="H3683" s="103" t="str">
        <f>IFERROR(VLOOKUP(E3683,hoja!A:C,3,FALSE),0)</f>
        <v>0461</v>
      </c>
      <c r="I3683" s="24" t="str">
        <f t="shared" si="851"/>
        <v>04460461</v>
      </c>
      <c r="J3683" s="23">
        <v>6.3583333333663177</v>
      </c>
      <c r="K3683" s="23">
        <v>203.98099999999999</v>
      </c>
      <c r="L3683" s="23" t="str">
        <f t="shared" si="853"/>
        <v>NACIONAL</v>
      </c>
      <c r="M3683" s="23" t="s">
        <v>618</v>
      </c>
      <c r="N3683" s="23" t="s">
        <v>622</v>
      </c>
      <c r="O3683" s="23">
        <f t="shared" si="839"/>
        <v>25</v>
      </c>
      <c r="P3683" s="23" t="str">
        <f t="shared" si="842"/>
        <v>04460461Principal</v>
      </c>
    </row>
    <row r="3684" spans="1:16" ht="15" hidden="1" customHeight="1">
      <c r="A3684" s="26" t="s">
        <v>693</v>
      </c>
      <c r="B3684" s="23" t="str">
        <f>IFERROR(VLOOKUP(A3684,hoja!$A$2:$E$970,4,FALSE),0)</f>
        <v>COSTA</v>
      </c>
      <c r="C3684" s="23" t="str">
        <f>IFERROR(VLOOKUP(A3684,hoja!$A$2:$E$1370,5,FALSE),0)</f>
        <v>BOSCONIA</v>
      </c>
      <c r="D3684" s="23" t="str">
        <f>IFERROR(VLOOKUP(A3684,hoja!A:D,3,FALSE),0)</f>
        <v>0449</v>
      </c>
      <c r="E3684" s="23" t="s">
        <v>743</v>
      </c>
      <c r="F3684" s="23" t="str">
        <f>IFERROR(VLOOKUP(E3684,hoja!$A$2:$E$970,4,FALSE),0)</f>
        <v>CENTRO</v>
      </c>
      <c r="G3684" s="23" t="str">
        <f>IFERROR(VLOOKUP(E3684,hoja!$A$2:$E$970,5,FALSE),0)</f>
        <v>BOGOTÁ</v>
      </c>
      <c r="H3684" s="103" t="str">
        <f>IFERROR(VLOOKUP(E3684,hoja!A:C,3,FALSE),0)</f>
        <v>0461</v>
      </c>
      <c r="I3684" s="24" t="str">
        <f t="shared" si="851"/>
        <v>04490461</v>
      </c>
      <c r="J3684" s="23">
        <v>46.357499999954598</v>
      </c>
      <c r="K3684" s="23">
        <v>821.53700000000003</v>
      </c>
      <c r="L3684" s="23" t="str">
        <f t="shared" si="853"/>
        <v>NACIONAL</v>
      </c>
      <c r="M3684" s="23" t="s">
        <v>618</v>
      </c>
      <c r="N3684" s="23" t="s">
        <v>622</v>
      </c>
      <c r="O3684" s="23">
        <f t="shared" si="839"/>
        <v>8</v>
      </c>
      <c r="P3684" s="23" t="str">
        <f t="shared" si="842"/>
        <v>04490461Principal</v>
      </c>
    </row>
    <row r="3685" spans="1:16" ht="15" hidden="1" customHeight="1">
      <c r="A3685" s="26" t="s">
        <v>694</v>
      </c>
      <c r="B3685" s="23" t="str">
        <f>IFERROR(VLOOKUP(A3685,hoja!$A$2:$E$970,4,FALSE),0)</f>
        <v>OCCIDENTE</v>
      </c>
      <c r="C3685" s="23" t="str">
        <f>IFERROR(VLOOKUP(A3685,hoja!$A$2:$E$1370,5,FALSE),0)</f>
        <v>BUENAVENTURA</v>
      </c>
      <c r="D3685" s="23" t="str">
        <f>IFERROR(VLOOKUP(A3685,hoja!A:D,3,FALSE),0)</f>
        <v>0131</v>
      </c>
      <c r="E3685" s="23" t="s">
        <v>743</v>
      </c>
      <c r="F3685" s="23" t="str">
        <f>IFERROR(VLOOKUP(E3685,hoja!$A$2:$E$970,4,FALSE),0)</f>
        <v>CENTRO</v>
      </c>
      <c r="G3685" s="23" t="str">
        <f>IFERROR(VLOOKUP(E3685,hoja!$A$2:$E$970,5,FALSE),0)</f>
        <v>BOGOTÁ</v>
      </c>
      <c r="H3685" s="103" t="str">
        <f>IFERROR(VLOOKUP(E3685,hoja!A:C,3,FALSE),0)</f>
        <v>0461</v>
      </c>
      <c r="I3685" s="24" t="str">
        <f t="shared" si="851"/>
        <v>01310461</v>
      </c>
      <c r="K3685" s="23">
        <v>502</v>
      </c>
      <c r="L3685" s="23" t="str">
        <f t="shared" si="853"/>
        <v>NACIONAL</v>
      </c>
      <c r="M3685" s="23" t="s">
        <v>618</v>
      </c>
      <c r="N3685" s="23" t="s">
        <v>622</v>
      </c>
      <c r="O3685" s="23">
        <f t="shared" si="839"/>
        <v>12</v>
      </c>
      <c r="P3685" s="23" t="str">
        <f t="shared" si="842"/>
        <v>01310461Principal</v>
      </c>
    </row>
    <row r="3686" spans="1:16" ht="15" hidden="1" customHeight="1">
      <c r="A3686" s="26" t="s">
        <v>660</v>
      </c>
      <c r="B3686" s="23" t="str">
        <f>IFERROR(VLOOKUP(A3686,hoja!$A$2:$E$970,4,FALSE),0)</f>
        <v>CENTRO</v>
      </c>
      <c r="C3686" s="23" t="str">
        <f>IFERROR(VLOOKUP(A3686,hoja!$A$2:$E$1370,5,FALSE),0)</f>
        <v>BOGOTÁ</v>
      </c>
      <c r="D3686" s="23" t="str">
        <f>IFERROR(VLOOKUP(A3686,hoja!A:D,3,FALSE),0)</f>
        <v>0035</v>
      </c>
      <c r="E3686" s="23" t="s">
        <v>743</v>
      </c>
      <c r="F3686" s="23" t="str">
        <f>IFERROR(VLOOKUP(E3686,hoja!$A$2:$E$970,4,FALSE),0)</f>
        <v>CENTRO</v>
      </c>
      <c r="G3686" s="23" t="str">
        <f>IFERROR(VLOOKUP(E3686,hoja!$A$2:$E$970,5,FALSE),0)</f>
        <v>BOGOTÁ</v>
      </c>
      <c r="H3686" s="103" t="str">
        <f>IFERROR(VLOOKUP(E3686,hoja!A:C,3,FALSE),0)</f>
        <v>0461</v>
      </c>
      <c r="I3686" s="24" t="str">
        <f t="shared" si="851"/>
        <v>00350461</v>
      </c>
      <c r="J3686" s="23">
        <v>1.2822222221293487</v>
      </c>
      <c r="K3686" s="23">
        <v>27.373000000000001</v>
      </c>
      <c r="L3686" s="23" t="s">
        <v>752</v>
      </c>
      <c r="M3686" s="23" t="s">
        <v>618</v>
      </c>
      <c r="N3686" s="23" t="s">
        <v>622</v>
      </c>
      <c r="O3686" s="23">
        <f t="shared" si="839"/>
        <v>25</v>
      </c>
      <c r="P3686" s="23" t="str">
        <f t="shared" si="842"/>
        <v>00350461Principal</v>
      </c>
    </row>
    <row r="3687" spans="1:16" ht="15" hidden="1" customHeight="1">
      <c r="A3687" s="26" t="s">
        <v>695</v>
      </c>
      <c r="B3687" s="23" t="str">
        <f>IFERROR(VLOOKUP(A3687,hoja!$A$2:$E$970,4,FALSE),0)</f>
        <v>CENTRO</v>
      </c>
      <c r="C3687" s="23" t="str">
        <f>IFERROR(VLOOKUP(A3687,hoja!$A$2:$E$1370,5,FALSE),0)</f>
        <v>CAQUEZA</v>
      </c>
      <c r="D3687" s="23" t="str">
        <f>IFERROR(VLOOKUP(A3687,hoja!A:D,3,FALSE),0)</f>
        <v>0012</v>
      </c>
      <c r="E3687" s="23" t="s">
        <v>743</v>
      </c>
      <c r="F3687" s="23" t="str">
        <f>IFERROR(VLOOKUP(E3687,hoja!$A$2:$E$970,4,FALSE),0)</f>
        <v>CENTRO</v>
      </c>
      <c r="G3687" s="23" t="str">
        <f>IFERROR(VLOOKUP(E3687,hoja!$A$2:$E$970,5,FALSE),0)</f>
        <v>BOGOTÁ</v>
      </c>
      <c r="H3687" s="103" t="str">
        <f>IFERROR(VLOOKUP(E3687,hoja!A:C,3,FALSE),0)</f>
        <v>0461</v>
      </c>
      <c r="I3687" s="24" t="str">
        <f t="shared" si="851"/>
        <v>00120461</v>
      </c>
      <c r="J3687" s="23">
        <v>2.1883333334117197</v>
      </c>
      <c r="K3687" s="23">
        <v>62.517499999999998</v>
      </c>
      <c r="L3687" s="23" t="str">
        <f t="shared" ref="L3687" si="854">IF(B3687=F3687,"REGIONAL","NACIONAL")</f>
        <v>REGIONAL</v>
      </c>
      <c r="M3687" s="23" t="s">
        <v>618</v>
      </c>
      <c r="N3687" s="23" t="s">
        <v>622</v>
      </c>
      <c r="O3687" s="23">
        <f t="shared" si="839"/>
        <v>25</v>
      </c>
      <c r="P3687" s="23" t="str">
        <f t="shared" si="842"/>
        <v>00120461Principal</v>
      </c>
    </row>
    <row r="3688" spans="1:16" ht="15" hidden="1" customHeight="1">
      <c r="A3688" s="26" t="s">
        <v>661</v>
      </c>
      <c r="B3688" s="23" t="str">
        <f>IFERROR(VLOOKUP(A3688,hoja!$A$2:$E$970,4,FALSE),0)</f>
        <v>COSTA</v>
      </c>
      <c r="C3688" s="23" t="str">
        <f>IFERROR(VLOOKUP(A3688,hoja!$A$2:$E$1370,5,FALSE),0)</f>
        <v>CARTAGENA</v>
      </c>
      <c r="D3688" s="23" t="str">
        <f>IFERROR(VLOOKUP(A3688,hoja!A:D,3,FALSE),0)</f>
        <v>0113</v>
      </c>
      <c r="E3688" s="23" t="s">
        <v>743</v>
      </c>
      <c r="F3688" s="23" t="str">
        <f>IFERROR(VLOOKUP(E3688,hoja!$A$2:$E$970,4,FALSE),0)</f>
        <v>CENTRO</v>
      </c>
      <c r="G3688" s="23" t="str">
        <f>IFERROR(VLOOKUP(E3688,hoja!$A$2:$E$970,5,FALSE),0)</f>
        <v>BOGOTÁ</v>
      </c>
      <c r="H3688" s="103" t="str">
        <f>IFERROR(VLOOKUP(E3688,hoja!A:C,3,FALSE),0)</f>
        <v>0461</v>
      </c>
      <c r="I3688" s="24" t="str">
        <f t="shared" si="851"/>
        <v>01130461</v>
      </c>
      <c r="J3688" s="23">
        <v>52.649999999965097</v>
      </c>
      <c r="K3688" s="23">
        <v>1119</v>
      </c>
      <c r="L3688" s="23" t="str">
        <f>IF(B3688=F3688,"REGIONAL","NACIONAL")</f>
        <v>NACIONAL</v>
      </c>
      <c r="M3688" s="23" t="s">
        <v>757</v>
      </c>
      <c r="N3688" s="23" t="s">
        <v>622</v>
      </c>
      <c r="O3688" s="23">
        <f t="shared" si="839"/>
        <v>6</v>
      </c>
      <c r="P3688" s="23" t="str">
        <f t="shared" si="842"/>
        <v>01130461Plato-La Vega</v>
      </c>
    </row>
    <row r="3689" spans="1:16" ht="15" hidden="1" customHeight="1">
      <c r="A3689" s="26" t="s">
        <v>661</v>
      </c>
      <c r="B3689" s="23" t="str">
        <f>IFERROR(VLOOKUP(A3689,hoja!$A$2:$E$970,4,FALSE),0)</f>
        <v>COSTA</v>
      </c>
      <c r="C3689" s="23" t="str">
        <f>IFERROR(VLOOKUP(A3689,hoja!$A$2:$E$1370,5,FALSE),0)</f>
        <v>CARTAGENA</v>
      </c>
      <c r="D3689" s="23" t="str">
        <f>IFERROR(VLOOKUP(A3689,hoja!A:D,3,FALSE),0)</f>
        <v>0113</v>
      </c>
      <c r="E3689" s="23" t="s">
        <v>743</v>
      </c>
      <c r="F3689" s="23" t="str">
        <f>IFERROR(VLOOKUP(E3689,hoja!$A$2:$E$970,4,FALSE),0)</f>
        <v>CENTRO</v>
      </c>
      <c r="G3689" s="23" t="str">
        <f>IFERROR(VLOOKUP(E3689,hoja!$A$2:$E$970,5,FALSE),0)</f>
        <v>BOGOTÁ</v>
      </c>
      <c r="H3689" s="103" t="str">
        <f>IFERROR(VLOOKUP(E3689,hoja!A:C,3,FALSE),0)</f>
        <v>0461</v>
      </c>
      <c r="I3689" s="24" t="str">
        <f t="shared" si="851"/>
        <v>01130461</v>
      </c>
      <c r="K3689" s="23">
        <v>1099</v>
      </c>
      <c r="L3689" s="23" t="str">
        <f t="shared" ref="L3689:L3695" si="855">IF(B3689=F3689,"REGIONAL","NACIONAL")</f>
        <v>NACIONAL</v>
      </c>
      <c r="M3689" s="23" t="s">
        <v>760</v>
      </c>
      <c r="N3689" s="23" t="s">
        <v>622</v>
      </c>
      <c r="O3689" s="23">
        <f t="shared" si="839"/>
        <v>8</v>
      </c>
      <c r="P3689" s="23" t="str">
        <f t="shared" si="842"/>
        <v>01130461Plato-Facatativa</v>
      </c>
    </row>
    <row r="3690" spans="1:16" ht="15" hidden="1" customHeight="1">
      <c r="A3690" s="26" t="s">
        <v>661</v>
      </c>
      <c r="B3690" s="23" t="str">
        <f>IFERROR(VLOOKUP(A3690,hoja!$A$2:$E$970,4,FALSE),0)</f>
        <v>COSTA</v>
      </c>
      <c r="C3690" s="23" t="str">
        <f>IFERROR(VLOOKUP(A3690,hoja!$A$2:$E$1370,5,FALSE),0)</f>
        <v>CARTAGENA</v>
      </c>
      <c r="D3690" s="23" t="str">
        <f>IFERROR(VLOOKUP(A3690,hoja!A:D,3,FALSE),0)</f>
        <v>0113</v>
      </c>
      <c r="E3690" s="23" t="s">
        <v>743</v>
      </c>
      <c r="F3690" s="23" t="str">
        <f>IFERROR(VLOOKUP(E3690,hoja!$A$2:$E$970,4,FALSE),0)</f>
        <v>CENTRO</v>
      </c>
      <c r="G3690" s="23" t="str">
        <f>IFERROR(VLOOKUP(E3690,hoja!$A$2:$E$970,5,FALSE),0)</f>
        <v>BOGOTÁ</v>
      </c>
      <c r="H3690" s="103" t="str">
        <f>IFERROR(VLOOKUP(E3690,hoja!A:C,3,FALSE),0)</f>
        <v>0461</v>
      </c>
      <c r="I3690" s="24" t="str">
        <f t="shared" si="851"/>
        <v>01130461</v>
      </c>
      <c r="K3690" s="23">
        <v>1062</v>
      </c>
      <c r="L3690" s="23" t="str">
        <f t="shared" si="855"/>
        <v>NACIONAL</v>
      </c>
      <c r="M3690" s="23" t="s">
        <v>761</v>
      </c>
      <c r="N3690" s="23" t="s">
        <v>622</v>
      </c>
      <c r="O3690" s="23">
        <f t="shared" si="839"/>
        <v>8</v>
      </c>
      <c r="P3690" s="23" t="str">
        <f t="shared" si="842"/>
        <v>01130461Medellin-la vega</v>
      </c>
    </row>
    <row r="3691" spans="1:16" ht="15" hidden="1" customHeight="1">
      <c r="A3691" s="26" t="s">
        <v>698</v>
      </c>
      <c r="B3691" s="23" t="str">
        <f>IFERROR(VLOOKUP(A3691,hoja!$A$2:$E$970,4,FALSE),0)</f>
        <v>COSTA</v>
      </c>
      <c r="C3691" s="23" t="str">
        <f>IFERROR(VLOOKUP(A3691,hoja!$A$2:$E$1370,5,FALSE),0)</f>
        <v>CAUCASIA</v>
      </c>
      <c r="D3691" s="23" t="str">
        <f>IFERROR(VLOOKUP(A3691,hoja!A:D,3,FALSE),0)</f>
        <v>0384</v>
      </c>
      <c r="E3691" s="23" t="s">
        <v>743</v>
      </c>
      <c r="F3691" s="23" t="str">
        <f>IFERROR(VLOOKUP(E3691,hoja!$A$2:$E$970,4,FALSE),0)</f>
        <v>CENTRO</v>
      </c>
      <c r="G3691" s="23" t="str">
        <f>IFERROR(VLOOKUP(E3691,hoja!$A$2:$E$970,5,FALSE),0)</f>
        <v>BOGOTÁ</v>
      </c>
      <c r="H3691" s="103" t="str">
        <f>IFERROR(VLOOKUP(E3691,hoja!A:C,3,FALSE),0)</f>
        <v>0461</v>
      </c>
      <c r="I3691" s="24" t="str">
        <f t="shared" si="851"/>
        <v>03840461</v>
      </c>
      <c r="J3691" s="23">
        <v>30.502222222101409</v>
      </c>
      <c r="K3691" s="23">
        <v>711.05100000000004</v>
      </c>
      <c r="L3691" s="23" t="str">
        <f t="shared" si="855"/>
        <v>NACIONAL</v>
      </c>
      <c r="M3691" s="23" t="s">
        <v>621</v>
      </c>
      <c r="N3691" s="23" t="s">
        <v>622</v>
      </c>
      <c r="O3691" s="23">
        <f t="shared" si="839"/>
        <v>12</v>
      </c>
      <c r="P3691" s="23" t="str">
        <f t="shared" si="842"/>
        <v>03840461La vega</v>
      </c>
    </row>
    <row r="3692" spans="1:16" ht="15" hidden="1" customHeight="1">
      <c r="A3692" s="26" t="s">
        <v>698</v>
      </c>
      <c r="B3692" s="23" t="str">
        <f>IFERROR(VLOOKUP(A3692,hoja!$A$2:$E$970,4,FALSE),0)</f>
        <v>COSTA</v>
      </c>
      <c r="C3692" s="23" t="str">
        <f>IFERROR(VLOOKUP(A3692,hoja!$A$2:$E$1370,5,FALSE),0)</f>
        <v>CAUCASIA</v>
      </c>
      <c r="D3692" s="23" t="str">
        <f>IFERROR(VLOOKUP(A3692,hoja!A:D,3,FALSE),0)</f>
        <v>0384</v>
      </c>
      <c r="E3692" s="23" t="s">
        <v>743</v>
      </c>
      <c r="F3692" s="23" t="str">
        <f>IFERROR(VLOOKUP(E3692,hoja!$A$2:$E$970,4,FALSE),0)</f>
        <v>CENTRO</v>
      </c>
      <c r="G3692" s="23" t="str">
        <f>IFERROR(VLOOKUP(E3692,hoja!$A$2:$E$970,5,FALSE),0)</f>
        <v>BOGOTÁ</v>
      </c>
      <c r="H3692" s="103" t="str">
        <f>IFERROR(VLOOKUP(E3692,hoja!A:C,3,FALSE),0)</f>
        <v>0461</v>
      </c>
      <c r="I3692" s="24" t="str">
        <f t="shared" si="851"/>
        <v>03840461</v>
      </c>
      <c r="K3692" s="23">
        <v>721</v>
      </c>
      <c r="L3692" s="23" t="str">
        <f t="shared" si="855"/>
        <v>NACIONAL</v>
      </c>
      <c r="M3692" s="23" t="s">
        <v>623</v>
      </c>
      <c r="N3692" s="23" t="s">
        <v>622</v>
      </c>
      <c r="O3692" s="23">
        <f t="shared" si="839"/>
        <v>12</v>
      </c>
      <c r="P3692" s="23" t="str">
        <f t="shared" si="842"/>
        <v>03840461Facatativa</v>
      </c>
    </row>
    <row r="3693" spans="1:16" ht="15" hidden="1" customHeight="1">
      <c r="A3693" s="26" t="s">
        <v>699</v>
      </c>
      <c r="B3693" s="23" t="str">
        <f>IFERROR(VLOOKUP(A3693,hoja!$A$2:$E$970,4,FALSE),0)</f>
        <v>ANTIOQUIA</v>
      </c>
      <c r="C3693" s="23" t="str">
        <f>IFERROR(VLOOKUP(A3693,hoja!$A$2:$E$1370,5,FALSE),0)</f>
        <v>CHIGORODÓ</v>
      </c>
      <c r="D3693" s="23" t="str">
        <f>IFERROR(VLOOKUP(A3693,hoja!A:D,3,FALSE),0)</f>
        <v>0074</v>
      </c>
      <c r="E3693" s="23" t="s">
        <v>743</v>
      </c>
      <c r="F3693" s="23" t="str">
        <f>IFERROR(VLOOKUP(E3693,hoja!$A$2:$E$970,4,FALSE),0)</f>
        <v>CENTRO</v>
      </c>
      <c r="G3693" s="23" t="str">
        <f>IFERROR(VLOOKUP(E3693,hoja!$A$2:$E$970,5,FALSE),0)</f>
        <v>BOGOTÁ</v>
      </c>
      <c r="H3693" s="103" t="str">
        <f>IFERROR(VLOOKUP(E3693,hoja!A:C,3,FALSE),0)</f>
        <v>0461</v>
      </c>
      <c r="I3693" s="24" t="str">
        <f t="shared" si="851"/>
        <v>00740461</v>
      </c>
      <c r="J3693" s="23">
        <v>45.733055555610918</v>
      </c>
      <c r="K3693" s="23">
        <v>759.78099999999995</v>
      </c>
      <c r="L3693" s="23" t="str">
        <f t="shared" si="855"/>
        <v>NACIONAL</v>
      </c>
      <c r="M3693" s="23" t="s">
        <v>674</v>
      </c>
      <c r="N3693" s="23" t="s">
        <v>622</v>
      </c>
      <c r="O3693" s="23">
        <f t="shared" si="839"/>
        <v>12</v>
      </c>
      <c r="P3693" s="23" t="str">
        <f t="shared" si="842"/>
        <v>00740461La Vega</v>
      </c>
    </row>
    <row r="3694" spans="1:16" ht="15" hidden="1" customHeight="1">
      <c r="A3694" s="26" t="s">
        <v>699</v>
      </c>
      <c r="B3694" s="23" t="str">
        <f>IFERROR(VLOOKUP(A3694,hoja!$A$2:$E$970,4,FALSE),0)</f>
        <v>ANTIOQUIA</v>
      </c>
      <c r="C3694" s="23" t="str">
        <f>IFERROR(VLOOKUP(A3694,hoja!$A$2:$E$1370,5,FALSE),0)</f>
        <v>CHIGORODÓ</v>
      </c>
      <c r="D3694" s="23" t="str">
        <f>IFERROR(VLOOKUP(A3694,hoja!A:D,3,FALSE),0)</f>
        <v>0074</v>
      </c>
      <c r="E3694" s="23" t="s">
        <v>743</v>
      </c>
      <c r="F3694" s="23" t="str">
        <f>IFERROR(VLOOKUP(E3694,hoja!$A$2:$E$970,4,FALSE),0)</f>
        <v>CENTRO</v>
      </c>
      <c r="G3694" s="23" t="str">
        <f>IFERROR(VLOOKUP(E3694,hoja!$A$2:$E$970,5,FALSE),0)</f>
        <v>BOGOTÁ</v>
      </c>
      <c r="H3694" s="103" t="str">
        <f>IFERROR(VLOOKUP(E3694,hoja!A:C,3,FALSE),0)</f>
        <v>0461</v>
      </c>
      <c r="I3694" s="24" t="str">
        <f t="shared" si="851"/>
        <v>00740461</v>
      </c>
      <c r="K3694" s="23">
        <v>695</v>
      </c>
      <c r="L3694" s="23" t="str">
        <f t="shared" si="855"/>
        <v>NACIONAL</v>
      </c>
      <c r="M3694" s="23" t="s">
        <v>623</v>
      </c>
      <c r="N3694" s="23" t="s">
        <v>622</v>
      </c>
      <c r="O3694" s="23">
        <f t="shared" si="839"/>
        <v>12</v>
      </c>
      <c r="P3694" s="23" t="str">
        <f t="shared" si="842"/>
        <v>00740461Facatativa</v>
      </c>
    </row>
    <row r="3695" spans="1:16" ht="15" hidden="1" customHeight="1">
      <c r="A3695" s="26" t="s">
        <v>700</v>
      </c>
      <c r="B3695" s="23" t="str">
        <f>IFERROR(VLOOKUP(A3695,hoja!$A$2:$E$970,4,FALSE),0)</f>
        <v>SANTANDER</v>
      </c>
      <c r="C3695" s="23" t="str">
        <f>IFERROR(VLOOKUP(A3695,hoja!$A$2:$E$1370,5,FALSE),0)</f>
        <v>CHIQUINQUIRÁ</v>
      </c>
      <c r="D3695" s="23" t="str">
        <f>IFERROR(VLOOKUP(A3695,hoja!A:D,3,FALSE),0)</f>
        <v>0444</v>
      </c>
      <c r="E3695" s="23" t="s">
        <v>743</v>
      </c>
      <c r="F3695" s="23" t="str">
        <f>IFERROR(VLOOKUP(E3695,hoja!$A$2:$E$970,4,FALSE),0)</f>
        <v>CENTRO</v>
      </c>
      <c r="G3695" s="23" t="str">
        <f>IFERROR(VLOOKUP(E3695,hoja!$A$2:$E$970,5,FALSE),0)</f>
        <v>BOGOTÁ</v>
      </c>
      <c r="H3695" s="103" t="str">
        <f>IFERROR(VLOOKUP(E3695,hoja!A:C,3,FALSE),0)</f>
        <v>0461</v>
      </c>
      <c r="I3695" s="24" t="str">
        <f t="shared" si="851"/>
        <v>04440461</v>
      </c>
      <c r="J3695" s="23">
        <v>4.7166666666744277</v>
      </c>
      <c r="K3695" s="23">
        <v>150.90100000000001</v>
      </c>
      <c r="L3695" s="23" t="str">
        <f t="shared" si="855"/>
        <v>NACIONAL</v>
      </c>
      <c r="M3695" s="23" t="s">
        <v>618</v>
      </c>
      <c r="N3695" s="23" t="s">
        <v>622</v>
      </c>
      <c r="O3695" s="23">
        <f t="shared" si="839"/>
        <v>25</v>
      </c>
      <c r="P3695" s="23" t="str">
        <f t="shared" si="842"/>
        <v>04440461Principal</v>
      </c>
    </row>
    <row r="3696" spans="1:16" ht="15" hidden="1" customHeight="1">
      <c r="A3696" s="26" t="s">
        <v>702</v>
      </c>
      <c r="B3696" s="23" t="str">
        <f>IFERROR(VLOOKUP(A3696,hoja!$A$2:$E$970,4,FALSE),0)</f>
        <v>CENTRO</v>
      </c>
      <c r="C3696" s="23" t="str">
        <f>IFERROR(VLOOKUP(A3696,hoja!$A$2:$E$1370,5,FALSE),0)</f>
        <v>FLORENCIA</v>
      </c>
      <c r="D3696" s="23" t="str">
        <f>IFERROR(VLOOKUP(A3696,hoja!A:D,3,FALSE),0)</f>
        <v>0388</v>
      </c>
      <c r="E3696" s="23" t="s">
        <v>743</v>
      </c>
      <c r="F3696" s="23" t="str">
        <f>IFERROR(VLOOKUP(E3696,hoja!$A$2:$E$970,4,FALSE),0)</f>
        <v>CENTRO</v>
      </c>
      <c r="G3696" s="23" t="str">
        <f>IFERROR(VLOOKUP(E3696,hoja!$A$2:$E$970,5,FALSE),0)</f>
        <v>BOGOTÁ</v>
      </c>
      <c r="H3696" s="103" t="str">
        <f>IFERROR(VLOOKUP(E3696,hoja!A:C,3,FALSE),0)</f>
        <v>0461</v>
      </c>
      <c r="I3696" s="24" t="str">
        <f t="shared" si="851"/>
        <v>03880461</v>
      </c>
      <c r="J3696" s="23">
        <v>24.28333333338378</v>
      </c>
      <c r="K3696" s="23">
        <v>537.69949999999994</v>
      </c>
      <c r="L3696" s="23" t="str">
        <f t="shared" ref="L3696" si="856">IF(B3696=F3696,"REGIONAL","NACIONAL")</f>
        <v>REGIONAL</v>
      </c>
      <c r="M3696" s="23" t="s">
        <v>618</v>
      </c>
      <c r="N3696" s="23" t="s">
        <v>622</v>
      </c>
      <c r="O3696" s="23">
        <f t="shared" si="839"/>
        <v>12</v>
      </c>
      <c r="P3696" s="23" t="str">
        <f t="shared" si="842"/>
        <v>03880461Principal</v>
      </c>
    </row>
    <row r="3697" spans="1:16" ht="15" hidden="1" customHeight="1">
      <c r="A3697" s="26" t="s">
        <v>677</v>
      </c>
      <c r="B3697" s="23" t="str">
        <f>IFERROR(VLOOKUP(A3697,hoja!$A$2:$E$970,4,FALSE),0)</f>
        <v>CENTRO</v>
      </c>
      <c r="C3697" s="23" t="str">
        <f>IFERROR(VLOOKUP(A3697,hoja!$A$2:$E$1370,5,FALSE),0)</f>
        <v>FUSA</v>
      </c>
      <c r="D3697" s="23" t="str">
        <f>IFERROR(VLOOKUP(A3697,hoja!A:D,3,FALSE),0)</f>
        <v>0013</v>
      </c>
      <c r="E3697" s="23" t="s">
        <v>743</v>
      </c>
      <c r="F3697" s="23" t="str">
        <f>IFERROR(VLOOKUP(E3697,hoja!$A$2:$E$970,4,FALSE),0)</f>
        <v>CENTRO</v>
      </c>
      <c r="G3697" s="23" t="str">
        <f>IFERROR(VLOOKUP(E3697,hoja!$A$2:$E$970,5,FALSE),0)</f>
        <v>BOGOTÁ</v>
      </c>
      <c r="H3697" s="103" t="str">
        <f>IFERROR(VLOOKUP(E3697,hoja!A:C,3,FALSE),0)</f>
        <v>0461</v>
      </c>
      <c r="I3697" s="24" t="str">
        <f t="shared" si="851"/>
        <v>00130461</v>
      </c>
      <c r="J3697" s="23">
        <v>2.2333333332790062</v>
      </c>
      <c r="K3697" s="23">
        <v>61.731999999999999</v>
      </c>
      <c r="L3697" s="23" t="s">
        <v>752</v>
      </c>
      <c r="M3697" s="23" t="s">
        <v>618</v>
      </c>
      <c r="N3697" s="23" t="s">
        <v>622</v>
      </c>
      <c r="O3697" s="23">
        <f t="shared" si="839"/>
        <v>25</v>
      </c>
      <c r="P3697" s="23" t="str">
        <f t="shared" si="842"/>
        <v>00130461Principal</v>
      </c>
    </row>
    <row r="3698" spans="1:16" ht="15" hidden="1" customHeight="1">
      <c r="A3698" s="26" t="s">
        <v>704</v>
      </c>
      <c r="B3698" s="23" t="str">
        <f>IFERROR(VLOOKUP(A3698,hoja!$A$2:$E$970,4,FALSE),0)</f>
        <v>CENTRO</v>
      </c>
      <c r="C3698" s="23" t="str">
        <f>IFERROR(VLOOKUP(A3698,hoja!$A$2:$E$1370,5,FALSE),0)</f>
        <v>GARZÓN</v>
      </c>
      <c r="D3698" s="23" t="str">
        <f>IFERROR(VLOOKUP(A3698,hoja!A:D,3,FALSE),0)</f>
        <v>0387</v>
      </c>
      <c r="E3698" s="23" t="s">
        <v>743</v>
      </c>
      <c r="F3698" s="23" t="str">
        <f>IFERROR(VLOOKUP(E3698,hoja!$A$2:$E$970,4,FALSE),0)</f>
        <v>CENTRO</v>
      </c>
      <c r="G3698" s="23" t="str">
        <f>IFERROR(VLOOKUP(E3698,hoja!$A$2:$E$970,5,FALSE),0)</f>
        <v>BOGOTÁ</v>
      </c>
      <c r="H3698" s="103" t="str">
        <f>IFERROR(VLOOKUP(E3698,hoja!A:C,3,FALSE),0)</f>
        <v>0461</v>
      </c>
      <c r="I3698" s="24" t="str">
        <f t="shared" si="851"/>
        <v>03870461</v>
      </c>
      <c r="J3698" s="23">
        <v>21.233333333395422</v>
      </c>
      <c r="K3698" s="23">
        <v>416.59949999999998</v>
      </c>
      <c r="L3698" s="23" t="str">
        <f t="shared" ref="L3698:L3702" si="857">IF(B3698=F3698,"REGIONAL","NACIONAL")</f>
        <v>REGIONAL</v>
      </c>
      <c r="M3698" s="23" t="s">
        <v>618</v>
      </c>
      <c r="N3698" s="23" t="s">
        <v>622</v>
      </c>
      <c r="O3698" s="23">
        <f t="shared" si="839"/>
        <v>16</v>
      </c>
      <c r="P3698" s="23" t="str">
        <f t="shared" si="842"/>
        <v>03870461Principal</v>
      </c>
    </row>
    <row r="3699" spans="1:16" ht="15" hidden="1" customHeight="1">
      <c r="A3699" s="26" t="s">
        <v>705</v>
      </c>
      <c r="B3699" s="23" t="str">
        <f>IFERROR(VLOOKUP(A3699,hoja!$A$2:$E$970,4,FALSE),0)</f>
        <v>CENTRO</v>
      </c>
      <c r="C3699" s="23" t="str">
        <f>IFERROR(VLOOKUP(A3699,hoja!$A$2:$E$1370,5,FALSE),0)</f>
        <v>GRANADA</v>
      </c>
      <c r="D3699" s="23" t="str">
        <f>IFERROR(VLOOKUP(A3699,hoja!A:D,3,FALSE),0)</f>
        <v>0394</v>
      </c>
      <c r="E3699" s="23" t="s">
        <v>743</v>
      </c>
      <c r="F3699" s="23" t="str">
        <f>IFERROR(VLOOKUP(E3699,hoja!$A$2:$E$970,4,FALSE),0)</f>
        <v>CENTRO</v>
      </c>
      <c r="G3699" s="23" t="str">
        <f>IFERROR(VLOOKUP(E3699,hoja!$A$2:$E$970,5,FALSE),0)</f>
        <v>BOGOTÁ</v>
      </c>
      <c r="H3699" s="103" t="str">
        <f>IFERROR(VLOOKUP(E3699,hoja!A:C,3,FALSE),0)</f>
        <v>0461</v>
      </c>
      <c r="I3699" s="24" t="str">
        <f t="shared" si="851"/>
        <v>03940461</v>
      </c>
      <c r="J3699" s="23">
        <v>12.516666666604578</v>
      </c>
      <c r="K3699" s="23">
        <v>188</v>
      </c>
      <c r="L3699" s="23" t="str">
        <f t="shared" si="857"/>
        <v>REGIONAL</v>
      </c>
      <c r="M3699" s="23" t="s">
        <v>618</v>
      </c>
      <c r="N3699" s="23" t="s">
        <v>622</v>
      </c>
      <c r="O3699" s="23">
        <f t="shared" ref="O3699:O3758" si="858">IF(K3699&lt;=250,25,IF(K3699&lt;=500,16,IF(K3699&lt;=800,12,IF(K3699&lt;=1100,8,IF(K3699&lt;=1400,6,IF(K3699&lt;=1700,5))))))</f>
        <v>25</v>
      </c>
      <c r="P3699" s="23" t="str">
        <f t="shared" si="842"/>
        <v>03940461Principal</v>
      </c>
    </row>
    <row r="3700" spans="1:16" ht="15" hidden="1" customHeight="1">
      <c r="A3700" s="26" t="s">
        <v>655</v>
      </c>
      <c r="B3700" s="23" t="str">
        <f>IFERROR(VLOOKUP(A3700,hoja!$A$2:$E$970,4,FALSE),0)</f>
        <v>ANTIOQUIA</v>
      </c>
      <c r="C3700" s="23" t="str">
        <f>IFERROR(VLOOKUP(A3700,hoja!$A$2:$E$1370,5,FALSE),0)</f>
        <v>MEDELLÍN</v>
      </c>
      <c r="D3700" s="23" t="str">
        <f>IFERROR(VLOOKUP(A3700,hoja!A:D,3,FALSE),0)</f>
        <v>0292</v>
      </c>
      <c r="E3700" s="23" t="s">
        <v>743</v>
      </c>
      <c r="F3700" s="23" t="str">
        <f>IFERROR(VLOOKUP(E3700,hoja!$A$2:$E$970,4,FALSE),0)</f>
        <v>CENTRO</v>
      </c>
      <c r="G3700" s="23" t="str">
        <f>IFERROR(VLOOKUP(E3700,hoja!$A$2:$E$970,5,FALSE),0)</f>
        <v>BOGOTÁ</v>
      </c>
      <c r="H3700" s="103" t="str">
        <f>IFERROR(VLOOKUP(E3700,hoja!A:C,3,FALSE),0)</f>
        <v>0461</v>
      </c>
      <c r="I3700" s="24" t="str">
        <f t="shared" si="851"/>
        <v>02920461</v>
      </c>
      <c r="J3700" s="23">
        <v>30.537222222163109</v>
      </c>
      <c r="K3700" s="23">
        <v>447.88600000000002</v>
      </c>
      <c r="L3700" s="23" t="str">
        <f>IF(B3700=F3700,"REGIONAL","NACIONAL")</f>
        <v>NACIONAL</v>
      </c>
      <c r="M3700" s="23" t="s">
        <v>623</v>
      </c>
      <c r="N3700" s="23" t="s">
        <v>622</v>
      </c>
      <c r="O3700" s="23">
        <f t="shared" si="858"/>
        <v>16</v>
      </c>
      <c r="P3700" s="23" t="str">
        <f t="shared" si="842"/>
        <v>02920461Facatativa</v>
      </c>
    </row>
    <row r="3701" spans="1:16" ht="15" hidden="1" customHeight="1">
      <c r="A3701" s="26" t="s">
        <v>709</v>
      </c>
      <c r="B3701" s="23" t="str">
        <f>IFERROR(VLOOKUP(A3701,hoja!$A$2:$E$970,4,FALSE),0)</f>
        <v>CENTRO</v>
      </c>
      <c r="C3701" s="23" t="str">
        <f>IFERROR(VLOOKUP(A3701,hoja!$A$2:$E$1370,5,FALSE),0)</f>
        <v>LA DORADA</v>
      </c>
      <c r="D3701" s="23" t="str">
        <f>IFERROR(VLOOKUP(A3701,hoja!A:D,3,FALSE),0)</f>
        <v>0391</v>
      </c>
      <c r="E3701" s="23" t="s">
        <v>743</v>
      </c>
      <c r="F3701" s="23" t="str">
        <f>IFERROR(VLOOKUP(E3701,hoja!$A$2:$E$970,4,FALSE),0)</f>
        <v>CENTRO</v>
      </c>
      <c r="G3701" s="23" t="str">
        <f>IFERROR(VLOOKUP(E3701,hoja!$A$2:$E$970,5,FALSE),0)</f>
        <v>BOGOTÁ</v>
      </c>
      <c r="H3701" s="103" t="str">
        <f>IFERROR(VLOOKUP(E3701,hoja!A:C,3,FALSE),0)</f>
        <v>0461</v>
      </c>
      <c r="I3701" s="24" t="str">
        <f t="shared" si="851"/>
        <v>03910461</v>
      </c>
      <c r="J3701" s="23">
        <v>10.075000000011642</v>
      </c>
      <c r="K3701" s="23">
        <v>197.79849999999999</v>
      </c>
      <c r="L3701" s="23" t="str">
        <f t="shared" si="857"/>
        <v>REGIONAL</v>
      </c>
      <c r="M3701" s="23" t="s">
        <v>623</v>
      </c>
      <c r="N3701" s="23" t="s">
        <v>622</v>
      </c>
      <c r="O3701" s="23">
        <f t="shared" si="858"/>
        <v>25</v>
      </c>
      <c r="P3701" s="23" t="str">
        <f t="shared" si="842"/>
        <v>03910461Facatativa</v>
      </c>
    </row>
    <row r="3702" spans="1:16" ht="15" hidden="1" customHeight="1">
      <c r="A3702" s="26" t="s">
        <v>709</v>
      </c>
      <c r="B3702" s="23" t="str">
        <f>IFERROR(VLOOKUP(A3702,hoja!$A$2:$E$970,4,FALSE),0)</f>
        <v>CENTRO</v>
      </c>
      <c r="C3702" s="23" t="str">
        <f>IFERROR(VLOOKUP(A3702,hoja!$A$2:$E$1370,5,FALSE),0)</f>
        <v>LA DORADA</v>
      </c>
      <c r="D3702" s="23" t="str">
        <f>IFERROR(VLOOKUP(A3702,hoja!A:D,3,FALSE),0)</f>
        <v>0391</v>
      </c>
      <c r="E3702" s="23" t="s">
        <v>743</v>
      </c>
      <c r="F3702" s="23" t="str">
        <f>IFERROR(VLOOKUP(E3702,hoja!$A$2:$E$970,4,FALSE),0)</f>
        <v>CENTRO</v>
      </c>
      <c r="G3702" s="23" t="str">
        <f>IFERROR(VLOOKUP(E3702,hoja!$A$2:$E$970,5,FALSE),0)</f>
        <v>BOGOTÁ</v>
      </c>
      <c r="H3702" s="103" t="str">
        <f>IFERROR(VLOOKUP(E3702,hoja!A:C,3,FALSE),0)</f>
        <v>0461</v>
      </c>
      <c r="I3702" s="24" t="str">
        <f t="shared" si="851"/>
        <v>03910461</v>
      </c>
      <c r="K3702" s="23">
        <v>210</v>
      </c>
      <c r="L3702" s="23" t="str">
        <f t="shared" si="857"/>
        <v>REGIONAL</v>
      </c>
      <c r="M3702" s="23" t="s">
        <v>621</v>
      </c>
      <c r="N3702" s="23" t="s">
        <v>622</v>
      </c>
      <c r="O3702" s="23">
        <f t="shared" si="858"/>
        <v>25</v>
      </c>
      <c r="P3702" s="23" t="str">
        <f t="shared" si="842"/>
        <v>03910461La vega</v>
      </c>
    </row>
    <row r="3703" spans="1:16" ht="15" hidden="1" customHeight="1">
      <c r="A3703" s="26" t="s">
        <v>710</v>
      </c>
      <c r="B3703" s="23" t="str">
        <f>IFERROR(VLOOKUP(A3703,hoja!$A$2:$E$970,4,FALSE),0)</f>
        <v>CENTRO</v>
      </c>
      <c r="C3703" s="23" t="str">
        <f>IFERROR(VLOOKUP(A3703,hoja!$A$2:$E$1370,5,FALSE),0)</f>
        <v>LA MESA</v>
      </c>
      <c r="D3703" s="23" t="str">
        <f>IFERROR(VLOOKUP(A3703,hoja!A:D,3,FALSE),0)</f>
        <v>0024</v>
      </c>
      <c r="E3703" s="23" t="s">
        <v>743</v>
      </c>
      <c r="F3703" s="23" t="str">
        <f>IFERROR(VLOOKUP(E3703,hoja!$A$2:$E$970,4,FALSE),0)</f>
        <v>CENTRO</v>
      </c>
      <c r="G3703" s="23" t="str">
        <f>IFERROR(VLOOKUP(E3703,hoja!$A$2:$E$970,5,FALSE),0)</f>
        <v>BOGOTÁ</v>
      </c>
      <c r="H3703" s="103" t="str">
        <f>IFERROR(VLOOKUP(E3703,hoja!A:C,3,FALSE),0)</f>
        <v>0461</v>
      </c>
      <c r="I3703" s="24" t="str">
        <f t="shared" si="851"/>
        <v>00240461</v>
      </c>
      <c r="J3703" s="23">
        <v>2.1416666666627862</v>
      </c>
      <c r="K3703" s="23">
        <v>67.168499999999995</v>
      </c>
      <c r="L3703" s="23" t="s">
        <v>752</v>
      </c>
      <c r="M3703" s="23" t="s">
        <v>618</v>
      </c>
      <c r="N3703" s="23" t="s">
        <v>622</v>
      </c>
      <c r="O3703" s="23">
        <f t="shared" si="858"/>
        <v>25</v>
      </c>
      <c r="P3703" s="23" t="str">
        <f t="shared" si="842"/>
        <v>00240461Principal</v>
      </c>
    </row>
    <row r="3704" spans="1:16" ht="15" hidden="1" customHeight="1">
      <c r="A3704" s="26" t="s">
        <v>663</v>
      </c>
      <c r="B3704" s="23" t="str">
        <f>IFERROR(VLOOKUP(A3704,hoja!$A$2:$E$970,4,FALSE),0)</f>
        <v>CENTRO</v>
      </c>
      <c r="C3704" s="23" t="str">
        <f>IFERROR(VLOOKUP(A3704,hoja!$A$2:$E$1370,5,FALSE),0)</f>
        <v>MADRID</v>
      </c>
      <c r="D3704" s="23" t="str">
        <f>IFERROR(VLOOKUP(A3704,hoja!A:D,3,FALSE),0)</f>
        <v>0022</v>
      </c>
      <c r="E3704" s="23" t="s">
        <v>743</v>
      </c>
      <c r="F3704" s="23" t="str">
        <f>IFERROR(VLOOKUP(E3704,hoja!$A$2:$E$970,4,FALSE),0)</f>
        <v>CENTRO</v>
      </c>
      <c r="G3704" s="23" t="str">
        <f>IFERROR(VLOOKUP(E3704,hoja!$A$2:$E$970,5,FALSE),0)</f>
        <v>BOGOTÁ</v>
      </c>
      <c r="H3704" s="103" t="str">
        <f>IFERROR(VLOOKUP(E3704,hoja!A:C,3,FALSE),0)</f>
        <v>0461</v>
      </c>
      <c r="I3704" s="24" t="str">
        <f t="shared" si="851"/>
        <v>00220461</v>
      </c>
      <c r="J3704" s="23">
        <v>1.21666666661622</v>
      </c>
      <c r="K3704" s="23">
        <v>26.809000000000001</v>
      </c>
      <c r="L3704" s="23" t="s">
        <v>752</v>
      </c>
      <c r="M3704" s="23" t="s">
        <v>618</v>
      </c>
      <c r="N3704" s="23" t="s">
        <v>622</v>
      </c>
      <c r="O3704" s="23">
        <f t="shared" si="858"/>
        <v>25</v>
      </c>
      <c r="P3704" s="23" t="str">
        <f t="shared" si="842"/>
        <v>00220461Principal</v>
      </c>
    </row>
    <row r="3705" spans="1:16" ht="15" hidden="1" customHeight="1">
      <c r="A3705" s="26" t="s">
        <v>665</v>
      </c>
      <c r="B3705" s="23" t="str">
        <f>IFERROR(VLOOKUP(A3705,hoja!$A$2:$E$970,4,FALSE),0)</f>
        <v>OCCIDENTE</v>
      </c>
      <c r="C3705" s="23" t="str">
        <f>IFERROR(VLOOKUP(A3705,hoja!$A$2:$E$1370,5,FALSE),0)</f>
        <v>MANIZALES</v>
      </c>
      <c r="D3705" s="23" t="str">
        <f>IFERROR(VLOOKUP(A3705,hoja!A:D,3,FALSE),0)</f>
        <v>0145</v>
      </c>
      <c r="E3705" s="23" t="s">
        <v>743</v>
      </c>
      <c r="F3705" s="23" t="str">
        <f>IFERROR(VLOOKUP(E3705,hoja!$A$2:$E$970,4,FALSE),0)</f>
        <v>CENTRO</v>
      </c>
      <c r="G3705" s="23" t="str">
        <f>IFERROR(VLOOKUP(E3705,hoja!$A$2:$E$970,5,FALSE),0)</f>
        <v>BOGOTÁ</v>
      </c>
      <c r="H3705" s="103" t="str">
        <f>IFERROR(VLOOKUP(E3705,hoja!A:C,3,FALSE),0)</f>
        <v>0461</v>
      </c>
      <c r="I3705" s="24" t="str">
        <f t="shared" si="851"/>
        <v>01450461</v>
      </c>
      <c r="K3705" s="23">
        <v>304</v>
      </c>
      <c r="L3705" s="23" t="str">
        <f>IF(B3705=F3705,"REGIONAL","NACIONAL")</f>
        <v>NACIONAL</v>
      </c>
      <c r="M3705" s="23" t="s">
        <v>618</v>
      </c>
      <c r="N3705" s="23" t="s">
        <v>622</v>
      </c>
      <c r="O3705" s="23">
        <f t="shared" si="858"/>
        <v>16</v>
      </c>
      <c r="P3705" s="23" t="str">
        <f t="shared" si="842"/>
        <v>01450461Principal</v>
      </c>
    </row>
    <row r="3706" spans="1:16" ht="15" hidden="1" customHeight="1">
      <c r="A3706" s="26" t="s">
        <v>713</v>
      </c>
      <c r="B3706" s="23" t="str">
        <f>IFERROR(VLOOKUP(A3706,hoja!$A$2:$E$970,4,FALSE),0)</f>
        <v>ANTIOQUIA</v>
      </c>
      <c r="C3706" s="23" t="str">
        <f>IFERROR(VLOOKUP(A3706,hoja!$A$2:$E$1370,5,FALSE),0)</f>
        <v>MARIQUITA</v>
      </c>
      <c r="D3706" s="23" t="str">
        <f>IFERROR(VLOOKUP(A3706,hoja!A:D,3,FALSE),0)</f>
        <v>0392</v>
      </c>
      <c r="E3706" s="23" t="s">
        <v>743</v>
      </c>
      <c r="F3706" s="23" t="str">
        <f>IFERROR(VLOOKUP(E3706,hoja!$A$2:$E$970,4,FALSE),0)</f>
        <v>CENTRO</v>
      </c>
      <c r="G3706" s="23" t="str">
        <f>IFERROR(VLOOKUP(E3706,hoja!$A$2:$E$970,5,FALSE),0)</f>
        <v>BOGOTÁ</v>
      </c>
      <c r="H3706" s="103" t="str">
        <f>IFERROR(VLOOKUP(E3706,hoja!A:C,3,FALSE),0)</f>
        <v>0461</v>
      </c>
      <c r="I3706" s="24" t="str">
        <f t="shared" si="851"/>
        <v>03920461</v>
      </c>
      <c r="J3706" s="23">
        <v>15.658333333296468</v>
      </c>
      <c r="K3706" s="23">
        <v>187.36500000000001</v>
      </c>
      <c r="L3706" s="23" t="str">
        <f t="shared" ref="L3706:L3707" si="859">IF(B3706=F3706,"REGIONAL","NACIONAL")</f>
        <v>NACIONAL</v>
      </c>
      <c r="M3706" s="23" t="s">
        <v>623</v>
      </c>
      <c r="N3706" s="23" t="s">
        <v>622</v>
      </c>
      <c r="O3706" s="23">
        <f t="shared" si="858"/>
        <v>25</v>
      </c>
      <c r="P3706" s="23" t="str">
        <f t="shared" si="842"/>
        <v>03920461Facatativa</v>
      </c>
    </row>
    <row r="3707" spans="1:16" ht="15" hidden="1" customHeight="1">
      <c r="A3707" s="26" t="s">
        <v>713</v>
      </c>
      <c r="B3707" s="23" t="str">
        <f>IFERROR(VLOOKUP(A3707,hoja!$A$2:$E$970,4,FALSE),0)</f>
        <v>ANTIOQUIA</v>
      </c>
      <c r="C3707" s="23" t="str">
        <f>IFERROR(VLOOKUP(A3707,hoja!$A$2:$E$1370,5,FALSE),0)</f>
        <v>MARIQUITA</v>
      </c>
      <c r="D3707" s="23" t="str">
        <f>IFERROR(VLOOKUP(A3707,hoja!A:D,3,FALSE),0)</f>
        <v>0392</v>
      </c>
      <c r="E3707" s="23" t="s">
        <v>743</v>
      </c>
      <c r="F3707" s="23" t="str">
        <f>IFERROR(VLOOKUP(E3707,hoja!$A$2:$E$970,4,FALSE),0)</f>
        <v>CENTRO</v>
      </c>
      <c r="G3707" s="23" t="str">
        <f>IFERROR(VLOOKUP(E3707,hoja!$A$2:$E$970,5,FALSE),0)</f>
        <v>BOGOTÁ</v>
      </c>
      <c r="H3707" s="103" t="str">
        <f>IFERROR(VLOOKUP(E3707,hoja!A:C,3,FALSE),0)</f>
        <v>0461</v>
      </c>
      <c r="I3707" s="24" t="str">
        <f t="shared" si="851"/>
        <v>03920461</v>
      </c>
      <c r="K3707" s="23">
        <v>188.56100000000001</v>
      </c>
      <c r="L3707" s="23" t="str">
        <f t="shared" si="859"/>
        <v>NACIONAL</v>
      </c>
      <c r="M3707" s="23" t="s">
        <v>621</v>
      </c>
      <c r="N3707" s="23" t="s">
        <v>622</v>
      </c>
      <c r="O3707" s="23">
        <f t="shared" si="858"/>
        <v>25</v>
      </c>
      <c r="P3707" s="23" t="str">
        <f t="shared" si="842"/>
        <v>03920461La vega</v>
      </c>
    </row>
    <row r="3708" spans="1:16" ht="15" hidden="1" customHeight="1">
      <c r="A3708" s="26" t="s">
        <v>795</v>
      </c>
      <c r="B3708" s="23" t="str">
        <f>IFERROR(VLOOKUP(A3708,hoja!$A$2:$E$970,4,FALSE),0)</f>
        <v>CENTRO</v>
      </c>
      <c r="C3708" s="23" t="str">
        <f>IFERROR(VLOOKUP(A3708,hoja!$A$2:$E$1370,5,FALSE),0)</f>
        <v>BOGOTÁ</v>
      </c>
      <c r="D3708" s="23" t="str">
        <f>IFERROR(VLOOKUP(A3708,hoja!A:D,3,FALSE),0)</f>
        <v>0011M</v>
      </c>
      <c r="E3708" s="23" t="s">
        <v>743</v>
      </c>
      <c r="F3708" s="23" t="str">
        <f>IFERROR(VLOOKUP(E3708,hoja!$A$2:$E$970,4,FALSE),0)</f>
        <v>CENTRO</v>
      </c>
      <c r="G3708" s="23" t="str">
        <f>IFERROR(VLOOKUP(E3708,hoja!$A$2:$E$970,5,FALSE),0)</f>
        <v>BOGOTÁ</v>
      </c>
      <c r="H3708" s="103" t="str">
        <f>IFERROR(VLOOKUP(E3708,hoja!A:C,3,FALSE),0)</f>
        <v>0461</v>
      </c>
      <c r="I3708" s="24" t="str">
        <f t="shared" si="851"/>
        <v>0011M0461</v>
      </c>
      <c r="J3708" s="23">
        <v>9</v>
      </c>
      <c r="K3708" s="23">
        <v>142.16399999999999</v>
      </c>
      <c r="L3708" s="23" t="str">
        <f t="shared" ref="L3708" si="860">IF(B3708=F3708,"REGIONAL","NACIONAL")</f>
        <v>REGIONAL</v>
      </c>
      <c r="M3708" s="23" t="s">
        <v>618</v>
      </c>
      <c r="N3708" s="23" t="s">
        <v>622</v>
      </c>
      <c r="O3708" s="23">
        <f t="shared" si="858"/>
        <v>25</v>
      </c>
      <c r="P3708" s="23" t="str">
        <f t="shared" si="842"/>
        <v>0011M0461Principal</v>
      </c>
    </row>
    <row r="3709" spans="1:16" ht="15" hidden="1" customHeight="1">
      <c r="A3709" s="26" t="s">
        <v>714</v>
      </c>
      <c r="B3709" s="23" t="str">
        <f>IFERROR(VLOOKUP(A3709,hoja!$A$2:$E$970,4,FALSE),0)</f>
        <v>SANTANDER</v>
      </c>
      <c r="C3709" s="23" t="str">
        <f>IFERROR(VLOOKUP(A3709,hoja!$A$2:$E$1370,5,FALSE),0)</f>
        <v>OCAÑA</v>
      </c>
      <c r="D3709" s="23" t="str">
        <f>IFERROR(VLOOKUP(A3709,hoja!A:D,3,FALSE),0)</f>
        <v>0434</v>
      </c>
      <c r="E3709" s="23" t="s">
        <v>743</v>
      </c>
      <c r="F3709" s="23" t="str">
        <f>IFERROR(VLOOKUP(E3709,hoja!$A$2:$E$970,4,FALSE),0)</f>
        <v>CENTRO</v>
      </c>
      <c r="G3709" s="23" t="str">
        <f>IFERROR(VLOOKUP(E3709,hoja!$A$2:$E$970,5,FALSE),0)</f>
        <v>BOGOTÁ</v>
      </c>
      <c r="H3709" s="103" t="str">
        <f>IFERROR(VLOOKUP(E3709,hoja!A:C,3,FALSE),0)</f>
        <v>0461</v>
      </c>
      <c r="I3709" s="24" t="str">
        <f t="shared" si="851"/>
        <v>04340461</v>
      </c>
      <c r="J3709" s="23">
        <v>28.401388888887595</v>
      </c>
      <c r="K3709" s="23">
        <v>650.726</v>
      </c>
      <c r="L3709" s="23" t="str">
        <f>IF(B3709=F3709,"REGIONAL","NACIONAL")</f>
        <v>NACIONAL</v>
      </c>
      <c r="M3709" s="23" t="s">
        <v>674</v>
      </c>
      <c r="N3709" s="23" t="s">
        <v>622</v>
      </c>
      <c r="O3709" s="23">
        <f t="shared" si="858"/>
        <v>12</v>
      </c>
      <c r="P3709" s="23" t="str">
        <f t="shared" si="842"/>
        <v>04340461La Vega</v>
      </c>
    </row>
    <row r="3710" spans="1:16" ht="15" hidden="1" customHeight="1">
      <c r="A3710" s="26" t="s">
        <v>714</v>
      </c>
      <c r="B3710" s="23" t="str">
        <f>IFERROR(VLOOKUP(A3710,hoja!$A$2:$E$970,4,FALSE),0)</f>
        <v>SANTANDER</v>
      </c>
      <c r="C3710" s="23" t="str">
        <f>IFERROR(VLOOKUP(A3710,hoja!$A$2:$E$1370,5,FALSE),0)</f>
        <v>OCAÑA</v>
      </c>
      <c r="D3710" s="23" t="str">
        <f>IFERROR(VLOOKUP(A3710,hoja!A:D,3,FALSE),0)</f>
        <v>0434</v>
      </c>
      <c r="E3710" s="23" t="s">
        <v>743</v>
      </c>
      <c r="F3710" s="23" t="str">
        <f>IFERROR(VLOOKUP(E3710,hoja!$A$2:$E$970,4,FALSE),0)</f>
        <v>CENTRO</v>
      </c>
      <c r="G3710" s="23" t="str">
        <f>IFERROR(VLOOKUP(E3710,hoja!$A$2:$E$970,5,FALSE),0)</f>
        <v>BOGOTÁ</v>
      </c>
      <c r="H3710" s="103" t="str">
        <f>IFERROR(VLOOKUP(E3710,hoja!A:C,3,FALSE),0)</f>
        <v>0461</v>
      </c>
      <c r="I3710" s="24" t="str">
        <f t="shared" si="851"/>
        <v>04340461</v>
      </c>
      <c r="K3710" s="23">
        <v>641</v>
      </c>
      <c r="L3710" s="23" t="str">
        <f t="shared" ref="L3710:L3711" si="861">IF(B3710=F3710,"REGIONAL","NACIONAL")</f>
        <v>NACIONAL</v>
      </c>
      <c r="M3710" s="23" t="s">
        <v>623</v>
      </c>
      <c r="N3710" s="23" t="s">
        <v>622</v>
      </c>
      <c r="O3710" s="23">
        <f t="shared" si="858"/>
        <v>12</v>
      </c>
      <c r="P3710" s="23" t="str">
        <f t="shared" si="842"/>
        <v>04340461Facatativa</v>
      </c>
    </row>
    <row r="3711" spans="1:16" ht="15" hidden="1" customHeight="1">
      <c r="A3711" s="26" t="s">
        <v>716</v>
      </c>
      <c r="B3711" s="23" t="str">
        <f>IFERROR(VLOOKUP(A3711,hoja!$A$2:$E$970,4,FALSE),0)</f>
        <v>SANTANDER</v>
      </c>
      <c r="C3711" s="23" t="str">
        <f>IFERROR(VLOOKUP(A3711,hoja!$A$2:$E$1370,5,FALSE),0)</f>
        <v>PINCHOTE</v>
      </c>
      <c r="D3711" s="23" t="str">
        <f>IFERROR(VLOOKUP(A3711,hoja!A:D,3,FALSE),0)</f>
        <v>0423</v>
      </c>
      <c r="E3711" s="23" t="s">
        <v>743</v>
      </c>
      <c r="F3711" s="23" t="str">
        <f>IFERROR(VLOOKUP(E3711,hoja!$A$2:$E$970,4,FALSE),0)</f>
        <v>CENTRO</v>
      </c>
      <c r="G3711" s="23" t="str">
        <f>IFERROR(VLOOKUP(E3711,hoja!$A$2:$E$970,5,FALSE),0)</f>
        <v>BOGOTÁ</v>
      </c>
      <c r="H3711" s="103" t="str">
        <f>IFERROR(VLOOKUP(E3711,hoja!A:C,3,FALSE),0)</f>
        <v>0461</v>
      </c>
      <c r="I3711" s="24" t="str">
        <f t="shared" si="851"/>
        <v>04230461</v>
      </c>
      <c r="J3711" s="23">
        <v>18.233333333220799</v>
      </c>
      <c r="K3711" s="23">
        <v>314.291</v>
      </c>
      <c r="L3711" s="23" t="str">
        <f t="shared" si="861"/>
        <v>NACIONAL</v>
      </c>
      <c r="M3711" s="23" t="s">
        <v>618</v>
      </c>
      <c r="N3711" s="23" t="s">
        <v>622</v>
      </c>
      <c r="O3711" s="23">
        <f t="shared" si="858"/>
        <v>16</v>
      </c>
      <c r="P3711" s="23" t="str">
        <f t="shared" si="842"/>
        <v>04230461Principal</v>
      </c>
    </row>
    <row r="3712" spans="1:16" ht="15" hidden="1" customHeight="1">
      <c r="A3712" s="26" t="s">
        <v>719</v>
      </c>
      <c r="B3712" s="23" t="str">
        <f>IFERROR(VLOOKUP(A3712,hoja!$A$2:$E$970,4,FALSE),0)</f>
        <v>CENTRO</v>
      </c>
      <c r="C3712" s="23" t="str">
        <f>IFERROR(VLOOKUP(A3712,hoja!$A$2:$E$1370,5,FALSE),0)</f>
        <v>RICAURTE</v>
      </c>
      <c r="D3712" s="23" t="str">
        <f>IFERROR(VLOOKUP(A3712,hoja!A:D,3,FALSE),0)</f>
        <v>0390</v>
      </c>
      <c r="E3712" s="23" t="s">
        <v>743</v>
      </c>
      <c r="F3712" s="23" t="str">
        <f>IFERROR(VLOOKUP(E3712,hoja!$A$2:$E$970,4,FALSE),0)</f>
        <v>CENTRO</v>
      </c>
      <c r="G3712" s="23" t="str">
        <f>IFERROR(VLOOKUP(E3712,hoja!$A$2:$E$970,5,FALSE),0)</f>
        <v>BOGOTÁ</v>
      </c>
      <c r="H3712" s="103" t="str">
        <f>IFERROR(VLOOKUP(E3712,hoja!A:C,3,FALSE),0)</f>
        <v>0461</v>
      </c>
      <c r="I3712" s="24" t="str">
        <f t="shared" si="851"/>
        <v>03900461</v>
      </c>
      <c r="J3712" s="23">
        <v>4.0250000000232831</v>
      </c>
      <c r="K3712" s="23">
        <v>120.9435</v>
      </c>
      <c r="L3712" s="23" t="str">
        <f t="shared" ref="L3712" si="862">IF(B3712=F3712,"REGIONAL","NACIONAL")</f>
        <v>REGIONAL</v>
      </c>
      <c r="M3712" s="23" t="s">
        <v>618</v>
      </c>
      <c r="N3712" s="23" t="s">
        <v>622</v>
      </c>
      <c r="O3712" s="23">
        <f t="shared" si="858"/>
        <v>25</v>
      </c>
      <c r="P3712" s="23" t="str">
        <f t="shared" si="842"/>
        <v>03900461Principal</v>
      </c>
    </row>
    <row r="3713" spans="1:16" ht="15" hidden="1" customHeight="1">
      <c r="A3713" s="26" t="s">
        <v>721</v>
      </c>
      <c r="B3713" s="23" t="str">
        <f>IFERROR(VLOOKUP(A3713,hoja!$A$2:$E$970,4,FALSE),0)</f>
        <v>ANTIOQUIA</v>
      </c>
      <c r="C3713" s="23" t="str">
        <f>IFERROR(VLOOKUP(A3713,hoja!$A$2:$E$1370,5,FALSE),0)</f>
        <v>RIONEGRO</v>
      </c>
      <c r="D3713" s="23" t="str">
        <f>IFERROR(VLOOKUP(A3713,hoja!A:D,3,FALSE),0)</f>
        <v>0090</v>
      </c>
      <c r="E3713" s="23" t="s">
        <v>743</v>
      </c>
      <c r="F3713" s="23" t="str">
        <f>IFERROR(VLOOKUP(E3713,hoja!$A$2:$E$970,4,FALSE),0)</f>
        <v>CENTRO</v>
      </c>
      <c r="G3713" s="23" t="str">
        <f>IFERROR(VLOOKUP(E3713,hoja!$A$2:$E$970,5,FALSE),0)</f>
        <v>BOGOTÁ</v>
      </c>
      <c r="H3713" s="103" t="str">
        <f>IFERROR(VLOOKUP(E3713,hoja!A:C,3,FALSE),0)</f>
        <v>0461</v>
      </c>
      <c r="I3713" s="24" t="str">
        <f t="shared" si="851"/>
        <v>00900461</v>
      </c>
      <c r="J3713" s="23">
        <v>19.408333333296468</v>
      </c>
      <c r="K3713" s="23">
        <v>392.06650000000002</v>
      </c>
      <c r="L3713" s="23" t="str">
        <f>IF(B3713=F3713,"REGIONAL","NACIONAL")</f>
        <v>NACIONAL</v>
      </c>
      <c r="M3713" s="23" t="s">
        <v>621</v>
      </c>
      <c r="N3713" s="23" t="s">
        <v>622</v>
      </c>
      <c r="O3713" s="23">
        <f t="shared" si="858"/>
        <v>16</v>
      </c>
      <c r="P3713" s="23" t="str">
        <f t="shared" si="842"/>
        <v>00900461La vega</v>
      </c>
    </row>
    <row r="3714" spans="1:16" ht="15" hidden="1" customHeight="1">
      <c r="A3714" s="26" t="s">
        <v>722</v>
      </c>
      <c r="B3714" s="23" t="str">
        <f>IFERROR(VLOOKUP(A3714,hoja!$A$2:$E$970,4,FALSE),0)</f>
        <v>ANTIOQUIA</v>
      </c>
      <c r="C3714" s="23" t="str">
        <f>IFERROR(VLOOKUP(A3714,hoja!$A$2:$E$1370,5,FALSE),0)</f>
        <v>SALDAÑA</v>
      </c>
      <c r="D3714" s="23" t="str">
        <f>IFERROR(VLOOKUP(A3714,hoja!A:D,3,FALSE),0)</f>
        <v>0386</v>
      </c>
      <c r="E3714" s="23" t="s">
        <v>743</v>
      </c>
      <c r="F3714" s="23" t="str">
        <f>IFERROR(VLOOKUP(E3714,hoja!$A$2:$E$970,4,FALSE),0)</f>
        <v>CENTRO</v>
      </c>
      <c r="G3714" s="23" t="str">
        <f>IFERROR(VLOOKUP(E3714,hoja!$A$2:$E$970,5,FALSE),0)</f>
        <v>BOGOTÁ</v>
      </c>
      <c r="H3714" s="103" t="str">
        <f>IFERROR(VLOOKUP(E3714,hoja!A:C,3,FALSE),0)</f>
        <v>0461</v>
      </c>
      <c r="I3714" s="24" t="str">
        <f t="shared" ref="I3714:I3741" si="863">D3714&amp;H3714</f>
        <v>03860461</v>
      </c>
      <c r="J3714" s="23">
        <v>5.3833333334187046</v>
      </c>
      <c r="K3714" s="23">
        <v>173.37299999999999</v>
      </c>
      <c r="L3714" s="23" t="str">
        <f t="shared" ref="L3714:L3717" si="864">IF(B3714=F3714,"REGIONAL","NACIONAL")</f>
        <v>NACIONAL</v>
      </c>
      <c r="M3714" s="23" t="s">
        <v>618</v>
      </c>
      <c r="N3714" s="23" t="s">
        <v>622</v>
      </c>
      <c r="O3714" s="23">
        <f t="shared" si="858"/>
        <v>25</v>
      </c>
      <c r="P3714" s="23" t="str">
        <f t="shared" ref="P3714:P3774" si="865">D3714&amp;H3714&amp;M3714</f>
        <v>03860461Principal</v>
      </c>
    </row>
    <row r="3715" spans="1:16" ht="15" hidden="1" customHeight="1">
      <c r="A3715" s="26" t="s">
        <v>723</v>
      </c>
      <c r="B3715" s="23" t="str">
        <f>IFERROR(VLOOKUP(A3715,hoja!$A$2:$E$970,4,FALSE),0)</f>
        <v>COSTA</v>
      </c>
      <c r="C3715" s="23" t="str">
        <f>IFERROR(VLOOKUP(A3715,hoja!$A$2:$E$1370,5,FALSE),0)</f>
        <v>SANTA MARTA</v>
      </c>
      <c r="D3715" s="23" t="str">
        <f>IFERROR(VLOOKUP(A3715,hoja!A:D,3,FALSE),0)</f>
        <v>0118</v>
      </c>
      <c r="E3715" s="23" t="s">
        <v>743</v>
      </c>
      <c r="F3715" s="23" t="str">
        <f>IFERROR(VLOOKUP(E3715,hoja!$A$2:$E$970,4,FALSE),0)</f>
        <v>CENTRO</v>
      </c>
      <c r="G3715" s="23" t="str">
        <f>IFERROR(VLOOKUP(E3715,hoja!$A$2:$E$970,5,FALSE),0)</f>
        <v>BOGOTÁ</v>
      </c>
      <c r="H3715" s="103" t="str">
        <f>IFERROR(VLOOKUP(E3715,hoja!A:C,3,FALSE),0)</f>
        <v>0461</v>
      </c>
      <c r="I3715" s="24" t="str">
        <f t="shared" si="863"/>
        <v>01180461</v>
      </c>
      <c r="J3715" s="23">
        <v>43.416666666656965</v>
      </c>
      <c r="K3715" s="23">
        <v>973.21</v>
      </c>
      <c r="L3715" s="23" t="str">
        <f t="shared" si="864"/>
        <v>NACIONAL</v>
      </c>
      <c r="M3715" s="23" t="s">
        <v>674</v>
      </c>
      <c r="N3715" s="23" t="s">
        <v>622</v>
      </c>
      <c r="O3715" s="23">
        <f t="shared" si="858"/>
        <v>8</v>
      </c>
      <c r="P3715" s="23" t="str">
        <f t="shared" si="865"/>
        <v>01180461La Vega</v>
      </c>
    </row>
    <row r="3716" spans="1:16" ht="15" hidden="1" customHeight="1">
      <c r="A3716" s="26" t="s">
        <v>723</v>
      </c>
      <c r="B3716" s="23" t="str">
        <f>IFERROR(VLOOKUP(A3716,hoja!$A$2:$E$970,4,FALSE),0)</f>
        <v>COSTA</v>
      </c>
      <c r="C3716" s="23" t="str">
        <f>IFERROR(VLOOKUP(A3716,hoja!$A$2:$E$1370,5,FALSE),0)</f>
        <v>SANTA MARTA</v>
      </c>
      <c r="D3716" s="23" t="str">
        <f>IFERROR(VLOOKUP(A3716,hoja!A:D,3,FALSE),0)</f>
        <v>0118</v>
      </c>
      <c r="E3716" s="23" t="s">
        <v>743</v>
      </c>
      <c r="F3716" s="23" t="str">
        <f>IFERROR(VLOOKUP(E3716,hoja!$A$2:$E$970,4,FALSE),0)</f>
        <v>CENTRO</v>
      </c>
      <c r="G3716" s="23" t="str">
        <f>IFERROR(VLOOKUP(E3716,hoja!$A$2:$E$970,5,FALSE),0)</f>
        <v>BOGOTÁ</v>
      </c>
      <c r="H3716" s="103" t="str">
        <f>IFERROR(VLOOKUP(E3716,hoja!A:C,3,FALSE),0)</f>
        <v>0461</v>
      </c>
      <c r="I3716" s="24" t="str">
        <f t="shared" si="863"/>
        <v>01180461</v>
      </c>
      <c r="K3716" s="23">
        <v>981</v>
      </c>
      <c r="L3716" s="23" t="str">
        <f t="shared" si="864"/>
        <v>NACIONAL</v>
      </c>
      <c r="M3716" s="23" t="s">
        <v>623</v>
      </c>
      <c r="N3716" s="23" t="s">
        <v>622</v>
      </c>
      <c r="O3716" s="23">
        <f t="shared" si="858"/>
        <v>8</v>
      </c>
      <c r="P3716" s="23" t="str">
        <f t="shared" si="865"/>
        <v>01180461Facatativa</v>
      </c>
    </row>
    <row r="3717" spans="1:16" ht="15" hidden="1" customHeight="1">
      <c r="A3717" s="26" t="s">
        <v>666</v>
      </c>
      <c r="B3717" s="23" t="str">
        <f>IFERROR(VLOOKUP(A3717,hoja!$A$2:$E$970,4,FALSE),0)</f>
        <v>COSTA</v>
      </c>
      <c r="C3717" s="23" t="str">
        <f>IFERROR(VLOOKUP(A3717,hoja!$A$2:$E$1370,5,FALSE),0)</f>
        <v>SINCELEJO</v>
      </c>
      <c r="D3717" s="23" t="str">
        <f>IFERROR(VLOOKUP(A3717,hoja!A:D,3,FALSE),0)</f>
        <v>0382</v>
      </c>
      <c r="E3717" s="23" t="s">
        <v>743</v>
      </c>
      <c r="F3717" s="23" t="str">
        <f>IFERROR(VLOOKUP(E3717,hoja!$A$2:$E$970,4,FALSE),0)</f>
        <v>CENTRO</v>
      </c>
      <c r="G3717" s="23" t="str">
        <f>IFERROR(VLOOKUP(E3717,hoja!$A$2:$E$970,5,FALSE),0)</f>
        <v>BOGOTÁ</v>
      </c>
      <c r="H3717" s="103" t="str">
        <f>IFERROR(VLOOKUP(E3717,hoja!A:C,3,FALSE),0)</f>
        <v>0461</v>
      </c>
      <c r="I3717" s="24" t="str">
        <f t="shared" si="863"/>
        <v>03820461</v>
      </c>
      <c r="J3717" s="23">
        <v>48.603055555606261</v>
      </c>
      <c r="K3717" s="23">
        <v>1160.124</v>
      </c>
      <c r="L3717" s="23" t="str">
        <f t="shared" si="864"/>
        <v>NACIONAL</v>
      </c>
      <c r="M3717" s="23" t="s">
        <v>618</v>
      </c>
      <c r="N3717" s="23" t="s">
        <v>622</v>
      </c>
      <c r="O3717" s="23">
        <f t="shared" si="858"/>
        <v>6</v>
      </c>
      <c r="P3717" s="23" t="str">
        <f t="shared" si="865"/>
        <v>03820461Principal</v>
      </c>
    </row>
    <row r="3718" spans="1:16" ht="15" hidden="1" customHeight="1">
      <c r="A3718" s="26" t="s">
        <v>728</v>
      </c>
      <c r="B3718" s="23" t="str">
        <f>IFERROR(VLOOKUP(A3718,hoja!$A$2:$E$970,4,FALSE),0)</f>
        <v>CENTRO</v>
      </c>
      <c r="C3718" s="23" t="str">
        <f>IFERROR(VLOOKUP(A3718,hoja!$A$2:$E$1370,5,FALSE),0)</f>
        <v>VILLETA</v>
      </c>
      <c r="D3718" s="23" t="str">
        <f>IFERROR(VLOOKUP(A3718,hoja!A:D,3,FALSE),0)</f>
        <v>0025</v>
      </c>
      <c r="E3718" s="23" t="s">
        <v>743</v>
      </c>
      <c r="F3718" s="23" t="str">
        <f>IFERROR(VLOOKUP(E3718,hoja!$A$2:$E$970,4,FALSE),0)</f>
        <v>CENTRO</v>
      </c>
      <c r="G3718" s="23" t="str">
        <f>IFERROR(VLOOKUP(E3718,hoja!$A$2:$E$970,5,FALSE),0)</f>
        <v>BOGOTÁ</v>
      </c>
      <c r="H3718" s="103" t="str">
        <f>IFERROR(VLOOKUP(E3718,hoja!A:C,3,FALSE),0)</f>
        <v>0461</v>
      </c>
      <c r="I3718" s="24" t="str">
        <f t="shared" si="863"/>
        <v>00250461</v>
      </c>
      <c r="J3718" s="23">
        <v>3.0166666666336823</v>
      </c>
      <c r="K3718" s="23">
        <v>95.419499999999999</v>
      </c>
      <c r="L3718" s="23" t="s">
        <v>752</v>
      </c>
      <c r="M3718" s="23" t="s">
        <v>623</v>
      </c>
      <c r="N3718" s="23" t="s">
        <v>622</v>
      </c>
      <c r="O3718" s="23">
        <f t="shared" si="858"/>
        <v>25</v>
      </c>
      <c r="P3718" s="23" t="str">
        <f t="shared" si="865"/>
        <v>00250461Facatativa</v>
      </c>
    </row>
    <row r="3719" spans="1:16" ht="15" hidden="1" customHeight="1">
      <c r="A3719" s="26" t="s">
        <v>728</v>
      </c>
      <c r="B3719" s="23" t="str">
        <f>IFERROR(VLOOKUP(A3719,hoja!$A$2:$E$970,4,FALSE),0)</f>
        <v>CENTRO</v>
      </c>
      <c r="C3719" s="23" t="str">
        <f>IFERROR(VLOOKUP(A3719,hoja!$A$2:$E$1370,5,FALSE),0)</f>
        <v>VILLETA</v>
      </c>
      <c r="D3719" s="23" t="str">
        <f>IFERROR(VLOOKUP(A3719,hoja!A:D,3,FALSE),0)</f>
        <v>0025</v>
      </c>
      <c r="E3719" s="23" t="s">
        <v>743</v>
      </c>
      <c r="F3719" s="23" t="str">
        <f>IFERROR(VLOOKUP(E3719,hoja!$A$2:$E$970,4,FALSE),0)</f>
        <v>CENTRO</v>
      </c>
      <c r="G3719" s="23" t="str">
        <f>IFERROR(VLOOKUP(E3719,hoja!$A$2:$E$970,5,FALSE),0)</f>
        <v>BOGOTÁ</v>
      </c>
      <c r="H3719" s="103" t="str">
        <f>IFERROR(VLOOKUP(E3719,hoja!A:C,3,FALSE),0)</f>
        <v>0461</v>
      </c>
      <c r="I3719" s="24" t="str">
        <f t="shared" si="863"/>
        <v>00250461</v>
      </c>
      <c r="K3719" s="23">
        <v>97</v>
      </c>
      <c r="L3719" s="23" t="s">
        <v>752</v>
      </c>
      <c r="M3719" s="23" t="s">
        <v>621</v>
      </c>
      <c r="N3719" s="23" t="s">
        <v>622</v>
      </c>
      <c r="O3719" s="23">
        <f t="shared" si="858"/>
        <v>25</v>
      </c>
      <c r="P3719" s="23" t="str">
        <f t="shared" si="865"/>
        <v>00250461La vega</v>
      </c>
    </row>
    <row r="3720" spans="1:16" ht="15" hidden="1" customHeight="1">
      <c r="A3720" s="26" t="s">
        <v>729</v>
      </c>
      <c r="B3720" s="23" t="str">
        <f>IFERROR(VLOOKUP(A3720,hoja!$A$2:$E$970,4,FALSE),0)</f>
        <v>SANTANDER</v>
      </c>
      <c r="C3720" s="23" t="str">
        <f>IFERROR(VLOOKUP(A3720,hoja!$A$2:$E$1370,5,FALSE),0)</f>
        <v>YOPAL</v>
      </c>
      <c r="D3720" s="23" t="str">
        <f>IFERROR(VLOOKUP(A3720,hoja!A:D,3,FALSE),0)</f>
        <v>0442</v>
      </c>
      <c r="E3720" s="23" t="s">
        <v>743</v>
      </c>
      <c r="F3720" s="23" t="str">
        <f>IFERROR(VLOOKUP(E3720,hoja!$A$2:$E$970,4,FALSE),0)</f>
        <v>CENTRO</v>
      </c>
      <c r="G3720" s="23" t="str">
        <f>IFERROR(VLOOKUP(E3720,hoja!$A$2:$E$970,5,FALSE),0)</f>
        <v>BOGOTÁ</v>
      </c>
      <c r="H3720" s="103" t="str">
        <f>IFERROR(VLOOKUP(E3720,hoja!A:C,3,FALSE),0)</f>
        <v>0461</v>
      </c>
      <c r="I3720" s="24" t="str">
        <f t="shared" si="863"/>
        <v>04420461</v>
      </c>
      <c r="J3720" s="23">
        <v>20.725277777644806</v>
      </c>
      <c r="K3720" s="23">
        <v>376.387</v>
      </c>
      <c r="L3720" s="23" t="str">
        <f>IF(B3720=F3720,"REGIONAL","NACIONAL")</f>
        <v>NACIONAL</v>
      </c>
      <c r="M3720" s="23" t="s">
        <v>618</v>
      </c>
      <c r="N3720" s="23" t="s">
        <v>622</v>
      </c>
      <c r="O3720" s="23">
        <f t="shared" si="858"/>
        <v>16</v>
      </c>
      <c r="P3720" s="23" t="str">
        <f t="shared" si="865"/>
        <v>04420461Principal</v>
      </c>
    </row>
    <row r="3721" spans="1:16" ht="15" hidden="1" customHeight="1">
      <c r="A3721" s="26" t="s">
        <v>729</v>
      </c>
      <c r="B3721" s="23" t="str">
        <f>IFERROR(VLOOKUP(A3721,hoja!$A$2:$E$970,4,FALSE),0)</f>
        <v>SANTANDER</v>
      </c>
      <c r="C3721" s="23" t="str">
        <f>IFERROR(VLOOKUP(A3721,hoja!$A$2:$E$1370,5,FALSE),0)</f>
        <v>YOPAL</v>
      </c>
      <c r="D3721" s="23" t="str">
        <f>IFERROR(VLOOKUP(A3721,hoja!A:D,3,FALSE),0)</f>
        <v>0442</v>
      </c>
      <c r="E3721" s="23" t="s">
        <v>743</v>
      </c>
      <c r="F3721" s="23" t="str">
        <f>IFERROR(VLOOKUP(E3721,hoja!$A$2:$E$970,4,FALSE),0)</f>
        <v>CENTRO</v>
      </c>
      <c r="G3721" s="23" t="str">
        <f>IFERROR(VLOOKUP(E3721,hoja!$A$2:$E$970,5,FALSE),0)</f>
        <v>BOGOTÁ</v>
      </c>
      <c r="H3721" s="103" t="str">
        <f>IFERROR(VLOOKUP(E3721,hoja!A:C,3,FALSE),0)</f>
        <v>0461</v>
      </c>
      <c r="I3721" s="24" t="str">
        <f t="shared" si="863"/>
        <v>04420461</v>
      </c>
      <c r="K3721" s="23">
        <v>373</v>
      </c>
      <c r="L3721" s="23" t="str">
        <f>IF(B3721=F3721,"REGIONAL","NACIONAL")</f>
        <v>NACIONAL</v>
      </c>
      <c r="M3721" s="23" t="s">
        <v>808</v>
      </c>
      <c r="N3721" s="23" t="s">
        <v>622</v>
      </c>
      <c r="O3721" s="23">
        <f t="shared" si="858"/>
        <v>16</v>
      </c>
      <c r="P3721" s="23" t="str">
        <f t="shared" si="865"/>
        <v>04420461Sogamoso</v>
      </c>
    </row>
    <row r="3722" spans="1:16" ht="15" hidden="1" customHeight="1">
      <c r="A3722" s="26" t="s">
        <v>629</v>
      </c>
      <c r="B3722" s="23" t="str">
        <f>IFERROR(VLOOKUP(A3722,hoja!$A$2:$E$970,4,FALSE),0)</f>
        <v>CENTRO</v>
      </c>
      <c r="C3722" s="23" t="str">
        <f>IFERROR(VLOOKUP(A3722,hoja!$A$2:$E$1370,5,FALSE),0)</f>
        <v>ZIPAQUIRÁ</v>
      </c>
      <c r="D3722" s="23" t="str">
        <f>IFERROR(VLOOKUP(A3722,hoja!A:D,3,FALSE),0)</f>
        <v>0032</v>
      </c>
      <c r="E3722" s="23" t="s">
        <v>743</v>
      </c>
      <c r="F3722" s="23" t="str">
        <f>IFERROR(VLOOKUP(E3722,hoja!$A$2:$E$970,4,FALSE),0)</f>
        <v>CENTRO</v>
      </c>
      <c r="G3722" s="23" t="str">
        <f>IFERROR(VLOOKUP(E3722,hoja!$A$2:$E$970,5,FALSE),0)</f>
        <v>BOGOTÁ</v>
      </c>
      <c r="H3722" s="103" t="str">
        <f>IFERROR(VLOOKUP(E3722,hoja!A:C,3,FALSE),0)</f>
        <v>0461</v>
      </c>
      <c r="I3722" s="24" t="str">
        <f t="shared" si="863"/>
        <v>00320461</v>
      </c>
      <c r="J3722" s="23">
        <v>1.5416666667151731</v>
      </c>
      <c r="K3722" s="23">
        <v>59.29</v>
      </c>
      <c r="L3722" s="23" t="s">
        <v>752</v>
      </c>
      <c r="M3722" s="23" t="s">
        <v>618</v>
      </c>
      <c r="N3722" s="23" t="s">
        <v>622</v>
      </c>
      <c r="O3722" s="23">
        <f t="shared" si="858"/>
        <v>25</v>
      </c>
      <c r="P3722" s="23" t="str">
        <f t="shared" si="865"/>
        <v>00320461Principal</v>
      </c>
    </row>
    <row r="3723" spans="1:16" ht="15" hidden="1" customHeight="1">
      <c r="A3723" s="26" t="s">
        <v>630</v>
      </c>
      <c r="B3723" s="23" t="str">
        <f>IFERROR(VLOOKUP(A3723,hoja!$A$2:$E$970,4,FALSE),0)</f>
        <v>CENTRO</v>
      </c>
      <c r="C3723" s="23" t="str">
        <f>IFERROR(VLOOKUP(A3723,hoja!$A$2:$E$1370,5,FALSE),0)</f>
        <v>SESQUILÉ</v>
      </c>
      <c r="D3723" s="23" t="str">
        <f>IFERROR(VLOOKUP(A3723,hoja!A:D,3,FALSE),0)</f>
        <v>1501</v>
      </c>
      <c r="E3723" s="23" t="s">
        <v>743</v>
      </c>
      <c r="F3723" s="23" t="str">
        <f>IFERROR(VLOOKUP(E3723,hoja!$A$2:$E$970,4,FALSE),0)</f>
        <v>CENTRO</v>
      </c>
      <c r="G3723" s="23" t="str">
        <f>IFERROR(VLOOKUP(E3723,hoja!$A$2:$E$970,5,FALSE),0)</f>
        <v>BOGOTÁ</v>
      </c>
      <c r="H3723" s="103" t="str">
        <f>IFERROR(VLOOKUP(E3723,hoja!A:C,3,FALSE),0)</f>
        <v>0461</v>
      </c>
      <c r="I3723" s="24" t="str">
        <f t="shared" si="863"/>
        <v>15010461</v>
      </c>
      <c r="J3723" s="23">
        <v>1.8833333333604969</v>
      </c>
      <c r="K3723" s="23">
        <v>66.108999999999995</v>
      </c>
      <c r="L3723" s="23" t="s">
        <v>813</v>
      </c>
      <c r="M3723" s="23" t="s">
        <v>618</v>
      </c>
      <c r="N3723" s="23" t="s">
        <v>622</v>
      </c>
      <c r="O3723" s="23">
        <f t="shared" si="858"/>
        <v>25</v>
      </c>
      <c r="P3723" s="23" t="str">
        <f t="shared" si="865"/>
        <v>15010461Principal</v>
      </c>
    </row>
    <row r="3724" spans="1:16" ht="15" hidden="1" customHeight="1">
      <c r="A3724" s="26" t="s">
        <v>801</v>
      </c>
      <c r="B3724" s="23" t="str">
        <f>IFERROR(VLOOKUP(A3724,hoja!$A$2:$E$970,4,FALSE),0)</f>
        <v>CENTRO</v>
      </c>
      <c r="C3724" s="23" t="str">
        <f>IFERROR(VLOOKUP(A3724,hoja!$A$2:$E$1370,5,FALSE),0)</f>
        <v>SESQUILÉ</v>
      </c>
      <c r="D3724" s="23" t="str">
        <f>IFERROR(VLOOKUP(A3724,hoja!A:D,3,FALSE),0)</f>
        <v>6034</v>
      </c>
      <c r="E3724" s="23" t="s">
        <v>743</v>
      </c>
      <c r="F3724" s="23" t="str">
        <f>IFERROR(VLOOKUP(E3724,hoja!$A$2:$E$970,4,FALSE),0)</f>
        <v>CENTRO</v>
      </c>
      <c r="G3724" s="23" t="str">
        <f>IFERROR(VLOOKUP(E3724,hoja!$A$2:$E$970,5,FALSE),0)</f>
        <v>BOGOTÁ</v>
      </c>
      <c r="H3724" s="103" t="str">
        <f>IFERROR(VLOOKUP(E3724,hoja!A:C,3,FALSE),0)</f>
        <v>0461</v>
      </c>
      <c r="I3724" s="24" t="str">
        <f t="shared" si="863"/>
        <v>60340461</v>
      </c>
      <c r="K3724" s="23">
        <v>39</v>
      </c>
      <c r="L3724" s="23" t="str">
        <f t="shared" ref="L3724:L3726" si="866">IF(B3724=F3724,"REGIONAL","NACIONAL")</f>
        <v>REGIONAL</v>
      </c>
      <c r="M3724" s="23" t="s">
        <v>618</v>
      </c>
      <c r="N3724" s="23" t="s">
        <v>622</v>
      </c>
      <c r="O3724" s="23">
        <f t="shared" si="858"/>
        <v>25</v>
      </c>
      <c r="P3724" s="23" t="str">
        <f t="shared" si="865"/>
        <v>60340461Principal</v>
      </c>
    </row>
    <row r="3725" spans="1:16" ht="15" hidden="1" customHeight="1">
      <c r="A3725" s="26" t="s">
        <v>823</v>
      </c>
      <c r="B3725" s="23" t="str">
        <f>IFERROR(VLOOKUP(A3725,hoja!$A$2:$E$970,4,FALSE),0)</f>
        <v>OCCIDENTE</v>
      </c>
      <c r="C3725" s="23" t="str">
        <f>IFERROR(VLOOKUP(A3725,hoja!$A$2:$E$1370,5,FALSE),0)</f>
        <v>MANIZALES</v>
      </c>
      <c r="D3725" s="23" t="str">
        <f>IFERROR(VLOOKUP(A3725,hoja!A:D,3,FALSE),0)</f>
        <v>50181</v>
      </c>
      <c r="E3725" s="23" t="s">
        <v>743</v>
      </c>
      <c r="F3725" s="23" t="str">
        <f>IFERROR(VLOOKUP(E3725,hoja!$A$2:$E$970,4,FALSE),0)</f>
        <v>CENTRO</v>
      </c>
      <c r="G3725" s="23" t="str">
        <f>IFERROR(VLOOKUP(E3725,hoja!$A$2:$E$970,5,FALSE),0)</f>
        <v>BOGOTÁ</v>
      </c>
      <c r="H3725" s="103" t="str">
        <f>IFERROR(VLOOKUP(E3725,hoja!A:C,3,FALSE),0)</f>
        <v>0461</v>
      </c>
      <c r="I3725" s="24" t="str">
        <f t="shared" si="863"/>
        <v>501810461</v>
      </c>
      <c r="K3725" s="23">
        <v>589</v>
      </c>
      <c r="L3725" s="23" t="str">
        <f>IF(B3725=F3725,"REGIONAL","NACIONAL")</f>
        <v>NACIONAL</v>
      </c>
      <c r="M3725" s="23" t="s">
        <v>618</v>
      </c>
      <c r="N3725" s="23" t="s">
        <v>622</v>
      </c>
      <c r="O3725" s="23">
        <f t="shared" si="858"/>
        <v>12</v>
      </c>
      <c r="P3725" s="23" t="str">
        <f t="shared" si="865"/>
        <v>501810461Principal</v>
      </c>
    </row>
    <row r="3726" spans="1:16" ht="15" hidden="1" customHeight="1">
      <c r="A3726" s="26" t="s">
        <v>194</v>
      </c>
      <c r="B3726" s="23" t="str">
        <f>IFERROR(VLOOKUP(A3726,hoja!$A$2:$E$970,4,FALSE),0)</f>
        <v>CENTRO</v>
      </c>
      <c r="C3726" s="23" t="str">
        <f>IFERROR(VLOOKUP(A3726,hoja!$A$2:$E$1370,5,FALSE),0)</f>
        <v>BOGOTÁ</v>
      </c>
      <c r="D3726" s="23" t="str">
        <f>IFERROR(VLOOKUP(A3726,hoja!A:D,3,FALSE),0)</f>
        <v>2067</v>
      </c>
      <c r="E3726" s="23" t="s">
        <v>743</v>
      </c>
      <c r="F3726" s="23" t="str">
        <f>IFERROR(VLOOKUP(E3726,hoja!$A$2:$E$970,4,FALSE),0)</f>
        <v>CENTRO</v>
      </c>
      <c r="G3726" s="23" t="str">
        <f>IFERROR(VLOOKUP(E3726,hoja!$A$2:$E$970,5,FALSE),0)</f>
        <v>BOGOTÁ</v>
      </c>
      <c r="H3726" s="103" t="str">
        <f>IFERROR(VLOOKUP(E3726,hoja!A:C,3,FALSE),0)</f>
        <v>0461</v>
      </c>
      <c r="I3726" s="24" t="str">
        <f t="shared" si="863"/>
        <v>20670461</v>
      </c>
      <c r="K3726" s="23">
        <v>32.700000000000003</v>
      </c>
      <c r="L3726" s="23" t="str">
        <f t="shared" si="866"/>
        <v>REGIONAL</v>
      </c>
      <c r="M3726" s="23" t="s">
        <v>618</v>
      </c>
      <c r="N3726" s="23" t="s">
        <v>622</v>
      </c>
      <c r="O3726" s="23">
        <f t="shared" si="858"/>
        <v>25</v>
      </c>
      <c r="P3726" s="23" t="str">
        <f t="shared" si="865"/>
        <v>20670461Principal</v>
      </c>
    </row>
    <row r="3727" spans="1:16" ht="15" hidden="1" customHeight="1">
      <c r="A3727" s="26" t="s">
        <v>751</v>
      </c>
      <c r="B3727" s="23" t="str">
        <f>IFERROR(VLOOKUP(A3727,hoja!$A$2:$E$970,4,FALSE),0)</f>
        <v>CENTRO</v>
      </c>
      <c r="C3727" s="23" t="str">
        <f>IFERROR(VLOOKUP(A3727,hoja!$A$2:$E$1370,5,FALSE),0)</f>
        <v>BOGOTÁ</v>
      </c>
      <c r="D3727" s="23" t="str">
        <f>IFERROR(VLOOKUP(A3727,hoja!A:D,3,FALSE),0)</f>
        <v>0002A</v>
      </c>
      <c r="E3727" s="23" t="s">
        <v>743</v>
      </c>
      <c r="F3727" s="23" t="str">
        <f>IFERROR(VLOOKUP(E3727,hoja!$A$2:$E$970,4,FALSE),0)</f>
        <v>CENTRO</v>
      </c>
      <c r="G3727" s="23" t="str">
        <f>IFERROR(VLOOKUP(E3727,hoja!$A$2:$E$970,5,FALSE),0)</f>
        <v>BOGOTÁ</v>
      </c>
      <c r="H3727" s="103" t="str">
        <f>IFERROR(VLOOKUP(E3727,hoja!A:C,3,FALSE),0)</f>
        <v>0461</v>
      </c>
      <c r="I3727" s="24" t="str">
        <f t="shared" si="863"/>
        <v>0002A0461</v>
      </c>
      <c r="J3727" s="23">
        <v>0.40388888891902752</v>
      </c>
      <c r="K3727" s="23">
        <v>8.2420000000000009</v>
      </c>
      <c r="L3727" s="23" t="s">
        <v>833</v>
      </c>
      <c r="M3727" s="23" t="s">
        <v>618</v>
      </c>
      <c r="N3727" s="23" t="s">
        <v>622</v>
      </c>
      <c r="O3727" s="23">
        <f t="shared" si="858"/>
        <v>25</v>
      </c>
      <c r="P3727" s="23" t="str">
        <f t="shared" si="865"/>
        <v>0002A0461Principal</v>
      </c>
    </row>
    <row r="3728" spans="1:16" ht="15" hidden="1" customHeight="1">
      <c r="A3728" s="26" t="s">
        <v>633</v>
      </c>
      <c r="B3728" s="23" t="str">
        <f>IFERROR(VLOOKUP(A3728,hoja!$A$2:$E$970,4,FALSE),0)</f>
        <v>CENTRO</v>
      </c>
      <c r="C3728" s="23" t="str">
        <f>IFERROR(VLOOKUP(A3728,hoja!$A$2:$E$1370,5,FALSE),0)</f>
        <v>BOGOTÁ</v>
      </c>
      <c r="D3728" s="23" t="str">
        <f>IFERROR(VLOOKUP(A3728,hoja!A:D,3,FALSE),0)</f>
        <v>0002</v>
      </c>
      <c r="E3728" s="23" t="s">
        <v>743</v>
      </c>
      <c r="F3728" s="23" t="str">
        <f>IFERROR(VLOOKUP(E3728,hoja!$A$2:$E$970,4,FALSE),0)</f>
        <v>CENTRO</v>
      </c>
      <c r="G3728" s="23" t="str">
        <f>IFERROR(VLOOKUP(E3728,hoja!$A$2:$E$970,5,FALSE),0)</f>
        <v>BOGOTÁ</v>
      </c>
      <c r="H3728" s="103" t="str">
        <f>IFERROR(VLOOKUP(E3728,hoja!A:C,3,FALSE),0)</f>
        <v>0461</v>
      </c>
      <c r="I3728" s="24" t="str">
        <f t="shared" si="863"/>
        <v>00020461</v>
      </c>
      <c r="J3728" s="23">
        <v>0.46444444439839572</v>
      </c>
      <c r="K3728" s="23">
        <v>8.4749999999999996</v>
      </c>
      <c r="L3728" s="23" t="s">
        <v>833</v>
      </c>
      <c r="M3728" s="23" t="s">
        <v>618</v>
      </c>
      <c r="N3728" s="23" t="s">
        <v>622</v>
      </c>
      <c r="O3728" s="23">
        <f t="shared" si="858"/>
        <v>25</v>
      </c>
      <c r="P3728" s="23" t="str">
        <f t="shared" si="865"/>
        <v>00020461Principal</v>
      </c>
    </row>
    <row r="3729" spans="1:16" ht="15" hidden="1" customHeight="1">
      <c r="A3729" s="26" t="s">
        <v>634</v>
      </c>
      <c r="B3729" s="23" t="str">
        <f>IFERROR(VLOOKUP(A3729,hoja!$A$2:$E$970,4,FALSE),0)</f>
        <v>CENTRO</v>
      </c>
      <c r="C3729" s="23" t="str">
        <f>IFERROR(VLOOKUP(A3729,hoja!$A$2:$E$1370,5,FALSE),0)</f>
        <v>BOGOTÁ</v>
      </c>
      <c r="D3729" s="23" t="str">
        <f>IFERROR(VLOOKUP(A3729,hoja!A:D,3,FALSE),0)</f>
        <v>0011</v>
      </c>
      <c r="E3729" s="23" t="s">
        <v>743</v>
      </c>
      <c r="F3729" s="23" t="str">
        <f>IFERROR(VLOOKUP(E3729,hoja!$A$2:$E$970,4,FALSE),0)</f>
        <v>CENTRO</v>
      </c>
      <c r="G3729" s="23" t="str">
        <f>IFERROR(VLOOKUP(E3729,hoja!$A$2:$E$970,5,FALSE),0)</f>
        <v>BOGOTÁ</v>
      </c>
      <c r="H3729" s="103" t="str">
        <f>IFERROR(VLOOKUP(E3729,hoja!A:C,3,FALSE),0)</f>
        <v>0461</v>
      </c>
      <c r="I3729" s="24" t="str">
        <f t="shared" si="863"/>
        <v>00110461</v>
      </c>
      <c r="J3729" s="23">
        <v>1</v>
      </c>
      <c r="K3729" s="23">
        <v>1</v>
      </c>
      <c r="L3729" s="23" t="s">
        <v>833</v>
      </c>
      <c r="M3729" s="23" t="s">
        <v>618</v>
      </c>
      <c r="N3729" s="23" t="s">
        <v>622</v>
      </c>
      <c r="O3729" s="23">
        <f t="shared" si="858"/>
        <v>25</v>
      </c>
      <c r="P3729" s="23" t="str">
        <f t="shared" si="865"/>
        <v>00110461Principal</v>
      </c>
    </row>
    <row r="3730" spans="1:16" ht="15" hidden="1" customHeight="1">
      <c r="A3730" s="26" t="s">
        <v>686</v>
      </c>
      <c r="B3730" s="23" t="str">
        <f>IFERROR(VLOOKUP(A3730,hoja!$A$2:$E$970,4,FALSE),0)</f>
        <v>SANTANDER</v>
      </c>
      <c r="C3730" s="23" t="str">
        <f>IFERROR(VLOOKUP(A3730,hoja!$A$2:$E$1370,5,FALSE),0)</f>
        <v>BARRANCABERMEJA</v>
      </c>
      <c r="D3730" s="23" t="str">
        <f>IFERROR(VLOOKUP(A3730,hoja!A:D,3,FALSE),0)</f>
        <v>0424</v>
      </c>
      <c r="E3730" s="23" t="s">
        <v>743</v>
      </c>
      <c r="F3730" s="23" t="str">
        <f>IFERROR(VLOOKUP(E3730,hoja!$A$2:$E$970,4,FALSE),0)</f>
        <v>CENTRO</v>
      </c>
      <c r="G3730" s="23" t="str">
        <f>IFERROR(VLOOKUP(E3730,hoja!$A$2:$E$970,5,FALSE),0)</f>
        <v>BOGOTÁ</v>
      </c>
      <c r="H3730" s="103" t="str">
        <f>IFERROR(VLOOKUP(E3730,hoja!A:C,3,FALSE),0)</f>
        <v>0461</v>
      </c>
      <c r="I3730" s="24" t="str">
        <f t="shared" si="863"/>
        <v>04240461</v>
      </c>
      <c r="J3730" s="23">
        <v>22.200000000069849</v>
      </c>
      <c r="K3730" s="23">
        <v>447.02</v>
      </c>
      <c r="L3730" s="23" t="str">
        <f>IF(B3730=F3730,"REGIONAL","NACIONAL")</f>
        <v>NACIONAL</v>
      </c>
      <c r="M3730" s="23" t="s">
        <v>623</v>
      </c>
      <c r="N3730" s="23" t="s">
        <v>622</v>
      </c>
      <c r="O3730" s="23">
        <f t="shared" si="858"/>
        <v>16</v>
      </c>
      <c r="P3730" s="23" t="str">
        <f t="shared" si="865"/>
        <v>04240461Facatativa</v>
      </c>
    </row>
    <row r="3731" spans="1:16" ht="15" hidden="1" customHeight="1">
      <c r="A3731" s="26" t="s">
        <v>686</v>
      </c>
      <c r="B3731" s="23" t="str">
        <f>IFERROR(VLOOKUP(A3731,hoja!$A$2:$E$970,4,FALSE),0)</f>
        <v>SANTANDER</v>
      </c>
      <c r="C3731" s="23" t="str">
        <f>IFERROR(VLOOKUP(A3731,hoja!$A$2:$E$1370,5,FALSE),0)</f>
        <v>BARRANCABERMEJA</v>
      </c>
      <c r="D3731" s="23" t="str">
        <f>IFERROR(VLOOKUP(A3731,hoja!A:D,3,FALSE),0)</f>
        <v>0424</v>
      </c>
      <c r="E3731" s="23" t="s">
        <v>743</v>
      </c>
      <c r="F3731" s="23" t="str">
        <f>IFERROR(VLOOKUP(E3731,hoja!$A$2:$E$970,4,FALSE),0)</f>
        <v>CENTRO</v>
      </c>
      <c r="G3731" s="23" t="str">
        <f>IFERROR(VLOOKUP(E3731,hoja!$A$2:$E$970,5,FALSE),0)</f>
        <v>BOGOTÁ</v>
      </c>
      <c r="H3731" s="103" t="str">
        <f>IFERROR(VLOOKUP(E3731,hoja!A:C,3,FALSE),0)</f>
        <v>0461</v>
      </c>
      <c r="I3731" s="24" t="str">
        <f t="shared" si="863"/>
        <v>04240461</v>
      </c>
      <c r="K3731" s="23">
        <v>446</v>
      </c>
      <c r="L3731" s="23" t="str">
        <f>IF(B3731=F3731,"REGIONAL","NACIONAL")</f>
        <v>NACIONAL</v>
      </c>
      <c r="M3731" s="23" t="s">
        <v>621</v>
      </c>
      <c r="N3731" s="23" t="s">
        <v>622</v>
      </c>
      <c r="O3731" s="23">
        <f t="shared" si="858"/>
        <v>16</v>
      </c>
      <c r="P3731" s="23" t="str">
        <f t="shared" si="865"/>
        <v>04240461La vega</v>
      </c>
    </row>
    <row r="3732" spans="1:16" ht="15" hidden="1" customHeight="1">
      <c r="A3732" s="26" t="s">
        <v>635</v>
      </c>
      <c r="B3732" s="23" t="str">
        <f>IFERROR(VLOOKUP(A3732,hoja!$A$2:$E$970,4,FALSE),0)</f>
        <v>CENTRO</v>
      </c>
      <c r="C3732" s="23" t="str">
        <f>IFERROR(VLOOKUP(A3732,hoja!$A$2:$E$1370,5,FALSE),0)</f>
        <v>BOGOTÁ</v>
      </c>
      <c r="D3732" s="23" t="str">
        <f>IFERROR(VLOOKUP(A3732,hoja!A:D,3,FALSE),0)</f>
        <v>0021</v>
      </c>
      <c r="E3732" s="23" t="s">
        <v>743</v>
      </c>
      <c r="F3732" s="23" t="str">
        <f>IFERROR(VLOOKUP(E3732,hoja!$A$2:$E$970,4,FALSE),0)</f>
        <v>CENTRO</v>
      </c>
      <c r="G3732" s="23" t="str">
        <f>IFERROR(VLOOKUP(E3732,hoja!$A$2:$E$970,5,FALSE),0)</f>
        <v>BOGOTÁ</v>
      </c>
      <c r="H3732" s="103" t="str">
        <f>IFERROR(VLOOKUP(E3732,hoja!A:C,3,FALSE),0)</f>
        <v>0461</v>
      </c>
      <c r="I3732" s="24" t="str">
        <f t="shared" si="863"/>
        <v>00210461</v>
      </c>
      <c r="J3732" s="23">
        <v>0.34999999991850927</v>
      </c>
      <c r="K3732" s="23">
        <v>7.0919999999999996</v>
      </c>
      <c r="L3732" s="23" t="s">
        <v>833</v>
      </c>
      <c r="M3732" s="23" t="s">
        <v>618</v>
      </c>
      <c r="N3732" s="23" t="s">
        <v>622</v>
      </c>
      <c r="O3732" s="23">
        <f t="shared" si="858"/>
        <v>25</v>
      </c>
      <c r="P3732" s="23" t="str">
        <f t="shared" si="865"/>
        <v>00210461Principal</v>
      </c>
    </row>
    <row r="3733" spans="1:16" ht="15" hidden="1" customHeight="1">
      <c r="A3733" s="26" t="s">
        <v>731</v>
      </c>
      <c r="B3733" s="23" t="str">
        <f>IFERROR(VLOOKUP(A3733,hoja!$A$2:$E$970,4,FALSE),0)</f>
        <v>SANTANDER</v>
      </c>
      <c r="C3733" s="23" t="str">
        <f>IFERROR(VLOOKUP(A3733,hoja!$A$2:$E$1370,5,FALSE),0)</f>
        <v>CÚCUTA</v>
      </c>
      <c r="D3733" s="23" t="str">
        <f>IFERROR(VLOOKUP(A3733,hoja!A:D,3,FALSE),0)</f>
        <v>0438</v>
      </c>
      <c r="E3733" s="23" t="s">
        <v>743</v>
      </c>
      <c r="F3733" s="23" t="str">
        <f>IFERROR(VLOOKUP(E3733,hoja!$A$2:$E$970,4,FALSE),0)</f>
        <v>CENTRO</v>
      </c>
      <c r="G3733" s="23" t="str">
        <f>IFERROR(VLOOKUP(E3733,hoja!$A$2:$E$970,5,FALSE),0)</f>
        <v>BOGOTÁ</v>
      </c>
      <c r="H3733" s="103" t="str">
        <f>IFERROR(VLOOKUP(E3733,hoja!A:C,3,FALSE),0)</f>
        <v>0461</v>
      </c>
      <c r="I3733" s="24" t="str">
        <f t="shared" si="863"/>
        <v>04380461</v>
      </c>
      <c r="J3733" s="23">
        <v>41.333333333430346</v>
      </c>
      <c r="K3733" s="23">
        <v>643.26099999999997</v>
      </c>
      <c r="L3733" s="23" t="str">
        <f>IF(B3733=F3733,"REGIONAL","NACIONAL")</f>
        <v>NACIONAL</v>
      </c>
      <c r="M3733" s="23" t="s">
        <v>618</v>
      </c>
      <c r="N3733" s="23" t="s">
        <v>622</v>
      </c>
      <c r="O3733" s="23">
        <f t="shared" si="858"/>
        <v>12</v>
      </c>
      <c r="P3733" s="23" t="str">
        <f t="shared" si="865"/>
        <v>04380461Principal</v>
      </c>
    </row>
    <row r="3734" spans="1:16" ht="15" hidden="1" customHeight="1">
      <c r="A3734" s="26" t="s">
        <v>636</v>
      </c>
      <c r="B3734" s="23" t="str">
        <f>IFERROR(VLOOKUP(A3734,hoja!$A$2:$E$970,4,FALSE),0)</f>
        <v>CENTRO</v>
      </c>
      <c r="C3734" s="23" t="str">
        <f>IFERROR(VLOOKUP(A3734,hoja!$A$2:$E$1370,5,FALSE),0)</f>
        <v>DUITAMA</v>
      </c>
      <c r="D3734" s="23" t="str">
        <f>IFERROR(VLOOKUP(A3734,hoja!A:D,3,FALSE),0)</f>
        <v>0441</v>
      </c>
      <c r="E3734" s="23" t="s">
        <v>743</v>
      </c>
      <c r="F3734" s="23" t="str">
        <f>IFERROR(VLOOKUP(E3734,hoja!$A$2:$E$970,4,FALSE),0)</f>
        <v>CENTRO</v>
      </c>
      <c r="G3734" s="23" t="str">
        <f>IFERROR(VLOOKUP(E3734,hoja!$A$2:$E$970,5,FALSE),0)</f>
        <v>BOGOTÁ</v>
      </c>
      <c r="H3734" s="103" t="str">
        <f>IFERROR(VLOOKUP(E3734,hoja!A:C,3,FALSE),0)</f>
        <v>0461</v>
      </c>
      <c r="I3734" s="24" t="str">
        <f t="shared" si="863"/>
        <v>04410461</v>
      </c>
      <c r="J3734" s="23">
        <v>4.5749999999825377</v>
      </c>
      <c r="K3734" s="23">
        <v>208.67599999999999</v>
      </c>
      <c r="L3734" s="23" t="str">
        <f t="shared" ref="L3734:L3744" si="867">IF(B3734=F3734,"REGIONAL","NACIONAL")</f>
        <v>REGIONAL</v>
      </c>
      <c r="M3734" s="23" t="s">
        <v>618</v>
      </c>
      <c r="N3734" s="23" t="s">
        <v>622</v>
      </c>
      <c r="O3734" s="23">
        <f t="shared" si="858"/>
        <v>25</v>
      </c>
      <c r="P3734" s="23" t="str">
        <f t="shared" si="865"/>
        <v>04410461Principal</v>
      </c>
    </row>
    <row r="3735" spans="1:16" ht="15" hidden="1" customHeight="1">
      <c r="A3735" s="26" t="s">
        <v>732</v>
      </c>
      <c r="B3735" s="23" t="str">
        <f>IFERROR(VLOOKUP(A3735,hoja!$A$2:$E$970,4,FALSE),0)</f>
        <v>CENTRO</v>
      </c>
      <c r="C3735" s="23" t="str">
        <f>IFERROR(VLOOKUP(A3735,hoja!$A$2:$E$1370,5,FALSE),0)</f>
        <v>IBAGUÉ</v>
      </c>
      <c r="D3735" s="23" t="str">
        <f>IFERROR(VLOOKUP(A3735,hoja!A:D,3,FALSE),0)</f>
        <v>0389</v>
      </c>
      <c r="E3735" s="23" t="s">
        <v>743</v>
      </c>
      <c r="F3735" s="23" t="str">
        <f>IFERROR(VLOOKUP(E3735,hoja!$A$2:$E$970,4,FALSE),0)</f>
        <v>CENTRO</v>
      </c>
      <c r="G3735" s="23" t="str">
        <f>IFERROR(VLOOKUP(E3735,hoja!$A$2:$E$970,5,FALSE),0)</f>
        <v>BOGOTÁ</v>
      </c>
      <c r="H3735" s="103" t="str">
        <f>IFERROR(VLOOKUP(E3735,hoja!A:C,3,FALSE),0)</f>
        <v>0461</v>
      </c>
      <c r="I3735" s="24" t="str">
        <f t="shared" si="863"/>
        <v>03890461</v>
      </c>
      <c r="J3735" s="23">
        <v>4.9166666666278616</v>
      </c>
      <c r="K3735" s="23">
        <v>168.30500000000001</v>
      </c>
      <c r="L3735" s="23" t="str">
        <f t="shared" si="867"/>
        <v>REGIONAL</v>
      </c>
      <c r="M3735" s="23" t="s">
        <v>618</v>
      </c>
      <c r="N3735" s="23" t="s">
        <v>622</v>
      </c>
      <c r="O3735" s="23">
        <f t="shared" si="858"/>
        <v>25</v>
      </c>
      <c r="P3735" s="23" t="str">
        <f t="shared" si="865"/>
        <v>03890461Principal</v>
      </c>
    </row>
    <row r="3736" spans="1:16" ht="15" hidden="1" customHeight="1">
      <c r="A3736" s="26" t="s">
        <v>667</v>
      </c>
      <c r="B3736" s="23" t="str">
        <f>IFERROR(VLOOKUP(A3736,hoja!$A$2:$E$970,4,FALSE),0)</f>
        <v>COSTA</v>
      </c>
      <c r="C3736" s="23" t="str">
        <f>IFERROR(VLOOKUP(A3736,hoja!$A$2:$E$1370,5,FALSE),0)</f>
        <v>MONTERÍA</v>
      </c>
      <c r="D3736" s="23" t="str">
        <f>IFERROR(VLOOKUP(A3736,hoja!A:D,3,FALSE),0)</f>
        <v>0381</v>
      </c>
      <c r="E3736" s="23" t="s">
        <v>743</v>
      </c>
      <c r="F3736" s="23" t="str">
        <f>IFERROR(VLOOKUP(E3736,hoja!$A$2:$E$970,4,FALSE),0)</f>
        <v>CENTRO</v>
      </c>
      <c r="G3736" s="23" t="str">
        <f>IFERROR(VLOOKUP(E3736,hoja!$A$2:$E$970,5,FALSE),0)</f>
        <v>BOGOTÁ</v>
      </c>
      <c r="H3736" s="103" t="str">
        <f>IFERROR(VLOOKUP(E3736,hoja!A:C,3,FALSE),0)</f>
        <v>0461</v>
      </c>
      <c r="I3736" s="24" t="str">
        <f t="shared" si="863"/>
        <v>03810461</v>
      </c>
      <c r="J3736" s="23">
        <v>37.133333333360497</v>
      </c>
      <c r="K3736" s="23">
        <v>830.61099999999999</v>
      </c>
      <c r="L3736" s="23" t="str">
        <f>IF(B3736=F3736,"REGIONAL","NACIONAL")</f>
        <v>NACIONAL</v>
      </c>
      <c r="M3736" s="23" t="s">
        <v>618</v>
      </c>
      <c r="N3736" s="23" t="s">
        <v>622</v>
      </c>
      <c r="O3736" s="23">
        <f t="shared" si="858"/>
        <v>8</v>
      </c>
      <c r="P3736" s="23" t="str">
        <f t="shared" si="865"/>
        <v>03810461Principal</v>
      </c>
    </row>
    <row r="3737" spans="1:16" ht="15" hidden="1" customHeight="1">
      <c r="A3737" s="26" t="s">
        <v>679</v>
      </c>
      <c r="B3737" s="23" t="str">
        <f>IFERROR(VLOOKUP(A3737,hoja!$A$2:$E$970,4,FALSE),0)</f>
        <v>CENTRO</v>
      </c>
      <c r="C3737" s="23" t="str">
        <f>IFERROR(VLOOKUP(A3737,hoja!$A$2:$E$1370,5,FALSE),0)</f>
        <v>NEIVA</v>
      </c>
      <c r="D3737" s="23" t="str">
        <f>IFERROR(VLOOKUP(A3737,hoja!A:D,3,FALSE),0)</f>
        <v>0385</v>
      </c>
      <c r="E3737" s="23" t="s">
        <v>743</v>
      </c>
      <c r="F3737" s="23" t="str">
        <f>IFERROR(VLOOKUP(E3737,hoja!$A$2:$E$970,4,FALSE),0)</f>
        <v>CENTRO</v>
      </c>
      <c r="G3737" s="23" t="str">
        <f>IFERROR(VLOOKUP(E3737,hoja!$A$2:$E$970,5,FALSE),0)</f>
        <v>BOGOTÁ</v>
      </c>
      <c r="H3737" s="103" t="str">
        <f>IFERROR(VLOOKUP(E3737,hoja!A:C,3,FALSE),0)</f>
        <v>0461</v>
      </c>
      <c r="I3737" s="24" t="str">
        <f t="shared" si="863"/>
        <v>03850461</v>
      </c>
      <c r="J3737" s="23">
        <v>15.099999999976717</v>
      </c>
      <c r="K3737" s="23">
        <v>301.34399999999999</v>
      </c>
      <c r="L3737" s="23" t="str">
        <f t="shared" si="867"/>
        <v>REGIONAL</v>
      </c>
      <c r="M3737" s="23" t="s">
        <v>618</v>
      </c>
      <c r="N3737" s="23" t="s">
        <v>622</v>
      </c>
      <c r="O3737" s="23">
        <f t="shared" si="858"/>
        <v>16</v>
      </c>
      <c r="P3737" s="23" t="str">
        <f t="shared" si="865"/>
        <v>03850461Principal</v>
      </c>
    </row>
    <row r="3738" spans="1:16" ht="15" hidden="1" customHeight="1">
      <c r="A3738" s="26" t="s">
        <v>637</v>
      </c>
      <c r="B3738" s="23" t="str">
        <f>IFERROR(VLOOKUP(A3738,hoja!$A$2:$E$970,4,FALSE),0)</f>
        <v>SANTANDER</v>
      </c>
      <c r="C3738" s="23" t="str">
        <f>IFERROR(VLOOKUP(A3738,hoja!$A$2:$E$1370,5,FALSE),0)</f>
        <v>PIEDECUESTA</v>
      </c>
      <c r="D3738" s="23" t="str">
        <f>IFERROR(VLOOKUP(A3738,hoja!A:D,3,FALSE),0)</f>
        <v>0422</v>
      </c>
      <c r="E3738" s="23" t="s">
        <v>743</v>
      </c>
      <c r="F3738" s="23" t="str">
        <f>IFERROR(VLOOKUP(E3738,hoja!$A$2:$E$970,4,FALSE),0)</f>
        <v>CENTRO</v>
      </c>
      <c r="G3738" s="23" t="str">
        <f>IFERROR(VLOOKUP(E3738,hoja!$A$2:$E$970,5,FALSE),0)</f>
        <v>BOGOTÁ</v>
      </c>
      <c r="H3738" s="103" t="str">
        <f>IFERROR(VLOOKUP(E3738,hoja!A:C,3,FALSE),0)</f>
        <v>0461</v>
      </c>
      <c r="I3738" s="24" t="str">
        <f t="shared" si="863"/>
        <v>04220461</v>
      </c>
      <c r="J3738" s="23">
        <v>22.400000000023283</v>
      </c>
      <c r="K3738" s="23">
        <v>414</v>
      </c>
      <c r="L3738" s="23" t="str">
        <f>IF(B3738=F3738,"REGIONAL","NACIONAL")</f>
        <v>NACIONAL</v>
      </c>
      <c r="M3738" s="23" t="s">
        <v>618</v>
      </c>
      <c r="N3738" s="23" t="s">
        <v>622</v>
      </c>
      <c r="O3738" s="23">
        <f t="shared" si="858"/>
        <v>16</v>
      </c>
      <c r="P3738" s="23" t="str">
        <f t="shared" si="865"/>
        <v>04220461Principal</v>
      </c>
    </row>
    <row r="3739" spans="1:16" ht="15" hidden="1" customHeight="1">
      <c r="A3739" s="26" t="s">
        <v>668</v>
      </c>
      <c r="B3739" s="23" t="str">
        <f>IFERROR(VLOOKUP(A3739,hoja!$A$2:$E$970,4,FALSE),0)</f>
        <v>COSTA</v>
      </c>
      <c r="C3739" s="23" t="str">
        <f>IFERROR(VLOOKUP(A3739,hoja!$A$2:$E$1370,5,FALSE),0)</f>
        <v>VALLEDUPAR</v>
      </c>
      <c r="D3739" s="23" t="str">
        <f>IFERROR(VLOOKUP(A3739,hoja!A:D,3,FALSE),0)</f>
        <v>0447</v>
      </c>
      <c r="E3739" s="23" t="s">
        <v>743</v>
      </c>
      <c r="F3739" s="23" t="str">
        <f>IFERROR(VLOOKUP(E3739,hoja!$A$2:$E$970,4,FALSE),0)</f>
        <v>CENTRO</v>
      </c>
      <c r="G3739" s="23" t="str">
        <f>IFERROR(VLOOKUP(E3739,hoja!$A$2:$E$970,5,FALSE),0)</f>
        <v>BOGOTÁ</v>
      </c>
      <c r="H3739" s="103" t="str">
        <f>IFERROR(VLOOKUP(E3739,hoja!A:C,3,FALSE),0)</f>
        <v>0461</v>
      </c>
      <c r="I3739" s="24" t="str">
        <f t="shared" si="863"/>
        <v>04470461</v>
      </c>
      <c r="J3739" s="23">
        <v>34.020555555587634</v>
      </c>
      <c r="K3739" s="23">
        <v>888.85950000000003</v>
      </c>
      <c r="L3739" s="23" t="str">
        <f>IF(B3739=F3739,"REGIONAL","NACIONAL")</f>
        <v>NACIONAL</v>
      </c>
      <c r="M3739" s="23" t="s">
        <v>621</v>
      </c>
      <c r="N3739" s="23" t="s">
        <v>622</v>
      </c>
      <c r="O3739" s="23">
        <f t="shared" si="858"/>
        <v>8</v>
      </c>
      <c r="P3739" s="23" t="str">
        <f t="shared" si="865"/>
        <v>04470461La vega</v>
      </c>
    </row>
    <row r="3740" spans="1:16" ht="15" hidden="1" customHeight="1">
      <c r="A3740" s="26" t="s">
        <v>681</v>
      </c>
      <c r="B3740" s="23" t="str">
        <f>IFERROR(VLOOKUP(A3740,hoja!$A$2:$E$970,4,FALSE),0)</f>
        <v>CENTRO</v>
      </c>
      <c r="C3740" s="23" t="str">
        <f>IFERROR(VLOOKUP(A3740,hoja!$A$2:$E$1370,5,FALSE),0)</f>
        <v>VILLAVICENCIO</v>
      </c>
      <c r="D3740" s="23" t="str">
        <f>IFERROR(VLOOKUP(A3740,hoja!A:D,3,FALSE),0)</f>
        <v>0393</v>
      </c>
      <c r="E3740" s="23" t="s">
        <v>743</v>
      </c>
      <c r="F3740" s="23" t="str">
        <f>IFERROR(VLOOKUP(E3740,hoja!$A$2:$E$970,4,FALSE),0)</f>
        <v>CENTRO</v>
      </c>
      <c r="G3740" s="23" t="str">
        <f>IFERROR(VLOOKUP(E3740,hoja!$A$2:$E$970,5,FALSE),0)</f>
        <v>BOGOTÁ</v>
      </c>
      <c r="H3740" s="103" t="str">
        <f>IFERROR(VLOOKUP(E3740,hoja!A:C,3,FALSE),0)</f>
        <v>0461</v>
      </c>
      <c r="I3740" s="24" t="str">
        <f t="shared" si="863"/>
        <v>03930461</v>
      </c>
      <c r="J3740" s="23">
        <v>3.7799999998533167</v>
      </c>
      <c r="K3740" s="23">
        <v>110.5615</v>
      </c>
      <c r="L3740" s="23" t="str">
        <f t="shared" si="867"/>
        <v>REGIONAL</v>
      </c>
      <c r="M3740" s="23" t="s">
        <v>618</v>
      </c>
      <c r="N3740" s="23" t="s">
        <v>622</v>
      </c>
      <c r="O3740" s="23">
        <f t="shared" si="858"/>
        <v>25</v>
      </c>
      <c r="P3740" s="23" t="str">
        <f t="shared" si="865"/>
        <v>03930461Principal</v>
      </c>
    </row>
    <row r="3741" spans="1:16" ht="15" hidden="1" customHeight="1">
      <c r="A3741" s="26" t="s">
        <v>770</v>
      </c>
      <c r="B3741" s="23" t="str">
        <f>IFERROR(VLOOKUP(A3741,hoja!$A$2:$E$970,4,FALSE),0)</f>
        <v>ANTIOQUIA</v>
      </c>
      <c r="C3741" s="23" t="str">
        <f>IFERROR(VLOOKUP(A3741,hoja!$A$2:$E$1370,5,FALSE),0)</f>
        <v>RIONEGRO</v>
      </c>
      <c r="D3741" s="23" t="str">
        <f>IFERROR(VLOOKUP(A3741,hoja!A:D,3,FALSE),0)</f>
        <v>3041</v>
      </c>
      <c r="E3741" s="23" t="s">
        <v>743</v>
      </c>
      <c r="F3741" s="23" t="str">
        <f>IFERROR(VLOOKUP(E3741,hoja!$A$2:$E$970,4,FALSE),0)</f>
        <v>CENTRO</v>
      </c>
      <c r="G3741" s="23" t="str">
        <f>IFERROR(VLOOKUP(E3741,hoja!$A$2:$E$970,5,FALSE),0)</f>
        <v>BOGOTÁ</v>
      </c>
      <c r="H3741" s="103" t="str">
        <f>IFERROR(VLOOKUP(E3741,hoja!A:C,3,FALSE),0)</f>
        <v>0461</v>
      </c>
      <c r="I3741" s="24" t="str">
        <f t="shared" si="863"/>
        <v>30410461</v>
      </c>
      <c r="J3741" s="23">
        <v>24.549999999871943</v>
      </c>
      <c r="K3741" s="23">
        <v>414.142</v>
      </c>
      <c r="L3741" s="23" t="str">
        <f>IF(B3741=F3741,"REGIONAL","NACIONAL")</f>
        <v>NACIONAL</v>
      </c>
      <c r="M3741" s="23" t="s">
        <v>621</v>
      </c>
      <c r="N3741" s="23" t="s">
        <v>622</v>
      </c>
      <c r="O3741" s="23">
        <f t="shared" si="858"/>
        <v>16</v>
      </c>
      <c r="P3741" s="23" t="str">
        <f t="shared" si="865"/>
        <v>30410461La vega</v>
      </c>
    </row>
    <row r="3742" spans="1:16" ht="15" hidden="1" customHeight="1">
      <c r="A3742" s="26" t="s">
        <v>873</v>
      </c>
      <c r="B3742" s="23" t="str">
        <f>IFERROR(VLOOKUP(A3742,hoja!$A$2:$E$970,4,FALSE),0)</f>
        <v>OCCIDENTE</v>
      </c>
      <c r="C3742" s="23" t="str">
        <f>IFERROR(VLOOKUP(A3742,hoja!$A$2:$E$1370,5,FALSE),0)</f>
        <v>MANIZALES</v>
      </c>
      <c r="D3742" s="23" t="str">
        <f>IFERROR(VLOOKUP(A3742,hoja!A:D,3,FALSE),0)</f>
        <v>1711</v>
      </c>
      <c r="E3742" s="23" t="s">
        <v>743</v>
      </c>
      <c r="F3742" s="23" t="str">
        <f>IFERROR(VLOOKUP(E3742,hoja!$A$2:$E$970,4,FALSE),0)</f>
        <v>CENTRO</v>
      </c>
      <c r="G3742" s="23" t="str">
        <f>IFERROR(VLOOKUP(E3742,hoja!$A$2:$E$970,5,FALSE),0)</f>
        <v>BOGOTÁ</v>
      </c>
      <c r="H3742" s="103" t="str">
        <f>IFERROR(VLOOKUP(E3742,hoja!A:C,3,FALSE),0)</f>
        <v>0461</v>
      </c>
      <c r="I3742" s="24" t="str">
        <f t="shared" ref="I3742:I3746" si="868">D3742&amp;H3742</f>
        <v>17110461</v>
      </c>
      <c r="K3742" s="23">
        <v>358</v>
      </c>
      <c r="L3742" s="23" t="str">
        <f t="shared" ref="L3742:L3743" si="869">IF(B3742=F3742,"REGIONAL","NACIONAL")</f>
        <v>NACIONAL</v>
      </c>
      <c r="M3742" s="23" t="s">
        <v>874</v>
      </c>
      <c r="N3742" s="23" t="s">
        <v>622</v>
      </c>
      <c r="O3742" s="23">
        <f t="shared" si="858"/>
        <v>16</v>
      </c>
      <c r="P3742" s="23" t="str">
        <f t="shared" si="865"/>
        <v>17110461Letras-Facatativa</v>
      </c>
    </row>
    <row r="3743" spans="1:16" ht="15" hidden="1" customHeight="1">
      <c r="A3743" s="26" t="s">
        <v>763</v>
      </c>
      <c r="B3743" s="23" t="str">
        <f>IFERROR(VLOOKUP(A3743,hoja!$A$2:$E$970,4,FALSE),0)</f>
        <v>ANTIOQUIA</v>
      </c>
      <c r="C3743" s="23" t="str">
        <f>IFERROR(VLOOKUP(A3743,hoja!$A$2:$E$1370,5,FALSE),0)</f>
        <v>MEDELLÍN</v>
      </c>
      <c r="D3743" s="23" t="str">
        <f>IFERROR(VLOOKUP(A3743,hoja!A:D,3,FALSE),0)</f>
        <v>60039</v>
      </c>
      <c r="E3743" s="23" t="s">
        <v>743</v>
      </c>
      <c r="F3743" s="23" t="str">
        <f>IFERROR(VLOOKUP(E3743,hoja!$A$2:$E$970,4,FALSE),0)</f>
        <v>CENTRO</v>
      </c>
      <c r="G3743" s="23" t="str">
        <f>IFERROR(VLOOKUP(E3743,hoja!$A$2:$E$970,5,FALSE),0)</f>
        <v>BOGOTÁ</v>
      </c>
      <c r="H3743" s="103" t="str">
        <f>IFERROR(VLOOKUP(E3743,hoja!A:C,3,FALSE),0)</f>
        <v>0461</v>
      </c>
      <c r="I3743" s="24" t="str">
        <f t="shared" si="868"/>
        <v>600390461</v>
      </c>
      <c r="K3743" s="23">
        <v>424</v>
      </c>
      <c r="L3743" s="23" t="str">
        <f t="shared" si="869"/>
        <v>NACIONAL</v>
      </c>
      <c r="M3743" s="23" t="s">
        <v>623</v>
      </c>
      <c r="N3743" s="23" t="s">
        <v>622</v>
      </c>
      <c r="O3743" s="23">
        <f t="shared" si="858"/>
        <v>16</v>
      </c>
      <c r="P3743" s="23" t="str">
        <f t="shared" si="865"/>
        <v>600390461Facatativa</v>
      </c>
    </row>
    <row r="3744" spans="1:16" ht="15" hidden="1" customHeight="1">
      <c r="A3744" s="26" t="s">
        <v>877</v>
      </c>
      <c r="B3744" s="23" t="str">
        <f>IFERROR(VLOOKUP(A3744,hoja!$A$2:$E$970,4,FALSE),0)</f>
        <v>CENTRO</v>
      </c>
      <c r="C3744" s="23" t="str">
        <f>IFERROR(VLOOKUP(A3744,hoja!$A$2:$E$1370,5,FALSE),0)</f>
        <v>NOBSA</v>
      </c>
      <c r="D3744" s="23" t="str">
        <f>IFERROR(VLOOKUP(A3744,hoja!A:D,3,FALSE),0)</f>
        <v>60125</v>
      </c>
      <c r="E3744" s="23" t="s">
        <v>743</v>
      </c>
      <c r="F3744" s="23" t="str">
        <f>IFERROR(VLOOKUP(E3744,hoja!$A$2:$E$970,4,FALSE),0)</f>
        <v>CENTRO</v>
      </c>
      <c r="G3744" s="23" t="str">
        <f>IFERROR(VLOOKUP(E3744,hoja!$A$2:$E$970,5,FALSE),0)</f>
        <v>BOGOTÁ</v>
      </c>
      <c r="H3744" s="103" t="str">
        <f>IFERROR(VLOOKUP(E3744,hoja!A:C,3,FALSE),0)</f>
        <v>0461</v>
      </c>
      <c r="I3744" s="24" t="str">
        <f t="shared" si="868"/>
        <v>601250461</v>
      </c>
      <c r="K3744" s="23">
        <v>220</v>
      </c>
      <c r="L3744" s="23" t="str">
        <f t="shared" si="867"/>
        <v>REGIONAL</v>
      </c>
      <c r="M3744" s="23" t="s">
        <v>618</v>
      </c>
      <c r="N3744" s="23" t="s">
        <v>622</v>
      </c>
      <c r="O3744" s="23">
        <f t="shared" si="858"/>
        <v>25</v>
      </c>
      <c r="P3744" s="23" t="str">
        <f t="shared" si="865"/>
        <v>601250461Principal</v>
      </c>
    </row>
    <row r="3745" spans="1:16" ht="15" hidden="1" customHeight="1">
      <c r="A3745" s="26" t="s">
        <v>879</v>
      </c>
      <c r="B3745" s="23" t="str">
        <f>IFERROR(VLOOKUP(A3745,hoja!$A$2:$E$970,4,FALSE),0)</f>
        <v>ANTIOQUIA</v>
      </c>
      <c r="C3745" s="23" t="str">
        <f>IFERROR(VLOOKUP(A3745,hoja!$A$2:$E$1370,5,FALSE),0)</f>
        <v>LLANOS DE CUIVA</v>
      </c>
      <c r="D3745" s="23" t="str">
        <f>IFERROR(VLOOKUP(A3745,hoja!A:D,3,FALSE),0)</f>
        <v>50256</v>
      </c>
      <c r="E3745" s="23" t="s">
        <v>743</v>
      </c>
      <c r="F3745" s="23" t="str">
        <f>IFERROR(VLOOKUP(E3745,hoja!$A$2:$E$970,4,FALSE),0)</f>
        <v>CENTRO</v>
      </c>
      <c r="G3745" s="23" t="str">
        <f>IFERROR(VLOOKUP(E3745,hoja!$A$2:$E$970,5,FALSE),0)</f>
        <v>BOGOTÁ</v>
      </c>
      <c r="H3745" s="103" t="str">
        <f>IFERROR(VLOOKUP(E3745,hoja!A:C,3,FALSE),0)</f>
        <v>0461</v>
      </c>
      <c r="I3745" s="24" t="str">
        <f t="shared" si="868"/>
        <v>502560461</v>
      </c>
      <c r="K3745" s="23">
        <v>575</v>
      </c>
      <c r="L3745" s="23" t="str">
        <f>IF(B3745=F3745,"REGIONAL","NACIONAL")</f>
        <v>NACIONAL</v>
      </c>
      <c r="M3745" s="23" t="s">
        <v>618</v>
      </c>
      <c r="N3745" s="23" t="s">
        <v>622</v>
      </c>
      <c r="O3745" s="23">
        <f t="shared" si="858"/>
        <v>12</v>
      </c>
      <c r="P3745" s="23" t="str">
        <f t="shared" si="865"/>
        <v>502560461Principal</v>
      </c>
    </row>
    <row r="3746" spans="1:16" ht="15" hidden="1" customHeight="1">
      <c r="A3746" s="26" t="s">
        <v>879</v>
      </c>
      <c r="B3746" s="23" t="str">
        <f>IFERROR(VLOOKUP(A3746,hoja!$A$2:$E$970,4,FALSE),0)</f>
        <v>ANTIOQUIA</v>
      </c>
      <c r="C3746" s="23" t="str">
        <f>IFERROR(VLOOKUP(A3746,hoja!$A$2:$E$1370,5,FALSE),0)</f>
        <v>LLANOS DE CUIVA</v>
      </c>
      <c r="D3746" s="23" t="str">
        <f>IFERROR(VLOOKUP(A3746,hoja!A:D,3,FALSE),0)</f>
        <v>50256</v>
      </c>
      <c r="E3746" s="23" t="s">
        <v>743</v>
      </c>
      <c r="F3746" s="23" t="str">
        <f>IFERROR(VLOOKUP(E3746,hoja!$A$2:$E$970,4,FALSE),0)</f>
        <v>CENTRO</v>
      </c>
      <c r="G3746" s="23" t="str">
        <f>IFERROR(VLOOKUP(E3746,hoja!$A$2:$E$970,5,FALSE),0)</f>
        <v>BOGOTÁ</v>
      </c>
      <c r="H3746" s="103" t="str">
        <f>IFERROR(VLOOKUP(E3746,hoja!A:C,3,FALSE),0)</f>
        <v>0461</v>
      </c>
      <c r="I3746" s="24" t="str">
        <f t="shared" si="868"/>
        <v>502560461</v>
      </c>
      <c r="K3746" s="23">
        <v>565</v>
      </c>
      <c r="L3746" s="23" t="str">
        <f t="shared" ref="L3746:L3748" si="870">IF(B3746=F3746,"REGIONAL","NACIONAL")</f>
        <v>NACIONAL</v>
      </c>
      <c r="M3746" s="23" t="s">
        <v>623</v>
      </c>
      <c r="N3746" s="23" t="s">
        <v>622</v>
      </c>
      <c r="O3746" s="23">
        <f t="shared" si="858"/>
        <v>12</v>
      </c>
      <c r="P3746" s="23" t="str">
        <f t="shared" si="865"/>
        <v>502560461Facatativa</v>
      </c>
    </row>
    <row r="3747" spans="1:16" ht="15" hidden="1" customHeight="1">
      <c r="A3747" s="40" t="s">
        <v>617</v>
      </c>
      <c r="B3747" s="23" t="str">
        <f>IFERROR(VLOOKUP(A3747,hoja!$A$2:$E$970,4,FALSE),0)</f>
        <v>ANTIOQUIA</v>
      </c>
      <c r="C3747" s="23" t="str">
        <f>IFERROR(VLOOKUP(A3747,hoja!$A$2:$E$1370,5,FALSE),0)</f>
        <v>MEDELLÍN</v>
      </c>
      <c r="D3747" s="23">
        <f>IFERROR(VLOOKUP(A3747,hoja!A:D,3,FALSE),0)</f>
        <v>50443</v>
      </c>
      <c r="E3747" s="23" t="s">
        <v>743</v>
      </c>
      <c r="F3747" s="23" t="str">
        <f>IFERROR(VLOOKUP(E3747,hoja!$A$2:$E$970,4,FALSE),0)</f>
        <v>CENTRO</v>
      </c>
      <c r="G3747" s="23" t="str">
        <f>IFERROR(VLOOKUP(E3747,hoja!$A$2:$E$970,5,FALSE),0)</f>
        <v>BOGOTÁ</v>
      </c>
      <c r="H3747" s="103" t="str">
        <f>IFERROR(VLOOKUP(E3747,hoja!A:C,3,FALSE),0)</f>
        <v>0461</v>
      </c>
      <c r="I3747" s="24" t="str">
        <f t="shared" ref="I3747:I3778" si="871">D3747&amp;H3747</f>
        <v>504430461</v>
      </c>
      <c r="J3747" s="23">
        <v>22.016111110977363</v>
      </c>
      <c r="K3747" s="23">
        <v>444</v>
      </c>
      <c r="L3747" s="23" t="str">
        <f t="shared" si="870"/>
        <v>NACIONAL</v>
      </c>
      <c r="M3747" s="23" t="s">
        <v>623</v>
      </c>
      <c r="N3747" s="23" t="s">
        <v>622</v>
      </c>
      <c r="O3747" s="23">
        <f t="shared" si="858"/>
        <v>16</v>
      </c>
      <c r="P3747" s="23" t="str">
        <f t="shared" si="865"/>
        <v>504430461Facatativa</v>
      </c>
    </row>
    <row r="3748" spans="1:16" ht="15" hidden="1" customHeight="1">
      <c r="A3748" s="26" t="s">
        <v>687</v>
      </c>
      <c r="B3748" s="23" t="str">
        <f>IFERROR(VLOOKUP(A3748,hoja!$A$2:$E$970,4,FALSE),0)</f>
        <v>OCCIDENTE</v>
      </c>
      <c r="C3748" s="23" t="str">
        <f>IFERROR(VLOOKUP(A3748,hoja!$A$2:$E$1370,5,FALSE),0)</f>
        <v>TULUÁ</v>
      </c>
      <c r="D3748" s="23" t="str">
        <f>IFERROR(VLOOKUP(A3748,hoja!A:D,3,FALSE),0)</f>
        <v>2007</v>
      </c>
      <c r="E3748" s="23" t="s">
        <v>743</v>
      </c>
      <c r="F3748" s="23" t="str">
        <f>IFERROR(VLOOKUP(E3748,hoja!$A$2:$E$970,4,FALSE),0)</f>
        <v>CENTRO</v>
      </c>
      <c r="G3748" s="23" t="str">
        <f>IFERROR(VLOOKUP(E3748,hoja!$A$2:$E$970,5,FALSE),0)</f>
        <v>BOGOTÁ</v>
      </c>
      <c r="H3748" s="103" t="str">
        <f>IFERROR(VLOOKUP(E3748,hoja!A:C,3,FALSE),0)</f>
        <v>0461</v>
      </c>
      <c r="I3748" s="24" t="str">
        <f t="shared" si="871"/>
        <v>20070461</v>
      </c>
      <c r="J3748" s="23">
        <v>21.683333333290648</v>
      </c>
      <c r="K3748" s="23">
        <v>350</v>
      </c>
      <c r="L3748" s="23" t="str">
        <f t="shared" si="870"/>
        <v>NACIONAL</v>
      </c>
      <c r="M3748" s="23" t="s">
        <v>618</v>
      </c>
      <c r="N3748" s="23" t="s">
        <v>622</v>
      </c>
      <c r="O3748" s="23">
        <f t="shared" si="858"/>
        <v>16</v>
      </c>
      <c r="P3748" s="23" t="str">
        <f t="shared" si="865"/>
        <v>20070461Principal</v>
      </c>
    </row>
    <row r="3749" spans="1:16" ht="15" hidden="1" customHeight="1">
      <c r="A3749" s="26" t="s">
        <v>653</v>
      </c>
      <c r="B3749" s="23" t="str">
        <f>IFERROR(VLOOKUP(A3749,hoja!$A$2:$E$970,4,FALSE),0)</f>
        <v>CENTRO</v>
      </c>
      <c r="C3749" s="23" t="str">
        <f>IFERROR(VLOOKUP(A3749,hoja!$A$2:$E$1370,5,FALSE),0)</f>
        <v>MADRID</v>
      </c>
      <c r="D3749" s="23" t="str">
        <f>IFERROR(VLOOKUP(A3749,hoja!A:D,3,FALSE),0)</f>
        <v>2023</v>
      </c>
      <c r="E3749" s="23" t="s">
        <v>743</v>
      </c>
      <c r="F3749" s="23" t="str">
        <f>IFERROR(VLOOKUP(E3749,hoja!$A$2:$E$970,4,FALSE),0)</f>
        <v>CENTRO</v>
      </c>
      <c r="G3749" s="23" t="str">
        <f>IFERROR(VLOOKUP(E3749,hoja!$A$2:$E$970,5,FALSE),0)</f>
        <v>BOGOTÁ</v>
      </c>
      <c r="H3749" s="103" t="str">
        <f>IFERROR(VLOOKUP(E3749,hoja!A:C,3,FALSE),0)</f>
        <v>0461</v>
      </c>
      <c r="I3749" s="24" t="str">
        <f t="shared" si="871"/>
        <v>20230461</v>
      </c>
      <c r="J3749" s="23">
        <v>1.3891666666022502</v>
      </c>
      <c r="K3749" s="23">
        <v>27.076000000000001</v>
      </c>
      <c r="L3749" s="23" t="s">
        <v>752</v>
      </c>
      <c r="M3749" s="23" t="s">
        <v>618</v>
      </c>
      <c r="N3749" s="23" t="s">
        <v>622</v>
      </c>
      <c r="O3749" s="23">
        <f t="shared" si="858"/>
        <v>25</v>
      </c>
      <c r="P3749" s="23" t="str">
        <f t="shared" si="865"/>
        <v>20230461Principal</v>
      </c>
    </row>
    <row r="3750" spans="1:16" ht="15" hidden="1" customHeight="1">
      <c r="A3750" t="s">
        <v>780</v>
      </c>
      <c r="B3750" s="23" t="str">
        <f>IFERROR(VLOOKUP(A3750,hoja!$A$2:$E$970,4,FALSE),0)</f>
        <v>CENTRO</v>
      </c>
      <c r="C3750" s="23" t="str">
        <f>IFERROR(VLOOKUP(A3750,hoja!$A$2:$E$1370,5,FALSE),0)</f>
        <v>ZIPAQUIRÁ</v>
      </c>
      <c r="D3750" s="23" t="str">
        <f>IFERROR(VLOOKUP(A3750,hoja!A:D,3,FALSE),0)</f>
        <v>2031</v>
      </c>
      <c r="E3750" s="23" t="s">
        <v>743</v>
      </c>
      <c r="F3750" s="23" t="str">
        <f>IFERROR(VLOOKUP(E3750,hoja!$A$2:$E$970,4,FALSE),0)</f>
        <v>CENTRO</v>
      </c>
      <c r="G3750" s="23" t="str">
        <f>IFERROR(VLOOKUP(E3750,hoja!$A$2:$E$970,5,FALSE),0)</f>
        <v>BOGOTÁ</v>
      </c>
      <c r="H3750" s="103" t="str">
        <f>IFERROR(VLOOKUP(E3750,hoja!A:C,3,FALSE),0)</f>
        <v>0461</v>
      </c>
      <c r="I3750" s="24" t="str">
        <f t="shared" si="871"/>
        <v>20310461</v>
      </c>
      <c r="J3750" s="23">
        <v>3.3</v>
      </c>
      <c r="K3750" s="23">
        <v>58.5</v>
      </c>
      <c r="L3750" s="23" t="str">
        <f t="shared" ref="L3750" si="872">IF(B3750=F3750,"REGIONAL","NACIONAL")</f>
        <v>REGIONAL</v>
      </c>
      <c r="M3750" s="23" t="s">
        <v>618</v>
      </c>
      <c r="N3750" s="23" t="s">
        <v>622</v>
      </c>
      <c r="O3750" s="23">
        <f t="shared" si="858"/>
        <v>25</v>
      </c>
      <c r="P3750" s="23" t="str">
        <f t="shared" si="865"/>
        <v>20310461Principal</v>
      </c>
    </row>
    <row r="3751" spans="1:16" ht="15" hidden="1" customHeight="1">
      <c r="A3751" s="26" t="s">
        <v>641</v>
      </c>
      <c r="B3751" s="23" t="str">
        <f>IFERROR(VLOOKUP(A3751,hoja!$A$2:$E$970,4,FALSE),0)</f>
        <v>ANTIOQUIA</v>
      </c>
      <c r="C3751" s="23" t="str">
        <f>IFERROR(VLOOKUP(A3751,hoja!$A$2:$E$1370,5,FALSE),0)</f>
        <v>MEDELLÍN</v>
      </c>
      <c r="D3751" s="23" t="str">
        <f>IFERROR(VLOOKUP(A3751,hoja!A:D,3,FALSE),0)</f>
        <v>0079</v>
      </c>
      <c r="E3751" s="23" t="s">
        <v>743</v>
      </c>
      <c r="F3751" s="23" t="str">
        <f>IFERROR(VLOOKUP(E3751,hoja!$A$2:$E$970,4,FALSE),0)</f>
        <v>CENTRO</v>
      </c>
      <c r="G3751" s="23" t="str">
        <f>IFERROR(VLOOKUP(E3751,hoja!$A$2:$E$970,5,FALSE),0)</f>
        <v>BOGOTÁ</v>
      </c>
      <c r="H3751" s="103" t="str">
        <f>IFERROR(VLOOKUP(E3751,hoja!A:C,3,FALSE),0)</f>
        <v>0461</v>
      </c>
      <c r="I3751" s="24" t="str">
        <f t="shared" si="871"/>
        <v>00790461</v>
      </c>
      <c r="J3751" s="23">
        <v>26.43333333323244</v>
      </c>
      <c r="K3751" s="23">
        <v>426.32</v>
      </c>
      <c r="L3751" s="23" t="str">
        <f>IF(B3751=F3751,"REGIONAL","NACIONAL")</f>
        <v>NACIONAL</v>
      </c>
      <c r="M3751" s="23" t="s">
        <v>623</v>
      </c>
      <c r="N3751" s="23" t="s">
        <v>622</v>
      </c>
      <c r="O3751" s="23">
        <f t="shared" si="858"/>
        <v>16</v>
      </c>
      <c r="P3751" s="23" t="str">
        <f t="shared" si="865"/>
        <v>00790461Facatativa</v>
      </c>
    </row>
    <row r="3752" spans="1:16" ht="15" hidden="1" customHeight="1">
      <c r="A3752" s="26" t="s">
        <v>641</v>
      </c>
      <c r="B3752" s="23" t="str">
        <f>IFERROR(VLOOKUP(A3752,hoja!$A$2:$E$970,4,FALSE),0)</f>
        <v>ANTIOQUIA</v>
      </c>
      <c r="C3752" s="23" t="str">
        <f>IFERROR(VLOOKUP(A3752,hoja!$A$2:$E$1370,5,FALSE),0)</f>
        <v>MEDELLÍN</v>
      </c>
      <c r="D3752" s="23" t="str">
        <f>IFERROR(VLOOKUP(A3752,hoja!A:D,3,FALSE),0)</f>
        <v>0079</v>
      </c>
      <c r="E3752" s="23" t="s">
        <v>743</v>
      </c>
      <c r="F3752" s="23" t="str">
        <f>IFERROR(VLOOKUP(E3752,hoja!$A$2:$E$970,4,FALSE),0)</f>
        <v>CENTRO</v>
      </c>
      <c r="G3752" s="23" t="str">
        <f>IFERROR(VLOOKUP(E3752,hoja!$A$2:$E$970,5,FALSE),0)</f>
        <v>BOGOTÁ</v>
      </c>
      <c r="H3752" s="103" t="str">
        <f>IFERROR(VLOOKUP(E3752,hoja!A:C,3,FALSE),0)</f>
        <v>0461</v>
      </c>
      <c r="I3752" s="24" t="str">
        <f t="shared" si="871"/>
        <v>00790461</v>
      </c>
      <c r="K3752" s="23">
        <v>426</v>
      </c>
      <c r="L3752" s="23" t="str">
        <f t="shared" ref="L3752:L3767" si="873">IF(B3752=F3752,"REGIONAL","NACIONAL")</f>
        <v>NACIONAL</v>
      </c>
      <c r="M3752" s="23" t="s">
        <v>621</v>
      </c>
      <c r="N3752" s="23" t="s">
        <v>622</v>
      </c>
      <c r="O3752" s="23">
        <f t="shared" si="858"/>
        <v>16</v>
      </c>
      <c r="P3752" s="23" t="str">
        <f t="shared" si="865"/>
        <v>00790461La vega</v>
      </c>
    </row>
    <row r="3753" spans="1:16" ht="15" hidden="1" customHeight="1">
      <c r="A3753" s="26" t="s">
        <v>641</v>
      </c>
      <c r="B3753" s="23" t="str">
        <f>IFERROR(VLOOKUP(A3753,hoja!$A$2:$E$970,4,FALSE),0)</f>
        <v>ANTIOQUIA</v>
      </c>
      <c r="C3753" s="23" t="str">
        <f>IFERROR(VLOOKUP(A3753,hoja!$A$2:$E$1370,5,FALSE),0)</f>
        <v>MEDELLÍN</v>
      </c>
      <c r="D3753" s="23" t="str">
        <f>IFERROR(VLOOKUP(A3753,hoja!A:D,3,FALSE),0)</f>
        <v>0079</v>
      </c>
      <c r="E3753" s="23" t="s">
        <v>743</v>
      </c>
      <c r="F3753" s="23" t="str">
        <f>IFERROR(VLOOKUP(E3753,hoja!$A$2:$E$970,4,FALSE),0)</f>
        <v>CENTRO</v>
      </c>
      <c r="G3753" s="23" t="str">
        <f>IFERROR(VLOOKUP(E3753,hoja!$A$2:$E$970,5,FALSE),0)</f>
        <v>BOGOTÁ</v>
      </c>
      <c r="H3753" s="103" t="str">
        <f>IFERROR(VLOOKUP(E3753,hoja!A:C,3,FALSE),0)</f>
        <v>0461</v>
      </c>
      <c r="I3753" s="24" t="str">
        <f t="shared" si="871"/>
        <v>00790461</v>
      </c>
      <c r="K3753" s="23">
        <v>510</v>
      </c>
      <c r="L3753" s="23" t="str">
        <f t="shared" si="873"/>
        <v>NACIONAL</v>
      </c>
      <c r="M3753" s="23" t="s">
        <v>894</v>
      </c>
      <c r="N3753" s="23" t="s">
        <v>622</v>
      </c>
      <c r="O3753" s="23">
        <f t="shared" si="858"/>
        <v>12</v>
      </c>
      <c r="P3753" s="23" t="str">
        <f t="shared" si="865"/>
        <v>00790461Puerto berrio</v>
      </c>
    </row>
    <row r="3754" spans="1:16" ht="15" hidden="1" customHeight="1">
      <c r="A3754" s="26" t="s">
        <v>670</v>
      </c>
      <c r="B3754" s="23" t="str">
        <f>IFERROR(VLOOKUP(A3754,hoja!$A$2:$E$970,4,FALSE),0)</f>
        <v>OCCIDENTE</v>
      </c>
      <c r="C3754" s="23" t="str">
        <f>IFERROR(VLOOKUP(A3754,hoja!$A$2:$E$1370,5,FALSE),0)</f>
        <v>PEREIRA</v>
      </c>
      <c r="D3754" s="23" t="str">
        <f>IFERROR(VLOOKUP(A3754,hoja!A:D,3,FALSE),0)</f>
        <v>0134</v>
      </c>
      <c r="E3754" s="23" t="s">
        <v>743</v>
      </c>
      <c r="F3754" s="23" t="str">
        <f>IFERROR(VLOOKUP(E3754,hoja!$A$2:$E$970,4,FALSE),0)</f>
        <v>CENTRO</v>
      </c>
      <c r="G3754" s="23" t="str">
        <f>IFERROR(VLOOKUP(E3754,hoja!$A$2:$E$970,5,FALSE),0)</f>
        <v>BOGOTÁ</v>
      </c>
      <c r="H3754" s="103" t="str">
        <f>IFERROR(VLOOKUP(E3754,hoja!A:C,3,FALSE),0)</f>
        <v>0461</v>
      </c>
      <c r="I3754" s="24" t="str">
        <f t="shared" si="871"/>
        <v>01340461</v>
      </c>
      <c r="J3754" s="23">
        <v>16.058333333377959</v>
      </c>
      <c r="K3754" s="23">
        <v>317.71249999999998</v>
      </c>
      <c r="L3754" s="23" t="str">
        <f t="shared" si="873"/>
        <v>NACIONAL</v>
      </c>
      <c r="M3754" s="23" t="s">
        <v>618</v>
      </c>
      <c r="N3754" s="23" t="s">
        <v>622</v>
      </c>
      <c r="O3754" s="23">
        <f t="shared" si="858"/>
        <v>16</v>
      </c>
      <c r="P3754" s="23" t="str">
        <f t="shared" si="865"/>
        <v>01340461Principal</v>
      </c>
    </row>
    <row r="3755" spans="1:16" ht="15" hidden="1" customHeight="1">
      <c r="A3755" s="26" t="s">
        <v>642</v>
      </c>
      <c r="B3755" s="23" t="str">
        <f>IFERROR(VLOOKUP(A3755,hoja!$A$2:$E$970,4,FALSE),0)</f>
        <v>COSTA</v>
      </c>
      <c r="C3755" s="23" t="str">
        <f>IFERROR(VLOOKUP(A3755,hoja!$A$2:$E$1370,5,FALSE),0)</f>
        <v>BARRANQUILLA</v>
      </c>
      <c r="D3755" s="23" t="str">
        <f>IFERROR(VLOOKUP(A3755,hoja!A:D,3,FALSE),0)</f>
        <v>0111</v>
      </c>
      <c r="E3755" s="23" t="s">
        <v>743</v>
      </c>
      <c r="F3755" s="23" t="str">
        <f>IFERROR(VLOOKUP(E3755,hoja!$A$2:$E$970,4,FALSE),0)</f>
        <v>CENTRO</v>
      </c>
      <c r="G3755" s="23" t="str">
        <f>IFERROR(VLOOKUP(E3755,hoja!$A$2:$E$970,5,FALSE),0)</f>
        <v>BOGOTÁ</v>
      </c>
      <c r="H3755" s="103" t="str">
        <f>IFERROR(VLOOKUP(E3755,hoja!A:C,3,FALSE),0)</f>
        <v>0461</v>
      </c>
      <c r="I3755" s="24" t="str">
        <f t="shared" si="871"/>
        <v>01110461</v>
      </c>
      <c r="J3755" s="23">
        <v>48.666666666656965</v>
      </c>
      <c r="K3755" s="23">
        <v>1022.8895</v>
      </c>
      <c r="L3755" s="23" t="str">
        <f t="shared" si="873"/>
        <v>NACIONAL</v>
      </c>
      <c r="M3755" s="23" t="s">
        <v>674</v>
      </c>
      <c r="N3755" s="23" t="s">
        <v>622</v>
      </c>
      <c r="O3755" s="23">
        <f t="shared" si="858"/>
        <v>8</v>
      </c>
      <c r="P3755" s="23" t="str">
        <f t="shared" si="865"/>
        <v>01110461La Vega</v>
      </c>
    </row>
    <row r="3756" spans="1:16" ht="15" hidden="1" customHeight="1">
      <c r="A3756" s="26" t="s">
        <v>642</v>
      </c>
      <c r="B3756" s="23" t="str">
        <f>IFERROR(VLOOKUP(A3756,hoja!$A$2:$E$970,4,FALSE),0)</f>
        <v>COSTA</v>
      </c>
      <c r="C3756" s="23" t="str">
        <f>IFERROR(VLOOKUP(A3756,hoja!$A$2:$E$1370,5,FALSE),0)</f>
        <v>BARRANQUILLA</v>
      </c>
      <c r="D3756" s="23" t="str">
        <f>IFERROR(VLOOKUP(A3756,hoja!A:D,3,FALSE),0)</f>
        <v>0111</v>
      </c>
      <c r="E3756" s="23" t="s">
        <v>743</v>
      </c>
      <c r="F3756" s="23" t="str">
        <f>IFERROR(VLOOKUP(E3756,hoja!$A$2:$E$970,4,FALSE),0)</f>
        <v>CENTRO</v>
      </c>
      <c r="G3756" s="23" t="str">
        <f>IFERROR(VLOOKUP(E3756,hoja!$A$2:$E$970,5,FALSE),0)</f>
        <v>BOGOTÁ</v>
      </c>
      <c r="H3756" s="103" t="str">
        <f>IFERROR(VLOOKUP(E3756,hoja!A:C,3,FALSE),0)</f>
        <v>0461</v>
      </c>
      <c r="I3756" s="24" t="str">
        <f t="shared" si="871"/>
        <v>01110461</v>
      </c>
      <c r="J3756" s="23">
        <f>+K3756/25</f>
        <v>40.799999999999997</v>
      </c>
      <c r="K3756" s="23">
        <v>1020</v>
      </c>
      <c r="L3756" s="23" t="str">
        <f t="shared" si="873"/>
        <v>NACIONAL</v>
      </c>
      <c r="M3756" s="23" t="s">
        <v>623</v>
      </c>
      <c r="N3756" s="23" t="s">
        <v>622</v>
      </c>
      <c r="O3756" s="23">
        <f t="shared" si="858"/>
        <v>8</v>
      </c>
      <c r="P3756" s="23" t="str">
        <f t="shared" si="865"/>
        <v>01110461Facatativa</v>
      </c>
    </row>
    <row r="3757" spans="1:16" ht="15" hidden="1" customHeight="1">
      <c r="A3757" s="26" t="s">
        <v>642</v>
      </c>
      <c r="B3757" s="23" t="str">
        <f>IFERROR(VLOOKUP(A3757,hoja!$A$2:$E$970,4,FALSE),0)</f>
        <v>COSTA</v>
      </c>
      <c r="C3757" s="23" t="str">
        <f>IFERROR(VLOOKUP(A3757,hoja!$A$2:$E$1370,5,FALSE),0)</f>
        <v>BARRANQUILLA</v>
      </c>
      <c r="D3757" s="23" t="str">
        <f>IFERROR(VLOOKUP(A3757,hoja!A:D,3,FALSE),0)</f>
        <v>0111</v>
      </c>
      <c r="E3757" s="23" t="s">
        <v>743</v>
      </c>
      <c r="F3757" s="23" t="str">
        <f>IFERROR(VLOOKUP(E3757,hoja!$A$2:$E$970,4,FALSE),0)</f>
        <v>CENTRO</v>
      </c>
      <c r="G3757" s="23" t="str">
        <f>IFERROR(VLOOKUP(E3757,hoja!$A$2:$E$970,5,FALSE),0)</f>
        <v>BOGOTÁ</v>
      </c>
      <c r="H3757" s="103" t="str">
        <f>IFERROR(VLOOKUP(E3757,hoja!A:C,3,FALSE),0)</f>
        <v>0461</v>
      </c>
      <c r="I3757" s="24" t="str">
        <f t="shared" si="871"/>
        <v>01110461</v>
      </c>
      <c r="J3757" s="23">
        <f>+K3757/25</f>
        <v>43.88</v>
      </c>
      <c r="K3757" s="23">
        <v>1097</v>
      </c>
      <c r="L3757" s="23" t="str">
        <f t="shared" si="873"/>
        <v>NACIONAL</v>
      </c>
      <c r="M3757" s="23" t="s">
        <v>855</v>
      </c>
      <c r="N3757" s="23" t="s">
        <v>622</v>
      </c>
      <c r="O3757" s="23">
        <f t="shared" si="858"/>
        <v>8</v>
      </c>
      <c r="P3757" s="23" t="str">
        <f t="shared" si="865"/>
        <v>01110461Plato</v>
      </c>
    </row>
    <row r="3758" spans="1:16" ht="15" hidden="1" customHeight="1">
      <c r="A3758" s="26" t="s">
        <v>642</v>
      </c>
      <c r="B3758" s="23" t="str">
        <f>IFERROR(VLOOKUP(A3758,hoja!$A$2:$E$970,4,FALSE),0)</f>
        <v>COSTA</v>
      </c>
      <c r="C3758" s="23" t="str">
        <f>IFERROR(VLOOKUP(A3758,hoja!$A$2:$E$1370,5,FALSE),0)</f>
        <v>BARRANQUILLA</v>
      </c>
      <c r="D3758" s="23" t="str">
        <f>IFERROR(VLOOKUP(A3758,hoja!A:D,3,FALSE),0)</f>
        <v>0111</v>
      </c>
      <c r="E3758" s="23" t="s">
        <v>743</v>
      </c>
      <c r="F3758" s="23" t="str">
        <f>IFERROR(VLOOKUP(E3758,hoja!$A$2:$E$970,4,FALSE),0)</f>
        <v>CENTRO</v>
      </c>
      <c r="G3758" s="23" t="str">
        <f>IFERROR(VLOOKUP(E3758,hoja!$A$2:$E$970,5,FALSE),0)</f>
        <v>BOGOTÁ</v>
      </c>
      <c r="H3758" s="103" t="str">
        <f>IFERROR(VLOOKUP(E3758,hoja!A:C,3,FALSE),0)</f>
        <v>0461</v>
      </c>
      <c r="I3758" s="24" t="str">
        <f t="shared" si="871"/>
        <v>01110461</v>
      </c>
      <c r="J3758" s="23">
        <f>+K3758/25</f>
        <v>40.880000000000003</v>
      </c>
      <c r="K3758" s="23">
        <v>1022</v>
      </c>
      <c r="L3758" s="23" t="str">
        <f t="shared" si="873"/>
        <v>NACIONAL</v>
      </c>
      <c r="M3758" s="23" t="s">
        <v>643</v>
      </c>
      <c r="N3758" s="23" t="s">
        <v>622</v>
      </c>
      <c r="O3758" s="23">
        <f t="shared" si="858"/>
        <v>8</v>
      </c>
      <c r="P3758" s="23" t="str">
        <f t="shared" si="865"/>
        <v>01110461Piedecuesta</v>
      </c>
    </row>
    <row r="3759" spans="1:16" ht="15" hidden="1" customHeight="1">
      <c r="A3759" s="26" t="s">
        <v>672</v>
      </c>
      <c r="B3759" s="23" t="str">
        <f>IFERROR(VLOOKUP(A3759,hoja!$A$2:$E$970,4,FALSE),0)</f>
        <v>ANTIOQUIA</v>
      </c>
      <c r="C3759" s="23" t="str">
        <f>IFERROR(VLOOKUP(A3759,hoja!$A$2:$E$1370,5,FALSE),0)</f>
        <v>MEDELLÍN</v>
      </c>
      <c r="D3759" s="23" t="str">
        <f>IFERROR(VLOOKUP(A3759,hoja!A:D,3,FALSE),0)</f>
        <v>0092</v>
      </c>
      <c r="E3759" s="23" t="s">
        <v>743</v>
      </c>
      <c r="F3759" s="23" t="str">
        <f>IFERROR(VLOOKUP(E3759,hoja!$A$2:$E$970,4,FALSE),0)</f>
        <v>CENTRO</v>
      </c>
      <c r="G3759" s="23" t="str">
        <f>IFERROR(VLOOKUP(E3759,hoja!$A$2:$E$970,5,FALSE),0)</f>
        <v>BOGOTÁ</v>
      </c>
      <c r="H3759" s="103" t="str">
        <f>IFERROR(VLOOKUP(E3759,hoja!A:C,3,FALSE),0)</f>
        <v>0461</v>
      </c>
      <c r="I3759" s="24" t="str">
        <f t="shared" si="871"/>
        <v>00920461</v>
      </c>
      <c r="J3759" s="23">
        <v>27.758333333360497</v>
      </c>
      <c r="K3759" s="23">
        <v>439.84249999999997</v>
      </c>
      <c r="L3759" s="23" t="str">
        <f t="shared" si="873"/>
        <v>NACIONAL</v>
      </c>
      <c r="M3759" s="23" t="s">
        <v>623</v>
      </c>
      <c r="N3759" s="23" t="s">
        <v>622</v>
      </c>
      <c r="O3759" s="23">
        <f t="shared" ref="O3759:O3778" si="874">IF(K3759&lt;=250,25,IF(K3759&lt;=500,16,IF(K3759&lt;=800,12,IF(K3759&lt;=1100,8,IF(K3759&lt;=1400,6,IF(K3759&lt;=1700,5))))))</f>
        <v>16</v>
      </c>
      <c r="P3759" s="23" t="str">
        <f t="shared" si="865"/>
        <v>00920461Facatativa</v>
      </c>
    </row>
    <row r="3760" spans="1:16" ht="15" hidden="1" customHeight="1">
      <c r="A3760" s="26" t="s">
        <v>672</v>
      </c>
      <c r="B3760" s="23" t="str">
        <f>IFERROR(VLOOKUP(A3760,hoja!$A$2:$E$970,4,FALSE),0)</f>
        <v>ANTIOQUIA</v>
      </c>
      <c r="C3760" s="23" t="str">
        <f>IFERROR(VLOOKUP(A3760,hoja!$A$2:$E$1370,5,FALSE),0)</f>
        <v>MEDELLÍN</v>
      </c>
      <c r="D3760" s="23" t="str">
        <f>IFERROR(VLOOKUP(A3760,hoja!A:D,3,FALSE),0)</f>
        <v>0092</v>
      </c>
      <c r="E3760" s="23" t="s">
        <v>743</v>
      </c>
      <c r="F3760" s="23" t="str">
        <f>IFERROR(VLOOKUP(E3760,hoja!$A$2:$E$970,4,FALSE),0)</f>
        <v>CENTRO</v>
      </c>
      <c r="G3760" s="23" t="str">
        <f>IFERROR(VLOOKUP(E3760,hoja!$A$2:$E$970,5,FALSE),0)</f>
        <v>BOGOTÁ</v>
      </c>
      <c r="H3760" s="103" t="str">
        <f>IFERROR(VLOOKUP(E3760,hoja!A:C,3,FALSE),0)</f>
        <v>0461</v>
      </c>
      <c r="I3760" s="24" t="str">
        <f t="shared" si="871"/>
        <v>00920461</v>
      </c>
      <c r="K3760" s="23">
        <v>451</v>
      </c>
      <c r="L3760" s="23" t="str">
        <f t="shared" si="873"/>
        <v>NACIONAL</v>
      </c>
      <c r="M3760" s="23" t="s">
        <v>621</v>
      </c>
      <c r="N3760" s="23" t="s">
        <v>622</v>
      </c>
      <c r="O3760" s="23">
        <f t="shared" si="874"/>
        <v>16</v>
      </c>
      <c r="P3760" s="23" t="str">
        <f t="shared" si="865"/>
        <v>00920461La vega</v>
      </c>
    </row>
    <row r="3761" spans="1:16" ht="15" hidden="1" customHeight="1">
      <c r="A3761" s="26" t="s">
        <v>672</v>
      </c>
      <c r="B3761" s="23" t="str">
        <f>IFERROR(VLOOKUP(A3761,hoja!$A$2:$E$970,4,FALSE),0)</f>
        <v>ANTIOQUIA</v>
      </c>
      <c r="C3761" s="23" t="str">
        <f>IFERROR(VLOOKUP(A3761,hoja!$A$2:$E$1370,5,FALSE),0)</f>
        <v>MEDELLÍN</v>
      </c>
      <c r="D3761" s="23" t="str">
        <f>IFERROR(VLOOKUP(A3761,hoja!A:D,3,FALSE),0)</f>
        <v>0092</v>
      </c>
      <c r="E3761" s="23" t="s">
        <v>743</v>
      </c>
      <c r="F3761" s="23" t="str">
        <f>IFERROR(VLOOKUP(E3761,hoja!$A$2:$E$970,4,FALSE),0)</f>
        <v>CENTRO</v>
      </c>
      <c r="G3761" s="23" t="str">
        <f>IFERROR(VLOOKUP(E3761,hoja!$A$2:$E$970,5,FALSE),0)</f>
        <v>BOGOTÁ</v>
      </c>
      <c r="H3761" s="103" t="str">
        <f>IFERROR(VLOOKUP(E3761,hoja!A:C,3,FALSE),0)</f>
        <v>0461</v>
      </c>
      <c r="I3761" s="24" t="str">
        <f t="shared" si="871"/>
        <v>00920461</v>
      </c>
      <c r="K3761" s="23">
        <v>519</v>
      </c>
      <c r="L3761" s="23" t="str">
        <f t="shared" si="873"/>
        <v>NACIONAL</v>
      </c>
      <c r="M3761" s="23" t="s">
        <v>664</v>
      </c>
      <c r="N3761" s="23" t="s">
        <v>622</v>
      </c>
      <c r="O3761" s="23">
        <f t="shared" si="874"/>
        <v>12</v>
      </c>
      <c r="P3761" s="23" t="str">
        <f t="shared" si="865"/>
        <v>00920461Puerto Berrío</v>
      </c>
    </row>
    <row r="3762" spans="1:16" ht="15" hidden="1" customHeight="1">
      <c r="A3762" s="26" t="s">
        <v>644</v>
      </c>
      <c r="B3762" s="23" t="str">
        <f>IFERROR(VLOOKUP(A3762,hoja!$A$2:$E$970,4,FALSE),0)</f>
        <v>OCCIDENTE</v>
      </c>
      <c r="C3762" s="23" t="str">
        <f>IFERROR(VLOOKUP(A3762,hoja!$A$2:$E$1370,5,FALSE),0)</f>
        <v>PEREIRA</v>
      </c>
      <c r="D3762" s="23" t="str">
        <f>IFERROR(VLOOKUP(A3762,hoja!A:D,3,FALSE),0)</f>
        <v>0198</v>
      </c>
      <c r="E3762" s="23" t="s">
        <v>743</v>
      </c>
      <c r="F3762" s="23" t="str">
        <f>IFERROR(VLOOKUP(E3762,hoja!$A$2:$E$970,4,FALSE),0)</f>
        <v>CENTRO</v>
      </c>
      <c r="G3762" s="23" t="str">
        <f>IFERROR(VLOOKUP(E3762,hoja!$A$2:$E$970,5,FALSE),0)</f>
        <v>BOGOTÁ</v>
      </c>
      <c r="H3762" s="103" t="str">
        <f>IFERROR(VLOOKUP(E3762,hoja!A:C,3,FALSE),0)</f>
        <v>0461</v>
      </c>
      <c r="I3762" s="24" t="str">
        <f t="shared" si="871"/>
        <v>01980461</v>
      </c>
      <c r="J3762" s="23">
        <v>21.175000000046566</v>
      </c>
      <c r="K3762" s="23">
        <v>307.22300000000001</v>
      </c>
      <c r="L3762" s="23" t="str">
        <f t="shared" si="873"/>
        <v>NACIONAL</v>
      </c>
      <c r="M3762" s="23" t="s">
        <v>618</v>
      </c>
      <c r="N3762" s="23" t="s">
        <v>622</v>
      </c>
      <c r="O3762" s="23">
        <f t="shared" si="874"/>
        <v>16</v>
      </c>
      <c r="P3762" s="23" t="str">
        <f t="shared" si="865"/>
        <v>01980461Principal</v>
      </c>
    </row>
    <row r="3763" spans="1:16" ht="15" hidden="1" customHeight="1">
      <c r="A3763" s="26" t="s">
        <v>645</v>
      </c>
      <c r="B3763" s="23" t="str">
        <f>IFERROR(VLOOKUP(A3763,hoja!$A$2:$E$970,4,FALSE),0)</f>
        <v>OCCIDENTE</v>
      </c>
      <c r="C3763" s="23" t="str">
        <f>IFERROR(VLOOKUP(A3763,hoja!$A$2:$E$1370,5,FALSE),0)</f>
        <v>CALI</v>
      </c>
      <c r="D3763" s="23" t="str">
        <f>IFERROR(VLOOKUP(A3763,hoja!A:D,3,FALSE),0)</f>
        <v>0410</v>
      </c>
      <c r="E3763" s="23" t="s">
        <v>743</v>
      </c>
      <c r="F3763" s="23" t="str">
        <f>IFERROR(VLOOKUP(E3763,hoja!$A$2:$E$970,4,FALSE),0)</f>
        <v>CENTRO</v>
      </c>
      <c r="G3763" s="23" t="str">
        <f>IFERROR(VLOOKUP(E3763,hoja!$A$2:$E$970,5,FALSE),0)</f>
        <v>BOGOTÁ</v>
      </c>
      <c r="H3763" s="103" t="str">
        <f>IFERROR(VLOOKUP(E3763,hoja!A:C,3,FALSE),0)</f>
        <v>0461</v>
      </c>
      <c r="I3763" s="24" t="str">
        <f t="shared" si="871"/>
        <v>04100461</v>
      </c>
      <c r="J3763" s="23">
        <v>24.585694444453111</v>
      </c>
      <c r="K3763" s="23">
        <v>438.33150000000001</v>
      </c>
      <c r="L3763" s="23" t="str">
        <f t="shared" si="873"/>
        <v>NACIONAL</v>
      </c>
      <c r="M3763" s="23" t="s">
        <v>618</v>
      </c>
      <c r="N3763" s="23" t="s">
        <v>622</v>
      </c>
      <c r="O3763" s="23">
        <f t="shared" si="874"/>
        <v>16</v>
      </c>
      <c r="P3763" s="23" t="str">
        <f t="shared" si="865"/>
        <v>04100461Principal</v>
      </c>
    </row>
    <row r="3764" spans="1:16" ht="15" hidden="1" customHeight="1">
      <c r="A3764" s="26" t="s">
        <v>645</v>
      </c>
      <c r="B3764" s="23" t="str">
        <f>IFERROR(VLOOKUP(A3764,hoja!$A$2:$E$970,4,FALSE),0)</f>
        <v>OCCIDENTE</v>
      </c>
      <c r="C3764" s="23" t="str">
        <f>IFERROR(VLOOKUP(A3764,hoja!$A$2:$E$1370,5,FALSE),0)</f>
        <v>CALI</v>
      </c>
      <c r="D3764" s="23" t="str">
        <f>IFERROR(VLOOKUP(A3764,hoja!A:D,3,FALSE),0)</f>
        <v>0410</v>
      </c>
      <c r="E3764" s="23" t="s">
        <v>743</v>
      </c>
      <c r="F3764" s="23" t="str">
        <f>IFERROR(VLOOKUP(E3764,hoja!$A$2:$E$970,4,FALSE),0)</f>
        <v>CENTRO</v>
      </c>
      <c r="G3764" s="23" t="str">
        <f>IFERROR(VLOOKUP(E3764,hoja!$A$2:$E$970,5,FALSE),0)</f>
        <v>BOGOTÁ</v>
      </c>
      <c r="H3764" s="103" t="str">
        <f>IFERROR(VLOOKUP(E3764,hoja!A:C,3,FALSE),0)</f>
        <v>0461</v>
      </c>
      <c r="I3764" s="24" t="str">
        <f t="shared" si="871"/>
        <v>04100461</v>
      </c>
      <c r="K3764" s="23">
        <v>557</v>
      </c>
      <c r="L3764" s="23" t="str">
        <f t="shared" si="873"/>
        <v>NACIONAL</v>
      </c>
      <c r="M3764" s="23" t="s">
        <v>794</v>
      </c>
      <c r="N3764" s="23" t="s">
        <v>622</v>
      </c>
      <c r="O3764" s="23">
        <f t="shared" si="874"/>
        <v>12</v>
      </c>
      <c r="P3764" s="23" t="str">
        <f t="shared" si="865"/>
        <v>04100461Letras</v>
      </c>
    </row>
    <row r="3765" spans="1:16" ht="15" hidden="1" customHeight="1">
      <c r="A3765" s="26" t="s">
        <v>645</v>
      </c>
      <c r="B3765" s="23" t="str">
        <f>IFERROR(VLOOKUP(A3765,hoja!$A$2:$E$970,4,FALSE),0)</f>
        <v>OCCIDENTE</v>
      </c>
      <c r="C3765" s="23" t="str">
        <f>IFERROR(VLOOKUP(A3765,hoja!$A$2:$E$1370,5,FALSE),0)</f>
        <v>CALI</v>
      </c>
      <c r="D3765" s="23" t="str">
        <f>IFERROR(VLOOKUP(A3765,hoja!A:D,3,FALSE),0)</f>
        <v>0410</v>
      </c>
      <c r="E3765" s="23" t="s">
        <v>743</v>
      </c>
      <c r="F3765" s="23" t="str">
        <f>IFERROR(VLOOKUP(E3765,hoja!$A$2:$E$970,4,FALSE),0)</f>
        <v>CENTRO</v>
      </c>
      <c r="G3765" s="23" t="str">
        <f>IFERROR(VLOOKUP(E3765,hoja!$A$2:$E$970,5,FALSE),0)</f>
        <v>BOGOTÁ</v>
      </c>
      <c r="H3765" s="103" t="str">
        <f>IFERROR(VLOOKUP(E3765,hoja!A:C,3,FALSE),0)</f>
        <v>0461</v>
      </c>
      <c r="I3765" s="24" t="str">
        <f t="shared" si="871"/>
        <v>04100461</v>
      </c>
      <c r="K3765" s="23">
        <v>493</v>
      </c>
      <c r="L3765" s="23" t="str">
        <f t="shared" si="873"/>
        <v>NACIONAL</v>
      </c>
      <c r="M3765" s="23" t="s">
        <v>697</v>
      </c>
      <c r="N3765" s="23" t="s">
        <v>622</v>
      </c>
      <c r="O3765" s="23">
        <f t="shared" si="874"/>
        <v>16</v>
      </c>
      <c r="P3765" s="23" t="str">
        <f t="shared" si="865"/>
        <v>04100461Pereira</v>
      </c>
    </row>
    <row r="3766" spans="1:16" ht="15" hidden="1" customHeight="1">
      <c r="A3766" s="26" t="s">
        <v>819</v>
      </c>
      <c r="B3766" s="23" t="str">
        <f>IFERROR(VLOOKUP(A3766,hoja!$A$2:$E$970,4,FALSE),0)</f>
        <v>OCCIDENTE</v>
      </c>
      <c r="C3766" s="23" t="str">
        <f>IFERROR(VLOOKUP(A3766,hoja!$A$2:$E$1370,5,FALSE),0)</f>
        <v>BUENAVENTURA</v>
      </c>
      <c r="D3766" s="23" t="str">
        <f>IFERROR(VLOOKUP(A3766,hoja!A:D,3,FALSE),0)</f>
        <v>3001</v>
      </c>
      <c r="E3766" s="23" t="s">
        <v>743</v>
      </c>
      <c r="F3766" s="23" t="str">
        <f>IFERROR(VLOOKUP(E3766,hoja!$A$2:$E$970,4,FALSE),0)</f>
        <v>CENTRO</v>
      </c>
      <c r="G3766" s="23" t="str">
        <f>IFERROR(VLOOKUP(E3766,hoja!$A$2:$E$970,5,FALSE),0)</f>
        <v>BOGOTÁ</v>
      </c>
      <c r="H3766" s="103" t="str">
        <f>IFERROR(VLOOKUP(E3766,hoja!A:C,3,FALSE),0)</f>
        <v>0461</v>
      </c>
      <c r="I3766" s="24" t="str">
        <f t="shared" si="871"/>
        <v>30010461</v>
      </c>
      <c r="K3766" s="23">
        <v>482</v>
      </c>
      <c r="L3766" s="23" t="str">
        <f t="shared" si="873"/>
        <v>NACIONAL</v>
      </c>
      <c r="M3766" s="23" t="s">
        <v>618</v>
      </c>
      <c r="N3766" s="23" t="s">
        <v>622</v>
      </c>
      <c r="O3766" s="23">
        <f t="shared" si="874"/>
        <v>16</v>
      </c>
      <c r="P3766" s="23" t="str">
        <f t="shared" si="865"/>
        <v>30010461Principal</v>
      </c>
    </row>
    <row r="3767" spans="1:16" ht="15" hidden="1" customHeight="1">
      <c r="A3767" s="26" t="s">
        <v>675</v>
      </c>
      <c r="B3767" s="23" t="str">
        <f>IFERROR(VLOOKUP(A3767,hoja!$A$2:$E$970,4,FALSE),0)</f>
        <v>COSTA</v>
      </c>
      <c r="C3767" s="23" t="str">
        <f>IFERROR(VLOOKUP(A3767,hoja!$A$2:$E$1370,5,FALSE),0)</f>
        <v>CARTAGENA</v>
      </c>
      <c r="D3767" s="23">
        <f>IFERROR(VLOOKUP(A3767,hoja!A:D,3,FALSE),0)</f>
        <v>3002</v>
      </c>
      <c r="E3767" s="23" t="s">
        <v>743</v>
      </c>
      <c r="F3767" s="23" t="str">
        <f>IFERROR(VLOOKUP(E3767,hoja!$A$2:$E$970,4,FALSE),0)</f>
        <v>CENTRO</v>
      </c>
      <c r="G3767" s="23" t="str">
        <f>IFERROR(VLOOKUP(E3767,hoja!$A$2:$E$970,5,FALSE),0)</f>
        <v>BOGOTÁ</v>
      </c>
      <c r="H3767" s="103" t="str">
        <f>IFERROR(VLOOKUP(E3767,hoja!A:C,3,FALSE),0)</f>
        <v>0461</v>
      </c>
      <c r="I3767" s="24" t="str">
        <f t="shared" si="871"/>
        <v>30020461</v>
      </c>
      <c r="J3767" s="23">
        <v>58</v>
      </c>
      <c r="K3767" s="23">
        <v>1071.8599999999999</v>
      </c>
      <c r="L3767" s="23" t="str">
        <f t="shared" si="873"/>
        <v>NACIONAL</v>
      </c>
      <c r="M3767" s="23" t="s">
        <v>760</v>
      </c>
      <c r="N3767" s="23" t="s">
        <v>622</v>
      </c>
      <c r="O3767" s="23">
        <f t="shared" si="874"/>
        <v>8</v>
      </c>
      <c r="P3767" s="23" t="str">
        <f t="shared" si="865"/>
        <v>30020461Plato-Facatativa</v>
      </c>
    </row>
    <row r="3768" spans="1:16" ht="15" hidden="1" customHeight="1">
      <c r="A3768" s="26" t="s">
        <v>735</v>
      </c>
      <c r="B3768" s="23" t="str">
        <f>IFERROR(VLOOKUP(A3768,hoja!$A$2:$E$970,4,FALSE),0)</f>
        <v>CENTRO</v>
      </c>
      <c r="C3768" s="23" t="str">
        <f>IFERROR(VLOOKUP(A3768,hoja!$A$2:$E$1370,5,FALSE),0)</f>
        <v>GUALANDAY</v>
      </c>
      <c r="D3768" s="23" t="str">
        <f>IFERROR(VLOOKUP(A3768,hoja!A:D,3,FALSE),0)</f>
        <v>3042</v>
      </c>
      <c r="E3768" s="23" t="s">
        <v>743</v>
      </c>
      <c r="F3768" s="23" t="str">
        <f>IFERROR(VLOOKUP(E3768,hoja!$A$2:$E$970,4,FALSE),0)</f>
        <v>CENTRO</v>
      </c>
      <c r="G3768" s="23" t="str">
        <f>IFERROR(VLOOKUP(E3768,hoja!$A$2:$E$970,5,FALSE),0)</f>
        <v>BOGOTÁ</v>
      </c>
      <c r="H3768" s="103" t="str">
        <f>IFERROR(VLOOKUP(E3768,hoja!A:C,3,FALSE),0)</f>
        <v>0461</v>
      </c>
      <c r="I3768" s="24" t="str">
        <f t="shared" si="871"/>
        <v>30420461</v>
      </c>
      <c r="J3768" s="23">
        <v>4.8000000001047738</v>
      </c>
      <c r="K3768" s="23">
        <v>153.952</v>
      </c>
      <c r="L3768" s="23" t="str">
        <f t="shared" ref="L3768:L3777" si="875">IF(B3768=F3768,"REGIONAL","NACIONAL")</f>
        <v>REGIONAL</v>
      </c>
      <c r="M3768" s="23" t="s">
        <v>618</v>
      </c>
      <c r="N3768" s="23" t="s">
        <v>622</v>
      </c>
      <c r="O3768" s="23">
        <f t="shared" si="874"/>
        <v>25</v>
      </c>
      <c r="P3768" s="23" t="str">
        <f t="shared" si="865"/>
        <v>30420461Principal</v>
      </c>
    </row>
    <row r="3769" spans="1:16" ht="15" hidden="1" customHeight="1">
      <c r="A3769" s="26" t="s">
        <v>787</v>
      </c>
      <c r="B3769" s="23" t="str">
        <f>IFERROR(VLOOKUP(A3769,hoja!$A$2:$E$970,4,FALSE),0)</f>
        <v>ANTIOQUIA</v>
      </c>
      <c r="C3769" s="23" t="str">
        <f>IFERROR(VLOOKUP(A3769,hoja!$A$2:$E$1370,5,FALSE),0)</f>
        <v>PUERTO LIBRE</v>
      </c>
      <c r="D3769" s="23" t="str">
        <f>IFERROR(VLOOKUP(A3769,hoja!A:D,3,FALSE),0)</f>
        <v>10214</v>
      </c>
      <c r="E3769" s="23" t="s">
        <v>743</v>
      </c>
      <c r="F3769" s="23" t="str">
        <f>IFERROR(VLOOKUP(E3769,hoja!$A$2:$E$970,4,FALSE),0)</f>
        <v>CENTRO</v>
      </c>
      <c r="G3769" s="23" t="str">
        <f>IFERROR(VLOOKUP(E3769,hoja!$A$2:$E$970,5,FALSE),0)</f>
        <v>BOGOTÁ</v>
      </c>
      <c r="H3769" s="103" t="str">
        <f>IFERROR(VLOOKUP(E3769,hoja!A:C,3,FALSE),0)</f>
        <v>0461</v>
      </c>
      <c r="I3769" s="24" t="str">
        <f t="shared" si="871"/>
        <v>102140461</v>
      </c>
      <c r="J3769" s="23">
        <v>7.2833333333255723</v>
      </c>
      <c r="K3769" s="23">
        <v>221.31800000000001</v>
      </c>
      <c r="L3769" s="23" t="str">
        <f>IF(B3769=F3769,"REGIONAL","NACIONAL")</f>
        <v>NACIONAL</v>
      </c>
      <c r="M3769" s="23" t="s">
        <v>618</v>
      </c>
      <c r="N3769" s="23" t="s">
        <v>622</v>
      </c>
      <c r="O3769" s="23">
        <f t="shared" si="874"/>
        <v>25</v>
      </c>
      <c r="P3769" s="23" t="str">
        <f t="shared" si="865"/>
        <v>102140461Principal</v>
      </c>
    </row>
    <row r="3770" spans="1:16" ht="15" hidden="1" customHeight="1">
      <c r="A3770" s="26" t="s">
        <v>834</v>
      </c>
      <c r="B3770" s="23" t="str">
        <f>IFERROR(VLOOKUP(A3770,hoja!$A$2:$E$970,4,FALSE),0)</f>
        <v>CENTRO</v>
      </c>
      <c r="C3770" s="23" t="str">
        <f>IFERROR(VLOOKUP(A3770,hoja!$A$2:$E$1370,5,FALSE),0)</f>
        <v>RICAURTE</v>
      </c>
      <c r="D3770" s="23" t="str">
        <f>IFERROR(VLOOKUP(A3770,hoja!A:D,3,FALSE),0)</f>
        <v>60080</v>
      </c>
      <c r="E3770" s="23" t="s">
        <v>743</v>
      </c>
      <c r="F3770" s="23" t="str">
        <f>IFERROR(VLOOKUP(E3770,hoja!$A$2:$E$970,4,FALSE),0)</f>
        <v>CENTRO</v>
      </c>
      <c r="G3770" s="23" t="str">
        <f>IFERROR(VLOOKUP(E3770,hoja!$A$2:$E$970,5,FALSE),0)</f>
        <v>BOGOTÁ</v>
      </c>
      <c r="H3770" s="103" t="str">
        <f>IFERROR(VLOOKUP(E3770,hoja!A:C,3,FALSE),0)</f>
        <v>0461</v>
      </c>
      <c r="I3770" s="24" t="str">
        <f t="shared" si="871"/>
        <v>600800461</v>
      </c>
      <c r="J3770" s="23">
        <v>4.3305555555853061</v>
      </c>
      <c r="K3770" s="23">
        <v>120.928</v>
      </c>
      <c r="L3770" s="23" t="str">
        <f t="shared" si="875"/>
        <v>REGIONAL</v>
      </c>
      <c r="M3770" s="23" t="s">
        <v>618</v>
      </c>
      <c r="N3770" s="23" t="s">
        <v>622</v>
      </c>
      <c r="O3770" s="23">
        <f t="shared" si="874"/>
        <v>25</v>
      </c>
      <c r="P3770" s="23" t="str">
        <f t="shared" si="865"/>
        <v>600800461Principal</v>
      </c>
    </row>
    <row r="3771" spans="1:16" ht="15" hidden="1" customHeight="1">
      <c r="A3771" s="26" t="s">
        <v>782</v>
      </c>
      <c r="B3771" s="23" t="str">
        <f>IFERROR(VLOOKUP(A3771,hoja!$A$2:$E$970,4,FALSE),0)</f>
        <v>COSTA</v>
      </c>
      <c r="C3771" s="23" t="str">
        <f>IFERROR(VLOOKUP(A3771,hoja!$A$2:$E$1370,5,FALSE),0)</f>
        <v>SANTA MARTA</v>
      </c>
      <c r="D3771" s="23" t="str">
        <f>IFERROR(VLOOKUP(A3771,hoja!A:D,3,FALSE),0)</f>
        <v>60083</v>
      </c>
      <c r="E3771" s="23" t="s">
        <v>743</v>
      </c>
      <c r="F3771" s="23" t="str">
        <f>IFERROR(VLOOKUP(E3771,hoja!$A$2:$E$970,4,FALSE),0)</f>
        <v>CENTRO</v>
      </c>
      <c r="G3771" s="23" t="str">
        <f>IFERROR(VLOOKUP(E3771,hoja!$A$2:$E$970,5,FALSE),0)</f>
        <v>BOGOTÁ</v>
      </c>
      <c r="H3771" s="103" t="str">
        <f>IFERROR(VLOOKUP(E3771,hoja!A:C,3,FALSE),0)</f>
        <v>0461</v>
      </c>
      <c r="I3771" s="24" t="str">
        <f t="shared" si="871"/>
        <v>600830461</v>
      </c>
      <c r="J3771" s="23">
        <v>9.0666666667093523</v>
      </c>
      <c r="K3771" s="23">
        <v>804.83100000000002</v>
      </c>
      <c r="L3771" s="23" t="str">
        <f>IF(B3771=F3771,"REGIONAL","NACIONAL")</f>
        <v>NACIONAL</v>
      </c>
      <c r="M3771" s="23" t="s">
        <v>674</v>
      </c>
      <c r="N3771" s="23" t="s">
        <v>622</v>
      </c>
      <c r="O3771" s="23">
        <f t="shared" si="874"/>
        <v>8</v>
      </c>
      <c r="P3771" s="23" t="str">
        <f t="shared" si="865"/>
        <v>600830461La Vega</v>
      </c>
    </row>
    <row r="3772" spans="1:16" ht="15" hidden="1" customHeight="1">
      <c r="A3772" s="26" t="s">
        <v>756</v>
      </c>
      <c r="B3772" s="23" t="str">
        <f>IFERROR(VLOOKUP(A3772,hoja!$A$2:$E$970,4,FALSE),0)</f>
        <v>SANTANDER</v>
      </c>
      <c r="C3772" s="23" t="str">
        <f>IFERROR(VLOOKUP(A3772,hoja!$A$2:$E$1370,5,FALSE),0)</f>
        <v>SANTANA</v>
      </c>
      <c r="D3772" s="23" t="str">
        <f>IFERROR(VLOOKUP(A3772,hoja!A:D,3,FALSE),0)</f>
        <v>60084</v>
      </c>
      <c r="E3772" s="23" t="s">
        <v>743</v>
      </c>
      <c r="F3772" s="23" t="str">
        <f>IFERROR(VLOOKUP(E3772,hoja!$A$2:$E$970,4,FALSE),0)</f>
        <v>CENTRO</v>
      </c>
      <c r="G3772" s="23" t="str">
        <f>IFERROR(VLOOKUP(E3772,hoja!$A$2:$E$970,5,FALSE),0)</f>
        <v>BOGOTÁ</v>
      </c>
      <c r="H3772" s="103" t="str">
        <f>IFERROR(VLOOKUP(E3772,hoja!A:C,3,FALSE),0)</f>
        <v>0461</v>
      </c>
      <c r="I3772" s="24" t="str">
        <f t="shared" si="871"/>
        <v>600840461</v>
      </c>
      <c r="J3772" s="23">
        <v>6.8368055555911269</v>
      </c>
      <c r="K3772" s="23">
        <v>226.303</v>
      </c>
      <c r="L3772" s="23" t="str">
        <f>IF(B3772=F3772,"REGIONAL","NACIONAL")</f>
        <v>NACIONAL</v>
      </c>
      <c r="M3772" s="23" t="s">
        <v>618</v>
      </c>
      <c r="N3772" s="23" t="s">
        <v>622</v>
      </c>
      <c r="O3772" s="23">
        <f t="shared" si="874"/>
        <v>25</v>
      </c>
      <c r="P3772" s="23" t="str">
        <f t="shared" si="865"/>
        <v>600840461Principal</v>
      </c>
    </row>
    <row r="3773" spans="1:16" ht="15" hidden="1" customHeight="1">
      <c r="A3773" s="26" t="s">
        <v>919</v>
      </c>
      <c r="B3773" s="23" t="str">
        <f>IFERROR(VLOOKUP(A3773,hoja!$A$2:$E$970,4,FALSE),0)</f>
        <v>CENTRO</v>
      </c>
      <c r="C3773" s="23" t="str">
        <f>IFERROR(VLOOKUP(A3773,hoja!$A$2:$E$1370,5,FALSE),0)</f>
        <v>ZIPAQUIRÁ</v>
      </c>
      <c r="D3773" s="23" t="str">
        <f>IFERROR(VLOOKUP(A3773,hoja!A:D,3,FALSE),0)</f>
        <v>50390</v>
      </c>
      <c r="E3773" s="23" t="s">
        <v>743</v>
      </c>
      <c r="F3773" s="23" t="str">
        <f>IFERROR(VLOOKUP(E3773,hoja!$A$2:$E$970,4,FALSE),0)</f>
        <v>CENTRO</v>
      </c>
      <c r="G3773" s="23" t="str">
        <f>IFERROR(VLOOKUP(E3773,hoja!$A$2:$E$970,5,FALSE),0)</f>
        <v>BOGOTÁ</v>
      </c>
      <c r="H3773" s="103" t="str">
        <f>IFERROR(VLOOKUP(E3773,hoja!A:C,3,FALSE),0)</f>
        <v>0461</v>
      </c>
      <c r="I3773" s="24" t="str">
        <f t="shared" si="871"/>
        <v>503900461</v>
      </c>
      <c r="K3773" s="23">
        <v>42</v>
      </c>
      <c r="L3773" s="23" t="str">
        <f t="shared" si="875"/>
        <v>REGIONAL</v>
      </c>
      <c r="M3773" s="23" t="s">
        <v>618</v>
      </c>
      <c r="N3773" s="23" t="s">
        <v>622</v>
      </c>
      <c r="O3773" s="23">
        <f t="shared" si="874"/>
        <v>25</v>
      </c>
      <c r="P3773" s="23" t="str">
        <f t="shared" si="865"/>
        <v>503900461Principal</v>
      </c>
    </row>
    <row r="3774" spans="1:16" ht="15" hidden="1" customHeight="1">
      <c r="A3774" s="26" t="s">
        <v>920</v>
      </c>
      <c r="B3774" s="23" t="str">
        <f>IFERROR(VLOOKUP(A3774,hoja!$A$2:$E$970,4,FALSE),0)</f>
        <v>ANTIOQUIA</v>
      </c>
      <c r="C3774" s="23" t="str">
        <f>IFERROR(VLOOKUP(A3774,hoja!$A$2:$E$1370,5,FALSE),0)</f>
        <v>MEDELLÍN</v>
      </c>
      <c r="D3774" s="23" t="str">
        <f>IFERROR(VLOOKUP(A3774,hoja!A:D,3,FALSE),0)</f>
        <v>60000</v>
      </c>
      <c r="E3774" s="23" t="s">
        <v>743</v>
      </c>
      <c r="F3774" s="23" t="str">
        <f>IFERROR(VLOOKUP(E3774,hoja!$A$2:$E$970,4,FALSE),0)</f>
        <v>CENTRO</v>
      </c>
      <c r="G3774" s="23" t="str">
        <f>IFERROR(VLOOKUP(E3774,hoja!$A$2:$E$970,5,FALSE),0)</f>
        <v>BOGOTÁ</v>
      </c>
      <c r="H3774" s="103" t="str">
        <f>IFERROR(VLOOKUP(E3774,hoja!A:C,3,FALSE),0)</f>
        <v>0461</v>
      </c>
      <c r="I3774" s="24" t="str">
        <f t="shared" si="871"/>
        <v>600000461</v>
      </c>
      <c r="J3774" s="23">
        <v>36.60833333330811</v>
      </c>
      <c r="K3774" s="23">
        <v>429.71600000000001</v>
      </c>
      <c r="L3774" s="23" t="str">
        <f>IF(B3774=F3774,"REGIONAL","NACIONAL")</f>
        <v>NACIONAL</v>
      </c>
      <c r="M3774" s="23" t="s">
        <v>623</v>
      </c>
      <c r="N3774" s="23" t="s">
        <v>622</v>
      </c>
      <c r="O3774" s="23">
        <f t="shared" si="874"/>
        <v>16</v>
      </c>
      <c r="P3774" s="23" t="str">
        <f t="shared" si="865"/>
        <v>600000461Facatativa</v>
      </c>
    </row>
    <row r="3775" spans="1:16" ht="15" hidden="1" customHeight="1">
      <c r="A3775" s="26" t="s">
        <v>848</v>
      </c>
      <c r="B3775" s="23" t="str">
        <f>IFERROR(VLOOKUP(A3775,hoja!$A$2:$E$970,4,FALSE),0)</f>
        <v>CENTRO</v>
      </c>
      <c r="C3775" s="23" t="str">
        <f>IFERROR(VLOOKUP(A3775,hoja!$A$2:$E$1370,5,FALSE),0)</f>
        <v>BOGOTÁ</v>
      </c>
      <c r="D3775" s="23" t="str">
        <f>IFERROR(VLOOKUP(A3775,hoja!A:D,3,FALSE),0)</f>
        <v>10215</v>
      </c>
      <c r="E3775" s="23" t="s">
        <v>743</v>
      </c>
      <c r="F3775" s="23" t="str">
        <f>IFERROR(VLOOKUP(E3775,hoja!$A$2:$E$970,4,FALSE),0)</f>
        <v>CENTRO</v>
      </c>
      <c r="G3775" s="23" t="str">
        <f>IFERROR(VLOOKUP(E3775,hoja!$A$2:$E$970,5,FALSE),0)</f>
        <v>BOGOTÁ</v>
      </c>
      <c r="H3775" s="103" t="str">
        <f>IFERROR(VLOOKUP(E3775,hoja!A:C,3,FALSE),0)</f>
        <v>0461</v>
      </c>
      <c r="I3775" s="24" t="str">
        <f t="shared" si="871"/>
        <v>102150461</v>
      </c>
      <c r="K3775" s="23">
        <v>9</v>
      </c>
      <c r="L3775" s="23" t="str">
        <f t="shared" si="875"/>
        <v>REGIONAL</v>
      </c>
      <c r="M3775" s="23" t="s">
        <v>618</v>
      </c>
      <c r="N3775" s="23" t="s">
        <v>622</v>
      </c>
      <c r="O3775" s="23">
        <f t="shared" si="874"/>
        <v>25</v>
      </c>
      <c r="P3775" s="23" t="str">
        <f t="shared" ref="P3775:P3838" si="876">D3775&amp;H3775&amp;M3775</f>
        <v>102150461Principal</v>
      </c>
    </row>
    <row r="3776" spans="1:16" ht="15" hidden="1" customHeight="1">
      <c r="A3776" s="26" t="s">
        <v>928</v>
      </c>
      <c r="B3776" s="23" t="str">
        <f>IFERROR(VLOOKUP(A3776,hoja!$A$2:$E$970,4,FALSE),0)</f>
        <v>CENTRO</v>
      </c>
      <c r="C3776" s="23" t="str">
        <f>IFERROR(VLOOKUP(A3776,hoja!$A$2:$E$1370,5,FALSE),0)</f>
        <v>TENJO</v>
      </c>
      <c r="D3776" s="23" t="str">
        <f>IFERROR(VLOOKUP(A3776,hoja!A:D,3,FALSE),0)</f>
        <v>60122</v>
      </c>
      <c r="E3776" s="23" t="s">
        <v>743</v>
      </c>
      <c r="F3776" s="23" t="str">
        <f>IFERROR(VLOOKUP(E3776,hoja!$A$2:$E$970,4,FALSE),0)</f>
        <v>CENTRO</v>
      </c>
      <c r="G3776" s="23" t="str">
        <f>IFERROR(VLOOKUP(E3776,hoja!$A$2:$E$970,5,FALSE),0)</f>
        <v>BOGOTÁ</v>
      </c>
      <c r="H3776" s="103" t="str">
        <f>IFERROR(VLOOKUP(E3776,hoja!A:C,3,FALSE),0)</f>
        <v>0461</v>
      </c>
      <c r="I3776" s="24" t="str">
        <f t="shared" si="871"/>
        <v>601220461</v>
      </c>
      <c r="K3776" s="23">
        <v>49</v>
      </c>
      <c r="L3776" s="23" t="str">
        <f t="shared" si="875"/>
        <v>REGIONAL</v>
      </c>
      <c r="M3776" s="23" t="s">
        <v>618</v>
      </c>
      <c r="N3776" s="23" t="s">
        <v>622</v>
      </c>
      <c r="O3776" s="23">
        <f t="shared" si="874"/>
        <v>25</v>
      </c>
      <c r="P3776" s="23" t="str">
        <f t="shared" si="876"/>
        <v>601220461Principal</v>
      </c>
    </row>
    <row r="3777" spans="1:16" ht="15" hidden="1" customHeight="1">
      <c r="A3777" s="26" t="s">
        <v>647</v>
      </c>
      <c r="B3777" s="23" t="str">
        <f>IFERROR(VLOOKUP(A3777,hoja!$A$2:$E$970,4,FALSE),0)</f>
        <v>CENTRO</v>
      </c>
      <c r="C3777" s="23" t="str">
        <f>IFERROR(VLOOKUP(A3777,hoja!$A$2:$E$1370,5,FALSE),0)</f>
        <v>TOCANCIPÁ</v>
      </c>
      <c r="D3777" s="23" t="str">
        <f>IFERROR(VLOOKUP(A3777,hoja!A:D,3,FALSE),0)</f>
        <v>2058</v>
      </c>
      <c r="E3777" s="23" t="s">
        <v>743</v>
      </c>
      <c r="F3777" s="23" t="str">
        <f>IFERROR(VLOOKUP(E3777,hoja!$A$2:$E$970,4,FALSE),0)</f>
        <v>CENTRO</v>
      </c>
      <c r="G3777" s="23" t="str">
        <f>IFERROR(VLOOKUP(E3777,hoja!$A$2:$E$970,5,FALSE),0)</f>
        <v>BOGOTÁ</v>
      </c>
      <c r="H3777" s="103" t="str">
        <f>IFERROR(VLOOKUP(E3777,hoja!A:C,3,FALSE),0)</f>
        <v>0461</v>
      </c>
      <c r="I3777" s="24" t="str">
        <f t="shared" si="871"/>
        <v>20580461</v>
      </c>
      <c r="K3777" s="23">
        <v>49</v>
      </c>
      <c r="L3777" s="23" t="str">
        <f t="shared" si="875"/>
        <v>REGIONAL</v>
      </c>
      <c r="M3777" s="23" t="s">
        <v>618</v>
      </c>
      <c r="N3777" s="23" t="s">
        <v>622</v>
      </c>
      <c r="O3777" s="23">
        <f t="shared" si="874"/>
        <v>25</v>
      </c>
      <c r="P3777" s="23" t="str">
        <f t="shared" si="876"/>
        <v>20580461Principal</v>
      </c>
    </row>
    <row r="3778" spans="1:16" ht="15" hidden="1" customHeight="1">
      <c r="A3778" s="26" t="s">
        <v>642</v>
      </c>
      <c r="B3778" s="23" t="str">
        <f>IFERROR(VLOOKUP(A3778,hoja!$A$2:$E$970,4,FALSE),0)</f>
        <v>COSTA</v>
      </c>
      <c r="C3778" s="23" t="str">
        <f>IFERROR(VLOOKUP(A3778,hoja!$A$2:$E$1370,5,FALSE),0)</f>
        <v>BARRANQUILLA</v>
      </c>
      <c r="D3778" s="23" t="str">
        <f>IFERROR(VLOOKUP(A3778,hoja!A:D,3,FALSE),0)</f>
        <v>0111</v>
      </c>
      <c r="E3778" s="23" t="s">
        <v>743</v>
      </c>
      <c r="F3778" s="23" t="str">
        <f>IFERROR(VLOOKUP(E3778,hoja!$A$2:$E$970,4,FALSE),0)</f>
        <v>CENTRO</v>
      </c>
      <c r="G3778" s="23" t="str">
        <f>IFERROR(VLOOKUP(E3778,hoja!$A$2:$E$970,5,FALSE),0)</f>
        <v>BOGOTÁ</v>
      </c>
      <c r="H3778" s="103" t="str">
        <f>IFERROR(VLOOKUP(E3778,hoja!A:C,3,FALSE),0)</f>
        <v>0461</v>
      </c>
      <c r="I3778" s="24" t="str">
        <f t="shared" si="871"/>
        <v>01110461</v>
      </c>
      <c r="J3778" s="23">
        <f>+K3778/25</f>
        <v>43.36</v>
      </c>
      <c r="K3778" s="23">
        <v>1084</v>
      </c>
      <c r="L3778" s="23" t="str">
        <f>IF(B3778=F3778,"REGIONAL","NACIONAL")</f>
        <v>NACIONAL</v>
      </c>
      <c r="M3778" s="23" t="s">
        <v>931</v>
      </c>
      <c r="N3778" s="23" t="s">
        <v>622</v>
      </c>
      <c r="O3778" s="23">
        <f t="shared" si="874"/>
        <v>8</v>
      </c>
      <c r="P3778" s="23" t="str">
        <f t="shared" si="876"/>
        <v>01110461Medellin-Facatativa</v>
      </c>
    </row>
    <row r="3779" spans="1:16" ht="15" hidden="1" customHeight="1">
      <c r="A3779" s="26" t="s">
        <v>930</v>
      </c>
      <c r="B3779" s="23" t="str">
        <f>IFERROR(VLOOKUP(A3779,hoja!$A$2:$E$970,4,FALSE),0)</f>
        <v>ANTIOQUIA</v>
      </c>
      <c r="C3779" s="23" t="str">
        <f>IFERROR(VLOOKUP(A3779,hoja!$A$2:$E$1370,5,FALSE),0)</f>
        <v>SAN PEDRO DE LOS MILAGROS</v>
      </c>
      <c r="D3779" s="23" t="str">
        <f>IFERROR(VLOOKUP(A3779,hoja!A:D,3,FALSE),0)</f>
        <v>50178</v>
      </c>
      <c r="E3779" s="23" t="s">
        <v>743</v>
      </c>
      <c r="F3779" s="23" t="str">
        <f>IFERROR(VLOOKUP(E3779,hoja!$A$2:$E$970,4,FALSE),0)</f>
        <v>CENTRO</v>
      </c>
      <c r="G3779" s="23" t="str">
        <f>IFERROR(VLOOKUP(E3779,hoja!$A$2:$E$970,5,FALSE),0)</f>
        <v>BOGOTÁ</v>
      </c>
      <c r="H3779" s="103" t="str">
        <f>IFERROR(VLOOKUP(E3779,hoja!A:C,3,FALSE),0)</f>
        <v>0461</v>
      </c>
      <c r="I3779" s="24" t="str">
        <f t="shared" ref="I3779" si="877">D3779&amp;H3779</f>
        <v>501780461</v>
      </c>
      <c r="K3779" s="23">
        <v>438</v>
      </c>
      <c r="L3779" s="23" t="str">
        <f>IF(B3779=F3779,"REGIONAL","NACIONAL")</f>
        <v>NACIONAL</v>
      </c>
      <c r="M3779" s="23" t="s">
        <v>618</v>
      </c>
      <c r="N3779" s="23" t="s">
        <v>622</v>
      </c>
      <c r="O3779" s="23">
        <f>IF(K3779&lt;=250,25,IF(K3779&lt;=500,16,IF(K3779&lt;=800,12,IF(K3779&lt;=1100,8,IF(K3779&lt;=1400,6,IF(K3779&lt;=1700,5))))))</f>
        <v>16</v>
      </c>
      <c r="P3779" s="23" t="str">
        <f t="shared" si="876"/>
        <v>501780461Principal</v>
      </c>
    </row>
    <row r="3780" spans="1:16" ht="15" hidden="1" customHeight="1">
      <c r="A3780" s="26" t="s">
        <v>667</v>
      </c>
      <c r="B3780" s="23" t="str">
        <f>IFERROR(VLOOKUP(A3780,hoja!$A$2:$E$970,4,FALSE),0)</f>
        <v>COSTA</v>
      </c>
      <c r="C3780" s="23" t="str">
        <f>IFERROR(VLOOKUP(A3780,hoja!$A$2:$E$1370,5,FALSE),0)</f>
        <v>MONTERÍA</v>
      </c>
      <c r="D3780" s="23" t="str">
        <f>IFERROR(VLOOKUP(A3780,hoja!A:D,3,FALSE),0)</f>
        <v>0381</v>
      </c>
      <c r="E3780" s="23" t="s">
        <v>743</v>
      </c>
      <c r="F3780" s="23" t="str">
        <f>IFERROR(VLOOKUP(E3780,hoja!$A$2:$E$970,4,FALSE),0)</f>
        <v>CENTRO</v>
      </c>
      <c r="G3780" s="23" t="str">
        <f>IFERROR(VLOOKUP(E3780,hoja!$A$2:$E$970,5,FALSE),0)</f>
        <v>BOGOTÁ</v>
      </c>
      <c r="H3780" s="103" t="str">
        <f>IFERROR(VLOOKUP(E3780,hoja!A:C,3,FALSE),0)</f>
        <v>0461</v>
      </c>
      <c r="I3780" s="24" t="str">
        <f t="shared" ref="I3780:I3786" si="878">D3780&amp;H3780</f>
        <v>03810461</v>
      </c>
      <c r="J3780" s="23">
        <v>37.133333333360497</v>
      </c>
      <c r="K3780" s="23">
        <v>830.61099999999999</v>
      </c>
      <c r="L3780" s="23" t="str">
        <f>IF(B3777=F3777,"REGIONAL","NACIONAL")</f>
        <v>REGIONAL</v>
      </c>
      <c r="M3780" s="23" t="s">
        <v>621</v>
      </c>
      <c r="N3780" s="23" t="s">
        <v>622</v>
      </c>
      <c r="O3780" s="23">
        <f t="shared" ref="O3780:O3794" si="879">IF(K3780&lt;=250,25,IF(K3780&lt;=500,16,IF(K3780&lt;=800,12,IF(K3780&lt;=1100,8,IF(K3780&lt;=1400,6,IF(K3780&lt;=1700,5))))))</f>
        <v>8</v>
      </c>
      <c r="P3780" s="23" t="str">
        <f t="shared" si="876"/>
        <v>03810461La vega</v>
      </c>
    </row>
    <row r="3781" spans="1:16" ht="15" hidden="1" customHeight="1">
      <c r="A3781" s="26" t="s">
        <v>637</v>
      </c>
      <c r="B3781" s="23" t="str">
        <f>IFERROR(VLOOKUP(A3781,hoja!$A$2:$E$970,4,FALSE),0)</f>
        <v>SANTANDER</v>
      </c>
      <c r="C3781" s="23" t="str">
        <f>IFERROR(VLOOKUP(A3781,hoja!$A$2:$E$1370,5,FALSE),0)</f>
        <v>PIEDECUESTA</v>
      </c>
      <c r="D3781" s="23" t="str">
        <f>IFERROR(VLOOKUP(A3781,hoja!A:D,3,FALSE),0)</f>
        <v>0422</v>
      </c>
      <c r="E3781" s="23" t="s">
        <v>743</v>
      </c>
      <c r="F3781" s="23" t="str">
        <f>IFERROR(VLOOKUP(E3781,hoja!$A$2:$E$970,4,FALSE),0)</f>
        <v>CENTRO</v>
      </c>
      <c r="G3781" s="23" t="str">
        <f>IFERROR(VLOOKUP(E3781,hoja!$A$2:$E$970,5,FALSE),0)</f>
        <v>BOGOTÁ</v>
      </c>
      <c r="H3781" s="103" t="str">
        <f>IFERROR(VLOOKUP(E3781,hoja!A:C,3,FALSE),0)</f>
        <v>0461</v>
      </c>
      <c r="I3781" s="24" t="str">
        <f t="shared" si="878"/>
        <v>04220461</v>
      </c>
      <c r="K3781" s="23">
        <v>527</v>
      </c>
      <c r="L3781" s="23" t="str">
        <f>IF(B3781=F3781,"REGIONAL","NACIONAL")</f>
        <v>NACIONAL</v>
      </c>
      <c r="M3781" s="27" t="s">
        <v>952</v>
      </c>
      <c r="N3781" s="23" t="s">
        <v>622</v>
      </c>
      <c r="O3781" s="23">
        <f t="shared" si="879"/>
        <v>12</v>
      </c>
      <c r="P3781" s="23" t="str">
        <f t="shared" si="876"/>
        <v>04220461Magdalena medio - Facatativa</v>
      </c>
    </row>
    <row r="3782" spans="1:16" ht="15" hidden="1" customHeight="1">
      <c r="A3782" s="26" t="s">
        <v>665</v>
      </c>
      <c r="B3782" s="23" t="str">
        <f>IFERROR(VLOOKUP(A3782,hoja!$A$2:$E$970,4,FALSE),0)</f>
        <v>OCCIDENTE</v>
      </c>
      <c r="C3782" s="23" t="str">
        <f>IFERROR(VLOOKUP(A3782,hoja!$A$2:$E$1370,5,FALSE),0)</f>
        <v>MANIZALES</v>
      </c>
      <c r="D3782" s="23" t="str">
        <f>IFERROR(VLOOKUP(A3782,hoja!A:D,3,FALSE),0)</f>
        <v>0145</v>
      </c>
      <c r="E3782" s="23" t="s">
        <v>743</v>
      </c>
      <c r="F3782" s="23" t="str">
        <f>IFERROR(VLOOKUP(E3782,hoja!$A$2:$E$970,4,FALSE),0)</f>
        <v>CENTRO</v>
      </c>
      <c r="G3782" s="23" t="str">
        <f>IFERROR(VLOOKUP(E3782,hoja!$A$2:$E$970,5,FALSE),0)</f>
        <v>BOGOTÁ</v>
      </c>
      <c r="H3782" s="103" t="str">
        <f>IFERROR(VLOOKUP(E3782,hoja!A:C,3,FALSE),0)</f>
        <v>0461</v>
      </c>
      <c r="I3782" s="24" t="str">
        <f t="shared" si="878"/>
        <v>01450461</v>
      </c>
      <c r="K3782" s="23">
        <v>310</v>
      </c>
      <c r="L3782" s="23" t="str">
        <f t="shared" ref="L3782:L3794" si="880">IF(B3782=F3782,"REGIONAL","NACIONAL")</f>
        <v>NACIONAL</v>
      </c>
      <c r="M3782" s="23" t="s">
        <v>810</v>
      </c>
      <c r="N3782" s="23" t="s">
        <v>622</v>
      </c>
      <c r="O3782" s="23">
        <f t="shared" si="879"/>
        <v>16</v>
      </c>
      <c r="P3782" s="23" t="str">
        <f t="shared" si="876"/>
        <v>01450461Letras-La Vega</v>
      </c>
    </row>
    <row r="3783" spans="1:16" ht="15" hidden="1" customHeight="1">
      <c r="A3783" s="26" t="s">
        <v>665</v>
      </c>
      <c r="B3783" s="23" t="str">
        <f>IFERROR(VLOOKUP(A3783,hoja!$A$2:$E$970,4,FALSE),0)</f>
        <v>OCCIDENTE</v>
      </c>
      <c r="C3783" s="23" t="str">
        <f>IFERROR(VLOOKUP(A3783,hoja!$A$2:$E$1370,5,FALSE),0)</f>
        <v>MANIZALES</v>
      </c>
      <c r="D3783" s="23" t="str">
        <f>IFERROR(VLOOKUP(A3783,hoja!A:D,3,FALSE),0)</f>
        <v>0145</v>
      </c>
      <c r="E3783" s="23" t="s">
        <v>743</v>
      </c>
      <c r="F3783" s="23" t="str">
        <f>IFERROR(VLOOKUP(E3783,hoja!$A$2:$E$970,4,FALSE),0)</f>
        <v>CENTRO</v>
      </c>
      <c r="G3783" s="23" t="str">
        <f>IFERROR(VLOOKUP(E3783,hoja!$A$2:$E$970,5,FALSE),0)</f>
        <v>BOGOTÁ</v>
      </c>
      <c r="H3783" s="103" t="str">
        <f>IFERROR(VLOOKUP(E3783,hoja!A:C,3,FALSE),0)</f>
        <v>0461</v>
      </c>
      <c r="I3783" s="24" t="str">
        <f t="shared" si="878"/>
        <v>01450461</v>
      </c>
      <c r="K3783" s="23">
        <v>299</v>
      </c>
      <c r="L3783" s="23" t="str">
        <f t="shared" si="880"/>
        <v>NACIONAL</v>
      </c>
      <c r="M3783" s="23" t="s">
        <v>874</v>
      </c>
      <c r="N3783" s="23" t="s">
        <v>622</v>
      </c>
      <c r="O3783" s="23">
        <f t="shared" si="879"/>
        <v>16</v>
      </c>
      <c r="P3783" s="23" t="str">
        <f t="shared" si="876"/>
        <v>01450461Letras-Facatativa</v>
      </c>
    </row>
    <row r="3784" spans="1:16" ht="15" hidden="1" customHeight="1">
      <c r="A3784" s="26" t="s">
        <v>668</v>
      </c>
      <c r="B3784" s="23" t="str">
        <f>IFERROR(VLOOKUP(A3784,hoja!$A$2:$E$970,4,FALSE),0)</f>
        <v>COSTA</v>
      </c>
      <c r="C3784" s="23" t="str">
        <f>IFERROR(VLOOKUP(A3784,hoja!$A$2:$E$1370,5,FALSE),0)</f>
        <v>VALLEDUPAR</v>
      </c>
      <c r="D3784" s="23" t="str">
        <f>IFERROR(VLOOKUP(A3784,hoja!A:D,3,FALSE),0)</f>
        <v>0447</v>
      </c>
      <c r="E3784" s="23" t="s">
        <v>743</v>
      </c>
      <c r="F3784" s="23" t="str">
        <f>IFERROR(VLOOKUP(E3784,hoja!$A$2:$E$970,4,FALSE),0)</f>
        <v>CENTRO</v>
      </c>
      <c r="G3784" s="23" t="str">
        <f>IFERROR(VLOOKUP(E3784,hoja!$A$2:$E$970,5,FALSE),0)</f>
        <v>BOGOTÁ</v>
      </c>
      <c r="H3784" s="103" t="str">
        <f>IFERROR(VLOOKUP(E3784,hoja!A:C,3,FALSE),0)</f>
        <v>0461</v>
      </c>
      <c r="I3784" s="24" t="str">
        <f t="shared" si="878"/>
        <v>04470461</v>
      </c>
      <c r="K3784" s="23">
        <v>888.85950000000003</v>
      </c>
      <c r="L3784" s="23" t="str">
        <f t="shared" si="880"/>
        <v>NACIONAL</v>
      </c>
      <c r="M3784" s="23" t="s">
        <v>623</v>
      </c>
      <c r="N3784" s="23" t="s">
        <v>622</v>
      </c>
      <c r="O3784" s="23">
        <f t="shared" si="879"/>
        <v>8</v>
      </c>
      <c r="P3784" s="23" t="str">
        <f t="shared" si="876"/>
        <v>04470461Facatativa</v>
      </c>
    </row>
    <row r="3785" spans="1:16" ht="15" hidden="1" customHeight="1">
      <c r="A3785" s="26" t="s">
        <v>693</v>
      </c>
      <c r="B3785" s="23" t="str">
        <f>IFERROR(VLOOKUP(A3785,hoja!$A$2:$E$970,4,FALSE),0)</f>
        <v>COSTA</v>
      </c>
      <c r="C3785" s="23" t="str">
        <f>IFERROR(VLOOKUP(A3785,hoja!$A$2:$E$1370,5,FALSE),0)</f>
        <v>BOSCONIA</v>
      </c>
      <c r="D3785" s="23" t="str">
        <f>IFERROR(VLOOKUP(A3785,hoja!A:D,3,FALSE),0)</f>
        <v>0449</v>
      </c>
      <c r="E3785" s="23" t="s">
        <v>743</v>
      </c>
      <c r="F3785" s="23" t="str">
        <f>IFERROR(VLOOKUP(E3785,hoja!$A$2:$E$970,4,FALSE),0)</f>
        <v>CENTRO</v>
      </c>
      <c r="G3785" s="23" t="str">
        <f>IFERROR(VLOOKUP(E3785,hoja!$A$2:$E$970,5,FALSE),0)</f>
        <v>BOGOTÁ</v>
      </c>
      <c r="H3785" s="103" t="str">
        <f>IFERROR(VLOOKUP(E3785,hoja!A:C,3,FALSE),0)</f>
        <v>0461</v>
      </c>
      <c r="I3785" s="24" t="str">
        <f t="shared" si="878"/>
        <v>04490461</v>
      </c>
      <c r="J3785" s="23">
        <v>33.866666666697711</v>
      </c>
      <c r="K3785" s="23">
        <v>819</v>
      </c>
      <c r="L3785" s="23" t="str">
        <f t="shared" si="880"/>
        <v>NACIONAL</v>
      </c>
      <c r="M3785" s="23" t="s">
        <v>621</v>
      </c>
      <c r="N3785" s="23" t="s">
        <v>622</v>
      </c>
      <c r="O3785" s="23">
        <f t="shared" si="879"/>
        <v>8</v>
      </c>
      <c r="P3785" s="23" t="str">
        <f t="shared" si="876"/>
        <v>04490461La vega</v>
      </c>
    </row>
    <row r="3786" spans="1:16" ht="15" hidden="1" customHeight="1">
      <c r="A3786" s="26" t="s">
        <v>672</v>
      </c>
      <c r="B3786" s="23" t="str">
        <f>IFERROR(VLOOKUP(A3786,hoja!$A$2:$E$970,4,FALSE),0)</f>
        <v>ANTIOQUIA</v>
      </c>
      <c r="C3786" s="23" t="str">
        <f>IFERROR(VLOOKUP(A3786,hoja!$A$2:$E$1370,5,FALSE),0)</f>
        <v>MEDELLÍN</v>
      </c>
      <c r="D3786" s="23" t="str">
        <f>IFERROR(VLOOKUP(A3786,hoja!A:D,3,FALSE),0)</f>
        <v>0092</v>
      </c>
      <c r="E3786" s="23" t="s">
        <v>743</v>
      </c>
      <c r="F3786" s="23" t="str">
        <f>IFERROR(VLOOKUP(E3786,hoja!$A$2:$E$970,4,FALSE),0)</f>
        <v>CENTRO</v>
      </c>
      <c r="G3786" s="23" t="str">
        <f>IFERROR(VLOOKUP(E3786,hoja!$A$2:$E$970,5,FALSE),0)</f>
        <v>BOGOTÁ</v>
      </c>
      <c r="H3786" s="103" t="str">
        <f>IFERROR(VLOOKUP(E3786,hoja!A:C,3,FALSE),0)</f>
        <v>0461</v>
      </c>
      <c r="I3786" s="24" t="str">
        <f t="shared" si="878"/>
        <v>00920461</v>
      </c>
      <c r="K3786" s="23">
        <v>487</v>
      </c>
      <c r="L3786" s="23" t="str">
        <f t="shared" si="880"/>
        <v>NACIONAL</v>
      </c>
      <c r="M3786" s="23" t="s">
        <v>794</v>
      </c>
      <c r="N3786" s="23" t="s">
        <v>622</v>
      </c>
      <c r="O3786" s="23">
        <f t="shared" si="879"/>
        <v>16</v>
      </c>
      <c r="P3786" s="23" t="str">
        <f t="shared" si="876"/>
        <v>00920461Letras</v>
      </c>
    </row>
    <row r="3787" spans="1:16" ht="15" hidden="1" customHeight="1">
      <c r="A3787" s="26" t="s">
        <v>641</v>
      </c>
      <c r="B3787" s="23" t="str">
        <f>IFERROR(VLOOKUP(A3787,hoja!$A$2:$E$970,4,FALSE),0)</f>
        <v>ANTIOQUIA</v>
      </c>
      <c r="C3787" s="23" t="str">
        <f>IFERROR(VLOOKUP(A3787,hoja!$A$2:$E$1370,5,FALSE),0)</f>
        <v>MEDELLÍN</v>
      </c>
      <c r="D3787" s="23" t="str">
        <f>IFERROR(VLOOKUP(A3787,hoja!A:D,3,FALSE),0)</f>
        <v>0079</v>
      </c>
      <c r="E3787" s="23" t="s">
        <v>743</v>
      </c>
      <c r="F3787" s="23" t="str">
        <f>IFERROR(VLOOKUP(E3787,hoja!$A$2:$E$970,4,FALSE),0)</f>
        <v>CENTRO</v>
      </c>
      <c r="G3787" s="23" t="str">
        <f>IFERROR(VLOOKUP(E3787,hoja!$A$2:$E$970,5,FALSE),0)</f>
        <v>BOGOTÁ</v>
      </c>
      <c r="H3787" s="103" t="str">
        <f>IFERROR(VLOOKUP(E3787,hoja!A:C,3,FALSE),0)</f>
        <v>0461</v>
      </c>
      <c r="I3787" s="24" t="str">
        <f t="shared" ref="I3787" si="881">D3787&amp;H3787</f>
        <v>00790461</v>
      </c>
      <c r="K3787" s="23">
        <v>498</v>
      </c>
      <c r="L3787" s="23" t="str">
        <f t="shared" si="880"/>
        <v>NACIONAL</v>
      </c>
      <c r="M3787" s="23" t="s">
        <v>794</v>
      </c>
      <c r="N3787" s="23" t="s">
        <v>622</v>
      </c>
      <c r="O3787" s="23">
        <f t="shared" si="879"/>
        <v>16</v>
      </c>
      <c r="P3787" s="23" t="str">
        <f t="shared" si="876"/>
        <v>00790461Letras</v>
      </c>
    </row>
    <row r="3788" spans="1:16" ht="15" hidden="1" customHeight="1">
      <c r="A3788" s="40" t="s">
        <v>617</v>
      </c>
      <c r="B3788" s="23" t="str">
        <f>IFERROR(VLOOKUP(A3788,hoja!$A$2:$E$970,4,FALSE),0)</f>
        <v>ANTIOQUIA</v>
      </c>
      <c r="C3788" s="23" t="str">
        <f>IFERROR(VLOOKUP(A3788,hoja!$A$2:$E$1370,5,FALSE),0)</f>
        <v>MEDELLÍN</v>
      </c>
      <c r="D3788" s="23">
        <f>IFERROR(VLOOKUP(A3788,hoja!A:D,3,FALSE),0)</f>
        <v>50443</v>
      </c>
      <c r="E3788" s="23" t="s">
        <v>743</v>
      </c>
      <c r="F3788" s="23" t="str">
        <f>IFERROR(VLOOKUP(E3788,hoja!$A$2:$E$970,4,FALSE),0)</f>
        <v>CENTRO</v>
      </c>
      <c r="G3788" s="23" t="str">
        <f>IFERROR(VLOOKUP(E3788,hoja!$A$2:$E$970,5,FALSE),0)</f>
        <v>BOGOTÁ</v>
      </c>
      <c r="H3788" s="103" t="str">
        <f>IFERROR(VLOOKUP(E3788,hoja!A:C,3,FALSE),0)</f>
        <v>0461</v>
      </c>
      <c r="I3788" s="24" t="str">
        <f t="shared" ref="I3788:I3793" si="882">D3788&amp;H3788</f>
        <v>504430461</v>
      </c>
      <c r="J3788" s="23">
        <v>22.016111110977363</v>
      </c>
      <c r="K3788" s="23">
        <v>432</v>
      </c>
      <c r="L3788" s="23" t="str">
        <f t="shared" si="880"/>
        <v>NACIONAL</v>
      </c>
      <c r="M3788" s="23" t="s">
        <v>674</v>
      </c>
      <c r="N3788" s="23" t="s">
        <v>622</v>
      </c>
      <c r="O3788" s="23">
        <f t="shared" si="879"/>
        <v>16</v>
      </c>
      <c r="P3788" s="23" t="str">
        <f t="shared" si="876"/>
        <v>504430461La Vega</v>
      </c>
    </row>
    <row r="3789" spans="1:16" ht="15" hidden="1" customHeight="1">
      <c r="A3789" s="26" t="s">
        <v>661</v>
      </c>
      <c r="B3789" s="23" t="str">
        <f>IFERROR(VLOOKUP(A3789,hoja!$A$2:$E$970,4,FALSE),0)</f>
        <v>COSTA</v>
      </c>
      <c r="C3789" s="23" t="str">
        <f>IFERROR(VLOOKUP(A3789,hoja!$A$2:$E$1370,5,FALSE),0)</f>
        <v>CARTAGENA</v>
      </c>
      <c r="D3789" s="23" t="str">
        <f>IFERROR(VLOOKUP(A3789,hoja!A:D,3,FALSE),0)</f>
        <v>0113</v>
      </c>
      <c r="E3789" s="23" t="s">
        <v>743</v>
      </c>
      <c r="F3789" s="23" t="str">
        <f>IFERROR(VLOOKUP(E3789,hoja!$A$2:$E$970,4,FALSE),0)</f>
        <v>CENTRO</v>
      </c>
      <c r="G3789" s="23" t="str">
        <f>IFERROR(VLOOKUP(E3789,hoja!$A$2:$E$970,5,FALSE),0)</f>
        <v>BOGOTÁ</v>
      </c>
      <c r="H3789" s="103" t="str">
        <f>IFERROR(VLOOKUP(E3789,hoja!A:C,3,FALSE),0)</f>
        <v>0461</v>
      </c>
      <c r="I3789" s="24" t="str">
        <f t="shared" si="882"/>
        <v>01130461</v>
      </c>
      <c r="K3789" s="23">
        <v>1148</v>
      </c>
      <c r="L3789" s="23" t="str">
        <f t="shared" si="880"/>
        <v>NACIONAL</v>
      </c>
      <c r="M3789" s="23" t="s">
        <v>936</v>
      </c>
      <c r="N3789" s="23" t="s">
        <v>622</v>
      </c>
      <c r="O3789" s="23">
        <f t="shared" si="879"/>
        <v>6</v>
      </c>
      <c r="P3789" s="23" t="str">
        <f t="shared" si="876"/>
        <v>01130461Barranquilla-Facatativa</v>
      </c>
    </row>
    <row r="3790" spans="1:16" ht="15" hidden="1" customHeight="1">
      <c r="A3790" s="26" t="s">
        <v>655</v>
      </c>
      <c r="B3790" s="23" t="str">
        <f>IFERROR(VLOOKUP(A3790,hoja!$A$2:$E$970,4,FALSE),0)</f>
        <v>ANTIOQUIA</v>
      </c>
      <c r="C3790" s="23" t="str">
        <f>IFERROR(VLOOKUP(A3790,hoja!$A$2:$E$1370,5,FALSE),0)</f>
        <v>MEDELLÍN</v>
      </c>
      <c r="D3790" s="23" t="str">
        <f>IFERROR(VLOOKUP(A3790,hoja!A:D,3,FALSE),0)</f>
        <v>0292</v>
      </c>
      <c r="E3790" s="23" t="s">
        <v>743</v>
      </c>
      <c r="F3790" s="23" t="str">
        <f>IFERROR(VLOOKUP(E3790,hoja!$A$2:$E$970,4,FALSE),0)</f>
        <v>CENTRO</v>
      </c>
      <c r="G3790" s="23" t="str">
        <f>IFERROR(VLOOKUP(E3790,hoja!$A$2:$E$970,5,FALSE),0)</f>
        <v>BOGOTÁ</v>
      </c>
      <c r="H3790" s="103" t="str">
        <f>IFERROR(VLOOKUP(E3790,hoja!A:C,3,FALSE),0)</f>
        <v>0461</v>
      </c>
      <c r="I3790" s="24" t="str">
        <f t="shared" si="882"/>
        <v>02920461</v>
      </c>
      <c r="J3790" s="23">
        <v>30.537222222163109</v>
      </c>
      <c r="K3790" s="23">
        <v>451</v>
      </c>
      <c r="L3790" s="23" t="str">
        <f t="shared" si="880"/>
        <v>NACIONAL</v>
      </c>
      <c r="M3790" s="23" t="s">
        <v>621</v>
      </c>
      <c r="N3790" s="23" t="s">
        <v>622</v>
      </c>
      <c r="O3790" s="23">
        <f t="shared" si="879"/>
        <v>16</v>
      </c>
      <c r="P3790" s="23" t="str">
        <f t="shared" si="876"/>
        <v>02920461La vega</v>
      </c>
    </row>
    <row r="3791" spans="1:16" ht="15" hidden="1" customHeight="1">
      <c r="A3791" s="26" t="s">
        <v>637</v>
      </c>
      <c r="B3791" s="23" t="str">
        <f>IFERROR(VLOOKUP(A3791,hoja!$A$2:$E$970,4,FALSE),0)</f>
        <v>SANTANDER</v>
      </c>
      <c r="C3791" s="23" t="str">
        <f>IFERROR(VLOOKUP(A3791,hoja!$A$2:$E$1370,5,FALSE),0)</f>
        <v>PIEDECUESTA</v>
      </c>
      <c r="D3791" s="23" t="str">
        <f>IFERROR(VLOOKUP(A3791,hoja!A:D,3,FALSE),0)</f>
        <v>0422</v>
      </c>
      <c r="E3791" s="23" t="s">
        <v>743</v>
      </c>
      <c r="F3791" s="23" t="str">
        <f>IFERROR(VLOOKUP(E3791,hoja!$A$2:$E$970,4,FALSE),0)</f>
        <v>CENTRO</v>
      </c>
      <c r="G3791" s="23" t="str">
        <f>IFERROR(VLOOKUP(E3791,hoja!$A$2:$E$970,5,FALSE),0)</f>
        <v>BOGOTÁ</v>
      </c>
      <c r="H3791" s="103" t="str">
        <f>IFERROR(VLOOKUP(E3791,hoja!A:C,3,FALSE),0)</f>
        <v>0461</v>
      </c>
      <c r="I3791" s="24" t="str">
        <f t="shared" si="882"/>
        <v>04220461</v>
      </c>
      <c r="K3791" s="23">
        <v>549</v>
      </c>
      <c r="L3791" s="23" t="str">
        <f t="shared" si="880"/>
        <v>NACIONAL</v>
      </c>
      <c r="M3791" s="23" t="s">
        <v>696</v>
      </c>
      <c r="N3791" s="23" t="s">
        <v>622</v>
      </c>
      <c r="O3791" s="23">
        <f t="shared" si="879"/>
        <v>12</v>
      </c>
      <c r="P3791" s="23" t="str">
        <f t="shared" si="876"/>
        <v>04220461Magdalena Medio</v>
      </c>
    </row>
    <row r="3792" spans="1:16" ht="15" hidden="1" customHeight="1">
      <c r="A3792" s="26" t="s">
        <v>637</v>
      </c>
      <c r="B3792" s="23" t="str">
        <f>IFERROR(VLOOKUP(A3792,hoja!$A$2:$E$970,4,FALSE),0)</f>
        <v>SANTANDER</v>
      </c>
      <c r="C3792" s="23" t="str">
        <f>IFERROR(VLOOKUP(A3792,hoja!$A$2:$E$1370,5,FALSE),0)</f>
        <v>PIEDECUESTA</v>
      </c>
      <c r="D3792" s="23" t="str">
        <f>IFERROR(VLOOKUP(A3792,hoja!A:D,3,FALSE),0)</f>
        <v>0422</v>
      </c>
      <c r="E3792" s="23" t="s">
        <v>743</v>
      </c>
      <c r="F3792" s="23" t="str">
        <f>IFERROR(VLOOKUP(E3792,hoja!$A$2:$E$970,4,FALSE),0)</f>
        <v>CENTRO</v>
      </c>
      <c r="G3792" s="23" t="str">
        <f>IFERROR(VLOOKUP(E3792,hoja!$A$2:$E$970,5,FALSE),0)</f>
        <v>BOGOTÁ</v>
      </c>
      <c r="H3792" s="103" t="str">
        <f>IFERROR(VLOOKUP(E3792,hoja!A:C,3,FALSE),0)</f>
        <v>0461</v>
      </c>
      <c r="I3792" s="24" t="str">
        <f t="shared" si="882"/>
        <v>04220461</v>
      </c>
      <c r="K3792" s="23">
        <v>432</v>
      </c>
      <c r="L3792" s="23" t="str">
        <f t="shared" si="880"/>
        <v>NACIONAL</v>
      </c>
      <c r="M3792" s="27" t="s">
        <v>989</v>
      </c>
      <c r="N3792" s="23" t="s">
        <v>622</v>
      </c>
      <c r="O3792" s="23">
        <f t="shared" si="879"/>
        <v>16</v>
      </c>
      <c r="P3792" s="23" t="str">
        <f t="shared" si="876"/>
        <v>04220461Tunja</v>
      </c>
    </row>
    <row r="3793" spans="1:16" ht="15" hidden="1" customHeight="1">
      <c r="A3793" s="26" t="s">
        <v>637</v>
      </c>
      <c r="B3793" s="23" t="str">
        <f>IFERROR(VLOOKUP(A3793,hoja!$A$2:$E$970,4,FALSE),0)</f>
        <v>SANTANDER</v>
      </c>
      <c r="C3793" s="23" t="str">
        <f>IFERROR(VLOOKUP(A3793,hoja!$A$2:$E$1370,5,FALSE),0)</f>
        <v>PIEDECUESTA</v>
      </c>
      <c r="D3793" s="23" t="str">
        <f>IFERROR(VLOOKUP(A3793,hoja!A:D,3,FALSE),0)</f>
        <v>0422</v>
      </c>
      <c r="E3793" s="23" t="s">
        <v>743</v>
      </c>
      <c r="F3793" s="23" t="str">
        <f>IFERROR(VLOOKUP(E3793,hoja!$A$2:$E$970,4,FALSE),0)</f>
        <v>CENTRO</v>
      </c>
      <c r="G3793" s="23" t="str">
        <f>IFERROR(VLOOKUP(E3793,hoja!$A$2:$E$970,5,FALSE),0)</f>
        <v>BOGOTÁ</v>
      </c>
      <c r="H3793" s="103" t="str">
        <f>IFERROR(VLOOKUP(E3793,hoja!A:C,3,FALSE),0)</f>
        <v>0461</v>
      </c>
      <c r="I3793" s="24" t="str">
        <f t="shared" si="882"/>
        <v>04220461</v>
      </c>
      <c r="K3793" s="23">
        <v>660</v>
      </c>
      <c r="L3793" s="23" t="str">
        <f t="shared" si="880"/>
        <v>NACIONAL</v>
      </c>
      <c r="M3793" s="27" t="s">
        <v>861</v>
      </c>
      <c r="N3793" s="23" t="s">
        <v>622</v>
      </c>
      <c r="O3793" s="23">
        <f t="shared" si="879"/>
        <v>12</v>
      </c>
      <c r="P3793" s="23" t="str">
        <f t="shared" si="876"/>
        <v>04220461San Alberto</v>
      </c>
    </row>
    <row r="3794" spans="1:16" ht="15" hidden="1" customHeight="1">
      <c r="A3794" s="26" t="s">
        <v>845</v>
      </c>
      <c r="B3794" s="23" t="str">
        <f>IFERROR(VLOOKUP(A3794,hoja!$A$2:$E$970,4,FALSE),0)</f>
        <v>OCCIDENTE</v>
      </c>
      <c r="C3794" s="23" t="str">
        <f>IFERROR(VLOOKUP(A3794,hoja!$A$2:$E$1370,5,FALSE),0)</f>
        <v>CALOTO</v>
      </c>
      <c r="D3794" s="23" t="str">
        <f>IFERROR(VLOOKUP(A3794,hoja!A:D,3,FALSE),0)</f>
        <v>0054</v>
      </c>
      <c r="E3794" s="23" t="s">
        <v>743</v>
      </c>
      <c r="F3794" s="23" t="str">
        <f>IFERROR(VLOOKUP(E3794,hoja!$A$2:$E$970,4,FALSE),0)</f>
        <v>CENTRO</v>
      </c>
      <c r="G3794" s="23" t="str">
        <f>IFERROR(VLOOKUP(E3794,hoja!$A$2:$E$970,5,FALSE),0)</f>
        <v>BOGOTÁ</v>
      </c>
      <c r="H3794" s="103" t="str">
        <f>IFERROR(VLOOKUP(E3794,hoja!A:C,3,FALSE),0)</f>
        <v>0461</v>
      </c>
      <c r="I3794" s="24" t="str">
        <f t="shared" ref="I3794" si="883">D3794&amp;H3794</f>
        <v>00540461</v>
      </c>
      <c r="K3794" s="23">
        <v>468</v>
      </c>
      <c r="L3794" s="23" t="str">
        <f t="shared" si="880"/>
        <v>NACIONAL</v>
      </c>
      <c r="M3794" s="23" t="s">
        <v>618</v>
      </c>
      <c r="N3794" s="23" t="s">
        <v>622</v>
      </c>
      <c r="O3794" s="23">
        <f t="shared" si="879"/>
        <v>16</v>
      </c>
      <c r="P3794" s="23" t="str">
        <f t="shared" si="876"/>
        <v>00540461Principal</v>
      </c>
    </row>
    <row r="3795" spans="1:16" ht="15" hidden="1" customHeight="1">
      <c r="A3795" s="26" t="s">
        <v>625</v>
      </c>
      <c r="B3795" s="23" t="str">
        <f>IFERROR(VLOOKUP(A3795,hoja!$A$2:$E$970,4,FALSE),0)</f>
        <v>CENTRO</v>
      </c>
      <c r="C3795" s="23" t="str">
        <f>IFERROR(VLOOKUP(A3795,hoja!$A$2:$E$1370,5,FALSE),0)</f>
        <v>BOGOTÁ</v>
      </c>
      <c r="D3795" s="23" t="str">
        <f>IFERROR(VLOOKUP(A3795,hoja!A:D,3,FALSE),0)</f>
        <v>8101</v>
      </c>
      <c r="E3795" s="23" t="s">
        <v>807</v>
      </c>
      <c r="F3795" s="23" t="str">
        <f>IFERROR(VLOOKUP(E3795,hoja!$A$2:$E$970,4,FALSE),0)</f>
        <v>CENTRO</v>
      </c>
      <c r="G3795" s="23" t="str">
        <f>IFERROR(VLOOKUP(E3795,hoja!$A$2:$E$970,5,FALSE),0)</f>
        <v>BOGOTÁ</v>
      </c>
      <c r="H3795" s="103" t="str">
        <f>IFERROR(VLOOKUP(E3795,hoja!A:C,3,FALSE),0)</f>
        <v>0460</v>
      </c>
      <c r="I3795" s="24" t="str">
        <f t="shared" ref="I3795:I3828" si="884">D3795&amp;H3795</f>
        <v>81010460</v>
      </c>
      <c r="J3795" s="23">
        <v>2.4833333333954215</v>
      </c>
      <c r="K3795" s="23">
        <v>63</v>
      </c>
      <c r="L3795" s="23" t="str">
        <f t="shared" ref="L3795:L3797" si="885">IF(B3795=F3795,"REGIONAL","NACIONAL")</f>
        <v>REGIONAL</v>
      </c>
      <c r="M3795" s="23" t="s">
        <v>618</v>
      </c>
      <c r="N3795" s="23" t="s">
        <v>622</v>
      </c>
      <c r="O3795" s="23">
        <f t="shared" ref="O3795:O3858" si="886">IF(K3795&lt;=250,25,IF(K3795&lt;=500,16,IF(K3795&lt;=800,12,IF(K3795&lt;=1100,8,IF(K3795&lt;=1400,6,IF(K3795&lt;=1700,5))))))</f>
        <v>25</v>
      </c>
      <c r="P3795" s="23" t="str">
        <f t="shared" si="876"/>
        <v>81010460Principal</v>
      </c>
    </row>
    <row r="3796" spans="1:16" ht="15" hidden="1" customHeight="1">
      <c r="A3796" s="26" t="s">
        <v>658</v>
      </c>
      <c r="B3796" s="23" t="str">
        <f>IFERROR(VLOOKUP(A3796,hoja!$A$2:$E$970,4,FALSE),0)</f>
        <v>ANTIOQUIA</v>
      </c>
      <c r="C3796" s="23" t="str">
        <f>IFERROR(VLOOKUP(A3796,hoja!$A$2:$E$1370,5,FALSE),0)</f>
        <v>MEDELLÍN</v>
      </c>
      <c r="D3796" s="23" t="str">
        <f>IFERROR(VLOOKUP(A3796,hoja!A:D,3,FALSE),0)</f>
        <v>3051</v>
      </c>
      <c r="E3796" s="23" t="s">
        <v>807</v>
      </c>
      <c r="F3796" s="23" t="str">
        <f>IFERROR(VLOOKUP(E3796,hoja!$A$2:$E$970,4,FALSE),0)</f>
        <v>CENTRO</v>
      </c>
      <c r="G3796" s="23" t="str">
        <f>IFERROR(VLOOKUP(E3796,hoja!$A$2:$E$970,5,FALSE),0)</f>
        <v>BOGOTÁ</v>
      </c>
      <c r="H3796" s="103" t="str">
        <f>IFERROR(VLOOKUP(E3796,hoja!A:C,3,FALSE),0)</f>
        <v>0460</v>
      </c>
      <c r="I3796" s="24" t="str">
        <f t="shared" si="884"/>
        <v>30510460</v>
      </c>
      <c r="K3796" s="23">
        <v>428</v>
      </c>
      <c r="L3796" s="23" t="str">
        <f>IF(B3796=F3796,"REGIONAL","NACIONAL")</f>
        <v>NACIONAL</v>
      </c>
      <c r="M3796" s="23" t="s">
        <v>618</v>
      </c>
      <c r="N3796" s="23" t="s">
        <v>622</v>
      </c>
      <c r="O3796" s="23">
        <f t="shared" si="886"/>
        <v>16</v>
      </c>
      <c r="P3796" s="23" t="str">
        <f t="shared" si="876"/>
        <v>30510460Principal</v>
      </c>
    </row>
    <row r="3797" spans="1:16" ht="15" hidden="1" customHeight="1">
      <c r="A3797" s="26" t="s">
        <v>673</v>
      </c>
      <c r="B3797" s="23" t="str">
        <f>IFERROR(VLOOKUP(A3797,hoja!$A$2:$E$970,4,FALSE),0)</f>
        <v>CENTRO</v>
      </c>
      <c r="C3797" s="23" t="str">
        <f>IFERROR(VLOOKUP(A3797,hoja!$A$2:$E$1370,5,FALSE),0)</f>
        <v>BOGOTÁ</v>
      </c>
      <c r="D3797" s="23" t="str">
        <f>IFERROR(VLOOKUP(A3797,hoja!A:D,3,FALSE),0)</f>
        <v>3052</v>
      </c>
      <c r="E3797" s="23" t="s">
        <v>807</v>
      </c>
      <c r="F3797" s="23" t="str">
        <f>IFERROR(VLOOKUP(E3797,hoja!$A$2:$E$970,4,FALSE),0)</f>
        <v>CENTRO</v>
      </c>
      <c r="G3797" s="23" t="str">
        <f>IFERROR(VLOOKUP(E3797,hoja!$A$2:$E$970,5,FALSE),0)</f>
        <v>BOGOTÁ</v>
      </c>
      <c r="H3797" s="103" t="str">
        <f>IFERROR(VLOOKUP(E3797,hoja!A:C,3,FALSE),0)</f>
        <v>0460</v>
      </c>
      <c r="I3797" s="24" t="str">
        <f t="shared" si="884"/>
        <v>30520460</v>
      </c>
      <c r="K3797" s="23">
        <v>15</v>
      </c>
      <c r="L3797" s="23" t="str">
        <f t="shared" si="885"/>
        <v>REGIONAL</v>
      </c>
      <c r="M3797" s="23" t="s">
        <v>618</v>
      </c>
      <c r="N3797" s="23" t="s">
        <v>622</v>
      </c>
      <c r="O3797" s="23">
        <f t="shared" si="886"/>
        <v>25</v>
      </c>
      <c r="P3797" s="23" t="str">
        <f t="shared" si="876"/>
        <v>30520460Principal</v>
      </c>
    </row>
    <row r="3798" spans="1:16" ht="15" hidden="1" customHeight="1">
      <c r="A3798" s="26" t="s">
        <v>650</v>
      </c>
      <c r="B3798" s="23" t="str">
        <f>IFERROR(VLOOKUP(A3798,hoja!$A$2:$E$970,4,FALSE),0)</f>
        <v>OCCIDENTE</v>
      </c>
      <c r="C3798" s="23" t="str">
        <f>IFERROR(VLOOKUP(A3798,hoja!$A$2:$E$1370,5,FALSE),0)</f>
        <v>CALOTO</v>
      </c>
      <c r="D3798" s="23" t="str">
        <f>IFERROR(VLOOKUP(A3798,hoja!A:D,3,FALSE),0)</f>
        <v>0445</v>
      </c>
      <c r="E3798" s="23" t="s">
        <v>807</v>
      </c>
      <c r="F3798" s="23" t="str">
        <f>IFERROR(VLOOKUP(E3798,hoja!$A$2:$E$970,4,FALSE),0)</f>
        <v>CENTRO</v>
      </c>
      <c r="G3798" s="23" t="str">
        <f>IFERROR(VLOOKUP(E3798,hoja!$A$2:$E$970,5,FALSE),0)</f>
        <v>BOGOTÁ</v>
      </c>
      <c r="H3798" s="103" t="str">
        <f>IFERROR(VLOOKUP(E3798,hoja!A:C,3,FALSE),0)</f>
        <v>0460</v>
      </c>
      <c r="I3798" s="24" t="str">
        <f t="shared" si="884"/>
        <v>04450460</v>
      </c>
      <c r="J3798" s="23">
        <v>26.592083333234768</v>
      </c>
      <c r="K3798" s="23">
        <v>473.45800000000003</v>
      </c>
      <c r="L3798" s="23" t="str">
        <f>IF(B3798=F3798,"REGIONAL","NACIONAL")</f>
        <v>NACIONAL</v>
      </c>
      <c r="M3798" s="23" t="s">
        <v>618</v>
      </c>
      <c r="N3798" s="23" t="s">
        <v>622</v>
      </c>
      <c r="O3798" s="23">
        <f t="shared" si="886"/>
        <v>16</v>
      </c>
      <c r="P3798" s="23" t="str">
        <f t="shared" si="876"/>
        <v>04450460Principal</v>
      </c>
    </row>
    <row r="3799" spans="1:16" ht="15" hidden="1" customHeight="1">
      <c r="A3799" s="26" t="s">
        <v>650</v>
      </c>
      <c r="B3799" s="23" t="str">
        <f>IFERROR(VLOOKUP(A3799,hoja!$A$2:$E$970,4,FALSE),0)</f>
        <v>OCCIDENTE</v>
      </c>
      <c r="C3799" s="23" t="str">
        <f>IFERROR(VLOOKUP(A3799,hoja!$A$2:$E$1370,5,FALSE),0)</f>
        <v>CALOTO</v>
      </c>
      <c r="D3799" s="23" t="str">
        <f>IFERROR(VLOOKUP(A3799,hoja!A:D,3,FALSE),0)</f>
        <v>0445</v>
      </c>
      <c r="E3799" s="23" t="s">
        <v>807</v>
      </c>
      <c r="F3799" s="23" t="str">
        <f>IFERROR(VLOOKUP(E3799,hoja!$A$2:$E$970,4,FALSE),0)</f>
        <v>CENTRO</v>
      </c>
      <c r="G3799" s="23" t="str">
        <f>IFERROR(VLOOKUP(E3799,hoja!$A$2:$E$970,5,FALSE),0)</f>
        <v>BOGOTÁ</v>
      </c>
      <c r="H3799" s="103" t="str">
        <f>IFERROR(VLOOKUP(E3799,hoja!A:C,3,FALSE),0)</f>
        <v>0460</v>
      </c>
      <c r="I3799" s="24" t="str">
        <f t="shared" si="884"/>
        <v>04450460</v>
      </c>
      <c r="J3799" s="23">
        <v>33.299999999999997</v>
      </c>
      <c r="K3799" s="23">
        <v>530</v>
      </c>
      <c r="L3799" s="23" t="str">
        <f t="shared" ref="L3799:L3801" si="887">IF(B3799=F3799,"REGIONAL","NACIONAL")</f>
        <v>NACIONAL</v>
      </c>
      <c r="M3799" s="23" t="s">
        <v>697</v>
      </c>
      <c r="N3799" s="23" t="s">
        <v>622</v>
      </c>
      <c r="O3799" s="23">
        <f t="shared" si="886"/>
        <v>12</v>
      </c>
      <c r="P3799" s="23" t="str">
        <f t="shared" si="876"/>
        <v>04450460Pereira</v>
      </c>
    </row>
    <row r="3800" spans="1:16" ht="15" hidden="1" customHeight="1">
      <c r="A3800" s="26" t="s">
        <v>692</v>
      </c>
      <c r="B3800" s="23" t="str">
        <f>IFERROR(VLOOKUP(A3800,hoja!$A$2:$E$970,4,FALSE),0)</f>
        <v>SANTANDER</v>
      </c>
      <c r="C3800" s="23" t="str">
        <f>IFERROR(VLOOKUP(A3800,hoja!$A$2:$E$1370,5,FALSE),0)</f>
        <v>BARBOSA</v>
      </c>
      <c r="D3800" s="23" t="str">
        <f>IFERROR(VLOOKUP(A3800,hoja!A:D,3,FALSE),0)</f>
        <v>0446</v>
      </c>
      <c r="E3800" s="23" t="s">
        <v>807</v>
      </c>
      <c r="F3800" s="23" t="str">
        <f>IFERROR(VLOOKUP(E3800,hoja!$A$2:$E$970,4,FALSE),0)</f>
        <v>CENTRO</v>
      </c>
      <c r="G3800" s="23" t="str">
        <f>IFERROR(VLOOKUP(E3800,hoja!$A$2:$E$970,5,FALSE),0)</f>
        <v>BOGOTÁ</v>
      </c>
      <c r="H3800" s="103" t="str">
        <f>IFERROR(VLOOKUP(E3800,hoja!A:C,3,FALSE),0)</f>
        <v>0460</v>
      </c>
      <c r="I3800" s="24" t="str">
        <f t="shared" si="884"/>
        <v>04460460</v>
      </c>
      <c r="J3800" s="23">
        <v>22.466666666732635</v>
      </c>
      <c r="K3800" s="23">
        <v>201.53</v>
      </c>
      <c r="L3800" s="23" t="str">
        <f t="shared" si="887"/>
        <v>NACIONAL</v>
      </c>
      <c r="M3800" s="23" t="s">
        <v>618</v>
      </c>
      <c r="N3800" s="23" t="s">
        <v>622</v>
      </c>
      <c r="O3800" s="23">
        <f t="shared" si="886"/>
        <v>25</v>
      </c>
      <c r="P3800" s="23" t="str">
        <f t="shared" si="876"/>
        <v>04460460Principal</v>
      </c>
    </row>
    <row r="3801" spans="1:16" ht="15" hidden="1" customHeight="1">
      <c r="A3801" s="26" t="s">
        <v>694</v>
      </c>
      <c r="B3801" s="23" t="str">
        <f>IFERROR(VLOOKUP(A3801,hoja!$A$2:$E$970,4,FALSE),0)</f>
        <v>OCCIDENTE</v>
      </c>
      <c r="C3801" s="23" t="str">
        <f>IFERROR(VLOOKUP(A3801,hoja!$A$2:$E$1370,5,FALSE),0)</f>
        <v>BUENAVENTURA</v>
      </c>
      <c r="D3801" s="23" t="str">
        <f>IFERROR(VLOOKUP(A3801,hoja!A:D,3,FALSE),0)</f>
        <v>0131</v>
      </c>
      <c r="E3801" s="23" t="s">
        <v>807</v>
      </c>
      <c r="F3801" s="23" t="str">
        <f>IFERROR(VLOOKUP(E3801,hoja!$A$2:$E$970,4,FALSE),0)</f>
        <v>CENTRO</v>
      </c>
      <c r="G3801" s="23" t="str">
        <f>IFERROR(VLOOKUP(E3801,hoja!$A$2:$E$970,5,FALSE),0)</f>
        <v>BOGOTÁ</v>
      </c>
      <c r="H3801" s="103" t="str">
        <f>IFERROR(VLOOKUP(E3801,hoja!A:C,3,FALSE),0)</f>
        <v>0460</v>
      </c>
      <c r="I3801" s="24" t="str">
        <f t="shared" si="884"/>
        <v>01310460</v>
      </c>
      <c r="K3801" s="23">
        <v>502</v>
      </c>
      <c r="L3801" s="23" t="str">
        <f t="shared" si="887"/>
        <v>NACIONAL</v>
      </c>
      <c r="M3801" s="23" t="s">
        <v>618</v>
      </c>
      <c r="N3801" s="23" t="s">
        <v>622</v>
      </c>
      <c r="O3801" s="23">
        <f t="shared" si="886"/>
        <v>12</v>
      </c>
      <c r="P3801" s="23" t="str">
        <f t="shared" si="876"/>
        <v>01310460Principal</v>
      </c>
    </row>
    <row r="3802" spans="1:16" ht="15" hidden="1" customHeight="1">
      <c r="A3802" s="26" t="s">
        <v>660</v>
      </c>
      <c r="B3802" s="23" t="str">
        <f>IFERROR(VLOOKUP(A3802,hoja!$A$2:$E$970,4,FALSE),0)</f>
        <v>CENTRO</v>
      </c>
      <c r="C3802" s="23" t="str">
        <f>IFERROR(VLOOKUP(A3802,hoja!$A$2:$E$1370,5,FALSE),0)</f>
        <v>BOGOTÁ</v>
      </c>
      <c r="D3802" s="23" t="str">
        <f>IFERROR(VLOOKUP(A3802,hoja!A:D,3,FALSE),0)</f>
        <v>0035</v>
      </c>
      <c r="E3802" s="23" t="s">
        <v>807</v>
      </c>
      <c r="F3802" s="23" t="str">
        <f>IFERROR(VLOOKUP(E3802,hoja!$A$2:$E$970,4,FALSE),0)</f>
        <v>CENTRO</v>
      </c>
      <c r="G3802" s="23" t="str">
        <f>IFERROR(VLOOKUP(E3802,hoja!$A$2:$E$970,5,FALSE),0)</f>
        <v>BOGOTÁ</v>
      </c>
      <c r="H3802" s="103" t="str">
        <f>IFERROR(VLOOKUP(E3802,hoja!A:C,3,FALSE),0)</f>
        <v>0460</v>
      </c>
      <c r="I3802" s="24" t="str">
        <f t="shared" si="884"/>
        <v>00350460</v>
      </c>
      <c r="J3802" s="23">
        <v>1.3916666666627862</v>
      </c>
      <c r="K3802" s="23">
        <v>26.1495</v>
      </c>
      <c r="L3802" s="23" t="s">
        <v>752</v>
      </c>
      <c r="M3802" s="23" t="s">
        <v>618</v>
      </c>
      <c r="N3802" s="23" t="s">
        <v>622</v>
      </c>
      <c r="O3802" s="23">
        <f t="shared" si="886"/>
        <v>25</v>
      </c>
      <c r="P3802" s="23" t="str">
        <f t="shared" si="876"/>
        <v>00350460Principal</v>
      </c>
    </row>
    <row r="3803" spans="1:16" ht="15" hidden="1" customHeight="1">
      <c r="A3803" s="26" t="s">
        <v>695</v>
      </c>
      <c r="B3803" s="23" t="str">
        <f>IFERROR(VLOOKUP(A3803,hoja!$A$2:$E$970,4,FALSE),0)</f>
        <v>CENTRO</v>
      </c>
      <c r="C3803" s="23" t="str">
        <f>IFERROR(VLOOKUP(A3803,hoja!$A$2:$E$1370,5,FALSE),0)</f>
        <v>CAQUEZA</v>
      </c>
      <c r="D3803" s="23" t="str">
        <f>IFERROR(VLOOKUP(A3803,hoja!A:D,3,FALSE),0)</f>
        <v>0012</v>
      </c>
      <c r="E3803" s="23" t="s">
        <v>807</v>
      </c>
      <c r="F3803" s="23" t="str">
        <f>IFERROR(VLOOKUP(E3803,hoja!$A$2:$E$970,4,FALSE),0)</f>
        <v>CENTRO</v>
      </c>
      <c r="G3803" s="23" t="str">
        <f>IFERROR(VLOOKUP(E3803,hoja!$A$2:$E$970,5,FALSE),0)</f>
        <v>BOGOTÁ</v>
      </c>
      <c r="H3803" s="103" t="str">
        <f>IFERROR(VLOOKUP(E3803,hoja!A:C,3,FALSE),0)</f>
        <v>0460</v>
      </c>
      <c r="I3803" s="24" t="str">
        <f t="shared" si="884"/>
        <v>00120460</v>
      </c>
      <c r="J3803" s="23">
        <v>2.6658333332743496</v>
      </c>
      <c r="K3803" s="23">
        <v>69.77</v>
      </c>
      <c r="L3803" s="23" t="str">
        <f t="shared" ref="L3803" si="888">IF(B3803=F3803,"REGIONAL","NACIONAL")</f>
        <v>REGIONAL</v>
      </c>
      <c r="M3803" s="23" t="s">
        <v>618</v>
      </c>
      <c r="N3803" s="23" t="s">
        <v>622</v>
      </c>
      <c r="O3803" s="23">
        <f t="shared" si="886"/>
        <v>25</v>
      </c>
      <c r="P3803" s="23" t="str">
        <f t="shared" si="876"/>
        <v>00120460Principal</v>
      </c>
    </row>
    <row r="3804" spans="1:16" ht="15" hidden="1" customHeight="1">
      <c r="A3804" s="26" t="s">
        <v>704</v>
      </c>
      <c r="B3804" s="23" t="str">
        <f>IFERROR(VLOOKUP(A3804,hoja!$A$2:$E$970,4,FALSE),0)</f>
        <v>CENTRO</v>
      </c>
      <c r="C3804" s="23" t="str">
        <f>IFERROR(VLOOKUP(A3804,hoja!$A$2:$E$1370,5,FALSE),0)</f>
        <v>GARZÓN</v>
      </c>
      <c r="D3804" s="23" t="str">
        <f>IFERROR(VLOOKUP(A3804,hoja!A:D,3,FALSE),0)</f>
        <v>0387</v>
      </c>
      <c r="E3804" s="23" t="s">
        <v>807</v>
      </c>
      <c r="F3804" s="23" t="str">
        <f>IFERROR(VLOOKUP(E3804,hoja!$A$2:$E$970,4,FALSE),0)</f>
        <v>CENTRO</v>
      </c>
      <c r="G3804" s="23" t="str">
        <f>IFERROR(VLOOKUP(E3804,hoja!$A$2:$E$970,5,FALSE),0)</f>
        <v>BOGOTÁ</v>
      </c>
      <c r="H3804" s="103" t="str">
        <f>IFERROR(VLOOKUP(E3804,hoja!A:C,3,FALSE),0)</f>
        <v>0460</v>
      </c>
      <c r="I3804" s="24" t="str">
        <f t="shared" si="884"/>
        <v>03870460</v>
      </c>
      <c r="J3804" s="23">
        <v>36.099999999976717</v>
      </c>
      <c r="K3804" s="23">
        <v>425</v>
      </c>
      <c r="L3804" s="23" t="str">
        <f t="shared" ref="L3804:L3807" si="889">IF(B3804=F3804,"REGIONAL","NACIONAL")</f>
        <v>REGIONAL</v>
      </c>
      <c r="M3804" s="23" t="s">
        <v>618</v>
      </c>
      <c r="N3804" s="23" t="s">
        <v>622</v>
      </c>
      <c r="O3804" s="23">
        <f t="shared" si="886"/>
        <v>16</v>
      </c>
      <c r="P3804" s="23" t="str">
        <f t="shared" si="876"/>
        <v>03870460Principal</v>
      </c>
    </row>
    <row r="3805" spans="1:16" ht="15" hidden="1" customHeight="1">
      <c r="A3805" s="26" t="s">
        <v>655</v>
      </c>
      <c r="B3805" s="23" t="str">
        <f>IFERROR(VLOOKUP(A3805,hoja!$A$2:$E$970,4,FALSE),0)</f>
        <v>ANTIOQUIA</v>
      </c>
      <c r="C3805" s="23" t="str">
        <f>IFERROR(VLOOKUP(A3805,hoja!$A$2:$E$1370,5,FALSE),0)</f>
        <v>MEDELLÍN</v>
      </c>
      <c r="D3805" s="23" t="str">
        <f>IFERROR(VLOOKUP(A3805,hoja!A:D,3,FALSE),0)</f>
        <v>0292</v>
      </c>
      <c r="E3805" s="23" t="s">
        <v>807</v>
      </c>
      <c r="F3805" s="23" t="str">
        <f>IFERROR(VLOOKUP(E3805,hoja!$A$2:$E$970,4,FALSE),0)</f>
        <v>CENTRO</v>
      </c>
      <c r="G3805" s="23" t="str">
        <f>IFERROR(VLOOKUP(E3805,hoja!$A$2:$E$970,5,FALSE),0)</f>
        <v>BOGOTÁ</v>
      </c>
      <c r="H3805" s="103" t="str">
        <f>IFERROR(VLOOKUP(E3805,hoja!A:C,3,FALSE),0)</f>
        <v>0460</v>
      </c>
      <c r="I3805" s="24" t="str">
        <f t="shared" si="884"/>
        <v>02920460</v>
      </c>
      <c r="K3805" s="23">
        <v>429</v>
      </c>
      <c r="L3805" s="23" t="str">
        <f>IF(B3805=F3805,"REGIONAL","NACIONAL")</f>
        <v>NACIONAL</v>
      </c>
      <c r="M3805" s="23" t="s">
        <v>623</v>
      </c>
      <c r="N3805" s="23" t="s">
        <v>622</v>
      </c>
      <c r="O3805" s="23">
        <f t="shared" si="886"/>
        <v>16</v>
      </c>
      <c r="P3805" s="23" t="str">
        <f t="shared" si="876"/>
        <v>02920460Facatativa</v>
      </c>
    </row>
    <row r="3806" spans="1:16" ht="15" hidden="1" customHeight="1">
      <c r="A3806" s="26" t="s">
        <v>709</v>
      </c>
      <c r="B3806" s="23" t="str">
        <f>IFERROR(VLOOKUP(A3806,hoja!$A$2:$E$970,4,FALSE),0)</f>
        <v>CENTRO</v>
      </c>
      <c r="C3806" s="23" t="str">
        <f>IFERROR(VLOOKUP(A3806,hoja!$A$2:$E$1370,5,FALSE),0)</f>
        <v>LA DORADA</v>
      </c>
      <c r="D3806" s="23" t="str">
        <f>IFERROR(VLOOKUP(A3806,hoja!A:D,3,FALSE),0)</f>
        <v>0391</v>
      </c>
      <c r="E3806" s="23" t="s">
        <v>807</v>
      </c>
      <c r="F3806" s="23" t="str">
        <f>IFERROR(VLOOKUP(E3806,hoja!$A$2:$E$970,4,FALSE),0)</f>
        <v>CENTRO</v>
      </c>
      <c r="G3806" s="23" t="str">
        <f>IFERROR(VLOOKUP(E3806,hoja!$A$2:$E$970,5,FALSE),0)</f>
        <v>BOGOTÁ</v>
      </c>
      <c r="H3806" s="103" t="str">
        <f>IFERROR(VLOOKUP(E3806,hoja!A:C,3,FALSE),0)</f>
        <v>0460</v>
      </c>
      <c r="I3806" s="24" t="str">
        <f t="shared" si="884"/>
        <v>03910460</v>
      </c>
      <c r="J3806" s="23">
        <v>17.083333333313931</v>
      </c>
      <c r="K3806" s="23">
        <v>195.48699999999999</v>
      </c>
      <c r="L3806" s="23" t="str">
        <f t="shared" si="889"/>
        <v>REGIONAL</v>
      </c>
      <c r="M3806" s="23" t="s">
        <v>623</v>
      </c>
      <c r="N3806" s="23" t="s">
        <v>622</v>
      </c>
      <c r="O3806" s="23">
        <f t="shared" si="886"/>
        <v>25</v>
      </c>
      <c r="P3806" s="23" t="str">
        <f t="shared" si="876"/>
        <v>03910460Facatativa</v>
      </c>
    </row>
    <row r="3807" spans="1:16" ht="15" hidden="1" customHeight="1">
      <c r="A3807" s="26" t="s">
        <v>709</v>
      </c>
      <c r="B3807" s="23" t="str">
        <f>IFERROR(VLOOKUP(A3807,hoja!$A$2:$E$970,4,FALSE),0)</f>
        <v>CENTRO</v>
      </c>
      <c r="C3807" s="23" t="str">
        <f>IFERROR(VLOOKUP(A3807,hoja!$A$2:$E$1370,5,FALSE),0)</f>
        <v>LA DORADA</v>
      </c>
      <c r="D3807" s="23" t="str">
        <f>IFERROR(VLOOKUP(A3807,hoja!A:D,3,FALSE),0)</f>
        <v>0391</v>
      </c>
      <c r="E3807" s="23" t="s">
        <v>807</v>
      </c>
      <c r="F3807" s="23" t="str">
        <f>IFERROR(VLOOKUP(E3807,hoja!$A$2:$E$970,4,FALSE),0)</f>
        <v>CENTRO</v>
      </c>
      <c r="G3807" s="23" t="str">
        <f>IFERROR(VLOOKUP(E3807,hoja!$A$2:$E$970,5,FALSE),0)</f>
        <v>BOGOTÁ</v>
      </c>
      <c r="H3807" s="103" t="str">
        <f>IFERROR(VLOOKUP(E3807,hoja!A:C,3,FALSE),0)</f>
        <v>0460</v>
      </c>
      <c r="I3807" s="24" t="str">
        <f t="shared" si="884"/>
        <v>03910460</v>
      </c>
      <c r="K3807" s="23">
        <v>203</v>
      </c>
      <c r="L3807" s="23" t="str">
        <f t="shared" si="889"/>
        <v>REGIONAL</v>
      </c>
      <c r="M3807" s="23" t="s">
        <v>621</v>
      </c>
      <c r="N3807" s="23" t="s">
        <v>622</v>
      </c>
      <c r="O3807" s="23">
        <f t="shared" si="886"/>
        <v>25</v>
      </c>
      <c r="P3807" s="23" t="str">
        <f t="shared" si="876"/>
        <v>03910460La vega</v>
      </c>
    </row>
    <row r="3808" spans="1:16" ht="15" hidden="1" customHeight="1">
      <c r="A3808" s="26" t="s">
        <v>710</v>
      </c>
      <c r="B3808" s="23" t="str">
        <f>IFERROR(VLOOKUP(A3808,hoja!$A$2:$E$970,4,FALSE),0)</f>
        <v>CENTRO</v>
      </c>
      <c r="C3808" s="23" t="str">
        <f>IFERROR(VLOOKUP(A3808,hoja!$A$2:$E$1370,5,FALSE),0)</f>
        <v>LA MESA</v>
      </c>
      <c r="D3808" s="23" t="str">
        <f>IFERROR(VLOOKUP(A3808,hoja!A:D,3,FALSE),0)</f>
        <v>0024</v>
      </c>
      <c r="E3808" s="23" t="s">
        <v>807</v>
      </c>
      <c r="F3808" s="23" t="str">
        <f>IFERROR(VLOOKUP(E3808,hoja!$A$2:$E$970,4,FALSE),0)</f>
        <v>CENTRO</v>
      </c>
      <c r="G3808" s="23" t="str">
        <f>IFERROR(VLOOKUP(E3808,hoja!$A$2:$E$970,5,FALSE),0)</f>
        <v>BOGOTÁ</v>
      </c>
      <c r="H3808" s="103" t="str">
        <f>IFERROR(VLOOKUP(E3808,hoja!A:C,3,FALSE),0)</f>
        <v>0460</v>
      </c>
      <c r="I3808" s="24" t="str">
        <f t="shared" si="884"/>
        <v>00240460</v>
      </c>
      <c r="K3808" s="23">
        <v>70</v>
      </c>
      <c r="L3808" s="23" t="s">
        <v>752</v>
      </c>
      <c r="M3808" s="23" t="s">
        <v>618</v>
      </c>
      <c r="N3808" s="23" t="s">
        <v>622</v>
      </c>
      <c r="O3808" s="23">
        <f t="shared" si="886"/>
        <v>25</v>
      </c>
      <c r="P3808" s="23" t="str">
        <f t="shared" si="876"/>
        <v>00240460Principal</v>
      </c>
    </row>
    <row r="3809" spans="1:16" ht="15" hidden="1" customHeight="1">
      <c r="A3809" s="26" t="s">
        <v>663</v>
      </c>
      <c r="B3809" s="23" t="str">
        <f>IFERROR(VLOOKUP(A3809,hoja!$A$2:$E$970,4,FALSE),0)</f>
        <v>CENTRO</v>
      </c>
      <c r="C3809" s="23" t="str">
        <f>IFERROR(VLOOKUP(A3809,hoja!$A$2:$E$1370,5,FALSE),0)</f>
        <v>MADRID</v>
      </c>
      <c r="D3809" s="23" t="str">
        <f>IFERROR(VLOOKUP(A3809,hoja!A:D,3,FALSE),0)</f>
        <v>0022</v>
      </c>
      <c r="E3809" s="23" t="s">
        <v>807</v>
      </c>
      <c r="F3809" s="23" t="str">
        <f>IFERROR(VLOOKUP(E3809,hoja!$A$2:$E$970,4,FALSE),0)</f>
        <v>CENTRO</v>
      </c>
      <c r="G3809" s="23" t="str">
        <f>IFERROR(VLOOKUP(E3809,hoja!$A$2:$E$970,5,FALSE),0)</f>
        <v>BOGOTÁ</v>
      </c>
      <c r="H3809" s="103" t="str">
        <f>IFERROR(VLOOKUP(E3809,hoja!A:C,3,FALSE),0)</f>
        <v>0460</v>
      </c>
      <c r="I3809" s="24" t="str">
        <f t="shared" si="884"/>
        <v>00220460</v>
      </c>
      <c r="J3809" s="23">
        <v>1.9108333333279006</v>
      </c>
      <c r="K3809" s="23">
        <v>24.588000000000001</v>
      </c>
      <c r="L3809" s="23" t="s">
        <v>752</v>
      </c>
      <c r="M3809" s="23" t="s">
        <v>618</v>
      </c>
      <c r="N3809" s="23" t="s">
        <v>622</v>
      </c>
      <c r="O3809" s="23">
        <f t="shared" si="886"/>
        <v>25</v>
      </c>
      <c r="P3809" s="23" t="str">
        <f t="shared" si="876"/>
        <v>00220460Principal</v>
      </c>
    </row>
    <row r="3810" spans="1:16" ht="15" hidden="1" customHeight="1">
      <c r="A3810" s="26" t="s">
        <v>716</v>
      </c>
      <c r="B3810" s="23" t="str">
        <f>IFERROR(VLOOKUP(A3810,hoja!$A$2:$E$970,4,FALSE),0)</f>
        <v>SANTANDER</v>
      </c>
      <c r="C3810" s="23" t="str">
        <f>IFERROR(VLOOKUP(A3810,hoja!$A$2:$E$1370,5,FALSE),0)</f>
        <v>PINCHOTE</v>
      </c>
      <c r="D3810" s="23" t="str">
        <f>IFERROR(VLOOKUP(A3810,hoja!A:D,3,FALSE),0)</f>
        <v>0423</v>
      </c>
      <c r="E3810" s="23" t="s">
        <v>807</v>
      </c>
      <c r="F3810" s="23" t="str">
        <f>IFERROR(VLOOKUP(E3810,hoja!$A$2:$E$970,4,FALSE),0)</f>
        <v>CENTRO</v>
      </c>
      <c r="G3810" s="23" t="str">
        <f>IFERROR(VLOOKUP(E3810,hoja!$A$2:$E$970,5,FALSE),0)</f>
        <v>BOGOTÁ</v>
      </c>
      <c r="H3810" s="103" t="str">
        <f>IFERROR(VLOOKUP(E3810,hoja!A:C,3,FALSE),0)</f>
        <v>0460</v>
      </c>
      <c r="I3810" s="24" t="str">
        <f t="shared" si="884"/>
        <v>04230460</v>
      </c>
      <c r="J3810" s="23">
        <v>10.350000000034925</v>
      </c>
      <c r="K3810" s="23">
        <v>305.41399999999999</v>
      </c>
      <c r="L3810" s="23" t="str">
        <f>IF(B3810=F3810,"REGIONAL","NACIONAL")</f>
        <v>NACIONAL</v>
      </c>
      <c r="M3810" s="23" t="s">
        <v>618</v>
      </c>
      <c r="N3810" s="23" t="s">
        <v>622</v>
      </c>
      <c r="O3810" s="23">
        <f t="shared" si="886"/>
        <v>16</v>
      </c>
      <c r="P3810" s="23" t="str">
        <f t="shared" si="876"/>
        <v>04230460Principal</v>
      </c>
    </row>
    <row r="3811" spans="1:16" ht="15" hidden="1" customHeight="1">
      <c r="A3811" s="26" t="s">
        <v>719</v>
      </c>
      <c r="B3811" s="23" t="str">
        <f>IFERROR(VLOOKUP(A3811,hoja!$A$2:$E$970,4,FALSE),0)</f>
        <v>CENTRO</v>
      </c>
      <c r="C3811" s="23" t="str">
        <f>IFERROR(VLOOKUP(A3811,hoja!$A$2:$E$1370,5,FALSE),0)</f>
        <v>RICAURTE</v>
      </c>
      <c r="D3811" s="23" t="str">
        <f>IFERROR(VLOOKUP(A3811,hoja!A:D,3,FALSE),0)</f>
        <v>0390</v>
      </c>
      <c r="E3811" s="23" t="s">
        <v>807</v>
      </c>
      <c r="F3811" s="23" t="str">
        <f>IFERROR(VLOOKUP(E3811,hoja!$A$2:$E$970,4,FALSE),0)</f>
        <v>CENTRO</v>
      </c>
      <c r="G3811" s="23" t="str">
        <f>IFERROR(VLOOKUP(E3811,hoja!$A$2:$E$970,5,FALSE),0)</f>
        <v>BOGOTÁ</v>
      </c>
      <c r="H3811" s="103" t="str">
        <f>IFERROR(VLOOKUP(E3811,hoja!A:C,3,FALSE),0)</f>
        <v>0460</v>
      </c>
      <c r="I3811" s="24" t="str">
        <f t="shared" si="884"/>
        <v>03900460</v>
      </c>
      <c r="J3811" s="23">
        <v>26.583333333372138</v>
      </c>
      <c r="K3811" s="23">
        <v>143.59200000000001</v>
      </c>
      <c r="L3811" s="23" t="str">
        <f t="shared" ref="L3811" si="890">IF(B3811=F3811,"REGIONAL","NACIONAL")</f>
        <v>REGIONAL</v>
      </c>
      <c r="M3811" s="23" t="s">
        <v>618</v>
      </c>
      <c r="N3811" s="23" t="s">
        <v>622</v>
      </c>
      <c r="O3811" s="23">
        <f t="shared" si="886"/>
        <v>25</v>
      </c>
      <c r="P3811" s="23" t="str">
        <f t="shared" si="876"/>
        <v>03900460Principal</v>
      </c>
    </row>
    <row r="3812" spans="1:16" ht="15" hidden="1" customHeight="1">
      <c r="A3812" s="26" t="s">
        <v>729</v>
      </c>
      <c r="B3812" s="23" t="str">
        <f>IFERROR(VLOOKUP(A3812,hoja!$A$2:$E$970,4,FALSE),0)</f>
        <v>SANTANDER</v>
      </c>
      <c r="C3812" s="23" t="str">
        <f>IFERROR(VLOOKUP(A3812,hoja!$A$2:$E$1370,5,FALSE),0)</f>
        <v>YOPAL</v>
      </c>
      <c r="D3812" s="23" t="str">
        <f>IFERROR(VLOOKUP(A3812,hoja!A:D,3,FALSE),0)</f>
        <v>0442</v>
      </c>
      <c r="E3812" s="23" t="s">
        <v>807</v>
      </c>
      <c r="F3812" s="23" t="str">
        <f>IFERROR(VLOOKUP(E3812,hoja!$A$2:$E$970,4,FALSE),0)</f>
        <v>CENTRO</v>
      </c>
      <c r="G3812" s="23" t="str">
        <f>IFERROR(VLOOKUP(E3812,hoja!$A$2:$E$970,5,FALSE),0)</f>
        <v>BOGOTÁ</v>
      </c>
      <c r="H3812" s="103" t="str">
        <f>IFERROR(VLOOKUP(E3812,hoja!A:C,3,FALSE),0)</f>
        <v>0460</v>
      </c>
      <c r="I3812" s="24" t="str">
        <f t="shared" si="884"/>
        <v>04420460</v>
      </c>
      <c r="J3812" s="23">
        <v>44.308611111191567</v>
      </c>
      <c r="K3812" s="23">
        <v>377.50200000000001</v>
      </c>
      <c r="L3812" s="23" t="str">
        <f>IF(B3812=F3812,"REGIONAL","NACIONAL")</f>
        <v>NACIONAL</v>
      </c>
      <c r="M3812" s="23" t="s">
        <v>618</v>
      </c>
      <c r="N3812" s="23" t="s">
        <v>622</v>
      </c>
      <c r="O3812" s="23">
        <f t="shared" si="886"/>
        <v>16</v>
      </c>
      <c r="P3812" s="23" t="str">
        <f t="shared" si="876"/>
        <v>04420460Principal</v>
      </c>
    </row>
    <row r="3813" spans="1:16" ht="15" hidden="1" customHeight="1">
      <c r="A3813" s="26" t="s">
        <v>729</v>
      </c>
      <c r="B3813" s="23" t="str">
        <f>IFERROR(VLOOKUP(A3813,hoja!$A$2:$E$970,4,FALSE),0)</f>
        <v>SANTANDER</v>
      </c>
      <c r="C3813" s="23" t="str">
        <f>IFERROR(VLOOKUP(A3813,hoja!$A$2:$E$1370,5,FALSE),0)</f>
        <v>YOPAL</v>
      </c>
      <c r="D3813" s="23" t="str">
        <f>IFERROR(VLOOKUP(A3813,hoja!A:D,3,FALSE),0)</f>
        <v>0442</v>
      </c>
      <c r="E3813" s="23" t="s">
        <v>807</v>
      </c>
      <c r="F3813" s="23" t="str">
        <f>IFERROR(VLOOKUP(E3813,hoja!$A$2:$E$970,4,FALSE),0)</f>
        <v>CENTRO</v>
      </c>
      <c r="G3813" s="23" t="str">
        <f>IFERROR(VLOOKUP(E3813,hoja!$A$2:$E$970,5,FALSE),0)</f>
        <v>BOGOTÁ</v>
      </c>
      <c r="H3813" s="103" t="str">
        <f>IFERROR(VLOOKUP(E3813,hoja!A:C,3,FALSE),0)</f>
        <v>0460</v>
      </c>
      <c r="I3813" s="24" t="str">
        <f t="shared" si="884"/>
        <v>04420460</v>
      </c>
      <c r="K3813" s="23">
        <v>369</v>
      </c>
      <c r="L3813" s="23" t="str">
        <f>IF(B3813=F3813,"REGIONAL","NACIONAL")</f>
        <v>NACIONAL</v>
      </c>
      <c r="M3813" s="23" t="s">
        <v>808</v>
      </c>
      <c r="N3813" s="23" t="s">
        <v>622</v>
      </c>
      <c r="O3813" s="23">
        <f t="shared" si="886"/>
        <v>16</v>
      </c>
      <c r="P3813" s="23" t="str">
        <f t="shared" si="876"/>
        <v>04420460Sogamoso</v>
      </c>
    </row>
    <row r="3814" spans="1:16" ht="15" hidden="1" customHeight="1">
      <c r="A3814" s="26" t="s">
        <v>629</v>
      </c>
      <c r="B3814" s="23" t="str">
        <f>IFERROR(VLOOKUP(A3814,hoja!$A$2:$E$970,4,FALSE),0)</f>
        <v>CENTRO</v>
      </c>
      <c r="C3814" s="23" t="str">
        <f>IFERROR(VLOOKUP(A3814,hoja!$A$2:$E$1370,5,FALSE),0)</f>
        <v>ZIPAQUIRÁ</v>
      </c>
      <c r="D3814" s="23" t="str">
        <f>IFERROR(VLOOKUP(A3814,hoja!A:D,3,FALSE),0)</f>
        <v>0032</v>
      </c>
      <c r="E3814" s="23" t="s">
        <v>807</v>
      </c>
      <c r="F3814" s="23" t="str">
        <f>IFERROR(VLOOKUP(E3814,hoja!$A$2:$E$970,4,FALSE),0)</f>
        <v>CENTRO</v>
      </c>
      <c r="G3814" s="23" t="str">
        <f>IFERROR(VLOOKUP(E3814,hoja!$A$2:$E$970,5,FALSE),0)</f>
        <v>BOGOTÁ</v>
      </c>
      <c r="H3814" s="103" t="str">
        <f>IFERROR(VLOOKUP(E3814,hoja!A:C,3,FALSE),0)</f>
        <v>0460</v>
      </c>
      <c r="I3814" s="24" t="str">
        <f t="shared" si="884"/>
        <v>00320460</v>
      </c>
      <c r="J3814" s="23">
        <v>2</v>
      </c>
      <c r="K3814" s="23">
        <v>53.38</v>
      </c>
      <c r="L3814" s="23" t="s">
        <v>752</v>
      </c>
      <c r="M3814" s="23" t="s">
        <v>618</v>
      </c>
      <c r="N3814" s="23" t="s">
        <v>622</v>
      </c>
      <c r="O3814" s="23">
        <f t="shared" si="886"/>
        <v>25</v>
      </c>
      <c r="P3814" s="23" t="str">
        <f t="shared" si="876"/>
        <v>00320460Principal</v>
      </c>
    </row>
    <row r="3815" spans="1:16" ht="15" hidden="1" customHeight="1">
      <c r="A3815" s="26" t="s">
        <v>630</v>
      </c>
      <c r="B3815" s="23" t="str">
        <f>IFERROR(VLOOKUP(A3815,hoja!$A$2:$E$970,4,FALSE),0)</f>
        <v>CENTRO</v>
      </c>
      <c r="C3815" s="23" t="str">
        <f>IFERROR(VLOOKUP(A3815,hoja!$A$2:$E$1370,5,FALSE),0)</f>
        <v>SESQUILÉ</v>
      </c>
      <c r="D3815" s="23" t="str">
        <f>IFERROR(VLOOKUP(A3815,hoja!A:D,3,FALSE),0)</f>
        <v>1501</v>
      </c>
      <c r="E3815" s="23" t="s">
        <v>807</v>
      </c>
      <c r="F3815" s="23" t="str">
        <f>IFERROR(VLOOKUP(E3815,hoja!$A$2:$E$970,4,FALSE),0)</f>
        <v>CENTRO</v>
      </c>
      <c r="G3815" s="23" t="str">
        <f>IFERROR(VLOOKUP(E3815,hoja!$A$2:$E$970,5,FALSE),0)</f>
        <v>BOGOTÁ</v>
      </c>
      <c r="H3815" s="103" t="str">
        <f>IFERROR(VLOOKUP(E3815,hoja!A:C,3,FALSE),0)</f>
        <v>0460</v>
      </c>
      <c r="I3815" s="24" t="str">
        <f t="shared" si="884"/>
        <v>15010460</v>
      </c>
      <c r="J3815" s="23">
        <v>1.8537500000093132</v>
      </c>
      <c r="K3815" s="23">
        <v>59.736499999999999</v>
      </c>
      <c r="L3815" s="23" t="s">
        <v>813</v>
      </c>
      <c r="M3815" s="23" t="s">
        <v>618</v>
      </c>
      <c r="N3815" s="23" t="s">
        <v>622</v>
      </c>
      <c r="O3815" s="23">
        <f t="shared" si="886"/>
        <v>25</v>
      </c>
      <c r="P3815" s="23" t="str">
        <f t="shared" si="876"/>
        <v>15010460Principal</v>
      </c>
    </row>
    <row r="3816" spans="1:16" ht="15" hidden="1" customHeight="1">
      <c r="A3816" s="26" t="s">
        <v>194</v>
      </c>
      <c r="B3816" s="23" t="str">
        <f>IFERROR(VLOOKUP(A3816,hoja!$A$2:$E$970,4,FALSE),0)</f>
        <v>CENTRO</v>
      </c>
      <c r="C3816" s="23" t="str">
        <f>IFERROR(VLOOKUP(A3816,hoja!$A$2:$E$1370,5,FALSE),0)</f>
        <v>BOGOTÁ</v>
      </c>
      <c r="D3816" s="23" t="str">
        <f>IFERROR(VLOOKUP(A3816,hoja!A:D,3,FALSE),0)</f>
        <v>2067</v>
      </c>
      <c r="E3816" s="23" t="s">
        <v>807</v>
      </c>
      <c r="F3816" s="23" t="str">
        <f>IFERROR(VLOOKUP(E3816,hoja!$A$2:$E$970,4,FALSE),0)</f>
        <v>CENTRO</v>
      </c>
      <c r="G3816" s="23" t="str">
        <f>IFERROR(VLOOKUP(E3816,hoja!$A$2:$E$970,5,FALSE),0)</f>
        <v>BOGOTÁ</v>
      </c>
      <c r="H3816" s="103" t="str">
        <f>IFERROR(VLOOKUP(E3816,hoja!A:C,3,FALSE),0)</f>
        <v>0460</v>
      </c>
      <c r="I3816" s="24" t="str">
        <f t="shared" si="884"/>
        <v>20670460</v>
      </c>
      <c r="K3816" s="23">
        <v>22.7</v>
      </c>
      <c r="L3816" s="23" t="str">
        <f t="shared" ref="L3816" si="891">IF(B3816=F3816,"REGIONAL","NACIONAL")</f>
        <v>REGIONAL</v>
      </c>
      <c r="M3816" s="23" t="s">
        <v>618</v>
      </c>
      <c r="N3816" s="23" t="s">
        <v>622</v>
      </c>
      <c r="O3816" s="23">
        <f t="shared" si="886"/>
        <v>25</v>
      </c>
      <c r="P3816" s="23" t="str">
        <f t="shared" si="876"/>
        <v>20670460Principal</v>
      </c>
    </row>
    <row r="3817" spans="1:16" ht="15" hidden="1" customHeight="1">
      <c r="A3817" s="26" t="s">
        <v>751</v>
      </c>
      <c r="B3817" s="23" t="str">
        <f>IFERROR(VLOOKUP(A3817,hoja!$A$2:$E$970,4,FALSE),0)</f>
        <v>CENTRO</v>
      </c>
      <c r="C3817" s="23" t="str">
        <f>IFERROR(VLOOKUP(A3817,hoja!$A$2:$E$1370,5,FALSE),0)</f>
        <v>BOGOTÁ</v>
      </c>
      <c r="D3817" s="23" t="str">
        <f>IFERROR(VLOOKUP(A3817,hoja!A:D,3,FALSE),0)</f>
        <v>0002A</v>
      </c>
      <c r="E3817" s="23" t="s">
        <v>807</v>
      </c>
      <c r="F3817" s="23" t="str">
        <f>IFERROR(VLOOKUP(E3817,hoja!$A$2:$E$970,4,FALSE),0)</f>
        <v>CENTRO</v>
      </c>
      <c r="G3817" s="23" t="str">
        <f>IFERROR(VLOOKUP(E3817,hoja!$A$2:$E$970,5,FALSE),0)</f>
        <v>BOGOTÁ</v>
      </c>
      <c r="H3817" s="103" t="str">
        <f>IFERROR(VLOOKUP(E3817,hoja!A:C,3,FALSE),0)</f>
        <v>0460</v>
      </c>
      <c r="I3817" s="24" t="str">
        <f t="shared" si="884"/>
        <v>0002A0460</v>
      </c>
      <c r="J3817" s="23">
        <v>0.10000000015133992</v>
      </c>
      <c r="K3817" s="23">
        <v>1</v>
      </c>
      <c r="L3817" s="23" t="s">
        <v>833</v>
      </c>
      <c r="M3817" s="23" t="s">
        <v>618</v>
      </c>
      <c r="N3817" s="23" t="s">
        <v>622</v>
      </c>
      <c r="O3817" s="23">
        <f t="shared" si="886"/>
        <v>25</v>
      </c>
      <c r="P3817" s="23" t="str">
        <f t="shared" si="876"/>
        <v>0002A0460Principal</v>
      </c>
    </row>
    <row r="3818" spans="1:16" ht="15" hidden="1" customHeight="1">
      <c r="A3818" s="26" t="s">
        <v>633</v>
      </c>
      <c r="B3818" s="23" t="str">
        <f>IFERROR(VLOOKUP(A3818,hoja!$A$2:$E$970,4,FALSE),0)</f>
        <v>CENTRO</v>
      </c>
      <c r="C3818" s="23" t="str">
        <f>IFERROR(VLOOKUP(A3818,hoja!$A$2:$E$1370,5,FALSE),0)</f>
        <v>BOGOTÁ</v>
      </c>
      <c r="D3818" s="23" t="str">
        <f>IFERROR(VLOOKUP(A3818,hoja!A:D,3,FALSE),0)</f>
        <v>0002</v>
      </c>
      <c r="E3818" s="23" t="s">
        <v>807</v>
      </c>
      <c r="F3818" s="23" t="str">
        <f>IFERROR(VLOOKUP(E3818,hoja!$A$2:$E$970,4,FALSE),0)</f>
        <v>CENTRO</v>
      </c>
      <c r="G3818" s="23" t="str">
        <f>IFERROR(VLOOKUP(E3818,hoja!$A$2:$E$970,5,FALSE),0)</f>
        <v>BOGOTÁ</v>
      </c>
      <c r="H3818" s="103" t="str">
        <f>IFERROR(VLOOKUP(E3818,hoja!A:C,3,FALSE),0)</f>
        <v>0460</v>
      </c>
      <c r="I3818" s="24" t="str">
        <f t="shared" si="884"/>
        <v>00020460</v>
      </c>
      <c r="J3818" s="23">
        <v>1</v>
      </c>
      <c r="K3818" s="23">
        <v>1</v>
      </c>
      <c r="L3818" s="23" t="s">
        <v>833</v>
      </c>
      <c r="M3818" s="23" t="s">
        <v>618</v>
      </c>
      <c r="N3818" s="23" t="s">
        <v>622</v>
      </c>
      <c r="O3818" s="23">
        <f t="shared" si="886"/>
        <v>25</v>
      </c>
      <c r="P3818" s="23" t="str">
        <f t="shared" si="876"/>
        <v>00020460Principal</v>
      </c>
    </row>
    <row r="3819" spans="1:16" ht="15" hidden="1" customHeight="1">
      <c r="A3819" s="26" t="s">
        <v>634</v>
      </c>
      <c r="B3819" s="23" t="str">
        <f>IFERROR(VLOOKUP(A3819,hoja!$A$2:$E$970,4,FALSE),0)</f>
        <v>CENTRO</v>
      </c>
      <c r="C3819" s="23" t="str">
        <f>IFERROR(VLOOKUP(A3819,hoja!$A$2:$E$1370,5,FALSE),0)</f>
        <v>BOGOTÁ</v>
      </c>
      <c r="D3819" s="23" t="str">
        <f>IFERROR(VLOOKUP(A3819,hoja!A:D,3,FALSE),0)</f>
        <v>0011</v>
      </c>
      <c r="E3819" s="23" t="s">
        <v>807</v>
      </c>
      <c r="F3819" s="23" t="str">
        <f>IFERROR(VLOOKUP(E3819,hoja!$A$2:$E$970,4,FALSE),0)</f>
        <v>CENTRO</v>
      </c>
      <c r="G3819" s="23" t="str">
        <f>IFERROR(VLOOKUP(E3819,hoja!$A$2:$E$970,5,FALSE),0)</f>
        <v>BOGOTÁ</v>
      </c>
      <c r="H3819" s="103" t="str">
        <f>IFERROR(VLOOKUP(E3819,hoja!A:C,3,FALSE),0)</f>
        <v>0460</v>
      </c>
      <c r="I3819" s="24" t="str">
        <f t="shared" si="884"/>
        <v>00110460</v>
      </c>
      <c r="J3819" s="23">
        <v>0.53194444446125999</v>
      </c>
      <c r="K3819" s="23">
        <v>9.4450000000000003</v>
      </c>
      <c r="L3819" s="23" t="s">
        <v>833</v>
      </c>
      <c r="M3819" s="23" t="s">
        <v>618</v>
      </c>
      <c r="N3819" s="23" t="s">
        <v>622</v>
      </c>
      <c r="O3819" s="23">
        <f t="shared" si="886"/>
        <v>25</v>
      </c>
      <c r="P3819" s="23" t="str">
        <f t="shared" si="876"/>
        <v>00110460Principal</v>
      </c>
    </row>
    <row r="3820" spans="1:16" ht="15" hidden="1" customHeight="1">
      <c r="A3820" s="26" t="s">
        <v>635</v>
      </c>
      <c r="B3820" s="23" t="str">
        <f>IFERROR(VLOOKUP(A3820,hoja!$A$2:$E$970,4,FALSE),0)</f>
        <v>CENTRO</v>
      </c>
      <c r="C3820" s="23" t="str">
        <f>IFERROR(VLOOKUP(A3820,hoja!$A$2:$E$1370,5,FALSE),0)</f>
        <v>BOGOTÁ</v>
      </c>
      <c r="D3820" s="23" t="str">
        <f>IFERROR(VLOOKUP(A3820,hoja!A:D,3,FALSE),0)</f>
        <v>0021</v>
      </c>
      <c r="E3820" s="23" t="s">
        <v>807</v>
      </c>
      <c r="F3820" s="23" t="str">
        <f>IFERROR(VLOOKUP(E3820,hoja!$A$2:$E$970,4,FALSE),0)</f>
        <v>CENTRO</v>
      </c>
      <c r="G3820" s="23" t="str">
        <f>IFERROR(VLOOKUP(E3820,hoja!$A$2:$E$970,5,FALSE),0)</f>
        <v>BOGOTÁ</v>
      </c>
      <c r="H3820" s="103" t="str">
        <f>IFERROR(VLOOKUP(E3820,hoja!A:C,3,FALSE),0)</f>
        <v>0460</v>
      </c>
      <c r="I3820" s="24" t="str">
        <f t="shared" si="884"/>
        <v>00210460</v>
      </c>
      <c r="J3820" s="23">
        <v>0.16666666668606922</v>
      </c>
      <c r="K3820" s="23">
        <v>2.7004999999999999</v>
      </c>
      <c r="L3820" s="23" t="s">
        <v>833</v>
      </c>
      <c r="M3820" s="23" t="s">
        <v>618</v>
      </c>
      <c r="N3820" s="23" t="s">
        <v>622</v>
      </c>
      <c r="O3820" s="23">
        <f t="shared" si="886"/>
        <v>25</v>
      </c>
      <c r="P3820" s="23" t="str">
        <f t="shared" si="876"/>
        <v>00210460Principal</v>
      </c>
    </row>
    <row r="3821" spans="1:16" ht="15" hidden="1" customHeight="1">
      <c r="A3821" s="26" t="s">
        <v>731</v>
      </c>
      <c r="B3821" s="23" t="str">
        <f>IFERROR(VLOOKUP(A3821,hoja!$A$2:$E$970,4,FALSE),0)</f>
        <v>SANTANDER</v>
      </c>
      <c r="C3821" s="23" t="str">
        <f>IFERROR(VLOOKUP(A3821,hoja!$A$2:$E$1370,5,FALSE),0)</f>
        <v>CÚCUTA</v>
      </c>
      <c r="D3821" s="23" t="str">
        <f>IFERROR(VLOOKUP(A3821,hoja!A:D,3,FALSE),0)</f>
        <v>0438</v>
      </c>
      <c r="E3821" s="23" t="s">
        <v>807</v>
      </c>
      <c r="F3821" s="23" t="str">
        <f>IFERROR(VLOOKUP(E3821,hoja!$A$2:$E$970,4,FALSE),0)</f>
        <v>CENTRO</v>
      </c>
      <c r="G3821" s="23" t="str">
        <f>IFERROR(VLOOKUP(E3821,hoja!$A$2:$E$970,5,FALSE),0)</f>
        <v>BOGOTÁ</v>
      </c>
      <c r="H3821" s="103" t="str">
        <f>IFERROR(VLOOKUP(E3821,hoja!A:C,3,FALSE),0)</f>
        <v>0460</v>
      </c>
      <c r="I3821" s="24" t="str">
        <f t="shared" si="884"/>
        <v>04380460</v>
      </c>
      <c r="J3821" s="23">
        <v>46.433333333290648</v>
      </c>
      <c r="K3821" s="23">
        <v>631.18899999999996</v>
      </c>
      <c r="L3821" s="23" t="str">
        <f>IF(B3821=F3821,"REGIONAL","NACIONAL")</f>
        <v>NACIONAL</v>
      </c>
      <c r="M3821" s="23" t="s">
        <v>618</v>
      </c>
      <c r="N3821" s="23" t="s">
        <v>622</v>
      </c>
      <c r="O3821" s="23">
        <f t="shared" si="886"/>
        <v>12</v>
      </c>
      <c r="P3821" s="23" t="str">
        <f t="shared" si="876"/>
        <v>04380460Principal</v>
      </c>
    </row>
    <row r="3822" spans="1:16" ht="15" hidden="1" customHeight="1">
      <c r="A3822" s="26" t="s">
        <v>636</v>
      </c>
      <c r="B3822" s="23" t="str">
        <f>IFERROR(VLOOKUP(A3822,hoja!$A$2:$E$970,4,FALSE),0)</f>
        <v>CENTRO</v>
      </c>
      <c r="C3822" s="23" t="str">
        <f>IFERROR(VLOOKUP(A3822,hoja!$A$2:$E$1370,5,FALSE),0)</f>
        <v>DUITAMA</v>
      </c>
      <c r="D3822" s="23" t="str">
        <f>IFERROR(VLOOKUP(A3822,hoja!A:D,3,FALSE),0)</f>
        <v>0441</v>
      </c>
      <c r="E3822" s="23" t="s">
        <v>807</v>
      </c>
      <c r="F3822" s="23" t="str">
        <f>IFERROR(VLOOKUP(E3822,hoja!$A$2:$E$970,4,FALSE),0)</f>
        <v>CENTRO</v>
      </c>
      <c r="G3822" s="23" t="str">
        <f>IFERROR(VLOOKUP(E3822,hoja!$A$2:$E$970,5,FALSE),0)</f>
        <v>BOGOTÁ</v>
      </c>
      <c r="H3822" s="103" t="str">
        <f>IFERROR(VLOOKUP(E3822,hoja!A:C,3,FALSE),0)</f>
        <v>0460</v>
      </c>
      <c r="I3822" s="24" t="str">
        <f t="shared" si="884"/>
        <v>04410460</v>
      </c>
      <c r="J3822" s="23">
        <v>5.2377777778892778</v>
      </c>
      <c r="K3822" s="23">
        <v>202.73400000000001</v>
      </c>
      <c r="L3822" s="23" t="str">
        <f t="shared" ref="L3822:L3832" si="892">IF(B3822=F3822,"REGIONAL","NACIONAL")</f>
        <v>REGIONAL</v>
      </c>
      <c r="M3822" s="23" t="s">
        <v>618</v>
      </c>
      <c r="N3822" s="23" t="s">
        <v>622</v>
      </c>
      <c r="O3822" s="23">
        <f t="shared" si="886"/>
        <v>25</v>
      </c>
      <c r="P3822" s="23" t="str">
        <f t="shared" si="876"/>
        <v>04410460Principal</v>
      </c>
    </row>
    <row r="3823" spans="1:16" ht="15" hidden="1" customHeight="1">
      <c r="A3823" s="26" t="s">
        <v>732</v>
      </c>
      <c r="B3823" s="23" t="str">
        <f>IFERROR(VLOOKUP(A3823,hoja!$A$2:$E$970,4,FALSE),0)</f>
        <v>CENTRO</v>
      </c>
      <c r="C3823" s="23" t="str">
        <f>IFERROR(VLOOKUP(A3823,hoja!$A$2:$E$1370,5,FALSE),0)</f>
        <v>IBAGUÉ</v>
      </c>
      <c r="D3823" s="23" t="str">
        <f>IFERROR(VLOOKUP(A3823,hoja!A:D,3,FALSE),0)</f>
        <v>0389</v>
      </c>
      <c r="E3823" s="23" t="s">
        <v>807</v>
      </c>
      <c r="F3823" s="23" t="str">
        <f>IFERROR(VLOOKUP(E3823,hoja!$A$2:$E$970,4,FALSE),0)</f>
        <v>CENTRO</v>
      </c>
      <c r="G3823" s="23" t="str">
        <f>IFERROR(VLOOKUP(E3823,hoja!$A$2:$E$970,5,FALSE),0)</f>
        <v>BOGOTÁ</v>
      </c>
      <c r="H3823" s="103" t="str">
        <f>IFERROR(VLOOKUP(E3823,hoja!A:C,3,FALSE),0)</f>
        <v>0460</v>
      </c>
      <c r="I3823" s="24" t="str">
        <f t="shared" si="884"/>
        <v>03890460</v>
      </c>
      <c r="J3823" s="23">
        <v>12.933333333407063</v>
      </c>
      <c r="K3823" s="23">
        <v>177.68100000000001</v>
      </c>
      <c r="L3823" s="23" t="str">
        <f t="shared" si="892"/>
        <v>REGIONAL</v>
      </c>
      <c r="M3823" s="23" t="s">
        <v>618</v>
      </c>
      <c r="N3823" s="23" t="s">
        <v>622</v>
      </c>
      <c r="O3823" s="23">
        <f t="shared" si="886"/>
        <v>25</v>
      </c>
      <c r="P3823" s="23" t="str">
        <f t="shared" si="876"/>
        <v>03890460Principal</v>
      </c>
    </row>
    <row r="3824" spans="1:16" ht="15" hidden="1" customHeight="1">
      <c r="A3824" s="26" t="s">
        <v>679</v>
      </c>
      <c r="B3824" s="23" t="str">
        <f>IFERROR(VLOOKUP(A3824,hoja!$A$2:$E$970,4,FALSE),0)</f>
        <v>CENTRO</v>
      </c>
      <c r="C3824" s="23" t="str">
        <f>IFERROR(VLOOKUP(A3824,hoja!$A$2:$E$1370,5,FALSE),0)</f>
        <v>NEIVA</v>
      </c>
      <c r="D3824" s="23" t="str">
        <f>IFERROR(VLOOKUP(A3824,hoja!A:D,3,FALSE),0)</f>
        <v>0385</v>
      </c>
      <c r="E3824" s="23" t="s">
        <v>807</v>
      </c>
      <c r="F3824" s="23" t="str">
        <f>IFERROR(VLOOKUP(E3824,hoja!$A$2:$E$970,4,FALSE),0)</f>
        <v>CENTRO</v>
      </c>
      <c r="G3824" s="23" t="str">
        <f>IFERROR(VLOOKUP(E3824,hoja!$A$2:$E$970,5,FALSE),0)</f>
        <v>BOGOTÁ</v>
      </c>
      <c r="H3824" s="103" t="str">
        <f>IFERROR(VLOOKUP(E3824,hoja!A:C,3,FALSE),0)</f>
        <v>0460</v>
      </c>
      <c r="I3824" s="24" t="str">
        <f t="shared" si="884"/>
        <v>03850460</v>
      </c>
      <c r="J3824" s="23">
        <v>16.430277777893934</v>
      </c>
      <c r="K3824" s="23">
        <v>306.923</v>
      </c>
      <c r="L3824" s="23" t="str">
        <f t="shared" si="892"/>
        <v>REGIONAL</v>
      </c>
      <c r="M3824" s="23" t="s">
        <v>618</v>
      </c>
      <c r="N3824" s="23" t="s">
        <v>622</v>
      </c>
      <c r="O3824" s="23">
        <f t="shared" si="886"/>
        <v>16</v>
      </c>
      <c r="P3824" s="23" t="str">
        <f t="shared" si="876"/>
        <v>03850460Principal</v>
      </c>
    </row>
    <row r="3825" spans="1:16" ht="15" hidden="1" customHeight="1">
      <c r="A3825" s="26" t="s">
        <v>637</v>
      </c>
      <c r="B3825" s="23" t="str">
        <f>IFERROR(VLOOKUP(A3825,hoja!$A$2:$E$970,4,FALSE),0)</f>
        <v>SANTANDER</v>
      </c>
      <c r="C3825" s="23" t="str">
        <f>IFERROR(VLOOKUP(A3825,hoja!$A$2:$E$1370,5,FALSE),0)</f>
        <v>PIEDECUESTA</v>
      </c>
      <c r="D3825" s="23" t="str">
        <f>IFERROR(VLOOKUP(A3825,hoja!A:D,3,FALSE),0)</f>
        <v>0422</v>
      </c>
      <c r="E3825" s="23" t="s">
        <v>807</v>
      </c>
      <c r="F3825" s="23" t="str">
        <f>IFERROR(VLOOKUP(E3825,hoja!$A$2:$E$970,4,FALSE),0)</f>
        <v>CENTRO</v>
      </c>
      <c r="G3825" s="23" t="str">
        <f>IFERROR(VLOOKUP(E3825,hoja!$A$2:$E$970,5,FALSE),0)</f>
        <v>BOGOTÁ</v>
      </c>
      <c r="H3825" s="103" t="str">
        <f>IFERROR(VLOOKUP(E3825,hoja!A:C,3,FALSE),0)</f>
        <v>0460</v>
      </c>
      <c r="I3825" s="24" t="str">
        <f t="shared" si="884"/>
        <v>04220460</v>
      </c>
      <c r="J3825" s="23">
        <v>21.666666666569654</v>
      </c>
      <c r="K3825" s="23">
        <v>401</v>
      </c>
      <c r="L3825" s="23" t="str">
        <f>IF(B3825=F3825,"REGIONAL","NACIONAL")</f>
        <v>NACIONAL</v>
      </c>
      <c r="M3825" s="23" t="s">
        <v>618</v>
      </c>
      <c r="N3825" s="23" t="s">
        <v>622</v>
      </c>
      <c r="O3825" s="23">
        <f t="shared" si="886"/>
        <v>16</v>
      </c>
      <c r="P3825" s="23" t="str">
        <f t="shared" si="876"/>
        <v>04220460Principal</v>
      </c>
    </row>
    <row r="3826" spans="1:16" ht="15" hidden="1" customHeight="1">
      <c r="A3826" s="26" t="s">
        <v>668</v>
      </c>
      <c r="B3826" s="23" t="str">
        <f>IFERROR(VLOOKUP(A3826,hoja!$A$2:$E$970,4,FALSE),0)</f>
        <v>COSTA</v>
      </c>
      <c r="C3826" s="23" t="str">
        <f>IFERROR(VLOOKUP(A3826,hoja!$A$2:$E$1370,5,FALSE),0)</f>
        <v>VALLEDUPAR</v>
      </c>
      <c r="D3826" s="23" t="str">
        <f>IFERROR(VLOOKUP(A3826,hoja!A:D,3,FALSE),0)</f>
        <v>0447</v>
      </c>
      <c r="E3826" s="23" t="s">
        <v>807</v>
      </c>
      <c r="F3826" s="23" t="str">
        <f>IFERROR(VLOOKUP(E3826,hoja!$A$2:$E$970,4,FALSE),0)</f>
        <v>CENTRO</v>
      </c>
      <c r="G3826" s="23" t="str">
        <f>IFERROR(VLOOKUP(E3826,hoja!$A$2:$E$970,5,FALSE),0)</f>
        <v>BOGOTÁ</v>
      </c>
      <c r="H3826" s="103" t="str">
        <f>IFERROR(VLOOKUP(E3826,hoja!A:C,3,FALSE),0)</f>
        <v>0460</v>
      </c>
      <c r="I3826" s="24" t="str">
        <f t="shared" si="884"/>
        <v>04470460</v>
      </c>
      <c r="K3826" s="23">
        <v>864</v>
      </c>
      <c r="L3826" s="23" t="str">
        <f>IF(B3826=F3826,"REGIONAL","NACIONAL")</f>
        <v>NACIONAL</v>
      </c>
      <c r="M3826" s="23" t="s">
        <v>621</v>
      </c>
      <c r="N3826" s="23" t="s">
        <v>622</v>
      </c>
      <c r="O3826" s="23">
        <f t="shared" si="886"/>
        <v>8</v>
      </c>
      <c r="P3826" s="23" t="str">
        <f t="shared" si="876"/>
        <v>04470460La vega</v>
      </c>
    </row>
    <row r="3827" spans="1:16" ht="15" hidden="1" customHeight="1">
      <c r="A3827" s="26" t="s">
        <v>681</v>
      </c>
      <c r="B3827" s="23" t="str">
        <f>IFERROR(VLOOKUP(A3827,hoja!$A$2:$E$970,4,FALSE),0)</f>
        <v>CENTRO</v>
      </c>
      <c r="C3827" s="23" t="str">
        <f>IFERROR(VLOOKUP(A3827,hoja!$A$2:$E$1370,5,FALSE),0)</f>
        <v>VILLAVICENCIO</v>
      </c>
      <c r="D3827" s="23" t="str">
        <f>IFERROR(VLOOKUP(A3827,hoja!A:D,3,FALSE),0)</f>
        <v>0393</v>
      </c>
      <c r="E3827" s="23" t="s">
        <v>807</v>
      </c>
      <c r="F3827" s="23" t="str">
        <f>IFERROR(VLOOKUP(E3827,hoja!$A$2:$E$970,4,FALSE),0)</f>
        <v>CENTRO</v>
      </c>
      <c r="G3827" s="23" t="str">
        <f>IFERROR(VLOOKUP(E3827,hoja!$A$2:$E$970,5,FALSE),0)</f>
        <v>BOGOTÁ</v>
      </c>
      <c r="H3827" s="103" t="str">
        <f>IFERROR(VLOOKUP(E3827,hoja!A:C,3,FALSE),0)</f>
        <v>0460</v>
      </c>
      <c r="I3827" s="24" t="str">
        <f t="shared" si="884"/>
        <v>03930460</v>
      </c>
      <c r="J3827" s="23">
        <v>4.5166666665463708</v>
      </c>
      <c r="K3827" s="23">
        <v>115.705</v>
      </c>
      <c r="L3827" s="23" t="str">
        <f t="shared" si="892"/>
        <v>REGIONAL</v>
      </c>
      <c r="M3827" s="23" t="s">
        <v>618</v>
      </c>
      <c r="N3827" s="23" t="s">
        <v>622</v>
      </c>
      <c r="O3827" s="23">
        <f t="shared" si="886"/>
        <v>25</v>
      </c>
      <c r="P3827" s="23" t="str">
        <f t="shared" si="876"/>
        <v>03930460Principal</v>
      </c>
    </row>
    <row r="3828" spans="1:16" ht="15" hidden="1" customHeight="1">
      <c r="A3828" s="26" t="s">
        <v>669</v>
      </c>
      <c r="B3828" s="23" t="str">
        <f>IFERROR(VLOOKUP(A3828,hoja!$A$2:$E$970,4,FALSE),0)</f>
        <v>ANTIOQUIA</v>
      </c>
      <c r="C3828" s="23" t="str">
        <f>IFERROR(VLOOKUP(A3828,hoja!$A$2:$E$1370,5,FALSE),0)</f>
        <v>RIONEGRO</v>
      </c>
      <c r="D3828" s="23" t="str">
        <f>IFERROR(VLOOKUP(A3828,hoja!A:D,3,FALSE),0)</f>
        <v>10211</v>
      </c>
      <c r="E3828" s="23" t="s">
        <v>807</v>
      </c>
      <c r="F3828" s="23" t="str">
        <f>IFERROR(VLOOKUP(E3828,hoja!$A$2:$E$970,4,FALSE),0)</f>
        <v>CENTRO</v>
      </c>
      <c r="G3828" s="23" t="str">
        <f>IFERROR(VLOOKUP(E3828,hoja!$A$2:$E$970,5,FALSE),0)</f>
        <v>BOGOTÁ</v>
      </c>
      <c r="H3828" s="103" t="str">
        <f>IFERROR(VLOOKUP(E3828,hoja!A:C,3,FALSE),0)</f>
        <v>0460</v>
      </c>
      <c r="I3828" s="24" t="str">
        <f t="shared" si="884"/>
        <v>102110460</v>
      </c>
      <c r="K3828" s="23">
        <v>388</v>
      </c>
      <c r="L3828" s="23" t="str">
        <f>IF(B3828=F3828,"REGIONAL","NACIONAL")</f>
        <v>NACIONAL</v>
      </c>
      <c r="M3828" s="23" t="s">
        <v>618</v>
      </c>
      <c r="N3828" s="23" t="s">
        <v>622</v>
      </c>
      <c r="O3828" s="23">
        <f t="shared" si="886"/>
        <v>16</v>
      </c>
      <c r="P3828" s="23" t="str">
        <f t="shared" si="876"/>
        <v>102110460Principal</v>
      </c>
    </row>
    <row r="3829" spans="1:16" ht="15" hidden="1" customHeight="1">
      <c r="A3829" s="26" t="s">
        <v>669</v>
      </c>
      <c r="B3829" s="23" t="s">
        <v>724</v>
      </c>
      <c r="C3829" s="23" t="str">
        <f>IFERROR(VLOOKUP(A3829,hoja!$A$2:$E$1370,5,FALSE),0)</f>
        <v>RIONEGRO</v>
      </c>
      <c r="D3829" s="23" t="str">
        <f>IFERROR(VLOOKUP(A3829,hoja!A:D,3,FALSE),0)</f>
        <v>10211</v>
      </c>
      <c r="E3829" s="23" t="s">
        <v>807</v>
      </c>
      <c r="F3829" s="23" t="s">
        <v>777</v>
      </c>
      <c r="G3829" s="23" t="s">
        <v>798</v>
      </c>
      <c r="H3829" s="103" t="s">
        <v>868</v>
      </c>
      <c r="I3829" s="24" t="s">
        <v>1009</v>
      </c>
      <c r="L3829" s="23" t="str">
        <f t="shared" ref="L3829:L3831" si="893">IF(B3829=F3829,"REGIONAL","NACIONAL")</f>
        <v>NACIONAL</v>
      </c>
      <c r="M3829" s="23" t="s">
        <v>623</v>
      </c>
      <c r="N3829" s="23" t="s">
        <v>622</v>
      </c>
      <c r="O3829" s="23">
        <f t="shared" si="886"/>
        <v>25</v>
      </c>
      <c r="P3829" s="23" t="str">
        <f t="shared" si="876"/>
        <v>102110002Facatativa</v>
      </c>
    </row>
    <row r="3830" spans="1:16" ht="15" hidden="1" customHeight="1">
      <c r="A3830" s="26" t="s">
        <v>770</v>
      </c>
      <c r="B3830" s="23" t="str">
        <f>IFERROR(VLOOKUP(A3830,hoja!$A$2:$E$970,4,FALSE),0)</f>
        <v>ANTIOQUIA</v>
      </c>
      <c r="C3830" s="23" t="str">
        <f>IFERROR(VLOOKUP(A3830,hoja!$A$2:$E$1370,5,FALSE),0)</f>
        <v>RIONEGRO</v>
      </c>
      <c r="D3830" s="23" t="str">
        <f>IFERROR(VLOOKUP(A3830,hoja!A:D,3,FALSE),0)</f>
        <v>3041</v>
      </c>
      <c r="E3830" s="23" t="s">
        <v>807</v>
      </c>
      <c r="F3830" s="23" t="str">
        <f>IFERROR(VLOOKUP(E3830,hoja!$A$2:$E$970,4,FALSE),0)</f>
        <v>CENTRO</v>
      </c>
      <c r="G3830" s="23" t="str">
        <f>IFERROR(VLOOKUP(E3830,hoja!$A$2:$E$970,5,FALSE),0)</f>
        <v>BOGOTÁ</v>
      </c>
      <c r="H3830" s="103" t="str">
        <f>IFERROR(VLOOKUP(E3830,hoja!A:C,3,FALSE),0)</f>
        <v>0460</v>
      </c>
      <c r="I3830" s="24" t="str">
        <f>D3830&amp;H3830</f>
        <v>30410460</v>
      </c>
      <c r="J3830" s="23">
        <v>25.816666666651145</v>
      </c>
      <c r="K3830" s="23">
        <v>409.63200000000001</v>
      </c>
      <c r="L3830" s="23" t="str">
        <f t="shared" si="893"/>
        <v>NACIONAL</v>
      </c>
      <c r="M3830" s="23" t="s">
        <v>621</v>
      </c>
      <c r="N3830" s="23" t="s">
        <v>622</v>
      </c>
      <c r="O3830" s="23">
        <f t="shared" si="886"/>
        <v>16</v>
      </c>
      <c r="P3830" s="23" t="str">
        <f t="shared" si="876"/>
        <v>30410460La vega</v>
      </c>
    </row>
    <row r="3831" spans="1:16" ht="15" hidden="1" customHeight="1">
      <c r="A3831" s="26" t="s">
        <v>770</v>
      </c>
      <c r="B3831" s="23" t="s">
        <v>724</v>
      </c>
      <c r="C3831" s="23" t="str">
        <f>IFERROR(VLOOKUP(A3831,hoja!$A$2:$E$1370,5,FALSE),0)</f>
        <v>RIONEGRO</v>
      </c>
      <c r="D3831" s="23" t="str">
        <f>IFERROR(VLOOKUP(A3831,hoja!A:D,3,FALSE),0)</f>
        <v>3041</v>
      </c>
      <c r="E3831" s="23" t="s">
        <v>807</v>
      </c>
      <c r="F3831" s="23" t="s">
        <v>777</v>
      </c>
      <c r="G3831" s="23" t="s">
        <v>798</v>
      </c>
      <c r="H3831" s="103" t="s">
        <v>868</v>
      </c>
      <c r="I3831" s="24" t="s">
        <v>1010</v>
      </c>
      <c r="K3831" s="23">
        <v>407</v>
      </c>
      <c r="L3831" s="23" t="str">
        <f t="shared" si="893"/>
        <v>NACIONAL</v>
      </c>
      <c r="M3831" s="23" t="s">
        <v>623</v>
      </c>
      <c r="N3831" s="23" t="s">
        <v>622</v>
      </c>
      <c r="O3831" s="23">
        <f t="shared" si="886"/>
        <v>16</v>
      </c>
      <c r="P3831" s="23" t="str">
        <f t="shared" si="876"/>
        <v>30410002Facatativa</v>
      </c>
    </row>
    <row r="3832" spans="1:16" ht="15" hidden="1" customHeight="1">
      <c r="A3832" s="26" t="s">
        <v>336</v>
      </c>
      <c r="B3832" s="23" t="str">
        <f>IFERROR(VLOOKUP(A3832,hoja!$A$2:$E$970,4,FALSE),0)</f>
        <v>CENTRO</v>
      </c>
      <c r="C3832" s="23" t="str">
        <f>IFERROR(VLOOKUP(A3832,hoja!$A$2:$E$1370,5,FALSE),0)</f>
        <v>MOSQUERA</v>
      </c>
      <c r="D3832" s="23" t="str">
        <f>IFERROR(VLOOKUP(A3832,hoja!A:D,3,FALSE),0)</f>
        <v>10216</v>
      </c>
      <c r="E3832" s="23" t="s">
        <v>807</v>
      </c>
      <c r="F3832" s="23" t="str">
        <f>IFERROR(VLOOKUP(E3832,hoja!$A$2:$E$970,4,FALSE),0)</f>
        <v>CENTRO</v>
      </c>
      <c r="G3832" s="23" t="str">
        <f>IFERROR(VLOOKUP(E3832,hoja!$A$2:$E$970,5,FALSE),0)</f>
        <v>BOGOTÁ</v>
      </c>
      <c r="H3832" s="103" t="str">
        <f>IFERROR(VLOOKUP(E3832,hoja!A:C,3,FALSE),0)</f>
        <v>0460</v>
      </c>
      <c r="I3832" s="24" t="str">
        <f t="shared" ref="I3832:I3863" si="894">D3832&amp;H3832</f>
        <v>102160460</v>
      </c>
      <c r="K3832" s="23">
        <v>32</v>
      </c>
      <c r="L3832" s="23" t="str">
        <f t="shared" si="892"/>
        <v>REGIONAL</v>
      </c>
      <c r="M3832" s="23" t="s">
        <v>618</v>
      </c>
      <c r="N3832" s="23" t="s">
        <v>622</v>
      </c>
      <c r="O3832" s="23">
        <f t="shared" si="886"/>
        <v>25</v>
      </c>
      <c r="P3832" s="23" t="str">
        <f t="shared" si="876"/>
        <v>102160460Principal</v>
      </c>
    </row>
    <row r="3833" spans="1:16" ht="15" hidden="1" customHeight="1">
      <c r="A3833" s="26" t="s">
        <v>879</v>
      </c>
      <c r="B3833" s="23" t="str">
        <f>IFERROR(VLOOKUP(A3833,hoja!$A$2:$E$970,4,FALSE),0)</f>
        <v>ANTIOQUIA</v>
      </c>
      <c r="C3833" s="23" t="str">
        <f>IFERROR(VLOOKUP(A3833,hoja!$A$2:$E$1370,5,FALSE),0)</f>
        <v>LLANOS DE CUIVA</v>
      </c>
      <c r="D3833" s="23" t="str">
        <f>IFERROR(VLOOKUP(A3833,hoja!A:D,3,FALSE),0)</f>
        <v>50256</v>
      </c>
      <c r="E3833" s="23" t="s">
        <v>807</v>
      </c>
      <c r="F3833" s="23" t="str">
        <f>IFERROR(VLOOKUP(E3833,hoja!$A$2:$E$970,4,FALSE),0)</f>
        <v>CENTRO</v>
      </c>
      <c r="G3833" s="23" t="str">
        <f>IFERROR(VLOOKUP(E3833,hoja!$A$2:$E$970,5,FALSE),0)</f>
        <v>BOGOTÁ</v>
      </c>
      <c r="H3833" s="103" t="str">
        <f>IFERROR(VLOOKUP(E3833,hoja!A:C,3,FALSE),0)</f>
        <v>0460</v>
      </c>
      <c r="I3833" s="24" t="str">
        <f t="shared" si="894"/>
        <v>502560460</v>
      </c>
      <c r="K3833" s="23">
        <v>512</v>
      </c>
      <c r="L3833" s="23" t="str">
        <f>IF(B3833=F3833,"REGIONAL","NACIONAL")</f>
        <v>NACIONAL</v>
      </c>
      <c r="M3833" s="23" t="s">
        <v>618</v>
      </c>
      <c r="N3833" s="23" t="s">
        <v>622</v>
      </c>
      <c r="O3833" s="23">
        <f t="shared" si="886"/>
        <v>12</v>
      </c>
      <c r="P3833" s="23" t="str">
        <f t="shared" si="876"/>
        <v>502560460Principal</v>
      </c>
    </row>
    <row r="3834" spans="1:16" ht="15" hidden="1" customHeight="1">
      <c r="A3834" s="26" t="s">
        <v>881</v>
      </c>
      <c r="B3834" s="23" t="str">
        <f>IFERROR(VLOOKUP(A3834,hoja!$A$2:$E$970,4,FALSE),0)</f>
        <v>ANTIOQUIA</v>
      </c>
      <c r="C3834" s="23" t="str">
        <f>IFERROR(VLOOKUP(A3834,hoja!$A$2:$E$1370,5,FALSE),0)</f>
        <v>MEDELLÍN</v>
      </c>
      <c r="D3834" s="23" t="str">
        <f>IFERROR(VLOOKUP(A3834,hoja!A:D,3,FALSE),0)</f>
        <v>1381</v>
      </c>
      <c r="E3834" s="23" t="s">
        <v>807</v>
      </c>
      <c r="F3834" s="23" t="str">
        <f>IFERROR(VLOOKUP(E3834,hoja!$A$2:$E$970,4,FALSE),0)</f>
        <v>CENTRO</v>
      </c>
      <c r="G3834" s="23" t="str">
        <f>IFERROR(VLOOKUP(E3834,hoja!$A$2:$E$970,5,FALSE),0)</f>
        <v>BOGOTÁ</v>
      </c>
      <c r="H3834" s="103" t="str">
        <f>IFERROR(VLOOKUP(E3834,hoja!A:C,3,FALSE),0)</f>
        <v>0460</v>
      </c>
      <c r="I3834" s="24" t="str">
        <f t="shared" si="894"/>
        <v>13810460</v>
      </c>
      <c r="K3834" s="23">
        <v>435</v>
      </c>
      <c r="L3834" s="23" t="str">
        <f t="shared" ref="L3834:L3835" si="895">IF(B3834=F3834,"REGIONAL","NACIONAL")</f>
        <v>NACIONAL</v>
      </c>
      <c r="M3834" s="23" t="s">
        <v>623</v>
      </c>
      <c r="N3834" s="23" t="s">
        <v>622</v>
      </c>
      <c r="O3834" s="23">
        <f t="shared" si="886"/>
        <v>16</v>
      </c>
      <c r="P3834" s="23" t="str">
        <f t="shared" si="876"/>
        <v>13810460Facatativa</v>
      </c>
    </row>
    <row r="3835" spans="1:16" ht="15" hidden="1" customHeight="1">
      <c r="A3835" s="26" t="s">
        <v>687</v>
      </c>
      <c r="B3835" s="23" t="str">
        <f>IFERROR(VLOOKUP(A3835,hoja!$A$2:$E$970,4,FALSE),0)</f>
        <v>OCCIDENTE</v>
      </c>
      <c r="C3835" s="23" t="str">
        <f>IFERROR(VLOOKUP(A3835,hoja!$A$2:$E$1370,5,FALSE),0)</f>
        <v>TULUÁ</v>
      </c>
      <c r="D3835" s="23" t="str">
        <f>IFERROR(VLOOKUP(A3835,hoja!A:D,3,FALSE),0)</f>
        <v>2007</v>
      </c>
      <c r="E3835" s="23" t="s">
        <v>807</v>
      </c>
      <c r="F3835" s="23" t="str">
        <f>IFERROR(VLOOKUP(E3835,hoja!$A$2:$E$970,4,FALSE),0)</f>
        <v>CENTRO</v>
      </c>
      <c r="G3835" s="23" t="str">
        <f>IFERROR(VLOOKUP(E3835,hoja!$A$2:$E$970,5,FALSE),0)</f>
        <v>BOGOTÁ</v>
      </c>
      <c r="H3835" s="103" t="str">
        <f>IFERROR(VLOOKUP(E3835,hoja!A:C,3,FALSE),0)</f>
        <v>0460</v>
      </c>
      <c r="I3835" s="24" t="str">
        <f t="shared" si="894"/>
        <v>20070460</v>
      </c>
      <c r="J3835" s="23">
        <v>21.049999999988358</v>
      </c>
      <c r="K3835" s="23">
        <v>351.70699999999999</v>
      </c>
      <c r="L3835" s="23" t="str">
        <f t="shared" si="895"/>
        <v>NACIONAL</v>
      </c>
      <c r="M3835" s="23" t="s">
        <v>618</v>
      </c>
      <c r="N3835" s="23" t="s">
        <v>622</v>
      </c>
      <c r="O3835" s="23">
        <f t="shared" si="886"/>
        <v>16</v>
      </c>
      <c r="P3835" s="23" t="str">
        <f t="shared" si="876"/>
        <v>20070460Principal</v>
      </c>
    </row>
    <row r="3836" spans="1:16" ht="15" hidden="1" customHeight="1">
      <c r="A3836" s="26" t="s">
        <v>653</v>
      </c>
      <c r="B3836" s="23" t="str">
        <f>IFERROR(VLOOKUP(A3836,hoja!$A$2:$E$970,4,FALSE),0)</f>
        <v>CENTRO</v>
      </c>
      <c r="C3836" s="23" t="str">
        <f>IFERROR(VLOOKUP(A3836,hoja!$A$2:$E$1370,5,FALSE),0)</f>
        <v>MADRID</v>
      </c>
      <c r="D3836" s="23" t="str">
        <f>IFERROR(VLOOKUP(A3836,hoja!A:D,3,FALSE),0)</f>
        <v>2023</v>
      </c>
      <c r="E3836" s="23" t="s">
        <v>807</v>
      </c>
      <c r="F3836" s="23" t="str">
        <f>IFERROR(VLOOKUP(E3836,hoja!$A$2:$E$970,4,FALSE),0)</f>
        <v>CENTRO</v>
      </c>
      <c r="G3836" s="23" t="str">
        <f>IFERROR(VLOOKUP(E3836,hoja!$A$2:$E$970,5,FALSE),0)</f>
        <v>BOGOTÁ</v>
      </c>
      <c r="H3836" s="103" t="str">
        <f>IFERROR(VLOOKUP(E3836,hoja!A:C,3,FALSE),0)</f>
        <v>0460</v>
      </c>
      <c r="I3836" s="24" t="str">
        <f t="shared" si="894"/>
        <v>20230460</v>
      </c>
      <c r="J3836" s="23">
        <v>1.1529166666441597</v>
      </c>
      <c r="K3836" s="23">
        <v>25.346</v>
      </c>
      <c r="L3836" s="23" t="s">
        <v>752</v>
      </c>
      <c r="M3836" s="23" t="s">
        <v>618</v>
      </c>
      <c r="N3836" s="23" t="s">
        <v>622</v>
      </c>
      <c r="O3836" s="23">
        <f t="shared" si="886"/>
        <v>25</v>
      </c>
      <c r="P3836" s="23" t="str">
        <f t="shared" si="876"/>
        <v>20230460Principal</v>
      </c>
    </row>
    <row r="3837" spans="1:16" ht="15" hidden="1" customHeight="1">
      <c r="A3837" s="26" t="s">
        <v>845</v>
      </c>
      <c r="B3837" s="23" t="str">
        <f>IFERROR(VLOOKUP(A3837,hoja!$A$2:$E$970,4,FALSE),0)</f>
        <v>OCCIDENTE</v>
      </c>
      <c r="C3837" s="23" t="str">
        <f>IFERROR(VLOOKUP(A3837,hoja!$A$2:$E$1370,5,FALSE),0)</f>
        <v>CALOTO</v>
      </c>
      <c r="D3837" s="23" t="str">
        <f>IFERROR(VLOOKUP(A3837,hoja!A:D,3,FALSE),0)</f>
        <v>0054</v>
      </c>
      <c r="E3837" s="23" t="s">
        <v>807</v>
      </c>
      <c r="F3837" s="23" t="str">
        <f>IFERROR(VLOOKUP(E3837,hoja!$A$2:$E$970,4,FALSE),0)</f>
        <v>CENTRO</v>
      </c>
      <c r="G3837" s="23" t="str">
        <f>IFERROR(VLOOKUP(E3837,hoja!$A$2:$E$970,5,FALSE),0)</f>
        <v>BOGOTÁ</v>
      </c>
      <c r="H3837" s="103" t="str">
        <f>IFERROR(VLOOKUP(E3837,hoja!A:C,3,FALSE),0)</f>
        <v>0460</v>
      </c>
      <c r="I3837" s="24" t="str">
        <f t="shared" si="894"/>
        <v>00540460</v>
      </c>
      <c r="K3837" s="23">
        <v>478</v>
      </c>
      <c r="L3837" s="23" t="str">
        <f>IF(B3837=F3837,"REGIONAL","NACIONAL")</f>
        <v>NACIONAL</v>
      </c>
      <c r="M3837" s="23" t="s">
        <v>618</v>
      </c>
      <c r="N3837" s="23" t="s">
        <v>622</v>
      </c>
      <c r="O3837" s="23">
        <f t="shared" si="886"/>
        <v>16</v>
      </c>
      <c r="P3837" s="23" t="str">
        <f t="shared" si="876"/>
        <v>00540460Principal</v>
      </c>
    </row>
    <row r="3838" spans="1:16" ht="15" hidden="1" customHeight="1">
      <c r="A3838" t="s">
        <v>780</v>
      </c>
      <c r="B3838" s="23" t="str">
        <f>IFERROR(VLOOKUP(A3838,hoja!$A$2:$E$970,4,FALSE),0)</f>
        <v>CENTRO</v>
      </c>
      <c r="C3838" s="23" t="str">
        <f>IFERROR(VLOOKUP(A3838,hoja!$A$2:$E$1370,5,FALSE),0)</f>
        <v>ZIPAQUIRÁ</v>
      </c>
      <c r="D3838" s="23" t="str">
        <f>IFERROR(VLOOKUP(A3838,hoja!A:D,3,FALSE),0)</f>
        <v>2031</v>
      </c>
      <c r="E3838" s="23" t="s">
        <v>807</v>
      </c>
      <c r="F3838" s="23" t="str">
        <f>IFERROR(VLOOKUP(E3838,hoja!$A$2:$E$970,4,FALSE),0)</f>
        <v>CENTRO</v>
      </c>
      <c r="G3838" s="23" t="str">
        <f>IFERROR(VLOOKUP(E3838,hoja!$A$2:$E$970,5,FALSE),0)</f>
        <v>BOGOTÁ</v>
      </c>
      <c r="H3838" s="103" t="str">
        <f>IFERROR(VLOOKUP(E3838,hoja!A:C,3,FALSE),0)</f>
        <v>0460</v>
      </c>
      <c r="I3838" s="24" t="str">
        <f t="shared" si="894"/>
        <v>20310460</v>
      </c>
      <c r="J3838" s="23">
        <v>3.8666666666977108</v>
      </c>
      <c r="K3838" s="23">
        <v>64.37</v>
      </c>
      <c r="L3838" s="23" t="str">
        <f t="shared" ref="L3838:L3884" si="896">IF(B3838=F3838,"REGIONAL","NACIONAL")</f>
        <v>REGIONAL</v>
      </c>
      <c r="M3838" s="23" t="s">
        <v>618</v>
      </c>
      <c r="N3838" s="23" t="s">
        <v>622</v>
      </c>
      <c r="O3838" s="23">
        <f t="shared" si="886"/>
        <v>25</v>
      </c>
      <c r="P3838" s="23" t="str">
        <f t="shared" si="876"/>
        <v>20310460Principal</v>
      </c>
    </row>
    <row r="3839" spans="1:16" ht="15" hidden="1" customHeight="1">
      <c r="A3839" s="26" t="s">
        <v>641</v>
      </c>
      <c r="B3839" s="23" t="str">
        <f>IFERROR(VLOOKUP(A3839,hoja!$A$2:$E$970,4,FALSE),0)</f>
        <v>ANTIOQUIA</v>
      </c>
      <c r="C3839" s="23" t="str">
        <f>IFERROR(VLOOKUP(A3839,hoja!$A$2:$E$1370,5,FALSE),0)</f>
        <v>MEDELLÍN</v>
      </c>
      <c r="D3839" s="23" t="str">
        <f>IFERROR(VLOOKUP(A3839,hoja!A:D,3,FALSE),0)</f>
        <v>0079</v>
      </c>
      <c r="E3839" s="23" t="s">
        <v>807</v>
      </c>
      <c r="F3839" s="23" t="str">
        <f>IFERROR(VLOOKUP(E3839,hoja!$A$2:$E$970,4,FALSE),0)</f>
        <v>CENTRO</v>
      </c>
      <c r="G3839" s="23" t="str">
        <f>IFERROR(VLOOKUP(E3839,hoja!$A$2:$E$970,5,FALSE),0)</f>
        <v>BOGOTÁ</v>
      </c>
      <c r="H3839" s="103" t="str">
        <f>IFERROR(VLOOKUP(E3839,hoja!A:C,3,FALSE),0)</f>
        <v>0460</v>
      </c>
      <c r="I3839" s="24" t="str">
        <f t="shared" si="894"/>
        <v>00790460</v>
      </c>
      <c r="J3839" s="23">
        <v>34.76833333336981</v>
      </c>
      <c r="K3839" s="23">
        <v>424.125</v>
      </c>
      <c r="L3839" s="23" t="str">
        <f>IF(B3839=F3839,"REGIONAL","NACIONAL")</f>
        <v>NACIONAL</v>
      </c>
      <c r="M3839" s="23" t="s">
        <v>623</v>
      </c>
      <c r="N3839" s="23" t="s">
        <v>622</v>
      </c>
      <c r="O3839" s="23">
        <f t="shared" si="886"/>
        <v>16</v>
      </c>
      <c r="P3839" s="23" t="str">
        <f t="shared" ref="P3839:P3902" si="897">D3839&amp;H3839&amp;M3839</f>
        <v>00790460Facatativa</v>
      </c>
    </row>
    <row r="3840" spans="1:16" ht="15" hidden="1" customHeight="1">
      <c r="A3840" s="26" t="s">
        <v>641</v>
      </c>
      <c r="B3840" s="23" t="str">
        <f>IFERROR(VLOOKUP(A3840,hoja!$A$2:$E$970,4,FALSE),0)</f>
        <v>ANTIOQUIA</v>
      </c>
      <c r="C3840" s="23" t="str">
        <f>IFERROR(VLOOKUP(A3840,hoja!$A$2:$E$1370,5,FALSE),0)</f>
        <v>MEDELLÍN</v>
      </c>
      <c r="D3840" s="23" t="str">
        <f>IFERROR(VLOOKUP(A3840,hoja!A:D,3,FALSE),0)</f>
        <v>0079</v>
      </c>
      <c r="E3840" s="23" t="s">
        <v>807</v>
      </c>
      <c r="F3840" s="23" t="str">
        <f>IFERROR(VLOOKUP(E3840,hoja!$A$2:$E$970,4,FALSE),0)</f>
        <v>CENTRO</v>
      </c>
      <c r="G3840" s="23" t="str">
        <f>IFERROR(VLOOKUP(E3840,hoja!$A$2:$E$970,5,FALSE),0)</f>
        <v>BOGOTÁ</v>
      </c>
      <c r="H3840" s="103" t="str">
        <f>IFERROR(VLOOKUP(E3840,hoja!A:C,3,FALSE),0)</f>
        <v>0460</v>
      </c>
      <c r="I3840" s="24" t="str">
        <f t="shared" si="894"/>
        <v>00790460</v>
      </c>
      <c r="K3840" s="23">
        <v>427</v>
      </c>
      <c r="L3840" s="23" t="str">
        <f t="shared" ref="L3840:L3854" si="898">IF(B3840=F3840,"REGIONAL","NACIONAL")</f>
        <v>NACIONAL</v>
      </c>
      <c r="M3840" s="23" t="s">
        <v>621</v>
      </c>
      <c r="N3840" s="23" t="s">
        <v>622</v>
      </c>
      <c r="O3840" s="23">
        <f t="shared" si="886"/>
        <v>16</v>
      </c>
      <c r="P3840" s="23" t="str">
        <f t="shared" si="897"/>
        <v>00790460La vega</v>
      </c>
    </row>
    <row r="3841" spans="1:16" ht="15" hidden="1" customHeight="1">
      <c r="A3841" s="26" t="s">
        <v>641</v>
      </c>
      <c r="B3841" s="23" t="str">
        <f>IFERROR(VLOOKUP(A3841,hoja!$A$2:$E$970,4,FALSE),0)</f>
        <v>ANTIOQUIA</v>
      </c>
      <c r="C3841" s="23" t="str">
        <f>IFERROR(VLOOKUP(A3841,hoja!$A$2:$E$1370,5,FALSE),0)</f>
        <v>MEDELLÍN</v>
      </c>
      <c r="D3841" s="23" t="str">
        <f>IFERROR(VLOOKUP(A3841,hoja!A:D,3,FALSE),0)</f>
        <v>0079</v>
      </c>
      <c r="E3841" s="23" t="s">
        <v>807</v>
      </c>
      <c r="F3841" s="23" t="str">
        <f>IFERROR(VLOOKUP(E3841,hoja!$A$2:$E$970,4,FALSE),0)</f>
        <v>CENTRO</v>
      </c>
      <c r="G3841" s="23" t="str">
        <f>IFERROR(VLOOKUP(E3841,hoja!$A$2:$E$970,5,FALSE),0)</f>
        <v>BOGOTÁ</v>
      </c>
      <c r="H3841" s="103" t="str">
        <f>IFERROR(VLOOKUP(E3841,hoja!A:C,3,FALSE),0)</f>
        <v>0460</v>
      </c>
      <c r="I3841" s="24" t="str">
        <f t="shared" si="894"/>
        <v>00790460</v>
      </c>
      <c r="K3841" s="23">
        <v>504</v>
      </c>
      <c r="L3841" s="23" t="str">
        <f t="shared" si="898"/>
        <v>NACIONAL</v>
      </c>
      <c r="M3841" s="23" t="s">
        <v>854</v>
      </c>
      <c r="N3841" s="23" t="s">
        <v>622</v>
      </c>
      <c r="O3841" s="23">
        <f t="shared" si="886"/>
        <v>12</v>
      </c>
      <c r="P3841" s="23" t="str">
        <f t="shared" si="897"/>
        <v>00790460Puerto Berrio</v>
      </c>
    </row>
    <row r="3842" spans="1:16" ht="15" hidden="1" customHeight="1">
      <c r="A3842" s="26" t="s">
        <v>642</v>
      </c>
      <c r="B3842" s="23" t="str">
        <f>IFERROR(VLOOKUP(A3842,hoja!$A$2:$E$970,4,FALSE),0)</f>
        <v>COSTA</v>
      </c>
      <c r="C3842" s="23" t="str">
        <f>IFERROR(VLOOKUP(A3842,hoja!$A$2:$E$1370,5,FALSE),0)</f>
        <v>BARRANQUILLA</v>
      </c>
      <c r="D3842" s="23" t="str">
        <f>IFERROR(VLOOKUP(A3842,hoja!A:D,3,FALSE),0)</f>
        <v>0111</v>
      </c>
      <c r="E3842" s="23" t="s">
        <v>807</v>
      </c>
      <c r="F3842" s="23" t="str">
        <f>IFERROR(VLOOKUP(E3842,hoja!$A$2:$E$970,4,FALSE),0)</f>
        <v>CENTRO</v>
      </c>
      <c r="G3842" s="23" t="str">
        <f>IFERROR(VLOOKUP(E3842,hoja!$A$2:$E$970,5,FALSE),0)</f>
        <v>BOGOTÁ</v>
      </c>
      <c r="H3842" s="103" t="str">
        <f>IFERROR(VLOOKUP(E3842,hoja!A:C,3,FALSE),0)</f>
        <v>0460</v>
      </c>
      <c r="I3842" s="24" t="str">
        <f t="shared" si="894"/>
        <v>01110460</v>
      </c>
      <c r="J3842" s="23">
        <v>48.266111111151986</v>
      </c>
      <c r="K3842" s="23">
        <v>1020.888</v>
      </c>
      <c r="L3842" s="23" t="str">
        <f t="shared" si="898"/>
        <v>NACIONAL</v>
      </c>
      <c r="M3842" s="23" t="s">
        <v>674</v>
      </c>
      <c r="N3842" s="23" t="s">
        <v>622</v>
      </c>
      <c r="O3842" s="23">
        <f t="shared" si="886"/>
        <v>8</v>
      </c>
      <c r="P3842" s="23" t="str">
        <f t="shared" si="897"/>
        <v>01110460La Vega</v>
      </c>
    </row>
    <row r="3843" spans="1:16" ht="15" hidden="1" customHeight="1">
      <c r="A3843" s="26" t="s">
        <v>642</v>
      </c>
      <c r="B3843" s="23" t="str">
        <f>IFERROR(VLOOKUP(A3843,hoja!$A$2:$E$970,4,FALSE),0)</f>
        <v>COSTA</v>
      </c>
      <c r="C3843" s="23" t="str">
        <f>IFERROR(VLOOKUP(A3843,hoja!$A$2:$E$1370,5,FALSE),0)</f>
        <v>BARRANQUILLA</v>
      </c>
      <c r="D3843" s="23" t="str">
        <f>IFERROR(VLOOKUP(A3843,hoja!A:D,3,FALSE),0)</f>
        <v>0111</v>
      </c>
      <c r="E3843" s="23" t="s">
        <v>807</v>
      </c>
      <c r="F3843" s="23" t="str">
        <f>IFERROR(VLOOKUP(E3843,hoja!$A$2:$E$970,4,FALSE),0)</f>
        <v>CENTRO</v>
      </c>
      <c r="G3843" s="23" t="str">
        <f>IFERROR(VLOOKUP(E3843,hoja!$A$2:$E$970,5,FALSE),0)</f>
        <v>BOGOTÁ</v>
      </c>
      <c r="H3843" s="103" t="str">
        <f>IFERROR(VLOOKUP(E3843,hoja!A:C,3,FALSE),0)</f>
        <v>0460</v>
      </c>
      <c r="I3843" s="24" t="str">
        <f t="shared" si="894"/>
        <v>01110460</v>
      </c>
      <c r="J3843" s="23">
        <f>+K3843/25</f>
        <v>40.96</v>
      </c>
      <c r="K3843" s="23">
        <v>1024</v>
      </c>
      <c r="L3843" s="23" t="str">
        <f t="shared" si="898"/>
        <v>NACIONAL</v>
      </c>
      <c r="M3843" s="23" t="s">
        <v>623</v>
      </c>
      <c r="N3843" s="23" t="s">
        <v>622</v>
      </c>
      <c r="O3843" s="23">
        <f t="shared" si="886"/>
        <v>8</v>
      </c>
      <c r="P3843" s="23" t="str">
        <f t="shared" si="897"/>
        <v>01110460Facatativa</v>
      </c>
    </row>
    <row r="3844" spans="1:16" ht="15" hidden="1" customHeight="1">
      <c r="A3844" s="26" t="s">
        <v>642</v>
      </c>
      <c r="B3844" s="23" t="str">
        <f>IFERROR(VLOOKUP(A3844,hoja!$A$2:$E$970,4,FALSE),0)</f>
        <v>COSTA</v>
      </c>
      <c r="C3844" s="23" t="str">
        <f>IFERROR(VLOOKUP(A3844,hoja!$A$2:$E$1370,5,FALSE),0)</f>
        <v>BARRANQUILLA</v>
      </c>
      <c r="D3844" s="23" t="str">
        <f>IFERROR(VLOOKUP(A3844,hoja!A:D,3,FALSE),0)</f>
        <v>0111</v>
      </c>
      <c r="E3844" s="23" t="s">
        <v>807</v>
      </c>
      <c r="F3844" s="23" t="str">
        <f>IFERROR(VLOOKUP(E3844,hoja!$A$2:$E$970,4,FALSE),0)</f>
        <v>CENTRO</v>
      </c>
      <c r="G3844" s="23" t="str">
        <f>IFERROR(VLOOKUP(E3844,hoja!$A$2:$E$970,5,FALSE),0)</f>
        <v>BOGOTÁ</v>
      </c>
      <c r="H3844" s="103" t="str">
        <f>IFERROR(VLOOKUP(E3844,hoja!A:C,3,FALSE),0)</f>
        <v>0460</v>
      </c>
      <c r="I3844" s="24" t="str">
        <f t="shared" si="894"/>
        <v>01110460</v>
      </c>
      <c r="J3844" s="23">
        <f>+K3844/25</f>
        <v>41.12</v>
      </c>
      <c r="K3844" s="23">
        <v>1028</v>
      </c>
      <c r="L3844" s="23" t="str">
        <f t="shared" si="898"/>
        <v>NACIONAL</v>
      </c>
      <c r="M3844" s="23" t="s">
        <v>855</v>
      </c>
      <c r="N3844" s="23" t="s">
        <v>622</v>
      </c>
      <c r="O3844" s="23">
        <f t="shared" si="886"/>
        <v>8</v>
      </c>
      <c r="P3844" s="23" t="str">
        <f t="shared" si="897"/>
        <v>01110460Plato</v>
      </c>
    </row>
    <row r="3845" spans="1:16" ht="15" hidden="1" customHeight="1">
      <c r="A3845" s="26" t="s">
        <v>642</v>
      </c>
      <c r="B3845" s="23" t="str">
        <f>IFERROR(VLOOKUP(A3845,hoja!$A$2:$E$970,4,FALSE),0)</f>
        <v>COSTA</v>
      </c>
      <c r="C3845" s="23" t="str">
        <f>IFERROR(VLOOKUP(A3845,hoja!$A$2:$E$1370,5,FALSE),0)</f>
        <v>BARRANQUILLA</v>
      </c>
      <c r="D3845" s="23" t="str">
        <f>IFERROR(VLOOKUP(A3845,hoja!A:D,3,FALSE),0)</f>
        <v>0111</v>
      </c>
      <c r="E3845" s="23" t="s">
        <v>807</v>
      </c>
      <c r="F3845" s="23" t="str">
        <f>IFERROR(VLOOKUP(E3845,hoja!$A$2:$E$970,4,FALSE),0)</f>
        <v>CENTRO</v>
      </c>
      <c r="G3845" s="23" t="str">
        <f>IFERROR(VLOOKUP(E3845,hoja!$A$2:$E$970,5,FALSE),0)</f>
        <v>BOGOTÁ</v>
      </c>
      <c r="H3845" s="103" t="str">
        <f>IFERROR(VLOOKUP(E3845,hoja!A:C,3,FALSE),0)</f>
        <v>0460</v>
      </c>
      <c r="I3845" s="24" t="str">
        <f t="shared" si="894"/>
        <v>01110460</v>
      </c>
      <c r="J3845" s="23">
        <f>+K3845/25</f>
        <v>40.520000000000003</v>
      </c>
      <c r="K3845" s="23">
        <v>1013</v>
      </c>
      <c r="L3845" s="23" t="str">
        <f t="shared" si="898"/>
        <v>NACIONAL</v>
      </c>
      <c r="M3845" s="23" t="s">
        <v>643</v>
      </c>
      <c r="N3845" s="23" t="s">
        <v>622</v>
      </c>
      <c r="O3845" s="23">
        <f t="shared" si="886"/>
        <v>8</v>
      </c>
      <c r="P3845" s="23" t="str">
        <f t="shared" si="897"/>
        <v>01110460Piedecuesta</v>
      </c>
    </row>
    <row r="3846" spans="1:16" ht="15" hidden="1" customHeight="1">
      <c r="A3846" s="26" t="s">
        <v>672</v>
      </c>
      <c r="B3846" s="23" t="str">
        <f>IFERROR(VLOOKUP(A3846,hoja!$A$2:$E$970,4,FALSE),0)</f>
        <v>ANTIOQUIA</v>
      </c>
      <c r="C3846" s="23" t="str">
        <f>IFERROR(VLOOKUP(A3846,hoja!$A$2:$E$1370,5,FALSE),0)</f>
        <v>MEDELLÍN</v>
      </c>
      <c r="D3846" s="23" t="str">
        <f>IFERROR(VLOOKUP(A3846,hoja!A:D,3,FALSE),0)</f>
        <v>0092</v>
      </c>
      <c r="E3846" s="23" t="s">
        <v>807</v>
      </c>
      <c r="F3846" s="23" t="str">
        <f>IFERROR(VLOOKUP(E3846,hoja!$A$2:$E$970,4,FALSE),0)</f>
        <v>CENTRO</v>
      </c>
      <c r="G3846" s="23" t="str">
        <f>IFERROR(VLOOKUP(E3846,hoja!$A$2:$E$970,5,FALSE),0)</f>
        <v>BOGOTÁ</v>
      </c>
      <c r="H3846" s="103" t="str">
        <f>IFERROR(VLOOKUP(E3846,hoja!A:C,3,FALSE),0)</f>
        <v>0460</v>
      </c>
      <c r="I3846" s="24" t="str">
        <f t="shared" si="894"/>
        <v>00920460</v>
      </c>
      <c r="J3846" s="23">
        <v>26.883333333302289</v>
      </c>
      <c r="K3846" s="23">
        <v>438.673</v>
      </c>
      <c r="L3846" s="23" t="str">
        <f t="shared" si="898"/>
        <v>NACIONAL</v>
      </c>
      <c r="M3846" s="23" t="s">
        <v>623</v>
      </c>
      <c r="N3846" s="23" t="s">
        <v>622</v>
      </c>
      <c r="O3846" s="23">
        <f t="shared" si="886"/>
        <v>16</v>
      </c>
      <c r="P3846" s="23" t="str">
        <f t="shared" si="897"/>
        <v>00920460Facatativa</v>
      </c>
    </row>
    <row r="3847" spans="1:16" ht="15" hidden="1" customHeight="1">
      <c r="A3847" s="26" t="s">
        <v>672</v>
      </c>
      <c r="B3847" s="23" t="str">
        <f>IFERROR(VLOOKUP(A3847,hoja!$A$2:$E$970,4,FALSE),0)</f>
        <v>ANTIOQUIA</v>
      </c>
      <c r="C3847" s="23" t="str">
        <f>IFERROR(VLOOKUP(A3847,hoja!$A$2:$E$1370,5,FALSE),0)</f>
        <v>MEDELLÍN</v>
      </c>
      <c r="D3847" s="23" t="str">
        <f>IFERROR(VLOOKUP(A3847,hoja!A:D,3,FALSE),0)</f>
        <v>0092</v>
      </c>
      <c r="E3847" s="23" t="s">
        <v>807</v>
      </c>
      <c r="F3847" s="23" t="str">
        <f>IFERROR(VLOOKUP(E3847,hoja!$A$2:$E$970,4,FALSE),0)</f>
        <v>CENTRO</v>
      </c>
      <c r="G3847" s="23" t="str">
        <f>IFERROR(VLOOKUP(E3847,hoja!$A$2:$E$970,5,FALSE),0)</f>
        <v>BOGOTÁ</v>
      </c>
      <c r="H3847" s="103" t="str">
        <f>IFERROR(VLOOKUP(E3847,hoja!A:C,3,FALSE),0)</f>
        <v>0460</v>
      </c>
      <c r="I3847" s="24" t="str">
        <f t="shared" si="894"/>
        <v>00920460</v>
      </c>
      <c r="K3847" s="23">
        <v>432.74900000000002</v>
      </c>
      <c r="L3847" s="23" t="str">
        <f t="shared" si="898"/>
        <v>NACIONAL</v>
      </c>
      <c r="M3847" s="23" t="s">
        <v>621</v>
      </c>
      <c r="N3847" s="23" t="s">
        <v>622</v>
      </c>
      <c r="O3847" s="23">
        <f t="shared" si="886"/>
        <v>16</v>
      </c>
      <c r="P3847" s="23" t="str">
        <f t="shared" si="897"/>
        <v>00920460La vega</v>
      </c>
    </row>
    <row r="3848" spans="1:16" ht="15" hidden="1" customHeight="1">
      <c r="A3848" s="26" t="s">
        <v>672</v>
      </c>
      <c r="B3848" s="23" t="str">
        <f>IFERROR(VLOOKUP(A3848,hoja!$A$2:$E$970,4,FALSE),0)</f>
        <v>ANTIOQUIA</v>
      </c>
      <c r="C3848" s="23" t="str">
        <f>IFERROR(VLOOKUP(A3848,hoja!$A$2:$E$1370,5,FALSE),0)</f>
        <v>MEDELLÍN</v>
      </c>
      <c r="D3848" s="23" t="str">
        <f>IFERROR(VLOOKUP(A3848,hoja!A:D,3,FALSE),0)</f>
        <v>0092</v>
      </c>
      <c r="E3848" s="23" t="s">
        <v>807</v>
      </c>
      <c r="F3848" s="23" t="str">
        <f>IFERROR(VLOOKUP(E3848,hoja!$A$2:$E$970,4,FALSE),0)</f>
        <v>CENTRO</v>
      </c>
      <c r="G3848" s="23" t="str">
        <f>IFERROR(VLOOKUP(E3848,hoja!$A$2:$E$970,5,FALSE),0)</f>
        <v>BOGOTÁ</v>
      </c>
      <c r="H3848" s="103" t="str">
        <f>IFERROR(VLOOKUP(E3848,hoja!A:C,3,FALSE),0)</f>
        <v>0460</v>
      </c>
      <c r="I3848" s="24" t="str">
        <f t="shared" si="894"/>
        <v>00920460</v>
      </c>
      <c r="K3848" s="23">
        <v>517.42999999999995</v>
      </c>
      <c r="L3848" s="23" t="str">
        <f t="shared" si="898"/>
        <v>NACIONAL</v>
      </c>
      <c r="M3848" s="23" t="s">
        <v>664</v>
      </c>
      <c r="N3848" s="23" t="s">
        <v>622</v>
      </c>
      <c r="O3848" s="23">
        <f t="shared" si="886"/>
        <v>12</v>
      </c>
      <c r="P3848" s="23" t="str">
        <f t="shared" si="897"/>
        <v>00920460Puerto Berrío</v>
      </c>
    </row>
    <row r="3849" spans="1:16" ht="15" hidden="1" customHeight="1">
      <c r="A3849" s="26" t="s">
        <v>644</v>
      </c>
      <c r="B3849" s="23" t="str">
        <f>IFERROR(VLOOKUP(A3849,hoja!$A$2:$E$970,4,FALSE),0)</f>
        <v>OCCIDENTE</v>
      </c>
      <c r="C3849" s="23" t="str">
        <f>IFERROR(VLOOKUP(A3849,hoja!$A$2:$E$1370,5,FALSE),0)</f>
        <v>PEREIRA</v>
      </c>
      <c r="D3849" s="23" t="str">
        <f>IFERROR(VLOOKUP(A3849,hoja!A:D,3,FALSE),0)</f>
        <v>0198</v>
      </c>
      <c r="E3849" s="23" t="s">
        <v>807</v>
      </c>
      <c r="F3849" s="23" t="str">
        <f>IFERROR(VLOOKUP(E3849,hoja!$A$2:$E$970,4,FALSE),0)</f>
        <v>CENTRO</v>
      </c>
      <c r="G3849" s="23" t="str">
        <f>IFERROR(VLOOKUP(E3849,hoja!$A$2:$E$970,5,FALSE),0)</f>
        <v>BOGOTÁ</v>
      </c>
      <c r="H3849" s="103" t="str">
        <f>IFERROR(VLOOKUP(E3849,hoja!A:C,3,FALSE),0)</f>
        <v>0460</v>
      </c>
      <c r="I3849" s="24" t="str">
        <f t="shared" si="894"/>
        <v>01980460</v>
      </c>
      <c r="J3849" s="23">
        <v>20.383333333244082</v>
      </c>
      <c r="K3849" s="23">
        <v>310.92599999999999</v>
      </c>
      <c r="L3849" s="23" t="str">
        <f t="shared" si="898"/>
        <v>NACIONAL</v>
      </c>
      <c r="M3849" s="23" t="s">
        <v>618</v>
      </c>
      <c r="N3849" s="23" t="s">
        <v>622</v>
      </c>
      <c r="O3849" s="23">
        <f t="shared" si="886"/>
        <v>16</v>
      </c>
      <c r="P3849" s="23" t="str">
        <f t="shared" si="897"/>
        <v>01980460Principal</v>
      </c>
    </row>
    <row r="3850" spans="1:16" ht="15" hidden="1" customHeight="1">
      <c r="A3850" s="26" t="s">
        <v>645</v>
      </c>
      <c r="B3850" s="23" t="str">
        <f>IFERROR(VLOOKUP(A3850,hoja!$A$2:$E$970,4,FALSE),0)</f>
        <v>OCCIDENTE</v>
      </c>
      <c r="C3850" s="23" t="str">
        <f>IFERROR(VLOOKUP(A3850,hoja!$A$2:$E$1370,5,FALSE),0)</f>
        <v>CALI</v>
      </c>
      <c r="D3850" s="23" t="str">
        <f>IFERROR(VLOOKUP(A3850,hoja!A:D,3,FALSE),0)</f>
        <v>0410</v>
      </c>
      <c r="E3850" s="23" t="s">
        <v>807</v>
      </c>
      <c r="F3850" s="23" t="str">
        <f>IFERROR(VLOOKUP(E3850,hoja!$A$2:$E$970,4,FALSE),0)</f>
        <v>CENTRO</v>
      </c>
      <c r="G3850" s="23" t="str">
        <f>IFERROR(VLOOKUP(E3850,hoja!$A$2:$E$970,5,FALSE),0)</f>
        <v>BOGOTÁ</v>
      </c>
      <c r="H3850" s="103" t="str">
        <f>IFERROR(VLOOKUP(E3850,hoja!A:C,3,FALSE),0)</f>
        <v>0460</v>
      </c>
      <c r="I3850" s="24" t="str">
        <f t="shared" si="894"/>
        <v>04100460</v>
      </c>
      <c r="J3850" s="23">
        <v>27.600000000034925</v>
      </c>
      <c r="K3850" s="23">
        <v>451.64499999999998</v>
      </c>
      <c r="L3850" s="23" t="str">
        <f t="shared" si="898"/>
        <v>NACIONAL</v>
      </c>
      <c r="M3850" s="23" t="s">
        <v>618</v>
      </c>
      <c r="N3850" s="23" t="s">
        <v>622</v>
      </c>
      <c r="O3850" s="23">
        <f t="shared" si="886"/>
        <v>16</v>
      </c>
      <c r="P3850" s="23" t="str">
        <f t="shared" si="897"/>
        <v>04100460Principal</v>
      </c>
    </row>
    <row r="3851" spans="1:16" ht="15" hidden="1" customHeight="1">
      <c r="A3851" s="26" t="s">
        <v>645</v>
      </c>
      <c r="B3851" s="23" t="str">
        <f>IFERROR(VLOOKUP(A3851,hoja!$A$2:$E$970,4,FALSE),0)</f>
        <v>OCCIDENTE</v>
      </c>
      <c r="C3851" s="23" t="str">
        <f>IFERROR(VLOOKUP(A3851,hoja!$A$2:$E$1370,5,FALSE),0)</f>
        <v>CALI</v>
      </c>
      <c r="D3851" s="23" t="str">
        <f>IFERROR(VLOOKUP(A3851,hoja!A:D,3,FALSE),0)</f>
        <v>0410</v>
      </c>
      <c r="E3851" s="23" t="s">
        <v>807</v>
      </c>
      <c r="F3851" s="23" t="str">
        <f>IFERROR(VLOOKUP(E3851,hoja!$A$2:$E$970,4,FALSE),0)</f>
        <v>CENTRO</v>
      </c>
      <c r="G3851" s="23" t="str">
        <f>IFERROR(VLOOKUP(E3851,hoja!$A$2:$E$970,5,FALSE),0)</f>
        <v>BOGOTÁ</v>
      </c>
      <c r="H3851" s="103" t="str">
        <f>IFERROR(VLOOKUP(E3851,hoja!A:C,3,FALSE),0)</f>
        <v>0460</v>
      </c>
      <c r="I3851" s="24" t="str">
        <f t="shared" si="894"/>
        <v>04100460</v>
      </c>
      <c r="K3851" s="23">
        <v>553</v>
      </c>
      <c r="L3851" s="23" t="str">
        <f t="shared" si="898"/>
        <v>NACIONAL</v>
      </c>
      <c r="M3851" s="23" t="s">
        <v>794</v>
      </c>
      <c r="N3851" s="23" t="s">
        <v>622</v>
      </c>
      <c r="O3851" s="23">
        <f t="shared" si="886"/>
        <v>12</v>
      </c>
      <c r="P3851" s="23" t="str">
        <f t="shared" si="897"/>
        <v>04100460Letras</v>
      </c>
    </row>
    <row r="3852" spans="1:16" ht="15" hidden="1" customHeight="1">
      <c r="A3852" s="26" t="s">
        <v>645</v>
      </c>
      <c r="B3852" s="23" t="str">
        <f>IFERROR(VLOOKUP(A3852,hoja!$A$2:$E$970,4,FALSE),0)</f>
        <v>OCCIDENTE</v>
      </c>
      <c r="C3852" s="23" t="str">
        <f>IFERROR(VLOOKUP(A3852,hoja!$A$2:$E$1370,5,FALSE),0)</f>
        <v>CALI</v>
      </c>
      <c r="D3852" s="23" t="str">
        <f>IFERROR(VLOOKUP(A3852,hoja!A:D,3,FALSE),0)</f>
        <v>0410</v>
      </c>
      <c r="E3852" s="23" t="s">
        <v>807</v>
      </c>
      <c r="F3852" s="23" t="str">
        <f>IFERROR(VLOOKUP(E3852,hoja!$A$2:$E$970,4,FALSE),0)</f>
        <v>CENTRO</v>
      </c>
      <c r="G3852" s="23" t="str">
        <f>IFERROR(VLOOKUP(E3852,hoja!$A$2:$E$970,5,FALSE),0)</f>
        <v>BOGOTÁ</v>
      </c>
      <c r="H3852" s="103" t="str">
        <f>IFERROR(VLOOKUP(E3852,hoja!A:C,3,FALSE),0)</f>
        <v>0460</v>
      </c>
      <c r="I3852" s="24" t="str">
        <f t="shared" si="894"/>
        <v>04100460</v>
      </c>
      <c r="K3852" s="23">
        <v>486</v>
      </c>
      <c r="L3852" s="23" t="str">
        <f t="shared" si="898"/>
        <v>NACIONAL</v>
      </c>
      <c r="M3852" s="23" t="s">
        <v>697</v>
      </c>
      <c r="N3852" s="23" t="s">
        <v>622</v>
      </c>
      <c r="O3852" s="23">
        <f t="shared" si="886"/>
        <v>16</v>
      </c>
      <c r="P3852" s="23" t="str">
        <f t="shared" si="897"/>
        <v>04100460Pereira</v>
      </c>
    </row>
    <row r="3853" spans="1:16" ht="15" hidden="1" customHeight="1">
      <c r="A3853" s="26" t="s">
        <v>819</v>
      </c>
      <c r="B3853" s="23" t="str">
        <f>IFERROR(VLOOKUP(A3853,hoja!$A$2:$E$970,4,FALSE),0)</f>
        <v>OCCIDENTE</v>
      </c>
      <c r="C3853" s="23" t="str">
        <f>IFERROR(VLOOKUP(A3853,hoja!$A$2:$E$1370,5,FALSE),0)</f>
        <v>BUENAVENTURA</v>
      </c>
      <c r="D3853" s="23" t="str">
        <f>IFERROR(VLOOKUP(A3853,hoja!A:D,3,FALSE),0)</f>
        <v>3001</v>
      </c>
      <c r="E3853" s="23" t="s">
        <v>807</v>
      </c>
      <c r="F3853" s="23" t="str">
        <f>IFERROR(VLOOKUP(E3853,hoja!$A$2:$E$970,4,FALSE),0)</f>
        <v>CENTRO</v>
      </c>
      <c r="G3853" s="23" t="str">
        <f>IFERROR(VLOOKUP(E3853,hoja!$A$2:$E$970,5,FALSE),0)</f>
        <v>BOGOTÁ</v>
      </c>
      <c r="H3853" s="103" t="str">
        <f>IFERROR(VLOOKUP(E3853,hoja!A:C,3,FALSE),0)</f>
        <v>0460</v>
      </c>
      <c r="I3853" s="24" t="str">
        <f t="shared" si="894"/>
        <v>30010460</v>
      </c>
      <c r="K3853" s="23">
        <v>492</v>
      </c>
      <c r="L3853" s="23" t="str">
        <f t="shared" si="898"/>
        <v>NACIONAL</v>
      </c>
      <c r="M3853" s="23" t="s">
        <v>618</v>
      </c>
      <c r="N3853" s="23" t="s">
        <v>622</v>
      </c>
      <c r="O3853" s="23">
        <f t="shared" si="886"/>
        <v>16</v>
      </c>
      <c r="P3853" s="23" t="str">
        <f t="shared" si="897"/>
        <v>30010460Principal</v>
      </c>
    </row>
    <row r="3854" spans="1:16" ht="15" hidden="1" customHeight="1">
      <c r="A3854" s="26" t="s">
        <v>675</v>
      </c>
      <c r="B3854" s="23" t="str">
        <f>IFERROR(VLOOKUP(A3854,hoja!$A$2:$E$970,4,FALSE),0)</f>
        <v>COSTA</v>
      </c>
      <c r="C3854" s="23" t="str">
        <f>IFERROR(VLOOKUP(A3854,hoja!$A$2:$E$1370,5,FALSE),0)</f>
        <v>CARTAGENA</v>
      </c>
      <c r="D3854" s="23">
        <f>IFERROR(VLOOKUP(A3854,hoja!A:D,3,FALSE),0)</f>
        <v>3002</v>
      </c>
      <c r="E3854" s="23" t="s">
        <v>807</v>
      </c>
      <c r="F3854" s="23" t="str">
        <f>IFERROR(VLOOKUP(E3854,hoja!$A$2:$E$970,4,FALSE),0)</f>
        <v>CENTRO</v>
      </c>
      <c r="G3854" s="23" t="str">
        <f>IFERROR(VLOOKUP(E3854,hoja!$A$2:$E$970,5,FALSE),0)</f>
        <v>BOGOTÁ</v>
      </c>
      <c r="H3854" s="103" t="str">
        <f>IFERROR(VLOOKUP(E3854,hoja!A:C,3,FALSE),0)</f>
        <v>0460</v>
      </c>
      <c r="I3854" s="24" t="str">
        <f t="shared" si="894"/>
        <v>30020460</v>
      </c>
      <c r="J3854" s="23">
        <v>94.633333333331393</v>
      </c>
      <c r="K3854" s="23">
        <v>1099</v>
      </c>
      <c r="L3854" s="23" t="str">
        <f t="shared" si="898"/>
        <v>NACIONAL</v>
      </c>
      <c r="M3854" s="23" t="s">
        <v>760</v>
      </c>
      <c r="N3854" s="23" t="s">
        <v>622</v>
      </c>
      <c r="O3854" s="23">
        <f t="shared" si="886"/>
        <v>8</v>
      </c>
      <c r="P3854" s="23" t="str">
        <f t="shared" si="897"/>
        <v>30020460Plato-Facatativa</v>
      </c>
    </row>
    <row r="3855" spans="1:16" ht="15" hidden="1" customHeight="1">
      <c r="A3855" s="26" t="s">
        <v>735</v>
      </c>
      <c r="B3855" s="23" t="str">
        <f>IFERROR(VLOOKUP(A3855,hoja!$A$2:$E$970,4,FALSE),0)</f>
        <v>CENTRO</v>
      </c>
      <c r="C3855" s="23" t="str">
        <f>IFERROR(VLOOKUP(A3855,hoja!$A$2:$E$1370,5,FALSE),0)</f>
        <v>GUALANDAY</v>
      </c>
      <c r="D3855" s="23" t="str">
        <f>IFERROR(VLOOKUP(A3855,hoja!A:D,3,FALSE),0)</f>
        <v>3042</v>
      </c>
      <c r="E3855" s="23" t="s">
        <v>807</v>
      </c>
      <c r="F3855" s="23" t="str">
        <f>IFERROR(VLOOKUP(E3855,hoja!$A$2:$E$970,4,FALSE),0)</f>
        <v>CENTRO</v>
      </c>
      <c r="G3855" s="23" t="str">
        <f>IFERROR(VLOOKUP(E3855,hoja!$A$2:$E$970,5,FALSE),0)</f>
        <v>BOGOTÁ</v>
      </c>
      <c r="H3855" s="103" t="str">
        <f>IFERROR(VLOOKUP(E3855,hoja!A:C,3,FALSE),0)</f>
        <v>0460</v>
      </c>
      <c r="I3855" s="24" t="str">
        <f t="shared" si="894"/>
        <v>30420460</v>
      </c>
      <c r="J3855" s="23">
        <v>5.15833333338378</v>
      </c>
      <c r="K3855" s="23">
        <v>161.03200000000001</v>
      </c>
      <c r="L3855" s="23" t="str">
        <f t="shared" si="896"/>
        <v>REGIONAL</v>
      </c>
      <c r="M3855" s="23" t="s">
        <v>618</v>
      </c>
      <c r="N3855" s="23" t="s">
        <v>622</v>
      </c>
      <c r="O3855" s="23">
        <f t="shared" si="886"/>
        <v>25</v>
      </c>
      <c r="P3855" s="23" t="str">
        <f t="shared" si="897"/>
        <v>30420460Principal</v>
      </c>
    </row>
    <row r="3856" spans="1:16" ht="15" hidden="1" customHeight="1">
      <c r="A3856" s="26" t="s">
        <v>913</v>
      </c>
      <c r="B3856" s="23" t="str">
        <f>IFERROR(VLOOKUP(A3856,hoja!$A$2:$E$970,4,FALSE),0)</f>
        <v>OCCIDENTE</v>
      </c>
      <c r="C3856" s="23" t="str">
        <f>IFERROR(VLOOKUP(A3856,hoja!$A$2:$E$1370,5,FALSE),0)</f>
        <v>CALOTO</v>
      </c>
      <c r="D3856" s="23" t="str">
        <f>IFERROR(VLOOKUP(A3856,hoja!A:D,3,FALSE),0)</f>
        <v>60075</v>
      </c>
      <c r="E3856" s="23" t="s">
        <v>807</v>
      </c>
      <c r="F3856" s="23" t="str">
        <f>IFERROR(VLOOKUP(E3856,hoja!$A$2:$E$970,4,FALSE),0)</f>
        <v>CENTRO</v>
      </c>
      <c r="G3856" s="23" t="str">
        <f>IFERROR(VLOOKUP(E3856,hoja!$A$2:$E$970,5,FALSE),0)</f>
        <v>BOGOTÁ</v>
      </c>
      <c r="H3856" s="103" t="str">
        <f>IFERROR(VLOOKUP(E3856,hoja!A:C,3,FALSE),0)</f>
        <v>0460</v>
      </c>
      <c r="I3856" s="24" t="str">
        <f t="shared" si="894"/>
        <v>600750460</v>
      </c>
      <c r="J3856" s="23">
        <v>22.893611111096106</v>
      </c>
      <c r="K3856" s="23">
        <v>512.37900000000002</v>
      </c>
      <c r="L3856" s="23" t="str">
        <f>IF(B3856=F3856,"REGIONAL","NACIONAL")</f>
        <v>NACIONAL</v>
      </c>
      <c r="M3856" s="23" t="s">
        <v>618</v>
      </c>
      <c r="N3856" s="23" t="s">
        <v>622</v>
      </c>
      <c r="O3856" s="23">
        <f t="shared" si="886"/>
        <v>12</v>
      </c>
      <c r="P3856" s="23" t="str">
        <f t="shared" si="897"/>
        <v>600750460Principal</v>
      </c>
    </row>
    <row r="3857" spans="1:16" ht="15" hidden="1" customHeight="1">
      <c r="A3857" s="26" t="s">
        <v>841</v>
      </c>
      <c r="B3857" s="23" t="str">
        <f>IFERROR(VLOOKUP(A3857,hoja!$A$2:$E$970,4,FALSE),0)</f>
        <v>CENTRO</v>
      </c>
      <c r="C3857" s="23" t="str">
        <f>IFERROR(VLOOKUP(A3857,hoja!$A$2:$E$1370,5,FALSE),0)</f>
        <v>PADUA</v>
      </c>
      <c r="D3857" s="23" t="str">
        <f>IFERROR(VLOOKUP(A3857,hoja!A:D,3,FALSE),0)</f>
        <v>60076</v>
      </c>
      <c r="E3857" s="23" t="s">
        <v>807</v>
      </c>
      <c r="F3857" s="23" t="str">
        <f>IFERROR(VLOOKUP(E3857,hoja!$A$2:$E$970,4,FALSE),0)</f>
        <v>CENTRO</v>
      </c>
      <c r="G3857" s="23" t="str">
        <f>IFERROR(VLOOKUP(E3857,hoja!$A$2:$E$970,5,FALSE),0)</f>
        <v>BOGOTÁ</v>
      </c>
      <c r="H3857" s="103" t="str">
        <f>IFERROR(VLOOKUP(E3857,hoja!A:C,3,FALSE),0)</f>
        <v>0460</v>
      </c>
      <c r="I3857" s="24" t="str">
        <f t="shared" si="894"/>
        <v>600760460</v>
      </c>
      <c r="J3857" s="23">
        <v>28.049999999930151</v>
      </c>
      <c r="K3857" s="23">
        <v>215.68799999999999</v>
      </c>
      <c r="L3857" s="23" t="str">
        <f t="shared" si="896"/>
        <v>REGIONAL</v>
      </c>
      <c r="M3857" s="23" t="s">
        <v>618</v>
      </c>
      <c r="N3857" s="23" t="s">
        <v>622</v>
      </c>
      <c r="O3857" s="23">
        <f t="shared" si="886"/>
        <v>25</v>
      </c>
      <c r="P3857" s="23" t="str">
        <f t="shared" si="897"/>
        <v>600760460Principal</v>
      </c>
    </row>
    <row r="3858" spans="1:16" ht="15" hidden="1" customHeight="1">
      <c r="A3858" s="26" t="s">
        <v>787</v>
      </c>
      <c r="B3858" s="23" t="str">
        <f>IFERROR(VLOOKUP(A3858,hoja!$A$2:$E$970,4,FALSE),0)</f>
        <v>ANTIOQUIA</v>
      </c>
      <c r="C3858" s="23" t="str">
        <f>IFERROR(VLOOKUP(A3858,hoja!$A$2:$E$1370,5,FALSE),0)</f>
        <v>PUERTO LIBRE</v>
      </c>
      <c r="D3858" s="23" t="str">
        <f>IFERROR(VLOOKUP(A3858,hoja!A:D,3,FALSE),0)</f>
        <v>10214</v>
      </c>
      <c r="E3858" s="23" t="s">
        <v>807</v>
      </c>
      <c r="F3858" s="23" t="str">
        <f>IFERROR(VLOOKUP(E3858,hoja!$A$2:$E$970,4,FALSE),0)</f>
        <v>CENTRO</v>
      </c>
      <c r="G3858" s="23" t="str">
        <f>IFERROR(VLOOKUP(E3858,hoja!$A$2:$E$970,5,FALSE),0)</f>
        <v>BOGOTÁ</v>
      </c>
      <c r="H3858" s="103" t="str">
        <f>IFERROR(VLOOKUP(E3858,hoja!A:C,3,FALSE),0)</f>
        <v>0460</v>
      </c>
      <c r="I3858" s="24" t="str">
        <f t="shared" si="894"/>
        <v>102140460</v>
      </c>
      <c r="J3858" s="23">
        <v>7.6166666666977108</v>
      </c>
      <c r="K3858" s="23">
        <v>229.41249999999999</v>
      </c>
      <c r="L3858" s="23" t="str">
        <f>IF(B3858=F3858,"REGIONAL","NACIONAL")</f>
        <v>NACIONAL</v>
      </c>
      <c r="M3858" s="23" t="s">
        <v>618</v>
      </c>
      <c r="N3858" s="23" t="s">
        <v>622</v>
      </c>
      <c r="O3858" s="23">
        <f t="shared" si="886"/>
        <v>25</v>
      </c>
      <c r="P3858" s="23" t="str">
        <f t="shared" si="897"/>
        <v>102140460Principal</v>
      </c>
    </row>
    <row r="3859" spans="1:16" ht="15" hidden="1" customHeight="1">
      <c r="A3859" s="26" t="s">
        <v>756</v>
      </c>
      <c r="B3859" s="23" t="str">
        <f>IFERROR(VLOOKUP(A3859,hoja!$A$2:$E$970,4,FALSE),0)</f>
        <v>SANTANDER</v>
      </c>
      <c r="C3859" s="23" t="str">
        <f>IFERROR(VLOOKUP(A3859,hoja!$A$2:$E$1370,5,FALSE),0)</f>
        <v>SANTANA</v>
      </c>
      <c r="D3859" s="23" t="str">
        <f>IFERROR(VLOOKUP(A3859,hoja!A:D,3,FALSE),0)</f>
        <v>60084</v>
      </c>
      <c r="E3859" s="23" t="s">
        <v>807</v>
      </c>
      <c r="F3859" s="23" t="str">
        <f>IFERROR(VLOOKUP(E3859,hoja!$A$2:$E$970,4,FALSE),0)</f>
        <v>CENTRO</v>
      </c>
      <c r="G3859" s="23" t="str">
        <f>IFERROR(VLOOKUP(E3859,hoja!$A$2:$E$970,5,FALSE),0)</f>
        <v>BOGOTÁ</v>
      </c>
      <c r="H3859" s="103" t="str">
        <f>IFERROR(VLOOKUP(E3859,hoja!A:C,3,FALSE),0)</f>
        <v>0460</v>
      </c>
      <c r="I3859" s="24" t="str">
        <f t="shared" si="894"/>
        <v>600840460</v>
      </c>
      <c r="J3859" s="23">
        <v>6.2772222221537959</v>
      </c>
      <c r="K3859" s="23">
        <v>219.98150000000001</v>
      </c>
      <c r="L3859" s="23" t="str">
        <f>IF(B3859=F3859,"REGIONAL","NACIONAL")</f>
        <v>NACIONAL</v>
      </c>
      <c r="M3859" s="23" t="s">
        <v>618</v>
      </c>
      <c r="N3859" s="23" t="s">
        <v>622</v>
      </c>
      <c r="O3859" s="23">
        <f t="shared" ref="O3859:O3863" si="899">IF(K3859&lt;=250,25,IF(K3859&lt;=500,16,IF(K3859&lt;=800,12,IF(K3859&lt;=1100,8,IF(K3859&lt;=1400,6,IF(K3859&lt;=1700,5))))))</f>
        <v>25</v>
      </c>
      <c r="P3859" s="23" t="str">
        <f t="shared" si="897"/>
        <v>600840460Principal</v>
      </c>
    </row>
    <row r="3860" spans="1:16" ht="15" hidden="1" customHeight="1">
      <c r="A3860" s="26" t="s">
        <v>848</v>
      </c>
      <c r="B3860" s="23" t="str">
        <f>IFERROR(VLOOKUP(A3860,hoja!$A$2:$E$970,4,FALSE),0)</f>
        <v>CENTRO</v>
      </c>
      <c r="C3860" s="23" t="str">
        <f>IFERROR(VLOOKUP(A3860,hoja!$A$2:$E$1370,5,FALSE),0)</f>
        <v>BOGOTÁ</v>
      </c>
      <c r="D3860" s="23" t="str">
        <f>IFERROR(VLOOKUP(A3860,hoja!A:D,3,FALSE),0)</f>
        <v>10215</v>
      </c>
      <c r="E3860" s="23" t="s">
        <v>807</v>
      </c>
      <c r="F3860" s="23" t="str">
        <f>IFERROR(VLOOKUP(E3860,hoja!$A$2:$E$970,4,FALSE),0)</f>
        <v>CENTRO</v>
      </c>
      <c r="G3860" s="23" t="str">
        <f>IFERROR(VLOOKUP(E3860,hoja!$A$2:$E$970,5,FALSE),0)</f>
        <v>BOGOTÁ</v>
      </c>
      <c r="H3860" s="103" t="str">
        <f>IFERROR(VLOOKUP(E3860,hoja!A:C,3,FALSE),0)</f>
        <v>0460</v>
      </c>
      <c r="I3860" s="24" t="str">
        <f t="shared" si="894"/>
        <v>102150460</v>
      </c>
      <c r="K3860" s="23">
        <v>5</v>
      </c>
      <c r="L3860" s="23" t="str">
        <f t="shared" si="896"/>
        <v>REGIONAL</v>
      </c>
      <c r="M3860" s="23" t="s">
        <v>618</v>
      </c>
      <c r="N3860" s="23" t="s">
        <v>622</v>
      </c>
      <c r="O3860" s="23">
        <f t="shared" si="899"/>
        <v>25</v>
      </c>
      <c r="P3860" s="23" t="str">
        <f t="shared" si="897"/>
        <v>102150460Principal</v>
      </c>
    </row>
    <row r="3861" spans="1:16" ht="15" hidden="1" customHeight="1">
      <c r="A3861" s="26" t="s">
        <v>769</v>
      </c>
      <c r="B3861" s="23" t="str">
        <f>IFERROR(VLOOKUP(A3861,hoja!$A$2:$E$970,4,FALSE),0)</f>
        <v>COSTA</v>
      </c>
      <c r="C3861" s="23" t="str">
        <f>IFERROR(VLOOKUP(A3861,hoja!$A$2:$E$1370,5,FALSE),0)</f>
        <v>ZF BARRANQUILLA</v>
      </c>
      <c r="D3861" s="23" t="str">
        <f>IFERROR(VLOOKUP(A3861,hoja!A:D,3,FALSE),0)</f>
        <v>50294</v>
      </c>
      <c r="E3861" s="23" t="s">
        <v>807</v>
      </c>
      <c r="F3861" s="23" t="str">
        <f>IFERROR(VLOOKUP(E3861,hoja!$A$2:$E$970,4,FALSE),0)</f>
        <v>CENTRO</v>
      </c>
      <c r="G3861" s="23" t="str">
        <f>IFERROR(VLOOKUP(E3861,hoja!$A$2:$E$970,5,FALSE),0)</f>
        <v>BOGOTÁ</v>
      </c>
      <c r="H3861" s="103" t="str">
        <f>IFERROR(VLOOKUP(E3861,hoja!A:C,3,FALSE),0)</f>
        <v>0460</v>
      </c>
      <c r="I3861" s="24" t="str">
        <f t="shared" si="894"/>
        <v>502940460</v>
      </c>
      <c r="K3861" s="23">
        <v>1001</v>
      </c>
      <c r="L3861" s="23" t="str">
        <f>IF(B3861=F3861,"REGIONAL","NACIONAL")</f>
        <v>NACIONAL</v>
      </c>
      <c r="M3861" s="23" t="s">
        <v>623</v>
      </c>
      <c r="N3861" s="23" t="s">
        <v>622</v>
      </c>
      <c r="O3861" s="23">
        <f t="shared" si="899"/>
        <v>8</v>
      </c>
      <c r="P3861" s="23" t="str">
        <f t="shared" si="897"/>
        <v>502940460Facatativa</v>
      </c>
    </row>
    <row r="3862" spans="1:16" ht="15" hidden="1" customHeight="1">
      <c r="A3862" s="26" t="s">
        <v>919</v>
      </c>
      <c r="B3862" s="23" t="str">
        <f>IFERROR(VLOOKUP(A3862,hoja!$A$2:$E$970,4,FALSE),0)</f>
        <v>CENTRO</v>
      </c>
      <c r="C3862" s="23" t="str">
        <f>IFERROR(VLOOKUP(A3862,hoja!$A$2:$E$1370,5,FALSE),0)</f>
        <v>ZIPAQUIRÁ</v>
      </c>
      <c r="D3862" s="23" t="str">
        <f>IFERROR(VLOOKUP(A3862,hoja!A:D,3,FALSE),0)</f>
        <v>50390</v>
      </c>
      <c r="E3862" s="23" t="s">
        <v>807</v>
      </c>
      <c r="F3862" s="23" t="str">
        <f>IFERROR(VLOOKUP(E3862,hoja!$A$2:$E$970,4,FALSE),0)</f>
        <v>CENTRO</v>
      </c>
      <c r="G3862" s="23" t="str">
        <f>IFERROR(VLOOKUP(E3862,hoja!$A$2:$E$970,5,FALSE),0)</f>
        <v>BOGOTÁ</v>
      </c>
      <c r="H3862" s="103" t="str">
        <f>IFERROR(VLOOKUP(E3862,hoja!A:C,3,FALSE),0)</f>
        <v>0460</v>
      </c>
      <c r="I3862" s="24" t="str">
        <f t="shared" si="894"/>
        <v>503900460</v>
      </c>
      <c r="K3862" s="23">
        <v>41</v>
      </c>
      <c r="L3862" s="23" t="str">
        <f t="shared" si="896"/>
        <v>REGIONAL</v>
      </c>
      <c r="M3862" s="23" t="s">
        <v>618</v>
      </c>
      <c r="N3862" s="23" t="s">
        <v>622</v>
      </c>
      <c r="O3862" s="23">
        <f t="shared" si="899"/>
        <v>25</v>
      </c>
      <c r="P3862" s="23" t="str">
        <f t="shared" si="897"/>
        <v>503900460Principal</v>
      </c>
    </row>
    <row r="3863" spans="1:16" ht="15" hidden="1" customHeight="1">
      <c r="A3863" s="26" t="s">
        <v>642</v>
      </c>
      <c r="B3863" s="23" t="str">
        <f>IFERROR(VLOOKUP(A3863,hoja!$A$2:$E$970,4,FALSE),0)</f>
        <v>COSTA</v>
      </c>
      <c r="C3863" s="23" t="str">
        <f>IFERROR(VLOOKUP(A3863,hoja!$A$2:$E$1370,5,FALSE),0)</f>
        <v>BARRANQUILLA</v>
      </c>
      <c r="D3863" s="23" t="str">
        <f>IFERROR(VLOOKUP(A3863,hoja!A:D,3,FALSE),0)</f>
        <v>0111</v>
      </c>
      <c r="E3863" s="23" t="s">
        <v>807</v>
      </c>
      <c r="F3863" s="23" t="str">
        <f>IFERROR(VLOOKUP(E3863,hoja!$A$2:$E$970,4,FALSE),0)</f>
        <v>CENTRO</v>
      </c>
      <c r="G3863" s="23" t="str">
        <f>IFERROR(VLOOKUP(E3863,hoja!$A$2:$E$970,5,FALSE),0)</f>
        <v>BOGOTÁ</v>
      </c>
      <c r="H3863" s="103" t="str">
        <f>IFERROR(VLOOKUP(E3863,hoja!A:C,3,FALSE),0)</f>
        <v>0460</v>
      </c>
      <c r="I3863" s="24" t="str">
        <f t="shared" si="894"/>
        <v>01110460</v>
      </c>
      <c r="J3863" s="23">
        <f>+K3863/25</f>
        <v>43.28</v>
      </c>
      <c r="K3863" s="23">
        <v>1082</v>
      </c>
      <c r="L3863" s="23" t="str">
        <f>IF(B3863=F3863,"REGIONAL","NACIONAL")</f>
        <v>NACIONAL</v>
      </c>
      <c r="M3863" s="23" t="s">
        <v>931</v>
      </c>
      <c r="N3863" s="23" t="s">
        <v>622</v>
      </c>
      <c r="O3863" s="23">
        <f t="shared" si="899"/>
        <v>8</v>
      </c>
      <c r="P3863" s="23" t="str">
        <f t="shared" si="897"/>
        <v>01110460Medellin-Facatativa</v>
      </c>
    </row>
    <row r="3864" spans="1:16" ht="15" hidden="1" customHeight="1">
      <c r="A3864" s="26" t="s">
        <v>661</v>
      </c>
      <c r="B3864" s="23" t="str">
        <f>IFERROR(VLOOKUP(A3864,hoja!$A$2:$E$970,4,FALSE),0)</f>
        <v>COSTA</v>
      </c>
      <c r="C3864" s="23" t="str">
        <f>IFERROR(VLOOKUP(A3864,hoja!$A$2:$E$1370,5,FALSE),0)</f>
        <v>CARTAGENA</v>
      </c>
      <c r="D3864" s="23" t="str">
        <f>IFERROR(VLOOKUP(A3864,hoja!A:D,3,FALSE),0)</f>
        <v>0113</v>
      </c>
      <c r="E3864" s="23" t="s">
        <v>807</v>
      </c>
      <c r="F3864" s="23" t="str">
        <f>IFERROR(VLOOKUP(E3864,hoja!$A$2:$E$970,4,FALSE),0)</f>
        <v>CENTRO</v>
      </c>
      <c r="G3864" s="23" t="str">
        <f>IFERROR(VLOOKUP(E3864,hoja!$A$2:$E$970,5,FALSE),0)</f>
        <v>BOGOTÁ</v>
      </c>
      <c r="H3864" s="103" t="str">
        <f>IFERROR(VLOOKUP(E3864,hoja!A:C,3,FALSE),0)</f>
        <v>0460</v>
      </c>
      <c r="I3864" s="24" t="str">
        <f t="shared" ref="I3864:I3895" si="900">D3864&amp;H3864</f>
        <v>01130460</v>
      </c>
      <c r="K3864" s="23">
        <v>1110</v>
      </c>
      <c r="L3864" s="23" t="str">
        <f>IF(B3864=F3864,"REGIONAL","NACIONAL")</f>
        <v>NACIONAL</v>
      </c>
      <c r="M3864" s="23" t="s">
        <v>757</v>
      </c>
      <c r="N3864" s="23" t="s">
        <v>622</v>
      </c>
      <c r="O3864" s="23">
        <f>IF(K3864&lt;=250,25,IF(K3864&lt;=500,16,IF(K3864&lt;=800,12,IF(K3864&lt;=1100,8,IF(K3864&lt;=1400,6,IF(K3864&lt;=1700,5))))))</f>
        <v>6</v>
      </c>
      <c r="P3864" s="23" t="str">
        <f t="shared" si="897"/>
        <v>01130460Plato-La Vega</v>
      </c>
    </row>
    <row r="3865" spans="1:16" ht="15" hidden="1" customHeight="1">
      <c r="A3865" s="26" t="s">
        <v>681</v>
      </c>
      <c r="B3865" s="23" t="str">
        <f>IFERROR(VLOOKUP(A3865,hoja!$A$2:$E$970,4,FALSE),0)</f>
        <v>CENTRO</v>
      </c>
      <c r="C3865" s="23" t="str">
        <f>IFERROR(VLOOKUP(A3865,hoja!$A$2:$E$1370,5,FALSE),0)</f>
        <v>VILLAVICENCIO</v>
      </c>
      <c r="D3865" s="23" t="str">
        <f>IFERROR(VLOOKUP(A3865,hoja!A:D,3,FALSE),0)</f>
        <v>0393</v>
      </c>
      <c r="E3865" s="23" t="s">
        <v>807</v>
      </c>
      <c r="F3865" s="23" t="str">
        <f>IFERROR(VLOOKUP(E3865,hoja!$A$2:$E$970,4,FALSE),0)</f>
        <v>CENTRO</v>
      </c>
      <c r="G3865" s="23" t="str">
        <f>IFERROR(VLOOKUP(E3865,hoja!$A$2:$E$970,5,FALSE),0)</f>
        <v>BOGOTÁ</v>
      </c>
      <c r="H3865" s="103" t="str">
        <f>IFERROR(VLOOKUP(E3865,hoja!A:C,3,FALSE),0)</f>
        <v>0460</v>
      </c>
      <c r="I3865" s="24" t="str">
        <f t="shared" si="900"/>
        <v>03930460</v>
      </c>
      <c r="J3865" s="23">
        <v>18.66</v>
      </c>
      <c r="K3865" s="23">
        <v>560</v>
      </c>
      <c r="L3865" s="23" t="str">
        <f t="shared" si="896"/>
        <v>REGIONAL</v>
      </c>
      <c r="M3865" s="23" t="s">
        <v>960</v>
      </c>
      <c r="N3865" s="23" t="s">
        <v>622</v>
      </c>
      <c r="O3865" s="23">
        <f t="shared" ref="O3865:O3928" si="901">IF(K3865&lt;=250,25,IF(K3865&lt;=500,16,IF(K3865&lt;=800,12,IF(K3865&lt;=1100,8,IF(K3865&lt;=1400,6,IF(K3865&lt;=1700,5))))))</f>
        <v>12</v>
      </c>
      <c r="P3865" s="23" t="str">
        <f t="shared" si="897"/>
        <v>03930460Yopal-Aguazul</v>
      </c>
    </row>
    <row r="3866" spans="1:16" ht="15" hidden="1" customHeight="1">
      <c r="A3866" s="26" t="s">
        <v>670</v>
      </c>
      <c r="B3866" s="23" t="str">
        <f>IFERROR(VLOOKUP(A3866,hoja!$A$2:$E$970,4,FALSE),0)</f>
        <v>OCCIDENTE</v>
      </c>
      <c r="C3866" s="23" t="str">
        <f>IFERROR(VLOOKUP(A3866,hoja!$A$2:$E$1370,5,FALSE),0)</f>
        <v>PEREIRA</v>
      </c>
      <c r="D3866" s="23" t="str">
        <f>IFERROR(VLOOKUP(A3866,hoja!A:D,3,FALSE),0)</f>
        <v>0134</v>
      </c>
      <c r="E3866" s="23" t="s">
        <v>807</v>
      </c>
      <c r="F3866" s="23" t="str">
        <f>IFERROR(VLOOKUP(E3866,hoja!$A$2:$E$970,4,FALSE),0)</f>
        <v>CENTRO</v>
      </c>
      <c r="G3866" s="23" t="str">
        <f>IFERROR(VLOOKUP(E3866,hoja!$A$2:$E$970,5,FALSE),0)</f>
        <v>BOGOTÁ</v>
      </c>
      <c r="H3866" s="103" t="str">
        <f>IFERROR(VLOOKUP(E3866,hoja!A:C,3,FALSE),0)</f>
        <v>0460</v>
      </c>
      <c r="I3866" s="24" t="str">
        <f t="shared" si="900"/>
        <v>01340460</v>
      </c>
      <c r="J3866" s="23">
        <v>18.849999999976717</v>
      </c>
      <c r="K3866" s="23">
        <v>315.82</v>
      </c>
      <c r="L3866" s="23" t="str">
        <f>IF(B3866=F3866,"REGIONAL","NACIONAL")</f>
        <v>NACIONAL</v>
      </c>
      <c r="M3866" s="23" t="s">
        <v>618</v>
      </c>
      <c r="N3866" s="23" t="s">
        <v>622</v>
      </c>
      <c r="O3866" s="23">
        <f t="shared" si="901"/>
        <v>16</v>
      </c>
      <c r="P3866" s="23" t="str">
        <f t="shared" si="897"/>
        <v>01340460Principal</v>
      </c>
    </row>
    <row r="3867" spans="1:16" ht="15" hidden="1" customHeight="1">
      <c r="A3867" s="26" t="s">
        <v>723</v>
      </c>
      <c r="B3867" s="23" t="str">
        <f>IFERROR(VLOOKUP(A3867,hoja!$A$2:$E$970,4,FALSE),0)</f>
        <v>COSTA</v>
      </c>
      <c r="C3867" s="23" t="str">
        <f>IFERROR(VLOOKUP(A3867,hoja!$A$2:$E$1370,5,FALSE),0)</f>
        <v>SANTA MARTA</v>
      </c>
      <c r="D3867" s="23" t="str">
        <f>IFERROR(VLOOKUP(A3867,hoja!A:D,3,FALSE),0)</f>
        <v>0118</v>
      </c>
      <c r="E3867" s="23" t="s">
        <v>807</v>
      </c>
      <c r="F3867" s="23" t="str">
        <f>IFERROR(VLOOKUP(E3867,hoja!$A$2:$E$970,4,FALSE),0)</f>
        <v>CENTRO</v>
      </c>
      <c r="G3867" s="23" t="str">
        <f>IFERROR(VLOOKUP(E3867,hoja!$A$2:$E$970,5,FALSE),0)</f>
        <v>BOGOTÁ</v>
      </c>
      <c r="H3867" s="103" t="str">
        <f>IFERROR(VLOOKUP(E3867,hoja!A:C,3,FALSE),0)</f>
        <v>0460</v>
      </c>
      <c r="I3867" s="24" t="str">
        <f t="shared" si="900"/>
        <v>01180460</v>
      </c>
      <c r="K3867" s="23">
        <v>989</v>
      </c>
      <c r="L3867" s="23" t="str">
        <f t="shared" ref="L3867:L3883" si="902">IF(B3867=F3867,"REGIONAL","NACIONAL")</f>
        <v>NACIONAL</v>
      </c>
      <c r="M3867" s="23" t="s">
        <v>623</v>
      </c>
      <c r="N3867" s="23" t="s">
        <v>622</v>
      </c>
      <c r="O3867" s="23">
        <f t="shared" si="901"/>
        <v>8</v>
      </c>
      <c r="P3867" s="23" t="str">
        <f t="shared" si="897"/>
        <v>01180460Facatativa</v>
      </c>
    </row>
    <row r="3868" spans="1:16" ht="15" hidden="1" customHeight="1">
      <c r="A3868" s="26" t="s">
        <v>668</v>
      </c>
      <c r="B3868" s="23" t="str">
        <f>IFERROR(VLOOKUP(A3868,hoja!$A$2:$E$970,4,FALSE),0)</f>
        <v>COSTA</v>
      </c>
      <c r="C3868" s="23" t="str">
        <f>IFERROR(VLOOKUP(A3868,hoja!$A$2:$E$1370,5,FALSE),0)</f>
        <v>VALLEDUPAR</v>
      </c>
      <c r="D3868" s="23" t="str">
        <f>IFERROR(VLOOKUP(A3868,hoja!A:D,3,FALSE),0)</f>
        <v>0447</v>
      </c>
      <c r="E3868" s="23" t="s">
        <v>807</v>
      </c>
      <c r="F3868" s="23" t="str">
        <f>IFERROR(VLOOKUP(E3868,hoja!$A$2:$E$970,4,FALSE),0)</f>
        <v>CENTRO</v>
      </c>
      <c r="G3868" s="23" t="str">
        <f>IFERROR(VLOOKUP(E3868,hoja!$A$2:$E$970,5,FALSE),0)</f>
        <v>BOGOTÁ</v>
      </c>
      <c r="H3868" s="103" t="str">
        <f>IFERROR(VLOOKUP(E3868,hoja!A:C,3,FALSE),0)</f>
        <v>0460</v>
      </c>
      <c r="I3868" s="24" t="str">
        <f t="shared" si="900"/>
        <v>04470460</v>
      </c>
      <c r="K3868" s="23">
        <v>864</v>
      </c>
      <c r="L3868" s="23" t="str">
        <f t="shared" si="902"/>
        <v>NACIONAL</v>
      </c>
      <c r="M3868" s="23" t="s">
        <v>623</v>
      </c>
      <c r="N3868" s="23" t="s">
        <v>622</v>
      </c>
      <c r="O3868" s="23">
        <f t="shared" si="901"/>
        <v>8</v>
      </c>
      <c r="P3868" s="23" t="str">
        <f t="shared" si="897"/>
        <v>04470460Facatativa</v>
      </c>
    </row>
    <row r="3869" spans="1:16" ht="15" hidden="1" customHeight="1">
      <c r="A3869" s="26" t="s">
        <v>670</v>
      </c>
      <c r="B3869" s="23" t="str">
        <f>IFERROR(VLOOKUP(A3869,hoja!$A$2:$E$970,4,FALSE),0)</f>
        <v>OCCIDENTE</v>
      </c>
      <c r="C3869" s="23" t="str">
        <f>IFERROR(VLOOKUP(A3869,hoja!$A$2:$E$1370,5,FALSE),0)</f>
        <v>PEREIRA</v>
      </c>
      <c r="D3869" s="23" t="str">
        <f>IFERROR(VLOOKUP(A3869,hoja!A:D,3,FALSE),0)</f>
        <v>0134</v>
      </c>
      <c r="E3869" s="23" t="s">
        <v>807</v>
      </c>
      <c r="F3869" s="23" t="str">
        <f>IFERROR(VLOOKUP(E3869,hoja!$A$2:$E$970,4,FALSE),0)</f>
        <v>CENTRO</v>
      </c>
      <c r="G3869" s="23" t="str">
        <f>IFERROR(VLOOKUP(E3869,hoja!$A$2:$E$970,5,FALSE),0)</f>
        <v>BOGOTÁ</v>
      </c>
      <c r="H3869" s="103" t="str">
        <f>IFERROR(VLOOKUP(E3869,hoja!A:C,3,FALSE),0)</f>
        <v>0460</v>
      </c>
      <c r="I3869" s="24" t="str">
        <f t="shared" si="900"/>
        <v>01340460</v>
      </c>
      <c r="J3869" s="23">
        <v>20.383333333244082</v>
      </c>
      <c r="K3869" s="23">
        <v>320</v>
      </c>
      <c r="L3869" s="23" t="str">
        <f t="shared" si="902"/>
        <v>NACIONAL</v>
      </c>
      <c r="M3869" s="23" t="s">
        <v>618</v>
      </c>
      <c r="N3869" s="23" t="s">
        <v>622</v>
      </c>
      <c r="O3869" s="23">
        <f t="shared" si="901"/>
        <v>16</v>
      </c>
      <c r="P3869" s="23" t="str">
        <f t="shared" si="897"/>
        <v>01340460Principal</v>
      </c>
    </row>
    <row r="3870" spans="1:16" ht="15" hidden="1" customHeight="1">
      <c r="A3870" s="26" t="s">
        <v>661</v>
      </c>
      <c r="B3870" s="23" t="str">
        <f>IFERROR(VLOOKUP(A3870,hoja!$A$2:$E$970,4,FALSE),0)</f>
        <v>COSTA</v>
      </c>
      <c r="C3870" s="23" t="str">
        <f>IFERROR(VLOOKUP(A3870,hoja!$A$2:$E$1370,5,FALSE),0)</f>
        <v>CARTAGENA</v>
      </c>
      <c r="D3870" s="23" t="str">
        <f>IFERROR(VLOOKUP(A3870,hoja!A:D,3,FALSE),0)</f>
        <v>0113</v>
      </c>
      <c r="E3870" s="23" t="s">
        <v>807</v>
      </c>
      <c r="F3870" s="23" t="str">
        <f>IFERROR(VLOOKUP(E3870,hoja!$A$2:$E$970,4,FALSE),0)</f>
        <v>CENTRO</v>
      </c>
      <c r="G3870" s="23" t="str">
        <f>IFERROR(VLOOKUP(E3870,hoja!$A$2:$E$970,5,FALSE),0)</f>
        <v>BOGOTÁ</v>
      </c>
      <c r="H3870" s="103" t="str">
        <f>IFERROR(VLOOKUP(E3870,hoja!A:C,3,FALSE),0)</f>
        <v>0460</v>
      </c>
      <c r="I3870" s="24" t="str">
        <f t="shared" si="900"/>
        <v>01130460</v>
      </c>
      <c r="K3870" s="23">
        <v>1090</v>
      </c>
      <c r="L3870" s="23" t="str">
        <f t="shared" si="902"/>
        <v>NACIONAL</v>
      </c>
      <c r="M3870" s="23" t="s">
        <v>760</v>
      </c>
      <c r="N3870" s="23" t="s">
        <v>622</v>
      </c>
      <c r="O3870" s="23">
        <f t="shared" si="901"/>
        <v>8</v>
      </c>
      <c r="P3870" s="23" t="str">
        <f t="shared" si="897"/>
        <v>01130460Plato-Facatativa</v>
      </c>
    </row>
    <row r="3871" spans="1:16" ht="15" hidden="1" customHeight="1">
      <c r="A3871" s="26" t="s">
        <v>714</v>
      </c>
      <c r="B3871" s="23" t="str">
        <f>IFERROR(VLOOKUP(A3871,hoja!$A$2:$E$970,4,FALSE),0)</f>
        <v>SANTANDER</v>
      </c>
      <c r="C3871" s="23" t="str">
        <f>IFERROR(VLOOKUP(A3871,hoja!$A$2:$E$1370,5,FALSE),0)</f>
        <v>OCAÑA</v>
      </c>
      <c r="D3871" s="23" t="str">
        <f>IFERROR(VLOOKUP(A3871,hoja!A:D,3,FALSE),0)</f>
        <v>0434</v>
      </c>
      <c r="E3871" s="23" t="s">
        <v>807</v>
      </c>
      <c r="F3871" s="23" t="str">
        <f>IFERROR(VLOOKUP(E3871,hoja!$A$2:$E$970,4,FALSE),0)</f>
        <v>CENTRO</v>
      </c>
      <c r="G3871" s="23" t="str">
        <f>IFERROR(VLOOKUP(E3871,hoja!$A$2:$E$970,5,FALSE),0)</f>
        <v>BOGOTÁ</v>
      </c>
      <c r="H3871" s="103" t="str">
        <f>IFERROR(VLOOKUP(E3871,hoja!A:C,3,FALSE),0)</f>
        <v>0460</v>
      </c>
      <c r="I3871" s="24" t="str">
        <f t="shared" si="900"/>
        <v>04340460</v>
      </c>
      <c r="J3871" s="23">
        <v>30.033333333267365</v>
      </c>
      <c r="K3871" s="23">
        <v>645.89200000000005</v>
      </c>
      <c r="L3871" s="23" t="str">
        <f t="shared" si="902"/>
        <v>NACIONAL</v>
      </c>
      <c r="M3871" s="23" t="s">
        <v>674</v>
      </c>
      <c r="N3871" s="23" t="s">
        <v>622</v>
      </c>
      <c r="O3871" s="23">
        <f t="shared" si="901"/>
        <v>12</v>
      </c>
      <c r="P3871" s="23" t="str">
        <f t="shared" si="897"/>
        <v>04340460La Vega</v>
      </c>
    </row>
    <row r="3872" spans="1:16" ht="15" hidden="1" customHeight="1">
      <c r="A3872" s="26" t="s">
        <v>714</v>
      </c>
      <c r="B3872" s="23" t="str">
        <f>IFERROR(VLOOKUP(A3872,hoja!$A$2:$E$970,4,FALSE),0)</f>
        <v>SANTANDER</v>
      </c>
      <c r="C3872" s="23" t="str">
        <f>IFERROR(VLOOKUP(A3872,hoja!$A$2:$E$1370,5,FALSE),0)</f>
        <v>OCAÑA</v>
      </c>
      <c r="D3872" s="23" t="str">
        <f>IFERROR(VLOOKUP(A3872,hoja!A:D,3,FALSE),0)</f>
        <v>0434</v>
      </c>
      <c r="E3872" s="23" t="s">
        <v>807</v>
      </c>
      <c r="F3872" s="23" t="str">
        <f>IFERROR(VLOOKUP(E3872,hoja!$A$2:$E$970,4,FALSE),0)</f>
        <v>CENTRO</v>
      </c>
      <c r="G3872" s="23" t="str">
        <f>IFERROR(VLOOKUP(E3872,hoja!$A$2:$E$970,5,FALSE),0)</f>
        <v>BOGOTÁ</v>
      </c>
      <c r="H3872" s="103" t="str">
        <f>IFERROR(VLOOKUP(E3872,hoja!A:C,3,FALSE),0)</f>
        <v>0460</v>
      </c>
      <c r="I3872" s="24" t="str">
        <f t="shared" si="900"/>
        <v>04340460</v>
      </c>
      <c r="K3872" s="23">
        <v>644</v>
      </c>
      <c r="L3872" s="23" t="str">
        <f t="shared" si="902"/>
        <v>NACIONAL</v>
      </c>
      <c r="M3872" s="23" t="s">
        <v>623</v>
      </c>
      <c r="N3872" s="23" t="s">
        <v>622</v>
      </c>
      <c r="O3872" s="23">
        <f t="shared" si="901"/>
        <v>12</v>
      </c>
      <c r="P3872" s="23" t="str">
        <f t="shared" si="897"/>
        <v>04340460Facatativa</v>
      </c>
    </row>
    <row r="3873" spans="1:16" ht="15" hidden="1" customHeight="1">
      <c r="A3873" s="26" t="s">
        <v>689</v>
      </c>
      <c r="B3873" s="23" t="str">
        <f>IFERROR(VLOOKUP(A3873,hoja!$A$2:$E$970,4,FALSE),0)</f>
        <v>SANTANDER</v>
      </c>
      <c r="C3873" s="23" t="str">
        <f>IFERROR(VLOOKUP(A3873,hoja!$A$2:$E$1370,5,FALSE),0)</f>
        <v>AGUACHICA</v>
      </c>
      <c r="D3873" s="23" t="str">
        <f>IFERROR(VLOOKUP(A3873,hoja!A:D,3,FALSE),0)</f>
        <v>0437</v>
      </c>
      <c r="E3873" s="23" t="s">
        <v>807</v>
      </c>
      <c r="F3873" s="23" t="str">
        <f>IFERROR(VLOOKUP(E3873,hoja!$A$2:$E$970,4,FALSE),0)</f>
        <v>CENTRO</v>
      </c>
      <c r="G3873" s="23" t="str">
        <f>IFERROR(VLOOKUP(E3873,hoja!$A$2:$E$970,5,FALSE),0)</f>
        <v>BOGOTÁ</v>
      </c>
      <c r="H3873" s="103" t="str">
        <f>IFERROR(VLOOKUP(E3873,hoja!A:C,3,FALSE),0)</f>
        <v>0460</v>
      </c>
      <c r="I3873" s="24" t="str">
        <f t="shared" si="900"/>
        <v>04370460</v>
      </c>
      <c r="J3873" s="23">
        <v>25.687777777668089</v>
      </c>
      <c r="K3873" s="23">
        <v>601.30100000000004</v>
      </c>
      <c r="L3873" s="23" t="str">
        <f t="shared" si="902"/>
        <v>NACIONAL</v>
      </c>
      <c r="M3873" s="23" t="s">
        <v>621</v>
      </c>
      <c r="N3873" s="23" t="s">
        <v>622</v>
      </c>
      <c r="O3873" s="23">
        <f t="shared" si="901"/>
        <v>12</v>
      </c>
      <c r="P3873" s="23" t="str">
        <f t="shared" si="897"/>
        <v>04370460La vega</v>
      </c>
    </row>
    <row r="3874" spans="1:16" ht="15" hidden="1" customHeight="1">
      <c r="A3874" s="26" t="s">
        <v>689</v>
      </c>
      <c r="B3874" s="23" t="str">
        <f>IFERROR(VLOOKUP(A3874,hoja!$A$2:$E$970,4,FALSE),0)</f>
        <v>SANTANDER</v>
      </c>
      <c r="C3874" s="23" t="str">
        <f>IFERROR(VLOOKUP(A3874,hoja!$A$2:$E$1370,5,FALSE),0)</f>
        <v>AGUACHICA</v>
      </c>
      <c r="D3874" s="23" t="str">
        <f>IFERROR(VLOOKUP(A3874,hoja!A:D,3,FALSE),0)</f>
        <v>0437</v>
      </c>
      <c r="E3874" s="23" t="s">
        <v>807</v>
      </c>
      <c r="F3874" s="23" t="str">
        <f>IFERROR(VLOOKUP(E3874,hoja!$A$2:$E$970,4,FALSE),0)</f>
        <v>CENTRO</v>
      </c>
      <c r="G3874" s="23" t="str">
        <f>IFERROR(VLOOKUP(E3874,hoja!$A$2:$E$970,5,FALSE),0)</f>
        <v>BOGOTÁ</v>
      </c>
      <c r="H3874" s="103" t="str">
        <f>IFERROR(VLOOKUP(E3874,hoja!A:C,3,FALSE),0)</f>
        <v>0460</v>
      </c>
      <c r="I3874" s="24" t="str">
        <f t="shared" si="900"/>
        <v>04370460</v>
      </c>
      <c r="K3874" s="23">
        <v>598</v>
      </c>
      <c r="L3874" s="23" t="str">
        <f t="shared" si="902"/>
        <v>NACIONAL</v>
      </c>
      <c r="M3874" s="23" t="s">
        <v>623</v>
      </c>
      <c r="N3874" s="23" t="s">
        <v>622</v>
      </c>
      <c r="O3874" s="23">
        <f t="shared" si="901"/>
        <v>12</v>
      </c>
      <c r="P3874" s="23" t="str">
        <f t="shared" si="897"/>
        <v>04370460Facatativa</v>
      </c>
    </row>
    <row r="3875" spans="1:16" ht="15" hidden="1" customHeight="1">
      <c r="A3875" s="26" t="s">
        <v>659</v>
      </c>
      <c r="B3875" s="23" t="str">
        <f>IFERROR(VLOOKUP(A3875,hoja!$A$2:$E$970,4,FALSE),0)</f>
        <v>OCCIDENTE</v>
      </c>
      <c r="C3875" s="23" t="str">
        <f>IFERROR(VLOOKUP(A3875,hoja!$A$2:$E$1370,5,FALSE),0)</f>
        <v>ARMENIA</v>
      </c>
      <c r="D3875" s="23" t="str">
        <f>IFERROR(VLOOKUP(A3875,hoja!A:D,3,FALSE),0)</f>
        <v>0142</v>
      </c>
      <c r="E3875" s="23" t="s">
        <v>807</v>
      </c>
      <c r="F3875" s="23" t="str">
        <f>IFERROR(VLOOKUP(E3875,hoja!$A$2:$E$970,4,FALSE),0)</f>
        <v>CENTRO</v>
      </c>
      <c r="G3875" s="23" t="str">
        <f>IFERROR(VLOOKUP(E3875,hoja!$A$2:$E$970,5,FALSE),0)</f>
        <v>BOGOTÁ</v>
      </c>
      <c r="H3875" s="103" t="str">
        <f>IFERROR(VLOOKUP(E3875,hoja!A:C,3,FALSE),0)</f>
        <v>0460</v>
      </c>
      <c r="I3875" s="24" t="str">
        <f t="shared" si="900"/>
        <v>01420460</v>
      </c>
      <c r="J3875" s="23">
        <v>18.249999999941792</v>
      </c>
      <c r="K3875" s="23">
        <v>272</v>
      </c>
      <c r="L3875" s="23" t="str">
        <f t="shared" si="902"/>
        <v>NACIONAL</v>
      </c>
      <c r="M3875" s="23" t="s">
        <v>618</v>
      </c>
      <c r="N3875" s="23" t="s">
        <v>622</v>
      </c>
      <c r="O3875" s="23">
        <f t="shared" si="901"/>
        <v>16</v>
      </c>
      <c r="P3875" s="23" t="str">
        <f t="shared" si="897"/>
        <v>01420460Principal</v>
      </c>
    </row>
    <row r="3876" spans="1:16" ht="15" hidden="1" customHeight="1">
      <c r="A3876" s="26" t="s">
        <v>686</v>
      </c>
      <c r="B3876" s="23" t="str">
        <f>IFERROR(VLOOKUP(A3876,hoja!$A$2:$E$970,4,FALSE),0)</f>
        <v>SANTANDER</v>
      </c>
      <c r="C3876" s="23" t="str">
        <f>IFERROR(VLOOKUP(A3876,hoja!$A$2:$E$1370,5,FALSE),0)</f>
        <v>BARRANCABERMEJA</v>
      </c>
      <c r="D3876" s="23" t="str">
        <f>IFERROR(VLOOKUP(A3876,hoja!A:D,3,FALSE),0)</f>
        <v>0424</v>
      </c>
      <c r="E3876" s="23" t="s">
        <v>807</v>
      </c>
      <c r="F3876" s="23" t="str">
        <f>IFERROR(VLOOKUP(E3876,hoja!$A$2:$E$970,4,FALSE),0)</f>
        <v>CENTRO</v>
      </c>
      <c r="G3876" s="23" t="str">
        <f>IFERROR(VLOOKUP(E3876,hoja!$A$2:$E$970,5,FALSE),0)</f>
        <v>BOGOTÁ</v>
      </c>
      <c r="H3876" s="103" t="str">
        <f>IFERROR(VLOOKUP(E3876,hoja!A:C,3,FALSE),0)</f>
        <v>0460</v>
      </c>
      <c r="I3876" s="24" t="str">
        <f t="shared" si="900"/>
        <v>04240460</v>
      </c>
      <c r="J3876" s="23">
        <v>22.17500000007567</v>
      </c>
      <c r="K3876" s="23">
        <v>446</v>
      </c>
      <c r="L3876" s="23" t="str">
        <f t="shared" si="902"/>
        <v>NACIONAL</v>
      </c>
      <c r="M3876" s="23" t="s">
        <v>623</v>
      </c>
      <c r="N3876" s="23" t="s">
        <v>622</v>
      </c>
      <c r="O3876" s="23">
        <f t="shared" si="901"/>
        <v>16</v>
      </c>
      <c r="P3876" s="23" t="str">
        <f t="shared" si="897"/>
        <v>04240460Facatativa</v>
      </c>
    </row>
    <row r="3877" spans="1:16" ht="15" hidden="1" customHeight="1">
      <c r="A3877" s="26" t="s">
        <v>686</v>
      </c>
      <c r="B3877" s="23" t="str">
        <f>IFERROR(VLOOKUP(A3877,hoja!$A$2:$E$970,4,FALSE),0)</f>
        <v>SANTANDER</v>
      </c>
      <c r="C3877" s="23" t="str">
        <f>IFERROR(VLOOKUP(A3877,hoja!$A$2:$E$1370,5,FALSE),0)</f>
        <v>BARRANCABERMEJA</v>
      </c>
      <c r="D3877" s="23" t="str">
        <f>IFERROR(VLOOKUP(A3877,hoja!A:D,3,FALSE),0)</f>
        <v>0424</v>
      </c>
      <c r="E3877" s="23" t="s">
        <v>807</v>
      </c>
      <c r="F3877" s="23" t="str">
        <f>IFERROR(VLOOKUP(E3877,hoja!$A$2:$E$970,4,FALSE),0)</f>
        <v>CENTRO</v>
      </c>
      <c r="G3877" s="23" t="str">
        <f>IFERROR(VLOOKUP(E3877,hoja!$A$2:$E$970,5,FALSE),0)</f>
        <v>BOGOTÁ</v>
      </c>
      <c r="H3877" s="103" t="str">
        <f>IFERROR(VLOOKUP(E3877,hoja!A:C,3,FALSE),0)</f>
        <v>0460</v>
      </c>
      <c r="I3877" s="24" t="str">
        <f t="shared" si="900"/>
        <v>04240460</v>
      </c>
      <c r="K3877" s="23">
        <v>442</v>
      </c>
      <c r="L3877" s="23" t="str">
        <f t="shared" si="902"/>
        <v>NACIONAL</v>
      </c>
      <c r="M3877" s="23" t="s">
        <v>621</v>
      </c>
      <c r="N3877" s="23" t="s">
        <v>622</v>
      </c>
      <c r="O3877" s="23">
        <f t="shared" si="901"/>
        <v>16</v>
      </c>
      <c r="P3877" s="23" t="str">
        <f t="shared" si="897"/>
        <v>04240460La vega</v>
      </c>
    </row>
    <row r="3878" spans="1:16" ht="15" hidden="1" customHeight="1">
      <c r="A3878" s="26" t="s">
        <v>637</v>
      </c>
      <c r="B3878" s="23" t="str">
        <f>IFERROR(VLOOKUP(A3878,hoja!$A$2:$E$970,4,FALSE),0)</f>
        <v>SANTANDER</v>
      </c>
      <c r="C3878" s="23" t="str">
        <f>IFERROR(VLOOKUP(A3878,hoja!$A$2:$E$1370,5,FALSE),0)</f>
        <v>PIEDECUESTA</v>
      </c>
      <c r="D3878" s="23" t="str">
        <f>IFERROR(VLOOKUP(A3878,hoja!A:D,3,FALSE),0)</f>
        <v>0422</v>
      </c>
      <c r="E3878" s="23" t="s">
        <v>807</v>
      </c>
      <c r="F3878" s="23" t="str">
        <f>IFERROR(VLOOKUP(E3878,hoja!$A$2:$E$970,4,FALSE),0)</f>
        <v>CENTRO</v>
      </c>
      <c r="G3878" s="23" t="str">
        <f>IFERROR(VLOOKUP(E3878,hoja!$A$2:$E$970,5,FALSE),0)</f>
        <v>BOGOTÁ</v>
      </c>
      <c r="H3878" s="103" t="str">
        <f>IFERROR(VLOOKUP(E3878,hoja!A:C,3,FALSE),0)</f>
        <v>0460</v>
      </c>
      <c r="I3878" s="24" t="str">
        <f t="shared" si="900"/>
        <v>04220460</v>
      </c>
      <c r="K3878" s="23">
        <v>518</v>
      </c>
      <c r="L3878" s="23" t="str">
        <f t="shared" si="902"/>
        <v>NACIONAL</v>
      </c>
      <c r="M3878" s="27" t="s">
        <v>952</v>
      </c>
      <c r="N3878" s="23" t="s">
        <v>622</v>
      </c>
      <c r="O3878" s="23">
        <f t="shared" si="901"/>
        <v>12</v>
      </c>
      <c r="P3878" s="23" t="str">
        <f t="shared" si="897"/>
        <v>04220460Magdalena medio - Facatativa</v>
      </c>
    </row>
    <row r="3879" spans="1:16" ht="15" hidden="1" customHeight="1">
      <c r="A3879" s="26" t="s">
        <v>683</v>
      </c>
      <c r="B3879" s="23" t="str">
        <f>IFERROR(VLOOKUP(A3879,hoja!$A$2:$E$970,4,FALSE),0)</f>
        <v>OCCIDENTE</v>
      </c>
      <c r="C3879" s="23" t="str">
        <f>IFERROR(VLOOKUP(A3879,hoja!$A$2:$E$1370,5,FALSE),0)</f>
        <v>BUGA</v>
      </c>
      <c r="D3879" s="23" t="str">
        <f>IFERROR(VLOOKUP(A3879,hoja!A:D,3,FALSE),0)</f>
        <v>0411</v>
      </c>
      <c r="E3879" s="23" t="s">
        <v>807</v>
      </c>
      <c r="F3879" s="23" t="str">
        <f>IFERROR(VLOOKUP(E3879,hoja!$A$2:$E$970,4,FALSE),0)</f>
        <v>CENTRO</v>
      </c>
      <c r="G3879" s="23" t="str">
        <f>IFERROR(VLOOKUP(E3879,hoja!$A$2:$E$970,5,FALSE),0)</f>
        <v>BOGOTÁ</v>
      </c>
      <c r="H3879" s="103" t="str">
        <f>IFERROR(VLOOKUP(E3879,hoja!A:C,3,FALSE),0)</f>
        <v>0460</v>
      </c>
      <c r="I3879" s="24" t="str">
        <f t="shared" si="900"/>
        <v>04110460</v>
      </c>
      <c r="J3879" s="23">
        <v>22.316666666680248</v>
      </c>
      <c r="K3879" s="23">
        <v>392</v>
      </c>
      <c r="L3879" s="23" t="str">
        <f t="shared" si="902"/>
        <v>NACIONAL</v>
      </c>
      <c r="M3879" s="23" t="s">
        <v>618</v>
      </c>
      <c r="N3879" s="23" t="s">
        <v>622</v>
      </c>
      <c r="O3879" s="23">
        <f t="shared" si="901"/>
        <v>16</v>
      </c>
      <c r="P3879" s="23" t="str">
        <f t="shared" si="897"/>
        <v>04110460Principal</v>
      </c>
    </row>
    <row r="3880" spans="1:16" ht="15" hidden="1" customHeight="1">
      <c r="A3880" s="26" t="s">
        <v>698</v>
      </c>
      <c r="B3880" s="23" t="str">
        <f>IFERROR(VLOOKUP(A3880,hoja!$A$2:$E$970,4,FALSE),0)</f>
        <v>COSTA</v>
      </c>
      <c r="C3880" s="23" t="str">
        <f>IFERROR(VLOOKUP(A3880,hoja!$A$2:$E$1370,5,FALSE),0)</f>
        <v>CAUCASIA</v>
      </c>
      <c r="D3880" s="23" t="str">
        <f>IFERROR(VLOOKUP(A3880,hoja!A:D,3,FALSE),0)</f>
        <v>0384</v>
      </c>
      <c r="E3880" s="23" t="s">
        <v>807</v>
      </c>
      <c r="F3880" s="23" t="str">
        <f>IFERROR(VLOOKUP(E3880,hoja!$A$2:$E$970,4,FALSE),0)</f>
        <v>CENTRO</v>
      </c>
      <c r="G3880" s="23" t="str">
        <f>IFERROR(VLOOKUP(E3880,hoja!$A$2:$E$970,5,FALSE),0)</f>
        <v>BOGOTÁ</v>
      </c>
      <c r="H3880" s="103" t="str">
        <f>IFERROR(VLOOKUP(E3880,hoja!A:C,3,FALSE),0)</f>
        <v>0460</v>
      </c>
      <c r="I3880" s="24" t="str">
        <f t="shared" si="900"/>
        <v>03840460</v>
      </c>
      <c r="J3880" s="23">
        <v>34.648194444424007</v>
      </c>
      <c r="K3880" s="23">
        <v>709</v>
      </c>
      <c r="L3880" s="23" t="str">
        <f t="shared" si="902"/>
        <v>NACIONAL</v>
      </c>
      <c r="M3880" s="23" t="s">
        <v>621</v>
      </c>
      <c r="N3880" s="23" t="s">
        <v>622</v>
      </c>
      <c r="O3880" s="23">
        <f t="shared" si="901"/>
        <v>12</v>
      </c>
      <c r="P3880" s="23" t="str">
        <f t="shared" si="897"/>
        <v>03840460La vega</v>
      </c>
    </row>
    <row r="3881" spans="1:16" ht="15" hidden="1" customHeight="1">
      <c r="A3881" s="26" t="s">
        <v>637</v>
      </c>
      <c r="B3881" s="23" t="str">
        <f>IFERROR(VLOOKUP(A3881,hoja!$A$2:$E$970,4,FALSE),0)</f>
        <v>SANTANDER</v>
      </c>
      <c r="C3881" s="23" t="str">
        <f>IFERROR(VLOOKUP(A3881,hoja!$A$2:$E$1370,5,FALSE),0)</f>
        <v>PIEDECUESTA</v>
      </c>
      <c r="D3881" s="23" t="str">
        <f>IFERROR(VLOOKUP(A3881,hoja!A:D,3,FALSE),0)</f>
        <v>0422</v>
      </c>
      <c r="E3881" s="23" t="s">
        <v>807</v>
      </c>
      <c r="F3881" s="23" t="str">
        <f>IFERROR(VLOOKUP(E3881,hoja!$A$2:$E$970,4,FALSE),0)</f>
        <v>CENTRO</v>
      </c>
      <c r="G3881" s="23" t="str">
        <f>IFERROR(VLOOKUP(E3881,hoja!$A$2:$E$970,5,FALSE),0)</f>
        <v>BOGOTÁ</v>
      </c>
      <c r="H3881" s="103" t="str">
        <f>IFERROR(VLOOKUP(E3881,hoja!A:C,3,FALSE),0)</f>
        <v>0460</v>
      </c>
      <c r="I3881" s="24" t="str">
        <f t="shared" si="900"/>
        <v>04220460</v>
      </c>
      <c r="K3881" s="23">
        <v>530</v>
      </c>
      <c r="L3881" s="23" t="str">
        <f t="shared" si="902"/>
        <v>NACIONAL</v>
      </c>
      <c r="M3881" s="23" t="s">
        <v>696</v>
      </c>
      <c r="N3881" s="23" t="s">
        <v>622</v>
      </c>
      <c r="O3881" s="23">
        <f t="shared" si="901"/>
        <v>12</v>
      </c>
      <c r="P3881" s="23" t="str">
        <f t="shared" si="897"/>
        <v>04220460Magdalena Medio</v>
      </c>
    </row>
    <row r="3882" spans="1:16" ht="15" hidden="1" customHeight="1">
      <c r="A3882" s="26" t="s">
        <v>637</v>
      </c>
      <c r="B3882" s="23" t="str">
        <f>IFERROR(VLOOKUP(A3882,hoja!$A$2:$E$970,4,FALSE),0)</f>
        <v>SANTANDER</v>
      </c>
      <c r="C3882" s="23" t="str">
        <f>IFERROR(VLOOKUP(A3882,hoja!$A$2:$E$1370,5,FALSE),0)</f>
        <v>PIEDECUESTA</v>
      </c>
      <c r="D3882" s="23" t="str">
        <f>IFERROR(VLOOKUP(A3882,hoja!A:D,3,FALSE),0)</f>
        <v>0422</v>
      </c>
      <c r="E3882" s="23" t="s">
        <v>807</v>
      </c>
      <c r="F3882" s="23" t="str">
        <f>IFERROR(VLOOKUP(E3882,hoja!$A$2:$E$970,4,FALSE),0)</f>
        <v>CENTRO</v>
      </c>
      <c r="G3882" s="23" t="str">
        <f>IFERROR(VLOOKUP(E3882,hoja!$A$2:$E$970,5,FALSE),0)</f>
        <v>BOGOTÁ</v>
      </c>
      <c r="H3882" s="103" t="str">
        <f>IFERROR(VLOOKUP(E3882,hoja!A:C,3,FALSE),0)</f>
        <v>0460</v>
      </c>
      <c r="I3882" s="24" t="str">
        <f t="shared" si="900"/>
        <v>04220460</v>
      </c>
      <c r="K3882" s="23">
        <v>421</v>
      </c>
      <c r="L3882" s="23" t="str">
        <f t="shared" si="902"/>
        <v>NACIONAL</v>
      </c>
      <c r="M3882" s="27" t="s">
        <v>989</v>
      </c>
      <c r="N3882" s="23" t="s">
        <v>622</v>
      </c>
      <c r="O3882" s="23">
        <f t="shared" si="901"/>
        <v>16</v>
      </c>
      <c r="P3882" s="23" t="str">
        <f t="shared" si="897"/>
        <v>04220460Tunja</v>
      </c>
    </row>
    <row r="3883" spans="1:16" ht="15" hidden="1" customHeight="1">
      <c r="A3883" s="26" t="s">
        <v>637</v>
      </c>
      <c r="B3883" s="23" t="str">
        <f>IFERROR(VLOOKUP(A3883,hoja!$A$2:$E$970,4,FALSE),0)</f>
        <v>SANTANDER</v>
      </c>
      <c r="C3883" s="23" t="str">
        <f>IFERROR(VLOOKUP(A3883,hoja!$A$2:$E$1370,5,FALSE),0)</f>
        <v>PIEDECUESTA</v>
      </c>
      <c r="D3883" s="23" t="str">
        <f>IFERROR(VLOOKUP(A3883,hoja!A:D,3,FALSE),0)</f>
        <v>0422</v>
      </c>
      <c r="E3883" s="23" t="s">
        <v>807</v>
      </c>
      <c r="F3883" s="23" t="str">
        <f>IFERROR(VLOOKUP(E3883,hoja!$A$2:$E$970,4,FALSE),0)</f>
        <v>CENTRO</v>
      </c>
      <c r="G3883" s="23" t="str">
        <f>IFERROR(VLOOKUP(E3883,hoja!$A$2:$E$970,5,FALSE),0)</f>
        <v>BOGOTÁ</v>
      </c>
      <c r="H3883" s="103" t="str">
        <f>IFERROR(VLOOKUP(E3883,hoja!A:C,3,FALSE),0)</f>
        <v>0460</v>
      </c>
      <c r="I3883" s="24" t="str">
        <f t="shared" si="900"/>
        <v>04220460</v>
      </c>
      <c r="K3883" s="23">
        <v>661</v>
      </c>
      <c r="L3883" s="23" t="str">
        <f t="shared" si="902"/>
        <v>NACIONAL</v>
      </c>
      <c r="M3883" s="27" t="s">
        <v>861</v>
      </c>
      <c r="N3883" s="23" t="s">
        <v>622</v>
      </c>
      <c r="O3883" s="23">
        <f t="shared" si="901"/>
        <v>12</v>
      </c>
      <c r="P3883" s="23" t="str">
        <f t="shared" si="897"/>
        <v>04220460San Alberto</v>
      </c>
    </row>
    <row r="3884" spans="1:16" ht="15" hidden="1" customHeight="1">
      <c r="A3884" s="26" t="s">
        <v>807</v>
      </c>
      <c r="B3884" s="23" t="str">
        <f>IFERROR(VLOOKUP(A3884,hoja!$A$2:$E$970,4,FALSE),0)</f>
        <v>CENTRO</v>
      </c>
      <c r="C3884" s="23" t="str">
        <f>IFERROR(VLOOKUP(A3884,hoja!$A$2:$E$1370,5,FALSE),0)</f>
        <v>BOGOTÁ</v>
      </c>
      <c r="D3884" s="23" t="str">
        <f>IFERROR(VLOOKUP(A3884,hoja!A:D,3,FALSE),0)</f>
        <v>0460</v>
      </c>
      <c r="E3884" s="23" t="s">
        <v>625</v>
      </c>
      <c r="F3884" s="23" t="str">
        <f>IFERROR(VLOOKUP(E3884,hoja!$A$2:$E$970,4,FALSE),0)</f>
        <v>CENTRO</v>
      </c>
      <c r="G3884" s="23" t="str">
        <f>IFERROR(VLOOKUP(E3884,hoja!$A$2:$E$970,5,FALSE),0)</f>
        <v>BOGOTÁ</v>
      </c>
      <c r="H3884" s="103" t="str">
        <f>IFERROR(VLOOKUP(E3884,hoja!A:C,3,FALSE),0)</f>
        <v>8101</v>
      </c>
      <c r="I3884" s="24" t="str">
        <f t="shared" si="900"/>
        <v>04608101</v>
      </c>
      <c r="J3884" s="23">
        <v>0.99999999994179234</v>
      </c>
      <c r="K3884" s="23">
        <v>51.021999999999998</v>
      </c>
      <c r="L3884" s="23" t="str">
        <f t="shared" si="896"/>
        <v>REGIONAL</v>
      </c>
      <c r="M3884" s="23" t="s">
        <v>618</v>
      </c>
      <c r="N3884" s="23" t="s">
        <v>622</v>
      </c>
      <c r="O3884" s="23">
        <f t="shared" si="901"/>
        <v>25</v>
      </c>
      <c r="P3884" s="23" t="str">
        <f t="shared" si="897"/>
        <v>04608101Principal</v>
      </c>
    </row>
    <row r="3885" spans="1:16" ht="15" hidden="1" customHeight="1">
      <c r="A3885" s="26" t="s">
        <v>807</v>
      </c>
      <c r="B3885" s="23" t="str">
        <f>IFERROR(VLOOKUP(A3885,hoja!$A$2:$E$970,4,FALSE),0)</f>
        <v>CENTRO</v>
      </c>
      <c r="C3885" s="23" t="str">
        <f>IFERROR(VLOOKUP(A3885,hoja!$A$2:$E$1370,5,FALSE),0)</f>
        <v>BOGOTÁ</v>
      </c>
      <c r="D3885" s="23" t="str">
        <f>IFERROR(VLOOKUP(A3885,hoja!A:D,3,FALSE),0)</f>
        <v>0460</v>
      </c>
      <c r="E3885" s="23" t="s">
        <v>71</v>
      </c>
      <c r="F3885" s="23" t="str">
        <f>IFERROR(VLOOKUP(E3885,hoja!$A$2:$E$970,4,FALSE),0)</f>
        <v>CENTRO</v>
      </c>
      <c r="G3885" s="23" t="str">
        <f>IFERROR(VLOOKUP(E3885,hoja!$A$2:$E$970,5,FALSE),0)</f>
        <v>BOGOTÁ</v>
      </c>
      <c r="H3885" s="103" t="str">
        <f>IFERROR(VLOOKUP(E3885,hoja!A:C,3,FALSE),0)</f>
        <v>60015</v>
      </c>
      <c r="I3885" s="24" t="str">
        <f t="shared" si="900"/>
        <v>046060015</v>
      </c>
      <c r="K3885" s="23">
        <v>1</v>
      </c>
      <c r="L3885" s="23" t="str">
        <f t="shared" ref="L3885" si="903">IF(B3885=F3885,"REGIONAL","NACIONAL")</f>
        <v>REGIONAL</v>
      </c>
      <c r="M3885" s="23" t="s">
        <v>618</v>
      </c>
      <c r="N3885" s="23" t="s">
        <v>622</v>
      </c>
      <c r="O3885" s="23">
        <f t="shared" si="901"/>
        <v>25</v>
      </c>
      <c r="P3885" s="23" t="str">
        <f t="shared" si="897"/>
        <v>046060015Principal</v>
      </c>
    </row>
    <row r="3886" spans="1:16" ht="15" hidden="1" customHeight="1">
      <c r="A3886" s="26" t="s">
        <v>807</v>
      </c>
      <c r="B3886" s="23" t="str">
        <f>IFERROR(VLOOKUP(A3886,hoja!$A$2:$E$970,4,FALSE),0)</f>
        <v>CENTRO</v>
      </c>
      <c r="C3886" s="23" t="str">
        <f>IFERROR(VLOOKUP(A3886,hoja!$A$2:$E$1370,5,FALSE),0)</f>
        <v>BOGOTÁ</v>
      </c>
      <c r="D3886" s="23" t="str">
        <f>IFERROR(VLOOKUP(A3886,hoja!A:D,3,FALSE),0)</f>
        <v>0460</v>
      </c>
      <c r="E3886" s="23" t="s">
        <v>689</v>
      </c>
      <c r="F3886" s="23" t="str">
        <f>IFERROR(VLOOKUP(E3886,hoja!$A$2:$E$970,4,FALSE),0)</f>
        <v>SANTANDER</v>
      </c>
      <c r="G3886" s="23" t="str">
        <f>IFERROR(VLOOKUP(E3886,hoja!$A$2:$E$970,5,FALSE),0)</f>
        <v>AGUACHICA</v>
      </c>
      <c r="H3886" s="103" t="str">
        <f>IFERROR(VLOOKUP(E3886,hoja!A:C,3,FALSE),0)</f>
        <v>0437</v>
      </c>
      <c r="I3886" s="24" t="str">
        <f t="shared" si="900"/>
        <v>04600437</v>
      </c>
      <c r="J3886" s="23">
        <v>18.500000000058208</v>
      </c>
      <c r="K3886" s="23">
        <v>577.45500000000004</v>
      </c>
      <c r="L3886" s="23" t="str">
        <f>IF(B3886=F3886,"REGIONAL","NACIONAL")</f>
        <v>NACIONAL</v>
      </c>
      <c r="M3886" s="23" t="s">
        <v>623</v>
      </c>
      <c r="N3886" s="23" t="s">
        <v>622</v>
      </c>
      <c r="O3886" s="23">
        <f t="shared" si="901"/>
        <v>12</v>
      </c>
      <c r="P3886" s="23" t="str">
        <f t="shared" si="897"/>
        <v>04600437Facatativa</v>
      </c>
    </row>
    <row r="3887" spans="1:16" ht="15" hidden="1" customHeight="1">
      <c r="A3887" s="26" t="s">
        <v>807</v>
      </c>
      <c r="B3887" s="23" t="str">
        <f>IFERROR(VLOOKUP(A3887,hoja!$A$2:$E$970,4,FALSE),0)</f>
        <v>CENTRO</v>
      </c>
      <c r="C3887" s="23" t="str">
        <f>IFERROR(VLOOKUP(A3887,hoja!$A$2:$E$1370,5,FALSE),0)</f>
        <v>BOGOTÁ</v>
      </c>
      <c r="D3887" s="23" t="str">
        <f>IFERROR(VLOOKUP(A3887,hoja!A:D,3,FALSE),0)</f>
        <v>0460</v>
      </c>
      <c r="E3887" s="23" t="s">
        <v>659</v>
      </c>
      <c r="F3887" s="23" t="str">
        <f>IFERROR(VLOOKUP(E3887,hoja!$A$2:$E$970,4,FALSE),0)</f>
        <v>OCCIDENTE</v>
      </c>
      <c r="G3887" s="23" t="str">
        <f>IFERROR(VLOOKUP(E3887,hoja!$A$2:$E$970,5,FALSE),0)</f>
        <v>ARMENIA</v>
      </c>
      <c r="H3887" s="103" t="str">
        <f>IFERROR(VLOOKUP(E3887,hoja!A:C,3,FALSE),0)</f>
        <v>0142</v>
      </c>
      <c r="I3887" s="24" t="str">
        <f t="shared" si="900"/>
        <v>04600142</v>
      </c>
      <c r="J3887" s="23">
        <v>11</v>
      </c>
      <c r="K3887" s="23">
        <v>281</v>
      </c>
      <c r="L3887" s="23" t="str">
        <f t="shared" ref="L3887:L3891" si="904">IF(B3887=F3887,"REGIONAL","NACIONAL")</f>
        <v>NACIONAL</v>
      </c>
      <c r="M3887" s="23" t="s">
        <v>618</v>
      </c>
      <c r="N3887" s="23" t="s">
        <v>622</v>
      </c>
      <c r="O3887" s="23">
        <f t="shared" si="901"/>
        <v>16</v>
      </c>
      <c r="P3887" s="23" t="str">
        <f t="shared" si="897"/>
        <v>04600142Principal</v>
      </c>
    </row>
    <row r="3888" spans="1:16" ht="15" hidden="1" customHeight="1">
      <c r="A3888" s="26" t="s">
        <v>807</v>
      </c>
      <c r="B3888" s="23" t="str">
        <f>IFERROR(VLOOKUP(A3888,hoja!$A$2:$E$970,4,FALSE),0)</f>
        <v>CENTRO</v>
      </c>
      <c r="C3888" s="23" t="str">
        <f>IFERROR(VLOOKUP(A3888,hoja!$A$2:$E$1370,5,FALSE),0)</f>
        <v>BOGOTÁ</v>
      </c>
      <c r="D3888" s="23" t="str">
        <f>IFERROR(VLOOKUP(A3888,hoja!A:D,3,FALSE),0)</f>
        <v>0460</v>
      </c>
      <c r="E3888" s="23" t="s">
        <v>692</v>
      </c>
      <c r="F3888" s="23" t="str">
        <f>IFERROR(VLOOKUP(E3888,hoja!$A$2:$E$970,4,FALSE),0)</f>
        <v>SANTANDER</v>
      </c>
      <c r="G3888" s="23" t="str">
        <f>IFERROR(VLOOKUP(E3888,hoja!$A$2:$E$970,5,FALSE),0)</f>
        <v>BARBOSA</v>
      </c>
      <c r="H3888" s="103" t="str">
        <f>IFERROR(VLOOKUP(E3888,hoja!A:C,3,FALSE),0)</f>
        <v>0446</v>
      </c>
      <c r="I3888" s="24" t="str">
        <f t="shared" si="900"/>
        <v>04600446</v>
      </c>
      <c r="J3888" s="23">
        <v>14</v>
      </c>
      <c r="K3888" s="23">
        <v>198</v>
      </c>
      <c r="L3888" s="23" t="str">
        <f t="shared" si="904"/>
        <v>NACIONAL</v>
      </c>
      <c r="M3888" s="23" t="s">
        <v>618</v>
      </c>
      <c r="N3888" s="23" t="s">
        <v>622</v>
      </c>
      <c r="O3888" s="23">
        <f t="shared" si="901"/>
        <v>25</v>
      </c>
      <c r="P3888" s="23" t="str">
        <f t="shared" si="897"/>
        <v>04600446Principal</v>
      </c>
    </row>
    <row r="3889" spans="1:16" ht="15" hidden="1" customHeight="1">
      <c r="A3889" s="26" t="s">
        <v>807</v>
      </c>
      <c r="B3889" s="23" t="str">
        <f>IFERROR(VLOOKUP(A3889,hoja!$A$2:$E$970,4,FALSE),0)</f>
        <v>CENTRO</v>
      </c>
      <c r="C3889" s="23" t="str">
        <f>IFERROR(VLOOKUP(A3889,hoja!$A$2:$E$1370,5,FALSE),0)</f>
        <v>BOGOTÁ</v>
      </c>
      <c r="D3889" s="23" t="str">
        <f>IFERROR(VLOOKUP(A3889,hoja!A:D,3,FALSE),0)</f>
        <v>0460</v>
      </c>
      <c r="E3889" s="23" t="s">
        <v>693</v>
      </c>
      <c r="F3889" s="23" t="str">
        <f>IFERROR(VLOOKUP(E3889,hoja!$A$2:$E$970,4,FALSE),0)</f>
        <v>COSTA</v>
      </c>
      <c r="G3889" s="23" t="str">
        <f>IFERROR(VLOOKUP(E3889,hoja!$A$2:$E$970,5,FALSE),0)</f>
        <v>BOSCONIA</v>
      </c>
      <c r="H3889" s="103" t="str">
        <f>IFERROR(VLOOKUP(E3889,hoja!A:C,3,FALSE),0)</f>
        <v>0449</v>
      </c>
      <c r="I3889" s="24" t="str">
        <f t="shared" si="900"/>
        <v>04600449</v>
      </c>
      <c r="J3889" s="23">
        <v>43.03333333338378</v>
      </c>
      <c r="K3889" s="23">
        <v>814.24800000000005</v>
      </c>
      <c r="L3889" s="23" t="str">
        <f t="shared" si="904"/>
        <v>NACIONAL</v>
      </c>
      <c r="M3889" s="23" t="s">
        <v>674</v>
      </c>
      <c r="N3889" s="23" t="s">
        <v>622</v>
      </c>
      <c r="O3889" s="23">
        <f t="shared" si="901"/>
        <v>8</v>
      </c>
      <c r="P3889" s="23" t="str">
        <f t="shared" si="897"/>
        <v>04600449La Vega</v>
      </c>
    </row>
    <row r="3890" spans="1:16" ht="15" hidden="1" customHeight="1">
      <c r="A3890" s="26" t="s">
        <v>807</v>
      </c>
      <c r="B3890" s="23" t="str">
        <f>IFERROR(VLOOKUP(A3890,hoja!$A$2:$E$970,4,FALSE),0)</f>
        <v>CENTRO</v>
      </c>
      <c r="C3890" s="23" t="str">
        <f>IFERROR(VLOOKUP(A3890,hoja!$A$2:$E$1370,5,FALSE),0)</f>
        <v>BOGOTÁ</v>
      </c>
      <c r="D3890" s="23" t="str">
        <f>IFERROR(VLOOKUP(A3890,hoja!A:D,3,FALSE),0)</f>
        <v>0460</v>
      </c>
      <c r="E3890" s="23" t="s">
        <v>694</v>
      </c>
      <c r="F3890" s="23" t="str">
        <f>IFERROR(VLOOKUP(E3890,hoja!$A$2:$E$970,4,FALSE),0)</f>
        <v>OCCIDENTE</v>
      </c>
      <c r="G3890" s="23" t="str">
        <f>IFERROR(VLOOKUP(E3890,hoja!$A$2:$E$970,5,FALSE),0)</f>
        <v>BUENAVENTURA</v>
      </c>
      <c r="H3890" s="103" t="str">
        <f>IFERROR(VLOOKUP(E3890,hoja!A:C,3,FALSE),0)</f>
        <v>0131</v>
      </c>
      <c r="I3890" s="24" t="str">
        <f t="shared" si="900"/>
        <v>04600131</v>
      </c>
      <c r="J3890" s="23">
        <v>36</v>
      </c>
      <c r="K3890" s="23">
        <v>512</v>
      </c>
      <c r="L3890" s="23" t="str">
        <f t="shared" si="904"/>
        <v>NACIONAL</v>
      </c>
      <c r="M3890" s="23" t="s">
        <v>618</v>
      </c>
      <c r="N3890" s="23" t="s">
        <v>622</v>
      </c>
      <c r="O3890" s="23">
        <f t="shared" si="901"/>
        <v>12</v>
      </c>
      <c r="P3890" s="23" t="str">
        <f t="shared" si="897"/>
        <v>04600131Principal</v>
      </c>
    </row>
    <row r="3891" spans="1:16" ht="15" hidden="1" customHeight="1">
      <c r="A3891" s="26" t="s">
        <v>807</v>
      </c>
      <c r="B3891" s="23" t="str">
        <f>IFERROR(VLOOKUP(A3891,hoja!$A$2:$E$970,4,FALSE),0)</f>
        <v>CENTRO</v>
      </c>
      <c r="C3891" s="23" t="str">
        <f>IFERROR(VLOOKUP(A3891,hoja!$A$2:$E$1370,5,FALSE),0)</f>
        <v>BOGOTÁ</v>
      </c>
      <c r="D3891" s="23" t="str">
        <f>IFERROR(VLOOKUP(A3891,hoja!A:D,3,FALSE),0)</f>
        <v>0460</v>
      </c>
      <c r="E3891" s="23" t="s">
        <v>683</v>
      </c>
      <c r="F3891" s="23" t="str">
        <f>IFERROR(VLOOKUP(E3891,hoja!$A$2:$E$970,4,FALSE),0)</f>
        <v>OCCIDENTE</v>
      </c>
      <c r="G3891" s="23" t="str">
        <f>IFERROR(VLOOKUP(E3891,hoja!$A$2:$E$970,5,FALSE),0)</f>
        <v>BUGA</v>
      </c>
      <c r="H3891" s="103" t="str">
        <f>IFERROR(VLOOKUP(E3891,hoja!A:C,3,FALSE),0)</f>
        <v>0411</v>
      </c>
      <c r="I3891" s="24" t="str">
        <f t="shared" si="900"/>
        <v>04600411</v>
      </c>
      <c r="J3891" s="23">
        <v>25.866666666726815</v>
      </c>
      <c r="K3891" s="23">
        <v>397.87849999999997</v>
      </c>
      <c r="L3891" s="23" t="str">
        <f t="shared" si="904"/>
        <v>NACIONAL</v>
      </c>
      <c r="M3891" s="23" t="s">
        <v>618</v>
      </c>
      <c r="N3891" s="23" t="s">
        <v>622</v>
      </c>
      <c r="O3891" s="23">
        <f t="shared" si="901"/>
        <v>16</v>
      </c>
      <c r="P3891" s="23" t="str">
        <f t="shared" si="897"/>
        <v>04600411Principal</v>
      </c>
    </row>
    <row r="3892" spans="1:16" ht="15" hidden="1" customHeight="1">
      <c r="A3892" s="26" t="s">
        <v>807</v>
      </c>
      <c r="B3892" s="23" t="str">
        <f>IFERROR(VLOOKUP(A3892,hoja!$A$2:$E$970,4,FALSE),0)</f>
        <v>CENTRO</v>
      </c>
      <c r="C3892" s="23" t="str">
        <f>IFERROR(VLOOKUP(A3892,hoja!$A$2:$E$1370,5,FALSE),0)</f>
        <v>BOGOTÁ</v>
      </c>
      <c r="D3892" s="23" t="str">
        <f>IFERROR(VLOOKUP(A3892,hoja!A:D,3,FALSE),0)</f>
        <v>0460</v>
      </c>
      <c r="E3892" s="23" t="s">
        <v>660</v>
      </c>
      <c r="F3892" s="23" t="str">
        <f>IFERROR(VLOOKUP(E3892,hoja!$A$2:$E$970,4,FALSE),0)</f>
        <v>CENTRO</v>
      </c>
      <c r="G3892" s="23" t="str">
        <f>IFERROR(VLOOKUP(E3892,hoja!$A$2:$E$970,5,FALSE),0)</f>
        <v>BOGOTÁ</v>
      </c>
      <c r="H3892" s="103" t="str">
        <f>IFERROR(VLOOKUP(E3892,hoja!A:C,3,FALSE),0)</f>
        <v>0035</v>
      </c>
      <c r="I3892" s="24" t="str">
        <f t="shared" si="900"/>
        <v>04600035</v>
      </c>
      <c r="J3892" s="23">
        <v>1.1666666668024845</v>
      </c>
      <c r="K3892" s="23">
        <v>23.236000000000001</v>
      </c>
      <c r="L3892" s="23" t="s">
        <v>833</v>
      </c>
      <c r="M3892" s="23" t="s">
        <v>618</v>
      </c>
      <c r="N3892" s="23" t="s">
        <v>622</v>
      </c>
      <c r="O3892" s="23">
        <f t="shared" si="901"/>
        <v>25</v>
      </c>
      <c r="P3892" s="23" t="str">
        <f t="shared" si="897"/>
        <v>04600035Principal</v>
      </c>
    </row>
    <row r="3893" spans="1:16" ht="15" hidden="1" customHeight="1">
      <c r="A3893" s="26" t="s">
        <v>807</v>
      </c>
      <c r="B3893" s="23" t="str">
        <f>IFERROR(VLOOKUP(A3893,hoja!$A$2:$E$970,4,FALSE),0)</f>
        <v>CENTRO</v>
      </c>
      <c r="C3893" s="23" t="str">
        <f>IFERROR(VLOOKUP(A3893,hoja!$A$2:$E$1370,5,FALSE),0)</f>
        <v>BOGOTÁ</v>
      </c>
      <c r="D3893" s="23" t="str">
        <f>IFERROR(VLOOKUP(A3893,hoja!A:D,3,FALSE),0)</f>
        <v>0460</v>
      </c>
      <c r="E3893" s="23" t="s">
        <v>695</v>
      </c>
      <c r="F3893" s="23" t="str">
        <f>IFERROR(VLOOKUP(E3893,hoja!$A$2:$E$970,4,FALSE),0)</f>
        <v>CENTRO</v>
      </c>
      <c r="G3893" s="23" t="str">
        <f>IFERROR(VLOOKUP(E3893,hoja!$A$2:$E$970,5,FALSE),0)</f>
        <v>CAQUEZA</v>
      </c>
      <c r="H3893" s="103" t="str">
        <f>IFERROR(VLOOKUP(E3893,hoja!A:C,3,FALSE),0)</f>
        <v>0012</v>
      </c>
      <c r="I3893" s="24" t="str">
        <f t="shared" si="900"/>
        <v>04600012</v>
      </c>
      <c r="J3893" s="23">
        <v>3</v>
      </c>
      <c r="K3893" s="23">
        <v>71</v>
      </c>
      <c r="L3893" s="23" t="s">
        <v>833</v>
      </c>
      <c r="M3893" s="23" t="s">
        <v>618</v>
      </c>
      <c r="N3893" s="23" t="s">
        <v>622</v>
      </c>
      <c r="O3893" s="23">
        <f t="shared" si="901"/>
        <v>25</v>
      </c>
      <c r="P3893" s="23" t="str">
        <f t="shared" si="897"/>
        <v>04600012Principal</v>
      </c>
    </row>
    <row r="3894" spans="1:16" ht="15" hidden="1" customHeight="1">
      <c r="A3894" s="26" t="s">
        <v>807</v>
      </c>
      <c r="B3894" s="23" t="str">
        <f>IFERROR(VLOOKUP(A3894,hoja!$A$2:$E$970,4,FALSE),0)</f>
        <v>CENTRO</v>
      </c>
      <c r="C3894" s="23" t="str">
        <f>IFERROR(VLOOKUP(A3894,hoja!$A$2:$E$1370,5,FALSE),0)</f>
        <v>BOGOTÁ</v>
      </c>
      <c r="D3894" s="23" t="str">
        <f>IFERROR(VLOOKUP(A3894,hoja!A:D,3,FALSE),0)</f>
        <v>0460</v>
      </c>
      <c r="E3894" s="23" t="s">
        <v>661</v>
      </c>
      <c r="F3894" s="23" t="str">
        <f>IFERROR(VLOOKUP(E3894,hoja!$A$2:$E$970,4,FALSE),0)</f>
        <v>COSTA</v>
      </c>
      <c r="G3894" s="23" t="str">
        <f>IFERROR(VLOOKUP(E3894,hoja!$A$2:$E$970,5,FALSE),0)</f>
        <v>CARTAGENA</v>
      </c>
      <c r="H3894" s="103" t="str">
        <f>IFERROR(VLOOKUP(E3894,hoja!A:C,3,FALSE),0)</f>
        <v>0113</v>
      </c>
      <c r="I3894" s="24" t="str">
        <f t="shared" si="900"/>
        <v>04600113</v>
      </c>
      <c r="J3894" s="23">
        <v>34.583333333255723</v>
      </c>
      <c r="K3894" s="23">
        <v>1067.3</v>
      </c>
      <c r="L3894" s="23" t="str">
        <f>IF(B3894=F3894,"REGIONAL","NACIONAL")</f>
        <v>NACIONAL</v>
      </c>
      <c r="M3894" s="23" t="s">
        <v>623</v>
      </c>
      <c r="N3894" s="23" t="s">
        <v>622</v>
      </c>
      <c r="O3894" s="23">
        <f t="shared" si="901"/>
        <v>8</v>
      </c>
      <c r="P3894" s="23" t="str">
        <f t="shared" si="897"/>
        <v>04600113Facatativa</v>
      </c>
    </row>
    <row r="3895" spans="1:16" ht="15" hidden="1" customHeight="1">
      <c r="A3895" s="26" t="s">
        <v>807</v>
      </c>
      <c r="B3895" s="23" t="str">
        <f>IFERROR(VLOOKUP(A3895,hoja!$A$2:$E$970,4,FALSE),0)</f>
        <v>CENTRO</v>
      </c>
      <c r="C3895" s="23" t="str">
        <f>IFERROR(VLOOKUP(A3895,hoja!$A$2:$E$1370,5,FALSE),0)</f>
        <v>BOGOTÁ</v>
      </c>
      <c r="D3895" s="23" t="str">
        <f>IFERROR(VLOOKUP(A3895,hoja!A:D,3,FALSE),0)</f>
        <v>0460</v>
      </c>
      <c r="E3895" s="23" t="s">
        <v>698</v>
      </c>
      <c r="F3895" s="23" t="str">
        <f>IFERROR(VLOOKUP(E3895,hoja!$A$2:$E$970,4,FALSE),0)</f>
        <v>COSTA</v>
      </c>
      <c r="G3895" s="23" t="str">
        <f>IFERROR(VLOOKUP(E3895,hoja!$A$2:$E$970,5,FALSE),0)</f>
        <v>CAUCASIA</v>
      </c>
      <c r="H3895" s="103" t="str">
        <f>IFERROR(VLOOKUP(E3895,hoja!A:C,3,FALSE),0)</f>
        <v>0384</v>
      </c>
      <c r="I3895" s="24" t="str">
        <f t="shared" si="900"/>
        <v>04600384</v>
      </c>
      <c r="J3895" s="23">
        <v>44.824999999953434</v>
      </c>
      <c r="K3895" s="23">
        <v>701.77850000000001</v>
      </c>
      <c r="L3895" s="23" t="str">
        <f t="shared" ref="L3895:L3896" si="905">IF(B3895=F3895,"REGIONAL","NACIONAL")</f>
        <v>NACIONAL</v>
      </c>
      <c r="M3895" s="23" t="s">
        <v>623</v>
      </c>
      <c r="N3895" s="23" t="s">
        <v>622</v>
      </c>
      <c r="O3895" s="23">
        <f t="shared" si="901"/>
        <v>12</v>
      </c>
      <c r="P3895" s="23" t="str">
        <f t="shared" si="897"/>
        <v>04600384Facatativa</v>
      </c>
    </row>
    <row r="3896" spans="1:16" ht="15" hidden="1" customHeight="1">
      <c r="A3896" s="26" t="s">
        <v>807</v>
      </c>
      <c r="B3896" s="23" t="str">
        <f>IFERROR(VLOOKUP(A3896,hoja!$A$2:$E$970,4,FALSE),0)</f>
        <v>CENTRO</v>
      </c>
      <c r="C3896" s="23" t="str">
        <f>IFERROR(VLOOKUP(A3896,hoja!$A$2:$E$1370,5,FALSE),0)</f>
        <v>BOGOTÁ</v>
      </c>
      <c r="D3896" s="23" t="str">
        <f>IFERROR(VLOOKUP(A3896,hoja!A:D,3,FALSE),0)</f>
        <v>0460</v>
      </c>
      <c r="E3896" s="23" t="s">
        <v>700</v>
      </c>
      <c r="F3896" s="23" t="str">
        <f>IFERROR(VLOOKUP(E3896,hoja!$A$2:$E$970,4,FALSE),0)</f>
        <v>SANTANDER</v>
      </c>
      <c r="G3896" s="23" t="str">
        <f>IFERROR(VLOOKUP(E3896,hoja!$A$2:$E$970,5,FALSE),0)</f>
        <v>CHIQUINQUIRÁ</v>
      </c>
      <c r="H3896" s="103" t="str">
        <f>IFERROR(VLOOKUP(E3896,hoja!A:C,3,FALSE),0)</f>
        <v>0444</v>
      </c>
      <c r="I3896" s="24" t="str">
        <f t="shared" ref="I3896:I3927" si="906">D3896&amp;H3896</f>
        <v>04600444</v>
      </c>
      <c r="J3896" s="23">
        <v>5.5</v>
      </c>
      <c r="K3896" s="23">
        <v>148</v>
      </c>
      <c r="L3896" s="23" t="str">
        <f t="shared" si="905"/>
        <v>NACIONAL</v>
      </c>
      <c r="M3896" s="23" t="s">
        <v>618</v>
      </c>
      <c r="N3896" s="23" t="s">
        <v>622</v>
      </c>
      <c r="O3896" s="23">
        <f t="shared" si="901"/>
        <v>25</v>
      </c>
      <c r="P3896" s="23" t="str">
        <f t="shared" si="897"/>
        <v>04600444Principal</v>
      </c>
    </row>
    <row r="3897" spans="1:16" ht="15" hidden="1" customHeight="1">
      <c r="A3897" s="26" t="s">
        <v>807</v>
      </c>
      <c r="B3897" s="23" t="str">
        <f>IFERROR(VLOOKUP(A3897,hoja!$A$2:$E$970,4,FALSE),0)</f>
        <v>CENTRO</v>
      </c>
      <c r="C3897" s="23" t="str">
        <f>IFERROR(VLOOKUP(A3897,hoja!$A$2:$E$1370,5,FALSE),0)</f>
        <v>BOGOTÁ</v>
      </c>
      <c r="D3897" s="23" t="str">
        <f>IFERROR(VLOOKUP(A3897,hoja!A:D,3,FALSE),0)</f>
        <v>0460</v>
      </c>
      <c r="E3897" s="23" t="s">
        <v>702</v>
      </c>
      <c r="F3897" s="23" t="str">
        <f>IFERROR(VLOOKUP(E3897,hoja!$A$2:$E$970,4,FALSE),0)</f>
        <v>CENTRO</v>
      </c>
      <c r="G3897" s="23" t="str">
        <f>IFERROR(VLOOKUP(E3897,hoja!$A$2:$E$970,5,FALSE),0)</f>
        <v>FLORENCIA</v>
      </c>
      <c r="H3897" s="103" t="str">
        <f>IFERROR(VLOOKUP(E3897,hoja!A:C,3,FALSE),0)</f>
        <v>0388</v>
      </c>
      <c r="I3897" s="24" t="str">
        <f t="shared" si="906"/>
        <v>04600388</v>
      </c>
      <c r="K3897" s="23">
        <v>549</v>
      </c>
      <c r="L3897" s="23" t="str">
        <f t="shared" ref="L3897" si="907">IF(B3897=F3897,"REGIONAL","NACIONAL")</f>
        <v>REGIONAL</v>
      </c>
      <c r="M3897" s="23" t="s">
        <v>618</v>
      </c>
      <c r="N3897" s="23" t="s">
        <v>622</v>
      </c>
      <c r="O3897" s="23">
        <f t="shared" si="901"/>
        <v>12</v>
      </c>
      <c r="P3897" s="23" t="str">
        <f t="shared" si="897"/>
        <v>04600388Principal</v>
      </c>
    </row>
    <row r="3898" spans="1:16" ht="15" hidden="1" customHeight="1">
      <c r="A3898" s="26" t="s">
        <v>807</v>
      </c>
      <c r="B3898" s="23" t="str">
        <f>IFERROR(VLOOKUP(A3898,hoja!$A$2:$E$970,4,FALSE),0)</f>
        <v>CENTRO</v>
      </c>
      <c r="C3898" s="23" t="str">
        <f>IFERROR(VLOOKUP(A3898,hoja!$A$2:$E$1370,5,FALSE),0)</f>
        <v>BOGOTÁ</v>
      </c>
      <c r="D3898" s="23" t="str">
        <f>IFERROR(VLOOKUP(A3898,hoja!A:D,3,FALSE),0)</f>
        <v>0460</v>
      </c>
      <c r="E3898" s="23" t="s">
        <v>677</v>
      </c>
      <c r="F3898" s="23" t="str">
        <f>IFERROR(VLOOKUP(E3898,hoja!$A$2:$E$970,4,FALSE),0)</f>
        <v>CENTRO</v>
      </c>
      <c r="G3898" s="23" t="str">
        <f>IFERROR(VLOOKUP(E3898,hoja!$A$2:$E$970,5,FALSE),0)</f>
        <v>FUSA</v>
      </c>
      <c r="H3898" s="103" t="str">
        <f>IFERROR(VLOOKUP(E3898,hoja!A:C,3,FALSE),0)</f>
        <v>0013</v>
      </c>
      <c r="I3898" s="24" t="str">
        <f t="shared" si="906"/>
        <v>04600013</v>
      </c>
      <c r="J3898" s="23">
        <v>5</v>
      </c>
      <c r="K3898" s="23">
        <v>69</v>
      </c>
      <c r="L3898" s="23" t="s">
        <v>833</v>
      </c>
      <c r="M3898" s="23" t="s">
        <v>618</v>
      </c>
      <c r="N3898" s="23" t="s">
        <v>622</v>
      </c>
      <c r="O3898" s="23">
        <f t="shared" si="901"/>
        <v>25</v>
      </c>
      <c r="P3898" s="23" t="str">
        <f t="shared" si="897"/>
        <v>04600013Principal</v>
      </c>
    </row>
    <row r="3899" spans="1:16" ht="15" hidden="1" customHeight="1">
      <c r="A3899" s="26" t="s">
        <v>807</v>
      </c>
      <c r="B3899" s="23" t="str">
        <f>IFERROR(VLOOKUP(A3899,hoja!$A$2:$E$970,4,FALSE),0)</f>
        <v>CENTRO</v>
      </c>
      <c r="C3899" s="23" t="str">
        <f>IFERROR(VLOOKUP(A3899,hoja!$A$2:$E$1370,5,FALSE),0)</f>
        <v>BOGOTÁ</v>
      </c>
      <c r="D3899" s="23" t="str">
        <f>IFERROR(VLOOKUP(A3899,hoja!A:D,3,FALSE),0)</f>
        <v>0460</v>
      </c>
      <c r="E3899" s="23" t="s">
        <v>704</v>
      </c>
      <c r="F3899" s="23" t="str">
        <f>IFERROR(VLOOKUP(E3899,hoja!$A$2:$E$970,4,FALSE),0)</f>
        <v>CENTRO</v>
      </c>
      <c r="G3899" s="23" t="str">
        <f>IFERROR(VLOOKUP(E3899,hoja!$A$2:$E$970,5,FALSE),0)</f>
        <v>GARZÓN</v>
      </c>
      <c r="H3899" s="103" t="str">
        <f>IFERROR(VLOOKUP(E3899,hoja!A:C,3,FALSE),0)</f>
        <v>0387</v>
      </c>
      <c r="I3899" s="24" t="str">
        <f t="shared" si="906"/>
        <v>04600387</v>
      </c>
      <c r="J3899" s="23">
        <v>14</v>
      </c>
      <c r="K3899" s="23">
        <v>424.113</v>
      </c>
      <c r="L3899" s="23" t="str">
        <f t="shared" ref="L3899:L3904" si="908">IF(B3899=F3899,"REGIONAL","NACIONAL")</f>
        <v>REGIONAL</v>
      </c>
      <c r="M3899" s="23" t="s">
        <v>618</v>
      </c>
      <c r="N3899" s="23" t="s">
        <v>622</v>
      </c>
      <c r="O3899" s="23">
        <f t="shared" si="901"/>
        <v>16</v>
      </c>
      <c r="P3899" s="23" t="str">
        <f t="shared" si="897"/>
        <v>04600387Principal</v>
      </c>
    </row>
    <row r="3900" spans="1:16" ht="15" hidden="1" customHeight="1">
      <c r="A3900" s="26" t="s">
        <v>807</v>
      </c>
      <c r="B3900" s="23" t="str">
        <f>IFERROR(VLOOKUP(A3900,hoja!$A$2:$E$970,4,FALSE),0)</f>
        <v>CENTRO</v>
      </c>
      <c r="C3900" s="23" t="str">
        <f>IFERROR(VLOOKUP(A3900,hoja!$A$2:$E$1370,5,FALSE),0)</f>
        <v>BOGOTÁ</v>
      </c>
      <c r="D3900" s="23" t="str">
        <f>IFERROR(VLOOKUP(A3900,hoja!A:D,3,FALSE),0)</f>
        <v>0460</v>
      </c>
      <c r="E3900" s="23" t="s">
        <v>707</v>
      </c>
      <c r="F3900" s="23" t="str">
        <f>IFERROR(VLOOKUP(E3900,hoja!$A$2:$E$970,4,FALSE),0)</f>
        <v>OCCIDENTE</v>
      </c>
      <c r="G3900" s="23" t="str">
        <f>IFERROR(VLOOKUP(E3900,hoja!$A$2:$E$970,5,FALSE),0)</f>
        <v>IPIALES</v>
      </c>
      <c r="H3900" s="103" t="str">
        <f>IFERROR(VLOOKUP(E3900,hoja!A:C,3,FALSE),0)</f>
        <v>0397</v>
      </c>
      <c r="I3900" s="24" t="str">
        <f t="shared" si="906"/>
        <v>04600397</v>
      </c>
      <c r="K3900" s="23">
        <v>918</v>
      </c>
      <c r="L3900" s="23" t="str">
        <f>IF(B3900=F3900,"REGIONAL","NACIONAL")</f>
        <v>NACIONAL</v>
      </c>
      <c r="M3900" s="23" t="s">
        <v>618</v>
      </c>
      <c r="N3900" s="23" t="s">
        <v>622</v>
      </c>
      <c r="O3900" s="23">
        <f t="shared" si="901"/>
        <v>8</v>
      </c>
      <c r="P3900" s="23" t="str">
        <f t="shared" si="897"/>
        <v>04600397Principal</v>
      </c>
    </row>
    <row r="3901" spans="1:16" ht="15" hidden="1" customHeight="1">
      <c r="A3901" s="26" t="s">
        <v>807</v>
      </c>
      <c r="B3901" s="23" t="str">
        <f>IFERROR(VLOOKUP(A3901,hoja!$A$2:$E$970,4,FALSE),0)</f>
        <v>CENTRO</v>
      </c>
      <c r="C3901" s="23" t="str">
        <f>IFERROR(VLOOKUP(A3901,hoja!$A$2:$E$1370,5,FALSE),0)</f>
        <v>BOGOTÁ</v>
      </c>
      <c r="D3901" s="23" t="str">
        <f>IFERROR(VLOOKUP(A3901,hoja!A:D,3,FALSE),0)</f>
        <v>0460</v>
      </c>
      <c r="E3901" s="23" t="s">
        <v>655</v>
      </c>
      <c r="F3901" s="23" t="str">
        <f>IFERROR(VLOOKUP(E3901,hoja!$A$2:$E$970,4,FALSE),0)</f>
        <v>ANTIOQUIA</v>
      </c>
      <c r="G3901" s="23" t="str">
        <f>IFERROR(VLOOKUP(E3901,hoja!$A$2:$E$970,5,FALSE),0)</f>
        <v>MEDELLÍN</v>
      </c>
      <c r="H3901" s="103" t="str">
        <f>IFERROR(VLOOKUP(E3901,hoja!A:C,3,FALSE),0)</f>
        <v>0292</v>
      </c>
      <c r="I3901" s="24" t="str">
        <f t="shared" si="906"/>
        <v>04600292</v>
      </c>
      <c r="J3901" s="23">
        <v>20</v>
      </c>
      <c r="K3901" s="23">
        <v>432</v>
      </c>
      <c r="L3901" s="23" t="str">
        <f t="shared" ref="L3901:L3902" si="909">IF(B3901=F3901,"REGIONAL","NACIONAL")</f>
        <v>NACIONAL</v>
      </c>
      <c r="M3901" s="23" t="s">
        <v>623</v>
      </c>
      <c r="N3901" s="23" t="s">
        <v>622</v>
      </c>
      <c r="O3901" s="23">
        <f t="shared" si="901"/>
        <v>16</v>
      </c>
      <c r="P3901" s="23" t="str">
        <f t="shared" si="897"/>
        <v>04600292Facatativa</v>
      </c>
    </row>
    <row r="3902" spans="1:16" ht="15" hidden="1" customHeight="1">
      <c r="A3902" s="26" t="s">
        <v>807</v>
      </c>
      <c r="B3902" s="23" t="str">
        <f>IFERROR(VLOOKUP(A3902,hoja!$A$2:$E$970,4,FALSE),0)</f>
        <v>CENTRO</v>
      </c>
      <c r="C3902" s="23" t="str">
        <f>IFERROR(VLOOKUP(A3902,hoja!$A$2:$E$1370,5,FALSE),0)</f>
        <v>BOGOTÁ</v>
      </c>
      <c r="D3902" s="23" t="str">
        <f>IFERROR(VLOOKUP(A3902,hoja!A:D,3,FALSE),0)</f>
        <v>0460</v>
      </c>
      <c r="E3902" s="23" t="s">
        <v>708</v>
      </c>
      <c r="F3902" s="23" t="str">
        <f>IFERROR(VLOOKUP(E3902,hoja!$A$2:$E$970,4,FALSE),0)</f>
        <v>OCCIDENTE</v>
      </c>
      <c r="G3902" s="23" t="str">
        <f>IFERROR(VLOOKUP(E3902,hoja!$A$2:$E$970,5,FALSE),0)</f>
        <v>JAMUNDÍ</v>
      </c>
      <c r="H3902" s="103" t="str">
        <f>IFERROR(VLOOKUP(E3902,hoja!A:C,3,FALSE),0)</f>
        <v>0358</v>
      </c>
      <c r="I3902" s="24" t="str">
        <f t="shared" si="906"/>
        <v>04600358</v>
      </c>
      <c r="J3902" s="23">
        <v>40.305833333346527</v>
      </c>
      <c r="K3902" s="23">
        <v>493.7</v>
      </c>
      <c r="L3902" s="23" t="str">
        <f t="shared" si="909"/>
        <v>NACIONAL</v>
      </c>
      <c r="M3902" s="23" t="s">
        <v>618</v>
      </c>
      <c r="N3902" s="23" t="s">
        <v>622</v>
      </c>
      <c r="O3902" s="23">
        <f t="shared" si="901"/>
        <v>16</v>
      </c>
      <c r="P3902" s="23" t="str">
        <f t="shared" si="897"/>
        <v>04600358Principal</v>
      </c>
    </row>
    <row r="3903" spans="1:16" ht="15" hidden="1" customHeight="1">
      <c r="A3903" s="26" t="s">
        <v>807</v>
      </c>
      <c r="B3903" s="23" t="str">
        <f>IFERROR(VLOOKUP(A3903,hoja!$A$2:$E$970,4,FALSE),0)</f>
        <v>CENTRO</v>
      </c>
      <c r="C3903" s="23" t="str">
        <f>IFERROR(VLOOKUP(A3903,hoja!$A$2:$E$1370,5,FALSE),0)</f>
        <v>BOGOTÁ</v>
      </c>
      <c r="D3903" s="23" t="str">
        <f>IFERROR(VLOOKUP(A3903,hoja!A:D,3,FALSE),0)</f>
        <v>0460</v>
      </c>
      <c r="E3903" s="23" t="s">
        <v>709</v>
      </c>
      <c r="F3903" s="23" t="str">
        <f>IFERROR(VLOOKUP(E3903,hoja!$A$2:$E$970,4,FALSE),0)</f>
        <v>CENTRO</v>
      </c>
      <c r="G3903" s="23" t="str">
        <f>IFERROR(VLOOKUP(E3903,hoja!$A$2:$E$970,5,FALSE),0)</f>
        <v>LA DORADA</v>
      </c>
      <c r="H3903" s="103" t="str">
        <f>IFERROR(VLOOKUP(E3903,hoja!A:C,3,FALSE),0)</f>
        <v>0391</v>
      </c>
      <c r="I3903" s="24" t="str">
        <f t="shared" si="906"/>
        <v>04600391</v>
      </c>
      <c r="J3903" s="23">
        <v>5.2999999999883585</v>
      </c>
      <c r="K3903" s="23">
        <v>187.7295</v>
      </c>
      <c r="L3903" s="23" t="str">
        <f t="shared" si="908"/>
        <v>REGIONAL</v>
      </c>
      <c r="M3903" s="23" t="s">
        <v>623</v>
      </c>
      <c r="N3903" s="23" t="s">
        <v>622</v>
      </c>
      <c r="O3903" s="23">
        <f t="shared" si="901"/>
        <v>25</v>
      </c>
      <c r="P3903" s="23" t="str">
        <f t="shared" ref="P3903:P3966" si="910">D3903&amp;H3903&amp;M3903</f>
        <v>04600391Facatativa</v>
      </c>
    </row>
    <row r="3904" spans="1:16" ht="15" hidden="1" customHeight="1">
      <c r="A3904" s="26" t="s">
        <v>807</v>
      </c>
      <c r="B3904" s="23" t="str">
        <f>IFERROR(VLOOKUP(A3904,hoja!$A$2:$E$970,4,FALSE),0)</f>
        <v>CENTRO</v>
      </c>
      <c r="C3904" s="23" t="str">
        <f>IFERROR(VLOOKUP(A3904,hoja!$A$2:$E$1370,5,FALSE),0)</f>
        <v>BOGOTÁ</v>
      </c>
      <c r="D3904" s="23" t="str">
        <f>IFERROR(VLOOKUP(A3904,hoja!A:D,3,FALSE),0)</f>
        <v>0460</v>
      </c>
      <c r="E3904" s="23" t="s">
        <v>709</v>
      </c>
      <c r="F3904" s="23" t="str">
        <f>IFERROR(VLOOKUP(E3904,hoja!$A$2:$E$970,4,FALSE),0)</f>
        <v>CENTRO</v>
      </c>
      <c r="G3904" s="23" t="str">
        <f>IFERROR(VLOOKUP(E3904,hoja!$A$2:$E$970,5,FALSE),0)</f>
        <v>LA DORADA</v>
      </c>
      <c r="H3904" s="103" t="str">
        <f>IFERROR(VLOOKUP(E3904,hoja!A:C,3,FALSE),0)</f>
        <v>0391</v>
      </c>
      <c r="I3904" s="24" t="str">
        <f t="shared" si="906"/>
        <v>04600391</v>
      </c>
      <c r="K3904" s="23">
        <v>195</v>
      </c>
      <c r="L3904" s="23" t="str">
        <f t="shared" si="908"/>
        <v>REGIONAL</v>
      </c>
      <c r="M3904" s="23" t="s">
        <v>674</v>
      </c>
      <c r="N3904" s="23" t="s">
        <v>622</v>
      </c>
      <c r="O3904" s="23">
        <f t="shared" si="901"/>
        <v>25</v>
      </c>
      <c r="P3904" s="23" t="str">
        <f t="shared" si="910"/>
        <v>04600391La Vega</v>
      </c>
    </row>
    <row r="3905" spans="1:16" ht="15" hidden="1" customHeight="1">
      <c r="A3905" s="26" t="s">
        <v>807</v>
      </c>
      <c r="B3905" s="23" t="str">
        <f>IFERROR(VLOOKUP(A3905,hoja!$A$2:$E$970,4,FALSE),0)</f>
        <v>CENTRO</v>
      </c>
      <c r="C3905" s="23" t="str">
        <f>IFERROR(VLOOKUP(A3905,hoja!$A$2:$E$1370,5,FALSE),0)</f>
        <v>BOGOTÁ</v>
      </c>
      <c r="D3905" s="23" t="str">
        <f>IFERROR(VLOOKUP(A3905,hoja!A:D,3,FALSE),0)</f>
        <v>0460</v>
      </c>
      <c r="E3905" s="23" t="s">
        <v>710</v>
      </c>
      <c r="F3905" s="23" t="str">
        <f>IFERROR(VLOOKUP(E3905,hoja!$A$2:$E$970,4,FALSE),0)</f>
        <v>CENTRO</v>
      </c>
      <c r="G3905" s="23" t="str">
        <f>IFERROR(VLOOKUP(E3905,hoja!$A$2:$E$970,5,FALSE),0)</f>
        <v>LA MESA</v>
      </c>
      <c r="H3905" s="103" t="str">
        <f>IFERROR(VLOOKUP(E3905,hoja!A:C,3,FALSE),0)</f>
        <v>0024</v>
      </c>
      <c r="I3905" s="24" t="str">
        <f t="shared" si="906"/>
        <v>04600024</v>
      </c>
      <c r="J3905" s="23">
        <v>2</v>
      </c>
      <c r="K3905" s="23">
        <v>70.23</v>
      </c>
      <c r="L3905" s="23" t="str">
        <f>IF(B3905=F3905,"REGIONAL","NACIONAL")</f>
        <v>REGIONAL</v>
      </c>
      <c r="M3905" s="23" t="s">
        <v>618</v>
      </c>
      <c r="N3905" s="23" t="s">
        <v>622</v>
      </c>
      <c r="O3905" s="23">
        <f t="shared" si="901"/>
        <v>25</v>
      </c>
      <c r="P3905" s="23" t="str">
        <f t="shared" si="910"/>
        <v>04600024Principal</v>
      </c>
    </row>
    <row r="3906" spans="1:16" ht="15" hidden="1" customHeight="1">
      <c r="A3906" s="26" t="s">
        <v>807</v>
      </c>
      <c r="B3906" s="23" t="str">
        <f>IFERROR(VLOOKUP(A3906,hoja!$A$2:$E$970,4,FALSE),0)</f>
        <v>CENTRO</v>
      </c>
      <c r="C3906" s="23" t="str">
        <f>IFERROR(VLOOKUP(A3906,hoja!$A$2:$E$1370,5,FALSE),0)</f>
        <v>BOGOTÁ</v>
      </c>
      <c r="D3906" s="23" t="str">
        <f>IFERROR(VLOOKUP(A3906,hoja!A:D,3,FALSE),0)</f>
        <v>0460</v>
      </c>
      <c r="E3906" s="23" t="s">
        <v>663</v>
      </c>
      <c r="F3906" s="23" t="str">
        <f>IFERROR(VLOOKUP(E3906,hoja!$A$2:$E$970,4,FALSE),0)</f>
        <v>CENTRO</v>
      </c>
      <c r="G3906" s="23" t="str">
        <f>IFERROR(VLOOKUP(E3906,hoja!$A$2:$E$970,5,FALSE),0)</f>
        <v>MADRID</v>
      </c>
      <c r="H3906" s="103" t="str">
        <f>IFERROR(VLOOKUP(E3906,hoja!A:C,3,FALSE),0)</f>
        <v>0022</v>
      </c>
      <c r="I3906" s="24" t="str">
        <f t="shared" si="906"/>
        <v>04600022</v>
      </c>
      <c r="J3906" s="23">
        <v>0.79166666671517305</v>
      </c>
      <c r="K3906" s="23">
        <v>24.48</v>
      </c>
      <c r="L3906" s="23" t="s">
        <v>752</v>
      </c>
      <c r="M3906" s="23" t="s">
        <v>618</v>
      </c>
      <c r="N3906" s="23" t="s">
        <v>622</v>
      </c>
      <c r="O3906" s="23">
        <f t="shared" si="901"/>
        <v>25</v>
      </c>
      <c r="P3906" s="23" t="str">
        <f t="shared" si="910"/>
        <v>04600022Principal</v>
      </c>
    </row>
    <row r="3907" spans="1:16" ht="15" hidden="1" customHeight="1">
      <c r="A3907" s="26" t="s">
        <v>807</v>
      </c>
      <c r="B3907" s="23" t="str">
        <f>IFERROR(VLOOKUP(A3907,hoja!$A$2:$E$970,4,FALSE),0)</f>
        <v>CENTRO</v>
      </c>
      <c r="C3907" s="23" t="str">
        <f>IFERROR(VLOOKUP(A3907,hoja!$A$2:$E$1370,5,FALSE),0)</f>
        <v>BOGOTÁ</v>
      </c>
      <c r="D3907" s="23" t="str">
        <f>IFERROR(VLOOKUP(A3907,hoja!A:D,3,FALSE),0)</f>
        <v>0460</v>
      </c>
      <c r="E3907" s="23" t="s">
        <v>713</v>
      </c>
      <c r="F3907" s="23" t="str">
        <f>IFERROR(VLOOKUP(E3907,hoja!$A$2:$E$970,4,FALSE),0)</f>
        <v>ANTIOQUIA</v>
      </c>
      <c r="G3907" s="23" t="str">
        <f>IFERROR(VLOOKUP(E3907,hoja!$A$2:$E$970,5,FALSE),0)</f>
        <v>MARIQUITA</v>
      </c>
      <c r="H3907" s="103" t="str">
        <f>IFERROR(VLOOKUP(E3907,hoja!A:C,3,FALSE),0)</f>
        <v>0392</v>
      </c>
      <c r="I3907" s="24" t="str">
        <f t="shared" si="906"/>
        <v>04600392</v>
      </c>
      <c r="J3907" s="23">
        <v>12</v>
      </c>
      <c r="K3907" s="23">
        <v>173.08</v>
      </c>
      <c r="L3907" s="23" t="str">
        <f>IF(B3907=F3907,"REGIONAL","NACIONAL")</f>
        <v>NACIONAL</v>
      </c>
      <c r="M3907" s="23" t="s">
        <v>623</v>
      </c>
      <c r="N3907" s="23" t="s">
        <v>622</v>
      </c>
      <c r="O3907" s="23">
        <f t="shared" si="901"/>
        <v>25</v>
      </c>
      <c r="P3907" s="23" t="str">
        <f t="shared" si="910"/>
        <v>04600392Facatativa</v>
      </c>
    </row>
    <row r="3908" spans="1:16" ht="15" hidden="1" customHeight="1">
      <c r="A3908" s="26" t="s">
        <v>807</v>
      </c>
      <c r="B3908" s="23" t="str">
        <f>IFERROR(VLOOKUP(A3908,hoja!$A$2:$E$970,4,FALSE),0)</f>
        <v>CENTRO</v>
      </c>
      <c r="C3908" s="23" t="str">
        <f>IFERROR(VLOOKUP(A3908,hoja!$A$2:$E$1370,5,FALSE),0)</f>
        <v>BOGOTÁ</v>
      </c>
      <c r="D3908" s="23" t="str">
        <f>IFERROR(VLOOKUP(A3908,hoja!A:D,3,FALSE),0)</f>
        <v>0460</v>
      </c>
      <c r="E3908" s="23" t="s">
        <v>714</v>
      </c>
      <c r="F3908" s="23" t="str">
        <f>IFERROR(VLOOKUP(E3908,hoja!$A$2:$E$970,4,FALSE),0)</f>
        <v>SANTANDER</v>
      </c>
      <c r="G3908" s="23" t="str">
        <f>IFERROR(VLOOKUP(E3908,hoja!$A$2:$E$970,5,FALSE),0)</f>
        <v>OCAÑA</v>
      </c>
      <c r="H3908" s="103" t="str">
        <f>IFERROR(VLOOKUP(E3908,hoja!A:C,3,FALSE),0)</f>
        <v>0434</v>
      </c>
      <c r="I3908" s="24" t="str">
        <f t="shared" si="906"/>
        <v>04600434</v>
      </c>
      <c r="J3908" s="23">
        <v>25</v>
      </c>
      <c r="K3908" s="23">
        <v>637</v>
      </c>
      <c r="L3908" s="23" t="str">
        <f t="shared" ref="L3908:L3909" si="911">IF(B3908=F3908,"REGIONAL","NACIONAL")</f>
        <v>NACIONAL</v>
      </c>
      <c r="M3908" s="23" t="s">
        <v>623</v>
      </c>
      <c r="N3908" s="23" t="s">
        <v>622</v>
      </c>
      <c r="O3908" s="23">
        <f t="shared" si="901"/>
        <v>12</v>
      </c>
      <c r="P3908" s="23" t="str">
        <f t="shared" si="910"/>
        <v>04600434Facatativa</v>
      </c>
    </row>
    <row r="3909" spans="1:16" ht="15" hidden="1" customHeight="1">
      <c r="A3909" s="26" t="s">
        <v>807</v>
      </c>
      <c r="B3909" s="23" t="str">
        <f>IFERROR(VLOOKUP(A3909,hoja!$A$2:$E$970,4,FALSE),0)</f>
        <v>CENTRO</v>
      </c>
      <c r="C3909" s="23" t="str">
        <f>IFERROR(VLOOKUP(A3909,hoja!$A$2:$E$1370,5,FALSE),0)</f>
        <v>BOGOTÁ</v>
      </c>
      <c r="D3909" s="23" t="str">
        <f>IFERROR(VLOOKUP(A3909,hoja!A:D,3,FALSE),0)</f>
        <v>0460</v>
      </c>
      <c r="E3909" s="23" t="s">
        <v>717</v>
      </c>
      <c r="F3909" s="23" t="str">
        <f>IFERROR(VLOOKUP(E3909,hoja!$A$2:$E$970,4,FALSE),0)</f>
        <v>OCCIDENTE</v>
      </c>
      <c r="G3909" s="23" t="str">
        <f>IFERROR(VLOOKUP(E3909,hoja!$A$2:$E$970,5,FALSE),0)</f>
        <v>POPAYÁN</v>
      </c>
      <c r="H3909" s="103" t="str">
        <f>IFERROR(VLOOKUP(E3909,hoja!A:C,3,FALSE),0)</f>
        <v>0126</v>
      </c>
      <c r="I3909" s="24" t="str">
        <f t="shared" si="906"/>
        <v>04600126</v>
      </c>
      <c r="K3909" s="23">
        <v>581</v>
      </c>
      <c r="L3909" s="23" t="str">
        <f t="shared" si="911"/>
        <v>NACIONAL</v>
      </c>
      <c r="M3909" s="23" t="s">
        <v>618</v>
      </c>
      <c r="N3909" s="23" t="s">
        <v>622</v>
      </c>
      <c r="O3909" s="23">
        <f t="shared" si="901"/>
        <v>12</v>
      </c>
      <c r="P3909" s="23" t="str">
        <f t="shared" si="910"/>
        <v>04600126Principal</v>
      </c>
    </row>
    <row r="3910" spans="1:16" ht="15" hidden="1" customHeight="1">
      <c r="A3910" s="26" t="s">
        <v>807</v>
      </c>
      <c r="B3910" s="23" t="str">
        <f>IFERROR(VLOOKUP(A3910,hoja!$A$2:$E$970,4,FALSE),0)</f>
        <v>CENTRO</v>
      </c>
      <c r="C3910" s="23" t="str">
        <f>IFERROR(VLOOKUP(A3910,hoja!$A$2:$E$1370,5,FALSE),0)</f>
        <v>BOGOTÁ</v>
      </c>
      <c r="D3910" s="23" t="str">
        <f>IFERROR(VLOOKUP(A3910,hoja!A:D,3,FALSE),0)</f>
        <v>0460</v>
      </c>
      <c r="E3910" s="23" t="s">
        <v>719</v>
      </c>
      <c r="F3910" s="23" t="str">
        <f>IFERROR(VLOOKUP(E3910,hoja!$A$2:$E$970,4,FALSE),0)</f>
        <v>CENTRO</v>
      </c>
      <c r="G3910" s="23" t="str">
        <f>IFERROR(VLOOKUP(E3910,hoja!$A$2:$E$970,5,FALSE),0)</f>
        <v>RICAURTE</v>
      </c>
      <c r="H3910" s="103" t="str">
        <f>IFERROR(VLOOKUP(E3910,hoja!A:C,3,FALSE),0)</f>
        <v>0390</v>
      </c>
      <c r="I3910" s="24" t="str">
        <f t="shared" si="906"/>
        <v>04600390</v>
      </c>
      <c r="J3910" s="23">
        <v>17.983333333279006</v>
      </c>
      <c r="K3910" s="23">
        <v>138.70699999999999</v>
      </c>
      <c r="L3910" s="23" t="str">
        <f t="shared" ref="L3910" si="912">IF(B3910=F3910,"REGIONAL","NACIONAL")</f>
        <v>REGIONAL</v>
      </c>
      <c r="M3910" s="23" t="s">
        <v>618</v>
      </c>
      <c r="N3910" s="23" t="s">
        <v>622</v>
      </c>
      <c r="O3910" s="23">
        <f t="shared" si="901"/>
        <v>25</v>
      </c>
      <c r="P3910" s="23" t="str">
        <f t="shared" si="910"/>
        <v>04600390Principal</v>
      </c>
    </row>
    <row r="3911" spans="1:16" ht="15" hidden="1" customHeight="1">
      <c r="A3911" s="26" t="s">
        <v>807</v>
      </c>
      <c r="B3911" s="23" t="str">
        <f>IFERROR(VLOOKUP(A3911,hoja!$A$2:$E$970,4,FALSE),0)</f>
        <v>CENTRO</v>
      </c>
      <c r="C3911" s="23" t="str">
        <f>IFERROR(VLOOKUP(A3911,hoja!$A$2:$E$1370,5,FALSE),0)</f>
        <v>BOGOTÁ</v>
      </c>
      <c r="D3911" s="23" t="str">
        <f>IFERROR(VLOOKUP(A3911,hoja!A:D,3,FALSE),0)</f>
        <v>0460</v>
      </c>
      <c r="E3911" s="23" t="s">
        <v>721</v>
      </c>
      <c r="F3911" s="23" t="str">
        <f>IFERROR(VLOOKUP(E3911,hoja!$A$2:$E$970,4,FALSE),0)</f>
        <v>ANTIOQUIA</v>
      </c>
      <c r="G3911" s="23" t="str">
        <f>IFERROR(VLOOKUP(E3911,hoja!$A$2:$E$970,5,FALSE),0)</f>
        <v>RIONEGRO</v>
      </c>
      <c r="H3911" s="103" t="str">
        <f>IFERROR(VLOOKUP(E3911,hoja!A:C,3,FALSE),0)</f>
        <v>0090</v>
      </c>
      <c r="I3911" s="24" t="str">
        <f t="shared" si="906"/>
        <v>04600090</v>
      </c>
      <c r="J3911" s="23">
        <v>11</v>
      </c>
      <c r="K3911" s="23">
        <v>387.9</v>
      </c>
      <c r="L3911" s="23" t="str">
        <f>IF(B3911=F3911,"REGIONAL","NACIONAL")</f>
        <v>NACIONAL</v>
      </c>
      <c r="M3911" s="23" t="s">
        <v>623</v>
      </c>
      <c r="N3911" s="23" t="s">
        <v>622</v>
      </c>
      <c r="O3911" s="23">
        <f t="shared" si="901"/>
        <v>16</v>
      </c>
      <c r="P3911" s="23" t="str">
        <f t="shared" si="910"/>
        <v>04600090Facatativa</v>
      </c>
    </row>
    <row r="3912" spans="1:16" ht="15" hidden="1" customHeight="1">
      <c r="A3912" s="26" t="s">
        <v>807</v>
      </c>
      <c r="B3912" s="23" t="str">
        <f>IFERROR(VLOOKUP(A3912,hoja!$A$2:$E$970,4,FALSE),0)</f>
        <v>CENTRO</v>
      </c>
      <c r="C3912" s="23" t="str">
        <f>IFERROR(VLOOKUP(A3912,hoja!$A$2:$E$1370,5,FALSE),0)</f>
        <v>BOGOTÁ</v>
      </c>
      <c r="D3912" s="23" t="str">
        <f>IFERROR(VLOOKUP(A3912,hoja!A:D,3,FALSE),0)</f>
        <v>0460</v>
      </c>
      <c r="E3912" s="23" t="s">
        <v>722</v>
      </c>
      <c r="F3912" s="23" t="str">
        <f>IFERROR(VLOOKUP(E3912,hoja!$A$2:$E$970,4,FALSE),0)</f>
        <v>ANTIOQUIA</v>
      </c>
      <c r="G3912" s="23" t="str">
        <f>IFERROR(VLOOKUP(E3912,hoja!$A$2:$E$970,5,FALSE),0)</f>
        <v>SALDAÑA</v>
      </c>
      <c r="H3912" s="103" t="str">
        <f>IFERROR(VLOOKUP(E3912,hoja!A:C,3,FALSE),0)</f>
        <v>0386</v>
      </c>
      <c r="I3912" s="24" t="str">
        <f t="shared" si="906"/>
        <v>04600386</v>
      </c>
      <c r="J3912" s="23">
        <v>15</v>
      </c>
      <c r="K3912" s="23">
        <v>181.69</v>
      </c>
      <c r="L3912" s="23" t="str">
        <f t="shared" ref="L3912:L3914" si="913">IF(B3912=F3912,"REGIONAL","NACIONAL")</f>
        <v>NACIONAL</v>
      </c>
      <c r="M3912" s="23" t="s">
        <v>618</v>
      </c>
      <c r="N3912" s="23" t="s">
        <v>622</v>
      </c>
      <c r="O3912" s="23">
        <f t="shared" si="901"/>
        <v>25</v>
      </c>
      <c r="P3912" s="23" t="str">
        <f t="shared" si="910"/>
        <v>04600386Principal</v>
      </c>
    </row>
    <row r="3913" spans="1:16" ht="15" hidden="1" customHeight="1">
      <c r="A3913" s="26" t="s">
        <v>807</v>
      </c>
      <c r="B3913" s="23" t="str">
        <f>IFERROR(VLOOKUP(A3913,hoja!$A$2:$E$970,4,FALSE),0)</f>
        <v>CENTRO</v>
      </c>
      <c r="C3913" s="23" t="str">
        <f>IFERROR(VLOOKUP(A3913,hoja!$A$2:$E$1370,5,FALSE),0)</f>
        <v>BOGOTÁ</v>
      </c>
      <c r="D3913" s="23" t="str">
        <f>IFERROR(VLOOKUP(A3913,hoja!A:D,3,FALSE),0)</f>
        <v>0460</v>
      </c>
      <c r="E3913" s="23" t="s">
        <v>723</v>
      </c>
      <c r="F3913" s="23" t="str">
        <f>IFERROR(VLOOKUP(E3913,hoja!$A$2:$E$970,4,FALSE),0)</f>
        <v>COSTA</v>
      </c>
      <c r="G3913" s="23" t="str">
        <f>IFERROR(VLOOKUP(E3913,hoja!$A$2:$E$970,5,FALSE),0)</f>
        <v>SANTA MARTA</v>
      </c>
      <c r="H3913" s="103" t="str">
        <f>IFERROR(VLOOKUP(E3913,hoja!A:C,3,FALSE),0)</f>
        <v>0118</v>
      </c>
      <c r="I3913" s="24" t="str">
        <f t="shared" si="906"/>
        <v>04600118</v>
      </c>
      <c r="J3913" s="23">
        <v>41</v>
      </c>
      <c r="K3913" s="23">
        <v>970</v>
      </c>
      <c r="L3913" s="23" t="str">
        <f t="shared" si="913"/>
        <v>NACIONAL</v>
      </c>
      <c r="M3913" s="23" t="s">
        <v>674</v>
      </c>
      <c r="N3913" s="23" t="s">
        <v>622</v>
      </c>
      <c r="O3913" s="23">
        <f t="shared" si="901"/>
        <v>8</v>
      </c>
      <c r="P3913" s="23" t="str">
        <f t="shared" si="910"/>
        <v>04600118La Vega</v>
      </c>
    </row>
    <row r="3914" spans="1:16" ht="15" hidden="1" customHeight="1">
      <c r="A3914" s="26" t="s">
        <v>807</v>
      </c>
      <c r="B3914" s="23" t="str">
        <f>IFERROR(VLOOKUP(A3914,hoja!$A$2:$E$970,4,FALSE),0)</f>
        <v>CENTRO</v>
      </c>
      <c r="C3914" s="23" t="str">
        <f>IFERROR(VLOOKUP(A3914,hoja!$A$2:$E$1370,5,FALSE),0)</f>
        <v>BOGOTÁ</v>
      </c>
      <c r="D3914" s="23" t="str">
        <f>IFERROR(VLOOKUP(A3914,hoja!A:D,3,FALSE),0)</f>
        <v>0460</v>
      </c>
      <c r="E3914" s="23" t="s">
        <v>666</v>
      </c>
      <c r="F3914" s="23" t="str">
        <f>IFERROR(VLOOKUP(E3914,hoja!$A$2:$E$970,4,FALSE),0)</f>
        <v>COSTA</v>
      </c>
      <c r="G3914" s="23" t="str">
        <f>IFERROR(VLOOKUP(E3914,hoja!$A$2:$E$970,5,FALSE),0)</f>
        <v>SINCELEJO</v>
      </c>
      <c r="H3914" s="103" t="str">
        <f>IFERROR(VLOOKUP(E3914,hoja!A:C,3,FALSE),0)</f>
        <v>0382</v>
      </c>
      <c r="I3914" s="24" t="str">
        <f t="shared" si="906"/>
        <v>04600382</v>
      </c>
      <c r="K3914" s="23">
        <v>856</v>
      </c>
      <c r="L3914" s="23" t="str">
        <f t="shared" si="913"/>
        <v>NACIONAL</v>
      </c>
      <c r="M3914" s="23" t="s">
        <v>623</v>
      </c>
      <c r="N3914" s="23" t="s">
        <v>622</v>
      </c>
      <c r="O3914" s="23">
        <f t="shared" si="901"/>
        <v>8</v>
      </c>
      <c r="P3914" s="23" t="str">
        <f t="shared" si="910"/>
        <v>04600382Facatativa</v>
      </c>
    </row>
    <row r="3915" spans="1:16" ht="15" hidden="1" customHeight="1">
      <c r="A3915" s="26" t="s">
        <v>807</v>
      </c>
      <c r="B3915" s="23" t="str">
        <f>IFERROR(VLOOKUP(A3915,hoja!$A$2:$E$970,4,FALSE),0)</f>
        <v>CENTRO</v>
      </c>
      <c r="C3915" s="23" t="str">
        <f>IFERROR(VLOOKUP(A3915,hoja!$A$2:$E$1370,5,FALSE),0)</f>
        <v>BOGOTÁ</v>
      </c>
      <c r="D3915" s="23" t="str">
        <f>IFERROR(VLOOKUP(A3915,hoja!A:D,3,FALSE),0)</f>
        <v>0460</v>
      </c>
      <c r="E3915" s="23" t="s">
        <v>728</v>
      </c>
      <c r="F3915" s="23" t="str">
        <f>IFERROR(VLOOKUP(E3915,hoja!$A$2:$E$970,4,FALSE),0)</f>
        <v>CENTRO</v>
      </c>
      <c r="G3915" s="23" t="str">
        <f>IFERROR(VLOOKUP(E3915,hoja!$A$2:$E$970,5,FALSE),0)</f>
        <v>VILLETA</v>
      </c>
      <c r="H3915" s="103" t="str">
        <f>IFERROR(VLOOKUP(E3915,hoja!A:C,3,FALSE),0)</f>
        <v>0025</v>
      </c>
      <c r="I3915" s="24" t="str">
        <f t="shared" si="906"/>
        <v>04600025</v>
      </c>
      <c r="J3915" s="23">
        <v>3</v>
      </c>
      <c r="K3915" s="23">
        <v>99.15</v>
      </c>
      <c r="L3915" s="23" t="s">
        <v>833</v>
      </c>
      <c r="M3915" s="23" t="s">
        <v>623</v>
      </c>
      <c r="N3915" s="23" t="s">
        <v>622</v>
      </c>
      <c r="O3915" s="23">
        <f t="shared" si="901"/>
        <v>25</v>
      </c>
      <c r="P3915" s="23" t="str">
        <f t="shared" si="910"/>
        <v>04600025Facatativa</v>
      </c>
    </row>
    <row r="3916" spans="1:16" ht="15" hidden="1" customHeight="1">
      <c r="A3916" s="26" t="s">
        <v>807</v>
      </c>
      <c r="B3916" s="23" t="str">
        <f>IFERROR(VLOOKUP(A3916,hoja!$A$2:$E$970,4,FALSE),0)</f>
        <v>CENTRO</v>
      </c>
      <c r="C3916" s="23" t="str">
        <f>IFERROR(VLOOKUP(A3916,hoja!$A$2:$E$1370,5,FALSE),0)</f>
        <v>BOGOTÁ</v>
      </c>
      <c r="D3916" s="23" t="str">
        <f>IFERROR(VLOOKUP(A3916,hoja!A:D,3,FALSE),0)</f>
        <v>0460</v>
      </c>
      <c r="E3916" s="23" t="s">
        <v>729</v>
      </c>
      <c r="F3916" s="23" t="str">
        <f>IFERROR(VLOOKUP(E3916,hoja!$A$2:$E$970,4,FALSE),0)</f>
        <v>SANTANDER</v>
      </c>
      <c r="G3916" s="23" t="str">
        <f>IFERROR(VLOOKUP(E3916,hoja!$A$2:$E$970,5,FALSE),0)</f>
        <v>YOPAL</v>
      </c>
      <c r="H3916" s="103" t="str">
        <f>IFERROR(VLOOKUP(E3916,hoja!A:C,3,FALSE),0)</f>
        <v>0442</v>
      </c>
      <c r="I3916" s="24" t="str">
        <f t="shared" si="906"/>
        <v>04600442</v>
      </c>
      <c r="J3916" s="23">
        <v>13</v>
      </c>
      <c r="K3916" s="23">
        <v>378.74</v>
      </c>
      <c r="L3916" s="23" t="str">
        <f>IF(B3916=F3916,"REGIONAL","NACIONAL")</f>
        <v>NACIONAL</v>
      </c>
      <c r="M3916" s="23" t="s">
        <v>618</v>
      </c>
      <c r="N3916" s="23" t="s">
        <v>622</v>
      </c>
      <c r="O3916" s="23">
        <f t="shared" si="901"/>
        <v>16</v>
      </c>
      <c r="P3916" s="23" t="str">
        <f t="shared" si="910"/>
        <v>04600442Principal</v>
      </c>
    </row>
    <row r="3917" spans="1:16" ht="15" hidden="1" customHeight="1">
      <c r="A3917" s="26" t="s">
        <v>807</v>
      </c>
      <c r="B3917" s="23" t="str">
        <f>IFERROR(VLOOKUP(A3917,hoja!$A$2:$E$970,4,FALSE),0)</f>
        <v>CENTRO</v>
      </c>
      <c r="C3917" s="23" t="str">
        <f>IFERROR(VLOOKUP(A3917,hoja!$A$2:$E$1370,5,FALSE),0)</f>
        <v>BOGOTÁ</v>
      </c>
      <c r="D3917" s="23" t="str">
        <f>IFERROR(VLOOKUP(A3917,hoja!A:D,3,FALSE),0)</f>
        <v>0460</v>
      </c>
      <c r="E3917" s="23" t="s">
        <v>629</v>
      </c>
      <c r="F3917" s="23" t="str">
        <f>IFERROR(VLOOKUP(E3917,hoja!$A$2:$E$970,4,FALSE),0)</f>
        <v>CENTRO</v>
      </c>
      <c r="G3917" s="23" t="str">
        <f>IFERROR(VLOOKUP(E3917,hoja!$A$2:$E$970,5,FALSE),0)</f>
        <v>ZIPAQUIRÁ</v>
      </c>
      <c r="H3917" s="103" t="str">
        <f>IFERROR(VLOOKUP(E3917,hoja!A:C,3,FALSE),0)</f>
        <v>0032</v>
      </c>
      <c r="I3917" s="24" t="str">
        <f t="shared" si="906"/>
        <v>04600032</v>
      </c>
      <c r="J3917" s="23">
        <v>4.9583333333430346</v>
      </c>
      <c r="K3917" s="23">
        <v>58.988</v>
      </c>
      <c r="L3917" s="23" t="s">
        <v>833</v>
      </c>
      <c r="M3917" s="23" t="s">
        <v>618</v>
      </c>
      <c r="N3917" s="23" t="s">
        <v>622</v>
      </c>
      <c r="O3917" s="23">
        <f t="shared" si="901"/>
        <v>25</v>
      </c>
      <c r="P3917" s="23" t="str">
        <f t="shared" si="910"/>
        <v>04600032Principal</v>
      </c>
    </row>
    <row r="3918" spans="1:16" ht="15" hidden="1" customHeight="1">
      <c r="A3918" s="26" t="s">
        <v>807</v>
      </c>
      <c r="B3918" s="23" t="str">
        <f>IFERROR(VLOOKUP(A3918,hoja!$A$2:$E$970,4,FALSE),0)</f>
        <v>CENTRO</v>
      </c>
      <c r="C3918" s="23" t="str">
        <f>IFERROR(VLOOKUP(A3918,hoja!$A$2:$E$1370,5,FALSE),0)</f>
        <v>BOGOTÁ</v>
      </c>
      <c r="D3918" s="23" t="str">
        <f>IFERROR(VLOOKUP(A3918,hoja!A:D,3,FALSE),0)</f>
        <v>0460</v>
      </c>
      <c r="E3918" s="23" t="s">
        <v>630</v>
      </c>
      <c r="F3918" s="23" t="str">
        <f>IFERROR(VLOOKUP(E3918,hoja!$A$2:$E$970,4,FALSE),0)</f>
        <v>CENTRO</v>
      </c>
      <c r="G3918" s="23" t="str">
        <f>IFERROR(VLOOKUP(E3918,hoja!$A$2:$E$970,5,FALSE),0)</f>
        <v>SESQUILÉ</v>
      </c>
      <c r="H3918" s="103" t="str">
        <f>IFERROR(VLOOKUP(E3918,hoja!A:C,3,FALSE),0)</f>
        <v>1501</v>
      </c>
      <c r="I3918" s="24" t="str">
        <f t="shared" si="906"/>
        <v>04601501</v>
      </c>
      <c r="J3918" s="23">
        <v>1.6809722222678829</v>
      </c>
      <c r="K3918" s="23">
        <v>61.073</v>
      </c>
      <c r="L3918" s="23" t="str">
        <f t="shared" ref="L3918" si="914">IF(B3918=F3918,"REGIONAL","NACIONAL")</f>
        <v>REGIONAL</v>
      </c>
      <c r="M3918" s="23" t="s">
        <v>618</v>
      </c>
      <c r="N3918" s="23" t="s">
        <v>622</v>
      </c>
      <c r="O3918" s="23">
        <f t="shared" si="901"/>
        <v>25</v>
      </c>
      <c r="P3918" s="23" t="str">
        <f t="shared" si="910"/>
        <v>04601501Principal</v>
      </c>
    </row>
    <row r="3919" spans="1:16" ht="15" hidden="1" customHeight="1">
      <c r="A3919" s="26" t="s">
        <v>807</v>
      </c>
      <c r="B3919" s="23" t="str">
        <f>IFERROR(VLOOKUP(A3919,hoja!$A$2:$E$970,4,FALSE),0)</f>
        <v>CENTRO</v>
      </c>
      <c r="C3919" s="23" t="str">
        <f>IFERROR(VLOOKUP(A3919,hoja!$A$2:$E$1370,5,FALSE),0)</f>
        <v>BOGOTÁ</v>
      </c>
      <c r="D3919" s="23" t="str">
        <f>IFERROR(VLOOKUP(A3919,hoja!A:D,3,FALSE),0)</f>
        <v>0460</v>
      </c>
      <c r="E3919" s="23" t="s">
        <v>751</v>
      </c>
      <c r="F3919" s="23" t="str">
        <f>IFERROR(VLOOKUP(E3919,hoja!$A$2:$E$970,4,FALSE),0)</f>
        <v>CENTRO</v>
      </c>
      <c r="G3919" s="23" t="str">
        <f>IFERROR(VLOOKUP(E3919,hoja!$A$2:$E$970,5,FALSE),0)</f>
        <v>BOGOTÁ</v>
      </c>
      <c r="H3919" s="103" t="str">
        <f>IFERROR(VLOOKUP(E3919,hoja!A:C,3,FALSE),0)</f>
        <v>0002A</v>
      </c>
      <c r="I3919" s="24" t="str">
        <f t="shared" si="906"/>
        <v>04600002A</v>
      </c>
      <c r="J3919" s="23">
        <v>0.25000000011641532</v>
      </c>
      <c r="K3919" s="23">
        <v>1.024</v>
      </c>
      <c r="L3919" s="23" t="s">
        <v>833</v>
      </c>
      <c r="M3919" s="23" t="s">
        <v>618</v>
      </c>
      <c r="N3919" s="23" t="s">
        <v>622</v>
      </c>
      <c r="O3919" s="23">
        <f t="shared" si="901"/>
        <v>25</v>
      </c>
      <c r="P3919" s="23" t="str">
        <f t="shared" si="910"/>
        <v>04600002APrincipal</v>
      </c>
    </row>
    <row r="3920" spans="1:16" ht="15" hidden="1" customHeight="1">
      <c r="A3920" s="26" t="s">
        <v>807</v>
      </c>
      <c r="B3920" s="23" t="str">
        <f>IFERROR(VLOOKUP(A3920,hoja!$A$2:$E$970,4,FALSE),0)</f>
        <v>CENTRO</v>
      </c>
      <c r="C3920" s="23" t="str">
        <f>IFERROR(VLOOKUP(A3920,hoja!$A$2:$E$1370,5,FALSE),0)</f>
        <v>BOGOTÁ</v>
      </c>
      <c r="D3920" s="23" t="str">
        <f>IFERROR(VLOOKUP(A3920,hoja!A:D,3,FALSE),0)</f>
        <v>0460</v>
      </c>
      <c r="E3920" s="23" t="s">
        <v>633</v>
      </c>
      <c r="F3920" s="23" t="str">
        <f>IFERROR(VLOOKUP(E3920,hoja!$A$2:$E$970,4,FALSE),0)</f>
        <v>CENTRO</v>
      </c>
      <c r="G3920" s="23" t="str">
        <f>IFERROR(VLOOKUP(E3920,hoja!$A$2:$E$970,5,FALSE),0)</f>
        <v>BOGOTÁ</v>
      </c>
      <c r="H3920" s="103" t="str">
        <f>IFERROR(VLOOKUP(E3920,hoja!A:C,3,FALSE),0)</f>
        <v>0002</v>
      </c>
      <c r="I3920" s="24" t="str">
        <f t="shared" si="906"/>
        <v>04600002</v>
      </c>
      <c r="J3920" s="23">
        <v>1</v>
      </c>
      <c r="K3920" s="23">
        <v>1</v>
      </c>
      <c r="L3920" s="23" t="s">
        <v>833</v>
      </c>
      <c r="M3920" s="23" t="s">
        <v>618</v>
      </c>
      <c r="N3920" s="23" t="s">
        <v>622</v>
      </c>
      <c r="O3920" s="23">
        <f t="shared" si="901"/>
        <v>25</v>
      </c>
      <c r="P3920" s="23" t="str">
        <f t="shared" si="910"/>
        <v>04600002Principal</v>
      </c>
    </row>
    <row r="3921" spans="1:16" ht="15" hidden="1" customHeight="1">
      <c r="A3921" s="26" t="s">
        <v>807</v>
      </c>
      <c r="B3921" s="23" t="str">
        <f>IFERROR(VLOOKUP(A3921,hoja!$A$2:$E$970,4,FALSE),0)</f>
        <v>CENTRO</v>
      </c>
      <c r="C3921" s="23" t="str">
        <f>IFERROR(VLOOKUP(A3921,hoja!$A$2:$E$1370,5,FALSE),0)</f>
        <v>BOGOTÁ</v>
      </c>
      <c r="D3921" s="23" t="str">
        <f>IFERROR(VLOOKUP(A3921,hoja!A:D,3,FALSE),0)</f>
        <v>0460</v>
      </c>
      <c r="E3921" s="23" t="s">
        <v>634</v>
      </c>
      <c r="F3921" s="23" t="str">
        <f>IFERROR(VLOOKUP(E3921,hoja!$A$2:$E$970,4,FALSE),0)</f>
        <v>CENTRO</v>
      </c>
      <c r="G3921" s="23" t="str">
        <f>IFERROR(VLOOKUP(E3921,hoja!$A$2:$E$970,5,FALSE),0)</f>
        <v>BOGOTÁ</v>
      </c>
      <c r="H3921" s="103" t="str">
        <f>IFERROR(VLOOKUP(E3921,hoja!A:C,3,FALSE),0)</f>
        <v>0011</v>
      </c>
      <c r="I3921" s="24" t="str">
        <f t="shared" si="906"/>
        <v>04600011</v>
      </c>
      <c r="J3921" s="23">
        <v>0.46444444439839572</v>
      </c>
      <c r="K3921" s="23">
        <v>8.4749999999999996</v>
      </c>
      <c r="L3921" s="23" t="s">
        <v>833</v>
      </c>
      <c r="M3921" s="23" t="s">
        <v>618</v>
      </c>
      <c r="N3921" s="23" t="s">
        <v>622</v>
      </c>
      <c r="O3921" s="23">
        <f t="shared" si="901"/>
        <v>25</v>
      </c>
      <c r="P3921" s="23" t="str">
        <f t="shared" si="910"/>
        <v>04600011Principal</v>
      </c>
    </row>
    <row r="3922" spans="1:16" ht="15" hidden="1" customHeight="1">
      <c r="A3922" s="26" t="s">
        <v>807</v>
      </c>
      <c r="B3922" s="23" t="str">
        <f>IFERROR(VLOOKUP(A3922,hoja!$A$2:$E$970,4,FALSE),0)</f>
        <v>CENTRO</v>
      </c>
      <c r="C3922" s="23" t="str">
        <f>IFERROR(VLOOKUP(A3922,hoja!$A$2:$E$1370,5,FALSE),0)</f>
        <v>BOGOTÁ</v>
      </c>
      <c r="D3922" s="23" t="str">
        <f>IFERROR(VLOOKUP(A3922,hoja!A:D,3,FALSE),0)</f>
        <v>0460</v>
      </c>
      <c r="E3922" s="23" t="s">
        <v>686</v>
      </c>
      <c r="F3922" s="23" t="str">
        <f>IFERROR(VLOOKUP(E3922,hoja!$A$2:$E$970,4,FALSE),0)</f>
        <v>SANTANDER</v>
      </c>
      <c r="G3922" s="23" t="str">
        <f>IFERROR(VLOOKUP(E3922,hoja!$A$2:$E$970,5,FALSE),0)</f>
        <v>BARRANCABERMEJA</v>
      </c>
      <c r="H3922" s="103" t="str">
        <f>IFERROR(VLOOKUP(E3922,hoja!A:C,3,FALSE),0)</f>
        <v>0424</v>
      </c>
      <c r="I3922" s="24" t="str">
        <f t="shared" si="906"/>
        <v>04600424</v>
      </c>
      <c r="J3922" s="23">
        <v>28</v>
      </c>
      <c r="K3922" s="23">
        <v>431.44</v>
      </c>
      <c r="L3922" s="23" t="str">
        <f>IF(B3922=F3922,"REGIONAL","NACIONAL")</f>
        <v>NACIONAL</v>
      </c>
      <c r="M3922" s="23" t="s">
        <v>623</v>
      </c>
      <c r="N3922" s="23" t="s">
        <v>622</v>
      </c>
      <c r="O3922" s="23">
        <f t="shared" si="901"/>
        <v>16</v>
      </c>
      <c r="P3922" s="23" t="str">
        <f t="shared" si="910"/>
        <v>04600424Facatativa</v>
      </c>
    </row>
    <row r="3923" spans="1:16" ht="15" hidden="1" customHeight="1">
      <c r="A3923" s="26" t="s">
        <v>807</v>
      </c>
      <c r="B3923" s="23" t="str">
        <f>IFERROR(VLOOKUP(A3923,hoja!$A$2:$E$970,4,FALSE),0)</f>
        <v>CENTRO</v>
      </c>
      <c r="C3923" s="23" t="str">
        <f>IFERROR(VLOOKUP(A3923,hoja!$A$2:$E$1370,5,FALSE),0)</f>
        <v>BOGOTÁ</v>
      </c>
      <c r="D3923" s="23" t="str">
        <f>IFERROR(VLOOKUP(A3923,hoja!A:D,3,FALSE),0)</f>
        <v>0460</v>
      </c>
      <c r="E3923" s="23" t="s">
        <v>635</v>
      </c>
      <c r="F3923" s="23" t="str">
        <f>IFERROR(VLOOKUP(E3923,hoja!$A$2:$E$970,4,FALSE),0)</f>
        <v>CENTRO</v>
      </c>
      <c r="G3923" s="23" t="str">
        <f>IFERROR(VLOOKUP(E3923,hoja!$A$2:$E$970,5,FALSE),0)</f>
        <v>BOGOTÁ</v>
      </c>
      <c r="H3923" s="103" t="str">
        <f>IFERROR(VLOOKUP(E3923,hoja!A:C,3,FALSE),0)</f>
        <v>0021</v>
      </c>
      <c r="I3923" s="24" t="str">
        <f t="shared" si="906"/>
        <v>04600021</v>
      </c>
      <c r="J3923" s="23">
        <v>0.26666666666278616</v>
      </c>
      <c r="K3923" s="23">
        <v>4.2480000000000002</v>
      </c>
      <c r="L3923" s="23" t="s">
        <v>752</v>
      </c>
      <c r="M3923" s="23" t="s">
        <v>618</v>
      </c>
      <c r="N3923" s="23" t="s">
        <v>622</v>
      </c>
      <c r="O3923" s="23">
        <f t="shared" si="901"/>
        <v>25</v>
      </c>
      <c r="P3923" s="23" t="str">
        <f t="shared" si="910"/>
        <v>04600021Principal</v>
      </c>
    </row>
    <row r="3924" spans="1:16" ht="15" hidden="1" customHeight="1">
      <c r="A3924" s="26" t="s">
        <v>807</v>
      </c>
      <c r="B3924" s="23" t="str">
        <f>IFERROR(VLOOKUP(A3924,hoja!$A$2:$E$970,4,FALSE),0)</f>
        <v>CENTRO</v>
      </c>
      <c r="C3924" s="23" t="str">
        <f>IFERROR(VLOOKUP(A3924,hoja!$A$2:$E$1370,5,FALSE),0)</f>
        <v>BOGOTÁ</v>
      </c>
      <c r="D3924" s="23" t="str">
        <f>IFERROR(VLOOKUP(A3924,hoja!A:D,3,FALSE),0)</f>
        <v>0460</v>
      </c>
      <c r="E3924" s="23" t="s">
        <v>731</v>
      </c>
      <c r="F3924" s="23" t="str">
        <f>IFERROR(VLOOKUP(E3924,hoja!$A$2:$E$970,4,FALSE),0)</f>
        <v>SANTANDER</v>
      </c>
      <c r="G3924" s="23" t="str">
        <f>IFERROR(VLOOKUP(E3924,hoja!$A$2:$E$970,5,FALSE),0)</f>
        <v>CÚCUTA</v>
      </c>
      <c r="H3924" s="103" t="str">
        <f>IFERROR(VLOOKUP(E3924,hoja!A:C,3,FALSE),0)</f>
        <v>0438</v>
      </c>
      <c r="I3924" s="24" t="str">
        <f t="shared" si="906"/>
        <v>04600438</v>
      </c>
      <c r="J3924" s="23">
        <v>44</v>
      </c>
      <c r="K3924" s="23">
        <v>635</v>
      </c>
      <c r="L3924" s="23" t="str">
        <f>IF(B3924=F3924,"REGIONAL","NACIONAL")</f>
        <v>NACIONAL</v>
      </c>
      <c r="M3924" s="23" t="s">
        <v>618</v>
      </c>
      <c r="N3924" s="23" t="s">
        <v>622</v>
      </c>
      <c r="O3924" s="23">
        <f t="shared" si="901"/>
        <v>12</v>
      </c>
      <c r="P3924" s="23" t="str">
        <f t="shared" si="910"/>
        <v>04600438Principal</v>
      </c>
    </row>
    <row r="3925" spans="1:16" ht="15" hidden="1" customHeight="1">
      <c r="A3925" s="26" t="s">
        <v>807</v>
      </c>
      <c r="B3925" s="23" t="str">
        <f>IFERROR(VLOOKUP(A3925,hoja!$A$2:$E$970,4,FALSE),0)</f>
        <v>CENTRO</v>
      </c>
      <c r="C3925" s="23" t="str">
        <f>IFERROR(VLOOKUP(A3925,hoja!$A$2:$E$1370,5,FALSE),0)</f>
        <v>BOGOTÁ</v>
      </c>
      <c r="D3925" s="23" t="str">
        <f>IFERROR(VLOOKUP(A3925,hoja!A:D,3,FALSE),0)</f>
        <v>0460</v>
      </c>
      <c r="E3925" s="23" t="s">
        <v>636</v>
      </c>
      <c r="F3925" s="23" t="str">
        <f>IFERROR(VLOOKUP(E3925,hoja!$A$2:$E$970,4,FALSE),0)</f>
        <v>CENTRO</v>
      </c>
      <c r="G3925" s="23" t="str">
        <f>IFERROR(VLOOKUP(E3925,hoja!$A$2:$E$970,5,FALSE),0)</f>
        <v>DUITAMA</v>
      </c>
      <c r="H3925" s="103" t="str">
        <f>IFERROR(VLOOKUP(E3925,hoja!A:C,3,FALSE),0)</f>
        <v>0441</v>
      </c>
      <c r="I3925" s="24" t="str">
        <f t="shared" si="906"/>
        <v>04600441</v>
      </c>
      <c r="J3925" s="23">
        <v>15.46666666661622</v>
      </c>
      <c r="K3925" s="23">
        <v>203.93899999999999</v>
      </c>
      <c r="L3925" s="23" t="str">
        <f t="shared" ref="L3925:L3933" si="915">IF(B3925=F3925,"REGIONAL","NACIONAL")</f>
        <v>REGIONAL</v>
      </c>
      <c r="M3925" s="23" t="s">
        <v>618</v>
      </c>
      <c r="N3925" s="23" t="s">
        <v>622</v>
      </c>
      <c r="O3925" s="23">
        <f t="shared" si="901"/>
        <v>25</v>
      </c>
      <c r="P3925" s="23" t="str">
        <f t="shared" si="910"/>
        <v>04600441Principal</v>
      </c>
    </row>
    <row r="3926" spans="1:16" ht="15" hidden="1" customHeight="1">
      <c r="A3926" s="26" t="s">
        <v>807</v>
      </c>
      <c r="B3926" s="23" t="str">
        <f>IFERROR(VLOOKUP(A3926,hoja!$A$2:$E$970,4,FALSE),0)</f>
        <v>CENTRO</v>
      </c>
      <c r="C3926" s="23" t="str">
        <f>IFERROR(VLOOKUP(A3926,hoja!$A$2:$E$1370,5,FALSE),0)</f>
        <v>BOGOTÁ</v>
      </c>
      <c r="D3926" s="23" t="str">
        <f>IFERROR(VLOOKUP(A3926,hoja!A:D,3,FALSE),0)</f>
        <v>0460</v>
      </c>
      <c r="E3926" s="23" t="s">
        <v>732</v>
      </c>
      <c r="F3926" s="23" t="str">
        <f>IFERROR(VLOOKUP(E3926,hoja!$A$2:$E$970,4,FALSE),0)</f>
        <v>CENTRO</v>
      </c>
      <c r="G3926" s="23" t="str">
        <f>IFERROR(VLOOKUP(E3926,hoja!$A$2:$E$970,5,FALSE),0)</f>
        <v>IBAGUÉ</v>
      </c>
      <c r="H3926" s="103" t="str">
        <f>IFERROR(VLOOKUP(E3926,hoja!A:C,3,FALSE),0)</f>
        <v>0389</v>
      </c>
      <c r="I3926" s="24" t="str">
        <f t="shared" si="906"/>
        <v>04600389</v>
      </c>
      <c r="J3926" s="23">
        <v>4.2805555554223247</v>
      </c>
      <c r="K3926" s="23">
        <v>171.65100000000001</v>
      </c>
      <c r="L3926" s="23" t="str">
        <f t="shared" si="915"/>
        <v>REGIONAL</v>
      </c>
      <c r="M3926" s="23" t="s">
        <v>618</v>
      </c>
      <c r="N3926" s="23" t="s">
        <v>622</v>
      </c>
      <c r="O3926" s="23">
        <f t="shared" si="901"/>
        <v>25</v>
      </c>
      <c r="P3926" s="23" t="str">
        <f t="shared" si="910"/>
        <v>04600389Principal</v>
      </c>
    </row>
    <row r="3927" spans="1:16" ht="15" hidden="1" customHeight="1">
      <c r="A3927" s="26" t="s">
        <v>807</v>
      </c>
      <c r="B3927" s="23" t="str">
        <f>IFERROR(VLOOKUP(A3927,hoja!$A$2:$E$970,4,FALSE),0)</f>
        <v>CENTRO</v>
      </c>
      <c r="C3927" s="23" t="str">
        <f>IFERROR(VLOOKUP(A3927,hoja!$A$2:$E$1370,5,FALSE),0)</f>
        <v>BOGOTÁ</v>
      </c>
      <c r="D3927" s="23" t="str">
        <f>IFERROR(VLOOKUP(A3927,hoja!A:D,3,FALSE),0)</f>
        <v>0460</v>
      </c>
      <c r="E3927" s="23" t="s">
        <v>667</v>
      </c>
      <c r="F3927" s="23" t="str">
        <f>IFERROR(VLOOKUP(E3927,hoja!$A$2:$E$970,4,FALSE),0)</f>
        <v>COSTA</v>
      </c>
      <c r="G3927" s="23" t="str">
        <f>IFERROR(VLOOKUP(E3927,hoja!$A$2:$E$970,5,FALSE),0)</f>
        <v>MONTERÍA</v>
      </c>
      <c r="H3927" s="103" t="str">
        <f>IFERROR(VLOOKUP(E3927,hoja!A:C,3,FALSE),0)</f>
        <v>0381</v>
      </c>
      <c r="I3927" s="24" t="str">
        <f t="shared" si="906"/>
        <v>04600381</v>
      </c>
      <c r="J3927" s="23">
        <v>45</v>
      </c>
      <c r="K3927" s="23">
        <v>804</v>
      </c>
      <c r="L3927" s="23" t="str">
        <f>IF(B3927=F3927,"REGIONAL","NACIONAL")</f>
        <v>NACIONAL</v>
      </c>
      <c r="M3927" s="23" t="s">
        <v>621</v>
      </c>
      <c r="N3927" s="23" t="s">
        <v>622</v>
      </c>
      <c r="O3927" s="23">
        <f t="shared" si="901"/>
        <v>8</v>
      </c>
      <c r="P3927" s="23" t="str">
        <f t="shared" si="910"/>
        <v>04600381La vega</v>
      </c>
    </row>
    <row r="3928" spans="1:16" ht="15" hidden="1" customHeight="1">
      <c r="A3928" s="26" t="s">
        <v>807</v>
      </c>
      <c r="B3928" s="23" t="str">
        <f>IFERROR(VLOOKUP(A3928,hoja!$A$2:$E$970,4,FALSE),0)</f>
        <v>CENTRO</v>
      </c>
      <c r="C3928" s="23" t="str">
        <f>IFERROR(VLOOKUP(A3928,hoja!$A$2:$E$1370,5,FALSE),0)</f>
        <v>BOGOTÁ</v>
      </c>
      <c r="D3928" s="23" t="str">
        <f>IFERROR(VLOOKUP(A3928,hoja!A:D,3,FALSE),0)</f>
        <v>0460</v>
      </c>
      <c r="E3928" s="23" t="s">
        <v>679</v>
      </c>
      <c r="F3928" s="23" t="str">
        <f>IFERROR(VLOOKUP(E3928,hoja!$A$2:$E$970,4,FALSE),0)</f>
        <v>CENTRO</v>
      </c>
      <c r="G3928" s="23" t="str">
        <f>IFERROR(VLOOKUP(E3928,hoja!$A$2:$E$970,5,FALSE),0)</f>
        <v>NEIVA</v>
      </c>
      <c r="H3928" s="103" t="str">
        <f>IFERROR(VLOOKUP(E3928,hoja!A:C,3,FALSE),0)</f>
        <v>0385</v>
      </c>
      <c r="I3928" s="24" t="str">
        <f t="shared" ref="I3928:I3959" si="916">D3928&amp;H3928</f>
        <v>04600385</v>
      </c>
      <c r="J3928" s="23">
        <v>21.549999999959255</v>
      </c>
      <c r="K3928" s="23">
        <v>309</v>
      </c>
      <c r="L3928" s="23" t="str">
        <f t="shared" si="915"/>
        <v>REGIONAL</v>
      </c>
      <c r="M3928" s="23" t="s">
        <v>618</v>
      </c>
      <c r="N3928" s="23" t="s">
        <v>622</v>
      </c>
      <c r="O3928" s="23">
        <f t="shared" si="901"/>
        <v>16</v>
      </c>
      <c r="P3928" s="23" t="str">
        <f t="shared" si="910"/>
        <v>04600385Principal</v>
      </c>
    </row>
    <row r="3929" spans="1:16" ht="15" hidden="1" customHeight="1">
      <c r="A3929" s="26" t="s">
        <v>807</v>
      </c>
      <c r="B3929" s="23" t="str">
        <f>IFERROR(VLOOKUP(A3929,hoja!$A$2:$E$970,4,FALSE),0)</f>
        <v>CENTRO</v>
      </c>
      <c r="C3929" s="23" t="str">
        <f>IFERROR(VLOOKUP(A3929,hoja!$A$2:$E$1370,5,FALSE),0)</f>
        <v>BOGOTÁ</v>
      </c>
      <c r="D3929" s="23" t="str">
        <f>IFERROR(VLOOKUP(A3929,hoja!A:D,3,FALSE),0)</f>
        <v>0460</v>
      </c>
      <c r="E3929" s="23" t="s">
        <v>733</v>
      </c>
      <c r="F3929" s="23" t="str">
        <f>IFERROR(VLOOKUP(E3929,hoja!$A$2:$E$970,4,FALSE),0)</f>
        <v>OCCIDENTE</v>
      </c>
      <c r="G3929" s="23" t="str">
        <f>IFERROR(VLOOKUP(E3929,hoja!$A$2:$E$970,5,FALSE),0)</f>
        <v>PASTO</v>
      </c>
      <c r="H3929" s="103" t="str">
        <f>IFERROR(VLOOKUP(E3929,hoja!A:C,3,FALSE),0)</f>
        <v>0395</v>
      </c>
      <c r="I3929" s="24" t="str">
        <f t="shared" si="916"/>
        <v>04600395</v>
      </c>
      <c r="J3929" s="23">
        <v>77</v>
      </c>
      <c r="K3929" s="23">
        <v>880.75</v>
      </c>
      <c r="L3929" s="23" t="str">
        <f>IF(B3929=F3929,"REGIONAL","NACIONAL")</f>
        <v>NACIONAL</v>
      </c>
      <c r="M3929" s="23" t="s">
        <v>618</v>
      </c>
      <c r="N3929" s="23" t="s">
        <v>622</v>
      </c>
      <c r="O3929" s="23">
        <f t="shared" ref="O3929:O3964" si="917">IF(K3929&lt;=250,25,IF(K3929&lt;=500,16,IF(K3929&lt;=800,12,IF(K3929&lt;=1100,8,IF(K3929&lt;=1400,6,IF(K3929&lt;=1700,5))))))</f>
        <v>8</v>
      </c>
      <c r="P3929" s="23" t="str">
        <f t="shared" si="910"/>
        <v>04600395Principal</v>
      </c>
    </row>
    <row r="3930" spans="1:16" ht="15" hidden="1" customHeight="1">
      <c r="A3930" s="26" t="s">
        <v>807</v>
      </c>
      <c r="B3930" s="23" t="str">
        <f>IFERROR(VLOOKUP(A3930,hoja!$A$2:$E$970,4,FALSE),0)</f>
        <v>CENTRO</v>
      </c>
      <c r="C3930" s="23" t="str">
        <f>IFERROR(VLOOKUP(A3930,hoja!$A$2:$E$1370,5,FALSE),0)</f>
        <v>BOGOTÁ</v>
      </c>
      <c r="D3930" s="23" t="str">
        <f>IFERROR(VLOOKUP(A3930,hoja!A:D,3,FALSE),0)</f>
        <v>0460</v>
      </c>
      <c r="E3930" s="23" t="s">
        <v>637</v>
      </c>
      <c r="F3930" s="23" t="str">
        <f>IFERROR(VLOOKUP(E3930,hoja!$A$2:$E$970,4,FALSE),0)</f>
        <v>SANTANDER</v>
      </c>
      <c r="G3930" s="23" t="str">
        <f>IFERROR(VLOOKUP(E3930,hoja!$A$2:$E$970,5,FALSE),0)</f>
        <v>PIEDECUESTA</v>
      </c>
      <c r="H3930" s="103" t="str">
        <f>IFERROR(VLOOKUP(E3930,hoja!A:C,3,FALSE),0)</f>
        <v>0422</v>
      </c>
      <c r="I3930" s="24" t="str">
        <f t="shared" si="916"/>
        <v>04600422</v>
      </c>
      <c r="J3930" s="23">
        <v>25.179722222266719</v>
      </c>
      <c r="K3930" s="23">
        <v>402</v>
      </c>
      <c r="L3930" s="23" t="str">
        <f t="shared" ref="L3930:L3931" si="918">IF(B3930=F3930,"REGIONAL","NACIONAL")</f>
        <v>NACIONAL</v>
      </c>
      <c r="M3930" s="23" t="s">
        <v>618</v>
      </c>
      <c r="N3930" s="23" t="s">
        <v>622</v>
      </c>
      <c r="O3930" s="23">
        <f t="shared" si="917"/>
        <v>16</v>
      </c>
      <c r="P3930" s="23" t="str">
        <f t="shared" si="910"/>
        <v>04600422Principal</v>
      </c>
    </row>
    <row r="3931" spans="1:16" ht="15" hidden="1" customHeight="1">
      <c r="A3931" s="26" t="s">
        <v>807</v>
      </c>
      <c r="B3931" s="23" t="str">
        <f>IFERROR(VLOOKUP(A3931,hoja!$A$2:$E$970,4,FALSE),0)</f>
        <v>CENTRO</v>
      </c>
      <c r="C3931" s="23" t="str">
        <f>IFERROR(VLOOKUP(A3931,hoja!$A$2:$E$1370,5,FALSE),0)</f>
        <v>BOGOTÁ</v>
      </c>
      <c r="D3931" s="23" t="str">
        <f>IFERROR(VLOOKUP(A3931,hoja!A:D,3,FALSE),0)</f>
        <v>0460</v>
      </c>
      <c r="E3931" s="23" t="s">
        <v>668</v>
      </c>
      <c r="F3931" s="23" t="str">
        <f>IFERROR(VLOOKUP(E3931,hoja!$A$2:$E$970,4,FALSE),0)</f>
        <v>COSTA</v>
      </c>
      <c r="G3931" s="23" t="str">
        <f>IFERROR(VLOOKUP(E3931,hoja!$A$2:$E$970,5,FALSE),0)</f>
        <v>VALLEDUPAR</v>
      </c>
      <c r="H3931" s="103" t="str">
        <f>IFERROR(VLOOKUP(E3931,hoja!A:C,3,FALSE),0)</f>
        <v>0447</v>
      </c>
      <c r="I3931" s="24" t="str">
        <f t="shared" si="916"/>
        <v>04600447</v>
      </c>
      <c r="J3931" s="23">
        <v>43</v>
      </c>
      <c r="K3931" s="23">
        <v>862.65</v>
      </c>
      <c r="L3931" s="23" t="str">
        <f t="shared" si="918"/>
        <v>NACIONAL</v>
      </c>
      <c r="M3931" s="23" t="s">
        <v>623</v>
      </c>
      <c r="N3931" s="23" t="s">
        <v>622</v>
      </c>
      <c r="O3931" s="23">
        <f t="shared" si="917"/>
        <v>8</v>
      </c>
      <c r="P3931" s="23" t="str">
        <f t="shared" si="910"/>
        <v>04600447Facatativa</v>
      </c>
    </row>
    <row r="3932" spans="1:16" ht="15" hidden="1" customHeight="1">
      <c r="A3932" s="26" t="s">
        <v>807</v>
      </c>
      <c r="B3932" s="23" t="str">
        <f>IFERROR(VLOOKUP(A3932,hoja!$A$2:$E$970,4,FALSE),0)</f>
        <v>CENTRO</v>
      </c>
      <c r="C3932" s="23" t="str">
        <f>IFERROR(VLOOKUP(A3932,hoja!$A$2:$E$1370,5,FALSE),0)</f>
        <v>BOGOTÁ</v>
      </c>
      <c r="D3932" s="23" t="str">
        <f>IFERROR(VLOOKUP(A3932,hoja!A:D,3,FALSE),0)</f>
        <v>0460</v>
      </c>
      <c r="E3932" s="23" t="s">
        <v>681</v>
      </c>
      <c r="F3932" s="23" t="str">
        <f>IFERROR(VLOOKUP(E3932,hoja!$A$2:$E$970,4,FALSE),0)</f>
        <v>CENTRO</v>
      </c>
      <c r="G3932" s="23" t="str">
        <f>IFERROR(VLOOKUP(E3932,hoja!$A$2:$E$970,5,FALSE),0)</f>
        <v>VILLAVICENCIO</v>
      </c>
      <c r="H3932" s="103" t="str">
        <f>IFERROR(VLOOKUP(E3932,hoja!A:C,3,FALSE),0)</f>
        <v>0393</v>
      </c>
      <c r="I3932" s="24" t="str">
        <f t="shared" si="916"/>
        <v>04600393</v>
      </c>
      <c r="J3932" s="23">
        <v>5.438333333353512</v>
      </c>
      <c r="K3932" s="23">
        <v>122.78100000000001</v>
      </c>
      <c r="L3932" s="23" t="str">
        <f t="shared" si="915"/>
        <v>REGIONAL</v>
      </c>
      <c r="M3932" s="23" t="s">
        <v>618</v>
      </c>
      <c r="N3932" s="23" t="s">
        <v>622</v>
      </c>
      <c r="O3932" s="23">
        <f t="shared" si="917"/>
        <v>25</v>
      </c>
      <c r="P3932" s="23" t="str">
        <f t="shared" si="910"/>
        <v>04600393Principal</v>
      </c>
    </row>
    <row r="3933" spans="1:16" ht="15" hidden="1" customHeight="1">
      <c r="A3933" s="26" t="s">
        <v>807</v>
      </c>
      <c r="B3933" s="23" t="str">
        <f>IFERROR(VLOOKUP(A3933,hoja!$A$2:$E$970,4,FALSE),0)</f>
        <v>CENTRO</v>
      </c>
      <c r="C3933" s="23" t="str">
        <f>IFERROR(VLOOKUP(A3933,hoja!$A$2:$E$1370,5,FALSE),0)</f>
        <v>BOGOTÁ</v>
      </c>
      <c r="D3933" s="23" t="str">
        <f>IFERROR(VLOOKUP(A3933,hoja!A:D,3,FALSE),0)</f>
        <v>0460</v>
      </c>
      <c r="E3933" s="23" t="s">
        <v>336</v>
      </c>
      <c r="F3933" s="23" t="str">
        <f>IFERROR(VLOOKUP(E3933,hoja!$A$2:$E$970,4,FALSE),0)</f>
        <v>CENTRO</v>
      </c>
      <c r="G3933" s="23" t="str">
        <f>IFERROR(VLOOKUP(E3933,hoja!$A$2:$E$970,5,FALSE),0)</f>
        <v>MOSQUERA</v>
      </c>
      <c r="H3933" s="103" t="str">
        <f>IFERROR(VLOOKUP(E3933,hoja!A:C,3,FALSE),0)</f>
        <v>10216</v>
      </c>
      <c r="I3933" s="24" t="str">
        <f t="shared" si="916"/>
        <v>046010216</v>
      </c>
      <c r="K3933" s="23">
        <v>24.7</v>
      </c>
      <c r="L3933" s="23" t="str">
        <f t="shared" si="915"/>
        <v>REGIONAL</v>
      </c>
      <c r="M3933" s="23" t="s">
        <v>618</v>
      </c>
      <c r="N3933" s="23" t="s">
        <v>622</v>
      </c>
      <c r="O3933" s="23">
        <f t="shared" si="917"/>
        <v>25</v>
      </c>
      <c r="P3933" s="23" t="str">
        <f t="shared" si="910"/>
        <v>046010216Principal</v>
      </c>
    </row>
    <row r="3934" spans="1:16" ht="15" hidden="1" customHeight="1">
      <c r="A3934" s="26" t="s">
        <v>807</v>
      </c>
      <c r="B3934" s="23" t="str">
        <f>IFERROR(VLOOKUP(A3934,hoja!$A$2:$E$970,4,FALSE),0)</f>
        <v>CENTRO</v>
      </c>
      <c r="C3934" s="23" t="str">
        <f>IFERROR(VLOOKUP(A3934,hoja!$A$2:$E$1370,5,FALSE),0)</f>
        <v>BOGOTÁ</v>
      </c>
      <c r="D3934" s="23" t="str">
        <f>IFERROR(VLOOKUP(A3934,hoja!A:D,3,FALSE),0)</f>
        <v>0460</v>
      </c>
      <c r="E3934" s="23" t="s">
        <v>653</v>
      </c>
      <c r="F3934" s="23" t="str">
        <f>IFERROR(VLOOKUP(E3934,hoja!$A$2:$E$970,4,FALSE),0)</f>
        <v>CENTRO</v>
      </c>
      <c r="G3934" s="23" t="str">
        <f>IFERROR(VLOOKUP(E3934,hoja!$A$2:$E$970,5,FALSE),0)</f>
        <v>MADRID</v>
      </c>
      <c r="H3934" s="103" t="str">
        <f>IFERROR(VLOOKUP(E3934,hoja!A:C,3,FALSE),0)</f>
        <v>2023</v>
      </c>
      <c r="I3934" s="24" t="str">
        <f t="shared" si="916"/>
        <v>04602023</v>
      </c>
      <c r="J3934" s="23">
        <v>0.90833333332557231</v>
      </c>
      <c r="K3934" s="23">
        <v>30.076499999999999</v>
      </c>
      <c r="L3934" s="23" t="s">
        <v>752</v>
      </c>
      <c r="M3934" s="23" t="s">
        <v>618</v>
      </c>
      <c r="N3934" s="23" t="s">
        <v>622</v>
      </c>
      <c r="O3934" s="23">
        <f t="shared" si="917"/>
        <v>25</v>
      </c>
      <c r="P3934" s="23" t="str">
        <f t="shared" si="910"/>
        <v>04602023Principal</v>
      </c>
    </row>
    <row r="3935" spans="1:16" ht="15" hidden="1" customHeight="1">
      <c r="A3935" s="26" t="s">
        <v>807</v>
      </c>
      <c r="B3935" s="23" t="str">
        <f>IFERROR(VLOOKUP(A3935,hoja!$A$2:$E$970,4,FALSE),0)</f>
        <v>CENTRO</v>
      </c>
      <c r="C3935" s="23" t="str">
        <f>IFERROR(VLOOKUP(A3935,hoja!$A$2:$E$1370,5,FALSE),0)</f>
        <v>BOGOTÁ</v>
      </c>
      <c r="D3935" s="23" t="str">
        <f>IFERROR(VLOOKUP(A3935,hoja!A:D,3,FALSE),0)</f>
        <v>0460</v>
      </c>
      <c r="E3935" s="23" t="s">
        <v>641</v>
      </c>
      <c r="F3935" s="23" t="str">
        <f>IFERROR(VLOOKUP(E3935,hoja!$A$2:$E$970,4,FALSE),0)</f>
        <v>ANTIOQUIA</v>
      </c>
      <c r="G3935" s="23" t="str">
        <f>IFERROR(VLOOKUP(E3935,hoja!$A$2:$E$970,5,FALSE),0)</f>
        <v>MEDELLÍN</v>
      </c>
      <c r="H3935" s="103" t="str">
        <f>IFERROR(VLOOKUP(E3935,hoja!A:C,3,FALSE),0)</f>
        <v>0079</v>
      </c>
      <c r="I3935" s="24" t="str">
        <f t="shared" si="916"/>
        <v>04600079</v>
      </c>
      <c r="J3935" s="23">
        <v>23.635277777910233</v>
      </c>
      <c r="K3935" s="23">
        <v>423.97500000000002</v>
      </c>
      <c r="L3935" s="23" t="str">
        <f>IF(B3935=F3935,"REGIONAL","NACIONAL")</f>
        <v>NACIONAL</v>
      </c>
      <c r="M3935" s="23" t="s">
        <v>623</v>
      </c>
      <c r="N3935" s="23" t="s">
        <v>622</v>
      </c>
      <c r="O3935" s="23">
        <f t="shared" si="917"/>
        <v>16</v>
      </c>
      <c r="P3935" s="23" t="str">
        <f t="shared" si="910"/>
        <v>04600079Facatativa</v>
      </c>
    </row>
    <row r="3936" spans="1:16" ht="15" hidden="1" customHeight="1">
      <c r="A3936" s="26" t="s">
        <v>807</v>
      </c>
      <c r="B3936" s="23" t="str">
        <f>IFERROR(VLOOKUP(A3936,hoja!$A$2:$E$970,4,FALSE),0)</f>
        <v>CENTRO</v>
      </c>
      <c r="C3936" s="23" t="str">
        <f>IFERROR(VLOOKUP(A3936,hoja!$A$2:$E$1370,5,FALSE),0)</f>
        <v>BOGOTÁ</v>
      </c>
      <c r="D3936" s="23" t="str">
        <f>IFERROR(VLOOKUP(A3936,hoja!A:D,3,FALSE),0)</f>
        <v>0460</v>
      </c>
      <c r="E3936" s="23" t="s">
        <v>670</v>
      </c>
      <c r="F3936" s="23" t="str">
        <f>IFERROR(VLOOKUP(E3936,hoja!$A$2:$E$970,4,FALSE),0)</f>
        <v>OCCIDENTE</v>
      </c>
      <c r="G3936" s="23" t="str">
        <f>IFERROR(VLOOKUP(E3936,hoja!$A$2:$E$970,5,FALSE),0)</f>
        <v>PEREIRA</v>
      </c>
      <c r="H3936" s="103" t="str">
        <f>IFERROR(VLOOKUP(E3936,hoja!A:C,3,FALSE),0)</f>
        <v>0134</v>
      </c>
      <c r="I3936" s="24" t="str">
        <f t="shared" si="916"/>
        <v>04600134</v>
      </c>
      <c r="J3936" s="23">
        <v>23.183333333290648</v>
      </c>
      <c r="K3936" s="23">
        <v>317.60300000000001</v>
      </c>
      <c r="L3936" s="23" t="str">
        <f t="shared" ref="L3936:L3944" si="919">IF(B3936=F3936,"REGIONAL","NACIONAL")</f>
        <v>NACIONAL</v>
      </c>
      <c r="M3936" s="23" t="s">
        <v>618</v>
      </c>
      <c r="N3936" s="23" t="s">
        <v>622</v>
      </c>
      <c r="O3936" s="23">
        <f t="shared" si="917"/>
        <v>16</v>
      </c>
      <c r="P3936" s="23" t="str">
        <f t="shared" si="910"/>
        <v>04600134Principal</v>
      </c>
    </row>
    <row r="3937" spans="1:16" ht="15" hidden="1" customHeight="1">
      <c r="A3937" s="26" t="s">
        <v>807</v>
      </c>
      <c r="B3937" s="23" t="str">
        <f>IFERROR(VLOOKUP(A3937,hoja!$A$2:$E$970,4,FALSE),0)</f>
        <v>CENTRO</v>
      </c>
      <c r="C3937" s="23" t="str">
        <f>IFERROR(VLOOKUP(A3937,hoja!$A$2:$E$1370,5,FALSE),0)</f>
        <v>BOGOTÁ</v>
      </c>
      <c r="D3937" s="23" t="str">
        <f>IFERROR(VLOOKUP(A3937,hoja!A:D,3,FALSE),0)</f>
        <v>0460</v>
      </c>
      <c r="E3937" s="23" t="s">
        <v>642</v>
      </c>
      <c r="F3937" s="23" t="str">
        <f>IFERROR(VLOOKUP(E3937,hoja!$A$2:$E$970,4,FALSE),0)</f>
        <v>COSTA</v>
      </c>
      <c r="G3937" s="23" t="str">
        <f>IFERROR(VLOOKUP(E3937,hoja!$A$2:$E$970,5,FALSE),0)</f>
        <v>BARRANQUILLA</v>
      </c>
      <c r="H3937" s="103" t="str">
        <f>IFERROR(VLOOKUP(E3937,hoja!A:C,3,FALSE),0)</f>
        <v>0111</v>
      </c>
      <c r="I3937" s="24" t="str">
        <f t="shared" si="916"/>
        <v>04600111</v>
      </c>
      <c r="J3937" s="23">
        <v>30.196944444556721</v>
      </c>
      <c r="K3937" s="23">
        <v>1011</v>
      </c>
      <c r="L3937" s="23" t="str">
        <f t="shared" si="919"/>
        <v>NACIONAL</v>
      </c>
      <c r="M3937" s="23" t="s">
        <v>623</v>
      </c>
      <c r="N3937" s="23" t="s">
        <v>622</v>
      </c>
      <c r="O3937" s="23">
        <f t="shared" si="917"/>
        <v>8</v>
      </c>
      <c r="P3937" s="23" t="str">
        <f t="shared" si="910"/>
        <v>04600111Facatativa</v>
      </c>
    </row>
    <row r="3938" spans="1:16" ht="15" hidden="1" customHeight="1">
      <c r="A3938" s="26" t="s">
        <v>807</v>
      </c>
      <c r="B3938" s="23" t="str">
        <f>IFERROR(VLOOKUP(A3938,hoja!$A$2:$E$970,4,FALSE),0)</f>
        <v>CENTRO</v>
      </c>
      <c r="C3938" s="23" t="str">
        <f>IFERROR(VLOOKUP(A3938,hoja!$A$2:$E$1370,5,FALSE),0)</f>
        <v>BOGOTÁ</v>
      </c>
      <c r="D3938" s="23" t="str">
        <f>IFERROR(VLOOKUP(A3938,hoja!A:D,3,FALSE),0)</f>
        <v>0460</v>
      </c>
      <c r="E3938" s="23" t="s">
        <v>642</v>
      </c>
      <c r="F3938" s="23" t="str">
        <f>IFERROR(VLOOKUP(E3938,hoja!$A$2:$E$970,4,FALSE),0)</f>
        <v>COSTA</v>
      </c>
      <c r="G3938" s="23" t="str">
        <f>IFERROR(VLOOKUP(E3938,hoja!$A$2:$E$970,5,FALSE),0)</f>
        <v>BARRANQUILLA</v>
      </c>
      <c r="H3938" s="103" t="str">
        <f>IFERROR(VLOOKUP(E3938,hoja!A:C,3,FALSE),0)</f>
        <v>0111</v>
      </c>
      <c r="I3938" s="24" t="str">
        <f t="shared" si="916"/>
        <v>04600111</v>
      </c>
      <c r="K3938" s="23">
        <v>973</v>
      </c>
      <c r="L3938" s="23" t="str">
        <f t="shared" si="919"/>
        <v>NACIONAL</v>
      </c>
      <c r="M3938" s="23" t="s">
        <v>674</v>
      </c>
      <c r="N3938" s="23" t="s">
        <v>622</v>
      </c>
      <c r="O3938" s="23">
        <f t="shared" si="917"/>
        <v>8</v>
      </c>
      <c r="P3938" s="23" t="str">
        <f t="shared" si="910"/>
        <v>04600111La Vega</v>
      </c>
    </row>
    <row r="3939" spans="1:16" ht="15" hidden="1" customHeight="1">
      <c r="A3939" s="26" t="s">
        <v>807</v>
      </c>
      <c r="B3939" s="23" t="str">
        <f>IFERROR(VLOOKUP(A3939,hoja!$A$2:$E$970,4,FALSE),0)</f>
        <v>CENTRO</v>
      </c>
      <c r="C3939" s="23" t="str">
        <f>IFERROR(VLOOKUP(A3939,hoja!$A$2:$E$1370,5,FALSE),0)</f>
        <v>BOGOTÁ</v>
      </c>
      <c r="D3939" s="23" t="str">
        <f>IFERROR(VLOOKUP(A3939,hoja!A:D,3,FALSE),0)</f>
        <v>0460</v>
      </c>
      <c r="E3939" s="23" t="s">
        <v>642</v>
      </c>
      <c r="F3939" s="23" t="str">
        <f>IFERROR(VLOOKUP(E3939,hoja!$A$2:$E$970,4,FALSE),0)</f>
        <v>COSTA</v>
      </c>
      <c r="G3939" s="23" t="str">
        <f>IFERROR(VLOOKUP(E3939,hoja!$A$2:$E$970,5,FALSE),0)</f>
        <v>BARRANQUILLA</v>
      </c>
      <c r="H3939" s="103" t="str">
        <f>IFERROR(VLOOKUP(E3939,hoja!A:C,3,FALSE),0)</f>
        <v>0111</v>
      </c>
      <c r="I3939" s="24" t="str">
        <f t="shared" si="916"/>
        <v>04600111</v>
      </c>
      <c r="K3939" s="23">
        <v>993</v>
      </c>
      <c r="L3939" s="23" t="str">
        <f t="shared" si="919"/>
        <v>NACIONAL</v>
      </c>
      <c r="M3939" s="23" t="s">
        <v>643</v>
      </c>
      <c r="N3939" s="23" t="s">
        <v>622</v>
      </c>
      <c r="O3939" s="23">
        <f t="shared" si="917"/>
        <v>8</v>
      </c>
      <c r="P3939" s="23" t="str">
        <f t="shared" si="910"/>
        <v>04600111Piedecuesta</v>
      </c>
    </row>
    <row r="3940" spans="1:16" ht="15" hidden="1" customHeight="1">
      <c r="A3940" s="26" t="s">
        <v>807</v>
      </c>
      <c r="B3940" s="23" t="str">
        <f>IFERROR(VLOOKUP(A3940,hoja!$A$2:$E$970,4,FALSE),0)</f>
        <v>CENTRO</v>
      </c>
      <c r="C3940" s="23" t="str">
        <f>IFERROR(VLOOKUP(A3940,hoja!$A$2:$E$1370,5,FALSE),0)</f>
        <v>BOGOTÁ</v>
      </c>
      <c r="D3940" s="23" t="str">
        <f>IFERROR(VLOOKUP(A3940,hoja!A:D,3,FALSE),0)</f>
        <v>0460</v>
      </c>
      <c r="E3940" s="23" t="s">
        <v>672</v>
      </c>
      <c r="F3940" s="23" t="str">
        <f>IFERROR(VLOOKUP(E3940,hoja!$A$2:$E$970,4,FALSE),0)</f>
        <v>ANTIOQUIA</v>
      </c>
      <c r="G3940" s="23" t="str">
        <f>IFERROR(VLOOKUP(E3940,hoja!$A$2:$E$970,5,FALSE),0)</f>
        <v>MEDELLÍN</v>
      </c>
      <c r="H3940" s="103" t="str">
        <f>IFERROR(VLOOKUP(E3940,hoja!A:C,3,FALSE),0)</f>
        <v>0092</v>
      </c>
      <c r="I3940" s="24" t="str">
        <f t="shared" si="916"/>
        <v>04600092</v>
      </c>
      <c r="J3940" s="23">
        <v>22</v>
      </c>
      <c r="K3940" s="23">
        <v>435</v>
      </c>
      <c r="L3940" s="23" t="str">
        <f t="shared" si="919"/>
        <v>NACIONAL</v>
      </c>
      <c r="M3940" s="23" t="s">
        <v>623</v>
      </c>
      <c r="N3940" s="23" t="s">
        <v>622</v>
      </c>
      <c r="O3940" s="23">
        <f t="shared" si="917"/>
        <v>16</v>
      </c>
      <c r="P3940" s="23" t="str">
        <f t="shared" si="910"/>
        <v>04600092Facatativa</v>
      </c>
    </row>
    <row r="3941" spans="1:16" ht="15" hidden="1" customHeight="1">
      <c r="A3941" s="26" t="s">
        <v>807</v>
      </c>
      <c r="B3941" s="23" t="str">
        <f>IFERROR(VLOOKUP(A3941,hoja!$A$2:$E$970,4,FALSE),0)</f>
        <v>CENTRO</v>
      </c>
      <c r="C3941" s="23" t="str">
        <f>IFERROR(VLOOKUP(A3941,hoja!$A$2:$E$1370,5,FALSE),0)</f>
        <v>BOGOTÁ</v>
      </c>
      <c r="D3941" s="23" t="str">
        <f>IFERROR(VLOOKUP(A3941,hoja!A:D,3,FALSE),0)</f>
        <v>0460</v>
      </c>
      <c r="E3941" s="23" t="s">
        <v>644</v>
      </c>
      <c r="F3941" s="23" t="str">
        <f>IFERROR(VLOOKUP(E3941,hoja!$A$2:$E$970,4,FALSE),0)</f>
        <v>OCCIDENTE</v>
      </c>
      <c r="G3941" s="23" t="str">
        <f>IFERROR(VLOOKUP(E3941,hoja!$A$2:$E$970,5,FALSE),0)</f>
        <v>PEREIRA</v>
      </c>
      <c r="H3941" s="103" t="str">
        <f>IFERROR(VLOOKUP(E3941,hoja!A:C,3,FALSE),0)</f>
        <v>0198</v>
      </c>
      <c r="I3941" s="24" t="str">
        <f t="shared" si="916"/>
        <v>04600198</v>
      </c>
      <c r="J3941" s="23">
        <v>16.058333333290648</v>
      </c>
      <c r="K3941" s="23">
        <v>306</v>
      </c>
      <c r="L3941" s="23" t="str">
        <f t="shared" si="919"/>
        <v>NACIONAL</v>
      </c>
      <c r="M3941" s="23" t="s">
        <v>618</v>
      </c>
      <c r="N3941" s="23" t="s">
        <v>622</v>
      </c>
      <c r="O3941" s="23">
        <f t="shared" si="917"/>
        <v>16</v>
      </c>
      <c r="P3941" s="23" t="str">
        <f t="shared" si="910"/>
        <v>04600198Principal</v>
      </c>
    </row>
    <row r="3942" spans="1:16" ht="15" hidden="1" customHeight="1">
      <c r="A3942" s="26" t="s">
        <v>807</v>
      </c>
      <c r="B3942" s="23" t="str">
        <f>IFERROR(VLOOKUP(A3942,hoja!$A$2:$E$970,4,FALSE),0)</f>
        <v>CENTRO</v>
      </c>
      <c r="C3942" s="23" t="str">
        <f>IFERROR(VLOOKUP(A3942,hoja!$A$2:$E$1370,5,FALSE),0)</f>
        <v>BOGOTÁ</v>
      </c>
      <c r="D3942" s="23" t="str">
        <f>IFERROR(VLOOKUP(A3942,hoja!A:D,3,FALSE),0)</f>
        <v>0460</v>
      </c>
      <c r="E3942" s="23" t="s">
        <v>645</v>
      </c>
      <c r="F3942" s="23" t="str">
        <f>IFERROR(VLOOKUP(E3942,hoja!$A$2:$E$970,4,FALSE),0)</f>
        <v>OCCIDENTE</v>
      </c>
      <c r="G3942" s="23" t="str">
        <f>IFERROR(VLOOKUP(E3942,hoja!$A$2:$E$970,5,FALSE),0)</f>
        <v>CALI</v>
      </c>
      <c r="H3942" s="103" t="str">
        <f>IFERROR(VLOOKUP(E3942,hoja!A:C,3,FALSE),0)</f>
        <v>0410</v>
      </c>
      <c r="I3942" s="24" t="str">
        <f t="shared" si="916"/>
        <v>04600410</v>
      </c>
      <c r="J3942" s="23">
        <v>17.883333333302289</v>
      </c>
      <c r="K3942" s="23">
        <v>445.01499999999999</v>
      </c>
      <c r="L3942" s="23" t="str">
        <f t="shared" si="919"/>
        <v>NACIONAL</v>
      </c>
      <c r="M3942" s="23" t="s">
        <v>618</v>
      </c>
      <c r="N3942" s="23" t="s">
        <v>622</v>
      </c>
      <c r="O3942" s="23">
        <f t="shared" si="917"/>
        <v>16</v>
      </c>
      <c r="P3942" s="23" t="str">
        <f t="shared" si="910"/>
        <v>04600410Principal</v>
      </c>
    </row>
    <row r="3943" spans="1:16" ht="15" hidden="1" customHeight="1">
      <c r="A3943" s="26" t="s">
        <v>807</v>
      </c>
      <c r="B3943" s="23" t="str">
        <f>IFERROR(VLOOKUP(A3943,hoja!$A$2:$E$970,4,FALSE),0)</f>
        <v>CENTRO</v>
      </c>
      <c r="C3943" s="23" t="str">
        <f>IFERROR(VLOOKUP(A3943,hoja!$A$2:$E$1370,5,FALSE),0)</f>
        <v>BOGOTÁ</v>
      </c>
      <c r="D3943" s="23" t="str">
        <f>IFERROR(VLOOKUP(A3943,hoja!A:D,3,FALSE),0)</f>
        <v>0460</v>
      </c>
      <c r="E3943" s="23" t="s">
        <v>645</v>
      </c>
      <c r="F3943" s="23" t="str">
        <f>IFERROR(VLOOKUP(E3943,hoja!$A$2:$E$970,4,FALSE),0)</f>
        <v>OCCIDENTE</v>
      </c>
      <c r="G3943" s="23" t="str">
        <f>IFERROR(VLOOKUP(E3943,hoja!$A$2:$E$970,5,FALSE),0)</f>
        <v>CALI</v>
      </c>
      <c r="H3943" s="103" t="str">
        <f>IFERROR(VLOOKUP(E3943,hoja!A:C,3,FALSE),0)</f>
        <v>0410</v>
      </c>
      <c r="I3943" s="24" t="str">
        <f t="shared" si="916"/>
        <v>04600410</v>
      </c>
      <c r="K3943" s="23">
        <v>502</v>
      </c>
      <c r="L3943" s="23" t="str">
        <f t="shared" si="919"/>
        <v>NACIONAL</v>
      </c>
      <c r="M3943" s="23" t="s">
        <v>697</v>
      </c>
      <c r="N3943" s="23" t="s">
        <v>622</v>
      </c>
      <c r="O3943" s="23">
        <f t="shared" si="917"/>
        <v>12</v>
      </c>
      <c r="P3943" s="23" t="str">
        <f t="shared" si="910"/>
        <v>04600410Pereira</v>
      </c>
    </row>
    <row r="3944" spans="1:16" ht="15" hidden="1" customHeight="1">
      <c r="A3944" s="26" t="s">
        <v>807</v>
      </c>
      <c r="B3944" s="23" t="str">
        <f>IFERROR(VLOOKUP(A3944,hoja!$A$2:$E$970,4,FALSE),0)</f>
        <v>CENTRO</v>
      </c>
      <c r="C3944" s="23" t="str">
        <f>IFERROR(VLOOKUP(A3944,hoja!$A$2:$E$1370,5,FALSE),0)</f>
        <v>BOGOTÁ</v>
      </c>
      <c r="D3944" s="23" t="str">
        <f>IFERROR(VLOOKUP(A3944,hoja!A:D,3,FALSE),0)</f>
        <v>0460</v>
      </c>
      <c r="E3944" s="23" t="s">
        <v>745</v>
      </c>
      <c r="F3944" s="23" t="str">
        <f>IFERROR(VLOOKUP(E3944,hoja!$A$2:$E$970,4,FALSE),0)</f>
        <v>SANTANDER</v>
      </c>
      <c r="G3944" s="23" t="str">
        <f>IFERROR(VLOOKUP(E3944,hoja!$A$2:$E$970,5,FALSE),0)</f>
        <v>EL PLAYON</v>
      </c>
      <c r="H3944" s="103" t="str">
        <f>IFERROR(VLOOKUP(E3944,hoja!A:C,3,FALSE),0)</f>
        <v>60105</v>
      </c>
      <c r="I3944" s="24" t="str">
        <f t="shared" si="916"/>
        <v>046060105</v>
      </c>
      <c r="J3944" s="23">
        <v>2.7499999998835847</v>
      </c>
      <c r="K3944" s="23">
        <v>223.16399999999999</v>
      </c>
      <c r="L3944" s="23" t="str">
        <f t="shared" si="919"/>
        <v>NACIONAL</v>
      </c>
      <c r="M3944" s="23" t="s">
        <v>618</v>
      </c>
      <c r="N3944" s="23" t="s">
        <v>622</v>
      </c>
      <c r="O3944" s="23">
        <f t="shared" si="917"/>
        <v>25</v>
      </c>
      <c r="P3944" s="23" t="str">
        <f t="shared" si="910"/>
        <v>046060105Principal</v>
      </c>
    </row>
    <row r="3945" spans="1:16" ht="15" hidden="1" customHeight="1">
      <c r="A3945" s="26" t="s">
        <v>807</v>
      </c>
      <c r="B3945" s="23" t="str">
        <f>IFERROR(VLOOKUP(A3945,hoja!$A$2:$E$970,4,FALSE),0)</f>
        <v>CENTRO</v>
      </c>
      <c r="C3945" s="23" t="str">
        <f>IFERROR(VLOOKUP(A3945,hoja!$A$2:$E$1370,5,FALSE),0)</f>
        <v>BOGOTÁ</v>
      </c>
      <c r="D3945" s="23" t="str">
        <f>IFERROR(VLOOKUP(A3945,hoja!A:D,3,FALSE),0)</f>
        <v>0460</v>
      </c>
      <c r="E3945" s="23" t="s">
        <v>735</v>
      </c>
      <c r="F3945" s="23" t="str">
        <f>IFERROR(VLOOKUP(E3945,hoja!$A$2:$E$970,4,FALSE),0)</f>
        <v>CENTRO</v>
      </c>
      <c r="G3945" s="23" t="str">
        <f>IFERROR(VLOOKUP(E3945,hoja!$A$2:$E$970,5,FALSE),0)</f>
        <v>GUALANDAY</v>
      </c>
      <c r="H3945" s="103" t="str">
        <f>IFERROR(VLOOKUP(E3945,hoja!A:C,3,FALSE),0)</f>
        <v>3042</v>
      </c>
      <c r="I3945" s="24" t="str">
        <f t="shared" si="916"/>
        <v>04603042</v>
      </c>
      <c r="J3945" s="23">
        <v>4.7416666666686069</v>
      </c>
      <c r="K3945" s="23">
        <v>159.27350000000001</v>
      </c>
      <c r="L3945" s="23" t="str">
        <f t="shared" ref="L3945" si="920">IF(B3945=F3945,"REGIONAL","NACIONAL")</f>
        <v>REGIONAL</v>
      </c>
      <c r="M3945" s="23" t="s">
        <v>748</v>
      </c>
      <c r="N3945" s="23" t="s">
        <v>622</v>
      </c>
      <c r="O3945" s="23">
        <f t="shared" si="917"/>
        <v>25</v>
      </c>
      <c r="P3945" s="23" t="str">
        <f t="shared" si="910"/>
        <v>04603042Eficiente destino Yumbo</v>
      </c>
    </row>
    <row r="3946" spans="1:16" ht="15" hidden="1" customHeight="1">
      <c r="A3946" s="26" t="s">
        <v>807</v>
      </c>
      <c r="B3946" s="23" t="str">
        <f>IFERROR(VLOOKUP(A3946,hoja!$A$2:$E$970,4,FALSE),0)</f>
        <v>CENTRO</v>
      </c>
      <c r="C3946" s="23" t="str">
        <f>IFERROR(VLOOKUP(A3946,hoja!$A$2:$E$1370,5,FALSE),0)</f>
        <v>BOGOTÁ</v>
      </c>
      <c r="D3946" s="23" t="str">
        <f>IFERROR(VLOOKUP(A3946,hoja!A:D,3,FALSE),0)</f>
        <v>0460</v>
      </c>
      <c r="E3946" s="23" t="s">
        <v>787</v>
      </c>
      <c r="F3946" s="23" t="str">
        <f>IFERROR(VLOOKUP(E3946,hoja!$A$2:$E$970,4,FALSE),0)</f>
        <v>ANTIOQUIA</v>
      </c>
      <c r="G3946" s="23" t="str">
        <f>IFERROR(VLOOKUP(E3946,hoja!$A$2:$E$970,5,FALSE),0)</f>
        <v>PUERTO LIBRE</v>
      </c>
      <c r="H3946" s="103" t="str">
        <f>IFERROR(VLOOKUP(E3946,hoja!A:C,3,FALSE),0)</f>
        <v>10214</v>
      </c>
      <c r="I3946" s="24" t="str">
        <f t="shared" si="916"/>
        <v>046010214</v>
      </c>
      <c r="J3946" s="23">
        <v>7</v>
      </c>
      <c r="K3946" s="23">
        <v>207.54</v>
      </c>
      <c r="L3946" s="23" t="str">
        <f>IF(B3946=F3946,"REGIONAL","NACIONAL")</f>
        <v>NACIONAL</v>
      </c>
      <c r="M3946" s="23" t="s">
        <v>618</v>
      </c>
      <c r="N3946" s="23" t="s">
        <v>622</v>
      </c>
      <c r="O3946" s="23">
        <f t="shared" si="917"/>
        <v>25</v>
      </c>
      <c r="P3946" s="23" t="str">
        <f t="shared" si="910"/>
        <v>046010214Principal</v>
      </c>
    </row>
    <row r="3947" spans="1:16" ht="15" hidden="1" customHeight="1">
      <c r="A3947" s="26" t="s">
        <v>807</v>
      </c>
      <c r="B3947" s="23" t="str">
        <f>IFERROR(VLOOKUP(A3947,hoja!$A$2:$E$970,4,FALSE),0)</f>
        <v>CENTRO</v>
      </c>
      <c r="C3947" s="23" t="str">
        <f>IFERROR(VLOOKUP(A3947,hoja!$A$2:$E$1370,5,FALSE),0)</f>
        <v>BOGOTÁ</v>
      </c>
      <c r="D3947" s="23" t="str">
        <f>IFERROR(VLOOKUP(A3947,hoja!A:D,3,FALSE),0)</f>
        <v>0460</v>
      </c>
      <c r="E3947" s="23" t="s">
        <v>769</v>
      </c>
      <c r="F3947" s="23" t="str">
        <f>IFERROR(VLOOKUP(E3947,hoja!$A$2:$E$970,4,FALSE),0)</f>
        <v>COSTA</v>
      </c>
      <c r="G3947" s="23" t="str">
        <f>IFERROR(VLOOKUP(E3947,hoja!$A$2:$E$970,5,FALSE),0)</f>
        <v>ZF BARRANQUILLA</v>
      </c>
      <c r="H3947" s="103" t="str">
        <f>IFERROR(VLOOKUP(E3947,hoja!A:C,3,FALSE),0)</f>
        <v>50294</v>
      </c>
      <c r="I3947" s="24" t="str">
        <f t="shared" si="916"/>
        <v>046050294</v>
      </c>
      <c r="K3947" s="23">
        <v>1001</v>
      </c>
      <c r="L3947" s="23" t="str">
        <f>IF(B3947=F3947,"REGIONAL","NACIONAL")</f>
        <v>NACIONAL</v>
      </c>
      <c r="M3947" s="23" t="s">
        <v>618</v>
      </c>
      <c r="N3947" s="23" t="s">
        <v>622</v>
      </c>
      <c r="O3947" s="23">
        <f t="shared" si="917"/>
        <v>8</v>
      </c>
      <c r="P3947" s="23" t="str">
        <f t="shared" si="910"/>
        <v>046050294Principal</v>
      </c>
    </row>
    <row r="3948" spans="1:16" ht="15" hidden="1" customHeight="1">
      <c r="A3948" s="26" t="s">
        <v>807</v>
      </c>
      <c r="B3948" s="23" t="str">
        <f>IFERROR(VLOOKUP(A3948,hoja!$A$2:$E$970,4,FALSE),0)</f>
        <v>CENTRO</v>
      </c>
      <c r="C3948" s="23" t="str">
        <f>IFERROR(VLOOKUP(A3948,hoja!$A$2:$E$1370,5,FALSE),0)</f>
        <v>BOGOTÁ</v>
      </c>
      <c r="D3948" s="23" t="str">
        <f>IFERROR(VLOOKUP(A3948,hoja!A:D,3,FALSE),0)</f>
        <v>0460</v>
      </c>
      <c r="E3948" s="23" t="s">
        <v>942</v>
      </c>
      <c r="F3948" s="23" t="str">
        <f>IFERROR(VLOOKUP(E3948,hoja!$A$2:$E$970,4,FALSE),0)</f>
        <v>CENTRO</v>
      </c>
      <c r="G3948" s="23" t="str">
        <f>IFERROR(VLOOKUP(E3948,hoja!$A$2:$E$970,5,FALSE),0)</f>
        <v>BOGOTÁ</v>
      </c>
      <c r="H3948" s="103" t="str">
        <f>IFERROR(VLOOKUP(E3948,hoja!A:C,3,FALSE),0)</f>
        <v>60002</v>
      </c>
      <c r="I3948" s="24" t="str">
        <f t="shared" si="916"/>
        <v>046060002</v>
      </c>
      <c r="K3948" s="23">
        <v>7</v>
      </c>
      <c r="L3948" s="23" t="s">
        <v>752</v>
      </c>
      <c r="M3948" s="23" t="s">
        <v>618</v>
      </c>
      <c r="N3948" s="23" t="s">
        <v>622</v>
      </c>
      <c r="O3948" s="23">
        <f t="shared" si="917"/>
        <v>25</v>
      </c>
      <c r="P3948" s="23" t="str">
        <f t="shared" si="910"/>
        <v>046060002Principal</v>
      </c>
    </row>
    <row r="3949" spans="1:16" ht="15" hidden="1" customHeight="1">
      <c r="A3949" s="26" t="s">
        <v>807</v>
      </c>
      <c r="B3949" s="23" t="str">
        <f>IFERROR(VLOOKUP(A3949,hoja!$A$2:$E$970,4,FALSE),0)</f>
        <v>CENTRO</v>
      </c>
      <c r="C3949" s="23" t="str">
        <f>IFERROR(VLOOKUP(A3949,hoja!$A$2:$E$1370,5,FALSE),0)</f>
        <v>BOGOTÁ</v>
      </c>
      <c r="D3949" s="23" t="str">
        <f>IFERROR(VLOOKUP(A3949,hoja!A:D,3,FALSE),0)</f>
        <v>0460</v>
      </c>
      <c r="E3949" s="23" t="s">
        <v>943</v>
      </c>
      <c r="F3949" s="23" t="str">
        <f>IFERROR(VLOOKUP(E3949,hoja!$A$2:$E$970,4,FALSE),0)</f>
        <v>CENTRO</v>
      </c>
      <c r="G3949" s="23" t="str">
        <f>IFERROR(VLOOKUP(E3949,hoja!$A$2:$E$970,5,FALSE),0)</f>
        <v>BOGOTÁ</v>
      </c>
      <c r="H3949" s="103" t="str">
        <f>IFERROR(VLOOKUP(E3949,hoja!A:C,3,FALSE),0)</f>
        <v>60003</v>
      </c>
      <c r="I3949" s="24" t="str">
        <f t="shared" si="916"/>
        <v>046060003</v>
      </c>
      <c r="K3949" s="23">
        <v>25</v>
      </c>
      <c r="L3949" s="23" t="str">
        <f t="shared" ref="L3949" si="921">IF(B3949=F3949,"REGIONAL","NACIONAL")</f>
        <v>REGIONAL</v>
      </c>
      <c r="M3949" s="23" t="s">
        <v>618</v>
      </c>
      <c r="N3949" s="23" t="s">
        <v>622</v>
      </c>
      <c r="O3949" s="23">
        <f t="shared" si="917"/>
        <v>25</v>
      </c>
      <c r="P3949" s="23" t="str">
        <f t="shared" si="910"/>
        <v>046060003Principal</v>
      </c>
    </row>
    <row r="3950" spans="1:16" ht="15" hidden="1" customHeight="1">
      <c r="A3950" s="26" t="s">
        <v>807</v>
      </c>
      <c r="B3950" s="23" t="str">
        <f>IFERROR(VLOOKUP(A3950,hoja!$A$2:$E$970,4,FALSE),0)</f>
        <v>CENTRO</v>
      </c>
      <c r="C3950" s="23" t="str">
        <f>IFERROR(VLOOKUP(A3950,hoja!$A$2:$E$1370,5,FALSE),0)</f>
        <v>BOGOTÁ</v>
      </c>
      <c r="D3950" s="23" t="str">
        <f>IFERROR(VLOOKUP(A3950,hoja!A:D,3,FALSE),0)</f>
        <v>0460</v>
      </c>
      <c r="E3950" s="23" t="s">
        <v>665</v>
      </c>
      <c r="F3950" s="23" t="str">
        <f>IFERROR(VLOOKUP(E3950,hoja!$A$2:$E$970,4,FALSE),0)</f>
        <v>OCCIDENTE</v>
      </c>
      <c r="G3950" s="23" t="str">
        <f>IFERROR(VLOOKUP(E3950,hoja!$A$2:$E$970,5,FALSE),0)</f>
        <v>MANIZALES</v>
      </c>
      <c r="H3950" s="103" t="str">
        <f>IFERROR(VLOOKUP(E3950,hoja!A:C,3,FALSE),0)</f>
        <v>0145</v>
      </c>
      <c r="I3950" s="24" t="str">
        <f t="shared" si="916"/>
        <v>04600145</v>
      </c>
      <c r="K3950" s="23">
        <v>294</v>
      </c>
      <c r="L3950" s="23" t="str">
        <f>IF(B3950=F3950,"REGIONAL","NACIONAL")</f>
        <v>NACIONAL</v>
      </c>
      <c r="M3950" s="23" t="s">
        <v>754</v>
      </c>
      <c r="N3950" s="23" t="s">
        <v>622</v>
      </c>
      <c r="O3950" s="23">
        <f t="shared" si="917"/>
        <v>16</v>
      </c>
      <c r="P3950" s="23" t="str">
        <f t="shared" si="910"/>
        <v>04600145La Vega-Letras</v>
      </c>
    </row>
    <row r="3951" spans="1:16" ht="15" hidden="1" customHeight="1">
      <c r="A3951" s="26" t="s">
        <v>807</v>
      </c>
      <c r="B3951" s="23" t="str">
        <f>IFERROR(VLOOKUP(A3951,hoja!$A$2:$E$970,4,FALSE),0)</f>
        <v>CENTRO</v>
      </c>
      <c r="C3951" s="23" t="str">
        <f>IFERROR(VLOOKUP(A3951,hoja!$A$2:$E$1370,5,FALSE),0)</f>
        <v>BOGOTÁ</v>
      </c>
      <c r="D3951" s="23" t="str">
        <f>IFERROR(VLOOKUP(A3951,hoja!A:D,3,FALSE),0)</f>
        <v>0460</v>
      </c>
      <c r="E3951" s="23" t="s">
        <v>665</v>
      </c>
      <c r="F3951" s="23" t="str">
        <f>IFERROR(VLOOKUP(E3951,hoja!$A$2:$E$970,4,FALSE),0)</f>
        <v>OCCIDENTE</v>
      </c>
      <c r="G3951" s="23" t="str">
        <f>IFERROR(VLOOKUP(E3951,hoja!$A$2:$E$970,5,FALSE),0)</f>
        <v>MANIZALES</v>
      </c>
      <c r="H3951" s="103" t="str">
        <f>IFERROR(VLOOKUP(E3951,hoja!A:C,3,FALSE),0)</f>
        <v>0145</v>
      </c>
      <c r="I3951" s="24" t="str">
        <f t="shared" si="916"/>
        <v>04600145</v>
      </c>
      <c r="K3951" s="23">
        <v>369</v>
      </c>
      <c r="L3951" s="23" t="str">
        <f t="shared" ref="L3951:L3952" si="922">IF(B3951=F3951,"REGIONAL","NACIONAL")</f>
        <v>NACIONAL</v>
      </c>
      <c r="M3951" s="23" t="s">
        <v>618</v>
      </c>
      <c r="N3951" s="23" t="s">
        <v>622</v>
      </c>
      <c r="O3951" s="23">
        <f t="shared" si="917"/>
        <v>16</v>
      </c>
      <c r="P3951" s="23" t="str">
        <f t="shared" si="910"/>
        <v>04600145Principal</v>
      </c>
    </row>
    <row r="3952" spans="1:16" ht="15" hidden="1" customHeight="1">
      <c r="A3952" s="26" t="s">
        <v>807</v>
      </c>
      <c r="B3952" s="23" t="str">
        <f>IFERROR(VLOOKUP(A3952,hoja!$A$2:$E$970,4,FALSE),0)</f>
        <v>CENTRO</v>
      </c>
      <c r="C3952" s="23" t="str">
        <f>IFERROR(VLOOKUP(A3952,hoja!$A$2:$E$1370,5,FALSE),0)</f>
        <v>BOGOTÁ</v>
      </c>
      <c r="D3952" s="23" t="str">
        <f>IFERROR(VLOOKUP(A3952,hoja!A:D,3,FALSE),0)</f>
        <v>0460</v>
      </c>
      <c r="E3952" s="23" t="s">
        <v>720</v>
      </c>
      <c r="F3952" s="23" t="str">
        <f>IFERROR(VLOOKUP(E3952,hoja!$A$2:$E$970,4,FALSE),0)</f>
        <v>COSTA</v>
      </c>
      <c r="G3952" s="23" t="str">
        <f>IFERROR(VLOOKUP(E3952,hoja!$A$2:$E$970,5,FALSE),0)</f>
        <v>RIOHACHA</v>
      </c>
      <c r="H3952" s="103" t="str">
        <f>IFERROR(VLOOKUP(E3952,hoja!A:C,3,FALSE),0)</f>
        <v>0239</v>
      </c>
      <c r="I3952" s="24" t="str">
        <f t="shared" si="916"/>
        <v>04600239</v>
      </c>
      <c r="K3952" s="23">
        <v>1045</v>
      </c>
      <c r="L3952" s="23" t="str">
        <f t="shared" si="922"/>
        <v>NACIONAL</v>
      </c>
      <c r="M3952" s="23" t="s">
        <v>674</v>
      </c>
      <c r="N3952" s="23" t="s">
        <v>622</v>
      </c>
      <c r="O3952" s="23">
        <f t="shared" si="917"/>
        <v>8</v>
      </c>
      <c r="P3952" s="23" t="str">
        <f t="shared" si="910"/>
        <v>04600239La Vega</v>
      </c>
    </row>
    <row r="3953" spans="1:16" ht="15" hidden="1" customHeight="1">
      <c r="A3953" s="26" t="s">
        <v>807</v>
      </c>
      <c r="B3953" s="23" t="str">
        <f>IFERROR(VLOOKUP(A3953,hoja!$A$2:$E$970,4,FALSE),0)</f>
        <v>CENTRO</v>
      </c>
      <c r="C3953" s="23" t="str">
        <f>IFERROR(VLOOKUP(A3953,hoja!$A$2:$E$1370,5,FALSE),0)</f>
        <v>BOGOTÁ</v>
      </c>
      <c r="D3953" s="23" t="str">
        <f>IFERROR(VLOOKUP(A3953,hoja!A:D,3,FALSE),0)</f>
        <v>0460</v>
      </c>
      <c r="E3953" s="23" t="s">
        <v>705</v>
      </c>
      <c r="F3953" s="23" t="str">
        <f>IFERROR(VLOOKUP(E3953,hoja!$A$2:$E$970,4,FALSE),0)</f>
        <v>CENTRO</v>
      </c>
      <c r="G3953" s="23" t="str">
        <f>IFERROR(VLOOKUP(E3953,hoja!$A$2:$E$970,5,FALSE),0)</f>
        <v>GRANADA</v>
      </c>
      <c r="H3953" s="103" t="str">
        <f>IFERROR(VLOOKUP(E3953,hoja!A:C,3,FALSE),0)</f>
        <v>0394</v>
      </c>
      <c r="I3953" s="24" t="str">
        <f t="shared" si="916"/>
        <v>04600394</v>
      </c>
      <c r="K3953" s="23">
        <v>202</v>
      </c>
      <c r="L3953" s="23" t="str">
        <f t="shared" ref="L3953:L3961" si="923">IF(B3953=F3953,"REGIONAL","NACIONAL")</f>
        <v>REGIONAL</v>
      </c>
      <c r="M3953" s="23" t="s">
        <v>618</v>
      </c>
      <c r="N3953" s="23" t="s">
        <v>622</v>
      </c>
      <c r="O3953" s="23">
        <f t="shared" si="917"/>
        <v>25</v>
      </c>
      <c r="P3953" s="23" t="str">
        <f t="shared" si="910"/>
        <v>04600394Principal</v>
      </c>
    </row>
    <row r="3954" spans="1:16" ht="15" hidden="1" customHeight="1">
      <c r="A3954" s="26" t="s">
        <v>807</v>
      </c>
      <c r="B3954" s="23" t="str">
        <f>IFERROR(VLOOKUP(A3954,hoja!$A$2:$E$970,4,FALSE),0)</f>
        <v>CENTRO</v>
      </c>
      <c r="C3954" s="23" t="str">
        <f>IFERROR(VLOOKUP(A3954,hoja!$A$2:$E$1370,5,FALSE),0)</f>
        <v>BOGOTÁ</v>
      </c>
      <c r="D3954" s="23" t="str">
        <f>IFERROR(VLOOKUP(A3954,hoja!A:D,3,FALSE),0)</f>
        <v>0460</v>
      </c>
      <c r="E3954" s="23" t="s">
        <v>650</v>
      </c>
      <c r="F3954" s="23" t="str">
        <f>IFERROR(VLOOKUP(E3954,hoja!$A$2:$E$970,4,FALSE),0)</f>
        <v>OCCIDENTE</v>
      </c>
      <c r="G3954" s="23" t="str">
        <f>IFERROR(VLOOKUP(E3954,hoja!$A$2:$E$970,5,FALSE),0)</f>
        <v>CALOTO</v>
      </c>
      <c r="H3954" s="103" t="str">
        <f>IFERROR(VLOOKUP(E3954,hoja!A:C,3,FALSE),0)</f>
        <v>0445</v>
      </c>
      <c r="I3954" s="24" t="str">
        <f t="shared" si="916"/>
        <v>04600445</v>
      </c>
      <c r="J3954" s="23">
        <v>26.800833333312767</v>
      </c>
      <c r="K3954" s="23">
        <v>487.07400000000001</v>
      </c>
      <c r="L3954" s="23" t="str">
        <f>IF(B3954=F3954,"REGIONAL","NACIONAL")</f>
        <v>NACIONAL</v>
      </c>
      <c r="M3954" s="23" t="s">
        <v>618</v>
      </c>
      <c r="N3954" s="23" t="s">
        <v>622</v>
      </c>
      <c r="O3954" s="23">
        <f t="shared" si="917"/>
        <v>16</v>
      </c>
      <c r="P3954" s="23" t="str">
        <f t="shared" si="910"/>
        <v>04600445Principal</v>
      </c>
    </row>
    <row r="3955" spans="1:16" ht="15" hidden="1" customHeight="1">
      <c r="A3955" s="26" t="s">
        <v>807</v>
      </c>
      <c r="B3955" s="23" t="str">
        <f>IFERROR(VLOOKUP(A3955,hoja!$A$2:$E$970,4,FALSE),0)</f>
        <v>CENTRO</v>
      </c>
      <c r="C3955" s="23" t="str">
        <f>IFERROR(VLOOKUP(A3955,hoja!$A$2:$E$1370,5,FALSE),0)</f>
        <v>BOGOTÁ</v>
      </c>
      <c r="D3955" s="23" t="str">
        <f>IFERROR(VLOOKUP(A3955,hoja!A:D,3,FALSE),0)</f>
        <v>0460</v>
      </c>
      <c r="E3955" s="23" t="s">
        <v>699</v>
      </c>
      <c r="F3955" s="23" t="str">
        <f>IFERROR(VLOOKUP(E3955,hoja!$A$2:$E$970,4,FALSE),0)</f>
        <v>ANTIOQUIA</v>
      </c>
      <c r="G3955" s="23" t="str">
        <f>IFERROR(VLOOKUP(E3955,hoja!$A$2:$E$970,5,FALSE),0)</f>
        <v>CHIGORODÓ</v>
      </c>
      <c r="H3955" s="103" t="str">
        <f>IFERROR(VLOOKUP(E3955,hoja!A:C,3,FALSE),0)</f>
        <v>0074</v>
      </c>
      <c r="I3955" s="24" t="str">
        <f t="shared" si="916"/>
        <v>04600074</v>
      </c>
      <c r="K3955" s="23">
        <v>679</v>
      </c>
      <c r="L3955" s="23" t="str">
        <f t="shared" ref="L3955:L3960" si="924">IF(B3955=F3955,"REGIONAL","NACIONAL")</f>
        <v>NACIONAL</v>
      </c>
      <c r="M3955" s="23" t="s">
        <v>837</v>
      </c>
      <c r="N3955" s="23" t="s">
        <v>622</v>
      </c>
      <c r="O3955" s="23">
        <f t="shared" si="917"/>
        <v>12</v>
      </c>
      <c r="P3955" s="23" t="str">
        <f t="shared" si="910"/>
        <v>04600074La Vega-Medellin</v>
      </c>
    </row>
    <row r="3956" spans="1:16" ht="15" hidden="1" customHeight="1">
      <c r="A3956" s="26" t="s">
        <v>807</v>
      </c>
      <c r="B3956" s="23" t="str">
        <f>IFERROR(VLOOKUP(A3956,hoja!$A$2:$E$970,4,FALSE),0)</f>
        <v>CENTRO</v>
      </c>
      <c r="C3956" s="23" t="str">
        <f>IFERROR(VLOOKUP(A3956,hoja!$A$2:$E$1370,5,FALSE),0)</f>
        <v>BOGOTÁ</v>
      </c>
      <c r="D3956" s="23" t="str">
        <f>IFERROR(VLOOKUP(A3956,hoja!A:D,3,FALSE),0)</f>
        <v>0460</v>
      </c>
      <c r="E3956" s="23" t="s">
        <v>699</v>
      </c>
      <c r="F3956" s="23" t="str">
        <f>IFERROR(VLOOKUP(E3956,hoja!$A$2:$E$970,4,FALSE),0)</f>
        <v>ANTIOQUIA</v>
      </c>
      <c r="G3956" s="23" t="str">
        <f>IFERROR(VLOOKUP(E3956,hoja!$A$2:$E$970,5,FALSE),0)</f>
        <v>CHIGORODÓ</v>
      </c>
      <c r="H3956" s="103" t="str">
        <f>IFERROR(VLOOKUP(E3956,hoja!A:C,3,FALSE),0)</f>
        <v>0074</v>
      </c>
      <c r="I3956" s="24" t="str">
        <f t="shared" si="916"/>
        <v>04600074</v>
      </c>
      <c r="K3956" s="23">
        <v>781</v>
      </c>
      <c r="L3956" s="23" t="str">
        <f t="shared" si="924"/>
        <v>NACIONAL</v>
      </c>
      <c r="M3956" s="23" t="s">
        <v>794</v>
      </c>
      <c r="N3956" s="23" t="s">
        <v>622</v>
      </c>
      <c r="O3956" s="23">
        <f t="shared" si="917"/>
        <v>12</v>
      </c>
      <c r="P3956" s="23" t="str">
        <f t="shared" si="910"/>
        <v>04600074Letras</v>
      </c>
    </row>
    <row r="3957" spans="1:16" ht="15" hidden="1" customHeight="1">
      <c r="A3957" s="26" t="s">
        <v>807</v>
      </c>
      <c r="B3957" s="23" t="str">
        <f>IFERROR(VLOOKUP(A3957,hoja!$A$2:$E$970,4,FALSE),0)</f>
        <v>CENTRO</v>
      </c>
      <c r="C3957" s="23" t="str">
        <f>IFERROR(VLOOKUP(A3957,hoja!$A$2:$E$1370,5,FALSE),0)</f>
        <v>BOGOTÁ</v>
      </c>
      <c r="D3957" s="23" t="str">
        <f>IFERROR(VLOOKUP(A3957,hoja!A:D,3,FALSE),0)</f>
        <v>0460</v>
      </c>
      <c r="E3957" s="23" t="s">
        <v>667</v>
      </c>
      <c r="F3957" s="23" t="str">
        <f>IFERROR(VLOOKUP(E3957,hoja!$A$2:$E$970,4,FALSE),0)</f>
        <v>COSTA</v>
      </c>
      <c r="G3957" s="23" t="str">
        <f>IFERROR(VLOOKUP(E3957,hoja!$A$2:$E$970,5,FALSE),0)</f>
        <v>MONTERÍA</v>
      </c>
      <c r="H3957" s="103" t="str">
        <f>IFERROR(VLOOKUP(E3957,hoja!A:C,3,FALSE),0)</f>
        <v>0381</v>
      </c>
      <c r="I3957" s="24" t="str">
        <f t="shared" si="916"/>
        <v>04600381</v>
      </c>
      <c r="J3957" s="23">
        <v>45</v>
      </c>
      <c r="K3957" s="23">
        <v>806</v>
      </c>
      <c r="L3957" s="23" t="str">
        <f t="shared" si="924"/>
        <v>NACIONAL</v>
      </c>
      <c r="M3957" s="23" t="s">
        <v>623</v>
      </c>
      <c r="N3957" s="23" t="s">
        <v>622</v>
      </c>
      <c r="O3957" s="23">
        <f t="shared" si="917"/>
        <v>8</v>
      </c>
      <c r="P3957" s="23" t="str">
        <f t="shared" si="910"/>
        <v>04600381Facatativa</v>
      </c>
    </row>
    <row r="3958" spans="1:16" ht="15" hidden="1" customHeight="1">
      <c r="A3958" s="26" t="s">
        <v>807</v>
      </c>
      <c r="B3958" s="23" t="str">
        <f>IFERROR(VLOOKUP(A3958,hoja!$A$2:$E$970,4,FALSE),0)</f>
        <v>CENTRO</v>
      </c>
      <c r="C3958" s="23" t="str">
        <f>IFERROR(VLOOKUP(A3958,hoja!$A$2:$E$1370,5,FALSE),0)</f>
        <v>BOGOTÁ</v>
      </c>
      <c r="D3958" s="23" t="str">
        <f>IFERROR(VLOOKUP(A3958,hoja!A:D,3,FALSE),0)</f>
        <v>0460</v>
      </c>
      <c r="E3958" s="23" t="s">
        <v>665</v>
      </c>
      <c r="F3958" s="23" t="str">
        <f>IFERROR(VLOOKUP(E3958,hoja!$A$2:$E$970,4,FALSE),0)</f>
        <v>OCCIDENTE</v>
      </c>
      <c r="G3958" s="23" t="str">
        <f>IFERROR(VLOOKUP(E3958,hoja!$A$2:$E$970,5,FALSE),0)</f>
        <v>MANIZALES</v>
      </c>
      <c r="H3958" s="103" t="str">
        <f>IFERROR(VLOOKUP(E3958,hoja!A:C,3,FALSE),0)</f>
        <v>0145</v>
      </c>
      <c r="I3958" s="24" t="str">
        <f t="shared" si="916"/>
        <v>04600145</v>
      </c>
      <c r="K3958" s="23">
        <v>286</v>
      </c>
      <c r="L3958" s="23" t="str">
        <f t="shared" si="924"/>
        <v>NACIONAL</v>
      </c>
      <c r="M3958" s="23" t="s">
        <v>839</v>
      </c>
      <c r="N3958" s="23" t="s">
        <v>622</v>
      </c>
      <c r="O3958" s="23">
        <f t="shared" si="917"/>
        <v>16</v>
      </c>
      <c r="P3958" s="23" t="str">
        <f t="shared" si="910"/>
        <v>04600145Facatativa-Letras</v>
      </c>
    </row>
    <row r="3959" spans="1:16" ht="15" hidden="1" customHeight="1">
      <c r="A3959" s="26" t="s">
        <v>807</v>
      </c>
      <c r="B3959" s="23" t="str">
        <f>IFERROR(VLOOKUP(A3959,hoja!$A$2:$E$970,4,FALSE),0)</f>
        <v>CENTRO</v>
      </c>
      <c r="C3959" s="23" t="str">
        <f>IFERROR(VLOOKUP(A3959,hoja!$A$2:$E$1370,5,FALSE),0)</f>
        <v>BOGOTÁ</v>
      </c>
      <c r="D3959" s="23" t="str">
        <f>IFERROR(VLOOKUP(A3959,hoja!A:D,3,FALSE),0)</f>
        <v>0460</v>
      </c>
      <c r="E3959" s="23" t="s">
        <v>723</v>
      </c>
      <c r="F3959" s="23" t="str">
        <f>IFERROR(VLOOKUP(E3959,hoja!$A$2:$E$970,4,FALSE),0)</f>
        <v>COSTA</v>
      </c>
      <c r="G3959" s="23" t="str">
        <f>IFERROR(VLOOKUP(E3959,hoja!$A$2:$E$970,5,FALSE),0)</f>
        <v>SANTA MARTA</v>
      </c>
      <c r="H3959" s="103" t="str">
        <f>IFERROR(VLOOKUP(E3959,hoja!A:C,3,FALSE),0)</f>
        <v>0118</v>
      </c>
      <c r="I3959" s="24" t="str">
        <f t="shared" si="916"/>
        <v>04600118</v>
      </c>
      <c r="J3959" s="23">
        <v>44</v>
      </c>
      <c r="K3959" s="23">
        <v>965</v>
      </c>
      <c r="L3959" s="23" t="str">
        <f t="shared" si="924"/>
        <v>NACIONAL</v>
      </c>
      <c r="M3959" s="23" t="s">
        <v>623</v>
      </c>
      <c r="N3959" s="23" t="s">
        <v>622</v>
      </c>
      <c r="O3959" s="23">
        <f t="shared" si="917"/>
        <v>8</v>
      </c>
      <c r="P3959" s="23" t="str">
        <f t="shared" si="910"/>
        <v>04600118Facatativa</v>
      </c>
    </row>
    <row r="3960" spans="1:16" ht="15" hidden="1" customHeight="1">
      <c r="A3960" s="26" t="s">
        <v>807</v>
      </c>
      <c r="B3960" s="23" t="str">
        <f>IFERROR(VLOOKUP(A3960,hoja!$A$2:$E$970,4,FALSE),0)</f>
        <v>CENTRO</v>
      </c>
      <c r="C3960" s="23" t="str">
        <f>IFERROR(VLOOKUP(A3960,hoja!$A$2:$E$1370,5,FALSE),0)</f>
        <v>BOGOTÁ</v>
      </c>
      <c r="D3960" s="23" t="str">
        <f>IFERROR(VLOOKUP(A3960,hoja!A:D,3,FALSE),0)</f>
        <v>0460</v>
      </c>
      <c r="E3960" s="23" t="s">
        <v>668</v>
      </c>
      <c r="F3960" s="23" t="str">
        <f>IFERROR(VLOOKUP(E3960,hoja!$A$2:$E$970,4,FALSE),0)</f>
        <v>COSTA</v>
      </c>
      <c r="G3960" s="23" t="str">
        <f>IFERROR(VLOOKUP(E3960,hoja!$A$2:$E$970,5,FALSE),0)</f>
        <v>VALLEDUPAR</v>
      </c>
      <c r="H3960" s="103" t="str">
        <f>IFERROR(VLOOKUP(E3960,hoja!A:C,3,FALSE),0)</f>
        <v>0447</v>
      </c>
      <c r="I3960" s="24" t="str">
        <f t="shared" ref="I3960:I3970" si="925">D3960&amp;H3960</f>
        <v>04600447</v>
      </c>
      <c r="J3960" s="23">
        <f>+K3960/35</f>
        <v>25.342857142857142</v>
      </c>
      <c r="K3960" s="23">
        <v>887</v>
      </c>
      <c r="L3960" s="23" t="str">
        <f t="shared" si="924"/>
        <v>NACIONAL</v>
      </c>
      <c r="M3960" s="23" t="s">
        <v>674</v>
      </c>
      <c r="N3960" s="23" t="s">
        <v>622</v>
      </c>
      <c r="O3960" s="23">
        <f t="shared" si="917"/>
        <v>8</v>
      </c>
      <c r="P3960" s="23" t="str">
        <f t="shared" si="910"/>
        <v>04600447La Vega</v>
      </c>
    </row>
    <row r="3961" spans="1:16" ht="15" hidden="1" customHeight="1">
      <c r="A3961" s="26" t="s">
        <v>807</v>
      </c>
      <c r="B3961" s="23" t="str">
        <f>IFERROR(VLOOKUP(A3961,hoja!$A$2:$E$970,4,FALSE),0)</f>
        <v>CENTRO</v>
      </c>
      <c r="C3961" s="23" t="str">
        <f>IFERROR(VLOOKUP(A3961,hoja!$A$2:$E$1370,5,FALSE),0)</f>
        <v>BOGOTÁ</v>
      </c>
      <c r="D3961" s="23" t="str">
        <f>IFERROR(VLOOKUP(A3961,hoja!A:D,3,FALSE),0)</f>
        <v>0460</v>
      </c>
      <c r="E3961" s="23" t="s">
        <v>780</v>
      </c>
      <c r="F3961" s="23" t="str">
        <f>IFERROR(VLOOKUP(E3961,hoja!$A$2:$E$970,4,FALSE),0)</f>
        <v>CENTRO</v>
      </c>
      <c r="G3961" s="23" t="str">
        <f>IFERROR(VLOOKUP(E3961,hoja!$A$2:$E$970,5,FALSE),0)</f>
        <v>ZIPAQUIRÁ</v>
      </c>
      <c r="H3961" s="103" t="str">
        <f>IFERROR(VLOOKUP(E3961,hoja!A:C,3,FALSE),0)</f>
        <v>2031</v>
      </c>
      <c r="I3961" s="24" t="str">
        <f t="shared" si="925"/>
        <v>04602031</v>
      </c>
      <c r="J3961" s="23">
        <v>3.0583333332615439</v>
      </c>
      <c r="K3961" s="23">
        <v>62</v>
      </c>
      <c r="L3961" s="23" t="str">
        <f t="shared" si="923"/>
        <v>REGIONAL</v>
      </c>
      <c r="M3961" s="23" t="s">
        <v>618</v>
      </c>
      <c r="N3961" s="23" t="s">
        <v>622</v>
      </c>
      <c r="O3961" s="23">
        <f t="shared" si="917"/>
        <v>25</v>
      </c>
      <c r="P3961" s="23" t="str">
        <f t="shared" si="910"/>
        <v>04602031Principal</v>
      </c>
    </row>
    <row r="3962" spans="1:16" ht="15" hidden="1" customHeight="1">
      <c r="A3962" s="26" t="s">
        <v>807</v>
      </c>
      <c r="B3962" s="23" t="str">
        <f>IFERROR(VLOOKUP(A3962,hoja!$A$2:$E$970,4,FALSE),0)</f>
        <v>CENTRO</v>
      </c>
      <c r="C3962" s="23" t="str">
        <f>IFERROR(VLOOKUP(A3962,hoja!$A$2:$E$1370,5,FALSE),0)</f>
        <v>BOGOTÁ</v>
      </c>
      <c r="D3962" s="23" t="str">
        <f>IFERROR(VLOOKUP(A3962,hoja!A:D,3,FALSE),0)</f>
        <v>0460</v>
      </c>
      <c r="E3962" s="23" t="s">
        <v>712</v>
      </c>
      <c r="F3962" s="23" t="str">
        <f>IFERROR(VLOOKUP(E3962,hoja!$A$2:$E$970,4,FALSE),0)</f>
        <v>COSTA</v>
      </c>
      <c r="G3962" s="23" t="str">
        <f>IFERROR(VLOOKUP(E3962,hoja!$A$2:$E$970,5,FALSE),0)</f>
        <v>MAICAO</v>
      </c>
      <c r="H3962" s="103" t="str">
        <f>IFERROR(VLOOKUP(E3962,hoja!A:C,3,FALSE),0)</f>
        <v>0230</v>
      </c>
      <c r="I3962" s="24" t="str">
        <f t="shared" si="925"/>
        <v>04600230</v>
      </c>
      <c r="K3962" s="23">
        <v>1042</v>
      </c>
      <c r="L3962" s="23" t="str">
        <f>IF(B3962=F3962,"REGIONAL","NACIONAL")</f>
        <v>NACIONAL</v>
      </c>
      <c r="M3962" s="23" t="s">
        <v>674</v>
      </c>
      <c r="N3962" s="23" t="s">
        <v>622</v>
      </c>
      <c r="O3962" s="23">
        <f t="shared" si="917"/>
        <v>8</v>
      </c>
      <c r="P3962" s="23" t="str">
        <f t="shared" si="910"/>
        <v>04600230La Vega</v>
      </c>
    </row>
    <row r="3963" spans="1:16" ht="15" hidden="1" customHeight="1">
      <c r="A3963" s="26" t="s">
        <v>807</v>
      </c>
      <c r="B3963" s="23" t="str">
        <f>IFERROR(VLOOKUP(A3963,hoja!$A$2:$E$970,4,FALSE),0)</f>
        <v>CENTRO</v>
      </c>
      <c r="C3963" s="23" t="str">
        <f>IFERROR(VLOOKUP(A3963,hoja!$A$2:$E$1370,5,FALSE),0)</f>
        <v>BOGOTÁ</v>
      </c>
      <c r="D3963" s="23" t="str">
        <f>IFERROR(VLOOKUP(A3963,hoja!A:D,3,FALSE),0)</f>
        <v>0460</v>
      </c>
      <c r="E3963" s="23" t="s">
        <v>711</v>
      </c>
      <c r="F3963" s="23" t="str">
        <f>IFERROR(VLOOKUP(E3963,hoja!$A$2:$E$970,4,FALSE),0)</f>
        <v>COSTA</v>
      </c>
      <c r="G3963" s="23" t="str">
        <f>IFERROR(VLOOKUP(E3963,hoja!$A$2:$E$970,5,FALSE),0)</f>
        <v>MAGANGUÉ</v>
      </c>
      <c r="H3963" s="103" t="str">
        <f>IFERROR(VLOOKUP(E3963,hoja!A:C,3,FALSE),0)</f>
        <v>0383</v>
      </c>
      <c r="I3963" s="24" t="str">
        <f t="shared" si="925"/>
        <v>04600383</v>
      </c>
      <c r="J3963" s="23">
        <v>64.557777777750744</v>
      </c>
      <c r="K3963" s="23">
        <v>1012.2965</v>
      </c>
      <c r="L3963" s="23" t="str">
        <f t="shared" ref="L3963:L3970" si="926">IF(B3963=F3963,"REGIONAL","NACIONAL")</f>
        <v>NACIONAL</v>
      </c>
      <c r="M3963" s="23" t="s">
        <v>674</v>
      </c>
      <c r="N3963" s="23" t="s">
        <v>622</v>
      </c>
      <c r="O3963" s="23">
        <f t="shared" si="917"/>
        <v>8</v>
      </c>
      <c r="P3963" s="23" t="str">
        <f t="shared" si="910"/>
        <v>04600383La Vega</v>
      </c>
    </row>
    <row r="3964" spans="1:16" ht="15" hidden="1" customHeight="1">
      <c r="A3964" s="26" t="s">
        <v>807</v>
      </c>
      <c r="B3964" s="23" t="str">
        <f>IFERROR(VLOOKUP(A3964,hoja!$A$2:$E$970,4,FALSE),0)</f>
        <v>CENTRO</v>
      </c>
      <c r="C3964" s="23" t="str">
        <f>IFERROR(VLOOKUP(A3964,hoja!$A$2:$E$1370,5,FALSE),0)</f>
        <v>BOGOTÁ</v>
      </c>
      <c r="D3964" s="23" t="str">
        <f>IFERROR(VLOOKUP(A3964,hoja!A:D,3,FALSE),0)</f>
        <v>0460</v>
      </c>
      <c r="E3964" s="23" t="s">
        <v>641</v>
      </c>
      <c r="F3964" s="23" t="str">
        <f>IFERROR(VLOOKUP(E3964,hoja!$A$2:$E$970,4,FALSE),0)</f>
        <v>ANTIOQUIA</v>
      </c>
      <c r="G3964" s="23" t="str">
        <f>IFERROR(VLOOKUP(E3964,hoja!$A$2:$E$970,5,FALSE),0)</f>
        <v>MEDELLÍN</v>
      </c>
      <c r="H3964" s="103" t="str">
        <f>IFERROR(VLOOKUP(E3964,hoja!A:C,3,FALSE),0)</f>
        <v>0079</v>
      </c>
      <c r="I3964" s="24" t="str">
        <f t="shared" si="925"/>
        <v>04600079</v>
      </c>
      <c r="J3964" s="23">
        <v>23.635277777910233</v>
      </c>
      <c r="K3964" s="23">
        <v>427</v>
      </c>
      <c r="L3964" s="23" t="str">
        <f t="shared" si="926"/>
        <v>NACIONAL</v>
      </c>
      <c r="M3964" s="23" t="s">
        <v>621</v>
      </c>
      <c r="N3964" s="23" t="s">
        <v>622</v>
      </c>
      <c r="O3964" s="23">
        <f t="shared" si="917"/>
        <v>16</v>
      </c>
      <c r="P3964" s="23" t="str">
        <f t="shared" si="910"/>
        <v>04600079La vega</v>
      </c>
    </row>
    <row r="3965" spans="1:16" ht="15" hidden="1" customHeight="1">
      <c r="A3965" s="26" t="s">
        <v>807</v>
      </c>
      <c r="B3965" s="23" t="str">
        <f>IFERROR(VLOOKUP(A3965,hoja!$A$2:$E$970,4,FALSE),0)</f>
        <v>CENTRO</v>
      </c>
      <c r="C3965" s="23" t="str">
        <f>IFERROR(VLOOKUP(A3965,hoja!$A$2:$E$1370,5,FALSE),0)</f>
        <v>BOGOTÁ</v>
      </c>
      <c r="D3965" s="23" t="str">
        <f>IFERROR(VLOOKUP(A3965,hoja!A:D,3,FALSE),0)</f>
        <v>0460</v>
      </c>
      <c r="E3965" s="23" t="s">
        <v>667</v>
      </c>
      <c r="F3965" s="23" t="str">
        <f>IFERROR(VLOOKUP(E3965,hoja!$A$2:$E$970,4,FALSE),0)</f>
        <v>COSTA</v>
      </c>
      <c r="G3965" s="23" t="str">
        <f>IFERROR(VLOOKUP(E3965,hoja!$A$2:$E$970,5,FALSE),0)</f>
        <v>MONTERÍA</v>
      </c>
      <c r="H3965" s="103" t="str">
        <f>IFERROR(VLOOKUP(E3965,hoja!A:C,3,FALSE),0)</f>
        <v>0381</v>
      </c>
      <c r="I3965" s="24" t="str">
        <f t="shared" si="925"/>
        <v>04600381</v>
      </c>
      <c r="K3965" s="23">
        <v>851</v>
      </c>
      <c r="L3965" s="23" t="str">
        <f t="shared" si="926"/>
        <v>NACIONAL</v>
      </c>
      <c r="M3965" s="23" t="s">
        <v>978</v>
      </c>
      <c r="N3965" s="23" t="s">
        <v>622</v>
      </c>
      <c r="O3965" s="23">
        <f>IF(K3965&lt;=250,25,IF(K3965&lt;=500,16,IF(K3965&lt;=800,12,IF(K3965&lt;=1100,8,IF(K3965&lt;=1400,6,IF(K3965&lt;=1700,5))))))</f>
        <v>8</v>
      </c>
      <c r="P3965" s="23" t="str">
        <f t="shared" si="910"/>
        <v>04600381Puerto Berrio-Facatativa</v>
      </c>
    </row>
    <row r="3966" spans="1:16" ht="15" hidden="1" customHeight="1">
      <c r="A3966" s="26" t="s">
        <v>807</v>
      </c>
      <c r="B3966" s="23" t="str">
        <f>IFERROR(VLOOKUP(A3966,hoja!$A$2:$E$970,4,FALSE),0)</f>
        <v>CENTRO</v>
      </c>
      <c r="C3966" s="23" t="str">
        <f>IFERROR(VLOOKUP(A3966,hoja!$A$2:$E$1370,5,FALSE),0)</f>
        <v>BOGOTÁ</v>
      </c>
      <c r="D3966" s="23" t="str">
        <f>IFERROR(VLOOKUP(A3966,hoja!A:D,3,FALSE),0)</f>
        <v>0460</v>
      </c>
      <c r="E3966" s="23" t="s">
        <v>666</v>
      </c>
      <c r="F3966" s="23" t="str">
        <f>IFERROR(VLOOKUP(E3966,hoja!$A$2:$E$970,4,FALSE),0)</f>
        <v>COSTA</v>
      </c>
      <c r="G3966" s="23" t="str">
        <f>IFERROR(VLOOKUP(E3966,hoja!$A$2:$E$970,5,FALSE),0)</f>
        <v>SINCELEJO</v>
      </c>
      <c r="H3966" s="103" t="str">
        <f>IFERROR(VLOOKUP(E3966,hoja!A:C,3,FALSE),0)</f>
        <v>0382</v>
      </c>
      <c r="I3966" s="24" t="str">
        <f t="shared" si="925"/>
        <v>04600382</v>
      </c>
      <c r="K3966" s="23">
        <v>906</v>
      </c>
      <c r="L3966" s="23" t="str">
        <f t="shared" si="926"/>
        <v>NACIONAL</v>
      </c>
      <c r="M3966" s="23" t="s">
        <v>978</v>
      </c>
      <c r="N3966" s="23" t="s">
        <v>622</v>
      </c>
      <c r="O3966" s="23">
        <f>IF(K3966&lt;=250,25,IF(K3966&lt;=500,16,IF(K3966&lt;=800,12,IF(K3966&lt;=1100,8,IF(K3966&lt;=1400,6,IF(K3966&lt;=1700,5))))))</f>
        <v>8</v>
      </c>
      <c r="P3966" s="23" t="str">
        <f t="shared" si="910"/>
        <v>04600382Puerto Berrio-Facatativa</v>
      </c>
    </row>
    <row r="3967" spans="1:16" ht="15" hidden="1" customHeight="1">
      <c r="A3967" s="26" t="s">
        <v>807</v>
      </c>
      <c r="B3967" s="23" t="str">
        <f>IFERROR(VLOOKUP(A3967,hoja!$A$2:$E$970,4,FALSE),0)</f>
        <v>CENTRO</v>
      </c>
      <c r="C3967" s="23" t="str">
        <f>IFERROR(VLOOKUP(A3967,hoja!$A$2:$E$1370,5,FALSE),0)</f>
        <v>BOGOTÁ</v>
      </c>
      <c r="D3967" s="23" t="str">
        <f>IFERROR(VLOOKUP(A3967,hoja!A:D,3,FALSE),0)</f>
        <v>0460</v>
      </c>
      <c r="E3967" s="23" t="s">
        <v>642</v>
      </c>
      <c r="F3967" s="23" t="str">
        <f>IFERROR(VLOOKUP(E3967,hoja!$A$2:$E$970,4,FALSE),0)</f>
        <v>COSTA</v>
      </c>
      <c r="G3967" s="23" t="str">
        <f>IFERROR(VLOOKUP(E3967,hoja!$A$2:$E$970,5,FALSE),0)</f>
        <v>BARRANQUILLA</v>
      </c>
      <c r="H3967" s="103" t="str">
        <f>IFERROR(VLOOKUP(E3967,hoja!A:C,3,FALSE),0)</f>
        <v>0111</v>
      </c>
      <c r="I3967" s="24" t="str">
        <f t="shared" si="925"/>
        <v>04600111</v>
      </c>
      <c r="K3967" s="23">
        <v>1125</v>
      </c>
      <c r="L3967" s="23" t="str">
        <f t="shared" si="926"/>
        <v>NACIONAL</v>
      </c>
      <c r="M3967" s="23" t="s">
        <v>978</v>
      </c>
      <c r="N3967" s="23" t="s">
        <v>622</v>
      </c>
      <c r="O3967" s="23">
        <f>IF(K3967&lt;=250,25,IF(K3967&lt;=500,16,IF(K3967&lt;=800,12,IF(K3967&lt;=1100,8,IF(K3967&lt;=1400,6,IF(K3967&lt;=1700,5))))))</f>
        <v>6</v>
      </c>
      <c r="P3967" s="23" t="str">
        <f t="shared" ref="P3967:P4028" si="927">D3967&amp;H3967&amp;M3967</f>
        <v>04600111Puerto Berrio-Facatativa</v>
      </c>
    </row>
    <row r="3968" spans="1:16" ht="15" hidden="1" customHeight="1">
      <c r="A3968" s="26" t="s">
        <v>807</v>
      </c>
      <c r="B3968" s="23" t="str">
        <f>IFERROR(VLOOKUP(A3968,hoja!$A$2:$E$970,4,FALSE),0)</f>
        <v>CENTRO</v>
      </c>
      <c r="C3968" s="23" t="str">
        <f>IFERROR(VLOOKUP(A3968,hoja!$A$2:$E$1370,5,FALSE),0)</f>
        <v>BOGOTÁ</v>
      </c>
      <c r="D3968" s="23" t="str">
        <f>IFERROR(VLOOKUP(A3968,hoja!A:D,3,FALSE),0)</f>
        <v>0460</v>
      </c>
      <c r="E3968" s="23" t="s">
        <v>637</v>
      </c>
      <c r="F3968" s="23" t="str">
        <f>IFERROR(VLOOKUP(E3968,hoja!$A$2:$E$970,4,FALSE),0)</f>
        <v>SANTANDER</v>
      </c>
      <c r="G3968" s="23" t="str">
        <f>IFERROR(VLOOKUP(E3968,hoja!$A$2:$E$970,5,FALSE),0)</f>
        <v>PIEDECUESTA</v>
      </c>
      <c r="H3968" s="103" t="str">
        <f>IFERROR(VLOOKUP(E3968,hoja!A:C,3,FALSE),0)</f>
        <v>0422</v>
      </c>
      <c r="I3968" s="24" t="str">
        <f t="shared" si="925"/>
        <v>04600422</v>
      </c>
      <c r="K3968" s="23">
        <v>661</v>
      </c>
      <c r="L3968" s="23" t="str">
        <f t="shared" si="926"/>
        <v>NACIONAL</v>
      </c>
      <c r="M3968" s="27" t="s">
        <v>990</v>
      </c>
      <c r="N3968" s="23" t="s">
        <v>622</v>
      </c>
      <c r="O3968" s="23">
        <f t="shared" ref="O3968:O3970" si="928">IF(K3968&lt;=250,25,IF(K3968&lt;=500,16,IF(K3968&lt;=800,12,IF(K3968&lt;=1100,8,IF(K3968&lt;=1400,6,IF(K3968&lt;=1700,5))))))</f>
        <v>12</v>
      </c>
      <c r="P3968" s="23" t="str">
        <f t="shared" si="927"/>
        <v>04600422San alberto - Magdalena Medio-Facatativa</v>
      </c>
    </row>
    <row r="3969" spans="1:16" ht="15" hidden="1" customHeight="1">
      <c r="A3969" s="26" t="s">
        <v>807</v>
      </c>
      <c r="B3969" s="23" t="str">
        <f>IFERROR(VLOOKUP(A3969,hoja!$A$2:$E$970,4,FALSE),0)</f>
        <v>CENTRO</v>
      </c>
      <c r="C3969" s="23" t="str">
        <f>IFERROR(VLOOKUP(A3969,hoja!$A$2:$E$1370,5,FALSE),0)</f>
        <v>BOGOTÁ</v>
      </c>
      <c r="D3969" s="23" t="str">
        <f>IFERROR(VLOOKUP(A3969,hoja!A:D,3,FALSE),0)</f>
        <v>0460</v>
      </c>
      <c r="E3969" s="23" t="s">
        <v>731</v>
      </c>
      <c r="F3969" s="23" t="str">
        <f>IFERROR(VLOOKUP(E3969,hoja!$A$2:$E$970,4,FALSE),0)</f>
        <v>SANTANDER</v>
      </c>
      <c r="G3969" s="23" t="str">
        <f>IFERROR(VLOOKUP(E3969,hoja!$A$2:$E$970,5,FALSE),0)</f>
        <v>CÚCUTA</v>
      </c>
      <c r="H3969" s="103" t="str">
        <f>IFERROR(VLOOKUP(E3969,hoja!A:C,3,FALSE),0)</f>
        <v>0438</v>
      </c>
      <c r="I3969" s="24" t="str">
        <f t="shared" si="925"/>
        <v>04600438</v>
      </c>
      <c r="K3969" s="23">
        <v>839</v>
      </c>
      <c r="L3969" s="23" t="str">
        <f t="shared" si="926"/>
        <v>NACIONAL</v>
      </c>
      <c r="M3969" s="23" t="s">
        <v>758</v>
      </c>
      <c r="N3969" s="23" t="s">
        <v>622</v>
      </c>
      <c r="O3969" s="23">
        <f t="shared" si="928"/>
        <v>8</v>
      </c>
      <c r="P3969" s="23" t="str">
        <f t="shared" si="927"/>
        <v>04600438Ocaña</v>
      </c>
    </row>
    <row r="3970" spans="1:16" ht="15" hidden="1" customHeight="1">
      <c r="A3970" s="26" t="s">
        <v>807</v>
      </c>
      <c r="B3970" s="23" t="str">
        <f>IFERROR(VLOOKUP(A3970,hoja!$A$2:$E$970,4,FALSE),0)</f>
        <v>CENTRO</v>
      </c>
      <c r="C3970" s="23" t="str">
        <f>IFERROR(VLOOKUP(A3970,hoja!$A$2:$E$1370,5,FALSE),0)</f>
        <v>BOGOTÁ</v>
      </c>
      <c r="D3970" s="23" t="str">
        <f>IFERROR(VLOOKUP(A3970,hoja!A:D,3,FALSE),0)</f>
        <v>0460</v>
      </c>
      <c r="E3970" s="23" t="s">
        <v>666</v>
      </c>
      <c r="F3970" s="23" t="str">
        <f>IFERROR(VLOOKUP(E3970,hoja!$A$2:$E$970,4,FALSE),0)</f>
        <v>COSTA</v>
      </c>
      <c r="G3970" s="23" t="str">
        <f>IFERROR(VLOOKUP(E3970,hoja!$A$2:$E$970,5,FALSE),0)</f>
        <v>SINCELEJO</v>
      </c>
      <c r="H3970" s="103" t="str">
        <f>IFERROR(VLOOKUP(E3970,hoja!A:C,3,FALSE),0)</f>
        <v>0382</v>
      </c>
      <c r="I3970" s="24" t="str">
        <f t="shared" si="925"/>
        <v>04600382</v>
      </c>
      <c r="K3970" s="23">
        <v>1035</v>
      </c>
      <c r="L3970" s="23" t="str">
        <f t="shared" si="926"/>
        <v>NACIONAL</v>
      </c>
      <c r="M3970" s="27" t="s">
        <v>696</v>
      </c>
      <c r="N3970" s="23" t="s">
        <v>622</v>
      </c>
      <c r="O3970" s="23">
        <f t="shared" si="928"/>
        <v>8</v>
      </c>
      <c r="P3970" s="23" t="str">
        <f t="shared" si="927"/>
        <v>04600382Magdalena Medio</v>
      </c>
    </row>
    <row r="3971" spans="1:16" ht="15" hidden="1" customHeight="1">
      <c r="A3971" s="26" t="s">
        <v>807</v>
      </c>
      <c r="B3971" s="23" t="str">
        <f>IFERROR(VLOOKUP(A3971,hoja!$A$2:$E$970,4,FALSE),0)</f>
        <v>CENTRO</v>
      </c>
      <c r="C3971" s="23" t="str">
        <f>IFERROR(VLOOKUP(A3971,hoja!$A$2:$E$1370,5,FALSE),0)</f>
        <v>BOGOTÁ</v>
      </c>
      <c r="D3971" s="23" t="str">
        <f>IFERROR(VLOOKUP(A3971,hoja!A:D,3,FALSE),0)</f>
        <v>0460</v>
      </c>
      <c r="E3971" s="23" t="s">
        <v>1007</v>
      </c>
      <c r="F3971" s="23" t="str">
        <f>IFERROR(VLOOKUP(E3971,hoja!$A$2:$E$970,4,FALSE),0)</f>
        <v>CENTRO</v>
      </c>
      <c r="G3971" s="23" t="str">
        <f>IFERROR(VLOOKUP(E3971,hoja!$A$2:$E$970,5,FALSE),0)</f>
        <v>FUSA</v>
      </c>
      <c r="H3971" s="103" t="str">
        <f>IFERROR(VLOOKUP(E3971,hoja!A:C,3,FALSE),0)</f>
        <v>0463</v>
      </c>
      <c r="I3971" s="24" t="str">
        <f t="shared" ref="I3971:I4002" si="929">D3971&amp;H3971</f>
        <v>04600463</v>
      </c>
      <c r="J3971" s="23">
        <v>5</v>
      </c>
      <c r="K3971" s="23">
        <v>69</v>
      </c>
      <c r="L3971" s="23" t="s">
        <v>833</v>
      </c>
      <c r="M3971" s="23" t="s">
        <v>618</v>
      </c>
      <c r="N3971" s="23" t="s">
        <v>622</v>
      </c>
      <c r="O3971" s="23">
        <f t="shared" ref="O3971:O4033" si="930">IF(K3971&lt;=250,25,IF(K3971&lt;=500,16,IF(K3971&lt;=800,12,IF(K3971&lt;=1100,8,IF(K3971&lt;=1400,6,IF(K3971&lt;=1700,5))))))</f>
        <v>25</v>
      </c>
      <c r="P3971" s="23" t="str">
        <f t="shared" si="927"/>
        <v>04600463Principal</v>
      </c>
    </row>
    <row r="3972" spans="1:16" ht="15" hidden="1" customHeight="1">
      <c r="A3972" s="26" t="s">
        <v>807</v>
      </c>
      <c r="B3972" s="23" t="str">
        <f>IFERROR(VLOOKUP(A3972,hoja!$A$2:$E$970,4,FALSE),0)</f>
        <v>CENTRO</v>
      </c>
      <c r="C3972" s="23" t="str">
        <f>IFERROR(VLOOKUP(A3972,hoja!$A$2:$E$1370,5,FALSE),0)</f>
        <v>BOGOTÁ</v>
      </c>
      <c r="D3972" s="23" t="str">
        <f>IFERROR(VLOOKUP(A3972,hoja!A:D,3,FALSE),0)</f>
        <v>0460</v>
      </c>
      <c r="E3972" s="23" t="s">
        <v>1008</v>
      </c>
      <c r="F3972" s="23" t="str">
        <f>IFERROR(VLOOKUP(E3972,hoja!$A$2:$E$970,4,FALSE),0)</f>
        <v>CENTRO</v>
      </c>
      <c r="G3972" s="23" t="str">
        <f>IFERROR(VLOOKUP(E3972,hoja!$A$2:$E$970,5,FALSE),0)</f>
        <v>CAQUEZA</v>
      </c>
      <c r="H3972" s="103" t="str">
        <f>IFERROR(VLOOKUP(E3972,hoja!A:C,3,FALSE),0)</f>
        <v>0462</v>
      </c>
      <c r="I3972" s="24" t="str">
        <f t="shared" si="929"/>
        <v>04600462</v>
      </c>
      <c r="J3972" s="23">
        <v>3</v>
      </c>
      <c r="K3972" s="23">
        <v>71</v>
      </c>
      <c r="L3972" s="23" t="s">
        <v>833</v>
      </c>
      <c r="M3972" s="23" t="s">
        <v>618</v>
      </c>
      <c r="N3972" s="23" t="s">
        <v>622</v>
      </c>
      <c r="O3972" s="23">
        <f t="shared" si="930"/>
        <v>25</v>
      </c>
      <c r="P3972" s="23" t="str">
        <f t="shared" si="927"/>
        <v>04600462Principal</v>
      </c>
    </row>
    <row r="3973" spans="1:16" ht="15" hidden="1" customHeight="1">
      <c r="A3973" s="26" t="s">
        <v>807</v>
      </c>
      <c r="B3973" s="23" t="str">
        <f>IFERROR(VLOOKUP(A3973,hoja!$A$2:$E$970,4,FALSE),0)</f>
        <v>CENTRO</v>
      </c>
      <c r="C3973" s="23" t="str">
        <f>IFERROR(VLOOKUP(A3973,hoja!$A$2:$E$1370,5,FALSE),0)</f>
        <v>BOGOTÁ</v>
      </c>
      <c r="D3973" s="23" t="str">
        <f>IFERROR(VLOOKUP(A3973,hoja!A:D,3,FALSE),0)</f>
        <v>0460</v>
      </c>
      <c r="E3973" s="23" t="s">
        <v>743</v>
      </c>
      <c r="F3973" s="23" t="str">
        <f>IFERROR(VLOOKUP(E3973,hoja!$A$2:$E$970,4,FALSE),0)</f>
        <v>CENTRO</v>
      </c>
      <c r="G3973" s="23" t="str">
        <f>IFERROR(VLOOKUP(E3973,hoja!$A$2:$E$970,5,FALSE),0)</f>
        <v>BOGOTÁ</v>
      </c>
      <c r="H3973" s="103" t="str">
        <f>IFERROR(VLOOKUP(E3973,hoja!A:C,3,FALSE),0)</f>
        <v>0461</v>
      </c>
      <c r="I3973" s="24" t="str">
        <f t="shared" si="929"/>
        <v>04600461</v>
      </c>
      <c r="J3973" s="23">
        <v>0.46444444439839572</v>
      </c>
      <c r="K3973" s="23">
        <v>8.4749999999999996</v>
      </c>
      <c r="L3973" s="23" t="s">
        <v>833</v>
      </c>
      <c r="M3973" s="23" t="s">
        <v>618</v>
      </c>
      <c r="N3973" s="23" t="s">
        <v>622</v>
      </c>
      <c r="O3973" s="23">
        <f t="shared" si="930"/>
        <v>25</v>
      </c>
      <c r="P3973" s="23" t="str">
        <f t="shared" si="927"/>
        <v>04600461Principal</v>
      </c>
    </row>
    <row r="3974" spans="1:16" ht="15" hidden="1" customHeight="1">
      <c r="A3974" s="26" t="s">
        <v>807</v>
      </c>
      <c r="B3974" s="23" t="str">
        <f>IFERROR(VLOOKUP(A3974,hoja!$A$2:$E$970,4,FALSE),0)</f>
        <v>CENTRO</v>
      </c>
      <c r="C3974" s="23" t="str">
        <f>IFERROR(VLOOKUP(A3974,hoja!$A$2:$E$1370,5,FALSE),0)</f>
        <v>BOGOTÁ</v>
      </c>
      <c r="D3974" s="23" t="str">
        <f>IFERROR(VLOOKUP(A3974,hoja!A:D,3,FALSE),0)</f>
        <v>0460</v>
      </c>
      <c r="E3974" s="23" t="s">
        <v>807</v>
      </c>
      <c r="F3974" s="23" t="str">
        <f>IFERROR(VLOOKUP(E3974,hoja!$A$2:$E$970,4,FALSE),0)</f>
        <v>CENTRO</v>
      </c>
      <c r="G3974" s="23" t="str">
        <f>IFERROR(VLOOKUP(E3974,hoja!$A$2:$E$970,5,FALSE),0)</f>
        <v>BOGOTÁ</v>
      </c>
      <c r="H3974" s="103" t="str">
        <f>IFERROR(VLOOKUP(E3974,hoja!A:C,3,FALSE),0)</f>
        <v>0460</v>
      </c>
      <c r="I3974" s="24" t="str">
        <f t="shared" si="929"/>
        <v>04600460</v>
      </c>
      <c r="J3974" s="23">
        <v>1</v>
      </c>
      <c r="K3974" s="23">
        <v>1</v>
      </c>
      <c r="L3974" s="23" t="s">
        <v>833</v>
      </c>
      <c r="M3974" s="23" t="s">
        <v>618</v>
      </c>
      <c r="N3974" s="23" t="s">
        <v>622</v>
      </c>
      <c r="O3974" s="23">
        <f t="shared" si="930"/>
        <v>25</v>
      </c>
      <c r="P3974" s="23" t="str">
        <f t="shared" si="927"/>
        <v>04600460Principal</v>
      </c>
    </row>
    <row r="3975" spans="1:16" ht="15" hidden="1" customHeight="1">
      <c r="A3975" s="26" t="s">
        <v>743</v>
      </c>
      <c r="B3975" s="23" t="str">
        <f>IFERROR(VLOOKUP(A3975,hoja!$A$2:$E$970,4,FALSE),0)</f>
        <v>CENTRO</v>
      </c>
      <c r="C3975" s="23" t="str">
        <f>IFERROR(VLOOKUP(A3975,hoja!$A$2:$E$1370,5,FALSE),0)</f>
        <v>BOGOTÁ</v>
      </c>
      <c r="D3975" s="23" t="str">
        <f>IFERROR(VLOOKUP(A3975,hoja!A:D,3,FALSE),0)</f>
        <v>0461</v>
      </c>
      <c r="E3975" s="23" t="s">
        <v>625</v>
      </c>
      <c r="F3975" s="23" t="str">
        <f>IFERROR(VLOOKUP(E3975,hoja!$A$2:$E$970,4,FALSE),0)</f>
        <v>CENTRO</v>
      </c>
      <c r="G3975" s="23" t="str">
        <f>IFERROR(VLOOKUP(E3975,hoja!$A$2:$E$970,5,FALSE),0)</f>
        <v>BOGOTÁ</v>
      </c>
      <c r="H3975" s="103" t="str">
        <f>IFERROR(VLOOKUP(E3975,hoja!A:C,3,FALSE),0)</f>
        <v>8101</v>
      </c>
      <c r="I3975" s="24" t="str">
        <f t="shared" si="929"/>
        <v>04618101</v>
      </c>
      <c r="J3975" s="23">
        <v>1.0000000001164153</v>
      </c>
      <c r="K3975" s="23">
        <v>62.896000000000001</v>
      </c>
      <c r="L3975" s="23" t="str">
        <f t="shared" ref="L3975" si="931">IF(B3975=F3975,"REGIONAL","NACIONAL")</f>
        <v>REGIONAL</v>
      </c>
      <c r="M3975" s="23" t="s">
        <v>618</v>
      </c>
      <c r="N3975" s="23" t="s">
        <v>622</v>
      </c>
      <c r="O3975" s="23">
        <f t="shared" si="930"/>
        <v>25</v>
      </c>
      <c r="P3975" s="23" t="str">
        <f t="shared" si="927"/>
        <v>04618101Principal</v>
      </c>
    </row>
    <row r="3976" spans="1:16" ht="15" hidden="1" customHeight="1">
      <c r="A3976" s="26" t="s">
        <v>743</v>
      </c>
      <c r="B3976" s="23" t="str">
        <f>IFERROR(VLOOKUP(A3976,hoja!$A$2:$E$970,4,FALSE),0)</f>
        <v>CENTRO</v>
      </c>
      <c r="C3976" s="23" t="str">
        <f>IFERROR(VLOOKUP(A3976,hoja!$A$2:$E$1370,5,FALSE),0)</f>
        <v>BOGOTÁ</v>
      </c>
      <c r="D3976" s="23" t="str">
        <f>IFERROR(VLOOKUP(A3976,hoja!A:D,3,FALSE),0)</f>
        <v>0461</v>
      </c>
      <c r="E3976" s="23" t="s">
        <v>650</v>
      </c>
      <c r="F3976" s="23" t="str">
        <f>IFERROR(VLOOKUP(E3976,hoja!$A$2:$E$970,4,FALSE),0)</f>
        <v>OCCIDENTE</v>
      </c>
      <c r="G3976" s="23" t="str">
        <f>IFERROR(VLOOKUP(E3976,hoja!$A$2:$E$970,5,FALSE),0)</f>
        <v>CALOTO</v>
      </c>
      <c r="H3976" s="103" t="str">
        <f>IFERROR(VLOOKUP(E3976,hoja!A:C,3,FALSE),0)</f>
        <v>0445</v>
      </c>
      <c r="I3976" s="24" t="str">
        <f t="shared" si="929"/>
        <v>04610445</v>
      </c>
      <c r="K3976" s="23">
        <v>460</v>
      </c>
      <c r="L3976" s="23" t="str">
        <f>IF(B3976=F3976,"REGIONAL","NACIONAL")</f>
        <v>NACIONAL</v>
      </c>
      <c r="M3976" s="23" t="s">
        <v>618</v>
      </c>
      <c r="N3976" s="23" t="s">
        <v>622</v>
      </c>
      <c r="O3976" s="23">
        <f t="shared" si="930"/>
        <v>16</v>
      </c>
      <c r="P3976" s="23" t="str">
        <f t="shared" si="927"/>
        <v>04610445Principal</v>
      </c>
    </row>
    <row r="3977" spans="1:16" ht="15" hidden="1" customHeight="1">
      <c r="A3977" s="26" t="s">
        <v>743</v>
      </c>
      <c r="B3977" s="23" t="str">
        <f>IFERROR(VLOOKUP(A3977,hoja!$A$2:$E$970,4,FALSE),0)</f>
        <v>CENTRO</v>
      </c>
      <c r="C3977" s="23" t="str">
        <f>IFERROR(VLOOKUP(A3977,hoja!$A$2:$E$1370,5,FALSE),0)</f>
        <v>BOGOTÁ</v>
      </c>
      <c r="D3977" s="23" t="str">
        <f>IFERROR(VLOOKUP(A3977,hoja!A:D,3,FALSE),0)</f>
        <v>0461</v>
      </c>
      <c r="E3977" s="23" t="s">
        <v>836</v>
      </c>
      <c r="F3977" s="23">
        <f>IFERROR(VLOOKUP(E3977,hoja!$A$2:$E$970,4,FALSE),0)</f>
        <v>0</v>
      </c>
      <c r="G3977" s="23">
        <f>IFERROR(VLOOKUP(E3977,hoja!$A$2:$E$970,5,FALSE),0)</f>
        <v>0</v>
      </c>
      <c r="H3977" s="103">
        <f>IFERROR(VLOOKUP(E3977,hoja!A:C,3,FALSE),0)</f>
        <v>0</v>
      </c>
      <c r="I3977" s="24" t="str">
        <f t="shared" si="929"/>
        <v>04610</v>
      </c>
      <c r="K3977" s="23">
        <v>52</v>
      </c>
      <c r="L3977" s="23" t="str">
        <f t="shared" ref="L3977:L3983" si="932">IF(B3977=F3977,"REGIONAL","NACIONAL")</f>
        <v>NACIONAL</v>
      </c>
      <c r="M3977" s="23" t="s">
        <v>618</v>
      </c>
      <c r="N3977" s="23" t="s">
        <v>622</v>
      </c>
      <c r="O3977" s="23">
        <f t="shared" si="930"/>
        <v>25</v>
      </c>
      <c r="P3977" s="23" t="str">
        <f t="shared" si="927"/>
        <v>04610Principal</v>
      </c>
    </row>
    <row r="3978" spans="1:16" ht="15" hidden="1" customHeight="1">
      <c r="A3978" s="26" t="s">
        <v>743</v>
      </c>
      <c r="B3978" s="23" t="str">
        <f>IFERROR(VLOOKUP(A3978,hoja!$A$2:$E$970,4,FALSE),0)</f>
        <v>CENTRO</v>
      </c>
      <c r="C3978" s="23" t="str">
        <f>IFERROR(VLOOKUP(A3978,hoja!$A$2:$E$1370,5,FALSE),0)</f>
        <v>BOGOTÁ</v>
      </c>
      <c r="D3978" s="23" t="str">
        <f>IFERROR(VLOOKUP(A3978,hoja!A:D,3,FALSE),0)</f>
        <v>0461</v>
      </c>
      <c r="E3978" s="23" t="s">
        <v>689</v>
      </c>
      <c r="F3978" s="23" t="str">
        <f>IFERROR(VLOOKUP(E3978,hoja!$A$2:$E$970,4,FALSE),0)</f>
        <v>SANTANDER</v>
      </c>
      <c r="G3978" s="23" t="str">
        <f>IFERROR(VLOOKUP(E3978,hoja!$A$2:$E$970,5,FALSE),0)</f>
        <v>AGUACHICA</v>
      </c>
      <c r="H3978" s="103" t="str">
        <f>IFERROR(VLOOKUP(E3978,hoja!A:C,3,FALSE),0)</f>
        <v>0437</v>
      </c>
      <c r="I3978" s="24" t="str">
        <f t="shared" si="929"/>
        <v>04610437</v>
      </c>
      <c r="J3978" s="23">
        <v>27.650000000023283</v>
      </c>
      <c r="K3978" s="23">
        <v>597.24649999999997</v>
      </c>
      <c r="L3978" s="23" t="str">
        <f t="shared" si="932"/>
        <v>NACIONAL</v>
      </c>
      <c r="M3978" s="23" t="s">
        <v>623</v>
      </c>
      <c r="N3978" s="23" t="s">
        <v>622</v>
      </c>
      <c r="O3978" s="23">
        <f t="shared" si="930"/>
        <v>12</v>
      </c>
      <c r="P3978" s="23" t="str">
        <f t="shared" si="927"/>
        <v>04610437Facatativa</v>
      </c>
    </row>
    <row r="3979" spans="1:16" ht="15" hidden="1" customHeight="1">
      <c r="A3979" s="26" t="s">
        <v>743</v>
      </c>
      <c r="B3979" s="23" t="str">
        <f>IFERROR(VLOOKUP(A3979,hoja!$A$2:$E$970,4,FALSE),0)</f>
        <v>CENTRO</v>
      </c>
      <c r="C3979" s="23" t="str">
        <f>IFERROR(VLOOKUP(A3979,hoja!$A$2:$E$1370,5,FALSE),0)</f>
        <v>BOGOTÁ</v>
      </c>
      <c r="D3979" s="23" t="str">
        <f>IFERROR(VLOOKUP(A3979,hoja!A:D,3,FALSE),0)</f>
        <v>0461</v>
      </c>
      <c r="E3979" s="23" t="s">
        <v>689</v>
      </c>
      <c r="F3979" s="23" t="str">
        <f>IFERROR(VLOOKUP(E3979,hoja!$A$2:$E$970,4,FALSE),0)</f>
        <v>SANTANDER</v>
      </c>
      <c r="G3979" s="23" t="str">
        <f>IFERROR(VLOOKUP(E3979,hoja!$A$2:$E$970,5,FALSE),0)</f>
        <v>AGUACHICA</v>
      </c>
      <c r="H3979" s="103" t="str">
        <f>IFERROR(VLOOKUP(E3979,hoja!A:C,3,FALSE),0)</f>
        <v>0437</v>
      </c>
      <c r="I3979" s="24" t="str">
        <f t="shared" si="929"/>
        <v>04610437</v>
      </c>
      <c r="K3979" s="23">
        <v>595</v>
      </c>
      <c r="L3979" s="23" t="str">
        <f t="shared" si="932"/>
        <v>NACIONAL</v>
      </c>
      <c r="M3979" s="23" t="s">
        <v>621</v>
      </c>
      <c r="N3979" s="23" t="s">
        <v>622</v>
      </c>
      <c r="O3979" s="23">
        <f t="shared" si="930"/>
        <v>12</v>
      </c>
      <c r="P3979" s="23" t="str">
        <f t="shared" si="927"/>
        <v>04610437La vega</v>
      </c>
    </row>
    <row r="3980" spans="1:16" ht="15" hidden="1" customHeight="1">
      <c r="A3980" s="26" t="s">
        <v>743</v>
      </c>
      <c r="B3980" s="23" t="str">
        <f>IFERROR(VLOOKUP(A3980,hoja!$A$2:$E$970,4,FALSE),0)</f>
        <v>CENTRO</v>
      </c>
      <c r="C3980" s="23" t="str">
        <f>IFERROR(VLOOKUP(A3980,hoja!$A$2:$E$1370,5,FALSE),0)</f>
        <v>BOGOTÁ</v>
      </c>
      <c r="D3980" s="23" t="str">
        <f>IFERROR(VLOOKUP(A3980,hoja!A:D,3,FALSE),0)</f>
        <v>0461</v>
      </c>
      <c r="E3980" s="23" t="s">
        <v>659</v>
      </c>
      <c r="F3980" s="23" t="str">
        <f>IFERROR(VLOOKUP(E3980,hoja!$A$2:$E$970,4,FALSE),0)</f>
        <v>OCCIDENTE</v>
      </c>
      <c r="G3980" s="23" t="str">
        <f>IFERROR(VLOOKUP(E3980,hoja!$A$2:$E$970,5,FALSE),0)</f>
        <v>ARMENIA</v>
      </c>
      <c r="H3980" s="103" t="str">
        <f>IFERROR(VLOOKUP(E3980,hoja!A:C,3,FALSE),0)</f>
        <v>0142</v>
      </c>
      <c r="I3980" s="24" t="str">
        <f t="shared" si="929"/>
        <v>04610142</v>
      </c>
      <c r="J3980" s="23">
        <v>21.591666666674428</v>
      </c>
      <c r="K3980" s="23">
        <v>280.39249999999998</v>
      </c>
      <c r="L3980" s="23" t="str">
        <f t="shared" si="932"/>
        <v>NACIONAL</v>
      </c>
      <c r="M3980" s="23" t="s">
        <v>618</v>
      </c>
      <c r="N3980" s="23" t="s">
        <v>622</v>
      </c>
      <c r="O3980" s="23">
        <f t="shared" si="930"/>
        <v>16</v>
      </c>
      <c r="P3980" s="23" t="str">
        <f t="shared" si="927"/>
        <v>04610142Principal</v>
      </c>
    </row>
    <row r="3981" spans="1:16" ht="15" hidden="1" customHeight="1">
      <c r="A3981" s="26" t="s">
        <v>743</v>
      </c>
      <c r="B3981" s="23" t="str">
        <f>IFERROR(VLOOKUP(A3981,hoja!$A$2:$E$970,4,FALSE),0)</f>
        <v>CENTRO</v>
      </c>
      <c r="C3981" s="23" t="str">
        <f>IFERROR(VLOOKUP(A3981,hoja!$A$2:$E$1370,5,FALSE),0)</f>
        <v>BOGOTÁ</v>
      </c>
      <c r="D3981" s="23" t="str">
        <f>IFERROR(VLOOKUP(A3981,hoja!A:D,3,FALSE),0)</f>
        <v>0461</v>
      </c>
      <c r="E3981" s="23" t="s">
        <v>692</v>
      </c>
      <c r="F3981" s="23" t="str">
        <f>IFERROR(VLOOKUP(E3981,hoja!$A$2:$E$970,4,FALSE),0)</f>
        <v>SANTANDER</v>
      </c>
      <c r="G3981" s="23" t="str">
        <f>IFERROR(VLOOKUP(E3981,hoja!$A$2:$E$970,5,FALSE),0)</f>
        <v>BARBOSA</v>
      </c>
      <c r="H3981" s="103" t="str">
        <f>IFERROR(VLOOKUP(E3981,hoja!A:C,3,FALSE),0)</f>
        <v>0446</v>
      </c>
      <c r="I3981" s="24" t="str">
        <f t="shared" si="929"/>
        <v>04610446</v>
      </c>
      <c r="J3981" s="23">
        <v>13.022499999962747</v>
      </c>
      <c r="K3981" s="23">
        <v>214</v>
      </c>
      <c r="L3981" s="23" t="str">
        <f t="shared" si="932"/>
        <v>NACIONAL</v>
      </c>
      <c r="M3981" s="23" t="s">
        <v>618</v>
      </c>
      <c r="N3981" s="23" t="s">
        <v>622</v>
      </c>
      <c r="O3981" s="23">
        <f t="shared" si="930"/>
        <v>25</v>
      </c>
      <c r="P3981" s="23" t="str">
        <f t="shared" si="927"/>
        <v>04610446Principal</v>
      </c>
    </row>
    <row r="3982" spans="1:16" ht="15" hidden="1" customHeight="1">
      <c r="A3982" s="26" t="s">
        <v>743</v>
      </c>
      <c r="B3982" s="23" t="str">
        <f>IFERROR(VLOOKUP(A3982,hoja!$A$2:$E$970,4,FALSE),0)</f>
        <v>CENTRO</v>
      </c>
      <c r="C3982" s="23" t="str">
        <f>IFERROR(VLOOKUP(A3982,hoja!$A$2:$E$1370,5,FALSE),0)</f>
        <v>BOGOTÁ</v>
      </c>
      <c r="D3982" s="23" t="str">
        <f>IFERROR(VLOOKUP(A3982,hoja!A:D,3,FALSE),0)</f>
        <v>0461</v>
      </c>
      <c r="E3982" s="23" t="s">
        <v>694</v>
      </c>
      <c r="F3982" s="23" t="str">
        <f>IFERROR(VLOOKUP(E3982,hoja!$A$2:$E$970,4,FALSE),0)</f>
        <v>OCCIDENTE</v>
      </c>
      <c r="G3982" s="23" t="str">
        <f>IFERROR(VLOOKUP(E3982,hoja!$A$2:$E$970,5,FALSE),0)</f>
        <v>BUENAVENTURA</v>
      </c>
      <c r="H3982" s="103" t="str">
        <f>IFERROR(VLOOKUP(E3982,hoja!A:C,3,FALSE),0)</f>
        <v>0131</v>
      </c>
      <c r="I3982" s="24" t="str">
        <f t="shared" si="929"/>
        <v>04610131</v>
      </c>
      <c r="J3982" s="23">
        <v>36.266666666662786</v>
      </c>
      <c r="K3982" s="23">
        <v>501</v>
      </c>
      <c r="L3982" s="23" t="str">
        <f t="shared" si="932"/>
        <v>NACIONAL</v>
      </c>
      <c r="M3982" s="23" t="s">
        <v>618</v>
      </c>
      <c r="N3982" s="23" t="s">
        <v>622</v>
      </c>
      <c r="O3982" s="23">
        <f t="shared" si="930"/>
        <v>12</v>
      </c>
      <c r="P3982" s="23" t="str">
        <f t="shared" si="927"/>
        <v>04610131Principal</v>
      </c>
    </row>
    <row r="3983" spans="1:16" ht="15" hidden="1" customHeight="1">
      <c r="A3983" s="26" t="s">
        <v>743</v>
      </c>
      <c r="B3983" s="23" t="str">
        <f>IFERROR(VLOOKUP(A3983,hoja!$A$2:$E$970,4,FALSE),0)</f>
        <v>CENTRO</v>
      </c>
      <c r="C3983" s="23" t="str">
        <f>IFERROR(VLOOKUP(A3983,hoja!$A$2:$E$1370,5,FALSE),0)</f>
        <v>BOGOTÁ</v>
      </c>
      <c r="D3983" s="23" t="str">
        <f>IFERROR(VLOOKUP(A3983,hoja!A:D,3,FALSE),0)</f>
        <v>0461</v>
      </c>
      <c r="E3983" s="23" t="s">
        <v>683</v>
      </c>
      <c r="F3983" s="23" t="str">
        <f>IFERROR(VLOOKUP(E3983,hoja!$A$2:$E$970,4,FALSE),0)</f>
        <v>OCCIDENTE</v>
      </c>
      <c r="G3983" s="23" t="str">
        <f>IFERROR(VLOOKUP(E3983,hoja!$A$2:$E$970,5,FALSE),0)</f>
        <v>BUGA</v>
      </c>
      <c r="H3983" s="103" t="str">
        <f>IFERROR(VLOOKUP(E3983,hoja!A:C,3,FALSE),0)</f>
        <v>0411</v>
      </c>
      <c r="I3983" s="24" t="str">
        <f t="shared" si="929"/>
        <v>04610411</v>
      </c>
      <c r="J3983" s="23">
        <v>24.633333333302289</v>
      </c>
      <c r="K3983" s="23">
        <v>396.24799999999999</v>
      </c>
      <c r="L3983" s="23" t="str">
        <f t="shared" si="932"/>
        <v>NACIONAL</v>
      </c>
      <c r="M3983" s="23" t="s">
        <v>618</v>
      </c>
      <c r="N3983" s="23" t="s">
        <v>622</v>
      </c>
      <c r="O3983" s="23">
        <f t="shared" si="930"/>
        <v>16</v>
      </c>
      <c r="P3983" s="23" t="str">
        <f t="shared" si="927"/>
        <v>04610411Principal</v>
      </c>
    </row>
    <row r="3984" spans="1:16" ht="15" hidden="1" customHeight="1">
      <c r="A3984" s="26" t="s">
        <v>743</v>
      </c>
      <c r="B3984" s="23" t="str">
        <f>IFERROR(VLOOKUP(A3984,hoja!$A$2:$E$970,4,FALSE),0)</f>
        <v>CENTRO</v>
      </c>
      <c r="C3984" s="23" t="str">
        <f>IFERROR(VLOOKUP(A3984,hoja!$A$2:$E$1370,5,FALSE),0)</f>
        <v>BOGOTÁ</v>
      </c>
      <c r="D3984" s="23" t="str">
        <f>IFERROR(VLOOKUP(A3984,hoja!A:D,3,FALSE),0)</f>
        <v>0461</v>
      </c>
      <c r="E3984" s="23" t="s">
        <v>660</v>
      </c>
      <c r="F3984" s="23" t="str">
        <f>IFERROR(VLOOKUP(E3984,hoja!$A$2:$E$970,4,FALSE),0)</f>
        <v>CENTRO</v>
      </c>
      <c r="G3984" s="23" t="str">
        <f>IFERROR(VLOOKUP(E3984,hoja!$A$2:$E$970,5,FALSE),0)</f>
        <v>BOGOTÁ</v>
      </c>
      <c r="H3984" s="103" t="str">
        <f>IFERROR(VLOOKUP(E3984,hoja!A:C,3,FALSE),0)</f>
        <v>0035</v>
      </c>
      <c r="I3984" s="24" t="str">
        <f t="shared" si="929"/>
        <v>04610035</v>
      </c>
      <c r="J3984" s="23">
        <v>1.1140277778322343</v>
      </c>
      <c r="K3984" s="23">
        <v>25.276</v>
      </c>
      <c r="L3984" s="23" t="s">
        <v>833</v>
      </c>
      <c r="M3984" s="23" t="s">
        <v>618</v>
      </c>
      <c r="N3984" s="23" t="s">
        <v>622</v>
      </c>
      <c r="O3984" s="23">
        <f t="shared" si="930"/>
        <v>25</v>
      </c>
      <c r="P3984" s="23" t="str">
        <f t="shared" si="927"/>
        <v>04610035Principal</v>
      </c>
    </row>
    <row r="3985" spans="1:16" ht="15" hidden="1" customHeight="1">
      <c r="A3985" s="26" t="s">
        <v>743</v>
      </c>
      <c r="B3985" s="23" t="str">
        <f>IFERROR(VLOOKUP(A3985,hoja!$A$2:$E$970,4,FALSE),0)</f>
        <v>CENTRO</v>
      </c>
      <c r="C3985" s="23" t="str">
        <f>IFERROR(VLOOKUP(A3985,hoja!$A$2:$E$1370,5,FALSE),0)</f>
        <v>BOGOTÁ</v>
      </c>
      <c r="D3985" s="23" t="str">
        <f>IFERROR(VLOOKUP(A3985,hoja!A:D,3,FALSE),0)</f>
        <v>0461</v>
      </c>
      <c r="E3985" s="23" t="s">
        <v>695</v>
      </c>
      <c r="F3985" s="23" t="str">
        <f>IFERROR(VLOOKUP(E3985,hoja!$A$2:$E$970,4,FALSE),0)</f>
        <v>CENTRO</v>
      </c>
      <c r="G3985" s="23" t="str">
        <f>IFERROR(VLOOKUP(E3985,hoja!$A$2:$E$970,5,FALSE),0)</f>
        <v>CAQUEZA</v>
      </c>
      <c r="H3985" s="103" t="str">
        <f>IFERROR(VLOOKUP(E3985,hoja!A:C,3,FALSE),0)</f>
        <v>0012</v>
      </c>
      <c r="I3985" s="24" t="str">
        <f t="shared" si="929"/>
        <v>04610012</v>
      </c>
      <c r="J3985" s="23">
        <v>2.6002777778485324</v>
      </c>
      <c r="K3985" s="23">
        <v>63.085000000000001</v>
      </c>
      <c r="L3985" s="23" t="s">
        <v>833</v>
      </c>
      <c r="M3985" s="23" t="s">
        <v>618</v>
      </c>
      <c r="N3985" s="23" t="s">
        <v>622</v>
      </c>
      <c r="O3985" s="23">
        <f t="shared" si="930"/>
        <v>25</v>
      </c>
      <c r="P3985" s="23" t="str">
        <f t="shared" si="927"/>
        <v>04610012Principal</v>
      </c>
    </row>
    <row r="3986" spans="1:16" ht="15" hidden="1" customHeight="1">
      <c r="A3986" s="26" t="s">
        <v>743</v>
      </c>
      <c r="B3986" s="23" t="str">
        <f>IFERROR(VLOOKUP(A3986,hoja!$A$2:$E$970,4,FALSE),0)</f>
        <v>CENTRO</v>
      </c>
      <c r="C3986" s="23" t="str">
        <f>IFERROR(VLOOKUP(A3986,hoja!$A$2:$E$1370,5,FALSE),0)</f>
        <v>BOGOTÁ</v>
      </c>
      <c r="D3986" s="23" t="str">
        <f>IFERROR(VLOOKUP(A3986,hoja!A:D,3,FALSE),0)</f>
        <v>0461</v>
      </c>
      <c r="E3986" s="23" t="s">
        <v>661</v>
      </c>
      <c r="F3986" s="23" t="str">
        <f>IFERROR(VLOOKUP(E3986,hoja!$A$2:$E$970,4,FALSE),0)</f>
        <v>COSTA</v>
      </c>
      <c r="G3986" s="23" t="str">
        <f>IFERROR(VLOOKUP(E3986,hoja!$A$2:$E$970,5,FALSE),0)</f>
        <v>CARTAGENA</v>
      </c>
      <c r="H3986" s="103" t="str">
        <f>IFERROR(VLOOKUP(E3986,hoja!A:C,3,FALSE),0)</f>
        <v>0113</v>
      </c>
      <c r="I3986" s="24" t="str">
        <f t="shared" si="929"/>
        <v>04610113</v>
      </c>
      <c r="J3986" s="23">
        <v>57.614166666520759</v>
      </c>
      <c r="K3986" s="23">
        <v>1089</v>
      </c>
      <c r="L3986" s="23" t="str">
        <f>IF(B3986=F3986,"REGIONAL","NACIONAL")</f>
        <v>NACIONAL</v>
      </c>
      <c r="M3986" s="23" t="s">
        <v>623</v>
      </c>
      <c r="N3986" s="23" t="s">
        <v>622</v>
      </c>
      <c r="O3986" s="23">
        <f t="shared" si="930"/>
        <v>8</v>
      </c>
      <c r="P3986" s="23" t="str">
        <f t="shared" si="927"/>
        <v>04610113Facatativa</v>
      </c>
    </row>
    <row r="3987" spans="1:16" ht="15" hidden="1" customHeight="1">
      <c r="A3987" s="26" t="s">
        <v>743</v>
      </c>
      <c r="B3987" s="23" t="str">
        <f>IFERROR(VLOOKUP(A3987,hoja!$A$2:$E$970,4,FALSE),0)</f>
        <v>CENTRO</v>
      </c>
      <c r="C3987" s="23" t="str">
        <f>IFERROR(VLOOKUP(A3987,hoja!$A$2:$E$1370,5,FALSE),0)</f>
        <v>BOGOTÁ</v>
      </c>
      <c r="D3987" s="23" t="str">
        <f>IFERROR(VLOOKUP(A3987,hoja!A:D,3,FALSE),0)</f>
        <v>0461</v>
      </c>
      <c r="E3987" s="23" t="s">
        <v>698</v>
      </c>
      <c r="F3987" s="23" t="str">
        <f>IFERROR(VLOOKUP(E3987,hoja!$A$2:$E$970,4,FALSE),0)</f>
        <v>COSTA</v>
      </c>
      <c r="G3987" s="23" t="str">
        <f>IFERROR(VLOOKUP(E3987,hoja!$A$2:$E$970,5,FALSE),0)</f>
        <v>CAUCASIA</v>
      </c>
      <c r="H3987" s="103" t="str">
        <f>IFERROR(VLOOKUP(E3987,hoja!A:C,3,FALSE),0)</f>
        <v>0384</v>
      </c>
      <c r="I3987" s="24" t="str">
        <f t="shared" si="929"/>
        <v>04610384</v>
      </c>
      <c r="J3987" s="23">
        <v>44.807777777634328</v>
      </c>
      <c r="K3987" s="23">
        <v>703.31</v>
      </c>
      <c r="L3987" s="23" t="str">
        <f t="shared" ref="L3987:L3990" si="933">IF(B3987=F3987,"REGIONAL","NACIONAL")</f>
        <v>NACIONAL</v>
      </c>
      <c r="M3987" s="23" t="s">
        <v>623</v>
      </c>
      <c r="N3987" s="23" t="s">
        <v>622</v>
      </c>
      <c r="O3987" s="23">
        <f t="shared" si="930"/>
        <v>12</v>
      </c>
      <c r="P3987" s="23" t="str">
        <f t="shared" si="927"/>
        <v>04610384Facatativa</v>
      </c>
    </row>
    <row r="3988" spans="1:16" ht="15" hidden="1" customHeight="1">
      <c r="A3988" s="26" t="s">
        <v>743</v>
      </c>
      <c r="B3988" s="23" t="str">
        <f>IFERROR(VLOOKUP(A3988,hoja!$A$2:$E$970,4,FALSE),0)</f>
        <v>CENTRO</v>
      </c>
      <c r="C3988" s="23" t="str">
        <f>IFERROR(VLOOKUP(A3988,hoja!$A$2:$E$1370,5,FALSE),0)</f>
        <v>BOGOTÁ</v>
      </c>
      <c r="D3988" s="23" t="str">
        <f>IFERROR(VLOOKUP(A3988,hoja!A:D,3,FALSE),0)</f>
        <v>0461</v>
      </c>
      <c r="E3988" s="23" t="s">
        <v>699</v>
      </c>
      <c r="F3988" s="23" t="str">
        <f>IFERROR(VLOOKUP(E3988,hoja!$A$2:$E$970,4,FALSE),0)</f>
        <v>ANTIOQUIA</v>
      </c>
      <c r="G3988" s="23" t="str">
        <f>IFERROR(VLOOKUP(E3988,hoja!$A$2:$E$970,5,FALSE),0)</f>
        <v>CHIGORODÓ</v>
      </c>
      <c r="H3988" s="103" t="str">
        <f>IFERROR(VLOOKUP(E3988,hoja!A:C,3,FALSE),0)</f>
        <v>0074</v>
      </c>
      <c r="I3988" s="24" t="str">
        <f t="shared" si="929"/>
        <v>04610074</v>
      </c>
      <c r="K3988" s="23">
        <v>687</v>
      </c>
      <c r="L3988" s="23" t="str">
        <f t="shared" si="933"/>
        <v>NACIONAL</v>
      </c>
      <c r="M3988" s="23" t="s">
        <v>837</v>
      </c>
      <c r="N3988" s="23" t="s">
        <v>622</v>
      </c>
      <c r="O3988" s="23">
        <f t="shared" si="930"/>
        <v>12</v>
      </c>
      <c r="P3988" s="23" t="str">
        <f t="shared" si="927"/>
        <v>04610074La Vega-Medellin</v>
      </c>
    </row>
    <row r="3989" spans="1:16" ht="15" hidden="1" customHeight="1">
      <c r="A3989" s="26" t="s">
        <v>743</v>
      </c>
      <c r="B3989" s="23" t="str">
        <f>IFERROR(VLOOKUP(A3989,hoja!$A$2:$E$970,4,FALSE),0)</f>
        <v>CENTRO</v>
      </c>
      <c r="C3989" s="23" t="str">
        <f>IFERROR(VLOOKUP(A3989,hoja!$A$2:$E$1370,5,FALSE),0)</f>
        <v>BOGOTÁ</v>
      </c>
      <c r="D3989" s="23" t="str">
        <f>IFERROR(VLOOKUP(A3989,hoja!A:D,3,FALSE),0)</f>
        <v>0461</v>
      </c>
      <c r="E3989" s="23" t="s">
        <v>699</v>
      </c>
      <c r="F3989" s="23" t="str">
        <f>IFERROR(VLOOKUP(E3989,hoja!$A$2:$E$970,4,FALSE),0)</f>
        <v>ANTIOQUIA</v>
      </c>
      <c r="G3989" s="23" t="str">
        <f>IFERROR(VLOOKUP(E3989,hoja!$A$2:$E$970,5,FALSE),0)</f>
        <v>CHIGORODÓ</v>
      </c>
      <c r="H3989" s="103" t="str">
        <f>IFERROR(VLOOKUP(E3989,hoja!A:C,3,FALSE),0)</f>
        <v>0074</v>
      </c>
      <c r="I3989" s="24" t="str">
        <f t="shared" si="929"/>
        <v>04610074</v>
      </c>
      <c r="K3989" s="23">
        <v>680</v>
      </c>
      <c r="L3989" s="23" t="str">
        <f t="shared" si="933"/>
        <v>NACIONAL</v>
      </c>
      <c r="M3989" s="23" t="s">
        <v>838</v>
      </c>
      <c r="N3989" s="23" t="s">
        <v>622</v>
      </c>
      <c r="O3989" s="23">
        <f t="shared" si="930"/>
        <v>12</v>
      </c>
      <c r="P3989" s="23" t="str">
        <f t="shared" si="927"/>
        <v>04610074Medellin</v>
      </c>
    </row>
    <row r="3990" spans="1:16" ht="15" hidden="1" customHeight="1">
      <c r="A3990" s="26" t="s">
        <v>743</v>
      </c>
      <c r="B3990" s="23" t="str">
        <f>IFERROR(VLOOKUP(A3990,hoja!$A$2:$E$970,4,FALSE),0)</f>
        <v>CENTRO</v>
      </c>
      <c r="C3990" s="23" t="str">
        <f>IFERROR(VLOOKUP(A3990,hoja!$A$2:$E$1370,5,FALSE),0)</f>
        <v>BOGOTÁ</v>
      </c>
      <c r="D3990" s="23" t="str">
        <f>IFERROR(VLOOKUP(A3990,hoja!A:D,3,FALSE),0)</f>
        <v>0461</v>
      </c>
      <c r="E3990" s="23" t="s">
        <v>700</v>
      </c>
      <c r="F3990" s="23" t="str">
        <f>IFERROR(VLOOKUP(E3990,hoja!$A$2:$E$970,4,FALSE),0)</f>
        <v>SANTANDER</v>
      </c>
      <c r="G3990" s="23" t="str">
        <f>IFERROR(VLOOKUP(E3990,hoja!$A$2:$E$970,5,FALSE),0)</f>
        <v>CHIQUINQUIRÁ</v>
      </c>
      <c r="H3990" s="103" t="str">
        <f>IFERROR(VLOOKUP(E3990,hoja!A:C,3,FALSE),0)</f>
        <v>0444</v>
      </c>
      <c r="I3990" s="24" t="str">
        <f t="shared" si="929"/>
        <v>04610444</v>
      </c>
      <c r="J3990" s="23">
        <v>5.5212499999324791</v>
      </c>
      <c r="K3990" s="23">
        <v>152.58449999999999</v>
      </c>
      <c r="L3990" s="23" t="str">
        <f t="shared" si="933"/>
        <v>NACIONAL</v>
      </c>
      <c r="M3990" s="23" t="s">
        <v>618</v>
      </c>
      <c r="N3990" s="23" t="s">
        <v>622</v>
      </c>
      <c r="O3990" s="23">
        <f t="shared" si="930"/>
        <v>25</v>
      </c>
      <c r="P3990" s="23" t="str">
        <f t="shared" si="927"/>
        <v>04610444Principal</v>
      </c>
    </row>
    <row r="3991" spans="1:16" ht="15" hidden="1" customHeight="1">
      <c r="A3991" s="26" t="s">
        <v>743</v>
      </c>
      <c r="B3991" s="23" t="str">
        <f>IFERROR(VLOOKUP(A3991,hoja!$A$2:$E$970,4,FALSE),0)</f>
        <v>CENTRO</v>
      </c>
      <c r="C3991" s="23" t="str">
        <f>IFERROR(VLOOKUP(A3991,hoja!$A$2:$E$1370,5,FALSE),0)</f>
        <v>BOGOTÁ</v>
      </c>
      <c r="D3991" s="23" t="str">
        <f>IFERROR(VLOOKUP(A3991,hoja!A:D,3,FALSE),0)</f>
        <v>0461</v>
      </c>
      <c r="E3991" s="23" t="s">
        <v>702</v>
      </c>
      <c r="F3991" s="23" t="str">
        <f>IFERROR(VLOOKUP(E3991,hoja!$A$2:$E$970,4,FALSE),0)</f>
        <v>CENTRO</v>
      </c>
      <c r="G3991" s="23" t="str">
        <f>IFERROR(VLOOKUP(E3991,hoja!$A$2:$E$970,5,FALSE),0)</f>
        <v>FLORENCIA</v>
      </c>
      <c r="H3991" s="103" t="str">
        <f>IFERROR(VLOOKUP(E3991,hoja!A:C,3,FALSE),0)</f>
        <v>0388</v>
      </c>
      <c r="I3991" s="24" t="str">
        <f t="shared" si="929"/>
        <v>04610388</v>
      </c>
      <c r="J3991" s="23">
        <v>27.560833333467599</v>
      </c>
      <c r="K3991" s="23">
        <v>540.22400000000005</v>
      </c>
      <c r="L3991" s="23" t="str">
        <f t="shared" ref="L3991" si="934">IF(B3991=F3991,"REGIONAL","NACIONAL")</f>
        <v>REGIONAL</v>
      </c>
      <c r="M3991" s="23" t="s">
        <v>618</v>
      </c>
      <c r="N3991" s="23" t="s">
        <v>622</v>
      </c>
      <c r="O3991" s="23">
        <f t="shared" si="930"/>
        <v>12</v>
      </c>
      <c r="P3991" s="23" t="str">
        <f t="shared" si="927"/>
        <v>04610388Principal</v>
      </c>
    </row>
    <row r="3992" spans="1:16" ht="15" hidden="1" customHeight="1">
      <c r="A3992" s="26" t="s">
        <v>743</v>
      </c>
      <c r="B3992" s="23" t="str">
        <f>IFERROR(VLOOKUP(A3992,hoja!$A$2:$E$970,4,FALSE),0)</f>
        <v>CENTRO</v>
      </c>
      <c r="C3992" s="23" t="str">
        <f>IFERROR(VLOOKUP(A3992,hoja!$A$2:$E$1370,5,FALSE),0)</f>
        <v>BOGOTÁ</v>
      </c>
      <c r="D3992" s="23" t="str">
        <f>IFERROR(VLOOKUP(A3992,hoja!A:D,3,FALSE),0)</f>
        <v>0461</v>
      </c>
      <c r="E3992" s="23" t="s">
        <v>677</v>
      </c>
      <c r="F3992" s="23" t="str">
        <f>IFERROR(VLOOKUP(E3992,hoja!$A$2:$E$970,4,FALSE),0)</f>
        <v>CENTRO</v>
      </c>
      <c r="G3992" s="23" t="str">
        <f>IFERROR(VLOOKUP(E3992,hoja!$A$2:$E$970,5,FALSE),0)</f>
        <v>FUSA</v>
      </c>
      <c r="H3992" s="103" t="str">
        <f>IFERROR(VLOOKUP(E3992,hoja!A:C,3,FALSE),0)</f>
        <v>0013</v>
      </c>
      <c r="I3992" s="24" t="str">
        <f t="shared" si="929"/>
        <v>04610013</v>
      </c>
      <c r="J3992" s="23">
        <v>2.7186111111659557</v>
      </c>
      <c r="K3992" s="23">
        <v>60.502000000000002</v>
      </c>
      <c r="L3992" s="23" t="s">
        <v>833</v>
      </c>
      <c r="M3992" s="23" t="s">
        <v>618</v>
      </c>
      <c r="N3992" s="23" t="s">
        <v>622</v>
      </c>
      <c r="O3992" s="23">
        <f t="shared" si="930"/>
        <v>25</v>
      </c>
      <c r="P3992" s="23" t="str">
        <f t="shared" si="927"/>
        <v>04610013Principal</v>
      </c>
    </row>
    <row r="3993" spans="1:16" ht="15" hidden="1" customHeight="1">
      <c r="A3993" s="26" t="s">
        <v>743</v>
      </c>
      <c r="B3993" s="23" t="str">
        <f>IFERROR(VLOOKUP(A3993,hoja!$A$2:$E$970,4,FALSE),0)</f>
        <v>CENTRO</v>
      </c>
      <c r="C3993" s="23" t="str">
        <f>IFERROR(VLOOKUP(A3993,hoja!$A$2:$E$1370,5,FALSE),0)</f>
        <v>BOGOTÁ</v>
      </c>
      <c r="D3993" s="23" t="str">
        <f>IFERROR(VLOOKUP(A3993,hoja!A:D,3,FALSE),0)</f>
        <v>0461</v>
      </c>
      <c r="E3993" s="23" t="s">
        <v>704</v>
      </c>
      <c r="F3993" s="23" t="str">
        <f>IFERROR(VLOOKUP(E3993,hoja!$A$2:$E$970,4,FALSE),0)</f>
        <v>CENTRO</v>
      </c>
      <c r="G3993" s="23" t="str">
        <f>IFERROR(VLOOKUP(E3993,hoja!$A$2:$E$970,5,FALSE),0)</f>
        <v>GARZÓN</v>
      </c>
      <c r="H3993" s="103" t="str">
        <f>IFERROR(VLOOKUP(E3993,hoja!A:C,3,FALSE),0)</f>
        <v>0387</v>
      </c>
      <c r="I3993" s="24" t="str">
        <f t="shared" si="929"/>
        <v>04610387</v>
      </c>
      <c r="J3993" s="23">
        <v>19.616666666523088</v>
      </c>
      <c r="K3993" s="23">
        <v>416.85599999999999</v>
      </c>
      <c r="L3993" s="23" t="str">
        <f t="shared" ref="L3993:L3997" si="935">IF(B3993=F3993,"REGIONAL","NACIONAL")</f>
        <v>REGIONAL</v>
      </c>
      <c r="M3993" s="23" t="s">
        <v>618</v>
      </c>
      <c r="N3993" s="23" t="s">
        <v>622</v>
      </c>
      <c r="O3993" s="23">
        <f t="shared" si="930"/>
        <v>16</v>
      </c>
      <c r="P3993" s="23" t="str">
        <f t="shared" si="927"/>
        <v>04610387Principal</v>
      </c>
    </row>
    <row r="3994" spans="1:16" ht="15" hidden="1" customHeight="1">
      <c r="A3994" s="26" t="s">
        <v>743</v>
      </c>
      <c r="B3994" s="23" t="str">
        <f>IFERROR(VLOOKUP(A3994,hoja!$A$2:$E$970,4,FALSE),0)</f>
        <v>CENTRO</v>
      </c>
      <c r="C3994" s="23" t="str">
        <f>IFERROR(VLOOKUP(A3994,hoja!$A$2:$E$1370,5,FALSE),0)</f>
        <v>BOGOTÁ</v>
      </c>
      <c r="D3994" s="23" t="str">
        <f>IFERROR(VLOOKUP(A3994,hoja!A:D,3,FALSE),0)</f>
        <v>0461</v>
      </c>
      <c r="E3994" s="23" t="s">
        <v>655</v>
      </c>
      <c r="F3994" s="23" t="str">
        <f>IFERROR(VLOOKUP(E3994,hoja!$A$2:$E$970,4,FALSE),0)</f>
        <v>ANTIOQUIA</v>
      </c>
      <c r="G3994" s="23" t="str">
        <f>IFERROR(VLOOKUP(E3994,hoja!$A$2:$E$970,5,FALSE),0)</f>
        <v>MEDELLÍN</v>
      </c>
      <c r="H3994" s="103" t="str">
        <f>IFERROR(VLOOKUP(E3994,hoja!A:C,3,FALSE),0)</f>
        <v>0292</v>
      </c>
      <c r="I3994" s="24" t="str">
        <f t="shared" si="929"/>
        <v>04610292</v>
      </c>
      <c r="J3994" s="23">
        <v>23.4</v>
      </c>
      <c r="K3994" s="23">
        <v>439.45699999999999</v>
      </c>
      <c r="L3994" s="23" t="str">
        <f>IF(B3994=F3994,"REGIONAL","NACIONAL")</f>
        <v>NACIONAL</v>
      </c>
      <c r="M3994" s="23" t="s">
        <v>623</v>
      </c>
      <c r="N3994" s="23" t="s">
        <v>622</v>
      </c>
      <c r="O3994" s="23">
        <f t="shared" si="930"/>
        <v>16</v>
      </c>
      <c r="P3994" s="23" t="str">
        <f t="shared" si="927"/>
        <v>04610292Facatativa</v>
      </c>
    </row>
    <row r="3995" spans="1:16" ht="15" hidden="1" customHeight="1">
      <c r="A3995" s="26" t="s">
        <v>743</v>
      </c>
      <c r="B3995" s="23" t="str">
        <f>IFERROR(VLOOKUP(A3995,hoja!$A$2:$E$970,4,FALSE),0)</f>
        <v>CENTRO</v>
      </c>
      <c r="C3995" s="23" t="str">
        <f>IFERROR(VLOOKUP(A3995,hoja!$A$2:$E$1370,5,FALSE),0)</f>
        <v>BOGOTÁ</v>
      </c>
      <c r="D3995" s="23" t="str">
        <f>IFERROR(VLOOKUP(A3995,hoja!A:D,3,FALSE),0)</f>
        <v>0461</v>
      </c>
      <c r="E3995" s="23" t="s">
        <v>708</v>
      </c>
      <c r="F3995" s="23" t="str">
        <f>IFERROR(VLOOKUP(E3995,hoja!$A$2:$E$970,4,FALSE),0)</f>
        <v>OCCIDENTE</v>
      </c>
      <c r="G3995" s="23" t="str">
        <f>IFERROR(VLOOKUP(E3995,hoja!$A$2:$E$970,5,FALSE),0)</f>
        <v>JAMUNDÍ</v>
      </c>
      <c r="H3995" s="103" t="str">
        <f>IFERROR(VLOOKUP(E3995,hoja!A:C,3,FALSE),0)</f>
        <v>0358</v>
      </c>
      <c r="I3995" s="24" t="str">
        <f t="shared" si="929"/>
        <v>04610358</v>
      </c>
      <c r="J3995" s="23">
        <v>30.14805555541534</v>
      </c>
      <c r="K3995" s="23">
        <v>498.96100000000001</v>
      </c>
      <c r="L3995" s="23" t="str">
        <f>IF(B3995=F3995,"REGIONAL","NACIONAL")</f>
        <v>NACIONAL</v>
      </c>
      <c r="M3995" s="23" t="s">
        <v>618</v>
      </c>
      <c r="N3995" s="23" t="s">
        <v>622</v>
      </c>
      <c r="O3995" s="23">
        <f t="shared" si="930"/>
        <v>16</v>
      </c>
      <c r="P3995" s="23" t="str">
        <f t="shared" si="927"/>
        <v>04610358Principal</v>
      </c>
    </row>
    <row r="3996" spans="1:16" ht="15" hidden="1" customHeight="1">
      <c r="A3996" s="26" t="s">
        <v>743</v>
      </c>
      <c r="B3996" s="23" t="str">
        <f>IFERROR(VLOOKUP(A3996,hoja!$A$2:$E$970,4,FALSE),0)</f>
        <v>CENTRO</v>
      </c>
      <c r="C3996" s="23" t="str">
        <f>IFERROR(VLOOKUP(A3996,hoja!$A$2:$E$1370,5,FALSE),0)</f>
        <v>BOGOTÁ</v>
      </c>
      <c r="D3996" s="23" t="str">
        <f>IFERROR(VLOOKUP(A3996,hoja!A:D,3,FALSE),0)</f>
        <v>0461</v>
      </c>
      <c r="E3996" s="23" t="s">
        <v>709</v>
      </c>
      <c r="F3996" s="23" t="str">
        <f>IFERROR(VLOOKUP(E3996,hoja!$A$2:$E$970,4,FALSE),0)</f>
        <v>CENTRO</v>
      </c>
      <c r="G3996" s="23" t="str">
        <f>IFERROR(VLOOKUP(E3996,hoja!$A$2:$E$970,5,FALSE),0)</f>
        <v>LA DORADA</v>
      </c>
      <c r="H3996" s="103" t="str">
        <f>IFERROR(VLOOKUP(E3996,hoja!A:C,3,FALSE),0)</f>
        <v>0391</v>
      </c>
      <c r="I3996" s="24" t="str">
        <f t="shared" si="929"/>
        <v>04610391</v>
      </c>
      <c r="J3996" s="23">
        <v>9.1499999999650754</v>
      </c>
      <c r="K3996" s="23">
        <v>191.82599999999999</v>
      </c>
      <c r="L3996" s="23" t="str">
        <f t="shared" si="935"/>
        <v>REGIONAL</v>
      </c>
      <c r="M3996" s="23" t="s">
        <v>623</v>
      </c>
      <c r="N3996" s="23" t="s">
        <v>622</v>
      </c>
      <c r="O3996" s="23">
        <f t="shared" si="930"/>
        <v>25</v>
      </c>
      <c r="P3996" s="23" t="str">
        <f t="shared" si="927"/>
        <v>04610391Facatativa</v>
      </c>
    </row>
    <row r="3997" spans="1:16" ht="15" hidden="1" customHeight="1">
      <c r="A3997" s="26" t="s">
        <v>743</v>
      </c>
      <c r="B3997" s="23" t="str">
        <f>IFERROR(VLOOKUP(A3997,hoja!$A$2:$E$970,4,FALSE),0)</f>
        <v>CENTRO</v>
      </c>
      <c r="C3997" s="23" t="str">
        <f>IFERROR(VLOOKUP(A3997,hoja!$A$2:$E$1370,5,FALSE),0)</f>
        <v>BOGOTÁ</v>
      </c>
      <c r="D3997" s="23" t="str">
        <f>IFERROR(VLOOKUP(A3997,hoja!A:D,3,FALSE),0)</f>
        <v>0461</v>
      </c>
      <c r="E3997" s="23" t="s">
        <v>709</v>
      </c>
      <c r="F3997" s="23" t="str">
        <f>IFERROR(VLOOKUP(E3997,hoja!$A$2:$E$970,4,FALSE),0)</f>
        <v>CENTRO</v>
      </c>
      <c r="G3997" s="23" t="str">
        <f>IFERROR(VLOOKUP(E3997,hoja!$A$2:$E$970,5,FALSE),0)</f>
        <v>LA DORADA</v>
      </c>
      <c r="H3997" s="103" t="str">
        <f>IFERROR(VLOOKUP(E3997,hoja!A:C,3,FALSE),0)</f>
        <v>0391</v>
      </c>
      <c r="I3997" s="24" t="str">
        <f t="shared" si="929"/>
        <v>04610391</v>
      </c>
      <c r="K3997" s="23">
        <v>197</v>
      </c>
      <c r="L3997" s="23" t="str">
        <f t="shared" si="935"/>
        <v>REGIONAL</v>
      </c>
      <c r="M3997" s="23" t="s">
        <v>674</v>
      </c>
      <c r="N3997" s="23" t="s">
        <v>622</v>
      </c>
      <c r="O3997" s="23">
        <f t="shared" si="930"/>
        <v>25</v>
      </c>
      <c r="P3997" s="23" t="str">
        <f t="shared" si="927"/>
        <v>04610391La Vega</v>
      </c>
    </row>
    <row r="3998" spans="1:16" ht="15" hidden="1" customHeight="1">
      <c r="A3998" s="26" t="s">
        <v>743</v>
      </c>
      <c r="B3998" s="23" t="str">
        <f>IFERROR(VLOOKUP(A3998,hoja!$A$2:$E$970,4,FALSE),0)</f>
        <v>CENTRO</v>
      </c>
      <c r="C3998" s="23" t="str">
        <f>IFERROR(VLOOKUP(A3998,hoja!$A$2:$E$1370,5,FALSE),0)</f>
        <v>BOGOTÁ</v>
      </c>
      <c r="D3998" s="23" t="str">
        <f>IFERROR(VLOOKUP(A3998,hoja!A:D,3,FALSE),0)</f>
        <v>0461</v>
      </c>
      <c r="E3998" s="23" t="s">
        <v>710</v>
      </c>
      <c r="F3998" s="23" t="str">
        <f>IFERROR(VLOOKUP(E3998,hoja!$A$2:$E$970,4,FALSE),0)</f>
        <v>CENTRO</v>
      </c>
      <c r="G3998" s="23" t="str">
        <f>IFERROR(VLOOKUP(E3998,hoja!$A$2:$E$970,5,FALSE),0)</f>
        <v>LA MESA</v>
      </c>
      <c r="H3998" s="103" t="str">
        <f>IFERROR(VLOOKUP(E3998,hoja!A:C,3,FALSE),0)</f>
        <v>0024</v>
      </c>
      <c r="I3998" s="24" t="str">
        <f t="shared" si="929"/>
        <v>04610024</v>
      </c>
      <c r="J3998" s="23">
        <v>2.4166666666860692</v>
      </c>
      <c r="K3998" s="23">
        <v>66.801500000000004</v>
      </c>
      <c r="L3998" s="23" t="s">
        <v>752</v>
      </c>
      <c r="M3998" s="23" t="s">
        <v>618</v>
      </c>
      <c r="N3998" s="23" t="s">
        <v>622</v>
      </c>
      <c r="O3998" s="23">
        <f t="shared" si="930"/>
        <v>25</v>
      </c>
      <c r="P3998" s="23" t="str">
        <f t="shared" si="927"/>
        <v>04610024Principal</v>
      </c>
    </row>
    <row r="3999" spans="1:16" ht="15" hidden="1" customHeight="1">
      <c r="A3999" s="26" t="s">
        <v>743</v>
      </c>
      <c r="B3999" s="23" t="str">
        <f>IFERROR(VLOOKUP(A3999,hoja!$A$2:$E$970,4,FALSE),0)</f>
        <v>CENTRO</v>
      </c>
      <c r="C3999" s="23" t="str">
        <f>IFERROR(VLOOKUP(A3999,hoja!$A$2:$E$1370,5,FALSE),0)</f>
        <v>BOGOTÁ</v>
      </c>
      <c r="D3999" s="23" t="str">
        <f>IFERROR(VLOOKUP(A3999,hoja!A:D,3,FALSE),0)</f>
        <v>0461</v>
      </c>
      <c r="E3999" s="23" t="s">
        <v>663</v>
      </c>
      <c r="F3999" s="23" t="str">
        <f>IFERROR(VLOOKUP(E3999,hoja!$A$2:$E$970,4,FALSE),0)</f>
        <v>CENTRO</v>
      </c>
      <c r="G3999" s="23" t="str">
        <f>IFERROR(VLOOKUP(E3999,hoja!$A$2:$E$970,5,FALSE),0)</f>
        <v>MADRID</v>
      </c>
      <c r="H3999" s="103" t="str">
        <f>IFERROR(VLOOKUP(E3999,hoja!A:C,3,FALSE),0)</f>
        <v>0022</v>
      </c>
      <c r="I3999" s="24" t="str">
        <f t="shared" si="929"/>
        <v>04610022</v>
      </c>
      <c r="J3999" s="23">
        <v>1.2833333333255723</v>
      </c>
      <c r="K3999" s="23">
        <v>26.835999999999999</v>
      </c>
      <c r="L3999" s="23" t="s">
        <v>752</v>
      </c>
      <c r="M3999" s="23" t="s">
        <v>618</v>
      </c>
      <c r="N3999" s="23" t="s">
        <v>622</v>
      </c>
      <c r="O3999" s="23">
        <f t="shared" si="930"/>
        <v>25</v>
      </c>
      <c r="P3999" s="23" t="str">
        <f t="shared" si="927"/>
        <v>04610022Principal</v>
      </c>
    </row>
    <row r="4000" spans="1:16" ht="15" hidden="1" customHeight="1">
      <c r="A4000" s="26" t="s">
        <v>743</v>
      </c>
      <c r="B4000" s="23" t="str">
        <f>IFERROR(VLOOKUP(A4000,hoja!$A$2:$E$970,4,FALSE),0)</f>
        <v>CENTRO</v>
      </c>
      <c r="C4000" s="23" t="str">
        <f>IFERROR(VLOOKUP(A4000,hoja!$A$2:$E$1370,5,FALSE),0)</f>
        <v>BOGOTÁ</v>
      </c>
      <c r="D4000" s="23" t="str">
        <f>IFERROR(VLOOKUP(A4000,hoja!A:D,3,FALSE),0)</f>
        <v>0461</v>
      </c>
      <c r="E4000" s="23" t="s">
        <v>665</v>
      </c>
      <c r="F4000" s="23" t="str">
        <f>IFERROR(VLOOKUP(E4000,hoja!$A$2:$E$970,4,FALSE),0)</f>
        <v>OCCIDENTE</v>
      </c>
      <c r="G4000" s="23" t="str">
        <f>IFERROR(VLOOKUP(E4000,hoja!$A$2:$E$970,5,FALSE),0)</f>
        <v>MANIZALES</v>
      </c>
      <c r="H4000" s="103" t="str">
        <f>IFERROR(VLOOKUP(E4000,hoja!A:C,3,FALSE),0)</f>
        <v>0145</v>
      </c>
      <c r="I4000" s="24" t="str">
        <f t="shared" si="929"/>
        <v>04610145</v>
      </c>
      <c r="J4000" s="23">
        <v>23.483333333395422</v>
      </c>
      <c r="K4000" s="23">
        <v>285.6105</v>
      </c>
      <c r="L4000" s="23" t="str">
        <f>IF(B4000=F4000,"REGIONAL","NACIONAL")</f>
        <v>NACIONAL</v>
      </c>
      <c r="M4000" s="23" t="s">
        <v>618</v>
      </c>
      <c r="N4000" s="23" t="s">
        <v>622</v>
      </c>
      <c r="O4000" s="23">
        <f t="shared" si="930"/>
        <v>16</v>
      </c>
      <c r="P4000" s="23" t="str">
        <f t="shared" si="927"/>
        <v>04610145Principal</v>
      </c>
    </row>
    <row r="4001" spans="1:16" ht="15" hidden="1" customHeight="1">
      <c r="A4001" s="26" t="s">
        <v>743</v>
      </c>
      <c r="B4001" s="23" t="str">
        <f>IFERROR(VLOOKUP(A4001,hoja!$A$2:$E$970,4,FALSE),0)</f>
        <v>CENTRO</v>
      </c>
      <c r="C4001" s="23" t="str">
        <f>IFERROR(VLOOKUP(A4001,hoja!$A$2:$E$1370,5,FALSE),0)</f>
        <v>BOGOTÁ</v>
      </c>
      <c r="D4001" s="23" t="str">
        <f>IFERROR(VLOOKUP(A4001,hoja!A:D,3,FALSE),0)</f>
        <v>0461</v>
      </c>
      <c r="E4001" s="23" t="s">
        <v>665</v>
      </c>
      <c r="F4001" s="23" t="str">
        <f>IFERROR(VLOOKUP(E4001,hoja!$A$2:$E$970,4,FALSE),0)</f>
        <v>OCCIDENTE</v>
      </c>
      <c r="G4001" s="23" t="str">
        <f>IFERROR(VLOOKUP(E4001,hoja!$A$2:$E$970,5,FALSE),0)</f>
        <v>MANIZALES</v>
      </c>
      <c r="H4001" s="103" t="str">
        <f>IFERROR(VLOOKUP(E4001,hoja!A:C,3,FALSE),0)</f>
        <v>0145</v>
      </c>
      <c r="I4001" s="24" t="str">
        <f t="shared" si="929"/>
        <v>04610145</v>
      </c>
      <c r="K4001" s="23">
        <v>294</v>
      </c>
      <c r="L4001" s="23" t="str">
        <f t="shared" ref="L4001:L4002" si="936">IF(B4001=F4001,"REGIONAL","NACIONAL")</f>
        <v>NACIONAL</v>
      </c>
      <c r="M4001" s="23" t="s">
        <v>839</v>
      </c>
      <c r="N4001" s="23" t="s">
        <v>622</v>
      </c>
      <c r="O4001" s="23">
        <f t="shared" si="930"/>
        <v>16</v>
      </c>
      <c r="P4001" s="23" t="str">
        <f t="shared" si="927"/>
        <v>04610145Facatativa-Letras</v>
      </c>
    </row>
    <row r="4002" spans="1:16" ht="15" hidden="1" customHeight="1">
      <c r="A4002" s="26" t="s">
        <v>743</v>
      </c>
      <c r="B4002" s="23" t="str">
        <f>IFERROR(VLOOKUP(A4002,hoja!$A$2:$E$970,4,FALSE),0)</f>
        <v>CENTRO</v>
      </c>
      <c r="C4002" s="23" t="str">
        <f>IFERROR(VLOOKUP(A4002,hoja!$A$2:$E$1370,5,FALSE),0)</f>
        <v>BOGOTÁ</v>
      </c>
      <c r="D4002" s="23" t="str">
        <f>IFERROR(VLOOKUP(A4002,hoja!A:D,3,FALSE),0)</f>
        <v>0461</v>
      </c>
      <c r="E4002" s="23" t="s">
        <v>713</v>
      </c>
      <c r="F4002" s="23" t="str">
        <f>IFERROR(VLOOKUP(E4002,hoja!$A$2:$E$970,4,FALSE),0)</f>
        <v>ANTIOQUIA</v>
      </c>
      <c r="G4002" s="23" t="str">
        <f>IFERROR(VLOOKUP(E4002,hoja!$A$2:$E$970,5,FALSE),0)</f>
        <v>MARIQUITA</v>
      </c>
      <c r="H4002" s="103" t="str">
        <f>IFERROR(VLOOKUP(E4002,hoja!A:C,3,FALSE),0)</f>
        <v>0392</v>
      </c>
      <c r="I4002" s="24" t="str">
        <f t="shared" si="929"/>
        <v>04610392</v>
      </c>
      <c r="J4002" s="23">
        <v>8.249583333323244</v>
      </c>
      <c r="K4002" s="23">
        <v>179.00649999999999</v>
      </c>
      <c r="L4002" s="23" t="str">
        <f t="shared" si="936"/>
        <v>NACIONAL</v>
      </c>
      <c r="M4002" s="23" t="s">
        <v>623</v>
      </c>
      <c r="N4002" s="23" t="s">
        <v>622</v>
      </c>
      <c r="O4002" s="23">
        <f t="shared" si="930"/>
        <v>25</v>
      </c>
      <c r="P4002" s="23" t="str">
        <f t="shared" si="927"/>
        <v>04610392Facatativa</v>
      </c>
    </row>
    <row r="4003" spans="1:16" ht="15" hidden="1" customHeight="1">
      <c r="A4003" s="26" t="s">
        <v>743</v>
      </c>
      <c r="B4003" s="23" t="str">
        <f>IFERROR(VLOOKUP(A4003,hoja!$A$2:$E$970,4,FALSE),0)</f>
        <v>CENTRO</v>
      </c>
      <c r="C4003" s="23" t="str">
        <f>IFERROR(VLOOKUP(A4003,hoja!$A$2:$E$1370,5,FALSE),0)</f>
        <v>BOGOTÁ</v>
      </c>
      <c r="D4003" s="23" t="str">
        <f>IFERROR(VLOOKUP(A4003,hoja!A:D,3,FALSE),0)</f>
        <v>0461</v>
      </c>
      <c r="E4003" s="23" t="s">
        <v>795</v>
      </c>
      <c r="F4003" s="23" t="str">
        <f>IFERROR(VLOOKUP(E4003,hoja!$A$2:$E$970,4,FALSE),0)</f>
        <v>CENTRO</v>
      </c>
      <c r="G4003" s="23" t="str">
        <f>IFERROR(VLOOKUP(E4003,hoja!$A$2:$E$970,5,FALSE),0)</f>
        <v>BOGOTÁ</v>
      </c>
      <c r="H4003" s="103" t="str">
        <f>IFERROR(VLOOKUP(E4003,hoja!A:C,3,FALSE),0)</f>
        <v>0011M</v>
      </c>
      <c r="I4003" s="24" t="str">
        <f t="shared" ref="I4003:I4033" si="937">D4003&amp;H4003</f>
        <v>04610011M</v>
      </c>
      <c r="K4003" s="23">
        <v>9</v>
      </c>
      <c r="L4003" s="23" t="s">
        <v>833</v>
      </c>
      <c r="M4003" s="23" t="s">
        <v>618</v>
      </c>
      <c r="N4003" s="23" t="s">
        <v>622</v>
      </c>
      <c r="O4003" s="23">
        <f t="shared" si="930"/>
        <v>25</v>
      </c>
      <c r="P4003" s="23" t="str">
        <f t="shared" si="927"/>
        <v>04610011MPrincipal</v>
      </c>
    </row>
    <row r="4004" spans="1:16" ht="15" hidden="1" customHeight="1">
      <c r="A4004" s="26" t="s">
        <v>743</v>
      </c>
      <c r="B4004" s="23" t="str">
        <f>IFERROR(VLOOKUP(A4004,hoja!$A$2:$E$970,4,FALSE),0)</f>
        <v>CENTRO</v>
      </c>
      <c r="C4004" s="23" t="str">
        <f>IFERROR(VLOOKUP(A4004,hoja!$A$2:$E$1370,5,FALSE),0)</f>
        <v>BOGOTÁ</v>
      </c>
      <c r="D4004" s="23" t="str">
        <f>IFERROR(VLOOKUP(A4004,hoja!A:D,3,FALSE),0)</f>
        <v>0461</v>
      </c>
      <c r="E4004" s="23" t="s">
        <v>714</v>
      </c>
      <c r="F4004" s="23" t="str">
        <f>IFERROR(VLOOKUP(E4004,hoja!$A$2:$E$970,4,FALSE),0)</f>
        <v>SANTANDER</v>
      </c>
      <c r="G4004" s="23" t="str">
        <f>IFERROR(VLOOKUP(E4004,hoja!$A$2:$E$970,5,FALSE),0)</f>
        <v>OCAÑA</v>
      </c>
      <c r="H4004" s="103" t="str">
        <f>IFERROR(VLOOKUP(E4004,hoja!A:C,3,FALSE),0)</f>
        <v>0434</v>
      </c>
      <c r="I4004" s="24" t="str">
        <f t="shared" si="937"/>
        <v>04610434</v>
      </c>
      <c r="J4004" s="23">
        <v>28.116666666726815</v>
      </c>
      <c r="K4004" s="23">
        <v>642.14</v>
      </c>
      <c r="L4004" s="23" t="str">
        <f>IF(B4004=F4004,"REGIONAL","NACIONAL")</f>
        <v>NACIONAL</v>
      </c>
      <c r="M4004" s="23" t="s">
        <v>623</v>
      </c>
      <c r="N4004" s="23" t="s">
        <v>622</v>
      </c>
      <c r="O4004" s="23">
        <f t="shared" si="930"/>
        <v>12</v>
      </c>
      <c r="P4004" s="23" t="str">
        <f t="shared" si="927"/>
        <v>04610434Facatativa</v>
      </c>
    </row>
    <row r="4005" spans="1:16" ht="15" hidden="1" customHeight="1">
      <c r="A4005" s="26" t="s">
        <v>743</v>
      </c>
      <c r="B4005" s="23" t="str">
        <f>IFERROR(VLOOKUP(A4005,hoja!$A$2:$E$970,4,FALSE),0)</f>
        <v>CENTRO</v>
      </c>
      <c r="C4005" s="23" t="str">
        <f>IFERROR(VLOOKUP(A4005,hoja!$A$2:$E$1370,5,FALSE),0)</f>
        <v>BOGOTÁ</v>
      </c>
      <c r="D4005" s="23" t="str">
        <f>IFERROR(VLOOKUP(A4005,hoja!A:D,3,FALSE),0)</f>
        <v>0461</v>
      </c>
      <c r="E4005" s="23" t="s">
        <v>717</v>
      </c>
      <c r="F4005" s="23" t="str">
        <f>IFERROR(VLOOKUP(E4005,hoja!$A$2:$E$970,4,FALSE),0)</f>
        <v>OCCIDENTE</v>
      </c>
      <c r="G4005" s="23" t="str">
        <f>IFERROR(VLOOKUP(E4005,hoja!$A$2:$E$970,5,FALSE),0)</f>
        <v>POPAYÁN</v>
      </c>
      <c r="H4005" s="103" t="str">
        <f>IFERROR(VLOOKUP(E4005,hoja!A:C,3,FALSE),0)</f>
        <v>0126</v>
      </c>
      <c r="I4005" s="24" t="str">
        <f t="shared" si="937"/>
        <v>04610126</v>
      </c>
      <c r="J4005" s="23">
        <v>36.896250000048894</v>
      </c>
      <c r="K4005" s="23">
        <v>591.58299999999997</v>
      </c>
      <c r="L4005" s="23" t="str">
        <f>IF(B4005=F4005,"REGIONAL","NACIONAL")</f>
        <v>NACIONAL</v>
      </c>
      <c r="M4005" s="23" t="s">
        <v>618</v>
      </c>
      <c r="N4005" s="23" t="s">
        <v>622</v>
      </c>
      <c r="O4005" s="23">
        <f t="shared" si="930"/>
        <v>12</v>
      </c>
      <c r="P4005" s="23" t="str">
        <f t="shared" si="927"/>
        <v>04610126Principal</v>
      </c>
    </row>
    <row r="4006" spans="1:16" ht="15" hidden="1" customHeight="1">
      <c r="A4006" s="26" t="s">
        <v>743</v>
      </c>
      <c r="B4006" s="23" t="str">
        <f>IFERROR(VLOOKUP(A4006,hoja!$A$2:$E$970,4,FALSE),0)</f>
        <v>CENTRO</v>
      </c>
      <c r="C4006" s="23" t="str">
        <f>IFERROR(VLOOKUP(A4006,hoja!$A$2:$E$1370,5,FALSE),0)</f>
        <v>BOGOTÁ</v>
      </c>
      <c r="D4006" s="23" t="str">
        <f>IFERROR(VLOOKUP(A4006,hoja!A:D,3,FALSE),0)</f>
        <v>0461</v>
      </c>
      <c r="E4006" s="23" t="s">
        <v>719</v>
      </c>
      <c r="F4006" s="23" t="str">
        <f>IFERROR(VLOOKUP(E4006,hoja!$A$2:$E$970,4,FALSE),0)</f>
        <v>CENTRO</v>
      </c>
      <c r="G4006" s="23" t="str">
        <f>IFERROR(VLOOKUP(E4006,hoja!$A$2:$E$970,5,FALSE),0)</f>
        <v>RICAURTE</v>
      </c>
      <c r="H4006" s="103" t="str">
        <f>IFERROR(VLOOKUP(E4006,hoja!A:C,3,FALSE),0)</f>
        <v>0390</v>
      </c>
      <c r="I4006" s="24" t="str">
        <f t="shared" si="937"/>
        <v>04610390</v>
      </c>
      <c r="J4006" s="23">
        <v>4.1866666667629033</v>
      </c>
      <c r="K4006" s="23">
        <v>121.3815</v>
      </c>
      <c r="L4006" s="23" t="str">
        <f t="shared" ref="L4006" si="938">IF(B4006=F4006,"REGIONAL","NACIONAL")</f>
        <v>REGIONAL</v>
      </c>
      <c r="M4006" s="23" t="s">
        <v>618</v>
      </c>
      <c r="N4006" s="23" t="s">
        <v>622</v>
      </c>
      <c r="O4006" s="23">
        <f t="shared" si="930"/>
        <v>25</v>
      </c>
      <c r="P4006" s="23" t="str">
        <f t="shared" si="927"/>
        <v>04610390Principal</v>
      </c>
    </row>
    <row r="4007" spans="1:16" ht="15" hidden="1" customHeight="1">
      <c r="A4007" s="26" t="s">
        <v>743</v>
      </c>
      <c r="B4007" s="23" t="str">
        <f>IFERROR(VLOOKUP(A4007,hoja!$A$2:$E$970,4,FALSE),0)</f>
        <v>CENTRO</v>
      </c>
      <c r="C4007" s="23" t="str">
        <f>IFERROR(VLOOKUP(A4007,hoja!$A$2:$E$1370,5,FALSE),0)</f>
        <v>BOGOTÁ</v>
      </c>
      <c r="D4007" s="23" t="str">
        <f>IFERROR(VLOOKUP(A4007,hoja!A:D,3,FALSE),0)</f>
        <v>0461</v>
      </c>
      <c r="E4007" s="23" t="s">
        <v>721</v>
      </c>
      <c r="F4007" s="23" t="str">
        <f>IFERROR(VLOOKUP(E4007,hoja!$A$2:$E$970,4,FALSE),0)</f>
        <v>ANTIOQUIA</v>
      </c>
      <c r="G4007" s="23" t="str">
        <f>IFERROR(VLOOKUP(E4007,hoja!$A$2:$E$970,5,FALSE),0)</f>
        <v>RIONEGRO</v>
      </c>
      <c r="H4007" s="103" t="str">
        <f>IFERROR(VLOOKUP(E4007,hoja!A:C,3,FALSE),0)</f>
        <v>0090</v>
      </c>
      <c r="I4007" s="24" t="str">
        <f t="shared" si="937"/>
        <v>04610090</v>
      </c>
      <c r="J4007" s="23">
        <v>24.56666666676756</v>
      </c>
      <c r="K4007" s="23">
        <v>384.35700000000003</v>
      </c>
      <c r="L4007" s="23" t="str">
        <f>IF(B4007=F4007,"REGIONAL","NACIONAL")</f>
        <v>NACIONAL</v>
      </c>
      <c r="M4007" s="23" t="s">
        <v>623</v>
      </c>
      <c r="N4007" s="23" t="s">
        <v>622</v>
      </c>
      <c r="O4007" s="23">
        <f t="shared" si="930"/>
        <v>16</v>
      </c>
      <c r="P4007" s="23" t="str">
        <f t="shared" si="927"/>
        <v>04610090Facatativa</v>
      </c>
    </row>
    <row r="4008" spans="1:16" ht="15" hidden="1" customHeight="1">
      <c r="A4008" s="26" t="s">
        <v>743</v>
      </c>
      <c r="B4008" s="23" t="str">
        <f>IFERROR(VLOOKUP(A4008,hoja!$A$2:$E$970,4,FALSE),0)</f>
        <v>CENTRO</v>
      </c>
      <c r="C4008" s="23" t="str">
        <f>IFERROR(VLOOKUP(A4008,hoja!$A$2:$E$1370,5,FALSE),0)</f>
        <v>BOGOTÁ</v>
      </c>
      <c r="D4008" s="23" t="str">
        <f>IFERROR(VLOOKUP(A4008,hoja!A:D,3,FALSE),0)</f>
        <v>0461</v>
      </c>
      <c r="E4008" s="23" t="s">
        <v>722</v>
      </c>
      <c r="F4008" s="23" t="str">
        <f>IFERROR(VLOOKUP(E4008,hoja!$A$2:$E$970,4,FALSE),0)</f>
        <v>ANTIOQUIA</v>
      </c>
      <c r="G4008" s="23" t="str">
        <f>IFERROR(VLOOKUP(E4008,hoja!$A$2:$E$970,5,FALSE),0)</f>
        <v>SALDAÑA</v>
      </c>
      <c r="H4008" s="103" t="str">
        <f>IFERROR(VLOOKUP(E4008,hoja!A:C,3,FALSE),0)</f>
        <v>0386</v>
      </c>
      <c r="I4008" s="24" t="str">
        <f t="shared" si="937"/>
        <v>04610386</v>
      </c>
      <c r="J4008" s="23">
        <v>6.9999999999417923</v>
      </c>
      <c r="K4008" s="23">
        <v>175.18350000000001</v>
      </c>
      <c r="L4008" s="23" t="str">
        <f t="shared" ref="L4008:L4011" si="939">IF(B4008=F4008,"REGIONAL","NACIONAL")</f>
        <v>NACIONAL</v>
      </c>
      <c r="M4008" s="23" t="s">
        <v>618</v>
      </c>
      <c r="N4008" s="23" t="s">
        <v>622</v>
      </c>
      <c r="O4008" s="23">
        <f t="shared" si="930"/>
        <v>25</v>
      </c>
      <c r="P4008" s="23" t="str">
        <f t="shared" si="927"/>
        <v>04610386Principal</v>
      </c>
    </row>
    <row r="4009" spans="1:16" ht="15" hidden="1" customHeight="1">
      <c r="A4009" s="26" t="s">
        <v>743</v>
      </c>
      <c r="B4009" s="23" t="str">
        <f>IFERROR(VLOOKUP(A4009,hoja!$A$2:$E$970,4,FALSE),0)</f>
        <v>CENTRO</v>
      </c>
      <c r="C4009" s="23" t="str">
        <f>IFERROR(VLOOKUP(A4009,hoja!$A$2:$E$1370,5,FALSE),0)</f>
        <v>BOGOTÁ</v>
      </c>
      <c r="D4009" s="23" t="str">
        <f>IFERROR(VLOOKUP(A4009,hoja!A:D,3,FALSE),0)</f>
        <v>0461</v>
      </c>
      <c r="E4009" s="23" t="s">
        <v>723</v>
      </c>
      <c r="F4009" s="23" t="str">
        <f>IFERROR(VLOOKUP(E4009,hoja!$A$2:$E$970,4,FALSE),0)</f>
        <v>COSTA</v>
      </c>
      <c r="G4009" s="23" t="str">
        <f>IFERROR(VLOOKUP(E4009,hoja!$A$2:$E$970,5,FALSE),0)</f>
        <v>SANTA MARTA</v>
      </c>
      <c r="H4009" s="103" t="str">
        <f>IFERROR(VLOOKUP(E4009,hoja!A:C,3,FALSE),0)</f>
        <v>0118</v>
      </c>
      <c r="I4009" s="24" t="str">
        <f t="shared" si="937"/>
        <v>04610118</v>
      </c>
      <c r="J4009" s="23">
        <v>47.466666666674428</v>
      </c>
      <c r="K4009" s="23">
        <v>974.88199999999995</v>
      </c>
      <c r="L4009" s="23" t="str">
        <f t="shared" si="939"/>
        <v>NACIONAL</v>
      </c>
      <c r="M4009" s="23" t="s">
        <v>623</v>
      </c>
      <c r="N4009" s="23" t="s">
        <v>622</v>
      </c>
      <c r="O4009" s="23">
        <f t="shared" si="930"/>
        <v>8</v>
      </c>
      <c r="P4009" s="23" t="str">
        <f t="shared" si="927"/>
        <v>04610118Facatativa</v>
      </c>
    </row>
    <row r="4010" spans="1:16" ht="15" hidden="1" customHeight="1">
      <c r="A4010" s="26" t="s">
        <v>743</v>
      </c>
      <c r="B4010" s="23" t="str">
        <f>IFERROR(VLOOKUP(A4010,hoja!$A$2:$E$970,4,FALSE),0)</f>
        <v>CENTRO</v>
      </c>
      <c r="C4010" s="23" t="str">
        <f>IFERROR(VLOOKUP(A4010,hoja!$A$2:$E$1370,5,FALSE),0)</f>
        <v>BOGOTÁ</v>
      </c>
      <c r="D4010" s="23" t="str">
        <f>IFERROR(VLOOKUP(A4010,hoja!A:D,3,FALSE),0)</f>
        <v>0461</v>
      </c>
      <c r="E4010" s="23" t="s">
        <v>723</v>
      </c>
      <c r="F4010" s="23" t="str">
        <f>IFERROR(VLOOKUP(E4010,hoja!$A$2:$E$970,4,FALSE),0)</f>
        <v>COSTA</v>
      </c>
      <c r="G4010" s="23" t="str">
        <f>IFERROR(VLOOKUP(E4010,hoja!$A$2:$E$970,5,FALSE),0)</f>
        <v>SANTA MARTA</v>
      </c>
      <c r="H4010" s="103" t="str">
        <f>IFERROR(VLOOKUP(E4010,hoja!A:C,3,FALSE),0)</f>
        <v>0118</v>
      </c>
      <c r="I4010" s="24" t="str">
        <f t="shared" si="937"/>
        <v>04610118</v>
      </c>
      <c r="K4010" s="23">
        <v>985</v>
      </c>
      <c r="L4010" s="23" t="str">
        <f t="shared" si="939"/>
        <v>NACIONAL</v>
      </c>
      <c r="M4010" s="23" t="s">
        <v>674</v>
      </c>
      <c r="N4010" s="23" t="s">
        <v>622</v>
      </c>
      <c r="O4010" s="23">
        <f t="shared" si="930"/>
        <v>8</v>
      </c>
      <c r="P4010" s="23" t="str">
        <f t="shared" si="927"/>
        <v>04610118La Vega</v>
      </c>
    </row>
    <row r="4011" spans="1:16" ht="15" hidden="1" customHeight="1">
      <c r="A4011" s="26" t="s">
        <v>743</v>
      </c>
      <c r="B4011" s="23" t="str">
        <f>IFERROR(VLOOKUP(A4011,hoja!$A$2:$E$970,4,FALSE),0)</f>
        <v>CENTRO</v>
      </c>
      <c r="C4011" s="23" t="str">
        <f>IFERROR(VLOOKUP(A4011,hoja!$A$2:$E$1370,5,FALSE),0)</f>
        <v>BOGOTÁ</v>
      </c>
      <c r="D4011" s="23" t="str">
        <f>IFERROR(VLOOKUP(A4011,hoja!A:D,3,FALSE),0)</f>
        <v>0461</v>
      </c>
      <c r="E4011" s="23" t="s">
        <v>666</v>
      </c>
      <c r="F4011" s="23" t="str">
        <f>IFERROR(VLOOKUP(E4011,hoja!$A$2:$E$970,4,FALSE),0)</f>
        <v>COSTA</v>
      </c>
      <c r="G4011" s="23" t="str">
        <f>IFERROR(VLOOKUP(E4011,hoja!$A$2:$E$970,5,FALSE),0)</f>
        <v>SINCELEJO</v>
      </c>
      <c r="H4011" s="103" t="str">
        <f>IFERROR(VLOOKUP(E4011,hoja!A:C,3,FALSE),0)</f>
        <v>0382</v>
      </c>
      <c r="I4011" s="24" t="str">
        <f t="shared" si="937"/>
        <v>04610382</v>
      </c>
      <c r="J4011" s="23">
        <v>52.557083333318587</v>
      </c>
      <c r="K4011" s="23">
        <v>891.09799999999996</v>
      </c>
      <c r="L4011" s="23" t="str">
        <f t="shared" si="939"/>
        <v>NACIONAL</v>
      </c>
      <c r="M4011" s="23" t="s">
        <v>623</v>
      </c>
      <c r="N4011" s="23" t="s">
        <v>622</v>
      </c>
      <c r="O4011" s="23">
        <f t="shared" si="930"/>
        <v>8</v>
      </c>
      <c r="P4011" s="23" t="str">
        <f t="shared" si="927"/>
        <v>04610382Facatativa</v>
      </c>
    </row>
    <row r="4012" spans="1:16" ht="15" hidden="1" customHeight="1">
      <c r="A4012" s="26" t="s">
        <v>743</v>
      </c>
      <c r="B4012" s="23" t="str">
        <f>IFERROR(VLOOKUP(A4012,hoja!$A$2:$E$970,4,FALSE),0)</f>
        <v>CENTRO</v>
      </c>
      <c r="C4012" s="23" t="str">
        <f>IFERROR(VLOOKUP(A4012,hoja!$A$2:$E$1370,5,FALSE),0)</f>
        <v>BOGOTÁ</v>
      </c>
      <c r="D4012" s="23" t="str">
        <f>IFERROR(VLOOKUP(A4012,hoja!A:D,3,FALSE),0)</f>
        <v>0461</v>
      </c>
      <c r="E4012" s="23" t="s">
        <v>728</v>
      </c>
      <c r="F4012" s="23" t="str">
        <f>IFERROR(VLOOKUP(E4012,hoja!$A$2:$E$970,4,FALSE),0)</f>
        <v>CENTRO</v>
      </c>
      <c r="G4012" s="23" t="str">
        <f>IFERROR(VLOOKUP(E4012,hoja!$A$2:$E$970,5,FALSE),0)</f>
        <v>VILLETA</v>
      </c>
      <c r="H4012" s="103" t="str">
        <f>IFERROR(VLOOKUP(E4012,hoja!A:C,3,FALSE),0)</f>
        <v>0025</v>
      </c>
      <c r="I4012" s="24" t="str">
        <f t="shared" si="937"/>
        <v>04610025</v>
      </c>
      <c r="J4012" s="23">
        <v>3.5138888888759539</v>
      </c>
      <c r="K4012" s="23">
        <v>105.48950000000001</v>
      </c>
      <c r="L4012" s="23" t="s">
        <v>833</v>
      </c>
      <c r="M4012" s="23" t="s">
        <v>623</v>
      </c>
      <c r="N4012" s="23" t="s">
        <v>622</v>
      </c>
      <c r="O4012" s="23">
        <f t="shared" si="930"/>
        <v>25</v>
      </c>
      <c r="P4012" s="23" t="str">
        <f t="shared" si="927"/>
        <v>04610025Facatativa</v>
      </c>
    </row>
    <row r="4013" spans="1:16" ht="15" hidden="1" customHeight="1">
      <c r="A4013" s="26" t="s">
        <v>743</v>
      </c>
      <c r="B4013" s="23" t="str">
        <f>IFERROR(VLOOKUP(A4013,hoja!$A$2:$E$970,4,FALSE),0)</f>
        <v>CENTRO</v>
      </c>
      <c r="C4013" s="23" t="str">
        <f>IFERROR(VLOOKUP(A4013,hoja!$A$2:$E$1370,5,FALSE),0)</f>
        <v>BOGOTÁ</v>
      </c>
      <c r="D4013" s="23" t="str">
        <f>IFERROR(VLOOKUP(A4013,hoja!A:D,3,FALSE),0)</f>
        <v>0461</v>
      </c>
      <c r="E4013" s="23" t="s">
        <v>729</v>
      </c>
      <c r="F4013" s="23" t="str">
        <f>IFERROR(VLOOKUP(E4013,hoja!$A$2:$E$970,4,FALSE),0)</f>
        <v>SANTANDER</v>
      </c>
      <c r="G4013" s="23" t="str">
        <f>IFERROR(VLOOKUP(E4013,hoja!$A$2:$E$970,5,FALSE),0)</f>
        <v>YOPAL</v>
      </c>
      <c r="H4013" s="103" t="str">
        <f>IFERROR(VLOOKUP(E4013,hoja!A:C,3,FALSE),0)</f>
        <v>0442</v>
      </c>
      <c r="I4013" s="24" t="str">
        <f t="shared" si="937"/>
        <v>04610442</v>
      </c>
      <c r="J4013" s="23">
        <v>21.39000000001397</v>
      </c>
      <c r="K4013" s="23">
        <v>372.99400000000003</v>
      </c>
      <c r="L4013" s="23" t="str">
        <f>IF(B4013=F4013,"REGIONAL","NACIONAL")</f>
        <v>NACIONAL</v>
      </c>
      <c r="M4013" s="23" t="s">
        <v>618</v>
      </c>
      <c r="N4013" s="23" t="s">
        <v>622</v>
      </c>
      <c r="O4013" s="23">
        <f t="shared" si="930"/>
        <v>16</v>
      </c>
      <c r="P4013" s="23" t="str">
        <f t="shared" si="927"/>
        <v>04610442Principal</v>
      </c>
    </row>
    <row r="4014" spans="1:16" ht="15" hidden="1" customHeight="1">
      <c r="A4014" s="26" t="s">
        <v>743</v>
      </c>
      <c r="B4014" s="23" t="str">
        <f>IFERROR(VLOOKUP(A4014,hoja!$A$2:$E$970,4,FALSE),0)</f>
        <v>CENTRO</v>
      </c>
      <c r="C4014" s="23" t="str">
        <f>IFERROR(VLOOKUP(A4014,hoja!$A$2:$E$1370,5,FALSE),0)</f>
        <v>BOGOTÁ</v>
      </c>
      <c r="D4014" s="23" t="str">
        <f>IFERROR(VLOOKUP(A4014,hoja!A:D,3,FALSE),0)</f>
        <v>0461</v>
      </c>
      <c r="E4014" s="23" t="s">
        <v>629</v>
      </c>
      <c r="F4014" s="23" t="str">
        <f>IFERROR(VLOOKUP(E4014,hoja!$A$2:$E$970,4,FALSE),0)</f>
        <v>CENTRO</v>
      </c>
      <c r="G4014" s="23" t="str">
        <f>IFERROR(VLOOKUP(E4014,hoja!$A$2:$E$970,5,FALSE),0)</f>
        <v>ZIPAQUIRÁ</v>
      </c>
      <c r="H4014" s="103" t="str">
        <f>IFERROR(VLOOKUP(E4014,hoja!A:C,3,FALSE),0)</f>
        <v>0032</v>
      </c>
      <c r="I4014" s="24" t="str">
        <f t="shared" si="937"/>
        <v>04610032</v>
      </c>
      <c r="J4014" s="23">
        <v>2.6963888888130896</v>
      </c>
      <c r="K4014" s="23">
        <v>68.046000000000006</v>
      </c>
      <c r="L4014" s="23" t="s">
        <v>833</v>
      </c>
      <c r="M4014" s="23" t="s">
        <v>618</v>
      </c>
      <c r="N4014" s="23" t="s">
        <v>622</v>
      </c>
      <c r="O4014" s="23">
        <f t="shared" si="930"/>
        <v>25</v>
      </c>
      <c r="P4014" s="23" t="str">
        <f t="shared" si="927"/>
        <v>04610032Principal</v>
      </c>
    </row>
    <row r="4015" spans="1:16" ht="15" hidden="1" customHeight="1">
      <c r="A4015" s="26" t="s">
        <v>743</v>
      </c>
      <c r="B4015" s="23" t="str">
        <f>IFERROR(VLOOKUP(A4015,hoja!$A$2:$E$970,4,FALSE),0)</f>
        <v>CENTRO</v>
      </c>
      <c r="C4015" s="23" t="str">
        <f>IFERROR(VLOOKUP(A4015,hoja!$A$2:$E$1370,5,FALSE),0)</f>
        <v>BOGOTÁ</v>
      </c>
      <c r="D4015" s="23" t="str">
        <f>IFERROR(VLOOKUP(A4015,hoja!A:D,3,FALSE),0)</f>
        <v>0461</v>
      </c>
      <c r="E4015" s="23" t="s">
        <v>630</v>
      </c>
      <c r="F4015" s="23" t="str">
        <f>IFERROR(VLOOKUP(E4015,hoja!$A$2:$E$970,4,FALSE),0)</f>
        <v>CENTRO</v>
      </c>
      <c r="G4015" s="23" t="str">
        <f>IFERROR(VLOOKUP(E4015,hoja!$A$2:$E$970,5,FALSE),0)</f>
        <v>SESQUILÉ</v>
      </c>
      <c r="H4015" s="103" t="str">
        <f>IFERROR(VLOOKUP(E4015,hoja!A:C,3,FALSE),0)</f>
        <v>1501</v>
      </c>
      <c r="I4015" s="24" t="str">
        <f t="shared" si="937"/>
        <v>04611501</v>
      </c>
      <c r="J4015" s="23">
        <v>1.9833333333372138</v>
      </c>
      <c r="K4015" s="23">
        <v>68.793999999999997</v>
      </c>
      <c r="L4015" s="23" t="str">
        <f t="shared" ref="L4015" si="940">IF(B4015=F4015,"REGIONAL","NACIONAL")</f>
        <v>REGIONAL</v>
      </c>
      <c r="M4015" s="23" t="s">
        <v>618</v>
      </c>
      <c r="N4015" s="23" t="s">
        <v>622</v>
      </c>
      <c r="O4015" s="23">
        <f t="shared" si="930"/>
        <v>25</v>
      </c>
      <c r="P4015" s="23" t="str">
        <f t="shared" si="927"/>
        <v>04611501Principal</v>
      </c>
    </row>
    <row r="4016" spans="1:16" ht="15" hidden="1" customHeight="1">
      <c r="A4016" s="26" t="s">
        <v>743</v>
      </c>
      <c r="B4016" s="23" t="str">
        <f>IFERROR(VLOOKUP(A4016,hoja!$A$2:$E$970,4,FALSE),0)</f>
        <v>CENTRO</v>
      </c>
      <c r="C4016" s="23" t="str">
        <f>IFERROR(VLOOKUP(A4016,hoja!$A$2:$E$1370,5,FALSE),0)</f>
        <v>BOGOTÁ</v>
      </c>
      <c r="D4016" s="23" t="str">
        <f>IFERROR(VLOOKUP(A4016,hoja!A:D,3,FALSE),0)</f>
        <v>0461</v>
      </c>
      <c r="E4016" s="23" t="s">
        <v>751</v>
      </c>
      <c r="F4016" s="23" t="str">
        <f>IFERROR(VLOOKUP(E4016,hoja!$A$2:$E$970,4,FALSE),0)</f>
        <v>CENTRO</v>
      </c>
      <c r="G4016" s="23" t="str">
        <f>IFERROR(VLOOKUP(E4016,hoja!$A$2:$E$970,5,FALSE),0)</f>
        <v>BOGOTÁ</v>
      </c>
      <c r="H4016" s="103" t="str">
        <f>IFERROR(VLOOKUP(E4016,hoja!A:C,3,FALSE),0)</f>
        <v>0002A</v>
      </c>
      <c r="I4016" s="24" t="str">
        <f t="shared" si="937"/>
        <v>04610002A</v>
      </c>
      <c r="J4016" s="23">
        <v>0.49999999988358468</v>
      </c>
      <c r="K4016" s="23">
        <v>9.5990000000000002</v>
      </c>
      <c r="L4016" s="23" t="s">
        <v>833</v>
      </c>
      <c r="M4016" s="23" t="s">
        <v>618</v>
      </c>
      <c r="N4016" s="23" t="s">
        <v>622</v>
      </c>
      <c r="O4016" s="23">
        <f t="shared" si="930"/>
        <v>25</v>
      </c>
      <c r="P4016" s="23" t="str">
        <f t="shared" si="927"/>
        <v>04610002APrincipal</v>
      </c>
    </row>
    <row r="4017" spans="1:16" ht="15" hidden="1" customHeight="1">
      <c r="A4017" s="26" t="s">
        <v>743</v>
      </c>
      <c r="B4017" s="23" t="str">
        <f>IFERROR(VLOOKUP(A4017,hoja!$A$2:$E$970,4,FALSE),0)</f>
        <v>CENTRO</v>
      </c>
      <c r="C4017" s="23" t="str">
        <f>IFERROR(VLOOKUP(A4017,hoja!$A$2:$E$1370,5,FALSE),0)</f>
        <v>BOGOTÁ</v>
      </c>
      <c r="D4017" s="23" t="str">
        <f>IFERROR(VLOOKUP(A4017,hoja!A:D,3,FALSE),0)</f>
        <v>0461</v>
      </c>
      <c r="E4017" s="23" t="s">
        <v>633</v>
      </c>
      <c r="F4017" s="23" t="str">
        <f>IFERROR(VLOOKUP(E4017,hoja!$A$2:$E$970,4,FALSE),0)</f>
        <v>CENTRO</v>
      </c>
      <c r="G4017" s="23" t="str">
        <f>IFERROR(VLOOKUP(E4017,hoja!$A$2:$E$970,5,FALSE),0)</f>
        <v>BOGOTÁ</v>
      </c>
      <c r="H4017" s="103" t="str">
        <f>IFERROR(VLOOKUP(E4017,hoja!A:C,3,FALSE),0)</f>
        <v>0002</v>
      </c>
      <c r="I4017" s="24" t="str">
        <f t="shared" si="937"/>
        <v>04610002</v>
      </c>
      <c r="J4017" s="23">
        <v>0.53194444446125999</v>
      </c>
      <c r="K4017" s="23">
        <v>9.4450000000000003</v>
      </c>
      <c r="L4017" s="23" t="s">
        <v>833</v>
      </c>
      <c r="M4017" s="23" t="s">
        <v>618</v>
      </c>
      <c r="N4017" s="23" t="s">
        <v>622</v>
      </c>
      <c r="O4017" s="23">
        <f t="shared" si="930"/>
        <v>25</v>
      </c>
      <c r="P4017" s="23" t="str">
        <f t="shared" si="927"/>
        <v>04610002Principal</v>
      </c>
    </row>
    <row r="4018" spans="1:16" ht="15" hidden="1" customHeight="1">
      <c r="A4018" s="26" t="s">
        <v>743</v>
      </c>
      <c r="B4018" s="23" t="str">
        <f>IFERROR(VLOOKUP(A4018,hoja!$A$2:$E$970,4,FALSE),0)</f>
        <v>CENTRO</v>
      </c>
      <c r="C4018" s="23" t="str">
        <f>IFERROR(VLOOKUP(A4018,hoja!$A$2:$E$1370,5,FALSE),0)</f>
        <v>BOGOTÁ</v>
      </c>
      <c r="D4018" s="23" t="str">
        <f>IFERROR(VLOOKUP(A4018,hoja!A:D,3,FALSE),0)</f>
        <v>0461</v>
      </c>
      <c r="E4018" s="23" t="s">
        <v>634</v>
      </c>
      <c r="F4018" s="23" t="str">
        <f>IFERROR(VLOOKUP(E4018,hoja!$A$2:$E$970,4,FALSE),0)</f>
        <v>CENTRO</v>
      </c>
      <c r="G4018" s="23" t="str">
        <f>IFERROR(VLOOKUP(E4018,hoja!$A$2:$E$970,5,FALSE),0)</f>
        <v>BOGOTÁ</v>
      </c>
      <c r="H4018" s="103" t="str">
        <f>IFERROR(VLOOKUP(E4018,hoja!A:C,3,FALSE),0)</f>
        <v>0011</v>
      </c>
      <c r="I4018" s="24" t="str">
        <f t="shared" si="937"/>
        <v>04610011</v>
      </c>
      <c r="J4018" s="23">
        <v>1</v>
      </c>
      <c r="K4018" s="23">
        <v>1</v>
      </c>
      <c r="L4018" s="23" t="s">
        <v>833</v>
      </c>
      <c r="M4018" s="23" t="s">
        <v>618</v>
      </c>
      <c r="N4018" s="23" t="s">
        <v>622</v>
      </c>
      <c r="O4018" s="23">
        <f t="shared" si="930"/>
        <v>25</v>
      </c>
      <c r="P4018" s="23" t="str">
        <f t="shared" si="927"/>
        <v>04610011Principal</v>
      </c>
    </row>
    <row r="4019" spans="1:16" ht="15" hidden="1" customHeight="1">
      <c r="A4019" s="26" t="s">
        <v>743</v>
      </c>
      <c r="B4019" s="23" t="str">
        <f>IFERROR(VLOOKUP(A4019,hoja!$A$2:$E$970,4,FALSE),0)</f>
        <v>CENTRO</v>
      </c>
      <c r="C4019" s="23" t="str">
        <f>IFERROR(VLOOKUP(A4019,hoja!$A$2:$E$1370,5,FALSE),0)</f>
        <v>BOGOTÁ</v>
      </c>
      <c r="D4019" s="23" t="str">
        <f>IFERROR(VLOOKUP(A4019,hoja!A:D,3,FALSE),0)</f>
        <v>0461</v>
      </c>
      <c r="E4019" s="23" t="s">
        <v>686</v>
      </c>
      <c r="F4019" s="23" t="str">
        <f>IFERROR(VLOOKUP(E4019,hoja!$A$2:$E$970,4,FALSE),0)</f>
        <v>SANTANDER</v>
      </c>
      <c r="G4019" s="23" t="str">
        <f>IFERROR(VLOOKUP(E4019,hoja!$A$2:$E$970,5,FALSE),0)</f>
        <v>BARRANCABERMEJA</v>
      </c>
      <c r="H4019" s="103" t="str">
        <f>IFERROR(VLOOKUP(E4019,hoja!A:C,3,FALSE),0)</f>
        <v>0424</v>
      </c>
      <c r="I4019" s="24" t="str">
        <f t="shared" si="937"/>
        <v>04610424</v>
      </c>
      <c r="J4019" s="23">
        <v>23.754999999917345</v>
      </c>
      <c r="K4019" s="23">
        <v>443.928</v>
      </c>
      <c r="L4019" s="23" t="str">
        <f>IF(B4019=F4019,"REGIONAL","NACIONAL")</f>
        <v>NACIONAL</v>
      </c>
      <c r="M4019" s="23" t="s">
        <v>623</v>
      </c>
      <c r="N4019" s="23" t="s">
        <v>622</v>
      </c>
      <c r="O4019" s="23">
        <f t="shared" si="930"/>
        <v>16</v>
      </c>
      <c r="P4019" s="23" t="str">
        <f t="shared" si="927"/>
        <v>04610424Facatativa</v>
      </c>
    </row>
    <row r="4020" spans="1:16" ht="15" hidden="1" customHeight="1">
      <c r="A4020" s="26" t="s">
        <v>743</v>
      </c>
      <c r="B4020" s="23" t="str">
        <f>IFERROR(VLOOKUP(A4020,hoja!$A$2:$E$970,4,FALSE),0)</f>
        <v>CENTRO</v>
      </c>
      <c r="C4020" s="23" t="str">
        <f>IFERROR(VLOOKUP(A4020,hoja!$A$2:$E$1370,5,FALSE),0)</f>
        <v>BOGOTÁ</v>
      </c>
      <c r="D4020" s="23" t="str">
        <f>IFERROR(VLOOKUP(A4020,hoja!A:D,3,FALSE),0)</f>
        <v>0461</v>
      </c>
      <c r="E4020" s="23" t="s">
        <v>635</v>
      </c>
      <c r="F4020" s="23" t="str">
        <f>IFERROR(VLOOKUP(E4020,hoja!$A$2:$E$970,4,FALSE),0)</f>
        <v>CENTRO</v>
      </c>
      <c r="G4020" s="23" t="str">
        <f>IFERROR(VLOOKUP(E4020,hoja!$A$2:$E$970,5,FALSE),0)</f>
        <v>BOGOTÁ</v>
      </c>
      <c r="H4020" s="103" t="str">
        <f>IFERROR(VLOOKUP(E4020,hoja!A:C,3,FALSE),0)</f>
        <v>0021</v>
      </c>
      <c r="I4020" s="24" t="str">
        <f t="shared" si="937"/>
        <v>04610021</v>
      </c>
      <c r="J4020" s="23">
        <v>0.40000000008149073</v>
      </c>
      <c r="K4020" s="23">
        <v>8.0410000000000004</v>
      </c>
      <c r="L4020" s="23" t="s">
        <v>752</v>
      </c>
      <c r="M4020" s="23" t="s">
        <v>618</v>
      </c>
      <c r="N4020" s="23" t="s">
        <v>622</v>
      </c>
      <c r="O4020" s="23">
        <f t="shared" si="930"/>
        <v>25</v>
      </c>
      <c r="P4020" s="23" t="str">
        <f t="shared" si="927"/>
        <v>04610021Principal</v>
      </c>
    </row>
    <row r="4021" spans="1:16" ht="15" hidden="1" customHeight="1">
      <c r="A4021" s="26" t="s">
        <v>743</v>
      </c>
      <c r="B4021" s="23" t="str">
        <f>IFERROR(VLOOKUP(A4021,hoja!$A$2:$E$970,4,FALSE),0)</f>
        <v>CENTRO</v>
      </c>
      <c r="C4021" s="23" t="str">
        <f>IFERROR(VLOOKUP(A4021,hoja!$A$2:$E$1370,5,FALSE),0)</f>
        <v>BOGOTÁ</v>
      </c>
      <c r="D4021" s="23" t="str">
        <f>IFERROR(VLOOKUP(A4021,hoja!A:D,3,FALSE),0)</f>
        <v>0461</v>
      </c>
      <c r="E4021" s="23" t="s">
        <v>731</v>
      </c>
      <c r="F4021" s="23" t="str">
        <f>IFERROR(VLOOKUP(E4021,hoja!$A$2:$E$970,4,FALSE),0)</f>
        <v>SANTANDER</v>
      </c>
      <c r="G4021" s="23" t="str">
        <f>IFERROR(VLOOKUP(E4021,hoja!$A$2:$E$970,5,FALSE),0)</f>
        <v>CÚCUTA</v>
      </c>
      <c r="H4021" s="103" t="str">
        <f>IFERROR(VLOOKUP(E4021,hoja!A:C,3,FALSE),0)</f>
        <v>0438</v>
      </c>
      <c r="I4021" s="24" t="str">
        <f t="shared" si="937"/>
        <v>04610438</v>
      </c>
      <c r="J4021" s="23">
        <v>42.799999999988358</v>
      </c>
      <c r="K4021" s="23">
        <v>645.899</v>
      </c>
      <c r="L4021" s="23" t="str">
        <f>IF(B4021=F4021,"REGIONAL","NACIONAL")</f>
        <v>NACIONAL</v>
      </c>
      <c r="M4021" s="23" t="s">
        <v>618</v>
      </c>
      <c r="N4021" s="23" t="s">
        <v>622</v>
      </c>
      <c r="O4021" s="23">
        <f t="shared" si="930"/>
        <v>12</v>
      </c>
      <c r="P4021" s="23" t="str">
        <f t="shared" si="927"/>
        <v>04610438Principal</v>
      </c>
    </row>
    <row r="4022" spans="1:16" ht="15" hidden="1" customHeight="1">
      <c r="A4022" s="26" t="s">
        <v>743</v>
      </c>
      <c r="B4022" s="23" t="str">
        <f>IFERROR(VLOOKUP(A4022,hoja!$A$2:$E$970,4,FALSE),0)</f>
        <v>CENTRO</v>
      </c>
      <c r="C4022" s="23" t="str">
        <f>IFERROR(VLOOKUP(A4022,hoja!$A$2:$E$1370,5,FALSE),0)</f>
        <v>BOGOTÁ</v>
      </c>
      <c r="D4022" s="23" t="str">
        <f>IFERROR(VLOOKUP(A4022,hoja!A:D,3,FALSE),0)</f>
        <v>0461</v>
      </c>
      <c r="E4022" s="23" t="s">
        <v>636</v>
      </c>
      <c r="F4022" s="23" t="str">
        <f>IFERROR(VLOOKUP(E4022,hoja!$A$2:$E$970,4,FALSE),0)</f>
        <v>CENTRO</v>
      </c>
      <c r="G4022" s="23" t="str">
        <f>IFERROR(VLOOKUP(E4022,hoja!$A$2:$E$970,5,FALSE),0)</f>
        <v>DUITAMA</v>
      </c>
      <c r="H4022" s="103" t="str">
        <f>IFERROR(VLOOKUP(E4022,hoja!A:C,3,FALSE),0)</f>
        <v>0441</v>
      </c>
      <c r="I4022" s="24" t="str">
        <f t="shared" si="937"/>
        <v>04610441</v>
      </c>
      <c r="J4022" s="23">
        <v>5.9333333332906477</v>
      </c>
      <c r="K4022" s="23">
        <v>210.76400000000001</v>
      </c>
      <c r="L4022" s="23" t="str">
        <f t="shared" ref="L4022:L4031" si="941">IF(B4022=F4022,"REGIONAL","NACIONAL")</f>
        <v>REGIONAL</v>
      </c>
      <c r="M4022" s="23" t="s">
        <v>618</v>
      </c>
      <c r="N4022" s="23" t="s">
        <v>622</v>
      </c>
      <c r="O4022" s="23">
        <f t="shared" si="930"/>
        <v>25</v>
      </c>
      <c r="P4022" s="23" t="str">
        <f t="shared" si="927"/>
        <v>04610441Principal</v>
      </c>
    </row>
    <row r="4023" spans="1:16" ht="15" hidden="1" customHeight="1">
      <c r="A4023" s="26" t="s">
        <v>743</v>
      </c>
      <c r="B4023" s="23" t="str">
        <f>IFERROR(VLOOKUP(A4023,hoja!$A$2:$E$970,4,FALSE),0)</f>
        <v>CENTRO</v>
      </c>
      <c r="C4023" s="23" t="str">
        <f>IFERROR(VLOOKUP(A4023,hoja!$A$2:$E$1370,5,FALSE),0)</f>
        <v>BOGOTÁ</v>
      </c>
      <c r="D4023" s="23" t="str">
        <f>IFERROR(VLOOKUP(A4023,hoja!A:D,3,FALSE),0)</f>
        <v>0461</v>
      </c>
      <c r="E4023" s="23" t="s">
        <v>732</v>
      </c>
      <c r="F4023" s="23" t="str">
        <f>IFERROR(VLOOKUP(E4023,hoja!$A$2:$E$970,4,FALSE),0)</f>
        <v>CENTRO</v>
      </c>
      <c r="G4023" s="23" t="str">
        <f>IFERROR(VLOOKUP(E4023,hoja!$A$2:$E$970,5,FALSE),0)</f>
        <v>IBAGUÉ</v>
      </c>
      <c r="H4023" s="103" t="str">
        <f>IFERROR(VLOOKUP(E4023,hoja!A:C,3,FALSE),0)</f>
        <v>0389</v>
      </c>
      <c r="I4023" s="24" t="str">
        <f t="shared" si="937"/>
        <v>04610389</v>
      </c>
      <c r="J4023" s="23">
        <v>5.39166666669189</v>
      </c>
      <c r="K4023" s="23">
        <v>168.03800000000001</v>
      </c>
      <c r="L4023" s="23" t="str">
        <f t="shared" si="941"/>
        <v>REGIONAL</v>
      </c>
      <c r="M4023" s="23" t="s">
        <v>618</v>
      </c>
      <c r="N4023" s="23" t="s">
        <v>622</v>
      </c>
      <c r="O4023" s="23">
        <f t="shared" si="930"/>
        <v>25</v>
      </c>
      <c r="P4023" s="23" t="str">
        <f t="shared" si="927"/>
        <v>04610389Principal</v>
      </c>
    </row>
    <row r="4024" spans="1:16" ht="15" hidden="1" customHeight="1">
      <c r="A4024" s="26" t="s">
        <v>743</v>
      </c>
      <c r="B4024" s="23" t="str">
        <f>IFERROR(VLOOKUP(A4024,hoja!$A$2:$E$970,4,FALSE),0)</f>
        <v>CENTRO</v>
      </c>
      <c r="C4024" s="23" t="str">
        <f>IFERROR(VLOOKUP(A4024,hoja!$A$2:$E$1370,5,FALSE),0)</f>
        <v>BOGOTÁ</v>
      </c>
      <c r="D4024" s="23" t="str">
        <f>IFERROR(VLOOKUP(A4024,hoja!A:D,3,FALSE),0)</f>
        <v>0461</v>
      </c>
      <c r="E4024" s="23" t="s">
        <v>667</v>
      </c>
      <c r="F4024" s="23" t="str">
        <f>IFERROR(VLOOKUP(E4024,hoja!$A$2:$E$970,4,FALSE),0)</f>
        <v>COSTA</v>
      </c>
      <c r="G4024" s="23" t="str">
        <f>IFERROR(VLOOKUP(E4024,hoja!$A$2:$E$970,5,FALSE),0)</f>
        <v>MONTERÍA</v>
      </c>
      <c r="H4024" s="103" t="str">
        <f>IFERROR(VLOOKUP(E4024,hoja!A:C,3,FALSE),0)</f>
        <v>0381</v>
      </c>
      <c r="I4024" s="24" t="str">
        <f t="shared" si="937"/>
        <v>04610381</v>
      </c>
      <c r="J4024" s="23">
        <v>49.958333333343035</v>
      </c>
      <c r="K4024" s="23">
        <v>832.93849999999998</v>
      </c>
      <c r="L4024" s="23" t="str">
        <f>IF(B4024=F4024,"REGIONAL","NACIONAL")</f>
        <v>NACIONAL</v>
      </c>
      <c r="M4024" s="23" t="s">
        <v>623</v>
      </c>
      <c r="N4024" s="23" t="s">
        <v>622</v>
      </c>
      <c r="O4024" s="23">
        <f t="shared" si="930"/>
        <v>8</v>
      </c>
      <c r="P4024" s="23" t="str">
        <f t="shared" si="927"/>
        <v>04610381Facatativa</v>
      </c>
    </row>
    <row r="4025" spans="1:16" ht="15" hidden="1" customHeight="1">
      <c r="A4025" s="26" t="s">
        <v>743</v>
      </c>
      <c r="B4025" s="23" t="str">
        <f>IFERROR(VLOOKUP(A4025,hoja!$A$2:$E$970,4,FALSE),0)</f>
        <v>CENTRO</v>
      </c>
      <c r="C4025" s="23" t="str">
        <f>IFERROR(VLOOKUP(A4025,hoja!$A$2:$E$1370,5,FALSE),0)</f>
        <v>BOGOTÁ</v>
      </c>
      <c r="D4025" s="23" t="str">
        <f>IFERROR(VLOOKUP(A4025,hoja!A:D,3,FALSE),0)</f>
        <v>0461</v>
      </c>
      <c r="E4025" s="23" t="s">
        <v>667</v>
      </c>
      <c r="F4025" s="23" t="str">
        <f>IFERROR(VLOOKUP(E4025,hoja!$A$2:$E$970,4,FALSE),0)</f>
        <v>COSTA</v>
      </c>
      <c r="G4025" s="23" t="str">
        <f>IFERROR(VLOOKUP(E4025,hoja!$A$2:$E$970,5,FALSE),0)</f>
        <v>MONTERÍA</v>
      </c>
      <c r="H4025" s="103" t="str">
        <f>IFERROR(VLOOKUP(E4025,hoja!A:C,3,FALSE),0)</f>
        <v>0381</v>
      </c>
      <c r="I4025" s="24" t="str">
        <f t="shared" si="937"/>
        <v>04610381</v>
      </c>
      <c r="K4025" s="23">
        <v>834</v>
      </c>
      <c r="L4025" s="23" t="str">
        <f>IF(B4025=F4025,"REGIONAL","NACIONAL")</f>
        <v>NACIONAL</v>
      </c>
      <c r="M4025" s="23" t="s">
        <v>621</v>
      </c>
      <c r="N4025" s="23" t="s">
        <v>622</v>
      </c>
      <c r="O4025" s="23">
        <f t="shared" si="930"/>
        <v>8</v>
      </c>
      <c r="P4025" s="23" t="str">
        <f t="shared" si="927"/>
        <v>04610381La vega</v>
      </c>
    </row>
    <row r="4026" spans="1:16" ht="15" hidden="1" customHeight="1">
      <c r="A4026" s="26" t="s">
        <v>743</v>
      </c>
      <c r="B4026" s="23" t="str">
        <f>IFERROR(VLOOKUP(A4026,hoja!$A$2:$E$970,4,FALSE),0)</f>
        <v>CENTRO</v>
      </c>
      <c r="C4026" s="23" t="str">
        <f>IFERROR(VLOOKUP(A4026,hoja!$A$2:$E$1370,5,FALSE),0)</f>
        <v>BOGOTÁ</v>
      </c>
      <c r="D4026" s="23" t="str">
        <f>IFERROR(VLOOKUP(A4026,hoja!A:D,3,FALSE),0)</f>
        <v>0461</v>
      </c>
      <c r="E4026" s="23" t="s">
        <v>679</v>
      </c>
      <c r="F4026" s="23" t="str">
        <f>IFERROR(VLOOKUP(E4026,hoja!$A$2:$E$970,4,FALSE),0)</f>
        <v>CENTRO</v>
      </c>
      <c r="G4026" s="23" t="str">
        <f>IFERROR(VLOOKUP(E4026,hoja!$A$2:$E$970,5,FALSE),0)</f>
        <v>NEIVA</v>
      </c>
      <c r="H4026" s="103" t="str">
        <f>IFERROR(VLOOKUP(E4026,hoja!A:C,3,FALSE),0)</f>
        <v>0385</v>
      </c>
      <c r="I4026" s="24" t="str">
        <f t="shared" si="937"/>
        <v>04610385</v>
      </c>
      <c r="J4026" s="23">
        <v>9.933333333407063</v>
      </c>
      <c r="K4026" s="23">
        <v>302.36</v>
      </c>
      <c r="L4026" s="23" t="str">
        <f t="shared" si="941"/>
        <v>REGIONAL</v>
      </c>
      <c r="M4026" s="23" t="s">
        <v>618</v>
      </c>
      <c r="N4026" s="23" t="s">
        <v>622</v>
      </c>
      <c r="O4026" s="23">
        <f t="shared" si="930"/>
        <v>16</v>
      </c>
      <c r="P4026" s="23" t="str">
        <f t="shared" si="927"/>
        <v>04610385Principal</v>
      </c>
    </row>
    <row r="4027" spans="1:16" ht="15" hidden="1" customHeight="1">
      <c r="A4027" s="26" t="s">
        <v>743</v>
      </c>
      <c r="B4027" s="23" t="str">
        <f>IFERROR(VLOOKUP(A4027,hoja!$A$2:$E$970,4,FALSE),0)</f>
        <v>CENTRO</v>
      </c>
      <c r="C4027" s="23" t="str">
        <f>IFERROR(VLOOKUP(A4027,hoja!$A$2:$E$1370,5,FALSE),0)</f>
        <v>BOGOTÁ</v>
      </c>
      <c r="D4027" s="23" t="str">
        <f>IFERROR(VLOOKUP(A4027,hoja!A:D,3,FALSE),0)</f>
        <v>0461</v>
      </c>
      <c r="E4027" s="23" t="s">
        <v>733</v>
      </c>
      <c r="F4027" s="23" t="str">
        <f>IFERROR(VLOOKUP(E4027,hoja!$A$2:$E$970,4,FALSE),0)</f>
        <v>OCCIDENTE</v>
      </c>
      <c r="G4027" s="23" t="str">
        <f>IFERROR(VLOOKUP(E4027,hoja!$A$2:$E$970,5,FALSE),0)</f>
        <v>PASTO</v>
      </c>
      <c r="H4027" s="103" t="str">
        <f>IFERROR(VLOOKUP(E4027,hoja!A:C,3,FALSE),0)</f>
        <v>0395</v>
      </c>
      <c r="I4027" s="24" t="str">
        <f t="shared" si="937"/>
        <v>04610395</v>
      </c>
      <c r="J4027" s="23">
        <v>56.183333333290648</v>
      </c>
      <c r="K4027" s="23">
        <v>830.93499999999995</v>
      </c>
      <c r="L4027" s="23" t="str">
        <f>IF(B4027=F4027,"REGIONAL","NACIONAL")</f>
        <v>NACIONAL</v>
      </c>
      <c r="M4027" s="23" t="s">
        <v>618</v>
      </c>
      <c r="N4027" s="23" t="s">
        <v>622</v>
      </c>
      <c r="O4027" s="23">
        <f t="shared" si="930"/>
        <v>8</v>
      </c>
      <c r="P4027" s="23" t="str">
        <f t="shared" si="927"/>
        <v>04610395Principal</v>
      </c>
    </row>
    <row r="4028" spans="1:16" ht="15" hidden="1" customHeight="1">
      <c r="A4028" s="26" t="s">
        <v>743</v>
      </c>
      <c r="B4028" s="23" t="str">
        <f>IFERROR(VLOOKUP(A4028,hoja!$A$2:$E$970,4,FALSE),0)</f>
        <v>CENTRO</v>
      </c>
      <c r="C4028" s="23" t="str">
        <f>IFERROR(VLOOKUP(A4028,hoja!$A$2:$E$1370,5,FALSE),0)</f>
        <v>BOGOTÁ</v>
      </c>
      <c r="D4028" s="23" t="str">
        <f>IFERROR(VLOOKUP(A4028,hoja!A:D,3,FALSE),0)</f>
        <v>0461</v>
      </c>
      <c r="E4028" s="23" t="s">
        <v>637</v>
      </c>
      <c r="F4028" s="23" t="str">
        <f>IFERROR(VLOOKUP(E4028,hoja!$A$2:$E$970,4,FALSE),0)</f>
        <v>SANTANDER</v>
      </c>
      <c r="G4028" s="23" t="str">
        <f>IFERROR(VLOOKUP(E4028,hoja!$A$2:$E$970,5,FALSE),0)</f>
        <v>PIEDECUESTA</v>
      </c>
      <c r="H4028" s="103" t="str">
        <f>IFERROR(VLOOKUP(E4028,hoja!A:C,3,FALSE),0)</f>
        <v>0422</v>
      </c>
      <c r="I4028" s="24" t="str">
        <f t="shared" si="937"/>
        <v>04610422</v>
      </c>
      <c r="J4028" s="23">
        <v>20.373611111019272</v>
      </c>
      <c r="K4028" s="23">
        <v>410.49450000000002</v>
      </c>
      <c r="L4028" s="23" t="str">
        <f t="shared" ref="L4028:L4029" si="942">IF(B4028=F4028,"REGIONAL","NACIONAL")</f>
        <v>NACIONAL</v>
      </c>
      <c r="M4028" s="23" t="s">
        <v>618</v>
      </c>
      <c r="N4028" s="23" t="s">
        <v>622</v>
      </c>
      <c r="O4028" s="23">
        <f t="shared" si="930"/>
        <v>16</v>
      </c>
      <c r="P4028" s="23" t="str">
        <f t="shared" si="927"/>
        <v>04610422Principal</v>
      </c>
    </row>
    <row r="4029" spans="1:16" ht="15" hidden="1" customHeight="1">
      <c r="A4029" s="26" t="s">
        <v>743</v>
      </c>
      <c r="B4029" s="23" t="str">
        <f>IFERROR(VLOOKUP(A4029,hoja!$A$2:$E$970,4,FALSE),0)</f>
        <v>CENTRO</v>
      </c>
      <c r="C4029" s="23" t="str">
        <f>IFERROR(VLOOKUP(A4029,hoja!$A$2:$E$1370,5,FALSE),0)</f>
        <v>BOGOTÁ</v>
      </c>
      <c r="D4029" s="23" t="str">
        <f>IFERROR(VLOOKUP(A4029,hoja!A:D,3,FALSE),0)</f>
        <v>0461</v>
      </c>
      <c r="E4029" s="23" t="s">
        <v>668</v>
      </c>
      <c r="F4029" s="23" t="str">
        <f>IFERROR(VLOOKUP(E4029,hoja!$A$2:$E$970,4,FALSE),0)</f>
        <v>COSTA</v>
      </c>
      <c r="G4029" s="23" t="str">
        <f>IFERROR(VLOOKUP(E4029,hoja!$A$2:$E$970,5,FALSE),0)</f>
        <v>VALLEDUPAR</v>
      </c>
      <c r="H4029" s="103" t="str">
        <f>IFERROR(VLOOKUP(E4029,hoja!A:C,3,FALSE),0)</f>
        <v>0447</v>
      </c>
      <c r="I4029" s="24" t="str">
        <f t="shared" si="937"/>
        <v>04610447</v>
      </c>
      <c r="J4029" s="23">
        <v>42.990277777716983</v>
      </c>
      <c r="K4029" s="23">
        <v>876.57399999999996</v>
      </c>
      <c r="L4029" s="23" t="str">
        <f t="shared" si="942"/>
        <v>NACIONAL</v>
      </c>
      <c r="M4029" s="23" t="s">
        <v>623</v>
      </c>
      <c r="N4029" s="23" t="s">
        <v>622</v>
      </c>
      <c r="O4029" s="23">
        <f t="shared" si="930"/>
        <v>8</v>
      </c>
      <c r="P4029" s="23" t="str">
        <f t="shared" ref="P4029:P4091" si="943">D4029&amp;H4029&amp;M4029</f>
        <v>04610447Facatativa</v>
      </c>
    </row>
    <row r="4030" spans="1:16" ht="15" hidden="1" customHeight="1">
      <c r="A4030" s="26" t="s">
        <v>743</v>
      </c>
      <c r="B4030" s="23" t="str">
        <f>IFERROR(VLOOKUP(A4030,hoja!$A$2:$E$970,4,FALSE),0)</f>
        <v>CENTRO</v>
      </c>
      <c r="C4030" s="23" t="str">
        <f>IFERROR(VLOOKUP(A4030,hoja!$A$2:$E$1370,5,FALSE),0)</f>
        <v>BOGOTÁ</v>
      </c>
      <c r="D4030" s="23" t="str">
        <f>IFERROR(VLOOKUP(A4030,hoja!A:D,3,FALSE),0)</f>
        <v>0461</v>
      </c>
      <c r="E4030" s="23" t="s">
        <v>681</v>
      </c>
      <c r="F4030" s="23" t="str">
        <f>IFERROR(VLOOKUP(E4030,hoja!$A$2:$E$970,4,FALSE),0)</f>
        <v>CENTRO</v>
      </c>
      <c r="G4030" s="23" t="str">
        <f>IFERROR(VLOOKUP(E4030,hoja!$A$2:$E$970,5,FALSE),0)</f>
        <v>VILLAVICENCIO</v>
      </c>
      <c r="H4030" s="103" t="str">
        <f>IFERROR(VLOOKUP(E4030,hoja!A:C,3,FALSE),0)</f>
        <v>0393</v>
      </c>
      <c r="I4030" s="24" t="str">
        <f t="shared" si="937"/>
        <v>04610393</v>
      </c>
      <c r="J4030" s="23">
        <v>3.75</v>
      </c>
      <c r="K4030" s="23">
        <v>106.3785</v>
      </c>
      <c r="L4030" s="23" t="str">
        <f t="shared" si="941"/>
        <v>REGIONAL</v>
      </c>
      <c r="M4030" s="23" t="s">
        <v>618</v>
      </c>
      <c r="N4030" s="23" t="s">
        <v>622</v>
      </c>
      <c r="O4030" s="23">
        <f t="shared" si="930"/>
        <v>25</v>
      </c>
      <c r="P4030" s="23" t="str">
        <f t="shared" si="943"/>
        <v>04610393Principal</v>
      </c>
    </row>
    <row r="4031" spans="1:16" ht="15" hidden="1" customHeight="1">
      <c r="A4031" s="26" t="s">
        <v>743</v>
      </c>
      <c r="B4031" s="23" t="str">
        <f>IFERROR(VLOOKUP(A4031,hoja!$A$2:$E$970,4,FALSE),0)</f>
        <v>CENTRO</v>
      </c>
      <c r="C4031" s="23" t="str">
        <f>IFERROR(VLOOKUP(A4031,hoja!$A$2:$E$1370,5,FALSE),0)</f>
        <v>BOGOTÁ</v>
      </c>
      <c r="D4031" s="23" t="str">
        <f>IFERROR(VLOOKUP(A4031,hoja!A:D,3,FALSE),0)</f>
        <v>0461</v>
      </c>
      <c r="E4031" s="23" t="s">
        <v>681</v>
      </c>
      <c r="F4031" s="23" t="str">
        <f>IFERROR(VLOOKUP(E4031,hoja!$A$2:$E$970,4,FALSE),0)</f>
        <v>CENTRO</v>
      </c>
      <c r="G4031" s="23" t="str">
        <f>IFERROR(VLOOKUP(E4031,hoja!$A$2:$E$970,5,FALSE),0)</f>
        <v>VILLAVICENCIO</v>
      </c>
      <c r="H4031" s="103" t="str">
        <f>IFERROR(VLOOKUP(E4031,hoja!A:C,3,FALSE),0)</f>
        <v>0393</v>
      </c>
      <c r="I4031" s="24" t="str">
        <f t="shared" si="937"/>
        <v>04610393</v>
      </c>
      <c r="K4031" s="23">
        <v>553</v>
      </c>
      <c r="L4031" s="23" t="str">
        <f t="shared" si="941"/>
        <v>REGIONAL</v>
      </c>
      <c r="M4031" s="23" t="s">
        <v>840</v>
      </c>
      <c r="N4031" s="23" t="s">
        <v>622</v>
      </c>
      <c r="O4031" s="23">
        <f t="shared" si="930"/>
        <v>12</v>
      </c>
      <c r="P4031" s="23" t="str">
        <f t="shared" si="943"/>
        <v>04610393Aguazul-Yopal</v>
      </c>
    </row>
    <row r="4032" spans="1:16" ht="15" hidden="1" customHeight="1">
      <c r="A4032" s="26" t="s">
        <v>743</v>
      </c>
      <c r="B4032" s="23" t="str">
        <f>IFERROR(VLOOKUP(A4032,hoja!$A$2:$E$970,4,FALSE),0)</f>
        <v>CENTRO</v>
      </c>
      <c r="C4032" s="23" t="str">
        <f>IFERROR(VLOOKUP(A4032,hoja!$A$2:$E$1370,5,FALSE),0)</f>
        <v>BOGOTÁ</v>
      </c>
      <c r="D4032" s="23" t="str">
        <f>IFERROR(VLOOKUP(A4032,hoja!A:D,3,FALSE),0)</f>
        <v>0461</v>
      </c>
      <c r="E4032" s="23" t="s">
        <v>687</v>
      </c>
      <c r="F4032" s="23" t="str">
        <f>IFERROR(VLOOKUP(E4032,hoja!$A$2:$E$970,4,FALSE),0)</f>
        <v>OCCIDENTE</v>
      </c>
      <c r="G4032" s="23" t="str">
        <f>IFERROR(VLOOKUP(E4032,hoja!$A$2:$E$970,5,FALSE),0)</f>
        <v>TULUÁ</v>
      </c>
      <c r="H4032" s="103" t="str">
        <f>IFERROR(VLOOKUP(E4032,hoja!A:C,3,FALSE),0)</f>
        <v>2007</v>
      </c>
      <c r="I4032" s="24" t="str">
        <f t="shared" si="937"/>
        <v>04612007</v>
      </c>
      <c r="J4032" s="23">
        <v>21.683333333290648</v>
      </c>
      <c r="K4032" s="23">
        <v>429.1</v>
      </c>
      <c r="L4032" s="23" t="str">
        <f>IF(B4032=F4032,"REGIONAL","NACIONAL")</f>
        <v>NACIONAL</v>
      </c>
      <c r="M4032" s="23" t="s">
        <v>618</v>
      </c>
      <c r="N4032" s="23" t="s">
        <v>622</v>
      </c>
      <c r="O4032" s="23">
        <f t="shared" si="930"/>
        <v>16</v>
      </c>
      <c r="P4032" s="23" t="str">
        <f t="shared" si="943"/>
        <v>04612007Principal</v>
      </c>
    </row>
    <row r="4033" spans="1:16" ht="15" hidden="1" customHeight="1">
      <c r="A4033" s="26" t="s">
        <v>743</v>
      </c>
      <c r="B4033" s="23" t="str">
        <f>IFERROR(VLOOKUP(A4033,hoja!$A$2:$E$970,4,FALSE),0)</f>
        <v>CENTRO</v>
      </c>
      <c r="C4033" s="23" t="str">
        <f>IFERROR(VLOOKUP(A4033,hoja!$A$2:$E$1370,5,FALSE),0)</f>
        <v>BOGOTÁ</v>
      </c>
      <c r="D4033" s="23" t="str">
        <f>IFERROR(VLOOKUP(A4033,hoja!A:D,3,FALSE),0)</f>
        <v>0461</v>
      </c>
      <c r="E4033" s="23" t="s">
        <v>653</v>
      </c>
      <c r="F4033" s="23" t="str">
        <f>IFERROR(VLOOKUP(E4033,hoja!$A$2:$E$970,4,FALSE),0)</f>
        <v>CENTRO</v>
      </c>
      <c r="G4033" s="23" t="str">
        <f>IFERROR(VLOOKUP(E4033,hoja!$A$2:$E$970,5,FALSE),0)</f>
        <v>MADRID</v>
      </c>
      <c r="H4033" s="103" t="str">
        <f>IFERROR(VLOOKUP(E4033,hoja!A:C,3,FALSE),0)</f>
        <v>2023</v>
      </c>
      <c r="I4033" s="24" t="str">
        <f t="shared" si="937"/>
        <v>04612023</v>
      </c>
      <c r="J4033" s="23">
        <v>1.21666666661622</v>
      </c>
      <c r="K4033" s="23">
        <v>32.634</v>
      </c>
      <c r="L4033" s="23" t="s">
        <v>752</v>
      </c>
      <c r="M4033" s="23" t="s">
        <v>618</v>
      </c>
      <c r="N4033" s="23" t="s">
        <v>622</v>
      </c>
      <c r="O4033" s="23">
        <f t="shared" si="930"/>
        <v>25</v>
      </c>
      <c r="P4033" s="23" t="str">
        <f t="shared" si="943"/>
        <v>04612023Principal</v>
      </c>
    </row>
    <row r="4034" spans="1:16" ht="15" hidden="1" customHeight="1">
      <c r="A4034" s="26" t="s">
        <v>743</v>
      </c>
      <c r="B4034" s="23" t="str">
        <f>IFERROR(VLOOKUP(A4034,hoja!$A$2:$E$970,4,FALSE),0)</f>
        <v>CENTRO</v>
      </c>
      <c r="C4034" s="23" t="str">
        <f>IFERROR(VLOOKUP(A4034,hoja!$A$2:$E$1370,5,FALSE),0)</f>
        <v>BOGOTÁ</v>
      </c>
      <c r="D4034" s="23" t="str">
        <f>IFERROR(VLOOKUP(A4034,hoja!A:D,3,FALSE),0)</f>
        <v>0461</v>
      </c>
      <c r="E4034" s="23" t="s">
        <v>641</v>
      </c>
      <c r="F4034" s="23" t="str">
        <f>IFERROR(VLOOKUP(E4034,hoja!$A$2:$E$970,4,FALSE),0)</f>
        <v>ANTIOQUIA</v>
      </c>
      <c r="G4034" s="23" t="str">
        <f>IFERROR(VLOOKUP(E4034,hoja!$A$2:$E$970,5,FALSE),0)</f>
        <v>MEDELLÍN</v>
      </c>
      <c r="H4034" s="103" t="str">
        <f>IFERROR(VLOOKUP(E4034,hoja!A:C,3,FALSE),0)</f>
        <v>0079</v>
      </c>
      <c r="I4034" s="24" t="str">
        <f t="shared" ref="I4034:I4065" si="944">D4034&amp;H4034</f>
        <v>04610079</v>
      </c>
      <c r="J4034" s="23">
        <v>23.6</v>
      </c>
      <c r="K4034" s="23">
        <v>423.01100000000002</v>
      </c>
      <c r="L4034" s="23" t="str">
        <f>IF(B4034=F4034,"REGIONAL","NACIONAL")</f>
        <v>NACIONAL</v>
      </c>
      <c r="M4034" s="23" t="s">
        <v>623</v>
      </c>
      <c r="N4034" s="23" t="s">
        <v>622</v>
      </c>
      <c r="O4034" s="23">
        <f t="shared" ref="O4034:O4066" si="945">IF(K4034&lt;=250,25,IF(K4034&lt;=500,16,IF(K4034&lt;=800,12,IF(K4034&lt;=1100,8,IF(K4034&lt;=1400,6,IF(K4034&lt;=1700,5))))))</f>
        <v>16</v>
      </c>
      <c r="P4034" s="23" t="str">
        <f t="shared" si="943"/>
        <v>04610079Facatativa</v>
      </c>
    </row>
    <row r="4035" spans="1:16" ht="15" hidden="1" customHeight="1">
      <c r="A4035" s="26" t="s">
        <v>743</v>
      </c>
      <c r="B4035" s="23" t="str">
        <f>IFERROR(VLOOKUP(A4035,hoja!$A$2:$E$970,4,FALSE),0)</f>
        <v>CENTRO</v>
      </c>
      <c r="C4035" s="23" t="str">
        <f>IFERROR(VLOOKUP(A4035,hoja!$A$2:$E$1370,5,FALSE),0)</f>
        <v>BOGOTÁ</v>
      </c>
      <c r="D4035" s="23" t="str">
        <f>IFERROR(VLOOKUP(A4035,hoja!A:D,3,FALSE),0)</f>
        <v>0461</v>
      </c>
      <c r="E4035" s="23" t="s">
        <v>670</v>
      </c>
      <c r="F4035" s="23" t="str">
        <f>IFERROR(VLOOKUP(E4035,hoja!$A$2:$E$970,4,FALSE),0)</f>
        <v>OCCIDENTE</v>
      </c>
      <c r="G4035" s="23" t="str">
        <f>IFERROR(VLOOKUP(E4035,hoja!$A$2:$E$970,5,FALSE),0)</f>
        <v>PEREIRA</v>
      </c>
      <c r="H4035" s="103" t="str">
        <f>IFERROR(VLOOKUP(E4035,hoja!A:C,3,FALSE),0)</f>
        <v>0134</v>
      </c>
      <c r="I4035" s="24" t="str">
        <f t="shared" si="944"/>
        <v>04610134</v>
      </c>
      <c r="J4035" s="23">
        <v>19.92500000007567</v>
      </c>
      <c r="K4035" s="23">
        <v>312.40800000000002</v>
      </c>
      <c r="L4035" s="23" t="str">
        <f t="shared" ref="L4035:L4042" si="946">IF(B4035=F4035,"REGIONAL","NACIONAL")</f>
        <v>NACIONAL</v>
      </c>
      <c r="M4035" s="23" t="s">
        <v>618</v>
      </c>
      <c r="N4035" s="23" t="s">
        <v>622</v>
      </c>
      <c r="O4035" s="23">
        <f t="shared" si="945"/>
        <v>16</v>
      </c>
      <c r="P4035" s="23" t="str">
        <f t="shared" si="943"/>
        <v>04610134Principal</v>
      </c>
    </row>
    <row r="4036" spans="1:16" ht="15" hidden="1" customHeight="1">
      <c r="A4036" s="26" t="s">
        <v>743</v>
      </c>
      <c r="B4036" s="23" t="str">
        <f>IFERROR(VLOOKUP(A4036,hoja!$A$2:$E$970,4,FALSE),0)</f>
        <v>CENTRO</v>
      </c>
      <c r="C4036" s="23" t="str">
        <f>IFERROR(VLOOKUP(A4036,hoja!$A$2:$E$1370,5,FALSE),0)</f>
        <v>BOGOTÁ</v>
      </c>
      <c r="D4036" s="23" t="str">
        <f>IFERROR(VLOOKUP(A4036,hoja!A:D,3,FALSE),0)</f>
        <v>0461</v>
      </c>
      <c r="E4036" s="23" t="s">
        <v>642</v>
      </c>
      <c r="F4036" s="23" t="str">
        <f>IFERROR(VLOOKUP(E4036,hoja!$A$2:$E$970,4,FALSE),0)</f>
        <v>COSTA</v>
      </c>
      <c r="G4036" s="23" t="str">
        <f>IFERROR(VLOOKUP(E4036,hoja!$A$2:$E$970,5,FALSE),0)</f>
        <v>BARRANQUILLA</v>
      </c>
      <c r="H4036" s="103" t="str">
        <f>IFERROR(VLOOKUP(E4036,hoja!A:C,3,FALSE),0)</f>
        <v>0111</v>
      </c>
      <c r="I4036" s="24" t="str">
        <f t="shared" si="944"/>
        <v>04610111</v>
      </c>
      <c r="J4036" s="23">
        <v>48.151388888829388</v>
      </c>
      <c r="K4036" s="23">
        <v>1021.33</v>
      </c>
      <c r="L4036" s="23" t="str">
        <f t="shared" si="946"/>
        <v>NACIONAL</v>
      </c>
      <c r="M4036" s="23" t="s">
        <v>623</v>
      </c>
      <c r="N4036" s="23" t="s">
        <v>622</v>
      </c>
      <c r="O4036" s="23">
        <f t="shared" si="945"/>
        <v>8</v>
      </c>
      <c r="P4036" s="23" t="str">
        <f t="shared" si="943"/>
        <v>04610111Facatativa</v>
      </c>
    </row>
    <row r="4037" spans="1:16" ht="15" hidden="1" customHeight="1">
      <c r="A4037" s="26" t="s">
        <v>743</v>
      </c>
      <c r="B4037" s="23" t="str">
        <f>IFERROR(VLOOKUP(A4037,hoja!$A$2:$E$970,4,FALSE),0)</f>
        <v>CENTRO</v>
      </c>
      <c r="C4037" s="23" t="str">
        <f>IFERROR(VLOOKUP(A4037,hoja!$A$2:$E$1370,5,FALSE),0)</f>
        <v>BOGOTÁ</v>
      </c>
      <c r="D4037" s="23" t="str">
        <f>IFERROR(VLOOKUP(A4037,hoja!A:D,3,FALSE),0)</f>
        <v>0461</v>
      </c>
      <c r="E4037" s="23" t="s">
        <v>642</v>
      </c>
      <c r="F4037" s="23" t="str">
        <f>IFERROR(VLOOKUP(E4037,hoja!$A$2:$E$970,4,FALSE),0)</f>
        <v>COSTA</v>
      </c>
      <c r="G4037" s="23" t="str">
        <f>IFERROR(VLOOKUP(E4037,hoja!$A$2:$E$970,5,FALSE),0)</f>
        <v>BARRANQUILLA</v>
      </c>
      <c r="H4037" s="103" t="str">
        <f>IFERROR(VLOOKUP(E4037,hoja!A:C,3,FALSE),0)</f>
        <v>0111</v>
      </c>
      <c r="I4037" s="24" t="str">
        <f t="shared" si="944"/>
        <v>04610111</v>
      </c>
      <c r="K4037" s="23">
        <v>1022</v>
      </c>
      <c r="L4037" s="23" t="str">
        <f t="shared" si="946"/>
        <v>NACIONAL</v>
      </c>
      <c r="M4037" s="23" t="s">
        <v>674</v>
      </c>
      <c r="N4037" s="23" t="s">
        <v>622</v>
      </c>
      <c r="O4037" s="23">
        <f t="shared" si="945"/>
        <v>8</v>
      </c>
      <c r="P4037" s="23" t="str">
        <f t="shared" si="943"/>
        <v>04610111La Vega</v>
      </c>
    </row>
    <row r="4038" spans="1:16" ht="15" hidden="1" customHeight="1">
      <c r="A4038" s="26" t="s">
        <v>743</v>
      </c>
      <c r="B4038" s="23" t="str">
        <f>IFERROR(VLOOKUP(A4038,hoja!$A$2:$E$970,4,FALSE),0)</f>
        <v>CENTRO</v>
      </c>
      <c r="C4038" s="23" t="str">
        <f>IFERROR(VLOOKUP(A4038,hoja!$A$2:$E$1370,5,FALSE),0)</f>
        <v>BOGOTÁ</v>
      </c>
      <c r="D4038" s="23" t="str">
        <f>IFERROR(VLOOKUP(A4038,hoja!A:D,3,FALSE),0)</f>
        <v>0461</v>
      </c>
      <c r="E4038" s="23" t="s">
        <v>642</v>
      </c>
      <c r="F4038" s="23" t="str">
        <f>IFERROR(VLOOKUP(E4038,hoja!$A$2:$E$970,4,FALSE),0)</f>
        <v>COSTA</v>
      </c>
      <c r="G4038" s="23" t="str">
        <f>IFERROR(VLOOKUP(E4038,hoja!$A$2:$E$970,5,FALSE),0)</f>
        <v>BARRANQUILLA</v>
      </c>
      <c r="H4038" s="103" t="str">
        <f>IFERROR(VLOOKUP(E4038,hoja!A:C,3,FALSE),0)</f>
        <v>0111</v>
      </c>
      <c r="I4038" s="24" t="str">
        <f t="shared" si="944"/>
        <v>04610111</v>
      </c>
      <c r="K4038" s="23">
        <v>992</v>
      </c>
      <c r="L4038" s="23" t="str">
        <f t="shared" si="946"/>
        <v>NACIONAL</v>
      </c>
      <c r="M4038" s="23" t="s">
        <v>643</v>
      </c>
      <c r="N4038" s="23" t="s">
        <v>622</v>
      </c>
      <c r="O4038" s="23">
        <f t="shared" si="945"/>
        <v>8</v>
      </c>
      <c r="P4038" s="23" t="str">
        <f t="shared" si="943"/>
        <v>04610111Piedecuesta</v>
      </c>
    </row>
    <row r="4039" spans="1:16" ht="15" hidden="1" customHeight="1">
      <c r="A4039" s="26" t="s">
        <v>743</v>
      </c>
      <c r="B4039" s="23" t="str">
        <f>IFERROR(VLOOKUP(A4039,hoja!$A$2:$E$970,4,FALSE),0)</f>
        <v>CENTRO</v>
      </c>
      <c r="C4039" s="23" t="str">
        <f>IFERROR(VLOOKUP(A4039,hoja!$A$2:$E$1370,5,FALSE),0)</f>
        <v>BOGOTÁ</v>
      </c>
      <c r="D4039" s="23" t="str">
        <f>IFERROR(VLOOKUP(A4039,hoja!A:D,3,FALSE),0)</f>
        <v>0461</v>
      </c>
      <c r="E4039" s="23" t="s">
        <v>672</v>
      </c>
      <c r="F4039" s="23" t="str">
        <f>IFERROR(VLOOKUP(E4039,hoja!$A$2:$E$970,4,FALSE),0)</f>
        <v>ANTIOQUIA</v>
      </c>
      <c r="G4039" s="23" t="str">
        <f>IFERROR(VLOOKUP(E4039,hoja!$A$2:$E$970,5,FALSE),0)</f>
        <v>MEDELLÍN</v>
      </c>
      <c r="H4039" s="103" t="str">
        <f>IFERROR(VLOOKUP(E4039,hoja!A:C,3,FALSE),0)</f>
        <v>0092</v>
      </c>
      <c r="I4039" s="24" t="str">
        <f t="shared" si="944"/>
        <v>04610092</v>
      </c>
      <c r="J4039" s="23">
        <v>24.683333333290648</v>
      </c>
      <c r="K4039" s="23">
        <v>433.07400000000001</v>
      </c>
      <c r="L4039" s="23" t="str">
        <f t="shared" si="946"/>
        <v>NACIONAL</v>
      </c>
      <c r="M4039" s="23" t="s">
        <v>623</v>
      </c>
      <c r="N4039" s="23" t="s">
        <v>622</v>
      </c>
      <c r="O4039" s="23">
        <f t="shared" si="945"/>
        <v>16</v>
      </c>
      <c r="P4039" s="23" t="str">
        <f t="shared" si="943"/>
        <v>04610092Facatativa</v>
      </c>
    </row>
    <row r="4040" spans="1:16" ht="15" hidden="1" customHeight="1">
      <c r="A4040" s="26" t="s">
        <v>743</v>
      </c>
      <c r="B4040" s="23" t="str">
        <f>IFERROR(VLOOKUP(A4040,hoja!$A$2:$E$970,4,FALSE),0)</f>
        <v>CENTRO</v>
      </c>
      <c r="C4040" s="23" t="str">
        <f>IFERROR(VLOOKUP(A4040,hoja!$A$2:$E$1370,5,FALSE),0)</f>
        <v>BOGOTÁ</v>
      </c>
      <c r="D4040" s="23" t="str">
        <f>IFERROR(VLOOKUP(A4040,hoja!A:D,3,FALSE),0)</f>
        <v>0461</v>
      </c>
      <c r="E4040" s="23" t="s">
        <v>644</v>
      </c>
      <c r="F4040" s="23" t="str">
        <f>IFERROR(VLOOKUP(E4040,hoja!$A$2:$E$970,4,FALSE),0)</f>
        <v>OCCIDENTE</v>
      </c>
      <c r="G4040" s="23" t="str">
        <f>IFERROR(VLOOKUP(E4040,hoja!$A$2:$E$970,5,FALSE),0)</f>
        <v>PEREIRA</v>
      </c>
      <c r="H4040" s="103" t="str">
        <f>IFERROR(VLOOKUP(E4040,hoja!A:C,3,FALSE),0)</f>
        <v>0198</v>
      </c>
      <c r="I4040" s="24" t="str">
        <f t="shared" si="944"/>
        <v>04610198</v>
      </c>
      <c r="J4040" s="23">
        <v>17.883333333302289</v>
      </c>
      <c r="K4040" s="23">
        <v>312.68599999999998</v>
      </c>
      <c r="L4040" s="23" t="str">
        <f t="shared" si="946"/>
        <v>NACIONAL</v>
      </c>
      <c r="M4040" s="23" t="s">
        <v>618</v>
      </c>
      <c r="N4040" s="23" t="s">
        <v>622</v>
      </c>
      <c r="O4040" s="23">
        <f t="shared" si="945"/>
        <v>16</v>
      </c>
      <c r="P4040" s="23" t="str">
        <f t="shared" si="943"/>
        <v>04610198Principal</v>
      </c>
    </row>
    <row r="4041" spans="1:16" ht="15" hidden="1" customHeight="1">
      <c r="A4041" s="26" t="s">
        <v>743</v>
      </c>
      <c r="B4041" s="23" t="str">
        <f>IFERROR(VLOOKUP(A4041,hoja!$A$2:$E$970,4,FALSE),0)</f>
        <v>CENTRO</v>
      </c>
      <c r="C4041" s="23" t="str">
        <f>IFERROR(VLOOKUP(A4041,hoja!$A$2:$E$1370,5,FALSE),0)</f>
        <v>BOGOTÁ</v>
      </c>
      <c r="D4041" s="23" t="str">
        <f>IFERROR(VLOOKUP(A4041,hoja!A:D,3,FALSE),0)</f>
        <v>0461</v>
      </c>
      <c r="E4041" s="23" t="s">
        <v>645</v>
      </c>
      <c r="F4041" s="23" t="str">
        <f>IFERROR(VLOOKUP(E4041,hoja!$A$2:$E$970,4,FALSE),0)</f>
        <v>OCCIDENTE</v>
      </c>
      <c r="G4041" s="23" t="str">
        <f>IFERROR(VLOOKUP(E4041,hoja!$A$2:$E$970,5,FALSE),0)</f>
        <v>CALI</v>
      </c>
      <c r="H4041" s="103" t="str">
        <f>IFERROR(VLOOKUP(E4041,hoja!A:C,3,FALSE),0)</f>
        <v>0410</v>
      </c>
      <c r="I4041" s="24" t="str">
        <f t="shared" si="944"/>
        <v>04610410</v>
      </c>
      <c r="J4041" s="23">
        <v>24.335416666668607</v>
      </c>
      <c r="K4041" s="23">
        <v>440.94850000000002</v>
      </c>
      <c r="L4041" s="23" t="str">
        <f t="shared" si="946"/>
        <v>NACIONAL</v>
      </c>
      <c r="M4041" s="23" t="s">
        <v>618</v>
      </c>
      <c r="N4041" s="23" t="s">
        <v>622</v>
      </c>
      <c r="O4041" s="23">
        <f t="shared" si="945"/>
        <v>16</v>
      </c>
      <c r="P4041" s="23" t="str">
        <f t="shared" si="943"/>
        <v>04610410Principal</v>
      </c>
    </row>
    <row r="4042" spans="1:16" ht="15" hidden="1" customHeight="1">
      <c r="A4042" s="26" t="s">
        <v>743</v>
      </c>
      <c r="B4042" s="23" t="str">
        <f>IFERROR(VLOOKUP(A4042,hoja!$A$2:$E$970,4,FALSE),0)</f>
        <v>CENTRO</v>
      </c>
      <c r="C4042" s="23" t="str">
        <f>IFERROR(VLOOKUP(A4042,hoja!$A$2:$E$1370,5,FALSE),0)</f>
        <v>BOGOTÁ</v>
      </c>
      <c r="D4042" s="23" t="str">
        <f>IFERROR(VLOOKUP(A4042,hoja!A:D,3,FALSE),0)</f>
        <v>0461</v>
      </c>
      <c r="E4042" s="23" t="s">
        <v>645</v>
      </c>
      <c r="F4042" s="23" t="str">
        <f>IFERROR(VLOOKUP(E4042,hoja!$A$2:$E$970,4,FALSE),0)</f>
        <v>OCCIDENTE</v>
      </c>
      <c r="G4042" s="23" t="str">
        <f>IFERROR(VLOOKUP(E4042,hoja!$A$2:$E$970,5,FALSE),0)</f>
        <v>CALI</v>
      </c>
      <c r="H4042" s="103" t="str">
        <f>IFERROR(VLOOKUP(E4042,hoja!A:C,3,FALSE),0)</f>
        <v>0410</v>
      </c>
      <c r="I4042" s="24" t="str">
        <f t="shared" si="944"/>
        <v>04610410</v>
      </c>
      <c r="K4042" s="23">
        <v>520</v>
      </c>
      <c r="L4042" s="23" t="str">
        <f t="shared" si="946"/>
        <v>NACIONAL</v>
      </c>
      <c r="M4042" s="23" t="s">
        <v>697</v>
      </c>
      <c r="N4042" s="23" t="s">
        <v>622</v>
      </c>
      <c r="O4042" s="23">
        <f t="shared" si="945"/>
        <v>12</v>
      </c>
      <c r="P4042" s="23" t="str">
        <f t="shared" si="943"/>
        <v>04610410Pereira</v>
      </c>
    </row>
    <row r="4043" spans="1:16" ht="15" hidden="1" customHeight="1">
      <c r="A4043" s="26" t="s">
        <v>743</v>
      </c>
      <c r="B4043" s="23" t="str">
        <f>IFERROR(VLOOKUP(A4043,hoja!$A$2:$E$970,4,FALSE),0)</f>
        <v>CENTRO</v>
      </c>
      <c r="C4043" s="23" t="str">
        <f>IFERROR(VLOOKUP(A4043,hoja!$A$2:$E$1370,5,FALSE),0)</f>
        <v>BOGOTÁ</v>
      </c>
      <c r="D4043" s="23" t="str">
        <f>IFERROR(VLOOKUP(A4043,hoja!A:D,3,FALSE),0)</f>
        <v>0461</v>
      </c>
      <c r="E4043" s="23" t="s">
        <v>735</v>
      </c>
      <c r="F4043" s="23" t="str">
        <f>IFERROR(VLOOKUP(E4043,hoja!$A$2:$E$970,4,FALSE),0)</f>
        <v>CENTRO</v>
      </c>
      <c r="G4043" s="23" t="str">
        <f>IFERROR(VLOOKUP(E4043,hoja!$A$2:$E$970,5,FALSE),0)</f>
        <v>GUALANDAY</v>
      </c>
      <c r="H4043" s="103" t="str">
        <f>IFERROR(VLOOKUP(E4043,hoja!A:C,3,FALSE),0)</f>
        <v>3042</v>
      </c>
      <c r="I4043" s="24" t="str">
        <f t="shared" si="944"/>
        <v>04613042</v>
      </c>
      <c r="J4043" s="23">
        <v>5.2477777777821757</v>
      </c>
      <c r="K4043" s="23">
        <v>154.6405</v>
      </c>
      <c r="L4043" s="23" t="str">
        <f t="shared" ref="L4043:L4046" si="947">IF(B4043=F4043,"REGIONAL","NACIONAL")</f>
        <v>REGIONAL</v>
      </c>
      <c r="M4043" s="23" t="s">
        <v>748</v>
      </c>
      <c r="N4043" s="23" t="s">
        <v>622</v>
      </c>
      <c r="O4043" s="23">
        <f t="shared" si="945"/>
        <v>25</v>
      </c>
      <c r="P4043" s="23" t="str">
        <f t="shared" si="943"/>
        <v>04613042Eficiente destino Yumbo</v>
      </c>
    </row>
    <row r="4044" spans="1:16" ht="15" hidden="1" customHeight="1">
      <c r="A4044" s="26" t="s">
        <v>743</v>
      </c>
      <c r="B4044" s="23" t="str">
        <f>IFERROR(VLOOKUP(A4044,hoja!$A$2:$E$970,4,FALSE),0)</f>
        <v>CENTRO</v>
      </c>
      <c r="C4044" s="23" t="str">
        <f>IFERROR(VLOOKUP(A4044,hoja!$A$2:$E$1370,5,FALSE),0)</f>
        <v>BOGOTÁ</v>
      </c>
      <c r="D4044" s="23" t="str">
        <f>IFERROR(VLOOKUP(A4044,hoja!A:D,3,FALSE),0)</f>
        <v>0461</v>
      </c>
      <c r="E4044" s="23" t="s">
        <v>841</v>
      </c>
      <c r="F4044" s="23" t="str">
        <f>IFERROR(VLOOKUP(E4044,hoja!$A$2:$E$970,4,FALSE),0)</f>
        <v>CENTRO</v>
      </c>
      <c r="G4044" s="23" t="str">
        <f>IFERROR(VLOOKUP(E4044,hoja!$A$2:$E$970,5,FALSE),0)</f>
        <v>PADUA</v>
      </c>
      <c r="H4044" s="103" t="str">
        <f>IFERROR(VLOOKUP(E4044,hoja!A:C,3,FALSE),0)</f>
        <v>60076</v>
      </c>
      <c r="I4044" s="24" t="str">
        <f t="shared" si="944"/>
        <v>046160076</v>
      </c>
      <c r="J4044" s="23">
        <v>14.699999999895226</v>
      </c>
      <c r="K4044" s="23">
        <v>177.72800000000001</v>
      </c>
      <c r="L4044" s="23" t="str">
        <f t="shared" si="947"/>
        <v>REGIONAL</v>
      </c>
      <c r="M4044" s="23" t="s">
        <v>618</v>
      </c>
      <c r="N4044" s="23" t="s">
        <v>622</v>
      </c>
      <c r="O4044" s="23">
        <f t="shared" si="945"/>
        <v>25</v>
      </c>
      <c r="P4044" s="23" t="str">
        <f t="shared" si="943"/>
        <v>046160076Principal</v>
      </c>
    </row>
    <row r="4045" spans="1:16" ht="15" hidden="1" customHeight="1">
      <c r="A4045" s="26" t="s">
        <v>743</v>
      </c>
      <c r="B4045" s="23" t="str">
        <f>IFERROR(VLOOKUP(A4045,hoja!$A$2:$E$970,4,FALSE),0)</f>
        <v>CENTRO</v>
      </c>
      <c r="C4045" s="23" t="str">
        <f>IFERROR(VLOOKUP(A4045,hoja!$A$2:$E$1370,5,FALSE),0)</f>
        <v>BOGOTÁ</v>
      </c>
      <c r="D4045" s="23" t="str">
        <f>IFERROR(VLOOKUP(A4045,hoja!A:D,3,FALSE),0)</f>
        <v>0461</v>
      </c>
      <c r="E4045" s="23" t="s">
        <v>787</v>
      </c>
      <c r="F4045" s="23" t="str">
        <f>IFERROR(VLOOKUP(E4045,hoja!$A$2:$E$970,4,FALSE),0)</f>
        <v>ANTIOQUIA</v>
      </c>
      <c r="G4045" s="23" t="str">
        <f>IFERROR(VLOOKUP(E4045,hoja!$A$2:$E$970,5,FALSE),0)</f>
        <v>PUERTO LIBRE</v>
      </c>
      <c r="H4045" s="103" t="str">
        <f>IFERROR(VLOOKUP(E4045,hoja!A:C,3,FALSE),0)</f>
        <v>10214</v>
      </c>
      <c r="I4045" s="24" t="str">
        <f t="shared" si="944"/>
        <v>046110214</v>
      </c>
      <c r="J4045" s="23">
        <v>7.6499999999650754</v>
      </c>
      <c r="K4045" s="23">
        <v>210.76400000000001</v>
      </c>
      <c r="L4045" s="23" t="str">
        <f>IF(B4045=F4045,"REGIONAL","NACIONAL")</f>
        <v>NACIONAL</v>
      </c>
      <c r="M4045" s="23" t="s">
        <v>618</v>
      </c>
      <c r="N4045" s="23" t="s">
        <v>622</v>
      </c>
      <c r="O4045" s="23">
        <f t="shared" si="945"/>
        <v>25</v>
      </c>
      <c r="P4045" s="23" t="str">
        <f t="shared" si="943"/>
        <v>046110214Principal</v>
      </c>
    </row>
    <row r="4046" spans="1:16" ht="15" hidden="1" customHeight="1">
      <c r="A4046" s="26" t="s">
        <v>743</v>
      </c>
      <c r="B4046" s="23" t="str">
        <f>IFERROR(VLOOKUP(A4046,hoja!$A$2:$E$970,4,FALSE),0)</f>
        <v>CENTRO</v>
      </c>
      <c r="C4046" s="23" t="str">
        <f>IFERROR(VLOOKUP(A4046,hoja!$A$2:$E$1370,5,FALSE),0)</f>
        <v>BOGOTÁ</v>
      </c>
      <c r="D4046" s="23" t="str">
        <f>IFERROR(VLOOKUP(A4046,hoja!A:D,3,FALSE),0)</f>
        <v>0461</v>
      </c>
      <c r="E4046" s="23" t="s">
        <v>834</v>
      </c>
      <c r="F4046" s="23" t="str">
        <f>IFERROR(VLOOKUP(E4046,hoja!$A$2:$E$970,4,FALSE),0)</f>
        <v>CENTRO</v>
      </c>
      <c r="G4046" s="23" t="str">
        <f>IFERROR(VLOOKUP(E4046,hoja!$A$2:$E$970,5,FALSE),0)</f>
        <v>RICAURTE</v>
      </c>
      <c r="H4046" s="103" t="str">
        <f>IFERROR(VLOOKUP(E4046,hoja!A:C,3,FALSE),0)</f>
        <v>60080</v>
      </c>
      <c r="I4046" s="24" t="str">
        <f t="shared" si="944"/>
        <v>046160080</v>
      </c>
      <c r="J4046" s="23">
        <v>3.8026388888829388</v>
      </c>
      <c r="K4046" s="23">
        <v>120.79</v>
      </c>
      <c r="L4046" s="23" t="str">
        <f t="shared" si="947"/>
        <v>REGIONAL</v>
      </c>
      <c r="M4046" s="23" t="s">
        <v>618</v>
      </c>
      <c r="N4046" s="23" t="s">
        <v>622</v>
      </c>
      <c r="O4046" s="23">
        <f t="shared" si="945"/>
        <v>25</v>
      </c>
      <c r="P4046" s="23" t="str">
        <f t="shared" si="943"/>
        <v>046160080Principal</v>
      </c>
    </row>
    <row r="4047" spans="1:16" ht="15" hidden="1" customHeight="1">
      <c r="A4047" s="26" t="s">
        <v>743</v>
      </c>
      <c r="B4047" s="23" t="str">
        <f>IFERROR(VLOOKUP(A4047,hoja!$A$2:$E$970,4,FALSE),0)</f>
        <v>CENTRO</v>
      </c>
      <c r="C4047" s="23" t="str">
        <f>IFERROR(VLOOKUP(A4047,hoja!$A$2:$E$1370,5,FALSE),0)</f>
        <v>BOGOTÁ</v>
      </c>
      <c r="D4047" s="23" t="str">
        <f>IFERROR(VLOOKUP(A4047,hoja!A:D,3,FALSE),0)</f>
        <v>0461</v>
      </c>
      <c r="E4047" s="23" t="s">
        <v>756</v>
      </c>
      <c r="F4047" s="23" t="str">
        <f>IFERROR(VLOOKUP(E4047,hoja!$A$2:$E$970,4,FALSE),0)</f>
        <v>SANTANDER</v>
      </c>
      <c r="G4047" s="23" t="str">
        <f>IFERROR(VLOOKUP(E4047,hoja!$A$2:$E$970,5,FALSE),0)</f>
        <v>SANTANA</v>
      </c>
      <c r="H4047" s="103" t="str">
        <f>IFERROR(VLOOKUP(E4047,hoja!A:C,3,FALSE),0)</f>
        <v>60084</v>
      </c>
      <c r="I4047" s="24" t="str">
        <f t="shared" si="944"/>
        <v>046160084</v>
      </c>
      <c r="J4047" s="23">
        <v>7.5333333334419876</v>
      </c>
      <c r="K4047" s="23">
        <v>228.02600000000001</v>
      </c>
      <c r="L4047" s="23" t="str">
        <f>IF(B4047=F4047,"REGIONAL","NACIONAL")</f>
        <v>NACIONAL</v>
      </c>
      <c r="M4047" s="23" t="s">
        <v>618</v>
      </c>
      <c r="N4047" s="23" t="s">
        <v>622</v>
      </c>
      <c r="O4047" s="23">
        <f t="shared" si="945"/>
        <v>25</v>
      </c>
      <c r="P4047" s="23" t="str">
        <f t="shared" si="943"/>
        <v>046160084Principal</v>
      </c>
    </row>
    <row r="4048" spans="1:16" ht="15" hidden="1" customHeight="1">
      <c r="A4048" s="26" t="s">
        <v>743</v>
      </c>
      <c r="B4048" s="23" t="str">
        <f>IFERROR(VLOOKUP(A4048,hoja!$A$2:$E$970,4,FALSE),0)</f>
        <v>CENTRO</v>
      </c>
      <c r="C4048" s="23" t="str">
        <f>IFERROR(VLOOKUP(A4048,hoja!$A$2:$E$1370,5,FALSE),0)</f>
        <v>BOGOTÁ</v>
      </c>
      <c r="D4048" s="23" t="str">
        <f>IFERROR(VLOOKUP(A4048,hoja!A:D,3,FALSE),0)</f>
        <v>0461</v>
      </c>
      <c r="E4048" s="23" t="s">
        <v>718</v>
      </c>
      <c r="F4048" s="23" t="str">
        <f>IFERROR(VLOOKUP(E4048,hoja!$A$2:$E$970,4,FALSE),0)</f>
        <v>SANTANDER</v>
      </c>
      <c r="G4048" s="23" t="str">
        <f>IFERROR(VLOOKUP(E4048,hoja!$A$2:$E$970,5,FALSE),0)</f>
        <v>PUERTO BERRIO</v>
      </c>
      <c r="H4048" s="103" t="str">
        <f>IFERROR(VLOOKUP(E4048,hoja!A:C,3,FALSE),0)</f>
        <v>0433</v>
      </c>
      <c r="I4048" s="24" t="str">
        <f t="shared" si="944"/>
        <v>04610433</v>
      </c>
      <c r="K4048" s="23">
        <v>358</v>
      </c>
      <c r="L4048" s="23" t="str">
        <f t="shared" ref="L4048:L4056" si="948">IF(B4048=F4048,"REGIONAL","NACIONAL")</f>
        <v>NACIONAL</v>
      </c>
      <c r="M4048" s="23" t="s">
        <v>621</v>
      </c>
      <c r="N4048" s="23" t="s">
        <v>622</v>
      </c>
      <c r="O4048" s="23">
        <f t="shared" si="945"/>
        <v>16</v>
      </c>
      <c r="P4048" s="23" t="str">
        <f t="shared" si="943"/>
        <v>04610433La vega</v>
      </c>
    </row>
    <row r="4049" spans="1:16" ht="15" hidden="1" customHeight="1">
      <c r="A4049" s="26" t="s">
        <v>743</v>
      </c>
      <c r="B4049" s="23" t="str">
        <f>IFERROR(VLOOKUP(A4049,hoja!$A$2:$E$970,4,FALSE),0)</f>
        <v>CENTRO</v>
      </c>
      <c r="C4049" s="23" t="str">
        <f>IFERROR(VLOOKUP(A4049,hoja!$A$2:$E$1370,5,FALSE),0)</f>
        <v>BOGOTÁ</v>
      </c>
      <c r="D4049" s="23" t="str">
        <f>IFERROR(VLOOKUP(A4049,hoja!A:D,3,FALSE),0)</f>
        <v>0461</v>
      </c>
      <c r="E4049" s="23" t="s">
        <v>661</v>
      </c>
      <c r="F4049" s="23" t="str">
        <f>IFERROR(VLOOKUP(E4049,hoja!$A$2:$E$970,4,FALSE),0)</f>
        <v>COSTA</v>
      </c>
      <c r="G4049" s="23" t="str">
        <f>IFERROR(VLOOKUP(E4049,hoja!$A$2:$E$970,5,FALSE),0)</f>
        <v>CARTAGENA</v>
      </c>
      <c r="H4049" s="103" t="str">
        <f>IFERROR(VLOOKUP(E4049,hoja!A:C,3,FALSE),0)</f>
        <v>0113</v>
      </c>
      <c r="I4049" s="24" t="str">
        <f t="shared" si="944"/>
        <v>04610113</v>
      </c>
      <c r="J4049" s="23">
        <v>57.614166666520759</v>
      </c>
      <c r="K4049" s="23">
        <v>1099</v>
      </c>
      <c r="L4049" s="23" t="str">
        <f t="shared" si="948"/>
        <v>NACIONAL</v>
      </c>
      <c r="M4049" s="23" t="s">
        <v>621</v>
      </c>
      <c r="N4049" s="23" t="s">
        <v>622</v>
      </c>
      <c r="O4049" s="23">
        <f t="shared" si="945"/>
        <v>8</v>
      </c>
      <c r="P4049" s="23" t="str">
        <f t="shared" si="943"/>
        <v>04610113La vega</v>
      </c>
    </row>
    <row r="4050" spans="1:16" ht="15" hidden="1" customHeight="1">
      <c r="A4050" s="26" t="s">
        <v>743</v>
      </c>
      <c r="B4050" s="23" t="str">
        <f>IFERROR(VLOOKUP(A4050,hoja!$A$2:$E$970,4,FALSE),0)</f>
        <v>CENTRO</v>
      </c>
      <c r="C4050" s="23" t="str">
        <f>IFERROR(VLOOKUP(A4050,hoja!$A$2:$E$1370,5,FALSE),0)</f>
        <v>BOGOTÁ</v>
      </c>
      <c r="D4050" s="23" t="str">
        <f>IFERROR(VLOOKUP(A4050,hoja!A:D,3,FALSE),0)</f>
        <v>0461</v>
      </c>
      <c r="E4050" s="23" t="s">
        <v>655</v>
      </c>
      <c r="F4050" s="23" t="str">
        <f>IFERROR(VLOOKUP(E4050,hoja!$A$2:$E$970,4,FALSE),0)</f>
        <v>ANTIOQUIA</v>
      </c>
      <c r="G4050" s="23" t="str">
        <f>IFERROR(VLOOKUP(E4050,hoja!$A$2:$E$970,5,FALSE),0)</f>
        <v>MEDELLÍN</v>
      </c>
      <c r="H4050" s="103" t="str">
        <f>IFERROR(VLOOKUP(E4050,hoja!A:C,3,FALSE),0)</f>
        <v>0292</v>
      </c>
      <c r="I4050" s="24" t="str">
        <f t="shared" si="944"/>
        <v>04610292</v>
      </c>
      <c r="J4050" s="23">
        <v>23.4</v>
      </c>
      <c r="K4050" s="23">
        <v>442</v>
      </c>
      <c r="L4050" s="23" t="str">
        <f t="shared" si="948"/>
        <v>NACIONAL</v>
      </c>
      <c r="M4050" s="23" t="s">
        <v>621</v>
      </c>
      <c r="N4050" s="23" t="s">
        <v>622</v>
      </c>
      <c r="O4050" s="23">
        <f t="shared" si="945"/>
        <v>16</v>
      </c>
      <c r="P4050" s="23" t="str">
        <f t="shared" si="943"/>
        <v>04610292La vega</v>
      </c>
    </row>
    <row r="4051" spans="1:16" ht="15" hidden="1" customHeight="1">
      <c r="A4051" s="26" t="s">
        <v>743</v>
      </c>
      <c r="B4051" s="23" t="str">
        <f>IFERROR(VLOOKUP(A4051,hoja!$A$2:$E$970,4,FALSE),0)</f>
        <v>CENTRO</v>
      </c>
      <c r="C4051" s="23" t="str">
        <f>IFERROR(VLOOKUP(A4051,hoja!$A$2:$E$1370,5,FALSE),0)</f>
        <v>BOGOTÁ</v>
      </c>
      <c r="D4051" s="23" t="str">
        <f>IFERROR(VLOOKUP(A4051,hoja!A:D,3,FALSE),0)</f>
        <v>0461</v>
      </c>
      <c r="E4051" s="23" t="s">
        <v>713</v>
      </c>
      <c r="F4051" s="23" t="str">
        <f>IFERROR(VLOOKUP(E4051,hoja!$A$2:$E$970,4,FALSE),0)</f>
        <v>ANTIOQUIA</v>
      </c>
      <c r="G4051" s="23" t="str">
        <f>IFERROR(VLOOKUP(E4051,hoja!$A$2:$E$970,5,FALSE),0)</f>
        <v>MARIQUITA</v>
      </c>
      <c r="H4051" s="103" t="str">
        <f>IFERROR(VLOOKUP(E4051,hoja!A:C,3,FALSE),0)</f>
        <v>0392</v>
      </c>
      <c r="I4051" s="24" t="str">
        <f t="shared" si="944"/>
        <v>04610392</v>
      </c>
      <c r="K4051" s="23">
        <v>178</v>
      </c>
      <c r="L4051" s="23" t="str">
        <f t="shared" si="948"/>
        <v>NACIONAL</v>
      </c>
      <c r="M4051" s="23" t="s">
        <v>621</v>
      </c>
      <c r="N4051" s="23" t="s">
        <v>622</v>
      </c>
      <c r="O4051" s="23">
        <f t="shared" si="945"/>
        <v>25</v>
      </c>
      <c r="P4051" s="23" t="str">
        <f t="shared" si="943"/>
        <v>04610392La vega</v>
      </c>
    </row>
    <row r="4052" spans="1:16" ht="15" hidden="1" customHeight="1">
      <c r="A4052" s="26" t="s">
        <v>743</v>
      </c>
      <c r="B4052" s="23" t="str">
        <f>IFERROR(VLOOKUP(A4052,hoja!$A$2:$E$970,4,FALSE),0)</f>
        <v>CENTRO</v>
      </c>
      <c r="C4052" s="23" t="str">
        <f>IFERROR(VLOOKUP(A4052,hoja!$A$2:$E$1370,5,FALSE),0)</f>
        <v>BOGOTÁ</v>
      </c>
      <c r="D4052" s="23" t="str">
        <f>IFERROR(VLOOKUP(A4052,hoja!A:D,3,FALSE),0)</f>
        <v>0461</v>
      </c>
      <c r="E4052" s="23" t="s">
        <v>714</v>
      </c>
      <c r="F4052" s="23" t="str">
        <f>IFERROR(VLOOKUP(E4052,hoja!$A$2:$E$970,4,FALSE),0)</f>
        <v>SANTANDER</v>
      </c>
      <c r="G4052" s="23" t="str">
        <f>IFERROR(VLOOKUP(E4052,hoja!$A$2:$E$970,5,FALSE),0)</f>
        <v>OCAÑA</v>
      </c>
      <c r="H4052" s="103" t="str">
        <f>IFERROR(VLOOKUP(E4052,hoja!A:C,3,FALSE),0)</f>
        <v>0434</v>
      </c>
      <c r="I4052" s="24" t="str">
        <f t="shared" si="944"/>
        <v>04610434</v>
      </c>
      <c r="J4052" s="23">
        <v>28.116666666726815</v>
      </c>
      <c r="K4052" s="23">
        <v>643</v>
      </c>
      <c r="L4052" s="23" t="str">
        <f t="shared" si="948"/>
        <v>NACIONAL</v>
      </c>
      <c r="M4052" s="23" t="s">
        <v>621</v>
      </c>
      <c r="N4052" s="23" t="s">
        <v>622</v>
      </c>
      <c r="O4052" s="23">
        <f t="shared" si="945"/>
        <v>12</v>
      </c>
      <c r="P4052" s="23" t="str">
        <f t="shared" si="943"/>
        <v>04610434La vega</v>
      </c>
    </row>
    <row r="4053" spans="1:16" ht="15" hidden="1" customHeight="1">
      <c r="A4053" s="26" t="s">
        <v>743</v>
      </c>
      <c r="B4053" s="23" t="str">
        <f>IFERROR(VLOOKUP(A4053,hoja!$A$2:$E$970,4,FALSE),0)</f>
        <v>CENTRO</v>
      </c>
      <c r="C4053" s="23" t="str">
        <f>IFERROR(VLOOKUP(A4053,hoja!$A$2:$E$1370,5,FALSE),0)</f>
        <v>BOGOTÁ</v>
      </c>
      <c r="D4053" s="23" t="str">
        <f>IFERROR(VLOOKUP(A4053,hoja!A:D,3,FALSE),0)</f>
        <v>0461</v>
      </c>
      <c r="E4053" s="23" t="s">
        <v>721</v>
      </c>
      <c r="F4053" s="23" t="str">
        <f>IFERROR(VLOOKUP(E4053,hoja!$A$2:$E$970,4,FALSE),0)</f>
        <v>ANTIOQUIA</v>
      </c>
      <c r="G4053" s="23" t="str">
        <f>IFERROR(VLOOKUP(E4053,hoja!$A$2:$E$970,5,FALSE),0)</f>
        <v>RIONEGRO</v>
      </c>
      <c r="H4053" s="103" t="str">
        <f>IFERROR(VLOOKUP(E4053,hoja!A:C,3,FALSE),0)</f>
        <v>0090</v>
      </c>
      <c r="I4053" s="24" t="str">
        <f t="shared" si="944"/>
        <v>04610090</v>
      </c>
      <c r="K4053" s="23">
        <v>393</v>
      </c>
      <c r="L4053" s="23" t="str">
        <f t="shared" si="948"/>
        <v>NACIONAL</v>
      </c>
      <c r="M4053" s="23" t="s">
        <v>621</v>
      </c>
      <c r="N4053" s="23" t="s">
        <v>622</v>
      </c>
      <c r="O4053" s="23">
        <f t="shared" si="945"/>
        <v>16</v>
      </c>
      <c r="P4053" s="23" t="str">
        <f t="shared" si="943"/>
        <v>04610090La vega</v>
      </c>
    </row>
    <row r="4054" spans="1:16" ht="15" hidden="1" customHeight="1">
      <c r="A4054" s="26" t="s">
        <v>743</v>
      </c>
      <c r="B4054" s="23" t="str">
        <f>IFERROR(VLOOKUP(A4054,hoja!$A$2:$E$970,4,FALSE),0)</f>
        <v>CENTRO</v>
      </c>
      <c r="C4054" s="23" t="str">
        <f>IFERROR(VLOOKUP(A4054,hoja!$A$2:$E$1370,5,FALSE),0)</f>
        <v>BOGOTÁ</v>
      </c>
      <c r="D4054" s="23" t="str">
        <f>IFERROR(VLOOKUP(A4054,hoja!A:D,3,FALSE),0)</f>
        <v>0461</v>
      </c>
      <c r="E4054" s="23" t="s">
        <v>728</v>
      </c>
      <c r="F4054" s="23" t="str">
        <f>IFERROR(VLOOKUP(E4054,hoja!$A$2:$E$970,4,FALSE),0)</f>
        <v>CENTRO</v>
      </c>
      <c r="G4054" s="23" t="str">
        <f>IFERROR(VLOOKUP(E4054,hoja!$A$2:$E$970,5,FALSE),0)</f>
        <v>VILLETA</v>
      </c>
      <c r="H4054" s="103" t="str">
        <f>IFERROR(VLOOKUP(E4054,hoja!A:C,3,FALSE),0)</f>
        <v>0025</v>
      </c>
      <c r="I4054" s="24" t="str">
        <f t="shared" si="944"/>
        <v>04610025</v>
      </c>
      <c r="K4054" s="23">
        <v>108</v>
      </c>
      <c r="L4054" s="23" t="str">
        <f t="shared" si="948"/>
        <v>REGIONAL</v>
      </c>
      <c r="M4054" s="23" t="s">
        <v>674</v>
      </c>
      <c r="N4054" s="23" t="s">
        <v>622</v>
      </c>
      <c r="O4054" s="23">
        <f t="shared" si="945"/>
        <v>25</v>
      </c>
      <c r="P4054" s="23" t="str">
        <f t="shared" si="943"/>
        <v>04610025La Vega</v>
      </c>
    </row>
    <row r="4055" spans="1:16" ht="15" hidden="1" customHeight="1">
      <c r="A4055" s="26" t="s">
        <v>743</v>
      </c>
      <c r="B4055" s="23" t="str">
        <f>IFERROR(VLOOKUP(A4055,hoja!$A$2:$E$970,4,FALSE),0)</f>
        <v>CENTRO</v>
      </c>
      <c r="C4055" s="23" t="str">
        <f>IFERROR(VLOOKUP(A4055,hoja!$A$2:$E$1370,5,FALSE),0)</f>
        <v>BOGOTÁ</v>
      </c>
      <c r="D4055" s="23" t="str">
        <f>IFERROR(VLOOKUP(A4055,hoja!A:D,3,FALSE),0)</f>
        <v>0461</v>
      </c>
      <c r="E4055" s="23" t="s">
        <v>729</v>
      </c>
      <c r="F4055" s="23" t="str">
        <f>IFERROR(VLOOKUP(E4055,hoja!$A$2:$E$970,4,FALSE),0)</f>
        <v>SANTANDER</v>
      </c>
      <c r="G4055" s="23" t="str">
        <f>IFERROR(VLOOKUP(E4055,hoja!$A$2:$E$970,5,FALSE),0)</f>
        <v>YOPAL</v>
      </c>
      <c r="H4055" s="103" t="str">
        <f>IFERROR(VLOOKUP(E4055,hoja!A:C,3,FALSE),0)</f>
        <v>0442</v>
      </c>
      <c r="I4055" s="24" t="str">
        <f t="shared" si="944"/>
        <v>04610442</v>
      </c>
      <c r="K4055" s="23">
        <v>368</v>
      </c>
      <c r="L4055" s="23" t="str">
        <f t="shared" si="948"/>
        <v>NACIONAL</v>
      </c>
      <c r="M4055" s="23" t="s">
        <v>808</v>
      </c>
      <c r="N4055" s="23" t="s">
        <v>622</v>
      </c>
      <c r="O4055" s="23">
        <f t="shared" si="945"/>
        <v>16</v>
      </c>
      <c r="P4055" s="23" t="str">
        <f t="shared" si="943"/>
        <v>04610442Sogamoso</v>
      </c>
    </row>
    <row r="4056" spans="1:16" ht="15" hidden="1" customHeight="1">
      <c r="A4056" s="26" t="s">
        <v>743</v>
      </c>
      <c r="B4056" s="23" t="str">
        <f>IFERROR(VLOOKUP(A4056,hoja!$A$2:$E$970,4,FALSE),0)</f>
        <v>CENTRO</v>
      </c>
      <c r="C4056" s="23" t="str">
        <f>IFERROR(VLOOKUP(A4056,hoja!$A$2:$E$1370,5,FALSE),0)</f>
        <v>BOGOTÁ</v>
      </c>
      <c r="D4056" s="23" t="str">
        <f>IFERROR(VLOOKUP(A4056,hoja!A:D,3,FALSE),0)</f>
        <v>0461</v>
      </c>
      <c r="E4056" s="23" t="s">
        <v>686</v>
      </c>
      <c r="F4056" s="23" t="str">
        <f>IFERROR(VLOOKUP(E4056,hoja!$A$2:$E$970,4,FALSE),0)</f>
        <v>SANTANDER</v>
      </c>
      <c r="G4056" s="23" t="str">
        <f>IFERROR(VLOOKUP(E4056,hoja!$A$2:$E$970,5,FALSE),0)</f>
        <v>BARRANCABERMEJA</v>
      </c>
      <c r="H4056" s="103" t="str">
        <f>IFERROR(VLOOKUP(E4056,hoja!A:C,3,FALSE),0)</f>
        <v>0424</v>
      </c>
      <c r="I4056" s="24" t="str">
        <f t="shared" si="944"/>
        <v>04610424</v>
      </c>
      <c r="K4056" s="23">
        <v>449</v>
      </c>
      <c r="L4056" s="23" t="str">
        <f t="shared" si="948"/>
        <v>NACIONAL</v>
      </c>
      <c r="M4056" s="23" t="s">
        <v>674</v>
      </c>
      <c r="N4056" s="23" t="s">
        <v>622</v>
      </c>
      <c r="O4056" s="23">
        <f t="shared" si="945"/>
        <v>16</v>
      </c>
      <c r="P4056" s="23" t="str">
        <f t="shared" si="943"/>
        <v>04610424La Vega</v>
      </c>
    </row>
    <row r="4057" spans="1:16" ht="15" hidden="1" customHeight="1">
      <c r="A4057" s="26" t="s">
        <v>743</v>
      </c>
      <c r="B4057" s="23" t="str">
        <f>IFERROR(VLOOKUP(A4057,hoja!$A$2:$E$970,4,FALSE),0)</f>
        <v>CENTRO</v>
      </c>
      <c r="C4057" s="23" t="str">
        <f>IFERROR(VLOOKUP(A4057,hoja!$A$2:$E$1370,5,FALSE),0)</f>
        <v>BOGOTÁ</v>
      </c>
      <c r="D4057" s="23" t="str">
        <f>IFERROR(VLOOKUP(A4057,hoja!A:D,3,FALSE),0)</f>
        <v>0461</v>
      </c>
      <c r="E4057" s="23" t="s">
        <v>942</v>
      </c>
      <c r="F4057" s="23" t="str">
        <f>IFERROR(VLOOKUP(E4057,hoja!$A$2:$E$970,4,FALSE),0)</f>
        <v>CENTRO</v>
      </c>
      <c r="G4057" s="23" t="str">
        <f>IFERROR(VLOOKUP(E4057,hoja!$A$2:$E$970,5,FALSE),0)</f>
        <v>BOGOTÁ</v>
      </c>
      <c r="H4057" s="103" t="str">
        <f>IFERROR(VLOOKUP(E4057,hoja!A:C,3,FALSE),0)</f>
        <v>60002</v>
      </c>
      <c r="I4057" s="24" t="str">
        <f t="shared" si="944"/>
        <v>046160002</v>
      </c>
      <c r="K4057" s="23">
        <v>7</v>
      </c>
      <c r="L4057" s="23" t="s">
        <v>833</v>
      </c>
      <c r="M4057" s="23" t="s">
        <v>618</v>
      </c>
      <c r="N4057" s="23" t="s">
        <v>622</v>
      </c>
      <c r="O4057" s="23">
        <f t="shared" si="945"/>
        <v>25</v>
      </c>
      <c r="P4057" s="23" t="str">
        <f t="shared" si="943"/>
        <v>046160002Principal</v>
      </c>
    </row>
    <row r="4058" spans="1:16" ht="15" hidden="1" customHeight="1">
      <c r="A4058" s="26" t="s">
        <v>743</v>
      </c>
      <c r="B4058" s="23" t="str">
        <f>IFERROR(VLOOKUP(A4058,hoja!$A$2:$E$970,4,FALSE),0)</f>
        <v>CENTRO</v>
      </c>
      <c r="C4058" s="23" t="str">
        <f>IFERROR(VLOOKUP(A4058,hoja!$A$2:$E$1370,5,FALSE),0)</f>
        <v>BOGOTÁ</v>
      </c>
      <c r="D4058" s="23" t="str">
        <f>IFERROR(VLOOKUP(A4058,hoja!A:D,3,FALSE),0)</f>
        <v>0461</v>
      </c>
      <c r="E4058" s="23" t="s">
        <v>641</v>
      </c>
      <c r="F4058" s="23" t="str">
        <f>IFERROR(VLOOKUP(E4058,hoja!$A$2:$E$970,4,FALSE),0)</f>
        <v>ANTIOQUIA</v>
      </c>
      <c r="G4058" s="23" t="str">
        <f>IFERROR(VLOOKUP(E4058,hoja!$A$2:$E$970,5,FALSE),0)</f>
        <v>MEDELLÍN</v>
      </c>
      <c r="H4058" s="103" t="str">
        <f>IFERROR(VLOOKUP(E4058,hoja!A:C,3,FALSE),0)</f>
        <v>0079</v>
      </c>
      <c r="I4058" s="24" t="str">
        <f t="shared" si="944"/>
        <v>04610079</v>
      </c>
      <c r="K4058" s="23">
        <v>426</v>
      </c>
      <c r="L4058" s="23" t="str">
        <f>IF(B4058=F4058,"REGIONAL","NACIONAL")</f>
        <v>NACIONAL</v>
      </c>
      <c r="M4058" s="23" t="s">
        <v>621</v>
      </c>
      <c r="N4058" s="23" t="s">
        <v>622</v>
      </c>
      <c r="O4058" s="23">
        <f t="shared" si="945"/>
        <v>16</v>
      </c>
      <c r="P4058" s="23" t="str">
        <f t="shared" si="943"/>
        <v>04610079La vega</v>
      </c>
    </row>
    <row r="4059" spans="1:16" ht="15" hidden="1" customHeight="1">
      <c r="A4059" s="26" t="s">
        <v>743</v>
      </c>
      <c r="B4059" s="23" t="str">
        <f>IFERROR(VLOOKUP(A4059,hoja!$A$2:$E$970,4,FALSE),0)</f>
        <v>CENTRO</v>
      </c>
      <c r="C4059" s="23" t="str">
        <f>IFERROR(VLOOKUP(A4059,hoja!$A$2:$E$1370,5,FALSE),0)</f>
        <v>BOGOTÁ</v>
      </c>
      <c r="D4059" s="23" t="str">
        <f>IFERROR(VLOOKUP(A4059,hoja!A:D,3,FALSE),0)</f>
        <v>0461</v>
      </c>
      <c r="E4059" s="23" t="s">
        <v>943</v>
      </c>
      <c r="F4059" s="23" t="str">
        <f>IFERROR(VLOOKUP(E4059,hoja!$A$2:$E$970,4,FALSE),0)</f>
        <v>CENTRO</v>
      </c>
      <c r="G4059" s="23" t="str">
        <f>IFERROR(VLOOKUP(E4059,hoja!$A$2:$E$970,5,FALSE),0)</f>
        <v>BOGOTÁ</v>
      </c>
      <c r="H4059" s="103" t="str">
        <f>IFERROR(VLOOKUP(E4059,hoja!A:C,3,FALSE),0)</f>
        <v>60003</v>
      </c>
      <c r="I4059" s="24" t="str">
        <f t="shared" si="944"/>
        <v>046160003</v>
      </c>
      <c r="K4059" s="23">
        <v>24</v>
      </c>
      <c r="L4059" s="23" t="str">
        <f>IF(B4059=F4059,"REGIONAL","NACIONAL")</f>
        <v>REGIONAL</v>
      </c>
      <c r="M4059" s="23" t="s">
        <v>697</v>
      </c>
      <c r="N4059" s="23" t="s">
        <v>622</v>
      </c>
      <c r="O4059" s="23">
        <f t="shared" si="945"/>
        <v>25</v>
      </c>
      <c r="P4059" s="23" t="str">
        <f t="shared" si="943"/>
        <v>046160003Pereira</v>
      </c>
    </row>
    <row r="4060" spans="1:16" ht="15" hidden="1" customHeight="1">
      <c r="A4060" s="26" t="s">
        <v>743</v>
      </c>
      <c r="B4060" s="23" t="str">
        <f>IFERROR(VLOOKUP(A4060,hoja!$A$2:$E$970,4,FALSE),0)</f>
        <v>CENTRO</v>
      </c>
      <c r="C4060" s="23" t="str">
        <f>IFERROR(VLOOKUP(A4060,hoja!$A$2:$E$1370,5,FALSE),0)</f>
        <v>BOGOTÁ</v>
      </c>
      <c r="D4060" s="23" t="str">
        <f>IFERROR(VLOOKUP(A4060,hoja!A:D,3,FALSE),0)</f>
        <v>0461</v>
      </c>
      <c r="E4060" s="23" t="s">
        <v>705</v>
      </c>
      <c r="F4060" s="23" t="str">
        <f>IFERROR(VLOOKUP(E4060,hoja!$A$2:$E$970,4,FALSE),0)</f>
        <v>CENTRO</v>
      </c>
      <c r="G4060" s="23" t="str">
        <f>IFERROR(VLOOKUP(E4060,hoja!$A$2:$E$970,5,FALSE),0)</f>
        <v>GRANADA</v>
      </c>
      <c r="H4060" s="103" t="str">
        <f>IFERROR(VLOOKUP(E4060,hoja!A:C,3,FALSE),0)</f>
        <v>0394</v>
      </c>
      <c r="I4060" s="24" t="str">
        <f t="shared" si="944"/>
        <v>04610394</v>
      </c>
      <c r="J4060" s="23">
        <v>17.716666666703532</v>
      </c>
      <c r="K4060" s="23">
        <v>193</v>
      </c>
      <c r="L4060" s="23" t="str">
        <f>IF(B4057=F4057,"REGIONAL","NACIONAL")</f>
        <v>REGIONAL</v>
      </c>
      <c r="M4060" s="23" t="s">
        <v>618</v>
      </c>
      <c r="N4060" s="23" t="s">
        <v>622</v>
      </c>
      <c r="O4060" s="23">
        <f t="shared" si="945"/>
        <v>25</v>
      </c>
      <c r="P4060" s="23" t="str">
        <f t="shared" si="943"/>
        <v>04610394Principal</v>
      </c>
    </row>
    <row r="4061" spans="1:16" ht="15" hidden="1" customHeight="1">
      <c r="A4061" s="26" t="s">
        <v>743</v>
      </c>
      <c r="B4061" s="23" t="str">
        <f>IFERROR(VLOOKUP(A4061,hoja!$A$2:$E$970,4,FALSE),0)</f>
        <v>CENTRO</v>
      </c>
      <c r="C4061" s="23" t="str">
        <f>IFERROR(VLOOKUP(A4061,hoja!$A$2:$E$1370,5,FALSE),0)</f>
        <v>BOGOTÁ</v>
      </c>
      <c r="D4061" s="23" t="str">
        <f>IFERROR(VLOOKUP(A4061,hoja!A:D,3,FALSE),0)</f>
        <v>0461</v>
      </c>
      <c r="E4061" s="23" t="s">
        <v>665</v>
      </c>
      <c r="F4061" s="23" t="str">
        <f>IFERROR(VLOOKUP(E4061,hoja!$A$2:$E$970,4,FALSE),0)</f>
        <v>OCCIDENTE</v>
      </c>
      <c r="G4061" s="23" t="str">
        <f>IFERROR(VLOOKUP(E4061,hoja!$A$2:$E$970,5,FALSE),0)</f>
        <v>MANIZALES</v>
      </c>
      <c r="H4061" s="103" t="str">
        <f>IFERROR(VLOOKUP(E4061,hoja!A:C,3,FALSE),0)</f>
        <v>0145</v>
      </c>
      <c r="I4061" s="24" t="str">
        <f t="shared" si="944"/>
        <v>04610145</v>
      </c>
      <c r="K4061" s="23">
        <v>304</v>
      </c>
      <c r="L4061" s="23" t="str">
        <f>IF(B4061=F4061,"REGIONAL","NACIONAL")</f>
        <v>NACIONAL</v>
      </c>
      <c r="M4061" s="23" t="s">
        <v>754</v>
      </c>
      <c r="N4061" s="23" t="s">
        <v>622</v>
      </c>
      <c r="O4061" s="23">
        <f t="shared" si="945"/>
        <v>16</v>
      </c>
      <c r="P4061" s="23" t="str">
        <f t="shared" si="943"/>
        <v>04610145La Vega-Letras</v>
      </c>
    </row>
    <row r="4062" spans="1:16" ht="15" hidden="1" customHeight="1">
      <c r="A4062" s="26" t="s">
        <v>743</v>
      </c>
      <c r="B4062" s="23" t="str">
        <f>IFERROR(VLOOKUP(A4062,hoja!$A$2:$E$970,4,FALSE),0)</f>
        <v>CENTRO</v>
      </c>
      <c r="C4062" s="23" t="str">
        <f>IFERROR(VLOOKUP(A4062,hoja!$A$2:$E$1370,5,FALSE),0)</f>
        <v>BOGOTÁ</v>
      </c>
      <c r="D4062" s="23" t="str">
        <f>IFERROR(VLOOKUP(A4062,hoja!A:D,3,FALSE),0)</f>
        <v>0461</v>
      </c>
      <c r="E4062" s="23" t="s">
        <v>703</v>
      </c>
      <c r="F4062" s="23" t="str">
        <f>IFERROR(VLOOKUP(E4062,hoja!$A$2:$E$970,4,FALSE),0)</f>
        <v>COSTA</v>
      </c>
      <c r="G4062" s="23" t="str">
        <f>IFERROR(VLOOKUP(E4062,hoja!$A$2:$E$970,5,FALSE),0)</f>
        <v>FONSECA</v>
      </c>
      <c r="H4062" s="103" t="str">
        <f>IFERROR(VLOOKUP(E4062,hoja!A:C,3,FALSE),0)</f>
        <v>0448</v>
      </c>
      <c r="I4062" s="24" t="str">
        <f t="shared" si="944"/>
        <v>04610448</v>
      </c>
      <c r="J4062" s="23">
        <v>28.043055555608589</v>
      </c>
      <c r="K4062" s="23">
        <v>1002</v>
      </c>
      <c r="L4062" s="23" t="str">
        <f t="shared" ref="L4062:L4069" si="949">IF(B4062=F4062,"REGIONAL","NACIONAL")</f>
        <v>NACIONAL</v>
      </c>
      <c r="M4062" s="23" t="s">
        <v>621</v>
      </c>
      <c r="N4062" s="23" t="s">
        <v>622</v>
      </c>
      <c r="O4062" s="23">
        <f t="shared" si="945"/>
        <v>8</v>
      </c>
      <c r="P4062" s="23" t="str">
        <f t="shared" si="943"/>
        <v>04610448La vega</v>
      </c>
    </row>
    <row r="4063" spans="1:16" ht="15" hidden="1" customHeight="1">
      <c r="A4063" s="26" t="s">
        <v>743</v>
      </c>
      <c r="B4063" s="23" t="str">
        <f>IFERROR(VLOOKUP(A4063,hoja!$A$2:$E$970,4,FALSE),0)</f>
        <v>CENTRO</v>
      </c>
      <c r="C4063" s="23" t="str">
        <f>IFERROR(VLOOKUP(A4063,hoja!$A$2:$E$1370,5,FALSE),0)</f>
        <v>BOGOTÁ</v>
      </c>
      <c r="D4063" s="23" t="str">
        <f>IFERROR(VLOOKUP(A4063,hoja!A:D,3,FALSE),0)</f>
        <v>0461</v>
      </c>
      <c r="E4063" s="23" t="s">
        <v>712</v>
      </c>
      <c r="F4063" s="23" t="str">
        <f>IFERROR(VLOOKUP(E4063,hoja!$A$2:$E$970,4,FALSE),0)</f>
        <v>COSTA</v>
      </c>
      <c r="G4063" s="23" t="str">
        <f>IFERROR(VLOOKUP(E4063,hoja!$A$2:$E$970,5,FALSE),0)</f>
        <v>MAICAO</v>
      </c>
      <c r="H4063" s="103" t="str">
        <f>IFERROR(VLOOKUP(E4063,hoja!A:C,3,FALSE),0)</f>
        <v>0230</v>
      </c>
      <c r="I4063" s="24" t="str">
        <f t="shared" si="944"/>
        <v>04610230</v>
      </c>
      <c r="K4063" s="23">
        <v>1052</v>
      </c>
      <c r="L4063" s="23" t="str">
        <f t="shared" si="949"/>
        <v>NACIONAL</v>
      </c>
      <c r="M4063" s="23" t="s">
        <v>674</v>
      </c>
      <c r="N4063" s="23" t="s">
        <v>622</v>
      </c>
      <c r="O4063" s="23">
        <f t="shared" si="945"/>
        <v>8</v>
      </c>
      <c r="P4063" s="23" t="str">
        <f t="shared" si="943"/>
        <v>04610230La Vega</v>
      </c>
    </row>
    <row r="4064" spans="1:16" ht="15" hidden="1" customHeight="1">
      <c r="A4064" s="26" t="s">
        <v>743</v>
      </c>
      <c r="B4064" s="23" t="str">
        <f>IFERROR(VLOOKUP(A4064,hoja!$A$2:$E$970,4,FALSE),0)</f>
        <v>CENTRO</v>
      </c>
      <c r="C4064" s="23" t="str">
        <f>IFERROR(VLOOKUP(A4064,hoja!$A$2:$E$1370,5,FALSE),0)</f>
        <v>BOGOTÁ</v>
      </c>
      <c r="D4064" s="23" t="str">
        <f>IFERROR(VLOOKUP(A4064,hoja!A:D,3,FALSE),0)</f>
        <v>0461</v>
      </c>
      <c r="E4064" s="23" t="s">
        <v>693</v>
      </c>
      <c r="F4064" s="23" t="str">
        <f>IFERROR(VLOOKUP(E4064,hoja!$A$2:$E$970,4,FALSE),0)</f>
        <v>COSTA</v>
      </c>
      <c r="G4064" s="23" t="str">
        <f>IFERROR(VLOOKUP(E4064,hoja!$A$2:$E$970,5,FALSE),0)</f>
        <v>BOSCONIA</v>
      </c>
      <c r="H4064" s="103" t="str">
        <f>IFERROR(VLOOKUP(E4064,hoja!A:C,3,FALSE),0)</f>
        <v>0449</v>
      </c>
      <c r="I4064" s="24" t="str">
        <f t="shared" si="944"/>
        <v>04610449</v>
      </c>
      <c r="J4064" s="23">
        <v>43.03333333338378</v>
      </c>
      <c r="K4064" s="23">
        <v>823.24800000000005</v>
      </c>
      <c r="L4064" s="23" t="str">
        <f t="shared" si="949"/>
        <v>NACIONAL</v>
      </c>
      <c r="M4064" s="23" t="s">
        <v>674</v>
      </c>
      <c r="N4064" s="23" t="s">
        <v>622</v>
      </c>
      <c r="O4064" s="23">
        <f t="shared" si="945"/>
        <v>8</v>
      </c>
      <c r="P4064" s="23" t="str">
        <f t="shared" si="943"/>
        <v>04610449La Vega</v>
      </c>
    </row>
    <row r="4065" spans="1:16" ht="15" hidden="1" customHeight="1">
      <c r="A4065" s="26" t="s">
        <v>743</v>
      </c>
      <c r="B4065" s="23" t="str">
        <f>IFERROR(VLOOKUP(A4065,hoja!$A$2:$E$970,4,FALSE),0)</f>
        <v>CENTRO</v>
      </c>
      <c r="C4065" s="23" t="str">
        <f>IFERROR(VLOOKUP(A4065,hoja!$A$2:$E$1370,5,FALSE),0)</f>
        <v>BOGOTÁ</v>
      </c>
      <c r="D4065" s="23" t="str">
        <f>IFERROR(VLOOKUP(A4065,hoja!A:D,3,FALSE),0)</f>
        <v>0461</v>
      </c>
      <c r="E4065" s="23" t="s">
        <v>668</v>
      </c>
      <c r="F4065" s="23" t="str">
        <f>IFERROR(VLOOKUP(E4065,hoja!$A$2:$E$970,4,FALSE),0)</f>
        <v>COSTA</v>
      </c>
      <c r="G4065" s="23" t="str">
        <f>IFERROR(VLOOKUP(E4065,hoja!$A$2:$E$970,5,FALSE),0)</f>
        <v>VALLEDUPAR</v>
      </c>
      <c r="H4065" s="103" t="str">
        <f>IFERROR(VLOOKUP(E4065,hoja!A:C,3,FALSE),0)</f>
        <v>0447</v>
      </c>
      <c r="I4065" s="24" t="str">
        <f t="shared" si="944"/>
        <v>04610447</v>
      </c>
      <c r="J4065" s="23">
        <v>42.990277777716983</v>
      </c>
      <c r="K4065" s="23">
        <v>896</v>
      </c>
      <c r="L4065" s="23" t="str">
        <f t="shared" si="949"/>
        <v>NACIONAL</v>
      </c>
      <c r="M4065" s="23" t="s">
        <v>674</v>
      </c>
      <c r="N4065" s="23" t="s">
        <v>622</v>
      </c>
      <c r="O4065" s="23">
        <f t="shared" si="945"/>
        <v>8</v>
      </c>
      <c r="P4065" s="23" t="str">
        <f t="shared" si="943"/>
        <v>04610447La Vega</v>
      </c>
    </row>
    <row r="4066" spans="1:16" ht="15" hidden="1" customHeight="1">
      <c r="A4066" s="26" t="s">
        <v>743</v>
      </c>
      <c r="B4066" s="23" t="str">
        <f>IFERROR(VLOOKUP(A4066,hoja!$A$2:$E$970,4,FALSE),0)</f>
        <v>CENTRO</v>
      </c>
      <c r="C4066" s="23" t="str">
        <f>IFERROR(VLOOKUP(A4066,hoja!$A$2:$E$1370,5,FALSE),0)</f>
        <v>BOGOTÁ</v>
      </c>
      <c r="D4066" s="23" t="str">
        <f>IFERROR(VLOOKUP(A4066,hoja!A:D,3,FALSE),0)</f>
        <v>0461</v>
      </c>
      <c r="E4066" s="23" t="s">
        <v>720</v>
      </c>
      <c r="F4066" s="23" t="str">
        <f>IFERROR(VLOOKUP(E4066,hoja!$A$2:$E$970,4,FALSE),0)</f>
        <v>COSTA</v>
      </c>
      <c r="G4066" s="23" t="str">
        <f>IFERROR(VLOOKUP(E4066,hoja!$A$2:$E$970,5,FALSE),0)</f>
        <v>RIOHACHA</v>
      </c>
      <c r="H4066" s="103" t="str">
        <f>IFERROR(VLOOKUP(E4066,hoja!A:C,3,FALSE),0)</f>
        <v>0239</v>
      </c>
      <c r="I4066" s="24" t="str">
        <f t="shared" ref="I4066:I4089" si="950">D4066&amp;H4066</f>
        <v>04610239</v>
      </c>
      <c r="K4066" s="23">
        <v>1055</v>
      </c>
      <c r="L4066" s="23" t="str">
        <f t="shared" si="949"/>
        <v>NACIONAL</v>
      </c>
      <c r="M4066" s="23" t="s">
        <v>674</v>
      </c>
      <c r="N4066" s="23" t="s">
        <v>622</v>
      </c>
      <c r="O4066" s="23">
        <f t="shared" si="945"/>
        <v>8</v>
      </c>
      <c r="P4066" s="23" t="str">
        <f t="shared" si="943"/>
        <v>04610239La Vega</v>
      </c>
    </row>
    <row r="4067" spans="1:16" ht="15" hidden="1" customHeight="1">
      <c r="A4067" s="26" t="s">
        <v>743</v>
      </c>
      <c r="B4067" s="23" t="str">
        <f>IFERROR(VLOOKUP(A4067,hoja!$A$2:$E$970,4,FALSE),0)</f>
        <v>CENTRO</v>
      </c>
      <c r="C4067" s="23" t="str">
        <f>IFERROR(VLOOKUP(A4067,hoja!$A$2:$E$1370,5,FALSE),0)</f>
        <v>BOGOTÁ</v>
      </c>
      <c r="D4067" s="23" t="str">
        <f>IFERROR(VLOOKUP(A4067,hoja!A:D,3,FALSE),0)</f>
        <v>0461</v>
      </c>
      <c r="E4067" s="23" t="s">
        <v>667</v>
      </c>
      <c r="F4067" s="23" t="str">
        <f>IFERROR(VLOOKUP(E4067,hoja!$A$2:$E$970,4,FALSE),0)</f>
        <v>COSTA</v>
      </c>
      <c r="G4067" s="23" t="str">
        <f>IFERROR(VLOOKUP(E4067,hoja!$A$2:$E$970,5,FALSE),0)</f>
        <v>MONTERÍA</v>
      </c>
      <c r="H4067" s="103" t="str">
        <f>IFERROR(VLOOKUP(E4067,hoja!A:C,3,FALSE),0)</f>
        <v>0381</v>
      </c>
      <c r="I4067" s="24" t="str">
        <f t="shared" si="950"/>
        <v>04610381</v>
      </c>
      <c r="K4067" s="23">
        <v>860</v>
      </c>
      <c r="L4067" s="23" t="str">
        <f t="shared" si="949"/>
        <v>NACIONAL</v>
      </c>
      <c r="M4067" s="23" t="s">
        <v>978</v>
      </c>
      <c r="N4067" s="23" t="s">
        <v>622</v>
      </c>
      <c r="O4067" s="23">
        <f>IF(K4067&lt;=250,25,IF(K4067&lt;=500,16,IF(K4067&lt;=800,12,IF(K4067&lt;=1100,8,IF(K4067&lt;=1400,6,IF(K4067&lt;=1700,5))))))</f>
        <v>8</v>
      </c>
      <c r="P4067" s="23" t="str">
        <f t="shared" si="943"/>
        <v>04610381Puerto Berrio-Facatativa</v>
      </c>
    </row>
    <row r="4068" spans="1:16" ht="15" hidden="1" customHeight="1">
      <c r="A4068" s="26" t="s">
        <v>743</v>
      </c>
      <c r="B4068" s="23" t="str">
        <f>IFERROR(VLOOKUP(A4068,hoja!$A$2:$E$970,4,FALSE),0)</f>
        <v>CENTRO</v>
      </c>
      <c r="C4068" s="23" t="str">
        <f>IFERROR(VLOOKUP(A4068,hoja!$A$2:$E$1370,5,FALSE),0)</f>
        <v>BOGOTÁ</v>
      </c>
      <c r="D4068" s="23" t="str">
        <f>IFERROR(VLOOKUP(A4068,hoja!A:D,3,FALSE),0)</f>
        <v>0461</v>
      </c>
      <c r="E4068" s="23" t="s">
        <v>666</v>
      </c>
      <c r="F4068" s="23" t="str">
        <f>IFERROR(VLOOKUP(E4068,hoja!$A$2:$E$970,4,FALSE),0)</f>
        <v>COSTA</v>
      </c>
      <c r="G4068" s="23" t="str">
        <f>IFERROR(VLOOKUP(E4068,hoja!$A$2:$E$970,5,FALSE),0)</f>
        <v>SINCELEJO</v>
      </c>
      <c r="H4068" s="103" t="str">
        <f>IFERROR(VLOOKUP(E4068,hoja!A:C,3,FALSE),0)</f>
        <v>0382</v>
      </c>
      <c r="I4068" s="24" t="str">
        <f t="shared" si="950"/>
        <v>04610382</v>
      </c>
      <c r="K4068" s="23">
        <v>915</v>
      </c>
      <c r="L4068" s="23" t="str">
        <f t="shared" si="949"/>
        <v>NACIONAL</v>
      </c>
      <c r="M4068" s="23" t="s">
        <v>978</v>
      </c>
      <c r="N4068" s="23" t="s">
        <v>622</v>
      </c>
      <c r="O4068" s="23">
        <f>IF(K4068&lt;=250,25,IF(K4068&lt;=500,16,IF(K4068&lt;=800,12,IF(K4068&lt;=1100,8,IF(K4068&lt;=1400,6,IF(K4068&lt;=1700,5))))))</f>
        <v>8</v>
      </c>
      <c r="P4068" s="23" t="str">
        <f t="shared" si="943"/>
        <v>04610382Puerto Berrio-Facatativa</v>
      </c>
    </row>
    <row r="4069" spans="1:16" ht="15" hidden="1" customHeight="1">
      <c r="A4069" s="26" t="s">
        <v>743</v>
      </c>
      <c r="B4069" s="23" t="str">
        <f>IFERROR(VLOOKUP(A4069,hoja!$A$2:$E$970,4,FALSE),0)</f>
        <v>CENTRO</v>
      </c>
      <c r="C4069" s="23" t="str">
        <f>IFERROR(VLOOKUP(A4069,hoja!$A$2:$E$1370,5,FALSE),0)</f>
        <v>BOGOTÁ</v>
      </c>
      <c r="D4069" s="23" t="str">
        <f>IFERROR(VLOOKUP(A4069,hoja!A:D,3,FALSE),0)</f>
        <v>0461</v>
      </c>
      <c r="E4069" s="23" t="s">
        <v>642</v>
      </c>
      <c r="F4069" s="23" t="str">
        <f>IFERROR(VLOOKUP(E4069,hoja!$A$2:$E$970,4,FALSE),0)</f>
        <v>COSTA</v>
      </c>
      <c r="G4069" s="23" t="str">
        <f>IFERROR(VLOOKUP(E4069,hoja!$A$2:$E$970,5,FALSE),0)</f>
        <v>BARRANQUILLA</v>
      </c>
      <c r="H4069" s="103" t="str">
        <f>IFERROR(VLOOKUP(E4069,hoja!A:C,3,FALSE),0)</f>
        <v>0111</v>
      </c>
      <c r="I4069" s="24" t="str">
        <f t="shared" si="950"/>
        <v>04610111</v>
      </c>
      <c r="K4069" s="23">
        <v>1134</v>
      </c>
      <c r="L4069" s="23" t="str">
        <f t="shared" si="949"/>
        <v>NACIONAL</v>
      </c>
      <c r="M4069" s="23" t="s">
        <v>978</v>
      </c>
      <c r="N4069" s="23" t="s">
        <v>622</v>
      </c>
      <c r="O4069" s="23">
        <f>IF(K4069&lt;=250,25,IF(K4069&lt;=500,16,IF(K4069&lt;=800,12,IF(K4069&lt;=1100,8,IF(K4069&lt;=1400,6,IF(K4069&lt;=1700,5))))))</f>
        <v>6</v>
      </c>
      <c r="P4069" s="23" t="str">
        <f t="shared" si="943"/>
        <v>04610111Puerto Berrio-Facatativa</v>
      </c>
    </row>
    <row r="4070" spans="1:16" ht="15" hidden="1" customHeight="1">
      <c r="A4070" s="26" t="s">
        <v>743</v>
      </c>
      <c r="B4070" s="23" t="str">
        <f>IFERROR(VLOOKUP(A4070,hoja!$A$2:$E$970,4,FALSE),0)</f>
        <v>CENTRO</v>
      </c>
      <c r="C4070" s="23" t="str">
        <f>IFERROR(VLOOKUP(A4070,hoja!$A$2:$E$1370,5,FALSE),0)</f>
        <v>BOGOTÁ</v>
      </c>
      <c r="D4070" s="23" t="str">
        <f>IFERROR(VLOOKUP(A4070,hoja!A:D,3,FALSE),0)</f>
        <v>0461</v>
      </c>
      <c r="E4070" s="23" t="s">
        <v>780</v>
      </c>
      <c r="F4070" s="23" t="str">
        <f>IFERROR(VLOOKUP(E4070,hoja!$A$2:$E$970,4,FALSE),0)</f>
        <v>CENTRO</v>
      </c>
      <c r="G4070" s="23" t="str">
        <f>IFERROR(VLOOKUP(E4070,hoja!$A$2:$E$970,5,FALSE),0)</f>
        <v>ZIPAQUIRÁ</v>
      </c>
      <c r="H4070" s="103" t="str">
        <f>IFERROR(VLOOKUP(E4070,hoja!A:C,3,FALSE),0)</f>
        <v>2031</v>
      </c>
      <c r="I4070" s="24" t="str">
        <f t="shared" si="950"/>
        <v>04612031</v>
      </c>
      <c r="J4070" s="23">
        <v>3.0583333332615439</v>
      </c>
      <c r="K4070" s="23">
        <v>72</v>
      </c>
      <c r="L4070" s="23" t="str">
        <f t="shared" ref="L4070" si="951">IF(B4070=F4070,"REGIONAL","NACIONAL")</f>
        <v>REGIONAL</v>
      </c>
      <c r="M4070" s="23" t="s">
        <v>618</v>
      </c>
      <c r="N4070" s="23" t="s">
        <v>622</v>
      </c>
      <c r="O4070" s="23">
        <f t="shared" ref="O4070:O4073" si="952">IF(K4070&lt;=250,25,IF(K4070&lt;=500,16,IF(K4070&lt;=800,12,IF(K4070&lt;=1100,8,IF(K4070&lt;=1400,6,IF(K4070&lt;=1700,5))))))</f>
        <v>25</v>
      </c>
      <c r="P4070" s="23" t="str">
        <f t="shared" si="943"/>
        <v>04612031Principal</v>
      </c>
    </row>
    <row r="4071" spans="1:16" ht="15" hidden="1" customHeight="1">
      <c r="A4071" s="26" t="s">
        <v>743</v>
      </c>
      <c r="B4071" s="23" t="str">
        <f>IFERROR(VLOOKUP(A4071,hoja!$A$2:$E$970,4,FALSE),0)</f>
        <v>CENTRO</v>
      </c>
      <c r="C4071" s="23" t="str">
        <f>IFERROR(VLOOKUP(A4071,hoja!$A$2:$E$1370,5,FALSE),0)</f>
        <v>BOGOTÁ</v>
      </c>
      <c r="D4071" s="23" t="str">
        <f>IFERROR(VLOOKUP(A4071,hoja!A:D,3,FALSE),0)</f>
        <v>0461</v>
      </c>
      <c r="E4071" s="23" t="s">
        <v>637</v>
      </c>
      <c r="F4071" s="23" t="str">
        <f>IFERROR(VLOOKUP(E4071,hoja!$A$2:$E$970,4,FALSE),0)</f>
        <v>SANTANDER</v>
      </c>
      <c r="G4071" s="23" t="str">
        <f>IFERROR(VLOOKUP(E4071,hoja!$A$2:$E$970,5,FALSE),0)</f>
        <v>PIEDECUESTA</v>
      </c>
      <c r="H4071" s="103" t="str">
        <f>IFERROR(VLOOKUP(E4071,hoja!A:C,3,FALSE),0)</f>
        <v>0422</v>
      </c>
      <c r="I4071" s="24" t="str">
        <f t="shared" si="950"/>
        <v>04610422</v>
      </c>
      <c r="K4071" s="23">
        <v>660</v>
      </c>
      <c r="L4071" s="23" t="str">
        <f>IF(B4071=F4071,"REGIONAL","NACIONAL")</f>
        <v>NACIONAL</v>
      </c>
      <c r="M4071" s="27" t="s">
        <v>990</v>
      </c>
      <c r="N4071" s="23" t="s">
        <v>622</v>
      </c>
      <c r="O4071" s="23">
        <f t="shared" si="952"/>
        <v>12</v>
      </c>
      <c r="P4071" s="23" t="str">
        <f t="shared" si="943"/>
        <v>04610422San alberto - Magdalena Medio-Facatativa</v>
      </c>
    </row>
    <row r="4072" spans="1:16" ht="15" hidden="1" customHeight="1">
      <c r="A4072" s="26" t="s">
        <v>743</v>
      </c>
      <c r="B4072" s="23" t="str">
        <f>IFERROR(VLOOKUP(A4072,hoja!$A$2:$E$970,4,FALSE),0)</f>
        <v>CENTRO</v>
      </c>
      <c r="C4072" s="23" t="str">
        <f>IFERROR(VLOOKUP(A4072,hoja!$A$2:$E$1370,5,FALSE),0)</f>
        <v>BOGOTÁ</v>
      </c>
      <c r="D4072" s="23" t="str">
        <f>IFERROR(VLOOKUP(A4072,hoja!A:D,3,FALSE),0)</f>
        <v>0461</v>
      </c>
      <c r="E4072" s="23" t="s">
        <v>731</v>
      </c>
      <c r="F4072" s="23" t="str">
        <f>IFERROR(VLOOKUP(E4072,hoja!$A$2:$E$970,4,FALSE),0)</f>
        <v>SANTANDER</v>
      </c>
      <c r="G4072" s="23" t="str">
        <f>IFERROR(VLOOKUP(E4072,hoja!$A$2:$E$970,5,FALSE),0)</f>
        <v>CÚCUTA</v>
      </c>
      <c r="H4072" s="103" t="str">
        <f>IFERROR(VLOOKUP(E4072,hoja!A:C,3,FALSE),0)</f>
        <v>0438</v>
      </c>
      <c r="I4072" s="24" t="str">
        <f t="shared" si="950"/>
        <v>04610438</v>
      </c>
      <c r="K4072" s="23">
        <v>848</v>
      </c>
      <c r="L4072" s="23" t="str">
        <f t="shared" ref="L4072:L4074" si="953">IF(B4072=F4072,"REGIONAL","NACIONAL")</f>
        <v>NACIONAL</v>
      </c>
      <c r="M4072" s="23" t="s">
        <v>758</v>
      </c>
      <c r="N4072" s="23" t="s">
        <v>622</v>
      </c>
      <c r="O4072" s="23">
        <f t="shared" si="952"/>
        <v>8</v>
      </c>
      <c r="P4072" s="23" t="str">
        <f t="shared" si="943"/>
        <v>04610438Ocaña</v>
      </c>
    </row>
    <row r="4073" spans="1:16" ht="15" hidden="1" customHeight="1">
      <c r="A4073" s="26" t="s">
        <v>743</v>
      </c>
      <c r="B4073" s="23" t="str">
        <f>IFERROR(VLOOKUP(A4073,hoja!$A$2:$E$970,4,FALSE),0)</f>
        <v>CENTRO</v>
      </c>
      <c r="C4073" s="23" t="str">
        <f>IFERROR(VLOOKUP(A4073,hoja!$A$2:$E$1370,5,FALSE),0)</f>
        <v>BOGOTÁ</v>
      </c>
      <c r="D4073" s="23" t="str">
        <f>IFERROR(VLOOKUP(A4073,hoja!A:D,3,FALSE),0)</f>
        <v>0461</v>
      </c>
      <c r="E4073" s="23" t="s">
        <v>666</v>
      </c>
      <c r="F4073" s="23" t="str">
        <f>IFERROR(VLOOKUP(E4073,hoja!$A$2:$E$970,4,FALSE),0)</f>
        <v>COSTA</v>
      </c>
      <c r="G4073" s="23" t="str">
        <f>IFERROR(VLOOKUP(E4073,hoja!$A$2:$E$970,5,FALSE),0)</f>
        <v>SINCELEJO</v>
      </c>
      <c r="H4073" s="103" t="str">
        <f>IFERROR(VLOOKUP(E4073,hoja!A:C,3,FALSE),0)</f>
        <v>0382</v>
      </c>
      <c r="I4073" s="24" t="str">
        <f t="shared" si="950"/>
        <v>04610382</v>
      </c>
      <c r="K4073" s="23">
        <v>1044</v>
      </c>
      <c r="L4073" s="23" t="str">
        <f t="shared" si="953"/>
        <v>NACIONAL</v>
      </c>
      <c r="M4073" s="27" t="s">
        <v>696</v>
      </c>
      <c r="N4073" s="23" t="s">
        <v>622</v>
      </c>
      <c r="O4073" s="23">
        <f t="shared" si="952"/>
        <v>8</v>
      </c>
      <c r="P4073" s="23" t="str">
        <f t="shared" si="943"/>
        <v>04610382Magdalena Medio</v>
      </c>
    </row>
    <row r="4074" spans="1:16" ht="15" hidden="1" customHeight="1">
      <c r="A4074" s="26" t="s">
        <v>743</v>
      </c>
      <c r="B4074" s="23" t="str">
        <f>IFERROR(VLOOKUP(A4074,hoja!$A$2:$E$970,4,FALSE),0)</f>
        <v>CENTRO</v>
      </c>
      <c r="C4074" s="23" t="str">
        <f>IFERROR(VLOOKUP(A4074,hoja!$A$2:$E$1370,5,FALSE),0)</f>
        <v>BOGOTÁ</v>
      </c>
      <c r="D4074" s="23" t="str">
        <f>IFERROR(VLOOKUP(A4074,hoja!A:D,3,FALSE),0)</f>
        <v>0461</v>
      </c>
      <c r="E4074" s="23" t="s">
        <v>661</v>
      </c>
      <c r="F4074" s="23" t="str">
        <f>IFERROR(VLOOKUP(E4074,hoja!$A$2:$E$970,4,FALSE),0)</f>
        <v>COSTA</v>
      </c>
      <c r="G4074" s="23" t="str">
        <f>IFERROR(VLOOKUP(E4074,hoja!$A$2:$E$970,5,FALSE),0)</f>
        <v>CARTAGENA</v>
      </c>
      <c r="H4074" s="103" t="str">
        <f>IFERROR(VLOOKUP(E4074,hoja!A:C,3,FALSE),0)</f>
        <v>0113</v>
      </c>
      <c r="I4074" s="24" t="str">
        <f t="shared" si="950"/>
        <v>04610113</v>
      </c>
      <c r="J4074" s="23">
        <v>57.614166666520759</v>
      </c>
      <c r="K4074" s="23">
        <v>1135</v>
      </c>
      <c r="L4074" s="23" t="str">
        <f t="shared" si="953"/>
        <v>NACIONAL</v>
      </c>
      <c r="M4074" s="23" t="s">
        <v>959</v>
      </c>
      <c r="N4074" s="23" t="s">
        <v>622</v>
      </c>
      <c r="O4074" s="23">
        <f t="shared" ref="O4074:O4111" si="954">IF(K4074&lt;=250,25,IF(K4074&lt;=500,16,IF(K4074&lt;=800,12,IF(K4074&lt;=1100,8,IF(K4074&lt;=1400,6,IF(K4074&lt;=1700,5))))))</f>
        <v>6</v>
      </c>
      <c r="P4074" s="23" t="str">
        <f t="shared" si="943"/>
        <v>04610113Barranquilla</v>
      </c>
    </row>
    <row r="4075" spans="1:16" ht="15" hidden="1" customHeight="1">
      <c r="A4075" s="26" t="s">
        <v>743</v>
      </c>
      <c r="B4075" s="23" t="str">
        <f>IFERROR(VLOOKUP(A4075,hoja!$A$2:$E$970,4,FALSE),0)</f>
        <v>CENTRO</v>
      </c>
      <c r="C4075" s="23" t="str">
        <f>IFERROR(VLOOKUP(A4075,hoja!$A$2:$E$1370,5,FALSE),0)</f>
        <v>BOGOTÁ</v>
      </c>
      <c r="D4075" s="23" t="str">
        <f>IFERROR(VLOOKUP(A4075,hoja!A:D,3,FALSE),0)</f>
        <v>0461</v>
      </c>
      <c r="E4075" s="23" t="s">
        <v>1007</v>
      </c>
      <c r="F4075" s="23" t="str">
        <f>IFERROR(VLOOKUP(E4075,hoja!$A$2:$E$970,4,FALSE),0)</f>
        <v>CENTRO</v>
      </c>
      <c r="G4075" s="23" t="str">
        <f>IFERROR(VLOOKUP(E4075,hoja!$A$2:$E$970,5,FALSE),0)</f>
        <v>FUSA</v>
      </c>
      <c r="H4075" s="103" t="str">
        <f>IFERROR(VLOOKUP(E4075,hoja!A:C,3,FALSE),0)</f>
        <v>0463</v>
      </c>
      <c r="I4075" s="24" t="str">
        <f t="shared" si="950"/>
        <v>04610463</v>
      </c>
      <c r="J4075" s="23">
        <v>2.7186111111659557</v>
      </c>
      <c r="K4075" s="23">
        <v>60.502000000000002</v>
      </c>
      <c r="L4075" s="23" t="s">
        <v>833</v>
      </c>
      <c r="M4075" s="23" t="s">
        <v>618</v>
      </c>
      <c r="N4075" s="23" t="s">
        <v>622</v>
      </c>
      <c r="O4075" s="23">
        <f t="shared" si="954"/>
        <v>25</v>
      </c>
      <c r="P4075" s="23" t="str">
        <f t="shared" si="943"/>
        <v>04610463Principal</v>
      </c>
    </row>
    <row r="4076" spans="1:16" ht="15" hidden="1" customHeight="1">
      <c r="A4076" s="26" t="s">
        <v>743</v>
      </c>
      <c r="B4076" s="23" t="str">
        <f>IFERROR(VLOOKUP(A4076,hoja!$A$2:$E$970,4,FALSE),0)</f>
        <v>CENTRO</v>
      </c>
      <c r="C4076" s="23" t="str">
        <f>IFERROR(VLOOKUP(A4076,hoja!$A$2:$E$1370,5,FALSE),0)</f>
        <v>BOGOTÁ</v>
      </c>
      <c r="D4076" s="23" t="str">
        <f>IFERROR(VLOOKUP(A4076,hoja!A:D,3,FALSE),0)</f>
        <v>0461</v>
      </c>
      <c r="E4076" s="23" t="s">
        <v>1008</v>
      </c>
      <c r="F4076" s="23" t="str">
        <f>IFERROR(VLOOKUP(E4076,hoja!$A$2:$E$970,4,FALSE),0)</f>
        <v>CENTRO</v>
      </c>
      <c r="G4076" s="23" t="str">
        <f>IFERROR(VLOOKUP(E4076,hoja!$A$2:$E$970,5,FALSE),0)</f>
        <v>CAQUEZA</v>
      </c>
      <c r="H4076" s="103" t="str">
        <f>IFERROR(VLOOKUP(E4076,hoja!A:C,3,FALSE),0)</f>
        <v>0462</v>
      </c>
      <c r="I4076" s="24" t="str">
        <f t="shared" si="950"/>
        <v>04610462</v>
      </c>
      <c r="J4076" s="23">
        <v>2.6002777778485324</v>
      </c>
      <c r="K4076" s="23">
        <v>63.085000000000001</v>
      </c>
      <c r="L4076" s="23" t="s">
        <v>833</v>
      </c>
      <c r="M4076" s="23" t="s">
        <v>618</v>
      </c>
      <c r="N4076" s="23" t="s">
        <v>622</v>
      </c>
      <c r="O4076" s="23">
        <f t="shared" si="954"/>
        <v>25</v>
      </c>
      <c r="P4076" s="23" t="str">
        <f t="shared" si="943"/>
        <v>04610462Principal</v>
      </c>
    </row>
    <row r="4077" spans="1:16" ht="15" hidden="1" customHeight="1">
      <c r="A4077" s="26" t="s">
        <v>743</v>
      </c>
      <c r="B4077" s="23" t="str">
        <f>IFERROR(VLOOKUP(A4077,hoja!$A$2:$E$970,4,FALSE),0)</f>
        <v>CENTRO</v>
      </c>
      <c r="C4077" s="23" t="str">
        <f>IFERROR(VLOOKUP(A4077,hoja!$A$2:$E$1370,5,FALSE),0)</f>
        <v>BOGOTÁ</v>
      </c>
      <c r="D4077" s="23" t="str">
        <f>IFERROR(VLOOKUP(A4077,hoja!A:D,3,FALSE),0)</f>
        <v>0461</v>
      </c>
      <c r="E4077" s="23" t="s">
        <v>743</v>
      </c>
      <c r="F4077" s="23" t="str">
        <f>IFERROR(VLOOKUP(E4077,hoja!$A$2:$E$970,4,FALSE),0)</f>
        <v>CENTRO</v>
      </c>
      <c r="G4077" s="23" t="str">
        <f>IFERROR(VLOOKUP(E4077,hoja!$A$2:$E$970,5,FALSE),0)</f>
        <v>BOGOTÁ</v>
      </c>
      <c r="H4077" s="103" t="str">
        <f>IFERROR(VLOOKUP(E4077,hoja!A:C,3,FALSE),0)</f>
        <v>0461</v>
      </c>
      <c r="I4077" s="24" t="str">
        <f t="shared" si="950"/>
        <v>04610461</v>
      </c>
      <c r="J4077" s="23">
        <v>1</v>
      </c>
      <c r="K4077" s="23">
        <v>1</v>
      </c>
      <c r="L4077" s="23" t="s">
        <v>833</v>
      </c>
      <c r="M4077" s="23" t="s">
        <v>618</v>
      </c>
      <c r="N4077" s="23" t="s">
        <v>622</v>
      </c>
      <c r="O4077" s="23">
        <f t="shared" si="954"/>
        <v>25</v>
      </c>
      <c r="P4077" s="23" t="str">
        <f t="shared" si="943"/>
        <v>04610461Principal</v>
      </c>
    </row>
    <row r="4078" spans="1:16" ht="15" hidden="1" customHeight="1">
      <c r="A4078" s="26" t="s">
        <v>743</v>
      </c>
      <c r="B4078" s="23" t="str">
        <f>IFERROR(VLOOKUP(A4078,hoja!$A$2:$E$970,4,FALSE),0)</f>
        <v>CENTRO</v>
      </c>
      <c r="C4078" s="23" t="str">
        <f>IFERROR(VLOOKUP(A4078,hoja!$A$2:$E$1370,5,FALSE),0)</f>
        <v>BOGOTÁ</v>
      </c>
      <c r="D4078" s="23" t="str">
        <f>IFERROR(VLOOKUP(A4078,hoja!A:D,3,FALSE),0)</f>
        <v>0461</v>
      </c>
      <c r="E4078" s="23" t="s">
        <v>807</v>
      </c>
      <c r="F4078" s="23" t="str">
        <f>IFERROR(VLOOKUP(E4078,hoja!$A$2:$E$970,4,FALSE),0)</f>
        <v>CENTRO</v>
      </c>
      <c r="G4078" s="23" t="str">
        <f>IFERROR(VLOOKUP(E4078,hoja!$A$2:$E$970,5,FALSE),0)</f>
        <v>BOGOTÁ</v>
      </c>
      <c r="H4078" s="103" t="str">
        <f>IFERROR(VLOOKUP(E4078,hoja!A:C,3,FALSE),0)</f>
        <v>0460</v>
      </c>
      <c r="I4078" s="24" t="str">
        <f t="shared" si="950"/>
        <v>04610460</v>
      </c>
      <c r="J4078" s="23">
        <v>0.53194444446125999</v>
      </c>
      <c r="K4078" s="23">
        <v>9.4450000000000003</v>
      </c>
      <c r="L4078" s="23" t="s">
        <v>833</v>
      </c>
      <c r="M4078" s="23" t="s">
        <v>618</v>
      </c>
      <c r="N4078" s="23" t="s">
        <v>622</v>
      </c>
      <c r="O4078" s="23">
        <f t="shared" si="954"/>
        <v>25</v>
      </c>
      <c r="P4078" s="23" t="str">
        <f t="shared" si="943"/>
        <v>04610460Principal</v>
      </c>
    </row>
    <row r="4079" spans="1:16" ht="15" hidden="1" customHeight="1">
      <c r="A4079" s="26" t="s">
        <v>1007</v>
      </c>
      <c r="B4079" s="23" t="str">
        <f>IFERROR(VLOOKUP(A4079,hoja!$A$2:$E$970,4,FALSE),0)</f>
        <v>CENTRO</v>
      </c>
      <c r="C4079" s="23" t="str">
        <f>IFERROR(VLOOKUP(A4079,hoja!$A$2:$E$1370,5,FALSE),0)</f>
        <v>FUSA</v>
      </c>
      <c r="D4079" s="23" t="str">
        <f>IFERROR(VLOOKUP(A4079,hoja!A:D,3,FALSE),0)</f>
        <v>0463</v>
      </c>
      <c r="E4079" s="23" t="s">
        <v>660</v>
      </c>
      <c r="F4079" s="23" t="str">
        <f>IFERROR(VLOOKUP(E4079,hoja!$A$2:$E$970,4,FALSE),0)</f>
        <v>CENTRO</v>
      </c>
      <c r="G4079" s="23" t="str">
        <f>IFERROR(VLOOKUP(E4079,hoja!$A$2:$E$970,5,FALSE),0)</f>
        <v>BOGOTÁ</v>
      </c>
      <c r="H4079" s="103" t="str">
        <f>IFERROR(VLOOKUP(E4079,hoja!A:C,3,FALSE),0)</f>
        <v>0035</v>
      </c>
      <c r="I4079" s="24" t="str">
        <f t="shared" si="950"/>
        <v>04630035</v>
      </c>
      <c r="J4079" s="23">
        <v>2.5727777777938172</v>
      </c>
      <c r="K4079" s="23">
        <v>85.387</v>
      </c>
      <c r="L4079" s="23" t="s">
        <v>752</v>
      </c>
      <c r="M4079" s="23" t="s">
        <v>618</v>
      </c>
      <c r="N4079" s="23" t="s">
        <v>622</v>
      </c>
      <c r="O4079" s="23">
        <f t="shared" si="954"/>
        <v>25</v>
      </c>
      <c r="P4079" s="23" t="str">
        <f t="shared" si="943"/>
        <v>04630035Principal</v>
      </c>
    </row>
    <row r="4080" spans="1:16" ht="15" hidden="1" customHeight="1">
      <c r="A4080" s="26" t="s">
        <v>1007</v>
      </c>
      <c r="B4080" s="23" t="str">
        <f>IFERROR(VLOOKUP(A4080,hoja!$A$2:$E$970,4,FALSE),0)</f>
        <v>CENTRO</v>
      </c>
      <c r="C4080" s="23" t="str">
        <f>IFERROR(VLOOKUP(A4080,hoja!$A$2:$E$1370,5,FALSE),0)</f>
        <v>FUSA</v>
      </c>
      <c r="D4080" s="23" t="str">
        <f>IFERROR(VLOOKUP(A4080,hoja!A:D,3,FALSE),0)</f>
        <v>0463</v>
      </c>
      <c r="E4080" s="23" t="s">
        <v>630</v>
      </c>
      <c r="F4080" s="23" t="str">
        <f>IFERROR(VLOOKUP(E4080,hoja!$A$2:$E$970,4,FALSE),0)</f>
        <v>CENTRO</v>
      </c>
      <c r="G4080" s="23" t="str">
        <f>IFERROR(VLOOKUP(E4080,hoja!$A$2:$E$970,5,FALSE),0)</f>
        <v>SESQUILÉ</v>
      </c>
      <c r="H4080" s="103" t="str">
        <f>IFERROR(VLOOKUP(E4080,hoja!A:C,3,FALSE),0)</f>
        <v>1501</v>
      </c>
      <c r="I4080" s="24" t="str">
        <f t="shared" si="950"/>
        <v>04631501</v>
      </c>
      <c r="J4080" s="23">
        <v>5.2376388888806105</v>
      </c>
      <c r="K4080" s="23">
        <v>133.78399999999999</v>
      </c>
      <c r="L4080" s="23" t="str">
        <f>IF(B4080=F4080,"REGIONAL","NACIONAL")</f>
        <v>REGIONAL</v>
      </c>
      <c r="M4080" s="23" t="s">
        <v>618</v>
      </c>
      <c r="N4080" s="23" t="s">
        <v>622</v>
      </c>
      <c r="O4080" s="23">
        <f t="shared" si="954"/>
        <v>25</v>
      </c>
      <c r="P4080" s="23" t="str">
        <f t="shared" si="943"/>
        <v>04631501Principal</v>
      </c>
    </row>
    <row r="4081" spans="1:16" ht="15" hidden="1" customHeight="1">
      <c r="A4081" s="26" t="s">
        <v>1007</v>
      </c>
      <c r="B4081" s="23" t="str">
        <f>IFERROR(VLOOKUP(A4081,hoja!$A$2:$E$970,4,FALSE),0)</f>
        <v>CENTRO</v>
      </c>
      <c r="C4081" s="23" t="str">
        <f>IFERROR(VLOOKUP(A4081,hoja!$A$2:$E$1370,5,FALSE),0)</f>
        <v>FUSA</v>
      </c>
      <c r="D4081" s="23" t="str">
        <f>IFERROR(VLOOKUP(A4081,hoja!A:D,3,FALSE),0)</f>
        <v>0463</v>
      </c>
      <c r="E4081" s="23" t="s">
        <v>751</v>
      </c>
      <c r="F4081" s="23" t="str">
        <f>IFERROR(VLOOKUP(E4081,hoja!$A$2:$E$970,4,FALSE),0)</f>
        <v>CENTRO</v>
      </c>
      <c r="G4081" s="23" t="str">
        <f>IFERROR(VLOOKUP(E4081,hoja!$A$2:$E$970,5,FALSE),0)</f>
        <v>BOGOTÁ</v>
      </c>
      <c r="H4081" s="103" t="str">
        <f>IFERROR(VLOOKUP(E4081,hoja!A:C,3,FALSE),0)</f>
        <v>0002A</v>
      </c>
      <c r="I4081" s="24" t="str">
        <f t="shared" si="950"/>
        <v>04630002A</v>
      </c>
      <c r="J4081" s="23">
        <v>2.2409722222073469</v>
      </c>
      <c r="K4081" s="23">
        <v>68.132999999999996</v>
      </c>
      <c r="L4081" s="23" t="s">
        <v>752</v>
      </c>
      <c r="M4081" s="23" t="s">
        <v>618</v>
      </c>
      <c r="N4081" s="23" t="s">
        <v>622</v>
      </c>
      <c r="O4081" s="23">
        <f t="shared" si="954"/>
        <v>25</v>
      </c>
      <c r="P4081" s="23" t="str">
        <f t="shared" si="943"/>
        <v>04630002APrincipal</v>
      </c>
    </row>
    <row r="4082" spans="1:16" ht="15" hidden="1" customHeight="1">
      <c r="A4082" s="26" t="s">
        <v>1007</v>
      </c>
      <c r="B4082" s="23" t="str">
        <f>IFERROR(VLOOKUP(A4082,hoja!$A$2:$E$970,4,FALSE),0)</f>
        <v>CENTRO</v>
      </c>
      <c r="C4082" s="23" t="str">
        <f>IFERROR(VLOOKUP(A4082,hoja!$A$2:$E$1370,5,FALSE),0)</f>
        <v>FUSA</v>
      </c>
      <c r="D4082" s="23" t="str">
        <f>IFERROR(VLOOKUP(A4082,hoja!A:D,3,FALSE),0)</f>
        <v>0463</v>
      </c>
      <c r="E4082" s="23" t="s">
        <v>634</v>
      </c>
      <c r="F4082" s="23" t="str">
        <f>IFERROR(VLOOKUP(E4082,hoja!$A$2:$E$970,4,FALSE),0)</f>
        <v>CENTRO</v>
      </c>
      <c r="G4082" s="23" t="str">
        <f>IFERROR(VLOOKUP(E4082,hoja!$A$2:$E$970,5,FALSE),0)</f>
        <v>BOGOTÁ</v>
      </c>
      <c r="H4082" s="103" t="str">
        <f>IFERROR(VLOOKUP(E4082,hoja!A:C,3,FALSE),0)</f>
        <v>0011</v>
      </c>
      <c r="I4082" s="24" t="str">
        <f t="shared" si="950"/>
        <v>04630011</v>
      </c>
      <c r="J4082" s="23">
        <v>2.2333333332790062</v>
      </c>
      <c r="K4082" s="23">
        <v>61.731999999999999</v>
      </c>
      <c r="L4082" s="23" t="s">
        <v>752</v>
      </c>
      <c r="M4082" s="23" t="s">
        <v>618</v>
      </c>
      <c r="N4082" s="23" t="s">
        <v>622</v>
      </c>
      <c r="O4082" s="23">
        <f t="shared" si="954"/>
        <v>25</v>
      </c>
      <c r="P4082" s="23" t="str">
        <f t="shared" si="943"/>
        <v>04630011Principal</v>
      </c>
    </row>
    <row r="4083" spans="1:16" ht="15" hidden="1" customHeight="1">
      <c r="A4083" s="26" t="s">
        <v>1007</v>
      </c>
      <c r="B4083" s="23" t="str">
        <f>IFERROR(VLOOKUP(A4083,hoja!$A$2:$E$970,4,FALSE),0)</f>
        <v>CENTRO</v>
      </c>
      <c r="C4083" s="23" t="str">
        <f>IFERROR(VLOOKUP(A4083,hoja!$A$2:$E$1370,5,FALSE),0)</f>
        <v>FUSA</v>
      </c>
      <c r="D4083" s="23" t="str">
        <f>IFERROR(VLOOKUP(A4083,hoja!A:D,3,FALSE),0)</f>
        <v>0463</v>
      </c>
      <c r="E4083" s="23" t="s">
        <v>635</v>
      </c>
      <c r="F4083" s="23" t="str">
        <f>IFERROR(VLOOKUP(E4083,hoja!$A$2:$E$970,4,FALSE),0)</f>
        <v>CENTRO</v>
      </c>
      <c r="G4083" s="23" t="str">
        <f>IFERROR(VLOOKUP(E4083,hoja!$A$2:$E$970,5,FALSE),0)</f>
        <v>BOGOTÁ</v>
      </c>
      <c r="H4083" s="103" t="str">
        <f>IFERROR(VLOOKUP(E4083,hoja!A:C,3,FALSE),0)</f>
        <v>0021</v>
      </c>
      <c r="I4083" s="24" t="str">
        <f t="shared" si="950"/>
        <v>04630021</v>
      </c>
      <c r="J4083" s="23">
        <v>2.4166666666860692</v>
      </c>
      <c r="K4083" s="23">
        <v>66.424999999999997</v>
      </c>
      <c r="L4083" s="23" t="s">
        <v>752</v>
      </c>
      <c r="M4083" s="23" t="s">
        <v>618</v>
      </c>
      <c r="N4083" s="23" t="s">
        <v>622</v>
      </c>
      <c r="O4083" s="23">
        <f t="shared" si="954"/>
        <v>25</v>
      </c>
      <c r="P4083" s="23" t="str">
        <f t="shared" si="943"/>
        <v>04630021Principal</v>
      </c>
    </row>
    <row r="4084" spans="1:16" ht="15" hidden="1" customHeight="1">
      <c r="A4084" s="26" t="s">
        <v>1007</v>
      </c>
      <c r="B4084" s="23" t="str">
        <f>IFERROR(VLOOKUP(A4084,hoja!$A$2:$E$970,4,FALSE),0)</f>
        <v>CENTRO</v>
      </c>
      <c r="C4084" s="23" t="str">
        <f>IFERROR(VLOOKUP(A4084,hoja!$A$2:$E$1370,5,FALSE),0)</f>
        <v>FUSA</v>
      </c>
      <c r="D4084" s="23" t="str">
        <f>IFERROR(VLOOKUP(A4084,hoja!A:D,3,FALSE),0)</f>
        <v>0463</v>
      </c>
      <c r="E4084" s="23" t="s">
        <v>743</v>
      </c>
      <c r="F4084" s="23" t="str">
        <f>IFERROR(VLOOKUP(E4084,hoja!$A$2:$E$970,4,FALSE),0)</f>
        <v>CENTRO</v>
      </c>
      <c r="G4084" s="23" t="str">
        <f>IFERROR(VLOOKUP(E4084,hoja!$A$2:$E$970,5,FALSE),0)</f>
        <v>BOGOTÁ</v>
      </c>
      <c r="H4084" s="103" t="str">
        <f>IFERROR(VLOOKUP(E4084,hoja!A:C,3,FALSE),0)</f>
        <v>0461</v>
      </c>
      <c r="I4084" s="24" t="str">
        <f t="shared" si="950"/>
        <v>04630461</v>
      </c>
      <c r="J4084" s="23">
        <v>2.2333333332790062</v>
      </c>
      <c r="K4084" s="23">
        <v>61.731999999999999</v>
      </c>
      <c r="L4084" s="23" t="s">
        <v>752</v>
      </c>
      <c r="M4084" s="23" t="s">
        <v>618</v>
      </c>
      <c r="N4084" s="23" t="s">
        <v>622</v>
      </c>
      <c r="O4084" s="23">
        <f t="shared" si="954"/>
        <v>25</v>
      </c>
      <c r="P4084" s="23" t="str">
        <f t="shared" si="943"/>
        <v>04630461Principal</v>
      </c>
    </row>
    <row r="4085" spans="1:16" ht="15" hidden="1" customHeight="1">
      <c r="A4085" s="26" t="s">
        <v>1008</v>
      </c>
      <c r="B4085" s="23" t="str">
        <f>IFERROR(VLOOKUP(A4085,hoja!$A$2:$E$970,4,FALSE),0)</f>
        <v>CENTRO</v>
      </c>
      <c r="C4085" s="23" t="str">
        <f>IFERROR(VLOOKUP(A4085,hoja!$A$2:$E$1370,5,FALSE),0)</f>
        <v>CAQUEZA</v>
      </c>
      <c r="D4085" s="23" t="str">
        <f>IFERROR(VLOOKUP(A4085,hoja!A:D,3,FALSE),0)</f>
        <v>0462</v>
      </c>
      <c r="E4085" s="23" t="s">
        <v>630</v>
      </c>
      <c r="F4085" s="23" t="str">
        <f>IFERROR(VLOOKUP(E4085,hoja!$A$2:$E$970,4,FALSE),0)</f>
        <v>CENTRO</v>
      </c>
      <c r="G4085" s="23" t="str">
        <f>IFERROR(VLOOKUP(E4085,hoja!$A$2:$E$970,5,FALSE),0)</f>
        <v>SESQUILÉ</v>
      </c>
      <c r="H4085" s="103" t="str">
        <f>IFERROR(VLOOKUP(E4085,hoja!A:C,3,FALSE),0)</f>
        <v>1501</v>
      </c>
      <c r="I4085" s="24" t="str">
        <f t="shared" si="950"/>
        <v>04621501</v>
      </c>
      <c r="J4085" s="23">
        <v>4.6740277776843868</v>
      </c>
      <c r="K4085" s="23">
        <v>129.8725</v>
      </c>
      <c r="L4085" s="23" t="str">
        <f t="shared" ref="L4085:L4089" si="955">IF(B4085=F4085,"REGIONAL","NACIONAL")</f>
        <v>REGIONAL</v>
      </c>
      <c r="M4085" s="23" t="s">
        <v>618</v>
      </c>
      <c r="N4085" s="23" t="s">
        <v>622</v>
      </c>
      <c r="O4085" s="23">
        <f t="shared" si="954"/>
        <v>25</v>
      </c>
      <c r="P4085" s="23" t="str">
        <f t="shared" si="943"/>
        <v>04621501Principal</v>
      </c>
    </row>
    <row r="4086" spans="1:16" ht="15" hidden="1" customHeight="1">
      <c r="A4086" s="26" t="s">
        <v>1008</v>
      </c>
      <c r="B4086" s="23" t="str">
        <f>IFERROR(VLOOKUP(A4086,hoja!$A$2:$E$970,4,FALSE),0)</f>
        <v>CENTRO</v>
      </c>
      <c r="C4086" s="23" t="str">
        <f>IFERROR(VLOOKUP(A4086,hoja!$A$2:$E$1370,5,FALSE),0)</f>
        <v>CAQUEZA</v>
      </c>
      <c r="D4086" s="23" t="str">
        <f>IFERROR(VLOOKUP(A4086,hoja!A:D,3,FALSE),0)</f>
        <v>0462</v>
      </c>
      <c r="E4086" s="23" t="s">
        <v>751</v>
      </c>
      <c r="F4086" s="23" t="str">
        <f>IFERROR(VLOOKUP(E4086,hoja!$A$2:$E$970,4,FALSE),0)</f>
        <v>CENTRO</v>
      </c>
      <c r="G4086" s="23" t="str">
        <f>IFERROR(VLOOKUP(E4086,hoja!$A$2:$E$970,5,FALSE),0)</f>
        <v>BOGOTÁ</v>
      </c>
      <c r="H4086" s="103" t="str">
        <f>IFERROR(VLOOKUP(E4086,hoja!A:C,3,FALSE),0)</f>
        <v>0002A</v>
      </c>
      <c r="I4086" s="24" t="str">
        <f t="shared" si="950"/>
        <v>04620002A</v>
      </c>
      <c r="J4086" s="23">
        <v>2.4500000001280569</v>
      </c>
      <c r="K4086" s="23">
        <v>68.980500000000006</v>
      </c>
      <c r="L4086" s="23" t="str">
        <f t="shared" si="955"/>
        <v>REGIONAL</v>
      </c>
      <c r="M4086" s="23" t="s">
        <v>618</v>
      </c>
      <c r="N4086" s="23" t="s">
        <v>622</v>
      </c>
      <c r="O4086" s="23">
        <f t="shared" si="954"/>
        <v>25</v>
      </c>
      <c r="P4086" s="23" t="str">
        <f t="shared" si="943"/>
        <v>04620002APrincipal</v>
      </c>
    </row>
    <row r="4087" spans="1:16" ht="15" hidden="1" customHeight="1">
      <c r="A4087" s="26" t="s">
        <v>1008</v>
      </c>
      <c r="B4087" s="23" t="str">
        <f>IFERROR(VLOOKUP(A4087,hoja!$A$2:$E$970,4,FALSE),0)</f>
        <v>CENTRO</v>
      </c>
      <c r="C4087" s="23" t="str">
        <f>IFERROR(VLOOKUP(A4087,hoja!$A$2:$E$1370,5,FALSE),0)</f>
        <v>CAQUEZA</v>
      </c>
      <c r="D4087" s="23" t="str">
        <f>IFERROR(VLOOKUP(A4087,hoja!A:D,3,FALSE),0)</f>
        <v>0462</v>
      </c>
      <c r="E4087" s="23" t="s">
        <v>633</v>
      </c>
      <c r="F4087" s="23" t="str">
        <f>IFERROR(VLOOKUP(E4087,hoja!$A$2:$E$970,4,FALSE),0)</f>
        <v>CENTRO</v>
      </c>
      <c r="G4087" s="23" t="str">
        <f>IFERROR(VLOOKUP(E4087,hoja!$A$2:$E$970,5,FALSE),0)</f>
        <v>BOGOTÁ</v>
      </c>
      <c r="H4087" s="103" t="str">
        <f>IFERROR(VLOOKUP(E4087,hoja!A:C,3,FALSE),0)</f>
        <v>0002</v>
      </c>
      <c r="I4087" s="24" t="str">
        <f t="shared" si="950"/>
        <v>04620002</v>
      </c>
      <c r="J4087" s="23">
        <v>2.6658333332743496</v>
      </c>
      <c r="K4087" s="23">
        <v>69.77</v>
      </c>
      <c r="L4087" s="23" t="str">
        <f t="shared" si="955"/>
        <v>REGIONAL</v>
      </c>
      <c r="M4087" s="23" t="s">
        <v>618</v>
      </c>
      <c r="N4087" s="23" t="s">
        <v>622</v>
      </c>
      <c r="O4087" s="23">
        <f t="shared" si="954"/>
        <v>25</v>
      </c>
      <c r="P4087" s="23" t="str">
        <f t="shared" si="943"/>
        <v>04620002Principal</v>
      </c>
    </row>
    <row r="4088" spans="1:16" ht="15" hidden="1" customHeight="1">
      <c r="A4088" s="26" t="s">
        <v>1008</v>
      </c>
      <c r="B4088" s="23" t="str">
        <f>IFERROR(VLOOKUP(A4088,hoja!$A$2:$E$970,4,FALSE),0)</f>
        <v>CENTRO</v>
      </c>
      <c r="C4088" s="23" t="str">
        <f>IFERROR(VLOOKUP(A4088,hoja!$A$2:$E$1370,5,FALSE),0)</f>
        <v>CAQUEZA</v>
      </c>
      <c r="D4088" s="23" t="str">
        <f>IFERROR(VLOOKUP(A4088,hoja!A:D,3,FALSE),0)</f>
        <v>0462</v>
      </c>
      <c r="E4088" s="23" t="s">
        <v>634</v>
      </c>
      <c r="F4088" s="23" t="str">
        <f>IFERROR(VLOOKUP(E4088,hoja!$A$2:$E$970,4,FALSE),0)</f>
        <v>CENTRO</v>
      </c>
      <c r="G4088" s="23" t="str">
        <f>IFERROR(VLOOKUP(E4088,hoja!$A$2:$E$970,5,FALSE),0)</f>
        <v>BOGOTÁ</v>
      </c>
      <c r="H4088" s="103" t="str">
        <f>IFERROR(VLOOKUP(E4088,hoja!A:C,3,FALSE),0)</f>
        <v>0011</v>
      </c>
      <c r="I4088" s="24" t="str">
        <f t="shared" si="950"/>
        <v>04620011</v>
      </c>
      <c r="J4088" s="23">
        <v>2.1883333334117197</v>
      </c>
      <c r="K4088" s="23">
        <v>62.517499999999998</v>
      </c>
      <c r="L4088" s="23" t="str">
        <f t="shared" si="955"/>
        <v>REGIONAL</v>
      </c>
      <c r="M4088" s="23" t="s">
        <v>618</v>
      </c>
      <c r="N4088" s="23" t="s">
        <v>622</v>
      </c>
      <c r="O4088" s="23">
        <f t="shared" si="954"/>
        <v>25</v>
      </c>
      <c r="P4088" s="23" t="str">
        <f t="shared" si="943"/>
        <v>04620011Principal</v>
      </c>
    </row>
    <row r="4089" spans="1:16" ht="15" hidden="1" customHeight="1">
      <c r="A4089" s="26" t="s">
        <v>1008</v>
      </c>
      <c r="B4089" s="23" t="str">
        <f>IFERROR(VLOOKUP(A4089,hoja!$A$2:$E$970,4,FALSE),0)</f>
        <v>CENTRO</v>
      </c>
      <c r="C4089" s="23" t="str">
        <f>IFERROR(VLOOKUP(A4089,hoja!$A$2:$E$1370,5,FALSE),0)</f>
        <v>CAQUEZA</v>
      </c>
      <c r="D4089" s="23" t="str">
        <f>IFERROR(VLOOKUP(A4089,hoja!A:D,3,FALSE),0)</f>
        <v>0462</v>
      </c>
      <c r="E4089" s="23" t="s">
        <v>635</v>
      </c>
      <c r="F4089" s="23" t="str">
        <f>IFERROR(VLOOKUP(E4089,hoja!$A$2:$E$970,4,FALSE),0)</f>
        <v>CENTRO</v>
      </c>
      <c r="G4089" s="23" t="str">
        <f>IFERROR(VLOOKUP(E4089,hoja!$A$2:$E$970,5,FALSE),0)</f>
        <v>BOGOTÁ</v>
      </c>
      <c r="H4089" s="103" t="str">
        <f>IFERROR(VLOOKUP(E4089,hoja!A:C,3,FALSE),0)</f>
        <v>0021</v>
      </c>
      <c r="I4089" s="24" t="str">
        <f t="shared" si="950"/>
        <v>04620021</v>
      </c>
      <c r="J4089" s="23">
        <v>2.3499999999767169</v>
      </c>
      <c r="K4089" s="23">
        <v>67.069999999999993</v>
      </c>
      <c r="L4089" s="23" t="str">
        <f t="shared" si="955"/>
        <v>REGIONAL</v>
      </c>
      <c r="M4089" s="23" t="s">
        <v>618</v>
      </c>
      <c r="N4089" s="23" t="s">
        <v>622</v>
      </c>
      <c r="O4089" s="23">
        <f t="shared" si="954"/>
        <v>25</v>
      </c>
      <c r="P4089" s="23" t="str">
        <f t="shared" si="943"/>
        <v>04620021Principal</v>
      </c>
    </row>
    <row r="4090" spans="1:16" ht="15" hidden="1" customHeight="1">
      <c r="A4090" s="26" t="s">
        <v>1008</v>
      </c>
      <c r="B4090" s="23" t="str">
        <f>IFERROR(VLOOKUP(A4090,hoja!$A$2:$E$970,4,FALSE),0)</f>
        <v>CENTRO</v>
      </c>
      <c r="C4090" s="23" t="str">
        <f>IFERROR(VLOOKUP(A4090,hoja!$A$2:$E$1370,5,FALSE),0)</f>
        <v>CAQUEZA</v>
      </c>
      <c r="D4090" s="23" t="str">
        <f>IFERROR(VLOOKUP(A4090,hoja!A:D,3,FALSE),0)</f>
        <v>0462</v>
      </c>
      <c r="E4090" s="23" t="s">
        <v>663</v>
      </c>
      <c r="F4090" s="23" t="str">
        <f>IFERROR(VLOOKUP(E4090,hoja!$A$2:$E$970,4,FALSE),0)</f>
        <v>CENTRO</v>
      </c>
      <c r="G4090" s="23" t="str">
        <f>IFERROR(VLOOKUP(E4090,hoja!$A$2:$E$970,5,FALSE),0)</f>
        <v>MADRID</v>
      </c>
      <c r="H4090" s="103" t="str">
        <f>IFERROR(VLOOKUP(E4090,hoja!A:C,3,FALSE),0)</f>
        <v>0022</v>
      </c>
      <c r="I4090" s="24" t="str">
        <f t="shared" ref="I4090" si="956">D4090&amp;H4090</f>
        <v>04620022</v>
      </c>
      <c r="K4090" s="35">
        <v>71</v>
      </c>
      <c r="L4090" s="23" t="str">
        <f t="shared" ref="L4090:L4093" si="957">IF(B4090=F4090,"REGIONAL","NACIONAL")</f>
        <v>REGIONAL</v>
      </c>
      <c r="M4090" s="23" t="s">
        <v>618</v>
      </c>
      <c r="N4090" s="23" t="s">
        <v>622</v>
      </c>
      <c r="O4090" s="23">
        <f t="shared" si="954"/>
        <v>25</v>
      </c>
      <c r="P4090" s="23" t="str">
        <f t="shared" si="943"/>
        <v>04620022Principal</v>
      </c>
    </row>
    <row r="4091" spans="1:16" ht="15" hidden="1" customHeight="1">
      <c r="A4091" s="26" t="s">
        <v>1008</v>
      </c>
      <c r="B4091" s="23" t="str">
        <f>IFERROR(VLOOKUP(A4091,hoja!$A$2:$E$970,4,FALSE),0)</f>
        <v>CENTRO</v>
      </c>
      <c r="C4091" s="23" t="str">
        <f>IFERROR(VLOOKUP(A4091,hoja!$A$2:$E$1370,5,FALSE),0)</f>
        <v>CAQUEZA</v>
      </c>
      <c r="D4091" s="23" t="str">
        <f>IFERROR(VLOOKUP(A4091,hoja!A:D,3,FALSE),0)</f>
        <v>0462</v>
      </c>
      <c r="E4091" s="23" t="s">
        <v>943</v>
      </c>
      <c r="F4091" s="23" t="str">
        <f>IFERROR(VLOOKUP(E4091,hoja!$A$2:$E$970,4,FALSE),0)</f>
        <v>CENTRO</v>
      </c>
      <c r="G4091" s="23" t="str">
        <f>IFERROR(VLOOKUP(E4091,hoja!$A$2:$E$970,5,FALSE),0)</f>
        <v>BOGOTÁ</v>
      </c>
      <c r="H4091" s="103" t="str">
        <f>IFERROR(VLOOKUP(E4091,hoja!A:C,3,FALSE),0)</f>
        <v>60003</v>
      </c>
      <c r="I4091" s="24" t="str">
        <f>D4091&amp;H4091</f>
        <v>046260003</v>
      </c>
      <c r="K4091" s="23">
        <v>101</v>
      </c>
      <c r="L4091" s="23" t="str">
        <f t="shared" si="957"/>
        <v>REGIONAL</v>
      </c>
      <c r="M4091" s="23" t="s">
        <v>618</v>
      </c>
      <c r="N4091" s="23" t="s">
        <v>622</v>
      </c>
      <c r="O4091" s="23">
        <f t="shared" si="954"/>
        <v>25</v>
      </c>
      <c r="P4091" s="23" t="str">
        <f t="shared" si="943"/>
        <v>046260003Principal</v>
      </c>
    </row>
    <row r="4092" spans="1:16" ht="15" hidden="1" customHeight="1">
      <c r="A4092" s="26" t="s">
        <v>1008</v>
      </c>
      <c r="B4092" s="23" t="str">
        <f>IFERROR(VLOOKUP(A4092,hoja!$A$2:$E$970,4,FALSE),0)</f>
        <v>CENTRO</v>
      </c>
      <c r="C4092" s="23" t="str">
        <f>IFERROR(VLOOKUP(A4092,hoja!$A$2:$E$1370,5,FALSE),0)</f>
        <v>CAQUEZA</v>
      </c>
      <c r="D4092" s="23" t="str">
        <f>IFERROR(VLOOKUP(A4092,hoja!A:D,3,FALSE),0)</f>
        <v>0462</v>
      </c>
      <c r="E4092" s="23" t="s">
        <v>743</v>
      </c>
      <c r="F4092" s="23" t="str">
        <f>IFERROR(VLOOKUP(E4092,hoja!$A$2:$E$970,4,FALSE),0)</f>
        <v>CENTRO</v>
      </c>
      <c r="G4092" s="23" t="str">
        <f>IFERROR(VLOOKUP(E4092,hoja!$A$2:$E$970,5,FALSE),0)</f>
        <v>BOGOTÁ</v>
      </c>
      <c r="H4092" s="103" t="str">
        <f>IFERROR(VLOOKUP(E4092,hoja!A:C,3,FALSE),0)</f>
        <v>0461</v>
      </c>
      <c r="I4092" s="24" t="str">
        <f>D4092&amp;H4092</f>
        <v>04620461</v>
      </c>
      <c r="J4092" s="23">
        <v>2.1883333334117197</v>
      </c>
      <c r="K4092" s="23">
        <v>62.517499999999998</v>
      </c>
      <c r="L4092" s="23" t="str">
        <f t="shared" si="957"/>
        <v>REGIONAL</v>
      </c>
      <c r="M4092" s="23" t="s">
        <v>618</v>
      </c>
      <c r="N4092" s="23" t="s">
        <v>622</v>
      </c>
      <c r="O4092" s="23">
        <f t="shared" si="954"/>
        <v>25</v>
      </c>
      <c r="P4092" s="23" t="str">
        <f t="shared" ref="P4092:P4155" si="958">D4092&amp;H4092&amp;M4092</f>
        <v>04620461Principal</v>
      </c>
    </row>
    <row r="4093" spans="1:16" ht="15" hidden="1" customHeight="1">
      <c r="A4093" s="26" t="s">
        <v>1008</v>
      </c>
      <c r="B4093" s="23" t="str">
        <f>IFERROR(VLOOKUP(A4093,hoja!$A$2:$E$970,4,FALSE),0)</f>
        <v>CENTRO</v>
      </c>
      <c r="C4093" s="23" t="str">
        <f>IFERROR(VLOOKUP(A4093,hoja!$A$2:$E$1370,5,FALSE),0)</f>
        <v>CAQUEZA</v>
      </c>
      <c r="D4093" s="23" t="str">
        <f>IFERROR(VLOOKUP(A4093,hoja!A:D,3,FALSE),0)</f>
        <v>0462</v>
      </c>
      <c r="E4093" s="23" t="s">
        <v>807</v>
      </c>
      <c r="F4093" s="23" t="str">
        <f>IFERROR(VLOOKUP(E4093,hoja!$A$2:$E$970,4,FALSE),0)</f>
        <v>CENTRO</v>
      </c>
      <c r="G4093" s="23" t="str">
        <f>IFERROR(VLOOKUP(E4093,hoja!$A$2:$E$970,5,FALSE),0)</f>
        <v>BOGOTÁ</v>
      </c>
      <c r="H4093" s="103" t="str">
        <f>IFERROR(VLOOKUP(E4093,hoja!A:C,3,FALSE),0)</f>
        <v>0460</v>
      </c>
      <c r="I4093" s="24" t="str">
        <f>D4093&amp;H4093</f>
        <v>04620460</v>
      </c>
      <c r="J4093" s="23">
        <v>2.6658333332743496</v>
      </c>
      <c r="K4093" s="23">
        <v>69.77</v>
      </c>
      <c r="L4093" s="23" t="str">
        <f t="shared" si="957"/>
        <v>REGIONAL</v>
      </c>
      <c r="M4093" s="23" t="s">
        <v>618</v>
      </c>
      <c r="N4093" s="23" t="s">
        <v>622</v>
      </c>
      <c r="O4093" s="23">
        <f t="shared" si="954"/>
        <v>25</v>
      </c>
      <c r="P4093" s="23" t="str">
        <f t="shared" si="958"/>
        <v>04620460Principal</v>
      </c>
    </row>
    <row r="4094" spans="1:16" ht="15" hidden="1" customHeight="1">
      <c r="A4094" s="23" t="s">
        <v>845</v>
      </c>
      <c r="B4094" s="23" t="str">
        <f>IFERROR(VLOOKUP(A4094,hoja!$A$2:$E$970,4,FALSE),0)</f>
        <v>OCCIDENTE</v>
      </c>
      <c r="C4094" s="23" t="str">
        <f>IFERROR(VLOOKUP(A4094,hoja!$A$2:$E$1370,5,FALSE),0)</f>
        <v>CALOTO</v>
      </c>
      <c r="D4094" s="23" t="str">
        <f>IFERROR(VLOOKUP(A4094,hoja!A:D,3,FALSE),0)</f>
        <v>0054</v>
      </c>
      <c r="E4094" s="23" t="s">
        <v>892</v>
      </c>
      <c r="F4094" s="23" t="str">
        <f>IFERROR(VLOOKUP(E4094,hoja!$A$2:$E$970,4,FALSE),0)</f>
        <v>CENTRO</v>
      </c>
      <c r="G4094" s="23" t="str">
        <f>IFERROR(VLOOKUP(E4094,hoja!$A$2:$E$970,5,FALSE),0)</f>
        <v>BOGOTÁ</v>
      </c>
      <c r="H4094" s="103" t="str">
        <f>IFERROR(VLOOKUP(E4094,hoja!A:C,3,FALSE),0)</f>
        <v>1502</v>
      </c>
      <c r="I4094" s="24" t="str">
        <f t="shared" ref="I4094:I4113" si="959">D4094&amp;H4094</f>
        <v>00541502</v>
      </c>
      <c r="K4094" s="35">
        <v>508</v>
      </c>
      <c r="L4094" s="23" t="str">
        <f>IF(B4094=F4094,"REGIONAL","NACIONAL")</f>
        <v>NACIONAL</v>
      </c>
      <c r="M4094" s="23" t="s">
        <v>618</v>
      </c>
      <c r="N4094" s="23" t="s">
        <v>622</v>
      </c>
      <c r="O4094" s="23">
        <f t="shared" si="954"/>
        <v>12</v>
      </c>
      <c r="P4094" s="23" t="str">
        <f t="shared" si="958"/>
        <v>00541502Principal</v>
      </c>
    </row>
    <row r="4095" spans="1:16" ht="15" hidden="1" customHeight="1">
      <c r="A4095" s="26" t="s">
        <v>620</v>
      </c>
      <c r="B4095" s="23" t="str">
        <f>IFERROR(VLOOKUP(A4095,hoja!$A$2:$E$970,4,FALSE),0)</f>
        <v>CENTRO</v>
      </c>
      <c r="C4095" s="23" t="str">
        <f>IFERROR(VLOOKUP(A4095,hoja!$A$2:$E$1370,5,FALSE),0)</f>
        <v>SESQUILÉ</v>
      </c>
      <c r="D4095" s="23" t="str">
        <f>IFERROR(VLOOKUP(A4095,hoja!A:D,3,FALSE),0)</f>
        <v>50193</v>
      </c>
      <c r="E4095" s="23" t="s">
        <v>641</v>
      </c>
      <c r="F4095" s="23" t="str">
        <f>IFERROR(VLOOKUP(E4095,hoja!$A$2:$E$970,4,FALSE),0)</f>
        <v>ANTIOQUIA</v>
      </c>
      <c r="G4095" s="23" t="str">
        <f>IFERROR(VLOOKUP(E4095,hoja!$A$2:$E$970,5,FALSE),0)</f>
        <v>MEDELLÍN</v>
      </c>
      <c r="H4095" s="103" t="str">
        <f>IFERROR(VLOOKUP(E4095,hoja!A:C,3,FALSE),0)</f>
        <v>0079</v>
      </c>
      <c r="I4095" s="24" t="str">
        <f t="shared" si="959"/>
        <v>501930079</v>
      </c>
      <c r="K4095" s="35">
        <v>445</v>
      </c>
      <c r="L4095" s="23" t="str">
        <f t="shared" ref="L4095:L4097" si="960">IF(B4095=F4095,"REGIONAL","NACIONAL")</f>
        <v>NACIONAL</v>
      </c>
      <c r="M4095" s="23" t="s">
        <v>621</v>
      </c>
      <c r="N4095" s="23" t="s">
        <v>622</v>
      </c>
      <c r="O4095" s="23">
        <f t="shared" si="954"/>
        <v>16</v>
      </c>
      <c r="P4095" s="23" t="str">
        <f t="shared" si="958"/>
        <v>501930079La vega</v>
      </c>
    </row>
    <row r="4096" spans="1:16" ht="15" hidden="1" customHeight="1">
      <c r="A4096" s="23" t="s">
        <v>625</v>
      </c>
      <c r="B4096" s="23" t="str">
        <f>IFERROR(VLOOKUP(A4096,hoja!$A$2:$E$970,4,FALSE),0)</f>
        <v>CENTRO</v>
      </c>
      <c r="C4096" s="23" t="str">
        <f>IFERROR(VLOOKUP(A4096,hoja!$A$2:$E$1370,5,FALSE),0)</f>
        <v>BOGOTÁ</v>
      </c>
      <c r="D4096" s="23" t="str">
        <f>IFERROR(VLOOKUP(A4096,hoja!A:D,3,FALSE),0)</f>
        <v>8101</v>
      </c>
      <c r="E4096" s="23" t="s">
        <v>1011</v>
      </c>
      <c r="F4096" s="23" t="str">
        <f>IFERROR(VLOOKUP(E4096,hoja!$A$2:$E$970,4,FALSE),0)</f>
        <v>CENTRO</v>
      </c>
      <c r="G4096" s="23" t="str">
        <f>IFERROR(VLOOKUP(E4096,hoja!$A$2:$E$970,5,FALSE),0)</f>
        <v>DUITAMA</v>
      </c>
      <c r="H4096" s="103" t="str">
        <f>IFERROR(VLOOKUP(E4096,hoja!A:C,3,FALSE),0)</f>
        <v>50197</v>
      </c>
      <c r="I4096" s="24" t="str">
        <f t="shared" si="959"/>
        <v>810150197</v>
      </c>
      <c r="K4096" s="35">
        <v>213</v>
      </c>
      <c r="L4096" s="23" t="str">
        <f t="shared" si="960"/>
        <v>REGIONAL</v>
      </c>
      <c r="M4096" s="23" t="s">
        <v>618</v>
      </c>
      <c r="N4096" s="23" t="s">
        <v>622</v>
      </c>
      <c r="O4096" s="23">
        <f t="shared" si="954"/>
        <v>25</v>
      </c>
      <c r="P4096" s="23" t="str">
        <f t="shared" si="958"/>
        <v>810150197Principal</v>
      </c>
    </row>
    <row r="4097" spans="1:16" ht="15" hidden="1" customHeight="1">
      <c r="A4097" s="23" t="s">
        <v>692</v>
      </c>
      <c r="B4097" s="23" t="str">
        <f>IFERROR(VLOOKUP(A4097,hoja!$A$2:$E$970,4,FALSE),0)</f>
        <v>SANTANDER</v>
      </c>
      <c r="C4097" s="23" t="str">
        <f>IFERROR(VLOOKUP(A4097,hoja!$A$2:$E$1370,5,FALSE),0)</f>
        <v>BARBOSA</v>
      </c>
      <c r="D4097" s="23" t="str">
        <f>IFERROR(VLOOKUP(A4097,hoja!A:D,3,FALSE),0)</f>
        <v>0446</v>
      </c>
      <c r="E4097" s="23" t="s">
        <v>63</v>
      </c>
      <c r="F4097" s="23" t="str">
        <f>IFERROR(VLOOKUP(E4097,hoja!$A$2:$E$970,4,FALSE),0)</f>
        <v>COSTA</v>
      </c>
      <c r="G4097" s="23" t="str">
        <f>IFERROR(VLOOKUP(E4097,hoja!$A$2:$E$970,5,FALSE),0)</f>
        <v>BARRANQUILLA</v>
      </c>
      <c r="H4097" s="103" t="str">
        <f>IFERROR(VLOOKUP(E4097,hoja!A:C,3,FALSE),0)</f>
        <v>60016</v>
      </c>
      <c r="I4097" s="24" t="str">
        <f t="shared" si="959"/>
        <v>044660016</v>
      </c>
      <c r="K4097" s="35">
        <v>833</v>
      </c>
      <c r="L4097" s="23" t="str">
        <f t="shared" si="960"/>
        <v>NACIONAL</v>
      </c>
      <c r="M4097" s="23" t="s">
        <v>618</v>
      </c>
      <c r="N4097" s="23" t="s">
        <v>622</v>
      </c>
      <c r="O4097" s="23">
        <f t="shared" si="954"/>
        <v>8</v>
      </c>
      <c r="P4097" s="23" t="str">
        <f t="shared" si="958"/>
        <v>044660016Principal</v>
      </c>
    </row>
    <row r="4098" spans="1:16" ht="15" hidden="1" customHeight="1">
      <c r="A4098" s="23" t="s">
        <v>882</v>
      </c>
      <c r="B4098" s="23" t="str">
        <f>IFERROR(VLOOKUP(A4098,hoja!$A$2:$E$970,4,FALSE),0)</f>
        <v>ANTIOQUIA</v>
      </c>
      <c r="C4098" s="23" t="str">
        <f>IFERROR(VLOOKUP(A4098,hoja!$A$2:$E$1370,5,FALSE),0)</f>
        <v>MEDELLÍN</v>
      </c>
      <c r="D4098" s="23" t="str">
        <f>IFERROR(VLOOKUP(A4098,hoja!A:D,3,FALSE),0)</f>
        <v>60129</v>
      </c>
      <c r="E4098" s="23" t="s">
        <v>641</v>
      </c>
      <c r="F4098" s="23" t="str">
        <f>IFERROR(VLOOKUP(E4098,hoja!$A$2:$E$970,4,FALSE),0)</f>
        <v>ANTIOQUIA</v>
      </c>
      <c r="G4098" s="23" t="str">
        <f>IFERROR(VLOOKUP(E4098,hoja!$A$2:$E$970,5,FALSE),0)</f>
        <v>MEDELLÍN</v>
      </c>
      <c r="H4098" s="103" t="str">
        <f>IFERROR(VLOOKUP(E4098,hoja!A:C,3,FALSE),0)</f>
        <v>0079</v>
      </c>
      <c r="I4098" s="24" t="str">
        <f t="shared" si="959"/>
        <v>601290079</v>
      </c>
      <c r="K4098" s="35">
        <v>8.6999999999999993</v>
      </c>
      <c r="L4098" s="23" t="str">
        <f t="shared" ref="L4098" si="961">IF(B4098=F4098,"REGIONAL","NACIONAL")</f>
        <v>REGIONAL</v>
      </c>
      <c r="M4098" s="23" t="s">
        <v>618</v>
      </c>
      <c r="N4098" s="23" t="s">
        <v>622</v>
      </c>
      <c r="O4098" s="23">
        <f t="shared" si="954"/>
        <v>25</v>
      </c>
      <c r="P4098" s="23" t="str">
        <f t="shared" si="958"/>
        <v>601290079Principal</v>
      </c>
    </row>
    <row r="4099" spans="1:16" ht="15" hidden="1" customHeight="1">
      <c r="A4099" s="23" t="s">
        <v>878</v>
      </c>
      <c r="B4099" s="23" t="str">
        <f>IFERROR(VLOOKUP(A4099,hoja!$A$2:$E$970,4,FALSE),0)</f>
        <v>ANTIOQUIA</v>
      </c>
      <c r="C4099" s="23" t="str">
        <f>IFERROR(VLOOKUP(A4099,hoja!$A$2:$E$1370,5,FALSE),0)</f>
        <v>YARUMAL</v>
      </c>
      <c r="D4099" s="23" t="str">
        <f>IFERROR(VLOOKUP(A4099,hoja!A:D,3,FALSE),0)</f>
        <v>2051</v>
      </c>
      <c r="E4099" s="23" t="s">
        <v>641</v>
      </c>
      <c r="F4099" s="23" t="str">
        <f>IFERROR(VLOOKUP(E4099,hoja!$A$2:$E$970,4,FALSE),0)</f>
        <v>ANTIOQUIA</v>
      </c>
      <c r="G4099" s="23" t="str">
        <f>IFERROR(VLOOKUP(E4099,hoja!$A$2:$E$970,5,FALSE),0)</f>
        <v>MEDELLÍN</v>
      </c>
      <c r="H4099" s="103" t="str">
        <f>IFERROR(VLOOKUP(E4099,hoja!A:C,3,FALSE),0)</f>
        <v>0079</v>
      </c>
      <c r="I4099" s="24" t="str">
        <f t="shared" si="959"/>
        <v>20510079</v>
      </c>
      <c r="K4099" s="35">
        <v>111</v>
      </c>
      <c r="L4099" s="23" t="str">
        <f t="shared" ref="L4099" si="962">IF(B4099=F4099,"REGIONAL","NACIONAL")</f>
        <v>REGIONAL</v>
      </c>
      <c r="M4099" s="23" t="s">
        <v>618</v>
      </c>
      <c r="N4099" s="23" t="s">
        <v>622</v>
      </c>
      <c r="O4099" s="23">
        <f t="shared" si="954"/>
        <v>25</v>
      </c>
      <c r="P4099" s="23" t="str">
        <f t="shared" si="958"/>
        <v>20510079Principal</v>
      </c>
    </row>
    <row r="4100" spans="1:16" ht="15" hidden="1" customHeight="1">
      <c r="A4100" s="23" t="s">
        <v>878</v>
      </c>
      <c r="B4100" s="23" t="str">
        <f>IFERROR(VLOOKUP(A4100,hoja!$A$2:$E$970,4,FALSE),0)</f>
        <v>ANTIOQUIA</v>
      </c>
      <c r="C4100" s="23" t="str">
        <f>IFERROR(VLOOKUP(A4100,hoja!$A$2:$E$1370,5,FALSE),0)</f>
        <v>YARUMAL</v>
      </c>
      <c r="D4100" s="23" t="str">
        <f>IFERROR(VLOOKUP(A4100,hoja!A:D,3,FALSE),0)</f>
        <v>2051</v>
      </c>
      <c r="E4100" s="23" t="s">
        <v>642</v>
      </c>
      <c r="F4100" s="23" t="str">
        <f>IFERROR(VLOOKUP(E4100,hoja!$A$2:$E$970,4,FALSE),0)</f>
        <v>COSTA</v>
      </c>
      <c r="G4100" s="23" t="str">
        <f>IFERROR(VLOOKUP(E4100,hoja!$A$2:$E$970,5,FALSE),0)</f>
        <v>BARRANQUILLA</v>
      </c>
      <c r="H4100" s="103" t="str">
        <f>IFERROR(VLOOKUP(E4100,hoja!A:C,3,FALSE),0)</f>
        <v>0111</v>
      </c>
      <c r="I4100" s="24" t="str">
        <f t="shared" si="959"/>
        <v>20510111</v>
      </c>
      <c r="K4100" s="35">
        <v>587</v>
      </c>
      <c r="L4100" s="23" t="str">
        <f>IF(B4100=F4100,"REGIONAL","NACIONAL")</f>
        <v>NACIONAL</v>
      </c>
      <c r="M4100" s="23" t="s">
        <v>618</v>
      </c>
      <c r="N4100" s="23" t="s">
        <v>622</v>
      </c>
      <c r="O4100" s="23">
        <f t="shared" si="954"/>
        <v>12</v>
      </c>
      <c r="P4100" s="23" t="str">
        <f t="shared" si="958"/>
        <v>20510111Principal</v>
      </c>
    </row>
    <row r="4101" spans="1:16" ht="15" hidden="1" customHeight="1">
      <c r="A4101" s="23" t="s">
        <v>878</v>
      </c>
      <c r="B4101" s="23" t="str">
        <f>IFERROR(VLOOKUP(A4101,hoja!$A$2:$E$970,4,FALSE),0)</f>
        <v>ANTIOQUIA</v>
      </c>
      <c r="C4101" s="23" t="str">
        <f>IFERROR(VLOOKUP(A4101,hoja!$A$2:$E$1370,5,FALSE),0)</f>
        <v>YARUMAL</v>
      </c>
      <c r="D4101" s="23" t="str">
        <f>IFERROR(VLOOKUP(A4101,hoja!A:D,3,FALSE),0)</f>
        <v>2051</v>
      </c>
      <c r="E4101" s="23" t="s">
        <v>679</v>
      </c>
      <c r="F4101" s="23" t="str">
        <f>IFERROR(VLOOKUP(E4101,hoja!$A$2:$E$970,4,FALSE),0)</f>
        <v>CENTRO</v>
      </c>
      <c r="G4101" s="23" t="str">
        <f>IFERROR(VLOOKUP(E4101,hoja!$A$2:$E$970,5,FALSE),0)</f>
        <v>NEIVA</v>
      </c>
      <c r="H4101" s="103" t="str">
        <f>IFERROR(VLOOKUP(E4101,hoja!A:C,3,FALSE),0)</f>
        <v>0385</v>
      </c>
      <c r="I4101" s="24" t="str">
        <f t="shared" si="959"/>
        <v>20510385</v>
      </c>
      <c r="K4101" s="35">
        <v>651</v>
      </c>
      <c r="L4101" s="23" t="str">
        <f t="shared" ref="L4101:L4110" si="963">IF(B4101=F4101,"REGIONAL","NACIONAL")</f>
        <v>NACIONAL</v>
      </c>
      <c r="M4101" s="23" t="s">
        <v>618</v>
      </c>
      <c r="N4101" s="23" t="s">
        <v>622</v>
      </c>
      <c r="O4101" s="23">
        <f t="shared" si="954"/>
        <v>12</v>
      </c>
      <c r="P4101" s="23" t="str">
        <f t="shared" si="958"/>
        <v>20510385Principal</v>
      </c>
    </row>
    <row r="4102" spans="1:16" ht="15" hidden="1" customHeight="1">
      <c r="A4102" s="23" t="s">
        <v>930</v>
      </c>
      <c r="B4102" s="23" t="str">
        <f>IFERROR(VLOOKUP(A4102,hoja!$A$2:$E$970,4,FALSE),0)</f>
        <v>ANTIOQUIA</v>
      </c>
      <c r="C4102" s="23" t="str">
        <f>IFERROR(VLOOKUP(A4102,hoja!$A$2:$E$1370,5,FALSE),0)</f>
        <v>SAN PEDRO DE LOS MILAGROS</v>
      </c>
      <c r="D4102" s="23" t="str">
        <f>IFERROR(VLOOKUP(A4102,hoja!A:D,3,FALSE),0)</f>
        <v>50178</v>
      </c>
      <c r="E4102" s="23" t="s">
        <v>679</v>
      </c>
      <c r="F4102" s="23" t="str">
        <f>IFERROR(VLOOKUP(E4102,hoja!$A$2:$E$970,4,FALSE),0)</f>
        <v>CENTRO</v>
      </c>
      <c r="G4102" s="23" t="str">
        <f>IFERROR(VLOOKUP(E4102,hoja!$A$2:$E$970,5,FALSE),0)</f>
        <v>NEIVA</v>
      </c>
      <c r="H4102" s="103" t="str">
        <f>IFERROR(VLOOKUP(E4102,hoja!A:C,3,FALSE),0)</f>
        <v>0385</v>
      </c>
      <c r="I4102" s="24" t="str">
        <f t="shared" si="959"/>
        <v>501780385</v>
      </c>
      <c r="K4102" s="35">
        <v>606</v>
      </c>
      <c r="L4102" s="23" t="str">
        <f t="shared" si="963"/>
        <v>NACIONAL</v>
      </c>
      <c r="M4102" s="23" t="s">
        <v>618</v>
      </c>
      <c r="N4102" s="23" t="s">
        <v>622</v>
      </c>
      <c r="O4102" s="23">
        <f t="shared" si="954"/>
        <v>12</v>
      </c>
      <c r="P4102" s="23" t="str">
        <f t="shared" si="958"/>
        <v>501780385Principal</v>
      </c>
    </row>
    <row r="4103" spans="1:16" ht="15" hidden="1" customHeight="1">
      <c r="A4103" s="23" t="s">
        <v>878</v>
      </c>
      <c r="B4103" s="23" t="str">
        <f>IFERROR(VLOOKUP(A4103,hoja!$A$2:$E$970,4,FALSE),0)</f>
        <v>ANTIOQUIA</v>
      </c>
      <c r="C4103" s="23" t="str">
        <f>IFERROR(VLOOKUP(A4103,hoja!$A$2:$E$1370,5,FALSE),0)</f>
        <v>YARUMAL</v>
      </c>
      <c r="D4103" s="23" t="str">
        <f>IFERROR(VLOOKUP(A4103,hoja!A:D,3,FALSE),0)</f>
        <v>2051</v>
      </c>
      <c r="E4103" s="23" t="s">
        <v>681</v>
      </c>
      <c r="F4103" s="23" t="str">
        <f>IFERROR(VLOOKUP(E4103,hoja!$A$2:$E$970,4,FALSE),0)</f>
        <v>CENTRO</v>
      </c>
      <c r="G4103" s="23" t="str">
        <f>IFERROR(VLOOKUP(E4103,hoja!$A$2:$E$970,5,FALSE),0)</f>
        <v>VILLAVICENCIO</v>
      </c>
      <c r="H4103" s="103" t="str">
        <f>IFERROR(VLOOKUP(E4103,hoja!A:C,3,FALSE),0)</f>
        <v>0393</v>
      </c>
      <c r="I4103" s="24" t="str">
        <f t="shared" si="959"/>
        <v>20510393</v>
      </c>
      <c r="K4103" s="35">
        <v>821</v>
      </c>
      <c r="L4103" s="23" t="str">
        <f t="shared" si="963"/>
        <v>NACIONAL</v>
      </c>
      <c r="M4103" s="23" t="s">
        <v>618</v>
      </c>
      <c r="N4103" s="23" t="s">
        <v>622</v>
      </c>
      <c r="O4103" s="23">
        <f t="shared" si="954"/>
        <v>8</v>
      </c>
      <c r="P4103" s="23" t="str">
        <f t="shared" si="958"/>
        <v>20510393Principal</v>
      </c>
    </row>
    <row r="4104" spans="1:16" ht="15" hidden="1" customHeight="1">
      <c r="A4104" s="23" t="s">
        <v>878</v>
      </c>
      <c r="B4104" s="23" t="str">
        <f>IFERROR(VLOOKUP(A4104,hoja!$A$2:$E$970,4,FALSE),0)</f>
        <v>ANTIOQUIA</v>
      </c>
      <c r="C4104" s="23" t="str">
        <f>IFERROR(VLOOKUP(A4104,hoja!$A$2:$E$1370,5,FALSE),0)</f>
        <v>YARUMAL</v>
      </c>
      <c r="D4104" s="23" t="str">
        <f>IFERROR(VLOOKUP(A4104,hoja!A:D,3,FALSE),0)</f>
        <v>2051</v>
      </c>
      <c r="E4104" s="23" t="s">
        <v>645</v>
      </c>
      <c r="F4104" s="23" t="str">
        <f>IFERROR(VLOOKUP(E4104,hoja!$A$2:$E$970,4,FALSE),0)</f>
        <v>OCCIDENTE</v>
      </c>
      <c r="G4104" s="23" t="str">
        <f>IFERROR(VLOOKUP(E4104,hoja!$A$2:$E$970,5,FALSE),0)</f>
        <v>CALI</v>
      </c>
      <c r="H4104" s="103" t="str">
        <f>IFERROR(VLOOKUP(E4104,hoja!A:C,3,FALSE),0)</f>
        <v>0410</v>
      </c>
      <c r="I4104" s="24" t="str">
        <f t="shared" si="959"/>
        <v>20510410</v>
      </c>
      <c r="K4104" s="35">
        <v>525</v>
      </c>
      <c r="L4104" s="23" t="str">
        <f t="shared" si="963"/>
        <v>NACIONAL</v>
      </c>
      <c r="M4104" s="23" t="s">
        <v>618</v>
      </c>
      <c r="N4104" s="23" t="s">
        <v>622</v>
      </c>
      <c r="O4104" s="23">
        <f t="shared" si="954"/>
        <v>12</v>
      </c>
      <c r="P4104" s="23" t="str">
        <f t="shared" si="958"/>
        <v>20510410Principal</v>
      </c>
    </row>
    <row r="4105" spans="1:16" ht="15" hidden="1" customHeight="1">
      <c r="A4105" s="23" t="s">
        <v>878</v>
      </c>
      <c r="B4105" s="23" t="str">
        <f>IFERROR(VLOOKUP(A4105,hoja!$A$2:$E$970,4,FALSE),0)</f>
        <v>ANTIOQUIA</v>
      </c>
      <c r="C4105" s="23" t="str">
        <f>IFERROR(VLOOKUP(A4105,hoja!$A$2:$E$1370,5,FALSE),0)</f>
        <v>YARUMAL</v>
      </c>
      <c r="D4105" s="23" t="str">
        <f>IFERROR(VLOOKUP(A4105,hoja!A:D,3,FALSE),0)</f>
        <v>2051</v>
      </c>
      <c r="E4105" s="23" t="s">
        <v>637</v>
      </c>
      <c r="F4105" s="23" t="str">
        <f>IFERROR(VLOOKUP(E4105,hoja!$A$2:$E$970,4,FALSE),0)</f>
        <v>SANTANDER</v>
      </c>
      <c r="G4105" s="23" t="str">
        <f>IFERROR(VLOOKUP(E4105,hoja!$A$2:$E$970,5,FALSE),0)</f>
        <v>PIEDECUESTA</v>
      </c>
      <c r="H4105" s="103" t="str">
        <f>IFERROR(VLOOKUP(E4105,hoja!A:C,3,FALSE),0)</f>
        <v>0422</v>
      </c>
      <c r="I4105" s="24" t="str">
        <f t="shared" si="959"/>
        <v>20510422</v>
      </c>
      <c r="K4105" s="35">
        <v>427</v>
      </c>
      <c r="L4105" s="23" t="str">
        <f t="shared" si="963"/>
        <v>NACIONAL</v>
      </c>
      <c r="M4105" s="23" t="s">
        <v>618</v>
      </c>
      <c r="N4105" s="23" t="s">
        <v>622</v>
      </c>
      <c r="O4105" s="23">
        <f t="shared" si="954"/>
        <v>16</v>
      </c>
      <c r="P4105" s="23" t="str">
        <f t="shared" si="958"/>
        <v>20510422Principal</v>
      </c>
    </row>
    <row r="4106" spans="1:16" ht="15" hidden="1" customHeight="1">
      <c r="A4106" s="23" t="s">
        <v>878</v>
      </c>
      <c r="B4106" s="23" t="str">
        <f>IFERROR(VLOOKUP(A4106,hoja!$A$2:$E$970,4,FALSE),0)</f>
        <v>ANTIOQUIA</v>
      </c>
      <c r="C4106" s="23" t="str">
        <f>IFERROR(VLOOKUP(A4106,hoja!$A$2:$E$1370,5,FALSE),0)</f>
        <v>YARUMAL</v>
      </c>
      <c r="D4106" s="23" t="str">
        <f>IFERROR(VLOOKUP(A4106,hoja!A:D,3,FALSE),0)</f>
        <v>2051</v>
      </c>
      <c r="E4106" s="23" t="s">
        <v>636</v>
      </c>
      <c r="F4106" s="23" t="str">
        <f>IFERROR(VLOOKUP(E4106,hoja!$A$2:$E$970,4,FALSE),0)</f>
        <v>CENTRO</v>
      </c>
      <c r="G4106" s="23" t="str">
        <f>IFERROR(VLOOKUP(E4106,hoja!$A$2:$E$970,5,FALSE),0)</f>
        <v>DUITAMA</v>
      </c>
      <c r="H4106" s="103" t="str">
        <f>IFERROR(VLOOKUP(E4106,hoja!A:C,3,FALSE),0)</f>
        <v>0441</v>
      </c>
      <c r="I4106" s="24" t="str">
        <f t="shared" si="959"/>
        <v>20510441</v>
      </c>
      <c r="K4106" s="35">
        <v>489</v>
      </c>
      <c r="L4106" s="23" t="str">
        <f t="shared" si="963"/>
        <v>NACIONAL</v>
      </c>
      <c r="M4106" s="23" t="s">
        <v>618</v>
      </c>
      <c r="N4106" s="23" t="s">
        <v>622</v>
      </c>
      <c r="O4106" s="23">
        <f t="shared" si="954"/>
        <v>16</v>
      </c>
      <c r="P4106" s="23" t="str">
        <f t="shared" si="958"/>
        <v>20510441Principal</v>
      </c>
    </row>
    <row r="4107" spans="1:16" ht="15" hidden="1" customHeight="1">
      <c r="A4107" s="23" t="s">
        <v>878</v>
      </c>
      <c r="B4107" s="23" t="str">
        <f>IFERROR(VLOOKUP(A4107,hoja!$A$2:$E$970,4,FALSE),0)</f>
        <v>ANTIOQUIA</v>
      </c>
      <c r="C4107" s="23" t="str">
        <f>IFERROR(VLOOKUP(A4107,hoja!$A$2:$E$1370,5,FALSE),0)</f>
        <v>YARUMAL</v>
      </c>
      <c r="D4107" s="23" t="str">
        <f>IFERROR(VLOOKUP(A4107,hoja!A:D,3,FALSE),0)</f>
        <v>2051</v>
      </c>
      <c r="E4107" s="23" t="s">
        <v>630</v>
      </c>
      <c r="F4107" s="23" t="str">
        <f>IFERROR(VLOOKUP(E4107,hoja!$A$2:$E$970,4,FALSE),0)</f>
        <v>CENTRO</v>
      </c>
      <c r="G4107" s="23" t="str">
        <f>IFERROR(VLOOKUP(E4107,hoja!$A$2:$E$970,5,FALSE),0)</f>
        <v>SESQUILÉ</v>
      </c>
      <c r="H4107" s="103" t="str">
        <f>IFERROR(VLOOKUP(E4107,hoja!A:C,3,FALSE),0)</f>
        <v>1501</v>
      </c>
      <c r="I4107" s="24" t="str">
        <f t="shared" si="959"/>
        <v>20511501</v>
      </c>
      <c r="K4107" s="35">
        <v>535</v>
      </c>
      <c r="L4107" s="23" t="str">
        <f t="shared" si="963"/>
        <v>NACIONAL</v>
      </c>
      <c r="M4107" s="23" t="s">
        <v>618</v>
      </c>
      <c r="N4107" s="23" t="s">
        <v>622</v>
      </c>
      <c r="O4107" s="23">
        <f t="shared" si="954"/>
        <v>12</v>
      </c>
      <c r="P4107" s="23" t="str">
        <f t="shared" si="958"/>
        <v>20511501Principal</v>
      </c>
    </row>
    <row r="4108" spans="1:16" ht="15" hidden="1" customHeight="1">
      <c r="A4108" s="23" t="s">
        <v>672</v>
      </c>
      <c r="B4108" s="23" t="str">
        <f>IFERROR(VLOOKUP(A4108,hoja!$A$2:$E$970,4,FALSE),0)</f>
        <v>ANTIOQUIA</v>
      </c>
      <c r="C4108" s="23" t="str">
        <f>IFERROR(VLOOKUP(A4108,hoja!$A$2:$E$1370,5,FALSE),0)</f>
        <v>MEDELLÍN</v>
      </c>
      <c r="D4108" s="23" t="str">
        <f>IFERROR(VLOOKUP(A4108,hoja!A:D,3,FALSE),0)</f>
        <v>0092</v>
      </c>
      <c r="E4108" s="23" t="s">
        <v>1005</v>
      </c>
      <c r="F4108" s="23" t="str">
        <f>IFERROR(VLOOKUP(E4108,hoja!$A$2:$E$970,4,FALSE),0)</f>
        <v>OCCIDENTE</v>
      </c>
      <c r="G4108" s="23" t="str">
        <f>IFERROR(VLOOKUP(E4108,hoja!$A$2:$E$970,5,FALSE),0)</f>
        <v>IPIALES</v>
      </c>
      <c r="H4108" s="103" t="str">
        <f>IFERROR(VLOOKUP(E4108,hoja!A:C,3,FALSE),0)</f>
        <v>50315</v>
      </c>
      <c r="I4108" s="24" t="str">
        <f t="shared" si="959"/>
        <v>009250315</v>
      </c>
      <c r="K4108" s="35">
        <v>907</v>
      </c>
      <c r="L4108" s="23" t="str">
        <f t="shared" si="963"/>
        <v>NACIONAL</v>
      </c>
      <c r="M4108" s="23" t="s">
        <v>618</v>
      </c>
      <c r="N4108" s="23" t="s">
        <v>622</v>
      </c>
      <c r="O4108" s="23">
        <f t="shared" si="954"/>
        <v>8</v>
      </c>
      <c r="P4108" s="23" t="str">
        <f t="shared" si="958"/>
        <v>009250315Principal</v>
      </c>
    </row>
    <row r="4109" spans="1:16" ht="15" hidden="1" customHeight="1">
      <c r="A4109" s="23" t="s">
        <v>881</v>
      </c>
      <c r="B4109" s="23" t="str">
        <f>IFERROR(VLOOKUP(A4109,hoja!$A$2:$E$970,4,FALSE),0)</f>
        <v>ANTIOQUIA</v>
      </c>
      <c r="C4109" s="23" t="str">
        <f>IFERROR(VLOOKUP(A4109,hoja!$A$2:$E$1370,5,FALSE),0)</f>
        <v>MEDELLÍN</v>
      </c>
      <c r="D4109" s="23" t="str">
        <f>IFERROR(VLOOKUP(A4109,hoja!A:D,3,FALSE),0)</f>
        <v>1381</v>
      </c>
      <c r="E4109" s="23" t="s">
        <v>1005</v>
      </c>
      <c r="F4109" s="23" t="str">
        <f>IFERROR(VLOOKUP(E4109,hoja!$A$2:$E$970,4,FALSE),0)</f>
        <v>OCCIDENTE</v>
      </c>
      <c r="G4109" s="23" t="str">
        <f>IFERROR(VLOOKUP(E4109,hoja!$A$2:$E$970,5,FALSE),0)</f>
        <v>IPIALES</v>
      </c>
      <c r="H4109" s="103" t="str">
        <f>IFERROR(VLOOKUP(E4109,hoja!A:C,3,FALSE),0)</f>
        <v>50315</v>
      </c>
      <c r="I4109" s="24" t="str">
        <f t="shared" si="959"/>
        <v>138150315</v>
      </c>
      <c r="K4109" s="35">
        <v>923</v>
      </c>
      <c r="L4109" s="23" t="str">
        <f t="shared" si="963"/>
        <v>NACIONAL</v>
      </c>
      <c r="M4109" s="23" t="s">
        <v>618</v>
      </c>
      <c r="N4109" s="23" t="s">
        <v>622</v>
      </c>
      <c r="O4109" s="23">
        <f t="shared" si="954"/>
        <v>8</v>
      </c>
      <c r="P4109" s="23" t="str">
        <f t="shared" si="958"/>
        <v>138150315Principal</v>
      </c>
    </row>
    <row r="4110" spans="1:16" ht="15" hidden="1" customHeight="1">
      <c r="A4110" s="23" t="s">
        <v>653</v>
      </c>
      <c r="B4110" s="23" t="str">
        <f>IFERROR(VLOOKUP(A4110,hoja!$A$2:$E$970,4,FALSE),0)</f>
        <v>CENTRO</v>
      </c>
      <c r="C4110" s="23" t="str">
        <f>IFERROR(VLOOKUP(A4110,hoja!$A$2:$E$1370,5,FALSE),0)</f>
        <v>MADRID</v>
      </c>
      <c r="D4110" s="23" t="str">
        <f>IFERROR(VLOOKUP(A4110,hoja!A:D,3,FALSE),0)</f>
        <v>2023</v>
      </c>
      <c r="E4110" s="23" t="s">
        <v>721</v>
      </c>
      <c r="F4110" s="23" t="str">
        <f>IFERROR(VLOOKUP(E4110,hoja!$A$2:$E$970,4,FALSE),0)</f>
        <v>ANTIOQUIA</v>
      </c>
      <c r="G4110" s="23" t="str">
        <f>IFERROR(VLOOKUP(E4110,hoja!$A$2:$E$970,5,FALSE),0)</f>
        <v>RIONEGRO</v>
      </c>
      <c r="H4110" s="103" t="str">
        <f>IFERROR(VLOOKUP(E4110,hoja!A:C,3,FALSE),0)</f>
        <v>0090</v>
      </c>
      <c r="I4110" s="24" t="str">
        <f t="shared" si="959"/>
        <v>20230090</v>
      </c>
      <c r="K4110" s="35">
        <v>389</v>
      </c>
      <c r="L4110" s="23" t="str">
        <f t="shared" si="963"/>
        <v>NACIONAL</v>
      </c>
      <c r="M4110" s="23" t="s">
        <v>618</v>
      </c>
      <c r="N4110" s="23" t="s">
        <v>622</v>
      </c>
      <c r="O4110" s="23">
        <f t="shared" si="954"/>
        <v>16</v>
      </c>
      <c r="P4110" s="23" t="str">
        <f t="shared" si="958"/>
        <v>20230090Principal</v>
      </c>
    </row>
    <row r="4111" spans="1:16" ht="15" hidden="1" customHeight="1">
      <c r="A4111" s="23" t="s">
        <v>699</v>
      </c>
      <c r="B4111" s="23" t="str">
        <f>IFERROR(VLOOKUP(A4111,hoja!$A$2:$E$970,4,FALSE),0)</f>
        <v>ANTIOQUIA</v>
      </c>
      <c r="C4111" s="23" t="str">
        <f>IFERROR(VLOOKUP(A4111,hoja!$A$2:$E$1370,5,FALSE),0)</f>
        <v>CHIGORODÓ</v>
      </c>
      <c r="D4111" s="23" t="str">
        <f>IFERROR(VLOOKUP(A4111,hoja!A:D,3,FALSE),0)</f>
        <v>0074</v>
      </c>
      <c r="E4111" s="23" t="s">
        <v>699</v>
      </c>
      <c r="F4111" s="23" t="str">
        <f>IFERROR(VLOOKUP(E4111,hoja!$A$2:$E$970,4,FALSE),0)</f>
        <v>ANTIOQUIA</v>
      </c>
      <c r="G4111" s="23" t="str">
        <f>IFERROR(VLOOKUP(E4111,hoja!$A$2:$E$970,5,FALSE),0)</f>
        <v>CHIGORODÓ</v>
      </c>
      <c r="H4111" s="103" t="str">
        <f>IFERROR(VLOOKUP(E4111,hoja!A:C,3,FALSE),0)</f>
        <v>0074</v>
      </c>
      <c r="I4111" s="24" t="str">
        <f t="shared" si="959"/>
        <v>00740074</v>
      </c>
      <c r="K4111" s="35">
        <v>1</v>
      </c>
      <c r="L4111" s="23" t="str">
        <f t="shared" ref="L4111" si="964">IF(B4111=F4111,"REGIONAL","NACIONAL")</f>
        <v>REGIONAL</v>
      </c>
      <c r="M4111" s="23" t="s">
        <v>618</v>
      </c>
      <c r="N4111" s="23" t="s">
        <v>622</v>
      </c>
      <c r="O4111" s="23">
        <f t="shared" si="954"/>
        <v>25</v>
      </c>
      <c r="P4111" s="23" t="str">
        <f t="shared" si="958"/>
        <v>00740074Principal</v>
      </c>
    </row>
    <row r="4112" spans="1:16" ht="15" hidden="1" customHeight="1">
      <c r="A4112" s="23" t="s">
        <v>727</v>
      </c>
      <c r="B4112" s="23" t="str">
        <f>IFERROR(VLOOKUP(A4112,hoja!$A$2:$E$970,4,FALSE),0)</f>
        <v>CENTRO</v>
      </c>
      <c r="C4112" s="23" t="str">
        <f>IFERROR(VLOOKUP(A4112,hoja!$A$2:$E$1370,5,FALSE),0)</f>
        <v>TUNJA</v>
      </c>
      <c r="D4112" s="23" t="str">
        <f>IFERROR(VLOOKUP(A4112,hoja!A:D,3,FALSE),0)</f>
        <v>0443</v>
      </c>
      <c r="E4112" s="23" t="s">
        <v>727</v>
      </c>
      <c r="F4112" s="23" t="str">
        <f>IFERROR(VLOOKUP(E4112,hoja!$A$2:$E$970,4,FALSE),0)</f>
        <v>CENTRO</v>
      </c>
      <c r="G4112" s="23" t="str">
        <f>IFERROR(VLOOKUP(E4112,hoja!$A$2:$E$970,5,FALSE),0)</f>
        <v>TUNJA</v>
      </c>
      <c r="H4112" s="103" t="str">
        <f>IFERROR(VLOOKUP(E4112,hoja!A:C,3,FALSE),0)</f>
        <v>0443</v>
      </c>
      <c r="I4112" s="24" t="str">
        <f t="shared" si="959"/>
        <v>04430443</v>
      </c>
      <c r="K4112" s="35">
        <v>15</v>
      </c>
      <c r="L4112" s="23" t="str">
        <f t="shared" ref="L4112" si="965">IF(B4112=F4112,"REGIONAL","NACIONAL")</f>
        <v>REGIONAL</v>
      </c>
      <c r="M4112" s="23" t="s">
        <v>618</v>
      </c>
      <c r="N4112" s="23" t="s">
        <v>622</v>
      </c>
      <c r="O4112" s="23">
        <f t="shared" ref="O4112:O4114" si="966">IF(K4112&lt;=250,25,IF(K4112&lt;=500,16,IF(K4112&lt;=800,12,IF(K4112&lt;=1100,8,IF(K4112&lt;=1400,6,IF(K4112&lt;=1700,5))))))</f>
        <v>25</v>
      </c>
      <c r="P4112" s="23" t="str">
        <f t="shared" si="958"/>
        <v>04430443Principal</v>
      </c>
    </row>
    <row r="4113" spans="1:16" ht="15" hidden="1" customHeight="1">
      <c r="A4113" s="23" t="s">
        <v>539</v>
      </c>
      <c r="B4113" s="23" t="str">
        <f>IFERROR(VLOOKUP(A4113,hoja!$A$2:$E$970,4,FALSE),0)</f>
        <v>CENTRO</v>
      </c>
      <c r="C4113" s="23" t="str">
        <f>IFERROR(VLOOKUP(A4113,hoja!$A$2:$E$1370,5,FALSE),0)</f>
        <v>TUNJA</v>
      </c>
      <c r="D4113" s="23" t="str">
        <f>IFERROR(VLOOKUP(A4113,hoja!A:D,3,FALSE),0)</f>
        <v>50300</v>
      </c>
      <c r="E4113" s="23" t="s">
        <v>727</v>
      </c>
      <c r="F4113" s="23" t="str">
        <f>IFERROR(VLOOKUP(E4113,hoja!$A$2:$E$970,4,FALSE),0)</f>
        <v>CENTRO</v>
      </c>
      <c r="G4113" s="23" t="str">
        <f>IFERROR(VLOOKUP(E4113,hoja!$A$2:$E$970,5,FALSE),0)</f>
        <v>TUNJA</v>
      </c>
      <c r="H4113" s="103" t="str">
        <f>IFERROR(VLOOKUP(E4113,hoja!A:C,3,FALSE),0)</f>
        <v>0443</v>
      </c>
      <c r="I4113" s="24" t="str">
        <f t="shared" si="959"/>
        <v>503000443</v>
      </c>
      <c r="K4113" s="35">
        <v>15</v>
      </c>
      <c r="L4113" s="23" t="str">
        <f t="shared" ref="L4113" si="967">IF(B4113=F4113,"REGIONAL","NACIONAL")</f>
        <v>REGIONAL</v>
      </c>
      <c r="M4113" s="23" t="s">
        <v>618</v>
      </c>
      <c r="N4113" s="23" t="s">
        <v>622</v>
      </c>
      <c r="O4113" s="23">
        <f t="shared" si="966"/>
        <v>25</v>
      </c>
      <c r="P4113" s="23" t="str">
        <f t="shared" si="958"/>
        <v>503000443Principal</v>
      </c>
    </row>
    <row r="4114" spans="1:16" ht="15" hidden="1" customHeight="1">
      <c r="A4114" s="23" t="s">
        <v>930</v>
      </c>
      <c r="B4114" s="23" t="str">
        <f>IFERROR(VLOOKUP(A4114,hoja!$A$2:$E$970,4,FALSE),0)</f>
        <v>ANTIOQUIA</v>
      </c>
      <c r="C4114" s="23" t="str">
        <f>IFERROR(VLOOKUP(A4114,hoja!$A$2:$E$1370,5,FALSE),0)</f>
        <v>SAN PEDRO DE LOS MILAGROS</v>
      </c>
      <c r="D4114" s="23" t="str">
        <f>IFERROR(VLOOKUP(A4114,hoja!A:D,3,FALSE),0)</f>
        <v>50178</v>
      </c>
      <c r="E4114" s="23" t="s">
        <v>572</v>
      </c>
      <c r="F4114" s="23" t="str">
        <f>IFERROR(VLOOKUP(E4114,hoja!$A$2:$E$970,4,FALSE),0)</f>
        <v>CENTRO</v>
      </c>
      <c r="G4114" s="23" t="str">
        <f>IFERROR(VLOOKUP(E4114,hoja!$A$2:$E$970,5,FALSE),0)</f>
        <v>VILLAVICENCIO</v>
      </c>
      <c r="H4114" s="103" t="str">
        <f>IFERROR(VLOOKUP(E4114,hoja!A:C,3,FALSE),0)</f>
        <v>60029</v>
      </c>
      <c r="I4114" s="24" t="str">
        <f t="shared" ref="I4114" si="968">D4114&amp;H4114</f>
        <v>5017860029</v>
      </c>
      <c r="K4114" s="23">
        <v>566</v>
      </c>
      <c r="L4114" s="23" t="str">
        <f>IF(B4114=F4114,"REGIONAL","NACIONAL")</f>
        <v>NACIONAL</v>
      </c>
      <c r="M4114" s="23" t="s">
        <v>618</v>
      </c>
      <c r="N4114" s="23" t="s">
        <v>622</v>
      </c>
      <c r="O4114" s="23">
        <f t="shared" si="966"/>
        <v>12</v>
      </c>
      <c r="P4114" s="23" t="str">
        <f t="shared" si="958"/>
        <v>5017860029Principal</v>
      </c>
    </row>
    <row r="4115" spans="1:16" ht="15" hidden="1" customHeight="1">
      <c r="A4115" s="26" t="s">
        <v>770</v>
      </c>
      <c r="B4115" s="23" t="str">
        <f>IFERROR(VLOOKUP(A4115,hoja!$A$2:$E$970,4,FALSE),0)</f>
        <v>ANTIOQUIA</v>
      </c>
      <c r="C4115" s="23" t="str">
        <f>IFERROR(VLOOKUP(A4115,hoja!$A$2:$E$1370,5,FALSE),0)</f>
        <v>RIONEGRO</v>
      </c>
      <c r="D4115" s="23" t="str">
        <f>IFERROR(VLOOKUP(A4115,hoja!A:D,3,FALSE),0)</f>
        <v>3041</v>
      </c>
      <c r="E4115" s="23" t="s">
        <v>107</v>
      </c>
      <c r="F4115" s="23" t="str">
        <f>IFERROR(VLOOKUP(E4115,hoja!$A$2:$E$970,4,FALSE),0)</f>
        <v>COSTA</v>
      </c>
      <c r="G4115" s="23" t="str">
        <f>IFERROR(VLOOKUP(E4115,hoja!$A$2:$E$970,5,FALSE),0)</f>
        <v>CARTAGENA</v>
      </c>
      <c r="H4115" s="103" t="str">
        <f>IFERROR(VLOOKUP(E4115,hoja!A:C,3,FALSE),0)</f>
        <v>60018</v>
      </c>
      <c r="I4115" s="24" t="str">
        <f t="shared" ref="I4115:I4116" si="969">D4115&amp;H4115</f>
        <v>304160018</v>
      </c>
      <c r="K4115" s="23">
        <v>688</v>
      </c>
      <c r="L4115" s="23" t="str">
        <f t="shared" ref="L4115:L4118" si="970">IF(B4115=F4115,"REGIONAL","NACIONAL")</f>
        <v>NACIONAL</v>
      </c>
      <c r="M4115" s="23" t="s">
        <v>618</v>
      </c>
      <c r="N4115" s="23" t="s">
        <v>622</v>
      </c>
      <c r="O4115" s="23">
        <f t="shared" ref="O4115:O4119" si="971">IF(K4115&lt;=250,25,IF(K4115&lt;=500,16,IF(K4115&lt;=800,12,IF(K4115&lt;=1100,8,IF(K4115&lt;=1400,6,IF(K4115&lt;=1700,5))))))</f>
        <v>12</v>
      </c>
      <c r="P4115" s="23" t="str">
        <f t="shared" si="958"/>
        <v>304160018Principal</v>
      </c>
    </row>
    <row r="4116" spans="1:16" ht="15" hidden="1" customHeight="1">
      <c r="A4116" s="26" t="s">
        <v>770</v>
      </c>
      <c r="B4116" s="23" t="str">
        <f>IFERROR(VLOOKUP(A4116,hoja!$A$2:$E$970,4,FALSE),0)</f>
        <v>ANTIOQUIA</v>
      </c>
      <c r="C4116" s="23" t="str">
        <f>IFERROR(VLOOKUP(A4116,hoja!$A$2:$E$1370,5,FALSE),0)</f>
        <v>RIONEGRO</v>
      </c>
      <c r="D4116" s="23" t="str">
        <f>IFERROR(VLOOKUP(A4116,hoja!A:D,3,FALSE),0)</f>
        <v>3041</v>
      </c>
      <c r="E4116" s="23" t="s">
        <v>572</v>
      </c>
      <c r="F4116" s="23" t="str">
        <f>IFERROR(VLOOKUP(E4116,hoja!$A$2:$E$970,4,FALSE),0)</f>
        <v>CENTRO</v>
      </c>
      <c r="G4116" s="23" t="str">
        <f>IFERROR(VLOOKUP(E4116,hoja!$A$2:$E$970,5,FALSE),0)</f>
        <v>VILLAVICENCIO</v>
      </c>
      <c r="H4116" s="103" t="str">
        <f>IFERROR(VLOOKUP(E4116,hoja!A:C,3,FALSE),0)</f>
        <v>60029</v>
      </c>
      <c r="I4116" s="24" t="str">
        <f t="shared" si="969"/>
        <v>304160029</v>
      </c>
      <c r="J4116" s="23">
        <v>34.674999999959255</v>
      </c>
      <c r="K4116" s="23">
        <v>518.09699999999998</v>
      </c>
      <c r="L4116" s="23" t="str">
        <f t="shared" si="970"/>
        <v>NACIONAL</v>
      </c>
      <c r="M4116" s="23" t="s">
        <v>618</v>
      </c>
      <c r="N4116" s="23" t="s">
        <v>622</v>
      </c>
      <c r="O4116" s="23">
        <f t="shared" si="971"/>
        <v>12</v>
      </c>
      <c r="P4116" s="23" t="str">
        <f t="shared" si="958"/>
        <v>304160029Principal</v>
      </c>
    </row>
    <row r="4117" spans="1:16" ht="15" hidden="1" customHeight="1">
      <c r="A4117" s="26" t="s">
        <v>642</v>
      </c>
      <c r="B4117" s="23" t="str">
        <f>IFERROR(VLOOKUP(A4117,hoja!$A$2:$E$970,4,FALSE),0)</f>
        <v>COSTA</v>
      </c>
      <c r="C4117" s="23" t="str">
        <f>IFERROR(VLOOKUP(A4117,hoja!$A$2:$E$1370,5,FALSE),0)</f>
        <v>BARRANQUILLA</v>
      </c>
      <c r="D4117" s="23" t="str">
        <f>IFERROR(VLOOKUP(A4117,hoja!A:D,3,FALSE),0)</f>
        <v>0111</v>
      </c>
      <c r="E4117" s="23" t="s">
        <v>655</v>
      </c>
      <c r="F4117" s="23" t="str">
        <f>IFERROR(VLOOKUP(E4117,hoja!$A$2:$E$970,4,FALSE),0)</f>
        <v>ANTIOQUIA</v>
      </c>
      <c r="G4117" s="23" t="str">
        <f>IFERROR(VLOOKUP(E4117,hoja!$A$2:$E$970,5,FALSE),0)</f>
        <v>MEDELLÍN</v>
      </c>
      <c r="H4117" s="103" t="str">
        <f>IFERROR(VLOOKUP(E4117,hoja!A:C,3,FALSE),0)</f>
        <v>0292</v>
      </c>
      <c r="I4117" s="24" t="str">
        <f>D4117&amp;H4117</f>
        <v>01110292</v>
      </c>
      <c r="K4117" s="23">
        <v>795</v>
      </c>
      <c r="L4117" s="23" t="str">
        <f t="shared" si="970"/>
        <v>NACIONAL</v>
      </c>
      <c r="M4117" s="38" t="s">
        <v>1004</v>
      </c>
      <c r="N4117" s="23" t="s">
        <v>622</v>
      </c>
      <c r="O4117" s="23">
        <f t="shared" si="971"/>
        <v>12</v>
      </c>
      <c r="P4117" s="23" t="str">
        <f t="shared" si="958"/>
        <v>01110292San Onofre</v>
      </c>
    </row>
    <row r="4118" spans="1:16" ht="15" hidden="1" customHeight="1">
      <c r="A4118" s="26" t="s">
        <v>636</v>
      </c>
      <c r="B4118" s="23" t="str">
        <f>IFERROR(VLOOKUP(A4118,hoja!$A$2:$E$970,4,FALSE),0)</f>
        <v>CENTRO</v>
      </c>
      <c r="C4118" s="23" t="str">
        <f>IFERROR(VLOOKUP(A4118,hoja!$A$2:$E$1370,5,FALSE),0)</f>
        <v>DUITAMA</v>
      </c>
      <c r="D4118" s="23" t="str">
        <f>IFERROR(VLOOKUP(A4118,hoja!A:D,3,FALSE),0)</f>
        <v>0441</v>
      </c>
      <c r="E4118" s="23" t="s">
        <v>655</v>
      </c>
      <c r="F4118" s="23" t="str">
        <f>IFERROR(VLOOKUP(E4118,hoja!$A$2:$E$970,4,FALSE),0)</f>
        <v>ANTIOQUIA</v>
      </c>
      <c r="G4118" s="23" t="str">
        <f>IFERROR(VLOOKUP(E4118,hoja!$A$2:$E$970,5,FALSE),0)</f>
        <v>MEDELLÍN</v>
      </c>
      <c r="H4118" s="103" t="str">
        <f>IFERROR(VLOOKUP(E4118,hoja!A:C,3,FALSE),0)</f>
        <v>0292</v>
      </c>
      <c r="I4118" s="24" t="str">
        <f t="shared" ref="I4118" si="972">D4118&amp;H4118</f>
        <v>04410292</v>
      </c>
      <c r="K4118" s="23">
        <v>705</v>
      </c>
      <c r="L4118" s="23" t="str">
        <f t="shared" si="970"/>
        <v>NACIONAL</v>
      </c>
      <c r="M4118" s="23" t="s">
        <v>664</v>
      </c>
      <c r="N4118" s="23" t="s">
        <v>622</v>
      </c>
      <c r="O4118" s="23">
        <f t="shared" si="971"/>
        <v>12</v>
      </c>
      <c r="P4118" s="23" t="str">
        <f t="shared" si="958"/>
        <v>04410292Puerto Berrío</v>
      </c>
    </row>
    <row r="4119" spans="1:16" ht="15" hidden="1" customHeight="1">
      <c r="A4119" s="23" t="s">
        <v>1012</v>
      </c>
      <c r="B4119" s="23">
        <f>IFERROR(VLOOKUP(A4119,hoja!$A$2:$E$970,4,FALSE),0)</f>
        <v>0</v>
      </c>
      <c r="C4119" s="23">
        <f>IFERROR(VLOOKUP(A4119,hoja!$A$2:$E$1370,5,FALSE),0)</f>
        <v>0</v>
      </c>
      <c r="D4119" s="23">
        <f>IFERROR(VLOOKUP(A4119,hoja!A:D,3,FALSE),0)</f>
        <v>0</v>
      </c>
      <c r="E4119" s="23" t="s">
        <v>641</v>
      </c>
      <c r="F4119" s="23" t="str">
        <f>IFERROR(VLOOKUP(E4119,hoja!$A$2:$E$970,4,FALSE),0)</f>
        <v>ANTIOQUIA</v>
      </c>
      <c r="G4119" s="23" t="str">
        <f>IFERROR(VLOOKUP(E4119,hoja!$A$2:$E$970,5,FALSE),0)</f>
        <v>MEDELLÍN</v>
      </c>
      <c r="H4119" s="103" t="str">
        <f>IFERROR(VLOOKUP(E4119,hoja!A:C,3,FALSE),0)</f>
        <v>0079</v>
      </c>
      <c r="I4119" s="24" t="str">
        <f t="shared" ref="I4119" si="973">D4119&amp;H4119</f>
        <v>00079</v>
      </c>
      <c r="K4119" s="23">
        <v>1</v>
      </c>
      <c r="L4119" s="23" t="s">
        <v>752</v>
      </c>
      <c r="M4119" s="23" t="s">
        <v>618</v>
      </c>
      <c r="N4119" s="23" t="s">
        <v>622</v>
      </c>
      <c r="O4119" s="23">
        <f t="shared" si="971"/>
        <v>25</v>
      </c>
      <c r="P4119" s="23" t="str">
        <f t="shared" si="958"/>
        <v>00079Principal</v>
      </c>
    </row>
    <row r="4120" spans="1:16" ht="15" hidden="1" customHeight="1">
      <c r="A4120" s="23" t="s">
        <v>885</v>
      </c>
      <c r="B4120" s="23" t="str">
        <f>IFERROR(VLOOKUP(A4120,hoja!$A$2:$E$970,4,FALSE),0)</f>
        <v>SANTANDER</v>
      </c>
      <c r="C4120" s="23" t="str">
        <f>IFERROR(VLOOKUP(A4120,hoja!$A$2:$E$1370,5,FALSE),0)</f>
        <v>PIEDECUESTA</v>
      </c>
      <c r="D4120" s="23" t="str">
        <f>IFERROR(VLOOKUP(A4120,hoja!A:D,3,FALSE),0)</f>
        <v>50172</v>
      </c>
      <c r="E4120" s="23" t="s">
        <v>617</v>
      </c>
      <c r="F4120" s="23" t="str">
        <f>IFERROR(VLOOKUP(E4120,hoja!$A$2:$E$970,4,FALSE),0)</f>
        <v>ANTIOQUIA</v>
      </c>
      <c r="G4120" s="23" t="str">
        <f>IFERROR(VLOOKUP(E4120,hoja!$A$2:$E$970,5,FALSE),0)</f>
        <v>MEDELLÍN</v>
      </c>
      <c r="H4120" s="103">
        <f>IFERROR(VLOOKUP(E4120,hoja!A:C,3,FALSE),0)</f>
        <v>50443</v>
      </c>
      <c r="I4120" s="24" t="str">
        <f t="shared" ref="I4120" si="974">D4120&amp;H4120</f>
        <v>5017250443</v>
      </c>
      <c r="J4120" s="23">
        <f>+K4120/34.12</f>
        <v>11.078546307151232</v>
      </c>
      <c r="K4120" s="23">
        <v>378</v>
      </c>
      <c r="L4120" s="23" t="str">
        <f>IF(B4120=F4120,"REGIONAL","NACIONAL")</f>
        <v>NACIONAL</v>
      </c>
      <c r="M4120" s="23" t="s">
        <v>618</v>
      </c>
      <c r="N4120" s="23" t="s">
        <v>622</v>
      </c>
      <c r="O4120" s="23">
        <f t="shared" ref="O4120:O4123" si="975">IF(K4120&lt;=250,25,IF(K4120&lt;=500,16,IF(K4120&lt;=800,12,IF(K4120&lt;=1100,8,IF(K4120&lt;=1400,6,IF(K4120&lt;=1700,5))))))</f>
        <v>16</v>
      </c>
      <c r="P4120" s="23" t="str">
        <f t="shared" si="958"/>
        <v>5017250443Principal</v>
      </c>
    </row>
    <row r="4121" spans="1:16" ht="15" hidden="1" customHeight="1">
      <c r="A4121" s="26" t="s">
        <v>881</v>
      </c>
      <c r="B4121" s="23" t="str">
        <f>IFERROR(VLOOKUP(A4121,hoja!$A$2:$E$970,4,FALSE),0)</f>
        <v>ANTIOQUIA</v>
      </c>
      <c r="C4121" s="23" t="str">
        <f>IFERROR(VLOOKUP(A4121,hoja!$A$2:$E$1370,5,FALSE),0)</f>
        <v>MEDELLÍN</v>
      </c>
      <c r="D4121" s="23" t="str">
        <f>IFERROR(VLOOKUP(A4121,hoja!A:D,3,FALSE),0)</f>
        <v>1381</v>
      </c>
      <c r="E4121" s="23" t="s">
        <v>635</v>
      </c>
      <c r="F4121" s="23" t="str">
        <f>IFERROR(VLOOKUP(E4121,hoja!$A$2:$E$970,4,FALSE),0)</f>
        <v>CENTRO</v>
      </c>
      <c r="G4121" s="23" t="str">
        <f>IFERROR(VLOOKUP(E4121,hoja!$A$2:$E$970,5,FALSE),0)</f>
        <v>BOGOTÁ</v>
      </c>
      <c r="H4121" s="103" t="str">
        <f>IFERROR(VLOOKUP(E4121,hoja!A:C,3,FALSE),0)</f>
        <v>0021</v>
      </c>
      <c r="I4121" s="24" t="str">
        <f>D4121&amp;H4121</f>
        <v>13810021</v>
      </c>
      <c r="K4121" s="23">
        <v>507</v>
      </c>
      <c r="L4121" s="23" t="str">
        <f t="shared" ref="L4121:L4142" si="976">IF(B4121=F4121,"REGIONAL","NACIONAL")</f>
        <v>NACIONAL</v>
      </c>
      <c r="M4121" s="23" t="s">
        <v>664</v>
      </c>
      <c r="N4121" s="23" t="s">
        <v>622</v>
      </c>
      <c r="O4121" s="23">
        <f t="shared" si="975"/>
        <v>12</v>
      </c>
      <c r="P4121" s="23" t="str">
        <f t="shared" si="958"/>
        <v>13810021Puerto Berrío</v>
      </c>
    </row>
    <row r="4122" spans="1:16" ht="15" hidden="1" customHeight="1">
      <c r="A4122" s="26" t="s">
        <v>617</v>
      </c>
      <c r="B4122" s="23" t="str">
        <f>IFERROR(VLOOKUP(A4122,hoja!$A$2:$E$970,4,FALSE),0)</f>
        <v>ANTIOQUIA</v>
      </c>
      <c r="C4122" s="23" t="str">
        <f>IFERROR(VLOOKUP(A4122,hoja!$A$2:$E$1370,5,FALSE),0)</f>
        <v>MEDELLÍN</v>
      </c>
      <c r="D4122" s="23">
        <f>IFERROR(VLOOKUP(A4122,hoja!A:D,3,FALSE),0)</f>
        <v>50443</v>
      </c>
      <c r="E4122" s="23" t="s">
        <v>660</v>
      </c>
      <c r="F4122" s="23" t="str">
        <f>IFERROR(VLOOKUP(E4122,hoja!$A$2:$E$970,4,FALSE),0)</f>
        <v>CENTRO</v>
      </c>
      <c r="G4122" s="23" t="str">
        <f>IFERROR(VLOOKUP(E4122,hoja!$A$2:$E$970,5,FALSE),0)</f>
        <v>BOGOTÁ</v>
      </c>
      <c r="H4122" s="103" t="str">
        <f>IFERROR(VLOOKUP(E4122,hoja!A:C,3,FALSE),0)</f>
        <v>0035</v>
      </c>
      <c r="I4122" s="24" t="str">
        <f t="shared" ref="I4122:I4123" si="977">D4122&amp;H4122</f>
        <v>504430035</v>
      </c>
      <c r="K4122" s="23">
        <v>507</v>
      </c>
      <c r="L4122" s="23" t="str">
        <f t="shared" si="976"/>
        <v>NACIONAL</v>
      </c>
      <c r="M4122" s="23" t="s">
        <v>664</v>
      </c>
      <c r="N4122" s="23" t="s">
        <v>622</v>
      </c>
      <c r="O4122" s="23">
        <f t="shared" si="975"/>
        <v>12</v>
      </c>
      <c r="P4122" s="23" t="str">
        <f t="shared" si="958"/>
        <v>504430035Puerto Berrío</v>
      </c>
    </row>
    <row r="4123" spans="1:16" ht="15" hidden="1" customHeight="1">
      <c r="A4123" s="26" t="s">
        <v>655</v>
      </c>
      <c r="B4123" s="23" t="str">
        <f>IFERROR(VLOOKUP(A4123,hoja!$A$2:$E$970,4,FALSE),0)</f>
        <v>ANTIOQUIA</v>
      </c>
      <c r="C4123" s="23" t="str">
        <f>IFERROR(VLOOKUP(A4123,hoja!$A$2:$E$1370,5,FALSE),0)</f>
        <v>MEDELLÍN</v>
      </c>
      <c r="D4123" s="23" t="str">
        <f>IFERROR(VLOOKUP(A4123,hoja!A:D,3,FALSE),0)</f>
        <v>0292</v>
      </c>
      <c r="E4123" s="23" t="s">
        <v>630</v>
      </c>
      <c r="F4123" s="23" t="str">
        <f>IFERROR(VLOOKUP(E4123,hoja!$A$2:$E$970,4,FALSE),0)</f>
        <v>CENTRO</v>
      </c>
      <c r="G4123" s="23" t="str">
        <f>IFERROR(VLOOKUP(E4123,hoja!$A$2:$E$970,5,FALSE),0)</f>
        <v>SESQUILÉ</v>
      </c>
      <c r="H4123" s="103" t="str">
        <f>IFERROR(VLOOKUP(E4123,hoja!A:C,3,FALSE),0)</f>
        <v>1501</v>
      </c>
      <c r="I4123" s="24" t="str">
        <f t="shared" si="977"/>
        <v>02921501</v>
      </c>
      <c r="K4123" s="23">
        <v>512</v>
      </c>
      <c r="L4123" s="23" t="str">
        <f t="shared" si="976"/>
        <v>NACIONAL</v>
      </c>
      <c r="M4123" s="23" t="s">
        <v>664</v>
      </c>
      <c r="N4123" s="23" t="s">
        <v>622</v>
      </c>
      <c r="O4123" s="23">
        <f t="shared" si="975"/>
        <v>12</v>
      </c>
      <c r="P4123" s="23" t="str">
        <f t="shared" si="958"/>
        <v>02921501Puerto Berrío</v>
      </c>
    </row>
    <row r="4124" spans="1:16" ht="15" hidden="1" customHeight="1">
      <c r="A4124" s="23" t="s">
        <v>631</v>
      </c>
      <c r="B4124" s="23" t="str">
        <f>IFERROR(VLOOKUP(A4124,hoja!$A$2:$E$970,4,FALSE),0)</f>
        <v>ANTIOQUIA</v>
      </c>
      <c r="C4124" s="23" t="str">
        <f>IFERROR(VLOOKUP(A4124,hoja!$A$2:$E$1370,5,FALSE),0)</f>
        <v>MEDELLÍN</v>
      </c>
      <c r="D4124" s="23" t="str">
        <f>IFERROR(VLOOKUP(A4124,hoja!A:D,3,FALSE),0)</f>
        <v>3038</v>
      </c>
      <c r="E4124" s="23" t="s">
        <v>1013</v>
      </c>
      <c r="F4124" s="23" t="str">
        <f>IFERROR(VLOOKUP(E4124,hoja!$A$2:$E$970,4,FALSE),0)</f>
        <v>CENTRO</v>
      </c>
      <c r="G4124" s="23" t="str">
        <f>IFERROR(VLOOKUP(E4124,hoja!$A$2:$E$970,5,FALSE),0)</f>
        <v>BOGOTÁ</v>
      </c>
      <c r="H4124" s="103" t="str">
        <f>IFERROR(VLOOKUP(E4124,hoja!A:C,3,FALSE),0)</f>
        <v>50364</v>
      </c>
      <c r="I4124" s="24" t="str">
        <f>D4124&amp;H4124</f>
        <v>303850364</v>
      </c>
      <c r="K4124" s="23">
        <v>440</v>
      </c>
      <c r="L4124" s="23" t="str">
        <f t="shared" si="976"/>
        <v>NACIONAL</v>
      </c>
      <c r="M4124" s="23" t="s">
        <v>621</v>
      </c>
      <c r="N4124" s="23" t="s">
        <v>622</v>
      </c>
      <c r="O4124" s="23">
        <f>IF(K4124&lt;=250,25,IF(K4124&lt;=500,16,IF(K4124&lt;=800,12,IF(K4124&lt;=1100,8,IF(K4124&lt;=1400,6,IF(K4124&lt;=1700,5))))))</f>
        <v>16</v>
      </c>
      <c r="P4124" s="23" t="str">
        <f t="shared" si="958"/>
        <v>303850364La vega</v>
      </c>
    </row>
    <row r="4125" spans="1:16" ht="15" hidden="1" customHeight="1">
      <c r="A4125" s="26" t="s">
        <v>641</v>
      </c>
      <c r="B4125" s="23" t="str">
        <f>IFERROR(VLOOKUP(A4125,hoja!$A$2:$E$970,4,FALSE),0)</f>
        <v>ANTIOQUIA</v>
      </c>
      <c r="C4125" s="23" t="str">
        <f>IFERROR(VLOOKUP(A4125,hoja!$A$2:$E$1370,5,FALSE),0)</f>
        <v>MEDELLÍN</v>
      </c>
      <c r="D4125" s="23" t="str">
        <f>IFERROR(VLOOKUP(A4125,hoja!A:D,3,FALSE),0)</f>
        <v>0079</v>
      </c>
      <c r="E4125" s="23" t="s">
        <v>660</v>
      </c>
      <c r="F4125" s="23" t="str">
        <f>IFERROR(VLOOKUP(E4125,hoja!$A$2:$E$970,4,FALSE),0)</f>
        <v>CENTRO</v>
      </c>
      <c r="G4125" s="23" t="str">
        <f>IFERROR(VLOOKUP(E4125,hoja!$A$2:$E$970,5,FALSE),0)</f>
        <v>BOGOTÁ</v>
      </c>
      <c r="H4125" s="103" t="str">
        <f>IFERROR(VLOOKUP(E4125,hoja!A:C,3,FALSE),0)</f>
        <v>0035</v>
      </c>
      <c r="I4125" s="24" t="str">
        <f t="shared" ref="I4125:I4126" si="978">D4125&amp;H4125</f>
        <v>00790035</v>
      </c>
      <c r="J4125" s="23">
        <v>23.333333333343035</v>
      </c>
      <c r="K4125" s="23">
        <v>419</v>
      </c>
      <c r="L4125" s="23" t="str">
        <f t="shared" si="976"/>
        <v>NACIONAL</v>
      </c>
      <c r="M4125" s="23" t="s">
        <v>964</v>
      </c>
      <c r="N4125" s="23" t="s">
        <v>622</v>
      </c>
      <c r="O4125" s="23">
        <f t="shared" ref="O4125:O4132" si="979">IF(K4125&lt;=250,25,IF(K4125&lt;=500,16,IF(K4125&lt;=800,12,IF(K4125&lt;=1100,8,IF(K4125&lt;=1400,6,IF(K4125&lt;=1700,5))))))</f>
        <v>16</v>
      </c>
      <c r="P4125" s="23" t="str">
        <f t="shared" si="958"/>
        <v>00790035La Vega-Dorada</v>
      </c>
    </row>
    <row r="4126" spans="1:16" ht="15" hidden="1" customHeight="1">
      <c r="A4126" s="26" t="s">
        <v>641</v>
      </c>
      <c r="B4126" s="23" t="str">
        <f>IFERROR(VLOOKUP(A4126,hoja!$A$2:$E$970,4,FALSE),0)</f>
        <v>ANTIOQUIA</v>
      </c>
      <c r="C4126" s="23" t="str">
        <f>IFERROR(VLOOKUP(A4126,hoja!$A$2:$E$1370,5,FALSE),0)</f>
        <v>MEDELLÍN</v>
      </c>
      <c r="D4126" s="23" t="str">
        <f>IFERROR(VLOOKUP(A4126,hoja!A:D,3,FALSE),0)</f>
        <v>0079</v>
      </c>
      <c r="E4126" s="23" t="s">
        <v>635</v>
      </c>
      <c r="F4126" s="23" t="str">
        <f>IFERROR(VLOOKUP(E4126,hoja!$A$2:$E$970,4,FALSE),0)</f>
        <v>CENTRO</v>
      </c>
      <c r="G4126" s="23" t="str">
        <f>IFERROR(VLOOKUP(E4126,hoja!$A$2:$E$970,5,FALSE),0)</f>
        <v>BOGOTÁ</v>
      </c>
      <c r="H4126" s="103" t="str">
        <f>IFERROR(VLOOKUP(E4126,hoja!A:C,3,FALSE),0)</f>
        <v>0021</v>
      </c>
      <c r="I4126" s="24" t="str">
        <f t="shared" si="978"/>
        <v>00790021</v>
      </c>
      <c r="J4126" s="23">
        <v>24.650833333376795</v>
      </c>
      <c r="K4126" s="23">
        <v>439</v>
      </c>
      <c r="L4126" s="23" t="str">
        <f t="shared" si="976"/>
        <v>NACIONAL</v>
      </c>
      <c r="M4126" s="23" t="s">
        <v>964</v>
      </c>
      <c r="N4126" s="23" t="s">
        <v>622</v>
      </c>
      <c r="O4126" s="23">
        <f t="shared" si="979"/>
        <v>16</v>
      </c>
      <c r="P4126" s="23" t="str">
        <f t="shared" si="958"/>
        <v>00790021La Vega-Dorada</v>
      </c>
    </row>
    <row r="4127" spans="1:16" ht="15" hidden="1" customHeight="1">
      <c r="A4127" s="26" t="s">
        <v>641</v>
      </c>
      <c r="B4127" s="23" t="str">
        <f>IFERROR(VLOOKUP(A4127,hoja!$A$2:$E$970,4,FALSE),0)</f>
        <v>ANTIOQUIA</v>
      </c>
      <c r="C4127" s="23" t="str">
        <f>IFERROR(VLOOKUP(A4127,hoja!$A$2:$E$1370,5,FALSE),0)</f>
        <v>MEDELLÍN</v>
      </c>
      <c r="D4127" s="23" t="str">
        <f>IFERROR(VLOOKUP(A4127,hoja!A:D,3,FALSE),0)</f>
        <v>0079</v>
      </c>
      <c r="E4127" s="23" t="s">
        <v>751</v>
      </c>
      <c r="F4127" s="23" t="str">
        <f>IFERROR(VLOOKUP(E4127,hoja!$A$2:$E$970,4,FALSE),0)</f>
        <v>CENTRO</v>
      </c>
      <c r="G4127" s="23" t="str">
        <f>IFERROR(VLOOKUP(E4127,hoja!$A$2:$E$970,5,FALSE),0)</f>
        <v>BOGOTÁ</v>
      </c>
      <c r="H4127" s="103" t="str">
        <f>IFERROR(VLOOKUP(E4127,hoja!A:C,3,FALSE),0)</f>
        <v>0002A</v>
      </c>
      <c r="I4127" s="24" t="str">
        <f t="shared" ref="I4127:I4135" si="980">D4127&amp;H4127</f>
        <v>00790002A</v>
      </c>
      <c r="J4127" s="23">
        <v>34.76833333336981</v>
      </c>
      <c r="K4127" s="23">
        <v>440</v>
      </c>
      <c r="L4127" s="23" t="str">
        <f t="shared" si="976"/>
        <v>NACIONAL</v>
      </c>
      <c r="M4127" s="23" t="s">
        <v>964</v>
      </c>
      <c r="N4127" s="23" t="s">
        <v>622</v>
      </c>
      <c r="O4127" s="23">
        <f t="shared" si="979"/>
        <v>16</v>
      </c>
      <c r="P4127" s="23" t="str">
        <f t="shared" si="958"/>
        <v>00790002ALa Vega-Dorada</v>
      </c>
    </row>
    <row r="4128" spans="1:16" ht="15" hidden="1" customHeight="1">
      <c r="A4128" s="26" t="s">
        <v>641</v>
      </c>
      <c r="B4128" s="23" t="str">
        <f>IFERROR(VLOOKUP(A4128,hoja!$A$2:$E$970,4,FALSE),0)</f>
        <v>ANTIOQUIA</v>
      </c>
      <c r="C4128" s="23" t="str">
        <f>IFERROR(VLOOKUP(A4128,hoja!$A$2:$E$1370,5,FALSE),0)</f>
        <v>MEDELLÍN</v>
      </c>
      <c r="D4128" s="23" t="str">
        <f>IFERROR(VLOOKUP(A4128,hoja!A:D,3,FALSE),0)</f>
        <v>0079</v>
      </c>
      <c r="E4128" s="23" t="s">
        <v>743</v>
      </c>
      <c r="F4128" s="23" t="str">
        <f>IFERROR(VLOOKUP(E4128,hoja!$A$2:$E$970,4,FALSE),0)</f>
        <v>CENTRO</v>
      </c>
      <c r="G4128" s="23" t="str">
        <f>IFERROR(VLOOKUP(E4128,hoja!$A$2:$E$970,5,FALSE),0)</f>
        <v>BOGOTÁ</v>
      </c>
      <c r="H4128" s="103" t="str">
        <f>IFERROR(VLOOKUP(E4128,hoja!A:C,3,FALSE),0)</f>
        <v>0461</v>
      </c>
      <c r="I4128" s="24" t="str">
        <f t="shared" si="980"/>
        <v>00790461</v>
      </c>
      <c r="J4128" s="23">
        <v>26.43333333323244</v>
      </c>
      <c r="K4128" s="23">
        <v>449</v>
      </c>
      <c r="L4128" s="23" t="str">
        <f t="shared" si="976"/>
        <v>NACIONAL</v>
      </c>
      <c r="M4128" s="23" t="s">
        <v>964</v>
      </c>
      <c r="N4128" s="23" t="s">
        <v>622</v>
      </c>
      <c r="O4128" s="23">
        <f t="shared" si="979"/>
        <v>16</v>
      </c>
      <c r="P4128" s="23" t="str">
        <f t="shared" si="958"/>
        <v>00790461La Vega-Dorada</v>
      </c>
    </row>
    <row r="4129" spans="1:16" ht="15" hidden="1" customHeight="1">
      <c r="A4129" s="26" t="s">
        <v>641</v>
      </c>
      <c r="B4129" s="23" t="str">
        <f>IFERROR(VLOOKUP(A4129,hoja!$A$2:$E$970,4,FALSE),0)</f>
        <v>ANTIOQUIA</v>
      </c>
      <c r="C4129" s="23" t="str">
        <f>IFERROR(VLOOKUP(A4129,hoja!$A$2:$E$1370,5,FALSE),0)</f>
        <v>MEDELLÍN</v>
      </c>
      <c r="D4129" s="23" t="str">
        <f>IFERROR(VLOOKUP(A4129,hoja!A:D,3,FALSE),0)</f>
        <v>0079</v>
      </c>
      <c r="E4129" s="23" t="s">
        <v>807</v>
      </c>
      <c r="F4129" s="23" t="str">
        <f>IFERROR(VLOOKUP(E4129,hoja!$A$2:$E$970,4,FALSE),0)</f>
        <v>CENTRO</v>
      </c>
      <c r="G4129" s="23" t="str">
        <f>IFERROR(VLOOKUP(E4129,hoja!$A$2:$E$970,5,FALSE),0)</f>
        <v>BOGOTÁ</v>
      </c>
      <c r="H4129" s="103" t="str">
        <f>IFERROR(VLOOKUP(E4129,hoja!A:C,3,FALSE),0)</f>
        <v>0460</v>
      </c>
      <c r="I4129" s="24" t="str">
        <f t="shared" si="980"/>
        <v>00790460</v>
      </c>
      <c r="J4129" s="23">
        <v>34.76833333336981</v>
      </c>
      <c r="K4129" s="23">
        <v>439</v>
      </c>
      <c r="L4129" s="23" t="str">
        <f t="shared" si="976"/>
        <v>NACIONAL</v>
      </c>
      <c r="M4129" s="23" t="s">
        <v>964</v>
      </c>
      <c r="N4129" s="23" t="s">
        <v>622</v>
      </c>
      <c r="O4129" s="23">
        <f t="shared" si="979"/>
        <v>16</v>
      </c>
      <c r="P4129" s="23" t="str">
        <f t="shared" si="958"/>
        <v>00790460La Vega-Dorada</v>
      </c>
    </row>
    <row r="4130" spans="1:16" ht="15" hidden="1" customHeight="1">
      <c r="A4130" s="26" t="s">
        <v>635</v>
      </c>
      <c r="B4130" s="23" t="str">
        <f>IFERROR(VLOOKUP(A4130,hoja!$A$2:$E$970,4,FALSE),0)</f>
        <v>CENTRO</v>
      </c>
      <c r="C4130" s="23" t="str">
        <f>IFERROR(VLOOKUP(A4130,hoja!$A$2:$E$1370,5,FALSE),0)</f>
        <v>BOGOTÁ</v>
      </c>
      <c r="D4130" s="23" t="str">
        <f>IFERROR(VLOOKUP(A4130,hoja!A:D,3,FALSE),0)</f>
        <v>0021</v>
      </c>
      <c r="E4130" s="23" t="s">
        <v>661</v>
      </c>
      <c r="F4130" s="23" t="str">
        <f>IFERROR(VLOOKUP(E4130,hoja!$A$2:$E$970,4,FALSE),0)</f>
        <v>COSTA</v>
      </c>
      <c r="G4130" s="23" t="str">
        <f>IFERROR(VLOOKUP(E4130,hoja!$A$2:$E$970,5,FALSE),0)</f>
        <v>CARTAGENA</v>
      </c>
      <c r="H4130" s="103" t="str">
        <f>IFERROR(VLOOKUP(E4130,hoja!A:C,3,FALSE),0)</f>
        <v>0113</v>
      </c>
      <c r="I4130" s="24" t="str">
        <f t="shared" si="980"/>
        <v>00210113</v>
      </c>
      <c r="J4130" s="23">
        <f>+K4130/35</f>
        <v>29.714285714285715</v>
      </c>
      <c r="K4130" s="23">
        <v>1040</v>
      </c>
      <c r="L4130" s="23" t="str">
        <f t="shared" si="976"/>
        <v>NACIONAL</v>
      </c>
      <c r="M4130" t="s">
        <v>978</v>
      </c>
      <c r="N4130" s="23" t="s">
        <v>622</v>
      </c>
      <c r="O4130" s="23">
        <f t="shared" si="979"/>
        <v>8</v>
      </c>
      <c r="P4130" s="23" t="str">
        <f t="shared" si="958"/>
        <v>00210113Puerto Berrio-Facatativa</v>
      </c>
    </row>
    <row r="4131" spans="1:16" ht="15" hidden="1" customHeight="1">
      <c r="A4131" s="26" t="s">
        <v>807</v>
      </c>
      <c r="B4131" s="23" t="str">
        <f>IFERROR(VLOOKUP(A4131,hoja!$A$2:$E$970,4,FALSE),0)</f>
        <v>CENTRO</v>
      </c>
      <c r="C4131" s="23" t="str">
        <f>IFERROR(VLOOKUP(A4131,hoja!$A$2:$E$1370,5,FALSE),0)</f>
        <v>BOGOTÁ</v>
      </c>
      <c r="D4131" s="23" t="str">
        <f>IFERROR(VLOOKUP(A4131,hoja!A:D,3,FALSE),0)</f>
        <v>0460</v>
      </c>
      <c r="E4131" s="23" t="s">
        <v>661</v>
      </c>
      <c r="F4131" s="23" t="str">
        <f>IFERROR(VLOOKUP(E4131,hoja!$A$2:$E$970,4,FALSE),0)</f>
        <v>COSTA</v>
      </c>
      <c r="G4131" s="23" t="str">
        <f>IFERROR(VLOOKUP(E4131,hoja!$A$2:$E$970,5,FALSE),0)</f>
        <v>CARTAGENA</v>
      </c>
      <c r="H4131" s="103" t="str">
        <f>IFERROR(VLOOKUP(E4131,hoja!A:C,3,FALSE),0)</f>
        <v>0113</v>
      </c>
      <c r="I4131" s="24" t="str">
        <f t="shared" si="980"/>
        <v>04600113</v>
      </c>
      <c r="J4131" s="23">
        <f>+K4131/35</f>
        <v>29.742857142857144</v>
      </c>
      <c r="K4131" s="23">
        <v>1041</v>
      </c>
      <c r="L4131" s="23" t="str">
        <f t="shared" si="976"/>
        <v>NACIONAL</v>
      </c>
      <c r="M4131" t="s">
        <v>978</v>
      </c>
      <c r="N4131" s="23" t="s">
        <v>622</v>
      </c>
      <c r="O4131" s="23">
        <f t="shared" si="979"/>
        <v>8</v>
      </c>
      <c r="P4131" s="23" t="str">
        <f t="shared" si="958"/>
        <v>04600113Puerto Berrio-Facatativa</v>
      </c>
    </row>
    <row r="4132" spans="1:16" ht="15" hidden="1" customHeight="1">
      <c r="A4132" s="26" t="s">
        <v>743</v>
      </c>
      <c r="B4132" s="23" t="str">
        <f>IFERROR(VLOOKUP(A4132,hoja!$A$2:$E$970,4,FALSE),0)</f>
        <v>CENTRO</v>
      </c>
      <c r="C4132" s="23" t="str">
        <f>IFERROR(VLOOKUP(A4132,hoja!$A$2:$E$1370,5,FALSE),0)</f>
        <v>BOGOTÁ</v>
      </c>
      <c r="D4132" s="23" t="str">
        <f>IFERROR(VLOOKUP(A4132,hoja!A:D,3,FALSE),0)</f>
        <v>0461</v>
      </c>
      <c r="E4132" s="23" t="s">
        <v>661</v>
      </c>
      <c r="F4132" s="23" t="str">
        <f>IFERROR(VLOOKUP(E4132,hoja!$A$2:$E$970,4,FALSE),0)</f>
        <v>COSTA</v>
      </c>
      <c r="G4132" s="23" t="str">
        <f>IFERROR(VLOOKUP(E4132,hoja!$A$2:$E$970,5,FALSE),0)</f>
        <v>CARTAGENA</v>
      </c>
      <c r="H4132" s="103" t="str">
        <f>IFERROR(VLOOKUP(E4132,hoja!A:C,3,FALSE),0)</f>
        <v>0113</v>
      </c>
      <c r="I4132" s="24" t="str">
        <f t="shared" si="980"/>
        <v>04610113</v>
      </c>
      <c r="J4132" s="23">
        <v>0</v>
      </c>
      <c r="K4132" s="23">
        <v>1049</v>
      </c>
      <c r="L4132" s="23" t="str">
        <f t="shared" si="976"/>
        <v>NACIONAL</v>
      </c>
      <c r="M4132" t="s">
        <v>978</v>
      </c>
      <c r="N4132" s="23" t="s">
        <v>622</v>
      </c>
      <c r="O4132" s="23">
        <f t="shared" si="979"/>
        <v>8</v>
      </c>
      <c r="P4132" s="23" t="str">
        <f t="shared" si="958"/>
        <v>04610113Puerto Berrio-Facatativa</v>
      </c>
    </row>
    <row r="4133" spans="1:16" ht="15" hidden="1" customHeight="1">
      <c r="A4133" s="26" t="s">
        <v>635</v>
      </c>
      <c r="B4133" s="23" t="str">
        <f>IFERROR(VLOOKUP(A4133,hoja!$A$2:$E$970,4,FALSE),0)</f>
        <v>CENTRO</v>
      </c>
      <c r="C4133" s="23" t="str">
        <f>IFERROR(VLOOKUP(A4133,hoja!$A$2:$E$1370,5,FALSE),0)</f>
        <v>BOGOTÁ</v>
      </c>
      <c r="D4133" s="23" t="str">
        <f>IFERROR(VLOOKUP(A4133,hoja!A:D,3,FALSE),0)</f>
        <v>0021</v>
      </c>
      <c r="E4133" s="23" t="s">
        <v>668</v>
      </c>
      <c r="F4133" s="23" t="str">
        <f>IFERROR(VLOOKUP(E4133,hoja!$A$2:$E$970,4,FALSE),0)</f>
        <v>COSTA</v>
      </c>
      <c r="G4133" s="23" t="str">
        <f>IFERROR(VLOOKUP(E4133,hoja!$A$2:$E$970,5,FALSE),0)</f>
        <v>VALLEDUPAR</v>
      </c>
      <c r="H4133" s="103" t="str">
        <f>IFERROR(VLOOKUP(E4133,hoja!A:C,3,FALSE),0)</f>
        <v>0447</v>
      </c>
      <c r="I4133" s="24" t="str">
        <f t="shared" si="980"/>
        <v>00210447</v>
      </c>
      <c r="J4133" s="23">
        <f>+K4133/35</f>
        <v>34.142857142857146</v>
      </c>
      <c r="K4133" s="23">
        <v>1195</v>
      </c>
      <c r="L4133" s="23" t="str">
        <f t="shared" si="976"/>
        <v>NACIONAL</v>
      </c>
      <c r="M4133" s="27" t="s">
        <v>978</v>
      </c>
      <c r="N4133" s="23" t="s">
        <v>622</v>
      </c>
      <c r="O4133" s="23">
        <f t="shared" ref="O4133:O4139" si="981">IF(K4133&lt;=250,25,IF(K4133&lt;=500,16,IF(K4133&lt;=800,12,IF(K4133&lt;=1100,8,IF(K4133&lt;=1400,6,IF(K4133&lt;=1700,5))))))</f>
        <v>6</v>
      </c>
      <c r="P4133" s="23" t="str">
        <f t="shared" si="958"/>
        <v>00210447Puerto Berrio-Facatativa</v>
      </c>
    </row>
    <row r="4134" spans="1:16" ht="15" hidden="1" customHeight="1">
      <c r="A4134" s="26" t="s">
        <v>807</v>
      </c>
      <c r="B4134" s="23" t="str">
        <f>IFERROR(VLOOKUP(A4134,hoja!$A$2:$E$970,4,FALSE),0)</f>
        <v>CENTRO</v>
      </c>
      <c r="C4134" s="23" t="str">
        <f>IFERROR(VLOOKUP(A4134,hoja!$A$2:$E$1370,5,FALSE),0)</f>
        <v>BOGOTÁ</v>
      </c>
      <c r="D4134" s="23" t="str">
        <f>IFERROR(VLOOKUP(A4134,hoja!A:D,3,FALSE),0)</f>
        <v>0460</v>
      </c>
      <c r="E4134" s="23" t="s">
        <v>668</v>
      </c>
      <c r="F4134" s="23" t="str">
        <f>IFERROR(VLOOKUP(E4134,hoja!$A$2:$E$970,4,FALSE),0)</f>
        <v>COSTA</v>
      </c>
      <c r="G4134" s="23" t="str">
        <f>IFERROR(VLOOKUP(E4134,hoja!$A$2:$E$970,5,FALSE),0)</f>
        <v>VALLEDUPAR</v>
      </c>
      <c r="H4134" s="103" t="str">
        <f>IFERROR(VLOOKUP(E4134,hoja!A:C,3,FALSE),0)</f>
        <v>0447</v>
      </c>
      <c r="I4134" s="24" t="str">
        <f t="shared" si="980"/>
        <v>04600447</v>
      </c>
      <c r="J4134" s="23">
        <f>+K4134/35</f>
        <v>34.171428571428571</v>
      </c>
      <c r="K4134" s="23">
        <v>1196</v>
      </c>
      <c r="L4134" s="23" t="str">
        <f t="shared" si="976"/>
        <v>NACIONAL</v>
      </c>
      <c r="M4134" s="27" t="s">
        <v>978</v>
      </c>
      <c r="N4134" s="23" t="s">
        <v>622</v>
      </c>
      <c r="O4134" s="23">
        <f t="shared" si="981"/>
        <v>6</v>
      </c>
      <c r="P4134" s="23" t="str">
        <f t="shared" si="958"/>
        <v>04600447Puerto Berrio-Facatativa</v>
      </c>
    </row>
    <row r="4135" spans="1:16" ht="15" hidden="1" customHeight="1">
      <c r="A4135" s="26" t="s">
        <v>743</v>
      </c>
      <c r="B4135" s="23" t="str">
        <f>IFERROR(VLOOKUP(A4135,hoja!$A$2:$E$970,4,FALSE),0)</f>
        <v>CENTRO</v>
      </c>
      <c r="C4135" s="23" t="str">
        <f>IFERROR(VLOOKUP(A4135,hoja!$A$2:$E$1370,5,FALSE),0)</f>
        <v>BOGOTÁ</v>
      </c>
      <c r="D4135" s="23" t="str">
        <f>IFERROR(VLOOKUP(A4135,hoja!A:D,3,FALSE),0)</f>
        <v>0461</v>
      </c>
      <c r="E4135" s="23" t="s">
        <v>668</v>
      </c>
      <c r="F4135" s="23" t="str">
        <f>IFERROR(VLOOKUP(E4135,hoja!$A$2:$E$970,4,FALSE),0)</f>
        <v>COSTA</v>
      </c>
      <c r="G4135" s="23" t="str">
        <f>IFERROR(VLOOKUP(E4135,hoja!$A$2:$E$970,5,FALSE),0)</f>
        <v>VALLEDUPAR</v>
      </c>
      <c r="H4135" s="103" t="str">
        <f>IFERROR(VLOOKUP(E4135,hoja!A:C,3,FALSE),0)</f>
        <v>0447</v>
      </c>
      <c r="I4135" s="24" t="str">
        <f t="shared" si="980"/>
        <v>04610447</v>
      </c>
      <c r="J4135" s="23">
        <v>0</v>
      </c>
      <c r="K4135" s="23">
        <v>1204</v>
      </c>
      <c r="L4135" s="23" t="str">
        <f t="shared" si="976"/>
        <v>NACIONAL</v>
      </c>
      <c r="M4135" s="27" t="s">
        <v>978</v>
      </c>
      <c r="N4135" s="23" t="s">
        <v>622</v>
      </c>
      <c r="O4135" s="23">
        <f t="shared" si="981"/>
        <v>6</v>
      </c>
      <c r="P4135" s="23" t="str">
        <f t="shared" si="958"/>
        <v>04610447Puerto Berrio-Facatativa</v>
      </c>
    </row>
    <row r="4136" spans="1:16" ht="15" hidden="1" customHeight="1">
      <c r="A4136" s="26" t="s">
        <v>642</v>
      </c>
      <c r="B4136" s="23" t="str">
        <f>IFERROR(VLOOKUP(A4136,hoja!$A$2:$E$970,4,FALSE),0)</f>
        <v>COSTA</v>
      </c>
      <c r="C4136" s="23" t="str">
        <f>IFERROR(VLOOKUP(A4136,hoja!$A$2:$E$1370,5,FALSE),0)</f>
        <v>BARRANQUILLA</v>
      </c>
      <c r="D4136" s="23" t="str">
        <f>IFERROR(VLOOKUP(A4136,hoja!A:D,3,FALSE),0)</f>
        <v>0111</v>
      </c>
      <c r="E4136" s="23" t="s">
        <v>679</v>
      </c>
      <c r="F4136" s="23" t="str">
        <f>IFERROR(VLOOKUP(E4136,hoja!$A$2:$E$970,4,FALSE),0)</f>
        <v>CENTRO</v>
      </c>
      <c r="G4136" s="23" t="str">
        <f>IFERROR(VLOOKUP(E4136,hoja!$A$2:$E$970,5,FALSE),0)</f>
        <v>NEIVA</v>
      </c>
      <c r="H4136" s="103" t="str">
        <f>IFERROR(VLOOKUP(E4136,hoja!A:C,3,FALSE),0)</f>
        <v>0385</v>
      </c>
      <c r="I4136" s="24" t="str">
        <f t="shared" ref="I4136:I4138" si="982">D4136&amp;H4136</f>
        <v>01110385</v>
      </c>
      <c r="K4136" s="23">
        <v>1608</v>
      </c>
      <c r="L4136" s="23" t="str">
        <f t="shared" si="976"/>
        <v>NACIONAL</v>
      </c>
      <c r="M4136" s="23" t="s">
        <v>1014</v>
      </c>
      <c r="N4136" s="23" cm="1">
        <f t="array" aca="1" ref="N4136" ca="1">IFERROR(IF(M4136="Principal","LES_ACTIVE",LES_INACTIVE),0)</f>
        <v>0</v>
      </c>
      <c r="O4136" s="23">
        <f t="shared" si="981"/>
        <v>5</v>
      </c>
      <c r="P4136" s="23" t="str">
        <f t="shared" si="958"/>
        <v>01110385Magangue-Medellin</v>
      </c>
    </row>
    <row r="4137" spans="1:16" ht="15" hidden="1" customHeight="1">
      <c r="A4137" s="26" t="s">
        <v>641</v>
      </c>
      <c r="B4137" s="23" t="str">
        <f>IFERROR(VLOOKUP(A4137,hoja!$A$2:$E$970,4,FALSE),0)</f>
        <v>ANTIOQUIA</v>
      </c>
      <c r="C4137" s="23" t="str">
        <f>IFERROR(VLOOKUP(A4137,hoja!$A$2:$E$1370,5,FALSE),0)</f>
        <v>MEDELLÍN</v>
      </c>
      <c r="D4137" s="23" t="str">
        <f>IFERROR(VLOOKUP(A4137,hoja!A:D,3,FALSE),0)</f>
        <v>0079</v>
      </c>
      <c r="E4137" s="23" t="s">
        <v>723</v>
      </c>
      <c r="F4137" s="23" t="str">
        <f>IFERROR(VLOOKUP(E4137,hoja!$A$2:$E$970,4,FALSE),0)</f>
        <v>COSTA</v>
      </c>
      <c r="G4137" s="23" t="str">
        <f>IFERROR(VLOOKUP(E4137,hoja!$A$2:$E$970,5,FALSE),0)</f>
        <v>SANTA MARTA</v>
      </c>
      <c r="H4137" s="103" t="str">
        <f>IFERROR(VLOOKUP(E4137,hoja!A:C,3,FALSE),0)</f>
        <v>0118</v>
      </c>
      <c r="I4137" s="24" t="str">
        <f t="shared" si="982"/>
        <v>00790118</v>
      </c>
      <c r="K4137" s="23">
        <v>785</v>
      </c>
      <c r="L4137" s="23" t="str">
        <f t="shared" si="976"/>
        <v>NACIONAL</v>
      </c>
      <c r="M4137" s="23" t="s">
        <v>959</v>
      </c>
      <c r="N4137" s="23" cm="1">
        <f t="array" aca="1" ref="N4137" ca="1">IFERROR(IF(M4137="Principal","LES_ACTIVE",LES_INACTIVE),0)</f>
        <v>0</v>
      </c>
      <c r="O4137" s="23">
        <f t="shared" si="981"/>
        <v>12</v>
      </c>
      <c r="P4137" s="23" t="str">
        <f t="shared" si="958"/>
        <v>00790118Barranquilla</v>
      </c>
    </row>
    <row r="4138" spans="1:16" ht="15" hidden="1" customHeight="1">
      <c r="A4138" s="26" t="s">
        <v>672</v>
      </c>
      <c r="B4138" s="23" t="str">
        <f>IFERROR(VLOOKUP(A4138,hoja!$A$2:$E$970,4,FALSE),0)</f>
        <v>ANTIOQUIA</v>
      </c>
      <c r="C4138" s="23" t="str">
        <f>IFERROR(VLOOKUP(A4138,hoja!$A$2:$E$1370,5,FALSE),0)</f>
        <v>MEDELLÍN</v>
      </c>
      <c r="D4138" s="23" t="str">
        <f>IFERROR(VLOOKUP(A4138,hoja!A:D,3,FALSE),0)</f>
        <v>0092</v>
      </c>
      <c r="E4138" s="23" t="s">
        <v>723</v>
      </c>
      <c r="F4138" s="23" t="str">
        <f>IFERROR(VLOOKUP(E4138,hoja!$A$2:$E$970,4,FALSE),0)</f>
        <v>COSTA</v>
      </c>
      <c r="G4138" s="23" t="str">
        <f>IFERROR(VLOOKUP(E4138,hoja!$A$2:$E$970,5,FALSE),0)</f>
        <v>SANTA MARTA</v>
      </c>
      <c r="H4138" s="103" t="str">
        <f>IFERROR(VLOOKUP(E4138,hoja!A:C,3,FALSE),0)</f>
        <v>0118</v>
      </c>
      <c r="I4138" s="24" t="str">
        <f t="shared" si="982"/>
        <v>00920118</v>
      </c>
      <c r="K4138" s="23">
        <v>798</v>
      </c>
      <c r="L4138" s="23" t="str">
        <f t="shared" si="976"/>
        <v>NACIONAL</v>
      </c>
      <c r="M4138" s="23" t="s">
        <v>959</v>
      </c>
      <c r="N4138" s="23" cm="1">
        <f t="array" aca="1" ref="N4138" ca="1">IFERROR(IF(M4138="Principal","LES_ACTIVE",LES_INACTIVE),0)</f>
        <v>0</v>
      </c>
      <c r="O4138" s="23">
        <f t="shared" si="981"/>
        <v>12</v>
      </c>
      <c r="P4138" s="23" t="str">
        <f t="shared" si="958"/>
        <v>00920118Barranquilla</v>
      </c>
    </row>
    <row r="4139" spans="1:16" ht="15" hidden="1" customHeight="1">
      <c r="A4139" s="26" t="s">
        <v>660</v>
      </c>
      <c r="B4139" s="23" t="str">
        <f>IFERROR(VLOOKUP(A4139,hoja!$A$2:$E$970,4,FALSE),0)</f>
        <v>CENTRO</v>
      </c>
      <c r="C4139" s="23" t="str">
        <f>IFERROR(VLOOKUP(A4139,hoja!$A$2:$E$1370,5,FALSE),0)</f>
        <v>BOGOTÁ</v>
      </c>
      <c r="D4139" s="23" t="str">
        <f>IFERROR(VLOOKUP(A4139,hoja!A:D,3,FALSE),0)</f>
        <v>0035</v>
      </c>
      <c r="E4139" s="23" t="s">
        <v>722</v>
      </c>
      <c r="F4139" s="23" t="str">
        <f>IFERROR(VLOOKUP(E4139,hoja!$A$2:$E$970,4,FALSE),0)</f>
        <v>ANTIOQUIA</v>
      </c>
      <c r="G4139" s="23" t="str">
        <f>IFERROR(VLOOKUP(E4139,hoja!$A$2:$E$970,5,FALSE),0)</f>
        <v>SALDAÑA</v>
      </c>
      <c r="H4139" s="103" t="str">
        <f>IFERROR(VLOOKUP(E4139,hoja!A:C,3,FALSE),0)</f>
        <v>0386</v>
      </c>
      <c r="I4139" s="24" t="str">
        <f>D4139&amp;H4139</f>
        <v>00350386</v>
      </c>
      <c r="K4139" s="23">
        <v>199</v>
      </c>
      <c r="L4139" s="23" t="str">
        <f t="shared" si="976"/>
        <v>NACIONAL</v>
      </c>
      <c r="M4139" s="23" t="s">
        <v>618</v>
      </c>
      <c r="N4139" s="23" t="s">
        <v>622</v>
      </c>
      <c r="O4139" s="23">
        <f t="shared" si="981"/>
        <v>25</v>
      </c>
      <c r="P4139" s="23" t="str">
        <f t="shared" si="958"/>
        <v>00350386Principal</v>
      </c>
    </row>
    <row r="4140" spans="1:16" ht="15" hidden="1" customHeight="1">
      <c r="A4140" s="26" t="s">
        <v>807</v>
      </c>
      <c r="B4140" s="23" t="str">
        <f>IFERROR(VLOOKUP(A4140,hoja!$A$2:$E$970,4,FALSE),0)</f>
        <v>CENTRO</v>
      </c>
      <c r="C4140" s="23" t="str">
        <f>IFERROR(VLOOKUP(A4140,hoja!$A$2:$E$1370,5,FALSE),0)</f>
        <v>BOGOTÁ</v>
      </c>
      <c r="D4140" s="23" t="str">
        <f>IFERROR(VLOOKUP(A4140,hoja!A:D,3,FALSE),0)</f>
        <v>0460</v>
      </c>
      <c r="E4140" s="23" t="s">
        <v>701</v>
      </c>
      <c r="F4140" s="23" t="str">
        <f>IFERROR(VLOOKUP(E4140,hoja!$A$2:$E$970,4,FALSE),0)</f>
        <v>SANTANDER</v>
      </c>
      <c r="G4140" s="23" t="str">
        <f>IFERROR(VLOOKUP(E4140,hoja!$A$2:$E$970,5,FALSE),0)</f>
        <v>EL BANCO</v>
      </c>
      <c r="H4140" s="103" t="str">
        <f>IFERROR(VLOOKUP(E4140,hoja!A:C,3,FALSE),0)</f>
        <v>0436</v>
      </c>
      <c r="I4140" s="24" t="str">
        <f>D4140&amp;H4140</f>
        <v>04600436</v>
      </c>
      <c r="K4140" s="35">
        <v>706</v>
      </c>
      <c r="L4140" s="23" t="str">
        <f t="shared" si="976"/>
        <v>NACIONAL</v>
      </c>
      <c r="M4140" s="23" t="s">
        <v>623</v>
      </c>
      <c r="N4140" s="23" t="s">
        <v>622</v>
      </c>
      <c r="O4140" s="23">
        <f t="shared" ref="O4140:O4199" si="983">IF(K4140&lt;=250,25,IF(K4140&lt;=500,16,IF(K4140&lt;=800,12,IF(K4140&lt;=1100,8,IF(K4140&lt;=1400,6,IF(K4140&lt;=1700,5))))))</f>
        <v>12</v>
      </c>
      <c r="P4140" s="23" t="str">
        <f t="shared" si="958"/>
        <v>04600436Facatativa</v>
      </c>
    </row>
    <row r="4141" spans="1:16" ht="15" hidden="1" customHeight="1">
      <c r="A4141" s="26" t="s">
        <v>635</v>
      </c>
      <c r="B4141" s="23" t="str">
        <f>IFERROR(VLOOKUP(A4141,hoja!$A$2:$E$970,4,FALSE),0)</f>
        <v>CENTRO</v>
      </c>
      <c r="C4141" s="23" t="str">
        <f>IFERROR(VLOOKUP(A4141,hoja!$A$2:$E$1370,5,FALSE),0)</f>
        <v>BOGOTÁ</v>
      </c>
      <c r="D4141" s="23" t="str">
        <f>IFERROR(VLOOKUP(A4141,hoja!A:D,3,FALSE),0)</f>
        <v>0021</v>
      </c>
      <c r="E4141" s="23" t="s">
        <v>718</v>
      </c>
      <c r="F4141" s="23" t="str">
        <f>IFERROR(VLOOKUP(E4141,hoja!$A$2:$E$970,4,FALSE),0)</f>
        <v>SANTANDER</v>
      </c>
      <c r="G4141" s="23" t="str">
        <f>IFERROR(VLOOKUP(E4141,hoja!$A$2:$E$970,5,FALSE),0)</f>
        <v>PUERTO BERRIO</v>
      </c>
      <c r="H4141" s="103" t="str">
        <f>IFERROR(VLOOKUP(E4141,hoja!A:C,3,FALSE),0)</f>
        <v>0433</v>
      </c>
      <c r="I4141" s="24" t="str">
        <f>D4141&amp;H4141</f>
        <v>00210433</v>
      </c>
      <c r="K4141" s="23">
        <v>349</v>
      </c>
      <c r="L4141" s="23" t="str">
        <f t="shared" si="976"/>
        <v>NACIONAL</v>
      </c>
      <c r="M4141" s="23" t="s">
        <v>621</v>
      </c>
      <c r="N4141" s="23" t="s">
        <v>622</v>
      </c>
      <c r="O4141" s="23">
        <f t="shared" si="983"/>
        <v>16</v>
      </c>
      <c r="P4141" s="23" t="str">
        <f t="shared" si="958"/>
        <v>00210433La vega</v>
      </c>
    </row>
    <row r="4142" spans="1:16" ht="15" hidden="1" customHeight="1">
      <c r="A4142" s="26" t="s">
        <v>807</v>
      </c>
      <c r="B4142" s="23" t="str">
        <f>IFERROR(VLOOKUP(A4142,hoja!$A$2:$E$970,4,FALSE),0)</f>
        <v>CENTRO</v>
      </c>
      <c r="C4142" s="23" t="str">
        <f>IFERROR(VLOOKUP(A4142,hoja!$A$2:$E$1370,5,FALSE),0)</f>
        <v>BOGOTÁ</v>
      </c>
      <c r="D4142" s="23" t="str">
        <f>IFERROR(VLOOKUP(A4142,hoja!A:D,3,FALSE),0)</f>
        <v>0460</v>
      </c>
      <c r="E4142" s="23" t="s">
        <v>718</v>
      </c>
      <c r="F4142" s="23" t="str">
        <f>IFERROR(VLOOKUP(E4142,hoja!$A$2:$E$970,4,FALSE),0)</f>
        <v>SANTANDER</v>
      </c>
      <c r="G4142" s="23" t="str">
        <f>IFERROR(VLOOKUP(E4142,hoja!$A$2:$E$970,5,FALSE),0)</f>
        <v>PUERTO BERRIO</v>
      </c>
      <c r="H4142" s="103" t="str">
        <f>IFERROR(VLOOKUP(E4142,hoja!A:C,3,FALSE),0)</f>
        <v>0433</v>
      </c>
      <c r="I4142" s="24" t="str">
        <f>D4142&amp;H4142</f>
        <v>04600433</v>
      </c>
      <c r="K4142" s="23">
        <v>350</v>
      </c>
      <c r="L4142" s="23" t="str">
        <f t="shared" si="976"/>
        <v>NACIONAL</v>
      </c>
      <c r="M4142" s="23" t="s">
        <v>621</v>
      </c>
      <c r="N4142" s="23" t="s">
        <v>622</v>
      </c>
      <c r="O4142" s="23">
        <f t="shared" si="983"/>
        <v>16</v>
      </c>
      <c r="P4142" s="23" t="str">
        <f t="shared" si="958"/>
        <v>04600433La vega</v>
      </c>
    </row>
    <row r="4143" spans="1:16" ht="15" hidden="1" customHeight="1">
      <c r="A4143" s="26" t="s">
        <v>637</v>
      </c>
      <c r="B4143" s="23" t="str">
        <f>IFERROR(VLOOKUP(A4143,hoja!$A$2:$E$970,4,FALSE),0)</f>
        <v>SANTANDER</v>
      </c>
      <c r="C4143" s="23" t="str">
        <f>IFERROR(VLOOKUP(A4143,hoja!$A$2:$E$1370,5,FALSE),0)</f>
        <v>PIEDECUESTA</v>
      </c>
      <c r="D4143" s="23" t="str">
        <f>IFERROR(VLOOKUP(A4143,hoja!A:D,3,FALSE),0)</f>
        <v>0422</v>
      </c>
      <c r="E4143" s="23" t="s">
        <v>729</v>
      </c>
      <c r="F4143" s="23" t="str">
        <f>IFERROR(VLOOKUP(E4143,hoja!$A$2:$E$970,4,FALSE),0)</f>
        <v>SANTANDER</v>
      </c>
      <c r="G4143" s="23" t="str">
        <f>IFERROR(VLOOKUP(E4143,hoja!$A$2:$E$970,5,FALSE),0)</f>
        <v>YOPAL</v>
      </c>
      <c r="H4143" s="103" t="str">
        <f>IFERROR(VLOOKUP(E4143,hoja!A:C,3,FALSE),0)</f>
        <v>0442</v>
      </c>
      <c r="I4143" s="24" t="str">
        <f t="shared" ref="I4143" si="984">D4143&amp;H4143</f>
        <v>04220442</v>
      </c>
      <c r="K4143" s="23">
        <v>789</v>
      </c>
      <c r="L4143" s="23" t="str">
        <f t="shared" ref="L4143" si="985">IF(B4143=F4143,"REGIONAL","NACIONAL")</f>
        <v>REGIONAL</v>
      </c>
      <c r="M4143" s="29" t="s">
        <v>1015</v>
      </c>
      <c r="N4143" s="23" cm="1">
        <f t="array" aca="1" ref="N4143" ca="1">IFERROR(IF(M4143="Principal","LES_ACTIVE",LES_INACTIVE),0)</f>
        <v>0</v>
      </c>
      <c r="O4143" s="23">
        <f t="shared" si="983"/>
        <v>12</v>
      </c>
      <c r="P4143" s="23" t="str">
        <f t="shared" si="958"/>
        <v>04220442Bogota-Villavicencio</v>
      </c>
    </row>
    <row r="4144" spans="1:16" ht="15" hidden="1" customHeight="1">
      <c r="A4144" s="26" t="s">
        <v>637</v>
      </c>
      <c r="B4144" s="23" t="str">
        <f>IFERROR(VLOOKUP(A4144,hoja!$A$2:$E$970,4,FALSE),0)</f>
        <v>SANTANDER</v>
      </c>
      <c r="C4144" s="23" t="str">
        <f>IFERROR(VLOOKUP(A4144,hoja!$A$2:$E$1370,5,FALSE),0)</f>
        <v>PIEDECUESTA</v>
      </c>
      <c r="D4144" s="23" t="str">
        <f>IFERROR(VLOOKUP(A4144,hoja!A:D,3,FALSE),0)</f>
        <v>0422</v>
      </c>
      <c r="E4144" s="23" t="s">
        <v>729</v>
      </c>
      <c r="F4144" s="23" t="str">
        <f>IFERROR(VLOOKUP(E4144,hoja!$A$2:$E$970,4,FALSE),0)</f>
        <v>SANTANDER</v>
      </c>
      <c r="G4144" s="23" t="str">
        <f>IFERROR(VLOOKUP(E4144,hoja!$A$2:$E$970,5,FALSE),0)</f>
        <v>YOPAL</v>
      </c>
      <c r="H4144" s="103" t="str">
        <f>IFERROR(VLOOKUP(E4144,hoja!A:C,3,FALSE),0)</f>
        <v>0442</v>
      </c>
      <c r="I4144" s="24" t="str">
        <f t="shared" ref="I4144" si="986">D4144&amp;H4144</f>
        <v>04220442</v>
      </c>
      <c r="K4144" s="23">
        <v>899</v>
      </c>
      <c r="L4144" s="23" t="str">
        <f t="shared" ref="L4144" si="987">IF(B4144=F4144,"REGIONAL","NACIONAL")</f>
        <v>REGIONAL</v>
      </c>
      <c r="M4144" s="23" t="s">
        <v>1016</v>
      </c>
      <c r="N4144" s="23" cm="1">
        <f t="array" aca="1" ref="N4144" ca="1">IFERROR(IF(M4144="Principal","LES_ACTIVE",LES_INACTIVE),0)</f>
        <v>0</v>
      </c>
      <c r="O4144" s="23">
        <f t="shared" si="983"/>
        <v>8</v>
      </c>
      <c r="P4144" s="23" t="str">
        <f t="shared" si="958"/>
        <v>04220442Magdalena Medio-Facatativa</v>
      </c>
    </row>
    <row r="4145" spans="1:16" ht="15" hidden="1" customHeight="1">
      <c r="A4145" s="39" t="s">
        <v>666</v>
      </c>
      <c r="B4145" s="23" t="str">
        <f>IFERROR(VLOOKUP(A4145,hoja!$A$2:$E$970,4,FALSE),0)</f>
        <v>COSTA</v>
      </c>
      <c r="C4145" s="23" t="str">
        <f>IFERROR(VLOOKUP(A4145,hoja!$A$2:$E$1370,5,FALSE),0)</f>
        <v>SINCELEJO</v>
      </c>
      <c r="D4145" s="23" t="str">
        <f>IFERROR(VLOOKUP(A4145,hoja!A:D,3,FALSE),0)</f>
        <v>0382</v>
      </c>
      <c r="E4145" s="39" t="s">
        <v>641</v>
      </c>
      <c r="F4145" s="23" t="str">
        <f>IFERROR(VLOOKUP(E4145,hoja!$A$2:$E$970,4,FALSE),0)</f>
        <v>ANTIOQUIA</v>
      </c>
      <c r="G4145" s="23" t="str">
        <f>IFERROR(VLOOKUP(E4145,hoja!$A$2:$E$970,5,FALSE),0)</f>
        <v>MEDELLÍN</v>
      </c>
      <c r="H4145" s="103" t="str">
        <f>IFERROR(VLOOKUP(E4145,hoja!A:C,3,FALSE),0)</f>
        <v>0079</v>
      </c>
      <c r="I4145" s="24" t="str">
        <f t="shared" ref="I4145:I4148" si="988">D4145&amp;H4145</f>
        <v>03820079</v>
      </c>
      <c r="K4145" s="23">
        <v>460</v>
      </c>
      <c r="L4145" s="23" t="str">
        <f>IF(B4145=F4145,"REGIONAL","NACIONAL")</f>
        <v>NACIONAL</v>
      </c>
      <c r="M4145" s="23" t="s">
        <v>618</v>
      </c>
      <c r="N4145" s="23" t="s">
        <v>622</v>
      </c>
      <c r="O4145" s="23">
        <f t="shared" si="983"/>
        <v>16</v>
      </c>
      <c r="P4145" s="23" t="str">
        <f t="shared" si="958"/>
        <v>03820079Principal</v>
      </c>
    </row>
    <row r="4146" spans="1:16" ht="15" hidden="1" customHeight="1">
      <c r="A4146" s="39" t="s">
        <v>733</v>
      </c>
      <c r="B4146" s="23" t="str">
        <f>IFERROR(VLOOKUP(A4146,hoja!$A$2:$E$970,4,FALSE),0)</f>
        <v>OCCIDENTE</v>
      </c>
      <c r="C4146" s="23" t="str">
        <f>IFERROR(VLOOKUP(A4146,hoja!$A$2:$E$1370,5,FALSE),0)</f>
        <v>PASTO</v>
      </c>
      <c r="D4146" s="23" t="str">
        <f>IFERROR(VLOOKUP(A4146,hoja!A:D,3,FALSE),0)</f>
        <v>0395</v>
      </c>
      <c r="E4146" s="39" t="s">
        <v>641</v>
      </c>
      <c r="F4146" s="23" t="str">
        <f>IFERROR(VLOOKUP(E4146,hoja!$A$2:$E$970,4,FALSE),0)</f>
        <v>ANTIOQUIA</v>
      </c>
      <c r="G4146" s="23" t="str">
        <f>IFERROR(VLOOKUP(E4146,hoja!$A$2:$E$970,5,FALSE),0)</f>
        <v>MEDELLÍN</v>
      </c>
      <c r="H4146" s="103" t="str">
        <f>IFERROR(VLOOKUP(E4146,hoja!A:C,3,FALSE),0)</f>
        <v>0079</v>
      </c>
      <c r="I4146" s="24" t="str">
        <f t="shared" si="988"/>
        <v>03950079</v>
      </c>
      <c r="K4146" s="23">
        <v>826</v>
      </c>
      <c r="L4146" s="23" t="str">
        <f t="shared" ref="L4146:L4148" si="989">IF(B4146=F4146,"REGIONAL","NACIONAL")</f>
        <v>NACIONAL</v>
      </c>
      <c r="M4146" s="23" t="s">
        <v>618</v>
      </c>
      <c r="N4146" s="23" t="s">
        <v>622</v>
      </c>
      <c r="O4146" s="23">
        <f t="shared" si="983"/>
        <v>8</v>
      </c>
      <c r="P4146" s="23" t="str">
        <f t="shared" si="958"/>
        <v>03950079Principal</v>
      </c>
    </row>
    <row r="4147" spans="1:16" ht="14.45" hidden="1">
      <c r="A4147" s="39" t="s">
        <v>726</v>
      </c>
      <c r="B4147" s="23" t="str">
        <f>IFERROR(VLOOKUP(A4147,hoja!$A$2:$E$970,4,FALSE),0)</f>
        <v>OCCIDENTE</v>
      </c>
      <c r="C4147" s="23" t="str">
        <f>IFERROR(VLOOKUP(A4147,hoja!$A$2:$E$1370,5,FALSE),0)</f>
        <v>TUMACO</v>
      </c>
      <c r="D4147" s="23" t="str">
        <f>IFERROR(VLOOKUP(A4147,hoja!A:D,3,FALSE),0)</f>
        <v>0396</v>
      </c>
      <c r="E4147" s="39" t="s">
        <v>641</v>
      </c>
      <c r="F4147" s="23" t="str">
        <f>IFERROR(VLOOKUP(E4147,hoja!$A$2:$E$970,4,FALSE),0)</f>
        <v>ANTIOQUIA</v>
      </c>
      <c r="G4147" s="23" t="str">
        <f>IFERROR(VLOOKUP(E4147,hoja!$A$2:$E$970,5,FALSE),0)</f>
        <v>MEDELLÍN</v>
      </c>
      <c r="H4147" s="103" t="str">
        <f>IFERROR(VLOOKUP(E4147,hoja!A:C,3,FALSE),0)</f>
        <v>0079</v>
      </c>
      <c r="I4147" s="24" t="str">
        <f t="shared" si="988"/>
        <v>03960079</v>
      </c>
      <c r="K4147" s="23">
        <v>1103</v>
      </c>
      <c r="L4147" s="23" t="str">
        <f t="shared" si="989"/>
        <v>NACIONAL</v>
      </c>
      <c r="M4147" s="23" t="s">
        <v>618</v>
      </c>
      <c r="N4147" s="23" t="s">
        <v>622</v>
      </c>
      <c r="O4147" s="23">
        <f t="shared" si="983"/>
        <v>6</v>
      </c>
      <c r="P4147" s="23" t="str">
        <f t="shared" si="958"/>
        <v>03960079Principal</v>
      </c>
    </row>
    <row r="4148" spans="1:16" ht="15" hidden="1" customHeight="1">
      <c r="A4148" s="39" t="s">
        <v>707</v>
      </c>
      <c r="B4148" s="23" t="str">
        <f>IFERROR(VLOOKUP(A4148,hoja!$A$2:$E$970,4,FALSE),0)</f>
        <v>OCCIDENTE</v>
      </c>
      <c r="C4148" s="23" t="str">
        <f>IFERROR(VLOOKUP(A4148,hoja!$A$2:$E$1370,5,FALSE),0)</f>
        <v>IPIALES</v>
      </c>
      <c r="D4148" s="23" t="str">
        <f>IFERROR(VLOOKUP(A4148,hoja!A:D,3,FALSE),0)</f>
        <v>0397</v>
      </c>
      <c r="E4148" s="39" t="s">
        <v>641</v>
      </c>
      <c r="F4148" s="23" t="str">
        <f>IFERROR(VLOOKUP(E4148,hoja!$A$2:$E$970,4,FALSE),0)</f>
        <v>ANTIOQUIA</v>
      </c>
      <c r="G4148" s="23" t="str">
        <f>IFERROR(VLOOKUP(E4148,hoja!$A$2:$E$970,5,FALSE),0)</f>
        <v>MEDELLÍN</v>
      </c>
      <c r="H4148" s="103" t="str">
        <f>IFERROR(VLOOKUP(E4148,hoja!A:C,3,FALSE),0)</f>
        <v>0079</v>
      </c>
      <c r="I4148" s="24" t="str">
        <f t="shared" si="988"/>
        <v>03970079</v>
      </c>
      <c r="K4148" s="23">
        <v>877</v>
      </c>
      <c r="L4148" s="23" t="str">
        <f t="shared" si="989"/>
        <v>NACIONAL</v>
      </c>
      <c r="M4148" s="23" t="s">
        <v>618</v>
      </c>
      <c r="N4148" s="23" t="s">
        <v>622</v>
      </c>
      <c r="O4148" s="23">
        <f t="shared" si="983"/>
        <v>8</v>
      </c>
      <c r="P4148" s="23" t="str">
        <f t="shared" si="958"/>
        <v>03970079Principal</v>
      </c>
    </row>
    <row r="4149" spans="1:16" ht="15" hidden="1" customHeight="1">
      <c r="A4149" s="23" t="s">
        <v>807</v>
      </c>
      <c r="B4149" s="23" t="str">
        <f>IFERROR(VLOOKUP(A4149,hoja!$A$2:$E$970,4,FALSE),0)</f>
        <v>CENTRO</v>
      </c>
      <c r="C4149" s="23" t="str">
        <f>IFERROR(VLOOKUP(A4149,hoja!$A$2:$E$1370,5,FALSE),0)</f>
        <v>BOGOTÁ</v>
      </c>
      <c r="D4149" s="23" t="str">
        <f>IFERROR(VLOOKUP(A4149,hoja!A:D,3,FALSE),0)</f>
        <v>0460</v>
      </c>
      <c r="E4149" s="23" t="s">
        <v>1017</v>
      </c>
      <c r="F4149" s="23" t="str">
        <f>IFERROR(VLOOKUP(E4149,hoja!$A$2:$E$970,4,FALSE),0)</f>
        <v>CENTRO</v>
      </c>
      <c r="G4149" s="23">
        <f>IFERROR(VLOOKUP(E4149,hoja!$A$2:$E$970,5,FALSE),0)</f>
        <v>0</v>
      </c>
      <c r="H4149" s="103" t="str">
        <f>IFERROR(VLOOKUP(E4149,hoja!A:C,3,FALSE),0)</f>
        <v>50502</v>
      </c>
      <c r="I4149" s="24" t="str">
        <f t="shared" ref="I4149:I4157" si="990">D4149&amp;H4149</f>
        <v>046050502</v>
      </c>
      <c r="K4149" s="23">
        <v>183</v>
      </c>
      <c r="L4149" s="23" t="str">
        <f t="shared" ref="L4149" si="991">IF(B4149=F4149,"REGIONAL","NACIONAL")</f>
        <v>REGIONAL</v>
      </c>
      <c r="M4149" s="23" t="s">
        <v>618</v>
      </c>
      <c r="N4149" s="23" t="s">
        <v>622</v>
      </c>
      <c r="O4149" s="23">
        <f t="shared" si="983"/>
        <v>25</v>
      </c>
      <c r="P4149" s="23" t="str">
        <f t="shared" si="958"/>
        <v>046050502Principal</v>
      </c>
    </row>
    <row r="4150" spans="1:16" ht="15" hidden="1" customHeight="1">
      <c r="A4150" s="23" t="s">
        <v>359</v>
      </c>
      <c r="B4150" s="23" t="str">
        <f>IFERROR(VLOOKUP(A4150,hoja!$A$2:$E$970,4,FALSE),0)</f>
        <v>OCCIDENTE</v>
      </c>
      <c r="C4150" s="23" t="str">
        <f>IFERROR(VLOOKUP(A4150,hoja!$A$2:$E$1370,5,FALSE),0)</f>
        <v>PALMIRA</v>
      </c>
      <c r="D4150" s="23" t="str">
        <f>IFERROR(VLOOKUP(A4150,hoja!A:D,3,FALSE),0)</f>
        <v>50316</v>
      </c>
      <c r="E4150" s="23" t="s">
        <v>630</v>
      </c>
      <c r="F4150" s="23" t="str">
        <f>IFERROR(VLOOKUP(E4150,hoja!$A$2:$E$970,4,FALSE),0)</f>
        <v>CENTRO</v>
      </c>
      <c r="G4150" s="23" t="str">
        <f>IFERROR(VLOOKUP(E4150,hoja!$A$2:$E$970,5,FALSE),0)</f>
        <v>SESQUILÉ</v>
      </c>
      <c r="H4150" s="103" t="str">
        <f>IFERROR(VLOOKUP(E4150,hoja!A:C,3,FALSE),0)</f>
        <v>1501</v>
      </c>
      <c r="I4150" s="24" t="str">
        <f t="shared" si="990"/>
        <v>503161501</v>
      </c>
      <c r="K4150" s="23">
        <v>495</v>
      </c>
      <c r="L4150" s="23" t="str">
        <f>IF(B4150=F4150,"REGIONAL","NACIONAL")</f>
        <v>NACIONAL</v>
      </c>
      <c r="M4150" s="23" t="s">
        <v>618</v>
      </c>
      <c r="N4150" s="23" t="s">
        <v>622</v>
      </c>
      <c r="O4150" s="23">
        <f t="shared" si="983"/>
        <v>16</v>
      </c>
      <c r="P4150" s="23" t="str">
        <f t="shared" si="958"/>
        <v>503161501Principal</v>
      </c>
    </row>
    <row r="4151" spans="1:16" ht="15" hidden="1" customHeight="1">
      <c r="A4151" s="23" t="s">
        <v>930</v>
      </c>
      <c r="B4151" s="23" t="str">
        <f>IFERROR(VLOOKUP(A4151,hoja!$A$2:$E$970,4,FALSE),0)</f>
        <v>ANTIOQUIA</v>
      </c>
      <c r="C4151" s="23" t="str">
        <f>IFERROR(VLOOKUP(A4151,hoja!$A$2:$E$1370,5,FALSE),0)</f>
        <v>SAN PEDRO DE LOS MILAGROS</v>
      </c>
      <c r="D4151" s="23" t="str">
        <f>IFERROR(VLOOKUP(A4151,hoja!A:D,3,FALSE),0)</f>
        <v>50178</v>
      </c>
      <c r="E4151" s="23" t="s">
        <v>644</v>
      </c>
      <c r="F4151" s="23" t="str">
        <f>IFERROR(VLOOKUP(E4151,hoja!$A$2:$E$970,4,FALSE),0)</f>
        <v>OCCIDENTE</v>
      </c>
      <c r="G4151" s="23" t="str">
        <f>IFERROR(VLOOKUP(E4151,hoja!$A$2:$E$970,5,FALSE),0)</f>
        <v>PEREIRA</v>
      </c>
      <c r="H4151" s="103" t="str">
        <f>IFERROR(VLOOKUP(E4151,hoja!A:C,3,FALSE),0)</f>
        <v>0198</v>
      </c>
      <c r="I4151" s="24" t="str">
        <f t="shared" si="990"/>
        <v>501780198</v>
      </c>
      <c r="K4151" s="23">
        <v>323</v>
      </c>
      <c r="L4151" s="23" t="str">
        <f t="shared" ref="L4151:L4155" si="992">IF(B4151=F4151,"REGIONAL","NACIONAL")</f>
        <v>NACIONAL</v>
      </c>
      <c r="M4151" s="23" t="s">
        <v>618</v>
      </c>
      <c r="N4151" s="23" t="s">
        <v>622</v>
      </c>
      <c r="O4151" s="23">
        <f t="shared" si="983"/>
        <v>16</v>
      </c>
      <c r="P4151" s="23" t="str">
        <f t="shared" si="958"/>
        <v>501780198Principal</v>
      </c>
    </row>
    <row r="4152" spans="1:16" ht="15" hidden="1" customHeight="1">
      <c r="A4152" s="23" t="s">
        <v>930</v>
      </c>
      <c r="B4152" s="23" t="str">
        <f>IFERROR(VLOOKUP(A4152,hoja!$A$2:$E$970,4,FALSE),0)</f>
        <v>ANTIOQUIA</v>
      </c>
      <c r="C4152" s="23" t="str">
        <f>IFERROR(VLOOKUP(A4152,hoja!$A$2:$E$1370,5,FALSE),0)</f>
        <v>SAN PEDRO DE LOS MILAGROS</v>
      </c>
      <c r="D4152" s="23" t="str">
        <f>IFERROR(VLOOKUP(A4152,hoja!A:D,3,FALSE),0)</f>
        <v>50178</v>
      </c>
      <c r="E4152" s="23" t="s">
        <v>637</v>
      </c>
      <c r="F4152" s="23" t="str">
        <f>IFERROR(VLOOKUP(E4152,hoja!$A$2:$E$970,4,FALSE),0)</f>
        <v>SANTANDER</v>
      </c>
      <c r="G4152" s="23" t="str">
        <f>IFERROR(VLOOKUP(E4152,hoja!$A$2:$E$970,5,FALSE),0)</f>
        <v>PIEDECUESTA</v>
      </c>
      <c r="H4152" s="103" t="str">
        <f>IFERROR(VLOOKUP(E4152,hoja!A:C,3,FALSE),0)</f>
        <v>0422</v>
      </c>
      <c r="I4152" s="24" t="str">
        <f t="shared" si="990"/>
        <v>501780422</v>
      </c>
      <c r="K4152" s="23">
        <v>407</v>
      </c>
      <c r="L4152" s="23" t="str">
        <f t="shared" si="992"/>
        <v>NACIONAL</v>
      </c>
      <c r="M4152" s="23" t="s">
        <v>618</v>
      </c>
      <c r="N4152" s="23" t="s">
        <v>622</v>
      </c>
      <c r="O4152" s="23">
        <f t="shared" si="983"/>
        <v>16</v>
      </c>
      <c r="P4152" s="23" t="str">
        <f t="shared" si="958"/>
        <v>501780422Principal</v>
      </c>
    </row>
    <row r="4153" spans="1:16" ht="15" hidden="1" customHeight="1">
      <c r="A4153" s="23" t="s">
        <v>930</v>
      </c>
      <c r="B4153" s="23" t="str">
        <f>IFERROR(VLOOKUP(A4153,hoja!$A$2:$E$970,4,FALSE),0)</f>
        <v>ANTIOQUIA</v>
      </c>
      <c r="C4153" s="23" t="str">
        <f>IFERROR(VLOOKUP(A4153,hoja!$A$2:$E$1370,5,FALSE),0)</f>
        <v>SAN PEDRO DE LOS MILAGROS</v>
      </c>
      <c r="D4153" s="23" t="str">
        <f>IFERROR(VLOOKUP(A4153,hoja!A:D,3,FALSE),0)</f>
        <v>50178</v>
      </c>
      <c r="E4153" s="23" t="s">
        <v>668</v>
      </c>
      <c r="F4153" s="23" t="str">
        <f>IFERROR(VLOOKUP(E4153,hoja!$A$2:$E$970,4,FALSE),0)</f>
        <v>COSTA</v>
      </c>
      <c r="G4153" s="23" t="str">
        <f>IFERROR(VLOOKUP(E4153,hoja!$A$2:$E$970,5,FALSE),0)</f>
        <v>VALLEDUPAR</v>
      </c>
      <c r="H4153" s="103" t="str">
        <f>IFERROR(VLOOKUP(E4153,hoja!A:C,3,FALSE),0)</f>
        <v>0447</v>
      </c>
      <c r="I4153" s="24" t="str">
        <f t="shared" si="990"/>
        <v>501780447</v>
      </c>
      <c r="K4153" s="23">
        <v>748</v>
      </c>
      <c r="L4153" s="23" t="str">
        <f t="shared" si="992"/>
        <v>NACIONAL</v>
      </c>
      <c r="M4153" s="23" t="s">
        <v>618</v>
      </c>
      <c r="N4153" s="23" t="s">
        <v>622</v>
      </c>
      <c r="O4153" s="23">
        <f t="shared" si="983"/>
        <v>12</v>
      </c>
      <c r="P4153" s="23" t="str">
        <f t="shared" si="958"/>
        <v>501780447Principal</v>
      </c>
    </row>
    <row r="4154" spans="1:16" ht="15" hidden="1" customHeight="1">
      <c r="A4154" s="23" t="s">
        <v>617</v>
      </c>
      <c r="B4154" s="23" t="str">
        <f>IFERROR(VLOOKUP(A4154,hoja!$A$2:$E$970,4,FALSE),0)</f>
        <v>ANTIOQUIA</v>
      </c>
      <c r="C4154" s="23" t="str">
        <f>IFERROR(VLOOKUP(A4154,hoja!$A$2:$E$1370,5,FALSE),0)</f>
        <v>MEDELLÍN</v>
      </c>
      <c r="D4154" s="23">
        <f>IFERROR(VLOOKUP(A4154,hoja!A:D,3,FALSE),0)</f>
        <v>50443</v>
      </c>
      <c r="E4154" s="23" t="s">
        <v>1018</v>
      </c>
      <c r="F4154" s="23" t="str">
        <f>IFERROR(VLOOKUP(E4154,hoja!$A$2:$E$970,4,FALSE),0)</f>
        <v>SANTANDER</v>
      </c>
      <c r="G4154" s="23" t="str">
        <f>IFERROR(VLOOKUP(E4154,hoja!$A$2:$E$970,5,FALSE),0)</f>
        <v>CHIQUINQUIRÁ</v>
      </c>
      <c r="H4154" s="103" t="str">
        <f>IFERROR(VLOOKUP(E4154,hoja!A:C,3,FALSE),0)</f>
        <v>50501</v>
      </c>
      <c r="I4154" s="24" t="str">
        <f t="shared" si="990"/>
        <v>5044350501</v>
      </c>
      <c r="K4154" s="23">
        <v>378</v>
      </c>
      <c r="L4154" s="23" t="str">
        <f t="shared" si="992"/>
        <v>NACIONAL</v>
      </c>
      <c r="M4154" s="23" t="s">
        <v>618</v>
      </c>
      <c r="N4154" s="23" t="s">
        <v>622</v>
      </c>
      <c r="O4154" s="23">
        <f t="shared" si="983"/>
        <v>16</v>
      </c>
      <c r="P4154" s="23" t="str">
        <f t="shared" si="958"/>
        <v>5044350501Principal</v>
      </c>
    </row>
    <row r="4155" spans="1:16" ht="15" hidden="1" customHeight="1">
      <c r="A4155" s="23" t="s">
        <v>494</v>
      </c>
      <c r="B4155" s="23" t="str">
        <f>IFERROR(VLOOKUP(A4155,hoja!$A$2:$E$970,4,FALSE),0)</f>
        <v>COSTA</v>
      </c>
      <c r="C4155" s="23" t="str">
        <f>IFERROR(VLOOKUP(A4155,hoja!$A$2:$E$1370,5,FALSE),0)</f>
        <v>SINCELEJO</v>
      </c>
      <c r="D4155" s="23" t="str">
        <f>IFERROR(VLOOKUP(A4155,hoja!A:D,3,FALSE),0)</f>
        <v>60149</v>
      </c>
      <c r="E4155" s="23" t="s">
        <v>336</v>
      </c>
      <c r="F4155" s="23" t="str">
        <f>IFERROR(VLOOKUP(E4155,hoja!$A$2:$E$970,4,FALSE),0)</f>
        <v>CENTRO</v>
      </c>
      <c r="G4155" s="23" t="str">
        <f>IFERROR(VLOOKUP(E4155,hoja!$A$2:$E$970,5,FALSE),0)</f>
        <v>MOSQUERA</v>
      </c>
      <c r="H4155" s="103" t="str">
        <f>IFERROR(VLOOKUP(E4155,hoja!A:C,3,FALSE),0)</f>
        <v>10216</v>
      </c>
      <c r="I4155" s="24" t="str">
        <f t="shared" si="990"/>
        <v>6014910216</v>
      </c>
      <c r="K4155" s="23">
        <v>802</v>
      </c>
      <c r="L4155" s="23" t="str">
        <f t="shared" si="992"/>
        <v>NACIONAL</v>
      </c>
      <c r="M4155" s="23" t="s">
        <v>618</v>
      </c>
      <c r="N4155" s="23" t="s">
        <v>622</v>
      </c>
      <c r="O4155" s="23">
        <f t="shared" si="983"/>
        <v>8</v>
      </c>
      <c r="P4155" s="23" t="str">
        <f t="shared" si="958"/>
        <v>6014910216Principal</v>
      </c>
    </row>
    <row r="4156" spans="1:16" ht="15" hidden="1" customHeight="1">
      <c r="A4156" t="s">
        <v>780</v>
      </c>
      <c r="B4156" s="23" t="str">
        <f>IFERROR(VLOOKUP(A4156,hoja!$A$2:$E$970,4,FALSE),0)</f>
        <v>CENTRO</v>
      </c>
      <c r="C4156" s="23" t="str">
        <f>IFERROR(VLOOKUP(A4156,hoja!$A$2:$E$1370,5,FALSE),0)</f>
        <v>ZIPAQUIRÁ</v>
      </c>
      <c r="D4156" s="23" t="str">
        <f>IFERROR(VLOOKUP(A4156,hoja!A:D,3,FALSE),0)</f>
        <v>2031</v>
      </c>
      <c r="E4156" s="23" t="s">
        <v>821</v>
      </c>
      <c r="F4156" s="23" t="str">
        <f>IFERROR(VLOOKUP(E4156,hoja!$A$2:$E$970,4,FALSE),0)</f>
        <v>CENTRO</v>
      </c>
      <c r="G4156" s="23" t="str">
        <f>IFERROR(VLOOKUP(E4156,hoja!$A$2:$E$970,5,FALSE),0)</f>
        <v>BOGOTÁ</v>
      </c>
      <c r="H4156" s="103" t="str">
        <f>IFERROR(VLOOKUP(E4156,hoja!A:C,3,FALSE),0)</f>
        <v>10217</v>
      </c>
      <c r="I4156" s="24" t="str">
        <f t="shared" si="990"/>
        <v>203110217</v>
      </c>
      <c r="K4156" s="23">
        <v>38</v>
      </c>
      <c r="L4156" s="23" t="str">
        <f t="shared" ref="L4156" si="993">IF(B4156=F4156,"REGIONAL","NACIONAL")</f>
        <v>REGIONAL</v>
      </c>
      <c r="M4156" s="23" t="s">
        <v>618</v>
      </c>
      <c r="N4156" s="23" t="s">
        <v>622</v>
      </c>
      <c r="O4156" s="23">
        <f t="shared" si="983"/>
        <v>25</v>
      </c>
      <c r="P4156" s="23" t="str">
        <f t="shared" ref="P4156:P4216" si="994">D4156&amp;H4156&amp;M4156</f>
        <v>203110217Principal</v>
      </c>
    </row>
    <row r="4157" spans="1:16" ht="15" hidden="1" customHeight="1">
      <c r="A4157" s="23" t="s">
        <v>731</v>
      </c>
      <c r="B4157" s="23" t="str">
        <f>IFERROR(VLOOKUP(A4157,hoja!$A$2:$E$970,4,FALSE),0)</f>
        <v>SANTANDER</v>
      </c>
      <c r="C4157" s="23" t="str">
        <f>IFERROR(VLOOKUP(A4157,hoja!$A$2:$E$1370,5,FALSE),0)</f>
        <v>CÚCUTA</v>
      </c>
      <c r="D4157" s="23" t="str">
        <f>IFERROR(VLOOKUP(A4157,hoja!A:D,3,FALSE),0)</f>
        <v>0438</v>
      </c>
      <c r="E4157" s="23" t="s">
        <v>792</v>
      </c>
      <c r="F4157" s="23" t="str">
        <f>IFERROR(VLOOKUP(E4157,hoja!$A$2:$E$970,4,FALSE),0)</f>
        <v>CENTRO</v>
      </c>
      <c r="G4157" s="23" t="str">
        <f>IFERROR(VLOOKUP(E4157,hoja!$A$2:$E$970,5,FALSE),0)</f>
        <v>BOGOTÁ</v>
      </c>
      <c r="H4157" s="103" t="str">
        <f>IFERROR(VLOOKUP(E4157,hoja!A:C,3,FALSE),0)</f>
        <v>60042</v>
      </c>
      <c r="I4157" s="24" t="str">
        <f t="shared" si="990"/>
        <v>043860042</v>
      </c>
      <c r="K4157" s="23">
        <v>566</v>
      </c>
      <c r="L4157" s="23" t="str">
        <f>IF(B4157=F4157,"REGIONAL","NACIONAL")</f>
        <v>NACIONAL</v>
      </c>
      <c r="M4157" s="23" t="s">
        <v>618</v>
      </c>
      <c r="N4157" s="23" t="s">
        <v>622</v>
      </c>
      <c r="O4157" s="23">
        <f t="shared" si="983"/>
        <v>12</v>
      </c>
      <c r="P4157" s="23" t="str">
        <f t="shared" si="994"/>
        <v>043860042Principal</v>
      </c>
    </row>
    <row r="4158" spans="1:16" ht="15" hidden="1" customHeight="1">
      <c r="A4158" s="23" t="s">
        <v>637</v>
      </c>
      <c r="B4158" s="23" t="str">
        <f>IFERROR(VLOOKUP(A4158,hoja!$A$2:$E$970,4,FALSE),0)</f>
        <v>SANTANDER</v>
      </c>
      <c r="C4158" s="23" t="str">
        <f>IFERROR(VLOOKUP(A4158,hoja!$A$2:$E$1370,5,FALSE),0)</f>
        <v>PIEDECUESTA</v>
      </c>
      <c r="D4158" s="23" t="str">
        <f>IFERROR(VLOOKUP(A4158,hoja!A:D,3,FALSE),0)</f>
        <v>0422</v>
      </c>
      <c r="E4158" s="23" t="s">
        <v>988</v>
      </c>
      <c r="F4158" s="23" t="str">
        <f>IFERROR(VLOOKUP(E4158,hoja!$A$2:$E$970,4,FALSE),0)</f>
        <v>COSTA</v>
      </c>
      <c r="G4158" s="23" t="str">
        <f>IFERROR(VLOOKUP(E4158,hoja!$A$2:$E$970,5,FALSE),0)</f>
        <v>SAN ANDRES</v>
      </c>
      <c r="H4158" s="103" t="str">
        <f>IFERROR(VLOOKUP(E4158,hoja!A:C,3,FALSE),0)</f>
        <v>0116</v>
      </c>
      <c r="I4158" s="24" t="str">
        <f t="shared" ref="I4158:I4165" si="995">D4158&amp;H4158</f>
        <v>04220116</v>
      </c>
      <c r="K4158" s="23">
        <v>648</v>
      </c>
      <c r="L4158" s="23" t="str">
        <f>IF(B4158=F4158,"REGIONAL","NACIONAL")</f>
        <v>NACIONAL</v>
      </c>
      <c r="M4158" s="23" t="s">
        <v>618</v>
      </c>
      <c r="N4158" s="23" t="s">
        <v>622</v>
      </c>
      <c r="O4158" s="23">
        <f t="shared" si="983"/>
        <v>12</v>
      </c>
      <c r="P4158" s="23" t="str">
        <f t="shared" si="994"/>
        <v>04220116Principal</v>
      </c>
    </row>
    <row r="4159" spans="1:16" ht="15" hidden="1" customHeight="1">
      <c r="A4159" s="26" t="s">
        <v>769</v>
      </c>
      <c r="B4159" s="23" t="str">
        <f>IFERROR(VLOOKUP(A4159,hoja!$A$2:$E$970,4,FALSE),0)</f>
        <v>COSTA</v>
      </c>
      <c r="C4159" s="23" t="str">
        <f>IFERROR(VLOOKUP(A4159,hoja!$A$2:$E$1370,5,FALSE),0)</f>
        <v>ZF BARRANQUILLA</v>
      </c>
      <c r="D4159" s="23" t="str">
        <f>IFERROR(VLOOKUP(A4159,hoja!A:D,3,FALSE),0)</f>
        <v>50294</v>
      </c>
      <c r="E4159" s="23" t="s">
        <v>988</v>
      </c>
      <c r="F4159" s="23" t="str">
        <f>IFERROR(VLOOKUP(E4159,hoja!$A$2:$E$970,4,FALSE),0)</f>
        <v>COSTA</v>
      </c>
      <c r="G4159" s="23" t="str">
        <f>IFERROR(VLOOKUP(E4159,hoja!$A$2:$E$970,5,FALSE),0)</f>
        <v>SAN ANDRES</v>
      </c>
      <c r="H4159" s="103" t="str">
        <f>IFERROR(VLOOKUP(E4159,hoja!A:C,3,FALSE),0)</f>
        <v>0116</v>
      </c>
      <c r="I4159" s="24" t="str">
        <f t="shared" si="995"/>
        <v>502940116</v>
      </c>
      <c r="K4159" s="23">
        <v>134</v>
      </c>
      <c r="L4159" s="23" t="str">
        <f t="shared" ref="L4159" si="996">IF(B4159=F4159,"REGIONAL","NACIONAL")</f>
        <v>REGIONAL</v>
      </c>
      <c r="M4159" s="23" t="s">
        <v>618</v>
      </c>
      <c r="N4159" s="23" t="s">
        <v>622</v>
      </c>
      <c r="O4159" s="23">
        <f t="shared" si="983"/>
        <v>25</v>
      </c>
      <c r="P4159" s="23" t="str">
        <f t="shared" si="994"/>
        <v>502940116Principal</v>
      </c>
    </row>
    <row r="4160" spans="1:16" ht="15" hidden="1" customHeight="1">
      <c r="A4160" s="23" t="s">
        <v>919</v>
      </c>
      <c r="B4160" s="23" t="str">
        <f>IFERROR(VLOOKUP(A4160,hoja!$A$2:$E$970,4,FALSE),0)</f>
        <v>CENTRO</v>
      </c>
      <c r="C4160" s="23" t="str">
        <f>IFERROR(VLOOKUP(A4160,hoja!$A$2:$E$1370,5,FALSE),0)</f>
        <v>ZIPAQUIRÁ</v>
      </c>
      <c r="D4160" s="23" t="str">
        <f>IFERROR(VLOOKUP(A4160,hoja!A:D,3,FALSE),0)</f>
        <v>50390</v>
      </c>
      <c r="E4160" s="23" t="s">
        <v>712</v>
      </c>
      <c r="F4160" s="23" t="str">
        <f>IFERROR(VLOOKUP(E4160,hoja!$A$2:$E$970,4,FALSE),0)</f>
        <v>COSTA</v>
      </c>
      <c r="G4160" s="23" t="str">
        <f>IFERROR(VLOOKUP(E4160,hoja!$A$2:$E$970,5,FALSE),0)</f>
        <v>MAICAO</v>
      </c>
      <c r="H4160" s="103" t="str">
        <f>IFERROR(VLOOKUP(E4160,hoja!A:C,3,FALSE),0)</f>
        <v>0230</v>
      </c>
      <c r="I4160" s="24" t="str">
        <f t="shared" si="995"/>
        <v>503900230</v>
      </c>
      <c r="K4160" s="23">
        <v>1067</v>
      </c>
      <c r="L4160" s="23" t="str">
        <f>IF(B4160=F4160,"REGIONAL","NACIONAL")</f>
        <v>NACIONAL</v>
      </c>
      <c r="M4160" s="23" t="s">
        <v>618</v>
      </c>
      <c r="N4160" s="23" t="s">
        <v>622</v>
      </c>
      <c r="O4160" s="23">
        <f t="shared" si="983"/>
        <v>8</v>
      </c>
      <c r="P4160" s="23" t="str">
        <f t="shared" si="994"/>
        <v>503900230Principal</v>
      </c>
    </row>
    <row r="4161" spans="1:16" ht="15" hidden="1" customHeight="1">
      <c r="A4161" s="40" t="s">
        <v>880</v>
      </c>
      <c r="B4161" s="23" t="str">
        <f>IFERROR(VLOOKUP(A4161,hoja!$A$2:$E$970,4,FALSE),0)</f>
        <v>ANTIOQUIA</v>
      </c>
      <c r="C4161" s="23" t="str">
        <f>IFERROR(VLOOKUP(A4161,hoja!$A$2:$E$1370,5,FALSE),0)</f>
        <v>GUARNE</v>
      </c>
      <c r="D4161" s="23" t="str">
        <f>IFERROR(VLOOKUP(A4161,hoja!A:D,3,FALSE),0)</f>
        <v>60128</v>
      </c>
      <c r="E4161" s="23" t="s">
        <v>655</v>
      </c>
      <c r="F4161" s="23" t="str">
        <f>IFERROR(VLOOKUP(E4161,hoja!$A$2:$E$970,4,FALSE),0)</f>
        <v>ANTIOQUIA</v>
      </c>
      <c r="G4161" s="23" t="str">
        <f>IFERROR(VLOOKUP(E4161,hoja!$A$2:$E$970,5,FALSE),0)</f>
        <v>MEDELLÍN</v>
      </c>
      <c r="H4161" s="103" t="str">
        <f>IFERROR(VLOOKUP(E4161,hoja!A:C,3,FALSE),0)</f>
        <v>0292</v>
      </c>
      <c r="I4161" s="24" t="str">
        <f t="shared" si="995"/>
        <v>601280292</v>
      </c>
      <c r="K4161" s="23">
        <v>411</v>
      </c>
      <c r="L4161" s="23" t="str">
        <f t="shared" ref="L4161:L4184" si="997">IF(B4161=F4161,"REGIONAL","NACIONAL")</f>
        <v>REGIONAL</v>
      </c>
      <c r="M4161" s="23" t="s">
        <v>618</v>
      </c>
      <c r="N4161" s="23" t="s">
        <v>622</v>
      </c>
      <c r="O4161" s="23">
        <f t="shared" si="983"/>
        <v>16</v>
      </c>
      <c r="P4161" s="23" t="str">
        <f t="shared" si="994"/>
        <v>601280292Principal</v>
      </c>
    </row>
    <row r="4162" spans="1:16" ht="15" hidden="1" customHeight="1">
      <c r="A4162" s="40" t="s">
        <v>880</v>
      </c>
      <c r="B4162" s="23" t="str">
        <f>IFERROR(VLOOKUP(A4162,hoja!$A$2:$E$970,4,FALSE),0)</f>
        <v>ANTIOQUIA</v>
      </c>
      <c r="C4162" s="23" t="str">
        <f>IFERROR(VLOOKUP(A4162,hoja!$A$2:$E$1370,5,FALSE),0)</f>
        <v>GUARNE</v>
      </c>
      <c r="D4162" s="23" t="str">
        <f>IFERROR(VLOOKUP(A4162,hoja!A:D,3,FALSE),0)</f>
        <v>60128</v>
      </c>
      <c r="E4162" s="23" t="s">
        <v>667</v>
      </c>
      <c r="F4162" s="23" t="str">
        <f>IFERROR(VLOOKUP(E4162,hoja!$A$2:$E$970,4,FALSE),0)</f>
        <v>COSTA</v>
      </c>
      <c r="G4162" s="23" t="str">
        <f>IFERROR(VLOOKUP(E4162,hoja!$A$2:$E$970,5,FALSE),0)</f>
        <v>MONTERÍA</v>
      </c>
      <c r="H4162" s="103" t="str">
        <f>IFERROR(VLOOKUP(E4162,hoja!A:C,3,FALSE),0)</f>
        <v>0381</v>
      </c>
      <c r="I4162" s="24" t="str">
        <f t="shared" si="995"/>
        <v>601280381</v>
      </c>
      <c r="K4162" s="23">
        <v>718</v>
      </c>
      <c r="L4162" s="23" t="str">
        <f t="shared" si="997"/>
        <v>NACIONAL</v>
      </c>
      <c r="M4162" s="23" t="s">
        <v>662</v>
      </c>
      <c r="N4162" s="23" t="s">
        <v>622</v>
      </c>
      <c r="O4162" s="23">
        <f t="shared" si="983"/>
        <v>12</v>
      </c>
      <c r="P4162" s="23" t="str">
        <f t="shared" si="994"/>
        <v>601280381Uraba</v>
      </c>
    </row>
    <row r="4163" spans="1:16" ht="15" hidden="1" customHeight="1">
      <c r="A4163" s="23" t="s">
        <v>641</v>
      </c>
      <c r="B4163" s="23" t="str">
        <f>IFERROR(VLOOKUP(A4163,hoja!$A$2:$E$970,4,FALSE),0)</f>
        <v>ANTIOQUIA</v>
      </c>
      <c r="C4163" s="23" t="str">
        <f>IFERROR(VLOOKUP(A4163,hoja!$A$2:$E$1370,5,FALSE),0)</f>
        <v>MEDELLÍN</v>
      </c>
      <c r="D4163" s="23" t="str">
        <f>IFERROR(VLOOKUP(A4163,hoja!A:D,3,FALSE),0)</f>
        <v>0079</v>
      </c>
      <c r="E4163" s="23" t="s">
        <v>494</v>
      </c>
      <c r="F4163" s="23" t="str">
        <f>IFERROR(VLOOKUP(E4163,hoja!$A$2:$E$970,4,FALSE),0)</f>
        <v>COSTA</v>
      </c>
      <c r="G4163" s="23" t="str">
        <f>IFERROR(VLOOKUP(E4163,hoja!$A$2:$E$970,5,FALSE),0)</f>
        <v>SINCELEJO</v>
      </c>
      <c r="H4163" s="103" t="str">
        <f>IFERROR(VLOOKUP(E4163,hoja!A:C,3,FALSE),0)</f>
        <v>60149</v>
      </c>
      <c r="I4163" s="24" t="str">
        <f t="shared" si="995"/>
        <v>007960149</v>
      </c>
      <c r="K4163" s="23">
        <v>505</v>
      </c>
      <c r="L4163" s="23" t="str">
        <f t="shared" si="997"/>
        <v>NACIONAL</v>
      </c>
      <c r="M4163" s="23" t="s">
        <v>618</v>
      </c>
      <c r="N4163" s="23" t="s">
        <v>622</v>
      </c>
      <c r="O4163" s="23">
        <f t="shared" si="983"/>
        <v>12</v>
      </c>
      <c r="P4163" s="23" t="str">
        <f t="shared" si="994"/>
        <v>007960149Principal</v>
      </c>
    </row>
    <row r="4164" spans="1:16" ht="15" hidden="1" customHeight="1">
      <c r="A4164" s="26" t="s">
        <v>672</v>
      </c>
      <c r="B4164" s="23" t="str">
        <f>IFERROR(VLOOKUP(A4164,hoja!$A$2:$E$970,4,FALSE),0)</f>
        <v>ANTIOQUIA</v>
      </c>
      <c r="C4164" s="23" t="str">
        <f>IFERROR(VLOOKUP(A4164,hoja!$A$2:$E$1370,5,FALSE),0)</f>
        <v>MEDELLÍN</v>
      </c>
      <c r="D4164" s="23" t="str">
        <f>IFERROR(VLOOKUP(A4164,hoja!A:D,3,FALSE),0)</f>
        <v>0092</v>
      </c>
      <c r="E4164" s="23" t="s">
        <v>730</v>
      </c>
      <c r="F4164" s="23" t="str">
        <f>IFERROR(VLOOKUP(E4164,hoja!$A$2:$E$970,4,FALSE),0)</f>
        <v>OCCIDENTE</v>
      </c>
      <c r="G4164" s="23" t="str">
        <f>IFERROR(VLOOKUP(E4164,hoja!$A$2:$E$970,5,FALSE),0)</f>
        <v>ZARZAL</v>
      </c>
      <c r="H4164" s="103" t="str">
        <f>IFERROR(VLOOKUP(E4164,hoja!A:C,3,FALSE),0)</f>
        <v>0412</v>
      </c>
      <c r="I4164" s="24" t="str">
        <f t="shared" si="995"/>
        <v>00920412</v>
      </c>
      <c r="K4164" s="23">
        <v>302</v>
      </c>
      <c r="L4164" s="23" t="str">
        <f t="shared" si="997"/>
        <v>NACIONAL</v>
      </c>
      <c r="M4164" s="23" t="s">
        <v>618</v>
      </c>
      <c r="N4164" s="23" t="s">
        <v>622</v>
      </c>
      <c r="O4164" s="23">
        <f t="shared" si="983"/>
        <v>16</v>
      </c>
      <c r="P4164" s="23" t="str">
        <f t="shared" si="994"/>
        <v>00920412Principal</v>
      </c>
    </row>
    <row r="4165" spans="1:16" ht="15" hidden="1" customHeight="1">
      <c r="A4165" s="26" t="s">
        <v>635</v>
      </c>
      <c r="B4165" s="23" t="str">
        <f>IFERROR(VLOOKUP(A4165,hoja!$A$2:$E$970,4,FALSE),0)</f>
        <v>CENTRO</v>
      </c>
      <c r="C4165" s="23" t="str">
        <f>IFERROR(VLOOKUP(A4165,hoja!$A$2:$E$1370,5,FALSE),0)</f>
        <v>BOGOTÁ</v>
      </c>
      <c r="D4165" s="23" t="str">
        <f>IFERROR(VLOOKUP(A4165,hoja!A:D,3,FALSE),0)</f>
        <v>0021</v>
      </c>
      <c r="E4165" s="23" t="s">
        <v>730</v>
      </c>
      <c r="F4165" s="23" t="str">
        <f>IFERROR(VLOOKUP(E4165,hoja!$A$2:$E$970,4,FALSE),0)</f>
        <v>OCCIDENTE</v>
      </c>
      <c r="G4165" s="23" t="str">
        <f>IFERROR(VLOOKUP(E4165,hoja!$A$2:$E$970,5,FALSE),0)</f>
        <v>ZARZAL</v>
      </c>
      <c r="H4165" s="103" t="str">
        <f>IFERROR(VLOOKUP(E4165,hoja!A:C,3,FALSE),0)</f>
        <v>0412</v>
      </c>
      <c r="I4165" s="24" t="str">
        <f t="shared" si="995"/>
        <v>00210412</v>
      </c>
      <c r="K4165" s="23">
        <v>320</v>
      </c>
      <c r="L4165" s="23" t="str">
        <f t="shared" si="997"/>
        <v>NACIONAL</v>
      </c>
      <c r="M4165" s="23" t="s">
        <v>618</v>
      </c>
      <c r="N4165" s="23" t="s">
        <v>622</v>
      </c>
      <c r="O4165" s="23">
        <f t="shared" si="983"/>
        <v>16</v>
      </c>
      <c r="P4165" s="23" t="str">
        <f t="shared" si="994"/>
        <v>00210412Principal</v>
      </c>
    </row>
    <row r="4166" spans="1:16" ht="15" hidden="1" customHeight="1">
      <c r="A4166" s="26" t="s">
        <v>743</v>
      </c>
      <c r="B4166" s="23" t="str">
        <f>IFERROR(VLOOKUP(A4166,hoja!$A$2:$E$970,4,FALSE),0)</f>
        <v>CENTRO</v>
      </c>
      <c r="C4166" s="23" t="str">
        <f>IFERROR(VLOOKUP(A4166,hoja!$A$2:$E$1370,5,FALSE),0)</f>
        <v>BOGOTÁ</v>
      </c>
      <c r="D4166" s="23" t="str">
        <f>IFERROR(VLOOKUP(A4166,hoja!A:D,3,FALSE),0)</f>
        <v>0461</v>
      </c>
      <c r="E4166" s="23" t="s">
        <v>730</v>
      </c>
      <c r="F4166" s="23" t="str">
        <f>IFERROR(VLOOKUP(E4166,hoja!$A$2:$E$970,4,FALSE),0)</f>
        <v>OCCIDENTE</v>
      </c>
      <c r="G4166" s="23" t="str">
        <f>IFERROR(VLOOKUP(E4166,hoja!$A$2:$E$970,5,FALSE),0)</f>
        <v>ZARZAL</v>
      </c>
      <c r="H4166" s="103" t="str">
        <f>IFERROR(VLOOKUP(E4166,hoja!A:C,3,FALSE),0)</f>
        <v>0412</v>
      </c>
      <c r="I4166" s="24" t="str">
        <f t="shared" ref="I4166:I4167" si="998">D4166&amp;H4166</f>
        <v>04610412</v>
      </c>
      <c r="K4166" s="23">
        <v>311</v>
      </c>
      <c r="L4166" s="23" t="str">
        <f t="shared" si="997"/>
        <v>NACIONAL</v>
      </c>
      <c r="M4166" s="23" t="s">
        <v>618</v>
      </c>
      <c r="N4166" s="23" t="s">
        <v>622</v>
      </c>
      <c r="O4166" s="23">
        <f t="shared" si="983"/>
        <v>16</v>
      </c>
      <c r="P4166" s="23" t="str">
        <f t="shared" si="994"/>
        <v>04610412Principal</v>
      </c>
    </row>
    <row r="4167" spans="1:16" ht="15" hidden="1" customHeight="1">
      <c r="A4167" s="26" t="s">
        <v>807</v>
      </c>
      <c r="B4167" s="23" t="str">
        <f>IFERROR(VLOOKUP(A4167,hoja!$A$2:$E$970,4,FALSE),0)</f>
        <v>CENTRO</v>
      </c>
      <c r="C4167" s="23" t="str">
        <f>IFERROR(VLOOKUP(A4167,hoja!$A$2:$E$1370,5,FALSE),0)</f>
        <v>BOGOTÁ</v>
      </c>
      <c r="D4167" s="23" t="str">
        <f>IFERROR(VLOOKUP(A4167,hoja!A:D,3,FALSE),0)</f>
        <v>0460</v>
      </c>
      <c r="E4167" s="23" t="s">
        <v>730</v>
      </c>
      <c r="F4167" s="23" t="str">
        <f>IFERROR(VLOOKUP(E4167,hoja!$A$2:$E$970,4,FALSE),0)</f>
        <v>OCCIDENTE</v>
      </c>
      <c r="G4167" s="23" t="str">
        <f>IFERROR(VLOOKUP(E4167,hoja!$A$2:$E$970,5,FALSE),0)</f>
        <v>ZARZAL</v>
      </c>
      <c r="H4167" s="103" t="str">
        <f>IFERROR(VLOOKUP(E4167,hoja!A:C,3,FALSE),0)</f>
        <v>0412</v>
      </c>
      <c r="I4167" s="24" t="str">
        <f t="shared" si="998"/>
        <v>04600412</v>
      </c>
      <c r="K4167" s="23">
        <v>321</v>
      </c>
      <c r="L4167" s="23" t="str">
        <f t="shared" si="997"/>
        <v>NACIONAL</v>
      </c>
      <c r="M4167" s="23" t="s">
        <v>618</v>
      </c>
      <c r="N4167" s="23" t="s">
        <v>622</v>
      </c>
      <c r="O4167" s="23">
        <f t="shared" si="983"/>
        <v>16</v>
      </c>
      <c r="P4167" s="23" t="str">
        <f t="shared" si="994"/>
        <v>04600412Principal</v>
      </c>
    </row>
    <row r="4168" spans="1:16" ht="15" hidden="1" customHeight="1">
      <c r="A4168" s="26" t="s">
        <v>637</v>
      </c>
      <c r="B4168" s="23" t="str">
        <f>IFERROR(VLOOKUP(A4168,hoja!$A$2:$E$970,4,FALSE),0)</f>
        <v>SANTANDER</v>
      </c>
      <c r="C4168" s="23" t="str">
        <f>IFERROR(VLOOKUP(A4168,hoja!$A$2:$E$1370,5,FALSE),0)</f>
        <v>PIEDECUESTA</v>
      </c>
      <c r="D4168" s="23" t="str">
        <f>IFERROR(VLOOKUP(A4168,hoja!A:D,3,FALSE),0)</f>
        <v>0422</v>
      </c>
      <c r="E4168" s="23" t="s">
        <v>650</v>
      </c>
      <c r="F4168" s="23" t="str">
        <f>IFERROR(VLOOKUP(E4168,hoja!$A$2:$E$970,4,FALSE),0)</f>
        <v>OCCIDENTE</v>
      </c>
      <c r="G4168" s="23" t="str">
        <f>IFERROR(VLOOKUP(E4168,hoja!$A$2:$E$970,5,FALSE),0)</f>
        <v>CALOTO</v>
      </c>
      <c r="H4168" s="103" t="str">
        <f>IFERROR(VLOOKUP(E4168,hoja!A:C,3,FALSE),0)</f>
        <v>0445</v>
      </c>
      <c r="I4168" s="24" t="str">
        <f>D4168&amp;H4168</f>
        <v>04220445</v>
      </c>
      <c r="K4168" s="23">
        <v>807</v>
      </c>
      <c r="L4168" s="23" t="str">
        <f t="shared" si="997"/>
        <v>NACIONAL</v>
      </c>
      <c r="M4168" s="23" t="s">
        <v>618</v>
      </c>
      <c r="N4168" s="23" t="s">
        <v>622</v>
      </c>
      <c r="O4168" s="23">
        <f t="shared" si="983"/>
        <v>8</v>
      </c>
      <c r="P4168" s="23" t="str">
        <f t="shared" si="994"/>
        <v>04220445Principal</v>
      </c>
    </row>
    <row r="4169" spans="1:16" ht="15" hidden="1" customHeight="1">
      <c r="A4169" s="26" t="s">
        <v>637</v>
      </c>
      <c r="B4169" s="23" t="str">
        <f>IFERROR(VLOOKUP(A4169,hoja!$A$2:$E$970,4,FALSE),0)</f>
        <v>SANTANDER</v>
      </c>
      <c r="C4169" s="23" t="str">
        <f>IFERROR(VLOOKUP(A4169,hoja!$A$2:$E$1370,5,FALSE),0)</f>
        <v>PIEDECUESTA</v>
      </c>
      <c r="D4169" s="23" t="str">
        <f>IFERROR(VLOOKUP(A4169,hoja!A:D,3,FALSE),0)</f>
        <v>0422</v>
      </c>
      <c r="E4169" s="23" t="s">
        <v>1007</v>
      </c>
      <c r="F4169" s="23" t="str">
        <f>IFERROR(VLOOKUP(E4169,hoja!$A$2:$E$970,4,FALSE),0)</f>
        <v>CENTRO</v>
      </c>
      <c r="G4169" s="23" t="str">
        <f>IFERROR(VLOOKUP(E4169,hoja!$A$2:$E$970,5,FALSE),0)</f>
        <v>FUSA</v>
      </c>
      <c r="H4169" s="103" t="str">
        <f>IFERROR(VLOOKUP(E4169,hoja!A:C,3,FALSE),0)</f>
        <v>0463</v>
      </c>
      <c r="I4169" s="24" t="str">
        <f t="shared" ref="I4169" si="999">D4169&amp;H4169</f>
        <v>04220463</v>
      </c>
      <c r="J4169" s="23">
        <v>25.161527777672745</v>
      </c>
      <c r="K4169" s="23">
        <v>455</v>
      </c>
      <c r="L4169" s="23" t="str">
        <f t="shared" si="997"/>
        <v>NACIONAL</v>
      </c>
      <c r="M4169" s="23" t="s">
        <v>755</v>
      </c>
      <c r="N4169" s="23" t="s">
        <v>622</v>
      </c>
      <c r="O4169" s="23">
        <f t="shared" si="983"/>
        <v>16</v>
      </c>
      <c r="P4169" s="23" t="str">
        <f t="shared" si="994"/>
        <v>04220463Bogota</v>
      </c>
    </row>
    <row r="4170" spans="1:16" ht="15" hidden="1" customHeight="1">
      <c r="A4170" s="26" t="s">
        <v>637</v>
      </c>
      <c r="B4170" s="23" t="str">
        <f>IFERROR(VLOOKUP(A4170,hoja!$A$2:$E$970,4,FALSE),0)</f>
        <v>SANTANDER</v>
      </c>
      <c r="C4170" s="23" t="str">
        <f>IFERROR(VLOOKUP(A4170,hoja!$A$2:$E$1370,5,FALSE),0)</f>
        <v>PIEDECUESTA</v>
      </c>
      <c r="D4170" s="23" t="str">
        <f>IFERROR(VLOOKUP(A4170,hoja!A:D,3,FALSE),0)</f>
        <v>0422</v>
      </c>
      <c r="E4170" s="23" t="s">
        <v>665</v>
      </c>
      <c r="F4170" s="23" t="str">
        <f>IFERROR(VLOOKUP(E4170,hoja!$A$2:$E$970,4,FALSE),0)</f>
        <v>OCCIDENTE</v>
      </c>
      <c r="G4170" s="23" t="str">
        <f>IFERROR(VLOOKUP(E4170,hoja!$A$2:$E$970,5,FALSE),0)</f>
        <v>MANIZALES</v>
      </c>
      <c r="H4170" s="103" t="str">
        <f>IFERROR(VLOOKUP(E4170,hoja!A:C,3,FALSE),0)</f>
        <v>0145</v>
      </c>
      <c r="I4170" s="24" t="str">
        <f t="shared" ref="I4170:I4209" si="1000">D4170&amp;H4170</f>
        <v>04220145</v>
      </c>
      <c r="K4170" s="23">
        <v>520</v>
      </c>
      <c r="L4170" s="23" t="str">
        <f t="shared" si="997"/>
        <v>NACIONAL</v>
      </c>
      <c r="M4170" s="23" t="s">
        <v>865</v>
      </c>
      <c r="N4170" s="23" t="s">
        <v>622</v>
      </c>
      <c r="O4170" s="23">
        <f t="shared" si="983"/>
        <v>12</v>
      </c>
      <c r="P4170" s="23" t="str">
        <f t="shared" si="994"/>
        <v>04220145Lebrija-Letras</v>
      </c>
    </row>
    <row r="4171" spans="1:16" ht="15" hidden="1" customHeight="1">
      <c r="A4171" s="23" t="s">
        <v>770</v>
      </c>
      <c r="B4171" s="23" t="str">
        <f>IFERROR(VLOOKUP(A4171,hoja!$A$2:$E$970,4,FALSE),0)</f>
        <v>ANTIOQUIA</v>
      </c>
      <c r="C4171" s="23" t="str">
        <f>IFERROR(VLOOKUP(A4171,hoja!$A$2:$E$1370,5,FALSE),0)</f>
        <v>RIONEGRO</v>
      </c>
      <c r="D4171" s="23" t="str">
        <f>IFERROR(VLOOKUP(A4171,hoja!A:D,3,FALSE),0)</f>
        <v>3041</v>
      </c>
      <c r="E4171" s="23" t="s">
        <v>663</v>
      </c>
      <c r="F4171" s="23" t="str">
        <f>IFERROR(VLOOKUP(E4171,hoja!$A$2:$E$970,4,FALSE),0)</f>
        <v>CENTRO</v>
      </c>
      <c r="G4171" s="23" t="str">
        <f>IFERROR(VLOOKUP(E4171,hoja!$A$2:$E$970,5,FALSE),0)</f>
        <v>MADRID</v>
      </c>
      <c r="H4171" s="103" t="str">
        <f>IFERROR(VLOOKUP(E4171,hoja!A:C,3,FALSE),0)</f>
        <v>0022</v>
      </c>
      <c r="I4171" s="24" t="str">
        <f t="shared" si="1000"/>
        <v>30410022</v>
      </c>
      <c r="K4171" s="23">
        <v>366</v>
      </c>
      <c r="L4171" s="23" t="str">
        <f t="shared" si="997"/>
        <v>NACIONAL</v>
      </c>
      <c r="M4171" s="23" t="s">
        <v>623</v>
      </c>
      <c r="N4171" s="23" t="s">
        <v>622</v>
      </c>
      <c r="O4171" s="23">
        <f t="shared" si="983"/>
        <v>16</v>
      </c>
      <c r="P4171" s="23" t="str">
        <f t="shared" si="994"/>
        <v>30410022Facatativa</v>
      </c>
    </row>
    <row r="4172" spans="1:16" ht="15" hidden="1" customHeight="1">
      <c r="A4172" s="23" t="s">
        <v>770</v>
      </c>
      <c r="B4172" s="23" t="str">
        <f>IFERROR(VLOOKUP(A4172,hoja!$A$2:$E$970,4,FALSE),0)</f>
        <v>ANTIOQUIA</v>
      </c>
      <c r="C4172" s="23" t="str">
        <f>IFERROR(VLOOKUP(A4172,hoja!$A$2:$E$1370,5,FALSE),0)</f>
        <v>RIONEGRO</v>
      </c>
      <c r="D4172" s="23" t="str">
        <f>IFERROR(VLOOKUP(A4172,hoja!A:D,3,FALSE),0)</f>
        <v>3041</v>
      </c>
      <c r="E4172" s="23" t="s">
        <v>710</v>
      </c>
      <c r="F4172" s="23" t="str">
        <f>IFERROR(VLOOKUP(E4172,hoja!$A$2:$E$970,4,FALSE),0)</f>
        <v>CENTRO</v>
      </c>
      <c r="G4172" s="23" t="str">
        <f>IFERROR(VLOOKUP(E4172,hoja!$A$2:$E$970,5,FALSE),0)</f>
        <v>LA MESA</v>
      </c>
      <c r="H4172" s="103" t="str">
        <f>IFERROR(VLOOKUP(E4172,hoja!A:C,3,FALSE),0)</f>
        <v>0024</v>
      </c>
      <c r="I4172" s="24" t="str">
        <f t="shared" si="1000"/>
        <v>30410024</v>
      </c>
      <c r="K4172" s="23">
        <v>417</v>
      </c>
      <c r="L4172" s="23" t="str">
        <f t="shared" si="997"/>
        <v>NACIONAL</v>
      </c>
      <c r="M4172" s="23" t="s">
        <v>618</v>
      </c>
      <c r="N4172" s="23" t="s">
        <v>622</v>
      </c>
      <c r="O4172" s="23">
        <f t="shared" si="983"/>
        <v>16</v>
      </c>
      <c r="P4172" s="23" t="str">
        <f t="shared" si="994"/>
        <v>30410024Principal</v>
      </c>
    </row>
    <row r="4173" spans="1:16" ht="15" hidden="1" customHeight="1">
      <c r="A4173" s="23" t="s">
        <v>770</v>
      </c>
      <c r="B4173" s="23" t="str">
        <f>IFERROR(VLOOKUP(A4173,hoja!$A$2:$E$970,4,FALSE),0)</f>
        <v>ANTIOQUIA</v>
      </c>
      <c r="C4173" s="23" t="str">
        <f>IFERROR(VLOOKUP(A4173,hoja!$A$2:$E$1370,5,FALSE),0)</f>
        <v>RIONEGRO</v>
      </c>
      <c r="D4173" s="23" t="str">
        <f>IFERROR(VLOOKUP(A4173,hoja!A:D,3,FALSE),0)</f>
        <v>3041</v>
      </c>
      <c r="E4173" s="23" t="s">
        <v>728</v>
      </c>
      <c r="F4173" s="23" t="str">
        <f>IFERROR(VLOOKUP(E4173,hoja!$A$2:$E$970,4,FALSE),0)</f>
        <v>CENTRO</v>
      </c>
      <c r="G4173" s="23" t="str">
        <f>IFERROR(VLOOKUP(E4173,hoja!$A$2:$E$970,5,FALSE),0)</f>
        <v>VILLETA</v>
      </c>
      <c r="H4173" s="103" t="str">
        <f>IFERROR(VLOOKUP(E4173,hoja!A:C,3,FALSE),0)</f>
        <v>0025</v>
      </c>
      <c r="I4173" s="24" t="str">
        <f t="shared" si="1000"/>
        <v>30410025</v>
      </c>
      <c r="K4173" s="23">
        <v>306</v>
      </c>
      <c r="L4173" s="23" t="str">
        <f t="shared" si="997"/>
        <v>NACIONAL</v>
      </c>
      <c r="M4173" s="23" t="s">
        <v>618</v>
      </c>
      <c r="N4173" s="23" t="s">
        <v>622</v>
      </c>
      <c r="O4173" s="23">
        <f t="shared" si="983"/>
        <v>16</v>
      </c>
      <c r="P4173" s="23" t="str">
        <f t="shared" si="994"/>
        <v>30410025Principal</v>
      </c>
    </row>
    <row r="4174" spans="1:16" ht="15" hidden="1" customHeight="1">
      <c r="A4174" s="23" t="s">
        <v>770</v>
      </c>
      <c r="B4174" s="23" t="str">
        <f>IFERROR(VLOOKUP(A4174,hoja!$A$2:$E$970,4,FALSE),0)</f>
        <v>ANTIOQUIA</v>
      </c>
      <c r="C4174" s="23" t="str">
        <f>IFERROR(VLOOKUP(A4174,hoja!$A$2:$E$1370,5,FALSE),0)</f>
        <v>RIONEGRO</v>
      </c>
      <c r="D4174" s="23" t="str">
        <f>IFERROR(VLOOKUP(A4174,hoja!A:D,3,FALSE),0)</f>
        <v>3041</v>
      </c>
      <c r="E4174" s="23" t="s">
        <v>629</v>
      </c>
      <c r="F4174" s="23" t="str">
        <f>IFERROR(VLOOKUP(E4174,hoja!$A$2:$E$970,4,FALSE),0)</f>
        <v>CENTRO</v>
      </c>
      <c r="G4174" s="23" t="str">
        <f>IFERROR(VLOOKUP(E4174,hoja!$A$2:$E$970,5,FALSE),0)</f>
        <v>ZIPAQUIRÁ</v>
      </c>
      <c r="H4174" s="103" t="str">
        <f>IFERROR(VLOOKUP(E4174,hoja!A:C,3,FALSE),0)</f>
        <v>0032</v>
      </c>
      <c r="I4174" s="24" t="str">
        <f t="shared" si="1000"/>
        <v>30410032</v>
      </c>
      <c r="K4174" s="23">
        <v>423</v>
      </c>
      <c r="L4174" s="23" t="str">
        <f t="shared" si="997"/>
        <v>NACIONAL</v>
      </c>
      <c r="M4174" s="23" t="s">
        <v>618</v>
      </c>
      <c r="N4174" s="23" t="s">
        <v>622</v>
      </c>
      <c r="O4174" s="23">
        <f t="shared" si="983"/>
        <v>16</v>
      </c>
      <c r="P4174" s="23" t="str">
        <f t="shared" si="994"/>
        <v>30410032Principal</v>
      </c>
    </row>
    <row r="4175" spans="1:16" ht="15" hidden="1" customHeight="1">
      <c r="A4175" s="23" t="s">
        <v>770</v>
      </c>
      <c r="B4175" s="23" t="str">
        <f>IFERROR(VLOOKUP(A4175,hoja!$A$2:$E$970,4,FALSE),0)</f>
        <v>ANTIOQUIA</v>
      </c>
      <c r="C4175" s="23" t="str">
        <f>IFERROR(VLOOKUP(A4175,hoja!$A$2:$E$1370,5,FALSE),0)</f>
        <v>RIONEGRO</v>
      </c>
      <c r="D4175" s="23" t="str">
        <f>IFERROR(VLOOKUP(A4175,hoja!A:D,3,FALSE),0)</f>
        <v>3041</v>
      </c>
      <c r="E4175" s="23" t="s">
        <v>706</v>
      </c>
      <c r="F4175" s="23" t="str">
        <f>IFERROR(VLOOKUP(E4175,hoja!$A$2:$E$970,4,FALSE),0)</f>
        <v>CENTRO</v>
      </c>
      <c r="G4175" s="23" t="str">
        <f>IFERROR(VLOOKUP(E4175,hoja!$A$2:$E$970,5,FALSE),0)</f>
        <v>GUATEQUE</v>
      </c>
      <c r="H4175" s="103" t="str">
        <f>IFERROR(VLOOKUP(E4175,hoja!A:C,3,FALSE),0)</f>
        <v>0033</v>
      </c>
      <c r="I4175" s="24" t="str">
        <f t="shared" si="1000"/>
        <v>30410033</v>
      </c>
      <c r="K4175" s="23">
        <v>493</v>
      </c>
      <c r="L4175" s="23" t="str">
        <f t="shared" si="997"/>
        <v>NACIONAL</v>
      </c>
      <c r="M4175" s="23" t="s">
        <v>618</v>
      </c>
      <c r="N4175" s="23" t="s">
        <v>622</v>
      </c>
      <c r="O4175" s="23">
        <f t="shared" si="983"/>
        <v>16</v>
      </c>
      <c r="P4175" s="23" t="str">
        <f t="shared" si="994"/>
        <v>30410033Principal</v>
      </c>
    </row>
    <row r="4176" spans="1:16" ht="15" hidden="1" customHeight="1">
      <c r="A4176" s="23" t="s">
        <v>770</v>
      </c>
      <c r="B4176" s="23" t="str">
        <f>IFERROR(VLOOKUP(A4176,hoja!$A$2:$E$970,4,FALSE),0)</f>
        <v>ANTIOQUIA</v>
      </c>
      <c r="C4176" s="23" t="str">
        <f>IFERROR(VLOOKUP(A4176,hoja!$A$2:$E$1370,5,FALSE),0)</f>
        <v>RIONEGRO</v>
      </c>
      <c r="D4176" s="23" t="str">
        <f>IFERROR(VLOOKUP(A4176,hoja!A:D,3,FALSE),0)</f>
        <v>3041</v>
      </c>
      <c r="E4176" s="23" t="s">
        <v>988</v>
      </c>
      <c r="F4176" s="23" t="str">
        <f>IFERROR(VLOOKUP(E4176,hoja!$A$2:$E$970,4,FALSE),0)</f>
        <v>COSTA</v>
      </c>
      <c r="G4176" s="23" t="str">
        <f>IFERROR(VLOOKUP(E4176,hoja!$A$2:$E$970,5,FALSE),0)</f>
        <v>SAN ANDRES</v>
      </c>
      <c r="H4176" s="103" t="str">
        <f>IFERROR(VLOOKUP(E4176,hoja!A:C,3,FALSE),0)</f>
        <v>0116</v>
      </c>
      <c r="I4176" s="24" t="str">
        <f t="shared" si="1000"/>
        <v>30410116</v>
      </c>
      <c r="K4176" s="23">
        <v>688</v>
      </c>
      <c r="L4176" s="23" t="str">
        <f t="shared" si="997"/>
        <v>NACIONAL</v>
      </c>
      <c r="M4176" s="23" t="s">
        <v>618</v>
      </c>
      <c r="N4176" s="23" t="s">
        <v>622</v>
      </c>
      <c r="O4176" s="23">
        <f t="shared" si="983"/>
        <v>12</v>
      </c>
      <c r="P4176" s="23" t="str">
        <f t="shared" si="994"/>
        <v>30410116Principal</v>
      </c>
    </row>
    <row r="4177" spans="1:16" ht="15" hidden="1" customHeight="1">
      <c r="A4177" s="23" t="s">
        <v>770</v>
      </c>
      <c r="B4177" s="23" t="str">
        <f>IFERROR(VLOOKUP(A4177,hoja!$A$2:$E$970,4,FALSE),0)</f>
        <v>ANTIOQUIA</v>
      </c>
      <c r="C4177" s="23" t="str">
        <f>IFERROR(VLOOKUP(A4177,hoja!$A$2:$E$1370,5,FALSE),0)</f>
        <v>RIONEGRO</v>
      </c>
      <c r="D4177" s="23" t="str">
        <f>IFERROR(VLOOKUP(A4177,hoja!A:D,3,FALSE),0)</f>
        <v>3041</v>
      </c>
      <c r="E4177" s="23" t="s">
        <v>691</v>
      </c>
      <c r="F4177" s="23" t="str">
        <f>IFERROR(VLOOKUP(E4177,hoja!$A$2:$E$970,4,FALSE),0)</f>
        <v>COSTA</v>
      </c>
      <c r="G4177" s="23" t="str">
        <f>IFERROR(VLOOKUP(E4177,hoja!$A$2:$E$970,5,FALSE),0)</f>
        <v>ARACATACA</v>
      </c>
      <c r="H4177" s="103" t="str">
        <f>IFERROR(VLOOKUP(E4177,hoja!A:C,3,FALSE),0)</f>
        <v>0119</v>
      </c>
      <c r="I4177" s="24" t="str">
        <f t="shared" si="1000"/>
        <v>30410119</v>
      </c>
      <c r="K4177" s="23">
        <v>787</v>
      </c>
      <c r="L4177" s="23" t="str">
        <f t="shared" si="997"/>
        <v>NACIONAL</v>
      </c>
      <c r="M4177" s="23" t="s">
        <v>618</v>
      </c>
      <c r="N4177" s="23" t="s">
        <v>622</v>
      </c>
      <c r="O4177" s="23">
        <f t="shared" si="983"/>
        <v>12</v>
      </c>
      <c r="P4177" s="23" t="str">
        <f t="shared" si="994"/>
        <v>30410119Principal</v>
      </c>
    </row>
    <row r="4178" spans="1:16" ht="15" hidden="1" customHeight="1">
      <c r="A4178" s="23" t="s">
        <v>770</v>
      </c>
      <c r="B4178" s="23" t="str">
        <f>IFERROR(VLOOKUP(A4178,hoja!$A$2:$E$970,4,FALSE),0)</f>
        <v>ANTIOQUIA</v>
      </c>
      <c r="C4178" s="23" t="str">
        <f>IFERROR(VLOOKUP(A4178,hoja!$A$2:$E$1370,5,FALSE),0)</f>
        <v>RIONEGRO</v>
      </c>
      <c r="D4178" s="23" t="str">
        <f>IFERROR(VLOOKUP(A4178,hoja!A:D,3,FALSE),0)</f>
        <v>3041</v>
      </c>
      <c r="E4178" s="23" t="s">
        <v>717</v>
      </c>
      <c r="F4178" s="23" t="str">
        <f>IFERROR(VLOOKUP(E4178,hoja!$A$2:$E$970,4,FALSE),0)</f>
        <v>OCCIDENTE</v>
      </c>
      <c r="G4178" s="23" t="str">
        <f>IFERROR(VLOOKUP(E4178,hoja!$A$2:$E$970,5,FALSE),0)</f>
        <v>POPAYÁN</v>
      </c>
      <c r="H4178" s="103" t="str">
        <f>IFERROR(VLOOKUP(E4178,hoja!A:C,3,FALSE),0)</f>
        <v>0126</v>
      </c>
      <c r="I4178" s="24" t="str">
        <f t="shared" si="1000"/>
        <v>30410126</v>
      </c>
      <c r="K4178" s="23">
        <v>586</v>
      </c>
      <c r="L4178" s="23" t="str">
        <f t="shared" si="997"/>
        <v>NACIONAL</v>
      </c>
      <c r="M4178" s="23" t="s">
        <v>618</v>
      </c>
      <c r="N4178" s="23" t="s">
        <v>622</v>
      </c>
      <c r="O4178" s="23">
        <f t="shared" si="983"/>
        <v>12</v>
      </c>
      <c r="P4178" s="23" t="str">
        <f t="shared" si="994"/>
        <v>30410126Principal</v>
      </c>
    </row>
    <row r="4179" spans="1:16" ht="15" hidden="1" customHeight="1">
      <c r="A4179" s="23" t="s">
        <v>770</v>
      </c>
      <c r="B4179" s="23" t="str">
        <f>IFERROR(VLOOKUP(A4179,hoja!$A$2:$E$970,4,FALSE),0)</f>
        <v>ANTIOQUIA</v>
      </c>
      <c r="C4179" s="23" t="str">
        <f>IFERROR(VLOOKUP(A4179,hoja!$A$2:$E$1370,5,FALSE),0)</f>
        <v>RIONEGRO</v>
      </c>
      <c r="D4179" s="23" t="str">
        <f>IFERROR(VLOOKUP(A4179,hoja!A:D,3,FALSE),0)</f>
        <v>3041</v>
      </c>
      <c r="E4179" s="23" t="s">
        <v>712</v>
      </c>
      <c r="F4179" s="23" t="str">
        <f>IFERROR(VLOOKUP(E4179,hoja!$A$2:$E$970,4,FALSE),0)</f>
        <v>COSTA</v>
      </c>
      <c r="G4179" s="23" t="str">
        <f>IFERROR(VLOOKUP(E4179,hoja!$A$2:$E$970,5,FALSE),0)</f>
        <v>MAICAO</v>
      </c>
      <c r="H4179" s="103" t="str">
        <f>IFERROR(VLOOKUP(E4179,hoja!A:C,3,FALSE),0)</f>
        <v>0230</v>
      </c>
      <c r="I4179" s="24" t="str">
        <f t="shared" si="1000"/>
        <v>30410230</v>
      </c>
      <c r="K4179" s="23">
        <v>931</v>
      </c>
      <c r="L4179" s="23" t="str">
        <f t="shared" si="997"/>
        <v>NACIONAL</v>
      </c>
      <c r="M4179" s="23" t="s">
        <v>618</v>
      </c>
      <c r="N4179" s="23" t="s">
        <v>622</v>
      </c>
      <c r="O4179" s="23">
        <f t="shared" si="983"/>
        <v>8</v>
      </c>
      <c r="P4179" s="23" t="str">
        <f t="shared" si="994"/>
        <v>30410230Principal</v>
      </c>
    </row>
    <row r="4180" spans="1:16" ht="15" hidden="1" customHeight="1">
      <c r="A4180" s="23" t="s">
        <v>770</v>
      </c>
      <c r="B4180" s="23" t="str">
        <f>IFERROR(VLOOKUP(A4180,hoja!$A$2:$E$970,4,FALSE),0)</f>
        <v>ANTIOQUIA</v>
      </c>
      <c r="C4180" s="23" t="str">
        <f>IFERROR(VLOOKUP(A4180,hoja!$A$2:$E$1370,5,FALSE),0)</f>
        <v>RIONEGRO</v>
      </c>
      <c r="D4180" s="23" t="str">
        <f>IFERROR(VLOOKUP(A4180,hoja!A:D,3,FALSE),0)</f>
        <v>3041</v>
      </c>
      <c r="E4180" s="23" t="s">
        <v>720</v>
      </c>
      <c r="F4180" s="23" t="str">
        <f>IFERROR(VLOOKUP(E4180,hoja!$A$2:$E$970,4,FALSE),0)</f>
        <v>COSTA</v>
      </c>
      <c r="G4180" s="23" t="str">
        <f>IFERROR(VLOOKUP(E4180,hoja!$A$2:$E$970,5,FALSE),0)</f>
        <v>RIOHACHA</v>
      </c>
      <c r="H4180" s="103" t="str">
        <f>IFERROR(VLOOKUP(E4180,hoja!A:C,3,FALSE),0)</f>
        <v>0239</v>
      </c>
      <c r="I4180" s="24" t="str">
        <f t="shared" si="1000"/>
        <v>30410239</v>
      </c>
      <c r="K4180" s="23">
        <v>943</v>
      </c>
      <c r="L4180" s="23" t="str">
        <f t="shared" si="997"/>
        <v>NACIONAL</v>
      </c>
      <c r="M4180" s="23" t="s">
        <v>618</v>
      </c>
      <c r="N4180" s="23" t="s">
        <v>622</v>
      </c>
      <c r="O4180" s="23">
        <f t="shared" si="983"/>
        <v>8</v>
      </c>
      <c r="P4180" s="23" t="str">
        <f t="shared" si="994"/>
        <v>30410239Principal</v>
      </c>
    </row>
    <row r="4181" spans="1:16" ht="15" hidden="1" customHeight="1">
      <c r="A4181" s="23" t="s">
        <v>770</v>
      </c>
      <c r="B4181" s="23" t="str">
        <f>IFERROR(VLOOKUP(A4181,hoja!$A$2:$E$970,4,FALSE),0)</f>
        <v>ANTIOQUIA</v>
      </c>
      <c r="C4181" s="23" t="str">
        <f>IFERROR(VLOOKUP(A4181,hoja!$A$2:$E$1370,5,FALSE),0)</f>
        <v>RIONEGRO</v>
      </c>
      <c r="D4181" s="23" t="str">
        <f>IFERROR(VLOOKUP(A4181,hoja!A:D,3,FALSE),0)</f>
        <v>3041</v>
      </c>
      <c r="E4181" s="23" t="s">
        <v>708</v>
      </c>
      <c r="F4181" s="23" t="str">
        <f>IFERROR(VLOOKUP(E4181,hoja!$A$2:$E$970,4,FALSE),0)</f>
        <v>OCCIDENTE</v>
      </c>
      <c r="G4181" s="23" t="str">
        <f>IFERROR(VLOOKUP(E4181,hoja!$A$2:$E$970,5,FALSE),0)</f>
        <v>JAMUNDÍ</v>
      </c>
      <c r="H4181" s="103" t="str">
        <f>IFERROR(VLOOKUP(E4181,hoja!A:C,3,FALSE),0)</f>
        <v>0358</v>
      </c>
      <c r="I4181" s="24" t="str">
        <f t="shared" si="1000"/>
        <v>30410358</v>
      </c>
      <c r="K4181" s="23">
        <v>496</v>
      </c>
      <c r="L4181" s="23" t="str">
        <f t="shared" si="997"/>
        <v>NACIONAL</v>
      </c>
      <c r="M4181" s="23" t="s">
        <v>618</v>
      </c>
      <c r="N4181" s="23" t="s">
        <v>622</v>
      </c>
      <c r="O4181" s="23">
        <f t="shared" si="983"/>
        <v>16</v>
      </c>
      <c r="P4181" s="23" t="str">
        <f t="shared" si="994"/>
        <v>30410358Principal</v>
      </c>
    </row>
    <row r="4182" spans="1:16" ht="15" hidden="1" customHeight="1">
      <c r="A4182" s="23" t="s">
        <v>770</v>
      </c>
      <c r="B4182" s="23" t="str">
        <f>IFERROR(VLOOKUP(A4182,hoja!$A$2:$E$970,4,FALSE),0)</f>
        <v>ANTIOQUIA</v>
      </c>
      <c r="C4182" s="23" t="str">
        <f>IFERROR(VLOOKUP(A4182,hoja!$A$2:$E$1370,5,FALSE),0)</f>
        <v>RIONEGRO</v>
      </c>
      <c r="D4182" s="23" t="str">
        <f>IFERROR(VLOOKUP(A4182,hoja!A:D,3,FALSE),0)</f>
        <v>3041</v>
      </c>
      <c r="E4182" s="23" t="s">
        <v>666</v>
      </c>
      <c r="F4182" s="23" t="str">
        <f>IFERROR(VLOOKUP(E4182,hoja!$A$2:$E$970,4,FALSE),0)</f>
        <v>COSTA</v>
      </c>
      <c r="G4182" s="23" t="str">
        <f>IFERROR(VLOOKUP(E4182,hoja!$A$2:$E$970,5,FALSE),0)</f>
        <v>SINCELEJO</v>
      </c>
      <c r="H4182" s="103" t="str">
        <f>IFERROR(VLOOKUP(E4182,hoja!A:C,3,FALSE),0)</f>
        <v>0382</v>
      </c>
      <c r="I4182" s="24" t="str">
        <f t="shared" si="1000"/>
        <v>30410382</v>
      </c>
      <c r="K4182" s="23">
        <v>497</v>
      </c>
      <c r="L4182" s="23" t="str">
        <f t="shared" si="997"/>
        <v>NACIONAL</v>
      </c>
      <c r="M4182" s="23" t="s">
        <v>618</v>
      </c>
      <c r="N4182" s="23" t="s">
        <v>622</v>
      </c>
      <c r="O4182" s="23">
        <f t="shared" si="983"/>
        <v>16</v>
      </c>
      <c r="P4182" s="23" t="str">
        <f t="shared" si="994"/>
        <v>30410382Principal</v>
      </c>
    </row>
    <row r="4183" spans="1:16" ht="15" hidden="1" customHeight="1">
      <c r="A4183" s="23" t="s">
        <v>770</v>
      </c>
      <c r="B4183" s="23" t="str">
        <f>IFERROR(VLOOKUP(A4183,hoja!$A$2:$E$970,4,FALSE),0)</f>
        <v>ANTIOQUIA</v>
      </c>
      <c r="C4183" s="23" t="str">
        <f>IFERROR(VLOOKUP(A4183,hoja!$A$2:$E$1370,5,FALSE),0)</f>
        <v>RIONEGRO</v>
      </c>
      <c r="D4183" s="23" t="str">
        <f>IFERROR(VLOOKUP(A4183,hoja!A:D,3,FALSE),0)</f>
        <v>3041</v>
      </c>
      <c r="E4183" s="23" t="s">
        <v>711</v>
      </c>
      <c r="F4183" s="23" t="str">
        <f>IFERROR(VLOOKUP(E4183,hoja!$A$2:$E$970,4,FALSE),0)</f>
        <v>COSTA</v>
      </c>
      <c r="G4183" s="23" t="str">
        <f>IFERROR(VLOOKUP(E4183,hoja!$A$2:$E$970,5,FALSE),0)</f>
        <v>MAGANGUÉ</v>
      </c>
      <c r="H4183" s="103" t="str">
        <f>IFERROR(VLOOKUP(E4183,hoja!A:C,3,FALSE),0)</f>
        <v>0383</v>
      </c>
      <c r="I4183" s="24" t="str">
        <f t="shared" si="1000"/>
        <v>30410383</v>
      </c>
      <c r="K4183" s="23">
        <v>586</v>
      </c>
      <c r="L4183" s="23" t="str">
        <f t="shared" si="997"/>
        <v>NACIONAL</v>
      </c>
      <c r="M4183" s="23" t="s">
        <v>618</v>
      </c>
      <c r="N4183" s="23" t="s">
        <v>622</v>
      </c>
      <c r="O4183" s="23">
        <f t="shared" si="983"/>
        <v>12</v>
      </c>
      <c r="P4183" s="23" t="str">
        <f t="shared" si="994"/>
        <v>30410383Principal</v>
      </c>
    </row>
    <row r="4184" spans="1:16" ht="15" hidden="1" customHeight="1">
      <c r="A4184" s="23" t="s">
        <v>770</v>
      </c>
      <c r="B4184" s="23" t="str">
        <f>IFERROR(VLOOKUP(A4184,hoja!$A$2:$E$970,4,FALSE),0)</f>
        <v>ANTIOQUIA</v>
      </c>
      <c r="C4184" s="23" t="str">
        <f>IFERROR(VLOOKUP(A4184,hoja!$A$2:$E$1370,5,FALSE),0)</f>
        <v>RIONEGRO</v>
      </c>
      <c r="D4184" s="23" t="str">
        <f>IFERROR(VLOOKUP(A4184,hoja!A:D,3,FALSE),0)</f>
        <v>3041</v>
      </c>
      <c r="E4184" s="23" t="s">
        <v>698</v>
      </c>
      <c r="F4184" s="23" t="str">
        <f>IFERROR(VLOOKUP(E4184,hoja!$A$2:$E$970,4,FALSE),0)</f>
        <v>COSTA</v>
      </c>
      <c r="G4184" s="23" t="str">
        <f>IFERROR(VLOOKUP(E4184,hoja!$A$2:$E$970,5,FALSE),0)</f>
        <v>CAUCASIA</v>
      </c>
      <c r="H4184" s="103" t="str">
        <f>IFERROR(VLOOKUP(E4184,hoja!A:C,3,FALSE),0)</f>
        <v>0384</v>
      </c>
      <c r="I4184" s="24" t="str">
        <f t="shared" si="1000"/>
        <v>30410384</v>
      </c>
      <c r="K4184" s="23">
        <v>311</v>
      </c>
      <c r="L4184" s="23" t="str">
        <f t="shared" si="997"/>
        <v>NACIONAL</v>
      </c>
      <c r="M4184" s="23" t="s">
        <v>618</v>
      </c>
      <c r="N4184" s="23" t="s">
        <v>622</v>
      </c>
      <c r="O4184" s="23">
        <f t="shared" si="983"/>
        <v>16</v>
      </c>
      <c r="P4184" s="23" t="str">
        <f t="shared" si="994"/>
        <v>30410384Principal</v>
      </c>
    </row>
    <row r="4185" spans="1:16" ht="15" hidden="1" customHeight="1">
      <c r="A4185" s="23" t="s">
        <v>770</v>
      </c>
      <c r="B4185" s="23" t="str">
        <f>IFERROR(VLOOKUP(A4185,hoja!$A$2:$E$970,4,FALSE),0)</f>
        <v>ANTIOQUIA</v>
      </c>
      <c r="C4185" s="23" t="str">
        <f>IFERROR(VLOOKUP(A4185,hoja!$A$2:$E$1370,5,FALSE),0)</f>
        <v>RIONEGRO</v>
      </c>
      <c r="D4185" s="23" t="str">
        <f>IFERROR(VLOOKUP(A4185,hoja!A:D,3,FALSE),0)</f>
        <v>3041</v>
      </c>
      <c r="E4185" s="23" t="s">
        <v>722</v>
      </c>
      <c r="F4185" s="23" t="str">
        <f>IFERROR(VLOOKUP(E4185,hoja!$A$2:$E$970,4,FALSE),0)</f>
        <v>ANTIOQUIA</v>
      </c>
      <c r="G4185" s="23" t="str">
        <f>IFERROR(VLOOKUP(E4185,hoja!$A$2:$E$970,5,FALSE),0)</f>
        <v>SALDAÑA</v>
      </c>
      <c r="H4185" s="103" t="str">
        <f>IFERROR(VLOOKUP(E4185,hoja!A:C,3,FALSE),0)</f>
        <v>0386</v>
      </c>
      <c r="I4185" s="24" t="str">
        <f t="shared" si="1000"/>
        <v>30410386</v>
      </c>
      <c r="K4185" s="23">
        <v>435</v>
      </c>
      <c r="L4185" s="23" t="str">
        <f t="shared" ref="L4185:L4209" si="1001">IF(B4185=F4185,"REGIONAL","NACIONAL")</f>
        <v>REGIONAL</v>
      </c>
      <c r="M4185" s="23" t="s">
        <v>618</v>
      </c>
      <c r="N4185" s="23" t="s">
        <v>622</v>
      </c>
      <c r="O4185" s="23">
        <f t="shared" si="983"/>
        <v>16</v>
      </c>
      <c r="P4185" s="23" t="str">
        <f t="shared" si="994"/>
        <v>30410386Principal</v>
      </c>
    </row>
    <row r="4186" spans="1:16" ht="15" hidden="1" customHeight="1">
      <c r="A4186" s="23" t="s">
        <v>770</v>
      </c>
      <c r="B4186" s="23" t="str">
        <f>IFERROR(VLOOKUP(A4186,hoja!$A$2:$E$970,4,FALSE),0)</f>
        <v>ANTIOQUIA</v>
      </c>
      <c r="C4186" s="23" t="str">
        <f>IFERROR(VLOOKUP(A4186,hoja!$A$2:$E$1370,5,FALSE),0)</f>
        <v>RIONEGRO</v>
      </c>
      <c r="D4186" s="23" t="str">
        <f>IFERROR(VLOOKUP(A4186,hoja!A:D,3,FALSE),0)</f>
        <v>3041</v>
      </c>
      <c r="E4186" s="23" t="s">
        <v>704</v>
      </c>
      <c r="F4186" s="23" t="str">
        <f>IFERROR(VLOOKUP(E4186,hoja!$A$2:$E$970,4,FALSE),0)</f>
        <v>CENTRO</v>
      </c>
      <c r="G4186" s="23" t="str">
        <f>IFERROR(VLOOKUP(E4186,hoja!$A$2:$E$970,5,FALSE),0)</f>
        <v>GARZÓN</v>
      </c>
      <c r="H4186" s="103" t="str">
        <f>IFERROR(VLOOKUP(E4186,hoja!A:C,3,FALSE),0)</f>
        <v>0387</v>
      </c>
      <c r="I4186" s="24" t="str">
        <f t="shared" si="1000"/>
        <v>30410387</v>
      </c>
      <c r="K4186" s="23">
        <v>676</v>
      </c>
      <c r="L4186" s="23" t="str">
        <f>IF(B4186=F4186,"REGIONAL","NACIONAL")</f>
        <v>NACIONAL</v>
      </c>
      <c r="M4186" s="23" t="s">
        <v>618</v>
      </c>
      <c r="N4186" s="23" t="s">
        <v>622</v>
      </c>
      <c r="O4186" s="23">
        <f t="shared" si="983"/>
        <v>12</v>
      </c>
      <c r="P4186" s="23" t="str">
        <f t="shared" si="994"/>
        <v>30410387Principal</v>
      </c>
    </row>
    <row r="4187" spans="1:16" ht="15" hidden="1" customHeight="1">
      <c r="A4187" s="23" t="s">
        <v>770</v>
      </c>
      <c r="B4187" s="23" t="str">
        <f>IFERROR(VLOOKUP(A4187,hoja!$A$2:$E$970,4,FALSE),0)</f>
        <v>ANTIOQUIA</v>
      </c>
      <c r="C4187" s="23" t="str">
        <f>IFERROR(VLOOKUP(A4187,hoja!$A$2:$E$1370,5,FALSE),0)</f>
        <v>RIONEGRO</v>
      </c>
      <c r="D4187" s="23" t="str">
        <f>IFERROR(VLOOKUP(A4187,hoja!A:D,3,FALSE),0)</f>
        <v>3041</v>
      </c>
      <c r="E4187" s="23" t="s">
        <v>719</v>
      </c>
      <c r="F4187" s="23" t="str">
        <f>IFERROR(VLOOKUP(E4187,hoja!$A$2:$E$970,4,FALSE),0)</f>
        <v>CENTRO</v>
      </c>
      <c r="G4187" s="23" t="str">
        <f>IFERROR(VLOOKUP(E4187,hoja!$A$2:$E$970,5,FALSE),0)</f>
        <v>RICAURTE</v>
      </c>
      <c r="H4187" s="103" t="str">
        <f>IFERROR(VLOOKUP(E4187,hoja!A:C,3,FALSE),0)</f>
        <v>0390</v>
      </c>
      <c r="I4187" s="24" t="str">
        <f t="shared" si="1000"/>
        <v>30410390</v>
      </c>
      <c r="K4187" s="23">
        <v>395</v>
      </c>
      <c r="L4187" s="23" t="str">
        <f t="shared" ref="L4187:L4188" si="1002">IF(B4187=F4187,"REGIONAL","NACIONAL")</f>
        <v>NACIONAL</v>
      </c>
      <c r="M4187" s="23" t="s">
        <v>618</v>
      </c>
      <c r="N4187" s="23" t="s">
        <v>622</v>
      </c>
      <c r="O4187" s="23">
        <f t="shared" si="983"/>
        <v>16</v>
      </c>
      <c r="P4187" s="23" t="str">
        <f t="shared" si="994"/>
        <v>30410390Principal</v>
      </c>
    </row>
    <row r="4188" spans="1:16" ht="15" hidden="1" customHeight="1">
      <c r="A4188" s="23" t="s">
        <v>770</v>
      </c>
      <c r="B4188" s="23" t="str">
        <f>IFERROR(VLOOKUP(A4188,hoja!$A$2:$E$970,4,FALSE),0)</f>
        <v>ANTIOQUIA</v>
      </c>
      <c r="C4188" s="23" t="str">
        <f>IFERROR(VLOOKUP(A4188,hoja!$A$2:$E$1370,5,FALSE),0)</f>
        <v>RIONEGRO</v>
      </c>
      <c r="D4188" s="23" t="str">
        <f>IFERROR(VLOOKUP(A4188,hoja!A:D,3,FALSE),0)</f>
        <v>3041</v>
      </c>
      <c r="E4188" s="23" t="s">
        <v>709</v>
      </c>
      <c r="F4188" s="23" t="str">
        <f>IFERROR(VLOOKUP(E4188,hoja!$A$2:$E$970,4,FALSE),0)</f>
        <v>CENTRO</v>
      </c>
      <c r="G4188" s="23" t="str">
        <f>IFERROR(VLOOKUP(E4188,hoja!$A$2:$E$970,5,FALSE),0)</f>
        <v>LA DORADA</v>
      </c>
      <c r="H4188" s="103" t="str">
        <f>IFERROR(VLOOKUP(E4188,hoja!A:C,3,FALSE),0)</f>
        <v>0391</v>
      </c>
      <c r="I4188" s="24" t="str">
        <f t="shared" si="1000"/>
        <v>30410391</v>
      </c>
      <c r="K4188" s="23">
        <v>220</v>
      </c>
      <c r="L4188" s="23" t="str">
        <f t="shared" si="1002"/>
        <v>NACIONAL</v>
      </c>
      <c r="M4188" s="23" t="s">
        <v>618</v>
      </c>
      <c r="N4188" s="23" t="s">
        <v>622</v>
      </c>
      <c r="O4188" s="23">
        <f t="shared" si="983"/>
        <v>25</v>
      </c>
      <c r="P4188" s="23" t="str">
        <f t="shared" si="994"/>
        <v>30410391Principal</v>
      </c>
    </row>
    <row r="4189" spans="1:16" ht="15" hidden="1" customHeight="1">
      <c r="A4189" s="23" t="s">
        <v>770</v>
      </c>
      <c r="B4189" s="23" t="str">
        <f>IFERROR(VLOOKUP(A4189,hoja!$A$2:$E$970,4,FALSE),0)</f>
        <v>ANTIOQUIA</v>
      </c>
      <c r="C4189" s="23" t="str">
        <f>IFERROR(VLOOKUP(A4189,hoja!$A$2:$E$1370,5,FALSE),0)</f>
        <v>RIONEGRO</v>
      </c>
      <c r="D4189" s="23" t="str">
        <f>IFERROR(VLOOKUP(A4189,hoja!A:D,3,FALSE),0)</f>
        <v>3041</v>
      </c>
      <c r="E4189" s="23" t="s">
        <v>713</v>
      </c>
      <c r="F4189" s="23" t="str">
        <f>IFERROR(VLOOKUP(E4189,hoja!$A$2:$E$970,4,FALSE),0)</f>
        <v>ANTIOQUIA</v>
      </c>
      <c r="G4189" s="23" t="str">
        <f>IFERROR(VLOOKUP(E4189,hoja!$A$2:$E$970,5,FALSE),0)</f>
        <v>MARIQUITA</v>
      </c>
      <c r="H4189" s="103" t="str">
        <f>IFERROR(VLOOKUP(E4189,hoja!A:C,3,FALSE),0)</f>
        <v>0392</v>
      </c>
      <c r="I4189" s="24" t="str">
        <f t="shared" si="1000"/>
        <v>30410392</v>
      </c>
      <c r="K4189" s="23">
        <v>273</v>
      </c>
      <c r="L4189" s="23" t="str">
        <f t="shared" si="1001"/>
        <v>REGIONAL</v>
      </c>
      <c r="M4189" s="23" t="s">
        <v>618</v>
      </c>
      <c r="N4189" s="23" t="s">
        <v>622</v>
      </c>
      <c r="O4189" s="23">
        <f t="shared" si="983"/>
        <v>16</v>
      </c>
      <c r="P4189" s="23" t="str">
        <f t="shared" si="994"/>
        <v>30410392Principal</v>
      </c>
    </row>
    <row r="4190" spans="1:16" ht="15" hidden="1" customHeight="1">
      <c r="A4190" s="23" t="s">
        <v>770</v>
      </c>
      <c r="B4190" s="23" t="str">
        <f>IFERROR(VLOOKUP(A4190,hoja!$A$2:$E$970,4,FALSE),0)</f>
        <v>ANTIOQUIA</v>
      </c>
      <c r="C4190" s="23" t="str">
        <f>IFERROR(VLOOKUP(A4190,hoja!$A$2:$E$1370,5,FALSE),0)</f>
        <v>RIONEGRO</v>
      </c>
      <c r="D4190" s="23" t="str">
        <f>IFERROR(VLOOKUP(A4190,hoja!A:D,3,FALSE),0)</f>
        <v>3041</v>
      </c>
      <c r="E4190" s="23" t="s">
        <v>705</v>
      </c>
      <c r="F4190" s="23" t="str">
        <f>IFERROR(VLOOKUP(E4190,hoja!$A$2:$E$970,4,FALSE),0)</f>
        <v>CENTRO</v>
      </c>
      <c r="G4190" s="23" t="str">
        <f>IFERROR(VLOOKUP(E4190,hoja!$A$2:$E$970,5,FALSE),0)</f>
        <v>GRANADA</v>
      </c>
      <c r="H4190" s="103" t="str">
        <f>IFERROR(VLOOKUP(E4190,hoja!A:C,3,FALSE),0)</f>
        <v>0394</v>
      </c>
      <c r="I4190" s="24" t="str">
        <f t="shared" si="1000"/>
        <v>30410394</v>
      </c>
      <c r="K4190" s="23">
        <v>583</v>
      </c>
      <c r="L4190" s="23" t="str">
        <f>IF(B4190=F4190,"REGIONAL","NACIONAL")</f>
        <v>NACIONAL</v>
      </c>
      <c r="M4190" s="23" t="s">
        <v>618</v>
      </c>
      <c r="N4190" s="23" t="s">
        <v>622</v>
      </c>
      <c r="O4190" s="23">
        <f t="shared" si="983"/>
        <v>12</v>
      </c>
      <c r="P4190" s="23" t="str">
        <f t="shared" si="994"/>
        <v>30410394Principal</v>
      </c>
    </row>
    <row r="4191" spans="1:16" ht="15" hidden="1" customHeight="1">
      <c r="A4191" s="23" t="s">
        <v>770</v>
      </c>
      <c r="B4191" s="23" t="str">
        <f>IFERROR(VLOOKUP(A4191,hoja!$A$2:$E$970,4,FALSE),0)</f>
        <v>ANTIOQUIA</v>
      </c>
      <c r="C4191" s="23" t="str">
        <f>IFERROR(VLOOKUP(A4191,hoja!$A$2:$E$1370,5,FALSE),0)</f>
        <v>RIONEGRO</v>
      </c>
      <c r="D4191" s="23" t="str">
        <f>IFERROR(VLOOKUP(A4191,hoja!A:D,3,FALSE),0)</f>
        <v>3041</v>
      </c>
      <c r="E4191" s="23" t="s">
        <v>726</v>
      </c>
      <c r="F4191" s="23" t="str">
        <f>IFERROR(VLOOKUP(E4191,hoja!$A$2:$E$970,4,FALSE),0)</f>
        <v>OCCIDENTE</v>
      </c>
      <c r="G4191" s="23" t="str">
        <f>IFERROR(VLOOKUP(E4191,hoja!$A$2:$E$970,5,FALSE),0)</f>
        <v>TUMACO</v>
      </c>
      <c r="H4191" s="103" t="str">
        <f>IFERROR(VLOOKUP(E4191,hoja!A:C,3,FALSE),0)</f>
        <v>0396</v>
      </c>
      <c r="I4191" s="24" t="str">
        <f t="shared" si="1000"/>
        <v>30410396</v>
      </c>
      <c r="K4191" s="23">
        <v>1103</v>
      </c>
      <c r="L4191" s="23" t="str">
        <f t="shared" ref="L4191:L4208" si="1003">IF(B4191=F4191,"REGIONAL","NACIONAL")</f>
        <v>NACIONAL</v>
      </c>
      <c r="M4191" s="23" t="s">
        <v>618</v>
      </c>
      <c r="N4191" s="23" t="s">
        <v>622</v>
      </c>
      <c r="O4191" s="23">
        <f t="shared" si="983"/>
        <v>6</v>
      </c>
      <c r="P4191" s="23" t="str">
        <f t="shared" si="994"/>
        <v>30410396Principal</v>
      </c>
    </row>
    <row r="4192" spans="1:16" ht="15" hidden="1" customHeight="1">
      <c r="A4192" s="23" t="s">
        <v>770</v>
      </c>
      <c r="B4192" s="23" t="str">
        <f>IFERROR(VLOOKUP(A4192,hoja!$A$2:$E$970,4,FALSE),0)</f>
        <v>ANTIOQUIA</v>
      </c>
      <c r="C4192" s="23" t="str">
        <f>IFERROR(VLOOKUP(A4192,hoja!$A$2:$E$1370,5,FALSE),0)</f>
        <v>RIONEGRO</v>
      </c>
      <c r="D4192" s="23" t="str">
        <f>IFERROR(VLOOKUP(A4192,hoja!A:D,3,FALSE),0)</f>
        <v>3041</v>
      </c>
      <c r="E4192" s="23" t="s">
        <v>730</v>
      </c>
      <c r="F4192" s="23" t="str">
        <f>IFERROR(VLOOKUP(E4192,hoja!$A$2:$E$970,4,FALSE),0)</f>
        <v>OCCIDENTE</v>
      </c>
      <c r="G4192" s="23" t="str">
        <f>IFERROR(VLOOKUP(E4192,hoja!$A$2:$E$970,5,FALSE),0)</f>
        <v>ZARZAL</v>
      </c>
      <c r="H4192" s="103" t="str">
        <f>IFERROR(VLOOKUP(E4192,hoja!A:C,3,FALSE),0)</f>
        <v>0412</v>
      </c>
      <c r="I4192" s="24" t="str">
        <f t="shared" si="1000"/>
        <v>30410412</v>
      </c>
      <c r="K4192" s="23">
        <v>319</v>
      </c>
      <c r="L4192" s="23" t="str">
        <f t="shared" si="1003"/>
        <v>NACIONAL</v>
      </c>
      <c r="M4192" s="23" t="s">
        <v>618</v>
      </c>
      <c r="N4192" s="23" t="s">
        <v>622</v>
      </c>
      <c r="O4192" s="23">
        <f t="shared" si="983"/>
        <v>16</v>
      </c>
      <c r="P4192" s="23" t="str">
        <f t="shared" si="994"/>
        <v>30410412Principal</v>
      </c>
    </row>
    <row r="4193" spans="1:16" ht="15" hidden="1" customHeight="1">
      <c r="A4193" s="23" t="s">
        <v>770</v>
      </c>
      <c r="B4193" s="23" t="str">
        <f>IFERROR(VLOOKUP(A4193,hoja!$A$2:$E$970,4,FALSE),0)</f>
        <v>ANTIOQUIA</v>
      </c>
      <c r="C4193" s="23" t="str">
        <f>IFERROR(VLOOKUP(A4193,hoja!$A$2:$E$1370,5,FALSE),0)</f>
        <v>RIONEGRO</v>
      </c>
      <c r="D4193" s="23" t="str">
        <f>IFERROR(VLOOKUP(A4193,hoja!A:D,3,FALSE),0)</f>
        <v>3041</v>
      </c>
      <c r="E4193" s="23" t="s">
        <v>716</v>
      </c>
      <c r="F4193" s="23" t="str">
        <f>IFERROR(VLOOKUP(E4193,hoja!$A$2:$E$970,4,FALSE),0)</f>
        <v>SANTANDER</v>
      </c>
      <c r="G4193" s="23" t="str">
        <f>IFERROR(VLOOKUP(E4193,hoja!$A$2:$E$970,5,FALSE),0)</f>
        <v>PINCHOTE</v>
      </c>
      <c r="H4193" s="103" t="str">
        <f>IFERROR(VLOOKUP(E4193,hoja!A:C,3,FALSE),0)</f>
        <v>0423</v>
      </c>
      <c r="I4193" s="24" t="str">
        <f t="shared" si="1000"/>
        <v>30410423</v>
      </c>
      <c r="K4193" s="23">
        <v>672</v>
      </c>
      <c r="L4193" s="23" t="str">
        <f t="shared" si="1003"/>
        <v>NACIONAL</v>
      </c>
      <c r="M4193" s="23" t="s">
        <v>618</v>
      </c>
      <c r="N4193" s="23" t="s">
        <v>622</v>
      </c>
      <c r="O4193" s="23">
        <f t="shared" si="983"/>
        <v>12</v>
      </c>
      <c r="P4193" s="23" t="str">
        <f t="shared" si="994"/>
        <v>30410423Principal</v>
      </c>
    </row>
    <row r="4194" spans="1:16" ht="15" hidden="1" customHeight="1">
      <c r="A4194" s="23" t="s">
        <v>770</v>
      </c>
      <c r="B4194" s="23" t="str">
        <f>IFERROR(VLOOKUP(A4194,hoja!$A$2:$E$970,4,FALSE),0)</f>
        <v>ANTIOQUIA</v>
      </c>
      <c r="C4194" s="23" t="str">
        <f>IFERROR(VLOOKUP(A4194,hoja!$A$2:$E$1370,5,FALSE),0)</f>
        <v>RIONEGRO</v>
      </c>
      <c r="D4194" s="23" t="str">
        <f>IFERROR(VLOOKUP(A4194,hoja!A:D,3,FALSE),0)</f>
        <v>3041</v>
      </c>
      <c r="E4194" s="23" t="s">
        <v>686</v>
      </c>
      <c r="F4194" s="23" t="str">
        <f>IFERROR(VLOOKUP(E4194,hoja!$A$2:$E$970,4,FALSE),0)</f>
        <v>SANTANDER</v>
      </c>
      <c r="G4194" s="23" t="str">
        <f>IFERROR(VLOOKUP(E4194,hoja!$A$2:$E$970,5,FALSE),0)</f>
        <v>BARRANCABERMEJA</v>
      </c>
      <c r="H4194" s="103" t="str">
        <f>IFERROR(VLOOKUP(E4194,hoja!A:C,3,FALSE),0)</f>
        <v>0424</v>
      </c>
      <c r="I4194" s="24" t="str">
        <f t="shared" si="1000"/>
        <v>30410424</v>
      </c>
      <c r="K4194" s="23">
        <v>371</v>
      </c>
      <c r="L4194" s="23" t="str">
        <f t="shared" si="1003"/>
        <v>NACIONAL</v>
      </c>
      <c r="M4194" s="23" t="s">
        <v>618</v>
      </c>
      <c r="N4194" s="23" t="s">
        <v>622</v>
      </c>
      <c r="O4194" s="23">
        <f t="shared" si="983"/>
        <v>16</v>
      </c>
      <c r="P4194" s="23" t="str">
        <f t="shared" si="994"/>
        <v>30410424Principal</v>
      </c>
    </row>
    <row r="4195" spans="1:16" ht="15" hidden="1" customHeight="1">
      <c r="A4195" s="23" t="s">
        <v>770</v>
      </c>
      <c r="B4195" s="23" t="str">
        <f>IFERROR(VLOOKUP(A4195,hoja!$A$2:$E$970,4,FALSE),0)</f>
        <v>ANTIOQUIA</v>
      </c>
      <c r="C4195" s="23" t="str">
        <f>IFERROR(VLOOKUP(A4195,hoja!$A$2:$E$1370,5,FALSE),0)</f>
        <v>RIONEGRO</v>
      </c>
      <c r="D4195" s="23" t="str">
        <f>IFERROR(VLOOKUP(A4195,hoja!A:D,3,FALSE),0)</f>
        <v>3041</v>
      </c>
      <c r="E4195" s="23" t="s">
        <v>718</v>
      </c>
      <c r="F4195" s="23" t="str">
        <f>IFERROR(VLOOKUP(E4195,hoja!$A$2:$E$970,4,FALSE),0)</f>
        <v>SANTANDER</v>
      </c>
      <c r="G4195" s="23" t="str">
        <f>IFERROR(VLOOKUP(E4195,hoja!$A$2:$E$970,5,FALSE),0)</f>
        <v>PUERTO BERRIO</v>
      </c>
      <c r="H4195" s="103" t="str">
        <f>IFERROR(VLOOKUP(E4195,hoja!A:C,3,FALSE),0)</f>
        <v>0433</v>
      </c>
      <c r="I4195" s="24" t="str">
        <f t="shared" si="1000"/>
        <v>30410433</v>
      </c>
      <c r="K4195" s="23">
        <v>199</v>
      </c>
      <c r="L4195" s="23" t="str">
        <f t="shared" si="1003"/>
        <v>NACIONAL</v>
      </c>
      <c r="M4195" s="23" t="s">
        <v>618</v>
      </c>
      <c r="N4195" s="23" t="s">
        <v>622</v>
      </c>
      <c r="O4195" s="23">
        <f t="shared" si="983"/>
        <v>25</v>
      </c>
      <c r="P4195" s="23" t="str">
        <f t="shared" si="994"/>
        <v>30410433Principal</v>
      </c>
    </row>
    <row r="4196" spans="1:16" ht="15" hidden="1" customHeight="1">
      <c r="A4196" s="23" t="s">
        <v>770</v>
      </c>
      <c r="B4196" s="23" t="str">
        <f>IFERROR(VLOOKUP(A4196,hoja!$A$2:$E$970,4,FALSE),0)</f>
        <v>ANTIOQUIA</v>
      </c>
      <c r="C4196" s="23" t="str">
        <f>IFERROR(VLOOKUP(A4196,hoja!$A$2:$E$1370,5,FALSE),0)</f>
        <v>RIONEGRO</v>
      </c>
      <c r="D4196" s="23" t="str">
        <f>IFERROR(VLOOKUP(A4196,hoja!A:D,3,FALSE),0)</f>
        <v>3041</v>
      </c>
      <c r="E4196" s="23" t="s">
        <v>714</v>
      </c>
      <c r="F4196" s="23" t="str">
        <f>IFERROR(VLOOKUP(E4196,hoja!$A$2:$E$970,4,FALSE),0)</f>
        <v>SANTANDER</v>
      </c>
      <c r="G4196" s="23" t="str">
        <f>IFERROR(VLOOKUP(E4196,hoja!$A$2:$E$970,5,FALSE),0)</f>
        <v>OCAÑA</v>
      </c>
      <c r="H4196" s="103" t="str">
        <f>IFERROR(VLOOKUP(E4196,hoja!A:C,3,FALSE),0)</f>
        <v>0434</v>
      </c>
      <c r="I4196" s="24" t="str">
        <f t="shared" si="1000"/>
        <v>30410434</v>
      </c>
      <c r="K4196" s="23">
        <v>529</v>
      </c>
      <c r="L4196" s="23" t="str">
        <f t="shared" si="1003"/>
        <v>NACIONAL</v>
      </c>
      <c r="M4196" s="23" t="s">
        <v>618</v>
      </c>
      <c r="N4196" s="23" t="s">
        <v>622</v>
      </c>
      <c r="O4196" s="23">
        <f t="shared" si="983"/>
        <v>12</v>
      </c>
      <c r="P4196" s="23" t="str">
        <f t="shared" si="994"/>
        <v>30410434Principal</v>
      </c>
    </row>
    <row r="4197" spans="1:16" ht="15" hidden="1" customHeight="1">
      <c r="A4197" s="23" t="s">
        <v>770</v>
      </c>
      <c r="B4197" s="23" t="str">
        <f>IFERROR(VLOOKUP(A4197,hoja!$A$2:$E$970,4,FALSE),0)</f>
        <v>ANTIOQUIA</v>
      </c>
      <c r="C4197" s="23" t="str">
        <f>IFERROR(VLOOKUP(A4197,hoja!$A$2:$E$1370,5,FALSE),0)</f>
        <v>RIONEGRO</v>
      </c>
      <c r="D4197" s="23" t="str">
        <f>IFERROR(VLOOKUP(A4197,hoja!A:D,3,FALSE),0)</f>
        <v>3041</v>
      </c>
      <c r="E4197" s="23" t="s">
        <v>701</v>
      </c>
      <c r="F4197" s="23" t="str">
        <f>IFERROR(VLOOKUP(E4197,hoja!$A$2:$E$970,4,FALSE),0)</f>
        <v>SANTANDER</v>
      </c>
      <c r="G4197" s="23" t="str">
        <f>IFERROR(VLOOKUP(E4197,hoja!$A$2:$E$970,5,FALSE),0)</f>
        <v>EL BANCO</v>
      </c>
      <c r="H4197" s="103" t="str">
        <f>IFERROR(VLOOKUP(E4197,hoja!A:C,3,FALSE),0)</f>
        <v>0436</v>
      </c>
      <c r="I4197" s="24" t="str">
        <f t="shared" si="1000"/>
        <v>30410436</v>
      </c>
      <c r="K4197" s="23">
        <v>597</v>
      </c>
      <c r="L4197" s="23" t="str">
        <f t="shared" si="1003"/>
        <v>NACIONAL</v>
      </c>
      <c r="M4197" s="23" t="s">
        <v>618</v>
      </c>
      <c r="N4197" s="23" t="s">
        <v>622</v>
      </c>
      <c r="O4197" s="23">
        <f t="shared" si="983"/>
        <v>12</v>
      </c>
      <c r="P4197" s="23" t="str">
        <f t="shared" si="994"/>
        <v>30410436Principal</v>
      </c>
    </row>
    <row r="4198" spans="1:16" ht="15" hidden="1" customHeight="1">
      <c r="A4198" s="23" t="s">
        <v>770</v>
      </c>
      <c r="B4198" s="23" t="str">
        <f>IFERROR(VLOOKUP(A4198,hoja!$A$2:$E$970,4,FALSE),0)</f>
        <v>ANTIOQUIA</v>
      </c>
      <c r="C4198" s="23" t="str">
        <f>IFERROR(VLOOKUP(A4198,hoja!$A$2:$E$1370,5,FALSE),0)</f>
        <v>RIONEGRO</v>
      </c>
      <c r="D4198" s="23" t="str">
        <f>IFERROR(VLOOKUP(A4198,hoja!A:D,3,FALSE),0)</f>
        <v>3041</v>
      </c>
      <c r="E4198" s="23" t="s">
        <v>689</v>
      </c>
      <c r="F4198" s="23" t="str">
        <f>IFERROR(VLOOKUP(E4198,hoja!$A$2:$E$970,4,FALSE),0)</f>
        <v>SANTANDER</v>
      </c>
      <c r="G4198" s="23" t="str">
        <f>IFERROR(VLOOKUP(E4198,hoja!$A$2:$E$970,5,FALSE),0)</f>
        <v>AGUACHICA</v>
      </c>
      <c r="H4198" s="103" t="str">
        <f>IFERROR(VLOOKUP(E4198,hoja!A:C,3,FALSE),0)</f>
        <v>0437</v>
      </c>
      <c r="I4198" s="24" t="str">
        <f t="shared" si="1000"/>
        <v>30410437</v>
      </c>
      <c r="K4198" s="23">
        <v>485</v>
      </c>
      <c r="L4198" s="23" t="str">
        <f t="shared" si="1003"/>
        <v>NACIONAL</v>
      </c>
      <c r="M4198" s="23" t="s">
        <v>618</v>
      </c>
      <c r="N4198" s="23" t="s">
        <v>622</v>
      </c>
      <c r="O4198" s="23">
        <f t="shared" si="983"/>
        <v>16</v>
      </c>
      <c r="P4198" s="23" t="str">
        <f t="shared" si="994"/>
        <v>30410437Principal</v>
      </c>
    </row>
    <row r="4199" spans="1:16" ht="15" hidden="1" customHeight="1">
      <c r="A4199" s="23" t="s">
        <v>770</v>
      </c>
      <c r="B4199" s="23" t="str">
        <f>IFERROR(VLOOKUP(A4199,hoja!$A$2:$E$970,4,FALSE),0)</f>
        <v>ANTIOQUIA</v>
      </c>
      <c r="C4199" s="23" t="str">
        <f>IFERROR(VLOOKUP(A4199,hoja!$A$2:$E$1370,5,FALSE),0)</f>
        <v>RIONEGRO</v>
      </c>
      <c r="D4199" s="23" t="str">
        <f>IFERROR(VLOOKUP(A4199,hoja!A:D,3,FALSE),0)</f>
        <v>3041</v>
      </c>
      <c r="E4199" s="23" t="s">
        <v>715</v>
      </c>
      <c r="F4199" s="23" t="str">
        <f>IFERROR(VLOOKUP(E4199,hoja!$A$2:$E$970,4,FALSE),0)</f>
        <v>SANTANDER</v>
      </c>
      <c r="G4199" s="23" t="str">
        <f>IFERROR(VLOOKUP(E4199,hoja!$A$2:$E$970,5,FALSE),0)</f>
        <v>PAMPLONA</v>
      </c>
      <c r="H4199" s="103" t="str">
        <f>IFERROR(VLOOKUP(E4199,hoja!A:C,3,FALSE),0)</f>
        <v>0439</v>
      </c>
      <c r="I4199" s="24" t="str">
        <f t="shared" si="1000"/>
        <v>30410439</v>
      </c>
      <c r="K4199" s="23">
        <v>533</v>
      </c>
      <c r="L4199" s="23" t="str">
        <f t="shared" si="1003"/>
        <v>NACIONAL</v>
      </c>
      <c r="M4199" s="23" t="s">
        <v>618</v>
      </c>
      <c r="N4199" s="23" t="s">
        <v>622</v>
      </c>
      <c r="O4199" s="23">
        <f t="shared" si="983"/>
        <v>12</v>
      </c>
      <c r="P4199" s="23" t="str">
        <f t="shared" si="994"/>
        <v>30410439Principal</v>
      </c>
    </row>
    <row r="4200" spans="1:16" ht="15" hidden="1" customHeight="1">
      <c r="A4200" s="23" t="s">
        <v>770</v>
      </c>
      <c r="B4200" s="23" t="str">
        <f>IFERROR(VLOOKUP(A4200,hoja!$A$2:$E$970,4,FALSE),0)</f>
        <v>ANTIOQUIA</v>
      </c>
      <c r="C4200" s="23" t="str">
        <f>IFERROR(VLOOKUP(A4200,hoja!$A$2:$E$1370,5,FALSE),0)</f>
        <v>RIONEGRO</v>
      </c>
      <c r="D4200" s="23" t="str">
        <f>IFERROR(VLOOKUP(A4200,hoja!A:D,3,FALSE),0)</f>
        <v>3041</v>
      </c>
      <c r="E4200" s="23" t="s">
        <v>729</v>
      </c>
      <c r="F4200" s="23" t="str">
        <f>IFERROR(VLOOKUP(E4200,hoja!$A$2:$E$970,4,FALSE),0)</f>
        <v>SANTANDER</v>
      </c>
      <c r="G4200" s="23" t="str">
        <f>IFERROR(VLOOKUP(E4200,hoja!$A$2:$E$970,5,FALSE),0)</f>
        <v>YOPAL</v>
      </c>
      <c r="H4200" s="103" t="str">
        <f>IFERROR(VLOOKUP(E4200,hoja!A:C,3,FALSE),0)</f>
        <v>0442</v>
      </c>
      <c r="I4200" s="24" t="str">
        <f t="shared" si="1000"/>
        <v>30410442</v>
      </c>
      <c r="K4200" s="23">
        <v>768</v>
      </c>
      <c r="L4200" s="23" t="str">
        <f t="shared" si="1003"/>
        <v>NACIONAL</v>
      </c>
      <c r="M4200" s="23" t="s">
        <v>618</v>
      </c>
      <c r="N4200" s="23" t="s">
        <v>622</v>
      </c>
      <c r="O4200" s="23">
        <f t="shared" ref="O4200:O4212" si="1004">IF(K4200&lt;=250,25,IF(K4200&lt;=500,16,IF(K4200&lt;=800,12,IF(K4200&lt;=1100,8,IF(K4200&lt;=1400,6,IF(K4200&lt;=1700,5))))))</f>
        <v>12</v>
      </c>
      <c r="P4200" s="23" t="str">
        <f t="shared" si="994"/>
        <v>30410442Principal</v>
      </c>
    </row>
    <row r="4201" spans="1:16" ht="15" hidden="1" customHeight="1">
      <c r="A4201" s="23" t="s">
        <v>770</v>
      </c>
      <c r="B4201" s="23" t="str">
        <f>IFERROR(VLOOKUP(A4201,hoja!$A$2:$E$970,4,FALSE),0)</f>
        <v>ANTIOQUIA</v>
      </c>
      <c r="C4201" s="23" t="str">
        <f>IFERROR(VLOOKUP(A4201,hoja!$A$2:$E$1370,5,FALSE),0)</f>
        <v>RIONEGRO</v>
      </c>
      <c r="D4201" s="23" t="str">
        <f>IFERROR(VLOOKUP(A4201,hoja!A:D,3,FALSE),0)</f>
        <v>3041</v>
      </c>
      <c r="E4201" s="23" t="s">
        <v>727</v>
      </c>
      <c r="F4201" s="23" t="str">
        <f>IFERROR(VLOOKUP(E4201,hoja!$A$2:$E$970,4,FALSE),0)</f>
        <v>CENTRO</v>
      </c>
      <c r="G4201" s="23" t="str">
        <f>IFERROR(VLOOKUP(E4201,hoja!$A$2:$E$970,5,FALSE),0)</f>
        <v>TUNJA</v>
      </c>
      <c r="H4201" s="103" t="str">
        <f>IFERROR(VLOOKUP(E4201,hoja!A:C,3,FALSE),0)</f>
        <v>0443</v>
      </c>
      <c r="I4201" s="24" t="str">
        <f t="shared" si="1000"/>
        <v>30410443</v>
      </c>
      <c r="K4201" s="23">
        <v>522</v>
      </c>
      <c r="L4201" s="23" t="str">
        <f t="shared" si="1003"/>
        <v>NACIONAL</v>
      </c>
      <c r="M4201" s="23" t="s">
        <v>618</v>
      </c>
      <c r="N4201" s="23" t="s">
        <v>622</v>
      </c>
      <c r="O4201" s="23">
        <f t="shared" si="1004"/>
        <v>12</v>
      </c>
      <c r="P4201" s="23" t="str">
        <f t="shared" si="994"/>
        <v>30410443Principal</v>
      </c>
    </row>
    <row r="4202" spans="1:16" ht="15" hidden="1" customHeight="1">
      <c r="A4202" s="23" t="s">
        <v>770</v>
      </c>
      <c r="B4202" s="23" t="str">
        <f>IFERROR(VLOOKUP(A4202,hoja!$A$2:$E$970,4,FALSE),0)</f>
        <v>ANTIOQUIA</v>
      </c>
      <c r="C4202" s="23" t="str">
        <f>IFERROR(VLOOKUP(A4202,hoja!$A$2:$E$1370,5,FALSE),0)</f>
        <v>RIONEGRO</v>
      </c>
      <c r="D4202" s="23" t="str">
        <f>IFERROR(VLOOKUP(A4202,hoja!A:D,3,FALSE),0)</f>
        <v>3041</v>
      </c>
      <c r="E4202" s="23" t="s">
        <v>700</v>
      </c>
      <c r="F4202" s="23" t="str">
        <f>IFERROR(VLOOKUP(E4202,hoja!$A$2:$E$970,4,FALSE),0)</f>
        <v>SANTANDER</v>
      </c>
      <c r="G4202" s="23" t="str">
        <f>IFERROR(VLOOKUP(E4202,hoja!$A$2:$E$970,5,FALSE),0)</f>
        <v>CHIQUINQUIRÁ</v>
      </c>
      <c r="H4202" s="103" t="str">
        <f>IFERROR(VLOOKUP(E4202,hoja!A:C,3,FALSE),0)</f>
        <v>0444</v>
      </c>
      <c r="I4202" s="24" t="str">
        <f t="shared" si="1000"/>
        <v>30410444</v>
      </c>
      <c r="K4202" s="23">
        <v>512</v>
      </c>
      <c r="L4202" s="23" t="str">
        <f t="shared" si="1003"/>
        <v>NACIONAL</v>
      </c>
      <c r="M4202" s="23" t="s">
        <v>618</v>
      </c>
      <c r="N4202" s="23" t="s">
        <v>622</v>
      </c>
      <c r="O4202" s="23">
        <f t="shared" si="1004"/>
        <v>12</v>
      </c>
      <c r="P4202" s="23" t="str">
        <f t="shared" si="994"/>
        <v>30410444Principal</v>
      </c>
    </row>
    <row r="4203" spans="1:16" ht="15" hidden="1" customHeight="1">
      <c r="A4203" s="23" t="s">
        <v>770</v>
      </c>
      <c r="B4203" s="23" t="str">
        <f>IFERROR(VLOOKUP(A4203,hoja!$A$2:$E$970,4,FALSE),0)</f>
        <v>ANTIOQUIA</v>
      </c>
      <c r="C4203" s="23" t="str">
        <f>IFERROR(VLOOKUP(A4203,hoja!$A$2:$E$1370,5,FALSE),0)</f>
        <v>RIONEGRO</v>
      </c>
      <c r="D4203" s="23" t="str">
        <f>IFERROR(VLOOKUP(A4203,hoja!A:D,3,FALSE),0)</f>
        <v>3041</v>
      </c>
      <c r="E4203" s="23" t="s">
        <v>650</v>
      </c>
      <c r="F4203" s="23" t="str">
        <f>IFERROR(VLOOKUP(E4203,hoja!$A$2:$E$970,4,FALSE),0)</f>
        <v>OCCIDENTE</v>
      </c>
      <c r="G4203" s="23" t="str">
        <f>IFERROR(VLOOKUP(E4203,hoja!$A$2:$E$970,5,FALSE),0)</f>
        <v>CALOTO</v>
      </c>
      <c r="H4203" s="103" t="str">
        <f>IFERROR(VLOOKUP(E4203,hoja!A:C,3,FALSE),0)</f>
        <v>0445</v>
      </c>
      <c r="I4203" s="24" t="str">
        <f t="shared" si="1000"/>
        <v>30410445</v>
      </c>
      <c r="K4203" s="23">
        <v>498</v>
      </c>
      <c r="L4203" s="23" t="str">
        <f t="shared" si="1003"/>
        <v>NACIONAL</v>
      </c>
      <c r="M4203" s="23" t="s">
        <v>618</v>
      </c>
      <c r="N4203" s="23" t="s">
        <v>622</v>
      </c>
      <c r="O4203" s="23">
        <f t="shared" si="1004"/>
        <v>16</v>
      </c>
      <c r="P4203" s="23" t="str">
        <f t="shared" si="994"/>
        <v>30410445Principal</v>
      </c>
    </row>
    <row r="4204" spans="1:16" ht="15" hidden="1" customHeight="1">
      <c r="A4204" s="23" t="s">
        <v>770</v>
      </c>
      <c r="B4204" s="23" t="str">
        <f>IFERROR(VLOOKUP(A4204,hoja!$A$2:$E$970,4,FALSE),0)</f>
        <v>ANTIOQUIA</v>
      </c>
      <c r="C4204" s="23" t="str">
        <f>IFERROR(VLOOKUP(A4204,hoja!$A$2:$E$1370,5,FALSE),0)</f>
        <v>RIONEGRO</v>
      </c>
      <c r="D4204" s="23" t="str">
        <f>IFERROR(VLOOKUP(A4204,hoja!A:D,3,FALSE),0)</f>
        <v>3041</v>
      </c>
      <c r="E4204" s="23" t="s">
        <v>692</v>
      </c>
      <c r="F4204" s="23" t="str">
        <f>IFERROR(VLOOKUP(E4204,hoja!$A$2:$E$970,4,FALSE),0)</f>
        <v>SANTANDER</v>
      </c>
      <c r="G4204" s="23" t="str">
        <f>IFERROR(VLOOKUP(E4204,hoja!$A$2:$E$970,5,FALSE),0)</f>
        <v>BARBOSA</v>
      </c>
      <c r="H4204" s="103" t="str">
        <f>IFERROR(VLOOKUP(E4204,hoja!A:C,3,FALSE),0)</f>
        <v>0446</v>
      </c>
      <c r="I4204" s="24" t="str">
        <f t="shared" si="1000"/>
        <v>30410446</v>
      </c>
      <c r="K4204" s="23">
        <v>562</v>
      </c>
      <c r="L4204" s="23" t="str">
        <f t="shared" si="1003"/>
        <v>NACIONAL</v>
      </c>
      <c r="M4204" s="23" t="s">
        <v>618</v>
      </c>
      <c r="N4204" s="23" t="s">
        <v>622</v>
      </c>
      <c r="O4204" s="23">
        <f t="shared" si="1004"/>
        <v>12</v>
      </c>
      <c r="P4204" s="23" t="str">
        <f t="shared" si="994"/>
        <v>30410446Principal</v>
      </c>
    </row>
    <row r="4205" spans="1:16" ht="15" hidden="1" customHeight="1">
      <c r="A4205" s="23" t="s">
        <v>770</v>
      </c>
      <c r="B4205" s="23" t="str">
        <f>IFERROR(VLOOKUP(A4205,hoja!$A$2:$E$970,4,FALSE),0)</f>
        <v>ANTIOQUIA</v>
      </c>
      <c r="C4205" s="23" t="str">
        <f>IFERROR(VLOOKUP(A4205,hoja!$A$2:$E$1370,5,FALSE),0)</f>
        <v>RIONEGRO</v>
      </c>
      <c r="D4205" s="23" t="str">
        <f>IFERROR(VLOOKUP(A4205,hoja!A:D,3,FALSE),0)</f>
        <v>3041</v>
      </c>
      <c r="E4205" s="23" t="s">
        <v>703</v>
      </c>
      <c r="F4205" s="23" t="str">
        <f>IFERROR(VLOOKUP(E4205,hoja!$A$2:$E$970,4,FALSE),0)</f>
        <v>COSTA</v>
      </c>
      <c r="G4205" s="23" t="str">
        <f>IFERROR(VLOOKUP(E4205,hoja!$A$2:$E$970,5,FALSE),0)</f>
        <v>FONSECA</v>
      </c>
      <c r="H4205" s="103" t="str">
        <f>IFERROR(VLOOKUP(E4205,hoja!A:C,3,FALSE),0)</f>
        <v>0448</v>
      </c>
      <c r="I4205" s="24" t="str">
        <f t="shared" si="1000"/>
        <v>30410448</v>
      </c>
      <c r="K4205" s="23">
        <v>829</v>
      </c>
      <c r="L4205" s="23" t="str">
        <f t="shared" si="1003"/>
        <v>NACIONAL</v>
      </c>
      <c r="M4205" s="23" t="s">
        <v>618</v>
      </c>
      <c r="N4205" s="23" t="s">
        <v>622</v>
      </c>
      <c r="O4205" s="23">
        <f t="shared" si="1004"/>
        <v>8</v>
      </c>
      <c r="P4205" s="23" t="str">
        <f t="shared" si="994"/>
        <v>30410448Principal</v>
      </c>
    </row>
    <row r="4206" spans="1:16" ht="15" hidden="1" customHeight="1">
      <c r="A4206" s="23" t="s">
        <v>770</v>
      </c>
      <c r="B4206" s="23" t="str">
        <f>IFERROR(VLOOKUP(A4206,hoja!$A$2:$E$970,4,FALSE),0)</f>
        <v>ANTIOQUIA</v>
      </c>
      <c r="C4206" s="23" t="str">
        <f>IFERROR(VLOOKUP(A4206,hoja!$A$2:$E$1370,5,FALSE),0)</f>
        <v>RIONEGRO</v>
      </c>
      <c r="D4206" s="23" t="str">
        <f>IFERROR(VLOOKUP(A4206,hoja!A:D,3,FALSE),0)</f>
        <v>3041</v>
      </c>
      <c r="E4206" s="23" t="s">
        <v>693</v>
      </c>
      <c r="F4206" s="23" t="str">
        <f>IFERROR(VLOOKUP(E4206,hoja!$A$2:$E$970,4,FALSE),0)</f>
        <v>COSTA</v>
      </c>
      <c r="G4206" s="23" t="str">
        <f>IFERROR(VLOOKUP(E4206,hoja!$A$2:$E$970,5,FALSE),0)</f>
        <v>BOSCONIA</v>
      </c>
      <c r="H4206" s="103" t="str">
        <f>IFERROR(VLOOKUP(E4206,hoja!A:C,3,FALSE),0)</f>
        <v>0449</v>
      </c>
      <c r="I4206" s="24" t="str">
        <f t="shared" si="1000"/>
        <v>30410449</v>
      </c>
      <c r="K4206" s="23">
        <v>695</v>
      </c>
      <c r="L4206" s="23" t="str">
        <f t="shared" si="1003"/>
        <v>NACIONAL</v>
      </c>
      <c r="M4206" s="23" t="s">
        <v>618</v>
      </c>
      <c r="N4206" s="23" t="s">
        <v>622</v>
      </c>
      <c r="O4206" s="23">
        <f t="shared" si="1004"/>
        <v>12</v>
      </c>
      <c r="P4206" s="23" t="str">
        <f t="shared" si="994"/>
        <v>30410449Principal</v>
      </c>
    </row>
    <row r="4207" spans="1:16" ht="15" hidden="1" customHeight="1">
      <c r="A4207" s="23" t="s">
        <v>770</v>
      </c>
      <c r="B4207" s="23" t="str">
        <f>IFERROR(VLOOKUP(A4207,hoja!$A$2:$E$970,4,FALSE),0)</f>
        <v>ANTIOQUIA</v>
      </c>
      <c r="C4207" s="23" t="str">
        <f>IFERROR(VLOOKUP(A4207,hoja!$A$2:$E$1370,5,FALSE),0)</f>
        <v>RIONEGRO</v>
      </c>
      <c r="D4207" s="23" t="str">
        <f>IFERROR(VLOOKUP(A4207,hoja!A:D,3,FALSE),0)</f>
        <v>3041</v>
      </c>
      <c r="E4207" s="23" t="s">
        <v>1008</v>
      </c>
      <c r="F4207" s="23" t="str">
        <f>IFERROR(VLOOKUP(E4207,hoja!$A$2:$E$970,4,FALSE),0)</f>
        <v>CENTRO</v>
      </c>
      <c r="G4207" s="23" t="str">
        <f>IFERROR(VLOOKUP(E4207,hoja!$A$2:$E$970,5,FALSE),0)</f>
        <v>CAQUEZA</v>
      </c>
      <c r="H4207" s="103" t="str">
        <f>IFERROR(VLOOKUP(E4207,hoja!A:C,3,FALSE),0)</f>
        <v>0462</v>
      </c>
      <c r="I4207" s="24" t="str">
        <f t="shared" si="1000"/>
        <v>30410462</v>
      </c>
      <c r="K4207" s="23">
        <v>409</v>
      </c>
      <c r="L4207" s="23" t="str">
        <f t="shared" si="1003"/>
        <v>NACIONAL</v>
      </c>
      <c r="M4207" s="23" t="s">
        <v>623</v>
      </c>
      <c r="N4207" s="23" t="s">
        <v>622</v>
      </c>
      <c r="O4207" s="23">
        <f t="shared" si="1004"/>
        <v>16</v>
      </c>
      <c r="P4207" s="23" t="str">
        <f t="shared" si="994"/>
        <v>30410462Facatativa</v>
      </c>
    </row>
    <row r="4208" spans="1:16" ht="15" hidden="1" customHeight="1">
      <c r="A4208" s="23" t="s">
        <v>770</v>
      </c>
      <c r="B4208" s="23" t="str">
        <f>IFERROR(VLOOKUP(A4208,hoja!$A$2:$E$970,4,FALSE),0)</f>
        <v>ANTIOQUIA</v>
      </c>
      <c r="C4208" s="23" t="str">
        <f>IFERROR(VLOOKUP(A4208,hoja!$A$2:$E$1370,5,FALSE),0)</f>
        <v>RIONEGRO</v>
      </c>
      <c r="D4208" s="23" t="str">
        <f>IFERROR(VLOOKUP(A4208,hoja!A:D,3,FALSE),0)</f>
        <v>3041</v>
      </c>
      <c r="E4208" s="23" t="s">
        <v>1007</v>
      </c>
      <c r="F4208" s="23" t="str">
        <f>IFERROR(VLOOKUP(E4208,hoja!$A$2:$E$970,4,FALSE),0)</f>
        <v>CENTRO</v>
      </c>
      <c r="G4208" s="23" t="str">
        <f>IFERROR(VLOOKUP(E4208,hoja!$A$2:$E$970,5,FALSE),0)</f>
        <v>FUSA</v>
      </c>
      <c r="H4208" s="103" t="str">
        <f>IFERROR(VLOOKUP(E4208,hoja!A:C,3,FALSE),0)</f>
        <v>0463</v>
      </c>
      <c r="I4208" s="24" t="str">
        <f t="shared" si="1000"/>
        <v>30410463</v>
      </c>
      <c r="K4208" s="23">
        <v>434</v>
      </c>
      <c r="L4208" s="23" t="str">
        <f t="shared" si="1003"/>
        <v>NACIONAL</v>
      </c>
      <c r="M4208" s="23" t="s">
        <v>618</v>
      </c>
      <c r="N4208" s="23" t="s">
        <v>622</v>
      </c>
      <c r="O4208" s="23">
        <f t="shared" si="1004"/>
        <v>16</v>
      </c>
      <c r="P4208" s="23" t="str">
        <f t="shared" si="994"/>
        <v>30410463Principal</v>
      </c>
    </row>
    <row r="4209" spans="1:16" ht="15" hidden="1" customHeight="1">
      <c r="A4209" s="23" t="s">
        <v>764</v>
      </c>
      <c r="B4209" s="23" t="str">
        <f>IFERROR(VLOOKUP(A4209,hoja!$A$2:$E$970,4,FALSE),0)</f>
        <v>CENTRO</v>
      </c>
      <c r="C4209" s="23" t="str">
        <f>IFERROR(VLOOKUP(A4209,hoja!$A$2:$E$1370,5,FALSE),0)</f>
        <v>MADRID</v>
      </c>
      <c r="D4209" s="23" t="str">
        <f>IFERROR(VLOOKUP(A4209,hoja!A:D,3,FALSE),0)</f>
        <v>60108</v>
      </c>
      <c r="E4209" s="23" t="s">
        <v>630</v>
      </c>
      <c r="F4209" s="23" t="str">
        <f>IFERROR(VLOOKUP(E4209,hoja!$A$2:$E$970,4,FALSE),0)</f>
        <v>CENTRO</v>
      </c>
      <c r="G4209" s="23" t="str">
        <f>IFERROR(VLOOKUP(E4209,hoja!$A$2:$E$970,5,FALSE),0)</f>
        <v>SESQUILÉ</v>
      </c>
      <c r="H4209" s="103" t="str">
        <f>IFERROR(VLOOKUP(E4209,hoja!A:C,3,FALSE),0)</f>
        <v>1501</v>
      </c>
      <c r="I4209" s="24" t="str">
        <f t="shared" si="1000"/>
        <v>601081501</v>
      </c>
      <c r="K4209" s="23">
        <v>63</v>
      </c>
      <c r="L4209" s="23" t="str">
        <f t="shared" si="1001"/>
        <v>REGIONAL</v>
      </c>
      <c r="M4209" s="23" t="s">
        <v>618</v>
      </c>
      <c r="N4209" s="23" t="s">
        <v>622</v>
      </c>
      <c r="O4209" s="23">
        <f t="shared" si="1004"/>
        <v>25</v>
      </c>
      <c r="P4209" s="23" t="str">
        <f t="shared" si="994"/>
        <v>601081501Principal</v>
      </c>
    </row>
    <row r="4210" spans="1:16" ht="15" hidden="1" customHeight="1">
      <c r="A4210" s="26" t="s">
        <v>668</v>
      </c>
      <c r="B4210" s="23" t="str">
        <f>IFERROR(VLOOKUP(A4210,hoja!$A$2:$E$970,4,FALSE),0)</f>
        <v>COSTA</v>
      </c>
      <c r="C4210" s="23" t="str">
        <f>IFERROR(VLOOKUP(A4210,hoja!$A$2:$E$1370,5,FALSE),0)</f>
        <v>VALLEDUPAR</v>
      </c>
      <c r="D4210" s="23" t="str">
        <f>IFERROR(VLOOKUP(A4210,hoja!A:D,3,FALSE),0)</f>
        <v>0447</v>
      </c>
      <c r="E4210" s="23" t="s">
        <v>731</v>
      </c>
      <c r="F4210" s="23" t="str">
        <f>IFERROR(VLOOKUP(E4210,hoja!$A$2:$E$970,4,FALSE),0)</f>
        <v>SANTANDER</v>
      </c>
      <c r="G4210" s="23" t="str">
        <f>IFERROR(VLOOKUP(E4210,hoja!$A$2:$E$970,5,FALSE),0)</f>
        <v>CÚCUTA</v>
      </c>
      <c r="H4210" s="103" t="str">
        <f>IFERROR(VLOOKUP(E4210,hoja!A:C,3,FALSE),0)</f>
        <v>0438</v>
      </c>
      <c r="I4210" s="24" t="str">
        <f t="shared" ref="I4210" si="1005">D4210&amp;H4210</f>
        <v>04470438</v>
      </c>
      <c r="K4210" s="23">
        <v>541</v>
      </c>
      <c r="L4210" s="23" t="str">
        <f>IF(B4210=F4210,"REGIONAL","NACIONAL")</f>
        <v>NACIONAL</v>
      </c>
      <c r="M4210" s="23" t="s">
        <v>618</v>
      </c>
      <c r="N4210" s="23" t="str" cm="1">
        <f t="array" ref="N4210">IFERROR(IF(M4210="Principal","LES_ACTIVE",LES_INACTIVE),0)</f>
        <v>LES_ACTIVE</v>
      </c>
      <c r="O4210" s="23">
        <f t="shared" si="1004"/>
        <v>12</v>
      </c>
      <c r="P4210" s="23" t="str">
        <f t="shared" si="994"/>
        <v>04470438Principal</v>
      </c>
    </row>
    <row r="4211" spans="1:16" ht="15" hidden="1" customHeight="1">
      <c r="A4211" s="26" t="s">
        <v>679</v>
      </c>
      <c r="B4211" s="23" t="str">
        <f>IFERROR(VLOOKUP(A4211,hoja!$A$2:$E$970,4,FALSE),0)</f>
        <v>CENTRO</v>
      </c>
      <c r="C4211" s="23" t="str">
        <f>IFERROR(VLOOKUP(A4211,hoja!$A$2:$E$1370,5,FALSE),0)</f>
        <v>NEIVA</v>
      </c>
      <c r="D4211" s="23" t="str">
        <f>IFERROR(VLOOKUP(A4211,hoja!A:D,3,FALSE),0)</f>
        <v>0385</v>
      </c>
      <c r="E4211" s="23" t="s">
        <v>637</v>
      </c>
      <c r="F4211" s="23" t="str">
        <f>IFERROR(VLOOKUP(E4211,hoja!$A$2:$E$970,4,FALSE),0)</f>
        <v>SANTANDER</v>
      </c>
      <c r="G4211" s="23" t="str">
        <f>IFERROR(VLOOKUP(E4211,hoja!$A$2:$E$970,5,FALSE),0)</f>
        <v>PIEDECUESTA</v>
      </c>
      <c r="H4211" s="103" t="str">
        <f>IFERROR(VLOOKUP(E4211,hoja!A:C,3,FALSE),0)</f>
        <v>0422</v>
      </c>
      <c r="I4211" s="24" t="str">
        <f>D4211&amp;H4211</f>
        <v>03850422</v>
      </c>
      <c r="J4211" s="23">
        <f>+K4211/30</f>
        <v>22.966666666666665</v>
      </c>
      <c r="K4211" s="23">
        <v>689</v>
      </c>
      <c r="L4211" s="23" t="str">
        <f t="shared" ref="L4211:L4215" si="1006">IF(B4211=F4211,"REGIONAL","NACIONAL")</f>
        <v>NACIONAL</v>
      </c>
      <c r="M4211" s="23" t="s">
        <v>618</v>
      </c>
      <c r="N4211" s="23" t="s">
        <v>622</v>
      </c>
      <c r="O4211" s="23">
        <f t="shared" si="1004"/>
        <v>12</v>
      </c>
      <c r="P4211" s="23" t="str">
        <f t="shared" si="994"/>
        <v>03850422Principal</v>
      </c>
    </row>
    <row r="4212" spans="1:16" ht="15" hidden="1" customHeight="1">
      <c r="A4212" s="26" t="s">
        <v>660</v>
      </c>
      <c r="B4212" s="23" t="str">
        <f>IFERROR(VLOOKUP(A4212,hoja!$A$2:$E$970,4,FALSE),0)</f>
        <v>CENTRO</v>
      </c>
      <c r="C4212" s="23" t="str">
        <f>IFERROR(VLOOKUP(A4212,hoja!$A$2:$E$1370,5,FALSE),0)</f>
        <v>BOGOTÁ</v>
      </c>
      <c r="D4212" s="23" t="str">
        <f>IFERROR(VLOOKUP(A4212,hoja!A:D,3,FALSE),0)</f>
        <v>0035</v>
      </c>
      <c r="E4212" s="23" t="s">
        <v>713</v>
      </c>
      <c r="F4212" s="23" t="str">
        <f>IFERROR(VLOOKUP(E4212,hoja!$A$2:$E$970,4,FALSE),0)</f>
        <v>ANTIOQUIA</v>
      </c>
      <c r="G4212" s="23" t="str">
        <f>IFERROR(VLOOKUP(E4212,hoja!$A$2:$E$970,5,FALSE),0)</f>
        <v>MARIQUITA</v>
      </c>
      <c r="H4212" s="103" t="str">
        <f>IFERROR(VLOOKUP(E4212,hoja!A:C,3,FALSE),0)</f>
        <v>0392</v>
      </c>
      <c r="I4212" s="24" t="str">
        <f>D4212&amp;H4212</f>
        <v>00350392</v>
      </c>
      <c r="K4212" s="23">
        <v>164</v>
      </c>
      <c r="L4212" s="23" t="str">
        <f t="shared" si="1006"/>
        <v>NACIONAL</v>
      </c>
      <c r="M4212" s="23" t="s">
        <v>674</v>
      </c>
      <c r="N4212" s="23" t="s">
        <v>622</v>
      </c>
      <c r="O4212" s="23">
        <f t="shared" si="1004"/>
        <v>25</v>
      </c>
      <c r="P4212" s="23" t="str">
        <f t="shared" si="994"/>
        <v>00350392La Vega</v>
      </c>
    </row>
    <row r="4213" spans="1:16" ht="15" hidden="1" customHeight="1">
      <c r="A4213" s="26" t="s">
        <v>660</v>
      </c>
      <c r="B4213" s="23" t="str">
        <f>IFERROR(VLOOKUP(A4213,hoja!$A$2:$E$970,4,FALSE),0)</f>
        <v>CENTRO</v>
      </c>
      <c r="C4213" s="23" t="str">
        <f>IFERROR(VLOOKUP(A4213,hoja!$A$2:$E$1370,5,FALSE),0)</f>
        <v>BOGOTÁ</v>
      </c>
      <c r="D4213" s="23" t="str">
        <f>IFERROR(VLOOKUP(A4213,hoja!A:D,3,FALSE),0)</f>
        <v>0035</v>
      </c>
      <c r="E4213" s="23" t="s">
        <v>713</v>
      </c>
      <c r="F4213" s="23" t="str">
        <f>IFERROR(VLOOKUP(E4213,hoja!$A$2:$E$970,4,FALSE),0)</f>
        <v>ANTIOQUIA</v>
      </c>
      <c r="G4213" s="23" t="str">
        <f>IFERROR(VLOOKUP(E4213,hoja!$A$2:$E$970,5,FALSE),0)</f>
        <v>MARIQUITA</v>
      </c>
      <c r="H4213" s="103" t="str">
        <f>IFERROR(VLOOKUP(E4213,hoja!A:C,3,FALSE),0)</f>
        <v>0392</v>
      </c>
      <c r="I4213" s="24" t="str">
        <f>D4213&amp;H4213</f>
        <v>00350392</v>
      </c>
      <c r="K4213" s="23">
        <v>161</v>
      </c>
      <c r="L4213" s="23" t="str">
        <f t="shared" si="1006"/>
        <v>NACIONAL</v>
      </c>
      <c r="M4213" s="23" t="s">
        <v>623</v>
      </c>
      <c r="N4213" s="23" t="s">
        <v>622</v>
      </c>
      <c r="O4213" s="23">
        <f t="shared" ref="O4213:O4219" si="1007">IF(K4213&lt;=250,25,IF(K4213&lt;=500,16,IF(K4213&lt;=800,12,IF(K4213&lt;=1100,8,IF(K4213&lt;=1400,6,IF(K4213&lt;=1700,5))))))</f>
        <v>25</v>
      </c>
      <c r="P4213" s="23" t="str">
        <f t="shared" si="994"/>
        <v>00350392Facatativa</v>
      </c>
    </row>
    <row r="4214" spans="1:16" ht="15" hidden="1" customHeight="1">
      <c r="A4214" s="26" t="s">
        <v>673</v>
      </c>
      <c r="B4214" s="23" t="str">
        <f>IFERROR(VLOOKUP(A4214,hoja!$A$2:$E$970,4,FALSE),0)</f>
        <v>CENTRO</v>
      </c>
      <c r="C4214" s="23" t="str">
        <f>IFERROR(VLOOKUP(A4214,hoja!$A$2:$E$1370,5,FALSE),0)</f>
        <v>BOGOTÁ</v>
      </c>
      <c r="D4214" s="23" t="str">
        <f>IFERROR(VLOOKUP(A4214,hoja!A:D,3,FALSE),0)</f>
        <v>3052</v>
      </c>
      <c r="E4214" s="23" t="s">
        <v>641</v>
      </c>
      <c r="F4214" s="23" t="str">
        <f>IFERROR(VLOOKUP(E4214,hoja!$A$2:$E$970,4,FALSE),0)</f>
        <v>ANTIOQUIA</v>
      </c>
      <c r="G4214" s="23" t="str">
        <f>IFERROR(VLOOKUP(E4214,hoja!$A$2:$E$970,5,FALSE),0)</f>
        <v>MEDELLÍN</v>
      </c>
      <c r="H4214" s="103" t="str">
        <f>IFERROR(VLOOKUP(E4214,hoja!A:C,3,FALSE),0)</f>
        <v>0079</v>
      </c>
      <c r="I4214" s="24" t="str">
        <f>D4214&amp;H4214</f>
        <v>30520079</v>
      </c>
      <c r="K4214" s="23">
        <v>423</v>
      </c>
      <c r="L4214" s="23" t="str">
        <f t="shared" si="1006"/>
        <v>NACIONAL</v>
      </c>
      <c r="M4214" s="23" t="s">
        <v>618</v>
      </c>
      <c r="N4214" s="23" t="s">
        <v>622</v>
      </c>
      <c r="O4214" s="23">
        <f t="shared" si="1007"/>
        <v>16</v>
      </c>
      <c r="P4214" s="23" t="str">
        <f t="shared" si="994"/>
        <v>30520079Principal</v>
      </c>
    </row>
    <row r="4215" spans="1:16" ht="15" hidden="1" customHeight="1">
      <c r="A4215" t="s">
        <v>809</v>
      </c>
      <c r="B4215" s="23" t="str">
        <f>IFERROR(VLOOKUP(A4215,hoja!$A$2:$E$970,4,FALSE),0)</f>
        <v>OCCIDENTE</v>
      </c>
      <c r="C4215" s="23" t="str">
        <f>IFERROR(VLOOKUP(A4215,hoja!$A$2:$E$1370,5,FALSE),0)</f>
        <v>MANIZALES</v>
      </c>
      <c r="D4215" s="23" t="str">
        <f>IFERROR(VLOOKUP(A4215,hoja!A:D,3,FALSE),0)</f>
        <v>50371</v>
      </c>
      <c r="E4215" s="23" t="s">
        <v>672</v>
      </c>
      <c r="F4215" s="23" t="str">
        <f>IFERROR(VLOOKUP(E4215,hoja!$A$2:$E$970,4,FALSE),0)</f>
        <v>ANTIOQUIA</v>
      </c>
      <c r="G4215" s="23" t="str">
        <f>IFERROR(VLOOKUP(E4215,hoja!$A$2:$E$970,5,FALSE),0)</f>
        <v>MEDELLÍN</v>
      </c>
      <c r="H4215" s="103" t="str">
        <f>IFERROR(VLOOKUP(E4215,hoja!A:C,3,FALSE),0)</f>
        <v>0092</v>
      </c>
      <c r="I4215" s="24" t="str">
        <f t="shared" ref="I4215:I4217" si="1008">D4215&amp;H4215</f>
        <v>503710092</v>
      </c>
      <c r="K4215" s="23">
        <f>456/2</f>
        <v>228</v>
      </c>
      <c r="L4215" s="23" t="str">
        <f t="shared" si="1006"/>
        <v>NACIONAL</v>
      </c>
      <c r="M4215" s="23" t="s">
        <v>618</v>
      </c>
      <c r="N4215" s="23" t="str" cm="1">
        <f t="array" ref="N4215">IFERROR(IF(M4215="Principal","LES_ACTIVE",LES_INACTIVE),0)</f>
        <v>LES_ACTIVE</v>
      </c>
      <c r="O4215" s="23">
        <f t="shared" si="1007"/>
        <v>25</v>
      </c>
      <c r="P4215" s="23" t="str">
        <f t="shared" si="994"/>
        <v>503710092Principal</v>
      </c>
    </row>
    <row r="4216" spans="1:16" ht="15" hidden="1" customHeight="1">
      <c r="A4216" t="s">
        <v>809</v>
      </c>
      <c r="B4216" s="23" t="str">
        <f>IFERROR(VLOOKUP(A4216,hoja!$A$2:$E$970,4,FALSE),0)</f>
        <v>OCCIDENTE</v>
      </c>
      <c r="C4216" s="23" t="str">
        <f>IFERROR(VLOOKUP(A4216,hoja!$A$2:$E$1370,5,FALSE),0)</f>
        <v>MANIZALES</v>
      </c>
      <c r="D4216" s="23" t="str">
        <f>IFERROR(VLOOKUP(A4216,hoja!A:D,3,FALSE),0)</f>
        <v>50371</v>
      </c>
      <c r="E4216" s="23" t="s">
        <v>644</v>
      </c>
      <c r="F4216" s="23" t="str">
        <f>IFERROR(VLOOKUP(E4216,hoja!$A$2:$E$970,4,FALSE),0)</f>
        <v>OCCIDENTE</v>
      </c>
      <c r="G4216" s="23" t="str">
        <f>IFERROR(VLOOKUP(E4216,hoja!$A$2:$E$970,5,FALSE),0)</f>
        <v>PEREIRA</v>
      </c>
      <c r="H4216" s="103" t="str">
        <f>IFERROR(VLOOKUP(E4216,hoja!A:C,3,FALSE),0)</f>
        <v>0198</v>
      </c>
      <c r="I4216" s="24" t="str">
        <f t="shared" si="1008"/>
        <v>503710198</v>
      </c>
      <c r="K4216" s="23">
        <f>133/2</f>
        <v>66.5</v>
      </c>
      <c r="L4216" s="23" t="str">
        <f t="shared" ref="L4216" si="1009">IF(B4216=F4216,"REGIONAL","NACIONAL")</f>
        <v>REGIONAL</v>
      </c>
      <c r="M4216" s="23" t="s">
        <v>618</v>
      </c>
      <c r="N4216" s="23" t="str" cm="1">
        <f t="array" ref="N4216">IFERROR(IF(M4216="Principal","LES_ACTIVE",LES_INACTIVE),0)</f>
        <v>LES_ACTIVE</v>
      </c>
      <c r="O4216" s="23">
        <f t="shared" si="1007"/>
        <v>25</v>
      </c>
      <c r="P4216" s="23" t="str">
        <f t="shared" si="994"/>
        <v>503710198Principal</v>
      </c>
    </row>
    <row r="4217" spans="1:16" ht="15" hidden="1" customHeight="1">
      <c r="A4217" s="28" t="s">
        <v>673</v>
      </c>
      <c r="B4217" s="23" t="str">
        <f>IFERROR(VLOOKUP(A4217,hoja!$A$2:$E$970,4,FALSE),0)</f>
        <v>CENTRO</v>
      </c>
      <c r="C4217" s="23" t="str">
        <f>IFERROR(VLOOKUP(A4217,hoja!$A$2:$E$1370,5,FALSE),0)</f>
        <v>BOGOTÁ</v>
      </c>
      <c r="D4217" s="23" t="str">
        <f>IFERROR(VLOOKUP(A4217,hoja!A:D,3,FALSE),0)</f>
        <v>3052</v>
      </c>
      <c r="E4217" s="23" t="s">
        <v>645</v>
      </c>
      <c r="F4217" s="23" t="str">
        <f>IFERROR(VLOOKUP(E4217,hoja!$A$2:$E$970,4,FALSE),0)</f>
        <v>OCCIDENTE</v>
      </c>
      <c r="G4217" s="23" t="str">
        <f>IFERROR(VLOOKUP(E4217,hoja!$A$2:$E$970,5,FALSE),0)</f>
        <v>CALI</v>
      </c>
      <c r="H4217" s="103" t="str">
        <f>IFERROR(VLOOKUP(E4217,hoja!A:C,3,FALSE),0)</f>
        <v>0410</v>
      </c>
      <c r="I4217" s="24" t="str">
        <f t="shared" si="1008"/>
        <v>30520410</v>
      </c>
      <c r="J4217" s="23">
        <v>26.052361111098435</v>
      </c>
      <c r="K4217" s="23">
        <v>448.26100000000002</v>
      </c>
      <c r="L4217" s="23" t="str">
        <f>IF(B4217=F4217,"REGIONAL","NACIONAL")</f>
        <v>NACIONAL</v>
      </c>
      <c r="M4217" s="23" t="s">
        <v>618</v>
      </c>
      <c r="N4217" s="23" t="str" cm="1">
        <f t="array" ref="N4217">IFERROR(IF(M4217="Principal","LES_ACTIVE",LES_INACTIVE),0)</f>
        <v>LES_ACTIVE</v>
      </c>
      <c r="O4217" s="23">
        <f t="shared" si="1007"/>
        <v>16</v>
      </c>
      <c r="P4217" s="23" t="str">
        <f t="shared" ref="P4217:P4274" si="1010">D4217&amp;H4217&amp;M4217</f>
        <v>30520410Principal</v>
      </c>
    </row>
    <row r="4218" spans="1:16" ht="15" hidden="1" customHeight="1">
      <c r="A4218" s="26" t="s">
        <v>670</v>
      </c>
      <c r="B4218" s="23" t="str">
        <f>IFERROR(VLOOKUP(A4218,hoja!$A$2:$E$970,4,FALSE),0)</f>
        <v>OCCIDENTE</v>
      </c>
      <c r="C4218" s="23" t="str">
        <f>IFERROR(VLOOKUP(A4218,hoja!$A$2:$E$1370,5,FALSE),0)</f>
        <v>PEREIRA</v>
      </c>
      <c r="D4218" s="23" t="str">
        <f>IFERROR(VLOOKUP(A4218,hoja!A:D,3,FALSE),0)</f>
        <v>0134</v>
      </c>
      <c r="E4218" s="23" t="s">
        <v>1019</v>
      </c>
      <c r="F4218" s="23" t="str">
        <f>IFERROR(VLOOKUP(E4218,hoja!$A$2:$E$970,4,FALSE),0)</f>
        <v>OCCIDENTE</v>
      </c>
      <c r="G4218" s="23" t="str">
        <f>IFERROR(VLOOKUP(E4218,hoja!$A$2:$E$970,5,FALSE),0)</f>
        <v>MANIZALES</v>
      </c>
      <c r="H4218" s="103" t="str">
        <f>IFERROR(VLOOKUP(E4218,hoja!A:C,3,FALSE),0)</f>
        <v>1306</v>
      </c>
      <c r="I4218" s="24" t="str">
        <f>D4218&amp;H4218</f>
        <v>01341306</v>
      </c>
      <c r="J4218" s="23">
        <v>2</v>
      </c>
      <c r="K4218" s="23">
        <v>62</v>
      </c>
      <c r="L4218" s="23" t="str">
        <f>IF(B4218=F4218,"REGIONAL","NACIONAL")</f>
        <v>REGIONAL</v>
      </c>
      <c r="M4218" s="23" t="s">
        <v>618</v>
      </c>
      <c r="N4218" s="23" t="str" cm="1">
        <f t="array" ref="N4218">IFERROR(IF(M4218="Principal","LES_ACTIVE",LES_INACTIVE),0)</f>
        <v>LES_ACTIVE</v>
      </c>
      <c r="O4218" s="23">
        <f t="shared" si="1007"/>
        <v>25</v>
      </c>
      <c r="P4218" s="23" t="str">
        <f t="shared" si="1010"/>
        <v>01341306Principal</v>
      </c>
    </row>
    <row r="4219" spans="1:16" ht="14.45" hidden="1">
      <c r="A4219" s="26" t="s">
        <v>859</v>
      </c>
      <c r="B4219" s="23" t="str">
        <f>IFERROR(VLOOKUP(A4219,hoja!$A$2:$E$970,4,FALSE),0)</f>
        <v>CENTRO</v>
      </c>
      <c r="C4219" s="23" t="str">
        <f>IFERROR(VLOOKUP(A4219,hoja!$A$2:$E$1370,5,FALSE),0)</f>
        <v>IBAGUÉ</v>
      </c>
      <c r="D4219" s="23" t="str">
        <f>IFERROR(VLOOKUP(A4219,hoja!A:D,3,FALSE),0)</f>
        <v>60021</v>
      </c>
      <c r="E4219" s="23" t="s">
        <v>732</v>
      </c>
      <c r="F4219" s="23" t="str">
        <f>IFERROR(VLOOKUP(E4219,hoja!$A$2:$E$970,4,FALSE),0)</f>
        <v>CENTRO</v>
      </c>
      <c r="G4219" s="23" t="str">
        <f>IFERROR(VLOOKUP(E4219,hoja!$A$2:$E$970,5,FALSE),0)</f>
        <v>IBAGUÉ</v>
      </c>
      <c r="H4219" s="103" t="str">
        <f>IFERROR(VLOOKUP(E4219,hoja!A:C,3,FALSE),0)</f>
        <v>0389</v>
      </c>
      <c r="I4219" s="24" t="str">
        <f t="shared" ref="I4219" si="1011">D4219&amp;H4219</f>
        <v>600210389</v>
      </c>
      <c r="K4219" s="23">
        <v>5</v>
      </c>
      <c r="L4219" s="23" t="str">
        <f t="shared" ref="L4219" si="1012">IF(B4219=F4219,"REGIONAL","NACIONAL")</f>
        <v>REGIONAL</v>
      </c>
      <c r="M4219" s="23" t="s">
        <v>618</v>
      </c>
      <c r="O4219" s="23">
        <f t="shared" si="1007"/>
        <v>25</v>
      </c>
      <c r="P4219" s="23" t="str">
        <f t="shared" si="1010"/>
        <v>600210389Principal</v>
      </c>
    </row>
    <row r="4220" spans="1:16" ht="15" hidden="1" customHeight="1">
      <c r="A4220" s="26" t="s">
        <v>670</v>
      </c>
      <c r="B4220" s="23" t="str">
        <f>IFERROR(VLOOKUP(A4220,hoja!$A$2:$E$970,4,FALSE),0)</f>
        <v>OCCIDENTE</v>
      </c>
      <c r="C4220" s="23" t="str">
        <f>IFERROR(VLOOKUP(A4220,hoja!$A$2:$E$1370,5,FALSE),0)</f>
        <v>PEREIRA</v>
      </c>
      <c r="D4220" s="23" t="str">
        <f>IFERROR(VLOOKUP(A4220,hoja!A:D,3,FALSE),0)</f>
        <v>0134</v>
      </c>
      <c r="E4220" s="23" t="s">
        <v>699</v>
      </c>
      <c r="F4220" s="23" t="str">
        <f>IFERROR(VLOOKUP(E4220,hoja!$A$2:$E$970,4,FALSE),0)</f>
        <v>ANTIOQUIA</v>
      </c>
      <c r="G4220" s="23" t="str">
        <f>IFERROR(VLOOKUP(E4220,hoja!$A$2:$E$970,5,FALSE),0)</f>
        <v>CHIGORODÓ</v>
      </c>
      <c r="H4220" s="103" t="str">
        <f>IFERROR(VLOOKUP(E4220,hoja!A:C,3,FALSE),0)</f>
        <v>0074</v>
      </c>
      <c r="I4220" s="24" t="str">
        <f t="shared" ref="I4220" si="1013">D4220&amp;H4220</f>
        <v>01340074</v>
      </c>
      <c r="J4220" s="23">
        <v>45.299999999930151</v>
      </c>
      <c r="K4220" s="23">
        <v>496</v>
      </c>
      <c r="L4220" s="23" t="str">
        <f>IF(B4220=F4220,"REGIONAL","NACIONAL")</f>
        <v>NACIONAL</v>
      </c>
      <c r="M4220" s="23" t="s">
        <v>618</v>
      </c>
      <c r="N4220" s="23" t="str" cm="1">
        <f t="array" ref="N4220">IFERROR(IF(M4220="Principal","LES_ACTIVE",LES_INACTIVE),0)</f>
        <v>LES_ACTIVE</v>
      </c>
      <c r="O4220" s="23">
        <f t="shared" ref="O4220:O4225" si="1014">IF(K4220&lt;=250,25,IF(K4220&lt;=500,16,IF(K4220&lt;=800,12,IF(K4220&lt;=1100,8,IF(K4220&lt;=1400,6,IF(K4220&lt;=1700,5))))))</f>
        <v>16</v>
      </c>
      <c r="P4220" s="23" t="str">
        <f t="shared" si="1010"/>
        <v>01340074Principal</v>
      </c>
    </row>
    <row r="4221" spans="1:16" ht="15" hidden="1" customHeight="1">
      <c r="A4221" s="26" t="s">
        <v>729</v>
      </c>
      <c r="B4221" s="23" t="str">
        <f>IFERROR(VLOOKUP(A4221,hoja!$A$2:$E$970,4,FALSE),0)</f>
        <v>SANTANDER</v>
      </c>
      <c r="C4221" s="23" t="str">
        <f>IFERROR(VLOOKUP(A4221,hoja!$A$2:$E$1370,5,FALSE),0)</f>
        <v>YOPAL</v>
      </c>
      <c r="D4221" s="23" t="str">
        <f>IFERROR(VLOOKUP(A4221,hoja!A:D,3,FALSE),0)</f>
        <v>0442</v>
      </c>
      <c r="E4221" s="23" t="s">
        <v>710</v>
      </c>
      <c r="F4221" s="23" t="str">
        <f>IFERROR(VLOOKUP(E4221,hoja!$A$2:$E$970,4,FALSE),0)</f>
        <v>CENTRO</v>
      </c>
      <c r="G4221" s="23" t="str">
        <f>IFERROR(VLOOKUP(E4221,hoja!$A$2:$E$970,5,FALSE),0)</f>
        <v>LA MESA</v>
      </c>
      <c r="H4221" s="103" t="str">
        <f>IFERROR(VLOOKUP(E4221,hoja!A:C,3,FALSE),0)</f>
        <v>0024</v>
      </c>
      <c r="I4221" s="24" t="str">
        <f>D4221&amp;H4221</f>
        <v>04420024</v>
      </c>
      <c r="K4221" s="23">
        <v>427</v>
      </c>
      <c r="L4221" s="23" t="str">
        <f t="shared" ref="L4221:L4223" si="1015">IF(B4221=F4221,"REGIONAL","NACIONAL")</f>
        <v>NACIONAL</v>
      </c>
      <c r="M4221" s="23" t="s">
        <v>618</v>
      </c>
      <c r="N4221" s="23" t="s">
        <v>622</v>
      </c>
      <c r="O4221" s="23">
        <f t="shared" si="1014"/>
        <v>16</v>
      </c>
      <c r="P4221" s="23" t="str">
        <f t="shared" si="1010"/>
        <v>04420024Principal</v>
      </c>
    </row>
    <row r="4222" spans="1:16" ht="15" hidden="1" customHeight="1">
      <c r="A4222" s="26" t="s">
        <v>630</v>
      </c>
      <c r="B4222" s="23" t="str">
        <f>IFERROR(VLOOKUP(A4222,hoja!$A$2:$E$970,4,FALSE),0)</f>
        <v>CENTRO</v>
      </c>
      <c r="C4222" s="23" t="str">
        <f>IFERROR(VLOOKUP(A4222,hoja!$A$2:$E$1370,5,FALSE),0)</f>
        <v>SESQUILÉ</v>
      </c>
      <c r="D4222" s="23" t="str">
        <f>IFERROR(VLOOKUP(A4222,hoja!A:D,3,FALSE),0)</f>
        <v>1501</v>
      </c>
      <c r="E4222" s="23" t="s">
        <v>656</v>
      </c>
      <c r="F4222" s="23" t="str">
        <f>IFERROR(VLOOKUP(E4222,hoja!$A$2:$E$970,4,FALSE),0)</f>
        <v>SANTANDER</v>
      </c>
      <c r="G4222" s="23" t="str">
        <f>IFERROR(VLOOKUP(E4222,hoja!$A$2:$E$970,5,FALSE),0)</f>
        <v>ARAUCA</v>
      </c>
      <c r="H4222" s="103" t="str">
        <f>IFERROR(VLOOKUP(E4222,hoja!A:C,3,FALSE),0)</f>
        <v>60006</v>
      </c>
      <c r="I4222" s="24" t="str">
        <f>D4222&amp;H4222</f>
        <v>150160006</v>
      </c>
      <c r="K4222" s="23">
        <v>811</v>
      </c>
      <c r="L4222" s="23" t="str">
        <f t="shared" si="1015"/>
        <v>NACIONAL</v>
      </c>
      <c r="M4222" s="23" t="s">
        <v>618</v>
      </c>
      <c r="N4222" s="23" t="s">
        <v>622</v>
      </c>
      <c r="O4222" s="23">
        <f t="shared" si="1014"/>
        <v>8</v>
      </c>
      <c r="P4222" s="23" t="str">
        <f t="shared" si="1010"/>
        <v>150160006Principal</v>
      </c>
    </row>
    <row r="4223" spans="1:16" ht="15" hidden="1" customHeight="1">
      <c r="A4223" s="26" t="s">
        <v>630</v>
      </c>
      <c r="B4223" s="23" t="str">
        <f>IFERROR(VLOOKUP(A4223,hoja!$A$2:$E$970,4,FALSE),0)</f>
        <v>CENTRO</v>
      </c>
      <c r="C4223" s="23" t="str">
        <f>IFERROR(VLOOKUP(A4223,hoja!$A$2:$E$1370,5,FALSE),0)</f>
        <v>SESQUILÉ</v>
      </c>
      <c r="D4223" s="23" t="str">
        <f>IFERROR(VLOOKUP(A4223,hoja!A:D,3,FALSE),0)</f>
        <v>1501</v>
      </c>
      <c r="E4223" s="23" t="s">
        <v>846</v>
      </c>
      <c r="F4223" s="23" t="str">
        <f>IFERROR(VLOOKUP(E4223,hoja!$A$2:$E$970,4,FALSE),0)</f>
        <v>SANTANDER</v>
      </c>
      <c r="G4223" s="23" t="str">
        <f>IFERROR(VLOOKUP(E4223,hoja!$A$2:$E$970,5,FALSE),0)</f>
        <v>CÚCUTA</v>
      </c>
      <c r="H4223" s="103" t="str">
        <f>IFERROR(VLOOKUP(E4223,hoja!A:C,3,FALSE),0)</f>
        <v>60155</v>
      </c>
      <c r="I4223" s="24" t="str">
        <f t="shared" ref="I4223" si="1016">D4223&amp;H4223</f>
        <v>150160155</v>
      </c>
      <c r="J4223" s="23">
        <v>33.650000000023283</v>
      </c>
      <c r="K4223" s="23">
        <v>601.40800000000002</v>
      </c>
      <c r="L4223" s="23" t="str">
        <f t="shared" si="1015"/>
        <v>NACIONAL</v>
      </c>
      <c r="M4223" s="23" t="s">
        <v>618</v>
      </c>
      <c r="N4223" s="23" t="str" cm="1">
        <f t="array" ref="N4223">IFERROR(IF(M4223="Principal","LES_ACTIVE",LES_INACTIVE),0)</f>
        <v>LES_ACTIVE</v>
      </c>
      <c r="O4223" s="23">
        <f t="shared" si="1014"/>
        <v>12</v>
      </c>
      <c r="P4223" s="23" t="str">
        <f t="shared" si="1010"/>
        <v>150160155Principal</v>
      </c>
    </row>
    <row r="4224" spans="1:16" ht="15" hidden="1" customHeight="1">
      <c r="A4224" s="26" t="s">
        <v>637</v>
      </c>
      <c r="B4224" s="23" t="str">
        <f>IFERROR(VLOOKUP(A4224,hoja!$A$2:$E$970,4,FALSE),0)</f>
        <v>SANTANDER</v>
      </c>
      <c r="C4224" s="23" t="str">
        <f>IFERROR(VLOOKUP(A4224,hoja!$A$2:$E$1370,5,FALSE),0)</f>
        <v>PIEDECUESTA</v>
      </c>
      <c r="D4224" s="23" t="str">
        <f>IFERROR(VLOOKUP(A4224,hoja!A:D,3,FALSE),0)</f>
        <v>0422</v>
      </c>
      <c r="E4224" s="23" t="s">
        <v>850</v>
      </c>
      <c r="F4224" s="23" t="str">
        <f>IFERROR(VLOOKUP(E4224,hoja!$A$2:$E$970,4,FALSE),0)</f>
        <v>SANTANDER</v>
      </c>
      <c r="G4224" s="23" t="str">
        <f>IFERROR(VLOOKUP(E4224,hoja!$A$2:$E$970,5,FALSE),0)</f>
        <v>PIEDECUESTA</v>
      </c>
      <c r="H4224" s="103" t="str">
        <f>IFERROR(VLOOKUP(E4224,hoja!A:C,3,FALSE),0)</f>
        <v>60012</v>
      </c>
      <c r="I4224" s="24" t="str">
        <f>D4224&amp;H4224</f>
        <v>042260012</v>
      </c>
      <c r="K4224" s="23">
        <v>24</v>
      </c>
      <c r="L4224" s="23" t="str">
        <f t="shared" ref="L4224:L4225" si="1017">IF(B4224=F4224,"REGIONAL","NACIONAL")</f>
        <v>REGIONAL</v>
      </c>
      <c r="M4224" s="23" t="s">
        <v>865</v>
      </c>
      <c r="N4224" s="23" t="s">
        <v>622</v>
      </c>
      <c r="O4224" s="23">
        <f t="shared" si="1014"/>
        <v>25</v>
      </c>
      <c r="P4224" s="23" t="str">
        <f t="shared" si="1010"/>
        <v>042260012Lebrija-Letras</v>
      </c>
    </row>
    <row r="4225" spans="1:16" ht="15" hidden="1" customHeight="1">
      <c r="A4225" s="26" t="s">
        <v>675</v>
      </c>
      <c r="B4225" s="23" t="str">
        <f>IFERROR(VLOOKUP(A4225,hoja!$A$2:$E$970,4,FALSE),0)</f>
        <v>COSTA</v>
      </c>
      <c r="C4225" s="23" t="str">
        <f>IFERROR(VLOOKUP(A4225,hoja!$A$2:$E$1370,5,FALSE),0)</f>
        <v>CARTAGENA</v>
      </c>
      <c r="D4225" s="23">
        <f>IFERROR(VLOOKUP(A4225,hoja!A:D,3,FALSE),0)</f>
        <v>3002</v>
      </c>
      <c r="E4225" s="23" t="s">
        <v>107</v>
      </c>
      <c r="F4225" s="23" t="str">
        <f>IFERROR(VLOOKUP(E4225,hoja!$A$2:$E$970,4,FALSE),0)</f>
        <v>COSTA</v>
      </c>
      <c r="G4225" s="23" t="str">
        <f>IFERROR(VLOOKUP(E4225,hoja!$A$2:$E$970,5,FALSE),0)</f>
        <v>CARTAGENA</v>
      </c>
      <c r="H4225" s="103" t="str">
        <f>IFERROR(VLOOKUP(E4225,hoja!A:C,3,FALSE),0)</f>
        <v>60018</v>
      </c>
      <c r="I4225" s="24" t="str">
        <f>D4225&amp;H4225</f>
        <v>300260018</v>
      </c>
      <c r="K4225" s="23">
        <v>15</v>
      </c>
      <c r="L4225" s="23" t="str">
        <f t="shared" si="1017"/>
        <v>REGIONAL</v>
      </c>
      <c r="M4225" s="23" t="s">
        <v>618</v>
      </c>
      <c r="N4225" s="23" t="s">
        <v>622</v>
      </c>
      <c r="O4225" s="23">
        <f t="shared" si="1014"/>
        <v>25</v>
      </c>
      <c r="P4225" s="23" t="str">
        <f t="shared" si="1010"/>
        <v>300260018Principal</v>
      </c>
    </row>
    <row r="4226" spans="1:16" ht="15" hidden="1" customHeight="1">
      <c r="A4226" s="26" t="s">
        <v>675</v>
      </c>
      <c r="B4226" s="23" t="str">
        <f>IFERROR(VLOOKUP(A4226,hoja!$A$2:$E$970,4,FALSE),0)</f>
        <v>COSTA</v>
      </c>
      <c r="C4226" s="23" t="str">
        <f>IFERROR(VLOOKUP(A4226,hoja!$A$2:$E$1370,5,FALSE),0)</f>
        <v>CARTAGENA</v>
      </c>
      <c r="D4226" s="23">
        <f>IFERROR(VLOOKUP(A4226,hoja!A:D,3,FALSE),0)</f>
        <v>3002</v>
      </c>
      <c r="E4226" s="23" t="s">
        <v>636</v>
      </c>
      <c r="F4226" s="23" t="str">
        <f>IFERROR(VLOOKUP(E4226,hoja!$A$2:$E$970,4,FALSE),0)</f>
        <v>CENTRO</v>
      </c>
      <c r="G4226" s="23" t="str">
        <f>IFERROR(VLOOKUP(E4226,hoja!$A$2:$E$970,5,FALSE),0)</f>
        <v>DUITAMA</v>
      </c>
      <c r="H4226" s="103" t="str">
        <f>IFERROR(VLOOKUP(E4226,hoja!A:C,3,FALSE),0)</f>
        <v>0441</v>
      </c>
      <c r="I4226" s="24" t="str">
        <f>D4226&amp;H4226</f>
        <v>30020441</v>
      </c>
      <c r="K4226" s="23">
        <v>995</v>
      </c>
      <c r="L4226" s="23" t="str">
        <f>IF(B4226=F4226,"REGIONAL","NACIONAL")</f>
        <v>NACIONAL</v>
      </c>
      <c r="M4226" s="23" t="s">
        <v>618</v>
      </c>
      <c r="N4226" s="23" t="s">
        <v>622</v>
      </c>
      <c r="O4226" s="23">
        <f t="shared" ref="O4226:O4230" si="1018">IF(K4226&lt;=250,25,IF(K4226&lt;=500,16,IF(K4226&lt;=800,12,IF(K4226&lt;=1100,8,IF(K4226&lt;=1400,6,IF(K4226&lt;=1700,5))))))</f>
        <v>8</v>
      </c>
      <c r="P4226" s="23" t="str">
        <f t="shared" si="1010"/>
        <v>30020441Principal</v>
      </c>
    </row>
    <row r="4227" spans="1:16" ht="15" hidden="1" customHeight="1">
      <c r="A4227" s="26" t="s">
        <v>710</v>
      </c>
      <c r="B4227" s="23" t="str">
        <f>IFERROR(VLOOKUP(A4227,hoja!$A$2:$E$970,4,FALSE),0)</f>
        <v>CENTRO</v>
      </c>
      <c r="C4227" s="23" t="str">
        <f>IFERROR(VLOOKUP(A4227,hoja!$A$2:$E$1370,5,FALSE),0)</f>
        <v>LA MESA</v>
      </c>
      <c r="D4227" s="23" t="str">
        <f>IFERROR(VLOOKUP(A4227,hoja!A:D,3,FALSE),0)</f>
        <v>0024</v>
      </c>
      <c r="E4227" s="23" t="s">
        <v>727</v>
      </c>
      <c r="F4227" s="23" t="str">
        <f>IFERROR(VLOOKUP(E4227,hoja!$A$2:$E$970,4,FALSE),0)</f>
        <v>CENTRO</v>
      </c>
      <c r="G4227" s="23" t="str">
        <f>IFERROR(VLOOKUP(E4227,hoja!$A$2:$E$970,5,FALSE),0)</f>
        <v>TUNJA</v>
      </c>
      <c r="H4227" s="103" t="str">
        <f>IFERROR(VLOOKUP(E4227,hoja!A:C,3,FALSE),0)</f>
        <v>0443</v>
      </c>
      <c r="I4227" s="24" t="str">
        <f>D4227&amp;H4227</f>
        <v>00240443</v>
      </c>
      <c r="K4227" s="23">
        <v>203</v>
      </c>
      <c r="L4227" s="23" t="str">
        <f t="shared" ref="L4227" si="1019">IF(B4227=F4227,"REGIONAL","NACIONAL")</f>
        <v>REGIONAL</v>
      </c>
      <c r="M4227" s="23" t="s">
        <v>618</v>
      </c>
      <c r="N4227" s="23" t="s">
        <v>622</v>
      </c>
      <c r="O4227" s="23">
        <f t="shared" si="1018"/>
        <v>25</v>
      </c>
      <c r="P4227" s="23" t="str">
        <f t="shared" si="1010"/>
        <v>00240443Principal</v>
      </c>
    </row>
    <row r="4228" spans="1:16" ht="15" hidden="1" customHeight="1">
      <c r="A4228" s="26" t="s">
        <v>881</v>
      </c>
      <c r="B4228" s="23" t="str">
        <f>IFERROR(VLOOKUP(A4228,hoja!$A$2:$E$970,4,FALSE),0)</f>
        <v>ANTIOQUIA</v>
      </c>
      <c r="C4228" s="23" t="str">
        <f>IFERROR(VLOOKUP(A4228,hoja!$A$2:$E$1370,5,FALSE),0)</f>
        <v>MEDELLÍN</v>
      </c>
      <c r="D4228" s="23" t="str">
        <f>IFERROR(VLOOKUP(A4228,hoja!A:D,3,FALSE),0)</f>
        <v>1381</v>
      </c>
      <c r="E4228" s="23" t="s">
        <v>581</v>
      </c>
      <c r="F4228" s="23" t="str">
        <f>IFERROR(VLOOKUP(E4228,hoja!$A$2:$E$970,4,FALSE),0)</f>
        <v>OCCIDENTE</v>
      </c>
      <c r="G4228" s="23" t="str">
        <f>IFERROR(VLOOKUP(E4228,hoja!$A$2:$E$970,5,FALSE),0)</f>
        <v>CALI</v>
      </c>
      <c r="H4228" s="103" t="str">
        <f>IFERROR(VLOOKUP(E4228,hoja!A:C,3,FALSE),0)</f>
        <v>60043</v>
      </c>
      <c r="I4228" s="24" t="str">
        <f t="shared" ref="I4228" si="1020">D4228&amp;H4228</f>
        <v>138160043</v>
      </c>
      <c r="J4228" s="23">
        <v>35.811666666646488</v>
      </c>
      <c r="K4228" s="23">
        <v>423.11</v>
      </c>
      <c r="L4228" s="23" t="str">
        <f>IF(B4228=F4228,"REGIONAL","NACIONAL")</f>
        <v>NACIONAL</v>
      </c>
      <c r="M4228" s="23" t="s">
        <v>618</v>
      </c>
      <c r="N4228" s="23" t="s">
        <v>622</v>
      </c>
      <c r="O4228" s="23">
        <f t="shared" si="1018"/>
        <v>16</v>
      </c>
      <c r="P4228" s="23" t="str">
        <f t="shared" si="1010"/>
        <v>138160043Principal</v>
      </c>
    </row>
    <row r="4229" spans="1:16" ht="15" hidden="1" customHeight="1">
      <c r="A4229" s="26" t="s">
        <v>667</v>
      </c>
      <c r="B4229" s="23" t="str">
        <f>IFERROR(VLOOKUP(A4229,hoja!$A$2:$E$970,4,FALSE),0)</f>
        <v>COSTA</v>
      </c>
      <c r="C4229" s="23" t="str">
        <f>IFERROR(VLOOKUP(A4229,hoja!$A$2:$E$1370,5,FALSE),0)</f>
        <v>MONTERÍA</v>
      </c>
      <c r="D4229" s="23" t="str">
        <f>IFERROR(VLOOKUP(A4229,hoja!A:D,3,FALSE),0)</f>
        <v>0381</v>
      </c>
      <c r="E4229" s="23" t="s">
        <v>783</v>
      </c>
      <c r="F4229" s="23" t="str">
        <f>IFERROR(VLOOKUP(E4229,hoja!$A$2:$E$970,4,FALSE),0)</f>
        <v>COSTA</v>
      </c>
      <c r="G4229" s="23" t="str">
        <f>IFERROR(VLOOKUP(E4229,hoja!$A$2:$E$970,5,FALSE),0)</f>
        <v>MONTERÍA</v>
      </c>
      <c r="H4229" s="103" t="str">
        <f>IFERROR(VLOOKUP(E4229,hoja!A:C,3,FALSE),0)</f>
        <v>60007</v>
      </c>
      <c r="I4229" s="24" t="str">
        <f>D4229&amp;H4229</f>
        <v>038160007</v>
      </c>
      <c r="K4229" s="23">
        <v>23</v>
      </c>
      <c r="L4229" s="23" t="str">
        <f>IF(B4229=F4229,"REGIONAL","NACIONAL")</f>
        <v>REGIONAL</v>
      </c>
      <c r="M4229" s="23" t="s">
        <v>618</v>
      </c>
      <c r="N4229" s="23" t="s">
        <v>622</v>
      </c>
      <c r="O4229" s="23">
        <f t="shared" si="1018"/>
        <v>25</v>
      </c>
      <c r="P4229" s="23" t="str">
        <f t="shared" si="1010"/>
        <v>038160007Principal</v>
      </c>
    </row>
    <row r="4230" spans="1:16" ht="15" hidden="1" customHeight="1">
      <c r="A4230" s="26" t="s">
        <v>732</v>
      </c>
      <c r="B4230" s="23" t="str">
        <f>IFERROR(VLOOKUP(A4230,hoja!$A$2:$E$970,4,FALSE),0)</f>
        <v>CENTRO</v>
      </c>
      <c r="C4230" s="23" t="str">
        <f>IFERROR(VLOOKUP(A4230,hoja!$A$2:$E$1370,5,FALSE),0)</f>
        <v>IBAGUÉ</v>
      </c>
      <c r="D4230" s="23" t="str">
        <f>IFERROR(VLOOKUP(A4230,hoja!A:D,3,FALSE),0)</f>
        <v>0389</v>
      </c>
      <c r="E4230" s="26" t="s">
        <v>859</v>
      </c>
      <c r="F4230" s="23" t="str">
        <f>IFERROR(VLOOKUP(E4230,hoja!$A$2:$E$970,4,FALSE),0)</f>
        <v>CENTRO</v>
      </c>
      <c r="G4230" s="23" t="str">
        <f>IFERROR(VLOOKUP(E4230,hoja!$A$2:$E$970,5,FALSE),0)</f>
        <v>IBAGUÉ</v>
      </c>
      <c r="H4230" s="103" t="str">
        <f>IFERROR(VLOOKUP(E4230,hoja!A:C,3,FALSE),0)</f>
        <v>60021</v>
      </c>
      <c r="I4230" s="24" t="str">
        <f t="shared" ref="I4230:I4237" si="1021">D4230&amp;H4230</f>
        <v>038960021</v>
      </c>
      <c r="K4230" s="23">
        <v>15</v>
      </c>
      <c r="L4230" s="23" t="str">
        <f t="shared" ref="L4230" si="1022">IF(B4230=F4230,"REGIONAL","NACIONAL")</f>
        <v>REGIONAL</v>
      </c>
      <c r="M4230" s="23" t="s">
        <v>618</v>
      </c>
      <c r="N4230" s="23" t="str" cm="1">
        <f t="array" ref="N4230">IFERROR(IF(M4230="Principal","LES_ACTIVE",LES_INACTIVE),0)</f>
        <v>LES_ACTIVE</v>
      </c>
      <c r="O4230" s="23">
        <f t="shared" si="1018"/>
        <v>25</v>
      </c>
      <c r="P4230" s="23" t="str">
        <f t="shared" si="1010"/>
        <v>038960021Principal</v>
      </c>
    </row>
    <row r="4231" spans="1:16" ht="15" hidden="1" customHeight="1">
      <c r="A4231" s="26" t="s">
        <v>660</v>
      </c>
      <c r="B4231" s="23" t="str">
        <f>IFERROR(VLOOKUP(A4231,hoja!$A$2:$E$970,4,FALSE),0)</f>
        <v>CENTRO</v>
      </c>
      <c r="C4231" s="23" t="str">
        <f>IFERROR(VLOOKUP(A4231,hoja!$A$2:$E$1370,5,FALSE),0)</f>
        <v>BOGOTÁ</v>
      </c>
      <c r="D4231" s="23" t="str">
        <f>IFERROR(VLOOKUP(A4231,hoja!A:D,3,FALSE),0)</f>
        <v>0035</v>
      </c>
      <c r="E4231" s="23" t="s">
        <v>821</v>
      </c>
      <c r="F4231" s="23" t="str">
        <f>IFERROR(VLOOKUP(E4231,hoja!$A$2:$E$970,4,FALSE),0)</f>
        <v>CENTRO</v>
      </c>
      <c r="G4231" s="23" t="str">
        <f>IFERROR(VLOOKUP(E4231,hoja!$A$2:$E$970,5,FALSE),0)</f>
        <v>BOGOTÁ</v>
      </c>
      <c r="H4231" s="103" t="str">
        <f>IFERROR(VLOOKUP(E4231,hoja!A:C,3,FALSE),0)</f>
        <v>10217</v>
      </c>
      <c r="I4231" s="24" t="str">
        <f t="shared" si="1021"/>
        <v>003510217</v>
      </c>
      <c r="K4231" s="23">
        <v>9</v>
      </c>
      <c r="L4231" s="23" t="str">
        <f>IF(B4231=F4231,"REGIONAL","NACIONAL")</f>
        <v>REGIONAL</v>
      </c>
      <c r="M4231" s="23" t="s">
        <v>674</v>
      </c>
      <c r="N4231" s="23" t="s">
        <v>622</v>
      </c>
      <c r="O4231" s="23">
        <f>IF(K4231&lt;=250,25,IF(K4231&lt;=500,16,IF(K4231&lt;=800,12,IF(K4231&lt;=1100,8,IF(K4231&lt;=1400,6,IF(K4231&lt;=1700,5))))))</f>
        <v>25</v>
      </c>
      <c r="P4231" s="23" t="str">
        <f t="shared" si="1010"/>
        <v>003510217La Vega</v>
      </c>
    </row>
    <row r="4232" spans="1:16" ht="15" hidden="1" customHeight="1">
      <c r="A4232" s="26" t="s">
        <v>807</v>
      </c>
      <c r="B4232" s="23" t="str">
        <f>IFERROR(VLOOKUP(A4232,hoja!$A$2:$E$970,4,FALSE),0)</f>
        <v>CENTRO</v>
      </c>
      <c r="C4232" s="23" t="str">
        <f>IFERROR(VLOOKUP(A4232,hoja!$A$2:$E$1370,5,FALSE),0)</f>
        <v>BOGOTÁ</v>
      </c>
      <c r="D4232" s="23" t="str">
        <f>IFERROR(VLOOKUP(A4232,hoja!A:D,3,FALSE),0)</f>
        <v>0460</v>
      </c>
      <c r="E4232" s="23" t="s">
        <v>628</v>
      </c>
      <c r="F4232" s="23" t="str">
        <f>IFERROR(VLOOKUP(E4232,hoja!$A$2:$E$970,4,FALSE),0)</f>
        <v>ANTIOQUIA</v>
      </c>
      <c r="G4232" s="23" t="str">
        <f>IFERROR(VLOOKUP(E4232,hoja!$A$2:$E$970,5,FALSE),0)</f>
        <v>SANTA FE DE ANTIOQUIA</v>
      </c>
      <c r="H4232" s="103" t="str">
        <f>IFERROR(VLOOKUP(E4232,hoja!A:C,3,FALSE),0)</f>
        <v>0080</v>
      </c>
      <c r="I4232" s="24" t="str">
        <f t="shared" si="1021"/>
        <v>04600080</v>
      </c>
      <c r="J4232" s="23">
        <v>69</v>
      </c>
      <c r="K4232" s="23">
        <v>484</v>
      </c>
      <c r="L4232" s="23" t="str">
        <f>IF(B4232=F4232,"REGIONAL","NACIONAL")</f>
        <v>NACIONAL</v>
      </c>
      <c r="M4232" s="23" t="s">
        <v>844</v>
      </c>
      <c r="N4232" s="23" t="s">
        <v>622</v>
      </c>
      <c r="O4232" s="23">
        <f t="shared" ref="O4232:O4234" si="1023">IF(K4232&lt;=250,25,IF(K4232&lt;=500,16,IF(K4232&lt;=800,12,IF(K4232&lt;=1100,8,IF(K4232&lt;=1400,6,IF(K4232&lt;=1700,5))))))</f>
        <v>16</v>
      </c>
      <c r="P4232" s="23" t="str">
        <f t="shared" si="1010"/>
        <v>04600080la Vega</v>
      </c>
    </row>
    <row r="4233" spans="1:16" ht="15" hidden="1" customHeight="1">
      <c r="A4233" s="26" t="s">
        <v>807</v>
      </c>
      <c r="B4233" s="23" t="str">
        <f>IFERROR(VLOOKUP(A4233,hoja!$A$2:$E$970,4,FALSE),0)</f>
        <v>CENTRO</v>
      </c>
      <c r="C4233" s="23" t="str">
        <f>IFERROR(VLOOKUP(A4233,hoja!$A$2:$E$1370,5,FALSE),0)</f>
        <v>BOGOTÁ</v>
      </c>
      <c r="D4233" s="23" t="str">
        <f>IFERROR(VLOOKUP(A4233,hoja!A:D,3,FALSE),0)</f>
        <v>0460</v>
      </c>
      <c r="E4233" s="23" t="s">
        <v>628</v>
      </c>
      <c r="F4233" s="23" t="str">
        <f>IFERROR(VLOOKUP(E4233,hoja!$A$2:$E$970,4,FALSE),0)</f>
        <v>ANTIOQUIA</v>
      </c>
      <c r="G4233" s="23" t="str">
        <f>IFERROR(VLOOKUP(E4233,hoja!$A$2:$E$970,5,FALSE),0)</f>
        <v>SANTA FE DE ANTIOQUIA</v>
      </c>
      <c r="H4233" s="103" t="str">
        <f>IFERROR(VLOOKUP(E4233,hoja!A:C,3,FALSE),0)</f>
        <v>0080</v>
      </c>
      <c r="I4233" s="24" t="str">
        <f t="shared" si="1021"/>
        <v>04600080</v>
      </c>
      <c r="J4233" s="23">
        <v>69</v>
      </c>
      <c r="K4233" s="23">
        <v>473</v>
      </c>
      <c r="L4233" s="23" t="str">
        <f t="shared" ref="L4233:L4234" si="1024">IF(B4233=F4233,"REGIONAL","NACIONAL")</f>
        <v>NACIONAL</v>
      </c>
      <c r="M4233" s="23" t="s">
        <v>623</v>
      </c>
      <c r="N4233" s="23" t="s">
        <v>622</v>
      </c>
      <c r="O4233" s="23">
        <f t="shared" si="1023"/>
        <v>16</v>
      </c>
      <c r="P4233" s="23" t="str">
        <f t="shared" si="1010"/>
        <v>04600080Facatativa</v>
      </c>
    </row>
    <row r="4234" spans="1:16" ht="15" hidden="1" customHeight="1">
      <c r="A4234" s="26" t="s">
        <v>807</v>
      </c>
      <c r="B4234" s="23" t="str">
        <f>IFERROR(VLOOKUP(A4234,hoja!$A$2:$E$970,4,FALSE),0)</f>
        <v>CENTRO</v>
      </c>
      <c r="C4234" s="23" t="str">
        <f>IFERROR(VLOOKUP(A4234,hoja!$A$2:$E$1370,5,FALSE),0)</f>
        <v>BOGOTÁ</v>
      </c>
      <c r="D4234" s="23" t="str">
        <f>IFERROR(VLOOKUP(A4234,hoja!A:D,3,FALSE),0)</f>
        <v>0460</v>
      </c>
      <c r="E4234" s="23" t="s">
        <v>726</v>
      </c>
      <c r="F4234" s="23" t="str">
        <f>IFERROR(VLOOKUP(E4234,hoja!$A$2:$E$970,4,FALSE),0)</f>
        <v>OCCIDENTE</v>
      </c>
      <c r="G4234" s="23" t="str">
        <f>IFERROR(VLOOKUP(E4234,hoja!$A$2:$E$970,5,FALSE),0)</f>
        <v>TUMACO</v>
      </c>
      <c r="H4234" s="103" t="str">
        <f>IFERROR(VLOOKUP(E4234,hoja!A:C,3,FALSE),0)</f>
        <v>0396</v>
      </c>
      <c r="I4234" s="24" t="str">
        <f t="shared" si="1021"/>
        <v>04600396</v>
      </c>
      <c r="K4234" s="23">
        <v>1137</v>
      </c>
      <c r="L4234" s="23" t="str">
        <f t="shared" si="1024"/>
        <v>NACIONAL</v>
      </c>
      <c r="M4234" s="23" t="s">
        <v>618</v>
      </c>
      <c r="N4234" s="23" t="str" cm="1">
        <f t="array" ref="N4234">IFERROR(IF(M4234="Principal","LES_ACTIVE",LES_INACTIVE),0)</f>
        <v>LES_ACTIVE</v>
      </c>
      <c r="O4234" s="23">
        <f t="shared" si="1023"/>
        <v>6</v>
      </c>
      <c r="P4234" s="23" t="str">
        <f t="shared" si="1010"/>
        <v>04600396Principal</v>
      </c>
    </row>
    <row r="4235" spans="1:16" ht="15" hidden="1" customHeight="1">
      <c r="A4235" s="26" t="s">
        <v>655</v>
      </c>
      <c r="B4235" s="23" t="str">
        <f>IFERROR(VLOOKUP(A4235,hoja!$A$2:$E$970,4,FALSE),0)</f>
        <v>ANTIOQUIA</v>
      </c>
      <c r="C4235" s="23" t="str">
        <f>IFERROR(VLOOKUP(A4235,hoja!$A$2:$E$1370,5,FALSE),0)</f>
        <v>MEDELLÍN</v>
      </c>
      <c r="D4235" s="23" t="str">
        <f>IFERROR(VLOOKUP(A4235,hoja!A:D,3,FALSE),0)</f>
        <v>0292</v>
      </c>
      <c r="E4235" s="23" t="s">
        <v>1020</v>
      </c>
      <c r="F4235" s="23" t="str">
        <f>IFERROR(VLOOKUP(E4235,hoja!$A$2:$E$970,4,FALSE),0)</f>
        <v>ANTIOQUIA</v>
      </c>
      <c r="G4235" s="23" t="str">
        <f>IFERROR(VLOOKUP(E4235,hoja!$A$2:$E$970,5,FALSE),0)</f>
        <v>MEDELLÍN</v>
      </c>
      <c r="H4235" s="103" t="str">
        <f>IFERROR(VLOOKUP(E4235,hoja!A:C,3,FALSE),0)</f>
        <v>50505</v>
      </c>
      <c r="I4235" s="24" t="str">
        <f t="shared" si="1021"/>
        <v>029250505</v>
      </c>
      <c r="K4235" s="23">
        <v>5.0999999999999996</v>
      </c>
      <c r="L4235" s="23" t="str">
        <f t="shared" ref="L4235" si="1025">IF(B4235=F4235,"REGIONAL","NACIONAL")</f>
        <v>REGIONAL</v>
      </c>
      <c r="M4235" s="23" t="s">
        <v>618</v>
      </c>
      <c r="N4235" s="23" t="s">
        <v>622</v>
      </c>
      <c r="O4235" s="23">
        <v>25</v>
      </c>
      <c r="P4235" s="23" t="str">
        <f t="shared" si="1010"/>
        <v>029250505Principal</v>
      </c>
    </row>
    <row r="4236" spans="1:16" ht="15" hidden="1" customHeight="1">
      <c r="A4236" s="26" t="s">
        <v>63</v>
      </c>
      <c r="B4236" s="23" t="str">
        <f>IFERROR(VLOOKUP(A4236,hoja!$A$2:$E$970,4,FALSE),0)</f>
        <v>COSTA</v>
      </c>
      <c r="C4236" s="23" t="str">
        <f>IFERROR(VLOOKUP(A4236,hoja!$A$2:$E$1370,5,FALSE),0)</f>
        <v>BARRANQUILLA</v>
      </c>
      <c r="D4236" s="23" t="str">
        <f>IFERROR(VLOOKUP(A4236,hoja!A:D,3,FALSE),0)</f>
        <v>60016</v>
      </c>
      <c r="E4236" s="23" t="s">
        <v>71</v>
      </c>
      <c r="F4236" s="23" t="str">
        <f>IFERROR(VLOOKUP(E4236,hoja!$A$2:$E$970,4,FALSE),0)</f>
        <v>CENTRO</v>
      </c>
      <c r="G4236" s="23" t="str">
        <f>IFERROR(VLOOKUP(E4236,hoja!$A$2:$E$970,5,FALSE),0)</f>
        <v>BOGOTÁ</v>
      </c>
      <c r="H4236" s="103" t="str">
        <f>IFERROR(VLOOKUP(E4236,hoja!A:C,3,FALSE),0)</f>
        <v>60015</v>
      </c>
      <c r="I4236" s="24" t="str">
        <f t="shared" si="1021"/>
        <v>6001660015</v>
      </c>
      <c r="J4236" s="23">
        <v>48.083333333343035</v>
      </c>
      <c r="K4236" s="23">
        <v>1023.0155</v>
      </c>
      <c r="L4236" s="23" t="str">
        <f>IF(B4236=F4236,"REGIONAL","NACIONAL")</f>
        <v>NACIONAL</v>
      </c>
      <c r="M4236" s="23" t="s">
        <v>674</v>
      </c>
      <c r="N4236" s="23" t="s">
        <v>624</v>
      </c>
      <c r="O4236" s="23">
        <f t="shared" ref="O4236:O4237" si="1026">IF(K4236&lt;=250,25,IF(K4236&lt;=500,16,IF(K4236&lt;=800,12,IF(K4236&lt;=1100,8,IF(K4236&lt;=1400,6,IF(K4236&lt;=1700,5))))))</f>
        <v>8</v>
      </c>
      <c r="P4236" s="23" t="str">
        <f t="shared" si="1010"/>
        <v>6001660015La Vega</v>
      </c>
    </row>
    <row r="4237" spans="1:16" ht="15" hidden="1" customHeight="1">
      <c r="A4237" s="26" t="s">
        <v>63</v>
      </c>
      <c r="B4237" s="23" t="str">
        <f>IFERROR(VLOOKUP(A4237,hoja!$A$2:$E$970,4,FALSE),0)</f>
        <v>COSTA</v>
      </c>
      <c r="C4237" s="23" t="str">
        <f>IFERROR(VLOOKUP(A4237,hoja!$A$2:$E$1370,5,FALSE),0)</f>
        <v>BARRANQUILLA</v>
      </c>
      <c r="D4237" s="23" t="str">
        <f>IFERROR(VLOOKUP(A4237,hoja!A:D,3,FALSE),0)</f>
        <v>60016</v>
      </c>
      <c r="E4237" s="23" t="s">
        <v>843</v>
      </c>
      <c r="F4237" s="23" t="str">
        <f>IFERROR(VLOOKUP(E4237,hoja!$A$2:$E$970,4,FALSE),0)</f>
        <v>ANTIOQUIA</v>
      </c>
      <c r="G4237" s="23" t="str">
        <f>IFERROR(VLOOKUP(E4237,hoja!$A$2:$E$970,5,FALSE),0)</f>
        <v>MEDELLÍN</v>
      </c>
      <c r="H4237" s="103" t="str">
        <f>IFERROR(VLOOKUP(E4237,hoja!A:C,3,FALSE),0)</f>
        <v>60014</v>
      </c>
      <c r="I4237" s="24" t="str">
        <f t="shared" si="1021"/>
        <v>6001660014</v>
      </c>
      <c r="J4237" s="23">
        <v>39.833333333255723</v>
      </c>
      <c r="K4237" s="23">
        <v>694.36300000000006</v>
      </c>
      <c r="L4237" s="23" t="str">
        <f t="shared" ref="L4237:L4238" si="1027">IF(B4237=F4237,"REGIONAL","NACIONAL")</f>
        <v>NACIONAL</v>
      </c>
      <c r="M4237" s="23" t="s">
        <v>618</v>
      </c>
      <c r="N4237" s="23" t="str" cm="1">
        <f t="array" ref="N4237">IFERROR(IF(M4237="Principal","LES_ACTIVE",LES_INACTIVE),0)</f>
        <v>LES_ACTIVE</v>
      </c>
      <c r="O4237" s="23">
        <f t="shared" si="1026"/>
        <v>12</v>
      </c>
      <c r="P4237" s="23" t="str">
        <f t="shared" si="1010"/>
        <v>6001660014Principal</v>
      </c>
    </row>
    <row r="4238" spans="1:16" ht="15" hidden="1" customHeight="1">
      <c r="A4238" s="26" t="s">
        <v>63</v>
      </c>
      <c r="B4238" s="23" t="str">
        <f>IFERROR(VLOOKUP(A4238,hoja!$A$2:$E$970,4,FALSE),0)</f>
        <v>COSTA</v>
      </c>
      <c r="C4238" s="23" t="str">
        <f>IFERROR(VLOOKUP(A4238,hoja!$A$2:$E$1370,5,FALSE),0)</f>
        <v>BARRANQUILLA</v>
      </c>
      <c r="D4238" s="23" t="str">
        <f>IFERROR(VLOOKUP(A4238,hoja!A:D,3,FALSE),0)</f>
        <v>60016</v>
      </c>
      <c r="E4238" s="23" t="s">
        <v>763</v>
      </c>
      <c r="F4238" s="23" t="str">
        <f>IFERROR(VLOOKUP(E4238,hoja!$A$2:$E$970,4,FALSE),0)</f>
        <v>ANTIOQUIA</v>
      </c>
      <c r="G4238" s="23" t="str">
        <f>IFERROR(VLOOKUP(E4238,hoja!$A$2:$E$970,5,FALSE),0)</f>
        <v>MEDELLÍN</v>
      </c>
      <c r="H4238" s="103" t="str">
        <f>IFERROR(VLOOKUP(E4238,hoja!A:C,3,FALSE),0)</f>
        <v>60039</v>
      </c>
      <c r="I4238" s="24" t="str">
        <f t="shared" ref="I4238:I4246" si="1028">D4238&amp;H4238</f>
        <v>6001660039</v>
      </c>
      <c r="J4238" s="23">
        <v>39.833333333255723</v>
      </c>
      <c r="K4238" s="23">
        <v>694.36300000000006</v>
      </c>
      <c r="L4238" s="23" t="str">
        <f t="shared" si="1027"/>
        <v>NACIONAL</v>
      </c>
      <c r="M4238" s="23" t="s">
        <v>618</v>
      </c>
      <c r="N4238" s="23" t="str" cm="1">
        <f t="array" ref="N4238">IFERROR(IF(M4238="Principal","LES_ACTIVE",LES_INACTIVE),0)</f>
        <v>LES_ACTIVE</v>
      </c>
      <c r="O4238" s="23">
        <f t="shared" ref="O4238:O4247" si="1029">IF(K4238&lt;=250,25,IF(K4238&lt;=500,16,IF(K4238&lt;=800,12,IF(K4238&lt;=1100,8,IF(K4238&lt;=1400,6,IF(K4238&lt;=1700,5))))))</f>
        <v>12</v>
      </c>
      <c r="P4238" s="23" t="str">
        <f t="shared" si="1010"/>
        <v>6001660039Principal</v>
      </c>
    </row>
    <row r="4239" spans="1:16" ht="15" hidden="1" customHeight="1">
      <c r="A4239" s="26" t="s">
        <v>107</v>
      </c>
      <c r="B4239" s="23" t="str">
        <f>IFERROR(VLOOKUP(A4239,hoja!$A$2:$E$970,4,FALSE),0)</f>
        <v>COSTA</v>
      </c>
      <c r="C4239" s="23" t="str">
        <f>IFERROR(VLOOKUP(A4239,hoja!$A$2:$E$1370,5,FALSE),0)</f>
        <v>CARTAGENA</v>
      </c>
      <c r="D4239" s="23" t="str">
        <f>IFERROR(VLOOKUP(A4239,hoja!A:D,3,FALSE),0)</f>
        <v>60018</v>
      </c>
      <c r="E4239" s="23" t="s">
        <v>676</v>
      </c>
      <c r="F4239" s="23" t="str">
        <f>IFERROR(VLOOKUP(E4239,hoja!$A$2:$E$970,4,FALSE),0)</f>
        <v>COSTA</v>
      </c>
      <c r="G4239" s="23" t="str">
        <f>IFERROR(VLOOKUP(E4239,hoja!$A$2:$E$970,5,FALSE),0)</f>
        <v>BARRANQUILLA</v>
      </c>
      <c r="H4239" s="103" t="str">
        <f>IFERROR(VLOOKUP(E4239,hoja!A:C,3,FALSE),0)</f>
        <v>3000</v>
      </c>
      <c r="I4239" s="24" t="str">
        <f t="shared" si="1028"/>
        <v>600183000</v>
      </c>
      <c r="K4239" s="23">
        <v>135</v>
      </c>
      <c r="L4239" s="23" t="str">
        <f t="shared" ref="L4239:L4241" si="1030">IF(B4239=F4239,"REGIONAL","NACIONAL")</f>
        <v>REGIONAL</v>
      </c>
      <c r="M4239" s="23" t="s">
        <v>618</v>
      </c>
      <c r="N4239" s="23" t="str" cm="1">
        <f t="array" ref="N4239">IFERROR(IF(M4239="Principal","LES_ACTIVE",LES_INACTIVE),0)</f>
        <v>LES_ACTIVE</v>
      </c>
      <c r="O4239" s="23">
        <f t="shared" si="1029"/>
        <v>25</v>
      </c>
      <c r="P4239" s="23" t="str">
        <f t="shared" si="1010"/>
        <v>600183000Principal</v>
      </c>
    </row>
    <row r="4240" spans="1:16" ht="15" hidden="1" customHeight="1">
      <c r="A4240" s="23" t="s">
        <v>661</v>
      </c>
      <c r="B4240" s="23" t="str">
        <f>IFERROR(VLOOKUP(A4240,hoja!$A$2:$E$970,4,FALSE),0)</f>
        <v>COSTA</v>
      </c>
      <c r="C4240" s="23" t="str">
        <f>IFERROR(VLOOKUP(A4240,hoja!$A$2:$E$1370,5,FALSE),0)</f>
        <v>CARTAGENA</v>
      </c>
      <c r="D4240" s="23" t="str">
        <f>IFERROR(VLOOKUP(A4240,hoja!A:D,3,FALSE),0)</f>
        <v>0113</v>
      </c>
      <c r="E4240" s="26" t="s">
        <v>650</v>
      </c>
      <c r="F4240" s="23" t="str">
        <f>IFERROR(VLOOKUP(E4240,hoja!$A$2:$E$970,4,FALSE),0)</f>
        <v>OCCIDENTE</v>
      </c>
      <c r="G4240" s="23" t="str">
        <f>IFERROR(VLOOKUP(E4240,hoja!$A$2:$E$970,5,FALSE),0)</f>
        <v>CALOTO</v>
      </c>
      <c r="H4240" s="103" t="str">
        <f>IFERROR(VLOOKUP(E4240,hoja!A:C,3,FALSE),0)</f>
        <v>0445</v>
      </c>
      <c r="I4240" s="24" t="str">
        <f t="shared" si="1028"/>
        <v>01130445</v>
      </c>
      <c r="K4240" s="23">
        <v>1191</v>
      </c>
      <c r="L4240" s="23" t="str">
        <f>IF(B4240=F4240,"REGIONAL","NACIONAL")</f>
        <v>NACIONAL</v>
      </c>
      <c r="M4240" s="23" t="s">
        <v>662</v>
      </c>
      <c r="N4240" s="23" t="s">
        <v>622</v>
      </c>
      <c r="O4240" s="23">
        <f t="shared" si="1029"/>
        <v>6</v>
      </c>
      <c r="P4240" s="23" t="str">
        <f t="shared" si="1010"/>
        <v>01130445Uraba</v>
      </c>
    </row>
    <row r="4241" spans="1:16" ht="15" hidden="1" customHeight="1">
      <c r="A4241" s="26" t="s">
        <v>665</v>
      </c>
      <c r="B4241" s="23" t="str">
        <f>IFERROR(VLOOKUP(A4241,hoja!$A$2:$E$970,4,FALSE),0)</f>
        <v>OCCIDENTE</v>
      </c>
      <c r="C4241" s="23" t="str">
        <f>IFERROR(VLOOKUP(A4241,hoja!$A$2:$E$1370,5,FALSE),0)</f>
        <v>MANIZALES</v>
      </c>
      <c r="D4241" s="23" t="str">
        <f>IFERROR(VLOOKUP(A4241,hoja!A:D,3,FALSE),0)</f>
        <v>0145</v>
      </c>
      <c r="E4241" s="23" t="s">
        <v>819</v>
      </c>
      <c r="F4241" s="23" t="str">
        <f>IFERROR(VLOOKUP(E4241,hoja!$A$2:$E$970,4,FALSE),0)</f>
        <v>OCCIDENTE</v>
      </c>
      <c r="G4241" s="23" t="str">
        <f>IFERROR(VLOOKUP(E4241,hoja!$A$2:$E$970,5,FALSE),0)</f>
        <v>BUENAVENTURA</v>
      </c>
      <c r="H4241" s="103" t="str">
        <f>IFERROR(VLOOKUP(E4241,hoja!A:C,3,FALSE),0)</f>
        <v>3001</v>
      </c>
      <c r="I4241" s="24" t="str">
        <f t="shared" si="1028"/>
        <v>01453001</v>
      </c>
      <c r="K4241" s="23">
        <v>305</v>
      </c>
      <c r="L4241" s="23" t="str">
        <f t="shared" si="1030"/>
        <v>REGIONAL</v>
      </c>
      <c r="M4241" s="23" t="s">
        <v>618</v>
      </c>
      <c r="N4241" s="23" t="str" cm="1">
        <f t="array" ref="N4241">IFERROR(IF(M4241="Principal","LES_ACTIVE",LES_INACTIVE),0)</f>
        <v>LES_ACTIVE</v>
      </c>
      <c r="O4241" s="23">
        <f t="shared" si="1029"/>
        <v>16</v>
      </c>
      <c r="P4241" s="23" t="str">
        <f t="shared" si="1010"/>
        <v>01453001Principal</v>
      </c>
    </row>
    <row r="4242" spans="1:16" ht="15" hidden="1" customHeight="1">
      <c r="A4242" s="26" t="s">
        <v>721</v>
      </c>
      <c r="B4242" s="23" t="str">
        <f>IFERROR(VLOOKUP(A4242,hoja!$A$2:$E$970,4,FALSE),0)</f>
        <v>ANTIOQUIA</v>
      </c>
      <c r="C4242" s="23" t="str">
        <f>IFERROR(VLOOKUP(A4242,hoja!$A$2:$E$1370,5,FALSE),0)</f>
        <v>RIONEGRO</v>
      </c>
      <c r="D4242" s="23" t="str">
        <f>IFERROR(VLOOKUP(A4242,hoja!A:D,3,FALSE),0)</f>
        <v>0090</v>
      </c>
      <c r="E4242" s="23" t="s">
        <v>684</v>
      </c>
      <c r="F4242" s="23" t="str">
        <f>IFERROR(VLOOKUP(E4242,hoja!$A$2:$E$970,4,FALSE),0)</f>
        <v>ANTIOQUIA</v>
      </c>
      <c r="G4242" s="23" t="str">
        <f>IFERROR(VLOOKUP(E4242,hoja!$A$2:$E$970,5,FALSE),0)</f>
        <v>MEDELLÍN</v>
      </c>
      <c r="H4242" s="103" t="str">
        <f>IFERROR(VLOOKUP(E4242,hoja!A:C,3,FALSE),0)</f>
        <v>60046</v>
      </c>
      <c r="I4242" s="24" t="str">
        <f t="shared" si="1028"/>
        <v>009060046</v>
      </c>
      <c r="K4242" s="23">
        <v>67</v>
      </c>
      <c r="L4242" s="23" t="s">
        <v>812</v>
      </c>
      <c r="M4242" s="23" t="s">
        <v>618</v>
      </c>
      <c r="N4242" s="23" t="str" cm="1">
        <f t="array" ref="N4242">IFERROR(IF(M4242="Principal","LES_ACTIVE",LES_INACTIVE),0)</f>
        <v>LES_ACTIVE</v>
      </c>
      <c r="O4242" s="23">
        <f t="shared" si="1029"/>
        <v>25</v>
      </c>
      <c r="P4242" s="23" t="str">
        <f t="shared" si="1010"/>
        <v>009060046Principal</v>
      </c>
    </row>
    <row r="4243" spans="1:16" ht="15" hidden="1" customHeight="1">
      <c r="A4243" s="26" t="s">
        <v>802</v>
      </c>
      <c r="B4243" s="23" t="str">
        <f>IFERROR(VLOOKUP(A4243,hoja!$A$2:$E$970,4,FALSE),0)</f>
        <v>ANTIOQUIA</v>
      </c>
      <c r="C4243" s="23" t="str">
        <f>IFERROR(VLOOKUP(A4243,hoja!$A$2:$E$1370,5,FALSE),0)</f>
        <v>MEDELLÍN</v>
      </c>
      <c r="D4243" s="23" t="str">
        <f>IFERROR(VLOOKUP(A4243,hoja!A:D,3,FALSE),0)</f>
        <v>60047</v>
      </c>
      <c r="E4243" s="23" t="s">
        <v>875</v>
      </c>
      <c r="F4243" s="23" t="str">
        <f>IFERROR(VLOOKUP(E4243,hoja!$A$2:$E$970,4,FALSE),0)</f>
        <v>COSTA</v>
      </c>
      <c r="G4243" s="23" t="str">
        <f>IFERROR(VLOOKUP(E4243,hoja!$A$2:$E$970,5,FALSE),0)</f>
        <v>MALAMBO</v>
      </c>
      <c r="H4243" s="103" t="str">
        <f>IFERROR(VLOOKUP(E4243,hoja!A:C,3,FALSE),0)</f>
        <v>60023</v>
      </c>
      <c r="I4243" s="24" t="str">
        <f t="shared" si="1028"/>
        <v>6004760023</v>
      </c>
      <c r="K4243" s="23">
        <v>745</v>
      </c>
      <c r="L4243" s="23" t="str">
        <f>IF(B4243=F4243,"REGIONAL","NACIONAL")</f>
        <v>NACIONAL</v>
      </c>
      <c r="M4243" s="23" t="s">
        <v>618</v>
      </c>
      <c r="N4243" s="23" t="str" cm="1">
        <f t="array" ref="N4243">IFERROR(IF(M4243="Principal","LES_ACTIVE",LES_INACTIVE),0)</f>
        <v>LES_ACTIVE</v>
      </c>
      <c r="O4243" s="23">
        <f t="shared" si="1029"/>
        <v>12</v>
      </c>
      <c r="P4243" s="23" t="str">
        <f t="shared" si="1010"/>
        <v>6004760023Principal</v>
      </c>
    </row>
    <row r="4244" spans="1:16" ht="15" hidden="1" customHeight="1">
      <c r="A4244" s="26" t="s">
        <v>873</v>
      </c>
      <c r="B4244" s="23" t="str">
        <f>IFERROR(VLOOKUP(A4244,hoja!$A$2:$E$970,4,FALSE),0)</f>
        <v>OCCIDENTE</v>
      </c>
      <c r="C4244" s="23" t="str">
        <f>IFERROR(VLOOKUP(A4244,hoja!$A$2:$E$1370,5,FALSE),0)</f>
        <v>MANIZALES</v>
      </c>
      <c r="D4244" s="23" t="str">
        <f>IFERROR(VLOOKUP(A4244,hoja!A:D,3,FALSE),0)</f>
        <v>1711</v>
      </c>
      <c r="E4244" s="23" t="s">
        <v>71</v>
      </c>
      <c r="F4244" s="23" t="str">
        <f>IFERROR(VLOOKUP(E4244,hoja!$A$2:$E$970,4,FALSE),0)</f>
        <v>CENTRO</v>
      </c>
      <c r="G4244" s="23" t="str">
        <f>IFERROR(VLOOKUP(E4244,hoja!$A$2:$E$970,5,FALSE),0)</f>
        <v>BOGOTÁ</v>
      </c>
      <c r="H4244" s="103" t="str">
        <f>IFERROR(VLOOKUP(E4244,hoja!A:C,3,FALSE),0)</f>
        <v>60015</v>
      </c>
      <c r="I4244" s="24" t="str">
        <f t="shared" si="1028"/>
        <v>171160015</v>
      </c>
      <c r="K4244" s="23">
        <v>358</v>
      </c>
      <c r="L4244" s="23" t="str">
        <f t="shared" ref="L4244:L4246" si="1031">IF(B4244=F4244,"REGIONAL","NACIONAL")</f>
        <v>NACIONAL</v>
      </c>
      <c r="M4244" s="23" t="s">
        <v>874</v>
      </c>
      <c r="N4244" s="23" cm="1">
        <f t="array" aca="1" ref="N4244" ca="1">IFERROR(IF(M4244="Principal","LES_ACTIVE",LES_INACTIVE),0)</f>
        <v>0</v>
      </c>
      <c r="O4244" s="23">
        <f t="shared" si="1029"/>
        <v>16</v>
      </c>
      <c r="P4244" s="23" t="str">
        <f t="shared" si="1010"/>
        <v>171160015Letras-Facatativa</v>
      </c>
    </row>
    <row r="4245" spans="1:16" ht="15" hidden="1" customHeight="1">
      <c r="A4245" s="26" t="s">
        <v>873</v>
      </c>
      <c r="B4245" s="23" t="str">
        <f>IFERROR(VLOOKUP(A4245,hoja!$A$2:$E$970,4,FALSE),0)</f>
        <v>OCCIDENTE</v>
      </c>
      <c r="C4245" s="23" t="str">
        <f>IFERROR(VLOOKUP(A4245,hoja!$A$2:$E$1370,5,FALSE),0)</f>
        <v>MANIZALES</v>
      </c>
      <c r="D4245" s="23" t="str">
        <f>IFERROR(VLOOKUP(A4245,hoja!A:D,3,FALSE),0)</f>
        <v>1711</v>
      </c>
      <c r="E4245" s="23" t="s">
        <v>663</v>
      </c>
      <c r="F4245" s="23" t="str">
        <f>IFERROR(VLOOKUP(E4245,hoja!$A$2:$E$970,4,FALSE),0)</f>
        <v>CENTRO</v>
      </c>
      <c r="G4245" s="23" t="str">
        <f>IFERROR(VLOOKUP(E4245,hoja!$A$2:$E$970,5,FALSE),0)</f>
        <v>MADRID</v>
      </c>
      <c r="H4245" s="103" t="str">
        <f>IFERROR(VLOOKUP(E4245,hoja!A:C,3,FALSE),0)</f>
        <v>0022</v>
      </c>
      <c r="I4245" s="24" t="str">
        <f t="shared" si="1028"/>
        <v>17110022</v>
      </c>
      <c r="K4245" s="23">
        <v>285</v>
      </c>
      <c r="L4245" s="23" t="str">
        <f t="shared" si="1031"/>
        <v>NACIONAL</v>
      </c>
      <c r="M4245" s="23" t="s">
        <v>874</v>
      </c>
      <c r="N4245" s="23" cm="1">
        <f t="array" aca="1" ref="N4245" ca="1">IFERROR(IF(M4245="Principal","LES_ACTIVE",LES_INACTIVE),0)</f>
        <v>0</v>
      </c>
      <c r="O4245" s="23">
        <f t="shared" si="1029"/>
        <v>16</v>
      </c>
      <c r="P4245" s="23" t="str">
        <f t="shared" si="1010"/>
        <v>17110022Letras-Facatativa</v>
      </c>
    </row>
    <row r="4246" spans="1:16" ht="14.45" hidden="1">
      <c r="A4246" s="26" t="s">
        <v>877</v>
      </c>
      <c r="B4246" s="23" t="str">
        <f>IFERROR(VLOOKUP(A4246,hoja!$A$2:$E$970,4,FALSE),0)</f>
        <v>CENTRO</v>
      </c>
      <c r="C4246" s="23" t="str">
        <f>IFERROR(VLOOKUP(A4246,hoja!$A$2:$E$1370,5,FALSE),0)</f>
        <v>NOBSA</v>
      </c>
      <c r="D4246" s="23" t="str">
        <f>IFERROR(VLOOKUP(A4246,hoja!A:D,3,FALSE),0)</f>
        <v>60125</v>
      </c>
      <c r="E4246" s="23" t="s">
        <v>731</v>
      </c>
      <c r="F4246" s="23" t="str">
        <f>IFERROR(VLOOKUP(E4246,hoja!$A$2:$E$970,4,FALSE),0)</f>
        <v>SANTANDER</v>
      </c>
      <c r="G4246" s="23" t="str">
        <f>IFERROR(VLOOKUP(E4246,hoja!$A$2:$E$970,5,FALSE),0)</f>
        <v>CÚCUTA</v>
      </c>
      <c r="H4246" s="103" t="str">
        <f>IFERROR(VLOOKUP(E4246,hoja!A:C,3,FALSE),0)</f>
        <v>0438</v>
      </c>
      <c r="I4246" s="24" t="str">
        <f t="shared" si="1028"/>
        <v>601250438</v>
      </c>
      <c r="K4246" s="23">
        <v>547</v>
      </c>
      <c r="L4246" s="23" t="str">
        <f t="shared" si="1031"/>
        <v>NACIONAL</v>
      </c>
      <c r="M4246" s="23" t="s">
        <v>618</v>
      </c>
      <c r="N4246" s="23" t="str" cm="1">
        <f t="array" ref="N4246">IFERROR(IF(M4246="Principal","LES_ACTIVE",LES_INACTIVE),0)</f>
        <v>LES_ACTIVE</v>
      </c>
      <c r="O4246" s="23">
        <f t="shared" si="1029"/>
        <v>12</v>
      </c>
      <c r="P4246" s="23" t="str">
        <f t="shared" si="1010"/>
        <v>601250438Principal</v>
      </c>
    </row>
    <row r="4247" spans="1:16" ht="15" hidden="1" customHeight="1">
      <c r="A4247" s="26" t="s">
        <v>647</v>
      </c>
      <c r="B4247" s="23" t="str">
        <f>IFERROR(VLOOKUP(A4247,hoja!$A$2:$E$970,4,FALSE),0)</f>
        <v>CENTRO</v>
      </c>
      <c r="C4247" s="23" t="str">
        <f>IFERROR(VLOOKUP(A4247,hoja!$A$2:$E$1370,5,FALSE),0)</f>
        <v>TOCANCIPÁ</v>
      </c>
      <c r="D4247" s="23" t="str">
        <f>IFERROR(VLOOKUP(A4247,hoja!A:D,3,FALSE),0)</f>
        <v>2058</v>
      </c>
      <c r="E4247" s="23" t="s">
        <v>743</v>
      </c>
      <c r="F4247" s="23" t="str">
        <f>IFERROR(VLOOKUP(E4247,hoja!$A$2:$E$970,4,FALSE),0)</f>
        <v>CENTRO</v>
      </c>
      <c r="G4247" s="23" t="str">
        <f>IFERROR(VLOOKUP(E4247,hoja!$A$2:$E$970,5,FALSE),0)</f>
        <v>BOGOTÁ</v>
      </c>
      <c r="H4247" s="105" t="s">
        <v>870</v>
      </c>
      <c r="I4247" s="24" t="str">
        <f>D4247&amp;H4247</f>
        <v>20580011</v>
      </c>
      <c r="K4247" s="23">
        <v>49</v>
      </c>
      <c r="L4247" s="23" t="str">
        <f t="shared" ref="L4247:L4248" si="1032">IF(B4247=F4247,"REGIONAL","NACIONAL")</f>
        <v>REGIONAL</v>
      </c>
      <c r="M4247" s="23" t="s">
        <v>618</v>
      </c>
      <c r="N4247" s="23" t="s">
        <v>622</v>
      </c>
      <c r="O4247" s="23">
        <f t="shared" si="1029"/>
        <v>25</v>
      </c>
      <c r="P4247" s="23" t="str">
        <f t="shared" si="1010"/>
        <v>20580011Principal</v>
      </c>
    </row>
    <row r="4248" spans="1:16" ht="15" hidden="1" customHeight="1">
      <c r="A4248" s="26" t="s">
        <v>647</v>
      </c>
      <c r="B4248" s="23" t="str">
        <f>IFERROR(VLOOKUP(A4248,hoja!$A$2:$E$970,4,FALSE),0)</f>
        <v>CENTRO</v>
      </c>
      <c r="C4248" s="23" t="str">
        <f>IFERROR(VLOOKUP(A4248,hoja!$A$2:$E$1370,5,FALSE),0)</f>
        <v>TOCANCIPÁ</v>
      </c>
      <c r="D4248" s="23" t="str">
        <f>IFERROR(VLOOKUP(A4248,hoja!A:D,3,FALSE),0)</f>
        <v>2058</v>
      </c>
      <c r="E4248" s="23" t="s">
        <v>71</v>
      </c>
      <c r="F4248" s="23" t="str">
        <f>IFERROR(VLOOKUP(E4248,hoja!$A$2:$E$970,4,FALSE),0)</f>
        <v>CENTRO</v>
      </c>
      <c r="G4248" s="23" t="str">
        <f>IFERROR(VLOOKUP(E4248,hoja!$A$2:$E$970,5,FALSE),0)</f>
        <v>BOGOTÁ</v>
      </c>
      <c r="H4248" s="103" t="str">
        <f>IFERROR(VLOOKUP(E4248,hoja!A:C,3,FALSE),0)</f>
        <v>60015</v>
      </c>
      <c r="I4248" s="24" t="str">
        <f t="shared" ref="I4248" si="1033">D4248&amp;H4248</f>
        <v>205860015</v>
      </c>
      <c r="K4248" s="23">
        <v>39</v>
      </c>
      <c r="L4248" s="23" t="str">
        <f t="shared" si="1032"/>
        <v>REGIONAL</v>
      </c>
      <c r="M4248" s="23" t="s">
        <v>618</v>
      </c>
      <c r="O4248" s="23">
        <f>IF(K4248&lt;=250,25,IF(K4248&lt;=500,16,IF(K4248&lt;=800,12,IF(K4248&lt;=1100,8,IF(K4248&lt;=1400,6,IF(K4248&lt;=1700,5))))))</f>
        <v>25</v>
      </c>
      <c r="P4248" s="23" t="str">
        <f t="shared" si="1010"/>
        <v>205860015Principal</v>
      </c>
    </row>
    <row r="4249" spans="1:16" ht="15" hidden="1" customHeight="1">
      <c r="A4249" s="26" t="s">
        <v>620</v>
      </c>
      <c r="B4249" s="23" t="str">
        <f>IFERROR(VLOOKUP(A4249,hoja!$A$2:$E$970,4,FALSE),0)</f>
        <v>CENTRO</v>
      </c>
      <c r="C4249" s="23" t="str">
        <f>IFERROR(VLOOKUP(A4249,hoja!$A$2:$E$1370,5,FALSE),0)</f>
        <v>SESQUILÉ</v>
      </c>
      <c r="D4249" s="23" t="str">
        <f>IFERROR(VLOOKUP(A4249,hoja!A:D,3,FALSE),0)</f>
        <v>50193</v>
      </c>
      <c r="E4249" s="23" t="s">
        <v>648</v>
      </c>
      <c r="F4249" s="23" t="str">
        <f>IFERROR(VLOOKUP(E4249,hoja!$A$2:$E$970,4,FALSE),0)</f>
        <v>CENTRO</v>
      </c>
      <c r="G4249" s="23" t="str">
        <f>IFERROR(VLOOKUP(E4249,hoja!$A$2:$E$970,5,FALSE),0)</f>
        <v>BOGOTÁ</v>
      </c>
      <c r="H4249" s="103" t="str">
        <f>IFERROR(VLOOKUP(E4249,hoja!A:C,3,FALSE),0)</f>
        <v>10228</v>
      </c>
      <c r="I4249" s="24" t="str">
        <f t="shared" ref="I4249" si="1034">D4249&amp;H4249</f>
        <v>5019310228</v>
      </c>
      <c r="K4249" s="23">
        <v>62</v>
      </c>
      <c r="L4249" s="23" t="str">
        <f t="shared" ref="L4249" si="1035">IF(B4249=F4249,"REGIONAL","NACIONAL")</f>
        <v>REGIONAL</v>
      </c>
      <c r="M4249" s="23" t="s">
        <v>618</v>
      </c>
      <c r="O4249" s="23">
        <f>IF(K4249&lt;=250,25,IF(K4249&lt;=500,16,IF(K4249&lt;=800,12,IF(K4249&lt;=1100,8,IF(K4249&lt;=1400,6,IF(K4249&lt;=1700,5))))))</f>
        <v>25</v>
      </c>
      <c r="P4249" s="23" t="str">
        <f t="shared" si="1010"/>
        <v>5019310228Principal</v>
      </c>
    </row>
    <row r="4250" spans="1:16" ht="15" hidden="1" customHeight="1">
      <c r="A4250" s="26" t="s">
        <v>620</v>
      </c>
      <c r="B4250" s="23" t="str">
        <f>IFERROR(VLOOKUP(A4250,hoja!$A$2:$E$970,4,FALSE),0)</f>
        <v>CENTRO</v>
      </c>
      <c r="C4250" s="23" t="str">
        <f>IFERROR(VLOOKUP(A4250,hoja!$A$2:$E$1370,5,FALSE),0)</f>
        <v>SESQUILÉ</v>
      </c>
      <c r="D4250" s="23" t="str">
        <f>IFERROR(VLOOKUP(A4250,hoja!A:D,3,FALSE),0)</f>
        <v>50193</v>
      </c>
      <c r="E4250" s="23" t="s">
        <v>639</v>
      </c>
      <c r="F4250" s="23" t="str">
        <f>IFERROR(VLOOKUP(E4250,hoja!$A$2:$E$970,4,FALSE),0)</f>
        <v>CENTRO</v>
      </c>
      <c r="G4250" s="23" t="str">
        <f>IFERROR(VLOOKUP(E4250,hoja!$A$2:$E$970,5,FALSE),0)</f>
        <v>BOGOTÁ</v>
      </c>
      <c r="H4250" s="103" t="str">
        <f>IFERROR(VLOOKUP(E4250,hoja!A:C,3,FALSE),0)</f>
        <v>10229</v>
      </c>
      <c r="I4250" s="24" t="str">
        <f t="shared" ref="I4250" si="1036">D4250&amp;H4250</f>
        <v>5019310229</v>
      </c>
      <c r="K4250" s="23">
        <v>49</v>
      </c>
      <c r="L4250" s="23" t="str">
        <f t="shared" ref="L4250" si="1037">IF(B4250=F4250,"REGIONAL","NACIONAL")</f>
        <v>REGIONAL</v>
      </c>
      <c r="M4250" s="23" t="s">
        <v>618</v>
      </c>
      <c r="O4250" s="23">
        <f>IF(K4250&lt;=250,25,IF(K4250&lt;=500,16,IF(K4250&lt;=800,12,IF(K4250&lt;=1100,8,IF(K4250&lt;=1400,6,IF(K4250&lt;=1700,5))))))</f>
        <v>25</v>
      </c>
      <c r="P4250" s="23" t="str">
        <f t="shared" si="1010"/>
        <v>5019310229Principal</v>
      </c>
    </row>
    <row r="4251" spans="1:16" ht="15" hidden="1" customHeight="1">
      <c r="A4251" s="26" t="s">
        <v>620</v>
      </c>
      <c r="B4251" s="23" t="str">
        <f>IFERROR(VLOOKUP(A4251,hoja!$A$2:$E$970,4,FALSE),0)</f>
        <v>CENTRO</v>
      </c>
      <c r="C4251" s="23" t="str">
        <f>IFERROR(VLOOKUP(A4251,hoja!$A$2:$E$1370,5,FALSE),0)</f>
        <v>SESQUILÉ</v>
      </c>
      <c r="D4251" s="23" t="str">
        <f>IFERROR(VLOOKUP(A4251,hoja!A:D,3,FALSE),0)</f>
        <v>50193</v>
      </c>
      <c r="E4251" s="23" t="s">
        <v>638</v>
      </c>
      <c r="F4251" s="23" t="str">
        <f>IFERROR(VLOOKUP(E4251,hoja!$A$2:$E$970,4,FALSE),0)</f>
        <v>CENTRO</v>
      </c>
      <c r="G4251" s="23" t="str">
        <f>IFERROR(VLOOKUP(E4251,hoja!$A$2:$E$970,5,FALSE),0)</f>
        <v>MARIQUITA</v>
      </c>
      <c r="H4251" s="103" t="str">
        <f>IFERROR(VLOOKUP(E4251,hoja!A:C,3,FALSE),0)</f>
        <v>50170</v>
      </c>
      <c r="I4251" s="24" t="str">
        <f t="shared" ref="I4251:I4254" si="1038">D4251&amp;H4251</f>
        <v>5019350170</v>
      </c>
      <c r="K4251" s="23">
        <v>203</v>
      </c>
      <c r="L4251" s="23" t="str">
        <f t="shared" ref="L4251" si="1039">IF(B4251=F4251,"REGIONAL","NACIONAL")</f>
        <v>REGIONAL</v>
      </c>
      <c r="M4251" s="23" t="s">
        <v>618</v>
      </c>
      <c r="O4251" s="23">
        <f>IF(K4251&lt;=250,25,IF(K4251&lt;=500,16,IF(K4251&lt;=800,12,IF(K4251&lt;=1100,8,IF(K4251&lt;=1400,6,IF(K4251&lt;=1700,5))))))</f>
        <v>25</v>
      </c>
      <c r="P4251" s="23" t="str">
        <f t="shared" si="1010"/>
        <v>5019350170Principal</v>
      </c>
    </row>
    <row r="4252" spans="1:16" ht="15" hidden="1" customHeight="1">
      <c r="A4252" s="26" t="s">
        <v>672</v>
      </c>
      <c r="B4252" s="23" t="str">
        <f>IFERROR(VLOOKUP(A4252,hoja!$A$2:$E$970,4,FALSE),0)</f>
        <v>ANTIOQUIA</v>
      </c>
      <c r="C4252" s="23" t="str">
        <f>IFERROR(VLOOKUP(A4252,hoja!$A$2:$E$1370,5,FALSE),0)</f>
        <v>MEDELLÍN</v>
      </c>
      <c r="D4252" s="23" t="str">
        <f>IFERROR(VLOOKUP(A4252,hoja!A:D,3,FALSE),0)</f>
        <v>0092</v>
      </c>
      <c r="E4252" s="23" t="s">
        <v>873</v>
      </c>
      <c r="F4252" s="23" t="str">
        <f>IFERROR(VLOOKUP(E4252,hoja!$A$2:$E$970,4,FALSE),0)</f>
        <v>OCCIDENTE</v>
      </c>
      <c r="G4252" s="23" t="str">
        <f>IFERROR(VLOOKUP(E4252,hoja!$A$2:$E$970,5,FALSE),0)</f>
        <v>MANIZALES</v>
      </c>
      <c r="H4252" s="103" t="str">
        <f>IFERROR(VLOOKUP(E4252,hoja!A:C,3,FALSE),0)</f>
        <v>1711</v>
      </c>
      <c r="I4252" s="24" t="str">
        <f t="shared" si="1038"/>
        <v>00921711</v>
      </c>
      <c r="K4252" s="23">
        <v>195</v>
      </c>
      <c r="L4252" s="23" t="str">
        <f>IF(B4252=F4252,"REGIONAL","NACIONAL")</f>
        <v>NACIONAL</v>
      </c>
      <c r="M4252" s="23" t="s">
        <v>618</v>
      </c>
      <c r="N4252" s="23" t="str" cm="1">
        <f t="array" ref="N4252">IFERROR(IF(M4252="Principal","LES_ACTIVE",LES_INACTIVE),0)</f>
        <v>LES_ACTIVE</v>
      </c>
      <c r="O4252" s="23">
        <f t="shared" ref="O4252:O4259" si="1040">IF(K4252&lt;=250,25,IF(K4252&lt;=500,16,IF(K4252&lt;=800,12,IF(K4252&lt;=1100,8,IF(K4252&lt;=1400,6,IF(K4252&lt;=1700,5))))))</f>
        <v>25</v>
      </c>
      <c r="P4252" s="23" t="str">
        <f t="shared" si="1010"/>
        <v>00921711Principal</v>
      </c>
    </row>
    <row r="4253" spans="1:16" ht="15" hidden="1" customHeight="1">
      <c r="A4253" s="26" t="s">
        <v>672</v>
      </c>
      <c r="B4253" s="23" t="str">
        <f>IFERROR(VLOOKUP(A4253,hoja!$A$2:$E$970,4,FALSE),0)</f>
        <v>ANTIOQUIA</v>
      </c>
      <c r="C4253" s="23" t="str">
        <f>IFERROR(VLOOKUP(A4253,hoja!$A$2:$E$1370,5,FALSE),0)</f>
        <v>MEDELLÍN</v>
      </c>
      <c r="D4253" s="23" t="str">
        <f>IFERROR(VLOOKUP(A4253,hoja!A:D,3,FALSE),0)</f>
        <v>0092</v>
      </c>
      <c r="E4253" s="23" t="s">
        <v>780</v>
      </c>
      <c r="F4253" s="23" t="str">
        <f>IFERROR(VLOOKUP(E4253,hoja!$A$2:$E$970,4,FALSE),0)</f>
        <v>CENTRO</v>
      </c>
      <c r="G4253" s="23" t="str">
        <f>IFERROR(VLOOKUP(E4253,hoja!$A$2:$E$970,5,FALSE),0)</f>
        <v>ZIPAQUIRÁ</v>
      </c>
      <c r="H4253" s="103" t="str">
        <f>IFERROR(VLOOKUP(E4253,hoja!A:C,3,FALSE),0)</f>
        <v>2031</v>
      </c>
      <c r="I4253" s="24" t="str">
        <f t="shared" si="1038"/>
        <v>00922031</v>
      </c>
      <c r="K4253" s="23">
        <v>457</v>
      </c>
      <c r="L4253" s="23" t="str">
        <f>IF(B4253=F4253,"REGIONAL","NACIONAL")</f>
        <v>NACIONAL</v>
      </c>
      <c r="M4253" s="23" t="s">
        <v>618</v>
      </c>
      <c r="N4253" s="23" t="str" cm="1">
        <f t="array" ref="N4253">IFERROR(IF(M4253="Principal","LES_ACTIVE",LES_INACTIVE),0)</f>
        <v>LES_ACTIVE</v>
      </c>
      <c r="O4253" s="23">
        <f t="shared" si="1040"/>
        <v>16</v>
      </c>
      <c r="P4253" s="23" t="str">
        <f t="shared" si="1010"/>
        <v>00922031Principal</v>
      </c>
    </row>
    <row r="4254" spans="1:16" ht="15" hidden="1" customHeight="1">
      <c r="A4254" s="26" t="s">
        <v>630</v>
      </c>
      <c r="B4254" s="23" t="str">
        <f>IFERROR(VLOOKUP(A4254,hoja!$A$2:$E$970,4,FALSE),0)</f>
        <v>CENTRO</v>
      </c>
      <c r="C4254" s="23" t="str">
        <f>IFERROR(VLOOKUP(A4254,hoja!$A$2:$E$1370,5,FALSE),0)</f>
        <v>SESQUILÉ</v>
      </c>
      <c r="D4254" s="23" t="str">
        <f>IFERROR(VLOOKUP(A4254,hoja!A:D,3,FALSE),0)</f>
        <v>1501</v>
      </c>
      <c r="E4254" s="23" t="s">
        <v>71</v>
      </c>
      <c r="F4254" s="23" t="str">
        <f>IFERROR(VLOOKUP(E4254,hoja!$A$2:$E$970,4,FALSE),0)</f>
        <v>CENTRO</v>
      </c>
      <c r="G4254" s="23" t="str">
        <f>IFERROR(VLOOKUP(E4254,hoja!$A$2:$E$970,5,FALSE),0)</f>
        <v>BOGOTÁ</v>
      </c>
      <c r="H4254" s="103" t="str">
        <f>IFERROR(VLOOKUP(E4254,hoja!A:C,3,FALSE),0)</f>
        <v>60015</v>
      </c>
      <c r="I4254" s="24" t="str">
        <f t="shared" si="1038"/>
        <v>150160015</v>
      </c>
      <c r="J4254" s="23">
        <v>1.7191666666476522</v>
      </c>
      <c r="K4254" s="23">
        <v>62.494</v>
      </c>
      <c r="L4254" s="23" t="s">
        <v>813</v>
      </c>
      <c r="M4254" s="23" t="s">
        <v>618</v>
      </c>
      <c r="N4254" s="23" t="str" cm="1">
        <f t="array" ref="N4254">IFERROR(IF(M4254="Principal","LES_ACTIVE",LES_INACTIVE),0)</f>
        <v>LES_ACTIVE</v>
      </c>
      <c r="O4254" s="23">
        <f t="shared" si="1040"/>
        <v>25</v>
      </c>
      <c r="P4254" s="23" t="str">
        <f t="shared" si="1010"/>
        <v>150160015Principal</v>
      </c>
    </row>
    <row r="4255" spans="1:16" ht="15" hidden="1" customHeight="1">
      <c r="A4255" s="26" t="s">
        <v>819</v>
      </c>
      <c r="B4255" s="23" t="str">
        <f>IFERROR(VLOOKUP(A4255,hoja!$A$2:$E$970,4,FALSE),0)</f>
        <v>OCCIDENTE</v>
      </c>
      <c r="C4255" s="23" t="str">
        <f>IFERROR(VLOOKUP(A4255,hoja!$A$2:$E$1370,5,FALSE),0)</f>
        <v>BUENAVENTURA</v>
      </c>
      <c r="D4255" s="23" t="str">
        <f>IFERROR(VLOOKUP(A4255,hoja!A:D,3,FALSE),0)</f>
        <v>3001</v>
      </c>
      <c r="E4255" s="23" t="s">
        <v>687</v>
      </c>
      <c r="F4255" s="23" t="str">
        <f>IFERROR(VLOOKUP(E4255,hoja!$A$2:$E$970,4,FALSE),0)</f>
        <v>OCCIDENTE</v>
      </c>
      <c r="G4255" s="23" t="str">
        <f>IFERROR(VLOOKUP(E4255,hoja!$A$2:$E$970,5,FALSE),0)</f>
        <v>TULUÁ</v>
      </c>
      <c r="H4255" s="103" t="str">
        <f>IFERROR(VLOOKUP(E4255,hoja!A:C,3,FALSE),0)</f>
        <v>2007</v>
      </c>
      <c r="I4255" s="24" t="str">
        <f>D4255&amp;H4255</f>
        <v>30012007</v>
      </c>
      <c r="K4255" s="23">
        <v>138</v>
      </c>
      <c r="L4255" s="23" t="str">
        <f t="shared" ref="L4255:L4257" si="1041">IF(B4255=F4255,"REGIONAL","NACIONAL")</f>
        <v>REGIONAL</v>
      </c>
      <c r="M4255" s="23" t="s">
        <v>618</v>
      </c>
      <c r="N4255" s="23" t="s">
        <v>622</v>
      </c>
      <c r="O4255" s="23">
        <f t="shared" si="1040"/>
        <v>25</v>
      </c>
      <c r="P4255" s="23" t="str">
        <f t="shared" si="1010"/>
        <v>30012007Principal</v>
      </c>
    </row>
    <row r="4256" spans="1:16" ht="15" hidden="1" customHeight="1">
      <c r="A4256" s="26" t="s">
        <v>763</v>
      </c>
      <c r="B4256" s="23" t="str">
        <f>IFERROR(VLOOKUP(A4256,hoja!$A$2:$E$970,4,FALSE),0)</f>
        <v>ANTIOQUIA</v>
      </c>
      <c r="C4256" s="23" t="str">
        <f>IFERROR(VLOOKUP(A4256,hoja!$A$2:$E$1370,5,FALSE),0)</f>
        <v>MEDELLÍN</v>
      </c>
      <c r="D4256" s="23" t="str">
        <f>IFERROR(VLOOKUP(A4256,hoja!A:D,3,FALSE),0)</f>
        <v>60039</v>
      </c>
      <c r="E4256" s="23" t="s">
        <v>71</v>
      </c>
      <c r="F4256" s="23" t="str">
        <f>IFERROR(VLOOKUP(E4256,hoja!$A$2:$E$970,4,FALSE),0)</f>
        <v>CENTRO</v>
      </c>
      <c r="G4256" s="23" t="str">
        <f>IFERROR(VLOOKUP(E4256,hoja!$A$2:$E$970,5,FALSE),0)</f>
        <v>BOGOTÁ</v>
      </c>
      <c r="H4256" s="103" t="str">
        <f>IFERROR(VLOOKUP(E4256,hoja!A:C,3,FALSE),0)</f>
        <v>60015</v>
      </c>
      <c r="I4256" s="24" t="str">
        <f>D4256&amp;H4256</f>
        <v>6003960015</v>
      </c>
      <c r="K4256" s="23">
        <v>471</v>
      </c>
      <c r="L4256" s="23" t="str">
        <f>IF(B4256=F4256,"REGIONAL","NACIONAL")</f>
        <v>NACIONAL</v>
      </c>
      <c r="M4256" s="23" t="s">
        <v>794</v>
      </c>
      <c r="N4256" s="23" t="s">
        <v>622</v>
      </c>
      <c r="O4256" s="23">
        <f t="shared" si="1040"/>
        <v>16</v>
      </c>
      <c r="P4256" s="23" t="str">
        <f t="shared" si="1010"/>
        <v>6003960015Letras</v>
      </c>
    </row>
    <row r="4257" spans="1:16" ht="15" hidden="1" customHeight="1">
      <c r="A4257" s="23" t="s">
        <v>878</v>
      </c>
      <c r="B4257" s="23" t="str">
        <f>IFERROR(VLOOKUP(A4257,hoja!$A$2:$E$970,4,FALSE),0)</f>
        <v>ANTIOQUIA</v>
      </c>
      <c r="C4257" s="23" t="str">
        <f>IFERROR(VLOOKUP(A4257,hoja!$A$2:$E$1370,5,FALSE),0)</f>
        <v>YARUMAL</v>
      </c>
      <c r="D4257" s="23" t="str">
        <f>IFERROR(VLOOKUP(A4257,hoja!A:D,3,FALSE),0)</f>
        <v>2051</v>
      </c>
      <c r="E4257" s="23" t="s">
        <v>672</v>
      </c>
      <c r="F4257" s="23" t="str">
        <f>IFERROR(VLOOKUP(E4257,hoja!$A$2:$E$970,4,FALSE),0)</f>
        <v>ANTIOQUIA</v>
      </c>
      <c r="G4257" s="23" t="str">
        <f>IFERROR(VLOOKUP(E4257,hoja!$A$2:$E$970,5,FALSE),0)</f>
        <v>MEDELLÍN</v>
      </c>
      <c r="H4257" s="103" t="str">
        <f>IFERROR(VLOOKUP(E4257,hoja!A:C,3,FALSE),0)</f>
        <v>0092</v>
      </c>
      <c r="I4257" s="24" t="str">
        <f t="shared" ref="I4257" si="1042">D4257&amp;H4257</f>
        <v>20510092</v>
      </c>
      <c r="K4257" s="35">
        <v>128</v>
      </c>
      <c r="L4257" s="23" t="str">
        <f t="shared" si="1041"/>
        <v>REGIONAL</v>
      </c>
      <c r="M4257" s="23" t="s">
        <v>618</v>
      </c>
      <c r="N4257" s="23" t="s">
        <v>622</v>
      </c>
      <c r="O4257" s="23">
        <f t="shared" si="1040"/>
        <v>25</v>
      </c>
      <c r="P4257" s="23" t="str">
        <f t="shared" si="1010"/>
        <v>20510092Principal</v>
      </c>
    </row>
    <row r="4258" spans="1:16" ht="15" hidden="1" customHeight="1">
      <c r="A4258" s="23" t="s">
        <v>680</v>
      </c>
      <c r="B4258" s="23" t="str">
        <f>IFERROR(VLOOKUP(A4258,hoja!$A$2:$E$970,4,FALSE),0)</f>
        <v>OCCIDENTE</v>
      </c>
      <c r="C4258" s="23" t="str">
        <f>IFERROR(VLOOKUP(A4258,hoja!$A$2:$E$1370,5,FALSE),0)</f>
        <v>CALOTO</v>
      </c>
      <c r="D4258" s="23" t="str">
        <f>IFERROR(VLOOKUP(A4258,hoja!A:D,3,FALSE),0)</f>
        <v>60048</v>
      </c>
      <c r="E4258" s="23" t="s">
        <v>635</v>
      </c>
      <c r="F4258" s="23" t="str">
        <f>IFERROR(VLOOKUP(E4258,hoja!$A$2:$E$970,4,FALSE),0)</f>
        <v>CENTRO</v>
      </c>
      <c r="G4258" s="23" t="str">
        <f>IFERROR(VLOOKUP(E4258,hoja!$A$2:$E$970,5,FALSE),0)</f>
        <v>BOGOTÁ</v>
      </c>
      <c r="H4258" s="103" t="str">
        <f>IFERROR(VLOOKUP(E4258,hoja!A:C,3,FALSE),0)</f>
        <v>0021</v>
      </c>
      <c r="I4258" s="24" t="str">
        <f>D4258&amp;H4258</f>
        <v>600480021</v>
      </c>
      <c r="K4258" s="23">
        <v>421</v>
      </c>
      <c r="L4258" s="23" t="str">
        <f>IF(B4258=F4258,"REGIONAL","NACIONAL")</f>
        <v>NACIONAL</v>
      </c>
      <c r="M4258" s="23" t="s">
        <v>618</v>
      </c>
      <c r="N4258" s="23" t="s">
        <v>622</v>
      </c>
      <c r="O4258" s="23">
        <f t="shared" si="1040"/>
        <v>16</v>
      </c>
      <c r="P4258" s="23" t="str">
        <f t="shared" si="1010"/>
        <v>600480021Principal</v>
      </c>
    </row>
    <row r="4259" spans="1:16" ht="15" hidden="1" customHeight="1">
      <c r="A4259" s="26" t="s">
        <v>80</v>
      </c>
      <c r="B4259" s="23" t="str">
        <f>IFERROR(VLOOKUP(A4259,hoja!$A$2:$E$970,4,FALSE),0)</f>
        <v>OCCIDENTE</v>
      </c>
      <c r="C4259" s="23" t="str">
        <f>IFERROR(VLOOKUP(A4259,hoja!$A$2:$E$1370,5,FALSE),0)</f>
        <v>BUENAVENTURA</v>
      </c>
      <c r="D4259" s="23" t="str">
        <f>IFERROR(VLOOKUP(A4259,hoja!A:D,3,FALSE),0)</f>
        <v>60054</v>
      </c>
      <c r="E4259" s="23" t="s">
        <v>634</v>
      </c>
      <c r="F4259" s="23" t="str">
        <f>IFERROR(VLOOKUP(E4259,hoja!$A$2:$E$970,4,FALSE),0)</f>
        <v>CENTRO</v>
      </c>
      <c r="G4259" s="23" t="str">
        <f>IFERROR(VLOOKUP(E4259,hoja!$A$2:$E$970,5,FALSE),0)</f>
        <v>BOGOTÁ</v>
      </c>
      <c r="H4259" s="103" t="str">
        <f>IFERROR(VLOOKUP(E4259,hoja!A:C,3,FALSE),0)</f>
        <v>0011</v>
      </c>
      <c r="I4259" s="24" t="str">
        <f t="shared" ref="I4259" si="1043">D4259&amp;H4259</f>
        <v>600540011</v>
      </c>
      <c r="K4259" s="23">
        <v>502</v>
      </c>
      <c r="L4259" s="23" t="str">
        <f t="shared" ref="L4259:L4260" si="1044">IF(B4259=F4259,"REGIONAL","NACIONAL")</f>
        <v>NACIONAL</v>
      </c>
      <c r="M4259" s="23" t="s">
        <v>618</v>
      </c>
      <c r="N4259" s="23" t="str" cm="1">
        <f t="array" ref="N4259">IFERROR(IF(M4259="Principal","LES_ACTIVE",LES_INACTIVE),0)</f>
        <v>LES_ACTIVE</v>
      </c>
      <c r="O4259" s="23">
        <f t="shared" si="1040"/>
        <v>12</v>
      </c>
      <c r="P4259" s="23" t="str">
        <f t="shared" si="1010"/>
        <v>600540011Principal</v>
      </c>
    </row>
    <row r="4260" spans="1:16" ht="15" hidden="1" customHeight="1">
      <c r="A4260" s="26" t="s">
        <v>635</v>
      </c>
      <c r="B4260" s="23" t="str">
        <f>IFERROR(VLOOKUP(A4260,hoja!$A$2:$E$970,4,FALSE),0)</f>
        <v>CENTRO</v>
      </c>
      <c r="C4260" s="23" t="str">
        <f>IFERROR(VLOOKUP(A4260,hoja!$A$2:$E$1370,5,FALSE),0)</f>
        <v>BOGOTÁ</v>
      </c>
      <c r="D4260" s="23" t="str">
        <f>IFERROR(VLOOKUP(A4260,hoja!A:D,3,FALSE),0)</f>
        <v>0021</v>
      </c>
      <c r="E4260" s="23" t="s">
        <v>680</v>
      </c>
      <c r="F4260" s="23" t="str">
        <f>IFERROR(VLOOKUP(E4260,hoja!$A$2:$E$970,4,FALSE),0)</f>
        <v>OCCIDENTE</v>
      </c>
      <c r="G4260" s="23" t="str">
        <f>IFERROR(VLOOKUP(E4260,hoja!$A$2:$E$970,5,FALSE),0)</f>
        <v>CALOTO</v>
      </c>
      <c r="H4260" s="103" t="str">
        <f>IFERROR(VLOOKUP(E4260,hoja!A:C,3,FALSE),0)</f>
        <v>60048</v>
      </c>
      <c r="I4260" s="24" t="str">
        <f>D4260&amp;H4260</f>
        <v>002160048</v>
      </c>
      <c r="K4260" s="23">
        <v>421</v>
      </c>
      <c r="L4260" s="23" t="str">
        <f t="shared" si="1044"/>
        <v>NACIONAL</v>
      </c>
      <c r="M4260" s="23" t="s">
        <v>618</v>
      </c>
      <c r="N4260" s="23" t="s">
        <v>622</v>
      </c>
      <c r="O4260" s="23">
        <f>IF(K4260&lt;=250,25,IF(K4260&lt;=500,16,IF(K4260&lt;=800,12,IF(K4260&lt;=1100,8,IF(K4260&lt;=1400,6,IF(K4260&lt;=1700,5))))))</f>
        <v>16</v>
      </c>
      <c r="P4260" s="23" t="str">
        <f t="shared" si="1010"/>
        <v>002160048Principal</v>
      </c>
    </row>
    <row r="4261" spans="1:16" ht="15" hidden="1" customHeight="1">
      <c r="A4261" s="26" t="s">
        <v>63</v>
      </c>
      <c r="B4261" s="23" t="str">
        <f>IFERROR(VLOOKUP(A4261,hoja!$A$2:$E$970,4,FALSE),0)</f>
        <v>COSTA</v>
      </c>
      <c r="C4261" s="23" t="str">
        <f>IFERROR(VLOOKUP(A4261,hoja!$A$2:$E$1370,5,FALSE),0)</f>
        <v>BARRANQUILLA</v>
      </c>
      <c r="D4261" s="23" t="str">
        <f>IFERROR(VLOOKUP(A4261,hoja!A:D,3,FALSE),0)</f>
        <v>60016</v>
      </c>
      <c r="E4261" s="23" t="s">
        <v>783</v>
      </c>
      <c r="F4261" s="23" t="str">
        <f>IFERROR(VLOOKUP(E4261,hoja!$A$2:$E$970,4,FALSE),0)</f>
        <v>COSTA</v>
      </c>
      <c r="G4261" s="23" t="str">
        <f>IFERROR(VLOOKUP(E4261,hoja!$A$2:$E$970,5,FALSE),0)</f>
        <v>MONTERÍA</v>
      </c>
      <c r="H4261" s="103" t="str">
        <f>IFERROR(VLOOKUP(E4261,hoja!A:C,3,FALSE),0)</f>
        <v>60007</v>
      </c>
      <c r="I4261" s="24" t="str">
        <f>D4261&amp;H4261</f>
        <v>6001660007</v>
      </c>
      <c r="K4261" s="23">
        <v>353</v>
      </c>
      <c r="L4261" s="23" t="str">
        <f t="shared" ref="L4261:L4262" si="1045">IF(B4261=F4261,"REGIONAL","NACIONAL")</f>
        <v>REGIONAL</v>
      </c>
      <c r="M4261" s="23" t="s">
        <v>618</v>
      </c>
      <c r="N4261" s="23" t="s">
        <v>622</v>
      </c>
      <c r="O4261" s="23">
        <f t="shared" ref="O4261:O4270" si="1046">IF(K4261&lt;=250,25,IF(K4261&lt;=500,16,IF(K4261&lt;=800,12,IF(K4261&lt;=1100,8,IF(K4261&lt;=1400,6,IF(K4261&lt;=1700,5))))))</f>
        <v>16</v>
      </c>
      <c r="P4261" s="23" t="str">
        <f t="shared" si="1010"/>
        <v>6001660007Principal</v>
      </c>
    </row>
    <row r="4262" spans="1:16" ht="15" hidden="1" customHeight="1">
      <c r="A4262" s="26" t="s">
        <v>641</v>
      </c>
      <c r="B4262" s="23" t="str">
        <f>IFERROR(VLOOKUP(A4262,hoja!$A$2:$E$970,4,FALSE),0)</f>
        <v>ANTIOQUIA</v>
      </c>
      <c r="C4262" s="23" t="str">
        <f>IFERROR(VLOOKUP(A4262,hoja!$A$2:$E$1370,5,FALSE),0)</f>
        <v>MEDELLÍN</v>
      </c>
      <c r="D4262" s="23" t="str">
        <f>IFERROR(VLOOKUP(A4262,hoja!A:D,3,FALSE),0)</f>
        <v>0079</v>
      </c>
      <c r="E4262" s="23" t="s">
        <v>785</v>
      </c>
      <c r="F4262" s="23" t="str">
        <f>IFERROR(VLOOKUP(E4262,hoja!$A$2:$E$970,4,FALSE),0)</f>
        <v>ANTIOQUIA</v>
      </c>
      <c r="G4262" s="23" t="str">
        <f>IFERROR(VLOOKUP(E4262,hoja!$A$2:$E$970,5,FALSE),0)</f>
        <v>MEDELLÍN</v>
      </c>
      <c r="H4262" s="103" t="str">
        <f>IFERROR(VLOOKUP(E4262,hoja!A:C,3,FALSE),0)</f>
        <v>60011</v>
      </c>
      <c r="I4262" s="24" t="str">
        <f t="shared" ref="I4262:I4270" si="1047">D4262&amp;H4262</f>
        <v>007960011</v>
      </c>
      <c r="K4262" s="23">
        <v>17</v>
      </c>
      <c r="L4262" s="23" t="str">
        <f t="shared" si="1045"/>
        <v>REGIONAL</v>
      </c>
      <c r="M4262" s="23" t="s">
        <v>618</v>
      </c>
      <c r="N4262" s="23" t="str" cm="1">
        <f t="array" ref="N4262">IFERROR(IF(M4262="Principal","LES_ACTIVE",LES_INACTIVE),0)</f>
        <v>LES_ACTIVE</v>
      </c>
      <c r="O4262" s="23">
        <f t="shared" si="1046"/>
        <v>25</v>
      </c>
      <c r="P4262" s="23" t="str">
        <f t="shared" si="1010"/>
        <v>007960011Principal</v>
      </c>
    </row>
    <row r="4263" spans="1:16" ht="15" hidden="1" customHeight="1">
      <c r="A4263" s="26" t="s">
        <v>63</v>
      </c>
      <c r="B4263" s="23" t="str">
        <f>IFERROR(VLOOKUP(A4263,hoja!$A$2:$E$970,4,FALSE),0)</f>
        <v>COSTA</v>
      </c>
      <c r="C4263" s="23" t="str">
        <f>IFERROR(VLOOKUP(A4263,hoja!$A$2:$E$1370,5,FALSE),0)</f>
        <v>BARRANQUILLA</v>
      </c>
      <c r="D4263" s="23" t="str">
        <f>IFERROR(VLOOKUP(A4263,hoja!A:D,3,FALSE),0)</f>
        <v>60016</v>
      </c>
      <c r="E4263" s="23" t="s">
        <v>617</v>
      </c>
      <c r="F4263" s="23" t="str">
        <f>IFERROR(VLOOKUP(E4263,hoja!$A$2:$E$970,4,FALSE),0)</f>
        <v>ANTIOQUIA</v>
      </c>
      <c r="G4263" s="23" t="str">
        <f>IFERROR(VLOOKUP(E4263,hoja!$A$2:$E$970,5,FALSE),0)</f>
        <v>MEDELLÍN</v>
      </c>
      <c r="H4263" s="103">
        <f>IFERROR(VLOOKUP(E4263,hoja!A:C,3,FALSE),0)</f>
        <v>50443</v>
      </c>
      <c r="I4263" s="24" t="str">
        <f t="shared" si="1047"/>
        <v>6001650443</v>
      </c>
      <c r="K4263" s="23">
        <v>686</v>
      </c>
      <c r="L4263" s="23" t="str">
        <f>IF(B4263=F4263,"REGIONAL","NACIONAL")</f>
        <v>NACIONAL</v>
      </c>
      <c r="M4263" s="23" t="s">
        <v>618</v>
      </c>
      <c r="N4263" s="23" t="str" cm="1">
        <f t="array" ref="N4263">IFERROR(IF(M4263="Principal","LES_ACTIVE",LES_INACTIVE),0)</f>
        <v>LES_ACTIVE</v>
      </c>
      <c r="O4263" s="23">
        <f t="shared" si="1046"/>
        <v>12</v>
      </c>
      <c r="P4263" s="23" t="str">
        <f t="shared" si="1010"/>
        <v>6001650443Principal</v>
      </c>
    </row>
    <row r="4264" spans="1:16" ht="15" hidden="1" customHeight="1">
      <c r="A4264" s="26" t="s">
        <v>315</v>
      </c>
      <c r="B4264" s="23" t="str">
        <f>IFERROR(VLOOKUP(A4264,hoja!$A$2:$E$970,4,FALSE),0)</f>
        <v>OCCIDENTE</v>
      </c>
      <c r="C4264" s="23" t="str">
        <f>IFERROR(VLOOKUP(A4264,hoja!$A$2:$E$1370,5,FALSE),0)</f>
        <v>MANIZALES</v>
      </c>
      <c r="D4264" s="23" t="str">
        <f>IFERROR(VLOOKUP(A4264,hoja!A:D,3,FALSE),0)</f>
        <v>60024</v>
      </c>
      <c r="E4264" s="23" t="s">
        <v>617</v>
      </c>
      <c r="F4264" s="23" t="str">
        <f>IFERROR(VLOOKUP(E4264,hoja!$A$2:$E$970,4,FALSE),0)</f>
        <v>ANTIOQUIA</v>
      </c>
      <c r="G4264" s="23" t="str">
        <f>IFERROR(VLOOKUP(E4264,hoja!$A$2:$E$970,5,FALSE),0)</f>
        <v>MEDELLÍN</v>
      </c>
      <c r="H4264" s="103">
        <f>IFERROR(VLOOKUP(E4264,hoja!A:C,3,FALSE),0)</f>
        <v>50443</v>
      </c>
      <c r="I4264" s="24" t="str">
        <f t="shared" si="1047"/>
        <v>6002450443</v>
      </c>
      <c r="K4264" s="23">
        <v>244</v>
      </c>
      <c r="L4264" s="23" t="str">
        <f t="shared" ref="L4264:L4269" si="1048">IF(B4264=F4264,"REGIONAL","NACIONAL")</f>
        <v>NACIONAL</v>
      </c>
      <c r="M4264" s="23" t="s">
        <v>618</v>
      </c>
      <c r="N4264" s="23" t="str" cm="1">
        <f t="array" ref="N4264">IFERROR(IF(M4264="Principal","LES_ACTIVE",LES_INACTIVE),0)</f>
        <v>LES_ACTIVE</v>
      </c>
      <c r="O4264" s="23">
        <f t="shared" si="1046"/>
        <v>25</v>
      </c>
      <c r="P4264" s="23" t="str">
        <f t="shared" si="1010"/>
        <v>6002450443Principal</v>
      </c>
    </row>
    <row r="4265" spans="1:16" ht="15" hidden="1" customHeight="1">
      <c r="A4265" s="26" t="s">
        <v>340</v>
      </c>
      <c r="B4265" s="23" t="str">
        <f>IFERROR(VLOOKUP(A4265,hoja!$A$2:$E$970,4,FALSE),0)</f>
        <v>CENTRO</v>
      </c>
      <c r="C4265" s="23" t="str">
        <f>IFERROR(VLOOKUP(A4265,hoja!$A$2:$E$1370,5,FALSE),0)</f>
        <v>NEIVA</v>
      </c>
      <c r="D4265" s="23" t="str">
        <f>IFERROR(VLOOKUP(A4265,hoja!A:D,3,FALSE),0)</f>
        <v>60025</v>
      </c>
      <c r="E4265" s="23" t="s">
        <v>617</v>
      </c>
      <c r="F4265" s="23" t="str">
        <f>IFERROR(VLOOKUP(E4265,hoja!$A$2:$E$970,4,FALSE),0)</f>
        <v>ANTIOQUIA</v>
      </c>
      <c r="G4265" s="23" t="str">
        <f>IFERROR(VLOOKUP(E4265,hoja!$A$2:$E$970,5,FALSE),0)</f>
        <v>MEDELLÍN</v>
      </c>
      <c r="H4265" s="103">
        <f>IFERROR(VLOOKUP(E4265,hoja!A:C,3,FALSE),0)</f>
        <v>50443</v>
      </c>
      <c r="I4265" s="24" t="str">
        <f t="shared" si="1047"/>
        <v>6002550443</v>
      </c>
      <c r="K4265" s="23">
        <v>571</v>
      </c>
      <c r="L4265" s="23" t="str">
        <f t="shared" si="1048"/>
        <v>NACIONAL</v>
      </c>
      <c r="M4265" s="23" t="s">
        <v>618</v>
      </c>
      <c r="N4265" s="23" t="str" cm="1">
        <f t="array" ref="N4265">IFERROR(IF(M4265="Principal","LES_ACTIVE",LES_INACTIVE),0)</f>
        <v>LES_ACTIVE</v>
      </c>
      <c r="O4265" s="23">
        <f t="shared" si="1046"/>
        <v>12</v>
      </c>
      <c r="P4265" s="23" t="str">
        <f t="shared" si="1010"/>
        <v>6002550443Principal</v>
      </c>
    </row>
    <row r="4266" spans="1:16" ht="15" hidden="1" customHeight="1">
      <c r="A4266" s="26" t="s">
        <v>422</v>
      </c>
      <c r="B4266" s="23" t="str">
        <f>IFERROR(VLOOKUP(A4266,hoja!$A$2:$E$970,4,FALSE),0)</f>
        <v>COSTA</v>
      </c>
      <c r="C4266" s="23" t="str">
        <f>IFERROR(VLOOKUP(A4266,hoja!$A$2:$E$1370,5,FALSE),0)</f>
        <v>RIOHACHA</v>
      </c>
      <c r="D4266" s="23" t="str">
        <f>IFERROR(VLOOKUP(A4266,hoja!A:D,3,FALSE),0)</f>
        <v>60032</v>
      </c>
      <c r="E4266" s="23" t="s">
        <v>617</v>
      </c>
      <c r="F4266" s="23" t="str">
        <f>IFERROR(VLOOKUP(E4266,hoja!$A$2:$E$970,4,FALSE),0)</f>
        <v>ANTIOQUIA</v>
      </c>
      <c r="G4266" s="23" t="str">
        <f>IFERROR(VLOOKUP(E4266,hoja!$A$2:$E$970,5,FALSE),0)</f>
        <v>MEDELLÍN</v>
      </c>
      <c r="H4266" s="103">
        <f>IFERROR(VLOOKUP(E4266,hoja!A:C,3,FALSE),0)</f>
        <v>50443</v>
      </c>
      <c r="I4266" s="24" t="str">
        <f t="shared" si="1047"/>
        <v>6003250443</v>
      </c>
      <c r="K4266" s="23">
        <v>901</v>
      </c>
      <c r="L4266" s="23" t="str">
        <f t="shared" si="1048"/>
        <v>NACIONAL</v>
      </c>
      <c r="M4266" s="23" t="s">
        <v>618</v>
      </c>
      <c r="N4266" s="23" t="str" cm="1">
        <f t="array" ref="N4266">IFERROR(IF(M4266="Principal","LES_ACTIVE",LES_INACTIVE),0)</f>
        <v>LES_ACTIVE</v>
      </c>
      <c r="O4266" s="23">
        <f t="shared" si="1046"/>
        <v>8</v>
      </c>
      <c r="P4266" s="23" t="str">
        <f t="shared" si="1010"/>
        <v>6003250443Principal</v>
      </c>
    </row>
    <row r="4267" spans="1:16" ht="15" hidden="1" customHeight="1">
      <c r="A4267" s="26" t="s">
        <v>49</v>
      </c>
      <c r="B4267" s="23" t="str">
        <f>IFERROR(VLOOKUP(A4267,hoja!$A$2:$E$970,4,FALSE),0)</f>
        <v>OCCIDENTE</v>
      </c>
      <c r="C4267" s="23" t="str">
        <f>IFERROR(VLOOKUP(A4267,hoja!$A$2:$E$1370,5,FALSE),0)</f>
        <v>ARMENIA</v>
      </c>
      <c r="D4267" s="23" t="str">
        <f>IFERROR(VLOOKUP(A4267,hoja!A:D,3,FALSE),0)</f>
        <v>60142</v>
      </c>
      <c r="E4267" s="23" t="s">
        <v>617</v>
      </c>
      <c r="F4267" s="23" t="str">
        <f>IFERROR(VLOOKUP(E4267,hoja!$A$2:$E$970,4,FALSE),0)</f>
        <v>ANTIOQUIA</v>
      </c>
      <c r="G4267" s="23" t="str">
        <f>IFERROR(VLOOKUP(E4267,hoja!$A$2:$E$970,5,FALSE),0)</f>
        <v>MEDELLÍN</v>
      </c>
      <c r="H4267" s="103">
        <f>IFERROR(VLOOKUP(E4267,hoja!A:C,3,FALSE),0)</f>
        <v>50443</v>
      </c>
      <c r="I4267" s="24" t="str">
        <f t="shared" si="1047"/>
        <v>6014250443</v>
      </c>
      <c r="K4267" s="23">
        <v>305</v>
      </c>
      <c r="L4267" s="23" t="str">
        <f t="shared" si="1048"/>
        <v>NACIONAL</v>
      </c>
      <c r="M4267" s="23" t="s">
        <v>618</v>
      </c>
      <c r="N4267" s="23" t="str" cm="1">
        <f t="array" ref="N4267">IFERROR(IF(M4267="Principal","LES_ACTIVE",LES_INACTIVE),0)</f>
        <v>LES_ACTIVE</v>
      </c>
      <c r="O4267" s="23">
        <f t="shared" si="1046"/>
        <v>16</v>
      </c>
      <c r="P4267" s="23" t="str">
        <f t="shared" si="1010"/>
        <v>6014250443Principal</v>
      </c>
    </row>
    <row r="4268" spans="1:16" ht="15" hidden="1" customHeight="1">
      <c r="A4268" s="26" t="s">
        <v>731</v>
      </c>
      <c r="B4268" s="23" t="str">
        <f>IFERROR(VLOOKUP(A4268,hoja!$A$2:$E$970,4,FALSE),0)</f>
        <v>SANTANDER</v>
      </c>
      <c r="C4268" s="23" t="str">
        <f>IFERROR(VLOOKUP(A4268,hoja!$A$2:$E$1370,5,FALSE),0)</f>
        <v>CÚCUTA</v>
      </c>
      <c r="D4268" s="23" t="str">
        <f>IFERROR(VLOOKUP(A4268,hoja!A:D,3,FALSE),0)</f>
        <v>0438</v>
      </c>
      <c r="E4268" s="23" t="s">
        <v>676</v>
      </c>
      <c r="F4268" s="23" t="str">
        <f>IFERROR(VLOOKUP(E4268,hoja!$A$2:$E$970,4,FALSE),0)</f>
        <v>COSTA</v>
      </c>
      <c r="G4268" s="23" t="str">
        <f>IFERROR(VLOOKUP(E4268,hoja!$A$2:$E$970,5,FALSE),0)</f>
        <v>BARRANQUILLA</v>
      </c>
      <c r="H4268" s="103" t="str">
        <f>IFERROR(VLOOKUP(E4268,hoja!A:C,3,FALSE),0)</f>
        <v>3000</v>
      </c>
      <c r="I4268" s="24" t="str">
        <f t="shared" si="1047"/>
        <v>04383000</v>
      </c>
      <c r="K4268" s="23">
        <v>675</v>
      </c>
      <c r="L4268" s="23" t="str">
        <f t="shared" si="1048"/>
        <v>NACIONAL</v>
      </c>
      <c r="M4268" s="23" t="s">
        <v>618</v>
      </c>
      <c r="N4268" s="23" t="str" cm="1">
        <f t="array" ref="N4268">IFERROR(IF(M4268="Principal","LES_ACTIVE",LES_INACTIVE),0)</f>
        <v>LES_ACTIVE</v>
      </c>
      <c r="O4268" s="23">
        <f t="shared" si="1046"/>
        <v>12</v>
      </c>
      <c r="P4268" s="23" t="str">
        <f t="shared" si="1010"/>
        <v>04383000Principal</v>
      </c>
    </row>
    <row r="4269" spans="1:16" ht="15" hidden="1" customHeight="1">
      <c r="A4269" s="23" t="s">
        <v>731</v>
      </c>
      <c r="B4269" s="23" t="str">
        <f>IFERROR(VLOOKUP(A4269,hoja!$A$2:$E$970,4,FALSE),0)</f>
        <v>SANTANDER</v>
      </c>
      <c r="C4269" s="23" t="str">
        <f>IFERROR(VLOOKUP(A4269,hoja!$A$2:$E$1370,5,FALSE),0)</f>
        <v>CÚCUTA</v>
      </c>
      <c r="D4269" s="23" t="str">
        <f>IFERROR(VLOOKUP(A4269,hoja!A:D,3,FALSE),0)</f>
        <v>0438</v>
      </c>
      <c r="E4269" s="26" t="s">
        <v>727</v>
      </c>
      <c r="F4269" s="23" t="str">
        <f>IFERROR(VLOOKUP(E4269,hoja!$A$2:$E$970,4,FALSE),0)</f>
        <v>CENTRO</v>
      </c>
      <c r="G4269" s="23" t="str">
        <f>IFERROR(VLOOKUP(E4269,hoja!$A$2:$E$970,5,FALSE),0)</f>
        <v>TUNJA</v>
      </c>
      <c r="H4269" s="103" t="str">
        <f>IFERROR(VLOOKUP(E4269,hoja!A:C,3,FALSE),0)</f>
        <v>0443</v>
      </c>
      <c r="I4269" s="24" t="str">
        <f t="shared" si="1047"/>
        <v>04380443</v>
      </c>
      <c r="K4269" s="35">
        <v>498</v>
      </c>
      <c r="L4269" s="23" t="str">
        <f t="shared" si="1048"/>
        <v>NACIONAL</v>
      </c>
      <c r="M4269" s="23" t="s">
        <v>618</v>
      </c>
      <c r="N4269" s="23" t="s">
        <v>622</v>
      </c>
      <c r="O4269" s="23">
        <f t="shared" si="1046"/>
        <v>16</v>
      </c>
      <c r="P4269" s="23" t="str">
        <f t="shared" si="1010"/>
        <v>04380443Principal</v>
      </c>
    </row>
    <row r="4270" spans="1:16" ht="15" hidden="1" customHeight="1">
      <c r="A4270" s="26" t="s">
        <v>731</v>
      </c>
      <c r="B4270" s="23" t="str">
        <f>IFERROR(VLOOKUP(A4270,hoja!$A$2:$E$970,4,FALSE),0)</f>
        <v>SANTANDER</v>
      </c>
      <c r="C4270" s="23" t="str">
        <f>IFERROR(VLOOKUP(A4270,hoja!$A$2:$E$1370,5,FALSE),0)</f>
        <v>CÚCUTA</v>
      </c>
      <c r="D4270" s="23" t="str">
        <f>IFERROR(VLOOKUP(A4270,hoja!A:D,3,FALSE),0)</f>
        <v>0438</v>
      </c>
      <c r="E4270" s="23" t="s">
        <v>885</v>
      </c>
      <c r="F4270" s="23" t="str">
        <f>IFERROR(VLOOKUP(E4270,hoja!$A$2:$E$970,4,FALSE),0)</f>
        <v>SANTANDER</v>
      </c>
      <c r="G4270" s="23" t="str">
        <f>IFERROR(VLOOKUP(E4270,hoja!$A$2:$E$970,5,FALSE),0)</f>
        <v>PIEDECUESTA</v>
      </c>
      <c r="H4270" s="103" t="str">
        <f>IFERROR(VLOOKUP(E4270,hoja!A:C,3,FALSE),0)</f>
        <v>50172</v>
      </c>
      <c r="I4270" s="24" t="str">
        <f t="shared" si="1047"/>
        <v>043850172</v>
      </c>
      <c r="J4270" s="23">
        <v>16.849999999918509</v>
      </c>
      <c r="K4270" s="23">
        <v>241.714</v>
      </c>
      <c r="L4270" s="23" t="str">
        <f t="shared" ref="L4270" si="1049">IF(B4270=F4270,"REGIONAL","NACIONAL")</f>
        <v>REGIONAL</v>
      </c>
      <c r="M4270" s="23" t="s">
        <v>618</v>
      </c>
      <c r="N4270" s="23" t="str" cm="1">
        <f t="array" ref="N4270">IFERROR(IF(M4270="Principal","LES_ACTIVE",LES_INACTIVE),0)</f>
        <v>LES_ACTIVE</v>
      </c>
      <c r="O4270" s="23">
        <f t="shared" si="1046"/>
        <v>25</v>
      </c>
      <c r="P4270" s="23" t="str">
        <f t="shared" si="1010"/>
        <v>043850172Principal</v>
      </c>
    </row>
    <row r="4271" spans="1:16" ht="15" hidden="1" customHeight="1">
      <c r="A4271" s="26" t="s">
        <v>731</v>
      </c>
      <c r="B4271" s="23" t="str">
        <f>IFERROR(VLOOKUP(A4271,hoja!$A$2:$E$970,4,FALSE),0)</f>
        <v>SANTANDER</v>
      </c>
      <c r="C4271" s="23" t="str">
        <f>IFERROR(VLOOKUP(A4271,hoja!$A$2:$E$1370,5,FALSE),0)</f>
        <v>CÚCUTA</v>
      </c>
      <c r="D4271" s="23" t="str">
        <f>IFERROR(VLOOKUP(A4271,hoja!A:D,3,FALSE),0)</f>
        <v>0438</v>
      </c>
      <c r="E4271" s="23" t="s">
        <v>679</v>
      </c>
      <c r="F4271" s="23" t="str">
        <f>IFERROR(VLOOKUP(E4271,hoja!$A$2:$E$970,4,FALSE),0)</f>
        <v>CENTRO</v>
      </c>
      <c r="G4271" s="23" t="str">
        <f>IFERROR(VLOOKUP(E4271,hoja!$A$2:$E$970,5,FALSE),0)</f>
        <v>NEIVA</v>
      </c>
      <c r="H4271" s="103" t="str">
        <f>IFERROR(VLOOKUP(E4271,hoja!A:C,3,FALSE),0)</f>
        <v>0385</v>
      </c>
      <c r="I4271" s="24" t="str">
        <f t="shared" ref="I4271:I4274" si="1050">D4271&amp;H4271</f>
        <v>04380385</v>
      </c>
      <c r="K4271" s="23">
        <v>905</v>
      </c>
      <c r="L4271" s="23" t="str">
        <f>IF(B4271=F4271,"REGIONAL","NACIONAL")</f>
        <v>NACIONAL</v>
      </c>
      <c r="M4271" s="23" t="s">
        <v>618</v>
      </c>
      <c r="N4271" s="23" t="str" cm="1">
        <f t="array" ref="N4271">IFERROR(IF(M4271="Principal","LES_ACTIVE",LES_INACTIVE),0)</f>
        <v>LES_ACTIVE</v>
      </c>
      <c r="O4271" s="23">
        <f t="shared" ref="O4271:O4278" si="1051">IF(K4271&lt;=250,25,IF(K4271&lt;=500,16,IF(K4271&lt;=800,12,IF(K4271&lt;=1100,8,IF(K4271&lt;=1400,6,IF(K4271&lt;=1700,5))))))</f>
        <v>8</v>
      </c>
      <c r="P4271" s="23" t="str">
        <f t="shared" si="1010"/>
        <v>04380385Principal</v>
      </c>
    </row>
    <row r="4272" spans="1:16" ht="15" hidden="1" customHeight="1">
      <c r="A4272" s="26" t="s">
        <v>731</v>
      </c>
      <c r="B4272" s="23" t="str">
        <f>IFERROR(VLOOKUP(A4272,hoja!$A$2:$E$970,4,FALSE),0)</f>
        <v>SANTANDER</v>
      </c>
      <c r="C4272" s="23" t="str">
        <f>IFERROR(VLOOKUP(A4272,hoja!$A$2:$E$1370,5,FALSE),0)</f>
        <v>CÚCUTA</v>
      </c>
      <c r="D4272" s="23" t="str">
        <f>IFERROR(VLOOKUP(A4272,hoja!A:D,3,FALSE),0)</f>
        <v>0438</v>
      </c>
      <c r="E4272" s="23" t="s">
        <v>819</v>
      </c>
      <c r="F4272" s="23" t="str">
        <f>IFERROR(VLOOKUP(E4272,hoja!$A$2:$E$970,4,FALSE),0)</f>
        <v>OCCIDENTE</v>
      </c>
      <c r="G4272" s="23" t="str">
        <f>IFERROR(VLOOKUP(E4272,hoja!$A$2:$E$970,5,FALSE),0)</f>
        <v>BUENAVENTURA</v>
      </c>
      <c r="H4272" s="103" t="str">
        <f>IFERROR(VLOOKUP(E4272,hoja!A:C,3,FALSE),0)</f>
        <v>3001</v>
      </c>
      <c r="I4272" s="24" t="str">
        <f t="shared" si="1050"/>
        <v>04383001</v>
      </c>
      <c r="K4272" s="23">
        <v>1005</v>
      </c>
      <c r="L4272" s="23" t="str">
        <f t="shared" ref="L4272:L4273" si="1052">IF(B4272=F4272,"REGIONAL","NACIONAL")</f>
        <v>NACIONAL</v>
      </c>
      <c r="M4272" s="23" t="s">
        <v>618</v>
      </c>
      <c r="N4272" s="23" t="str" cm="1">
        <f t="array" ref="N4272">IFERROR(IF(M4272="Principal","LES_ACTIVE",LES_INACTIVE),0)</f>
        <v>LES_ACTIVE</v>
      </c>
      <c r="O4272" s="23">
        <f t="shared" si="1051"/>
        <v>8</v>
      </c>
      <c r="P4272" s="23" t="str">
        <f t="shared" si="1010"/>
        <v>04383001Principal</v>
      </c>
    </row>
    <row r="4273" spans="1:16" ht="15" hidden="1" customHeight="1">
      <c r="A4273" s="23" t="s">
        <v>881</v>
      </c>
      <c r="B4273" s="23" t="str">
        <f>IFERROR(VLOOKUP(A4273,hoja!$A$2:$E$970,4,FALSE),0)</f>
        <v>ANTIOQUIA</v>
      </c>
      <c r="C4273" s="23" t="str">
        <f>IFERROR(VLOOKUP(A4273,hoja!$A$2:$E$1370,5,FALSE),0)</f>
        <v>MEDELLÍN</v>
      </c>
      <c r="D4273" s="23" t="str">
        <f>IFERROR(VLOOKUP(A4273,hoja!A:D,3,FALSE),0)</f>
        <v>1381</v>
      </c>
      <c r="E4273" s="26" t="s">
        <v>80</v>
      </c>
      <c r="F4273" s="23" t="str">
        <f>IFERROR(VLOOKUP(E4273,hoja!$A$2:$E$970,4,FALSE),0)</f>
        <v>OCCIDENTE</v>
      </c>
      <c r="G4273" s="23" t="str">
        <f>IFERROR(VLOOKUP(E4273,hoja!$A$2:$E$970,5,FALSE),0)</f>
        <v>BUENAVENTURA</v>
      </c>
      <c r="H4273" s="103" t="str">
        <f>IFERROR(VLOOKUP(E4273,hoja!A:C,3,FALSE),0)</f>
        <v>60054</v>
      </c>
      <c r="I4273" s="24" t="str">
        <f t="shared" si="1050"/>
        <v>138160054</v>
      </c>
      <c r="K4273" s="23">
        <v>470</v>
      </c>
      <c r="L4273" s="23" t="str">
        <f t="shared" si="1052"/>
        <v>NACIONAL</v>
      </c>
      <c r="M4273" s="23" t="s">
        <v>618</v>
      </c>
      <c r="N4273" s="23" t="str" cm="1">
        <f t="array" ref="N4273">IFERROR(IF(M4273="Principal","LES_ACTIVE",LES_INACTIVE),0)</f>
        <v>LES_ACTIVE</v>
      </c>
      <c r="O4273" s="23">
        <f t="shared" si="1051"/>
        <v>16</v>
      </c>
      <c r="P4273" s="23" t="str">
        <f t="shared" si="1010"/>
        <v>138160054Principal</v>
      </c>
    </row>
    <row r="4274" spans="1:16" ht="15" hidden="1" customHeight="1">
      <c r="A4274" s="26" t="s">
        <v>881</v>
      </c>
      <c r="B4274" s="23" t="str">
        <f>IFERROR(VLOOKUP(A4274,hoja!$A$2:$E$970,4,FALSE),0)</f>
        <v>ANTIOQUIA</v>
      </c>
      <c r="C4274" s="23" t="str">
        <f>IFERROR(VLOOKUP(A4274,hoja!$A$2:$E$1370,5,FALSE),0)</f>
        <v>MEDELLÍN</v>
      </c>
      <c r="D4274" s="23" t="str">
        <f>IFERROR(VLOOKUP(A4274,hoja!A:D,3,FALSE),0)</f>
        <v>1381</v>
      </c>
      <c r="E4274" s="23" t="s">
        <v>763</v>
      </c>
      <c r="F4274" s="23" t="str">
        <f>IFERROR(VLOOKUP(E4274,hoja!$A$2:$E$970,4,FALSE),0)</f>
        <v>ANTIOQUIA</v>
      </c>
      <c r="G4274" s="23" t="str">
        <f>IFERROR(VLOOKUP(E4274,hoja!$A$2:$E$970,5,FALSE),0)</f>
        <v>MEDELLÍN</v>
      </c>
      <c r="H4274" s="103" t="str">
        <f>IFERROR(VLOOKUP(E4274,hoja!A:C,3,FALSE),0)</f>
        <v>60039</v>
      </c>
      <c r="I4274" s="24" t="str">
        <f t="shared" si="1050"/>
        <v>138160039</v>
      </c>
      <c r="J4274" s="23">
        <v>0.44999999989522621</v>
      </c>
      <c r="K4274" s="36">
        <v>20.509499999999999</v>
      </c>
      <c r="L4274" s="23" t="str">
        <f t="shared" ref="L4274" si="1053">IF(B4274=F4274,"REGIONAL","NACIONAL")</f>
        <v>REGIONAL</v>
      </c>
      <c r="M4274" s="23" t="s">
        <v>618</v>
      </c>
      <c r="N4274" s="23" t="str" cm="1">
        <f t="array" ref="N4274">IFERROR(IF(M4274="Principal","LES_ACTIVE",LES_INACTIVE),0)</f>
        <v>LES_ACTIVE</v>
      </c>
      <c r="O4274" s="23">
        <f t="shared" si="1051"/>
        <v>25</v>
      </c>
      <c r="P4274" s="23" t="str">
        <f t="shared" si="1010"/>
        <v>138160039Principal</v>
      </c>
    </row>
    <row r="4275" spans="1:16" ht="15" hidden="1" customHeight="1">
      <c r="A4275" s="26" t="s">
        <v>630</v>
      </c>
      <c r="B4275" s="23" t="str">
        <f>IFERROR(VLOOKUP(A4275,hoja!$A$2:$E$970,4,FALSE),0)</f>
        <v>CENTRO</v>
      </c>
      <c r="C4275" s="23" t="str">
        <f>IFERROR(VLOOKUP(A4275,hoja!$A$2:$E$1370,5,FALSE),0)</f>
        <v>SESQUILÉ</v>
      </c>
      <c r="D4275" s="23" t="str">
        <f>IFERROR(VLOOKUP(A4275,hoja!A:D,3,FALSE),0)</f>
        <v>1501</v>
      </c>
      <c r="E4275" s="23" t="s">
        <v>843</v>
      </c>
      <c r="F4275" s="23" t="str">
        <f>IFERROR(VLOOKUP(E4275,hoja!$A$2:$E$970,4,FALSE),0)</f>
        <v>ANTIOQUIA</v>
      </c>
      <c r="G4275" s="23" t="str">
        <f>IFERROR(VLOOKUP(E4275,hoja!$A$2:$E$970,5,FALSE),0)</f>
        <v>MEDELLÍN</v>
      </c>
      <c r="H4275" s="103" t="str">
        <f>IFERROR(VLOOKUP(E4275,hoja!A:C,3,FALSE),0)</f>
        <v>60014</v>
      </c>
      <c r="I4275" s="24" t="str">
        <f>D4275&amp;H4275</f>
        <v>150160014</v>
      </c>
      <c r="J4275" s="23">
        <v>35.308333333348855</v>
      </c>
      <c r="K4275" s="23">
        <v>464.19900000000001</v>
      </c>
      <c r="L4275" s="23" t="str">
        <f>IF(B4275=F4275,"REGIONAL","NACIONAL")</f>
        <v>NACIONAL</v>
      </c>
      <c r="M4275" s="23" t="s">
        <v>618</v>
      </c>
      <c r="N4275" s="23" t="s">
        <v>624</v>
      </c>
      <c r="O4275" s="23">
        <f t="shared" si="1051"/>
        <v>16</v>
      </c>
      <c r="P4275" s="23" t="str">
        <f t="shared" ref="P4275:P4297" si="1054">D4275&amp;H4275&amp;M4275</f>
        <v>150160014Principal</v>
      </c>
    </row>
    <row r="4276" spans="1:16" ht="15" hidden="1" customHeight="1">
      <c r="A4276" s="26" t="s">
        <v>676</v>
      </c>
      <c r="B4276" s="23" t="str">
        <f>IFERROR(VLOOKUP(A4276,hoja!$A$2:$E$970,4,FALSE),0)</f>
        <v>COSTA</v>
      </c>
      <c r="C4276" s="23" t="str">
        <f>IFERROR(VLOOKUP(A4276,hoja!$A$2:$E$1370,5,FALSE),0)</f>
        <v>BARRANQUILLA</v>
      </c>
      <c r="D4276" s="23" t="str">
        <f>IFERROR(VLOOKUP(A4276,hoja!A:D,3,FALSE),0)</f>
        <v>3000</v>
      </c>
      <c r="E4276" s="23" t="s">
        <v>843</v>
      </c>
      <c r="F4276" s="23" t="str">
        <f>IFERROR(VLOOKUP(E4276,hoja!$A$2:$E$970,4,FALSE),0)</f>
        <v>ANTIOQUIA</v>
      </c>
      <c r="G4276" s="23" t="str">
        <f>IFERROR(VLOOKUP(E4276,hoja!$A$2:$E$970,5,FALSE),0)</f>
        <v>MEDELLÍN</v>
      </c>
      <c r="H4276" s="103" t="str">
        <f>IFERROR(VLOOKUP(E4276,hoja!A:C,3,FALSE),0)</f>
        <v>60014</v>
      </c>
      <c r="I4276" s="24" t="str">
        <f t="shared" ref="I4276:I4278" si="1055">D4276&amp;H4276</f>
        <v>300060014</v>
      </c>
      <c r="J4276" s="23">
        <v>39.833333333255723</v>
      </c>
      <c r="K4276" s="23">
        <v>694.36300000000006</v>
      </c>
      <c r="L4276" s="23" t="str">
        <f t="shared" ref="L4276:L4284" si="1056">IF(B4276=F4276,"REGIONAL","NACIONAL")</f>
        <v>NACIONAL</v>
      </c>
      <c r="M4276" s="23" t="s">
        <v>618</v>
      </c>
      <c r="N4276" s="23" t="str" cm="1">
        <f t="array" ref="N4276">IFERROR(IF(M4276="Principal","LES_ACTIVE",LES_INACTIVE),0)</f>
        <v>LES_ACTIVE</v>
      </c>
      <c r="O4276" s="23">
        <f t="shared" si="1051"/>
        <v>12</v>
      </c>
      <c r="P4276" s="23" t="str">
        <f t="shared" si="1054"/>
        <v>300060014Principal</v>
      </c>
    </row>
    <row r="4277" spans="1:16" ht="15" hidden="1" customHeight="1">
      <c r="A4277" s="26" t="s">
        <v>676</v>
      </c>
      <c r="B4277" s="23" t="str">
        <f>IFERROR(VLOOKUP(A4277,hoja!$A$2:$E$970,4,FALSE),0)</f>
        <v>COSTA</v>
      </c>
      <c r="C4277" s="23" t="str">
        <f>IFERROR(VLOOKUP(A4277,hoja!$A$2:$E$1370,5,FALSE),0)</f>
        <v>BARRANQUILLA</v>
      </c>
      <c r="D4277" s="23" t="str">
        <f>IFERROR(VLOOKUP(A4277,hoja!A:D,3,FALSE),0)</f>
        <v>3000</v>
      </c>
      <c r="E4277" s="23" t="s">
        <v>71</v>
      </c>
      <c r="F4277" s="23" t="str">
        <f>IFERROR(VLOOKUP(E4277,hoja!$A$2:$E$970,4,FALSE),0)</f>
        <v>CENTRO</v>
      </c>
      <c r="G4277" s="23" t="str">
        <f>IFERROR(VLOOKUP(E4277,hoja!$A$2:$E$970,5,FALSE),0)</f>
        <v>BOGOTÁ</v>
      </c>
      <c r="H4277" s="103" t="str">
        <f>IFERROR(VLOOKUP(E4277,hoja!A:C,3,FALSE),0)</f>
        <v>60015</v>
      </c>
      <c r="I4277" s="24" t="str">
        <f t="shared" si="1055"/>
        <v>300060015</v>
      </c>
      <c r="J4277" s="23">
        <v>48.083333333343035</v>
      </c>
      <c r="K4277" s="23">
        <v>1023.0155</v>
      </c>
      <c r="L4277" s="23" t="str">
        <f t="shared" si="1056"/>
        <v>NACIONAL</v>
      </c>
      <c r="M4277" s="23" t="s">
        <v>674</v>
      </c>
      <c r="N4277" s="23" t="s">
        <v>624</v>
      </c>
      <c r="O4277" s="23">
        <f t="shared" si="1051"/>
        <v>8</v>
      </c>
      <c r="P4277" s="23" t="str">
        <f t="shared" si="1054"/>
        <v>300060015La Vega</v>
      </c>
    </row>
    <row r="4278" spans="1:16" ht="15" hidden="1" customHeight="1">
      <c r="A4278" s="26" t="s">
        <v>676</v>
      </c>
      <c r="B4278" s="23" t="str">
        <f>IFERROR(VLOOKUP(A4278,hoja!$A$2:$E$970,4,FALSE),0)</f>
        <v>COSTA</v>
      </c>
      <c r="C4278" s="23" t="str">
        <f>IFERROR(VLOOKUP(A4278,hoja!$A$2:$E$1370,5,FALSE),0)</f>
        <v>BARRANQUILLA</v>
      </c>
      <c r="D4278" s="23" t="str">
        <f>IFERROR(VLOOKUP(A4278,hoja!A:D,3,FALSE),0)</f>
        <v>3000</v>
      </c>
      <c r="E4278" s="23" t="s">
        <v>336</v>
      </c>
      <c r="F4278" s="23" t="str">
        <f>IFERROR(VLOOKUP(E4278,hoja!$A$2:$E$970,4,FALSE),0)</f>
        <v>CENTRO</v>
      </c>
      <c r="G4278" s="23" t="str">
        <f>IFERROR(VLOOKUP(E4278,hoja!$A$2:$E$970,5,FALSE),0)</f>
        <v>MOSQUERA</v>
      </c>
      <c r="H4278" s="103" t="str">
        <f>IFERROR(VLOOKUP(E4278,hoja!A:C,3,FALSE),0)</f>
        <v>10216</v>
      </c>
      <c r="I4278" s="24" t="str">
        <f t="shared" si="1055"/>
        <v>300010216</v>
      </c>
      <c r="K4278" s="35">
        <v>991</v>
      </c>
      <c r="L4278" s="23" t="str">
        <f t="shared" si="1056"/>
        <v>NACIONAL</v>
      </c>
      <c r="M4278" s="23" t="s">
        <v>618</v>
      </c>
      <c r="N4278" s="23" t="s">
        <v>622</v>
      </c>
      <c r="O4278" s="23">
        <f t="shared" si="1051"/>
        <v>8</v>
      </c>
      <c r="P4278" s="23" t="str">
        <f t="shared" si="1054"/>
        <v>300010216Principal</v>
      </c>
    </row>
    <row r="4279" spans="1:16" ht="15" hidden="1" customHeight="1">
      <c r="A4279" s="26" t="s">
        <v>676</v>
      </c>
      <c r="B4279" s="23" t="str">
        <f>IFERROR(VLOOKUP(A4279,hoja!$A$2:$E$970,4,FALSE),0)</f>
        <v>COSTA</v>
      </c>
      <c r="C4279" s="23" t="str">
        <f>IFERROR(VLOOKUP(A4279,hoja!$A$2:$E$1370,5,FALSE),0)</f>
        <v>BARRANQUILLA</v>
      </c>
      <c r="D4279" s="23" t="str">
        <f>IFERROR(VLOOKUP(A4279,hoja!A:D,3,FALSE),0)</f>
        <v>3000</v>
      </c>
      <c r="E4279" s="23" t="s">
        <v>641</v>
      </c>
      <c r="F4279" s="23" t="str">
        <f>IFERROR(VLOOKUP(E4279,hoja!$A$2:$E$970,4,FALSE),0)</f>
        <v>ANTIOQUIA</v>
      </c>
      <c r="G4279" s="23" t="str">
        <f>IFERROR(VLOOKUP(E4279,hoja!$A$2:$E$970,5,FALSE),0)</f>
        <v>MEDELLÍN</v>
      </c>
      <c r="H4279" s="103" t="str">
        <f>IFERROR(VLOOKUP(E4279,hoja!A:C,3,FALSE),0)</f>
        <v>0079</v>
      </c>
      <c r="I4279" s="24" t="str">
        <f t="shared" ref="I4279" si="1057">D4279&amp;H4279</f>
        <v>30000079</v>
      </c>
      <c r="J4279" s="23">
        <v>39.833333333255723</v>
      </c>
      <c r="K4279" s="23">
        <v>694.36300000000006</v>
      </c>
      <c r="L4279" s="23" t="str">
        <f t="shared" si="1056"/>
        <v>NACIONAL</v>
      </c>
      <c r="M4279" s="23" t="s">
        <v>618</v>
      </c>
      <c r="N4279" s="23" t="str" cm="1">
        <f t="array" ref="N4279">IFERROR(IF(M4279="Principal","LES_ACTIVE",LES_INACTIVE),0)</f>
        <v>LES_ACTIVE</v>
      </c>
      <c r="O4279" s="23">
        <f t="shared" ref="O4279" si="1058">IF(K4279&lt;=250,25,IF(K4279&lt;=500,16,IF(K4279&lt;=800,12,IF(K4279&lt;=1100,8,IF(K4279&lt;=1400,6,IF(K4279&lt;=1700,5))))))</f>
        <v>12</v>
      </c>
      <c r="P4279" s="23" t="str">
        <f t="shared" si="1054"/>
        <v>30000079Principal</v>
      </c>
    </row>
    <row r="4280" spans="1:16" ht="15" hidden="1" customHeight="1">
      <c r="A4280" s="26" t="s">
        <v>850</v>
      </c>
      <c r="B4280" s="23" t="str">
        <f>IFERROR(VLOOKUP(A4280,hoja!$A$2:$E$970,4,FALSE),0)</f>
        <v>SANTANDER</v>
      </c>
      <c r="C4280" s="23" t="str">
        <f>IFERROR(VLOOKUP(A4280,hoja!$A$2:$E$1370,5,FALSE),0)</f>
        <v>PIEDECUESTA</v>
      </c>
      <c r="D4280" s="23" t="str">
        <f>IFERROR(VLOOKUP(A4280,hoja!A:D,3,FALSE),0)</f>
        <v>60012</v>
      </c>
      <c r="E4280" s="23" t="s">
        <v>71</v>
      </c>
      <c r="F4280" s="23" t="str">
        <f>IFERROR(VLOOKUP(E4280,hoja!$A$2:$E$970,4,FALSE),0)</f>
        <v>CENTRO</v>
      </c>
      <c r="G4280" s="23" t="str">
        <f>IFERROR(VLOOKUP(E4280,hoja!$A$2:$E$970,5,FALSE),0)</f>
        <v>BOGOTÁ</v>
      </c>
      <c r="H4280" s="103" t="str">
        <f>IFERROR(VLOOKUP(E4280,hoja!A:C,3,FALSE),0)</f>
        <v>60015</v>
      </c>
      <c r="I4280" s="24" t="str">
        <f>D4280&amp;H4280</f>
        <v>6001260015</v>
      </c>
      <c r="K4280" s="23">
        <v>413</v>
      </c>
      <c r="L4280" s="23" t="str">
        <f t="shared" si="1056"/>
        <v>NACIONAL</v>
      </c>
      <c r="M4280" s="23" t="s">
        <v>618</v>
      </c>
      <c r="N4280" s="23" t="s">
        <v>622</v>
      </c>
      <c r="O4280" s="23">
        <f>IF(K4280&lt;=250,25,IF(K4280&lt;=500,16,IF(K4280&lt;=800,12,IF(K4280&lt;=1100,8,IF(K4280&lt;=1400,6,IF(K4280&lt;=1700,5))))))</f>
        <v>16</v>
      </c>
      <c r="P4280" s="23" t="str">
        <f t="shared" si="1054"/>
        <v>6001260015Principal</v>
      </c>
    </row>
    <row r="4281" spans="1:16" ht="15" hidden="1" customHeight="1">
      <c r="A4281" s="26" t="s">
        <v>850</v>
      </c>
      <c r="B4281" s="23" t="str">
        <f>IFERROR(VLOOKUP(A4281,hoja!$A$2:$E$970,4,FALSE),0)</f>
        <v>SANTANDER</v>
      </c>
      <c r="C4281" s="23" t="str">
        <f>IFERROR(VLOOKUP(A4281,hoja!$A$2:$E$1370,5,FALSE),0)</f>
        <v>PIEDECUESTA</v>
      </c>
      <c r="D4281" s="23" t="str">
        <f>IFERROR(VLOOKUP(A4281,hoja!A:D,3,FALSE),0)</f>
        <v>60012</v>
      </c>
      <c r="E4281" s="23" t="s">
        <v>635</v>
      </c>
      <c r="F4281" s="23" t="str">
        <f>IFERROR(VLOOKUP(E4281,hoja!$A$2:$E$970,4,FALSE),0)</f>
        <v>CENTRO</v>
      </c>
      <c r="G4281" s="23" t="str">
        <f>IFERROR(VLOOKUP(E4281,hoja!$A$2:$E$970,5,FALSE),0)</f>
        <v>BOGOTÁ</v>
      </c>
      <c r="H4281" s="103" t="str">
        <f>IFERROR(VLOOKUP(E4281,hoja!A:C,3,FALSE),0)</f>
        <v>0021</v>
      </c>
      <c r="I4281" s="24" t="str">
        <f>D4281&amp;H4281</f>
        <v>600120021</v>
      </c>
      <c r="K4281" s="23">
        <v>413</v>
      </c>
      <c r="L4281" s="23" t="str">
        <f t="shared" si="1056"/>
        <v>NACIONAL</v>
      </c>
      <c r="M4281" s="23" t="s">
        <v>618</v>
      </c>
      <c r="N4281" s="23" t="s">
        <v>622</v>
      </c>
      <c r="O4281" s="23">
        <f>IF(K4281&lt;=250,25,IF(K4281&lt;=500,16,IF(K4281&lt;=800,12,IF(K4281&lt;=1100,8,IF(K4281&lt;=1400,6,IF(K4281&lt;=1700,5))))))</f>
        <v>16</v>
      </c>
      <c r="P4281" s="23" t="str">
        <f t="shared" si="1054"/>
        <v>600120021Principal</v>
      </c>
    </row>
    <row r="4282" spans="1:16" ht="15" hidden="1" customHeight="1">
      <c r="A4282" s="26" t="s">
        <v>675</v>
      </c>
      <c r="B4282" s="23" t="str">
        <f>IFERROR(VLOOKUP(A4282,hoja!$A$2:$E$970,4,FALSE),0)</f>
        <v>COSTA</v>
      </c>
      <c r="C4282" s="23" t="str">
        <f>IFERROR(VLOOKUP(A4282,hoja!$A$2:$E$1370,5,FALSE),0)</f>
        <v>CARTAGENA</v>
      </c>
      <c r="D4282" s="23">
        <f>IFERROR(VLOOKUP(A4282,hoja!A:D,3,FALSE),0)</f>
        <v>3002</v>
      </c>
      <c r="E4282" s="23" t="s">
        <v>843</v>
      </c>
      <c r="F4282" s="23" t="str">
        <f>IFERROR(VLOOKUP(E4282,hoja!$A$2:$E$970,4,FALSE),0)</f>
        <v>ANTIOQUIA</v>
      </c>
      <c r="G4282" s="23" t="str">
        <f>IFERROR(VLOOKUP(E4282,hoja!$A$2:$E$970,5,FALSE),0)</f>
        <v>MEDELLÍN</v>
      </c>
      <c r="H4282" s="103" t="str">
        <f>IFERROR(VLOOKUP(E4282,hoja!A:C,3,FALSE),0)</f>
        <v>60014</v>
      </c>
      <c r="I4282" s="24" t="str">
        <f t="shared" ref="I4282:I4284" si="1059">D4282&amp;H4282</f>
        <v>300260014</v>
      </c>
      <c r="J4282" s="23">
        <v>46.435555555595784</v>
      </c>
      <c r="K4282" s="23">
        <v>655.63099999999997</v>
      </c>
      <c r="L4282" s="23" t="str">
        <f t="shared" si="1056"/>
        <v>NACIONAL</v>
      </c>
      <c r="M4282" s="23" t="s">
        <v>618</v>
      </c>
      <c r="N4282" s="23" t="str" cm="1">
        <f t="array" ref="N4282">IFERROR(IF(M4282="Principal","LES_ACTIVE",LES_INACTIVE),0)</f>
        <v>LES_ACTIVE</v>
      </c>
      <c r="O4282" s="23">
        <f t="shared" ref="O4282:O4283" si="1060">IF(K4282&lt;=250,25,IF(K4282&lt;=500,16,IF(K4282&lt;=800,12,IF(K4282&lt;=1100,8,IF(K4282&lt;=1400,6,IF(K4282&lt;=1700,5))))))</f>
        <v>12</v>
      </c>
      <c r="P4282" s="23" t="str">
        <f t="shared" si="1054"/>
        <v>300260014Principal</v>
      </c>
    </row>
    <row r="4283" spans="1:16" ht="15" hidden="1" customHeight="1">
      <c r="A4283" s="26" t="s">
        <v>675</v>
      </c>
      <c r="B4283" s="23" t="str">
        <f>IFERROR(VLOOKUP(A4283,hoja!$A$2:$E$970,4,FALSE),0)</f>
        <v>COSTA</v>
      </c>
      <c r="C4283" s="23" t="str">
        <f>IFERROR(VLOOKUP(A4283,hoja!$A$2:$E$1370,5,FALSE),0)</f>
        <v>CARTAGENA</v>
      </c>
      <c r="D4283" s="23">
        <f>IFERROR(VLOOKUP(A4283,hoja!A:D,3,FALSE),0)</f>
        <v>3002</v>
      </c>
      <c r="E4283" s="23" t="s">
        <v>644</v>
      </c>
      <c r="F4283" s="23" t="str">
        <f>IFERROR(VLOOKUP(E4283,hoja!$A$2:$E$970,4,FALSE),0)</f>
        <v>OCCIDENTE</v>
      </c>
      <c r="G4283" s="23" t="str">
        <f>IFERROR(VLOOKUP(E4283,hoja!$A$2:$E$970,5,FALSE),0)</f>
        <v>PEREIRA</v>
      </c>
      <c r="H4283" s="103" t="str">
        <f>IFERROR(VLOOKUP(E4283,hoja!A:C,3,FALSE),0)</f>
        <v>0198</v>
      </c>
      <c r="I4283" s="24" t="str">
        <f t="shared" si="1059"/>
        <v>30020198</v>
      </c>
      <c r="J4283" s="23">
        <v>46.650000000139698</v>
      </c>
      <c r="K4283" s="23">
        <v>885</v>
      </c>
      <c r="L4283" s="23" t="str">
        <f t="shared" si="1056"/>
        <v>NACIONAL</v>
      </c>
      <c r="M4283" s="23" t="s">
        <v>618</v>
      </c>
      <c r="N4283" s="23" t="str" cm="1">
        <f t="array" ref="N4283">IFERROR(IF(M4283="Principal","LES_ACTIVE",LES_INACTIVE),0)</f>
        <v>LES_ACTIVE</v>
      </c>
      <c r="O4283" s="23">
        <f t="shared" si="1060"/>
        <v>8</v>
      </c>
      <c r="P4283" s="23" t="str">
        <f t="shared" si="1054"/>
        <v>30020198Principal</v>
      </c>
    </row>
    <row r="4284" spans="1:16" ht="15" hidden="1" customHeight="1">
      <c r="A4284" s="26" t="s">
        <v>620</v>
      </c>
      <c r="B4284" s="23" t="str">
        <f>IFERROR(VLOOKUP(A4284,hoja!$A$2:$E$970,4,FALSE),0)</f>
        <v>CENTRO</v>
      </c>
      <c r="C4284" s="23" t="str">
        <f>IFERROR(VLOOKUP(A4284,hoja!$A$2:$E$1370,5,FALSE),0)</f>
        <v>SESQUILÉ</v>
      </c>
      <c r="D4284" s="23" t="str">
        <f>IFERROR(VLOOKUP(A4284,hoja!A:D,3,FALSE),0)</f>
        <v>50193</v>
      </c>
      <c r="E4284" s="23" t="s">
        <v>956</v>
      </c>
      <c r="F4284" s="23" t="str">
        <f>IFERROR(VLOOKUP(E4284,hoja!$A$2:$E$970,4,FALSE),0)</f>
        <v>OCCIDENTE</v>
      </c>
      <c r="G4284" s="23" t="str">
        <f>IFERROR(VLOOKUP(E4284,hoja!$A$2:$E$970,5,FALSE),0)</f>
        <v>CALI</v>
      </c>
      <c r="H4284" s="103" t="str">
        <f>IFERROR(VLOOKUP(E4284,hoja!A:C,3,FALSE),0)</f>
        <v>60160</v>
      </c>
      <c r="I4284" s="24" t="str">
        <f t="shared" si="1059"/>
        <v>5019360160</v>
      </c>
      <c r="K4284" s="23">
        <v>501</v>
      </c>
      <c r="L4284" s="23" t="str">
        <f t="shared" si="1056"/>
        <v>NACIONAL</v>
      </c>
      <c r="M4284" s="23" t="s">
        <v>618</v>
      </c>
      <c r="O4284" s="23">
        <f>IF(K4284&lt;=250,25,IF(K4284&lt;=500,16,IF(K4284&lt;=800,12,IF(K4284&lt;=1100,8,IF(K4284&lt;=1400,6,IF(K4284&lt;=1700,5))))))</f>
        <v>12</v>
      </c>
      <c r="P4284" s="23" t="str">
        <f t="shared" si="1054"/>
        <v>5019360160Principal</v>
      </c>
    </row>
    <row r="4285" spans="1:16" ht="15" hidden="1" customHeight="1">
      <c r="A4285" s="26" t="s">
        <v>647</v>
      </c>
      <c r="B4285" s="23" t="str">
        <f>IFERROR(VLOOKUP(A4285,hoja!$A$2:$E$970,4,FALSE),0)</f>
        <v>CENTRO</v>
      </c>
      <c r="C4285" s="23" t="str">
        <f>IFERROR(VLOOKUP(A4285,hoja!$A$2:$E$1370,5,FALSE),0)</f>
        <v>TOCANCIPÁ</v>
      </c>
      <c r="D4285" s="23" t="str">
        <f>IFERROR(VLOOKUP(A4285,hoja!A:D,3,FALSE),0)</f>
        <v>2058</v>
      </c>
      <c r="E4285" s="23" t="s">
        <v>629</v>
      </c>
      <c r="F4285" s="23" t="str">
        <f>IFERROR(VLOOKUP(E4285,hoja!$A$2:$E$970,4,FALSE),0)</f>
        <v>CENTRO</v>
      </c>
      <c r="G4285" s="23" t="str">
        <f>IFERROR(VLOOKUP(E4285,hoja!$A$2:$E$970,5,FALSE),0)</f>
        <v>ZIPAQUIRÁ</v>
      </c>
      <c r="H4285" s="103" t="str">
        <f>IFERROR(VLOOKUP(E4285,hoja!A:C,3,FALSE),0)</f>
        <v>0032</v>
      </c>
      <c r="I4285" s="24" t="str">
        <f t="shared" ref="I4285:I4286" si="1061">D4285&amp;H4285</f>
        <v>20580032</v>
      </c>
      <c r="K4285" s="23">
        <v>16</v>
      </c>
      <c r="L4285" s="23" t="str">
        <f t="shared" ref="L4285" si="1062">IF(B4285=F4285,"REGIONAL","NACIONAL")</f>
        <v>REGIONAL</v>
      </c>
      <c r="M4285" s="23" t="s">
        <v>618</v>
      </c>
      <c r="O4285" s="23">
        <f>IF(K4285&lt;=250,25,IF(K4285&lt;=500,16,IF(K4285&lt;=800,12,IF(K4285&lt;=1100,8,IF(K4285&lt;=1400,6,IF(K4285&lt;=1700,5))))))</f>
        <v>25</v>
      </c>
      <c r="P4285" s="23" t="str">
        <f t="shared" si="1054"/>
        <v>20580032Principal</v>
      </c>
    </row>
    <row r="4286" spans="1:16" ht="15" hidden="1" customHeight="1">
      <c r="A4286" s="23" t="s">
        <v>647</v>
      </c>
      <c r="B4286" s="23" t="str">
        <f>IFERROR(VLOOKUP(A4286,hoja!$A$2:$E$970,4,FALSE),0)</f>
        <v>CENTRO</v>
      </c>
      <c r="C4286" s="23" t="str">
        <f>IFERROR(VLOOKUP(A4286,hoja!$A$2:$E$1370,5,FALSE),0)</f>
        <v>TOCANCIPÁ</v>
      </c>
      <c r="D4286" s="23" t="str">
        <f>IFERROR(VLOOKUP(A4286,hoja!A:D,3,FALSE),0)</f>
        <v>2058</v>
      </c>
      <c r="E4286" s="23" t="s">
        <v>763</v>
      </c>
      <c r="F4286" s="23" t="str">
        <f>IFERROR(VLOOKUP(E4286,hoja!$A$2:$E$970,4,FALSE),0)</f>
        <v>ANTIOQUIA</v>
      </c>
      <c r="G4286" s="23" t="str">
        <f>IFERROR(VLOOKUP(E4286,hoja!$A$2:$E$970,5,FALSE),0)</f>
        <v>MEDELLÍN</v>
      </c>
      <c r="H4286" s="103" t="str">
        <f>IFERROR(VLOOKUP(E4286,hoja!A:C,3,FALSE),0)</f>
        <v>60039</v>
      </c>
      <c r="I4286" s="24" t="str">
        <f t="shared" si="1061"/>
        <v>205860039</v>
      </c>
      <c r="K4286" s="35">
        <v>455</v>
      </c>
      <c r="L4286" s="23" t="str">
        <f>IF(B4286=F4286,"REGIONAL","NACIONAL")</f>
        <v>NACIONAL</v>
      </c>
      <c r="M4286" s="23" t="s">
        <v>618</v>
      </c>
      <c r="N4286" s="23" t="s">
        <v>622</v>
      </c>
      <c r="O4286" s="23">
        <f t="shared" ref="O4286" si="1063">IF(K4286&lt;=250,25,IF(K4286&lt;=500,16,IF(K4286&lt;=800,12,IF(K4286&lt;=1100,8,IF(K4286&lt;=1400,6,IF(K4286&lt;=1700,5))))))</f>
        <v>16</v>
      </c>
      <c r="P4286" s="23" t="str">
        <f t="shared" si="1054"/>
        <v>205860039Principal</v>
      </c>
    </row>
    <row r="4287" spans="1:16" ht="15" hidden="1" customHeight="1">
      <c r="A4287" s="26" t="s">
        <v>620</v>
      </c>
      <c r="B4287" s="23" t="str">
        <f>IFERROR(VLOOKUP(A4287,hoja!$A$2:$E$970,4,FALSE),0)</f>
        <v>CENTRO</v>
      </c>
      <c r="C4287" s="23" t="str">
        <f>IFERROR(VLOOKUP(A4287,hoja!$A$2:$E$1370,5,FALSE),0)</f>
        <v>SESQUILÉ</v>
      </c>
      <c r="D4287" s="23" t="str">
        <f>IFERROR(VLOOKUP(A4287,hoja!A:D,3,FALSE),0)</f>
        <v>50193</v>
      </c>
      <c r="E4287" s="23" t="s">
        <v>619</v>
      </c>
      <c r="F4287" s="23" t="str">
        <f>IFERROR(VLOOKUP(E4287,hoja!$A$2:$E$970,4,FALSE),0)</f>
        <v>ANTIOQUIA</v>
      </c>
      <c r="G4287" s="23" t="str">
        <f>IFERROR(VLOOKUP(E4287,hoja!$A$2:$E$970,5,FALSE),0)</f>
        <v>MEDELLÍN</v>
      </c>
      <c r="H4287" s="103" t="str">
        <f>IFERROR(VLOOKUP(E4287,hoja!A:C,3,FALSE),0)</f>
        <v>60100</v>
      </c>
      <c r="I4287" s="24" t="str">
        <f t="shared" ref="I4287" si="1064">D4287&amp;H4287</f>
        <v>5019360100</v>
      </c>
      <c r="K4287" s="35">
        <v>455</v>
      </c>
      <c r="L4287" s="23" t="str">
        <f t="shared" ref="L4287:L4289" si="1065">IF(B4287=F4287,"REGIONAL","NACIONAL")</f>
        <v>NACIONAL</v>
      </c>
      <c r="M4287" s="23" t="s">
        <v>621</v>
      </c>
      <c r="N4287" s="23" t="s">
        <v>622</v>
      </c>
      <c r="O4287" s="23">
        <f t="shared" ref="O4287" si="1066">IF(K4287&lt;=250,25,IF(K4287&lt;=500,16,IF(K4287&lt;=800,12,IF(K4287&lt;=1100,8,IF(K4287&lt;=1400,6,IF(K4287&lt;=1700,5))))))</f>
        <v>16</v>
      </c>
      <c r="P4287" s="23" t="str">
        <f t="shared" si="1054"/>
        <v>5019360100La vega</v>
      </c>
    </row>
    <row r="4288" spans="1:16" ht="15" hidden="1" customHeight="1">
      <c r="A4288" s="26" t="s">
        <v>850</v>
      </c>
      <c r="B4288" s="23" t="str">
        <f>IFERROR(VLOOKUP(A4288,hoja!$A$2:$E$970,4,FALSE),0)</f>
        <v>SANTANDER</v>
      </c>
      <c r="C4288" s="23" t="str">
        <f>IFERROR(VLOOKUP(A4288,hoja!$A$2:$E$1370,5,FALSE),0)</f>
        <v>PIEDECUESTA</v>
      </c>
      <c r="D4288" s="23" t="str">
        <f>IFERROR(VLOOKUP(A4288,hoja!A:D,3,FALSE),0)</f>
        <v>60012</v>
      </c>
      <c r="E4288" s="23" t="s">
        <v>194</v>
      </c>
      <c r="F4288" s="23" t="str">
        <f>IFERROR(VLOOKUP(E4288,hoja!$A$2:$E$970,4,FALSE),0)</f>
        <v>CENTRO</v>
      </c>
      <c r="G4288" s="23" t="str">
        <f>IFERROR(VLOOKUP(E4288,hoja!$A$2:$E$970,5,FALSE),0)</f>
        <v>BOGOTÁ</v>
      </c>
      <c r="H4288" s="103" t="str">
        <f>IFERROR(VLOOKUP(E4288,hoja!A:C,3,FALSE),0)</f>
        <v>2067</v>
      </c>
      <c r="I4288" s="24" t="str">
        <f>D4288&amp;H4288</f>
        <v>600122067</v>
      </c>
      <c r="K4288" s="23">
        <v>496</v>
      </c>
      <c r="L4288" s="23" t="str">
        <f t="shared" si="1065"/>
        <v>NACIONAL</v>
      </c>
      <c r="M4288" s="23" t="s">
        <v>618</v>
      </c>
      <c r="N4288" s="23" t="s">
        <v>622</v>
      </c>
      <c r="O4288" s="23">
        <f>IF(K4288&lt;=250,25,IF(K4288&lt;=500,16,IF(K4288&lt;=800,12,IF(K4288&lt;=1100,8,IF(K4288&lt;=1400,6,IF(K4288&lt;=1700,5))))))</f>
        <v>16</v>
      </c>
      <c r="P4288" s="23" t="str">
        <f t="shared" si="1054"/>
        <v>600122067Principal</v>
      </c>
    </row>
    <row r="4289" spans="1:16" ht="15" hidden="1" customHeight="1">
      <c r="A4289" s="28" t="s">
        <v>879</v>
      </c>
      <c r="B4289" s="23" t="str">
        <f>IFERROR(VLOOKUP(A4289,hoja!$A$2:$E$970,4,FALSE),0)</f>
        <v>ANTIOQUIA</v>
      </c>
      <c r="C4289" s="23" t="str">
        <f>IFERROR(VLOOKUP(A4289,hoja!$A$2:$E$1370,5,FALSE),0)</f>
        <v>LLANOS DE CUIVA</v>
      </c>
      <c r="D4289" s="23" t="str">
        <f>IFERROR(VLOOKUP(A4289,hoja!A:D,3,FALSE),0)</f>
        <v>50256</v>
      </c>
      <c r="E4289" s="23" t="s">
        <v>635</v>
      </c>
      <c r="F4289" s="23" t="str">
        <f>IFERROR(VLOOKUP(E4289,hoja!$A$2:$E$970,4,FALSE),0)</f>
        <v>CENTRO</v>
      </c>
      <c r="G4289" s="23" t="str">
        <f>IFERROR(VLOOKUP(E4289,hoja!$A$2:$E$970,5,FALSE),0)</f>
        <v>BOGOTÁ</v>
      </c>
      <c r="H4289" s="103" t="str">
        <f>IFERROR(VLOOKUP(E4289,hoja!A:C,3,FALSE),0)</f>
        <v>0021</v>
      </c>
      <c r="I4289" s="24" t="str">
        <f>D4289&amp;H4289</f>
        <v>502560021</v>
      </c>
      <c r="K4289" s="23">
        <v>510</v>
      </c>
      <c r="L4289" s="23" t="str">
        <f t="shared" si="1065"/>
        <v>NACIONAL</v>
      </c>
      <c r="M4289" s="23" t="s">
        <v>618</v>
      </c>
      <c r="N4289" s="23" t="s">
        <v>624</v>
      </c>
      <c r="O4289" s="23">
        <f t="shared" ref="O4289:O4295" si="1067">IF(K4289&lt;=250,25,IF(K4289&lt;=500,16,IF(K4289&lt;=800,12,IF(K4289&lt;=1100,8,IF(K4289&lt;=1400,6,IF(K4289&lt;=1700,5))))))</f>
        <v>12</v>
      </c>
      <c r="P4289" s="23" t="str">
        <f t="shared" si="1054"/>
        <v>502560021Principal</v>
      </c>
    </row>
    <row r="4290" spans="1:16" ht="15" hidden="1" customHeight="1">
      <c r="A4290" t="s">
        <v>780</v>
      </c>
      <c r="B4290" s="23" t="str">
        <f>IFERROR(VLOOKUP(A4290,hoja!$A$2:$E$970,4,FALSE),0)</f>
        <v>CENTRO</v>
      </c>
      <c r="C4290" s="23" t="str">
        <f>IFERROR(VLOOKUP(A4290,hoja!$A$2:$E$1370,5,FALSE),0)</f>
        <v>ZIPAQUIRÁ</v>
      </c>
      <c r="D4290" s="23" t="str">
        <f>IFERROR(VLOOKUP(A4290,hoja!A:D,3,FALSE),0)</f>
        <v>2031</v>
      </c>
      <c r="E4290" s="23" t="s">
        <v>673</v>
      </c>
      <c r="F4290" s="23" t="str">
        <f>IFERROR(VLOOKUP(E4290,hoja!$A$2:$E$970,4,FALSE),0)</f>
        <v>CENTRO</v>
      </c>
      <c r="G4290" s="23" t="str">
        <f>IFERROR(VLOOKUP(E4290,hoja!$A$2:$E$970,5,FALSE),0)</f>
        <v>BOGOTÁ</v>
      </c>
      <c r="H4290" s="103" t="str">
        <f>IFERROR(VLOOKUP(E4290,hoja!A:C,3,FALSE),0)</f>
        <v>3052</v>
      </c>
      <c r="I4290" s="24" t="str">
        <f t="shared" ref="I4290:I4292" si="1068">D4290&amp;H4290</f>
        <v>20313052</v>
      </c>
      <c r="K4290" s="23">
        <v>64.37</v>
      </c>
      <c r="L4290" s="23" t="str">
        <f t="shared" ref="L4290" si="1069">IF(B4290=F4290,"REGIONAL","NACIONAL")</f>
        <v>REGIONAL</v>
      </c>
      <c r="M4290" s="23" t="s">
        <v>618</v>
      </c>
      <c r="N4290" s="23" t="str" cm="1">
        <f t="array" ref="N4290">IFERROR(IF(M4290="Principal","LES_ACTIVE",LES_INACTIVE),0)</f>
        <v>LES_ACTIVE</v>
      </c>
      <c r="O4290" s="23">
        <f t="shared" si="1067"/>
        <v>25</v>
      </c>
      <c r="P4290" s="23" t="str">
        <f t="shared" si="1054"/>
        <v>20313052Principal</v>
      </c>
    </row>
    <row r="4291" spans="1:16" ht="15" hidden="1" customHeight="1">
      <c r="A4291" s="26" t="s">
        <v>617</v>
      </c>
      <c r="B4291" s="23" t="str">
        <f>IFERROR(VLOOKUP(A4291,hoja!$A$2:$E$970,4,FALSE),0)</f>
        <v>ANTIOQUIA</v>
      </c>
      <c r="C4291" s="23" t="str">
        <f>IFERROR(VLOOKUP(A4291,hoja!$A$2:$E$1370,5,FALSE),0)</f>
        <v>MEDELLÍN</v>
      </c>
      <c r="D4291" s="23">
        <f>IFERROR(VLOOKUP(A4291,hoja!A:D,3,FALSE),0)</f>
        <v>50443</v>
      </c>
      <c r="E4291" s="23" t="s">
        <v>635</v>
      </c>
      <c r="F4291" s="23" t="str">
        <f>IFERROR(VLOOKUP(E4291,hoja!$A$2:$E$970,4,FALSE),0)</f>
        <v>CENTRO</v>
      </c>
      <c r="G4291" s="23" t="str">
        <f>IFERROR(VLOOKUP(E4291,hoja!$A$2:$E$970,5,FALSE),0)</f>
        <v>BOGOTÁ</v>
      </c>
      <c r="H4291" s="103" t="str">
        <f>IFERROR(VLOOKUP(E4291,hoja!A:C,3,FALSE),0)</f>
        <v>0021</v>
      </c>
      <c r="I4291" s="24" t="str">
        <f t="shared" si="1068"/>
        <v>504430021</v>
      </c>
      <c r="J4291" s="23">
        <v>43.063611111079808</v>
      </c>
      <c r="K4291" s="23">
        <v>432</v>
      </c>
      <c r="L4291" s="23" t="str">
        <f>IF(B4291=F4291,"REGIONAL","NACIONAL")</f>
        <v>NACIONAL</v>
      </c>
      <c r="M4291" s="23" t="s">
        <v>623</v>
      </c>
      <c r="N4291" s="23" t="s">
        <v>624</v>
      </c>
      <c r="O4291" s="23">
        <f t="shared" si="1067"/>
        <v>16</v>
      </c>
      <c r="P4291" s="23" t="str">
        <f t="shared" si="1054"/>
        <v>504430021Facatativa</v>
      </c>
    </row>
    <row r="4292" spans="1:16" ht="15" hidden="1" customHeight="1">
      <c r="A4292" s="23" t="s">
        <v>617</v>
      </c>
      <c r="B4292" s="23" t="str">
        <f>IFERROR(VLOOKUP(A4292,hoja!$A$2:$E$970,4,FALSE),0)</f>
        <v>ANTIOQUIA</v>
      </c>
      <c r="C4292" s="23" t="str">
        <f>IFERROR(VLOOKUP(A4292,hoja!$A$2:$E$1370,5,FALSE),0)</f>
        <v>MEDELLÍN</v>
      </c>
      <c r="D4292" s="23">
        <f>IFERROR(VLOOKUP(A4292,hoja!A:D,3,FALSE),0)</f>
        <v>50443</v>
      </c>
      <c r="E4292" s="23" t="s">
        <v>655</v>
      </c>
      <c r="F4292" s="23" t="str">
        <f>IFERROR(VLOOKUP(E4292,hoja!$A$2:$E$970,4,FALSE),0)</f>
        <v>ANTIOQUIA</v>
      </c>
      <c r="G4292" s="23" t="str">
        <f>IFERROR(VLOOKUP(E4292,hoja!$A$2:$E$970,5,FALSE),0)</f>
        <v>MEDELLÍN</v>
      </c>
      <c r="H4292" s="103" t="str">
        <f>IFERROR(VLOOKUP(E4292,hoja!A:C,3,FALSE),0)</f>
        <v>0292</v>
      </c>
      <c r="I4292" s="24" t="str">
        <f t="shared" si="1068"/>
        <v>504430292</v>
      </c>
      <c r="J4292" s="23">
        <v>0.13333333341870457</v>
      </c>
      <c r="K4292" s="23">
        <v>27</v>
      </c>
      <c r="L4292" s="23" t="s">
        <v>752</v>
      </c>
      <c r="M4292" s="23" t="s">
        <v>618</v>
      </c>
      <c r="N4292" s="23" t="str" cm="1">
        <f t="array" ref="N4292">IFERROR(IF(M4292="Principal","LES_ACTIVE",LES_INACTIVE),0)</f>
        <v>LES_ACTIVE</v>
      </c>
      <c r="O4292" s="23">
        <f t="shared" si="1067"/>
        <v>25</v>
      </c>
      <c r="P4292" s="23" t="str">
        <f t="shared" si="1054"/>
        <v>504430292Principal</v>
      </c>
    </row>
    <row r="4293" spans="1:16" ht="15" hidden="1" customHeight="1">
      <c r="A4293" s="26" t="s">
        <v>630</v>
      </c>
      <c r="B4293" s="23" t="str">
        <f>IFERROR(VLOOKUP(A4293,hoja!$A$2:$E$970,4,FALSE),0)</f>
        <v>CENTRO</v>
      </c>
      <c r="C4293" s="23" t="str">
        <f>IFERROR(VLOOKUP(A4293,hoja!$A$2:$E$1370,5,FALSE),0)</f>
        <v>SESQUILÉ</v>
      </c>
      <c r="D4293" s="23" t="str">
        <f>IFERROR(VLOOKUP(A4293,hoja!A:D,3,FALSE),0)</f>
        <v>1501</v>
      </c>
      <c r="E4293" s="23" t="s">
        <v>933</v>
      </c>
      <c r="F4293" s="23" t="str">
        <f>IFERROR(VLOOKUP(E4293,hoja!$A$2:$E$970,4,FALSE),0)</f>
        <v>OCCIDENTE</v>
      </c>
      <c r="G4293" s="23" t="str">
        <f>IFERROR(VLOOKUP(E4293,hoja!$A$2:$E$970,5,FALSE),0)</f>
        <v>CALARCA</v>
      </c>
      <c r="H4293" s="103" t="str">
        <f>IFERROR(VLOOKUP(E4293,hoja!A:C,3,FALSE),0)</f>
        <v>50187</v>
      </c>
      <c r="I4293" s="24" t="str">
        <f>D4293&amp;H4293</f>
        <v>150150187</v>
      </c>
      <c r="K4293" s="23">
        <v>318</v>
      </c>
      <c r="L4293" s="23" t="str">
        <f>IF(B4293=F4293,"REGIONAL","NACIONAL")</f>
        <v>NACIONAL</v>
      </c>
      <c r="M4293" s="23" t="s">
        <v>618</v>
      </c>
      <c r="N4293" s="23" t="s">
        <v>624</v>
      </c>
      <c r="O4293" s="23">
        <f t="shared" si="1067"/>
        <v>16</v>
      </c>
      <c r="P4293" s="23" t="str">
        <f t="shared" si="1054"/>
        <v>150150187Principal</v>
      </c>
    </row>
    <row r="4294" spans="1:16" ht="15" hidden="1" customHeight="1">
      <c r="A4294" s="26" t="s">
        <v>635</v>
      </c>
      <c r="B4294" s="23" t="str">
        <f>IFERROR(VLOOKUP(A4294,hoja!$A$2:$E$970,4,FALSE),0)</f>
        <v>CENTRO</v>
      </c>
      <c r="C4294" s="23" t="str">
        <f>IFERROR(VLOOKUP(A4294,hoja!$A$2:$E$1370,5,FALSE),0)</f>
        <v>BOGOTÁ</v>
      </c>
      <c r="D4294" s="23" t="str">
        <f>IFERROR(VLOOKUP(A4294,hoja!A:D,3,FALSE),0)</f>
        <v>0021</v>
      </c>
      <c r="E4294" s="23" t="s">
        <v>983</v>
      </c>
      <c r="F4294" s="23" t="str">
        <f>IFERROR(VLOOKUP(E4294,hoja!$A$2:$E$970,4,FALSE),0)</f>
        <v>SANTANDER</v>
      </c>
      <c r="G4294" s="23" t="str">
        <f>IFERROR(VLOOKUP(E4294,hoja!$A$2:$E$970,5,FALSE),0)</f>
        <v>PIEDECUESTA</v>
      </c>
      <c r="H4294" s="103" t="str">
        <f>IFERROR(VLOOKUP(E4294,hoja!A:C,3,FALSE),0)</f>
        <v>50188</v>
      </c>
      <c r="I4294" s="24" t="str">
        <f t="shared" ref="I4294:I4295" si="1070">D4294&amp;H4294</f>
        <v>002150188</v>
      </c>
      <c r="J4294" s="23">
        <v>7.4162499999802094</v>
      </c>
      <c r="K4294" s="23">
        <v>225.44749999999999</v>
      </c>
      <c r="L4294" s="23" t="str">
        <f>IF(B4294=F4294,"REGIONAL","NACIONAL")</f>
        <v>NACIONAL</v>
      </c>
      <c r="M4294" s="23" t="s">
        <v>618</v>
      </c>
      <c r="N4294" s="23" t="str" cm="1">
        <f t="array" ref="N4294">IFERROR(IF(M4294="Principal","LES_ACTIVE",LES_INACTIVE),0)</f>
        <v>LES_ACTIVE</v>
      </c>
      <c r="O4294" s="23">
        <f t="shared" si="1067"/>
        <v>25</v>
      </c>
      <c r="P4294" s="23" t="str">
        <f t="shared" si="1054"/>
        <v>002150188Principal</v>
      </c>
    </row>
    <row r="4295" spans="1:16" ht="15" hidden="1" customHeight="1">
      <c r="A4295" s="26" t="s">
        <v>637</v>
      </c>
      <c r="B4295" s="23" t="str">
        <f>IFERROR(VLOOKUP(A4295,hoja!$A$2:$E$970,4,FALSE),0)</f>
        <v>SANTANDER</v>
      </c>
      <c r="C4295" s="23" t="str">
        <f>IFERROR(VLOOKUP(A4295,hoja!$A$2:$E$1370,5,FALSE),0)</f>
        <v>PIEDECUESTA</v>
      </c>
      <c r="D4295" s="23" t="str">
        <f>IFERROR(VLOOKUP(A4295,hoja!A:D,3,FALSE),0)</f>
        <v>0422</v>
      </c>
      <c r="E4295" s="23" t="s">
        <v>983</v>
      </c>
      <c r="F4295" s="23" t="str">
        <f>IFERROR(VLOOKUP(E4295,hoja!$A$2:$E$970,4,FALSE),0)</f>
        <v>SANTANDER</v>
      </c>
      <c r="G4295" s="23" t="str">
        <f>IFERROR(VLOOKUP(E4295,hoja!$A$2:$E$970,5,FALSE),0)</f>
        <v>PIEDECUESTA</v>
      </c>
      <c r="H4295" s="103" t="str">
        <f>IFERROR(VLOOKUP(E4295,hoja!A:C,3,FALSE),0)</f>
        <v>50188</v>
      </c>
      <c r="I4295" s="24" t="str">
        <f t="shared" si="1070"/>
        <v>042250188</v>
      </c>
      <c r="J4295" s="23">
        <v>5.3827777777332813</v>
      </c>
      <c r="K4295" s="23">
        <v>175.9555</v>
      </c>
      <c r="L4295" s="23" t="str">
        <f t="shared" ref="L4295:L4297" si="1071">IF(B4295=F4295,"REGIONAL","NACIONAL")</f>
        <v>REGIONAL</v>
      </c>
      <c r="M4295" s="23" t="s">
        <v>736</v>
      </c>
      <c r="N4295" s="23" t="s">
        <v>737</v>
      </c>
      <c r="O4295" s="23">
        <f t="shared" si="1067"/>
        <v>25</v>
      </c>
      <c r="P4295" s="23" t="str">
        <f t="shared" si="1054"/>
        <v>042250188Eficiente destino Bogota</v>
      </c>
    </row>
    <row r="4296" spans="1:16" ht="15" hidden="1" customHeight="1">
      <c r="A4296" s="23" t="s">
        <v>983</v>
      </c>
      <c r="B4296" s="23" t="str">
        <f>IFERROR(VLOOKUP(A4296,hoja!$A$2:$E$970,4,FALSE),0)</f>
        <v>SANTANDER</v>
      </c>
      <c r="C4296" s="23" t="str">
        <f>IFERROR(VLOOKUP(A4296,hoja!$A$2:$E$1370,5,FALSE),0)</f>
        <v>PIEDECUESTA</v>
      </c>
      <c r="D4296" s="23" t="str">
        <f>IFERROR(VLOOKUP(A4296,hoja!A:D,3,FALSE),0)</f>
        <v>50188</v>
      </c>
      <c r="E4296" s="26" t="s">
        <v>637</v>
      </c>
      <c r="F4296" s="23" t="str">
        <f>IFERROR(VLOOKUP(E4296,hoja!$A$2:$E$970,4,FALSE),0)</f>
        <v>SANTANDER</v>
      </c>
      <c r="G4296" s="23" t="str">
        <f>IFERROR(VLOOKUP(E4296,hoja!$A$2:$E$970,5,FALSE),0)</f>
        <v>PIEDECUESTA</v>
      </c>
      <c r="H4296" s="103" t="str">
        <f>IFERROR(VLOOKUP(E4296,hoja!A:C,3,FALSE),0)</f>
        <v>0422</v>
      </c>
      <c r="I4296" s="24" t="str">
        <f t="shared" ref="I4296:I4297" si="1072">D4296&amp;H4296</f>
        <v>501880422</v>
      </c>
      <c r="J4296" s="23">
        <v>5.3827777777332813</v>
      </c>
      <c r="K4296" s="23">
        <v>175.9555</v>
      </c>
      <c r="L4296" s="23" t="str">
        <f t="shared" si="1071"/>
        <v>REGIONAL</v>
      </c>
      <c r="M4296" s="23" t="s">
        <v>736</v>
      </c>
      <c r="N4296" s="23" t="s">
        <v>737</v>
      </c>
      <c r="O4296" s="23">
        <f t="shared" ref="O4296:O4297" si="1073">IF(K4296&lt;=250,25,IF(K4296&lt;=500,16,IF(K4296&lt;=800,12,IF(K4296&lt;=1100,8,IF(K4296&lt;=1400,6,IF(K4296&lt;=1700,5))))))</f>
        <v>25</v>
      </c>
      <c r="P4296" s="23" t="str">
        <f t="shared" si="1054"/>
        <v>501880422Eficiente destino Bogota</v>
      </c>
    </row>
    <row r="4297" spans="1:16" ht="15" hidden="1" customHeight="1">
      <c r="A4297" s="26" t="s">
        <v>107</v>
      </c>
      <c r="B4297" s="23" t="str">
        <f>IFERROR(VLOOKUP(A4297,hoja!$A$2:$E$970,4,FALSE),0)</f>
        <v>COSTA</v>
      </c>
      <c r="C4297" s="23" t="str">
        <f>IFERROR(VLOOKUP(A4297,hoja!$A$2:$E$1370,5,FALSE),0)</f>
        <v>CARTAGENA</v>
      </c>
      <c r="D4297" s="23" t="str">
        <f>IFERROR(VLOOKUP(A4297,hoja!A:D,3,FALSE),0)</f>
        <v>60018</v>
      </c>
      <c r="E4297" s="23" t="s">
        <v>1021</v>
      </c>
      <c r="F4297" s="23" t="str">
        <f>IFERROR(VLOOKUP(E4297,hoja!$A$2:$E$970,4,FALSE),0)</f>
        <v>COSTA</v>
      </c>
      <c r="G4297" s="23" t="str">
        <f>IFERROR(VLOOKUP(E4297,hoja!$A$2:$E$970,5,FALSE),0)</f>
        <v>COSTA</v>
      </c>
      <c r="H4297" s="103" t="str">
        <f>IFERROR(VLOOKUP(E4297,hoja!A:C,3,FALSE),0)</f>
        <v>50507</v>
      </c>
      <c r="I4297" s="24" t="str">
        <f t="shared" si="1072"/>
        <v>6001850507</v>
      </c>
      <c r="K4297" s="23">
        <v>24</v>
      </c>
      <c r="L4297" s="23" t="str">
        <f t="shared" si="1071"/>
        <v>REGIONAL</v>
      </c>
      <c r="M4297" s="23" t="s">
        <v>618</v>
      </c>
      <c r="N4297" s="23" t="str" cm="1">
        <f t="array" ref="N4297">IFERROR(IF(M4297="Principal","LES_ACTIVE",LES_INACTIVE),0)</f>
        <v>LES_ACTIVE</v>
      </c>
      <c r="O4297" s="23">
        <f t="shared" si="1073"/>
        <v>25</v>
      </c>
      <c r="P4297" s="23" t="str">
        <f t="shared" si="1054"/>
        <v>6001850507Principal</v>
      </c>
    </row>
    <row r="4298" spans="1:16" ht="15" hidden="1" customHeight="1">
      <c r="A4298" t="s">
        <v>660</v>
      </c>
      <c r="B4298" s="23" t="str">
        <f>IFERROR(VLOOKUP(A4298,hoja!$A$2:$E$970,4,FALSE),0)</f>
        <v>CENTRO</v>
      </c>
      <c r="C4298" s="23" t="str">
        <f>IFERROR(VLOOKUP(A4298,hoja!$A$2:$E$1370,5,FALSE),0)</f>
        <v>BOGOTÁ</v>
      </c>
      <c r="D4298" s="23" t="str">
        <f>IFERROR(VLOOKUP(A4298,hoja!A:D,3,FALSE),0)</f>
        <v>0035</v>
      </c>
      <c r="E4298" s="23" t="s">
        <v>983</v>
      </c>
      <c r="F4298" s="23" t="str">
        <f>IFERROR(VLOOKUP(E4298,hoja!$A$2:$E$970,4,FALSE),0)</f>
        <v>SANTANDER</v>
      </c>
      <c r="G4298" s="23" t="str">
        <f>IFERROR(VLOOKUP(E4298,hoja!$A$2:$E$970,5,FALSE),0)</f>
        <v>PIEDECUESTA</v>
      </c>
      <c r="H4298" s="103" t="str">
        <f>IFERROR(VLOOKUP(E4298,hoja!A:C,3,FALSE),0)</f>
        <v>50188</v>
      </c>
      <c r="I4298" s="24" t="str">
        <f t="shared" ref="I4298:I4319" si="1074">D4298&amp;H4298</f>
        <v>003550188</v>
      </c>
      <c r="K4298" s="23">
        <v>211</v>
      </c>
      <c r="L4298" s="23" t="str">
        <f>IF(B4298=F4298,"REGIONAL","NACIONAL")</f>
        <v>NACIONAL</v>
      </c>
      <c r="M4298" s="23" t="s">
        <v>618</v>
      </c>
      <c r="N4298" s="23" t="str" cm="1">
        <f t="array" ref="N4298">IFERROR(IF(M4298="Principal","LES_ACTIVE",LES_INACTIVE),0)</f>
        <v>LES_ACTIVE</v>
      </c>
      <c r="O4298" s="23">
        <f t="shared" ref="O4298:O4319" si="1075">IF(K4298&lt;=250,25,IF(K4298&lt;=500,16,IF(K4298&lt;=800,12,IF(K4298&lt;=1100,8,IF(K4298&lt;=1400,6,IF(K4298&lt;=1700,5))))))</f>
        <v>25</v>
      </c>
      <c r="P4298" s="23" t="str">
        <f t="shared" ref="P4298:P4319" si="1076">D4298&amp;H4298&amp;M4298</f>
        <v>003550188Principal</v>
      </c>
    </row>
    <row r="4299" spans="1:16" ht="15" hidden="1" customHeight="1">
      <c r="A4299" t="s">
        <v>1022</v>
      </c>
      <c r="B4299" s="23" t="str">
        <f>IFERROR(VLOOKUP(A4299,hoja!$A$2:$E$970,4,FALSE),0)</f>
        <v>OCCIDENTE</v>
      </c>
      <c r="C4299" s="23" t="str">
        <f>IFERROR(VLOOKUP(A4299,hoja!$A$2:$E$1370,5,FALSE),0)</f>
        <v>EL CERRITO</v>
      </c>
      <c r="D4299" s="23" t="str">
        <f>IFERROR(VLOOKUP(A4299,hoja!A:D,3,FALSE),0)</f>
        <v>2006</v>
      </c>
      <c r="E4299" s="23" t="s">
        <v>672</v>
      </c>
      <c r="F4299" s="23" t="str">
        <f>IFERROR(VLOOKUP(E4299,hoja!$A$2:$E$970,4,FALSE),0)</f>
        <v>ANTIOQUIA</v>
      </c>
      <c r="G4299" s="23" t="str">
        <f>IFERROR(VLOOKUP(E4299,hoja!$A$2:$E$970,5,FALSE),0)</f>
        <v>MEDELLÍN</v>
      </c>
      <c r="H4299" s="103" t="str">
        <f>IFERROR(VLOOKUP(E4299,hoja!A:C,3,FALSE),0)</f>
        <v>0092</v>
      </c>
      <c r="I4299" s="24" t="str">
        <f t="shared" si="1074"/>
        <v>20060092</v>
      </c>
      <c r="K4299" s="23">
        <v>374</v>
      </c>
      <c r="L4299" s="23" t="str">
        <f t="shared" ref="L4299:L4302" si="1077">IF(B4299=F4299,"REGIONAL","NACIONAL")</f>
        <v>NACIONAL</v>
      </c>
      <c r="M4299" s="23" t="s">
        <v>618</v>
      </c>
      <c r="N4299" s="23" t="str" cm="1">
        <f t="array" ref="N4299">IFERROR(IF(M4299="Principal","LES_ACTIVE",LES_INACTIVE),0)</f>
        <v>LES_ACTIVE</v>
      </c>
      <c r="O4299" s="23">
        <f t="shared" si="1075"/>
        <v>16</v>
      </c>
      <c r="P4299" s="23" t="str">
        <f t="shared" si="1076"/>
        <v>20060092Principal</v>
      </c>
    </row>
    <row r="4300" spans="1:16" ht="15" hidden="1" customHeight="1">
      <c r="A4300" t="s">
        <v>617</v>
      </c>
      <c r="B4300" s="23" t="str">
        <f>IFERROR(VLOOKUP(A4300,hoja!$A$2:$E$970,4,FALSE),0)</f>
        <v>ANTIOQUIA</v>
      </c>
      <c r="C4300" s="23" t="str">
        <f>IFERROR(VLOOKUP(A4300,hoja!$A$2:$E$1370,5,FALSE),0)</f>
        <v>MEDELLÍN</v>
      </c>
      <c r="D4300" s="23">
        <f>IFERROR(VLOOKUP(A4300,hoja!A:D,3,FALSE),0)</f>
        <v>50443</v>
      </c>
      <c r="E4300" s="23" t="s">
        <v>637</v>
      </c>
      <c r="F4300" s="23" t="str">
        <f>IFERROR(VLOOKUP(E4300,hoja!$A$2:$E$970,4,FALSE),0)</f>
        <v>SANTANDER</v>
      </c>
      <c r="G4300" s="23" t="str">
        <f>IFERROR(VLOOKUP(E4300,hoja!$A$2:$E$970,5,FALSE),0)</f>
        <v>PIEDECUESTA</v>
      </c>
      <c r="H4300" s="103" t="str">
        <f>IFERROR(VLOOKUP(E4300,hoja!A:C,3,FALSE),0)</f>
        <v>0422</v>
      </c>
      <c r="I4300" s="24" t="str">
        <f t="shared" si="1074"/>
        <v>504430422</v>
      </c>
      <c r="K4300" s="23">
        <v>383</v>
      </c>
      <c r="L4300" s="23" t="str">
        <f t="shared" si="1077"/>
        <v>NACIONAL</v>
      </c>
      <c r="M4300" s="23" t="s">
        <v>618</v>
      </c>
      <c r="N4300" s="23" t="str" cm="1">
        <f t="array" ref="N4300">IFERROR(IF(M4300="Principal","LES_ACTIVE",LES_INACTIVE),0)</f>
        <v>LES_ACTIVE</v>
      </c>
      <c r="O4300" s="23">
        <f t="shared" si="1075"/>
        <v>16</v>
      </c>
      <c r="P4300" s="23" t="str">
        <f t="shared" si="1076"/>
        <v>504430422Principal</v>
      </c>
    </row>
    <row r="4301" spans="1:16" ht="15" hidden="1" customHeight="1">
      <c r="A4301" t="s">
        <v>617</v>
      </c>
      <c r="B4301" s="23" t="str">
        <f>IFERROR(VLOOKUP(A4301,hoja!$A$2:$E$970,4,FALSE),0)</f>
        <v>ANTIOQUIA</v>
      </c>
      <c r="C4301" s="23" t="str">
        <f>IFERROR(VLOOKUP(A4301,hoja!$A$2:$E$1370,5,FALSE),0)</f>
        <v>MEDELLÍN</v>
      </c>
      <c r="D4301" s="23">
        <f>IFERROR(VLOOKUP(A4301,hoja!A:D,3,FALSE),0)</f>
        <v>50443</v>
      </c>
      <c r="E4301" s="23" t="s">
        <v>686</v>
      </c>
      <c r="F4301" s="23" t="str">
        <f>IFERROR(VLOOKUP(E4301,hoja!$A$2:$E$970,4,FALSE),0)</f>
        <v>SANTANDER</v>
      </c>
      <c r="G4301" s="23" t="str">
        <f>IFERROR(VLOOKUP(E4301,hoja!$A$2:$E$970,5,FALSE),0)</f>
        <v>BARRANCABERMEJA</v>
      </c>
      <c r="H4301" s="103" t="str">
        <f>IFERROR(VLOOKUP(E4301,hoja!A:C,3,FALSE),0)</f>
        <v>0424</v>
      </c>
      <c r="I4301" s="24" t="str">
        <f t="shared" si="1074"/>
        <v>504430424</v>
      </c>
      <c r="K4301" s="23">
        <v>294</v>
      </c>
      <c r="L4301" s="23" t="str">
        <f t="shared" si="1077"/>
        <v>NACIONAL</v>
      </c>
      <c r="M4301" s="23" t="s">
        <v>618</v>
      </c>
      <c r="N4301" s="23" t="str" cm="1">
        <f t="array" ref="N4301">IFERROR(IF(M4301="Principal","LES_ACTIVE",LES_INACTIVE),0)</f>
        <v>LES_ACTIVE</v>
      </c>
      <c r="O4301" s="23">
        <f t="shared" si="1075"/>
        <v>16</v>
      </c>
      <c r="P4301" s="23" t="str">
        <f t="shared" si="1076"/>
        <v>504430424Principal</v>
      </c>
    </row>
    <row r="4302" spans="1:16" ht="15" hidden="1" customHeight="1">
      <c r="A4302" t="s">
        <v>617</v>
      </c>
      <c r="B4302" s="23" t="str">
        <f>IFERROR(VLOOKUP(A4302,hoja!$A$2:$E$970,4,FALSE),0)</f>
        <v>ANTIOQUIA</v>
      </c>
      <c r="C4302" s="23" t="str">
        <f>IFERROR(VLOOKUP(A4302,hoja!$A$2:$E$1370,5,FALSE),0)</f>
        <v>MEDELLÍN</v>
      </c>
      <c r="D4302" s="23">
        <f>IFERROR(VLOOKUP(A4302,hoja!A:D,3,FALSE),0)</f>
        <v>50443</v>
      </c>
      <c r="E4302" s="23" t="s">
        <v>885</v>
      </c>
      <c r="F4302" s="23" t="str">
        <f>IFERROR(VLOOKUP(E4302,hoja!$A$2:$E$970,4,FALSE),0)</f>
        <v>SANTANDER</v>
      </c>
      <c r="G4302" s="23" t="str">
        <f>IFERROR(VLOOKUP(E4302,hoja!$A$2:$E$970,5,FALSE),0)</f>
        <v>PIEDECUESTA</v>
      </c>
      <c r="H4302" s="103" t="str">
        <f>IFERROR(VLOOKUP(E4302,hoja!A:C,3,FALSE),0)</f>
        <v>50172</v>
      </c>
      <c r="I4302" s="24" t="str">
        <f t="shared" si="1074"/>
        <v>5044350172</v>
      </c>
      <c r="K4302" s="23">
        <v>498</v>
      </c>
      <c r="L4302" s="23" t="str">
        <f t="shared" si="1077"/>
        <v>NACIONAL</v>
      </c>
      <c r="M4302" s="23" t="s">
        <v>797</v>
      </c>
      <c r="N4302" s="23" cm="1">
        <f t="array" aca="1" ref="N4302" ca="1">IFERROR(IF(M4302="Principal","LES_ACTIVE",LES_INACTIVE),0)</f>
        <v>0</v>
      </c>
      <c r="O4302" s="23">
        <f t="shared" si="1075"/>
        <v>16</v>
      </c>
      <c r="P4302" s="23" t="str">
        <f t="shared" si="1076"/>
        <v>5044350172Alterna San Alberto</v>
      </c>
    </row>
    <row r="4303" spans="1:16" ht="15" hidden="1" customHeight="1">
      <c r="A4303" t="s">
        <v>617</v>
      </c>
      <c r="B4303" s="23" t="str">
        <f>IFERROR(VLOOKUP(A4303,hoja!$A$2:$E$970,4,FALSE),0)</f>
        <v>ANTIOQUIA</v>
      </c>
      <c r="C4303" s="23" t="str">
        <f>IFERROR(VLOOKUP(A4303,hoja!$A$2:$E$1370,5,FALSE),0)</f>
        <v>MEDELLÍN</v>
      </c>
      <c r="D4303" s="23">
        <f>IFERROR(VLOOKUP(A4303,hoja!A:D,3,FALSE),0)</f>
        <v>50443</v>
      </c>
      <c r="E4303" s="23" t="s">
        <v>654</v>
      </c>
      <c r="F4303" s="23" t="str">
        <f>IFERROR(VLOOKUP(E4303,hoja!$A$2:$E$970,4,FALSE),0)</f>
        <v>ANTIOQUIA</v>
      </c>
      <c r="G4303" s="23" t="str">
        <f>IFERROR(VLOOKUP(E4303,hoja!$A$2:$E$970,5,FALSE),0)</f>
        <v>CHIGORODÓ</v>
      </c>
      <c r="H4303" s="103" t="str">
        <f>IFERROR(VLOOKUP(E4303,hoja!A:C,3,FALSE),0)</f>
        <v>60005</v>
      </c>
      <c r="I4303" s="24" t="str">
        <f t="shared" si="1074"/>
        <v>5044360005</v>
      </c>
      <c r="K4303" s="23">
        <v>324</v>
      </c>
      <c r="L4303" s="23" t="str">
        <f t="shared" ref="L4303:L4323" si="1078">IF(B4303=F4303,"REGIONAL","NACIONAL")</f>
        <v>REGIONAL</v>
      </c>
      <c r="M4303" s="23" t="s">
        <v>618</v>
      </c>
      <c r="N4303" s="23" t="str" cm="1">
        <f t="array" ref="N4303">IFERROR(IF(M4303="Principal","LES_ACTIVE",LES_INACTIVE),0)</f>
        <v>LES_ACTIVE</v>
      </c>
      <c r="O4303" s="23">
        <f t="shared" si="1075"/>
        <v>16</v>
      </c>
      <c r="P4303" s="23" t="str">
        <f t="shared" si="1076"/>
        <v>5044360005Principal</v>
      </c>
    </row>
    <row r="4304" spans="1:16" ht="15" hidden="1" customHeight="1">
      <c r="A4304" t="s">
        <v>617</v>
      </c>
      <c r="B4304" s="23" t="str">
        <f>IFERROR(VLOOKUP(A4304,hoja!$A$2:$E$970,4,FALSE),0)</f>
        <v>ANTIOQUIA</v>
      </c>
      <c r="C4304" s="23" t="str">
        <f>IFERROR(VLOOKUP(A4304,hoja!$A$2:$E$1370,5,FALSE),0)</f>
        <v>MEDELLÍN</v>
      </c>
      <c r="D4304" s="23">
        <f>IFERROR(VLOOKUP(A4304,hoja!A:D,3,FALSE),0)</f>
        <v>50443</v>
      </c>
      <c r="E4304" s="23" t="s">
        <v>822</v>
      </c>
      <c r="F4304" s="23" t="str">
        <f>IFERROR(VLOOKUP(E4304,hoja!$A$2:$E$970,4,FALSE),0)</f>
        <v>SANTANDER</v>
      </c>
      <c r="G4304" s="23" t="str">
        <f>IFERROR(VLOOKUP(E4304,hoja!$A$2:$E$970,5,FALSE),0)</f>
        <v>CÚCUTA</v>
      </c>
      <c r="H4304" s="103" t="str">
        <f>IFERROR(VLOOKUP(E4304,hoja!A:C,3,FALSE),0)</f>
        <v>60019</v>
      </c>
      <c r="I4304" s="24" t="str">
        <f t="shared" si="1074"/>
        <v>5044360019</v>
      </c>
      <c r="K4304" s="23">
        <v>688</v>
      </c>
      <c r="L4304" s="23" t="str">
        <f>IF(B4304=F4304,"REGIONAL","NACIONAL")</f>
        <v>NACIONAL</v>
      </c>
      <c r="M4304" s="23" t="s">
        <v>758</v>
      </c>
      <c r="N4304" s="23" cm="1">
        <f t="array" aca="1" ref="N4304" ca="1">IFERROR(IF(M4304="Principal","LES_ACTIVE",LES_INACTIVE),0)</f>
        <v>0</v>
      </c>
      <c r="O4304" s="23">
        <f t="shared" si="1075"/>
        <v>12</v>
      </c>
      <c r="P4304" s="23" t="str">
        <f t="shared" si="1076"/>
        <v>5044360019Ocaña</v>
      </c>
    </row>
    <row r="4305" spans="1:16" ht="15" hidden="1" customHeight="1">
      <c r="A4305" t="s">
        <v>617</v>
      </c>
      <c r="B4305" s="23" t="str">
        <f>IFERROR(VLOOKUP(A4305,hoja!$A$2:$E$970,4,FALSE),0)</f>
        <v>ANTIOQUIA</v>
      </c>
      <c r="C4305" s="23" t="str">
        <f>IFERROR(VLOOKUP(A4305,hoja!$A$2:$E$1370,5,FALSE),0)</f>
        <v>MEDELLÍN</v>
      </c>
      <c r="D4305" s="23">
        <f>IFERROR(VLOOKUP(A4305,hoja!A:D,3,FALSE),0)</f>
        <v>50443</v>
      </c>
      <c r="E4305" s="23" t="s">
        <v>155</v>
      </c>
      <c r="F4305" s="23" t="str">
        <f>IFERROR(VLOOKUP(E4305,hoja!$A$2:$E$970,4,FALSE),0)</f>
        <v>CENTRO</v>
      </c>
      <c r="G4305" s="23" t="str">
        <f>IFERROR(VLOOKUP(E4305,hoja!$A$2:$E$970,5,FALSE),0)</f>
        <v>DUITAMA</v>
      </c>
      <c r="H4305" s="103" t="str">
        <f>IFERROR(VLOOKUP(E4305,hoja!A:C,3,FALSE),0)</f>
        <v>60020</v>
      </c>
      <c r="I4305" s="24" t="str">
        <f t="shared" si="1074"/>
        <v>5044360020</v>
      </c>
      <c r="J4305" s="23">
        <v>22</v>
      </c>
      <c r="K4305" s="23">
        <v>614</v>
      </c>
      <c r="L4305" s="23" t="str">
        <f t="shared" ref="L4305:L4310" si="1079">IF(B4305=F4305,"REGIONAL","NACIONAL")</f>
        <v>NACIONAL</v>
      </c>
      <c r="M4305" s="23" t="s">
        <v>618</v>
      </c>
      <c r="N4305" s="23" t="str" cm="1">
        <f t="array" ref="N4305">IFERROR(IF(M4305="Principal","LES_ACTIVE",LES_INACTIVE),0)</f>
        <v>LES_ACTIVE</v>
      </c>
      <c r="O4305" s="23">
        <f t="shared" si="1075"/>
        <v>12</v>
      </c>
      <c r="P4305" s="23" t="str">
        <f t="shared" si="1076"/>
        <v>5044360020Principal</v>
      </c>
    </row>
    <row r="4306" spans="1:16" ht="15" hidden="1" customHeight="1">
      <c r="A4306" t="s">
        <v>617</v>
      </c>
      <c r="B4306" s="23" t="str">
        <f>IFERROR(VLOOKUP(A4306,hoja!$A$2:$E$970,4,FALSE),0)</f>
        <v>ANTIOQUIA</v>
      </c>
      <c r="C4306" s="23" t="str">
        <f>IFERROR(VLOOKUP(A4306,hoja!$A$2:$E$1370,5,FALSE),0)</f>
        <v>MEDELLÍN</v>
      </c>
      <c r="D4306" s="23">
        <f>IFERROR(VLOOKUP(A4306,hoja!A:D,3,FALSE),0)</f>
        <v>50443</v>
      </c>
      <c r="E4306" s="23" t="s">
        <v>340</v>
      </c>
      <c r="F4306" s="23" t="str">
        <f>IFERROR(VLOOKUP(E4306,hoja!$A$2:$E$970,4,FALSE),0)</f>
        <v>CENTRO</v>
      </c>
      <c r="G4306" s="23" t="str">
        <f>IFERROR(VLOOKUP(E4306,hoja!$A$2:$E$970,5,FALSE),0)</f>
        <v>NEIVA</v>
      </c>
      <c r="H4306" s="103" t="str">
        <f>IFERROR(VLOOKUP(E4306,hoja!A:C,3,FALSE),0)</f>
        <v>60025</v>
      </c>
      <c r="I4306" s="24" t="str">
        <f t="shared" si="1074"/>
        <v>5044360025</v>
      </c>
      <c r="K4306" s="23">
        <v>571</v>
      </c>
      <c r="L4306" s="23" t="str">
        <f t="shared" si="1079"/>
        <v>NACIONAL</v>
      </c>
      <c r="M4306" s="23" t="s">
        <v>618</v>
      </c>
      <c r="N4306" s="23" t="str" cm="1">
        <f t="array" ref="N4306">IFERROR(IF(M4306="Principal","LES_ACTIVE",LES_INACTIVE),0)</f>
        <v>LES_ACTIVE</v>
      </c>
      <c r="O4306" s="23">
        <f t="shared" si="1075"/>
        <v>12</v>
      </c>
      <c r="P4306" s="23" t="str">
        <f t="shared" si="1076"/>
        <v>5044360025Principal</v>
      </c>
    </row>
    <row r="4307" spans="1:16" ht="15" hidden="1" customHeight="1">
      <c r="A4307" t="s">
        <v>617</v>
      </c>
      <c r="B4307" s="23" t="str">
        <f>IFERROR(VLOOKUP(A4307,hoja!$A$2:$E$970,4,FALSE),0)</f>
        <v>ANTIOQUIA</v>
      </c>
      <c r="C4307" s="23" t="str">
        <f>IFERROR(VLOOKUP(A4307,hoja!$A$2:$E$1370,5,FALSE),0)</f>
        <v>MEDELLÍN</v>
      </c>
      <c r="D4307" s="23">
        <f>IFERROR(VLOOKUP(A4307,hoja!A:D,3,FALSE),0)</f>
        <v>50443</v>
      </c>
      <c r="E4307" s="23" t="s">
        <v>572</v>
      </c>
      <c r="F4307" s="23" t="str">
        <f>IFERROR(VLOOKUP(E4307,hoja!$A$2:$E$970,4,FALSE),0)</f>
        <v>CENTRO</v>
      </c>
      <c r="G4307" s="23" t="str">
        <f>IFERROR(VLOOKUP(E4307,hoja!$A$2:$E$970,5,FALSE),0)</f>
        <v>VILLAVICENCIO</v>
      </c>
      <c r="H4307" s="103" t="str">
        <f>IFERROR(VLOOKUP(E4307,hoja!A:C,3,FALSE),0)</f>
        <v>60029</v>
      </c>
      <c r="I4307" s="24" t="str">
        <f t="shared" si="1074"/>
        <v>5044360029</v>
      </c>
      <c r="K4307" s="23">
        <v>520</v>
      </c>
      <c r="L4307" s="23" t="str">
        <f t="shared" si="1079"/>
        <v>NACIONAL</v>
      </c>
      <c r="M4307" s="23" t="s">
        <v>618</v>
      </c>
      <c r="N4307" s="23" t="str" cm="1">
        <f t="array" ref="N4307">IFERROR(IF(M4307="Principal","LES_ACTIVE",LES_INACTIVE),0)</f>
        <v>LES_ACTIVE</v>
      </c>
      <c r="O4307" s="23">
        <f t="shared" si="1075"/>
        <v>12</v>
      </c>
      <c r="P4307" s="23" t="str">
        <f t="shared" si="1076"/>
        <v>5044360029Principal</v>
      </c>
    </row>
    <row r="4308" spans="1:16" ht="15" hidden="1" customHeight="1">
      <c r="A4308" t="s">
        <v>617</v>
      </c>
      <c r="B4308" s="23" t="str">
        <f>IFERROR(VLOOKUP(A4308,hoja!$A$2:$E$970,4,FALSE),0)</f>
        <v>ANTIOQUIA</v>
      </c>
      <c r="C4308" s="23" t="str">
        <f>IFERROR(VLOOKUP(A4308,hoja!$A$2:$E$1370,5,FALSE),0)</f>
        <v>MEDELLÍN</v>
      </c>
      <c r="D4308" s="23">
        <f>IFERROR(VLOOKUP(A4308,hoja!A:D,3,FALSE),0)</f>
        <v>50443</v>
      </c>
      <c r="E4308" s="23" t="s">
        <v>422</v>
      </c>
      <c r="F4308" s="23" t="str">
        <f>IFERROR(VLOOKUP(E4308,hoja!$A$2:$E$970,4,FALSE),0)</f>
        <v>COSTA</v>
      </c>
      <c r="G4308" s="23" t="str">
        <f>IFERROR(VLOOKUP(E4308,hoja!$A$2:$E$970,5,FALSE),0)</f>
        <v>RIOHACHA</v>
      </c>
      <c r="H4308" s="103" t="str">
        <f>IFERROR(VLOOKUP(E4308,hoja!A:C,3,FALSE),0)</f>
        <v>60032</v>
      </c>
      <c r="I4308" s="24" t="str">
        <f t="shared" si="1074"/>
        <v>5044360032</v>
      </c>
      <c r="K4308" s="23">
        <v>866</v>
      </c>
      <c r="L4308" s="23" t="str">
        <f t="shared" si="1079"/>
        <v>NACIONAL</v>
      </c>
      <c r="M4308" s="23" t="s">
        <v>618</v>
      </c>
      <c r="N4308" s="23" t="str" cm="1">
        <f t="array" ref="N4308">IFERROR(IF(M4308="Principal","LES_ACTIVE",LES_INACTIVE),0)</f>
        <v>LES_ACTIVE</v>
      </c>
      <c r="O4308" s="23">
        <f t="shared" si="1075"/>
        <v>8</v>
      </c>
      <c r="P4308" s="23" t="str">
        <f t="shared" si="1076"/>
        <v>5044360032Principal</v>
      </c>
    </row>
    <row r="4309" spans="1:16" ht="15" hidden="1" customHeight="1">
      <c r="A4309" t="s">
        <v>617</v>
      </c>
      <c r="B4309" s="23" t="str">
        <f>IFERROR(VLOOKUP(A4309,hoja!$A$2:$E$970,4,FALSE),0)</f>
        <v>ANTIOQUIA</v>
      </c>
      <c r="C4309" s="23" t="str">
        <f>IFERROR(VLOOKUP(A4309,hoja!$A$2:$E$1370,5,FALSE),0)</f>
        <v>MEDELLÍN</v>
      </c>
      <c r="D4309" s="23">
        <f>IFERROR(VLOOKUP(A4309,hoja!A:D,3,FALSE),0)</f>
        <v>50443</v>
      </c>
      <c r="E4309" s="23" t="s">
        <v>593</v>
      </c>
      <c r="F4309" s="23" t="str">
        <f>IFERROR(VLOOKUP(E4309,hoja!$A$2:$E$970,4,FALSE),0)</f>
        <v>COSTA</v>
      </c>
      <c r="G4309" s="23" t="str">
        <f>IFERROR(VLOOKUP(E4309,hoja!$A$2:$E$970,5,FALSE),0)</f>
        <v>MONTERÍA</v>
      </c>
      <c r="H4309" s="103" t="str">
        <f>IFERROR(VLOOKUP(E4309,hoja!A:C,3,FALSE),0)</f>
        <v>60040</v>
      </c>
      <c r="I4309" s="24" t="str">
        <f t="shared" si="1074"/>
        <v>5044360040</v>
      </c>
      <c r="K4309" s="23">
        <v>390</v>
      </c>
      <c r="L4309" s="23" t="str">
        <f t="shared" si="1079"/>
        <v>NACIONAL</v>
      </c>
      <c r="M4309" s="23" t="s">
        <v>618</v>
      </c>
      <c r="N4309" s="23" t="str" cm="1">
        <f t="array" ref="N4309">IFERROR(IF(M4309="Principal","LES_ACTIVE",LES_INACTIVE),0)</f>
        <v>LES_ACTIVE</v>
      </c>
      <c r="O4309" s="23">
        <f t="shared" si="1075"/>
        <v>16</v>
      </c>
      <c r="P4309" s="23" t="str">
        <f t="shared" si="1076"/>
        <v>5044360040Principal</v>
      </c>
    </row>
    <row r="4310" spans="1:16" ht="15" hidden="1" customHeight="1">
      <c r="A4310" t="s">
        <v>617</v>
      </c>
      <c r="B4310" s="23" t="str">
        <f>IFERROR(VLOOKUP(A4310,hoja!$A$2:$E$970,4,FALSE),0)</f>
        <v>ANTIOQUIA</v>
      </c>
      <c r="C4310" s="23" t="str">
        <f>IFERROR(VLOOKUP(A4310,hoja!$A$2:$E$1370,5,FALSE),0)</f>
        <v>MEDELLÍN</v>
      </c>
      <c r="D4310" s="23">
        <f>IFERROR(VLOOKUP(A4310,hoja!A:D,3,FALSE),0)</f>
        <v>50443</v>
      </c>
      <c r="E4310" s="23" t="s">
        <v>824</v>
      </c>
      <c r="F4310" s="23" t="str">
        <f>IFERROR(VLOOKUP(E4310,hoja!$A$2:$E$970,4,FALSE),0)</f>
        <v>OCCIDENTE</v>
      </c>
      <c r="G4310" s="23" t="str">
        <f>IFERROR(VLOOKUP(E4310,hoja!$A$2:$E$970,5,FALSE),0)</f>
        <v>PEREIRA</v>
      </c>
      <c r="H4310" s="103" t="str">
        <f>IFERROR(VLOOKUP(E4310,hoja!A:C,3,FALSE),0)</f>
        <v>60053</v>
      </c>
      <c r="I4310" s="24" t="str">
        <f t="shared" si="1074"/>
        <v>5044360053</v>
      </c>
      <c r="K4310" s="23">
        <v>254</v>
      </c>
      <c r="L4310" s="23" t="str">
        <f t="shared" si="1079"/>
        <v>NACIONAL</v>
      </c>
      <c r="M4310" s="23" t="s">
        <v>671</v>
      </c>
      <c r="N4310" s="23" cm="1">
        <f t="array" aca="1" ref="N4310" ca="1">IFERROR(IF(M4310="Principal","LES_ACTIVE",LES_INACTIVE),0)</f>
        <v>0</v>
      </c>
      <c r="O4310" s="23">
        <f t="shared" si="1075"/>
        <v>16</v>
      </c>
      <c r="P4310" s="23" t="str">
        <f t="shared" si="1076"/>
        <v>5044360053Amaga</v>
      </c>
    </row>
    <row r="4311" spans="1:16" ht="15" hidden="1" customHeight="1">
      <c r="A4311" t="s">
        <v>617</v>
      </c>
      <c r="B4311" s="23" t="str">
        <f>IFERROR(VLOOKUP(A4311,hoja!$A$2:$E$970,4,FALSE),0)</f>
        <v>ANTIOQUIA</v>
      </c>
      <c r="C4311" s="23" t="str">
        <f>IFERROR(VLOOKUP(A4311,hoja!$A$2:$E$1370,5,FALSE),0)</f>
        <v>MEDELLÍN</v>
      </c>
      <c r="D4311" s="23">
        <f>IFERROR(VLOOKUP(A4311,hoja!A:D,3,FALSE),0)</f>
        <v>50443</v>
      </c>
      <c r="E4311" s="23" t="s">
        <v>882</v>
      </c>
      <c r="F4311" s="23" t="str">
        <f>IFERROR(VLOOKUP(E4311,hoja!$A$2:$E$970,4,FALSE),0)</f>
        <v>ANTIOQUIA</v>
      </c>
      <c r="G4311" s="23" t="str">
        <f>IFERROR(VLOOKUP(E4311,hoja!$A$2:$E$970,5,FALSE),0)</f>
        <v>MEDELLÍN</v>
      </c>
      <c r="H4311" s="103" t="str">
        <f>IFERROR(VLOOKUP(E4311,hoja!A:C,3,FALSE),0)</f>
        <v>60129</v>
      </c>
      <c r="I4311" s="24" t="str">
        <f t="shared" si="1074"/>
        <v>5044360129</v>
      </c>
      <c r="K4311" s="23">
        <v>22.7</v>
      </c>
      <c r="L4311" s="23" t="str">
        <f t="shared" si="1078"/>
        <v>REGIONAL</v>
      </c>
      <c r="M4311" s="23" t="s">
        <v>618</v>
      </c>
      <c r="N4311" s="23" t="str" cm="1">
        <f t="array" ref="N4311">IFERROR(IF(M4311="Principal","LES_ACTIVE",LES_INACTIVE),0)</f>
        <v>LES_ACTIVE</v>
      </c>
      <c r="O4311" s="23">
        <f t="shared" si="1075"/>
        <v>25</v>
      </c>
      <c r="P4311" s="23" t="str">
        <f t="shared" si="1076"/>
        <v>5044360129Principal</v>
      </c>
    </row>
    <row r="4312" spans="1:16" ht="15" hidden="1" customHeight="1">
      <c r="A4312" t="s">
        <v>617</v>
      </c>
      <c r="B4312" s="23" t="str">
        <f>IFERROR(VLOOKUP(A4312,hoja!$A$2:$E$970,4,FALSE),0)</f>
        <v>ANTIOQUIA</v>
      </c>
      <c r="C4312" s="23" t="str">
        <f>IFERROR(VLOOKUP(A4312,hoja!$A$2:$E$1370,5,FALSE),0)</f>
        <v>MEDELLÍN</v>
      </c>
      <c r="D4312" s="23">
        <f>IFERROR(VLOOKUP(A4312,hoja!A:D,3,FALSE),0)</f>
        <v>50443</v>
      </c>
      <c r="E4312" s="23" t="s">
        <v>61</v>
      </c>
      <c r="F4312" s="23" t="str">
        <f>IFERROR(VLOOKUP(E4312,hoja!$A$2:$E$970,4,FALSE),0)</f>
        <v>SANTANDER</v>
      </c>
      <c r="G4312" s="23" t="str">
        <f>IFERROR(VLOOKUP(E4312,hoja!$A$2:$E$970,5,FALSE),0)</f>
        <v>BARRANCABERMEJA</v>
      </c>
      <c r="H4312" s="103" t="str">
        <f>IFERROR(VLOOKUP(E4312,hoja!A:C,3,FALSE),0)</f>
        <v>60144</v>
      </c>
      <c r="I4312" s="24" t="str">
        <f t="shared" si="1074"/>
        <v>5044360144</v>
      </c>
      <c r="K4312" s="23">
        <v>332</v>
      </c>
      <c r="L4312" s="23" t="str">
        <f>IF(B4312=F4312,"REGIONAL","NACIONAL")</f>
        <v>NACIONAL</v>
      </c>
      <c r="M4312" s="23" t="s">
        <v>618</v>
      </c>
      <c r="N4312" s="23" t="str" cm="1">
        <f t="array" ref="N4312">IFERROR(IF(M4312="Principal","LES_ACTIVE",LES_INACTIVE),0)</f>
        <v>LES_ACTIVE</v>
      </c>
      <c r="O4312" s="23">
        <f t="shared" si="1075"/>
        <v>16</v>
      </c>
      <c r="P4312" s="23" t="str">
        <f t="shared" si="1076"/>
        <v>5044360144Principal</v>
      </c>
    </row>
    <row r="4313" spans="1:16" ht="15" hidden="1" customHeight="1">
      <c r="A4313" t="s">
        <v>617</v>
      </c>
      <c r="B4313" s="23" t="str">
        <f>IFERROR(VLOOKUP(A4313,hoja!$A$2:$E$970,4,FALSE),0)</f>
        <v>ANTIOQUIA</v>
      </c>
      <c r="C4313" s="23" t="str">
        <f>IFERROR(VLOOKUP(A4313,hoja!$A$2:$E$1370,5,FALSE),0)</f>
        <v>MEDELLÍN</v>
      </c>
      <c r="D4313" s="23">
        <f>IFERROR(VLOOKUP(A4313,hoja!A:D,3,FALSE),0)</f>
        <v>50443</v>
      </c>
      <c r="E4313" s="23" t="s">
        <v>678</v>
      </c>
      <c r="F4313" s="23" t="str">
        <f>IFERROR(VLOOKUP(E4313,hoja!$A$2:$E$970,4,FALSE),0)</f>
        <v>CENTRO</v>
      </c>
      <c r="G4313" s="23" t="str">
        <f>IFERROR(VLOOKUP(E4313,hoja!$A$2:$E$970,5,FALSE),0)</f>
        <v>FUSA</v>
      </c>
      <c r="H4313" s="103" t="str">
        <f>IFERROR(VLOOKUP(E4313,hoja!A:C,3,FALSE),0)</f>
        <v>60145</v>
      </c>
      <c r="I4313" s="24" t="str">
        <f t="shared" si="1074"/>
        <v>5044360145</v>
      </c>
      <c r="K4313" s="23">
        <v>449</v>
      </c>
      <c r="L4313" s="23" t="str">
        <f t="shared" ref="L4313:L4316" si="1080">IF(B4313=F4313,"REGIONAL","NACIONAL")</f>
        <v>NACIONAL</v>
      </c>
      <c r="M4313" s="23" t="s">
        <v>618</v>
      </c>
      <c r="N4313" s="23" t="str" cm="1">
        <f t="array" ref="N4313">IFERROR(IF(M4313="Principal","LES_ACTIVE",LES_INACTIVE),0)</f>
        <v>LES_ACTIVE</v>
      </c>
      <c r="O4313" s="23">
        <f t="shared" si="1075"/>
        <v>16</v>
      </c>
      <c r="P4313" s="23" t="str">
        <f t="shared" si="1076"/>
        <v>5044360145Principal</v>
      </c>
    </row>
    <row r="4314" spans="1:16" ht="15" hidden="1" customHeight="1">
      <c r="A4314" t="s">
        <v>617</v>
      </c>
      <c r="B4314" s="23" t="str">
        <f>IFERROR(VLOOKUP(A4314,hoja!$A$2:$E$970,4,FALSE),0)</f>
        <v>ANTIOQUIA</v>
      </c>
      <c r="C4314" s="23" t="str">
        <f>IFERROR(VLOOKUP(A4314,hoja!$A$2:$E$1370,5,FALSE),0)</f>
        <v>MEDELLÍN</v>
      </c>
      <c r="D4314" s="23">
        <f>IFERROR(VLOOKUP(A4314,hoja!A:D,3,FALSE),0)</f>
        <v>50443</v>
      </c>
      <c r="E4314" s="23" t="s">
        <v>494</v>
      </c>
      <c r="F4314" s="23" t="str">
        <f>IFERROR(VLOOKUP(E4314,hoja!$A$2:$E$970,4,FALSE),0)</f>
        <v>COSTA</v>
      </c>
      <c r="G4314" s="23" t="str">
        <f>IFERROR(VLOOKUP(E4314,hoja!$A$2:$E$970,5,FALSE),0)</f>
        <v>SINCELEJO</v>
      </c>
      <c r="H4314" s="103" t="str">
        <f>IFERROR(VLOOKUP(E4314,hoja!A:C,3,FALSE),0)</f>
        <v>60149</v>
      </c>
      <c r="I4314" s="24" t="str">
        <f t="shared" si="1074"/>
        <v>5044360149</v>
      </c>
      <c r="K4314" s="23">
        <v>457</v>
      </c>
      <c r="L4314" s="23" t="str">
        <f t="shared" si="1080"/>
        <v>NACIONAL</v>
      </c>
      <c r="M4314" s="23" t="s">
        <v>618</v>
      </c>
      <c r="N4314" s="23" t="str" cm="1">
        <f t="array" ref="N4314">IFERROR(IF(M4314="Principal","LES_ACTIVE",LES_INACTIVE),0)</f>
        <v>LES_ACTIVE</v>
      </c>
      <c r="O4314" s="23">
        <f t="shared" si="1075"/>
        <v>16</v>
      </c>
      <c r="P4314" s="23" t="str">
        <f t="shared" si="1076"/>
        <v>5044360149Principal</v>
      </c>
    </row>
    <row r="4315" spans="1:16" ht="15" hidden="1" customHeight="1">
      <c r="A4315" t="s">
        <v>617</v>
      </c>
      <c r="B4315" s="23" t="str">
        <f>IFERROR(VLOOKUP(A4315,hoja!$A$2:$E$970,4,FALSE),0)</f>
        <v>ANTIOQUIA</v>
      </c>
      <c r="C4315" s="23" t="str">
        <f>IFERROR(VLOOKUP(A4315,hoja!$A$2:$E$1370,5,FALSE),0)</f>
        <v>MEDELLÍN</v>
      </c>
      <c r="D4315" s="23">
        <f>IFERROR(VLOOKUP(A4315,hoja!A:D,3,FALSE),0)</f>
        <v>50443</v>
      </c>
      <c r="E4315" s="23" t="s">
        <v>578</v>
      </c>
      <c r="F4315" s="23" t="str">
        <f>IFERROR(VLOOKUP(E4315,hoja!$A$2:$E$970,4,FALSE),0)</f>
        <v>CENTRO</v>
      </c>
      <c r="G4315" s="23" t="str">
        <f>IFERROR(VLOOKUP(E4315,hoja!$A$2:$E$970,5,FALSE),0)</f>
        <v>YOPAL</v>
      </c>
      <c r="H4315" s="103" t="str">
        <f>IFERROR(VLOOKUP(E4315,hoja!A:C,3,FALSE),0)</f>
        <v>60152</v>
      </c>
      <c r="I4315" s="24" t="str">
        <f t="shared" si="1074"/>
        <v>5044360152</v>
      </c>
      <c r="K4315" s="23">
        <v>773</v>
      </c>
      <c r="L4315" s="23" t="str">
        <f t="shared" si="1080"/>
        <v>NACIONAL</v>
      </c>
      <c r="M4315" s="23" t="s">
        <v>618</v>
      </c>
      <c r="N4315" s="23" t="str" cm="1">
        <f t="array" ref="N4315">IFERROR(IF(M4315="Principal","LES_ACTIVE",LES_INACTIVE),0)</f>
        <v>LES_ACTIVE</v>
      </c>
      <c r="O4315" s="23">
        <f t="shared" si="1075"/>
        <v>12</v>
      </c>
      <c r="P4315" s="23" t="str">
        <f t="shared" si="1076"/>
        <v>5044360152Principal</v>
      </c>
    </row>
    <row r="4316" spans="1:16" ht="15" hidden="1" customHeight="1">
      <c r="A4316" t="s">
        <v>617</v>
      </c>
      <c r="B4316" s="23" t="str">
        <f>IFERROR(VLOOKUP(A4316,hoja!$A$2:$E$970,4,FALSE),0)</f>
        <v>ANTIOQUIA</v>
      </c>
      <c r="C4316" s="23" t="str">
        <f>IFERROR(VLOOKUP(A4316,hoja!$A$2:$E$1370,5,FALSE),0)</f>
        <v>MEDELLÍN</v>
      </c>
      <c r="D4316" s="23">
        <f>IFERROR(VLOOKUP(A4316,hoja!A:D,3,FALSE),0)</f>
        <v>50443</v>
      </c>
      <c r="E4316" s="23" t="s">
        <v>742</v>
      </c>
      <c r="F4316" s="23" t="str">
        <f>IFERROR(VLOOKUP(E4316,hoja!$A$2:$E$970,4,FALSE),0)</f>
        <v>COSTA</v>
      </c>
      <c r="G4316" s="23" t="str">
        <f>IFERROR(VLOOKUP(E4316,hoja!$A$2:$E$970,5,FALSE),0)</f>
        <v>CAUCASIA</v>
      </c>
      <c r="H4316" s="103" t="str">
        <f>IFERROR(VLOOKUP(E4316,hoja!A:C,3,FALSE),0)</f>
        <v>60153</v>
      </c>
      <c r="I4316" s="24" t="str">
        <f t="shared" si="1074"/>
        <v>5044360153</v>
      </c>
      <c r="K4316" s="23">
        <v>269</v>
      </c>
      <c r="L4316" s="23" t="str">
        <f t="shared" si="1080"/>
        <v>NACIONAL</v>
      </c>
      <c r="M4316" s="23" t="s">
        <v>618</v>
      </c>
      <c r="N4316" s="23" t="str" cm="1">
        <f t="array" ref="N4316">IFERROR(IF(M4316="Principal","LES_ACTIVE",LES_INACTIVE),0)</f>
        <v>LES_ACTIVE</v>
      </c>
      <c r="O4316" s="23">
        <f t="shared" si="1075"/>
        <v>16</v>
      </c>
      <c r="P4316" s="23" t="str">
        <f t="shared" si="1076"/>
        <v>5044360153Principal</v>
      </c>
    </row>
    <row r="4317" spans="1:16" ht="15" hidden="1" customHeight="1">
      <c r="A4317" t="s">
        <v>763</v>
      </c>
      <c r="B4317" s="23" t="str">
        <f>IFERROR(VLOOKUP(A4317,hoja!$A$2:$E$970,4,FALSE),0)</f>
        <v>ANTIOQUIA</v>
      </c>
      <c r="C4317" s="23" t="str">
        <f>IFERROR(VLOOKUP(A4317,hoja!$A$2:$E$1370,5,FALSE),0)</f>
        <v>MEDELLÍN</v>
      </c>
      <c r="D4317" s="23" t="str">
        <f>IFERROR(VLOOKUP(A4317,hoja!A:D,3,FALSE),0)</f>
        <v>60039</v>
      </c>
      <c r="E4317" s="23" t="s">
        <v>1023</v>
      </c>
      <c r="F4317" s="23" t="str">
        <f>IFERROR(VLOOKUP(E4317,hoja!$A$2:$E$970,4,FALSE),0)</f>
        <v>ANTIOQUIA</v>
      </c>
      <c r="G4317" s="23" t="str">
        <f>IFERROR(VLOOKUP(E4317,hoja!$A$2:$E$970,5,FALSE),0)</f>
        <v>CHIGORODÓ</v>
      </c>
      <c r="H4317" s="103" t="str">
        <f>IFERROR(VLOOKUP(E4317,hoja!A:C,3,FALSE),0)</f>
        <v>60139</v>
      </c>
      <c r="I4317" s="24" t="str">
        <f t="shared" si="1074"/>
        <v>6003960139</v>
      </c>
      <c r="K4317" s="23">
        <v>332</v>
      </c>
      <c r="L4317" s="23" t="str">
        <f t="shared" si="1078"/>
        <v>REGIONAL</v>
      </c>
      <c r="M4317" s="23" t="s">
        <v>618</v>
      </c>
      <c r="N4317" s="23" t="str" cm="1">
        <f t="array" ref="N4317">IFERROR(IF(M4317="Principal","LES_ACTIVE",LES_INACTIVE),0)</f>
        <v>LES_ACTIVE</v>
      </c>
      <c r="O4317" s="23">
        <f t="shared" si="1075"/>
        <v>16</v>
      </c>
      <c r="P4317" s="23" t="str">
        <f t="shared" si="1076"/>
        <v>6003960139Principal</v>
      </c>
    </row>
    <row r="4318" spans="1:16" ht="15" hidden="1" customHeight="1">
      <c r="A4318" t="s">
        <v>498</v>
      </c>
      <c r="B4318" s="23" t="str">
        <f>IFERROR(VLOOKUP(A4318,hoja!$A$2:$E$970,4,FALSE),0)</f>
        <v>CENTRO</v>
      </c>
      <c r="C4318" s="23" t="str">
        <f>IFERROR(VLOOKUP(A4318,hoja!$A$2:$E$1370,5,FALSE),0)</f>
        <v>SOACHA</v>
      </c>
      <c r="D4318" s="23" t="str">
        <f>IFERROR(VLOOKUP(A4318,hoja!A:D,3,FALSE),0)</f>
        <v>60056</v>
      </c>
      <c r="E4318" s="23" t="s">
        <v>641</v>
      </c>
      <c r="F4318" s="23" t="str">
        <f>IFERROR(VLOOKUP(E4318,hoja!$A$2:$E$970,4,FALSE),0)</f>
        <v>ANTIOQUIA</v>
      </c>
      <c r="G4318" s="23" t="str">
        <f>IFERROR(VLOOKUP(E4318,hoja!$A$2:$E$970,5,FALSE),0)</f>
        <v>MEDELLÍN</v>
      </c>
      <c r="H4318" s="103" t="str">
        <f>IFERROR(VLOOKUP(E4318,hoja!A:C,3,FALSE),0)</f>
        <v>0079</v>
      </c>
      <c r="I4318" s="24" t="str">
        <f t="shared" si="1074"/>
        <v>600560079</v>
      </c>
      <c r="K4318" s="23">
        <v>417</v>
      </c>
      <c r="L4318" s="23" t="str">
        <f>IF(B4318=F4318,"REGIONAL","NACIONAL")</f>
        <v>NACIONAL</v>
      </c>
      <c r="M4318" s="23" t="s">
        <v>618</v>
      </c>
      <c r="N4318" s="23" t="str" cm="1">
        <f t="array" ref="N4318">IFERROR(IF(M4318="Principal","LES_ACTIVE",LES_INACTIVE),0)</f>
        <v>LES_ACTIVE</v>
      </c>
      <c r="O4318" s="23">
        <f t="shared" si="1075"/>
        <v>16</v>
      </c>
      <c r="P4318" s="23" t="str">
        <f t="shared" si="1076"/>
        <v>600560079Principal</v>
      </c>
    </row>
    <row r="4319" spans="1:16" ht="15" hidden="1" customHeight="1">
      <c r="A4319" t="s">
        <v>948</v>
      </c>
      <c r="B4319" s="23" t="str">
        <f>IFERROR(VLOOKUP(A4319,hoja!$A$2:$E$970,4,FALSE),0)</f>
        <v>COSTA</v>
      </c>
      <c r="C4319" s="23" t="str">
        <f>IFERROR(VLOOKUP(A4319,hoja!$A$2:$E$1370,5,FALSE),0)</f>
        <v>CIENAGA DE ORO</v>
      </c>
      <c r="D4319" s="23" t="str">
        <f>IFERROR(VLOOKUP(A4319,hoja!A:D,3,FALSE),0)</f>
        <v>50196</v>
      </c>
      <c r="E4319" s="23" t="s">
        <v>78</v>
      </c>
      <c r="F4319" s="23" t="str">
        <f>IFERROR(VLOOKUP(E4319,hoja!$A$2:$E$970,4,FALSE),0)</f>
        <v>SANTANDER</v>
      </c>
      <c r="G4319" s="23" t="str">
        <f>IFERROR(VLOOKUP(E4319,hoja!$A$2:$E$970,5,FALSE),0)</f>
        <v>PIEDECUESTA</v>
      </c>
      <c r="H4319" s="103" t="str">
        <f>IFERROR(VLOOKUP(E4319,hoja!A:C,3,FALSE),0)</f>
        <v>60017</v>
      </c>
      <c r="I4319" s="24" t="str">
        <f t="shared" si="1074"/>
        <v>5019660017</v>
      </c>
      <c r="K4319" s="23">
        <v>686</v>
      </c>
      <c r="L4319" s="23" t="str">
        <f t="shared" ref="L4319:L4321" si="1081">IF(B4319=F4319,"REGIONAL","NACIONAL")</f>
        <v>NACIONAL</v>
      </c>
      <c r="M4319" s="23" t="s">
        <v>618</v>
      </c>
      <c r="N4319" s="23" t="str" cm="1">
        <f t="array" ref="N4319">IFERROR(IF(M4319="Principal","LES_ACTIVE",LES_INACTIVE),0)</f>
        <v>LES_ACTIVE</v>
      </c>
      <c r="O4319" s="23">
        <f t="shared" si="1075"/>
        <v>12</v>
      </c>
      <c r="P4319" s="23" t="str">
        <f t="shared" si="1076"/>
        <v>5019660017Principal</v>
      </c>
    </row>
    <row r="4320" spans="1:16" ht="15" hidden="1" customHeight="1">
      <c r="A4320" t="s">
        <v>617</v>
      </c>
      <c r="B4320" s="23" t="str">
        <f>IFERROR(VLOOKUP(A4320,hoja!$A$2:$E$970,4,FALSE),0)</f>
        <v>ANTIOQUIA</v>
      </c>
      <c r="C4320" s="23" t="str">
        <f>IFERROR(VLOOKUP(A4320,hoja!$A$2:$E$1370,5,FALSE),0)</f>
        <v>MEDELLÍN</v>
      </c>
      <c r="D4320" s="23">
        <f>IFERROR(VLOOKUP(A4320,hoja!A:D,3,FALSE),0)</f>
        <v>50443</v>
      </c>
      <c r="E4320" s="42" t="s">
        <v>670</v>
      </c>
      <c r="F4320" s="23" t="str">
        <f>IFERROR(VLOOKUP(E4320,hoja!$A$2:$E$970,4,FALSE),0)</f>
        <v>OCCIDENTE</v>
      </c>
      <c r="G4320" s="23" t="str">
        <f>IFERROR(VLOOKUP(E4320,hoja!$A$2:$E$970,5,FALSE),0)</f>
        <v>PEREIRA</v>
      </c>
      <c r="H4320" s="103" t="str">
        <f>IFERROR(VLOOKUP(E4320,hoja!A:C,3,FALSE),0)</f>
        <v>0134</v>
      </c>
      <c r="I4320" s="24" t="str">
        <f>D4320&amp;H4320</f>
        <v>504430134</v>
      </c>
      <c r="K4320" s="23">
        <v>229</v>
      </c>
      <c r="L4320" s="23" t="str">
        <f t="shared" si="1081"/>
        <v>NACIONAL</v>
      </c>
      <c r="M4320" s="23" t="s">
        <v>618</v>
      </c>
      <c r="N4320" s="23" t="s">
        <v>622</v>
      </c>
      <c r="O4320" s="23">
        <f t="shared" ref="O4320" si="1082">IF(K4320&lt;=250,25,IF(K4320&lt;=500,16,IF(K4320&lt;=800,12,IF(K4320&lt;=1100,8,IF(K4320&lt;=1400,6,IF(K4320&lt;=1700,5))))))</f>
        <v>25</v>
      </c>
      <c r="P4320" s="23" t="str">
        <f>D4320&amp;H4320&amp;M4320</f>
        <v>504430134Principal</v>
      </c>
    </row>
    <row r="4321" spans="1:16" ht="15" hidden="1" customHeight="1">
      <c r="A4321" s="26" t="s">
        <v>676</v>
      </c>
      <c r="B4321" s="23" t="str">
        <f>IFERROR(VLOOKUP(A4321,hoja!$A$2:$E$970,4,FALSE),0)</f>
        <v>COSTA</v>
      </c>
      <c r="C4321" s="23" t="str">
        <f>IFERROR(VLOOKUP(A4321,hoja!$A$2:$E$1370,5,FALSE),0)</f>
        <v>BARRANQUILLA</v>
      </c>
      <c r="D4321" s="23" t="str">
        <f>IFERROR(VLOOKUP(A4321,hoja!A:D,3,FALSE),0)</f>
        <v>3000</v>
      </c>
      <c r="E4321" s="23" t="s">
        <v>630</v>
      </c>
      <c r="F4321" s="23" t="str">
        <f>IFERROR(VLOOKUP(E4321,hoja!$A$2:$E$970,4,FALSE),0)</f>
        <v>CENTRO</v>
      </c>
      <c r="G4321" s="23" t="str">
        <f>IFERROR(VLOOKUP(E4321,hoja!$A$2:$E$970,5,FALSE),0)</f>
        <v>SESQUILÉ</v>
      </c>
      <c r="H4321" s="103" t="str">
        <f>IFERROR(VLOOKUP(E4321,hoja!A:C,3,FALSE),0)</f>
        <v>1501</v>
      </c>
      <c r="I4321" s="24" t="str">
        <f t="shared" ref="I4321:I4322" si="1083">D4321&amp;H4321</f>
        <v>30001501</v>
      </c>
      <c r="K4321" s="35">
        <v>953</v>
      </c>
      <c r="L4321" s="23" t="str">
        <f t="shared" si="1081"/>
        <v>NACIONAL</v>
      </c>
      <c r="M4321" s="23" t="s">
        <v>618</v>
      </c>
      <c r="N4321" s="23" t="s">
        <v>622</v>
      </c>
      <c r="O4321" s="23">
        <f t="shared" ref="O4321:O4322" si="1084">IF(K4321&lt;=250,25,IF(K4321&lt;=500,16,IF(K4321&lt;=800,12,IF(K4321&lt;=1100,8,IF(K4321&lt;=1400,6,IF(K4321&lt;=1700,5))))))</f>
        <v>8</v>
      </c>
      <c r="P4321" s="23" t="str">
        <f t="shared" ref="P4321:P4336" si="1085">D4321&amp;H4321&amp;M4321</f>
        <v>30001501Principal</v>
      </c>
    </row>
    <row r="4322" spans="1:16" ht="15" hidden="1" customHeight="1">
      <c r="A4322" s="26" t="s">
        <v>1024</v>
      </c>
      <c r="B4322" s="23" t="str">
        <f>IFERROR(VLOOKUP(A4322,hoja!$A$2:$E$970,4,FALSE),0)</f>
        <v>CENTRO</v>
      </c>
      <c r="C4322" s="23" t="str">
        <f>IFERROR(VLOOKUP(A4322,hoja!$A$2:$E$1370,5,FALSE),0)</f>
        <v>MADRID</v>
      </c>
      <c r="D4322" s="23" t="str">
        <f>IFERROR(VLOOKUP(A4322,hoja!A:D,3,FALSE),0)</f>
        <v>50472</v>
      </c>
      <c r="E4322" s="23" t="s">
        <v>630</v>
      </c>
      <c r="F4322" s="23" t="str">
        <f>IFERROR(VLOOKUP(E4322,hoja!$A$2:$E$970,4,FALSE),0)</f>
        <v>CENTRO</v>
      </c>
      <c r="G4322" s="23" t="str">
        <f>IFERROR(VLOOKUP(E4322,hoja!$A$2:$E$970,5,FALSE),0)</f>
        <v>SESQUILÉ</v>
      </c>
      <c r="H4322" s="103" t="str">
        <f>IFERROR(VLOOKUP(E4322,hoja!A:C,3,FALSE),0)</f>
        <v>1501</v>
      </c>
      <c r="I4322" s="24" t="str">
        <f t="shared" si="1083"/>
        <v>504721501</v>
      </c>
      <c r="K4322" s="23">
        <v>92</v>
      </c>
      <c r="L4322" s="23" t="str">
        <f t="shared" si="1078"/>
        <v>REGIONAL</v>
      </c>
      <c r="M4322" s="23" t="s">
        <v>618</v>
      </c>
      <c r="N4322" s="23" t="s">
        <v>622</v>
      </c>
      <c r="O4322" s="23">
        <f t="shared" si="1084"/>
        <v>25</v>
      </c>
      <c r="P4322" s="23" t="str">
        <f t="shared" si="1085"/>
        <v>504721501Principal</v>
      </c>
    </row>
    <row r="4323" spans="1:16" ht="15" hidden="1" customHeight="1">
      <c r="A4323" s="26" t="s">
        <v>1024</v>
      </c>
      <c r="B4323" s="23" t="str">
        <f>IFERROR(VLOOKUP(A4323,hoja!$A$2:$E$970,4,FALSE),0)</f>
        <v>CENTRO</v>
      </c>
      <c r="C4323" s="23" t="str">
        <f>IFERROR(VLOOKUP(A4323,hoja!$A$2:$E$1370,5,FALSE),0)</f>
        <v>MADRID</v>
      </c>
      <c r="D4323" s="23" t="str">
        <f>IFERROR(VLOOKUP(A4323,hoja!A:D,3,FALSE),0)</f>
        <v>50472</v>
      </c>
      <c r="E4323" s="23" t="s">
        <v>634</v>
      </c>
      <c r="F4323" s="23" t="str">
        <f>IFERROR(VLOOKUP(E4323,hoja!$A$2:$E$970,4,FALSE),0)</f>
        <v>CENTRO</v>
      </c>
      <c r="G4323" s="23" t="str">
        <f>IFERROR(VLOOKUP(E4323,hoja!$A$2:$E$970,5,FALSE),0)</f>
        <v>BOGOTÁ</v>
      </c>
      <c r="H4323" s="103" t="str">
        <f>IFERROR(VLOOKUP(E4323,hoja!A:C,3,FALSE),0)</f>
        <v>0011</v>
      </c>
      <c r="I4323" s="24" t="str">
        <f t="shared" ref="I4323" si="1086">D4323&amp;H4323</f>
        <v>504720011</v>
      </c>
      <c r="K4323" s="23">
        <v>43</v>
      </c>
      <c r="L4323" s="23" t="str">
        <f t="shared" si="1078"/>
        <v>REGIONAL</v>
      </c>
      <c r="M4323" s="23" t="s">
        <v>618</v>
      </c>
      <c r="N4323" s="23" t="s">
        <v>622</v>
      </c>
      <c r="O4323" s="23">
        <f t="shared" ref="O4323" si="1087">IF(K4323&lt;=250,25,IF(K4323&lt;=500,16,IF(K4323&lt;=800,12,IF(K4323&lt;=1100,8,IF(K4323&lt;=1400,6,IF(K4323&lt;=1700,5))))))</f>
        <v>25</v>
      </c>
      <c r="P4323" s="23" t="str">
        <f t="shared" si="1085"/>
        <v>504720011Principal</v>
      </c>
    </row>
    <row r="4324" spans="1:16" ht="15" hidden="1" customHeight="1">
      <c r="A4324" s="26" t="s">
        <v>1024</v>
      </c>
      <c r="B4324" s="23" t="str">
        <f>IFERROR(VLOOKUP(A4324,hoja!$A$2:$E$970,4,FALSE),0)</f>
        <v>CENTRO</v>
      </c>
      <c r="C4324" s="23" t="str">
        <f>IFERROR(VLOOKUP(A4324,hoja!$A$2:$E$1370,5,FALSE),0)</f>
        <v>MADRID</v>
      </c>
      <c r="D4324" s="23" t="str">
        <f>IFERROR(VLOOKUP(A4324,hoja!A:D,3,FALSE),0)</f>
        <v>50472</v>
      </c>
      <c r="E4324" s="23" t="s">
        <v>780</v>
      </c>
      <c r="F4324" s="23" t="str">
        <f>IFERROR(VLOOKUP(E4324,hoja!$A$2:$E$970,4,FALSE),0)</f>
        <v>CENTRO</v>
      </c>
      <c r="G4324" s="23" t="str">
        <f>IFERROR(VLOOKUP(E4324,hoja!$A$2:$E$970,5,FALSE),0)</f>
        <v>ZIPAQUIRÁ</v>
      </c>
      <c r="H4324" s="103" t="str">
        <f>IFERROR(VLOOKUP(E4324,hoja!A:C,3,FALSE),0)</f>
        <v>2031</v>
      </c>
      <c r="I4324" s="24" t="str">
        <f t="shared" ref="I4324:I4325" si="1088">D4324&amp;H4324</f>
        <v>504722031</v>
      </c>
      <c r="K4324" s="23">
        <v>66</v>
      </c>
      <c r="L4324" s="23" t="str">
        <f>IF(B4324=F4324,"REGIONAL","NACIONAL")</f>
        <v>REGIONAL</v>
      </c>
      <c r="M4324" s="23" t="s">
        <v>618</v>
      </c>
      <c r="N4324" s="23" t="s">
        <v>622</v>
      </c>
      <c r="O4324" s="23">
        <f t="shared" ref="O4324:O4328" si="1089">IF(K4324&lt;=250,25,IF(K4324&lt;=500,16,IF(K4324&lt;=800,12,IF(K4324&lt;=1100,8,IF(K4324&lt;=1400,6,IF(K4324&lt;=1700,5))))))</f>
        <v>25</v>
      </c>
      <c r="P4324" s="23" t="str">
        <f t="shared" si="1085"/>
        <v>504722031Principal</v>
      </c>
    </row>
    <row r="4325" spans="1:16" ht="15" hidden="1" customHeight="1">
      <c r="A4325" s="26" t="s">
        <v>650</v>
      </c>
      <c r="B4325" s="23" t="str">
        <f>IFERROR(VLOOKUP(A4325,hoja!$A$2:$E$970,4,FALSE),0)</f>
        <v>OCCIDENTE</v>
      </c>
      <c r="C4325" s="23" t="str">
        <f>IFERROR(VLOOKUP(A4325,hoja!$A$2:$E$1370,5,FALSE),0)</f>
        <v>CALOTO</v>
      </c>
      <c r="D4325" s="23" t="str">
        <f>IFERROR(VLOOKUP(A4325,hoja!A:D,3,FALSE),0)</f>
        <v>0445</v>
      </c>
      <c r="E4325" s="23" t="s">
        <v>702</v>
      </c>
      <c r="F4325" s="23" t="str">
        <f>IFERROR(VLOOKUP(E4325,hoja!$A$2:$E$970,4,FALSE),0)</f>
        <v>CENTRO</v>
      </c>
      <c r="G4325" s="23" t="str">
        <f>IFERROR(VLOOKUP(E4325,hoja!$A$2:$E$970,5,FALSE),0)</f>
        <v>FLORENCIA</v>
      </c>
      <c r="H4325" s="103" t="str">
        <f>IFERROR(VLOOKUP(E4325,hoja!A:C,3,FALSE),0)</f>
        <v>0388</v>
      </c>
      <c r="I4325" s="24" t="str">
        <f t="shared" si="1088"/>
        <v>04450388</v>
      </c>
      <c r="K4325" s="23">
        <v>969</v>
      </c>
      <c r="L4325" s="23" t="str">
        <f t="shared" ref="L4325:L4363" si="1090">IF(B4325=F4325,"REGIONAL","NACIONAL")</f>
        <v>NACIONAL</v>
      </c>
      <c r="M4325" s="23" t="s">
        <v>794</v>
      </c>
      <c r="N4325" s="23" t="s">
        <v>622</v>
      </c>
      <c r="O4325" s="23">
        <f t="shared" si="1089"/>
        <v>8</v>
      </c>
      <c r="P4325" s="23" t="str">
        <f t="shared" si="1085"/>
        <v>04450388Letras</v>
      </c>
    </row>
    <row r="4326" spans="1:16" ht="15" hidden="1" customHeight="1">
      <c r="A4326" s="26" t="s">
        <v>635</v>
      </c>
      <c r="B4326" s="23" t="str">
        <f>IFERROR(VLOOKUP(A4326,hoja!$A$2:$E$970,4,FALSE),0)</f>
        <v>CENTRO</v>
      </c>
      <c r="C4326" s="23" t="str">
        <f>IFERROR(VLOOKUP(A4326,hoja!$A$2:$E$1370,5,FALSE),0)</f>
        <v>BOGOTÁ</v>
      </c>
      <c r="D4326" s="23" t="str">
        <f>IFERROR(VLOOKUP(A4326,hoja!A:D,3,FALSE),0)</f>
        <v>0021</v>
      </c>
      <c r="E4326" s="23" t="s">
        <v>645</v>
      </c>
      <c r="F4326" s="23" t="str">
        <f>IFERROR(VLOOKUP(E4326,hoja!$A$2:$E$970,4,FALSE),0)</f>
        <v>OCCIDENTE</v>
      </c>
      <c r="G4326" s="23" t="str">
        <f>IFERROR(VLOOKUP(E4326,hoja!$A$2:$E$970,5,FALSE),0)</f>
        <v>CALI</v>
      </c>
      <c r="H4326" s="103" t="str">
        <f>IFERROR(VLOOKUP(E4326,hoja!A:C,3,FALSE),0)</f>
        <v>0410</v>
      </c>
      <c r="I4326" s="24" t="str">
        <f>D4326&amp;H4326</f>
        <v>00210410</v>
      </c>
      <c r="K4326" s="23">
        <v>578</v>
      </c>
      <c r="L4326" s="23" t="str">
        <f t="shared" si="1090"/>
        <v>NACIONAL</v>
      </c>
      <c r="M4326" s="23" t="s">
        <v>1025</v>
      </c>
      <c r="N4326" s="23" t="s">
        <v>622</v>
      </c>
      <c r="O4326" s="23">
        <v>10</v>
      </c>
      <c r="P4326" s="23" t="str">
        <f t="shared" si="1085"/>
        <v>00210410Manizales-la vega</v>
      </c>
    </row>
    <row r="4327" spans="1:16" ht="15" hidden="1" customHeight="1">
      <c r="A4327" s="26" t="s">
        <v>645</v>
      </c>
      <c r="B4327" s="23" t="str">
        <f>IFERROR(VLOOKUP(A4327,hoja!$A$2:$E$970,4,FALSE),0)</f>
        <v>OCCIDENTE</v>
      </c>
      <c r="C4327" s="23" t="str">
        <f>IFERROR(VLOOKUP(A4327,hoja!$A$2:$E$1370,5,FALSE),0)</f>
        <v>CALI</v>
      </c>
      <c r="D4327" s="23" t="str">
        <f>IFERROR(VLOOKUP(A4327,hoja!A:D,3,FALSE),0)</f>
        <v>0410</v>
      </c>
      <c r="E4327" s="23" t="s">
        <v>630</v>
      </c>
      <c r="F4327" s="23" t="str">
        <f>IFERROR(VLOOKUP(E4327,hoja!$A$2:$E$970,4,FALSE),0)</f>
        <v>CENTRO</v>
      </c>
      <c r="G4327" s="23" t="str">
        <f>IFERROR(VLOOKUP(E4327,hoja!$A$2:$E$970,5,FALSE),0)</f>
        <v>SESQUILÉ</v>
      </c>
      <c r="H4327" s="103" t="str">
        <f>IFERROR(VLOOKUP(E4327,hoja!A:C,3,FALSE),0)</f>
        <v>1501</v>
      </c>
      <c r="I4327" s="24" t="str">
        <f t="shared" ref="I4327:I4328" si="1091">D4327&amp;H4327</f>
        <v>04101501</v>
      </c>
      <c r="J4327" s="23">
        <v>28.083333333372138</v>
      </c>
      <c r="K4327" s="23">
        <v>619</v>
      </c>
      <c r="L4327" s="23" t="str">
        <f t="shared" si="1090"/>
        <v>NACIONAL</v>
      </c>
      <c r="M4327" s="23" t="s">
        <v>794</v>
      </c>
      <c r="N4327" s="23" cm="1">
        <f t="array" aca="1" ref="N4327" ca="1">IFERROR(IF(M4327="Principal","LES_ACTIVE",LES_INACTIVE),0)</f>
        <v>0</v>
      </c>
      <c r="O4327" s="23">
        <f t="shared" si="1089"/>
        <v>12</v>
      </c>
      <c r="P4327" s="23" t="str">
        <f t="shared" si="1085"/>
        <v>04101501Letras</v>
      </c>
    </row>
    <row r="4328" spans="1:16" ht="15" hidden="1" customHeight="1">
      <c r="A4328" s="26" t="s">
        <v>670</v>
      </c>
      <c r="B4328" s="23" t="str">
        <f>IFERROR(VLOOKUP(A4328,hoja!$A$2:$E$970,4,FALSE),0)</f>
        <v>OCCIDENTE</v>
      </c>
      <c r="C4328" s="23" t="str">
        <f>IFERROR(VLOOKUP(A4328,hoja!$A$2:$E$1370,5,FALSE),0)</f>
        <v>PEREIRA</v>
      </c>
      <c r="D4328" s="23" t="str">
        <f>IFERROR(VLOOKUP(A4328,hoja!A:D,3,FALSE),0)</f>
        <v>0134</v>
      </c>
      <c r="E4328" s="23" t="s">
        <v>679</v>
      </c>
      <c r="F4328" s="23" t="str">
        <f>IFERROR(VLOOKUP(E4328,hoja!$A$2:$E$970,4,FALSE),0)</f>
        <v>CENTRO</v>
      </c>
      <c r="G4328" s="23" t="str">
        <f>IFERROR(VLOOKUP(E4328,hoja!$A$2:$E$970,5,FALSE),0)</f>
        <v>NEIVA</v>
      </c>
      <c r="H4328" s="103" t="str">
        <f>IFERROR(VLOOKUP(E4328,hoja!A:C,3,FALSE),0)</f>
        <v>0385</v>
      </c>
      <c r="I4328" s="24" t="str">
        <f t="shared" si="1091"/>
        <v>01340385</v>
      </c>
      <c r="J4328" s="23">
        <v>18.228055555518949</v>
      </c>
      <c r="K4328" s="23">
        <v>727</v>
      </c>
      <c r="L4328" s="23" t="str">
        <f t="shared" si="1090"/>
        <v>NACIONAL</v>
      </c>
      <c r="M4328" s="23" t="s">
        <v>794</v>
      </c>
      <c r="N4328" s="23" cm="1">
        <f t="array" aca="1" ref="N4328" ca="1">IFERROR(IF(M4328="Principal","LES_ACTIVE",LES_INACTIVE),0)</f>
        <v>0</v>
      </c>
      <c r="O4328" s="23">
        <f t="shared" si="1089"/>
        <v>12</v>
      </c>
      <c r="P4328" s="23" t="str">
        <f t="shared" si="1085"/>
        <v>01340385Letras</v>
      </c>
    </row>
    <row r="4329" spans="1:16" ht="15" hidden="1" customHeight="1">
      <c r="A4329" s="23" t="s">
        <v>679</v>
      </c>
      <c r="B4329" s="23" t="str">
        <f>IFERROR(VLOOKUP(A4329,hoja!$A$2:$E$970,4,FALSE),0)</f>
        <v>CENTRO</v>
      </c>
      <c r="C4329" s="23" t="str">
        <f>IFERROR(VLOOKUP(A4329,hoja!$A$2:$E$1370,5,FALSE),0)</f>
        <v>NEIVA</v>
      </c>
      <c r="D4329" s="23" t="str">
        <f>IFERROR(VLOOKUP(A4329,hoja!A:D,3,FALSE),0)</f>
        <v>0385</v>
      </c>
      <c r="E4329" s="26" t="s">
        <v>670</v>
      </c>
      <c r="F4329" s="23" t="str">
        <f>IFERROR(VLOOKUP(E4329,hoja!$A$2:$E$970,4,FALSE),0)</f>
        <v>OCCIDENTE</v>
      </c>
      <c r="G4329" s="23" t="str">
        <f>IFERROR(VLOOKUP(E4329,hoja!$A$2:$E$970,5,FALSE),0)</f>
        <v>PEREIRA</v>
      </c>
      <c r="H4329" s="103" t="str">
        <f>IFERROR(VLOOKUP(E4329,hoja!A:C,3,FALSE),0)</f>
        <v>0134</v>
      </c>
      <c r="I4329" s="24" t="str">
        <f t="shared" ref="I4329:I4330" si="1092">D4329&amp;H4329</f>
        <v>03850134</v>
      </c>
      <c r="J4329" s="23">
        <v>18.228055555518949</v>
      </c>
      <c r="K4329" s="23">
        <v>727</v>
      </c>
      <c r="L4329" s="23" t="str">
        <f t="shared" si="1090"/>
        <v>NACIONAL</v>
      </c>
      <c r="M4329" s="23" t="s">
        <v>794</v>
      </c>
      <c r="N4329" s="23" cm="1">
        <f t="array" aca="1" ref="N4329" ca="1">IFERROR(IF(M4329="Principal","LES_ACTIVE",LES_INACTIVE),0)</f>
        <v>0</v>
      </c>
      <c r="O4329" s="23">
        <f t="shared" ref="O4329:O4333" si="1093">IF(K4329&lt;=250,25,IF(K4329&lt;=500,16,IF(K4329&lt;=800,12,IF(K4329&lt;=1100,8,IF(K4329&lt;=1400,6,IF(K4329&lt;=1700,5))))))</f>
        <v>12</v>
      </c>
      <c r="P4329" s="23" t="str">
        <f t="shared" si="1085"/>
        <v>03850134Letras</v>
      </c>
    </row>
    <row r="4330" spans="1:16" ht="15" hidden="1" customHeight="1">
      <c r="A4330" s="26" t="s">
        <v>650</v>
      </c>
      <c r="B4330" s="23" t="str">
        <f>IFERROR(VLOOKUP(A4330,hoja!$A$2:$E$970,4,FALSE),0)</f>
        <v>OCCIDENTE</v>
      </c>
      <c r="C4330" s="23" t="str">
        <f>IFERROR(VLOOKUP(A4330,hoja!$A$2:$E$1370,5,FALSE),0)</f>
        <v>CALOTO</v>
      </c>
      <c r="D4330" s="23" t="str">
        <f>IFERROR(VLOOKUP(A4330,hoja!A:D,3,FALSE),0)</f>
        <v>0445</v>
      </c>
      <c r="E4330" s="23" t="s">
        <v>679</v>
      </c>
      <c r="F4330" s="23" t="str">
        <f>IFERROR(VLOOKUP(E4330,hoja!$A$2:$E$970,4,FALSE),0)</f>
        <v>CENTRO</v>
      </c>
      <c r="G4330" s="23" t="str">
        <f>IFERROR(VLOOKUP(E4330,hoja!$A$2:$E$970,5,FALSE),0)</f>
        <v>NEIVA</v>
      </c>
      <c r="H4330" s="103" t="str">
        <f>IFERROR(VLOOKUP(E4330,hoja!A:C,3,FALSE),0)</f>
        <v>0385</v>
      </c>
      <c r="I4330" s="24" t="str">
        <f t="shared" si="1092"/>
        <v>04450385</v>
      </c>
      <c r="K4330" s="23">
        <v>726</v>
      </c>
      <c r="L4330" s="23" t="str">
        <f t="shared" si="1090"/>
        <v>NACIONAL</v>
      </c>
      <c r="M4330" s="23" t="s">
        <v>794</v>
      </c>
      <c r="N4330" s="23" t="s">
        <v>622</v>
      </c>
      <c r="O4330" s="23">
        <f t="shared" si="1093"/>
        <v>12</v>
      </c>
      <c r="P4330" s="23" t="str">
        <f t="shared" si="1085"/>
        <v>04450385Letras</v>
      </c>
    </row>
    <row r="4331" spans="1:16" ht="15" hidden="1" customHeight="1">
      <c r="A4331" s="26" t="s">
        <v>807</v>
      </c>
      <c r="B4331" s="23" t="str">
        <f>IFERROR(VLOOKUP(A4331,hoja!$A$2:$E$970,4,FALSE),0)</f>
        <v>CENTRO</v>
      </c>
      <c r="C4331" s="23" t="str">
        <f>IFERROR(VLOOKUP(A4331,hoja!$A$2:$E$1370,5,FALSE),0)</f>
        <v>BOGOTÁ</v>
      </c>
      <c r="D4331" s="23" t="str">
        <f>IFERROR(VLOOKUP(A4331,hoja!A:D,3,FALSE),0)</f>
        <v>0460</v>
      </c>
      <c r="E4331" s="23" t="s">
        <v>645</v>
      </c>
      <c r="F4331" s="23" t="str">
        <f>IFERROR(VLOOKUP(E4331,hoja!$A$2:$E$970,4,FALSE),0)</f>
        <v>OCCIDENTE</v>
      </c>
      <c r="G4331" s="23" t="str">
        <f>IFERROR(VLOOKUP(E4331,hoja!$A$2:$E$970,5,FALSE),0)</f>
        <v>CALI</v>
      </c>
      <c r="H4331" s="103" t="str">
        <f>IFERROR(VLOOKUP(E4331,hoja!A:C,3,FALSE),0)</f>
        <v>0410</v>
      </c>
      <c r="I4331" s="24" t="str">
        <f t="shared" ref="I4331:I4336" si="1094">D4331&amp;H4331</f>
        <v>04600410</v>
      </c>
      <c r="K4331" s="23">
        <v>579</v>
      </c>
      <c r="L4331" s="23" t="str">
        <f t="shared" si="1090"/>
        <v>NACIONAL</v>
      </c>
      <c r="M4331" s="23" t="s">
        <v>1025</v>
      </c>
      <c r="N4331" s="23" t="s">
        <v>622</v>
      </c>
      <c r="O4331" s="23">
        <f t="shared" si="1093"/>
        <v>12</v>
      </c>
      <c r="P4331" s="23" t="str">
        <f t="shared" si="1085"/>
        <v>04600410Manizales-la vega</v>
      </c>
    </row>
    <row r="4332" spans="1:16" ht="15" hidden="1" customHeight="1">
      <c r="A4332" s="26" t="s">
        <v>743</v>
      </c>
      <c r="B4332" s="23" t="str">
        <f>IFERROR(VLOOKUP(A4332,hoja!$A$2:$E$970,4,FALSE),0)</f>
        <v>CENTRO</v>
      </c>
      <c r="C4332" s="23" t="str">
        <f>IFERROR(VLOOKUP(A4332,hoja!$A$2:$E$1370,5,FALSE),0)</f>
        <v>BOGOTÁ</v>
      </c>
      <c r="D4332" s="23" t="str">
        <f>IFERROR(VLOOKUP(A4332,hoja!A:D,3,FALSE),0)</f>
        <v>0461</v>
      </c>
      <c r="E4332" s="23" t="s">
        <v>645</v>
      </c>
      <c r="F4332" s="23" t="str">
        <f>IFERROR(VLOOKUP(E4332,hoja!$A$2:$E$970,4,FALSE),0)</f>
        <v>OCCIDENTE</v>
      </c>
      <c r="G4332" s="23" t="str">
        <f>IFERROR(VLOOKUP(E4332,hoja!$A$2:$E$970,5,FALSE),0)</f>
        <v>CALI</v>
      </c>
      <c r="H4332" s="103" t="str">
        <f>IFERROR(VLOOKUP(E4332,hoja!A:C,3,FALSE),0)</f>
        <v>0410</v>
      </c>
      <c r="I4332" s="24" t="str">
        <f t="shared" si="1094"/>
        <v>04610410</v>
      </c>
      <c r="K4332" s="23">
        <v>570</v>
      </c>
      <c r="L4332" s="23" t="str">
        <f t="shared" si="1090"/>
        <v>NACIONAL</v>
      </c>
      <c r="M4332" s="23" t="s">
        <v>1025</v>
      </c>
      <c r="N4332" s="23" t="s">
        <v>622</v>
      </c>
      <c r="O4332" s="23">
        <f t="shared" si="1093"/>
        <v>12</v>
      </c>
      <c r="P4332" s="23" t="str">
        <f t="shared" si="1085"/>
        <v>04610410Manizales-la vega</v>
      </c>
    </row>
    <row r="4333" spans="1:16" ht="15" hidden="1" customHeight="1">
      <c r="A4333" s="23" t="s">
        <v>743</v>
      </c>
      <c r="B4333" s="23" t="str">
        <f>IFERROR(VLOOKUP(A4333,hoja!$A$2:$E$970,4,FALSE),0)</f>
        <v>CENTRO</v>
      </c>
      <c r="C4333" s="23" t="str">
        <f>IFERROR(VLOOKUP(A4333,hoja!$A$2:$E$1370,5,FALSE),0)</f>
        <v>BOGOTÁ</v>
      </c>
      <c r="D4333" s="23" t="str">
        <f>IFERROR(VLOOKUP(A4333,hoja!A:D,3,FALSE),0)</f>
        <v>0461</v>
      </c>
      <c r="E4333" s="23" t="s">
        <v>731</v>
      </c>
      <c r="F4333" s="23" t="str">
        <f>IFERROR(VLOOKUP(E4333,hoja!$A$2:$E$970,4,FALSE),0)</f>
        <v>SANTANDER</v>
      </c>
      <c r="G4333" s="23" t="str">
        <f>IFERROR(VLOOKUP(E4333,hoja!$A$2:$E$970,5,FALSE),0)</f>
        <v>CÚCUTA</v>
      </c>
      <c r="H4333" s="103" t="str">
        <f>IFERROR(VLOOKUP(E4333,hoja!A:C,3,FALSE),0)</f>
        <v>0438</v>
      </c>
      <c r="I4333" s="24" t="str">
        <f t="shared" si="1094"/>
        <v>04610438</v>
      </c>
      <c r="J4333" s="23">
        <v>23</v>
      </c>
      <c r="K4333" s="23">
        <v>603</v>
      </c>
      <c r="L4333" s="23" t="str">
        <f t="shared" si="1090"/>
        <v>NACIONAL</v>
      </c>
      <c r="M4333" s="23" t="s">
        <v>945</v>
      </c>
      <c r="N4333" s="23" t="s">
        <v>622</v>
      </c>
      <c r="O4333" s="23">
        <f t="shared" si="1093"/>
        <v>12</v>
      </c>
      <c r="P4333" s="23" t="str">
        <f t="shared" si="1085"/>
        <v>04610438Malaga</v>
      </c>
    </row>
    <row r="4334" spans="1:16" ht="15" hidden="1" customHeight="1">
      <c r="A4334" s="26" t="s">
        <v>807</v>
      </c>
      <c r="B4334" s="23" t="str">
        <f>IFERROR(VLOOKUP(A4334,hoja!$A$2:$E$970,4,FALSE),0)</f>
        <v>CENTRO</v>
      </c>
      <c r="C4334" s="23" t="str">
        <f>IFERROR(VLOOKUP(A4334,hoja!$A$2:$E$1370,5,FALSE),0)</f>
        <v>BOGOTÁ</v>
      </c>
      <c r="D4334" s="23" t="str">
        <f>IFERROR(VLOOKUP(A4334,hoja!A:D,3,FALSE),0)</f>
        <v>0460</v>
      </c>
      <c r="E4334" s="23" t="s">
        <v>731</v>
      </c>
      <c r="F4334" s="23" t="str">
        <f>IFERROR(VLOOKUP(E4334,hoja!$A$2:$E$970,4,FALSE),0)</f>
        <v>SANTANDER</v>
      </c>
      <c r="G4334" s="23" t="str">
        <f>IFERROR(VLOOKUP(E4334,hoja!$A$2:$E$970,5,FALSE),0)</f>
        <v>CÚCUTA</v>
      </c>
      <c r="H4334" s="103" t="str">
        <f>IFERROR(VLOOKUP(E4334,hoja!A:C,3,FALSE),0)</f>
        <v>0438</v>
      </c>
      <c r="I4334" s="24" t="str">
        <f t="shared" si="1094"/>
        <v>04600438</v>
      </c>
      <c r="J4334" s="23">
        <v>23</v>
      </c>
      <c r="K4334" s="23">
        <v>596</v>
      </c>
      <c r="L4334" s="23" t="str">
        <f t="shared" si="1090"/>
        <v>NACIONAL</v>
      </c>
      <c r="M4334" s="23" t="s">
        <v>945</v>
      </c>
      <c r="N4334" s="23" t="s">
        <v>622</v>
      </c>
      <c r="O4334" s="23">
        <f t="shared" ref="O4334:O4335" si="1095">IF(K4334&lt;=250,25,IF(K4334&lt;=500,16,IF(K4334&lt;=800,12,IF(K4334&lt;=1100,8,IF(K4334&lt;=1400,6,IF(K4334&lt;=1700,5))))))</f>
        <v>12</v>
      </c>
      <c r="P4334" s="23" t="str">
        <f t="shared" si="1085"/>
        <v>04600438Malaga</v>
      </c>
    </row>
    <row r="4335" spans="1:16" ht="15" hidden="1" customHeight="1">
      <c r="A4335" s="23" t="s">
        <v>795</v>
      </c>
      <c r="B4335" s="23" t="str">
        <f>IFERROR(VLOOKUP(A4335,hoja!$A$2:$E$970,4,FALSE),0)</f>
        <v>CENTRO</v>
      </c>
      <c r="C4335" s="23" t="str">
        <f>IFERROR(VLOOKUP(A4335,hoja!$A$2:$E$1370,5,FALSE),0)</f>
        <v>BOGOTÁ</v>
      </c>
      <c r="D4335" s="23" t="str">
        <f>IFERROR(VLOOKUP(A4335,hoja!A:D,3,FALSE),0)</f>
        <v>0011M</v>
      </c>
      <c r="E4335" s="23" t="s">
        <v>731</v>
      </c>
      <c r="F4335" s="23" t="str">
        <f>IFERROR(VLOOKUP(E4335,hoja!$A$2:$E$970,4,FALSE),0)</f>
        <v>SANTANDER</v>
      </c>
      <c r="G4335" s="23" t="str">
        <f>IFERROR(VLOOKUP(E4335,hoja!$A$2:$E$970,5,FALSE),0)</f>
        <v>CÚCUTA</v>
      </c>
      <c r="H4335" s="103" t="str">
        <f>IFERROR(VLOOKUP(E4335,hoja!A:C,3,FALSE),0)</f>
        <v>0438</v>
      </c>
      <c r="I4335" s="24" t="str">
        <f t="shared" si="1094"/>
        <v>0011M0438</v>
      </c>
      <c r="J4335" s="23">
        <v>23</v>
      </c>
      <c r="K4335" s="23">
        <v>588</v>
      </c>
      <c r="L4335" s="23" t="str">
        <f t="shared" si="1090"/>
        <v>NACIONAL</v>
      </c>
      <c r="M4335" s="23" t="s">
        <v>945</v>
      </c>
      <c r="N4335" s="23" t="s">
        <v>622</v>
      </c>
      <c r="O4335" s="23">
        <f t="shared" si="1095"/>
        <v>12</v>
      </c>
      <c r="P4335" s="23" t="str">
        <f t="shared" si="1085"/>
        <v>0011M0438Malaga</v>
      </c>
    </row>
    <row r="4336" spans="1:16" ht="15" hidden="1" customHeight="1">
      <c r="A4336" s="23" t="s">
        <v>630</v>
      </c>
      <c r="B4336" s="23" t="str">
        <f>IFERROR(VLOOKUP(A4336,hoja!$A$2:$E$970,4,FALSE),0)</f>
        <v>CENTRO</v>
      </c>
      <c r="C4336" s="23" t="str">
        <f>IFERROR(VLOOKUP(A4336,hoja!$A$2:$E$1370,5,FALSE),0)</f>
        <v>SESQUILÉ</v>
      </c>
      <c r="D4336" s="23" t="str">
        <f>IFERROR(VLOOKUP(A4336,hoja!A:D,3,FALSE),0)</f>
        <v>1501</v>
      </c>
      <c r="E4336" s="23" t="s">
        <v>731</v>
      </c>
      <c r="F4336" s="23" t="str">
        <f>IFERROR(VLOOKUP(E4336,hoja!$A$2:$E$970,4,FALSE),0)</f>
        <v>SANTANDER</v>
      </c>
      <c r="G4336" s="23" t="str">
        <f>IFERROR(VLOOKUP(E4336,hoja!$A$2:$E$970,5,FALSE),0)</f>
        <v>CÚCUTA</v>
      </c>
      <c r="H4336" s="103" t="str">
        <f>IFERROR(VLOOKUP(E4336,hoja!A:C,3,FALSE),0)</f>
        <v>0438</v>
      </c>
      <c r="I4336" s="24" t="str">
        <f t="shared" si="1094"/>
        <v>15010438</v>
      </c>
      <c r="J4336" s="23">
        <v>23</v>
      </c>
      <c r="K4336" s="23">
        <v>536</v>
      </c>
      <c r="L4336" s="23" t="str">
        <f t="shared" si="1090"/>
        <v>NACIONAL</v>
      </c>
      <c r="M4336" s="23" t="s">
        <v>945</v>
      </c>
      <c r="N4336" s="23" t="s">
        <v>622</v>
      </c>
      <c r="O4336" s="23">
        <f t="shared" ref="O4336" si="1096">IF(K4336&lt;=250,25,IF(K4336&lt;=500,16,IF(K4336&lt;=800,12,IF(K4336&lt;=1100,8,IF(K4336&lt;=1400,6,IF(K4336&lt;=1700,5))))))</f>
        <v>12</v>
      </c>
      <c r="P4336" s="23" t="str">
        <f t="shared" si="1085"/>
        <v>15010438Malaga</v>
      </c>
    </row>
    <row r="4337" spans="1:16" ht="15" hidden="1" customHeight="1">
      <c r="A4337" s="89" t="s">
        <v>1026</v>
      </c>
      <c r="B4337" s="23" t="str">
        <f>IFERROR(VLOOKUP(A4337,hoja!$A$2:$E$970,4,FALSE),0)</f>
        <v>COSTA</v>
      </c>
      <c r="C4337" s="23" t="str">
        <f>IFERROR(VLOOKUP(A4337,hoja!$A$2:$E$1370,5,FALSE),0)</f>
        <v>BARRANQUILLA</v>
      </c>
      <c r="D4337" s="23" t="str">
        <f>IFERROR(VLOOKUP(A4337,hoja!A:D,3,FALSE),0)</f>
        <v>50290</v>
      </c>
      <c r="E4337" s="40" t="s">
        <v>763</v>
      </c>
      <c r="F4337" s="23" t="str">
        <f>IFERROR(VLOOKUP(E4337,hoja!$A$2:$E$970,4,FALSE),0)</f>
        <v>ANTIOQUIA</v>
      </c>
      <c r="G4337" s="23" t="str">
        <f>IFERROR(VLOOKUP(E4337,hoja!$A$2:$E$970,5,FALSE),0)</f>
        <v>MEDELLÍN</v>
      </c>
      <c r="H4337" s="103" t="str">
        <f>IFERROR(VLOOKUP(E4337,hoja!A:C,3,FALSE),0)</f>
        <v>60039</v>
      </c>
      <c r="I4337" s="24" t="str">
        <f t="shared" ref="I4337:I4350" si="1097">D4337&amp;H4337</f>
        <v>5029060039</v>
      </c>
      <c r="K4337" s="23">
        <v>687</v>
      </c>
      <c r="L4337" s="23" t="str">
        <f t="shared" si="1090"/>
        <v>NACIONAL</v>
      </c>
      <c r="M4337" s="23" t="s">
        <v>618</v>
      </c>
      <c r="N4337" s="23" t="s">
        <v>622</v>
      </c>
      <c r="O4337" s="23">
        <f t="shared" ref="O4337:O4363" si="1098">IF(K4337&lt;=250,25,IF(K4337&lt;=500,16,IF(K4337&lt;=800,12,IF(K4337&lt;=1100,8,IF(K4337&lt;=1400,6,IF(K4337&lt;=1700,5))))))</f>
        <v>12</v>
      </c>
      <c r="P4337" s="23" t="str">
        <f t="shared" ref="P4337:P4363" si="1099">D4337&amp;H4337&amp;M4337</f>
        <v>5029060039Principal</v>
      </c>
    </row>
    <row r="4338" spans="1:16" ht="15" hidden="1" customHeight="1">
      <c r="A4338" s="23" t="s">
        <v>63</v>
      </c>
      <c r="B4338" s="23" t="str">
        <f>IFERROR(VLOOKUP(A4338,hoja!$A$2:$E$970,4,FALSE),0)</f>
        <v>COSTA</v>
      </c>
      <c r="C4338" s="23" t="str">
        <f>IFERROR(VLOOKUP(A4338,hoja!$A$2:$E$1370,5,FALSE),0)</f>
        <v>BARRANQUILLA</v>
      </c>
      <c r="D4338" s="23" t="str">
        <f>IFERROR(VLOOKUP(A4338,hoja!A:D,3,FALSE),0)</f>
        <v>60016</v>
      </c>
      <c r="E4338" s="40" t="s">
        <v>1027</v>
      </c>
      <c r="F4338" s="23">
        <f>IFERROR(VLOOKUP(E4338,hoja!$A$2:$E$970,4,FALSE),0)</f>
        <v>0</v>
      </c>
      <c r="G4338" s="23">
        <f>IFERROR(VLOOKUP(E4338,hoja!$A$2:$E$970,5,FALSE),0)</f>
        <v>0</v>
      </c>
      <c r="H4338" s="103">
        <f>IFERROR(VLOOKUP(E4338,hoja!A:C,3,FALSE),0)</f>
        <v>0</v>
      </c>
      <c r="I4338" s="24" t="str">
        <f t="shared" si="1097"/>
        <v>600160</v>
      </c>
      <c r="K4338" s="23">
        <v>684</v>
      </c>
      <c r="L4338" s="23" t="str">
        <f t="shared" si="1090"/>
        <v>NACIONAL</v>
      </c>
      <c r="M4338" s="23" t="s">
        <v>618</v>
      </c>
      <c r="N4338" s="23" t="s">
        <v>622</v>
      </c>
      <c r="O4338" s="23">
        <f t="shared" si="1098"/>
        <v>12</v>
      </c>
      <c r="P4338" s="23" t="str">
        <f t="shared" si="1099"/>
        <v>600160Principal</v>
      </c>
    </row>
    <row r="4339" spans="1:16" ht="15" hidden="1" customHeight="1">
      <c r="A4339" s="23" t="s">
        <v>1011</v>
      </c>
      <c r="B4339" s="23" t="str">
        <f>IFERROR(VLOOKUP(A4339,hoja!$A$2:$E$970,4,FALSE),0)</f>
        <v>CENTRO</v>
      </c>
      <c r="C4339" s="23" t="str">
        <f>IFERROR(VLOOKUP(A4339,hoja!$A$2:$E$1370,5,FALSE),0)</f>
        <v>DUITAMA</v>
      </c>
      <c r="D4339" s="23" t="str">
        <f>IFERROR(VLOOKUP(A4339,hoja!A:D,3,FALSE),0)</f>
        <v>50197</v>
      </c>
      <c r="E4339" s="40" t="s">
        <v>763</v>
      </c>
      <c r="F4339" s="23" t="str">
        <f>IFERROR(VLOOKUP(E4339,hoja!$A$2:$E$970,4,FALSE),0)</f>
        <v>ANTIOQUIA</v>
      </c>
      <c r="G4339" s="23" t="str">
        <f>IFERROR(VLOOKUP(E4339,hoja!$A$2:$E$970,5,FALSE),0)</f>
        <v>MEDELLÍN</v>
      </c>
      <c r="H4339" s="103" t="str">
        <f>IFERROR(VLOOKUP(E4339,hoja!A:C,3,FALSE),0)</f>
        <v>60039</v>
      </c>
      <c r="I4339" s="24" t="str">
        <f t="shared" si="1097"/>
        <v>5019760039</v>
      </c>
      <c r="K4339" s="23">
        <v>448</v>
      </c>
      <c r="L4339" s="23" t="str">
        <f t="shared" si="1090"/>
        <v>NACIONAL</v>
      </c>
      <c r="M4339" s="23" t="s">
        <v>618</v>
      </c>
      <c r="N4339" s="23" t="s">
        <v>622</v>
      </c>
      <c r="O4339" s="23">
        <f t="shared" si="1098"/>
        <v>16</v>
      </c>
      <c r="P4339" s="23" t="str">
        <f t="shared" si="1099"/>
        <v>5019760039Principal</v>
      </c>
    </row>
    <row r="4340" spans="1:16" ht="15" hidden="1" customHeight="1">
      <c r="A4340" s="23" t="s">
        <v>63</v>
      </c>
      <c r="B4340" s="23" t="str">
        <f>IFERROR(VLOOKUP(A4340,hoja!$A$2:$E$970,4,FALSE),0)</f>
        <v>COSTA</v>
      </c>
      <c r="C4340" s="23" t="str">
        <f>IFERROR(VLOOKUP(A4340,hoja!$A$2:$E$1370,5,FALSE),0)</f>
        <v>BARRANQUILLA</v>
      </c>
      <c r="D4340" s="23" t="str">
        <f>IFERROR(VLOOKUP(A4340,hoja!A:D,3,FALSE),0)</f>
        <v>60016</v>
      </c>
      <c r="E4340" s="40" t="s">
        <v>879</v>
      </c>
      <c r="F4340" s="23" t="str">
        <f>IFERROR(VLOOKUP(E4340,hoja!$A$2:$E$970,4,FALSE),0)</f>
        <v>ANTIOQUIA</v>
      </c>
      <c r="G4340" s="23" t="str">
        <f>IFERROR(VLOOKUP(E4340,hoja!$A$2:$E$970,5,FALSE),0)</f>
        <v>LLANOS DE CUIVA</v>
      </c>
      <c r="H4340" s="103" t="str">
        <f>IFERROR(VLOOKUP(E4340,hoja!A:C,3,FALSE),0)</f>
        <v>50256</v>
      </c>
      <c r="I4340" s="24" t="str">
        <f t="shared" si="1097"/>
        <v>6001650256</v>
      </c>
      <c r="K4340" s="23">
        <v>599</v>
      </c>
      <c r="L4340" s="23" t="str">
        <f t="shared" si="1090"/>
        <v>NACIONAL</v>
      </c>
      <c r="M4340" s="23" t="s">
        <v>618</v>
      </c>
      <c r="N4340" s="23" t="s">
        <v>622</v>
      </c>
      <c r="O4340" s="23">
        <f t="shared" si="1098"/>
        <v>12</v>
      </c>
      <c r="P4340" s="23" t="str">
        <f t="shared" si="1099"/>
        <v>6001650256Principal</v>
      </c>
    </row>
    <row r="4341" spans="1:16" ht="15" hidden="1" customHeight="1">
      <c r="A4341" s="23" t="s">
        <v>78</v>
      </c>
      <c r="B4341" s="23" t="str">
        <f>IFERROR(VLOOKUP(A4341,hoja!$A$2:$E$970,4,FALSE),0)</f>
        <v>SANTANDER</v>
      </c>
      <c r="C4341" s="23" t="str">
        <f>IFERROR(VLOOKUP(A4341,hoja!$A$2:$E$1370,5,FALSE),0)</f>
        <v>PIEDECUESTA</v>
      </c>
      <c r="D4341" s="23" t="str">
        <f>IFERROR(VLOOKUP(A4341,hoja!A:D,3,FALSE),0)</f>
        <v>60017</v>
      </c>
      <c r="E4341" s="40" t="s">
        <v>763</v>
      </c>
      <c r="F4341" s="23" t="str">
        <f>IFERROR(VLOOKUP(E4341,hoja!$A$2:$E$970,4,FALSE),0)</f>
        <v>ANTIOQUIA</v>
      </c>
      <c r="G4341" s="23" t="str">
        <f>IFERROR(VLOOKUP(E4341,hoja!$A$2:$E$970,5,FALSE),0)</f>
        <v>MEDELLÍN</v>
      </c>
      <c r="H4341" s="103" t="str">
        <f>IFERROR(VLOOKUP(E4341,hoja!A:C,3,FALSE),0)</f>
        <v>60039</v>
      </c>
      <c r="I4341" s="24" t="str">
        <f t="shared" si="1097"/>
        <v>6001760039</v>
      </c>
      <c r="K4341" s="23">
        <v>382</v>
      </c>
      <c r="L4341" s="23" t="str">
        <f t="shared" si="1090"/>
        <v>NACIONAL</v>
      </c>
      <c r="M4341" s="23" t="s">
        <v>618</v>
      </c>
      <c r="N4341" s="23" t="s">
        <v>622</v>
      </c>
      <c r="O4341" s="23">
        <f t="shared" si="1098"/>
        <v>16</v>
      </c>
      <c r="P4341" s="23" t="str">
        <f t="shared" si="1099"/>
        <v>6001760039Principal</v>
      </c>
    </row>
    <row r="4342" spans="1:16" ht="15" hidden="1" customHeight="1">
      <c r="A4342" s="23" t="s">
        <v>581</v>
      </c>
      <c r="B4342" s="23" t="str">
        <f>IFERROR(VLOOKUP(A4342,hoja!$A$2:$E$970,4,FALSE),0)</f>
        <v>OCCIDENTE</v>
      </c>
      <c r="C4342" s="23" t="str">
        <f>IFERROR(VLOOKUP(A4342,hoja!$A$2:$E$1370,5,FALSE),0)</f>
        <v>CALI</v>
      </c>
      <c r="D4342" s="23" t="str">
        <f>IFERROR(VLOOKUP(A4342,hoja!A:D,3,FALSE),0)</f>
        <v>60043</v>
      </c>
      <c r="E4342" s="40" t="s">
        <v>763</v>
      </c>
      <c r="F4342" s="23" t="str">
        <f>IFERROR(VLOOKUP(E4342,hoja!$A$2:$E$970,4,FALSE),0)</f>
        <v>ANTIOQUIA</v>
      </c>
      <c r="G4342" s="23" t="str">
        <f>IFERROR(VLOOKUP(E4342,hoja!$A$2:$E$970,5,FALSE),0)</f>
        <v>MEDELLÍN</v>
      </c>
      <c r="H4342" s="103" t="str">
        <f>IFERROR(VLOOKUP(E4342,hoja!A:C,3,FALSE),0)</f>
        <v>60039</v>
      </c>
      <c r="I4342" s="24" t="str">
        <f t="shared" si="1097"/>
        <v>6004360039</v>
      </c>
      <c r="K4342" s="23">
        <v>434</v>
      </c>
      <c r="L4342" s="23" t="str">
        <f t="shared" si="1090"/>
        <v>NACIONAL</v>
      </c>
      <c r="M4342" s="23" t="s">
        <v>618</v>
      </c>
      <c r="N4342" s="23" t="s">
        <v>622</v>
      </c>
      <c r="O4342" s="23">
        <f t="shared" si="1098"/>
        <v>16</v>
      </c>
      <c r="P4342" s="23" t="str">
        <f t="shared" si="1099"/>
        <v>6004360039Principal</v>
      </c>
    </row>
    <row r="4343" spans="1:16" ht="15" hidden="1" customHeight="1">
      <c r="A4343" s="23" t="s">
        <v>1011</v>
      </c>
      <c r="B4343" s="23" t="str">
        <f>IFERROR(VLOOKUP(A4343,hoja!$A$2:$E$970,4,FALSE),0)</f>
        <v>CENTRO</v>
      </c>
      <c r="C4343" s="23" t="str">
        <f>IFERROR(VLOOKUP(A4343,hoja!$A$2:$E$1370,5,FALSE),0)</f>
        <v>DUITAMA</v>
      </c>
      <c r="D4343" s="23" t="str">
        <f>IFERROR(VLOOKUP(A4343,hoja!A:D,3,FALSE),0)</f>
        <v>50197</v>
      </c>
      <c r="E4343" s="40" t="s">
        <v>1027</v>
      </c>
      <c r="F4343" s="23">
        <f>IFERROR(VLOOKUP(E4343,hoja!$A$2:$E$970,4,FALSE),0)</f>
        <v>0</v>
      </c>
      <c r="G4343" s="23">
        <f>IFERROR(VLOOKUP(E4343,hoja!$A$2:$E$970,5,FALSE),0)</f>
        <v>0</v>
      </c>
      <c r="H4343" s="103">
        <f>IFERROR(VLOOKUP(E4343,hoja!A:C,3,FALSE),0)</f>
        <v>0</v>
      </c>
      <c r="I4343" s="24" t="str">
        <f t="shared" si="1097"/>
        <v>501970</v>
      </c>
      <c r="K4343" s="23">
        <v>462</v>
      </c>
      <c r="L4343" s="23" t="str">
        <f t="shared" si="1090"/>
        <v>NACIONAL</v>
      </c>
      <c r="M4343" s="23" t="s">
        <v>618</v>
      </c>
      <c r="N4343" s="23" t="s">
        <v>622</v>
      </c>
      <c r="O4343" s="23">
        <f t="shared" si="1098"/>
        <v>16</v>
      </c>
      <c r="P4343" s="23" t="str">
        <f t="shared" si="1099"/>
        <v>501970Principal</v>
      </c>
    </row>
    <row r="4344" spans="1:16" ht="15" hidden="1" customHeight="1">
      <c r="A4344" s="89" t="s">
        <v>1026</v>
      </c>
      <c r="B4344" s="23" t="str">
        <f>IFERROR(VLOOKUP(A4344,hoja!$A$2:$E$970,4,FALSE),0)</f>
        <v>COSTA</v>
      </c>
      <c r="C4344" s="23" t="str">
        <f>IFERROR(VLOOKUP(A4344,hoja!$A$2:$E$1370,5,FALSE),0)</f>
        <v>BARRANQUILLA</v>
      </c>
      <c r="D4344" s="23" t="str">
        <f>IFERROR(VLOOKUP(A4344,hoja!A:D,3,FALSE),0)</f>
        <v>50290</v>
      </c>
      <c r="E4344" s="40" t="s">
        <v>930</v>
      </c>
      <c r="F4344" s="23" t="str">
        <f>IFERROR(VLOOKUP(E4344,hoja!$A$2:$E$970,4,FALSE),0)</f>
        <v>ANTIOQUIA</v>
      </c>
      <c r="G4344" s="23" t="str">
        <f>IFERROR(VLOOKUP(E4344,hoja!$A$2:$E$970,5,FALSE),0)</f>
        <v>SAN PEDRO DE LOS MILAGROS</v>
      </c>
      <c r="H4344" s="103" t="str">
        <f>IFERROR(VLOOKUP(E4344,hoja!A:C,3,FALSE),0)</f>
        <v>50178</v>
      </c>
      <c r="I4344" s="24" t="str">
        <f t="shared" si="1097"/>
        <v>5029050178</v>
      </c>
      <c r="K4344" s="23">
        <v>632</v>
      </c>
      <c r="L4344" s="23" t="str">
        <f t="shared" si="1090"/>
        <v>NACIONAL</v>
      </c>
      <c r="M4344" s="23" t="s">
        <v>618</v>
      </c>
      <c r="N4344" s="23" t="s">
        <v>622</v>
      </c>
      <c r="O4344" s="23">
        <f t="shared" si="1098"/>
        <v>12</v>
      </c>
      <c r="P4344" s="23" t="str">
        <f t="shared" si="1099"/>
        <v>5029050178Principal</v>
      </c>
    </row>
    <row r="4345" spans="1:16" ht="15" hidden="1" customHeight="1">
      <c r="A4345" s="23" t="s">
        <v>78</v>
      </c>
      <c r="B4345" s="23" t="str">
        <f>IFERROR(VLOOKUP(A4345,hoja!$A$2:$E$970,4,FALSE),0)</f>
        <v>SANTANDER</v>
      </c>
      <c r="C4345" s="23" t="str">
        <f>IFERROR(VLOOKUP(A4345,hoja!$A$2:$E$1370,5,FALSE),0)</f>
        <v>PIEDECUESTA</v>
      </c>
      <c r="D4345" s="23" t="str">
        <f>IFERROR(VLOOKUP(A4345,hoja!A:D,3,FALSE),0)</f>
        <v>60017</v>
      </c>
      <c r="E4345" s="40" t="s">
        <v>1027</v>
      </c>
      <c r="F4345" s="23">
        <f>IFERROR(VLOOKUP(E4345,hoja!$A$2:$E$970,4,FALSE),0)</f>
        <v>0</v>
      </c>
      <c r="G4345" s="23">
        <f>IFERROR(VLOOKUP(E4345,hoja!$A$2:$E$970,5,FALSE),0)</f>
        <v>0</v>
      </c>
      <c r="H4345" s="103">
        <f>IFERROR(VLOOKUP(E4345,hoja!A:C,3,FALSE),0)</f>
        <v>0</v>
      </c>
      <c r="I4345" s="24" t="str">
        <f t="shared" si="1097"/>
        <v>600170</v>
      </c>
      <c r="K4345" s="23">
        <v>396</v>
      </c>
      <c r="L4345" s="23" t="str">
        <f t="shared" si="1090"/>
        <v>NACIONAL</v>
      </c>
      <c r="M4345" s="23" t="s">
        <v>618</v>
      </c>
      <c r="N4345" s="23" t="s">
        <v>622</v>
      </c>
      <c r="O4345" s="23">
        <f t="shared" si="1098"/>
        <v>16</v>
      </c>
      <c r="P4345" s="23" t="str">
        <f t="shared" si="1099"/>
        <v>600170Principal</v>
      </c>
    </row>
    <row r="4346" spans="1:16" ht="15" hidden="1" customHeight="1">
      <c r="A4346" s="23" t="s">
        <v>581</v>
      </c>
      <c r="B4346" s="23" t="str">
        <f>IFERROR(VLOOKUP(A4346,hoja!$A$2:$E$970,4,FALSE),0)</f>
        <v>OCCIDENTE</v>
      </c>
      <c r="C4346" s="23" t="str">
        <f>IFERROR(VLOOKUP(A4346,hoja!$A$2:$E$1370,5,FALSE),0)</f>
        <v>CALI</v>
      </c>
      <c r="D4346" s="23" t="str">
        <f>IFERROR(VLOOKUP(A4346,hoja!A:D,3,FALSE),0)</f>
        <v>60043</v>
      </c>
      <c r="E4346" s="40" t="s">
        <v>1027</v>
      </c>
      <c r="F4346" s="23">
        <f>IFERROR(VLOOKUP(E4346,hoja!$A$2:$E$970,4,FALSE),0)</f>
        <v>0</v>
      </c>
      <c r="G4346" s="23">
        <f>IFERROR(VLOOKUP(E4346,hoja!$A$2:$E$970,5,FALSE),0)</f>
        <v>0</v>
      </c>
      <c r="H4346" s="103">
        <f>IFERROR(VLOOKUP(E4346,hoja!A:C,3,FALSE),0)</f>
        <v>0</v>
      </c>
      <c r="I4346" s="24" t="str">
        <f t="shared" si="1097"/>
        <v>600430</v>
      </c>
      <c r="K4346" s="23">
        <v>465</v>
      </c>
      <c r="L4346" s="23" t="str">
        <f t="shared" si="1090"/>
        <v>NACIONAL</v>
      </c>
      <c r="M4346" s="23" t="s">
        <v>618</v>
      </c>
      <c r="N4346" s="23" t="s">
        <v>622</v>
      </c>
      <c r="O4346" s="23">
        <f t="shared" si="1098"/>
        <v>16</v>
      </c>
      <c r="P4346" s="23" t="str">
        <f t="shared" si="1099"/>
        <v>600430Principal</v>
      </c>
    </row>
    <row r="4347" spans="1:16" ht="15" hidden="1" customHeight="1">
      <c r="A4347" s="23" t="s">
        <v>1011</v>
      </c>
      <c r="B4347" s="23" t="str">
        <f>IFERROR(VLOOKUP(A4347,hoja!$A$2:$E$970,4,FALSE),0)</f>
        <v>CENTRO</v>
      </c>
      <c r="C4347" s="23" t="str">
        <f>IFERROR(VLOOKUP(A4347,hoja!$A$2:$E$1370,5,FALSE),0)</f>
        <v>DUITAMA</v>
      </c>
      <c r="D4347" s="23" t="str">
        <f>IFERROR(VLOOKUP(A4347,hoja!A:D,3,FALSE),0)</f>
        <v>50197</v>
      </c>
      <c r="E4347" s="40" t="s">
        <v>879</v>
      </c>
      <c r="F4347" s="23" t="str">
        <f>IFERROR(VLOOKUP(E4347,hoja!$A$2:$E$970,4,FALSE),0)</f>
        <v>ANTIOQUIA</v>
      </c>
      <c r="G4347" s="23" t="str">
        <f>IFERROR(VLOOKUP(E4347,hoja!$A$2:$E$970,5,FALSE),0)</f>
        <v>LLANOS DE CUIVA</v>
      </c>
      <c r="H4347" s="103" t="str">
        <f>IFERROR(VLOOKUP(E4347,hoja!A:C,3,FALSE),0)</f>
        <v>50256</v>
      </c>
      <c r="I4347" s="24" t="str">
        <f t="shared" si="1097"/>
        <v>5019750256</v>
      </c>
      <c r="K4347" s="23">
        <v>467</v>
      </c>
      <c r="L4347" s="23" t="str">
        <f t="shared" si="1090"/>
        <v>NACIONAL</v>
      </c>
      <c r="M4347" s="23" t="s">
        <v>618</v>
      </c>
      <c r="N4347" s="23" t="s">
        <v>622</v>
      </c>
      <c r="O4347" s="23">
        <f t="shared" si="1098"/>
        <v>16</v>
      </c>
      <c r="P4347" s="23" t="str">
        <f t="shared" si="1099"/>
        <v>5019750256Principal</v>
      </c>
    </row>
    <row r="4348" spans="1:16" ht="15" hidden="1" customHeight="1">
      <c r="A4348" s="89" t="s">
        <v>1026</v>
      </c>
      <c r="B4348" s="23" t="str">
        <f>IFERROR(VLOOKUP(A4348,hoja!$A$2:$E$970,4,FALSE),0)</f>
        <v>COSTA</v>
      </c>
      <c r="C4348" s="23" t="str">
        <f>IFERROR(VLOOKUP(A4348,hoja!$A$2:$E$1370,5,FALSE),0)</f>
        <v>BARRANQUILLA</v>
      </c>
      <c r="D4348" s="23" t="str">
        <f>IFERROR(VLOOKUP(A4348,hoja!A:D,3,FALSE),0)</f>
        <v>50290</v>
      </c>
      <c r="E4348" s="40" t="s">
        <v>879</v>
      </c>
      <c r="F4348" s="23" t="str">
        <f>IFERROR(VLOOKUP(E4348,hoja!$A$2:$E$970,4,FALSE),0)</f>
        <v>ANTIOQUIA</v>
      </c>
      <c r="G4348" s="23" t="str">
        <f>IFERROR(VLOOKUP(E4348,hoja!$A$2:$E$970,5,FALSE),0)</f>
        <v>LLANOS DE CUIVA</v>
      </c>
      <c r="H4348" s="103" t="str">
        <f>IFERROR(VLOOKUP(E4348,hoja!A:C,3,FALSE),0)</f>
        <v>50256</v>
      </c>
      <c r="I4348" s="24" t="str">
        <f t="shared" si="1097"/>
        <v>5029050256</v>
      </c>
      <c r="K4348" s="23">
        <v>546</v>
      </c>
      <c r="L4348" s="23" t="str">
        <f t="shared" si="1090"/>
        <v>NACIONAL</v>
      </c>
      <c r="M4348" s="23" t="s">
        <v>618</v>
      </c>
      <c r="N4348" s="23" t="s">
        <v>622</v>
      </c>
      <c r="O4348" s="23">
        <f t="shared" si="1098"/>
        <v>12</v>
      </c>
      <c r="P4348" s="23" t="str">
        <f t="shared" si="1099"/>
        <v>5029050256Principal</v>
      </c>
    </row>
    <row r="4349" spans="1:16" ht="15" hidden="1" customHeight="1">
      <c r="A4349" s="23" t="s">
        <v>78</v>
      </c>
      <c r="B4349" s="23" t="str">
        <f>IFERROR(VLOOKUP(A4349,hoja!$A$2:$E$970,4,FALSE),0)</f>
        <v>SANTANDER</v>
      </c>
      <c r="C4349" s="23" t="str">
        <f>IFERROR(VLOOKUP(A4349,hoja!$A$2:$E$1370,5,FALSE),0)</f>
        <v>PIEDECUESTA</v>
      </c>
      <c r="D4349" s="23" t="str">
        <f>IFERROR(VLOOKUP(A4349,hoja!A:D,3,FALSE),0)</f>
        <v>60017</v>
      </c>
      <c r="E4349" s="40" t="s">
        <v>879</v>
      </c>
      <c r="F4349" s="23" t="str">
        <f>IFERROR(VLOOKUP(E4349,hoja!$A$2:$E$970,4,FALSE),0)</f>
        <v>ANTIOQUIA</v>
      </c>
      <c r="G4349" s="23" t="str">
        <f>IFERROR(VLOOKUP(E4349,hoja!$A$2:$E$970,5,FALSE),0)</f>
        <v>LLANOS DE CUIVA</v>
      </c>
      <c r="H4349" s="103" t="str">
        <f>IFERROR(VLOOKUP(E4349,hoja!A:C,3,FALSE),0)</f>
        <v>50256</v>
      </c>
      <c r="I4349" s="24" t="str">
        <f t="shared" si="1097"/>
        <v>6001750256</v>
      </c>
      <c r="K4349" s="23">
        <v>401</v>
      </c>
      <c r="L4349" s="23" t="str">
        <f t="shared" si="1090"/>
        <v>NACIONAL</v>
      </c>
      <c r="M4349" s="23" t="s">
        <v>618</v>
      </c>
      <c r="N4349" s="23" t="s">
        <v>622</v>
      </c>
      <c r="O4349" s="23">
        <f t="shared" si="1098"/>
        <v>16</v>
      </c>
      <c r="P4349" s="23" t="str">
        <f t="shared" si="1099"/>
        <v>6001750256Principal</v>
      </c>
    </row>
    <row r="4350" spans="1:16" ht="15" hidden="1" customHeight="1">
      <c r="A4350" s="23" t="s">
        <v>581</v>
      </c>
      <c r="B4350" s="23" t="str">
        <f>IFERROR(VLOOKUP(A4350,hoja!$A$2:$E$970,4,FALSE),0)</f>
        <v>OCCIDENTE</v>
      </c>
      <c r="C4350" s="23" t="str">
        <f>IFERROR(VLOOKUP(A4350,hoja!$A$2:$E$1370,5,FALSE),0)</f>
        <v>CALI</v>
      </c>
      <c r="D4350" s="23" t="str">
        <f>IFERROR(VLOOKUP(A4350,hoja!A:D,3,FALSE),0)</f>
        <v>60043</v>
      </c>
      <c r="E4350" s="40" t="s">
        <v>879</v>
      </c>
      <c r="F4350" s="23" t="str">
        <f>IFERROR(VLOOKUP(E4350,hoja!$A$2:$E$970,4,FALSE),0)</f>
        <v>ANTIOQUIA</v>
      </c>
      <c r="G4350" s="23" t="str">
        <f>IFERROR(VLOOKUP(E4350,hoja!$A$2:$E$970,5,FALSE),0)</f>
        <v>LLANOS DE CUIVA</v>
      </c>
      <c r="H4350" s="103" t="str">
        <f>IFERROR(VLOOKUP(E4350,hoja!A:C,3,FALSE),0)</f>
        <v>50256</v>
      </c>
      <c r="I4350" s="24" t="str">
        <f t="shared" si="1097"/>
        <v>6004350256</v>
      </c>
      <c r="K4350" s="23">
        <v>548</v>
      </c>
      <c r="L4350" s="23" t="str">
        <f t="shared" si="1090"/>
        <v>NACIONAL</v>
      </c>
      <c r="M4350" s="23" t="s">
        <v>618</v>
      </c>
      <c r="N4350" s="23" t="s">
        <v>622</v>
      </c>
      <c r="O4350" s="23">
        <f t="shared" si="1098"/>
        <v>12</v>
      </c>
      <c r="P4350" s="23" t="str">
        <f t="shared" si="1099"/>
        <v>6004350256Principal</v>
      </c>
    </row>
    <row r="4351" spans="1:16" ht="15" hidden="1" customHeight="1">
      <c r="A4351" s="39" t="s">
        <v>763</v>
      </c>
      <c r="B4351" s="23" t="str">
        <f>IFERROR(VLOOKUP(A4351,hoja!$A$2:$E$970,4,FALSE),0)</f>
        <v>ANTIOQUIA</v>
      </c>
      <c r="C4351" s="23" t="str">
        <f>IFERROR(VLOOKUP(A4351,hoja!$A$2:$E$1370,5,FALSE),0)</f>
        <v>MEDELLÍN</v>
      </c>
      <c r="D4351" s="23" t="str">
        <f>IFERROR(VLOOKUP(A4351,hoja!A:D,3,FALSE),0)</f>
        <v>60039</v>
      </c>
      <c r="E4351" s="39" t="s">
        <v>1028</v>
      </c>
      <c r="F4351" s="23">
        <f>IFERROR(VLOOKUP(E4351,hoja!$A$2:$E$970,4,FALSE),0)</f>
        <v>0</v>
      </c>
      <c r="G4351" s="23">
        <f>IFERROR(VLOOKUP(E4351,hoja!$A$2:$E$970,5,FALSE),0)</f>
        <v>0</v>
      </c>
      <c r="H4351" s="103">
        <f>IFERROR(VLOOKUP(E4351,hoja!A:C,3,FALSE),0)</f>
        <v>0</v>
      </c>
      <c r="I4351" s="24" t="str">
        <f t="shared" ref="I4351:I4365" si="1100">D4351&amp;H4351</f>
        <v>600390</v>
      </c>
      <c r="K4351" s="23">
        <v>661</v>
      </c>
      <c r="L4351" s="23" t="str">
        <f t="shared" si="1090"/>
        <v>NACIONAL</v>
      </c>
      <c r="M4351" s="23" t="s">
        <v>618</v>
      </c>
      <c r="N4351" s="23" t="s">
        <v>622</v>
      </c>
      <c r="O4351" s="23">
        <f t="shared" si="1098"/>
        <v>12</v>
      </c>
      <c r="P4351" s="23" t="str">
        <f t="shared" si="1099"/>
        <v>600390Principal</v>
      </c>
    </row>
    <row r="4352" spans="1:16" ht="15" hidden="1" customHeight="1">
      <c r="A4352" s="39" t="s">
        <v>930</v>
      </c>
      <c r="B4352" s="23" t="str">
        <f>IFERROR(VLOOKUP(A4352,hoja!$A$2:$E$970,4,FALSE),0)</f>
        <v>ANTIOQUIA</v>
      </c>
      <c r="C4352" s="23" t="str">
        <f>IFERROR(VLOOKUP(A4352,hoja!$A$2:$E$1370,5,FALSE),0)</f>
        <v>SAN PEDRO DE LOS MILAGROS</v>
      </c>
      <c r="D4352" s="23" t="str">
        <f>IFERROR(VLOOKUP(A4352,hoja!A:D,3,FALSE),0)</f>
        <v>50178</v>
      </c>
      <c r="E4352" s="39" t="s">
        <v>63</v>
      </c>
      <c r="F4352" s="23" t="str">
        <f>IFERROR(VLOOKUP(E4352,hoja!$A$2:$E$970,4,FALSE),0)</f>
        <v>COSTA</v>
      </c>
      <c r="G4352" s="23" t="str">
        <f>IFERROR(VLOOKUP(E4352,hoja!$A$2:$E$970,5,FALSE),0)</f>
        <v>BARRANQUILLA</v>
      </c>
      <c r="H4352" s="103" t="str">
        <f>IFERROR(VLOOKUP(E4352,hoja!A:C,3,FALSE),0)</f>
        <v>60016</v>
      </c>
      <c r="I4352" s="24" t="str">
        <f t="shared" si="1100"/>
        <v>5017860016</v>
      </c>
      <c r="K4352" s="23">
        <v>717</v>
      </c>
      <c r="L4352" s="23" t="str">
        <f t="shared" si="1090"/>
        <v>NACIONAL</v>
      </c>
      <c r="M4352" s="23" t="s">
        <v>618</v>
      </c>
      <c r="N4352" s="23" t="s">
        <v>622</v>
      </c>
      <c r="O4352" s="23">
        <f t="shared" si="1098"/>
        <v>12</v>
      </c>
      <c r="P4352" s="23" t="str">
        <f t="shared" si="1099"/>
        <v>5017860016Principal</v>
      </c>
    </row>
    <row r="4353" spans="1:16" ht="15" hidden="1" customHeight="1">
      <c r="A4353" s="39" t="s">
        <v>763</v>
      </c>
      <c r="B4353" s="23" t="str">
        <f>IFERROR(VLOOKUP(A4353,hoja!$A$2:$E$970,4,FALSE),0)</f>
        <v>ANTIOQUIA</v>
      </c>
      <c r="C4353" s="23" t="str">
        <f>IFERROR(VLOOKUP(A4353,hoja!$A$2:$E$1370,5,FALSE),0)</f>
        <v>MEDELLÍN</v>
      </c>
      <c r="D4353" s="23" t="str">
        <f>IFERROR(VLOOKUP(A4353,hoja!A:D,3,FALSE),0)</f>
        <v>60039</v>
      </c>
      <c r="E4353" s="39" t="s">
        <v>1011</v>
      </c>
      <c r="F4353" s="23" t="str">
        <f>IFERROR(VLOOKUP(E4353,hoja!$A$2:$E$970,4,FALSE),0)</f>
        <v>CENTRO</v>
      </c>
      <c r="G4353" s="23" t="str">
        <f>IFERROR(VLOOKUP(E4353,hoja!$A$2:$E$970,5,FALSE),0)</f>
        <v>DUITAMA</v>
      </c>
      <c r="H4353" s="103" t="str">
        <f>IFERROR(VLOOKUP(E4353,hoja!A:C,3,FALSE),0)</f>
        <v>50197</v>
      </c>
      <c r="I4353" s="24" t="str">
        <f t="shared" si="1100"/>
        <v>6003950197</v>
      </c>
      <c r="K4353" s="23">
        <v>606</v>
      </c>
      <c r="L4353" s="23" t="str">
        <f t="shared" si="1090"/>
        <v>NACIONAL</v>
      </c>
      <c r="M4353" s="23" t="s">
        <v>618</v>
      </c>
      <c r="N4353" s="23" t="s">
        <v>622</v>
      </c>
      <c r="O4353" s="23">
        <f t="shared" si="1098"/>
        <v>12</v>
      </c>
      <c r="P4353" s="23" t="str">
        <f t="shared" si="1099"/>
        <v>6003950197Principal</v>
      </c>
    </row>
    <row r="4354" spans="1:16" ht="15" hidden="1" customHeight="1">
      <c r="A4354" s="28" t="s">
        <v>879</v>
      </c>
      <c r="B4354" s="23" t="str">
        <f>IFERROR(VLOOKUP(A4354,hoja!$A$2:$E$970,4,FALSE),0)</f>
        <v>ANTIOQUIA</v>
      </c>
      <c r="C4354" s="23" t="str">
        <f>IFERROR(VLOOKUP(A4354,hoja!$A$2:$E$1370,5,FALSE),0)</f>
        <v>LLANOS DE CUIVA</v>
      </c>
      <c r="D4354" s="23" t="str">
        <f>IFERROR(VLOOKUP(A4354,hoja!A:D,3,FALSE),0)</f>
        <v>50256</v>
      </c>
      <c r="E4354" s="39" t="s">
        <v>63</v>
      </c>
      <c r="F4354" s="23" t="str">
        <f>IFERROR(VLOOKUP(E4354,hoja!$A$2:$E$970,4,FALSE),0)</f>
        <v>COSTA</v>
      </c>
      <c r="G4354" s="23" t="str">
        <f>IFERROR(VLOOKUP(E4354,hoja!$A$2:$E$970,5,FALSE),0)</f>
        <v>BARRANQUILLA</v>
      </c>
      <c r="H4354" s="103" t="str">
        <f>IFERROR(VLOOKUP(E4354,hoja!A:C,3,FALSE),0)</f>
        <v>60016</v>
      </c>
      <c r="I4354" s="24" t="str">
        <f t="shared" si="1100"/>
        <v>5025660016</v>
      </c>
      <c r="K4354" s="23">
        <v>625</v>
      </c>
      <c r="L4354" s="23" t="str">
        <f t="shared" si="1090"/>
        <v>NACIONAL</v>
      </c>
      <c r="M4354" s="23" t="s">
        <v>618</v>
      </c>
      <c r="N4354" s="23" t="s">
        <v>622</v>
      </c>
      <c r="O4354" s="23">
        <f t="shared" si="1098"/>
        <v>12</v>
      </c>
      <c r="P4354" s="23" t="str">
        <f t="shared" si="1099"/>
        <v>5025660016Principal</v>
      </c>
    </row>
    <row r="4355" spans="1:16" ht="15" hidden="1" customHeight="1">
      <c r="A4355" s="39" t="s">
        <v>763</v>
      </c>
      <c r="B4355" s="23" t="str">
        <f>IFERROR(VLOOKUP(A4355,hoja!$A$2:$E$970,4,FALSE),0)</f>
        <v>ANTIOQUIA</v>
      </c>
      <c r="C4355" s="23" t="str">
        <f>IFERROR(VLOOKUP(A4355,hoja!$A$2:$E$1370,5,FALSE),0)</f>
        <v>MEDELLÍN</v>
      </c>
      <c r="D4355" s="23" t="str">
        <f>IFERROR(VLOOKUP(A4355,hoja!A:D,3,FALSE),0)</f>
        <v>60039</v>
      </c>
      <c r="E4355" s="39" t="s">
        <v>78</v>
      </c>
      <c r="F4355" s="23" t="str">
        <f>IFERROR(VLOOKUP(E4355,hoja!$A$2:$E$970,4,FALSE),0)</f>
        <v>SANTANDER</v>
      </c>
      <c r="G4355" s="23" t="str">
        <f>IFERROR(VLOOKUP(E4355,hoja!$A$2:$E$970,5,FALSE),0)</f>
        <v>PIEDECUESTA</v>
      </c>
      <c r="H4355" s="103" t="str">
        <f>IFERROR(VLOOKUP(E4355,hoja!A:C,3,FALSE),0)</f>
        <v>60017</v>
      </c>
      <c r="I4355" s="24" t="str">
        <f t="shared" si="1100"/>
        <v>6003960017</v>
      </c>
      <c r="K4355" s="23">
        <v>384</v>
      </c>
      <c r="L4355" s="23" t="str">
        <f t="shared" si="1090"/>
        <v>NACIONAL</v>
      </c>
      <c r="M4355" s="23" t="s">
        <v>618</v>
      </c>
      <c r="N4355" s="23" t="s">
        <v>622</v>
      </c>
      <c r="O4355" s="23">
        <f t="shared" si="1098"/>
        <v>16</v>
      </c>
      <c r="P4355" s="23" t="str">
        <f t="shared" si="1099"/>
        <v>6003960017Principal</v>
      </c>
    </row>
    <row r="4356" spans="1:16" ht="15" hidden="1" customHeight="1">
      <c r="A4356" s="39" t="s">
        <v>763</v>
      </c>
      <c r="B4356" s="23" t="str">
        <f>IFERROR(VLOOKUP(A4356,hoja!$A$2:$E$970,4,FALSE),0)</f>
        <v>ANTIOQUIA</v>
      </c>
      <c r="C4356" s="23" t="str">
        <f>IFERROR(VLOOKUP(A4356,hoja!$A$2:$E$1370,5,FALSE),0)</f>
        <v>MEDELLÍN</v>
      </c>
      <c r="D4356" s="23" t="str">
        <f>IFERROR(VLOOKUP(A4356,hoja!A:D,3,FALSE),0)</f>
        <v>60039</v>
      </c>
      <c r="E4356" s="39" t="s">
        <v>581</v>
      </c>
      <c r="F4356" s="23" t="str">
        <f>IFERROR(VLOOKUP(E4356,hoja!$A$2:$E$970,4,FALSE),0)</f>
        <v>OCCIDENTE</v>
      </c>
      <c r="G4356" s="23" t="str">
        <f>IFERROR(VLOOKUP(E4356,hoja!$A$2:$E$970,5,FALSE),0)</f>
        <v>CALI</v>
      </c>
      <c r="H4356" s="103" t="str">
        <f>IFERROR(VLOOKUP(E4356,hoja!A:C,3,FALSE),0)</f>
        <v>60043</v>
      </c>
      <c r="I4356" s="24" t="str">
        <f t="shared" si="1100"/>
        <v>6003960043</v>
      </c>
      <c r="K4356" s="23">
        <v>398</v>
      </c>
      <c r="L4356" s="23" t="str">
        <f t="shared" si="1090"/>
        <v>NACIONAL</v>
      </c>
      <c r="M4356" s="23" t="s">
        <v>618</v>
      </c>
      <c r="N4356" s="23" t="s">
        <v>622</v>
      </c>
      <c r="O4356" s="23">
        <f t="shared" si="1098"/>
        <v>16</v>
      </c>
      <c r="P4356" s="23" t="str">
        <f t="shared" si="1099"/>
        <v>6003960043Principal</v>
      </c>
    </row>
    <row r="4357" spans="1:16" ht="15" hidden="1" customHeight="1">
      <c r="A4357" s="39" t="s">
        <v>930</v>
      </c>
      <c r="B4357" s="23" t="str">
        <f>IFERROR(VLOOKUP(A4357,hoja!$A$2:$E$970,4,FALSE),0)</f>
        <v>ANTIOQUIA</v>
      </c>
      <c r="C4357" s="23" t="str">
        <f>IFERROR(VLOOKUP(A4357,hoja!$A$2:$E$1370,5,FALSE),0)</f>
        <v>SAN PEDRO DE LOS MILAGROS</v>
      </c>
      <c r="D4357" s="23" t="str">
        <f>IFERROR(VLOOKUP(A4357,hoja!A:D,3,FALSE),0)</f>
        <v>50178</v>
      </c>
      <c r="E4357" s="39" t="s">
        <v>1028</v>
      </c>
      <c r="F4357" s="23">
        <f>IFERROR(VLOOKUP(E4357,hoja!$A$2:$E$970,4,FALSE),0)</f>
        <v>0</v>
      </c>
      <c r="G4357" s="23">
        <f>IFERROR(VLOOKUP(E4357,hoja!$A$2:$E$970,5,FALSE),0)</f>
        <v>0</v>
      </c>
      <c r="H4357" s="103">
        <f>IFERROR(VLOOKUP(E4357,hoja!A:C,3,FALSE),0)</f>
        <v>0</v>
      </c>
      <c r="I4357" s="24" t="str">
        <f t="shared" si="1100"/>
        <v>501780</v>
      </c>
      <c r="K4357" s="23">
        <v>672</v>
      </c>
      <c r="L4357" s="23" t="str">
        <f t="shared" si="1090"/>
        <v>NACIONAL</v>
      </c>
      <c r="M4357" s="23" t="s">
        <v>618</v>
      </c>
      <c r="N4357" s="23" t="s">
        <v>622</v>
      </c>
      <c r="O4357" s="23">
        <f t="shared" si="1098"/>
        <v>12</v>
      </c>
      <c r="P4357" s="23" t="str">
        <f t="shared" si="1099"/>
        <v>501780Principal</v>
      </c>
    </row>
    <row r="4358" spans="1:16" ht="15" hidden="1" customHeight="1">
      <c r="A4358" s="39" t="s">
        <v>930</v>
      </c>
      <c r="B4358" s="23" t="str">
        <f>IFERROR(VLOOKUP(A4358,hoja!$A$2:$E$970,4,FALSE),0)</f>
        <v>ANTIOQUIA</v>
      </c>
      <c r="C4358" s="23" t="str">
        <f>IFERROR(VLOOKUP(A4358,hoja!$A$2:$E$1370,5,FALSE),0)</f>
        <v>SAN PEDRO DE LOS MILAGROS</v>
      </c>
      <c r="D4358" s="23" t="str">
        <f>IFERROR(VLOOKUP(A4358,hoja!A:D,3,FALSE),0)</f>
        <v>50178</v>
      </c>
      <c r="E4358" s="39" t="s">
        <v>78</v>
      </c>
      <c r="F4358" s="23" t="str">
        <f>IFERROR(VLOOKUP(E4358,hoja!$A$2:$E$970,4,FALSE),0)</f>
        <v>SANTANDER</v>
      </c>
      <c r="G4358" s="23" t="str">
        <f>IFERROR(VLOOKUP(E4358,hoja!$A$2:$E$970,5,FALSE),0)</f>
        <v>PIEDECUESTA</v>
      </c>
      <c r="H4358" s="103" t="str">
        <f>IFERROR(VLOOKUP(E4358,hoja!A:C,3,FALSE),0)</f>
        <v>60017</v>
      </c>
      <c r="I4358" s="24" t="str">
        <f t="shared" si="1100"/>
        <v>5017860017</v>
      </c>
      <c r="K4358" s="23">
        <v>394</v>
      </c>
      <c r="L4358" s="23" t="str">
        <f t="shared" si="1090"/>
        <v>NACIONAL</v>
      </c>
      <c r="M4358" s="23" t="s">
        <v>618</v>
      </c>
      <c r="N4358" s="23" t="s">
        <v>622</v>
      </c>
      <c r="O4358" s="23">
        <f t="shared" si="1098"/>
        <v>16</v>
      </c>
      <c r="P4358" s="23" t="str">
        <f t="shared" si="1099"/>
        <v>5017860017Principal</v>
      </c>
    </row>
    <row r="4359" spans="1:16" ht="15" hidden="1" customHeight="1">
      <c r="A4359" s="39" t="s">
        <v>930</v>
      </c>
      <c r="B4359" s="23" t="str">
        <f>IFERROR(VLOOKUP(A4359,hoja!$A$2:$E$970,4,FALSE),0)</f>
        <v>ANTIOQUIA</v>
      </c>
      <c r="C4359" s="23" t="str">
        <f>IFERROR(VLOOKUP(A4359,hoja!$A$2:$E$1370,5,FALSE),0)</f>
        <v>SAN PEDRO DE LOS MILAGROS</v>
      </c>
      <c r="D4359" s="23" t="str">
        <f>IFERROR(VLOOKUP(A4359,hoja!A:D,3,FALSE),0)</f>
        <v>50178</v>
      </c>
      <c r="E4359" s="39" t="s">
        <v>581</v>
      </c>
      <c r="F4359" s="23" t="str">
        <f>IFERROR(VLOOKUP(E4359,hoja!$A$2:$E$970,4,FALSE),0)</f>
        <v>OCCIDENTE</v>
      </c>
      <c r="G4359" s="23" t="str">
        <f>IFERROR(VLOOKUP(E4359,hoja!$A$2:$E$970,5,FALSE),0)</f>
        <v>CALI</v>
      </c>
      <c r="H4359" s="103" t="str">
        <f>IFERROR(VLOOKUP(E4359,hoja!A:C,3,FALSE),0)</f>
        <v>60043</v>
      </c>
      <c r="I4359" s="24" t="str">
        <f t="shared" si="1100"/>
        <v>5017860043</v>
      </c>
      <c r="K4359" s="23">
        <v>428</v>
      </c>
      <c r="L4359" s="23" t="str">
        <f t="shared" si="1090"/>
        <v>NACIONAL</v>
      </c>
      <c r="M4359" s="23" t="s">
        <v>618</v>
      </c>
      <c r="N4359" s="23" t="s">
        <v>622</v>
      </c>
      <c r="O4359" s="23">
        <f t="shared" si="1098"/>
        <v>16</v>
      </c>
      <c r="P4359" s="23" t="str">
        <f t="shared" si="1099"/>
        <v>5017860043Principal</v>
      </c>
    </row>
    <row r="4360" spans="1:16" ht="15" hidden="1" customHeight="1">
      <c r="A4360" s="28" t="s">
        <v>879</v>
      </c>
      <c r="B4360" s="23" t="str">
        <f>IFERROR(VLOOKUP(A4360,hoja!$A$2:$E$970,4,FALSE),0)</f>
        <v>ANTIOQUIA</v>
      </c>
      <c r="C4360" s="23" t="str">
        <f>IFERROR(VLOOKUP(A4360,hoja!$A$2:$E$1370,5,FALSE),0)</f>
        <v>LLANOS DE CUIVA</v>
      </c>
      <c r="D4360" s="23" t="str">
        <f>IFERROR(VLOOKUP(A4360,hoja!A:D,3,FALSE),0)</f>
        <v>50256</v>
      </c>
      <c r="E4360" s="39" t="s">
        <v>1011</v>
      </c>
      <c r="F4360" s="23" t="str">
        <f>IFERROR(VLOOKUP(E4360,hoja!$A$2:$E$970,4,FALSE),0)</f>
        <v>CENTRO</v>
      </c>
      <c r="G4360" s="23" t="str">
        <f>IFERROR(VLOOKUP(E4360,hoja!$A$2:$E$970,5,FALSE),0)</f>
        <v>DUITAMA</v>
      </c>
      <c r="H4360" s="103" t="str">
        <f>IFERROR(VLOOKUP(E4360,hoja!A:C,3,FALSE),0)</f>
        <v>50197</v>
      </c>
      <c r="I4360" s="24" t="str">
        <f t="shared" si="1100"/>
        <v>5025650197</v>
      </c>
      <c r="K4360" s="23">
        <v>670</v>
      </c>
      <c r="L4360" s="23" t="str">
        <f t="shared" si="1090"/>
        <v>NACIONAL</v>
      </c>
      <c r="M4360" s="23" t="s">
        <v>618</v>
      </c>
      <c r="N4360" s="23" t="s">
        <v>622</v>
      </c>
      <c r="O4360" s="23">
        <f t="shared" si="1098"/>
        <v>12</v>
      </c>
      <c r="P4360" s="23" t="str">
        <f t="shared" si="1099"/>
        <v>5025650197Principal</v>
      </c>
    </row>
    <row r="4361" spans="1:16" ht="15" hidden="1" customHeight="1">
      <c r="A4361" s="28" t="s">
        <v>879</v>
      </c>
      <c r="B4361" s="23" t="str">
        <f>IFERROR(VLOOKUP(A4361,hoja!$A$2:$E$970,4,FALSE),0)</f>
        <v>ANTIOQUIA</v>
      </c>
      <c r="C4361" s="23" t="str">
        <f>IFERROR(VLOOKUP(A4361,hoja!$A$2:$E$1370,5,FALSE),0)</f>
        <v>LLANOS DE CUIVA</v>
      </c>
      <c r="D4361" s="23" t="str">
        <f>IFERROR(VLOOKUP(A4361,hoja!A:D,3,FALSE),0)</f>
        <v>50256</v>
      </c>
      <c r="E4361" s="39" t="s">
        <v>1028</v>
      </c>
      <c r="F4361" s="23">
        <f>IFERROR(VLOOKUP(E4361,hoja!$A$2:$E$970,4,FALSE),0)</f>
        <v>0</v>
      </c>
      <c r="G4361" s="23">
        <f>IFERROR(VLOOKUP(E4361,hoja!$A$2:$E$970,5,FALSE),0)</f>
        <v>0</v>
      </c>
      <c r="H4361" s="103">
        <f>IFERROR(VLOOKUP(E4361,hoja!A:C,3,FALSE),0)</f>
        <v>0</v>
      </c>
      <c r="I4361" s="24" t="str">
        <f t="shared" si="1100"/>
        <v>502560</v>
      </c>
      <c r="K4361" s="23">
        <v>560</v>
      </c>
      <c r="L4361" s="23" t="str">
        <f t="shared" si="1090"/>
        <v>NACIONAL</v>
      </c>
      <c r="M4361" s="23" t="s">
        <v>618</v>
      </c>
      <c r="N4361" s="23" t="s">
        <v>622</v>
      </c>
      <c r="O4361" s="23">
        <f t="shared" si="1098"/>
        <v>12</v>
      </c>
      <c r="P4361" s="23" t="str">
        <f t="shared" si="1099"/>
        <v>502560Principal</v>
      </c>
    </row>
    <row r="4362" spans="1:16" ht="15" hidden="1" customHeight="1">
      <c r="A4362" s="28" t="s">
        <v>879</v>
      </c>
      <c r="B4362" s="23" t="str">
        <f>IFERROR(VLOOKUP(A4362,hoja!$A$2:$E$970,4,FALSE),0)</f>
        <v>ANTIOQUIA</v>
      </c>
      <c r="C4362" s="23" t="str">
        <f>IFERROR(VLOOKUP(A4362,hoja!$A$2:$E$1370,5,FALSE),0)</f>
        <v>LLANOS DE CUIVA</v>
      </c>
      <c r="D4362" s="23" t="str">
        <f>IFERROR(VLOOKUP(A4362,hoja!A:D,3,FALSE),0)</f>
        <v>50256</v>
      </c>
      <c r="E4362" s="39" t="s">
        <v>78</v>
      </c>
      <c r="F4362" s="23" t="str">
        <f>IFERROR(VLOOKUP(E4362,hoja!$A$2:$E$970,4,FALSE),0)</f>
        <v>SANTANDER</v>
      </c>
      <c r="G4362" s="23" t="str">
        <f>IFERROR(VLOOKUP(E4362,hoja!$A$2:$E$970,5,FALSE),0)</f>
        <v>PIEDECUESTA</v>
      </c>
      <c r="H4362" s="103" t="str">
        <f>IFERROR(VLOOKUP(E4362,hoja!A:C,3,FALSE),0)</f>
        <v>60017</v>
      </c>
      <c r="I4362" s="24" t="str">
        <f t="shared" si="1100"/>
        <v>5025660017</v>
      </c>
      <c r="K4362" s="23">
        <v>416</v>
      </c>
      <c r="L4362" s="23" t="str">
        <f t="shared" si="1090"/>
        <v>NACIONAL</v>
      </c>
      <c r="M4362" s="23" t="s">
        <v>618</v>
      </c>
      <c r="N4362" s="23" t="s">
        <v>622</v>
      </c>
      <c r="O4362" s="23">
        <f t="shared" si="1098"/>
        <v>16</v>
      </c>
      <c r="P4362" s="23" t="str">
        <f t="shared" si="1099"/>
        <v>5025660017Principal</v>
      </c>
    </row>
    <row r="4363" spans="1:16" ht="15" hidden="1" customHeight="1">
      <c r="A4363" s="28" t="s">
        <v>879</v>
      </c>
      <c r="B4363" s="23" t="str">
        <f>IFERROR(VLOOKUP(A4363,hoja!$A$2:$E$970,4,FALSE),0)</f>
        <v>ANTIOQUIA</v>
      </c>
      <c r="C4363" s="23" t="str">
        <f>IFERROR(VLOOKUP(A4363,hoja!$A$2:$E$1370,5,FALSE),0)</f>
        <v>LLANOS DE CUIVA</v>
      </c>
      <c r="D4363" s="23" t="str">
        <f>IFERROR(VLOOKUP(A4363,hoja!A:D,3,FALSE),0)</f>
        <v>50256</v>
      </c>
      <c r="E4363" s="39" t="s">
        <v>581</v>
      </c>
      <c r="F4363" s="23" t="str">
        <f>IFERROR(VLOOKUP(E4363,hoja!$A$2:$E$970,4,FALSE),0)</f>
        <v>OCCIDENTE</v>
      </c>
      <c r="G4363" s="23" t="str">
        <f>IFERROR(VLOOKUP(E4363,hoja!$A$2:$E$970,5,FALSE),0)</f>
        <v>CALI</v>
      </c>
      <c r="H4363" s="103" t="str">
        <f>IFERROR(VLOOKUP(E4363,hoja!A:C,3,FALSE),0)</f>
        <v>60043</v>
      </c>
      <c r="I4363" s="24" t="str">
        <f t="shared" si="1100"/>
        <v>5025660043</v>
      </c>
      <c r="K4363" s="23">
        <v>494</v>
      </c>
      <c r="L4363" s="23" t="str">
        <f t="shared" si="1090"/>
        <v>NACIONAL</v>
      </c>
      <c r="M4363" s="23" t="s">
        <v>618</v>
      </c>
      <c r="N4363" s="23" t="s">
        <v>622</v>
      </c>
      <c r="O4363" s="23">
        <f t="shared" si="1098"/>
        <v>16</v>
      </c>
      <c r="P4363" s="23" t="str">
        <f t="shared" si="1099"/>
        <v>5025660043Principal</v>
      </c>
    </row>
    <row r="4364" spans="1:16" ht="15" hidden="1" customHeight="1">
      <c r="A4364" s="26" t="s">
        <v>1029</v>
      </c>
      <c r="B4364" s="23" t="str">
        <f>IFERROR(VLOOKUP(A4364,hoja!$A$2:$E$970,4,FALSE),0)</f>
        <v>CENTRO</v>
      </c>
      <c r="C4364" s="23" t="str">
        <f>IFERROR(VLOOKUP(A4364,hoja!$A$2:$E$1370,5,FALSE),0)</f>
        <v>VILLAVICENCIO</v>
      </c>
      <c r="D4364" s="23" t="str">
        <f>IFERROR(VLOOKUP(A4364,hoja!A:D,3,FALSE),0)</f>
        <v>50291</v>
      </c>
      <c r="E4364" s="23" t="s">
        <v>807</v>
      </c>
      <c r="F4364" s="23" t="str">
        <f>IFERROR(VLOOKUP(E4364,hoja!$A$2:$E$970,4,FALSE),0)</f>
        <v>CENTRO</v>
      </c>
      <c r="G4364" s="23" t="str">
        <f>IFERROR(VLOOKUP(E4364,hoja!$A$2:$E$970,5,FALSE),0)</f>
        <v>BOGOTÁ</v>
      </c>
      <c r="H4364" s="103" t="str">
        <f>IFERROR(VLOOKUP(E4364,hoja!A:C,3,FALSE),0)</f>
        <v>0460</v>
      </c>
      <c r="I4364" s="24" t="str">
        <f t="shared" si="1100"/>
        <v>502910460</v>
      </c>
      <c r="J4364" s="23">
        <v>5.438333333353512</v>
      </c>
      <c r="K4364" s="23">
        <v>122.78100000000001</v>
      </c>
      <c r="L4364" s="23" t="str">
        <f t="shared" ref="L4364:L4368" si="1101">IF(B4364=F4364,"REGIONAL","NACIONAL")</f>
        <v>REGIONAL</v>
      </c>
      <c r="M4364" s="23" t="s">
        <v>618</v>
      </c>
      <c r="N4364" s="23" t="str" cm="1">
        <f t="array" ref="N4364">IFERROR(IF(M4364="Principal","LES_ACTIVE",LES_INACTIVE),0)</f>
        <v>LES_ACTIVE</v>
      </c>
      <c r="O4364" s="23">
        <f t="shared" ref="O4364" si="1102">IF(K4364&lt;=250,25,IF(K4364&lt;=500,16,IF(K4364&lt;=800,12,IF(K4364&lt;=1100,8,IF(K4364&lt;=1400,6,IF(K4364&lt;=1700,5))))))</f>
        <v>25</v>
      </c>
      <c r="P4364" s="23" t="str">
        <f t="shared" ref="P4364:P4365" si="1103">D4364&amp;H4364&amp;M4364</f>
        <v>502910460Principal</v>
      </c>
    </row>
    <row r="4365" spans="1:16" ht="15" hidden="1" customHeight="1">
      <c r="A4365" s="26" t="s">
        <v>71</v>
      </c>
      <c r="B4365" s="23" t="str">
        <f>IFERROR(VLOOKUP(A4365,hoja!$A$2:$E$970,4,FALSE),0)</f>
        <v>CENTRO</v>
      </c>
      <c r="C4365" s="23" t="str">
        <f>IFERROR(VLOOKUP(A4365,hoja!$A$2:$E$1370,5,FALSE),0)</f>
        <v>BOGOTÁ</v>
      </c>
      <c r="D4365" s="23" t="str">
        <f>IFERROR(VLOOKUP(A4365,hoja!A:D,3,FALSE),0)</f>
        <v>60015</v>
      </c>
      <c r="E4365" s="23" t="s">
        <v>743</v>
      </c>
      <c r="F4365" s="23" t="str">
        <f>IFERROR(VLOOKUP(E4365,hoja!$A$2:$E$970,4,FALSE),0)</f>
        <v>CENTRO</v>
      </c>
      <c r="G4365" s="23" t="str">
        <f>IFERROR(VLOOKUP(E4365,hoja!$A$2:$E$970,5,FALSE),0)</f>
        <v>BOGOTÁ</v>
      </c>
      <c r="H4365" s="103" t="str">
        <f>IFERROR(VLOOKUP(E4365,hoja!A:C,3,FALSE),0)</f>
        <v>0461</v>
      </c>
      <c r="I4365" s="24" t="str">
        <f t="shared" si="1100"/>
        <v>600150461</v>
      </c>
      <c r="K4365" s="23">
        <v>15</v>
      </c>
      <c r="L4365" s="23" t="str">
        <f t="shared" si="1101"/>
        <v>REGIONAL</v>
      </c>
      <c r="M4365" s="23" t="s">
        <v>618</v>
      </c>
      <c r="O4365" s="23">
        <f>IF(K4365&lt;=250,25,IF(K4365&lt;=500,16,IF(K4365&lt;=800,12,IF(K4365&lt;=1100,8,IF(K4365&lt;=1400,6,IF(K4365&lt;=1700,5))))))</f>
        <v>25</v>
      </c>
      <c r="P4365" s="23" t="str">
        <f t="shared" si="1103"/>
        <v>600150461Principal</v>
      </c>
    </row>
    <row r="4366" spans="1:16" ht="15" hidden="1" customHeight="1">
      <c r="A4366" s="26" t="s">
        <v>71</v>
      </c>
      <c r="B4366" s="23" t="str">
        <f>IFERROR(VLOOKUP(A4366,hoja!$A$2:$E$970,4,FALSE),0)</f>
        <v>CENTRO</v>
      </c>
      <c r="C4366" s="23" t="str">
        <f>IFERROR(VLOOKUP(A4366,hoja!$A$2:$E$1370,5,FALSE),0)</f>
        <v>BOGOTÁ</v>
      </c>
      <c r="D4366" s="23" t="str">
        <f>IFERROR(VLOOKUP(A4366,hoja!A:D,3,FALSE),0)</f>
        <v>60015</v>
      </c>
      <c r="E4366" s="23" t="s">
        <v>673</v>
      </c>
      <c r="F4366" s="23" t="str">
        <f>IFERROR(VLOOKUP(E4366,hoja!$A$2:$E$970,4,FALSE),0)</f>
        <v>CENTRO</v>
      </c>
      <c r="G4366" s="23" t="str">
        <f>IFERROR(VLOOKUP(E4366,hoja!$A$2:$E$970,5,FALSE),0)</f>
        <v>BOGOTÁ</v>
      </c>
      <c r="H4366" s="103" t="str">
        <f>IFERROR(VLOOKUP(E4366,hoja!A:C,3,FALSE),0)</f>
        <v>3052</v>
      </c>
      <c r="I4366" s="24" t="str">
        <f t="shared" ref="I4366:I4372" si="1104">D4366&amp;H4366</f>
        <v>600153052</v>
      </c>
      <c r="K4366" s="23">
        <v>15</v>
      </c>
      <c r="L4366" s="23" t="str">
        <f t="shared" si="1101"/>
        <v>REGIONAL</v>
      </c>
      <c r="M4366" s="23" t="s">
        <v>618</v>
      </c>
      <c r="O4366" s="23">
        <f>IF(K4366&lt;=250,25,IF(K4366&lt;=500,16,IF(K4366&lt;=800,12,IF(K4366&lt;=1100,8,IF(K4366&lt;=1400,6,IF(K4366&lt;=1700,5))))))</f>
        <v>25</v>
      </c>
      <c r="P4366" s="23" t="str">
        <f t="shared" ref="P4366:P4372" si="1105">D4366&amp;H4366&amp;M4366</f>
        <v>600153052Principal</v>
      </c>
    </row>
    <row r="4367" spans="1:16" ht="15" hidden="1" customHeight="1">
      <c r="A4367" s="26" t="s">
        <v>733</v>
      </c>
      <c r="B4367" s="23" t="str">
        <f>IFERROR(VLOOKUP(A4367,hoja!$A$2:$E$970,4,FALSE),0)</f>
        <v>OCCIDENTE</v>
      </c>
      <c r="C4367" s="23" t="str">
        <f>IFERROR(VLOOKUP(A4367,hoja!$A$2:$E$1370,5,FALSE),0)</f>
        <v>PASTO</v>
      </c>
      <c r="D4367" s="23" t="str">
        <f>IFERROR(VLOOKUP(A4367,hoja!A:D,3,FALSE),0)</f>
        <v>0395</v>
      </c>
      <c r="E4367" s="23" t="s">
        <v>541</v>
      </c>
      <c r="F4367" s="23" t="str">
        <f>IFERROR(VLOOKUP(E4367,hoja!$A$2:$E$970,4,FALSE),0)</f>
        <v>OCCIDENTE</v>
      </c>
      <c r="G4367" s="23" t="str">
        <f>IFERROR(VLOOKUP(E4367,hoja!$A$2:$E$970,5,FALSE),0)</f>
        <v>PASTO</v>
      </c>
      <c r="H4367" s="103" t="str">
        <f>IFERROR(VLOOKUP(E4367,hoja!A:C,3,FALSE),0)</f>
        <v>50519</v>
      </c>
      <c r="I4367" s="24" t="str">
        <f t="shared" si="1104"/>
        <v>039550519</v>
      </c>
      <c r="K4367" s="23">
        <v>69</v>
      </c>
      <c r="L4367" s="23" t="str">
        <f t="shared" si="1101"/>
        <v>REGIONAL</v>
      </c>
      <c r="M4367" s="23" t="s">
        <v>618</v>
      </c>
      <c r="N4367" s="23" t="str" cm="1">
        <f t="array" ref="N4367">IFERROR(IF(M4367="Principal","LES_ACTIVE",LES_INACTIVE),0)</f>
        <v>LES_ACTIVE</v>
      </c>
      <c r="O4367" s="23">
        <f t="shared" ref="O4367:O4372" si="1106">IF(K4367&lt;=250,25,IF(K4367&lt;=500,16,IF(K4367&lt;=800,12,IF(K4367&lt;=1100,8,IF(K4367&lt;=1400,6,IF(K4367&lt;=1700,5))))))</f>
        <v>25</v>
      </c>
      <c r="P4367" s="23" t="str">
        <f t="shared" si="1105"/>
        <v>039550519Principal</v>
      </c>
    </row>
    <row r="4368" spans="1:16" ht="15" hidden="1" customHeight="1">
      <c r="A4368" s="23" t="s">
        <v>702</v>
      </c>
      <c r="B4368" s="23" t="str">
        <f>IFERROR(VLOOKUP(A4368,hoja!$A$2:$E$970,4,FALSE),0)</f>
        <v>CENTRO</v>
      </c>
      <c r="C4368" s="23" t="str">
        <f>IFERROR(VLOOKUP(A4368,hoja!$A$2:$E$1370,5,FALSE),0)</f>
        <v>FLORENCIA</v>
      </c>
      <c r="D4368" s="23" t="str">
        <f>IFERROR(VLOOKUP(A4368,hoja!A:D,3,FALSE),0)</f>
        <v>0388</v>
      </c>
      <c r="E4368" s="26" t="s">
        <v>636</v>
      </c>
      <c r="F4368" s="23" t="str">
        <f>IFERROR(VLOOKUP(E4368,hoja!$A$2:$E$970,4,FALSE),0)</f>
        <v>CENTRO</v>
      </c>
      <c r="G4368" s="23" t="str">
        <f>IFERROR(VLOOKUP(E4368,hoja!$A$2:$E$970,5,FALSE),0)</f>
        <v>DUITAMA</v>
      </c>
      <c r="H4368" s="103" t="str">
        <f>IFERROR(VLOOKUP(E4368,hoja!A:C,3,FALSE),0)</f>
        <v>0441</v>
      </c>
      <c r="I4368" s="24" t="str">
        <f t="shared" si="1104"/>
        <v>03880441</v>
      </c>
      <c r="J4368" s="23">
        <v>40</v>
      </c>
      <c r="K4368" s="23">
        <v>741</v>
      </c>
      <c r="L4368" s="23" t="str">
        <f t="shared" si="1101"/>
        <v>REGIONAL</v>
      </c>
      <c r="M4368" s="23" t="s">
        <v>618</v>
      </c>
      <c r="N4368" s="23" t="str" cm="1">
        <f t="array" ref="N4368">IFERROR(IF(M4368="Principal","LES_ACTIVE",LES_INACTIVE),0)</f>
        <v>LES_ACTIVE</v>
      </c>
      <c r="O4368" s="23">
        <f t="shared" si="1106"/>
        <v>12</v>
      </c>
      <c r="P4368" s="23" t="str">
        <f t="shared" si="1105"/>
        <v>03880441Principal</v>
      </c>
    </row>
    <row r="4369" spans="1:16" ht="15" hidden="1" customHeight="1">
      <c r="A4369" s="26" t="s">
        <v>881</v>
      </c>
      <c r="B4369" s="23" t="str">
        <f>IFERROR(VLOOKUP(A4369,hoja!$A$2:$E$970,4,FALSE),0)</f>
        <v>ANTIOQUIA</v>
      </c>
      <c r="C4369" s="23" t="str">
        <f>IFERROR(VLOOKUP(A4369,hoja!$A$2:$E$1370,5,FALSE),0)</f>
        <v>MEDELLÍN</v>
      </c>
      <c r="D4369" s="23" t="str">
        <f>IFERROR(VLOOKUP(A4369,hoja!A:D,3,FALSE),0)</f>
        <v>1381</v>
      </c>
      <c r="E4369" s="23" t="s">
        <v>536</v>
      </c>
      <c r="F4369" s="23" t="str">
        <f>IFERROR(VLOOKUP(E4369,hoja!$A$2:$E$970,4,FALSE),0)</f>
        <v>OCCIDENTE</v>
      </c>
      <c r="G4369" s="23" t="str">
        <f>IFERROR(VLOOKUP(E4369,hoja!$A$2:$E$970,5,FALSE),0)</f>
        <v>TULUÁ</v>
      </c>
      <c r="H4369" s="103" t="str">
        <f>IFERROR(VLOOKUP(E4369,hoja!A:C,3,FALSE),0)</f>
        <v>50520</v>
      </c>
      <c r="I4369" s="24" t="str">
        <f t="shared" si="1104"/>
        <v>138150520</v>
      </c>
      <c r="K4369" s="36">
        <v>332</v>
      </c>
      <c r="L4369" s="23" t="str">
        <f>IF(B4369=F4369,"REGIONAL","NACIONAL")</f>
        <v>NACIONAL</v>
      </c>
      <c r="M4369" s="23" t="s">
        <v>618</v>
      </c>
      <c r="N4369" s="23" t="str" cm="1">
        <f t="array" ref="N4369">IFERROR(IF(M4369="Principal","LES_ACTIVE",LES_INACTIVE),0)</f>
        <v>LES_ACTIVE</v>
      </c>
      <c r="O4369" s="23">
        <f t="shared" si="1106"/>
        <v>16</v>
      </c>
      <c r="P4369" s="23" t="str">
        <f t="shared" si="1105"/>
        <v>138150520Principal</v>
      </c>
    </row>
    <row r="4370" spans="1:16" ht="15" hidden="1" customHeight="1">
      <c r="A4370" s="26" t="s">
        <v>365</v>
      </c>
      <c r="B4370" s="23" t="str">
        <f>IFERROR(VLOOKUP(A4370,hoja!$A$2:$E$970,4,FALSE),0)</f>
        <v>OCCIDENTE</v>
      </c>
      <c r="C4370" s="23" t="str">
        <f>IFERROR(VLOOKUP(A4370,hoja!$A$2:$E$1370,5,FALSE),0)</f>
        <v>PASTO</v>
      </c>
      <c r="D4370" s="23" t="str">
        <f>IFERROR(VLOOKUP(A4370,hoja!A:D,3,FALSE),0)</f>
        <v>60148</v>
      </c>
      <c r="E4370" s="23" t="s">
        <v>816</v>
      </c>
      <c r="F4370" s="23" t="str">
        <f>IFERROR(VLOOKUP(E4370,hoja!$A$2:$E$970,4,FALSE),0)</f>
        <v>OCCIDENTE</v>
      </c>
      <c r="G4370" s="23" t="str">
        <f>IFERROR(VLOOKUP(E4370,hoja!$A$2:$E$970,5,FALSE),0)</f>
        <v>IPIALES</v>
      </c>
      <c r="H4370" s="103" t="str">
        <f>IFERROR(VLOOKUP(E4370,hoja!A:C,3,FALSE),0)</f>
        <v>60013</v>
      </c>
      <c r="I4370" s="24" t="str">
        <f t="shared" si="1104"/>
        <v>6014860013</v>
      </c>
      <c r="J4370" s="23">
        <v>5.4500000000407454</v>
      </c>
      <c r="K4370" s="23">
        <v>85.007499999999993</v>
      </c>
      <c r="L4370" s="23" t="str">
        <f t="shared" ref="L4370" si="1107">IF(B4370=F4370,"REGIONAL","NACIONAL")</f>
        <v>REGIONAL</v>
      </c>
      <c r="M4370" s="23" t="s">
        <v>618</v>
      </c>
      <c r="N4370" s="23" t="str" cm="1">
        <f t="array" ref="N4370">IFERROR(IF(M4370="Principal","LES_ACTIVE",LES_INACTIVE),0)</f>
        <v>LES_ACTIVE</v>
      </c>
      <c r="O4370" s="23">
        <f t="shared" si="1106"/>
        <v>25</v>
      </c>
      <c r="P4370" s="23" t="str">
        <f t="shared" si="1105"/>
        <v>6014860013Principal</v>
      </c>
    </row>
    <row r="4371" spans="1:16" ht="15" hidden="1" customHeight="1">
      <c r="A4371" s="26" t="s">
        <v>733</v>
      </c>
      <c r="B4371" s="23" t="str">
        <f>IFERROR(VLOOKUP(A4371,hoja!$A$2:$E$970,4,FALSE),0)</f>
        <v>OCCIDENTE</v>
      </c>
      <c r="C4371" s="23" t="str">
        <f>IFERROR(VLOOKUP(A4371,hoja!$A$2:$E$1370,5,FALSE),0)</f>
        <v>PASTO</v>
      </c>
      <c r="D4371" s="23" t="str">
        <f>IFERROR(VLOOKUP(A4371,hoja!A:D,3,FALSE),0)</f>
        <v>0395</v>
      </c>
      <c r="E4371" s="23" t="s">
        <v>780</v>
      </c>
      <c r="F4371" s="23" t="str">
        <f>IFERROR(VLOOKUP(E4371,hoja!$A$2:$E$970,4,FALSE),0)</f>
        <v>CENTRO</v>
      </c>
      <c r="G4371" s="23" t="str">
        <f>IFERROR(VLOOKUP(E4371,hoja!$A$2:$E$970,5,FALSE),0)</f>
        <v>ZIPAQUIRÁ</v>
      </c>
      <c r="H4371" s="103" t="str">
        <f>IFERROR(VLOOKUP(E4371,hoja!A:C,3,FALSE),0)</f>
        <v>2031</v>
      </c>
      <c r="I4371" s="24" t="str">
        <f t="shared" si="1104"/>
        <v>03952031</v>
      </c>
      <c r="K4371" s="23">
        <v>881</v>
      </c>
      <c r="L4371" s="23" t="str">
        <f>IF(B4371=F4371,"REGIONAL","NACIONAL")</f>
        <v>NACIONAL</v>
      </c>
      <c r="M4371" s="23" t="s">
        <v>618</v>
      </c>
      <c r="N4371" s="23" t="str" cm="1">
        <f t="array" ref="N4371">IFERROR(IF(M4371="Principal","LES_ACTIVE",LES_INACTIVE),0)</f>
        <v>LES_ACTIVE</v>
      </c>
      <c r="O4371" s="23">
        <f t="shared" si="1106"/>
        <v>8</v>
      </c>
      <c r="P4371" s="23" t="str">
        <f t="shared" si="1105"/>
        <v>03952031Principal</v>
      </c>
    </row>
    <row r="4372" spans="1:16" ht="15" hidden="1" customHeight="1">
      <c r="A4372" s="26" t="s">
        <v>733</v>
      </c>
      <c r="B4372" s="23" t="str">
        <f>IFERROR(VLOOKUP(A4372,hoja!$A$2:$E$970,4,FALSE),0)</f>
        <v>OCCIDENTE</v>
      </c>
      <c r="C4372" s="23" t="str">
        <f>IFERROR(VLOOKUP(A4372,hoja!$A$2:$E$1370,5,FALSE),0)</f>
        <v>PASTO</v>
      </c>
      <c r="D4372" s="23" t="str">
        <f>IFERROR(VLOOKUP(A4372,hoja!A:D,3,FALSE),0)</f>
        <v>0395</v>
      </c>
      <c r="E4372" s="23" t="s">
        <v>816</v>
      </c>
      <c r="F4372" s="23" t="str">
        <f>IFERROR(VLOOKUP(E4372,hoja!$A$2:$E$970,4,FALSE),0)</f>
        <v>OCCIDENTE</v>
      </c>
      <c r="G4372" s="23" t="str">
        <f>IFERROR(VLOOKUP(E4372,hoja!$A$2:$E$970,5,FALSE),0)</f>
        <v>IPIALES</v>
      </c>
      <c r="H4372" s="103" t="str">
        <f>IFERROR(VLOOKUP(E4372,hoja!A:C,3,FALSE),0)</f>
        <v>60013</v>
      </c>
      <c r="I4372" s="24" t="str">
        <f t="shared" si="1104"/>
        <v>039560013</v>
      </c>
      <c r="J4372" s="23">
        <v>5.4500000000407454</v>
      </c>
      <c r="K4372" s="23">
        <v>85.007499999999993</v>
      </c>
      <c r="L4372" s="23" t="str">
        <f t="shared" ref="L4372" si="1108">IF(B4372=F4372,"REGIONAL","NACIONAL")</f>
        <v>REGIONAL</v>
      </c>
      <c r="M4372" s="23" t="s">
        <v>618</v>
      </c>
      <c r="N4372" s="23" t="str" cm="1">
        <f t="array" ref="N4372">IFERROR(IF(M4372="Principal","LES_ACTIVE",LES_INACTIVE),0)</f>
        <v>LES_ACTIVE</v>
      </c>
      <c r="O4372" s="23">
        <f t="shared" si="1106"/>
        <v>25</v>
      </c>
      <c r="P4372" s="23" t="str">
        <f t="shared" si="1105"/>
        <v>039560013Principal</v>
      </c>
    </row>
    <row r="4373" spans="1:16" ht="15" hidden="1" customHeight="1">
      <c r="A4373" s="23" t="s">
        <v>647</v>
      </c>
      <c r="B4373" s="23" t="str">
        <f>IFERROR(VLOOKUP(A4373,hoja!$A$2:$E$970,4,FALSE),0)</f>
        <v>CENTRO</v>
      </c>
      <c r="C4373" s="23" t="str">
        <f>IFERROR(VLOOKUP(A4373,hoja!$A$2:$E$1370,5,FALSE),0)</f>
        <v>TOCANCIPÁ</v>
      </c>
      <c r="D4373" s="23" t="str">
        <f>IFERROR(VLOOKUP(A4373,hoja!A:D,3,FALSE),0)</f>
        <v>2058</v>
      </c>
      <c r="E4373" s="47" t="s">
        <v>1027</v>
      </c>
      <c r="F4373" s="23">
        <f>IFERROR(VLOOKUP(E4373,hoja!$A$2:$E$970,4,FALSE),0)</f>
        <v>0</v>
      </c>
      <c r="G4373" s="23">
        <f>IFERROR(VLOOKUP(E4373,hoja!$A$2:$E$970,5,FALSE),0)</f>
        <v>0</v>
      </c>
      <c r="H4373" s="103">
        <f>IFERROR(VLOOKUP(E4373,hoja!A:C,3,FALSE),0)</f>
        <v>0</v>
      </c>
      <c r="I4373" s="24" t="str">
        <f>D4373&amp;H4373</f>
        <v>20580</v>
      </c>
      <c r="K4373" s="35">
        <v>465</v>
      </c>
      <c r="L4373" s="23" t="str">
        <f>IF(B4373=F4373,"REGIONAL","NACIONAL")</f>
        <v>NACIONAL</v>
      </c>
      <c r="M4373" s="23" t="s">
        <v>618</v>
      </c>
      <c r="N4373" s="23" t="s">
        <v>622</v>
      </c>
      <c r="O4373" s="23">
        <f>IF(K4373&lt;=250,25,IF(K4373&lt;=500,16,IF(K4373&lt;=800,12,IF(K4373&lt;=1100,8,IF(K4373&lt;=1400,6,IF(K4373&lt;=1700,5))))))</f>
        <v>16</v>
      </c>
      <c r="P4373" s="23" t="str">
        <f>D4373&amp;H4373&amp;M4373</f>
        <v>20580Principal</v>
      </c>
    </row>
    <row r="4374" spans="1:16" ht="15" hidden="1" customHeight="1">
      <c r="A4374" s="23" t="s">
        <v>647</v>
      </c>
      <c r="B4374" s="23" t="str">
        <f>IFERROR(VLOOKUP(A4374,hoja!$A$2:$E$970,4,FALSE),0)</f>
        <v>CENTRO</v>
      </c>
      <c r="C4374" s="23" t="str">
        <f>IFERROR(VLOOKUP(A4374,hoja!$A$2:$E$1370,5,FALSE),0)</f>
        <v>TOCANCIPÁ</v>
      </c>
      <c r="D4374" s="23" t="str">
        <f>IFERROR(VLOOKUP(A4374,hoja!A:D,3,FALSE),0)</f>
        <v>2058</v>
      </c>
      <c r="E4374" s="40" t="s">
        <v>879</v>
      </c>
      <c r="F4374" s="23" t="str">
        <f>IFERROR(VLOOKUP(E4374,hoja!$A$2:$E$970,4,FALSE),0)</f>
        <v>ANTIOQUIA</v>
      </c>
      <c r="G4374" s="23" t="str">
        <f>IFERROR(VLOOKUP(E4374,hoja!$A$2:$E$970,5,FALSE),0)</f>
        <v>LLANOS DE CUIVA</v>
      </c>
      <c r="H4374" s="103" t="str">
        <f>IFERROR(VLOOKUP(E4374,hoja!A:C,3,FALSE),0)</f>
        <v>50256</v>
      </c>
      <c r="I4374" s="24" t="str">
        <f>D4374&amp;H4374</f>
        <v>205850256</v>
      </c>
      <c r="K4374" s="35">
        <v>528</v>
      </c>
      <c r="L4374" s="23" t="str">
        <f t="shared" ref="L4374:L4380" si="1109">IF(B4374=F4374,"REGIONAL","NACIONAL")</f>
        <v>NACIONAL</v>
      </c>
      <c r="M4374" s="23" t="s">
        <v>618</v>
      </c>
      <c r="N4374" s="23" t="s">
        <v>622</v>
      </c>
      <c r="O4374" s="23">
        <f>IF(K4374&lt;=250,25,IF(K4374&lt;=500,16,IF(K4374&lt;=800,12,IF(K4374&lt;=1100,8,IF(K4374&lt;=1400,6,IF(K4374&lt;=1700,5))))))</f>
        <v>12</v>
      </c>
      <c r="P4374" s="23" t="str">
        <f>D4374&amp;H4374&amp;M4374</f>
        <v>205850256Principal</v>
      </c>
    </row>
    <row r="4375" spans="1:16" ht="15" hidden="1" customHeight="1">
      <c r="A4375" s="23" t="s">
        <v>770</v>
      </c>
      <c r="B4375" s="23" t="str">
        <f>IFERROR(VLOOKUP(A4375,hoja!$A$2:$E$970,4,FALSE),0)</f>
        <v>ANTIOQUIA</v>
      </c>
      <c r="C4375" s="23" t="str">
        <f>IFERROR(VLOOKUP(A4375,hoja!$A$2:$E$1370,5,FALSE),0)</f>
        <v>RIONEGRO</v>
      </c>
      <c r="D4375" s="23" t="str">
        <f>IFERROR(VLOOKUP(A4375,hoja!A:D,3,FALSE),0)</f>
        <v>3041</v>
      </c>
      <c r="E4375" s="23" t="s">
        <v>683</v>
      </c>
      <c r="F4375" s="23" t="str">
        <f>IFERROR(VLOOKUP(E4375,hoja!$A$2:$E$970,4,FALSE),0)</f>
        <v>OCCIDENTE</v>
      </c>
      <c r="G4375" s="23" t="str">
        <f>IFERROR(VLOOKUP(E4375,hoja!$A$2:$E$970,5,FALSE),0)</f>
        <v>BUGA</v>
      </c>
      <c r="H4375" s="103" t="str">
        <f>IFERROR(VLOOKUP(E4375,hoja!A:C,3,FALSE),0)</f>
        <v>0411</v>
      </c>
      <c r="I4375" s="24" t="str">
        <f t="shared" ref="I4375:I4377" si="1110">D4375&amp;H4375</f>
        <v>30410411</v>
      </c>
      <c r="K4375" s="23">
        <v>422</v>
      </c>
      <c r="L4375" s="23" t="str">
        <f t="shared" si="1109"/>
        <v>NACIONAL</v>
      </c>
      <c r="M4375" s="23" t="s">
        <v>618</v>
      </c>
      <c r="N4375" s="23" t="s">
        <v>622</v>
      </c>
      <c r="O4375" s="23">
        <f t="shared" ref="O4375:O4376" si="1111">IF(K4375&lt;=250,25,IF(K4375&lt;=500,16,IF(K4375&lt;=800,12,IF(K4375&lt;=1100,8,IF(K4375&lt;=1400,6,IF(K4375&lt;=1700,5))))))</f>
        <v>16</v>
      </c>
      <c r="P4375" s="23" t="str">
        <f t="shared" ref="P4375:P4376" si="1112">D4375&amp;H4375&amp;M4375</f>
        <v>30410411Principal</v>
      </c>
    </row>
    <row r="4376" spans="1:16" ht="15" hidden="1" customHeight="1">
      <c r="A4376" s="26" t="s">
        <v>830</v>
      </c>
      <c r="B4376" s="23">
        <f>IFERROR(VLOOKUP(A4376,hoja!$A$2:$E$970,4,FALSE),0)</f>
        <v>0</v>
      </c>
      <c r="C4376" s="23">
        <f>IFERROR(VLOOKUP(A4376,hoja!$A$2:$E$1370,5,FALSE),0)</f>
        <v>0</v>
      </c>
      <c r="D4376" s="23">
        <f>IFERROR(VLOOKUP(A4376,hoja!A:D,3,FALSE),0)</f>
        <v>0</v>
      </c>
      <c r="E4376" s="23" t="s">
        <v>670</v>
      </c>
      <c r="F4376" s="23" t="str">
        <f>IFERROR(VLOOKUP(E4376,hoja!$A$2:$E$970,4,FALSE),0)</f>
        <v>OCCIDENTE</v>
      </c>
      <c r="G4376" s="23" t="str">
        <f>IFERROR(VLOOKUP(E4376,hoja!$A$2:$E$970,5,FALSE),0)</f>
        <v>PEREIRA</v>
      </c>
      <c r="H4376" s="103" t="str">
        <f>IFERROR(VLOOKUP(E4376,hoja!A:C,3,FALSE),0)</f>
        <v>0134</v>
      </c>
      <c r="I4376" s="24" t="str">
        <f t="shared" si="1110"/>
        <v>00134</v>
      </c>
      <c r="K4376" s="23">
        <v>12</v>
      </c>
      <c r="L4376" s="23" t="str">
        <f t="shared" si="1109"/>
        <v>NACIONAL</v>
      </c>
      <c r="M4376" s="23" t="s">
        <v>618</v>
      </c>
      <c r="N4376" s="23" t="str" cm="1">
        <f t="array" ref="N4376">IFERROR(IF(M4376="Principal","LES_ACTIVE",LES_INACTIVE),0)</f>
        <v>LES_ACTIVE</v>
      </c>
      <c r="O4376" s="23">
        <f t="shared" si="1111"/>
        <v>25</v>
      </c>
      <c r="P4376" s="23" t="str">
        <f t="shared" si="1112"/>
        <v>00134Principal</v>
      </c>
    </row>
    <row r="4377" spans="1:16" ht="15" hidden="1" customHeight="1">
      <c r="A4377" s="28" t="s">
        <v>879</v>
      </c>
      <c r="B4377" s="23" t="str">
        <f>IFERROR(VLOOKUP(A4377,hoja!$A$2:$E$970,4,FALSE),0)</f>
        <v>ANTIOQUIA</v>
      </c>
      <c r="C4377" s="23" t="str">
        <f>IFERROR(VLOOKUP(A4377,hoja!$A$2:$E$1370,5,FALSE),0)</f>
        <v>LLANOS DE CUIVA</v>
      </c>
      <c r="D4377" s="23" t="str">
        <f>IFERROR(VLOOKUP(A4377,hoja!A:D,3,FALSE),0)</f>
        <v>50256</v>
      </c>
      <c r="E4377" s="39" t="s">
        <v>647</v>
      </c>
      <c r="F4377" s="23" t="str">
        <f>IFERROR(VLOOKUP(E4377,hoja!$A$2:$E$970,4,FALSE),0)</f>
        <v>CENTRO</v>
      </c>
      <c r="G4377" s="23" t="str">
        <f>IFERROR(VLOOKUP(E4377,hoja!$A$2:$E$970,5,FALSE),0)</f>
        <v>TOCANCIPÁ</v>
      </c>
      <c r="H4377" s="103" t="str">
        <f>IFERROR(VLOOKUP(E4377,hoja!A:C,3,FALSE),0)</f>
        <v>2058</v>
      </c>
      <c r="I4377" s="24" t="str">
        <f t="shared" si="1110"/>
        <v>502562058</v>
      </c>
      <c r="K4377" s="23">
        <v>527</v>
      </c>
      <c r="L4377" s="23" t="str">
        <f t="shared" si="1109"/>
        <v>NACIONAL</v>
      </c>
      <c r="M4377" s="23" t="s">
        <v>618</v>
      </c>
      <c r="N4377" s="23" t="s">
        <v>622</v>
      </c>
      <c r="O4377" s="23">
        <f t="shared" ref="O4377:O4380" si="1113">IF(K4377&lt;=250,25,IF(K4377&lt;=500,16,IF(K4377&lt;=800,12,IF(K4377&lt;=1100,8,IF(K4377&lt;=1400,6,IF(K4377&lt;=1700,5))))))</f>
        <v>12</v>
      </c>
      <c r="P4377" s="23" t="str">
        <f t="shared" ref="P4377:P4380" si="1114">D4377&amp;H4377&amp;M4377</f>
        <v>502562058Principal</v>
      </c>
    </row>
    <row r="4378" spans="1:16" ht="15" hidden="1" customHeight="1">
      <c r="A4378" s="23" t="s">
        <v>873</v>
      </c>
      <c r="B4378" s="23" t="str">
        <f>IFERROR(VLOOKUP(A4378,hoja!$A$2:$E$970,4,FALSE),0)</f>
        <v>OCCIDENTE</v>
      </c>
      <c r="C4378" s="23" t="str">
        <f>IFERROR(VLOOKUP(A4378,hoja!$A$2:$E$1370,5,FALSE),0)</f>
        <v>MANIZALES</v>
      </c>
      <c r="D4378" s="23" t="str">
        <f>IFERROR(VLOOKUP(A4378,hoja!A:D,3,FALSE),0)</f>
        <v>1711</v>
      </c>
      <c r="E4378" s="23" t="s">
        <v>315</v>
      </c>
      <c r="F4378" s="23" t="str">
        <f>IFERROR(VLOOKUP(E4378,hoja!$A$2:$E$970,4,FALSE),0)</f>
        <v>OCCIDENTE</v>
      </c>
      <c r="G4378" s="23" t="str">
        <f>IFERROR(VLOOKUP(E4378,hoja!$A$2:$E$970,5,FALSE),0)</f>
        <v>MANIZALES</v>
      </c>
      <c r="H4378" s="103" t="str">
        <f>IFERROR(VLOOKUP(E4378,hoja!A:C,3,FALSE),0)</f>
        <v>60024</v>
      </c>
      <c r="I4378" s="24" t="str">
        <f>D4378&amp;H4378</f>
        <v>171160024</v>
      </c>
      <c r="K4378" s="23">
        <v>15</v>
      </c>
      <c r="L4378" s="23" t="str">
        <f t="shared" si="1109"/>
        <v>REGIONAL</v>
      </c>
      <c r="M4378" s="23" t="s">
        <v>618</v>
      </c>
      <c r="N4378" s="23" t="s">
        <v>622</v>
      </c>
      <c r="O4378" s="23">
        <f t="shared" si="1113"/>
        <v>25</v>
      </c>
      <c r="P4378" s="23" t="str">
        <f t="shared" si="1114"/>
        <v>171160024Principal</v>
      </c>
    </row>
    <row r="4379" spans="1:16" ht="15" hidden="1" customHeight="1">
      <c r="A4379" s="23" t="s">
        <v>807</v>
      </c>
      <c r="B4379" s="23" t="str">
        <f>IFERROR(VLOOKUP(A4379,hoja!$A$2:$E$970,4,FALSE),0)</f>
        <v>CENTRO</v>
      </c>
      <c r="C4379" s="23" t="str">
        <f>IFERROR(VLOOKUP(A4379,hoja!$A$2:$E$1370,5,FALSE),0)</f>
        <v>BOGOTÁ</v>
      </c>
      <c r="D4379" s="23" t="str">
        <f>IFERROR(VLOOKUP(A4379,hoja!A:D,3,FALSE),0)</f>
        <v>0460</v>
      </c>
      <c r="E4379" s="40" t="s">
        <v>673</v>
      </c>
      <c r="F4379" s="23" t="str">
        <f>IFERROR(VLOOKUP(E4379,hoja!$A$2:$E$970,4,FALSE),0)</f>
        <v>CENTRO</v>
      </c>
      <c r="G4379" s="23" t="str">
        <f>IFERROR(VLOOKUP(E4379,hoja!$A$2:$E$970,5,FALSE),0)</f>
        <v>BOGOTÁ</v>
      </c>
      <c r="H4379" s="103" t="str">
        <f>IFERROR(VLOOKUP(E4379,hoja!A:C,3,FALSE),0)</f>
        <v>3052</v>
      </c>
      <c r="I4379" s="24" t="str">
        <f>D4379&amp;H4379</f>
        <v>04603052</v>
      </c>
      <c r="K4379" s="23">
        <v>19.8</v>
      </c>
      <c r="L4379" s="23" t="str">
        <f t="shared" si="1109"/>
        <v>REGIONAL</v>
      </c>
      <c r="M4379" s="23" t="s">
        <v>618</v>
      </c>
      <c r="N4379" s="23" t="s">
        <v>622</v>
      </c>
      <c r="O4379" s="23">
        <f t="shared" si="1113"/>
        <v>25</v>
      </c>
      <c r="P4379" s="23" t="str">
        <f t="shared" si="1114"/>
        <v>04603052Principal</v>
      </c>
    </row>
    <row r="4380" spans="1:16" ht="15" hidden="1" customHeight="1">
      <c r="A4380" s="39" t="s">
        <v>930</v>
      </c>
      <c r="B4380" s="23" t="str">
        <f>IFERROR(VLOOKUP(A4380,hoja!$A$2:$E$970,4,FALSE),0)</f>
        <v>ANTIOQUIA</v>
      </c>
      <c r="C4380" s="23" t="str">
        <f>IFERROR(VLOOKUP(A4380,hoja!$A$2:$E$1370,5,FALSE),0)</f>
        <v>SAN PEDRO DE LOS MILAGROS</v>
      </c>
      <c r="D4380" s="23" t="str">
        <f>IFERROR(VLOOKUP(A4380,hoja!A:D,3,FALSE),0)</f>
        <v>50178</v>
      </c>
      <c r="E4380" s="39" t="s">
        <v>647</v>
      </c>
      <c r="F4380" s="23" t="str">
        <f>IFERROR(VLOOKUP(E4380,hoja!$A$2:$E$970,4,FALSE),0)</f>
        <v>CENTRO</v>
      </c>
      <c r="G4380" s="23" t="str">
        <f>IFERROR(VLOOKUP(E4380,hoja!$A$2:$E$970,5,FALSE),0)</f>
        <v>TOCANCIPÁ</v>
      </c>
      <c r="H4380" s="103" t="str">
        <f>IFERROR(VLOOKUP(E4380,hoja!A:C,3,FALSE),0)</f>
        <v>2058</v>
      </c>
      <c r="I4380" s="24" t="str">
        <f>D4380&amp;H4380</f>
        <v>501782058</v>
      </c>
      <c r="K4380" s="23">
        <v>464</v>
      </c>
      <c r="L4380" s="23" t="str">
        <f t="shared" si="1109"/>
        <v>NACIONAL</v>
      </c>
      <c r="M4380" s="23" t="s">
        <v>618</v>
      </c>
      <c r="N4380" s="23" t="s">
        <v>622</v>
      </c>
      <c r="O4380" s="23">
        <f t="shared" si="1113"/>
        <v>16</v>
      </c>
      <c r="P4380" s="23" t="str">
        <f t="shared" si="1114"/>
        <v>501782058Principal</v>
      </c>
    </row>
    <row r="4381" spans="1:16" ht="15" hidden="1" customHeight="1">
      <c r="A4381" s="23" t="s">
        <v>1030</v>
      </c>
      <c r="B4381" s="23" t="str">
        <f>IFERROR(VLOOKUP(A4381,hoja!$A$2:$E$970,4,FALSE),0)</f>
        <v>ANTIOQUIA</v>
      </c>
      <c r="C4381" s="23" t="str">
        <f>IFERROR(VLOOKUP(A4381,hoja!$A$2:$E$1370,5,FALSE),0)</f>
        <v>EL CARMEN</v>
      </c>
      <c r="D4381" s="23" t="str">
        <f>IFERROR(VLOOKUP(A4381,hoja!A:D,3,FALSE),0)</f>
        <v>60107</v>
      </c>
      <c r="E4381" s="23" t="s">
        <v>617</v>
      </c>
      <c r="F4381" s="23" t="str">
        <f>IFERROR(VLOOKUP(E4381,hoja!$A$2:$E$970,4,FALSE),0)</f>
        <v>ANTIOQUIA</v>
      </c>
      <c r="G4381" s="23" t="str">
        <f>IFERROR(VLOOKUP(E4381,hoja!$A$2:$E$970,5,FALSE),0)</f>
        <v>MEDELLÍN</v>
      </c>
      <c r="H4381" s="103">
        <f>IFERROR(VLOOKUP(E4381,hoja!A:C,3,FALSE),0)</f>
        <v>50443</v>
      </c>
      <c r="I4381" s="24" t="str">
        <f t="shared" ref="I4381" si="1115">D4381&amp;H4381</f>
        <v>6010750443</v>
      </c>
      <c r="K4381" s="36">
        <v>524</v>
      </c>
      <c r="L4381" s="23" t="str">
        <f t="shared" ref="L4381:L4382" si="1116">IF(B4381=F4381,"REGIONAL","NACIONAL")</f>
        <v>REGIONAL</v>
      </c>
      <c r="M4381" s="23" t="s">
        <v>618</v>
      </c>
      <c r="N4381" s="23" t="str" cm="1">
        <f t="array" ref="N4381">IFERROR(IF(M4381="Principal","LES_ACTIVE",LES_INACTIVE),0)</f>
        <v>LES_ACTIVE</v>
      </c>
      <c r="O4381" s="23">
        <f t="shared" ref="O4381" si="1117">IF(K4381&lt;=250,25,IF(K4381&lt;=500,16,IF(K4381&lt;=800,12,IF(K4381&lt;=1100,8,IF(K4381&lt;=1400,6,IF(K4381&lt;=1700,5))))))</f>
        <v>12</v>
      </c>
      <c r="P4381" s="23" t="str">
        <f t="shared" ref="P4381" si="1118">D4381&amp;H4381&amp;M4381</f>
        <v>6010750443Principal</v>
      </c>
    </row>
    <row r="4382" spans="1:16" ht="15" hidden="1" customHeight="1">
      <c r="A4382" s="26" t="s">
        <v>881</v>
      </c>
      <c r="B4382" s="23" t="str">
        <f>IFERROR(VLOOKUP(A4382,hoja!$A$2:$E$970,4,FALSE),0)</f>
        <v>ANTIOQUIA</v>
      </c>
      <c r="C4382" s="23" t="str">
        <f>IFERROR(VLOOKUP(A4382,hoja!$A$2:$E$1370,5,FALSE),0)</f>
        <v>MEDELLÍN</v>
      </c>
      <c r="D4382" s="23" t="str">
        <f>IFERROR(VLOOKUP(A4382,hoja!A:D,3,FALSE),0)</f>
        <v>1381</v>
      </c>
      <c r="E4382" s="23" t="s">
        <v>1030</v>
      </c>
      <c r="F4382" s="23" t="str">
        <f>IFERROR(VLOOKUP(E4382,hoja!$A$2:$E$970,4,FALSE),0)</f>
        <v>ANTIOQUIA</v>
      </c>
      <c r="G4382" s="23" t="str">
        <f>IFERROR(VLOOKUP(E4382,hoja!$A$2:$E$970,5,FALSE),0)</f>
        <v>EL CARMEN</v>
      </c>
      <c r="H4382" s="103" t="str">
        <f>IFERROR(VLOOKUP(E4382,hoja!A:C,3,FALSE),0)</f>
        <v>60107</v>
      </c>
      <c r="I4382" s="24" t="str">
        <f t="shared" ref="I4382" si="1119">D4382&amp;H4382</f>
        <v>138160107</v>
      </c>
      <c r="K4382" s="36">
        <v>524</v>
      </c>
      <c r="L4382" s="23" t="str">
        <f t="shared" si="1116"/>
        <v>REGIONAL</v>
      </c>
      <c r="M4382" s="23" t="s">
        <v>618</v>
      </c>
      <c r="N4382" s="23" t="str" cm="1">
        <f t="array" ref="N4382">IFERROR(IF(M4382="Principal","LES_ACTIVE",LES_INACTIVE),0)</f>
        <v>LES_ACTIVE</v>
      </c>
      <c r="O4382" s="23">
        <f t="shared" ref="O4382" si="1120">IF(K4382&lt;=250,25,IF(K4382&lt;=500,16,IF(K4382&lt;=800,12,IF(K4382&lt;=1100,8,IF(K4382&lt;=1400,6,IF(K4382&lt;=1700,5))))))</f>
        <v>12</v>
      </c>
      <c r="P4382" s="23" t="str">
        <f t="shared" ref="P4382" si="1121">D4382&amp;H4382&amp;M4382</f>
        <v>138160107Principal</v>
      </c>
    </row>
    <row r="4383" spans="1:16" ht="15" hidden="1" customHeight="1">
      <c r="A4383" s="23" t="s">
        <v>1031</v>
      </c>
      <c r="B4383" s="23" t="str">
        <f>IFERROR(VLOOKUP(A4383,hoja!$A$2:$E$970,4,FALSE),0)</f>
        <v>SANTANDER</v>
      </c>
      <c r="C4383" s="23" t="str">
        <f>IFERROR(VLOOKUP(A4383,hoja!$A$2:$E$1370,5,FALSE),0)</f>
        <v>AGUACHICA</v>
      </c>
      <c r="D4383" s="23" t="str">
        <f>IFERROR(VLOOKUP(A4383,hoja!A:D,3,FALSE),0)</f>
        <v>50521</v>
      </c>
      <c r="E4383" s="23" t="s">
        <v>617</v>
      </c>
      <c r="F4383" s="23" t="str">
        <f>IFERROR(VLOOKUP(E4383,hoja!$A$2:$E$970,4,FALSE),0)</f>
        <v>ANTIOQUIA</v>
      </c>
      <c r="G4383" s="23" t="str">
        <f>IFERROR(VLOOKUP(E4383,hoja!$A$2:$E$970,5,FALSE),0)</f>
        <v>MEDELLÍN</v>
      </c>
      <c r="H4383" s="103">
        <f>IFERROR(VLOOKUP(E4383,hoja!A:C,3,FALSE),0)</f>
        <v>50443</v>
      </c>
      <c r="I4383" s="24" t="str">
        <f t="shared" ref="I4383" si="1122">D4383&amp;H4383</f>
        <v>5052150443</v>
      </c>
      <c r="K4383" s="36">
        <v>445</v>
      </c>
      <c r="L4383" s="23" t="str">
        <f>IF(B4383=F4383,"REGIONAL","NACIONAL")</f>
        <v>NACIONAL</v>
      </c>
      <c r="M4383" s="23" t="s">
        <v>618</v>
      </c>
      <c r="N4383" s="23" t="str" cm="1">
        <f t="array" ref="N4383">IFERROR(IF(M4383="Principal","LES_ACTIVE",LES_INACTIVE),0)</f>
        <v>LES_ACTIVE</v>
      </c>
      <c r="O4383" s="23">
        <f t="shared" ref="O4383" si="1123">IF(K4383&lt;=250,25,IF(K4383&lt;=500,16,IF(K4383&lt;=800,12,IF(K4383&lt;=1100,8,IF(K4383&lt;=1400,6,IF(K4383&lt;=1700,5))))))</f>
        <v>16</v>
      </c>
      <c r="P4383" s="23" t="str">
        <f t="shared" ref="P4383" si="1124">D4383&amp;H4383&amp;M4383</f>
        <v>5052150443Principal</v>
      </c>
    </row>
    <row r="4384" spans="1:16" ht="15" hidden="1" customHeight="1">
      <c r="A4384" s="26" t="s">
        <v>881</v>
      </c>
      <c r="B4384" s="23" t="str">
        <f>IFERROR(VLOOKUP(A4384,hoja!$A$2:$E$970,4,FALSE),0)</f>
        <v>ANTIOQUIA</v>
      </c>
      <c r="C4384" s="23" t="str">
        <f>IFERROR(VLOOKUP(A4384,hoja!$A$2:$E$1370,5,FALSE),0)</f>
        <v>MEDELLÍN</v>
      </c>
      <c r="D4384" s="23" t="str">
        <f>IFERROR(VLOOKUP(A4384,hoja!A:D,3,FALSE),0)</f>
        <v>1381</v>
      </c>
      <c r="E4384" s="23" t="s">
        <v>1031</v>
      </c>
      <c r="F4384" s="23" t="str">
        <f>IFERROR(VLOOKUP(E4384,hoja!$A$2:$E$970,4,FALSE),0)</f>
        <v>SANTANDER</v>
      </c>
      <c r="G4384" s="23" t="str">
        <f>IFERROR(VLOOKUP(E4384,hoja!$A$2:$E$970,5,FALSE),0)</f>
        <v>AGUACHICA</v>
      </c>
      <c r="H4384" s="103" t="str">
        <f>IFERROR(VLOOKUP(E4384,hoja!A:C,3,FALSE),0)</f>
        <v>50521</v>
      </c>
      <c r="I4384" s="24" t="str">
        <f t="shared" ref="I4384:I4386" si="1125">D4384&amp;H4384</f>
        <v>138150521</v>
      </c>
      <c r="K4384" s="36">
        <v>445</v>
      </c>
      <c r="L4384" s="23" t="str">
        <f t="shared" ref="L4384:L4385" si="1126">IF(B4384=F4384,"REGIONAL","NACIONAL")</f>
        <v>NACIONAL</v>
      </c>
      <c r="M4384" s="23" t="s">
        <v>618</v>
      </c>
      <c r="N4384" s="23" t="str" cm="1">
        <f t="array" ref="N4384">IFERROR(IF(M4384="Principal","LES_ACTIVE",LES_INACTIVE),0)</f>
        <v>LES_ACTIVE</v>
      </c>
      <c r="O4384" s="23">
        <f t="shared" ref="O4384:O4386" si="1127">IF(K4384&lt;=250,25,IF(K4384&lt;=500,16,IF(K4384&lt;=800,12,IF(K4384&lt;=1100,8,IF(K4384&lt;=1400,6,IF(K4384&lt;=1700,5))))))</f>
        <v>16</v>
      </c>
      <c r="P4384" s="23" t="str">
        <f t="shared" ref="P4384:P4386" si="1128">D4384&amp;H4384&amp;M4384</f>
        <v>138150521Principal</v>
      </c>
    </row>
    <row r="4385" spans="1:16" ht="15" hidden="1" customHeight="1">
      <c r="A4385" s="23" t="s">
        <v>859</v>
      </c>
      <c r="B4385" s="23" t="str">
        <f>IFERROR(VLOOKUP(A4385,hoja!$A$2:$E$970,4,FALSE),0)</f>
        <v>CENTRO</v>
      </c>
      <c r="C4385" s="23" t="str">
        <f>IFERROR(VLOOKUP(A4385,hoja!$A$2:$E$1370,5,FALSE),0)</f>
        <v>IBAGUÉ</v>
      </c>
      <c r="D4385" s="23" t="str">
        <f>IFERROR(VLOOKUP(A4385,hoja!A:D,3,FALSE),0)</f>
        <v>60021</v>
      </c>
      <c r="E4385" s="23" t="s">
        <v>617</v>
      </c>
      <c r="F4385" s="23" t="str">
        <f>IFERROR(VLOOKUP(E4385,hoja!$A$2:$E$970,4,FALSE),0)</f>
        <v>ANTIOQUIA</v>
      </c>
      <c r="G4385" s="23" t="str">
        <f>IFERROR(VLOOKUP(E4385,hoja!$A$2:$E$970,5,FALSE),0)</f>
        <v>MEDELLÍN</v>
      </c>
      <c r="H4385" s="103">
        <f>IFERROR(VLOOKUP(E4385,hoja!A:C,3,FALSE),0)</f>
        <v>50443</v>
      </c>
      <c r="I4385" s="24" t="str">
        <f t="shared" si="1125"/>
        <v>6002150443</v>
      </c>
      <c r="K4385" s="23">
        <v>402</v>
      </c>
      <c r="L4385" s="23" t="str">
        <f t="shared" si="1126"/>
        <v>NACIONAL</v>
      </c>
      <c r="M4385" s="23" t="s">
        <v>618</v>
      </c>
      <c r="N4385" s="23" t="s">
        <v>622</v>
      </c>
      <c r="O4385" s="23">
        <f t="shared" si="1127"/>
        <v>16</v>
      </c>
      <c r="P4385" s="23" t="str">
        <f t="shared" si="1128"/>
        <v>6002150443Principal</v>
      </c>
    </row>
    <row r="4386" spans="1:16" ht="15" hidden="1" customHeight="1">
      <c r="A4386" s="26" t="s">
        <v>881</v>
      </c>
      <c r="B4386" s="23" t="str">
        <f>IFERROR(VLOOKUP(A4386,hoja!$A$2:$E$970,4,FALSE),0)</f>
        <v>ANTIOQUIA</v>
      </c>
      <c r="C4386" s="23" t="str">
        <f>IFERROR(VLOOKUP(A4386,hoja!$A$2:$E$1370,5,FALSE),0)</f>
        <v>MEDELLÍN</v>
      </c>
      <c r="D4386" s="23" t="str">
        <f>IFERROR(VLOOKUP(A4386,hoja!A:D,3,FALSE),0)</f>
        <v>1381</v>
      </c>
      <c r="E4386" s="23" t="s">
        <v>649</v>
      </c>
      <c r="F4386" s="23" t="str">
        <f>IFERROR(VLOOKUP(E4386,hoja!$A$2:$E$970,4,FALSE),0)</f>
        <v>ANTIOQUIA</v>
      </c>
      <c r="G4386" s="23" t="str">
        <f>IFERROR(VLOOKUP(E4386,hoja!$A$2:$E$970,5,FALSE),0)</f>
        <v>MEDELLÍN</v>
      </c>
      <c r="H4386" s="103" t="str">
        <f>IFERROR(VLOOKUP(E4386,hoja!A:C,3,FALSE),0)</f>
        <v>60127</v>
      </c>
      <c r="I4386" s="24" t="str">
        <f t="shared" si="1125"/>
        <v>138160127</v>
      </c>
      <c r="K4386" s="23">
        <v>55</v>
      </c>
      <c r="L4386" s="23" t="str">
        <f t="shared" ref="L4386:L4387" si="1129">IF(B4386=F4386,"REGIONAL","NACIONAL")</f>
        <v>REGIONAL</v>
      </c>
      <c r="M4386" s="23" t="s">
        <v>618</v>
      </c>
      <c r="N4386" s="23" t="s">
        <v>622</v>
      </c>
      <c r="O4386" s="23">
        <f t="shared" si="1127"/>
        <v>25</v>
      </c>
      <c r="P4386" s="23" t="str">
        <f t="shared" si="1128"/>
        <v>138160127Principal</v>
      </c>
    </row>
    <row r="4387" spans="1:16" ht="15" hidden="1" customHeight="1">
      <c r="A4387" s="23" t="s">
        <v>649</v>
      </c>
      <c r="B4387" s="23" t="str">
        <f>IFERROR(VLOOKUP(A4387,hoja!$A$2:$E$970,4,FALSE),0)</f>
        <v>ANTIOQUIA</v>
      </c>
      <c r="C4387" s="23" t="str">
        <f>IFERROR(VLOOKUP(A4387,hoja!$A$2:$E$1370,5,FALSE),0)</f>
        <v>MEDELLÍN</v>
      </c>
      <c r="D4387" s="23" t="str">
        <f>IFERROR(VLOOKUP(A4387,hoja!A:D,3,FALSE),0)</f>
        <v>60127</v>
      </c>
      <c r="E4387" s="23" t="s">
        <v>617</v>
      </c>
      <c r="F4387" s="23" t="str">
        <f>IFERROR(VLOOKUP(E4387,hoja!$A$2:$E$970,4,FALSE),0)</f>
        <v>ANTIOQUIA</v>
      </c>
      <c r="G4387" s="23" t="str">
        <f>IFERROR(VLOOKUP(E4387,hoja!$A$2:$E$970,5,FALSE),0)</f>
        <v>MEDELLÍN</v>
      </c>
      <c r="H4387" s="103">
        <f>IFERROR(VLOOKUP(E4387,hoja!A:C,3,FALSE),0)</f>
        <v>50443</v>
      </c>
      <c r="I4387" s="24" t="str">
        <f t="shared" ref="I4387:I4389" si="1130">D4387&amp;H4387</f>
        <v>6012750443</v>
      </c>
      <c r="K4387" s="23">
        <v>55</v>
      </c>
      <c r="L4387" s="23" t="str">
        <f t="shared" si="1129"/>
        <v>REGIONAL</v>
      </c>
      <c r="M4387" s="23" t="s">
        <v>618</v>
      </c>
      <c r="N4387" s="23" t="s">
        <v>622</v>
      </c>
      <c r="O4387" s="23">
        <f t="shared" ref="O4387:O4389" si="1131">IF(K4387&lt;=250,25,IF(K4387&lt;=500,16,IF(K4387&lt;=800,12,IF(K4387&lt;=1100,8,IF(K4387&lt;=1400,6,IF(K4387&lt;=1700,5))))))</f>
        <v>25</v>
      </c>
      <c r="P4387" s="23" t="str">
        <f t="shared" ref="P4387:P4389" si="1132">D4387&amp;H4387&amp;M4387</f>
        <v>6012750443Principal</v>
      </c>
    </row>
    <row r="4388" spans="1:16" ht="15" hidden="1" customHeight="1">
      <c r="A4388" s="23" t="s">
        <v>371</v>
      </c>
      <c r="B4388" s="23" t="str">
        <f>IFERROR(VLOOKUP(A4388,hoja!$A$2:$E$970,4,FALSE),0)</f>
        <v>OCCIDENTE</v>
      </c>
      <c r="C4388" s="23" t="str">
        <f>IFERROR(VLOOKUP(A4388,hoja!$A$2:$E$1370,5,FALSE),0)</f>
        <v>PEREIRA</v>
      </c>
      <c r="D4388" s="23" t="str">
        <f>IFERROR(VLOOKUP(A4388,hoja!A:D,3,FALSE),0)</f>
        <v>60041</v>
      </c>
      <c r="E4388" s="23" t="s">
        <v>617</v>
      </c>
      <c r="F4388" s="23" t="str">
        <f>IFERROR(VLOOKUP(E4388,hoja!$A$2:$E$970,4,FALSE),0)</f>
        <v>ANTIOQUIA</v>
      </c>
      <c r="G4388" s="23" t="str">
        <f>IFERROR(VLOOKUP(E4388,hoja!$A$2:$E$970,5,FALSE),0)</f>
        <v>MEDELLÍN</v>
      </c>
      <c r="H4388" s="103">
        <f>IFERROR(VLOOKUP(E4388,hoja!A:C,3,FALSE),0)</f>
        <v>50443</v>
      </c>
      <c r="I4388" s="24" t="str">
        <f t="shared" si="1130"/>
        <v>6004150443</v>
      </c>
      <c r="K4388" s="23">
        <v>227</v>
      </c>
      <c r="L4388" s="23" t="str">
        <f>IF(B4388=F4388,"REGIONAL","NACIONAL")</f>
        <v>NACIONAL</v>
      </c>
      <c r="M4388" s="23" t="s">
        <v>618</v>
      </c>
      <c r="N4388" s="23" t="str" cm="1">
        <f t="array" ref="N4388">IFERROR(IF(M4388="Principal","LES_ACTIVE",LES_INACTIVE),0)</f>
        <v>LES_ACTIVE</v>
      </c>
      <c r="O4388" s="23">
        <f t="shared" si="1131"/>
        <v>25</v>
      </c>
      <c r="P4388" s="23" t="str">
        <f t="shared" si="1132"/>
        <v>6004150443Principal</v>
      </c>
    </row>
    <row r="4389" spans="1:16" ht="15" hidden="1" customHeight="1">
      <c r="A4389" s="23" t="s">
        <v>1032</v>
      </c>
      <c r="B4389" s="23" t="str">
        <f>IFERROR(VLOOKUP(A4389,hoja!$A$2:$E$970,4,FALSE),0)</f>
        <v>CENTRO</v>
      </c>
      <c r="C4389" s="23" t="str">
        <f>IFERROR(VLOOKUP(A4389,hoja!$A$2:$E$1370,5,FALSE),0)</f>
        <v>ZIPAQUIRÁ</v>
      </c>
      <c r="D4389" s="23" t="str">
        <f>IFERROR(VLOOKUP(A4389,hoja!A:D,3,FALSE),0)</f>
        <v>50293</v>
      </c>
      <c r="E4389" s="23" t="s">
        <v>617</v>
      </c>
      <c r="F4389" s="23" t="str">
        <f>IFERROR(VLOOKUP(E4389,hoja!$A$2:$E$970,4,FALSE),0)</f>
        <v>ANTIOQUIA</v>
      </c>
      <c r="G4389" s="23" t="str">
        <f>IFERROR(VLOOKUP(E4389,hoja!$A$2:$E$970,5,FALSE),0)</f>
        <v>MEDELLÍN</v>
      </c>
      <c r="H4389" s="103">
        <f>IFERROR(VLOOKUP(E4389,hoja!A:C,3,FALSE),0)</f>
        <v>50443</v>
      </c>
      <c r="I4389" s="24" t="str">
        <f t="shared" si="1130"/>
        <v>5029350443</v>
      </c>
      <c r="K4389" s="23">
        <v>445</v>
      </c>
      <c r="L4389" s="23" t="str">
        <f t="shared" ref="L4389:L4393" si="1133">IF(B4389=F4389,"REGIONAL","NACIONAL")</f>
        <v>NACIONAL</v>
      </c>
      <c r="M4389" s="23" t="s">
        <v>618</v>
      </c>
      <c r="N4389" s="23" t="s">
        <v>622</v>
      </c>
      <c r="O4389" s="23">
        <f t="shared" si="1131"/>
        <v>16</v>
      </c>
      <c r="P4389" s="23" t="str">
        <f t="shared" si="1132"/>
        <v>5029350443Principal</v>
      </c>
    </row>
    <row r="4390" spans="1:16" ht="15" hidden="1" customHeight="1">
      <c r="A4390" s="26" t="s">
        <v>881</v>
      </c>
      <c r="B4390" s="23" t="str">
        <f>IFERROR(VLOOKUP(A4390,hoja!$A$2:$E$970,4,FALSE),0)</f>
        <v>ANTIOQUIA</v>
      </c>
      <c r="C4390" s="23" t="str">
        <f>IFERROR(VLOOKUP(A4390,hoja!$A$2:$E$1370,5,FALSE),0)</f>
        <v>MEDELLÍN</v>
      </c>
      <c r="D4390" s="23" t="str">
        <f>IFERROR(VLOOKUP(A4390,hoja!A:D,3,FALSE),0)</f>
        <v>1381</v>
      </c>
      <c r="E4390" s="23" t="s">
        <v>1032</v>
      </c>
      <c r="F4390" s="23" t="str">
        <f>IFERROR(VLOOKUP(E4390,hoja!$A$2:$E$970,4,FALSE),0)</f>
        <v>CENTRO</v>
      </c>
      <c r="G4390" s="23" t="str">
        <f>IFERROR(VLOOKUP(E4390,hoja!$A$2:$E$970,5,FALSE),0)</f>
        <v>ZIPAQUIRÁ</v>
      </c>
      <c r="H4390" s="103" t="str">
        <f>IFERROR(VLOOKUP(E4390,hoja!A:C,3,FALSE),0)</f>
        <v>50293</v>
      </c>
      <c r="I4390" s="24" t="str">
        <f t="shared" ref="I4390" si="1134">D4390&amp;H4390</f>
        <v>138150293</v>
      </c>
      <c r="K4390" s="23">
        <v>445</v>
      </c>
      <c r="L4390" s="23" t="str">
        <f t="shared" si="1133"/>
        <v>NACIONAL</v>
      </c>
      <c r="M4390" s="23" t="s">
        <v>618</v>
      </c>
      <c r="N4390" s="23" t="s">
        <v>622</v>
      </c>
      <c r="O4390" s="23">
        <f t="shared" ref="O4390" si="1135">IF(K4390&lt;=250,25,IF(K4390&lt;=500,16,IF(K4390&lt;=800,12,IF(K4390&lt;=1100,8,IF(K4390&lt;=1400,6,IF(K4390&lt;=1700,5))))))</f>
        <v>16</v>
      </c>
      <c r="P4390" s="23" t="str">
        <f t="shared" ref="P4390" si="1136">D4390&amp;H4390&amp;M4390</f>
        <v>138150293Principal</v>
      </c>
    </row>
    <row r="4391" spans="1:16" ht="15" hidden="1" customHeight="1">
      <c r="A4391" s="23" t="s">
        <v>536</v>
      </c>
      <c r="B4391" s="23" t="str">
        <f>IFERROR(VLOOKUP(A4391,hoja!$A$2:$E$970,4,FALSE),0)</f>
        <v>OCCIDENTE</v>
      </c>
      <c r="C4391" s="23" t="str">
        <f>IFERROR(VLOOKUP(A4391,hoja!$A$2:$E$1370,5,FALSE),0)</f>
        <v>TULUÁ</v>
      </c>
      <c r="D4391" s="23" t="str">
        <f>IFERROR(VLOOKUP(A4391,hoja!A:D,3,FALSE),0)</f>
        <v>50520</v>
      </c>
      <c r="E4391" s="23" t="s">
        <v>617</v>
      </c>
      <c r="F4391" s="23" t="str">
        <f>IFERROR(VLOOKUP(E4391,hoja!$A$2:$E$970,4,FALSE),0)</f>
        <v>ANTIOQUIA</v>
      </c>
      <c r="G4391" s="23" t="str">
        <f>IFERROR(VLOOKUP(E4391,hoja!$A$2:$E$970,5,FALSE),0)</f>
        <v>MEDELLÍN</v>
      </c>
      <c r="H4391" s="103">
        <f>IFERROR(VLOOKUP(E4391,hoja!A:C,3,FALSE),0)</f>
        <v>50443</v>
      </c>
      <c r="I4391" s="24" t="str">
        <f t="shared" ref="I4391:I4394" si="1137">D4391&amp;H4391</f>
        <v>5052050443</v>
      </c>
      <c r="K4391" s="23">
        <v>332</v>
      </c>
      <c r="L4391" s="23" t="str">
        <f t="shared" si="1133"/>
        <v>NACIONAL</v>
      </c>
      <c r="M4391" s="23" t="s">
        <v>618</v>
      </c>
      <c r="N4391" s="23" t="s">
        <v>622</v>
      </c>
      <c r="O4391" s="23">
        <f t="shared" ref="O4391:O4394" si="1138">IF(K4391&lt;=250,25,IF(K4391&lt;=500,16,IF(K4391&lt;=800,12,IF(K4391&lt;=1100,8,IF(K4391&lt;=1400,6,IF(K4391&lt;=1700,5))))))</f>
        <v>16</v>
      </c>
      <c r="P4391" s="23" t="str">
        <f t="shared" ref="P4391:P4394" si="1139">D4391&amp;H4391&amp;M4391</f>
        <v>5052050443Principal</v>
      </c>
    </row>
    <row r="4392" spans="1:16" ht="15" hidden="1" customHeight="1">
      <c r="A4392" s="26" t="s">
        <v>802</v>
      </c>
      <c r="B4392" s="23" t="str">
        <f>IFERROR(VLOOKUP(A4392,hoja!$A$2:$E$970,4,FALSE),0)</f>
        <v>ANTIOQUIA</v>
      </c>
      <c r="C4392" s="23" t="str">
        <f>IFERROR(VLOOKUP(A4392,hoja!$A$2:$E$1370,5,FALSE),0)</f>
        <v>MEDELLÍN</v>
      </c>
      <c r="D4392" s="23" t="str">
        <f>IFERROR(VLOOKUP(A4392,hoja!A:D,3,FALSE),0)</f>
        <v>60047</v>
      </c>
      <c r="E4392" s="23" t="s">
        <v>642</v>
      </c>
      <c r="F4392" s="23" t="str">
        <f>IFERROR(VLOOKUP(E4392,hoja!$A$2:$E$970,4,FALSE),0)</f>
        <v>COSTA</v>
      </c>
      <c r="G4392" s="23" t="str">
        <f>IFERROR(VLOOKUP(E4392,hoja!$A$2:$E$970,5,FALSE),0)</f>
        <v>BARRANQUILLA</v>
      </c>
      <c r="H4392" s="103" t="str">
        <f>IFERROR(VLOOKUP(E4392,hoja!A:C,3,FALSE),0)</f>
        <v>0111</v>
      </c>
      <c r="I4392" s="24" t="str">
        <f t="shared" si="1137"/>
        <v>600470111</v>
      </c>
      <c r="K4392" s="23">
        <v>745</v>
      </c>
      <c r="L4392" s="23" t="str">
        <f t="shared" si="1133"/>
        <v>NACIONAL</v>
      </c>
      <c r="M4392" s="23" t="s">
        <v>618</v>
      </c>
      <c r="N4392" s="23" t="str" cm="1">
        <f t="array" ref="N4392">IFERROR(IF(M4392="Principal","LES_ACTIVE",LES_INACTIVE),0)</f>
        <v>LES_ACTIVE</v>
      </c>
      <c r="O4392" s="23">
        <f t="shared" si="1138"/>
        <v>12</v>
      </c>
      <c r="P4392" s="23" t="str">
        <f t="shared" si="1139"/>
        <v>600470111Principal</v>
      </c>
    </row>
    <row r="4393" spans="1:16" ht="15" hidden="1" customHeight="1">
      <c r="A4393" s="26" t="s">
        <v>645</v>
      </c>
      <c r="B4393" s="23" t="str">
        <f>IFERROR(VLOOKUP(A4393,hoja!$A$2:$E$970,4,FALSE),0)</f>
        <v>OCCIDENTE</v>
      </c>
      <c r="C4393" s="23" t="str">
        <f>IFERROR(VLOOKUP(A4393,hoja!$A$2:$E$1370,5,FALSE),0)</f>
        <v>CALI</v>
      </c>
      <c r="D4393" s="23" t="str">
        <f>IFERROR(VLOOKUP(A4393,hoja!A:D,3,FALSE),0)</f>
        <v>0410</v>
      </c>
      <c r="E4393" s="40" t="s">
        <v>763</v>
      </c>
      <c r="F4393" s="23" t="str">
        <f>IFERROR(VLOOKUP(E4393,hoja!$A$2:$E$970,4,FALSE),0)</f>
        <v>ANTIOQUIA</v>
      </c>
      <c r="G4393" s="23" t="str">
        <f>IFERROR(VLOOKUP(E4393,hoja!$A$2:$E$970,5,FALSE),0)</f>
        <v>MEDELLÍN</v>
      </c>
      <c r="H4393" s="103" t="str">
        <f>IFERROR(VLOOKUP(E4393,hoja!A:C,3,FALSE),0)</f>
        <v>60039</v>
      </c>
      <c r="I4393" s="24" t="str">
        <f t="shared" si="1137"/>
        <v>041060039</v>
      </c>
      <c r="K4393" s="23">
        <v>490</v>
      </c>
      <c r="L4393" s="23" t="str">
        <f t="shared" si="1133"/>
        <v>NACIONAL</v>
      </c>
      <c r="M4393" s="23" t="s">
        <v>893</v>
      </c>
      <c r="N4393" s="23" t="s">
        <v>622</v>
      </c>
      <c r="O4393" s="23">
        <f t="shared" si="1138"/>
        <v>16</v>
      </c>
      <c r="P4393" s="23" t="str">
        <f t="shared" si="1139"/>
        <v>041060039Santa Fe de Antioquia</v>
      </c>
    </row>
    <row r="4394" spans="1:16" ht="15" hidden="1" customHeight="1">
      <c r="A4394" s="26" t="s">
        <v>681</v>
      </c>
      <c r="B4394" s="23" t="str">
        <f>IFERROR(VLOOKUP(A4394,hoja!$A$2:$E$970,4,FALSE),0)</f>
        <v>CENTRO</v>
      </c>
      <c r="C4394" s="23" t="str">
        <f>IFERROR(VLOOKUP(A4394,hoja!$A$2:$E$1370,5,FALSE),0)</f>
        <v>VILLAVICENCIO</v>
      </c>
      <c r="D4394" s="23" t="str">
        <f>IFERROR(VLOOKUP(A4394,hoja!A:D,3,FALSE),0)</f>
        <v>0393</v>
      </c>
      <c r="E4394" s="23" t="s">
        <v>211</v>
      </c>
      <c r="F4394" s="23" t="str">
        <f>IFERROR(VLOOKUP(E4394,hoja!$A$2:$E$970,4,FALSE),0)</f>
        <v>CENTRO</v>
      </c>
      <c r="G4394" s="23" t="str">
        <f>IFERROR(VLOOKUP(E4394,hoja!$A$2:$E$970,5,FALSE),0)</f>
        <v>GRANADA</v>
      </c>
      <c r="H4394" s="103" t="str">
        <f>IFERROR(VLOOKUP(E4394,hoja!A:C,3,FALSE),0)</f>
        <v>50522</v>
      </c>
      <c r="I4394" s="24" t="str">
        <f t="shared" si="1137"/>
        <v>039350522</v>
      </c>
      <c r="J4394" s="23">
        <v>2.8250000000407454</v>
      </c>
      <c r="K4394" s="23">
        <v>86.473500000000001</v>
      </c>
      <c r="L4394" s="23" t="str">
        <f t="shared" ref="L4394:L4397" si="1140">IF(B4394=F4394,"REGIONAL","NACIONAL")</f>
        <v>REGIONAL</v>
      </c>
      <c r="M4394" s="23" t="s">
        <v>618</v>
      </c>
      <c r="N4394" s="23" t="str" cm="1">
        <f t="array" ref="N4394">IFERROR(IF(M4394="Principal","LES_ACTIVE",LES_INACTIVE),0)</f>
        <v>LES_ACTIVE</v>
      </c>
      <c r="O4394" s="23">
        <f t="shared" si="1138"/>
        <v>25</v>
      </c>
      <c r="P4394" s="23" t="str">
        <f t="shared" si="1139"/>
        <v>039350522Principal</v>
      </c>
    </row>
    <row r="4395" spans="1:16" ht="15" hidden="1" customHeight="1">
      <c r="A4395" s="26" t="s">
        <v>681</v>
      </c>
      <c r="B4395" s="23" t="str">
        <f>IFERROR(VLOOKUP(A4395,hoja!$A$2:$E$970,4,FALSE),0)</f>
        <v>CENTRO</v>
      </c>
      <c r="C4395" s="23" t="str">
        <f>IFERROR(VLOOKUP(A4395,hoja!$A$2:$E$1370,5,FALSE),0)</f>
        <v>VILLAVICENCIO</v>
      </c>
      <c r="D4395" s="23" t="str">
        <f>IFERROR(VLOOKUP(A4395,hoja!A:D,3,FALSE),0)</f>
        <v>0393</v>
      </c>
      <c r="E4395" s="23" t="s">
        <v>616</v>
      </c>
      <c r="F4395" s="23" t="str">
        <f>IFERROR(VLOOKUP(E4395,hoja!$A$2:$E$970,4,FALSE),0)</f>
        <v>CENTRO</v>
      </c>
      <c r="G4395" s="23" t="str">
        <f>IFERROR(VLOOKUP(E4395,hoja!$A$2:$E$970,5,FALSE),0)</f>
        <v>ACACÍAS</v>
      </c>
      <c r="H4395" s="103" t="str">
        <f>IFERROR(VLOOKUP(E4395,hoja!A:C,3,FALSE),0)</f>
        <v>60004</v>
      </c>
      <c r="I4395" s="24" t="str">
        <f t="shared" ref="I4395:I4407" si="1141">D4395&amp;H4395</f>
        <v>039360004</v>
      </c>
      <c r="J4395" s="23">
        <v>2.8250000000407454</v>
      </c>
      <c r="K4395" s="23">
        <v>37</v>
      </c>
      <c r="L4395" s="23" t="str">
        <f t="shared" si="1140"/>
        <v>REGIONAL</v>
      </c>
      <c r="M4395" s="23" t="s">
        <v>618</v>
      </c>
      <c r="N4395" s="23" t="str" cm="1">
        <f t="array" ref="N4395">IFERROR(IF(M4395="Principal","LES_ACTIVE",LES_INACTIVE),0)</f>
        <v>LES_ACTIVE</v>
      </c>
      <c r="O4395" s="23">
        <f t="shared" ref="O4395:O4397" si="1142">IF(K4395&lt;=250,25,IF(K4395&lt;=500,16,IF(K4395&lt;=800,12,IF(K4395&lt;=1100,8,IF(K4395&lt;=1400,6,IF(K4395&lt;=1700,5))))))</f>
        <v>25</v>
      </c>
      <c r="P4395" s="23" t="str">
        <f t="shared" ref="P4395:P4407" si="1143">D4395&amp;H4395&amp;M4395</f>
        <v>039360004Principal</v>
      </c>
    </row>
    <row r="4396" spans="1:16" ht="15" hidden="1" customHeight="1">
      <c r="A4396" s="26" t="s">
        <v>630</v>
      </c>
      <c r="B4396" s="23" t="str">
        <f>IFERROR(VLOOKUP(A4396,hoja!$A$2:$E$970,4,FALSE),0)</f>
        <v>CENTRO</v>
      </c>
      <c r="C4396" s="23" t="str">
        <f>IFERROR(VLOOKUP(A4396,hoja!$A$2:$E$1370,5,FALSE),0)</f>
        <v>SESQUILÉ</v>
      </c>
      <c r="D4396" s="23" t="str">
        <f>IFERROR(VLOOKUP(A4396,hoja!A:D,3,FALSE),0)</f>
        <v>1501</v>
      </c>
      <c r="E4396" s="23" t="s">
        <v>340</v>
      </c>
      <c r="F4396" s="23" t="str">
        <f>IFERROR(VLOOKUP(E4396,hoja!$A$2:$E$970,4,FALSE),0)</f>
        <v>CENTRO</v>
      </c>
      <c r="G4396" s="23" t="str">
        <f>IFERROR(VLOOKUP(E4396,hoja!$A$2:$E$970,5,FALSE),0)</f>
        <v>NEIVA</v>
      </c>
      <c r="H4396" s="103" t="str">
        <f>IFERROR(VLOOKUP(E4396,hoja!A:C,3,FALSE),0)</f>
        <v>60025</v>
      </c>
      <c r="I4396" s="24" t="str">
        <f t="shared" si="1141"/>
        <v>150160025</v>
      </c>
      <c r="J4396" s="23">
        <v>11.816666666592937</v>
      </c>
      <c r="K4396" s="23">
        <v>369.75400000000002</v>
      </c>
      <c r="L4396" s="23" t="str">
        <f t="shared" si="1140"/>
        <v>REGIONAL</v>
      </c>
      <c r="M4396" s="23" t="s">
        <v>618</v>
      </c>
      <c r="N4396" s="23" t="str" cm="1">
        <f t="array" ref="N4396">IFERROR(IF(M4396="Principal","LES_ACTIVE",LES_INACTIVE),0)</f>
        <v>LES_ACTIVE</v>
      </c>
      <c r="O4396" s="23">
        <f t="shared" si="1142"/>
        <v>16</v>
      </c>
      <c r="P4396" s="23" t="str">
        <f t="shared" si="1143"/>
        <v>150160025Principal</v>
      </c>
    </row>
    <row r="4397" spans="1:16" ht="15" hidden="1" customHeight="1">
      <c r="A4397" s="26" t="s">
        <v>635</v>
      </c>
      <c r="B4397" s="23" t="str">
        <f>IFERROR(VLOOKUP(A4397,hoja!$A$2:$E$970,4,FALSE),0)</f>
        <v>CENTRO</v>
      </c>
      <c r="C4397" s="23" t="str">
        <f>IFERROR(VLOOKUP(A4397,hoja!$A$2:$E$1370,5,FALSE),0)</f>
        <v>BOGOTÁ</v>
      </c>
      <c r="D4397" s="23" t="str">
        <f>IFERROR(VLOOKUP(A4397,hoja!A:D,3,FALSE),0)</f>
        <v>0021</v>
      </c>
      <c r="E4397" s="23" t="s">
        <v>904</v>
      </c>
      <c r="F4397" s="23" t="str">
        <f>IFERROR(VLOOKUP(E4397,hoja!$A$2:$E$970,4,FALSE),0)</f>
        <v>CENTRO</v>
      </c>
      <c r="G4397" s="23" t="str">
        <f>IFERROR(VLOOKUP(E4397,hoja!$A$2:$E$970,5,FALSE),0)</f>
        <v>BOGOTÁ</v>
      </c>
      <c r="H4397" s="103" t="str">
        <f>IFERROR(VLOOKUP(E4397,hoja!A:C,3,FALSE),0)</f>
        <v>50174</v>
      </c>
      <c r="I4397" s="24" t="str">
        <f t="shared" si="1141"/>
        <v>002150174</v>
      </c>
      <c r="J4397" s="23">
        <v>0.99999999994179234</v>
      </c>
      <c r="K4397" s="23">
        <v>51.021999999999998</v>
      </c>
      <c r="L4397" s="23" t="str">
        <f t="shared" si="1140"/>
        <v>REGIONAL</v>
      </c>
      <c r="M4397" s="23" t="s">
        <v>618</v>
      </c>
      <c r="N4397" s="23" t="s">
        <v>622</v>
      </c>
      <c r="O4397" s="23">
        <f t="shared" si="1142"/>
        <v>25</v>
      </c>
      <c r="P4397" s="23" t="str">
        <f t="shared" si="1143"/>
        <v>002150174Principal</v>
      </c>
    </row>
    <row r="4398" spans="1:16" ht="15" hidden="1" customHeight="1">
      <c r="A4398" s="26" t="s">
        <v>635</v>
      </c>
      <c r="B4398" s="23" t="str">
        <f>IFERROR(VLOOKUP(A4398,hoja!$A$2:$E$970,4,FALSE),0)</f>
        <v>CENTRO</v>
      </c>
      <c r="C4398" s="23" t="str">
        <f>IFERROR(VLOOKUP(A4398,hoja!$A$2:$E$1370,5,FALSE),0)</f>
        <v>BOGOTÁ</v>
      </c>
      <c r="D4398" s="23" t="str">
        <f>IFERROR(VLOOKUP(A4398,hoja!A:D,3,FALSE),0)</f>
        <v>0021</v>
      </c>
      <c r="E4398" s="23" t="s">
        <v>961</v>
      </c>
      <c r="F4398" s="23">
        <f>IFERROR(VLOOKUP(E4398,hoja!$A$2:$E$970,4,FALSE),0)</f>
        <v>0</v>
      </c>
      <c r="G4398" s="23">
        <f>IFERROR(VLOOKUP(E4398,hoja!$A$2:$E$970,5,FALSE),0)</f>
        <v>0</v>
      </c>
      <c r="H4398" s="103">
        <f>IFERROR(VLOOKUP(E4398,hoja!A:C,3,FALSE),0)</f>
        <v>0</v>
      </c>
      <c r="I4398" s="24" t="str">
        <f t="shared" si="1141"/>
        <v>00210</v>
      </c>
      <c r="K4398" s="23">
        <v>15</v>
      </c>
      <c r="L4398" s="23" t="str">
        <f>IF(B4398=F4398,"REGIONAL","NACIONAL")</f>
        <v>NACIONAL</v>
      </c>
      <c r="M4398" s="23" t="s">
        <v>618</v>
      </c>
      <c r="N4398" s="23" t="s">
        <v>622</v>
      </c>
      <c r="O4398" s="23">
        <f>IF(K4398&lt;=250,25,IF(K4398&lt;=500,16,IF(K4398&lt;=800,12,IF(K4398&lt;=1100,8,IF(K4398&lt;=1400,6,IF(K4398&lt;=1700,5))))))</f>
        <v>25</v>
      </c>
      <c r="P4398" s="23" t="str">
        <f t="shared" si="1143"/>
        <v>00210Principal</v>
      </c>
    </row>
    <row r="4399" spans="1:16" ht="15" hidden="1" customHeight="1">
      <c r="A4399" s="23" t="s">
        <v>635</v>
      </c>
      <c r="B4399" s="23" t="str">
        <f>IFERROR(VLOOKUP(A4399,hoja!$A$2:$E$970,4,FALSE),0)</f>
        <v>CENTRO</v>
      </c>
      <c r="C4399" s="23" t="str">
        <f>IFERROR(VLOOKUP(A4399,hoja!$A$2:$E$1370,5,FALSE),0)</f>
        <v>BOGOTÁ</v>
      </c>
      <c r="D4399" s="23" t="str">
        <f>IFERROR(VLOOKUP(A4399,hoja!A:D,3,FALSE),0)</f>
        <v>0021</v>
      </c>
      <c r="E4399" s="23" t="s">
        <v>647</v>
      </c>
      <c r="F4399" s="23" t="str">
        <f>IFERROR(VLOOKUP(E4399,hoja!$A$2:$E$970,4,FALSE),0)</f>
        <v>CENTRO</v>
      </c>
      <c r="G4399" s="23" t="str">
        <f>IFERROR(VLOOKUP(E4399,hoja!$A$2:$E$970,5,FALSE),0)</f>
        <v>TOCANCIPÁ</v>
      </c>
      <c r="H4399" s="103" t="str">
        <f>IFERROR(VLOOKUP(E4399,hoja!A:C,3,FALSE),0)</f>
        <v>2058</v>
      </c>
      <c r="I4399" s="24" t="str">
        <f t="shared" si="1141"/>
        <v>00212058</v>
      </c>
      <c r="K4399" s="23">
        <v>39</v>
      </c>
      <c r="L4399" s="23" t="str">
        <f t="shared" ref="L4399:L4401" si="1144">IF(B4399=F4399,"REGIONAL","NACIONAL")</f>
        <v>REGIONAL</v>
      </c>
      <c r="M4399" s="23" t="s">
        <v>618</v>
      </c>
      <c r="O4399" s="23">
        <f>IF(K4399&lt;=250,25,IF(K4399&lt;=500,16,IF(K4399&lt;=800,12,IF(K4399&lt;=1100,8,IF(K4399&lt;=1400,6,IF(K4399&lt;=1700,5))))))</f>
        <v>25</v>
      </c>
      <c r="P4399" s="23" t="str">
        <f t="shared" si="1143"/>
        <v>00212058Principal</v>
      </c>
    </row>
    <row r="4400" spans="1:16" ht="15" hidden="1" customHeight="1">
      <c r="A4400" s="26" t="s">
        <v>811</v>
      </c>
      <c r="B4400" s="23" t="str">
        <f>IFERROR(VLOOKUP(A4400,hoja!$A$2:$E$970,4,FALSE),0)</f>
        <v>CENTRO</v>
      </c>
      <c r="C4400" s="23" t="str">
        <f>IFERROR(VLOOKUP(A4400,hoja!$A$2:$E$1370,5,FALSE),0)</f>
        <v>BOGOTÁ</v>
      </c>
      <c r="D4400" s="23" t="str">
        <f>IFERROR(VLOOKUP(A4400,hoja!A:D,3,FALSE),0)</f>
        <v>60161</v>
      </c>
      <c r="E4400" s="23" t="s">
        <v>635</v>
      </c>
      <c r="F4400" s="23" t="str">
        <f>IFERROR(VLOOKUP(E4400,hoja!$A$2:$E$970,4,FALSE),0)</f>
        <v>CENTRO</v>
      </c>
      <c r="G4400" s="23" t="str">
        <f>IFERROR(VLOOKUP(E4400,hoja!$A$2:$E$970,5,FALSE),0)</f>
        <v>BOGOTÁ</v>
      </c>
      <c r="H4400" s="103" t="str">
        <f>IFERROR(VLOOKUP(E4400,hoja!A:C,3,FALSE),0)</f>
        <v>0021</v>
      </c>
      <c r="I4400" s="24" t="str">
        <f t="shared" si="1141"/>
        <v>601610021</v>
      </c>
      <c r="K4400" s="23">
        <v>15</v>
      </c>
      <c r="L4400" s="23" t="str">
        <f t="shared" si="1144"/>
        <v>REGIONAL</v>
      </c>
      <c r="M4400" s="23" t="s">
        <v>618</v>
      </c>
      <c r="N4400" s="23" t="str" cm="1">
        <f t="array" ref="N4400">IFERROR(IF(M4400="Principal","LES_ACTIVE",LES_INACTIVE),0)</f>
        <v>LES_ACTIVE</v>
      </c>
      <c r="O4400" s="23">
        <f t="shared" ref="O4400:O4406" si="1145">IF(K4400&lt;=250,25,IF(K4400&lt;=500,16,IF(K4400&lt;=800,12,IF(K4400&lt;=1100,8,IF(K4400&lt;=1400,6,IF(K4400&lt;=1700,5))))))</f>
        <v>25</v>
      </c>
      <c r="P4400" s="23" t="str">
        <f t="shared" si="1143"/>
        <v>601610021Principal</v>
      </c>
    </row>
    <row r="4401" spans="1:16" ht="15" hidden="1" customHeight="1">
      <c r="A4401" s="26" t="s">
        <v>641</v>
      </c>
      <c r="B4401" s="23" t="str">
        <f>IFERROR(VLOOKUP(A4401,hoja!$A$2:$E$970,4,FALSE),0)</f>
        <v>ANTIOQUIA</v>
      </c>
      <c r="C4401" s="23" t="str">
        <f>IFERROR(VLOOKUP(A4401,hoja!$A$2:$E$1370,5,FALSE),0)</f>
        <v>MEDELLÍN</v>
      </c>
      <c r="D4401" s="23" t="str">
        <f>IFERROR(VLOOKUP(A4401,hoja!A:D,3,FALSE),0)</f>
        <v>0079</v>
      </c>
      <c r="E4401" s="23" t="s">
        <v>1033</v>
      </c>
      <c r="F4401" s="23" t="str">
        <f>IFERROR(VLOOKUP(E4401,hoja!$A$2:$E$970,4,FALSE),0)</f>
        <v>ANTIOQUIA</v>
      </c>
      <c r="G4401" s="23" t="str">
        <f>IFERROR(VLOOKUP(E4401,hoja!$A$2:$E$970,5,FALSE),0)</f>
        <v>NECOCLI</v>
      </c>
      <c r="H4401" s="103" t="str">
        <f>IFERROR(VLOOKUP(E4401,hoja!A:C,3,FALSE),0)</f>
        <v>60060</v>
      </c>
      <c r="I4401" s="24" t="str">
        <f t="shared" si="1141"/>
        <v>007960060</v>
      </c>
      <c r="K4401" s="23">
        <v>372</v>
      </c>
      <c r="L4401" s="23" t="str">
        <f t="shared" si="1144"/>
        <v>REGIONAL</v>
      </c>
      <c r="M4401" s="23" t="s">
        <v>618</v>
      </c>
      <c r="N4401" s="23" t="str" cm="1">
        <f t="array" ref="N4401">IFERROR(IF(M4401="Principal","LES_ACTIVE",LES_INACTIVE),0)</f>
        <v>LES_ACTIVE</v>
      </c>
      <c r="O4401" s="23">
        <f t="shared" si="1145"/>
        <v>16</v>
      </c>
      <c r="P4401" s="23" t="str">
        <f t="shared" si="1143"/>
        <v>007960060Principal</v>
      </c>
    </row>
    <row r="4402" spans="1:16" ht="15" hidden="1" customHeight="1">
      <c r="A4402" s="26" t="s">
        <v>653</v>
      </c>
      <c r="B4402" s="23" t="str">
        <f>IFERROR(VLOOKUP(A4402,hoja!$A$2:$E$970,4,FALSE),0)</f>
        <v>CENTRO</v>
      </c>
      <c r="C4402" s="23" t="str">
        <f>IFERROR(VLOOKUP(A4402,hoja!$A$2:$E$1370,5,FALSE),0)</f>
        <v>MADRID</v>
      </c>
      <c r="D4402" s="23" t="str">
        <f>IFERROR(VLOOKUP(A4402,hoja!A:D,3,FALSE),0)</f>
        <v>2023</v>
      </c>
      <c r="E4402" s="23" t="s">
        <v>802</v>
      </c>
      <c r="F4402" s="23" t="str">
        <f>IFERROR(VLOOKUP(E4402,hoja!$A$2:$E$970,4,FALSE),0)</f>
        <v>ANTIOQUIA</v>
      </c>
      <c r="G4402" s="23" t="str">
        <f>IFERROR(VLOOKUP(E4402,hoja!$A$2:$E$970,5,FALSE),0)</f>
        <v>MEDELLÍN</v>
      </c>
      <c r="H4402" s="103" t="str">
        <f>IFERROR(VLOOKUP(E4402,hoja!A:C,3,FALSE),0)</f>
        <v>60047</v>
      </c>
      <c r="I4402" s="24" t="str">
        <f t="shared" si="1141"/>
        <v>202360047</v>
      </c>
      <c r="K4402" s="23">
        <v>436</v>
      </c>
      <c r="L4402" s="23" t="str">
        <f>IF(B4402=F4402,"REGIONAL","NACIONAL")</f>
        <v>NACIONAL</v>
      </c>
      <c r="M4402" s="23" t="s">
        <v>618</v>
      </c>
      <c r="N4402" s="23" t="str" cm="1">
        <f t="array" ref="N4402">IFERROR(IF(M4402="Principal","LES_ACTIVE",LES_INACTIVE),0)</f>
        <v>LES_ACTIVE</v>
      </c>
      <c r="O4402" s="23">
        <f t="shared" si="1145"/>
        <v>16</v>
      </c>
      <c r="P4402" s="23" t="str">
        <f t="shared" si="1143"/>
        <v>202360047Principal</v>
      </c>
    </row>
    <row r="4403" spans="1:16" ht="15" hidden="1" customHeight="1">
      <c r="A4403" s="26" t="s">
        <v>635</v>
      </c>
      <c r="B4403" s="23" t="str">
        <f>IFERROR(VLOOKUP(A4403,hoja!$A$2:$E$970,4,FALSE),0)</f>
        <v>CENTRO</v>
      </c>
      <c r="C4403" s="23" t="str">
        <f>IFERROR(VLOOKUP(A4403,hoja!$A$2:$E$1370,5,FALSE),0)</f>
        <v>BOGOTÁ</v>
      </c>
      <c r="D4403" s="23" t="str">
        <f>IFERROR(VLOOKUP(A4403,hoja!A:D,3,FALSE),0)</f>
        <v>0021</v>
      </c>
      <c r="E4403" s="23" t="s">
        <v>1034</v>
      </c>
      <c r="F4403" s="23" t="str">
        <f>IFERROR(VLOOKUP(E4403,hoja!$A$2:$E$970,4,FALSE),0)</f>
        <v>COSTA</v>
      </c>
      <c r="G4403" s="23" t="str">
        <f>IFERROR(VLOOKUP(E4403,hoja!$A$2:$E$970,5,FALSE),0)</f>
        <v>PARAGUACHON</v>
      </c>
      <c r="H4403" s="103" t="str">
        <f>IFERROR(VLOOKUP(E4403,hoja!A:C,3,FALSE),0)</f>
        <v>50317</v>
      </c>
      <c r="I4403" s="24" t="str">
        <f t="shared" si="1141"/>
        <v>002150317</v>
      </c>
      <c r="K4403" s="23">
        <f>1049+12</f>
        <v>1061</v>
      </c>
      <c r="L4403" s="23" t="str">
        <f t="shared" ref="L4403:L4405" si="1146">IF(B4403=F4403,"REGIONAL","NACIONAL")</f>
        <v>NACIONAL</v>
      </c>
      <c r="M4403" s="23" t="s">
        <v>618</v>
      </c>
      <c r="N4403" s="23" t="s">
        <v>624</v>
      </c>
      <c r="O4403" s="23">
        <f t="shared" si="1145"/>
        <v>8</v>
      </c>
      <c r="P4403" s="23" t="str">
        <f t="shared" si="1143"/>
        <v>002150317Principal</v>
      </c>
    </row>
    <row r="4404" spans="1:16" ht="15" hidden="1" customHeight="1">
      <c r="A4404" s="26" t="s">
        <v>881</v>
      </c>
      <c r="B4404" s="23" t="str">
        <f>IFERROR(VLOOKUP(A4404,hoja!$A$2:$E$970,4,FALSE),0)</f>
        <v>ANTIOQUIA</v>
      </c>
      <c r="C4404" s="23" t="str">
        <f>IFERROR(VLOOKUP(A4404,hoja!$A$2:$E$1370,5,FALSE),0)</f>
        <v>MEDELLÍN</v>
      </c>
      <c r="D4404" s="23" t="str">
        <f>IFERROR(VLOOKUP(A4404,hoja!A:D,3,FALSE),0)</f>
        <v>1381</v>
      </c>
      <c r="E4404" s="23" t="s">
        <v>789</v>
      </c>
      <c r="F4404" s="23" t="str">
        <f>IFERROR(VLOOKUP(E4404,hoja!$A$2:$E$970,4,FALSE),0)</f>
        <v>SANTANDER</v>
      </c>
      <c r="G4404" s="23" t="str">
        <f>IFERROR(VLOOKUP(E4404,hoja!$A$2:$E$970,5,FALSE),0)</f>
        <v>SAN GIL</v>
      </c>
      <c r="H4404" s="103" t="str">
        <f>IFERROR(VLOOKUP(E4404,hoja!A:C,3,FALSE),0)</f>
        <v>60034</v>
      </c>
      <c r="I4404" s="24" t="str">
        <f t="shared" si="1141"/>
        <v>138160034</v>
      </c>
      <c r="K4404" s="23">
        <v>443</v>
      </c>
      <c r="L4404" s="23" t="str">
        <f t="shared" si="1146"/>
        <v>NACIONAL</v>
      </c>
      <c r="M4404" s="23" t="s">
        <v>618</v>
      </c>
      <c r="N4404" s="23" t="str" cm="1">
        <f t="array" ref="N4404">IFERROR(IF(M4404="Principal","LES_ACTIVE",LES_INACTIVE),0)</f>
        <v>LES_ACTIVE</v>
      </c>
      <c r="O4404" s="23">
        <f t="shared" si="1145"/>
        <v>16</v>
      </c>
      <c r="P4404" s="23" t="str">
        <f t="shared" si="1143"/>
        <v>138160034Principal</v>
      </c>
    </row>
    <row r="4405" spans="1:16" ht="15" hidden="1" customHeight="1">
      <c r="A4405" s="26" t="s">
        <v>95</v>
      </c>
      <c r="B4405" s="23" t="str">
        <f>IFERROR(VLOOKUP(A4405,hoja!$A$2:$E$970,4,FALSE),0)</f>
        <v>OCCIDENTE</v>
      </c>
      <c r="C4405" s="23" t="str">
        <f>IFERROR(VLOOKUP(A4405,hoja!$A$2:$E$1370,5,FALSE),0)</f>
        <v>CALI</v>
      </c>
      <c r="D4405" s="23" t="str">
        <f>IFERROR(VLOOKUP(A4405,hoja!A:D,3,FALSE),0)</f>
        <v>3024</v>
      </c>
      <c r="E4405" s="23" t="s">
        <v>672</v>
      </c>
      <c r="F4405" s="23" t="str">
        <f>IFERROR(VLOOKUP(E4405,hoja!$A$2:$E$970,4,FALSE),0)</f>
        <v>ANTIOQUIA</v>
      </c>
      <c r="G4405" s="23" t="str">
        <f>IFERROR(VLOOKUP(E4405,hoja!$A$2:$E$970,5,FALSE),0)</f>
        <v>MEDELLÍN</v>
      </c>
      <c r="H4405" s="103" t="str">
        <f>IFERROR(VLOOKUP(E4405,hoja!A:C,3,FALSE),0)</f>
        <v>0092</v>
      </c>
      <c r="I4405" s="24" t="str">
        <f t="shared" si="1141"/>
        <v>30240092</v>
      </c>
      <c r="J4405" s="23">
        <v>22.35833333330811</v>
      </c>
      <c r="K4405" s="23">
        <v>426</v>
      </c>
      <c r="L4405" s="23" t="str">
        <f t="shared" si="1146"/>
        <v>NACIONAL</v>
      </c>
      <c r="M4405" s="23" t="s">
        <v>618</v>
      </c>
      <c r="N4405" s="23" t="str" cm="1">
        <f t="array" ref="N4405">IFERROR(IF(M4405="Principal","LES_ACTIVE",LES_INACTIVE),0)</f>
        <v>LES_ACTIVE</v>
      </c>
      <c r="O4405" s="23">
        <f t="shared" si="1145"/>
        <v>16</v>
      </c>
      <c r="P4405" s="23" t="str">
        <f t="shared" si="1143"/>
        <v>30240092Principal</v>
      </c>
    </row>
    <row r="4406" spans="1:16" ht="15" hidden="1" customHeight="1">
      <c r="A4406" s="26" t="s">
        <v>675</v>
      </c>
      <c r="B4406" s="23" t="str">
        <f>IFERROR(VLOOKUP(A4406,hoja!$A$2:$E$970,4,FALSE),0)</f>
        <v>COSTA</v>
      </c>
      <c r="C4406" s="23" t="str">
        <f>IFERROR(VLOOKUP(A4406,hoja!$A$2:$E$1370,5,FALSE),0)</f>
        <v>CARTAGENA</v>
      </c>
      <c r="D4406" s="23">
        <f>IFERROR(VLOOKUP(A4406,hoja!A:D,3,FALSE),0)</f>
        <v>3002</v>
      </c>
      <c r="E4406" s="23" t="s">
        <v>875</v>
      </c>
      <c r="F4406" s="23" t="str">
        <f>IFERROR(VLOOKUP(E4406,hoja!$A$2:$E$970,4,FALSE),0)</f>
        <v>COSTA</v>
      </c>
      <c r="G4406" s="23" t="str">
        <f>IFERROR(VLOOKUP(E4406,hoja!$A$2:$E$970,5,FALSE),0)</f>
        <v>MALAMBO</v>
      </c>
      <c r="H4406" s="103" t="str">
        <f>IFERROR(VLOOKUP(E4406,hoja!A:C,3,FALSE),0)</f>
        <v>60023</v>
      </c>
      <c r="I4406" s="24" t="str">
        <f t="shared" si="1141"/>
        <v>300260023</v>
      </c>
      <c r="J4406" s="23">
        <v>4.0025000000023283</v>
      </c>
      <c r="K4406" s="23">
        <v>135</v>
      </c>
      <c r="L4406" s="23" t="str">
        <f t="shared" ref="L4406:L4407" si="1147">IF(B4406=F4406,"REGIONAL","NACIONAL")</f>
        <v>REGIONAL</v>
      </c>
      <c r="M4406" s="23" t="s">
        <v>618</v>
      </c>
      <c r="N4406" s="23" t="str" cm="1">
        <f t="array" ref="N4406">IFERROR(IF(M4406="Principal","LES_ACTIVE",LES_INACTIVE),0)</f>
        <v>LES_ACTIVE</v>
      </c>
      <c r="O4406" s="23">
        <f t="shared" si="1145"/>
        <v>25</v>
      </c>
      <c r="P4406" s="23" t="str">
        <f t="shared" si="1143"/>
        <v>300260023Principal</v>
      </c>
    </row>
    <row r="4407" spans="1:16" ht="15" hidden="1" customHeight="1">
      <c r="A4407" s="26" t="s">
        <v>620</v>
      </c>
      <c r="B4407" s="23" t="str">
        <f>IFERROR(VLOOKUP(A4407,hoja!$A$2:$E$970,4,FALSE),0)</f>
        <v>CENTRO</v>
      </c>
      <c r="C4407" s="23" t="str">
        <f>IFERROR(VLOOKUP(A4407,hoja!$A$2:$E$1370,5,FALSE),0)</f>
        <v>SESQUILÉ</v>
      </c>
      <c r="D4407" s="23" t="str">
        <f>IFERROR(VLOOKUP(A4407,hoja!A:D,3,FALSE),0)</f>
        <v>50193</v>
      </c>
      <c r="E4407" s="23" t="s">
        <v>1035</v>
      </c>
      <c r="F4407" s="23" t="str">
        <f>IFERROR(VLOOKUP(E4407,hoja!$A$2:$E$970,4,FALSE),0)</f>
        <v>CENTRO</v>
      </c>
      <c r="G4407" s="23" t="str">
        <f>IFERROR(VLOOKUP(E4407,hoja!$A$2:$E$970,5,FALSE),0)</f>
        <v>BOGOTÁ</v>
      </c>
      <c r="H4407" s="103" t="str">
        <f>IFERROR(VLOOKUP(E4407,hoja!A:C,3,FALSE),0)</f>
        <v>50509</v>
      </c>
      <c r="I4407" s="24" t="str">
        <f t="shared" si="1141"/>
        <v>5019350509</v>
      </c>
      <c r="K4407" s="23">
        <v>41</v>
      </c>
      <c r="L4407" s="23" t="str">
        <f t="shared" si="1147"/>
        <v>REGIONAL</v>
      </c>
      <c r="M4407" s="23" t="s">
        <v>618</v>
      </c>
      <c r="O4407" s="23">
        <f>IF(K4407&lt;=250,25,IF(K4407&lt;=500,16,IF(K4407&lt;=800,12,IF(K4407&lt;=1100,8,IF(K4407&lt;=1400,6,IF(K4407&lt;=1700,5))))))</f>
        <v>25</v>
      </c>
      <c r="P4407" s="23" t="str">
        <f t="shared" si="1143"/>
        <v>5019350509Principal</v>
      </c>
    </row>
    <row r="4408" spans="1:16" ht="15" hidden="1" customHeight="1">
      <c r="A4408" s="23" t="s">
        <v>663</v>
      </c>
      <c r="B4408" s="23" t="str">
        <f>IFERROR(VLOOKUP(A4408,hoja!$A$2:$E$970,4,FALSE),0)</f>
        <v>CENTRO</v>
      </c>
      <c r="C4408" s="23" t="str">
        <f>IFERROR(VLOOKUP(A4408,hoja!$A$2:$E$1370,5,FALSE),0)</f>
        <v>MADRID</v>
      </c>
      <c r="D4408" s="23" t="str">
        <f>IFERROR(VLOOKUP(A4408,hoja!A:D,3,FALSE),0)</f>
        <v>0022</v>
      </c>
      <c r="E4408" s="23" t="s">
        <v>708</v>
      </c>
      <c r="F4408" s="23" t="str">
        <f>IFERROR(VLOOKUP(E4408,hoja!$A$2:$E$970,4,FALSE),0)</f>
        <v>OCCIDENTE</v>
      </c>
      <c r="G4408" s="23" t="str">
        <f>IFERROR(VLOOKUP(E4408,hoja!$A$2:$E$970,5,FALSE),0)</f>
        <v>JAMUNDÍ</v>
      </c>
      <c r="H4408" s="103" t="str">
        <f>IFERROR(VLOOKUP(E4408,hoja!A:C,3,FALSE),0)</f>
        <v>0358</v>
      </c>
      <c r="I4408" s="24" t="str">
        <f t="shared" ref="I4408:I4411" si="1148">D4408&amp;H4408</f>
        <v>00220358</v>
      </c>
      <c r="K4408" s="23">
        <v>480</v>
      </c>
      <c r="L4408" s="23" t="str">
        <f>IF(B4408=F4408,"REGIONAL","NACIONAL")</f>
        <v>NACIONAL</v>
      </c>
      <c r="M4408" s="23" t="s">
        <v>618</v>
      </c>
      <c r="O4408" s="23">
        <f>IF(K4408&lt;=250,25,IF(K4408&lt;=500,16,IF(K4408&lt;=800,12,IF(K4408&lt;=1100,8,IF(K4408&lt;=1400,6,IF(K4408&lt;=1700,5))))))</f>
        <v>16</v>
      </c>
      <c r="P4408" s="23" t="str">
        <f>D4408&amp;H4408&amp;M4408</f>
        <v>00220358Principal</v>
      </c>
    </row>
    <row r="4409" spans="1:16" ht="15" hidden="1" customHeight="1">
      <c r="A4409" s="23" t="s">
        <v>617</v>
      </c>
      <c r="B4409" s="23" t="str">
        <f>IFERROR(VLOOKUP(A4409,hoja!$A$2:$E$970,4,FALSE),0)</f>
        <v>ANTIOQUIA</v>
      </c>
      <c r="C4409" s="23" t="str">
        <f>IFERROR(VLOOKUP(A4409,hoja!$A$2:$E$1370,5,FALSE),0)</f>
        <v>MEDELLÍN</v>
      </c>
      <c r="D4409" s="23">
        <f>IFERROR(VLOOKUP(A4409,hoja!A:D,3,FALSE),0)</f>
        <v>50443</v>
      </c>
      <c r="E4409" s="23" t="s">
        <v>1005</v>
      </c>
      <c r="F4409" s="23" t="str">
        <f>IFERROR(VLOOKUP(E4409,hoja!$A$2:$E$970,4,FALSE),0)</f>
        <v>OCCIDENTE</v>
      </c>
      <c r="G4409" s="23" t="str">
        <f>IFERROR(VLOOKUP(E4409,hoja!$A$2:$E$970,5,FALSE),0)</f>
        <v>IPIALES</v>
      </c>
      <c r="H4409" s="103" t="str">
        <f>IFERROR(VLOOKUP(E4409,hoja!A:C,3,FALSE),0)</f>
        <v>50315</v>
      </c>
      <c r="I4409" s="24" t="str">
        <f t="shared" si="1148"/>
        <v>5044350315</v>
      </c>
      <c r="K4409" s="23">
        <v>864</v>
      </c>
      <c r="L4409" s="23" t="str">
        <f t="shared" ref="L4409:L4414" si="1149">IF(B4409=F4409,"REGIONAL","NACIONAL")</f>
        <v>NACIONAL</v>
      </c>
      <c r="M4409" s="23" t="s">
        <v>618</v>
      </c>
      <c r="N4409" s="23" t="s">
        <v>622</v>
      </c>
      <c r="O4409" s="23">
        <f>IF(K4409&lt;=250,25,IF(K4409&lt;=500,16,IF(K4409&lt;=800,12,IF(K4409&lt;=1100,8,IF(K4409&lt;=1400,6,IF(K4409&lt;=1700,5))))))</f>
        <v>8</v>
      </c>
      <c r="P4409" s="23" t="str">
        <f>D4409&amp;H4409&amp;M4409</f>
        <v>5044350315Principal</v>
      </c>
    </row>
    <row r="4410" spans="1:16" ht="15" hidden="1" customHeight="1">
      <c r="A4410" s="23" t="s">
        <v>675</v>
      </c>
      <c r="B4410" s="23" t="str">
        <f>IFERROR(VLOOKUP(A4410,hoja!$A$2:$E$970,4,FALSE),0)</f>
        <v>COSTA</v>
      </c>
      <c r="C4410" s="23" t="str">
        <f>IFERROR(VLOOKUP(A4410,hoja!$A$2:$E$1370,5,FALSE),0)</f>
        <v>CARTAGENA</v>
      </c>
      <c r="D4410" s="23">
        <f>IFERROR(VLOOKUP(A4410,hoja!A:D,3,FALSE),0)</f>
        <v>3002</v>
      </c>
      <c r="E4410" s="40" t="s">
        <v>673</v>
      </c>
      <c r="F4410" s="23" t="str">
        <f>IFERROR(VLOOKUP(E4410,hoja!$A$2:$E$970,4,FALSE),0)</f>
        <v>CENTRO</v>
      </c>
      <c r="G4410" s="23" t="str">
        <f>IFERROR(VLOOKUP(E4410,hoja!$A$2:$E$970,5,FALSE),0)</f>
        <v>BOGOTÁ</v>
      </c>
      <c r="H4410" s="103" t="str">
        <f>IFERROR(VLOOKUP(E4410,hoja!A:C,3,FALSE),0)</f>
        <v>3052</v>
      </c>
      <c r="I4410" s="24" t="str">
        <f t="shared" si="1148"/>
        <v>30023052</v>
      </c>
      <c r="K4410" s="23">
        <v>1130</v>
      </c>
      <c r="L4410" s="23" t="str">
        <f t="shared" si="1149"/>
        <v>NACIONAL</v>
      </c>
      <c r="M4410" s="23" t="s">
        <v>618</v>
      </c>
      <c r="O4410" s="23">
        <f>IF(K4410&lt;=250,25,IF(K4410&lt;=500,16,IF(K4410&lt;=800,12,IF(K4410&lt;=1100,8,IF(K4410&lt;=1400,6,IF(K4410&lt;=1700,5))))))</f>
        <v>6</v>
      </c>
      <c r="P4410" s="23" t="str">
        <f>D4410&amp;H4410&amp;M4410</f>
        <v>30023052Principal</v>
      </c>
    </row>
    <row r="4411" spans="1:16" ht="15" hidden="1" customHeight="1">
      <c r="A4411" s="23" t="s">
        <v>1036</v>
      </c>
      <c r="B4411" s="23" t="str">
        <f>IFERROR(VLOOKUP(A4411,hoja!$A$2:$E$970,4,FALSE),0)</f>
        <v>ANTIOQUIA</v>
      </c>
      <c r="C4411" s="23" t="str">
        <f>IFERROR(VLOOKUP(A4411,hoja!$A$2:$E$1370,5,FALSE),0)</f>
        <v>MEDELLÍN</v>
      </c>
      <c r="D4411" s="23" t="str">
        <f>IFERROR(VLOOKUP(A4411,hoja!A:D,3,FALSE),0)</f>
        <v>1381</v>
      </c>
      <c r="E4411" s="23" t="s">
        <v>1005</v>
      </c>
      <c r="F4411" s="23" t="str">
        <f>IFERROR(VLOOKUP(E4411,hoja!$A$2:$E$970,4,FALSE),0)</f>
        <v>OCCIDENTE</v>
      </c>
      <c r="G4411" s="23" t="str">
        <f>IFERROR(VLOOKUP(E4411,hoja!$A$2:$E$970,5,FALSE),0)</f>
        <v>IPIALES</v>
      </c>
      <c r="H4411" s="103" t="str">
        <f>IFERROR(VLOOKUP(E4411,hoja!A:C,3,FALSE),0)</f>
        <v>50315</v>
      </c>
      <c r="I4411" s="24" t="str">
        <f t="shared" si="1148"/>
        <v>138150315</v>
      </c>
      <c r="K4411" s="23">
        <v>864</v>
      </c>
      <c r="L4411" s="23" t="str">
        <f t="shared" si="1149"/>
        <v>NACIONAL</v>
      </c>
      <c r="M4411" s="23" t="s">
        <v>618</v>
      </c>
      <c r="O4411" s="23">
        <f>IF(K4411&lt;=250,25,IF(K4411&lt;=500,16,IF(K4411&lt;=800,12,IF(K4411&lt;=1100,8,IF(K4411&lt;=1400,6,IF(K4411&lt;=1700,5))))))</f>
        <v>8</v>
      </c>
      <c r="P4411" s="23" t="str">
        <f>D4411&amp;H4411&amp;M4411</f>
        <v>138150315Principal</v>
      </c>
    </row>
    <row r="4412" spans="1:16" ht="15" hidden="1" customHeight="1">
      <c r="A4412" s="23" t="s">
        <v>1036</v>
      </c>
      <c r="B4412" s="23" t="str">
        <f>IFERROR(VLOOKUP(A4412,hoja!$A$2:$E$970,4,FALSE),0)</f>
        <v>ANTIOQUIA</v>
      </c>
      <c r="C4412" s="23" t="str">
        <f>IFERROR(VLOOKUP(A4412,hoja!$A$2:$E$1370,5,FALSE),0)</f>
        <v>MEDELLÍN</v>
      </c>
      <c r="D4412" s="23" t="str">
        <f>IFERROR(VLOOKUP(A4412,hoja!A:D,3,FALSE),0)</f>
        <v>1381</v>
      </c>
      <c r="E4412" s="23" t="s">
        <v>723</v>
      </c>
      <c r="F4412" s="23" t="str">
        <f>IFERROR(VLOOKUP(E4412,hoja!$A$2:$E$970,4,FALSE),0)</f>
        <v>COSTA</v>
      </c>
      <c r="G4412" s="23" t="str">
        <f>IFERROR(VLOOKUP(E4412,hoja!$A$2:$E$970,5,FALSE),0)</f>
        <v>SANTA MARTA</v>
      </c>
      <c r="H4412" s="103" t="str">
        <f>IFERROR(VLOOKUP(E4412,hoja!A:C,3,FALSE),0)</f>
        <v>0118</v>
      </c>
      <c r="I4412" s="24" t="str">
        <f>D4412&amp;H4412</f>
        <v>13810118</v>
      </c>
      <c r="K4412" s="23">
        <v>812</v>
      </c>
      <c r="L4412" s="23" t="str">
        <f t="shared" si="1149"/>
        <v>NACIONAL</v>
      </c>
      <c r="M4412" s="23" t="s">
        <v>618</v>
      </c>
      <c r="O4412" s="23">
        <f>IF(K4412&lt;=250,25,IF(K4412&lt;=500,16,IF(K4412&lt;=800,12,IF(K4412&lt;=1100,8,IF(K4412&lt;=1400,6,IF(K4412&lt;=1700,5))))))</f>
        <v>8</v>
      </c>
      <c r="P4412" s="23" t="str">
        <f>D4412&amp;H4412&amp;M4412</f>
        <v>13810118Principal</v>
      </c>
    </row>
    <row r="4413" spans="1:16" ht="15" hidden="1" customHeight="1">
      <c r="A4413" s="26" t="s">
        <v>689</v>
      </c>
      <c r="B4413" s="23" t="str">
        <f>IFERROR(VLOOKUP(A4413,hoja!$A$2:$E$970,4,FALSE),0)</f>
        <v>SANTANDER</v>
      </c>
      <c r="C4413" s="23" t="str">
        <f>IFERROR(VLOOKUP(A4413,hoja!$A$2:$E$1370,5,FALSE),0)</f>
        <v>AGUACHICA</v>
      </c>
      <c r="D4413" s="23" t="str">
        <f>IFERROR(VLOOKUP(A4413,hoja!A:D,3,FALSE),0)</f>
        <v>0437</v>
      </c>
      <c r="E4413" s="23" t="s">
        <v>636</v>
      </c>
      <c r="F4413" s="23" t="str">
        <f>IFERROR(VLOOKUP(E4413,hoja!$A$2:$E$970,4,FALSE),0)</f>
        <v>CENTRO</v>
      </c>
      <c r="G4413" s="23" t="str">
        <f>IFERROR(VLOOKUP(E4413,hoja!$A$2:$E$970,5,FALSE),0)</f>
        <v>DUITAMA</v>
      </c>
      <c r="H4413" s="103" t="str">
        <f>IFERROR(VLOOKUP(E4413,hoja!A:C,3,FALSE),0)</f>
        <v>0441</v>
      </c>
      <c r="I4413" s="24" t="str">
        <f t="shared" ref="I4413:I4415" si="1150">D4413&amp;H4413</f>
        <v>04370441</v>
      </c>
      <c r="K4413" s="23">
        <v>487</v>
      </c>
      <c r="L4413" s="23" t="str">
        <f t="shared" si="1149"/>
        <v>NACIONAL</v>
      </c>
      <c r="M4413" s="23" t="s">
        <v>618</v>
      </c>
      <c r="N4413" s="23" t="str" cm="1">
        <f t="array" ref="N4413">IFERROR(IF(M4413="Principal","LES_ACTIVE",LES_INACTIVE),0)</f>
        <v>LES_ACTIVE</v>
      </c>
      <c r="O4413" s="23">
        <f t="shared" ref="O4413:O4415" si="1151">IF(K4413&lt;=250,25,IF(K4413&lt;=500,16,IF(K4413&lt;=800,12,IF(K4413&lt;=1100,8,IF(K4413&lt;=1400,6,IF(K4413&lt;=1700,5))))))</f>
        <v>16</v>
      </c>
      <c r="P4413" s="23" t="str">
        <f t="shared" ref="P4413:P4415" si="1152">D4413&amp;H4413&amp;M4413</f>
        <v>04370441Principal</v>
      </c>
    </row>
    <row r="4414" spans="1:16" ht="15" hidden="1" customHeight="1">
      <c r="A4414" s="26" t="s">
        <v>637</v>
      </c>
      <c r="B4414" s="23" t="str">
        <f>IFERROR(VLOOKUP(A4414,hoja!$A$2:$E$970,4,FALSE),0)</f>
        <v>SANTANDER</v>
      </c>
      <c r="C4414" s="23" t="str">
        <f>IFERROR(VLOOKUP(A4414,hoja!$A$2:$E$1370,5,FALSE),0)</f>
        <v>PIEDECUESTA</v>
      </c>
      <c r="D4414" s="23" t="str">
        <f>IFERROR(VLOOKUP(A4414,hoja!A:D,3,FALSE),0)</f>
        <v>0422</v>
      </c>
      <c r="E4414" s="23" t="s">
        <v>702</v>
      </c>
      <c r="F4414" s="23" t="str">
        <f>IFERROR(VLOOKUP(E4414,hoja!$A$2:$E$970,4,FALSE),0)</f>
        <v>CENTRO</v>
      </c>
      <c r="G4414" s="23" t="str">
        <f>IFERROR(VLOOKUP(E4414,hoja!$A$2:$E$970,5,FALSE),0)</f>
        <v>FLORENCIA</v>
      </c>
      <c r="H4414" s="103" t="str">
        <f>IFERROR(VLOOKUP(E4414,hoja!A:C,3,FALSE),0)</f>
        <v>0388</v>
      </c>
      <c r="I4414" s="24" t="str">
        <f t="shared" si="1150"/>
        <v>04220388</v>
      </c>
      <c r="K4414" s="23">
        <v>930</v>
      </c>
      <c r="L4414" s="23" t="str">
        <f t="shared" si="1149"/>
        <v>NACIONAL</v>
      </c>
      <c r="M4414" s="23" t="s">
        <v>755</v>
      </c>
      <c r="N4414" s="23" cm="1">
        <f t="array" aca="1" ref="N4414" ca="1">IFERROR(IF(M4414="Principal","LES_ACTIVE",LES_INACTIVE),0)</f>
        <v>0</v>
      </c>
      <c r="O4414" s="23">
        <f t="shared" si="1151"/>
        <v>8</v>
      </c>
      <c r="P4414" s="23" t="str">
        <f t="shared" si="1152"/>
        <v>04220388Bogota</v>
      </c>
    </row>
    <row r="4415" spans="1:16" ht="15" hidden="1" customHeight="1">
      <c r="A4415" s="26" t="s">
        <v>645</v>
      </c>
      <c r="B4415" s="23" t="str">
        <f>IFERROR(VLOOKUP(A4415,hoja!$A$2:$E$970,4,FALSE),0)</f>
        <v>OCCIDENTE</v>
      </c>
      <c r="C4415" s="23" t="str">
        <f>IFERROR(VLOOKUP(A4415,hoja!$A$2:$E$1370,5,FALSE),0)</f>
        <v>CALI</v>
      </c>
      <c r="D4415" s="23" t="str">
        <f>IFERROR(VLOOKUP(A4415,hoja!A:D,3,FALSE),0)</f>
        <v>0410</v>
      </c>
      <c r="E4415" s="23" t="s">
        <v>659</v>
      </c>
      <c r="F4415" s="23" t="str">
        <f>IFERROR(VLOOKUP(E4415,hoja!$A$2:$E$970,4,FALSE),0)</f>
        <v>OCCIDENTE</v>
      </c>
      <c r="G4415" s="23" t="str">
        <f>IFERROR(VLOOKUP(E4415,hoja!$A$2:$E$970,5,FALSE),0)</f>
        <v>ARMENIA</v>
      </c>
      <c r="H4415" s="103" t="str">
        <f>IFERROR(VLOOKUP(E4415,hoja!A:C,3,FALSE),0)</f>
        <v>0142</v>
      </c>
      <c r="I4415" s="24" t="str">
        <f t="shared" si="1150"/>
        <v>04100142</v>
      </c>
      <c r="K4415" s="23">
        <v>173</v>
      </c>
      <c r="L4415" s="23" t="str">
        <f t="shared" ref="L4415" si="1153">IF(B4415=F4415,"REGIONAL","NACIONAL")</f>
        <v>REGIONAL</v>
      </c>
      <c r="M4415" s="23" t="s">
        <v>966</v>
      </c>
      <c r="N4415" s="23" t="s">
        <v>622</v>
      </c>
      <c r="O4415" s="23">
        <f t="shared" si="1151"/>
        <v>25</v>
      </c>
      <c r="P4415" s="23" t="str">
        <f t="shared" si="1152"/>
        <v>04100142Rozo</v>
      </c>
    </row>
    <row r="4416" spans="1:16" ht="15" hidden="1" customHeight="1">
      <c r="A4416" s="26" t="s">
        <v>661</v>
      </c>
      <c r="B4416" s="23" t="str">
        <f>IFERROR(VLOOKUP(A4416,hoja!$A$2:$E$970,4,FALSE),0)</f>
        <v>COSTA</v>
      </c>
      <c r="C4416" s="23" t="str">
        <f>IFERROR(VLOOKUP(A4416,hoja!$A$2:$E$1370,5,FALSE),0)</f>
        <v>CARTAGENA</v>
      </c>
      <c r="D4416" s="23" t="str">
        <f>IFERROR(VLOOKUP(A4416,hoja!A:D,3,FALSE),0)</f>
        <v>0113</v>
      </c>
      <c r="E4416" s="23" t="s">
        <v>634</v>
      </c>
      <c r="F4416" s="23" t="str">
        <f>IFERROR(VLOOKUP(E4416,hoja!$A$2:$E$970,4,FALSE),0)</f>
        <v>CENTRO</v>
      </c>
      <c r="G4416" s="23" t="str">
        <f>IFERROR(VLOOKUP(E4416,hoja!$A$2:$E$970,5,FALSE),0)</f>
        <v>BOGOTÁ</v>
      </c>
      <c r="H4416" s="103" t="str">
        <f>IFERROR(VLOOKUP(E4416,hoja!A:C,3,FALSE),0)</f>
        <v>0011</v>
      </c>
      <c r="I4416" s="24" t="str">
        <f>D4416&amp;H4416</f>
        <v>01130011</v>
      </c>
      <c r="K4416" s="23">
        <v>1051</v>
      </c>
      <c r="L4416" s="23" t="str">
        <f>IF(B4416=F4416,"REGIONAL","NACIONAL")</f>
        <v>NACIONAL</v>
      </c>
      <c r="M4416" s="23" t="s">
        <v>931</v>
      </c>
      <c r="N4416" s="23" t="s">
        <v>624</v>
      </c>
      <c r="O4416" s="23">
        <f>IF(K4416&lt;=250,25,IF(K4416&lt;=500,16,IF(K4416&lt;=800,12,IF(K4416&lt;=1100,8,IF(K4416&lt;=1400,6,IF(K4416&lt;=1700,5))))))</f>
        <v>8</v>
      </c>
      <c r="P4416" s="23" t="str">
        <f>D4416&amp;H4416&amp;M4416</f>
        <v>01130011Medellin-Facatativa</v>
      </c>
    </row>
    <row r="4417" spans="1:16" ht="15" hidden="1" customHeight="1">
      <c r="A4417" s="23" t="s">
        <v>878</v>
      </c>
      <c r="B4417" s="23" t="str">
        <f>IFERROR(VLOOKUP(A4417,hoja!$A$2:$E$970,4,FALSE),0)</f>
        <v>ANTIOQUIA</v>
      </c>
      <c r="C4417" s="23" t="str">
        <f>IFERROR(VLOOKUP(A4417,hoja!$A$2:$E$1370,5,FALSE),0)</f>
        <v>YARUMAL</v>
      </c>
      <c r="D4417" s="23" t="str">
        <f>IFERROR(VLOOKUP(A4417,hoja!A:D,3,FALSE),0)</f>
        <v>2051</v>
      </c>
      <c r="E4417" s="23" t="s">
        <v>644</v>
      </c>
      <c r="F4417" s="23" t="str">
        <f>IFERROR(VLOOKUP(E4417,hoja!$A$2:$E$970,4,FALSE),0)</f>
        <v>OCCIDENTE</v>
      </c>
      <c r="G4417" s="23" t="str">
        <f>IFERROR(VLOOKUP(E4417,hoja!$A$2:$E$970,5,FALSE),0)</f>
        <v>PEREIRA</v>
      </c>
      <c r="H4417" s="103" t="str">
        <f>IFERROR(VLOOKUP(E4417,hoja!A:C,3,FALSE),0)</f>
        <v>0198</v>
      </c>
      <c r="I4417" s="24" t="str">
        <f t="shared" ref="I4417:I4424" si="1154">D4417&amp;H4417</f>
        <v>20510198</v>
      </c>
      <c r="K4417" s="23">
        <v>362</v>
      </c>
      <c r="L4417" s="23" t="str">
        <f t="shared" ref="L4417:L4423" si="1155">IF(B4417=F4417,"REGIONAL","NACIONAL")</f>
        <v>NACIONAL</v>
      </c>
      <c r="M4417" s="23" t="s">
        <v>618</v>
      </c>
      <c r="O4417" s="23">
        <f t="shared" ref="O4417:O4424" si="1156">IF(K4417&lt;=250,25,IF(K4417&lt;=500,16,IF(K4417&lt;=800,12,IF(K4417&lt;=1100,8,IF(K4417&lt;=1400,6,IF(K4417&lt;=1700,5))))))</f>
        <v>16</v>
      </c>
      <c r="P4417" s="23" t="str">
        <f t="shared" ref="P4417:P4469" si="1157">D4417&amp;H4417&amp;M4417</f>
        <v>20510198Principal</v>
      </c>
    </row>
    <row r="4418" spans="1:16" ht="15" hidden="1" customHeight="1">
      <c r="A4418" s="23" t="s">
        <v>878</v>
      </c>
      <c r="B4418" s="23" t="str">
        <f>IFERROR(VLOOKUP(A4418,hoja!$A$2:$E$970,4,FALSE),0)</f>
        <v>ANTIOQUIA</v>
      </c>
      <c r="C4418" s="23" t="str">
        <f>IFERROR(VLOOKUP(A4418,hoja!$A$2:$E$1370,5,FALSE),0)</f>
        <v>YARUMAL</v>
      </c>
      <c r="D4418" s="23" t="str">
        <f>IFERROR(VLOOKUP(A4418,hoja!A:D,3,FALSE),0)</f>
        <v>2051</v>
      </c>
      <c r="E4418" s="23" t="s">
        <v>667</v>
      </c>
      <c r="F4418" s="23" t="str">
        <f>IFERROR(VLOOKUP(E4418,hoja!$A$2:$E$970,4,FALSE),0)</f>
        <v>COSTA</v>
      </c>
      <c r="G4418" s="23" t="str">
        <f>IFERROR(VLOOKUP(E4418,hoja!$A$2:$E$970,5,FALSE),0)</f>
        <v>MONTERÍA</v>
      </c>
      <c r="H4418" s="103" t="str">
        <f>IFERROR(VLOOKUP(E4418,hoja!A:C,3,FALSE),0)</f>
        <v>0381</v>
      </c>
      <c r="I4418" s="24" t="str">
        <f t="shared" si="1154"/>
        <v>20510381</v>
      </c>
      <c r="K4418" s="23">
        <v>280</v>
      </c>
      <c r="L4418" s="23" t="str">
        <f t="shared" si="1155"/>
        <v>NACIONAL</v>
      </c>
      <c r="M4418" s="23" t="s">
        <v>618</v>
      </c>
      <c r="O4418" s="23">
        <f t="shared" si="1156"/>
        <v>16</v>
      </c>
      <c r="P4418" s="23" t="str">
        <f t="shared" si="1157"/>
        <v>20510381Principal</v>
      </c>
    </row>
    <row r="4419" spans="1:16" ht="15" hidden="1" customHeight="1">
      <c r="A4419" s="23" t="s">
        <v>878</v>
      </c>
      <c r="B4419" s="23" t="str">
        <f>IFERROR(VLOOKUP(A4419,hoja!$A$2:$E$970,4,FALSE),0)</f>
        <v>ANTIOQUIA</v>
      </c>
      <c r="C4419" s="23" t="str">
        <f>IFERROR(VLOOKUP(A4419,hoja!$A$2:$E$1370,5,FALSE),0)</f>
        <v>YARUMAL</v>
      </c>
      <c r="D4419" s="23" t="str">
        <f>IFERROR(VLOOKUP(A4419,hoja!A:D,3,FALSE),0)</f>
        <v>2051</v>
      </c>
      <c r="E4419" s="23" t="s">
        <v>650</v>
      </c>
      <c r="F4419" s="23" t="str">
        <f>IFERROR(VLOOKUP(E4419,hoja!$A$2:$E$970,4,FALSE),0)</f>
        <v>OCCIDENTE</v>
      </c>
      <c r="G4419" s="23" t="str">
        <f>IFERROR(VLOOKUP(E4419,hoja!$A$2:$E$970,5,FALSE),0)</f>
        <v>CALOTO</v>
      </c>
      <c r="H4419" s="103" t="str">
        <f>IFERROR(VLOOKUP(E4419,hoja!A:C,3,FALSE),0)</f>
        <v>0445</v>
      </c>
      <c r="I4419" s="24" t="str">
        <f t="shared" si="1154"/>
        <v>20510445</v>
      </c>
      <c r="K4419" s="23">
        <v>612</v>
      </c>
      <c r="L4419" s="23" t="str">
        <f t="shared" si="1155"/>
        <v>NACIONAL</v>
      </c>
      <c r="M4419" s="23" t="s">
        <v>618</v>
      </c>
      <c r="O4419" s="23">
        <f t="shared" si="1156"/>
        <v>12</v>
      </c>
      <c r="P4419" s="23" t="str">
        <f t="shared" si="1157"/>
        <v>20510445Principal</v>
      </c>
    </row>
    <row r="4420" spans="1:16" ht="15" hidden="1" customHeight="1">
      <c r="A4420" s="23" t="s">
        <v>878</v>
      </c>
      <c r="B4420" s="23" t="str">
        <f>IFERROR(VLOOKUP(A4420,hoja!$A$2:$E$970,4,FALSE),0)</f>
        <v>ANTIOQUIA</v>
      </c>
      <c r="C4420" s="23" t="str">
        <f>IFERROR(VLOOKUP(A4420,hoja!$A$2:$E$1370,5,FALSE),0)</f>
        <v>YARUMAL</v>
      </c>
      <c r="D4420" s="23" t="str">
        <f>IFERROR(VLOOKUP(A4420,hoja!A:D,3,FALSE),0)</f>
        <v>2051</v>
      </c>
      <c r="E4420" s="23" t="s">
        <v>668</v>
      </c>
      <c r="F4420" s="23" t="str">
        <f>IFERROR(VLOOKUP(E4420,hoja!$A$2:$E$970,4,FALSE),0)</f>
        <v>COSTA</v>
      </c>
      <c r="G4420" s="23" t="str">
        <f>IFERROR(VLOOKUP(E4420,hoja!$A$2:$E$970,5,FALSE),0)</f>
        <v>VALLEDUPAR</v>
      </c>
      <c r="H4420" s="103" t="str">
        <f>IFERROR(VLOOKUP(E4420,hoja!A:C,3,FALSE),0)</f>
        <v>0447</v>
      </c>
      <c r="I4420" s="24" t="str">
        <f t="shared" si="1154"/>
        <v>20510447</v>
      </c>
      <c r="K4420" s="23">
        <v>754</v>
      </c>
      <c r="L4420" s="23" t="str">
        <f t="shared" si="1155"/>
        <v>NACIONAL</v>
      </c>
      <c r="M4420" s="23" t="s">
        <v>618</v>
      </c>
      <c r="O4420" s="23">
        <f t="shared" si="1156"/>
        <v>12</v>
      </c>
      <c r="P4420" s="23" t="str">
        <f t="shared" si="1157"/>
        <v>20510447Principal</v>
      </c>
    </row>
    <row r="4421" spans="1:16" ht="15" hidden="1" customHeight="1">
      <c r="A4421" s="23" t="s">
        <v>878</v>
      </c>
      <c r="B4421" s="23" t="str">
        <f>IFERROR(VLOOKUP(A4421,hoja!$A$2:$E$970,4,FALSE),0)</f>
        <v>ANTIOQUIA</v>
      </c>
      <c r="C4421" s="23" t="str">
        <f>IFERROR(VLOOKUP(A4421,hoja!$A$2:$E$1370,5,FALSE),0)</f>
        <v>YARUMAL</v>
      </c>
      <c r="D4421" s="23" t="str">
        <f>IFERROR(VLOOKUP(A4421,hoja!A:D,3,FALSE),0)</f>
        <v>2051</v>
      </c>
      <c r="E4421" s="23" t="s">
        <v>873</v>
      </c>
      <c r="F4421" s="23" t="str">
        <f>IFERROR(VLOOKUP(E4421,hoja!$A$2:$E$970,4,FALSE),0)</f>
        <v>OCCIDENTE</v>
      </c>
      <c r="G4421" s="23" t="str">
        <f>IFERROR(VLOOKUP(E4421,hoja!$A$2:$E$970,5,FALSE),0)</f>
        <v>MANIZALES</v>
      </c>
      <c r="H4421" s="103" t="str">
        <f>IFERROR(VLOOKUP(E4421,hoja!A:C,3,FALSE),0)</f>
        <v>1711</v>
      </c>
      <c r="I4421" s="24" t="str">
        <f t="shared" si="1154"/>
        <v>20511711</v>
      </c>
      <c r="K4421" s="23">
        <v>346</v>
      </c>
      <c r="L4421" s="23" t="str">
        <f t="shared" si="1155"/>
        <v>NACIONAL</v>
      </c>
      <c r="M4421" s="23" t="s">
        <v>618</v>
      </c>
      <c r="O4421" s="23">
        <f t="shared" si="1156"/>
        <v>16</v>
      </c>
      <c r="P4421" s="23" t="str">
        <f t="shared" si="1157"/>
        <v>20511711Principal</v>
      </c>
    </row>
    <row r="4422" spans="1:16" ht="15" hidden="1" customHeight="1">
      <c r="A4422" s="23" t="s">
        <v>878</v>
      </c>
      <c r="B4422" s="23" t="str">
        <f>IFERROR(VLOOKUP(A4422,hoja!$A$2:$E$970,4,FALSE),0)</f>
        <v>ANTIOQUIA</v>
      </c>
      <c r="C4422" s="23" t="str">
        <f>IFERROR(VLOOKUP(A4422,hoja!$A$2:$E$1370,5,FALSE),0)</f>
        <v>YARUMAL</v>
      </c>
      <c r="D4422" s="23" t="str">
        <f>IFERROR(VLOOKUP(A4422,hoja!A:D,3,FALSE),0)</f>
        <v>2051</v>
      </c>
      <c r="E4422" s="23" t="s">
        <v>687</v>
      </c>
      <c r="F4422" s="23" t="str">
        <f>IFERROR(VLOOKUP(E4422,hoja!$A$2:$E$970,4,FALSE),0)</f>
        <v>OCCIDENTE</v>
      </c>
      <c r="G4422" s="23" t="str">
        <f>IFERROR(VLOOKUP(E4422,hoja!$A$2:$E$970,5,FALSE),0)</f>
        <v>TULUÁ</v>
      </c>
      <c r="H4422" s="103" t="str">
        <f>IFERROR(VLOOKUP(E4422,hoja!A:C,3,FALSE),0)</f>
        <v>2007</v>
      </c>
      <c r="I4422" s="24" t="str">
        <f t="shared" si="1154"/>
        <v>20512007</v>
      </c>
      <c r="K4422" s="23">
        <v>467</v>
      </c>
      <c r="L4422" s="23" t="str">
        <f t="shared" si="1155"/>
        <v>NACIONAL</v>
      </c>
      <c r="M4422" s="23" t="s">
        <v>618</v>
      </c>
      <c r="O4422" s="23">
        <f t="shared" si="1156"/>
        <v>16</v>
      </c>
      <c r="P4422" s="23" t="str">
        <f t="shared" si="1157"/>
        <v>20512007Principal</v>
      </c>
    </row>
    <row r="4423" spans="1:16" ht="15" hidden="1" customHeight="1">
      <c r="A4423" s="23" t="s">
        <v>878</v>
      </c>
      <c r="B4423" s="23" t="str">
        <f>IFERROR(VLOOKUP(A4423,hoja!$A$2:$E$970,4,FALSE),0)</f>
        <v>ANTIOQUIA</v>
      </c>
      <c r="C4423" s="23" t="str">
        <f>IFERROR(VLOOKUP(A4423,hoja!$A$2:$E$1370,5,FALSE),0)</f>
        <v>YARUMAL</v>
      </c>
      <c r="D4423" s="23" t="str">
        <f>IFERROR(VLOOKUP(A4423,hoja!A:D,3,FALSE),0)</f>
        <v>2051</v>
      </c>
      <c r="E4423" s="23" t="s">
        <v>653</v>
      </c>
      <c r="F4423" s="23" t="str">
        <f>IFERROR(VLOOKUP(E4423,hoja!$A$2:$E$970,4,FALSE),0)</f>
        <v>CENTRO</v>
      </c>
      <c r="G4423" s="23" t="str">
        <f>IFERROR(VLOOKUP(E4423,hoja!$A$2:$E$970,5,FALSE),0)</f>
        <v>MADRID</v>
      </c>
      <c r="H4423" s="103" t="str">
        <f>IFERROR(VLOOKUP(E4423,hoja!A:C,3,FALSE),0)</f>
        <v>2023</v>
      </c>
      <c r="I4423" s="24" t="str">
        <f t="shared" si="1154"/>
        <v>20512023</v>
      </c>
      <c r="K4423" s="23">
        <v>511</v>
      </c>
      <c r="L4423" s="23" t="str">
        <f t="shared" si="1155"/>
        <v>NACIONAL</v>
      </c>
      <c r="M4423" s="23" t="s">
        <v>618</v>
      </c>
      <c r="N4423" s="23" t="s">
        <v>622</v>
      </c>
      <c r="O4423" s="23">
        <f t="shared" si="1156"/>
        <v>12</v>
      </c>
      <c r="P4423" s="23" t="str">
        <f t="shared" si="1157"/>
        <v>20512023Principal</v>
      </c>
    </row>
    <row r="4424" spans="1:16" ht="15" hidden="1" customHeight="1">
      <c r="A4424" s="23" t="s">
        <v>878</v>
      </c>
      <c r="B4424" s="23" t="str">
        <f>IFERROR(VLOOKUP(A4424,hoja!$A$2:$E$970,4,FALSE),0)</f>
        <v>ANTIOQUIA</v>
      </c>
      <c r="C4424" s="23" t="str">
        <f>IFERROR(VLOOKUP(A4424,hoja!$A$2:$E$1370,5,FALSE),0)</f>
        <v>YARUMAL</v>
      </c>
      <c r="D4424" s="23" t="str">
        <f>IFERROR(VLOOKUP(A4424,hoja!A:D,3,FALSE),0)</f>
        <v>2051</v>
      </c>
      <c r="E4424" s="23" t="s">
        <v>617</v>
      </c>
      <c r="F4424" s="23" t="str">
        <f>IFERROR(VLOOKUP(E4424,hoja!$A$2:$E$970,4,FALSE),0)</f>
        <v>ANTIOQUIA</v>
      </c>
      <c r="G4424" s="23" t="str">
        <f>IFERROR(VLOOKUP(E4424,hoja!$A$2:$E$970,5,FALSE),0)</f>
        <v>MEDELLÍN</v>
      </c>
      <c r="H4424" s="103">
        <f>IFERROR(VLOOKUP(E4424,hoja!A:C,3,FALSE),0)</f>
        <v>50443</v>
      </c>
      <c r="I4424" s="24" t="str">
        <f t="shared" si="1154"/>
        <v>205150443</v>
      </c>
      <c r="K4424" s="23">
        <v>106</v>
      </c>
      <c r="L4424" s="23" t="str">
        <f t="shared" ref="L4424" si="1158">IF(B4424=F4424,"REGIONAL","NACIONAL")</f>
        <v>REGIONAL</v>
      </c>
      <c r="M4424" s="23" t="s">
        <v>618</v>
      </c>
      <c r="O4424" s="23">
        <f t="shared" si="1156"/>
        <v>25</v>
      </c>
      <c r="P4424" s="23" t="str">
        <f t="shared" si="1157"/>
        <v>205150443Principal</v>
      </c>
    </row>
    <row r="4425" spans="1:16" ht="15" hidden="1" customHeight="1">
      <c r="A4425" s="23" t="s">
        <v>1037</v>
      </c>
      <c r="B4425" s="23" t="str">
        <f>IFERROR(VLOOKUP(A4425,hoja!$A$2:$E$970,4,FALSE),0)</f>
        <v>ANTIOQUIA</v>
      </c>
      <c r="C4425" s="23" t="str">
        <f>IFERROR(VLOOKUP(A4425,hoja!$A$2:$E$1370,5,FALSE),0)</f>
        <v>SALGAR</v>
      </c>
      <c r="D4425" s="23" t="str">
        <f>IFERROR(VLOOKUP(A4425,hoja!A:D,3,FALSE),0)</f>
        <v>50508</v>
      </c>
      <c r="E4425" s="23" t="s">
        <v>819</v>
      </c>
      <c r="F4425" s="23" t="str">
        <f>IFERROR(VLOOKUP(E4425,hoja!$A$2:$E$970,4,FALSE),0)</f>
        <v>OCCIDENTE</v>
      </c>
      <c r="G4425" s="23" t="str">
        <f>IFERROR(VLOOKUP(E4425,hoja!$A$2:$E$970,5,FALSE),0)</f>
        <v>BUENAVENTURA</v>
      </c>
      <c r="H4425" s="103" t="str">
        <f>IFERROR(VLOOKUP(E4425,hoja!A:C,3,FALSE),0)</f>
        <v>3001</v>
      </c>
      <c r="I4425" s="24" t="str">
        <f t="shared" ref="I4425:I4435" si="1159">D4425&amp;H4425</f>
        <v>505083001</v>
      </c>
      <c r="K4425" s="23">
        <v>440</v>
      </c>
      <c r="L4425" s="23" t="str">
        <f>IF(B4425=F4425,"REGIONAL","NACIONAL")</f>
        <v>NACIONAL</v>
      </c>
      <c r="M4425" s="23" t="s">
        <v>697</v>
      </c>
      <c r="O4425" s="23">
        <f t="shared" ref="O4425" si="1160">IF(K4425&lt;=250,25,IF(K4425&lt;=500,16,IF(K4425&lt;=800,12,IF(K4425&lt;=1100,8,IF(K4425&lt;=1400,6,IF(K4425&lt;=1700,5))))))</f>
        <v>16</v>
      </c>
      <c r="P4425" s="23" t="str">
        <f t="shared" si="1157"/>
        <v>505083001Pereira</v>
      </c>
    </row>
    <row r="4426" spans="1:16" ht="15" hidden="1" customHeight="1">
      <c r="A4426" s="29" t="s">
        <v>1038</v>
      </c>
      <c r="B4426" s="23" t="str">
        <f>IFERROR(VLOOKUP(A4426,hoja!$A$2:$E$970,4,FALSE),0)</f>
        <v>ANTIOQUIA</v>
      </c>
      <c r="C4426" s="23" t="str">
        <f>IFERROR(VLOOKUP(A4426,hoja!$A$2:$E$1370,5,FALSE),0)</f>
        <v>MEDELLÍN</v>
      </c>
      <c r="D4426" s="23" t="str">
        <f>IFERROR(VLOOKUP(A4426,hoja!A:D,3,FALSE),0)</f>
        <v>50500</v>
      </c>
      <c r="E4426" s="40" t="s">
        <v>650</v>
      </c>
      <c r="F4426" s="23" t="str">
        <f>IFERROR(VLOOKUP(E4426,hoja!$A$2:$E$970,4,FALSE),0)</f>
        <v>OCCIDENTE</v>
      </c>
      <c r="G4426" s="23" t="str">
        <f>IFERROR(VLOOKUP(E4426,hoja!$A$2:$E$970,5,FALSE),0)</f>
        <v>CALOTO</v>
      </c>
      <c r="H4426" s="103" t="str">
        <f>IFERROR(VLOOKUP(E4426,hoja!A:C,3,FALSE),0)</f>
        <v>0445</v>
      </c>
      <c r="I4426" s="24" t="str">
        <f t="shared" si="1159"/>
        <v>505000445</v>
      </c>
      <c r="K4426" s="23">
        <v>468</v>
      </c>
      <c r="L4426" s="23" t="str">
        <f>IF(B4426=F4426,"REGIONAL","NACIONAL")</f>
        <v>NACIONAL</v>
      </c>
      <c r="M4426" s="40" t="s">
        <v>967</v>
      </c>
      <c r="N4426" s="23" t="s">
        <v>622</v>
      </c>
      <c r="O4426" s="23">
        <f t="shared" ref="O4426:O4435" si="1161">IF(K4426&lt;=250,25,IF(K4426&lt;=500,16,IF(K4426&lt;=800,12,IF(K4426&lt;=1100,8,IF(K4426&lt;=1400,6,IF(K4426&lt;=1700,5))))))</f>
        <v>16</v>
      </c>
      <c r="P4426" s="23" t="str">
        <f t="shared" si="1157"/>
        <v>505000445Riosucio</v>
      </c>
    </row>
    <row r="4427" spans="1:16" ht="15" hidden="1" customHeight="1">
      <c r="A4427" s="29" t="s">
        <v>1038</v>
      </c>
      <c r="B4427" s="23" t="str">
        <f>IFERROR(VLOOKUP(A4427,hoja!$A$2:$E$970,4,FALSE),0)</f>
        <v>ANTIOQUIA</v>
      </c>
      <c r="C4427" s="23" t="str">
        <f>IFERROR(VLOOKUP(A4427,hoja!$A$2:$E$1370,5,FALSE),0)</f>
        <v>MEDELLÍN</v>
      </c>
      <c r="D4427" s="23" t="str">
        <f>IFERROR(VLOOKUP(A4427,hoja!A:D,3,FALSE),0)</f>
        <v>50500</v>
      </c>
      <c r="E4427" s="40" t="s">
        <v>655</v>
      </c>
      <c r="F4427" s="23" t="str">
        <f>IFERROR(VLOOKUP(E4427,hoja!$A$2:$E$970,4,FALSE),0)</f>
        <v>ANTIOQUIA</v>
      </c>
      <c r="G4427" s="23" t="str">
        <f>IFERROR(VLOOKUP(E4427,hoja!$A$2:$E$970,5,FALSE),0)</f>
        <v>MEDELLÍN</v>
      </c>
      <c r="H4427" s="103" t="str">
        <f>IFERROR(VLOOKUP(E4427,hoja!A:C,3,FALSE),0)</f>
        <v>0292</v>
      </c>
      <c r="I4427" s="24" t="str">
        <f t="shared" si="1159"/>
        <v>505000292</v>
      </c>
      <c r="K4427" s="23">
        <v>19</v>
      </c>
      <c r="L4427" s="23" t="str">
        <f t="shared" ref="L4427:L4433" si="1162">IF(B4427=F4427,"REGIONAL","NACIONAL")</f>
        <v>REGIONAL</v>
      </c>
      <c r="M4427" s="23" t="s">
        <v>618</v>
      </c>
      <c r="O4427" s="23">
        <f t="shared" si="1161"/>
        <v>25</v>
      </c>
      <c r="P4427" s="23" t="str">
        <f t="shared" si="1157"/>
        <v>505000292Principal</v>
      </c>
    </row>
    <row r="4428" spans="1:16" ht="15" hidden="1" customHeight="1">
      <c r="A4428" s="29" t="s">
        <v>1038</v>
      </c>
      <c r="B4428" s="23" t="str">
        <f>IFERROR(VLOOKUP(A4428,hoja!$A$2:$E$970,4,FALSE),0)</f>
        <v>ANTIOQUIA</v>
      </c>
      <c r="C4428" s="23" t="str">
        <f>IFERROR(VLOOKUP(A4428,hoja!$A$2:$E$1370,5,FALSE),0)</f>
        <v>MEDELLÍN</v>
      </c>
      <c r="D4428" s="23" t="str">
        <f>IFERROR(VLOOKUP(A4428,hoja!A:D,3,FALSE),0)</f>
        <v>50500</v>
      </c>
      <c r="E4428" s="40" t="s">
        <v>1039</v>
      </c>
      <c r="F4428" s="23" t="str">
        <f>IFERROR(VLOOKUP(E4428,hoja!$A$2:$E$970,4,FALSE),0)</f>
        <v>ANTIOQUIA</v>
      </c>
      <c r="G4428" s="23" t="str">
        <f>IFERROR(VLOOKUP(E4428,hoja!$A$2:$E$970,5,FALSE),0)</f>
        <v>MEDELLÍN</v>
      </c>
      <c r="H4428" s="103" t="str">
        <f>IFERROR(VLOOKUP(E4428,hoja!A:C,3,FALSE),0)</f>
        <v>50733</v>
      </c>
      <c r="I4428" s="24" t="str">
        <f t="shared" si="1159"/>
        <v>5050050733</v>
      </c>
      <c r="K4428" s="23">
        <v>13</v>
      </c>
      <c r="L4428" s="23" t="str">
        <f>IF(B4428=F4428,"REGIONAL","NACIONAL")</f>
        <v>REGIONAL</v>
      </c>
      <c r="M4428" s="23" t="s">
        <v>618</v>
      </c>
      <c r="O4428" s="23">
        <f t="shared" si="1161"/>
        <v>25</v>
      </c>
      <c r="P4428" s="23" t="str">
        <f t="shared" si="1157"/>
        <v>5050050733Principal</v>
      </c>
    </row>
    <row r="4429" spans="1:16" ht="15" hidden="1" customHeight="1">
      <c r="A4429" s="29" t="s">
        <v>1038</v>
      </c>
      <c r="B4429" s="23" t="str">
        <f>IFERROR(VLOOKUP(A4429,hoja!$A$2:$E$970,4,FALSE),0)</f>
        <v>ANTIOQUIA</v>
      </c>
      <c r="C4429" s="23" t="str">
        <f>IFERROR(VLOOKUP(A4429,hoja!$A$2:$E$1370,5,FALSE),0)</f>
        <v>MEDELLÍN</v>
      </c>
      <c r="D4429" s="23" t="str">
        <f>IFERROR(VLOOKUP(A4429,hoja!A:D,3,FALSE),0)</f>
        <v>50500</v>
      </c>
      <c r="E4429" s="23" t="s">
        <v>617</v>
      </c>
      <c r="F4429" s="23" t="str">
        <f>IFERROR(VLOOKUP(E4429,hoja!$A$2:$E$970,4,FALSE),0)</f>
        <v>ANTIOQUIA</v>
      </c>
      <c r="G4429" s="23" t="str">
        <f>IFERROR(VLOOKUP(E4429,hoja!$A$2:$E$970,5,FALSE),0)</f>
        <v>MEDELLÍN</v>
      </c>
      <c r="H4429" s="103">
        <f>IFERROR(VLOOKUP(E4429,hoja!A:C,3,FALSE),0)</f>
        <v>50443</v>
      </c>
      <c r="I4429" s="24" t="str">
        <f t="shared" si="1159"/>
        <v>5050050443</v>
      </c>
      <c r="K4429" s="23">
        <v>11</v>
      </c>
      <c r="L4429" s="23" t="str">
        <f t="shared" si="1162"/>
        <v>REGIONAL</v>
      </c>
      <c r="M4429" s="23" t="s">
        <v>618</v>
      </c>
      <c r="O4429" s="23">
        <f t="shared" si="1161"/>
        <v>25</v>
      </c>
      <c r="P4429" s="23" t="str">
        <f t="shared" si="1157"/>
        <v>5050050443Principal</v>
      </c>
    </row>
    <row r="4430" spans="1:16" ht="15" hidden="1" customHeight="1">
      <c r="A4430" s="29" t="s">
        <v>1038</v>
      </c>
      <c r="B4430" s="23" t="str">
        <f>IFERROR(VLOOKUP(A4430,hoja!$A$2:$E$970,4,FALSE),0)</f>
        <v>ANTIOQUIA</v>
      </c>
      <c r="C4430" s="23" t="str">
        <f>IFERROR(VLOOKUP(A4430,hoja!$A$2:$E$1370,5,FALSE),0)</f>
        <v>MEDELLÍN</v>
      </c>
      <c r="D4430" s="23" t="str">
        <f>IFERROR(VLOOKUP(A4430,hoja!A:D,3,FALSE),0)</f>
        <v>50500</v>
      </c>
      <c r="E4430" s="40" t="s">
        <v>987</v>
      </c>
      <c r="F4430" s="23" t="str">
        <f>IFERROR(VLOOKUP(E4430,hoja!$A$2:$E$970,4,FALSE),0)</f>
        <v>ANTIOQUIA</v>
      </c>
      <c r="G4430" s="23" t="str">
        <f>IFERROR(VLOOKUP(E4430,hoja!$A$2:$E$970,5,FALSE),0)</f>
        <v>MEDELLÍN</v>
      </c>
      <c r="H4430" s="103" t="str">
        <f>IFERROR(VLOOKUP(E4430,hoja!A:C,3,FALSE),0)</f>
        <v>60001</v>
      </c>
      <c r="I4430" s="24" t="str">
        <f t="shared" si="1159"/>
        <v>5050060001</v>
      </c>
      <c r="K4430" s="23">
        <v>4</v>
      </c>
      <c r="L4430" s="23" t="str">
        <f t="shared" si="1162"/>
        <v>REGIONAL</v>
      </c>
      <c r="M4430" s="23" t="s">
        <v>618</v>
      </c>
      <c r="O4430" s="23">
        <f t="shared" si="1161"/>
        <v>25</v>
      </c>
      <c r="P4430" s="23" t="str">
        <f t="shared" si="1157"/>
        <v>5050060001Principal</v>
      </c>
    </row>
    <row r="4431" spans="1:16" ht="15" hidden="1" customHeight="1">
      <c r="A4431" s="29" t="s">
        <v>1038</v>
      </c>
      <c r="B4431" s="23" t="str">
        <f>IFERROR(VLOOKUP(A4431,hoja!$A$2:$E$970,4,FALSE),0)</f>
        <v>ANTIOQUIA</v>
      </c>
      <c r="C4431" s="23" t="str">
        <f>IFERROR(VLOOKUP(A4431,hoja!$A$2:$E$1370,5,FALSE),0)</f>
        <v>MEDELLÍN</v>
      </c>
      <c r="D4431" s="23" t="str">
        <f>IFERROR(VLOOKUP(A4431,hoja!A:D,3,FALSE),0)</f>
        <v>50500</v>
      </c>
      <c r="E4431" s="40" t="s">
        <v>641</v>
      </c>
      <c r="F4431" s="23" t="str">
        <f>IFERROR(VLOOKUP(E4431,hoja!$A$2:$E$970,4,FALSE),0)</f>
        <v>ANTIOQUIA</v>
      </c>
      <c r="G4431" s="23" t="str">
        <f>IFERROR(VLOOKUP(E4431,hoja!$A$2:$E$970,5,FALSE),0)</f>
        <v>MEDELLÍN</v>
      </c>
      <c r="H4431" s="103" t="str">
        <f>IFERROR(VLOOKUP(E4431,hoja!A:C,3,FALSE),0)</f>
        <v>0079</v>
      </c>
      <c r="I4431" s="24" t="str">
        <f t="shared" si="1159"/>
        <v>505000079</v>
      </c>
      <c r="K4431" s="23">
        <v>1</v>
      </c>
      <c r="L4431" s="23" t="str">
        <f t="shared" si="1162"/>
        <v>REGIONAL</v>
      </c>
      <c r="M4431" s="23" t="s">
        <v>618</v>
      </c>
      <c r="O4431" s="23">
        <f t="shared" si="1161"/>
        <v>25</v>
      </c>
      <c r="P4431" s="23" t="str">
        <f t="shared" si="1157"/>
        <v>505000079Principal</v>
      </c>
    </row>
    <row r="4432" spans="1:16" ht="15" hidden="1" customHeight="1">
      <c r="A4432" s="29" t="s">
        <v>1038</v>
      </c>
      <c r="B4432" s="23" t="str">
        <f>IFERROR(VLOOKUP(A4432,hoja!$A$2:$E$970,4,FALSE),0)</f>
        <v>ANTIOQUIA</v>
      </c>
      <c r="C4432" s="23" t="str">
        <f>IFERROR(VLOOKUP(A4432,hoja!$A$2:$E$1370,5,FALSE),0)</f>
        <v>MEDELLÍN</v>
      </c>
      <c r="D4432" s="23" t="str">
        <f>IFERROR(VLOOKUP(A4432,hoja!A:D,3,FALSE),0)</f>
        <v>50500</v>
      </c>
      <c r="E4432" s="40" t="s">
        <v>670</v>
      </c>
      <c r="F4432" s="23" t="str">
        <f>IFERROR(VLOOKUP(E4432,hoja!$A$2:$E$970,4,FALSE),0)</f>
        <v>OCCIDENTE</v>
      </c>
      <c r="G4432" s="23" t="str">
        <f>IFERROR(VLOOKUP(E4432,hoja!$A$2:$E$970,5,FALSE),0)</f>
        <v>PEREIRA</v>
      </c>
      <c r="H4432" s="103" t="str">
        <f>IFERROR(VLOOKUP(E4432,hoja!A:C,3,FALSE),0)</f>
        <v>0134</v>
      </c>
      <c r="I4432" s="24" t="str">
        <f t="shared" si="1159"/>
        <v>505000134</v>
      </c>
      <c r="K4432" s="23">
        <v>221</v>
      </c>
      <c r="L4432" s="23" t="str">
        <f>IF(B4432=F4432,"REGIONAL","NACIONAL")</f>
        <v>NACIONAL</v>
      </c>
      <c r="M4432" s="23" t="s">
        <v>618</v>
      </c>
      <c r="O4432" s="23">
        <f t="shared" si="1161"/>
        <v>25</v>
      </c>
      <c r="P4432" s="23" t="str">
        <f t="shared" si="1157"/>
        <v>505000134Principal</v>
      </c>
    </row>
    <row r="4433" spans="1:16" ht="15" hidden="1" customHeight="1">
      <c r="A4433" s="29" t="s">
        <v>1038</v>
      </c>
      <c r="B4433" s="23" t="str">
        <f>IFERROR(VLOOKUP(A4433,hoja!$A$2:$E$970,4,FALSE),0)</f>
        <v>ANTIOQUIA</v>
      </c>
      <c r="C4433" s="23" t="str">
        <f>IFERROR(VLOOKUP(A4433,hoja!$A$2:$E$1370,5,FALSE),0)</f>
        <v>MEDELLÍN</v>
      </c>
      <c r="D4433" s="23" t="str">
        <f>IFERROR(VLOOKUP(A4433,hoja!A:D,3,FALSE),0)</f>
        <v>50500</v>
      </c>
      <c r="E4433" s="40" t="s">
        <v>672</v>
      </c>
      <c r="F4433" s="23" t="str">
        <f>IFERROR(VLOOKUP(E4433,hoja!$A$2:$E$970,4,FALSE),0)</f>
        <v>ANTIOQUIA</v>
      </c>
      <c r="G4433" s="23" t="str">
        <f>IFERROR(VLOOKUP(E4433,hoja!$A$2:$E$970,5,FALSE),0)</f>
        <v>MEDELLÍN</v>
      </c>
      <c r="H4433" s="103" t="str">
        <f>IFERROR(VLOOKUP(E4433,hoja!A:C,3,FALSE),0)</f>
        <v>0092</v>
      </c>
      <c r="I4433" s="24" t="str">
        <f t="shared" si="1159"/>
        <v>505000092</v>
      </c>
      <c r="K4433" s="23">
        <v>13</v>
      </c>
      <c r="L4433" s="23" t="str">
        <f t="shared" si="1162"/>
        <v>REGIONAL</v>
      </c>
      <c r="M4433" s="23" t="s">
        <v>618</v>
      </c>
      <c r="O4433" s="23">
        <f t="shared" si="1161"/>
        <v>25</v>
      </c>
      <c r="P4433" s="23" t="str">
        <f t="shared" si="1157"/>
        <v>505000092Principal</v>
      </c>
    </row>
    <row r="4434" spans="1:16" ht="15" hidden="1" customHeight="1">
      <c r="A4434" s="29" t="s">
        <v>1038</v>
      </c>
      <c r="B4434" s="23" t="str">
        <f>IFERROR(VLOOKUP(A4434,hoja!$A$2:$E$970,4,FALSE),0)</f>
        <v>ANTIOQUIA</v>
      </c>
      <c r="C4434" s="23" t="str">
        <f>IFERROR(VLOOKUP(A4434,hoja!$A$2:$E$1370,5,FALSE),0)</f>
        <v>MEDELLÍN</v>
      </c>
      <c r="D4434" s="23" t="str">
        <f>IFERROR(VLOOKUP(A4434,hoja!A:D,3,FALSE),0)</f>
        <v>50500</v>
      </c>
      <c r="E4434" s="40" t="s">
        <v>644</v>
      </c>
      <c r="F4434" s="23" t="str">
        <f>IFERROR(VLOOKUP(E4434,hoja!$A$2:$E$970,4,FALSE),0)</f>
        <v>OCCIDENTE</v>
      </c>
      <c r="G4434" s="23" t="str">
        <f>IFERROR(VLOOKUP(E4434,hoja!$A$2:$E$970,5,FALSE),0)</f>
        <v>PEREIRA</v>
      </c>
      <c r="H4434" s="103" t="str">
        <f>IFERROR(VLOOKUP(E4434,hoja!A:C,3,FALSE),0)</f>
        <v>0198</v>
      </c>
      <c r="I4434" s="24" t="str">
        <f t="shared" si="1159"/>
        <v>505000198</v>
      </c>
      <c r="K4434" s="23">
        <v>263</v>
      </c>
      <c r="L4434" s="23" t="str">
        <f>IF(B4434=F4434,"REGIONAL","NACIONAL")</f>
        <v>NACIONAL</v>
      </c>
      <c r="M4434" s="23" t="s">
        <v>618</v>
      </c>
      <c r="O4434" s="23">
        <f t="shared" si="1161"/>
        <v>16</v>
      </c>
      <c r="P4434" s="23" t="str">
        <f t="shared" si="1157"/>
        <v>505000198Principal</v>
      </c>
    </row>
    <row r="4435" spans="1:16" ht="15" hidden="1" customHeight="1">
      <c r="A4435" s="29" t="s">
        <v>1038</v>
      </c>
      <c r="B4435" s="23" t="str">
        <f>IFERROR(VLOOKUP(A4435,hoja!$A$2:$E$970,4,FALSE),0)</f>
        <v>ANTIOQUIA</v>
      </c>
      <c r="C4435" s="23" t="str">
        <f>IFERROR(VLOOKUP(A4435,hoja!$A$2:$E$1370,5,FALSE),0)</f>
        <v>MEDELLÍN</v>
      </c>
      <c r="D4435" s="23" t="str">
        <f>IFERROR(VLOOKUP(A4435,hoja!A:D,3,FALSE),0)</f>
        <v>50500</v>
      </c>
      <c r="E4435" s="40" t="s">
        <v>645</v>
      </c>
      <c r="F4435" s="23" t="str">
        <f>IFERROR(VLOOKUP(E4435,hoja!$A$2:$E$970,4,FALSE),0)</f>
        <v>OCCIDENTE</v>
      </c>
      <c r="G4435" s="23" t="str">
        <f>IFERROR(VLOOKUP(E4435,hoja!$A$2:$E$970,5,FALSE),0)</f>
        <v>CALI</v>
      </c>
      <c r="H4435" s="103" t="str">
        <f>IFERROR(VLOOKUP(E4435,hoja!A:C,3,FALSE),0)</f>
        <v>0410</v>
      </c>
      <c r="I4435" s="24" t="str">
        <f t="shared" si="1159"/>
        <v>505000410</v>
      </c>
      <c r="K4435" s="23">
        <v>437</v>
      </c>
      <c r="L4435" s="23" t="str">
        <f t="shared" ref="L4435:L4436" si="1163">IF(B4435=F4435,"REGIONAL","NACIONAL")</f>
        <v>NACIONAL</v>
      </c>
      <c r="M4435" s="40" t="s">
        <v>967</v>
      </c>
      <c r="O4435" s="23">
        <f t="shared" si="1161"/>
        <v>16</v>
      </c>
      <c r="P4435" s="23" t="str">
        <f t="shared" si="1157"/>
        <v>505000410Riosucio</v>
      </c>
    </row>
    <row r="4436" spans="1:16" ht="15" hidden="1" customHeight="1">
      <c r="A4436" s="29" t="s">
        <v>641</v>
      </c>
      <c r="B4436" s="23" t="str">
        <f>IFERROR(VLOOKUP(A4436,hoja!$A$2:$E$970,4,FALSE),0)</f>
        <v>ANTIOQUIA</v>
      </c>
      <c r="C4436" s="23" t="str">
        <f>IFERROR(VLOOKUP(A4436,hoja!$A$2:$E$1370,5,FALSE),0)</f>
        <v>MEDELLÍN</v>
      </c>
      <c r="D4436" s="23" t="str">
        <f>IFERROR(VLOOKUP(A4436,hoja!A:D,3,FALSE),0)</f>
        <v>0079</v>
      </c>
      <c r="E4436" s="40" t="s">
        <v>1040</v>
      </c>
      <c r="F4436" s="23">
        <f>IFERROR(VLOOKUP(E4436,hoja!$A$2:$E$970,4,FALSE),0)</f>
        <v>0</v>
      </c>
      <c r="G4436" s="23">
        <f>IFERROR(VLOOKUP(E4436,hoja!$A$2:$E$970,5,FALSE),0)</f>
        <v>0</v>
      </c>
      <c r="H4436" s="103">
        <f>IFERROR(VLOOKUP(E4436,hoja!A:C,3,FALSE),0)</f>
        <v>0</v>
      </c>
      <c r="I4436" s="24" t="str">
        <f t="shared" ref="I4436:I4451" si="1164">D4436&amp;H4436</f>
        <v>00790</v>
      </c>
      <c r="K4436" s="23">
        <v>25</v>
      </c>
      <c r="L4436" s="23" t="str">
        <f t="shared" si="1163"/>
        <v>NACIONAL</v>
      </c>
      <c r="M4436" s="23" t="s">
        <v>618</v>
      </c>
      <c r="O4436" s="23">
        <f t="shared" ref="O4436:O4449" si="1165">IF(K4436&lt;=250,25,IF(K4436&lt;=500,16,IF(K4436&lt;=800,12,IF(K4436&lt;=1100,8,IF(K4436&lt;=1400,6,IF(K4436&lt;=1700,5))))))</f>
        <v>25</v>
      </c>
      <c r="P4436" s="23" t="str">
        <f t="shared" si="1157"/>
        <v>00790Principal</v>
      </c>
    </row>
    <row r="4437" spans="1:16" ht="15" hidden="1" customHeight="1">
      <c r="A4437" s="29" t="s">
        <v>641</v>
      </c>
      <c r="B4437" s="23" t="str">
        <f>IFERROR(VLOOKUP(A4437,hoja!$A$2:$E$970,4,FALSE),0)</f>
        <v>ANTIOQUIA</v>
      </c>
      <c r="C4437" s="23" t="str">
        <f>IFERROR(VLOOKUP(A4437,hoja!$A$2:$E$1370,5,FALSE),0)</f>
        <v>MEDELLÍN</v>
      </c>
      <c r="D4437" s="23" t="str">
        <f>IFERROR(VLOOKUP(A4437,hoja!A:D,3,FALSE),0)</f>
        <v>0079</v>
      </c>
      <c r="E4437" s="40" t="s">
        <v>650</v>
      </c>
      <c r="F4437" s="23" t="str">
        <f>IFERROR(VLOOKUP(E4437,hoja!$A$2:$E$970,4,FALSE),0)</f>
        <v>OCCIDENTE</v>
      </c>
      <c r="G4437" s="23" t="str">
        <f>IFERROR(VLOOKUP(E4437,hoja!$A$2:$E$970,5,FALSE),0)</f>
        <v>CALOTO</v>
      </c>
      <c r="H4437" s="103" t="str">
        <f>IFERROR(VLOOKUP(E4437,hoja!A:C,3,FALSE),0)</f>
        <v>0445</v>
      </c>
      <c r="I4437" s="24" t="str">
        <f t="shared" si="1164"/>
        <v>00790445</v>
      </c>
      <c r="K4437" s="23">
        <v>465</v>
      </c>
      <c r="L4437" s="23" t="str">
        <f>IF(B4437=F4437,"REGIONAL","NACIONAL")</f>
        <v>NACIONAL</v>
      </c>
      <c r="M4437" s="40" t="s">
        <v>967</v>
      </c>
      <c r="N4437" s="23" t="s">
        <v>622</v>
      </c>
      <c r="O4437" s="23">
        <f t="shared" si="1165"/>
        <v>16</v>
      </c>
      <c r="P4437" s="23" t="str">
        <f t="shared" si="1157"/>
        <v>00790445Riosucio</v>
      </c>
    </row>
    <row r="4438" spans="1:16" ht="15" hidden="1" customHeight="1">
      <c r="A4438" s="29" t="s">
        <v>641</v>
      </c>
      <c r="B4438" s="23" t="str">
        <f>IFERROR(VLOOKUP(A4438,hoja!$A$2:$E$970,4,FALSE),0)</f>
        <v>ANTIOQUIA</v>
      </c>
      <c r="C4438" s="23" t="str">
        <f>IFERROR(VLOOKUP(A4438,hoja!$A$2:$E$1370,5,FALSE),0)</f>
        <v>MEDELLÍN</v>
      </c>
      <c r="D4438" s="23" t="str">
        <f>IFERROR(VLOOKUP(A4438,hoja!A:D,3,FALSE),0)</f>
        <v>0079</v>
      </c>
      <c r="E4438" s="40" t="s">
        <v>1041</v>
      </c>
      <c r="F4438" s="23">
        <f>IFERROR(VLOOKUP(E4438,hoja!$A$2:$E$970,4,FALSE),0)</f>
        <v>0</v>
      </c>
      <c r="G4438" s="23">
        <f>IFERROR(VLOOKUP(E4438,hoja!$A$2:$E$970,5,FALSE),0)</f>
        <v>0</v>
      </c>
      <c r="H4438" s="103">
        <f>IFERROR(VLOOKUP(E4438,hoja!A:C,3,FALSE),0)</f>
        <v>0</v>
      </c>
      <c r="I4438" s="24" t="str">
        <f t="shared" si="1164"/>
        <v>00790</v>
      </c>
      <c r="K4438" s="23">
        <v>15</v>
      </c>
      <c r="L4438" s="23" t="str">
        <f>IF(B4438=F4438,"REGIONAL","NACIONAL")</f>
        <v>NACIONAL</v>
      </c>
      <c r="M4438" s="23" t="s">
        <v>618</v>
      </c>
      <c r="O4438" s="23">
        <f t="shared" si="1165"/>
        <v>25</v>
      </c>
      <c r="P4438" s="23" t="str">
        <f t="shared" si="1157"/>
        <v>00790Principal</v>
      </c>
    </row>
    <row r="4439" spans="1:16" ht="15" hidden="1" customHeight="1">
      <c r="A4439" s="29" t="s">
        <v>641</v>
      </c>
      <c r="B4439" s="23" t="str">
        <f>IFERROR(VLOOKUP(A4439,hoja!$A$2:$E$970,4,FALSE),0)</f>
        <v>ANTIOQUIA</v>
      </c>
      <c r="C4439" s="23" t="str">
        <f>IFERROR(VLOOKUP(A4439,hoja!$A$2:$E$1370,5,FALSE),0)</f>
        <v>MEDELLÍN</v>
      </c>
      <c r="D4439" s="23" t="str">
        <f>IFERROR(VLOOKUP(A4439,hoja!A:D,3,FALSE),0)</f>
        <v>0079</v>
      </c>
      <c r="E4439" s="40" t="s">
        <v>1042</v>
      </c>
      <c r="F4439" s="23" t="str">
        <f>IFERROR(VLOOKUP(E4439,hoja!$A$2:$E$970,4,FALSE),0)</f>
        <v>ANTIOQUIA</v>
      </c>
      <c r="G4439" s="23" t="str">
        <f>IFERROR(VLOOKUP(E4439,hoja!$A$2:$E$970,5,FALSE),0)</f>
        <v>MEDELLÍN</v>
      </c>
      <c r="H4439" s="103" t="str">
        <f>IFERROR(VLOOKUP(E4439,hoja!A:C,3,FALSE),0)</f>
        <v>50217</v>
      </c>
      <c r="I4439" s="24" t="str">
        <f t="shared" si="1164"/>
        <v>007950217</v>
      </c>
      <c r="K4439" s="23">
        <v>21</v>
      </c>
      <c r="L4439" s="23" t="str">
        <f t="shared" ref="L4439:L4443" si="1166">IF(B4439=F4439,"REGIONAL","NACIONAL")</f>
        <v>REGIONAL</v>
      </c>
      <c r="M4439" s="23" t="s">
        <v>618</v>
      </c>
      <c r="O4439" s="23">
        <f t="shared" si="1165"/>
        <v>25</v>
      </c>
      <c r="P4439" s="23" t="str">
        <f t="shared" si="1157"/>
        <v>007950217Principal</v>
      </c>
    </row>
    <row r="4440" spans="1:16" ht="15" hidden="1" customHeight="1">
      <c r="A4440" s="29" t="s">
        <v>641</v>
      </c>
      <c r="B4440" s="23" t="str">
        <f>IFERROR(VLOOKUP(A4440,hoja!$A$2:$E$970,4,FALSE),0)</f>
        <v>ANTIOQUIA</v>
      </c>
      <c r="C4440" s="23" t="str">
        <f>IFERROR(VLOOKUP(A4440,hoja!$A$2:$E$1370,5,FALSE),0)</f>
        <v>MEDELLÍN</v>
      </c>
      <c r="D4440" s="23" t="str">
        <f>IFERROR(VLOOKUP(A4440,hoja!A:D,3,FALSE),0)</f>
        <v>0079</v>
      </c>
      <c r="E4440" s="40" t="s">
        <v>1039</v>
      </c>
      <c r="F4440" s="23" t="str">
        <f>IFERROR(VLOOKUP(E4440,hoja!$A$2:$E$970,4,FALSE),0)</f>
        <v>ANTIOQUIA</v>
      </c>
      <c r="G4440" s="23" t="str">
        <f>IFERROR(VLOOKUP(E4440,hoja!$A$2:$E$970,5,FALSE),0)</f>
        <v>MEDELLÍN</v>
      </c>
      <c r="H4440" s="103" t="str">
        <f>IFERROR(VLOOKUP(E4440,hoja!A:C,3,FALSE),0)</f>
        <v>50733</v>
      </c>
      <c r="I4440" s="24" t="str">
        <f t="shared" si="1164"/>
        <v>007950733</v>
      </c>
      <c r="K4440" s="23">
        <v>20</v>
      </c>
      <c r="L4440" s="23" t="str">
        <f>IF(B4440=F4440,"REGIONAL","NACIONAL")</f>
        <v>REGIONAL</v>
      </c>
      <c r="M4440" s="23" t="s">
        <v>618</v>
      </c>
      <c r="O4440" s="23">
        <f t="shared" si="1165"/>
        <v>25</v>
      </c>
      <c r="P4440" s="23" t="str">
        <f t="shared" si="1157"/>
        <v>007950733Principal</v>
      </c>
    </row>
    <row r="4441" spans="1:16" ht="15" hidden="1" customHeight="1">
      <c r="A4441" s="29" t="s">
        <v>641</v>
      </c>
      <c r="B4441" s="23" t="str">
        <f>IFERROR(VLOOKUP(A4441,hoja!$A$2:$E$970,4,FALSE),0)</f>
        <v>ANTIOQUIA</v>
      </c>
      <c r="C4441" s="23" t="str">
        <f>IFERROR(VLOOKUP(A4441,hoja!$A$2:$E$1370,5,FALSE),0)</f>
        <v>MEDELLÍN</v>
      </c>
      <c r="D4441" s="23" t="str">
        <f>IFERROR(VLOOKUP(A4441,hoja!A:D,3,FALSE),0)</f>
        <v>0079</v>
      </c>
      <c r="E4441" s="40" t="s">
        <v>1043</v>
      </c>
      <c r="F4441" s="23" t="str">
        <f>IFERROR(VLOOKUP(E4441,hoja!$A$2:$E$970,4,FALSE),0)</f>
        <v>ANTIOQUIA</v>
      </c>
      <c r="G4441" s="23" t="str">
        <f>IFERROR(VLOOKUP(E4441,hoja!$A$2:$E$970,5,FALSE),0)</f>
        <v>MEDELLÍN</v>
      </c>
      <c r="H4441" s="103" t="str">
        <f>IFERROR(VLOOKUP(E4441,hoja!A:C,3,FALSE),0)</f>
        <v>50406</v>
      </c>
      <c r="I4441" s="24" t="str">
        <f t="shared" si="1164"/>
        <v>007950406</v>
      </c>
      <c r="K4441" s="23">
        <v>7</v>
      </c>
      <c r="L4441" s="23" t="str">
        <f t="shared" si="1166"/>
        <v>REGIONAL</v>
      </c>
      <c r="M4441" s="23" t="s">
        <v>618</v>
      </c>
      <c r="O4441" s="23">
        <f t="shared" si="1165"/>
        <v>25</v>
      </c>
      <c r="P4441" s="23" t="str">
        <f t="shared" si="1157"/>
        <v>007950406Principal</v>
      </c>
    </row>
    <row r="4442" spans="1:16" ht="15" hidden="1" customHeight="1">
      <c r="A4442" s="29" t="s">
        <v>641</v>
      </c>
      <c r="B4442" s="23" t="str">
        <f>IFERROR(VLOOKUP(A4442,hoja!$A$2:$E$970,4,FALSE),0)</f>
        <v>ANTIOQUIA</v>
      </c>
      <c r="C4442" s="23" t="str">
        <f>IFERROR(VLOOKUP(A4442,hoja!$A$2:$E$1370,5,FALSE),0)</f>
        <v>MEDELLÍN</v>
      </c>
      <c r="D4442" s="23" t="str">
        <f>IFERROR(VLOOKUP(A4442,hoja!A:D,3,FALSE),0)</f>
        <v>0079</v>
      </c>
      <c r="E4442" s="40" t="s">
        <v>1044</v>
      </c>
      <c r="F4442" s="23" t="str">
        <f>IFERROR(VLOOKUP(E4442,hoja!$A$2:$E$970,4,FALSE),0)</f>
        <v>ANTIOQUIA</v>
      </c>
      <c r="G4442" s="23" t="str">
        <f>IFERROR(VLOOKUP(E4442,hoja!$A$2:$E$970,5,FALSE),0)</f>
        <v>MEDELLÍN</v>
      </c>
      <c r="H4442" s="103" t="str">
        <f>IFERROR(VLOOKUP(E4442,hoja!A:C,3,FALSE),0)</f>
        <v>50787</v>
      </c>
      <c r="I4442" s="24" t="str">
        <f t="shared" si="1164"/>
        <v>007950787</v>
      </c>
      <c r="K4442" s="23">
        <v>18</v>
      </c>
      <c r="L4442" s="23" t="str">
        <f>IF(B4442=F4442,"REGIONAL","NACIONAL")</f>
        <v>REGIONAL</v>
      </c>
      <c r="M4442" s="23" t="s">
        <v>618</v>
      </c>
      <c r="O4442" s="23">
        <f t="shared" si="1165"/>
        <v>25</v>
      </c>
      <c r="P4442" s="23" t="str">
        <f t="shared" si="1157"/>
        <v>007950787Principal</v>
      </c>
    </row>
    <row r="4443" spans="1:16" ht="15" hidden="1" customHeight="1">
      <c r="A4443" s="29" t="s">
        <v>641</v>
      </c>
      <c r="B4443" s="23" t="str">
        <f>IFERROR(VLOOKUP(A4443,hoja!$A$2:$E$970,4,FALSE),0)</f>
        <v>ANTIOQUIA</v>
      </c>
      <c r="C4443" s="23" t="str">
        <f>IFERROR(VLOOKUP(A4443,hoja!$A$2:$E$1370,5,FALSE),0)</f>
        <v>MEDELLÍN</v>
      </c>
      <c r="D4443" s="23" t="str">
        <f>IFERROR(VLOOKUP(A4443,hoja!A:D,3,FALSE),0)</f>
        <v>0079</v>
      </c>
      <c r="E4443" s="40" t="s">
        <v>987</v>
      </c>
      <c r="F4443" s="23" t="str">
        <f>IFERROR(VLOOKUP(E4443,hoja!$A$2:$E$970,4,FALSE),0)</f>
        <v>ANTIOQUIA</v>
      </c>
      <c r="G4443" s="23" t="str">
        <f>IFERROR(VLOOKUP(E4443,hoja!$A$2:$E$970,5,FALSE),0)</f>
        <v>MEDELLÍN</v>
      </c>
      <c r="H4443" s="103" t="str">
        <f>IFERROR(VLOOKUP(E4443,hoja!A:C,3,FALSE),0)</f>
        <v>60001</v>
      </c>
      <c r="I4443" s="24" t="str">
        <f t="shared" si="1164"/>
        <v>007960001</v>
      </c>
      <c r="K4443" s="23">
        <v>5</v>
      </c>
      <c r="L4443" s="23" t="str">
        <f t="shared" si="1166"/>
        <v>REGIONAL</v>
      </c>
      <c r="M4443" s="23" t="s">
        <v>618</v>
      </c>
      <c r="O4443" s="23">
        <f t="shared" si="1165"/>
        <v>25</v>
      </c>
      <c r="P4443" s="23" t="str">
        <f t="shared" si="1157"/>
        <v>007960001Principal</v>
      </c>
    </row>
    <row r="4444" spans="1:16" ht="15" hidden="1" customHeight="1">
      <c r="A4444" s="29" t="s">
        <v>641</v>
      </c>
      <c r="B4444" s="23" t="str">
        <f>IFERROR(VLOOKUP(A4444,hoja!$A$2:$E$970,4,FALSE),0)</f>
        <v>ANTIOQUIA</v>
      </c>
      <c r="C4444" s="23" t="str">
        <f>IFERROR(VLOOKUP(A4444,hoja!$A$2:$E$1370,5,FALSE),0)</f>
        <v>MEDELLÍN</v>
      </c>
      <c r="D4444" s="23" t="str">
        <f>IFERROR(VLOOKUP(A4444,hoja!A:D,3,FALSE),0)</f>
        <v>0079</v>
      </c>
      <c r="E4444" s="40" t="s">
        <v>670</v>
      </c>
      <c r="F4444" s="23" t="str">
        <f>IFERROR(VLOOKUP(E4444,hoja!$A$2:$E$970,4,FALSE),0)</f>
        <v>OCCIDENTE</v>
      </c>
      <c r="G4444" s="23" t="str">
        <f>IFERROR(VLOOKUP(E4444,hoja!$A$2:$E$970,5,FALSE),0)</f>
        <v>PEREIRA</v>
      </c>
      <c r="H4444" s="103" t="str">
        <f>IFERROR(VLOOKUP(E4444,hoja!A:C,3,FALSE),0)</f>
        <v>0134</v>
      </c>
      <c r="I4444" s="24" t="str">
        <f t="shared" si="1164"/>
        <v>00790134</v>
      </c>
      <c r="K4444" s="23">
        <v>217</v>
      </c>
      <c r="L4444" s="23" t="str">
        <f>IF(B4444=F4444,"REGIONAL","NACIONAL")</f>
        <v>NACIONAL</v>
      </c>
      <c r="M4444" s="23" t="s">
        <v>618</v>
      </c>
      <c r="O4444" s="23">
        <f t="shared" si="1165"/>
        <v>25</v>
      </c>
      <c r="P4444" s="23" t="str">
        <f t="shared" si="1157"/>
        <v>00790134Principal</v>
      </c>
    </row>
    <row r="4445" spans="1:16" ht="15" hidden="1" customHeight="1">
      <c r="A4445" s="29" t="s">
        <v>641</v>
      </c>
      <c r="B4445" s="23" t="str">
        <f>IFERROR(VLOOKUP(A4445,hoja!$A$2:$E$970,4,FALSE),0)</f>
        <v>ANTIOQUIA</v>
      </c>
      <c r="C4445" s="23" t="str">
        <f>IFERROR(VLOOKUP(A4445,hoja!$A$2:$E$1370,5,FALSE),0)</f>
        <v>MEDELLÍN</v>
      </c>
      <c r="D4445" s="23" t="str">
        <f>IFERROR(VLOOKUP(A4445,hoja!A:D,3,FALSE),0)</f>
        <v>0079</v>
      </c>
      <c r="E4445" s="40" t="s">
        <v>645</v>
      </c>
      <c r="F4445" s="23" t="str">
        <f>IFERROR(VLOOKUP(E4445,hoja!$A$2:$E$970,4,FALSE),0)</f>
        <v>OCCIDENTE</v>
      </c>
      <c r="G4445" s="23" t="str">
        <f>IFERROR(VLOOKUP(E4445,hoja!$A$2:$E$970,5,FALSE),0)</f>
        <v>CALI</v>
      </c>
      <c r="H4445" s="103" t="str">
        <f>IFERROR(VLOOKUP(E4445,hoja!A:C,3,FALSE),0)</f>
        <v>0410</v>
      </c>
      <c r="I4445" s="24" t="str">
        <f t="shared" si="1164"/>
        <v>00790410</v>
      </c>
      <c r="K4445" s="23">
        <v>435</v>
      </c>
      <c r="L4445" s="23" t="str">
        <f t="shared" ref="L4445:L4456" si="1167">IF(B4445=F4445,"REGIONAL","NACIONAL")</f>
        <v>NACIONAL</v>
      </c>
      <c r="M4445" s="40" t="s">
        <v>967</v>
      </c>
      <c r="O4445" s="23">
        <f t="shared" si="1165"/>
        <v>16</v>
      </c>
      <c r="P4445" s="23" t="str">
        <f t="shared" si="1157"/>
        <v>00790410Riosucio</v>
      </c>
    </row>
    <row r="4446" spans="1:16" ht="15" hidden="1" customHeight="1">
      <c r="A4446" s="29" t="s">
        <v>641</v>
      </c>
      <c r="B4446" s="23" t="str">
        <f>IFERROR(VLOOKUP(A4446,hoja!$A$2:$E$970,4,FALSE),0)</f>
        <v>ANTIOQUIA</v>
      </c>
      <c r="C4446" s="23" t="str">
        <f>IFERROR(VLOOKUP(A4446,hoja!$A$2:$E$1370,5,FALSE),0)</f>
        <v>MEDELLÍN</v>
      </c>
      <c r="D4446" s="23" t="str">
        <f>IFERROR(VLOOKUP(A4446,hoja!A:D,3,FALSE),0)</f>
        <v>0079</v>
      </c>
      <c r="E4446" s="40" t="s">
        <v>1045</v>
      </c>
      <c r="F4446" s="23">
        <f>IFERROR(VLOOKUP(E4446,hoja!$A$2:$E$970,4,FALSE),0)</f>
        <v>0</v>
      </c>
      <c r="G4446" s="23">
        <f>IFERROR(VLOOKUP(E4446,hoja!$A$2:$E$970,5,FALSE),0)</f>
        <v>0</v>
      </c>
      <c r="H4446" s="103">
        <f>IFERROR(VLOOKUP(E4446,hoja!A:C,3,FALSE),0)</f>
        <v>0</v>
      </c>
      <c r="I4446" s="24" t="str">
        <f t="shared" si="1164"/>
        <v>00790</v>
      </c>
      <c r="K4446" s="23">
        <v>9</v>
      </c>
      <c r="L4446" s="23" t="str">
        <f t="shared" si="1167"/>
        <v>NACIONAL</v>
      </c>
      <c r="M4446" s="23" t="s">
        <v>618</v>
      </c>
      <c r="O4446" s="23">
        <f t="shared" si="1165"/>
        <v>25</v>
      </c>
      <c r="P4446" s="23" t="str">
        <f t="shared" si="1157"/>
        <v>00790Principal</v>
      </c>
    </row>
    <row r="4447" spans="1:16" ht="15" hidden="1" customHeight="1">
      <c r="A4447" s="29" t="s">
        <v>641</v>
      </c>
      <c r="B4447" s="23" t="str">
        <f>IFERROR(VLOOKUP(A4447,hoja!$A$2:$E$970,4,FALSE),0)</f>
        <v>ANTIOQUIA</v>
      </c>
      <c r="C4447" s="23" t="str">
        <f>IFERROR(VLOOKUP(A4447,hoja!$A$2:$E$1370,5,FALSE),0)</f>
        <v>MEDELLÍN</v>
      </c>
      <c r="D4447" s="23" t="str">
        <f>IFERROR(VLOOKUP(A4447,hoja!A:D,3,FALSE),0)</f>
        <v>0079</v>
      </c>
      <c r="E4447" s="40" t="s">
        <v>1046</v>
      </c>
      <c r="F4447" s="23">
        <f>IFERROR(VLOOKUP(E4447,hoja!$A$2:$E$970,4,FALSE),0)</f>
        <v>0</v>
      </c>
      <c r="G4447" s="23">
        <f>IFERROR(VLOOKUP(E4447,hoja!$A$2:$E$970,5,FALSE),0)</f>
        <v>0</v>
      </c>
      <c r="H4447" s="103">
        <f>IFERROR(VLOOKUP(E4447,hoja!A:C,3,FALSE),0)</f>
        <v>0</v>
      </c>
      <c r="I4447" s="24" t="str">
        <f t="shared" si="1164"/>
        <v>00790</v>
      </c>
      <c r="K4447" s="23">
        <v>25</v>
      </c>
      <c r="L4447" s="23" t="str">
        <f t="shared" si="1167"/>
        <v>NACIONAL</v>
      </c>
      <c r="M4447" s="23" t="s">
        <v>618</v>
      </c>
      <c r="O4447" s="23">
        <f t="shared" si="1165"/>
        <v>25</v>
      </c>
      <c r="P4447" s="23" t="str">
        <f t="shared" si="1157"/>
        <v>00790Principal</v>
      </c>
    </row>
    <row r="4448" spans="1:16" ht="15" hidden="1" customHeight="1">
      <c r="A4448" s="23" t="s">
        <v>63</v>
      </c>
      <c r="B4448" s="23" t="str">
        <f>IFERROR(VLOOKUP(A4448,hoja!$A$2:$E$970,4,FALSE),0)</f>
        <v>COSTA</v>
      </c>
      <c r="C4448" s="23" t="str">
        <f>IFERROR(VLOOKUP(A4448,hoja!$A$2:$E$1370,5,FALSE),0)</f>
        <v>BARRANQUILLA</v>
      </c>
      <c r="D4448" s="23" t="str">
        <f>IFERROR(VLOOKUP(A4448,hoja!A:D,3,FALSE),0)</f>
        <v>60016</v>
      </c>
      <c r="E4448" s="23" t="s">
        <v>630</v>
      </c>
      <c r="F4448" s="23" t="str">
        <f>IFERROR(VLOOKUP(E4448,hoja!$A$2:$E$970,4,FALSE),0)</f>
        <v>CENTRO</v>
      </c>
      <c r="G4448" s="23" t="str">
        <f>IFERROR(VLOOKUP(E4448,hoja!$A$2:$E$970,5,FALSE),0)</f>
        <v>SESQUILÉ</v>
      </c>
      <c r="H4448" s="103" t="str">
        <f>IFERROR(VLOOKUP(E4448,hoja!A:C,3,FALSE),0)</f>
        <v>1501</v>
      </c>
      <c r="I4448" s="24" t="str">
        <f t="shared" si="1164"/>
        <v>600161501</v>
      </c>
      <c r="K4448" s="23">
        <v>958</v>
      </c>
      <c r="L4448" s="23" t="str">
        <f t="shared" si="1167"/>
        <v>NACIONAL</v>
      </c>
      <c r="M4448" s="23" t="s">
        <v>618</v>
      </c>
      <c r="N4448" s="23" t="str" cm="1">
        <f t="array" ref="N4448">IFERROR(IF(M4448="Principal","LES_ACTIVE",LES_INACTIVE),0)</f>
        <v>LES_ACTIVE</v>
      </c>
      <c r="O4448" s="23">
        <f t="shared" si="1165"/>
        <v>8</v>
      </c>
      <c r="P4448" s="23" t="str">
        <f t="shared" si="1157"/>
        <v>600161501Principal</v>
      </c>
    </row>
    <row r="4449" spans="1:16" ht="15" hidden="1" customHeight="1">
      <c r="A4449" s="89" t="s">
        <v>1026</v>
      </c>
      <c r="B4449" s="23" t="str">
        <f>IFERROR(VLOOKUP(A4449,hoja!$A$2:$E$970,4,FALSE),0)</f>
        <v>COSTA</v>
      </c>
      <c r="C4449" s="23" t="str">
        <f>IFERROR(VLOOKUP(A4449,hoja!$A$2:$E$1370,5,FALSE),0)</f>
        <v>BARRANQUILLA</v>
      </c>
      <c r="D4449" s="23" t="str">
        <f>IFERROR(VLOOKUP(A4449,hoja!A:D,3,FALSE),0)</f>
        <v>50290</v>
      </c>
      <c r="E4449" s="40" t="s">
        <v>655</v>
      </c>
      <c r="F4449" s="23" t="str">
        <f>IFERROR(VLOOKUP(E4449,hoja!$A$2:$E$970,4,FALSE),0)</f>
        <v>ANTIOQUIA</v>
      </c>
      <c r="G4449" s="23" t="str">
        <f>IFERROR(VLOOKUP(E4449,hoja!$A$2:$E$970,5,FALSE),0)</f>
        <v>MEDELLÍN</v>
      </c>
      <c r="H4449" s="103" t="str">
        <f>IFERROR(VLOOKUP(E4449,hoja!A:C,3,FALSE),0)</f>
        <v>0292</v>
      </c>
      <c r="I4449" s="24" t="str">
        <f t="shared" si="1164"/>
        <v>502900292</v>
      </c>
      <c r="K4449" s="23">
        <v>687</v>
      </c>
      <c r="L4449" s="23" t="str">
        <f t="shared" si="1167"/>
        <v>NACIONAL</v>
      </c>
      <c r="M4449" s="23" t="s">
        <v>618</v>
      </c>
      <c r="N4449" s="23" t="s">
        <v>622</v>
      </c>
      <c r="O4449" s="23">
        <f t="shared" si="1165"/>
        <v>12</v>
      </c>
      <c r="P4449" s="23" t="str">
        <f t="shared" si="1157"/>
        <v>502900292Principal</v>
      </c>
    </row>
    <row r="4450" spans="1:16" ht="15" hidden="1" customHeight="1">
      <c r="A4450" s="26" t="s">
        <v>731</v>
      </c>
      <c r="B4450" s="23" t="str">
        <f>IFERROR(VLOOKUP(A4450,hoja!$A$2:$E$970,4,FALSE),0)</f>
        <v>SANTANDER</v>
      </c>
      <c r="C4450" s="23" t="str">
        <f>IFERROR(VLOOKUP(A4450,hoja!$A$2:$E$1370,5,FALSE),0)</f>
        <v>CÚCUTA</v>
      </c>
      <c r="D4450" s="23" t="str">
        <f>IFERROR(VLOOKUP(A4450,hoja!A:D,3,FALSE),0)</f>
        <v>0438</v>
      </c>
      <c r="E4450" s="23" t="s">
        <v>642</v>
      </c>
      <c r="F4450" s="23" t="str">
        <f>IFERROR(VLOOKUP(E4450,hoja!$A$2:$E$970,4,FALSE),0)</f>
        <v>COSTA</v>
      </c>
      <c r="G4450" s="23" t="str">
        <f>IFERROR(VLOOKUP(E4450,hoja!$A$2:$E$970,5,FALSE),0)</f>
        <v>BARRANQUILLA</v>
      </c>
      <c r="H4450" s="103" t="str">
        <f>IFERROR(VLOOKUP(E4450,hoja!A:C,3,FALSE),0)</f>
        <v>0111</v>
      </c>
      <c r="I4450" s="24" t="str">
        <f t="shared" si="1164"/>
        <v>04380111</v>
      </c>
      <c r="J4450" s="23">
        <v>39.899999999877764</v>
      </c>
      <c r="K4450" s="23">
        <v>811</v>
      </c>
      <c r="L4450" s="23" t="str">
        <f t="shared" si="1167"/>
        <v>NACIONAL</v>
      </c>
      <c r="M4450" s="23" t="s">
        <v>903</v>
      </c>
      <c r="N4450" s="23" cm="1">
        <f t="array" aca="1" ref="N4450" ca="1">IFERROR(IF(M4450="Principal","LES_ACTIVE",LES_INACTIVE),0)</f>
        <v>0</v>
      </c>
      <c r="O4450" s="23">
        <f t="shared" ref="O4450:O4451" si="1168">IF(K4450&lt;=250,25,IF(K4450&lt;=500,16,IF(K4450&lt;=800,12,IF(K4450&lt;=1100,8,IF(K4450&lt;=1400,6,IF(K4450&lt;=1700,5))))))</f>
        <v>8</v>
      </c>
      <c r="P4450" s="23" t="str">
        <f t="shared" si="1157"/>
        <v>04380111Bucaramanga</v>
      </c>
    </row>
    <row r="4451" spans="1:16" ht="15" hidden="1" customHeight="1">
      <c r="A4451" s="26" t="s">
        <v>731</v>
      </c>
      <c r="B4451" s="23" t="str">
        <f>IFERROR(VLOOKUP(A4451,hoja!$A$2:$E$970,4,FALSE),0)</f>
        <v>SANTANDER</v>
      </c>
      <c r="C4451" s="23" t="str">
        <f>IFERROR(VLOOKUP(A4451,hoja!$A$2:$E$1370,5,FALSE),0)</f>
        <v>CÚCUTA</v>
      </c>
      <c r="D4451" s="23" t="str">
        <f>IFERROR(VLOOKUP(A4451,hoja!A:D,3,FALSE),0)</f>
        <v>0438</v>
      </c>
      <c r="E4451" s="23" t="s">
        <v>723</v>
      </c>
      <c r="F4451" s="23" t="str">
        <f>IFERROR(VLOOKUP(E4451,hoja!$A$2:$E$970,4,FALSE),0)</f>
        <v>COSTA</v>
      </c>
      <c r="G4451" s="23" t="str">
        <f>IFERROR(VLOOKUP(E4451,hoja!$A$2:$E$970,5,FALSE),0)</f>
        <v>SANTA MARTA</v>
      </c>
      <c r="H4451" s="103" t="str">
        <f>IFERROR(VLOOKUP(E4451,hoja!A:C,3,FALSE),0)</f>
        <v>0118</v>
      </c>
      <c r="I4451" s="24" t="str">
        <f t="shared" si="1164"/>
        <v>04380118</v>
      </c>
      <c r="J4451" s="23">
        <v>39.899999999877764</v>
      </c>
      <c r="K4451" s="23">
        <v>658</v>
      </c>
      <c r="L4451" s="23" t="str">
        <f t="shared" si="1167"/>
        <v>NACIONAL</v>
      </c>
      <c r="M4451" s="23" t="s">
        <v>618</v>
      </c>
      <c r="N4451" s="23" t="str" cm="1">
        <f t="array" ref="N4451">IFERROR(IF(M4451="Principal","LES_ACTIVE",LES_INACTIVE),0)</f>
        <v>LES_ACTIVE</v>
      </c>
      <c r="O4451" s="23">
        <f t="shared" si="1168"/>
        <v>12</v>
      </c>
      <c r="P4451" s="23" t="str">
        <f t="shared" si="1157"/>
        <v>04380118Principal</v>
      </c>
    </row>
    <row r="4452" spans="1:16" ht="15" hidden="1" customHeight="1">
      <c r="A4452" s="26" t="s">
        <v>731</v>
      </c>
      <c r="B4452" s="23" t="str">
        <f>IFERROR(VLOOKUP(A4452,hoja!$A$2:$E$970,4,FALSE),0)</f>
        <v>SANTANDER</v>
      </c>
      <c r="C4452" s="23" t="str">
        <f>IFERROR(VLOOKUP(A4452,hoja!$A$2:$E$1370,5,FALSE),0)</f>
        <v>CÚCUTA</v>
      </c>
      <c r="D4452" s="23" t="str">
        <f>IFERROR(VLOOKUP(A4452,hoja!A:D,3,FALSE),0)</f>
        <v>0438</v>
      </c>
      <c r="E4452" s="23" t="s">
        <v>723</v>
      </c>
      <c r="F4452" s="23" t="str">
        <f>IFERROR(VLOOKUP(E4452,hoja!$A$2:$E$970,4,FALSE),0)</f>
        <v>COSTA</v>
      </c>
      <c r="G4452" s="23" t="str">
        <f>IFERROR(VLOOKUP(E4452,hoja!$A$2:$E$970,5,FALSE),0)</f>
        <v>SANTA MARTA</v>
      </c>
      <c r="H4452" s="103" t="str">
        <f>IFERROR(VLOOKUP(E4452,hoja!A:C,3,FALSE),0)</f>
        <v>0118</v>
      </c>
      <c r="I4452" s="24" t="str">
        <f t="shared" ref="I4452:I4453" si="1169">D4452&amp;H4452</f>
        <v>04380118</v>
      </c>
      <c r="J4452" s="23">
        <v>39.899999999877764</v>
      </c>
      <c r="K4452" s="23">
        <v>759</v>
      </c>
      <c r="L4452" s="23" t="str">
        <f t="shared" si="1167"/>
        <v>NACIONAL</v>
      </c>
      <c r="M4452" s="23" t="s">
        <v>903</v>
      </c>
      <c r="N4452" s="23" cm="1">
        <f t="array" aca="1" ref="N4452" ca="1">IFERROR(IF(M4452="Principal","LES_ACTIVE",LES_INACTIVE),0)</f>
        <v>0</v>
      </c>
      <c r="O4452" s="23">
        <f t="shared" ref="O4452:O4453" si="1170">IF(K4452&lt;=250,25,IF(K4452&lt;=500,16,IF(K4452&lt;=800,12,IF(K4452&lt;=1100,8,IF(K4452&lt;=1400,6,IF(K4452&lt;=1700,5))))))</f>
        <v>12</v>
      </c>
      <c r="P4452" s="23" t="str">
        <f t="shared" si="1157"/>
        <v>04380118Bucaramanga</v>
      </c>
    </row>
    <row r="4453" spans="1:16" ht="15" hidden="1" customHeight="1">
      <c r="A4453" s="26" t="s">
        <v>715</v>
      </c>
      <c r="B4453" s="23" t="str">
        <f>IFERROR(VLOOKUP(A4453,hoja!$A$2:$E$970,4,FALSE),0)</f>
        <v>SANTANDER</v>
      </c>
      <c r="C4453" s="23" t="str">
        <f>IFERROR(VLOOKUP(A4453,hoja!$A$2:$E$1370,5,FALSE),0)</f>
        <v>PAMPLONA</v>
      </c>
      <c r="D4453" s="23" t="str">
        <f>IFERROR(VLOOKUP(A4453,hoja!A:D,3,FALSE),0)</f>
        <v>0439</v>
      </c>
      <c r="E4453" s="23" t="s">
        <v>723</v>
      </c>
      <c r="F4453" s="23" t="str">
        <f>IFERROR(VLOOKUP(E4453,hoja!$A$2:$E$970,4,FALSE),0)</f>
        <v>COSTA</v>
      </c>
      <c r="G4453" s="23" t="str">
        <f>IFERROR(VLOOKUP(E4453,hoja!$A$2:$E$970,5,FALSE),0)</f>
        <v>SANTA MARTA</v>
      </c>
      <c r="H4453" s="103" t="str">
        <f>IFERROR(VLOOKUP(E4453,hoja!A:C,3,FALSE),0)</f>
        <v>0118</v>
      </c>
      <c r="I4453" s="24" t="str">
        <f t="shared" si="1169"/>
        <v>04390118</v>
      </c>
      <c r="J4453" s="23">
        <v>39.899999999877764</v>
      </c>
      <c r="K4453" s="23">
        <v>728</v>
      </c>
      <c r="L4453" s="23" t="str">
        <f t="shared" si="1167"/>
        <v>NACIONAL</v>
      </c>
      <c r="M4453" s="23" t="s">
        <v>618</v>
      </c>
      <c r="N4453" s="23" t="str" cm="1">
        <f t="array" ref="N4453">IFERROR(IF(M4453="Principal","LES_ACTIVE",LES_INACTIVE),0)</f>
        <v>LES_ACTIVE</v>
      </c>
      <c r="O4453" s="23">
        <f t="shared" si="1170"/>
        <v>12</v>
      </c>
      <c r="P4453" s="23" t="str">
        <f t="shared" si="1157"/>
        <v>04390118Principal</v>
      </c>
    </row>
    <row r="4454" spans="1:16" ht="15" hidden="1" customHeight="1">
      <c r="A4454" s="26" t="s">
        <v>715</v>
      </c>
      <c r="B4454" s="23" t="str">
        <f>IFERROR(VLOOKUP(A4454,hoja!$A$2:$E$970,4,FALSE),0)</f>
        <v>SANTANDER</v>
      </c>
      <c r="C4454" s="23" t="str">
        <f>IFERROR(VLOOKUP(A4454,hoja!$A$2:$E$1370,5,FALSE),0)</f>
        <v>PAMPLONA</v>
      </c>
      <c r="D4454" s="23" t="str">
        <f>IFERROR(VLOOKUP(A4454,hoja!A:D,3,FALSE),0)</f>
        <v>0439</v>
      </c>
      <c r="E4454" s="23" t="s">
        <v>723</v>
      </c>
      <c r="F4454" s="23" t="str">
        <f>IFERROR(VLOOKUP(E4454,hoja!$A$2:$E$970,4,FALSE),0)</f>
        <v>COSTA</v>
      </c>
      <c r="G4454" s="23" t="str">
        <f>IFERROR(VLOOKUP(E4454,hoja!$A$2:$E$970,5,FALSE),0)</f>
        <v>SANTA MARTA</v>
      </c>
      <c r="H4454" s="103" t="str">
        <f>IFERROR(VLOOKUP(E4454,hoja!A:C,3,FALSE),0)</f>
        <v>0118</v>
      </c>
      <c r="I4454" s="24" t="str">
        <f t="shared" ref="I4454" si="1171">D4454&amp;H4454</f>
        <v>04390118</v>
      </c>
      <c r="J4454" s="23">
        <v>39.899999999877764</v>
      </c>
      <c r="K4454" s="23">
        <v>682</v>
      </c>
      <c r="L4454" s="23" t="str">
        <f t="shared" si="1167"/>
        <v>NACIONAL</v>
      </c>
      <c r="M4454" s="23" t="s">
        <v>903</v>
      </c>
      <c r="N4454" s="23" cm="1">
        <f t="array" aca="1" ref="N4454" ca="1">IFERROR(IF(M4454="Principal","LES_ACTIVE",LES_INACTIVE),0)</f>
        <v>0</v>
      </c>
      <c r="O4454" s="23">
        <f t="shared" ref="O4454" si="1172">IF(K4454&lt;=250,25,IF(K4454&lt;=500,16,IF(K4454&lt;=800,12,IF(K4454&lt;=1100,8,IF(K4454&lt;=1400,6,IF(K4454&lt;=1700,5))))))</f>
        <v>12</v>
      </c>
      <c r="P4454" s="23" t="str">
        <f t="shared" si="1157"/>
        <v>04390118Bucaramanga</v>
      </c>
    </row>
    <row r="4455" spans="1:16" ht="15" hidden="1" customHeight="1">
      <c r="A4455" s="40" t="s">
        <v>930</v>
      </c>
      <c r="B4455" s="23" t="str">
        <f>IFERROR(VLOOKUP(A4455,hoja!$A$2:$E$970,4,FALSE),0)</f>
        <v>ANTIOQUIA</v>
      </c>
      <c r="C4455" s="23" t="str">
        <f>IFERROR(VLOOKUP(A4455,hoja!$A$2:$E$1370,5,FALSE),0)</f>
        <v>SAN PEDRO DE LOS MILAGROS</v>
      </c>
      <c r="D4455" s="23" t="str">
        <f>IFERROR(VLOOKUP(A4455,hoja!A:D,3,FALSE),0)</f>
        <v>50178</v>
      </c>
      <c r="E4455" s="40" t="s">
        <v>681</v>
      </c>
      <c r="F4455" s="23" t="str">
        <f>IFERROR(VLOOKUP(E4455,hoja!$A$2:$E$970,4,FALSE),0)</f>
        <v>CENTRO</v>
      </c>
      <c r="G4455" s="23" t="str">
        <f>IFERROR(VLOOKUP(E4455,hoja!$A$2:$E$970,5,FALSE),0)</f>
        <v>VILLAVICENCIO</v>
      </c>
      <c r="H4455" s="103" t="str">
        <f>IFERROR(VLOOKUP(E4455,hoja!A:C,3,FALSE),0)</f>
        <v>0393</v>
      </c>
      <c r="I4455" s="24" t="str">
        <f t="shared" ref="I4455:I4458" si="1173">D4455&amp;H4455</f>
        <v>501780393</v>
      </c>
      <c r="K4455" s="23">
        <v>549</v>
      </c>
      <c r="L4455" s="23" t="str">
        <f t="shared" si="1167"/>
        <v>NACIONAL</v>
      </c>
      <c r="M4455" s="23" t="s">
        <v>618</v>
      </c>
      <c r="N4455" s="23" t="str" cm="1">
        <f t="array" ref="N4455">IFERROR(IF(M4455="Principal","LES_ACTIVE",LES_INACTIVE),0)</f>
        <v>LES_ACTIVE</v>
      </c>
      <c r="O4455" s="23">
        <f t="shared" ref="O4455:O4458" si="1174">IF(K4455&lt;=250,25,IF(K4455&lt;=500,16,IF(K4455&lt;=800,12,IF(K4455&lt;=1100,8,IF(K4455&lt;=1400,6,IF(K4455&lt;=1700,5))))))</f>
        <v>12</v>
      </c>
      <c r="P4455" s="23" t="str">
        <f t="shared" si="1157"/>
        <v>501780393Principal</v>
      </c>
    </row>
    <row r="4456" spans="1:16" ht="15" hidden="1" customHeight="1">
      <c r="A4456" s="40" t="s">
        <v>930</v>
      </c>
      <c r="B4456" s="23" t="str">
        <f>IFERROR(VLOOKUP(A4456,hoja!$A$2:$E$970,4,FALSE),0)</f>
        <v>ANTIOQUIA</v>
      </c>
      <c r="C4456" s="23" t="str">
        <f>IFERROR(VLOOKUP(A4456,hoja!$A$2:$E$1370,5,FALSE),0)</f>
        <v>SAN PEDRO DE LOS MILAGROS</v>
      </c>
      <c r="D4456" s="23" t="str">
        <f>IFERROR(VLOOKUP(A4456,hoja!A:D,3,FALSE),0)</f>
        <v>50178</v>
      </c>
      <c r="E4456" s="40" t="s">
        <v>645</v>
      </c>
      <c r="F4456" s="23" t="str">
        <f>IFERROR(VLOOKUP(E4456,hoja!$A$2:$E$970,4,FALSE),0)</f>
        <v>OCCIDENTE</v>
      </c>
      <c r="G4456" s="23" t="str">
        <f>IFERROR(VLOOKUP(E4456,hoja!$A$2:$E$970,5,FALSE),0)</f>
        <v>CALI</v>
      </c>
      <c r="H4456" s="103" t="str">
        <f>IFERROR(VLOOKUP(E4456,hoja!A:C,3,FALSE),0)</f>
        <v>0410</v>
      </c>
      <c r="I4456" s="24" t="str">
        <f t="shared" si="1173"/>
        <v>501780410</v>
      </c>
      <c r="K4456" s="23">
        <v>430</v>
      </c>
      <c r="L4456" s="23" t="str">
        <f t="shared" si="1167"/>
        <v>NACIONAL</v>
      </c>
      <c r="M4456" s="23" t="s">
        <v>618</v>
      </c>
      <c r="N4456" s="23" t="str" cm="1">
        <f t="array" ref="N4456">IFERROR(IF(M4456="Principal","LES_ACTIVE",LES_INACTIVE),0)</f>
        <v>LES_ACTIVE</v>
      </c>
      <c r="O4456" s="23">
        <f t="shared" si="1174"/>
        <v>16</v>
      </c>
      <c r="P4456" s="23" t="str">
        <f t="shared" si="1157"/>
        <v>501780410Principal</v>
      </c>
    </row>
    <row r="4457" spans="1:16" ht="15" hidden="1" customHeight="1">
      <c r="A4457" s="40" t="s">
        <v>731</v>
      </c>
      <c r="B4457" s="23" t="str">
        <f>IFERROR(VLOOKUP(A4457,hoja!$A$2:$E$970,4,FALSE),0)</f>
        <v>SANTANDER</v>
      </c>
      <c r="C4457" s="23" t="str">
        <f>IFERROR(VLOOKUP(A4457,hoja!$A$2:$E$1370,5,FALSE),0)</f>
        <v>CÚCUTA</v>
      </c>
      <c r="D4457" s="23" t="str">
        <f>IFERROR(VLOOKUP(A4457,hoja!A:D,3,FALSE),0)</f>
        <v>0438</v>
      </c>
      <c r="E4457" s="40" t="s">
        <v>716</v>
      </c>
      <c r="F4457" s="23" t="str">
        <f>IFERROR(VLOOKUP(E4457,hoja!$A$2:$E$970,4,FALSE),0)</f>
        <v>SANTANDER</v>
      </c>
      <c r="G4457" s="23" t="str">
        <f>IFERROR(VLOOKUP(E4457,hoja!$A$2:$E$970,5,FALSE),0)</f>
        <v>PINCHOTE</v>
      </c>
      <c r="H4457" s="103" t="str">
        <f>IFERROR(VLOOKUP(E4457,hoja!A:C,3,FALSE),0)</f>
        <v>0423</v>
      </c>
      <c r="I4457" s="24" t="str">
        <f t="shared" si="1173"/>
        <v>04380423</v>
      </c>
      <c r="K4457" s="23">
        <v>7</v>
      </c>
      <c r="L4457" s="23" t="str">
        <f t="shared" ref="L4457:L4463" si="1175">IF(B4457=F4457,"REGIONAL","NACIONAL")</f>
        <v>REGIONAL</v>
      </c>
      <c r="M4457" s="23" t="s">
        <v>618</v>
      </c>
      <c r="N4457" s="23" t="str" cm="1">
        <f t="array" ref="N4457">IFERROR(IF(M4457="Principal","LES_ACTIVE",LES_INACTIVE),0)</f>
        <v>LES_ACTIVE</v>
      </c>
      <c r="O4457" s="23">
        <f t="shared" si="1174"/>
        <v>25</v>
      </c>
      <c r="P4457" s="23" t="str">
        <f t="shared" si="1157"/>
        <v>04380423Principal</v>
      </c>
    </row>
    <row r="4458" spans="1:16" ht="15" hidden="1" customHeight="1">
      <c r="A4458" s="40" t="s">
        <v>930</v>
      </c>
      <c r="B4458" s="23" t="str">
        <f>IFERROR(VLOOKUP(A4458,hoja!$A$2:$E$970,4,FALSE),0)</f>
        <v>ANTIOQUIA</v>
      </c>
      <c r="C4458" s="23" t="str">
        <f>IFERROR(VLOOKUP(A4458,hoja!$A$2:$E$1370,5,FALSE),0)</f>
        <v>SAN PEDRO DE LOS MILAGROS</v>
      </c>
      <c r="D4458" s="23" t="str">
        <f>IFERROR(VLOOKUP(A4458,hoja!A:D,3,FALSE),0)</f>
        <v>50178</v>
      </c>
      <c r="E4458" s="40" t="s">
        <v>1011</v>
      </c>
      <c r="F4458" s="23" t="str">
        <f>IFERROR(VLOOKUP(E4458,hoja!$A$2:$E$970,4,FALSE),0)</f>
        <v>CENTRO</v>
      </c>
      <c r="G4458" s="23" t="str">
        <f>IFERROR(VLOOKUP(E4458,hoja!$A$2:$E$970,5,FALSE),0)</f>
        <v>DUITAMA</v>
      </c>
      <c r="H4458" s="103" t="str">
        <f>IFERROR(VLOOKUP(E4458,hoja!A:C,3,FALSE),0)</f>
        <v>50197</v>
      </c>
      <c r="I4458" s="24" t="str">
        <f t="shared" si="1173"/>
        <v>5017850197</v>
      </c>
      <c r="K4458" s="23">
        <v>621</v>
      </c>
      <c r="L4458" s="23" t="str">
        <f>IF(B4458=F4458,"REGIONAL","NACIONAL")</f>
        <v>NACIONAL</v>
      </c>
      <c r="M4458" s="23" t="s">
        <v>618</v>
      </c>
      <c r="N4458" s="23" t="str" cm="1">
        <f t="array" ref="N4458">IFERROR(IF(M4458="Principal","LES_ACTIVE",LES_INACTIVE),0)</f>
        <v>LES_ACTIVE</v>
      </c>
      <c r="O4458" s="23">
        <f t="shared" si="1174"/>
        <v>12</v>
      </c>
      <c r="P4458" s="23" t="str">
        <f t="shared" si="1157"/>
        <v>5017850197Principal</v>
      </c>
    </row>
    <row r="4459" spans="1:16" ht="15" hidden="1" customHeight="1">
      <c r="A4459" s="23" t="s">
        <v>660</v>
      </c>
      <c r="B4459" s="23" t="str">
        <f>IFERROR(VLOOKUP(A4459,hoja!$A$2:$E$970,4,FALSE),0)</f>
        <v>CENTRO</v>
      </c>
      <c r="C4459" s="23" t="str">
        <f>IFERROR(VLOOKUP(A4459,hoja!$A$2:$E$1370,5,FALSE),0)</f>
        <v>BOGOTÁ</v>
      </c>
      <c r="D4459" s="23" t="str">
        <f>IFERROR(VLOOKUP(A4459,hoja!A:D,3,FALSE),0)</f>
        <v>0035</v>
      </c>
      <c r="E4459" s="23" t="s">
        <v>792</v>
      </c>
      <c r="F4459" s="23" t="str">
        <f>IFERROR(VLOOKUP(E4459,hoja!$A$2:$E$970,4,FALSE),0)</f>
        <v>CENTRO</v>
      </c>
      <c r="G4459" s="23" t="str">
        <f>IFERROR(VLOOKUP(E4459,hoja!$A$2:$E$970,5,FALSE),0)</f>
        <v>BOGOTÁ</v>
      </c>
      <c r="H4459" s="103" t="str">
        <f>IFERROR(VLOOKUP(E4459,hoja!A:C,3,FALSE),0)</f>
        <v>60042</v>
      </c>
      <c r="I4459" s="24" t="str">
        <f>D4459&amp;H4459</f>
        <v>003560042</v>
      </c>
      <c r="K4459" s="23">
        <v>10</v>
      </c>
      <c r="L4459" s="23" t="str">
        <f t="shared" si="1175"/>
        <v>REGIONAL</v>
      </c>
      <c r="M4459" s="23" t="s">
        <v>618</v>
      </c>
      <c r="N4459" s="23" t="str" cm="1">
        <f t="array" ref="N4459">IFERROR(IF(M4459="Principal","LES_ACTIVE",LES_INACTIVE),0)</f>
        <v>LES_ACTIVE</v>
      </c>
      <c r="O4459" s="23">
        <f t="shared" ref="O4459:O4466" si="1176">IF(K4459&lt;=250,25,IF(K4459&lt;=500,16,IF(K4459&lt;=800,12,IF(K4459&lt;=1100,8,IF(K4459&lt;=1400,6,IF(K4459&lt;=1700,5))))))</f>
        <v>25</v>
      </c>
      <c r="P4459" s="23" t="str">
        <f t="shared" si="1157"/>
        <v>003560042Principal</v>
      </c>
    </row>
    <row r="4460" spans="1:16" ht="15" hidden="1" customHeight="1">
      <c r="A4460" s="23" t="s">
        <v>1047</v>
      </c>
      <c r="B4460" s="23" t="str">
        <f>IFERROR(VLOOKUP(A4460,hoja!$A$2:$E$970,4,FALSE),0)</f>
        <v>CENTRO</v>
      </c>
      <c r="C4460" s="23" t="str">
        <f>IFERROR(VLOOKUP(A4460,hoja!$A$2:$E$1370,5,FALSE),0)</f>
        <v>BOGOTÁ</v>
      </c>
      <c r="D4460" s="23" t="str">
        <f>IFERROR(VLOOKUP(A4460,hoja!A:D,3,FALSE),0)</f>
        <v>60154</v>
      </c>
      <c r="E4460" s="23" t="s">
        <v>848</v>
      </c>
      <c r="F4460" s="23" t="str">
        <f>IFERROR(VLOOKUP(E4460,hoja!$A$2:$E$970,4,FALSE),0)</f>
        <v>CENTRO</v>
      </c>
      <c r="G4460" s="23" t="str">
        <f>IFERROR(VLOOKUP(E4460,hoja!$A$2:$E$970,5,FALSE),0)</f>
        <v>BOGOTÁ</v>
      </c>
      <c r="H4460" s="103" t="str">
        <f>IFERROR(VLOOKUP(E4460,hoja!A:C,3,FALSE),0)</f>
        <v>10215</v>
      </c>
      <c r="I4460" s="24" t="str">
        <f>D4460&amp;H4460</f>
        <v>6015410215</v>
      </c>
      <c r="K4460" s="23">
        <v>5</v>
      </c>
      <c r="L4460" s="23" t="str">
        <f t="shared" si="1175"/>
        <v>REGIONAL</v>
      </c>
      <c r="M4460" s="23" t="s">
        <v>618</v>
      </c>
      <c r="N4460" s="23" t="str" cm="1">
        <f t="array" ref="N4460">IFERROR(IF(M4460="Principal","LES_ACTIVE",LES_INACTIVE),0)</f>
        <v>LES_ACTIVE</v>
      </c>
      <c r="O4460" s="23">
        <f t="shared" si="1176"/>
        <v>25</v>
      </c>
      <c r="P4460" s="23" t="str">
        <f t="shared" si="1157"/>
        <v>6015410215Principal</v>
      </c>
    </row>
    <row r="4461" spans="1:16" ht="15" hidden="1" customHeight="1">
      <c r="A4461" s="23" t="s">
        <v>653</v>
      </c>
      <c r="B4461" s="23" t="str">
        <f>IFERROR(VLOOKUP(A4461,hoja!$A$2:$E$970,4,FALSE),0)</f>
        <v>CENTRO</v>
      </c>
      <c r="C4461" s="23" t="str">
        <f>IFERROR(VLOOKUP(A4461,hoja!$A$2:$E$1370,5,FALSE),0)</f>
        <v>MADRID</v>
      </c>
      <c r="D4461" s="23" t="str">
        <f>IFERROR(VLOOKUP(A4461,hoja!A:D,3,FALSE),0)</f>
        <v>2023</v>
      </c>
      <c r="E4461" s="23" t="s">
        <v>1047</v>
      </c>
      <c r="F4461" s="23" t="str">
        <f>IFERROR(VLOOKUP(E4461,hoja!$A$2:$E$970,4,FALSE),0)</f>
        <v>CENTRO</v>
      </c>
      <c r="G4461" s="23" t="str">
        <f>IFERROR(VLOOKUP(E4461,hoja!$A$2:$E$970,5,FALSE),0)</f>
        <v>BOGOTÁ</v>
      </c>
      <c r="H4461" s="103" t="str">
        <f>IFERROR(VLOOKUP(E4461,hoja!A:C,3,FALSE),0)</f>
        <v>60154</v>
      </c>
      <c r="I4461" s="24" t="str">
        <f>D4461&amp;H4461</f>
        <v>202360154</v>
      </c>
      <c r="K4461" s="23">
        <v>33</v>
      </c>
      <c r="L4461" s="23" t="str">
        <f t="shared" si="1175"/>
        <v>REGIONAL</v>
      </c>
      <c r="M4461" s="23" t="s">
        <v>618</v>
      </c>
      <c r="N4461" s="23" t="str" cm="1">
        <f t="array" ref="N4461">IFERROR(IF(M4461="Principal","LES_ACTIVE",LES_INACTIVE),0)</f>
        <v>LES_ACTIVE</v>
      </c>
      <c r="O4461" s="23">
        <f t="shared" si="1176"/>
        <v>25</v>
      </c>
      <c r="P4461" s="23" t="str">
        <f t="shared" si="1157"/>
        <v>202360154Principal</v>
      </c>
    </row>
    <row r="4462" spans="1:16" ht="15" hidden="1" customHeight="1">
      <c r="A4462" s="23" t="s">
        <v>653</v>
      </c>
      <c r="B4462" s="23" t="str">
        <f>IFERROR(VLOOKUP(A4462,hoja!$A$2:$E$970,4,FALSE),0)</f>
        <v>CENTRO</v>
      </c>
      <c r="C4462" s="23" t="str">
        <f>IFERROR(VLOOKUP(A4462,hoja!$A$2:$E$1370,5,FALSE),0)</f>
        <v>MADRID</v>
      </c>
      <c r="D4462" s="23" t="str">
        <f>IFERROR(VLOOKUP(A4462,hoja!A:D,3,FALSE),0)</f>
        <v>2023</v>
      </c>
      <c r="E4462" s="23" t="s">
        <v>811</v>
      </c>
      <c r="F4462" s="23" t="str">
        <f>IFERROR(VLOOKUP(E4462,hoja!$A$2:$E$970,4,FALSE),0)</f>
        <v>CENTRO</v>
      </c>
      <c r="G4462" s="23" t="str">
        <f>IFERROR(VLOOKUP(E4462,hoja!$A$2:$E$970,5,FALSE),0)</f>
        <v>BOGOTÁ</v>
      </c>
      <c r="H4462" s="103" t="str">
        <f>IFERROR(VLOOKUP(E4462,hoja!A:C,3,FALSE),0)</f>
        <v>60161</v>
      </c>
      <c r="I4462" s="24" t="str">
        <f>D4462&amp;H4462</f>
        <v>202360161</v>
      </c>
      <c r="K4462" s="23">
        <v>14</v>
      </c>
      <c r="L4462" s="23" t="str">
        <f t="shared" si="1175"/>
        <v>REGIONAL</v>
      </c>
      <c r="M4462" s="23" t="s">
        <v>618</v>
      </c>
      <c r="N4462" s="23" t="str" cm="1">
        <f t="array" ref="N4462">IFERROR(IF(M4462="Principal","LES_ACTIVE",LES_INACTIVE),0)</f>
        <v>LES_ACTIVE</v>
      </c>
      <c r="O4462" s="23">
        <f t="shared" si="1176"/>
        <v>25</v>
      </c>
      <c r="P4462" s="23" t="str">
        <f t="shared" si="1157"/>
        <v>202360161Principal</v>
      </c>
    </row>
    <row r="4463" spans="1:16" ht="15" hidden="1" customHeight="1">
      <c r="A4463" s="23" t="s">
        <v>672</v>
      </c>
      <c r="B4463" s="23" t="str">
        <f>IFERROR(VLOOKUP(A4463,hoja!$A$2:$E$970,4,FALSE),0)</f>
        <v>ANTIOQUIA</v>
      </c>
      <c r="C4463" s="23" t="str">
        <f>IFERROR(VLOOKUP(A4463,hoja!$A$2:$E$1370,5,FALSE),0)</f>
        <v>MEDELLÍN</v>
      </c>
      <c r="D4463" s="23" t="str">
        <f>IFERROR(VLOOKUP(A4463,hoja!A:D,3,FALSE),0)</f>
        <v>0092</v>
      </c>
      <c r="E4463" s="23" t="s">
        <v>763</v>
      </c>
      <c r="F4463" s="23" t="str">
        <f>IFERROR(VLOOKUP(E4463,hoja!$A$2:$E$970,4,FALSE),0)</f>
        <v>ANTIOQUIA</v>
      </c>
      <c r="G4463" s="23" t="str">
        <f>IFERROR(VLOOKUP(E4463,hoja!$A$2:$E$970,5,FALSE),0)</f>
        <v>MEDELLÍN</v>
      </c>
      <c r="H4463" s="103" t="str">
        <f>IFERROR(VLOOKUP(E4463,hoja!A:C,3,FALSE),0)</f>
        <v>60039</v>
      </c>
      <c r="I4463" s="24" t="str">
        <f>D4463&amp;H4463</f>
        <v>009260039</v>
      </c>
      <c r="K4463" s="23">
        <v>10</v>
      </c>
      <c r="L4463" s="23" t="str">
        <f t="shared" si="1175"/>
        <v>REGIONAL</v>
      </c>
      <c r="M4463" s="23" t="s">
        <v>618</v>
      </c>
      <c r="N4463" s="23" t="str" cm="1">
        <f t="array" ref="N4463">IFERROR(IF(M4463="Principal","LES_ACTIVE",LES_INACTIVE),0)</f>
        <v>LES_ACTIVE</v>
      </c>
      <c r="O4463" s="23">
        <f t="shared" si="1176"/>
        <v>25</v>
      </c>
      <c r="P4463" s="23" t="str">
        <f t="shared" si="1157"/>
        <v>009260039Principal</v>
      </c>
    </row>
    <row r="4464" spans="1:16" ht="15" hidden="1" customHeight="1">
      <c r="A4464" s="23" t="s">
        <v>792</v>
      </c>
      <c r="B4464" s="23" t="str">
        <f>IFERROR(VLOOKUP(A4464,hoja!$A$2:$E$970,4,FALSE),0)</f>
        <v>CENTRO</v>
      </c>
      <c r="C4464" s="23" t="str">
        <f>IFERROR(VLOOKUP(A4464,hoja!$A$2:$E$1370,5,FALSE),0)</f>
        <v>BOGOTÁ</v>
      </c>
      <c r="D4464" s="23" t="str">
        <f>IFERROR(VLOOKUP(A4464,hoja!A:D,3,FALSE),0)</f>
        <v>60042</v>
      </c>
      <c r="E4464" s="23" t="s">
        <v>645</v>
      </c>
      <c r="F4464" s="23" t="str">
        <f>IFERROR(VLOOKUP(E4464,hoja!$A$2:$E$970,4,FALSE),0)</f>
        <v>OCCIDENTE</v>
      </c>
      <c r="G4464" s="23" t="str">
        <f>IFERROR(VLOOKUP(E4464,hoja!$A$2:$E$970,5,FALSE),0)</f>
        <v>CALI</v>
      </c>
      <c r="H4464" s="103" t="str">
        <f>IFERROR(VLOOKUP(E4464,hoja!A:C,3,FALSE),0)</f>
        <v>0410</v>
      </c>
      <c r="I4464" s="24" t="str">
        <f>D4464&amp;H4464</f>
        <v>600420410</v>
      </c>
      <c r="K4464" s="23">
        <v>451</v>
      </c>
      <c r="L4464" s="23" t="str">
        <f>IF(B4464=F4464,"REGIONAL","NACIONAL")</f>
        <v>NACIONAL</v>
      </c>
      <c r="M4464" s="23" t="s">
        <v>618</v>
      </c>
      <c r="N4464" s="23" t="str" cm="1">
        <f t="array" ref="N4464">IFERROR(IF(M4464="Principal","LES_ACTIVE",LES_INACTIVE),0)</f>
        <v>LES_ACTIVE</v>
      </c>
      <c r="O4464" s="23">
        <f t="shared" si="1176"/>
        <v>16</v>
      </c>
      <c r="P4464" s="23" t="str">
        <f t="shared" si="1157"/>
        <v>600420410Principal</v>
      </c>
    </row>
    <row r="4465" spans="1:16" ht="15" hidden="1" customHeight="1">
      <c r="A4465" s="23" t="s">
        <v>792</v>
      </c>
      <c r="B4465" s="23" t="str">
        <f>IFERROR(VLOOKUP(A4465,hoja!$A$2:$E$970,4,FALSE),0)</f>
        <v>CENTRO</v>
      </c>
      <c r="C4465" s="23" t="str">
        <f>IFERROR(VLOOKUP(A4465,hoja!$A$2:$E$1370,5,FALSE),0)</f>
        <v>BOGOTÁ</v>
      </c>
      <c r="D4465" s="23" t="str">
        <f>IFERROR(VLOOKUP(A4465,hoja!A:D,3,FALSE),0)</f>
        <v>60042</v>
      </c>
      <c r="E4465" s="23" t="s">
        <v>731</v>
      </c>
      <c r="F4465" s="23" t="str">
        <f>IFERROR(VLOOKUP(E4465,hoja!$A$2:$E$970,4,FALSE),0)</f>
        <v>SANTANDER</v>
      </c>
      <c r="G4465" s="23" t="str">
        <f>IFERROR(VLOOKUP(E4465,hoja!$A$2:$E$970,5,FALSE),0)</f>
        <v>CÚCUTA</v>
      </c>
      <c r="H4465" s="103" t="str">
        <f>IFERROR(VLOOKUP(E4465,hoja!A:C,3,FALSE),0)</f>
        <v>0438</v>
      </c>
      <c r="I4465" s="24" t="str">
        <f>D4465&amp;H4465</f>
        <v>600420438</v>
      </c>
      <c r="K4465" s="23">
        <v>618</v>
      </c>
      <c r="L4465" s="23" t="str">
        <f t="shared" ref="L4465:L4466" si="1177">IF(B4465=F4465,"REGIONAL","NACIONAL")</f>
        <v>NACIONAL</v>
      </c>
      <c r="M4465" s="23" t="s">
        <v>618</v>
      </c>
      <c r="N4465" s="23" t="str" cm="1">
        <f t="array" ref="N4465">IFERROR(IF(M4465="Principal","LES_ACTIVE",LES_INACTIVE),0)</f>
        <v>LES_ACTIVE</v>
      </c>
      <c r="O4465" s="23">
        <f t="shared" si="1176"/>
        <v>12</v>
      </c>
      <c r="P4465" s="23" t="str">
        <f t="shared" si="1157"/>
        <v>600420438Principal</v>
      </c>
    </row>
    <row r="4466" spans="1:16" ht="15" hidden="1" customHeight="1">
      <c r="A4466" s="26" t="s">
        <v>848</v>
      </c>
      <c r="B4466" s="23" t="str">
        <f>IFERROR(VLOOKUP(A4466,hoja!$A$2:$E$970,4,FALSE),0)</f>
        <v>CENTRO</v>
      </c>
      <c r="C4466" s="23" t="str">
        <f>IFERROR(VLOOKUP(A4466,hoja!$A$2:$E$1370,5,FALSE),0)</f>
        <v>BOGOTÁ</v>
      </c>
      <c r="D4466" s="23" t="str">
        <f>IFERROR(VLOOKUP(A4466,hoja!A:D,3,FALSE),0)</f>
        <v>10215</v>
      </c>
      <c r="E4466" s="40" t="s">
        <v>641</v>
      </c>
      <c r="F4466" s="23" t="str">
        <f>IFERROR(VLOOKUP(E4466,hoja!$A$2:$E$970,4,FALSE),0)</f>
        <v>ANTIOQUIA</v>
      </c>
      <c r="G4466" s="23" t="str">
        <f>IFERROR(VLOOKUP(E4466,hoja!$A$2:$E$970,5,FALSE),0)</f>
        <v>MEDELLÍN</v>
      </c>
      <c r="H4466" s="103" t="str">
        <f>IFERROR(VLOOKUP(E4466,hoja!A:C,3,FALSE),0)</f>
        <v>0079</v>
      </c>
      <c r="I4466" s="24" t="str">
        <f t="shared" ref="I4466:I4480" si="1178">D4466&amp;H4466</f>
        <v>102150079</v>
      </c>
      <c r="K4466" s="23">
        <v>410</v>
      </c>
      <c r="L4466" s="23" t="str">
        <f t="shared" si="1177"/>
        <v>NACIONAL</v>
      </c>
      <c r="M4466" s="23" t="s">
        <v>623</v>
      </c>
      <c r="N4466" s="23" cm="1">
        <f t="array" aca="1" ref="N4466" ca="1">IFERROR(IF(M4466="Principal","LES_ACTIVE",LES_INACTIVE),0)</f>
        <v>0</v>
      </c>
      <c r="O4466" s="23">
        <f t="shared" ref="O4466:O4480" si="1179">IF(K4466&lt;=250,25,IF(K4466&lt;=500,16,IF(K4466&lt;=800,12,IF(K4466&lt;=1100,8,IF(K4466&lt;=1400,6,IF(K4466&lt;=1700,5))))))</f>
        <v>16</v>
      </c>
      <c r="P4466" s="23" t="str">
        <f t="shared" si="1157"/>
        <v>102150079Facatativa</v>
      </c>
    </row>
    <row r="4467" spans="1:16" ht="15" hidden="1" customHeight="1">
      <c r="A4467" s="40" t="s">
        <v>930</v>
      </c>
      <c r="B4467" s="23" t="str">
        <f>IFERROR(VLOOKUP(A4467,hoja!$A$2:$E$970,4,FALSE),0)</f>
        <v>ANTIOQUIA</v>
      </c>
      <c r="C4467" s="23" t="str">
        <f>IFERROR(VLOOKUP(A4467,hoja!$A$2:$E$1370,5,FALSE),0)</f>
        <v>SAN PEDRO DE LOS MILAGROS</v>
      </c>
      <c r="D4467" s="23" t="str">
        <f>IFERROR(VLOOKUP(A4467,hoja!A:D,3,FALSE),0)</f>
        <v>50178</v>
      </c>
      <c r="E4467" s="40" t="s">
        <v>641</v>
      </c>
      <c r="F4467" s="23" t="str">
        <f>IFERROR(VLOOKUP(E4467,hoja!$A$2:$E$970,4,FALSE),0)</f>
        <v>ANTIOQUIA</v>
      </c>
      <c r="G4467" s="23" t="str">
        <f>IFERROR(VLOOKUP(E4467,hoja!$A$2:$E$970,5,FALSE),0)</f>
        <v>MEDELLÍN</v>
      </c>
      <c r="H4467" s="103" t="str">
        <f>IFERROR(VLOOKUP(E4467,hoja!A:C,3,FALSE),0)</f>
        <v>0079</v>
      </c>
      <c r="I4467" s="24" t="str">
        <f t="shared" si="1178"/>
        <v>501780079</v>
      </c>
      <c r="K4467" s="23">
        <v>33</v>
      </c>
      <c r="L4467" s="23" t="str">
        <f t="shared" ref="L4467:L4479" si="1180">IF(B4467=F4467,"REGIONAL","NACIONAL")</f>
        <v>REGIONAL</v>
      </c>
      <c r="M4467" s="23" t="s">
        <v>618</v>
      </c>
      <c r="N4467" s="23" t="str" cm="1">
        <f t="array" ref="N4467">IFERROR(IF(M4467="Principal","LES_ACTIVE",LES_INACTIVE),0)</f>
        <v>LES_ACTIVE</v>
      </c>
      <c r="O4467" s="23">
        <f t="shared" si="1179"/>
        <v>25</v>
      </c>
      <c r="P4467" s="23" t="str">
        <f t="shared" si="1157"/>
        <v>501780079Principal</v>
      </c>
    </row>
    <row r="4468" spans="1:16" ht="15" hidden="1" customHeight="1">
      <c r="A4468" s="40" t="s">
        <v>848</v>
      </c>
      <c r="B4468" s="23" t="str">
        <f>IFERROR(VLOOKUP(A4468,hoja!$A$2:$E$970,4,FALSE),0)</f>
        <v>CENTRO</v>
      </c>
      <c r="C4468" s="23" t="str">
        <f>IFERROR(VLOOKUP(A4468,hoja!$A$2:$E$1370,5,FALSE),0)</f>
        <v>BOGOTÁ</v>
      </c>
      <c r="D4468" s="23" t="str">
        <f>IFERROR(VLOOKUP(A4468,hoja!A:D,3,FALSE),0)</f>
        <v>10215</v>
      </c>
      <c r="E4468" s="40" t="s">
        <v>642</v>
      </c>
      <c r="F4468" s="23" t="str">
        <f>IFERROR(VLOOKUP(E4468,hoja!$A$2:$E$970,4,FALSE),0)</f>
        <v>COSTA</v>
      </c>
      <c r="G4468" s="23" t="str">
        <f>IFERROR(VLOOKUP(E4468,hoja!$A$2:$E$970,5,FALSE),0)</f>
        <v>BARRANQUILLA</v>
      </c>
      <c r="H4468" s="103" t="str">
        <f>IFERROR(VLOOKUP(E4468,hoja!A:C,3,FALSE),0)</f>
        <v>0111</v>
      </c>
      <c r="I4468" s="24" t="str">
        <f t="shared" si="1178"/>
        <v>102150111</v>
      </c>
      <c r="K4468" s="23">
        <v>1077</v>
      </c>
      <c r="L4468" s="23" t="str">
        <f>IF(B4468=F4468,"REGIONAL","NACIONAL")</f>
        <v>NACIONAL</v>
      </c>
      <c r="M4468" s="23" t="s">
        <v>623</v>
      </c>
      <c r="N4468" s="23" cm="1">
        <f t="array" aca="1" ref="N4468" ca="1">IFERROR(IF(M4468="Principal","LES_ACTIVE",LES_INACTIVE),0)</f>
        <v>0</v>
      </c>
      <c r="O4468" s="23">
        <f t="shared" si="1179"/>
        <v>8</v>
      </c>
      <c r="P4468" s="23" t="str">
        <f t="shared" si="1157"/>
        <v>102150111Facatativa</v>
      </c>
    </row>
    <row r="4469" spans="1:16" ht="15" hidden="1" customHeight="1">
      <c r="A4469" s="40" t="s">
        <v>848</v>
      </c>
      <c r="B4469" s="23" t="str">
        <f>IFERROR(VLOOKUP(A4469,hoja!$A$2:$E$970,4,FALSE),0)</f>
        <v>CENTRO</v>
      </c>
      <c r="C4469" s="23" t="str">
        <f>IFERROR(VLOOKUP(A4469,hoja!$A$2:$E$1370,5,FALSE),0)</f>
        <v>BOGOTÁ</v>
      </c>
      <c r="D4469" s="23" t="str">
        <f>IFERROR(VLOOKUP(A4469,hoja!A:D,3,FALSE),0)</f>
        <v>10215</v>
      </c>
      <c r="E4469" s="40" t="s">
        <v>667</v>
      </c>
      <c r="F4469" s="23" t="str">
        <f>IFERROR(VLOOKUP(E4469,hoja!$A$2:$E$970,4,FALSE),0)</f>
        <v>COSTA</v>
      </c>
      <c r="G4469" s="23" t="str">
        <f>IFERROR(VLOOKUP(E4469,hoja!$A$2:$E$970,5,FALSE),0)</f>
        <v>MONTERÍA</v>
      </c>
      <c r="H4469" s="103" t="str">
        <f>IFERROR(VLOOKUP(E4469,hoja!A:C,3,FALSE),0)</f>
        <v>0381</v>
      </c>
      <c r="I4469" s="24" t="str">
        <f t="shared" si="1178"/>
        <v>102150381</v>
      </c>
      <c r="K4469" s="23">
        <v>810</v>
      </c>
      <c r="L4469" s="23" t="str">
        <f>IF(B4469=F4469,"REGIONAL","NACIONAL")</f>
        <v>NACIONAL</v>
      </c>
      <c r="M4469" s="23" t="s">
        <v>623</v>
      </c>
      <c r="N4469" s="23" cm="1">
        <f t="array" aca="1" ref="N4469" ca="1">IFERROR(IF(M4469="Principal","LES_ACTIVE",LES_INACTIVE),0)</f>
        <v>0</v>
      </c>
      <c r="O4469" s="23">
        <f t="shared" si="1179"/>
        <v>8</v>
      </c>
      <c r="P4469" s="23" t="str">
        <f t="shared" si="1157"/>
        <v>102150381Facatativa</v>
      </c>
    </row>
    <row r="4470" spans="1:16" ht="15" hidden="1" customHeight="1">
      <c r="A4470" s="40" t="s">
        <v>1048</v>
      </c>
      <c r="B4470" s="23" t="str">
        <f>IFERROR(VLOOKUP(A4470,hoja!$A$2:$E$970,4,FALSE),0)</f>
        <v>CENTRO</v>
      </c>
      <c r="C4470" s="23" t="str">
        <f>IFERROR(VLOOKUP(A4470,hoja!$A$2:$E$1370,5,FALSE),0)</f>
        <v>PUERTO LOPEZ</v>
      </c>
      <c r="D4470" s="23" t="str">
        <f>IFERROR(VLOOKUP(A4470,hoja!A:D,3,FALSE),0)</f>
        <v>50539</v>
      </c>
      <c r="E4470" s="40" t="s">
        <v>681</v>
      </c>
      <c r="F4470" s="23" t="str">
        <f>IFERROR(VLOOKUP(E4470,hoja!$A$2:$E$970,4,FALSE),0)</f>
        <v>CENTRO</v>
      </c>
      <c r="G4470" s="23" t="str">
        <f>IFERROR(VLOOKUP(E4470,hoja!$A$2:$E$970,5,FALSE),0)</f>
        <v>VILLAVICENCIO</v>
      </c>
      <c r="H4470" s="103" t="str">
        <f>IFERROR(VLOOKUP(E4470,hoja!A:C,3,FALSE),0)</f>
        <v>0393</v>
      </c>
      <c r="I4470" s="24" t="str">
        <f t="shared" si="1178"/>
        <v>505390393</v>
      </c>
      <c r="K4470" s="23">
        <v>84</v>
      </c>
      <c r="L4470" s="23" t="str">
        <f t="shared" si="1180"/>
        <v>REGIONAL</v>
      </c>
      <c r="M4470" s="23" t="s">
        <v>618</v>
      </c>
      <c r="N4470" s="23" t="str" cm="1">
        <f t="array" ref="N4470">IFERROR(IF(M4470="Principal","LES_ACTIVE",LES_INACTIVE),0)</f>
        <v>LES_ACTIVE</v>
      </c>
      <c r="O4470" s="23">
        <f t="shared" si="1179"/>
        <v>25</v>
      </c>
      <c r="P4470" s="23" t="str">
        <f t="shared" ref="P4470:P4533" si="1181">D4470&amp;H4470&amp;M4470</f>
        <v>505390393Principal</v>
      </c>
    </row>
    <row r="4471" spans="1:16" ht="15" hidden="1" customHeight="1">
      <c r="A4471" s="40" t="s">
        <v>1047</v>
      </c>
      <c r="B4471" s="23" t="str">
        <f>IFERROR(VLOOKUP(A4471,hoja!$A$2:$E$970,4,FALSE),0)</f>
        <v>CENTRO</v>
      </c>
      <c r="C4471" s="23" t="str">
        <f>IFERROR(VLOOKUP(A4471,hoja!$A$2:$E$1370,5,FALSE),0)</f>
        <v>BOGOTÁ</v>
      </c>
      <c r="D4471" s="23" t="str">
        <f>IFERROR(VLOOKUP(A4471,hoja!A:D,3,FALSE),0)</f>
        <v>60154</v>
      </c>
      <c r="E4471" s="40" t="s">
        <v>637</v>
      </c>
      <c r="F4471" s="23" t="str">
        <f>IFERROR(VLOOKUP(E4471,hoja!$A$2:$E$970,4,FALSE),0)</f>
        <v>SANTANDER</v>
      </c>
      <c r="G4471" s="23" t="str">
        <f>IFERROR(VLOOKUP(E4471,hoja!$A$2:$E$970,5,FALSE),0)</f>
        <v>PIEDECUESTA</v>
      </c>
      <c r="H4471" s="103" t="str">
        <f>IFERROR(VLOOKUP(E4471,hoja!A:C,3,FALSE),0)</f>
        <v>0422</v>
      </c>
      <c r="I4471" s="24" t="str">
        <f t="shared" si="1178"/>
        <v>601540422</v>
      </c>
      <c r="K4471" s="23">
        <v>425</v>
      </c>
      <c r="L4471" s="23" t="str">
        <f>IF(B4471=F4471,"REGIONAL","NACIONAL")</f>
        <v>NACIONAL</v>
      </c>
      <c r="M4471" s="23" t="s">
        <v>618</v>
      </c>
      <c r="N4471" s="23" t="str" cm="1">
        <f t="array" ref="N4471">IFERROR(IF(M4471="Principal","LES_ACTIVE",LES_INACTIVE),0)</f>
        <v>LES_ACTIVE</v>
      </c>
      <c r="O4471" s="23">
        <f t="shared" si="1179"/>
        <v>16</v>
      </c>
      <c r="P4471" s="23" t="str">
        <f t="shared" si="1181"/>
        <v>601540422Principal</v>
      </c>
    </row>
    <row r="4472" spans="1:16" ht="15" hidden="1" customHeight="1">
      <c r="A4472" s="40" t="s">
        <v>1047</v>
      </c>
      <c r="B4472" s="23" t="str">
        <f>IFERROR(VLOOKUP(A4472,hoja!$A$2:$E$970,4,FALSE),0)</f>
        <v>CENTRO</v>
      </c>
      <c r="C4472" s="23" t="str">
        <f>IFERROR(VLOOKUP(A4472,hoja!$A$2:$E$1370,5,FALSE),0)</f>
        <v>BOGOTÁ</v>
      </c>
      <c r="D4472" s="23" t="str">
        <f>IFERROR(VLOOKUP(A4472,hoja!A:D,3,FALSE),0)</f>
        <v>60154</v>
      </c>
      <c r="E4472" s="40" t="s">
        <v>636</v>
      </c>
      <c r="F4472" s="23" t="str">
        <f>IFERROR(VLOOKUP(E4472,hoja!$A$2:$E$970,4,FALSE),0)</f>
        <v>CENTRO</v>
      </c>
      <c r="G4472" s="23" t="str">
        <f>IFERROR(VLOOKUP(E4472,hoja!$A$2:$E$970,5,FALSE),0)</f>
        <v>DUITAMA</v>
      </c>
      <c r="H4472" s="103" t="str">
        <f>IFERROR(VLOOKUP(E4472,hoja!A:C,3,FALSE),0)</f>
        <v>0441</v>
      </c>
      <c r="I4472" s="24" t="str">
        <f t="shared" si="1178"/>
        <v>601540441</v>
      </c>
      <c r="K4472" s="23">
        <v>205</v>
      </c>
      <c r="L4472" s="23" t="str">
        <f t="shared" si="1180"/>
        <v>REGIONAL</v>
      </c>
      <c r="M4472" s="23" t="s">
        <v>618</v>
      </c>
      <c r="N4472" s="23" t="str" cm="1">
        <f t="array" ref="N4472">IFERROR(IF(M4472="Principal","LES_ACTIVE",LES_INACTIVE),0)</f>
        <v>LES_ACTIVE</v>
      </c>
      <c r="O4472" s="23">
        <f t="shared" si="1179"/>
        <v>25</v>
      </c>
      <c r="P4472" s="23" t="str">
        <f t="shared" si="1181"/>
        <v>601540441Principal</v>
      </c>
    </row>
    <row r="4473" spans="1:16" ht="15" hidden="1" customHeight="1">
      <c r="A4473" s="40" t="s">
        <v>792</v>
      </c>
      <c r="B4473" s="23" t="str">
        <f>IFERROR(VLOOKUP(A4473,hoja!$A$2:$E$970,4,FALSE),0)</f>
        <v>CENTRO</v>
      </c>
      <c r="C4473" s="23" t="str">
        <f>IFERROR(VLOOKUP(A4473,hoja!$A$2:$E$1370,5,FALSE),0)</f>
        <v>BOGOTÁ</v>
      </c>
      <c r="D4473" s="23" t="str">
        <f>IFERROR(VLOOKUP(A4473,hoja!A:D,3,FALSE),0)</f>
        <v>60042</v>
      </c>
      <c r="E4473" s="40" t="s">
        <v>668</v>
      </c>
      <c r="F4473" s="23" t="str">
        <f>IFERROR(VLOOKUP(E4473,hoja!$A$2:$E$970,4,FALSE),0)</f>
        <v>COSTA</v>
      </c>
      <c r="G4473" s="23" t="str">
        <f>IFERROR(VLOOKUP(E4473,hoja!$A$2:$E$970,5,FALSE),0)</f>
        <v>VALLEDUPAR</v>
      </c>
      <c r="H4473" s="103" t="str">
        <f>IFERROR(VLOOKUP(E4473,hoja!A:C,3,FALSE),0)</f>
        <v>0447</v>
      </c>
      <c r="I4473" s="24" t="str">
        <f t="shared" si="1178"/>
        <v>600420447</v>
      </c>
      <c r="K4473" s="23">
        <v>999</v>
      </c>
      <c r="L4473" s="23" t="str">
        <f>IF(B4473=F4473,"REGIONAL","NACIONAL")</f>
        <v>NACIONAL</v>
      </c>
      <c r="M4473" s="23" t="s">
        <v>621</v>
      </c>
      <c r="N4473" s="23" cm="1">
        <f t="array" aca="1" ref="N4473" ca="1">IFERROR(IF(M4473="Principal","LES_ACTIVE",LES_INACTIVE),0)</f>
        <v>0</v>
      </c>
      <c r="O4473" s="23">
        <f t="shared" si="1179"/>
        <v>8</v>
      </c>
      <c r="P4473" s="23" t="str">
        <f t="shared" si="1181"/>
        <v>600420447La vega</v>
      </c>
    </row>
    <row r="4474" spans="1:16" ht="15" hidden="1" customHeight="1">
      <c r="A4474" s="40" t="s">
        <v>1049</v>
      </c>
      <c r="B4474" s="23" t="str">
        <f>IFERROR(VLOOKUP(A4474,hoja!$A$2:$E$970,4,FALSE),0)</f>
        <v>OCCIDENTE</v>
      </c>
      <c r="C4474" s="23" t="str">
        <f>IFERROR(VLOOKUP(A4474,hoja!$A$2:$E$1370,5,FALSE),0)</f>
        <v>TULUÁ</v>
      </c>
      <c r="D4474" s="23" t="str">
        <f>IFERROR(VLOOKUP(A4474,hoja!A:D,3,FALSE),0)</f>
        <v>50529</v>
      </c>
      <c r="E4474" s="23" t="s">
        <v>617</v>
      </c>
      <c r="F4474" s="23" t="str">
        <f>IFERROR(VLOOKUP(E4474,hoja!$A$2:$E$970,4,FALSE),0)</f>
        <v>ANTIOQUIA</v>
      </c>
      <c r="G4474" s="23" t="str">
        <f>IFERROR(VLOOKUP(E4474,hoja!$A$2:$E$970,5,FALSE),0)</f>
        <v>MEDELLÍN</v>
      </c>
      <c r="H4474" s="103">
        <f>IFERROR(VLOOKUP(E4474,hoja!A:C,3,FALSE),0)</f>
        <v>50443</v>
      </c>
      <c r="I4474" s="24" t="str">
        <f t="shared" si="1178"/>
        <v>5052950443</v>
      </c>
      <c r="K4474" s="23">
        <v>347</v>
      </c>
      <c r="L4474" s="23" t="str">
        <f t="shared" ref="L4474:L4477" si="1182">IF(B4474=F4474,"REGIONAL","NACIONAL")</f>
        <v>NACIONAL</v>
      </c>
      <c r="M4474" s="23" t="s">
        <v>618</v>
      </c>
      <c r="N4474" s="23" t="str" cm="1">
        <f t="array" ref="N4474">IFERROR(IF(M4474="Principal","LES_ACTIVE",LES_INACTIVE),0)</f>
        <v>LES_ACTIVE</v>
      </c>
      <c r="O4474" s="23">
        <f t="shared" si="1179"/>
        <v>16</v>
      </c>
      <c r="P4474" s="23" t="str">
        <f t="shared" si="1181"/>
        <v>5052950443Principal</v>
      </c>
    </row>
    <row r="4475" spans="1:16" ht="15" hidden="1" customHeight="1">
      <c r="A4475" s="40" t="s">
        <v>679</v>
      </c>
      <c r="B4475" s="23" t="str">
        <f>IFERROR(VLOOKUP(A4475,hoja!$A$2:$E$970,4,FALSE),0)</f>
        <v>CENTRO</v>
      </c>
      <c r="C4475" s="23" t="str">
        <f>IFERROR(VLOOKUP(A4475,hoja!$A$2:$E$1370,5,FALSE),0)</f>
        <v>NEIVA</v>
      </c>
      <c r="D4475" s="23" t="str">
        <f>IFERROR(VLOOKUP(A4475,hoja!A:D,3,FALSE),0)</f>
        <v>0385</v>
      </c>
      <c r="E4475" s="40" t="s">
        <v>1050</v>
      </c>
      <c r="F4475" s="23" t="str">
        <f>IFERROR(VLOOKUP(E4475,hoja!$A$2:$E$970,4,FALSE),0)</f>
        <v>SANTANDER</v>
      </c>
      <c r="G4475" s="23" t="str">
        <f>IFERROR(VLOOKUP(E4475,hoja!$A$2:$E$970,5,FALSE),0)</f>
        <v>PIEDECUESTA</v>
      </c>
      <c r="H4475" s="103" t="str">
        <f>IFERROR(VLOOKUP(E4475,hoja!A:C,3,FALSE),0)</f>
        <v>50213</v>
      </c>
      <c r="I4475" s="24" t="str">
        <f t="shared" si="1178"/>
        <v>038550213</v>
      </c>
      <c r="K4475" s="23">
        <v>671</v>
      </c>
      <c r="L4475" s="23" t="str">
        <f t="shared" si="1182"/>
        <v>NACIONAL</v>
      </c>
      <c r="M4475" s="23" t="s">
        <v>618</v>
      </c>
      <c r="N4475" s="23" t="str" cm="1">
        <f t="array" ref="N4475">IFERROR(IF(M4475="Principal","LES_ACTIVE",LES_INACTIVE),0)</f>
        <v>LES_ACTIVE</v>
      </c>
      <c r="O4475" s="23">
        <f t="shared" si="1179"/>
        <v>12</v>
      </c>
      <c r="P4475" s="23" t="str">
        <f t="shared" si="1181"/>
        <v>038550213Principal</v>
      </c>
    </row>
    <row r="4476" spans="1:16" ht="15" hidden="1" customHeight="1">
      <c r="A4476" s="40" t="s">
        <v>647</v>
      </c>
      <c r="B4476" s="23" t="str">
        <f>IFERROR(VLOOKUP(A4476,hoja!$A$2:$E$970,4,FALSE),0)</f>
        <v>CENTRO</v>
      </c>
      <c r="C4476" s="23" t="str">
        <f>IFERROR(VLOOKUP(A4476,hoja!$A$2:$E$1370,5,FALSE),0)</f>
        <v>TOCANCIPÁ</v>
      </c>
      <c r="D4476" s="23" t="str">
        <f>IFERROR(VLOOKUP(A4476,hoja!A:D,3,FALSE),0)</f>
        <v>2058</v>
      </c>
      <c r="E4476" s="40" t="s">
        <v>788</v>
      </c>
      <c r="F4476" s="23" t="str">
        <f>IFERROR(VLOOKUP(E4476,hoja!$A$2:$E$970,4,FALSE),0)</f>
        <v>ANTIOQUIA</v>
      </c>
      <c r="G4476" s="23" t="str">
        <f>IFERROR(VLOOKUP(E4476,hoja!$A$2:$E$970,5,FALSE),0)</f>
        <v>RIONEGRO</v>
      </c>
      <c r="H4476" s="103" t="str">
        <f>IFERROR(VLOOKUP(E4476,hoja!A:C,3,FALSE),0)</f>
        <v>60027</v>
      </c>
      <c r="I4476" s="24" t="str">
        <f t="shared" si="1178"/>
        <v>205860027</v>
      </c>
      <c r="K4476" s="23">
        <v>405</v>
      </c>
      <c r="L4476" s="23" t="str">
        <f t="shared" si="1182"/>
        <v>NACIONAL</v>
      </c>
      <c r="M4476" s="23" t="s">
        <v>618</v>
      </c>
      <c r="N4476" s="23" t="str" cm="1">
        <f t="array" ref="N4476">IFERROR(IF(M4476="Principal","LES_ACTIVE",LES_INACTIVE),0)</f>
        <v>LES_ACTIVE</v>
      </c>
      <c r="O4476" s="23">
        <f t="shared" si="1179"/>
        <v>16</v>
      </c>
      <c r="P4476" s="23" t="str">
        <f t="shared" si="1181"/>
        <v>205860027Principal</v>
      </c>
    </row>
    <row r="4477" spans="1:16" ht="15" hidden="1" customHeight="1">
      <c r="A4477" s="40" t="s">
        <v>881</v>
      </c>
      <c r="B4477" s="23" t="str">
        <f>IFERROR(VLOOKUP(A4477,hoja!$A$2:$E$970,4,FALSE),0)</f>
        <v>ANTIOQUIA</v>
      </c>
      <c r="C4477" s="23" t="str">
        <f>IFERROR(VLOOKUP(A4477,hoja!$A$2:$E$1370,5,FALSE),0)</f>
        <v>MEDELLÍN</v>
      </c>
      <c r="D4477" s="23" t="str">
        <f>IFERROR(VLOOKUP(A4477,hoja!A:D,3,FALSE),0)</f>
        <v>1381</v>
      </c>
      <c r="E4477" s="40" t="s">
        <v>891</v>
      </c>
      <c r="F4477" s="23" t="str">
        <f>IFERROR(VLOOKUP(E4477,hoja!$A$2:$E$970,4,FALSE),0)</f>
        <v>CENTRO</v>
      </c>
      <c r="G4477" s="23" t="str">
        <f>IFERROR(VLOOKUP(E4477,hoja!$A$2:$E$970,5,FALSE),0)</f>
        <v>MARIQUITA</v>
      </c>
      <c r="H4477" s="103" t="str">
        <f>IFERROR(VLOOKUP(E4477,hoja!A:C,3,FALSE),0)</f>
        <v>60038</v>
      </c>
      <c r="I4477" s="24" t="str">
        <f t="shared" si="1178"/>
        <v>138160038</v>
      </c>
      <c r="K4477" s="23">
        <v>302</v>
      </c>
      <c r="L4477" s="23" t="str">
        <f t="shared" si="1182"/>
        <v>NACIONAL</v>
      </c>
      <c r="M4477" s="23" t="s">
        <v>618</v>
      </c>
      <c r="N4477" s="23" t="str" cm="1">
        <f t="array" ref="N4477">IFERROR(IF(M4477="Principal","LES_ACTIVE",LES_INACTIVE),0)</f>
        <v>LES_ACTIVE</v>
      </c>
      <c r="O4477" s="23">
        <f t="shared" si="1179"/>
        <v>16</v>
      </c>
      <c r="P4477" s="23" t="str">
        <f t="shared" si="1181"/>
        <v>138160038Principal</v>
      </c>
    </row>
    <row r="4478" spans="1:16" ht="15" hidden="1" customHeight="1">
      <c r="A4478" s="40" t="s">
        <v>792</v>
      </c>
      <c r="B4478" s="23" t="str">
        <f>IFERROR(VLOOKUP(A4478,hoja!$A$2:$E$970,4,FALSE),0)</f>
        <v>CENTRO</v>
      </c>
      <c r="C4478" s="23" t="str">
        <f>IFERROR(VLOOKUP(A4478,hoja!$A$2:$E$1370,5,FALSE),0)</f>
        <v>BOGOTÁ</v>
      </c>
      <c r="D4478" s="23" t="str">
        <f>IFERROR(VLOOKUP(A4478,hoja!A:D,3,FALSE),0)</f>
        <v>60042</v>
      </c>
      <c r="E4478" s="40" t="s">
        <v>1051</v>
      </c>
      <c r="F4478" s="23" t="str">
        <f>IFERROR(VLOOKUP(E4478,hoja!$A$2:$E$970,4,FALSE),0)</f>
        <v>CENTRO</v>
      </c>
      <c r="G4478" s="23" t="str">
        <f>IFERROR(VLOOKUP(E4478,hoja!$A$2:$E$970,5,FALSE),0)</f>
        <v>MADRID</v>
      </c>
      <c r="H4478" s="103" t="str">
        <f>IFERROR(VLOOKUP(E4478,hoja!A:C,3,FALSE),0)</f>
        <v>60147</v>
      </c>
      <c r="I4478" s="24" t="str">
        <f t="shared" si="1178"/>
        <v>6004260147</v>
      </c>
      <c r="K4478" s="23">
        <v>15</v>
      </c>
      <c r="L4478" s="23" t="str">
        <f t="shared" si="1180"/>
        <v>REGIONAL</v>
      </c>
      <c r="M4478" s="23" t="s">
        <v>618</v>
      </c>
      <c r="N4478" s="23" t="str" cm="1">
        <f t="array" ref="N4478">IFERROR(IF(M4478="Principal","LES_ACTIVE",LES_INACTIVE),0)</f>
        <v>LES_ACTIVE</v>
      </c>
      <c r="O4478" s="23">
        <f t="shared" si="1179"/>
        <v>25</v>
      </c>
      <c r="P4478" s="23" t="str">
        <f t="shared" si="1181"/>
        <v>6004260147Principal</v>
      </c>
    </row>
    <row r="4479" spans="1:16" ht="15" hidden="1" customHeight="1">
      <c r="A4479" s="40" t="s">
        <v>1051</v>
      </c>
      <c r="B4479" s="23" t="str">
        <f>IFERROR(VLOOKUP(A4479,hoja!$A$2:$E$970,4,FALSE),0)</f>
        <v>CENTRO</v>
      </c>
      <c r="C4479" s="23" t="str">
        <f>IFERROR(VLOOKUP(A4479,hoja!$A$2:$E$1370,5,FALSE),0)</f>
        <v>MADRID</v>
      </c>
      <c r="D4479" s="23" t="str">
        <f>IFERROR(VLOOKUP(A4479,hoja!A:D,3,FALSE),0)</f>
        <v>60147</v>
      </c>
      <c r="E4479" s="40" t="s">
        <v>1051</v>
      </c>
      <c r="F4479" s="23" t="str">
        <f>IFERROR(VLOOKUP(E4479,hoja!$A$2:$E$970,4,FALSE),0)</f>
        <v>CENTRO</v>
      </c>
      <c r="G4479" s="23" t="str">
        <f>IFERROR(VLOOKUP(E4479,hoja!$A$2:$E$970,5,FALSE),0)</f>
        <v>MADRID</v>
      </c>
      <c r="H4479" s="103" t="str">
        <f>IFERROR(VLOOKUP(E4479,hoja!A:C,3,FALSE),0)</f>
        <v>60147</v>
      </c>
      <c r="I4479" s="24" t="str">
        <f t="shared" si="1178"/>
        <v>6014760147</v>
      </c>
      <c r="K4479" s="23">
        <v>6</v>
      </c>
      <c r="L4479" s="23" t="str">
        <f t="shared" si="1180"/>
        <v>REGIONAL</v>
      </c>
      <c r="M4479" s="23" t="s">
        <v>618</v>
      </c>
      <c r="N4479" s="23" t="str" cm="1">
        <f t="array" ref="N4479">IFERROR(IF(M4479="Principal","LES_ACTIVE",LES_INACTIVE),0)</f>
        <v>LES_ACTIVE</v>
      </c>
      <c r="O4479" s="23">
        <f t="shared" si="1179"/>
        <v>25</v>
      </c>
      <c r="P4479" s="23" t="str">
        <f t="shared" si="1181"/>
        <v>6014760147Principal</v>
      </c>
    </row>
    <row r="4480" spans="1:16" ht="15" hidden="1" customHeight="1">
      <c r="A4480" s="26" t="s">
        <v>630</v>
      </c>
      <c r="B4480" s="23" t="str">
        <f>IFERROR(VLOOKUP(A4480,hoja!$A$2:$E$970,4,FALSE),0)</f>
        <v>CENTRO</v>
      </c>
      <c r="C4480" s="23" t="str">
        <f>IFERROR(VLOOKUP(A4480,hoja!$A$2:$E$1370,5,FALSE),0)</f>
        <v>SESQUILÉ</v>
      </c>
      <c r="D4480" s="23" t="str">
        <f>IFERROR(VLOOKUP(A4480,hoja!A:D,3,FALSE),0)</f>
        <v>1501</v>
      </c>
      <c r="E4480" s="23" t="s">
        <v>628</v>
      </c>
      <c r="F4480" s="23" t="str">
        <f>IFERROR(VLOOKUP(E4480,hoja!$A$2:$E$970,4,FALSE),0)</f>
        <v>ANTIOQUIA</v>
      </c>
      <c r="G4480" s="23" t="str">
        <f>IFERROR(VLOOKUP(E4480,hoja!$A$2:$E$970,5,FALSE),0)</f>
        <v>SANTA FE DE ANTIOQUIA</v>
      </c>
      <c r="H4480" s="103" t="str">
        <f>IFERROR(VLOOKUP(E4480,hoja!A:C,3,FALSE),0)</f>
        <v>0080</v>
      </c>
      <c r="I4480" s="24" t="str">
        <f t="shared" si="1178"/>
        <v>15010080</v>
      </c>
      <c r="K4480" s="23">
        <v>510</v>
      </c>
      <c r="L4480" s="23" t="str">
        <f>IF(B4480=F4480,"REGIONAL","NACIONAL")</f>
        <v>NACIONAL</v>
      </c>
      <c r="M4480" t="s">
        <v>674</v>
      </c>
      <c r="N4480" s="23" cm="1">
        <f t="array" aca="1" ref="N4480" ca="1">IFERROR(IF(M4480="Principal","LES_ACTIVE",LES_INACTIVE),0)</f>
        <v>0</v>
      </c>
      <c r="O4480" s="23">
        <f t="shared" si="1179"/>
        <v>12</v>
      </c>
      <c r="P4480" s="23" t="str">
        <f t="shared" si="1181"/>
        <v>15010080La Vega</v>
      </c>
    </row>
    <row r="4481" spans="1:16" ht="15" hidden="1" customHeight="1">
      <c r="A4481" s="26" t="s">
        <v>645</v>
      </c>
      <c r="B4481" s="23" t="str">
        <f>IFERROR(VLOOKUP(A4481,hoja!$A$2:$E$970,4,FALSE),0)</f>
        <v>OCCIDENTE</v>
      </c>
      <c r="C4481" s="23" t="str">
        <f>IFERROR(VLOOKUP(A4481,hoja!$A$2:$E$1370,5,FALSE),0)</f>
        <v>CALI</v>
      </c>
      <c r="D4481" s="23" t="str">
        <f>IFERROR(VLOOKUP(A4481,hoja!A:D,3,FALSE),0)</f>
        <v>0410</v>
      </c>
      <c r="E4481" s="23" t="s">
        <v>716</v>
      </c>
      <c r="F4481" s="23" t="str">
        <f>IFERROR(VLOOKUP(E4481,hoja!$A$2:$E$970,4,FALSE),0)</f>
        <v>SANTANDER</v>
      </c>
      <c r="G4481" s="23" t="str">
        <f>IFERROR(VLOOKUP(E4481,hoja!$A$2:$E$970,5,FALSE),0)</f>
        <v>PINCHOTE</v>
      </c>
      <c r="H4481" s="103" t="str">
        <f>IFERROR(VLOOKUP(E4481,hoja!A:C,3,FALSE),0)</f>
        <v>0423</v>
      </c>
      <c r="I4481" s="24" t="str">
        <f>D4481&amp;H4481</f>
        <v>04100423</v>
      </c>
      <c r="J4481" s="23">
        <v>47.891666666750098</v>
      </c>
      <c r="K4481" s="23">
        <v>745</v>
      </c>
      <c r="L4481" s="23" t="str">
        <f t="shared" ref="L4481:L4544" si="1183">IF(B4481=F4481,"REGIONAL","NACIONAL")</f>
        <v>NACIONAL</v>
      </c>
      <c r="M4481" s="23" t="s">
        <v>618</v>
      </c>
      <c r="N4481" s="23" t="str" cm="1">
        <f t="array" ref="N4481">IFERROR(IF(M4481="Principal","LES_ACTIVE",LES_INACTIVE),0)</f>
        <v>LES_ACTIVE</v>
      </c>
      <c r="O4481" s="23">
        <f>IF(K4481&lt;=250,25,IF(K4481&lt;=500,16,IF(K4481&lt;=800,12,IF(K4481&lt;=1100,8,IF(K4481&lt;=1400,6,IF(K4481&lt;=1700,5))))))</f>
        <v>12</v>
      </c>
      <c r="P4481" s="23" t="str">
        <f t="shared" si="1181"/>
        <v>04100423Principal</v>
      </c>
    </row>
    <row r="4482" spans="1:16" ht="15" hidden="1" customHeight="1">
      <c r="A4482" s="29" t="s">
        <v>879</v>
      </c>
      <c r="B4482" s="23" t="str">
        <f>IFERROR(VLOOKUP(A4482,hoja!$A$2:$E$970,4,FALSE),0)</f>
        <v>ANTIOQUIA</v>
      </c>
      <c r="C4482" s="23" t="str">
        <f>IFERROR(VLOOKUP(A4482,hoja!$A$2:$E$1370,5,FALSE),0)</f>
        <v>LLANOS DE CUIVA</v>
      </c>
      <c r="D4482" s="23" t="str">
        <f>IFERROR(VLOOKUP(A4482,hoja!A:D,3,FALSE),0)</f>
        <v>50256</v>
      </c>
      <c r="E4482" s="40" t="s">
        <v>726</v>
      </c>
      <c r="F4482" s="23" t="str">
        <f>IFERROR(VLOOKUP(E4482,hoja!$A$2:$E$970,4,FALSE),0)</f>
        <v>OCCIDENTE</v>
      </c>
      <c r="G4482" s="23" t="str">
        <f>IFERROR(VLOOKUP(E4482,hoja!$A$2:$E$970,5,FALSE),0)</f>
        <v>TUMACO</v>
      </c>
      <c r="H4482" s="103" t="str">
        <f>IFERROR(VLOOKUP(E4482,hoja!A:C,3,FALSE),0)</f>
        <v>0396</v>
      </c>
      <c r="I4482" s="24" t="str">
        <f>D4482&amp;H4482</f>
        <v>502560396</v>
      </c>
      <c r="K4482" s="23">
        <v>1195</v>
      </c>
      <c r="L4482" s="23" t="str">
        <f t="shared" si="1183"/>
        <v>NACIONAL</v>
      </c>
      <c r="M4482" s="23" t="s">
        <v>618</v>
      </c>
      <c r="N4482" s="23" t="str" cm="1">
        <f t="array" ref="N4482">IFERROR(IF(M4482="Principal","LES_ACTIVE",LES_INACTIVE),0)</f>
        <v>LES_ACTIVE</v>
      </c>
      <c r="O4482" s="23">
        <f t="shared" ref="O4482:O4545" si="1184">IF(K4482&lt;=250,25,IF(K4482&lt;=500,16,IF(K4482&lt;=800,12,IF(K4482&lt;=1100,8,IF(K4482&lt;=1400,6,IF(K4482&lt;=1700,5))))))</f>
        <v>6</v>
      </c>
      <c r="P4482" s="23" t="str">
        <f t="shared" si="1181"/>
        <v>502560396Principal</v>
      </c>
    </row>
    <row r="4483" spans="1:16" ht="15" hidden="1" customHeight="1">
      <c r="A4483" s="29" t="s">
        <v>879</v>
      </c>
      <c r="B4483" s="23" t="str">
        <f>IFERROR(VLOOKUP(A4483,hoja!$A$2:$E$970,4,FALSE),0)</f>
        <v>ANTIOQUIA</v>
      </c>
      <c r="C4483" s="23" t="str">
        <f>IFERROR(VLOOKUP(A4483,hoja!$A$2:$E$1370,5,FALSE),0)</f>
        <v>LLANOS DE CUIVA</v>
      </c>
      <c r="D4483" s="23" t="str">
        <f>IFERROR(VLOOKUP(A4483,hoja!A:D,3,FALSE),0)</f>
        <v>50256</v>
      </c>
      <c r="E4483" s="40" t="s">
        <v>701</v>
      </c>
      <c r="F4483" s="23" t="str">
        <f>IFERROR(VLOOKUP(E4483,hoja!$A$2:$E$970,4,FALSE),0)</f>
        <v>SANTANDER</v>
      </c>
      <c r="G4483" s="23" t="str">
        <f>IFERROR(VLOOKUP(E4483,hoja!$A$2:$E$970,5,FALSE),0)</f>
        <v>EL BANCO</v>
      </c>
      <c r="H4483" s="103" t="str">
        <f>IFERROR(VLOOKUP(E4483,hoja!A:C,3,FALSE),0)</f>
        <v>0436</v>
      </c>
      <c r="I4483" s="24" t="str">
        <f>D4483&amp;H4483</f>
        <v>502560436</v>
      </c>
      <c r="K4483" s="23">
        <v>605</v>
      </c>
      <c r="L4483" s="23" t="str">
        <f t="shared" si="1183"/>
        <v>NACIONAL</v>
      </c>
      <c r="M4483" s="23" t="s">
        <v>618</v>
      </c>
      <c r="N4483" s="23" t="str" cm="1">
        <f t="array" ref="N4483">IFERROR(IF(M4483="Principal","LES_ACTIVE",LES_INACTIVE),0)</f>
        <v>LES_ACTIVE</v>
      </c>
      <c r="O4483" s="23">
        <f t="shared" si="1184"/>
        <v>12</v>
      </c>
      <c r="P4483" s="23" t="str">
        <f t="shared" si="1181"/>
        <v>502560436Principal</v>
      </c>
    </row>
    <row r="4484" spans="1:16" ht="15" hidden="1" customHeight="1">
      <c r="A4484" s="29" t="s">
        <v>879</v>
      </c>
      <c r="B4484" s="23" t="str">
        <f>IFERROR(VLOOKUP(A4484,hoja!$A$2:$E$970,4,FALSE),0)</f>
        <v>ANTIOQUIA</v>
      </c>
      <c r="C4484" s="23" t="str">
        <f>IFERROR(VLOOKUP(A4484,hoja!$A$2:$E$1370,5,FALSE),0)</f>
        <v>LLANOS DE CUIVA</v>
      </c>
      <c r="D4484" s="23" t="str">
        <f>IFERROR(VLOOKUP(A4484,hoja!A:D,3,FALSE),0)</f>
        <v>50256</v>
      </c>
      <c r="E4484" s="40" t="s">
        <v>693</v>
      </c>
      <c r="F4484" s="23" t="str">
        <f>IFERROR(VLOOKUP(E4484,hoja!$A$2:$E$970,4,FALSE),0)</f>
        <v>COSTA</v>
      </c>
      <c r="G4484" s="23" t="str">
        <f>IFERROR(VLOOKUP(E4484,hoja!$A$2:$E$970,5,FALSE),0)</f>
        <v>BOSCONIA</v>
      </c>
      <c r="H4484" s="103" t="str">
        <f>IFERROR(VLOOKUP(E4484,hoja!A:C,3,FALSE),0)</f>
        <v>0449</v>
      </c>
      <c r="I4484" s="24" t="str">
        <f>D4484&amp;H4484</f>
        <v>502560449</v>
      </c>
      <c r="K4484" s="23">
        <v>613</v>
      </c>
      <c r="L4484" s="23" t="str">
        <f t="shared" si="1183"/>
        <v>NACIONAL</v>
      </c>
      <c r="M4484" s="23" t="s">
        <v>618</v>
      </c>
      <c r="N4484" s="23" t="str" cm="1">
        <f t="array" ref="N4484">IFERROR(IF(M4484="Principal","LES_ACTIVE",LES_INACTIVE),0)</f>
        <v>LES_ACTIVE</v>
      </c>
      <c r="O4484" s="23">
        <f t="shared" si="1184"/>
        <v>12</v>
      </c>
      <c r="P4484" s="23" t="str">
        <f t="shared" si="1181"/>
        <v>502560449Principal</v>
      </c>
    </row>
    <row r="4485" spans="1:16" ht="15" hidden="1" customHeight="1">
      <c r="A4485" s="29" t="s">
        <v>879</v>
      </c>
      <c r="B4485" s="23" t="str">
        <f>IFERROR(VLOOKUP(A4485,hoja!$A$2:$E$970,4,FALSE),0)</f>
        <v>ANTIOQUIA</v>
      </c>
      <c r="C4485" s="23" t="str">
        <f>IFERROR(VLOOKUP(A4485,hoja!$A$2:$E$1370,5,FALSE),0)</f>
        <v>LLANOS DE CUIVA</v>
      </c>
      <c r="D4485" s="23" t="str">
        <f>IFERROR(VLOOKUP(A4485,hoja!A:D,3,FALSE),0)</f>
        <v>50256</v>
      </c>
      <c r="E4485" s="40" t="s">
        <v>336</v>
      </c>
      <c r="F4485" s="23" t="str">
        <f>IFERROR(VLOOKUP(E4485,hoja!$A$2:$E$970,4,FALSE),0)</f>
        <v>CENTRO</v>
      </c>
      <c r="G4485" s="23" t="str">
        <f>IFERROR(VLOOKUP(E4485,hoja!$A$2:$E$970,5,FALSE),0)</f>
        <v>MOSQUERA</v>
      </c>
      <c r="H4485" s="103" t="str">
        <f>IFERROR(VLOOKUP(E4485,hoja!A:C,3,FALSE),0)</f>
        <v>10216</v>
      </c>
      <c r="I4485" s="24" t="str">
        <f>D4485&amp;H4485</f>
        <v>5025610216</v>
      </c>
      <c r="K4485" s="23">
        <v>540</v>
      </c>
      <c r="L4485" s="23" t="str">
        <f t="shared" si="1183"/>
        <v>NACIONAL</v>
      </c>
      <c r="M4485" s="23" t="s">
        <v>618</v>
      </c>
      <c r="N4485" s="23" t="str" cm="1">
        <f t="array" ref="N4485">IFERROR(IF(M4485="Principal","LES_ACTIVE",LES_INACTIVE),0)</f>
        <v>LES_ACTIVE</v>
      </c>
      <c r="O4485" s="23">
        <f t="shared" si="1184"/>
        <v>12</v>
      </c>
      <c r="P4485" s="23" t="str">
        <f t="shared" si="1181"/>
        <v>5025610216Principal</v>
      </c>
    </row>
    <row r="4486" spans="1:16" ht="15" hidden="1" customHeight="1">
      <c r="A4486" s="29" t="s">
        <v>879</v>
      </c>
      <c r="B4486" s="23" t="str">
        <f>IFERROR(VLOOKUP(A4486,hoja!$A$2:$E$970,4,FALSE),0)</f>
        <v>ANTIOQUIA</v>
      </c>
      <c r="C4486" s="23" t="str">
        <f>IFERROR(VLOOKUP(A4486,hoja!$A$2:$E$1370,5,FALSE),0)</f>
        <v>LLANOS DE CUIVA</v>
      </c>
      <c r="D4486" s="23" t="str">
        <f>IFERROR(VLOOKUP(A4486,hoja!A:D,3,FALSE),0)</f>
        <v>50256</v>
      </c>
      <c r="E4486" s="40" t="s">
        <v>95</v>
      </c>
      <c r="F4486" s="23" t="str">
        <f>IFERROR(VLOOKUP(E4486,hoja!$A$2:$E$970,4,FALSE),0)</f>
        <v>OCCIDENTE</v>
      </c>
      <c r="G4486" s="23" t="str">
        <f>IFERROR(VLOOKUP(E4486,hoja!$A$2:$E$970,5,FALSE),0)</f>
        <v>CALI</v>
      </c>
      <c r="H4486" s="103" t="str">
        <f>IFERROR(VLOOKUP(E4486,hoja!A:C,3,FALSE),0)</f>
        <v>3024</v>
      </c>
      <c r="I4486" s="24" t="str">
        <f>D4486&amp;H4486</f>
        <v>502563024</v>
      </c>
      <c r="K4486" s="23">
        <v>532</v>
      </c>
      <c r="L4486" s="23" t="str">
        <f t="shared" si="1183"/>
        <v>NACIONAL</v>
      </c>
      <c r="M4486" s="23" t="s">
        <v>618</v>
      </c>
      <c r="N4486" s="23" t="str" cm="1">
        <f t="array" ref="N4486">IFERROR(IF(M4486="Principal","LES_ACTIVE",LES_INACTIVE),0)</f>
        <v>LES_ACTIVE</v>
      </c>
      <c r="O4486" s="23">
        <f t="shared" si="1184"/>
        <v>12</v>
      </c>
      <c r="P4486" s="23" t="str">
        <f t="shared" si="1181"/>
        <v>502563024Principal</v>
      </c>
    </row>
    <row r="4487" spans="1:16" ht="15" hidden="1" customHeight="1">
      <c r="A4487" s="29" t="s">
        <v>879</v>
      </c>
      <c r="B4487" s="23" t="str">
        <f>IFERROR(VLOOKUP(A4487,hoja!$A$2:$E$970,4,FALSE),0)</f>
        <v>ANTIOQUIA</v>
      </c>
      <c r="C4487" s="23" t="str">
        <f>IFERROR(VLOOKUP(A4487,hoja!$A$2:$E$1370,5,FALSE),0)</f>
        <v>LLANOS DE CUIVA</v>
      </c>
      <c r="D4487" s="23" t="str">
        <f>IFERROR(VLOOKUP(A4487,hoja!A:D,3,FALSE),0)</f>
        <v>50256</v>
      </c>
      <c r="E4487" s="40" t="s">
        <v>885</v>
      </c>
      <c r="F4487" s="23" t="str">
        <f>IFERROR(VLOOKUP(E4487,hoja!$A$2:$E$970,4,FALSE),0)</f>
        <v>SANTANDER</v>
      </c>
      <c r="G4487" s="23" t="str">
        <f>IFERROR(VLOOKUP(E4487,hoja!$A$2:$E$970,5,FALSE),0)</f>
        <v>PIEDECUESTA</v>
      </c>
      <c r="H4487" s="103" t="str">
        <f>IFERROR(VLOOKUP(E4487,hoja!A:C,3,FALSE),0)</f>
        <v>50172</v>
      </c>
      <c r="I4487" s="24" t="str">
        <f>D4487&amp;H4487</f>
        <v>5025650172</v>
      </c>
      <c r="K4487" s="23">
        <v>428</v>
      </c>
      <c r="L4487" s="23" t="str">
        <f t="shared" si="1183"/>
        <v>NACIONAL</v>
      </c>
      <c r="M4487" s="23" t="s">
        <v>618</v>
      </c>
      <c r="N4487" s="23" t="str" cm="1">
        <f t="array" ref="N4487">IFERROR(IF(M4487="Principal","LES_ACTIVE",LES_INACTIVE),0)</f>
        <v>LES_ACTIVE</v>
      </c>
      <c r="O4487" s="23">
        <f t="shared" si="1184"/>
        <v>16</v>
      </c>
      <c r="P4487" s="23" t="str">
        <f t="shared" si="1181"/>
        <v>5025650172Principal</v>
      </c>
    </row>
    <row r="4488" spans="1:16" ht="15" hidden="1" customHeight="1">
      <c r="A4488" s="29" t="s">
        <v>879</v>
      </c>
      <c r="B4488" s="23" t="str">
        <f>IFERROR(VLOOKUP(A4488,hoja!$A$2:$E$970,4,FALSE),0)</f>
        <v>ANTIOQUIA</v>
      </c>
      <c r="C4488" s="23" t="str">
        <f>IFERROR(VLOOKUP(A4488,hoja!$A$2:$E$1370,5,FALSE),0)</f>
        <v>LLANOS DE CUIVA</v>
      </c>
      <c r="D4488" s="23" t="str">
        <f>IFERROR(VLOOKUP(A4488,hoja!A:D,3,FALSE),0)</f>
        <v>50256</v>
      </c>
      <c r="E4488" s="40" t="s">
        <v>109</v>
      </c>
      <c r="F4488" s="23" t="str">
        <f>IFERROR(VLOOKUP(E4488,hoja!$A$2:$E$970,4,FALSE),0)</f>
        <v>OCCIDENTE</v>
      </c>
      <c r="G4488" s="23" t="str">
        <f>IFERROR(VLOOKUP(E4488,hoja!$A$2:$E$970,5,FALSE),0)</f>
        <v>CARTAGO</v>
      </c>
      <c r="H4488" s="103" t="str">
        <f>IFERROR(VLOOKUP(E4488,hoja!A:C,3,FALSE),0)</f>
        <v>50185</v>
      </c>
      <c r="I4488" s="24" t="str">
        <f>D4488&amp;H4488</f>
        <v>5025650185</v>
      </c>
      <c r="K4488" s="23">
        <v>353</v>
      </c>
      <c r="L4488" s="23" t="str">
        <f t="shared" si="1183"/>
        <v>NACIONAL</v>
      </c>
      <c r="M4488" s="23" t="s">
        <v>618</v>
      </c>
      <c r="N4488" s="23" t="str" cm="1">
        <f t="array" ref="N4488">IFERROR(IF(M4488="Principal","LES_ACTIVE",LES_INACTIVE),0)</f>
        <v>LES_ACTIVE</v>
      </c>
      <c r="O4488" s="23">
        <f t="shared" si="1184"/>
        <v>16</v>
      </c>
      <c r="P4488" s="23" t="str">
        <f t="shared" si="1181"/>
        <v>5025650185Principal</v>
      </c>
    </row>
    <row r="4489" spans="1:16" ht="15" hidden="1" customHeight="1">
      <c r="A4489" s="29" t="s">
        <v>879</v>
      </c>
      <c r="B4489" s="23" t="str">
        <f>IFERROR(VLOOKUP(A4489,hoja!$A$2:$E$970,4,FALSE),0)</f>
        <v>ANTIOQUIA</v>
      </c>
      <c r="C4489" s="23" t="str">
        <f>IFERROR(VLOOKUP(A4489,hoja!$A$2:$E$1370,5,FALSE),0)</f>
        <v>LLANOS DE CUIVA</v>
      </c>
      <c r="D4489" s="23" t="str">
        <f>IFERROR(VLOOKUP(A4489,hoja!A:D,3,FALSE),0)</f>
        <v>50256</v>
      </c>
      <c r="E4489" s="40" t="s">
        <v>1052</v>
      </c>
      <c r="F4489" s="23" t="str">
        <f>IFERROR(VLOOKUP(E4489,hoja!$A$2:$E$970,4,FALSE),0)</f>
        <v>CENTRO</v>
      </c>
      <c r="G4489" s="23" t="str">
        <f>IFERROR(VLOOKUP(E4489,hoja!$A$2:$E$970,5,FALSE),0)</f>
        <v>CAJICÁ</v>
      </c>
      <c r="H4489" s="103" t="str">
        <f>IFERROR(VLOOKUP(E4489,hoja!A:C,3,FALSE),0)</f>
        <v>50186</v>
      </c>
      <c r="I4489" s="24" t="str">
        <f>D4489&amp;H4489</f>
        <v>5025650186</v>
      </c>
      <c r="K4489" s="23">
        <v>499</v>
      </c>
      <c r="L4489" s="23" t="str">
        <f t="shared" si="1183"/>
        <v>NACIONAL</v>
      </c>
      <c r="M4489" s="23" t="s">
        <v>618</v>
      </c>
      <c r="N4489" s="23" t="str" cm="1">
        <f t="array" ref="N4489">IFERROR(IF(M4489="Principal","LES_ACTIVE",LES_INACTIVE),0)</f>
        <v>LES_ACTIVE</v>
      </c>
      <c r="O4489" s="23">
        <f t="shared" si="1184"/>
        <v>16</v>
      </c>
      <c r="P4489" s="23" t="str">
        <f t="shared" si="1181"/>
        <v>5025650186Principal</v>
      </c>
    </row>
    <row r="4490" spans="1:16" ht="15" hidden="1" customHeight="1">
      <c r="A4490" s="29" t="s">
        <v>879</v>
      </c>
      <c r="B4490" s="23" t="str">
        <f>IFERROR(VLOOKUP(A4490,hoja!$A$2:$E$970,4,FALSE),0)</f>
        <v>ANTIOQUIA</v>
      </c>
      <c r="C4490" s="23" t="str">
        <f>IFERROR(VLOOKUP(A4490,hoja!$A$2:$E$1370,5,FALSE),0)</f>
        <v>LLANOS DE CUIVA</v>
      </c>
      <c r="D4490" s="23" t="str">
        <f>IFERROR(VLOOKUP(A4490,hoja!A:D,3,FALSE),0)</f>
        <v>50256</v>
      </c>
      <c r="E4490" s="40" t="s">
        <v>933</v>
      </c>
      <c r="F4490" s="23" t="str">
        <f>IFERROR(VLOOKUP(E4490,hoja!$A$2:$E$970,4,FALSE),0)</f>
        <v>OCCIDENTE</v>
      </c>
      <c r="G4490" s="23" t="str">
        <f>IFERROR(VLOOKUP(E4490,hoja!$A$2:$E$970,5,FALSE),0)</f>
        <v>CALARCA</v>
      </c>
      <c r="H4490" s="103" t="str">
        <f>IFERROR(VLOOKUP(E4490,hoja!A:C,3,FALSE),0)</f>
        <v>50187</v>
      </c>
      <c r="I4490" s="24" t="str">
        <f>D4490&amp;H4490</f>
        <v>5025650187</v>
      </c>
      <c r="K4490" s="23">
        <v>380</v>
      </c>
      <c r="L4490" s="23" t="str">
        <f t="shared" si="1183"/>
        <v>NACIONAL</v>
      </c>
      <c r="M4490" s="23" t="s">
        <v>618</v>
      </c>
      <c r="N4490" s="23" t="str" cm="1">
        <f t="array" ref="N4490">IFERROR(IF(M4490="Principal","LES_ACTIVE",LES_INACTIVE),0)</f>
        <v>LES_ACTIVE</v>
      </c>
      <c r="O4490" s="23">
        <f t="shared" si="1184"/>
        <v>16</v>
      </c>
      <c r="P4490" s="23" t="str">
        <f t="shared" si="1181"/>
        <v>5025650187Principal</v>
      </c>
    </row>
    <row r="4491" spans="1:16" ht="15" hidden="1" customHeight="1">
      <c r="A4491" s="29" t="s">
        <v>879</v>
      </c>
      <c r="B4491" s="23" t="str">
        <f>IFERROR(VLOOKUP(A4491,hoja!$A$2:$E$970,4,FALSE),0)</f>
        <v>ANTIOQUIA</v>
      </c>
      <c r="C4491" s="23" t="str">
        <f>IFERROR(VLOOKUP(A4491,hoja!$A$2:$E$1370,5,FALSE),0)</f>
        <v>LLANOS DE CUIVA</v>
      </c>
      <c r="D4491" s="23" t="str">
        <f>IFERROR(VLOOKUP(A4491,hoja!A:D,3,FALSE),0)</f>
        <v>50256</v>
      </c>
      <c r="E4491" s="40" t="s">
        <v>1053</v>
      </c>
      <c r="F4491" s="23" t="str">
        <f>IFERROR(VLOOKUP(E4491,hoja!$A$2:$E$970,4,FALSE),0)</f>
        <v>COSTA</v>
      </c>
      <c r="G4491" s="23" t="str">
        <f>IFERROR(VLOOKUP(E4491,hoja!$A$2:$E$970,5,FALSE),0)</f>
        <v>MAICAO</v>
      </c>
      <c r="H4491" s="103" t="str">
        <f>IFERROR(VLOOKUP(E4491,hoja!A:C,3,FALSE),0)</f>
        <v>50192</v>
      </c>
      <c r="I4491" s="24" t="str">
        <f>D4491&amp;H4491</f>
        <v>5025650192</v>
      </c>
      <c r="K4491" s="23">
        <v>939</v>
      </c>
      <c r="L4491" s="23" t="str">
        <f t="shared" si="1183"/>
        <v>NACIONAL</v>
      </c>
      <c r="M4491" s="23" t="s">
        <v>618</v>
      </c>
      <c r="N4491" s="23" t="str" cm="1">
        <f t="array" ref="N4491">IFERROR(IF(M4491="Principal","LES_ACTIVE",LES_INACTIVE),0)</f>
        <v>LES_ACTIVE</v>
      </c>
      <c r="O4491" s="23">
        <f t="shared" si="1184"/>
        <v>8</v>
      </c>
      <c r="P4491" s="23" t="str">
        <f t="shared" si="1181"/>
        <v>5025650192Principal</v>
      </c>
    </row>
    <row r="4492" spans="1:16" ht="15" hidden="1" customHeight="1">
      <c r="A4492" s="29" t="s">
        <v>879</v>
      </c>
      <c r="B4492" s="23" t="str">
        <f>IFERROR(VLOOKUP(A4492,hoja!$A$2:$E$970,4,FALSE),0)</f>
        <v>ANTIOQUIA</v>
      </c>
      <c r="C4492" s="23" t="str">
        <f>IFERROR(VLOOKUP(A4492,hoja!$A$2:$E$1370,5,FALSE),0)</f>
        <v>LLANOS DE CUIVA</v>
      </c>
      <c r="D4492" s="23" t="str">
        <f>IFERROR(VLOOKUP(A4492,hoja!A:D,3,FALSE),0)</f>
        <v>50256</v>
      </c>
      <c r="E4492" s="40" t="s">
        <v>1054</v>
      </c>
      <c r="F4492" s="23" t="str">
        <f>IFERROR(VLOOKUP(E4492,hoja!$A$2:$E$970,4,FALSE),0)</f>
        <v>SANTANDER</v>
      </c>
      <c r="G4492" s="23" t="str">
        <f>IFERROR(VLOOKUP(E4492,hoja!$A$2:$E$970,5,FALSE),0)</f>
        <v>PIEDECUESTA</v>
      </c>
      <c r="H4492" s="103" t="str">
        <f>IFERROR(VLOOKUP(E4492,hoja!A:C,3,FALSE),0)</f>
        <v>50270</v>
      </c>
      <c r="I4492" s="24" t="str">
        <f>D4492&amp;H4492</f>
        <v>5025650270</v>
      </c>
      <c r="K4492" s="23">
        <v>417</v>
      </c>
      <c r="L4492" s="23" t="str">
        <f t="shared" si="1183"/>
        <v>NACIONAL</v>
      </c>
      <c r="M4492" s="23" t="s">
        <v>618</v>
      </c>
      <c r="N4492" s="23" t="str" cm="1">
        <f t="array" ref="N4492">IFERROR(IF(M4492="Principal","LES_ACTIVE",LES_INACTIVE),0)</f>
        <v>LES_ACTIVE</v>
      </c>
      <c r="O4492" s="23">
        <f t="shared" si="1184"/>
        <v>16</v>
      </c>
      <c r="P4492" s="23" t="str">
        <f t="shared" si="1181"/>
        <v>5025650270Principal</v>
      </c>
    </row>
    <row r="4493" spans="1:16" ht="15" hidden="1" customHeight="1">
      <c r="A4493" s="29" t="s">
        <v>879</v>
      </c>
      <c r="B4493" s="23" t="str">
        <f>IFERROR(VLOOKUP(A4493,hoja!$A$2:$E$970,4,FALSE),0)</f>
        <v>ANTIOQUIA</v>
      </c>
      <c r="C4493" s="23" t="str">
        <f>IFERROR(VLOOKUP(A4493,hoja!$A$2:$E$1370,5,FALSE),0)</f>
        <v>LLANOS DE CUIVA</v>
      </c>
      <c r="D4493" s="23" t="str">
        <f>IFERROR(VLOOKUP(A4493,hoja!A:D,3,FALSE),0)</f>
        <v>50256</v>
      </c>
      <c r="E4493" s="40" t="s">
        <v>1032</v>
      </c>
      <c r="F4493" s="23" t="str">
        <f>IFERROR(VLOOKUP(E4493,hoja!$A$2:$E$970,4,FALSE),0)</f>
        <v>CENTRO</v>
      </c>
      <c r="G4493" s="23" t="str">
        <f>IFERROR(VLOOKUP(E4493,hoja!$A$2:$E$970,5,FALSE),0)</f>
        <v>ZIPAQUIRÁ</v>
      </c>
      <c r="H4493" s="103" t="str">
        <f>IFERROR(VLOOKUP(E4493,hoja!A:C,3,FALSE),0)</f>
        <v>50293</v>
      </c>
      <c r="I4493" s="24" t="str">
        <f>D4493&amp;H4493</f>
        <v>5025650293</v>
      </c>
      <c r="K4493" s="23">
        <v>530</v>
      </c>
      <c r="L4493" s="23" t="str">
        <f t="shared" si="1183"/>
        <v>NACIONAL</v>
      </c>
      <c r="M4493" s="23" t="s">
        <v>618</v>
      </c>
      <c r="N4493" s="23" t="str" cm="1">
        <f t="array" ref="N4493">IFERROR(IF(M4493="Principal","LES_ACTIVE",LES_INACTIVE),0)</f>
        <v>LES_ACTIVE</v>
      </c>
      <c r="O4493" s="23">
        <f t="shared" si="1184"/>
        <v>12</v>
      </c>
      <c r="P4493" s="23" t="str">
        <f t="shared" si="1181"/>
        <v>5025650293Principal</v>
      </c>
    </row>
    <row r="4494" spans="1:16" ht="15" hidden="1" customHeight="1">
      <c r="A4494" s="29" t="s">
        <v>879</v>
      </c>
      <c r="B4494" s="23" t="str">
        <f>IFERROR(VLOOKUP(A4494,hoja!$A$2:$E$970,4,FALSE),0)</f>
        <v>ANTIOQUIA</v>
      </c>
      <c r="C4494" s="23" t="str">
        <f>IFERROR(VLOOKUP(A4494,hoja!$A$2:$E$1370,5,FALSE),0)</f>
        <v>LLANOS DE CUIVA</v>
      </c>
      <c r="D4494" s="23" t="str">
        <f>IFERROR(VLOOKUP(A4494,hoja!A:D,3,FALSE),0)</f>
        <v>50256</v>
      </c>
      <c r="E4494" s="40" t="s">
        <v>539</v>
      </c>
      <c r="F4494" s="23" t="str">
        <f>IFERROR(VLOOKUP(E4494,hoja!$A$2:$E$970,4,FALSE),0)</f>
        <v>CENTRO</v>
      </c>
      <c r="G4494" s="23" t="str">
        <f>IFERROR(VLOOKUP(E4494,hoja!$A$2:$E$970,5,FALSE),0)</f>
        <v>TUNJA</v>
      </c>
      <c r="H4494" s="103" t="str">
        <f>IFERROR(VLOOKUP(E4494,hoja!A:C,3,FALSE),0)</f>
        <v>50300</v>
      </c>
      <c r="I4494" s="24" t="str">
        <f>D4494&amp;H4494</f>
        <v>5025650300</v>
      </c>
      <c r="K4494" s="23">
        <v>447</v>
      </c>
      <c r="L4494" s="23" t="str">
        <f t="shared" si="1183"/>
        <v>NACIONAL</v>
      </c>
      <c r="M4494" s="23" t="s">
        <v>618</v>
      </c>
      <c r="N4494" s="23" t="str" cm="1">
        <f t="array" ref="N4494">IFERROR(IF(M4494="Principal","LES_ACTIVE",LES_INACTIVE),0)</f>
        <v>LES_ACTIVE</v>
      </c>
      <c r="O4494" s="23">
        <f t="shared" si="1184"/>
        <v>16</v>
      </c>
      <c r="P4494" s="23" t="str">
        <f t="shared" si="1181"/>
        <v>5025650300Principal</v>
      </c>
    </row>
    <row r="4495" spans="1:16" ht="15" hidden="1" customHeight="1">
      <c r="A4495" s="29" t="s">
        <v>879</v>
      </c>
      <c r="B4495" s="23" t="str">
        <f>IFERROR(VLOOKUP(A4495,hoja!$A$2:$E$970,4,FALSE),0)</f>
        <v>ANTIOQUIA</v>
      </c>
      <c r="C4495" s="23" t="str">
        <f>IFERROR(VLOOKUP(A4495,hoja!$A$2:$E$1370,5,FALSE),0)</f>
        <v>LLANOS DE CUIVA</v>
      </c>
      <c r="D4495" s="23" t="str">
        <f>IFERROR(VLOOKUP(A4495,hoja!A:D,3,FALSE),0)</f>
        <v>50256</v>
      </c>
      <c r="E4495" s="40" t="s">
        <v>138</v>
      </c>
      <c r="F4495" s="23" t="str">
        <f>IFERROR(VLOOKUP(E4495,hoja!$A$2:$E$970,4,FALSE),0)</f>
        <v>COSTA</v>
      </c>
      <c r="G4495" s="23" t="str">
        <f>IFERROR(VLOOKUP(E4495,hoja!$A$2:$E$970,5,FALSE),0)</f>
        <v>COROZAL</v>
      </c>
      <c r="H4495" s="103" t="str">
        <f>IFERROR(VLOOKUP(E4495,hoja!A:C,3,FALSE),0)</f>
        <v>50314</v>
      </c>
      <c r="I4495" s="24" t="str">
        <f>D4495&amp;H4495</f>
        <v>5025650314</v>
      </c>
      <c r="K4495" s="23">
        <v>381</v>
      </c>
      <c r="L4495" s="23" t="str">
        <f t="shared" si="1183"/>
        <v>NACIONAL</v>
      </c>
      <c r="M4495" s="23" t="s">
        <v>618</v>
      </c>
      <c r="N4495" s="23" t="str" cm="1">
        <f t="array" ref="N4495">IFERROR(IF(M4495="Principal","LES_ACTIVE",LES_INACTIVE),0)</f>
        <v>LES_ACTIVE</v>
      </c>
      <c r="O4495" s="23">
        <f t="shared" si="1184"/>
        <v>16</v>
      </c>
      <c r="P4495" s="23" t="str">
        <f t="shared" si="1181"/>
        <v>5025650314Principal</v>
      </c>
    </row>
    <row r="4496" spans="1:16" ht="15" hidden="1" customHeight="1">
      <c r="A4496" s="29" t="s">
        <v>879</v>
      </c>
      <c r="B4496" s="23" t="str">
        <f>IFERROR(VLOOKUP(A4496,hoja!$A$2:$E$970,4,FALSE),0)</f>
        <v>ANTIOQUIA</v>
      </c>
      <c r="C4496" s="23" t="str">
        <f>IFERROR(VLOOKUP(A4496,hoja!$A$2:$E$1370,5,FALSE),0)</f>
        <v>LLANOS DE CUIVA</v>
      </c>
      <c r="D4496" s="23" t="str">
        <f>IFERROR(VLOOKUP(A4496,hoja!A:D,3,FALSE),0)</f>
        <v>50256</v>
      </c>
      <c r="E4496" s="40" t="s">
        <v>984</v>
      </c>
      <c r="F4496" s="23" t="str">
        <f>IFERROR(VLOOKUP(E4496,hoja!$A$2:$E$970,4,FALSE),0)</f>
        <v>SANTANDER</v>
      </c>
      <c r="G4496" s="23" t="str">
        <f>IFERROR(VLOOKUP(E4496,hoja!$A$2:$E$970,5,FALSE),0)</f>
        <v>PAMPLONA</v>
      </c>
      <c r="H4496" s="103" t="str">
        <f>IFERROR(VLOOKUP(E4496,hoja!A:C,3,FALSE),0)</f>
        <v>50490</v>
      </c>
      <c r="I4496" s="24" t="str">
        <f>D4496&amp;H4496</f>
        <v>5025650490</v>
      </c>
      <c r="K4496" s="23">
        <v>541</v>
      </c>
      <c r="L4496" s="23" t="str">
        <f t="shared" si="1183"/>
        <v>NACIONAL</v>
      </c>
      <c r="M4496" s="23" t="s">
        <v>618</v>
      </c>
      <c r="N4496" s="23" t="str" cm="1">
        <f t="array" ref="N4496">IFERROR(IF(M4496="Principal","LES_ACTIVE",LES_INACTIVE),0)</f>
        <v>LES_ACTIVE</v>
      </c>
      <c r="O4496" s="23">
        <f t="shared" si="1184"/>
        <v>12</v>
      </c>
      <c r="P4496" s="23" t="str">
        <f t="shared" si="1181"/>
        <v>5025650490Principal</v>
      </c>
    </row>
    <row r="4497" spans="1:16" ht="15" hidden="1" customHeight="1">
      <c r="A4497" s="29" t="s">
        <v>879</v>
      </c>
      <c r="B4497" s="23" t="str">
        <f>IFERROR(VLOOKUP(A4497,hoja!$A$2:$E$970,4,FALSE),0)</f>
        <v>ANTIOQUIA</v>
      </c>
      <c r="C4497" s="23" t="str">
        <f>IFERROR(VLOOKUP(A4497,hoja!$A$2:$E$1370,5,FALSE),0)</f>
        <v>LLANOS DE CUIVA</v>
      </c>
      <c r="D4497" s="23" t="str">
        <f>IFERROR(VLOOKUP(A4497,hoja!A:D,3,FALSE),0)</f>
        <v>50256</v>
      </c>
      <c r="E4497" s="40" t="s">
        <v>1018</v>
      </c>
      <c r="F4497" s="23" t="str">
        <f>IFERROR(VLOOKUP(E4497,hoja!$A$2:$E$970,4,FALSE),0)</f>
        <v>SANTANDER</v>
      </c>
      <c r="G4497" s="23" t="str">
        <f>IFERROR(VLOOKUP(E4497,hoja!$A$2:$E$970,5,FALSE),0)</f>
        <v>CHIQUINQUIRÁ</v>
      </c>
      <c r="H4497" s="103" t="str">
        <f>IFERROR(VLOOKUP(E4497,hoja!A:C,3,FALSE),0)</f>
        <v>50501</v>
      </c>
      <c r="I4497" s="24" t="str">
        <f>D4497&amp;H4497</f>
        <v>5025650501</v>
      </c>
      <c r="K4497" s="23">
        <v>426</v>
      </c>
      <c r="L4497" s="23" t="str">
        <f t="shared" si="1183"/>
        <v>NACIONAL</v>
      </c>
      <c r="M4497" s="23" t="s">
        <v>618</v>
      </c>
      <c r="N4497" s="23" t="str" cm="1">
        <f t="array" ref="N4497">IFERROR(IF(M4497="Principal","LES_ACTIVE",LES_INACTIVE),0)</f>
        <v>LES_ACTIVE</v>
      </c>
      <c r="O4497" s="23">
        <f t="shared" si="1184"/>
        <v>16</v>
      </c>
      <c r="P4497" s="23" t="str">
        <f t="shared" si="1181"/>
        <v>5025650501Principal</v>
      </c>
    </row>
    <row r="4498" spans="1:16" ht="15" hidden="1" customHeight="1">
      <c r="A4498" s="29" t="s">
        <v>879</v>
      </c>
      <c r="B4498" s="23" t="str">
        <f>IFERROR(VLOOKUP(A4498,hoja!$A$2:$E$970,4,FALSE),0)</f>
        <v>ANTIOQUIA</v>
      </c>
      <c r="C4498" s="23" t="str">
        <f>IFERROR(VLOOKUP(A4498,hoja!$A$2:$E$1370,5,FALSE),0)</f>
        <v>LLANOS DE CUIVA</v>
      </c>
      <c r="D4498" s="23" t="str">
        <f>IFERROR(VLOOKUP(A4498,hoja!A:D,3,FALSE),0)</f>
        <v>50256</v>
      </c>
      <c r="E4498" s="40" t="s">
        <v>1021</v>
      </c>
      <c r="F4498" s="23" t="str">
        <f>IFERROR(VLOOKUP(E4498,hoja!$A$2:$E$970,4,FALSE),0)</f>
        <v>COSTA</v>
      </c>
      <c r="G4498" s="23" t="str">
        <f>IFERROR(VLOOKUP(E4498,hoja!$A$2:$E$970,5,FALSE),0)</f>
        <v>COSTA</v>
      </c>
      <c r="H4498" s="103" t="str">
        <f>IFERROR(VLOOKUP(E4498,hoja!A:C,3,FALSE),0)</f>
        <v>50507</v>
      </c>
      <c r="I4498" s="24" t="str">
        <f>D4498&amp;H4498</f>
        <v>5025650507</v>
      </c>
      <c r="K4498" s="23">
        <v>531</v>
      </c>
      <c r="L4498" s="23" t="str">
        <f t="shared" si="1183"/>
        <v>NACIONAL</v>
      </c>
      <c r="M4498" s="23" t="s">
        <v>618</v>
      </c>
      <c r="N4498" s="23" t="str" cm="1">
        <f t="array" ref="N4498">IFERROR(IF(M4498="Principal","LES_ACTIVE",LES_INACTIVE),0)</f>
        <v>LES_ACTIVE</v>
      </c>
      <c r="O4498" s="23">
        <f t="shared" si="1184"/>
        <v>12</v>
      </c>
      <c r="P4498" s="23" t="str">
        <f t="shared" si="1181"/>
        <v>5025650507Principal</v>
      </c>
    </row>
    <row r="4499" spans="1:16" ht="15" hidden="1" customHeight="1">
      <c r="A4499" s="29" t="s">
        <v>879</v>
      </c>
      <c r="B4499" s="23" t="str">
        <f>IFERROR(VLOOKUP(A4499,hoja!$A$2:$E$970,4,FALSE),0)</f>
        <v>ANTIOQUIA</v>
      </c>
      <c r="C4499" s="23" t="str">
        <f>IFERROR(VLOOKUP(A4499,hoja!$A$2:$E$1370,5,FALSE),0)</f>
        <v>LLANOS DE CUIVA</v>
      </c>
      <c r="D4499" s="23" t="str">
        <f>IFERROR(VLOOKUP(A4499,hoja!A:D,3,FALSE),0)</f>
        <v>50256</v>
      </c>
      <c r="E4499" s="40" t="s">
        <v>541</v>
      </c>
      <c r="F4499" s="23" t="str">
        <f>IFERROR(VLOOKUP(E4499,hoja!$A$2:$E$970,4,FALSE),0)</f>
        <v>OCCIDENTE</v>
      </c>
      <c r="G4499" s="23" t="str">
        <f>IFERROR(VLOOKUP(E4499,hoja!$A$2:$E$970,5,FALSE),0)</f>
        <v>PASTO</v>
      </c>
      <c r="H4499" s="103" t="str">
        <f>IFERROR(VLOOKUP(E4499,hoja!A:C,3,FALSE),0)</f>
        <v>50519</v>
      </c>
      <c r="I4499" s="24" t="str">
        <f>D4499&amp;H4499</f>
        <v>5025650519</v>
      </c>
      <c r="K4499" s="23">
        <v>986</v>
      </c>
      <c r="L4499" s="23" t="str">
        <f t="shared" si="1183"/>
        <v>NACIONAL</v>
      </c>
      <c r="M4499" s="23" t="s">
        <v>618</v>
      </c>
      <c r="N4499" s="23" t="str" cm="1">
        <f t="array" ref="N4499">IFERROR(IF(M4499="Principal","LES_ACTIVE",LES_INACTIVE),0)</f>
        <v>LES_ACTIVE</v>
      </c>
      <c r="O4499" s="23">
        <f t="shared" si="1184"/>
        <v>8</v>
      </c>
      <c r="P4499" s="23" t="str">
        <f t="shared" si="1181"/>
        <v>5025650519Principal</v>
      </c>
    </row>
    <row r="4500" spans="1:16" ht="15" hidden="1" customHeight="1">
      <c r="A4500" s="29" t="s">
        <v>879</v>
      </c>
      <c r="B4500" s="23" t="str">
        <f>IFERROR(VLOOKUP(A4500,hoja!$A$2:$E$970,4,FALSE),0)</f>
        <v>ANTIOQUIA</v>
      </c>
      <c r="C4500" s="23" t="str">
        <f>IFERROR(VLOOKUP(A4500,hoja!$A$2:$E$1370,5,FALSE),0)</f>
        <v>LLANOS DE CUIVA</v>
      </c>
      <c r="D4500" s="23" t="str">
        <f>IFERROR(VLOOKUP(A4500,hoja!A:D,3,FALSE),0)</f>
        <v>50256</v>
      </c>
      <c r="E4500" s="40" t="s">
        <v>536</v>
      </c>
      <c r="F4500" s="23" t="str">
        <f>IFERROR(VLOOKUP(E4500,hoja!$A$2:$E$970,4,FALSE),0)</f>
        <v>OCCIDENTE</v>
      </c>
      <c r="G4500" s="23" t="str">
        <f>IFERROR(VLOOKUP(E4500,hoja!$A$2:$E$970,5,FALSE),0)</f>
        <v>TULUÁ</v>
      </c>
      <c r="H4500" s="103" t="str">
        <f>IFERROR(VLOOKUP(E4500,hoja!A:C,3,FALSE),0)</f>
        <v>50520</v>
      </c>
      <c r="I4500" s="24" t="str">
        <f>D4500&amp;H4500</f>
        <v>5025650520</v>
      </c>
      <c r="K4500" s="23">
        <v>440</v>
      </c>
      <c r="L4500" s="23" t="str">
        <f t="shared" si="1183"/>
        <v>NACIONAL</v>
      </c>
      <c r="M4500" s="23" t="s">
        <v>618</v>
      </c>
      <c r="N4500" s="23" t="str" cm="1">
        <f t="array" ref="N4500">IFERROR(IF(M4500="Principal","LES_ACTIVE",LES_INACTIVE),0)</f>
        <v>LES_ACTIVE</v>
      </c>
      <c r="O4500" s="23">
        <f t="shared" si="1184"/>
        <v>16</v>
      </c>
      <c r="P4500" s="23" t="str">
        <f t="shared" si="1181"/>
        <v>5025650520Principal</v>
      </c>
    </row>
    <row r="4501" spans="1:16" ht="15" hidden="1" customHeight="1">
      <c r="A4501" s="29" t="s">
        <v>879</v>
      </c>
      <c r="B4501" s="23" t="str">
        <f>IFERROR(VLOOKUP(A4501,hoja!$A$2:$E$970,4,FALSE),0)</f>
        <v>ANTIOQUIA</v>
      </c>
      <c r="C4501" s="23" t="str">
        <f>IFERROR(VLOOKUP(A4501,hoja!$A$2:$E$1370,5,FALSE),0)</f>
        <v>LLANOS DE CUIVA</v>
      </c>
      <c r="D4501" s="23" t="str">
        <f>IFERROR(VLOOKUP(A4501,hoja!A:D,3,FALSE),0)</f>
        <v>50256</v>
      </c>
      <c r="E4501" s="40" t="s">
        <v>1031</v>
      </c>
      <c r="F4501" s="23" t="str">
        <f>IFERROR(VLOOKUP(E4501,hoja!$A$2:$E$970,4,FALSE),0)</f>
        <v>SANTANDER</v>
      </c>
      <c r="G4501" s="23" t="str">
        <f>IFERROR(VLOOKUP(E4501,hoja!$A$2:$E$970,5,FALSE),0)</f>
        <v>AGUACHICA</v>
      </c>
      <c r="H4501" s="103" t="str">
        <f>IFERROR(VLOOKUP(E4501,hoja!A:C,3,FALSE),0)</f>
        <v>50521</v>
      </c>
      <c r="I4501" s="24" t="str">
        <f>D4501&amp;H4501</f>
        <v>5025650521</v>
      </c>
      <c r="K4501" s="23">
        <v>493</v>
      </c>
      <c r="L4501" s="23" t="str">
        <f t="shared" si="1183"/>
        <v>NACIONAL</v>
      </c>
      <c r="M4501" s="23" t="s">
        <v>618</v>
      </c>
      <c r="N4501" s="23" t="str" cm="1">
        <f t="array" ref="N4501">IFERROR(IF(M4501="Principal","LES_ACTIVE",LES_INACTIVE),0)</f>
        <v>LES_ACTIVE</v>
      </c>
      <c r="O4501" s="23">
        <f t="shared" si="1184"/>
        <v>16</v>
      </c>
      <c r="P4501" s="23" t="str">
        <f t="shared" si="1181"/>
        <v>5025650521Principal</v>
      </c>
    </row>
    <row r="4502" spans="1:16" ht="15" hidden="1" customHeight="1">
      <c r="A4502" s="29" t="s">
        <v>879</v>
      </c>
      <c r="B4502" s="23" t="str">
        <f>IFERROR(VLOOKUP(A4502,hoja!$A$2:$E$970,4,FALSE),0)</f>
        <v>ANTIOQUIA</v>
      </c>
      <c r="C4502" s="23" t="str">
        <f>IFERROR(VLOOKUP(A4502,hoja!$A$2:$E$1370,5,FALSE),0)</f>
        <v>LLANOS DE CUIVA</v>
      </c>
      <c r="D4502" s="23" t="str">
        <f>IFERROR(VLOOKUP(A4502,hoja!A:D,3,FALSE),0)</f>
        <v>50256</v>
      </c>
      <c r="E4502" s="40" t="s">
        <v>654</v>
      </c>
      <c r="F4502" s="23" t="str">
        <f>IFERROR(VLOOKUP(E4502,hoja!$A$2:$E$970,4,FALSE),0)</f>
        <v>ANTIOQUIA</v>
      </c>
      <c r="G4502" s="23" t="str">
        <f>IFERROR(VLOOKUP(E4502,hoja!$A$2:$E$970,5,FALSE),0)</f>
        <v>CHIGORODÓ</v>
      </c>
      <c r="H4502" s="103" t="str">
        <f>IFERROR(VLOOKUP(E4502,hoja!A:C,3,FALSE),0)</f>
        <v>60005</v>
      </c>
      <c r="I4502" s="24" t="str">
        <f>D4502&amp;H4502</f>
        <v>5025660005</v>
      </c>
      <c r="K4502" s="23">
        <v>387</v>
      </c>
      <c r="L4502" s="23" t="str">
        <f t="shared" si="1183"/>
        <v>REGIONAL</v>
      </c>
      <c r="M4502" s="23" t="s">
        <v>618</v>
      </c>
      <c r="N4502" s="23" t="str" cm="1">
        <f t="array" ref="N4502">IFERROR(IF(M4502="Principal","LES_ACTIVE",LES_INACTIVE),0)</f>
        <v>LES_ACTIVE</v>
      </c>
      <c r="O4502" s="23">
        <f t="shared" si="1184"/>
        <v>16</v>
      </c>
      <c r="P4502" s="23" t="str">
        <f t="shared" si="1181"/>
        <v>5025660005Principal</v>
      </c>
    </row>
    <row r="4503" spans="1:16" ht="15" hidden="1" customHeight="1">
      <c r="A4503" s="29" t="s">
        <v>879</v>
      </c>
      <c r="B4503" s="23" t="str">
        <f>IFERROR(VLOOKUP(A4503,hoja!$A$2:$E$970,4,FALSE),0)</f>
        <v>ANTIOQUIA</v>
      </c>
      <c r="C4503" s="23" t="str">
        <f>IFERROR(VLOOKUP(A4503,hoja!$A$2:$E$1370,5,FALSE),0)</f>
        <v>LLANOS DE CUIVA</v>
      </c>
      <c r="D4503" s="23" t="str">
        <f>IFERROR(VLOOKUP(A4503,hoja!A:D,3,FALSE),0)</f>
        <v>50256</v>
      </c>
      <c r="E4503" s="40" t="s">
        <v>783</v>
      </c>
      <c r="F4503" s="23" t="str">
        <f>IFERROR(VLOOKUP(E4503,hoja!$A$2:$E$970,4,FALSE),0)</f>
        <v>COSTA</v>
      </c>
      <c r="G4503" s="23" t="str">
        <f>IFERROR(VLOOKUP(E4503,hoja!$A$2:$E$970,5,FALSE),0)</f>
        <v>MONTERÍA</v>
      </c>
      <c r="H4503" s="103" t="str">
        <f>IFERROR(VLOOKUP(E4503,hoja!A:C,3,FALSE),0)</f>
        <v>60007</v>
      </c>
      <c r="I4503" s="24" t="str">
        <f>D4503&amp;H4503</f>
        <v>5025660007</v>
      </c>
      <c r="K4503" s="23">
        <v>324</v>
      </c>
      <c r="L4503" s="23" t="str">
        <f t="shared" si="1183"/>
        <v>NACIONAL</v>
      </c>
      <c r="M4503" s="23" t="s">
        <v>618</v>
      </c>
      <c r="N4503" s="23" t="str" cm="1">
        <f t="array" ref="N4503">IFERROR(IF(M4503="Principal","LES_ACTIVE",LES_INACTIVE),0)</f>
        <v>LES_ACTIVE</v>
      </c>
      <c r="O4503" s="23">
        <f t="shared" si="1184"/>
        <v>16</v>
      </c>
      <c r="P4503" s="23" t="str">
        <f t="shared" si="1181"/>
        <v>5025660007Principal</v>
      </c>
    </row>
    <row r="4504" spans="1:16" ht="15" hidden="1" customHeight="1">
      <c r="A4504" s="29" t="s">
        <v>879</v>
      </c>
      <c r="B4504" s="23" t="str">
        <f>IFERROR(VLOOKUP(A4504,hoja!$A$2:$E$970,4,FALSE),0)</f>
        <v>ANTIOQUIA</v>
      </c>
      <c r="C4504" s="23" t="str">
        <f>IFERROR(VLOOKUP(A4504,hoja!$A$2:$E$1370,5,FALSE),0)</f>
        <v>LLANOS DE CUIVA</v>
      </c>
      <c r="D4504" s="23" t="str">
        <f>IFERROR(VLOOKUP(A4504,hoja!A:D,3,FALSE),0)</f>
        <v>50256</v>
      </c>
      <c r="E4504" s="40" t="s">
        <v>850</v>
      </c>
      <c r="F4504" s="23" t="str">
        <f>IFERROR(VLOOKUP(E4504,hoja!$A$2:$E$970,4,FALSE),0)</f>
        <v>SANTANDER</v>
      </c>
      <c r="G4504" s="23" t="str">
        <f>IFERROR(VLOOKUP(E4504,hoja!$A$2:$E$970,5,FALSE),0)</f>
        <v>PIEDECUESTA</v>
      </c>
      <c r="H4504" s="103" t="str">
        <f>IFERROR(VLOOKUP(E4504,hoja!A:C,3,FALSE),0)</f>
        <v>60012</v>
      </c>
      <c r="I4504" s="24" t="str">
        <f>D4504&amp;H4504</f>
        <v>5025660012</v>
      </c>
      <c r="K4504" s="23">
        <v>408</v>
      </c>
      <c r="L4504" s="23" t="str">
        <f t="shared" si="1183"/>
        <v>NACIONAL</v>
      </c>
      <c r="M4504" s="23" t="s">
        <v>618</v>
      </c>
      <c r="N4504" s="23" t="str" cm="1">
        <f t="array" ref="N4504">IFERROR(IF(M4504="Principal","LES_ACTIVE",LES_INACTIVE),0)</f>
        <v>LES_ACTIVE</v>
      </c>
      <c r="O4504" s="23">
        <f t="shared" si="1184"/>
        <v>16</v>
      </c>
      <c r="P4504" s="23" t="str">
        <f t="shared" si="1181"/>
        <v>5025660012Principal</v>
      </c>
    </row>
    <row r="4505" spans="1:16" ht="15" hidden="1" customHeight="1">
      <c r="A4505" s="29" t="s">
        <v>879</v>
      </c>
      <c r="B4505" s="23" t="str">
        <f>IFERROR(VLOOKUP(A4505,hoja!$A$2:$E$970,4,FALSE),0)</f>
        <v>ANTIOQUIA</v>
      </c>
      <c r="C4505" s="23" t="str">
        <f>IFERROR(VLOOKUP(A4505,hoja!$A$2:$E$1370,5,FALSE),0)</f>
        <v>LLANOS DE CUIVA</v>
      </c>
      <c r="D4505" s="23" t="str">
        <f>IFERROR(VLOOKUP(A4505,hoja!A:D,3,FALSE),0)</f>
        <v>50256</v>
      </c>
      <c r="E4505" s="40" t="s">
        <v>816</v>
      </c>
      <c r="F4505" s="23" t="str">
        <f>IFERROR(VLOOKUP(E4505,hoja!$A$2:$E$970,4,FALSE),0)</f>
        <v>OCCIDENTE</v>
      </c>
      <c r="G4505" s="23" t="str">
        <f>IFERROR(VLOOKUP(E4505,hoja!$A$2:$E$970,5,FALSE),0)</f>
        <v>IPIALES</v>
      </c>
      <c r="H4505" s="103" t="str">
        <f>IFERROR(VLOOKUP(E4505,hoja!A:C,3,FALSE),0)</f>
        <v>60013</v>
      </c>
      <c r="I4505" s="24" t="str">
        <f>D4505&amp;H4505</f>
        <v>5025660013</v>
      </c>
      <c r="K4505" s="23">
        <v>992</v>
      </c>
      <c r="L4505" s="23" t="str">
        <f t="shared" si="1183"/>
        <v>NACIONAL</v>
      </c>
      <c r="M4505" s="23" t="s">
        <v>618</v>
      </c>
      <c r="N4505" s="23" t="str" cm="1">
        <f t="array" ref="N4505">IFERROR(IF(M4505="Principal","LES_ACTIVE",LES_INACTIVE),0)</f>
        <v>LES_ACTIVE</v>
      </c>
      <c r="O4505" s="23">
        <f t="shared" si="1184"/>
        <v>8</v>
      </c>
      <c r="P4505" s="23" t="str">
        <f t="shared" si="1181"/>
        <v>5025660013Principal</v>
      </c>
    </row>
    <row r="4506" spans="1:16" ht="15" hidden="1" customHeight="1">
      <c r="A4506" s="29" t="s">
        <v>879</v>
      </c>
      <c r="B4506" s="23" t="str">
        <f>IFERROR(VLOOKUP(A4506,hoja!$A$2:$E$970,4,FALSE),0)</f>
        <v>ANTIOQUIA</v>
      </c>
      <c r="C4506" s="23" t="str">
        <f>IFERROR(VLOOKUP(A4506,hoja!$A$2:$E$1370,5,FALSE),0)</f>
        <v>LLANOS DE CUIVA</v>
      </c>
      <c r="D4506" s="23" t="str">
        <f>IFERROR(VLOOKUP(A4506,hoja!A:D,3,FALSE),0)</f>
        <v>50256</v>
      </c>
      <c r="E4506" s="40" t="s">
        <v>843</v>
      </c>
      <c r="F4506" s="23" t="str">
        <f>IFERROR(VLOOKUP(E4506,hoja!$A$2:$E$970,4,FALSE),0)</f>
        <v>ANTIOQUIA</v>
      </c>
      <c r="G4506" s="23" t="str">
        <f>IFERROR(VLOOKUP(E4506,hoja!$A$2:$E$970,5,FALSE),0)</f>
        <v>MEDELLÍN</v>
      </c>
      <c r="H4506" s="103" t="str">
        <f>IFERROR(VLOOKUP(E4506,hoja!A:C,3,FALSE),0)</f>
        <v>60014</v>
      </c>
      <c r="I4506" s="24" t="str">
        <f>D4506&amp;H4506</f>
        <v>5025660014</v>
      </c>
      <c r="K4506" s="23">
        <v>88</v>
      </c>
      <c r="L4506" s="23" t="str">
        <f t="shared" si="1183"/>
        <v>REGIONAL</v>
      </c>
      <c r="M4506" s="23" t="s">
        <v>618</v>
      </c>
      <c r="N4506" s="23" t="str" cm="1">
        <f t="array" ref="N4506">IFERROR(IF(M4506="Principal","LES_ACTIVE",LES_INACTIVE),0)</f>
        <v>LES_ACTIVE</v>
      </c>
      <c r="O4506" s="23">
        <f t="shared" si="1184"/>
        <v>25</v>
      </c>
      <c r="P4506" s="23" t="str">
        <f t="shared" si="1181"/>
        <v>5025660014Principal</v>
      </c>
    </row>
    <row r="4507" spans="1:16" ht="15" hidden="1" customHeight="1">
      <c r="A4507" s="29" t="s">
        <v>879</v>
      </c>
      <c r="B4507" s="23" t="str">
        <f>IFERROR(VLOOKUP(A4507,hoja!$A$2:$E$970,4,FALSE),0)</f>
        <v>ANTIOQUIA</v>
      </c>
      <c r="C4507" s="23" t="str">
        <f>IFERROR(VLOOKUP(A4507,hoja!$A$2:$E$1370,5,FALSE),0)</f>
        <v>LLANOS DE CUIVA</v>
      </c>
      <c r="D4507" s="23" t="str">
        <f>IFERROR(VLOOKUP(A4507,hoja!A:D,3,FALSE),0)</f>
        <v>50256</v>
      </c>
      <c r="E4507" s="40" t="s">
        <v>822</v>
      </c>
      <c r="F4507" s="23" t="str">
        <f>IFERROR(VLOOKUP(E4507,hoja!$A$2:$E$970,4,FALSE),0)</f>
        <v>SANTANDER</v>
      </c>
      <c r="G4507" s="23" t="str">
        <f>IFERROR(VLOOKUP(E4507,hoja!$A$2:$E$970,5,FALSE),0)</f>
        <v>CÚCUTA</v>
      </c>
      <c r="H4507" s="103" t="str">
        <f>IFERROR(VLOOKUP(E4507,hoja!A:C,3,FALSE),0)</f>
        <v>60019</v>
      </c>
      <c r="I4507" s="24" t="str">
        <f>D4507&amp;H4507</f>
        <v>5025660019</v>
      </c>
      <c r="K4507" s="23">
        <v>615</v>
      </c>
      <c r="L4507" s="23" t="str">
        <f t="shared" si="1183"/>
        <v>NACIONAL</v>
      </c>
      <c r="M4507" s="23" t="s">
        <v>618</v>
      </c>
      <c r="N4507" s="23" t="str" cm="1">
        <f t="array" ref="N4507">IFERROR(IF(M4507="Principal","LES_ACTIVE",LES_INACTIVE),0)</f>
        <v>LES_ACTIVE</v>
      </c>
      <c r="O4507" s="23">
        <f t="shared" si="1184"/>
        <v>12</v>
      </c>
      <c r="P4507" s="23" t="str">
        <f t="shared" si="1181"/>
        <v>5025660019Principal</v>
      </c>
    </row>
    <row r="4508" spans="1:16" ht="15" hidden="1" customHeight="1">
      <c r="A4508" s="29" t="s">
        <v>879</v>
      </c>
      <c r="B4508" s="23" t="str">
        <f>IFERROR(VLOOKUP(A4508,hoja!$A$2:$E$970,4,FALSE),0)</f>
        <v>ANTIOQUIA</v>
      </c>
      <c r="C4508" s="23" t="str">
        <f>IFERROR(VLOOKUP(A4508,hoja!$A$2:$E$1370,5,FALSE),0)</f>
        <v>LLANOS DE CUIVA</v>
      </c>
      <c r="D4508" s="23" t="str">
        <f>IFERROR(VLOOKUP(A4508,hoja!A:D,3,FALSE),0)</f>
        <v>50256</v>
      </c>
      <c r="E4508" s="40" t="s">
        <v>155</v>
      </c>
      <c r="F4508" s="23" t="str">
        <f>IFERROR(VLOOKUP(E4508,hoja!$A$2:$E$970,4,FALSE),0)</f>
        <v>CENTRO</v>
      </c>
      <c r="G4508" s="23" t="str">
        <f>IFERROR(VLOOKUP(E4508,hoja!$A$2:$E$970,5,FALSE),0)</f>
        <v>DUITAMA</v>
      </c>
      <c r="H4508" s="103" t="str">
        <f>IFERROR(VLOOKUP(E4508,hoja!A:C,3,FALSE),0)</f>
        <v>60020</v>
      </c>
      <c r="I4508" s="24" t="str">
        <f>D4508&amp;H4508</f>
        <v>5025660020</v>
      </c>
      <c r="K4508" s="23">
        <v>490</v>
      </c>
      <c r="L4508" s="23" t="str">
        <f t="shared" si="1183"/>
        <v>NACIONAL</v>
      </c>
      <c r="M4508" s="23" t="s">
        <v>618</v>
      </c>
      <c r="N4508" s="23" t="str" cm="1">
        <f t="array" ref="N4508">IFERROR(IF(M4508="Principal","LES_ACTIVE",LES_INACTIVE),0)</f>
        <v>LES_ACTIVE</v>
      </c>
      <c r="O4508" s="23">
        <f t="shared" si="1184"/>
        <v>16</v>
      </c>
      <c r="P4508" s="23" t="str">
        <f t="shared" si="1181"/>
        <v>5025660020Principal</v>
      </c>
    </row>
    <row r="4509" spans="1:16" ht="15" hidden="1" customHeight="1">
      <c r="A4509" s="29" t="s">
        <v>879</v>
      </c>
      <c r="B4509" s="23" t="str">
        <f>IFERROR(VLOOKUP(A4509,hoja!$A$2:$E$970,4,FALSE),0)</f>
        <v>ANTIOQUIA</v>
      </c>
      <c r="C4509" s="23" t="str">
        <f>IFERROR(VLOOKUP(A4509,hoja!$A$2:$E$1370,5,FALSE),0)</f>
        <v>LLANOS DE CUIVA</v>
      </c>
      <c r="D4509" s="23" t="str">
        <f>IFERROR(VLOOKUP(A4509,hoja!A:D,3,FALSE),0)</f>
        <v>50256</v>
      </c>
      <c r="E4509" s="40" t="s">
        <v>859</v>
      </c>
      <c r="F4509" s="23" t="str">
        <f>IFERROR(VLOOKUP(E4509,hoja!$A$2:$E$970,4,FALSE),0)</f>
        <v>CENTRO</v>
      </c>
      <c r="G4509" s="23" t="str">
        <f>IFERROR(VLOOKUP(E4509,hoja!$A$2:$E$970,5,FALSE),0)</f>
        <v>IBAGUÉ</v>
      </c>
      <c r="H4509" s="103" t="str">
        <f>IFERROR(VLOOKUP(E4509,hoja!A:C,3,FALSE),0)</f>
        <v>60021</v>
      </c>
      <c r="I4509" s="24" t="str">
        <f>D4509&amp;H4509</f>
        <v>5025660021</v>
      </c>
      <c r="K4509" s="23">
        <v>446</v>
      </c>
      <c r="L4509" s="23" t="str">
        <f t="shared" si="1183"/>
        <v>NACIONAL</v>
      </c>
      <c r="M4509" s="23" t="s">
        <v>618</v>
      </c>
      <c r="N4509" s="23" t="str" cm="1">
        <f t="array" ref="N4509">IFERROR(IF(M4509="Principal","LES_ACTIVE",LES_INACTIVE),0)</f>
        <v>LES_ACTIVE</v>
      </c>
      <c r="O4509" s="23">
        <f t="shared" si="1184"/>
        <v>16</v>
      </c>
      <c r="P4509" s="23" t="str">
        <f t="shared" si="1181"/>
        <v>5025660021Principal</v>
      </c>
    </row>
    <row r="4510" spans="1:16" ht="15" hidden="1" customHeight="1">
      <c r="A4510" s="29" t="s">
        <v>879</v>
      </c>
      <c r="B4510" s="23" t="str">
        <f>IFERROR(VLOOKUP(A4510,hoja!$A$2:$E$970,4,FALSE),0)</f>
        <v>ANTIOQUIA</v>
      </c>
      <c r="C4510" s="23" t="str">
        <f>IFERROR(VLOOKUP(A4510,hoja!$A$2:$E$1370,5,FALSE),0)</f>
        <v>LLANOS DE CUIVA</v>
      </c>
      <c r="D4510" s="23" t="str">
        <f>IFERROR(VLOOKUP(A4510,hoja!A:D,3,FALSE),0)</f>
        <v>50256</v>
      </c>
      <c r="E4510" s="40" t="s">
        <v>818</v>
      </c>
      <c r="F4510" s="23" t="str">
        <f>IFERROR(VLOOKUP(E4510,hoja!$A$2:$E$970,4,FALSE),0)</f>
        <v>SANTANDER</v>
      </c>
      <c r="G4510" s="23" t="str">
        <f>IFERROR(VLOOKUP(E4510,hoja!$A$2:$E$970,5,FALSE),0)</f>
        <v>OCAÑA</v>
      </c>
      <c r="H4510" s="103" t="str">
        <f>IFERROR(VLOOKUP(E4510,hoja!A:C,3,FALSE),0)</f>
        <v>60026</v>
      </c>
      <c r="I4510" s="24" t="str">
        <f>D4510&amp;H4510</f>
        <v>5025660026</v>
      </c>
      <c r="K4510" s="23">
        <v>537</v>
      </c>
      <c r="L4510" s="23" t="str">
        <f t="shared" si="1183"/>
        <v>NACIONAL</v>
      </c>
      <c r="M4510" s="23" t="s">
        <v>618</v>
      </c>
      <c r="N4510" s="23" t="str" cm="1">
        <f t="array" ref="N4510">IFERROR(IF(M4510="Principal","LES_ACTIVE",LES_INACTIVE),0)</f>
        <v>LES_ACTIVE</v>
      </c>
      <c r="O4510" s="23">
        <f t="shared" si="1184"/>
        <v>12</v>
      </c>
      <c r="P4510" s="23" t="str">
        <f t="shared" si="1181"/>
        <v>5025660026Principal</v>
      </c>
    </row>
    <row r="4511" spans="1:16" ht="15" hidden="1" customHeight="1">
      <c r="A4511" s="29" t="s">
        <v>879</v>
      </c>
      <c r="B4511" s="23" t="str">
        <f>IFERROR(VLOOKUP(A4511,hoja!$A$2:$E$970,4,FALSE),0)</f>
        <v>ANTIOQUIA</v>
      </c>
      <c r="C4511" s="23" t="str">
        <f>IFERROR(VLOOKUP(A4511,hoja!$A$2:$E$1370,5,FALSE),0)</f>
        <v>LLANOS DE CUIVA</v>
      </c>
      <c r="D4511" s="23" t="str">
        <f>IFERROR(VLOOKUP(A4511,hoja!A:D,3,FALSE),0)</f>
        <v>50256</v>
      </c>
      <c r="E4511" s="40" t="s">
        <v>788</v>
      </c>
      <c r="F4511" s="23" t="str">
        <f>IFERROR(VLOOKUP(E4511,hoja!$A$2:$E$970,4,FALSE),0)</f>
        <v>ANTIOQUIA</v>
      </c>
      <c r="G4511" s="23" t="str">
        <f>IFERROR(VLOOKUP(E4511,hoja!$A$2:$E$970,5,FALSE),0)</f>
        <v>RIONEGRO</v>
      </c>
      <c r="H4511" s="103" t="str">
        <f>IFERROR(VLOOKUP(E4511,hoja!A:C,3,FALSE),0)</f>
        <v>60027</v>
      </c>
      <c r="I4511" s="24" t="str">
        <f>D4511&amp;H4511</f>
        <v>5025660027</v>
      </c>
      <c r="K4511" s="23">
        <v>118</v>
      </c>
      <c r="L4511" s="23" t="str">
        <f t="shared" si="1183"/>
        <v>REGIONAL</v>
      </c>
      <c r="M4511" s="23" t="s">
        <v>618</v>
      </c>
      <c r="N4511" s="23" t="str" cm="1">
        <f t="array" ref="N4511">IFERROR(IF(M4511="Principal","LES_ACTIVE",LES_INACTIVE),0)</f>
        <v>LES_ACTIVE</v>
      </c>
      <c r="O4511" s="23">
        <f t="shared" si="1184"/>
        <v>25</v>
      </c>
      <c r="P4511" s="23" t="str">
        <f t="shared" si="1181"/>
        <v>5025660027Principal</v>
      </c>
    </row>
    <row r="4512" spans="1:16" ht="15" hidden="1" customHeight="1">
      <c r="A4512" s="29" t="s">
        <v>879</v>
      </c>
      <c r="B4512" s="23" t="str">
        <f>IFERROR(VLOOKUP(A4512,hoja!$A$2:$E$970,4,FALSE),0)</f>
        <v>ANTIOQUIA</v>
      </c>
      <c r="C4512" s="23" t="str">
        <f>IFERROR(VLOOKUP(A4512,hoja!$A$2:$E$1370,5,FALSE),0)</f>
        <v>LLANOS DE CUIVA</v>
      </c>
      <c r="D4512" s="23" t="str">
        <f>IFERROR(VLOOKUP(A4512,hoja!A:D,3,FALSE),0)</f>
        <v>50256</v>
      </c>
      <c r="E4512" s="40" t="s">
        <v>470</v>
      </c>
      <c r="F4512" s="23" t="str">
        <f>IFERROR(VLOOKUP(E4512,hoja!$A$2:$E$970,4,FALSE),0)</f>
        <v>COSTA</v>
      </c>
      <c r="G4512" s="23" t="str">
        <f>IFERROR(VLOOKUP(E4512,hoja!$A$2:$E$970,5,FALSE),0)</f>
        <v>SANTA MARTA</v>
      </c>
      <c r="H4512" s="103" t="str">
        <f>IFERROR(VLOOKUP(E4512,hoja!A:C,3,FALSE),0)</f>
        <v>60028</v>
      </c>
      <c r="I4512" s="24" t="str">
        <f>D4512&amp;H4512</f>
        <v>5025660028</v>
      </c>
      <c r="K4512" s="23">
        <v>691</v>
      </c>
      <c r="L4512" s="23" t="str">
        <f t="shared" si="1183"/>
        <v>NACIONAL</v>
      </c>
      <c r="M4512" s="23" t="s">
        <v>618</v>
      </c>
      <c r="N4512" s="23" t="str" cm="1">
        <f t="array" ref="N4512">IFERROR(IF(M4512="Principal","LES_ACTIVE",LES_INACTIVE),0)</f>
        <v>LES_ACTIVE</v>
      </c>
      <c r="O4512" s="23">
        <f t="shared" si="1184"/>
        <v>12</v>
      </c>
      <c r="P4512" s="23" t="str">
        <f t="shared" si="1181"/>
        <v>5025660028Principal</v>
      </c>
    </row>
    <row r="4513" spans="1:16" ht="15" hidden="1" customHeight="1">
      <c r="A4513" s="29" t="s">
        <v>879</v>
      </c>
      <c r="B4513" s="23" t="str">
        <f>IFERROR(VLOOKUP(A4513,hoja!$A$2:$E$970,4,FALSE),0)</f>
        <v>ANTIOQUIA</v>
      </c>
      <c r="C4513" s="23" t="str">
        <f>IFERROR(VLOOKUP(A4513,hoja!$A$2:$E$1370,5,FALSE),0)</f>
        <v>LLANOS DE CUIVA</v>
      </c>
      <c r="D4513" s="23" t="str">
        <f>IFERROR(VLOOKUP(A4513,hoja!A:D,3,FALSE),0)</f>
        <v>50256</v>
      </c>
      <c r="E4513" s="40" t="s">
        <v>554</v>
      </c>
      <c r="F4513" s="23" t="str">
        <f>IFERROR(VLOOKUP(E4513,hoja!$A$2:$E$970,4,FALSE),0)</f>
        <v>COSTA</v>
      </c>
      <c r="G4513" s="23" t="str">
        <f>IFERROR(VLOOKUP(E4513,hoja!$A$2:$E$970,5,FALSE),0)</f>
        <v>VALLEDUPAR</v>
      </c>
      <c r="H4513" s="103" t="str">
        <f>IFERROR(VLOOKUP(E4513,hoja!A:C,3,FALSE),0)</f>
        <v>60030</v>
      </c>
      <c r="I4513" s="24" t="str">
        <f>D4513&amp;H4513</f>
        <v>5025660030</v>
      </c>
      <c r="K4513" s="23">
        <v>769</v>
      </c>
      <c r="L4513" s="23" t="str">
        <f t="shared" si="1183"/>
        <v>NACIONAL</v>
      </c>
      <c r="M4513" s="23" t="s">
        <v>618</v>
      </c>
      <c r="N4513" s="23" t="str" cm="1">
        <f t="array" ref="N4513">IFERROR(IF(M4513="Principal","LES_ACTIVE",LES_INACTIVE),0)</f>
        <v>LES_ACTIVE</v>
      </c>
      <c r="O4513" s="23">
        <f t="shared" si="1184"/>
        <v>12</v>
      </c>
      <c r="P4513" s="23" t="str">
        <f t="shared" si="1181"/>
        <v>5025660030Principal</v>
      </c>
    </row>
    <row r="4514" spans="1:16" ht="15" hidden="1" customHeight="1">
      <c r="A4514" s="29" t="s">
        <v>879</v>
      </c>
      <c r="B4514" s="23" t="str">
        <f>IFERROR(VLOOKUP(A4514,hoja!$A$2:$E$970,4,FALSE),0)</f>
        <v>ANTIOQUIA</v>
      </c>
      <c r="C4514" s="23" t="str">
        <f>IFERROR(VLOOKUP(A4514,hoja!$A$2:$E$1370,5,FALSE),0)</f>
        <v>LLANOS DE CUIVA</v>
      </c>
      <c r="D4514" s="23" t="str">
        <f>IFERROR(VLOOKUP(A4514,hoja!A:D,3,FALSE),0)</f>
        <v>50256</v>
      </c>
      <c r="E4514" s="40" t="s">
        <v>856</v>
      </c>
      <c r="F4514" s="23" t="str">
        <f>IFERROR(VLOOKUP(E4514,hoja!$A$2:$E$970,4,FALSE),0)</f>
        <v>COSTA</v>
      </c>
      <c r="G4514" s="23" t="str">
        <f>IFERROR(VLOOKUP(E4514,hoja!$A$2:$E$970,5,FALSE),0)</f>
        <v>LORICA</v>
      </c>
      <c r="H4514" s="103" t="str">
        <f>IFERROR(VLOOKUP(E4514,hoja!A:C,3,FALSE),0)</f>
        <v>60031</v>
      </c>
      <c r="I4514" s="24" t="str">
        <f>D4514&amp;H4514</f>
        <v>5025660031</v>
      </c>
      <c r="K4514" s="23">
        <v>365</v>
      </c>
      <c r="L4514" s="23" t="str">
        <f t="shared" si="1183"/>
        <v>NACIONAL</v>
      </c>
      <c r="M4514" s="23" t="s">
        <v>618</v>
      </c>
      <c r="N4514" s="23" t="str" cm="1">
        <f t="array" ref="N4514">IFERROR(IF(M4514="Principal","LES_ACTIVE",LES_INACTIVE),0)</f>
        <v>LES_ACTIVE</v>
      </c>
      <c r="O4514" s="23">
        <f t="shared" si="1184"/>
        <v>16</v>
      </c>
      <c r="P4514" s="23" t="str">
        <f t="shared" si="1181"/>
        <v>5025660031Principal</v>
      </c>
    </row>
    <row r="4515" spans="1:16" ht="15" hidden="1" customHeight="1">
      <c r="A4515" s="29" t="s">
        <v>879</v>
      </c>
      <c r="B4515" s="23" t="str">
        <f>IFERROR(VLOOKUP(A4515,hoja!$A$2:$E$970,4,FALSE),0)</f>
        <v>ANTIOQUIA</v>
      </c>
      <c r="C4515" s="23" t="str">
        <f>IFERROR(VLOOKUP(A4515,hoja!$A$2:$E$1370,5,FALSE),0)</f>
        <v>LLANOS DE CUIVA</v>
      </c>
      <c r="D4515" s="23" t="str">
        <f>IFERROR(VLOOKUP(A4515,hoja!A:D,3,FALSE),0)</f>
        <v>50256</v>
      </c>
      <c r="E4515" s="40" t="s">
        <v>422</v>
      </c>
      <c r="F4515" s="23" t="str">
        <f>IFERROR(VLOOKUP(E4515,hoja!$A$2:$E$970,4,FALSE),0)</f>
        <v>COSTA</v>
      </c>
      <c r="G4515" s="23" t="str">
        <f>IFERROR(VLOOKUP(E4515,hoja!$A$2:$E$970,5,FALSE),0)</f>
        <v>RIOHACHA</v>
      </c>
      <c r="H4515" s="103" t="str">
        <f>IFERROR(VLOOKUP(E4515,hoja!A:C,3,FALSE),0)</f>
        <v>60032</v>
      </c>
      <c r="I4515" s="24" t="str">
        <f>D4515&amp;H4515</f>
        <v>5025660032</v>
      </c>
      <c r="K4515" s="23">
        <v>855</v>
      </c>
      <c r="L4515" s="23" t="str">
        <f t="shared" si="1183"/>
        <v>NACIONAL</v>
      </c>
      <c r="M4515" s="23" t="s">
        <v>618</v>
      </c>
      <c r="N4515" s="23" t="str" cm="1">
        <f t="array" ref="N4515">IFERROR(IF(M4515="Principal","LES_ACTIVE",LES_INACTIVE),0)</f>
        <v>LES_ACTIVE</v>
      </c>
      <c r="O4515" s="23">
        <f t="shared" si="1184"/>
        <v>8</v>
      </c>
      <c r="P4515" s="23" t="str">
        <f t="shared" si="1181"/>
        <v>5025660032Principal</v>
      </c>
    </row>
    <row r="4516" spans="1:16" ht="15" hidden="1" customHeight="1">
      <c r="A4516" s="29" t="s">
        <v>879</v>
      </c>
      <c r="B4516" s="23" t="str">
        <f>IFERROR(VLOOKUP(A4516,hoja!$A$2:$E$970,4,FALSE),0)</f>
        <v>ANTIOQUIA</v>
      </c>
      <c r="C4516" s="23" t="str">
        <f>IFERROR(VLOOKUP(A4516,hoja!$A$2:$E$1370,5,FALSE),0)</f>
        <v>LLANOS DE CUIVA</v>
      </c>
      <c r="D4516" s="23" t="str">
        <f>IFERROR(VLOOKUP(A4516,hoja!A:D,3,FALSE),0)</f>
        <v>50256</v>
      </c>
      <c r="E4516" s="40" t="s">
        <v>789</v>
      </c>
      <c r="F4516" s="23" t="str">
        <f>IFERROR(VLOOKUP(E4516,hoja!$A$2:$E$970,4,FALSE),0)</f>
        <v>SANTANDER</v>
      </c>
      <c r="G4516" s="23" t="str">
        <f>IFERROR(VLOOKUP(E4516,hoja!$A$2:$E$970,5,FALSE),0)</f>
        <v>SAN GIL</v>
      </c>
      <c r="H4516" s="103" t="str">
        <f>IFERROR(VLOOKUP(E4516,hoja!A:C,3,FALSE),0)</f>
        <v>60034</v>
      </c>
      <c r="I4516" s="24" t="str">
        <f>D4516&amp;H4516</f>
        <v>5025660034</v>
      </c>
      <c r="K4516" s="23">
        <v>508</v>
      </c>
      <c r="L4516" s="23" t="str">
        <f t="shared" si="1183"/>
        <v>NACIONAL</v>
      </c>
      <c r="M4516" s="23" t="s">
        <v>618</v>
      </c>
      <c r="N4516" s="23" t="str" cm="1">
        <f t="array" ref="N4516">IFERROR(IF(M4516="Principal","LES_ACTIVE",LES_INACTIVE),0)</f>
        <v>LES_ACTIVE</v>
      </c>
      <c r="O4516" s="23">
        <f t="shared" si="1184"/>
        <v>12</v>
      </c>
      <c r="P4516" s="23" t="str">
        <f t="shared" si="1181"/>
        <v>5025660034Principal</v>
      </c>
    </row>
    <row r="4517" spans="1:16" ht="15" hidden="1" customHeight="1">
      <c r="A4517" s="29" t="s">
        <v>879</v>
      </c>
      <c r="B4517" s="23" t="str">
        <f>IFERROR(VLOOKUP(A4517,hoja!$A$2:$E$970,4,FALSE),0)</f>
        <v>ANTIOQUIA</v>
      </c>
      <c r="C4517" s="23" t="str">
        <f>IFERROR(VLOOKUP(A4517,hoja!$A$2:$E$1370,5,FALSE),0)</f>
        <v>LLANOS DE CUIVA</v>
      </c>
      <c r="D4517" s="23" t="str">
        <f>IFERROR(VLOOKUP(A4517,hoja!A:D,3,FALSE),0)</f>
        <v>50256</v>
      </c>
      <c r="E4517" s="40" t="s">
        <v>887</v>
      </c>
      <c r="F4517" s="23" t="str">
        <f>IFERROR(VLOOKUP(E4517,hoja!$A$2:$E$970,4,FALSE),0)</f>
        <v>COSTA</v>
      </c>
      <c r="G4517" s="23" t="str">
        <f>IFERROR(VLOOKUP(E4517,hoja!$A$2:$E$970,5,FALSE),0)</f>
        <v>TURBACO</v>
      </c>
      <c r="H4517" s="103" t="str">
        <f>IFERROR(VLOOKUP(E4517,hoja!A:C,3,FALSE),0)</f>
        <v>60036</v>
      </c>
      <c r="I4517" s="24" t="str">
        <f>D4517&amp;H4517</f>
        <v>5025660036</v>
      </c>
      <c r="K4517" s="23">
        <v>543</v>
      </c>
      <c r="L4517" s="23" t="str">
        <f t="shared" si="1183"/>
        <v>NACIONAL</v>
      </c>
      <c r="M4517" s="23" t="s">
        <v>618</v>
      </c>
      <c r="N4517" s="23" t="str" cm="1">
        <f t="array" ref="N4517">IFERROR(IF(M4517="Principal","LES_ACTIVE",LES_INACTIVE),0)</f>
        <v>LES_ACTIVE</v>
      </c>
      <c r="O4517" s="23">
        <f t="shared" si="1184"/>
        <v>12</v>
      </c>
      <c r="P4517" s="23" t="str">
        <f t="shared" si="1181"/>
        <v>5025660036Principal</v>
      </c>
    </row>
    <row r="4518" spans="1:16" ht="15" hidden="1" customHeight="1">
      <c r="A4518" s="29" t="s">
        <v>879</v>
      </c>
      <c r="B4518" s="23" t="str">
        <f>IFERROR(VLOOKUP(A4518,hoja!$A$2:$E$970,4,FALSE),0)</f>
        <v>ANTIOQUIA</v>
      </c>
      <c r="C4518" s="23" t="str">
        <f>IFERROR(VLOOKUP(A4518,hoja!$A$2:$E$1370,5,FALSE),0)</f>
        <v>LLANOS DE CUIVA</v>
      </c>
      <c r="D4518" s="23" t="str">
        <f>IFERROR(VLOOKUP(A4518,hoja!A:D,3,FALSE),0)</f>
        <v>50256</v>
      </c>
      <c r="E4518" s="40" t="s">
        <v>884</v>
      </c>
      <c r="F4518" s="23" t="str">
        <f>IFERROR(VLOOKUP(E4518,hoja!$A$2:$E$970,4,FALSE),0)</f>
        <v>COSTA</v>
      </c>
      <c r="G4518" s="23" t="str">
        <f>IFERROR(VLOOKUP(E4518,hoja!$A$2:$E$970,5,FALSE),0)</f>
        <v>MAGANGUÉ</v>
      </c>
      <c r="H4518" s="103" t="str">
        <f>IFERROR(VLOOKUP(E4518,hoja!A:C,3,FALSE),0)</f>
        <v>60037</v>
      </c>
      <c r="I4518" s="24" t="str">
        <f>D4518&amp;H4518</f>
        <v>5025660037</v>
      </c>
      <c r="K4518" s="23">
        <v>460</v>
      </c>
      <c r="L4518" s="23" t="str">
        <f t="shared" si="1183"/>
        <v>NACIONAL</v>
      </c>
      <c r="M4518" s="23" t="s">
        <v>618</v>
      </c>
      <c r="N4518" s="23" t="str" cm="1">
        <f t="array" ref="N4518">IFERROR(IF(M4518="Principal","LES_ACTIVE",LES_INACTIVE),0)</f>
        <v>LES_ACTIVE</v>
      </c>
      <c r="O4518" s="23">
        <f t="shared" si="1184"/>
        <v>16</v>
      </c>
      <c r="P4518" s="23" t="str">
        <f t="shared" si="1181"/>
        <v>5025660037Principal</v>
      </c>
    </row>
    <row r="4519" spans="1:16" ht="15" hidden="1" customHeight="1">
      <c r="A4519" s="29" t="s">
        <v>879</v>
      </c>
      <c r="B4519" s="23" t="str">
        <f>IFERROR(VLOOKUP(A4519,hoja!$A$2:$E$970,4,FALSE),0)</f>
        <v>ANTIOQUIA</v>
      </c>
      <c r="C4519" s="23" t="str">
        <f>IFERROR(VLOOKUP(A4519,hoja!$A$2:$E$1370,5,FALSE),0)</f>
        <v>LLANOS DE CUIVA</v>
      </c>
      <c r="D4519" s="23" t="str">
        <f>IFERROR(VLOOKUP(A4519,hoja!A:D,3,FALSE),0)</f>
        <v>50256</v>
      </c>
      <c r="E4519" s="40" t="s">
        <v>593</v>
      </c>
      <c r="F4519" s="23" t="str">
        <f>IFERROR(VLOOKUP(E4519,hoja!$A$2:$E$970,4,FALSE),0)</f>
        <v>COSTA</v>
      </c>
      <c r="G4519" s="23" t="str">
        <f>IFERROR(VLOOKUP(E4519,hoja!$A$2:$E$970,5,FALSE),0)</f>
        <v>MONTERÍA</v>
      </c>
      <c r="H4519" s="103" t="str">
        <f>IFERROR(VLOOKUP(E4519,hoja!A:C,3,FALSE),0)</f>
        <v>60040</v>
      </c>
      <c r="I4519" s="24" t="str">
        <f>D4519&amp;H4519</f>
        <v>5025660040</v>
      </c>
      <c r="K4519" s="23">
        <v>305</v>
      </c>
      <c r="L4519" s="23" t="str">
        <f t="shared" si="1183"/>
        <v>NACIONAL</v>
      </c>
      <c r="M4519" s="23" t="s">
        <v>618</v>
      </c>
      <c r="N4519" s="23" t="str" cm="1">
        <f t="array" ref="N4519">IFERROR(IF(M4519="Principal","LES_ACTIVE",LES_INACTIVE),0)</f>
        <v>LES_ACTIVE</v>
      </c>
      <c r="O4519" s="23">
        <f t="shared" si="1184"/>
        <v>16</v>
      </c>
      <c r="P4519" s="23" t="str">
        <f t="shared" si="1181"/>
        <v>5025660040Principal</v>
      </c>
    </row>
    <row r="4520" spans="1:16" ht="15" hidden="1" customHeight="1">
      <c r="A4520" s="29" t="s">
        <v>879</v>
      </c>
      <c r="B4520" s="23" t="str">
        <f>IFERROR(VLOOKUP(A4520,hoja!$A$2:$E$970,4,FALSE),0)</f>
        <v>ANTIOQUIA</v>
      </c>
      <c r="C4520" s="23" t="str">
        <f>IFERROR(VLOOKUP(A4520,hoja!$A$2:$E$1370,5,FALSE),0)</f>
        <v>LLANOS DE CUIVA</v>
      </c>
      <c r="D4520" s="23" t="str">
        <f>IFERROR(VLOOKUP(A4520,hoja!A:D,3,FALSE),0)</f>
        <v>50256</v>
      </c>
      <c r="E4520" s="40" t="s">
        <v>116</v>
      </c>
      <c r="F4520" s="23" t="str">
        <f>IFERROR(VLOOKUP(E4520,hoja!$A$2:$E$970,4,FALSE),0)</f>
        <v>CENTRO</v>
      </c>
      <c r="G4520" s="23" t="str">
        <f>IFERROR(VLOOKUP(E4520,hoja!$A$2:$E$970,5,FALSE),0)</f>
        <v>CHIA</v>
      </c>
      <c r="H4520" s="103" t="str">
        <f>IFERROR(VLOOKUP(E4520,hoja!A:C,3,FALSE),0)</f>
        <v>60044</v>
      </c>
      <c r="I4520" s="24" t="str">
        <f>D4520&amp;H4520</f>
        <v>5025660044</v>
      </c>
      <c r="K4520" s="23">
        <v>547</v>
      </c>
      <c r="L4520" s="23" t="str">
        <f t="shared" si="1183"/>
        <v>NACIONAL</v>
      </c>
      <c r="M4520" s="23" t="s">
        <v>618</v>
      </c>
      <c r="N4520" s="23" t="str" cm="1">
        <f t="array" ref="N4520">IFERROR(IF(M4520="Principal","LES_ACTIVE",LES_INACTIVE),0)</f>
        <v>LES_ACTIVE</v>
      </c>
      <c r="O4520" s="23">
        <f t="shared" si="1184"/>
        <v>12</v>
      </c>
      <c r="P4520" s="23" t="str">
        <f t="shared" si="1181"/>
        <v>5025660044Principal</v>
      </c>
    </row>
    <row r="4521" spans="1:16" ht="15" hidden="1" customHeight="1">
      <c r="A4521" s="29" t="s">
        <v>879</v>
      </c>
      <c r="B4521" s="23" t="str">
        <f>IFERROR(VLOOKUP(A4521,hoja!$A$2:$E$970,4,FALSE),0)</f>
        <v>ANTIOQUIA</v>
      </c>
      <c r="C4521" s="23" t="str">
        <f>IFERROR(VLOOKUP(A4521,hoja!$A$2:$E$1370,5,FALSE),0)</f>
        <v>LLANOS DE CUIVA</v>
      </c>
      <c r="D4521" s="23" t="str">
        <f>IFERROR(VLOOKUP(A4521,hoja!A:D,3,FALSE),0)</f>
        <v>50256</v>
      </c>
      <c r="E4521" s="40" t="s">
        <v>125</v>
      </c>
      <c r="F4521" s="23" t="str">
        <f>IFERROR(VLOOKUP(E4521,hoja!$A$2:$E$970,4,FALSE),0)</f>
        <v>COSTA</v>
      </c>
      <c r="G4521" s="23" t="str">
        <f>IFERROR(VLOOKUP(E4521,hoja!$A$2:$E$970,5,FALSE),0)</f>
        <v>CIENAGA</v>
      </c>
      <c r="H4521" s="103" t="str">
        <f>IFERROR(VLOOKUP(E4521,hoja!A:C,3,FALSE),0)</f>
        <v>60045</v>
      </c>
      <c r="I4521" s="24" t="str">
        <f>D4521&amp;H4521</f>
        <v>5025660045</v>
      </c>
      <c r="K4521" s="23">
        <v>659</v>
      </c>
      <c r="L4521" s="23" t="str">
        <f t="shared" si="1183"/>
        <v>NACIONAL</v>
      </c>
      <c r="M4521" s="23" t="s">
        <v>618</v>
      </c>
      <c r="N4521" s="23" t="str" cm="1">
        <f t="array" ref="N4521">IFERROR(IF(M4521="Principal","LES_ACTIVE",LES_INACTIVE),0)</f>
        <v>LES_ACTIVE</v>
      </c>
      <c r="O4521" s="23">
        <f t="shared" si="1184"/>
        <v>12</v>
      </c>
      <c r="P4521" s="23" t="str">
        <f t="shared" si="1181"/>
        <v>5025660045Principal</v>
      </c>
    </row>
    <row r="4522" spans="1:16" ht="15" hidden="1" customHeight="1">
      <c r="A4522" s="29" t="s">
        <v>879</v>
      </c>
      <c r="B4522" s="23" t="str">
        <f>IFERROR(VLOOKUP(A4522,hoja!$A$2:$E$970,4,FALSE),0)</f>
        <v>ANTIOQUIA</v>
      </c>
      <c r="C4522" s="23" t="str">
        <f>IFERROR(VLOOKUP(A4522,hoja!$A$2:$E$1370,5,FALSE),0)</f>
        <v>LLANOS DE CUIVA</v>
      </c>
      <c r="D4522" s="23" t="str">
        <f>IFERROR(VLOOKUP(A4522,hoja!A:D,3,FALSE),0)</f>
        <v>50256</v>
      </c>
      <c r="E4522" s="40" t="s">
        <v>802</v>
      </c>
      <c r="F4522" s="23" t="str">
        <f>IFERROR(VLOOKUP(E4522,hoja!$A$2:$E$970,4,FALSE),0)</f>
        <v>ANTIOQUIA</v>
      </c>
      <c r="G4522" s="23" t="str">
        <f>IFERROR(VLOOKUP(E4522,hoja!$A$2:$E$970,5,FALSE),0)</f>
        <v>MEDELLÍN</v>
      </c>
      <c r="H4522" s="103" t="str">
        <f>IFERROR(VLOOKUP(E4522,hoja!A:C,3,FALSE),0)</f>
        <v>60047</v>
      </c>
      <c r="I4522" s="24" t="str">
        <f>D4522&amp;H4522</f>
        <v>5025660047</v>
      </c>
      <c r="K4522" s="23">
        <v>108</v>
      </c>
      <c r="L4522" s="23" t="str">
        <f t="shared" si="1183"/>
        <v>REGIONAL</v>
      </c>
      <c r="M4522" s="23" t="s">
        <v>618</v>
      </c>
      <c r="N4522" s="23" t="str" cm="1">
        <f t="array" ref="N4522">IFERROR(IF(M4522="Principal","LES_ACTIVE",LES_INACTIVE),0)</f>
        <v>LES_ACTIVE</v>
      </c>
      <c r="O4522" s="23">
        <f t="shared" si="1184"/>
        <v>25</v>
      </c>
      <c r="P4522" s="23" t="str">
        <f t="shared" si="1181"/>
        <v>5025660047Principal</v>
      </c>
    </row>
    <row r="4523" spans="1:16" ht="15" hidden="1" customHeight="1">
      <c r="A4523" s="29" t="s">
        <v>879</v>
      </c>
      <c r="B4523" s="23" t="str">
        <f>IFERROR(VLOOKUP(A4523,hoja!$A$2:$E$970,4,FALSE),0)</f>
        <v>ANTIOQUIA</v>
      </c>
      <c r="C4523" s="23" t="str">
        <f>IFERROR(VLOOKUP(A4523,hoja!$A$2:$E$1370,5,FALSE),0)</f>
        <v>LLANOS DE CUIVA</v>
      </c>
      <c r="D4523" s="23" t="str">
        <f>IFERROR(VLOOKUP(A4523,hoja!A:D,3,FALSE),0)</f>
        <v>50256</v>
      </c>
      <c r="E4523" s="40" t="s">
        <v>680</v>
      </c>
      <c r="F4523" s="23" t="str">
        <f>IFERROR(VLOOKUP(E4523,hoja!$A$2:$E$970,4,FALSE),0)</f>
        <v>OCCIDENTE</v>
      </c>
      <c r="G4523" s="23" t="str">
        <f>IFERROR(VLOOKUP(E4523,hoja!$A$2:$E$970,5,FALSE),0)</f>
        <v>CALOTO</v>
      </c>
      <c r="H4523" s="103" t="str">
        <f>IFERROR(VLOOKUP(E4523,hoja!A:C,3,FALSE),0)</f>
        <v>60048</v>
      </c>
      <c r="I4523" s="24" t="str">
        <f>D4523&amp;H4523</f>
        <v>5025660048</v>
      </c>
      <c r="K4523" s="23">
        <v>518</v>
      </c>
      <c r="L4523" s="23" t="str">
        <f t="shared" si="1183"/>
        <v>NACIONAL</v>
      </c>
      <c r="M4523" s="23" t="s">
        <v>618</v>
      </c>
      <c r="N4523" s="23" t="str" cm="1">
        <f t="array" ref="N4523">IFERROR(IF(M4523="Principal","LES_ACTIVE",LES_INACTIVE),0)</f>
        <v>LES_ACTIVE</v>
      </c>
      <c r="O4523" s="23">
        <f t="shared" si="1184"/>
        <v>12</v>
      </c>
      <c r="P4523" s="23" t="str">
        <f t="shared" si="1181"/>
        <v>5025660048Principal</v>
      </c>
    </row>
    <row r="4524" spans="1:16" ht="15" hidden="1" customHeight="1">
      <c r="A4524" s="29" t="s">
        <v>879</v>
      </c>
      <c r="B4524" s="23" t="str">
        <f>IFERROR(VLOOKUP(A4524,hoja!$A$2:$E$970,4,FALSE),0)</f>
        <v>ANTIOQUIA</v>
      </c>
      <c r="C4524" s="23" t="str">
        <f>IFERROR(VLOOKUP(A4524,hoja!$A$2:$E$1370,5,FALSE),0)</f>
        <v>LLANOS DE CUIVA</v>
      </c>
      <c r="D4524" s="23" t="str">
        <f>IFERROR(VLOOKUP(A4524,hoja!A:D,3,FALSE),0)</f>
        <v>50256</v>
      </c>
      <c r="E4524" s="40" t="s">
        <v>503</v>
      </c>
      <c r="F4524" s="23" t="str">
        <f>IFERROR(VLOOKUP(E4524,hoja!$A$2:$E$970,4,FALSE),0)</f>
        <v>CENTRO</v>
      </c>
      <c r="G4524" s="23" t="str">
        <f>IFERROR(VLOOKUP(E4524,hoja!$A$2:$E$970,5,FALSE),0)</f>
        <v>SOGAMOSO</v>
      </c>
      <c r="H4524" s="103" t="str">
        <f>IFERROR(VLOOKUP(E4524,hoja!A:C,3,FALSE),0)</f>
        <v>60049</v>
      </c>
      <c r="I4524" s="24" t="str">
        <f>D4524&amp;H4524</f>
        <v>5025660049</v>
      </c>
      <c r="K4524" s="23">
        <v>506</v>
      </c>
      <c r="L4524" s="23" t="str">
        <f t="shared" si="1183"/>
        <v>NACIONAL</v>
      </c>
      <c r="M4524" s="23" t="s">
        <v>618</v>
      </c>
      <c r="N4524" s="23" t="str" cm="1">
        <f t="array" ref="N4524">IFERROR(IF(M4524="Principal","LES_ACTIVE",LES_INACTIVE),0)</f>
        <v>LES_ACTIVE</v>
      </c>
      <c r="O4524" s="23">
        <f t="shared" si="1184"/>
        <v>12</v>
      </c>
      <c r="P4524" s="23" t="str">
        <f t="shared" si="1181"/>
        <v>5025660049Principal</v>
      </c>
    </row>
    <row r="4525" spans="1:16" ht="15" hidden="1" customHeight="1">
      <c r="A4525" s="29" t="s">
        <v>879</v>
      </c>
      <c r="B4525" s="23" t="str">
        <f>IFERROR(VLOOKUP(A4525,hoja!$A$2:$E$970,4,FALSE),0)</f>
        <v>ANTIOQUIA</v>
      </c>
      <c r="C4525" s="23" t="str">
        <f>IFERROR(VLOOKUP(A4525,hoja!$A$2:$E$1370,5,FALSE),0)</f>
        <v>LLANOS DE CUIVA</v>
      </c>
      <c r="D4525" s="23" t="str">
        <f>IFERROR(VLOOKUP(A4525,hoja!A:D,3,FALSE),0)</f>
        <v>50256</v>
      </c>
      <c r="E4525" s="40" t="s">
        <v>824</v>
      </c>
      <c r="F4525" s="23" t="str">
        <f>IFERROR(VLOOKUP(E4525,hoja!$A$2:$E$970,4,FALSE),0)</f>
        <v>OCCIDENTE</v>
      </c>
      <c r="G4525" s="23" t="str">
        <f>IFERROR(VLOOKUP(E4525,hoja!$A$2:$E$970,5,FALSE),0)</f>
        <v>PEREIRA</v>
      </c>
      <c r="H4525" s="103" t="str">
        <f>IFERROR(VLOOKUP(E4525,hoja!A:C,3,FALSE),0)</f>
        <v>60053</v>
      </c>
      <c r="I4525" s="24" t="str">
        <f>D4525&amp;H4525</f>
        <v>5025660053</v>
      </c>
      <c r="K4525" s="23">
        <v>331</v>
      </c>
      <c r="L4525" s="23" t="str">
        <f t="shared" si="1183"/>
        <v>NACIONAL</v>
      </c>
      <c r="M4525" s="23" t="s">
        <v>618</v>
      </c>
      <c r="N4525" s="23" t="str" cm="1">
        <f t="array" ref="N4525">IFERROR(IF(M4525="Principal","LES_ACTIVE",LES_INACTIVE),0)</f>
        <v>LES_ACTIVE</v>
      </c>
      <c r="O4525" s="23">
        <f t="shared" si="1184"/>
        <v>16</v>
      </c>
      <c r="P4525" s="23" t="str">
        <f t="shared" si="1181"/>
        <v>5025660053Principal</v>
      </c>
    </row>
    <row r="4526" spans="1:16" ht="15" hidden="1" customHeight="1">
      <c r="A4526" s="29" t="s">
        <v>879</v>
      </c>
      <c r="B4526" s="23" t="str">
        <f>IFERROR(VLOOKUP(A4526,hoja!$A$2:$E$970,4,FALSE),0)</f>
        <v>ANTIOQUIA</v>
      </c>
      <c r="C4526" s="23" t="str">
        <f>IFERROR(VLOOKUP(A4526,hoja!$A$2:$E$1370,5,FALSE),0)</f>
        <v>LLANOS DE CUIVA</v>
      </c>
      <c r="D4526" s="23" t="str">
        <f>IFERROR(VLOOKUP(A4526,hoja!A:D,3,FALSE),0)</f>
        <v>50256</v>
      </c>
      <c r="E4526" s="40" t="s">
        <v>80</v>
      </c>
      <c r="F4526" s="23" t="str">
        <f>IFERROR(VLOOKUP(E4526,hoja!$A$2:$E$970,4,FALSE),0)</f>
        <v>OCCIDENTE</v>
      </c>
      <c r="G4526" s="23" t="str">
        <f>IFERROR(VLOOKUP(E4526,hoja!$A$2:$E$970,5,FALSE),0)</f>
        <v>BUENAVENTURA</v>
      </c>
      <c r="H4526" s="103" t="str">
        <f>IFERROR(VLOOKUP(E4526,hoja!A:C,3,FALSE),0)</f>
        <v>60054</v>
      </c>
      <c r="I4526" s="24" t="str">
        <f>D4526&amp;H4526</f>
        <v>5025660054</v>
      </c>
      <c r="K4526" s="23">
        <v>578</v>
      </c>
      <c r="L4526" s="23" t="str">
        <f t="shared" si="1183"/>
        <v>NACIONAL</v>
      </c>
      <c r="M4526" s="23" t="s">
        <v>618</v>
      </c>
      <c r="N4526" s="23" t="str" cm="1">
        <f t="array" ref="N4526">IFERROR(IF(M4526="Principal","LES_ACTIVE",LES_INACTIVE),0)</f>
        <v>LES_ACTIVE</v>
      </c>
      <c r="O4526" s="23">
        <f t="shared" si="1184"/>
        <v>12</v>
      </c>
      <c r="P4526" s="23" t="str">
        <f t="shared" si="1181"/>
        <v>5025660054Principal</v>
      </c>
    </row>
    <row r="4527" spans="1:16" ht="15" hidden="1" customHeight="1">
      <c r="A4527" s="29" t="s">
        <v>879</v>
      </c>
      <c r="B4527" s="23" t="str">
        <f>IFERROR(VLOOKUP(A4527,hoja!$A$2:$E$970,4,FALSE),0)</f>
        <v>ANTIOQUIA</v>
      </c>
      <c r="C4527" s="23" t="str">
        <f>IFERROR(VLOOKUP(A4527,hoja!$A$2:$E$1370,5,FALSE),0)</f>
        <v>LLANOS DE CUIVA</v>
      </c>
      <c r="D4527" s="23" t="str">
        <f>IFERROR(VLOOKUP(A4527,hoja!A:D,3,FALSE),0)</f>
        <v>50256</v>
      </c>
      <c r="E4527" s="40" t="s">
        <v>498</v>
      </c>
      <c r="F4527" s="23" t="str">
        <f>IFERROR(VLOOKUP(E4527,hoja!$A$2:$E$970,4,FALSE),0)</f>
        <v>CENTRO</v>
      </c>
      <c r="G4527" s="23" t="str">
        <f>IFERROR(VLOOKUP(E4527,hoja!$A$2:$E$970,5,FALSE),0)</f>
        <v>SOACHA</v>
      </c>
      <c r="H4527" s="103" t="str">
        <f>IFERROR(VLOOKUP(E4527,hoja!A:C,3,FALSE),0)</f>
        <v>60056</v>
      </c>
      <c r="I4527" s="24" t="str">
        <f>D4527&amp;H4527</f>
        <v>5025660056</v>
      </c>
      <c r="K4527" s="23">
        <v>560</v>
      </c>
      <c r="L4527" s="23" t="str">
        <f t="shared" si="1183"/>
        <v>NACIONAL</v>
      </c>
      <c r="M4527" s="23" t="s">
        <v>618</v>
      </c>
      <c r="N4527" s="23" t="str" cm="1">
        <f t="array" ref="N4527">IFERROR(IF(M4527="Principal","LES_ACTIVE",LES_INACTIVE),0)</f>
        <v>LES_ACTIVE</v>
      </c>
      <c r="O4527" s="23">
        <f t="shared" si="1184"/>
        <v>12</v>
      </c>
      <c r="P4527" s="23" t="str">
        <f t="shared" si="1181"/>
        <v>5025660056Principal</v>
      </c>
    </row>
    <row r="4528" spans="1:16" ht="15" hidden="1" customHeight="1">
      <c r="A4528" s="29" t="s">
        <v>879</v>
      </c>
      <c r="B4528" s="23" t="str">
        <f>IFERROR(VLOOKUP(A4528,hoja!$A$2:$E$970,4,FALSE),0)</f>
        <v>ANTIOQUIA</v>
      </c>
      <c r="C4528" s="23" t="str">
        <f>IFERROR(VLOOKUP(A4528,hoja!$A$2:$E$1370,5,FALSE),0)</f>
        <v>LLANOS DE CUIVA</v>
      </c>
      <c r="D4528" s="23" t="str">
        <f>IFERROR(VLOOKUP(A4528,hoja!A:D,3,FALSE),0)</f>
        <v>50256</v>
      </c>
      <c r="E4528" s="40" t="s">
        <v>774</v>
      </c>
      <c r="F4528" s="23" t="str">
        <f>IFERROR(VLOOKUP(E4528,hoja!$A$2:$E$970,4,FALSE),0)</f>
        <v>COSTA</v>
      </c>
      <c r="G4528" s="23" t="str">
        <f>IFERROR(VLOOKUP(E4528,hoja!$A$2:$E$970,5,FALSE),0)</f>
        <v>SAMPUES</v>
      </c>
      <c r="H4528" s="103" t="str">
        <f>IFERROR(VLOOKUP(E4528,hoja!A:C,3,FALSE),0)</f>
        <v>60082</v>
      </c>
      <c r="I4528" s="24" t="str">
        <f>D4528&amp;H4528</f>
        <v>5025660082</v>
      </c>
      <c r="K4528" s="23">
        <v>355</v>
      </c>
      <c r="L4528" s="23" t="str">
        <f t="shared" si="1183"/>
        <v>NACIONAL</v>
      </c>
      <c r="M4528" s="23" t="s">
        <v>618</v>
      </c>
      <c r="N4528" s="23" t="str" cm="1">
        <f t="array" ref="N4528">IFERROR(IF(M4528="Principal","LES_ACTIVE",LES_INACTIVE),0)</f>
        <v>LES_ACTIVE</v>
      </c>
      <c r="O4528" s="23">
        <f t="shared" si="1184"/>
        <v>16</v>
      </c>
      <c r="P4528" s="23" t="str">
        <f t="shared" si="1181"/>
        <v>5025660082Principal</v>
      </c>
    </row>
    <row r="4529" spans="1:16" ht="15" hidden="1" customHeight="1">
      <c r="A4529" s="29" t="s">
        <v>879</v>
      </c>
      <c r="B4529" s="23" t="str">
        <f>IFERROR(VLOOKUP(A4529,hoja!$A$2:$E$970,4,FALSE),0)</f>
        <v>ANTIOQUIA</v>
      </c>
      <c r="C4529" s="23" t="str">
        <f>IFERROR(VLOOKUP(A4529,hoja!$A$2:$E$1370,5,FALSE),0)</f>
        <v>LLANOS DE CUIVA</v>
      </c>
      <c r="D4529" s="23" t="str">
        <f>IFERROR(VLOOKUP(A4529,hoja!A:D,3,FALSE),0)</f>
        <v>50256</v>
      </c>
      <c r="E4529" s="40" t="s">
        <v>354</v>
      </c>
      <c r="F4529" s="23" t="str">
        <f>IFERROR(VLOOKUP(E4529,hoja!$A$2:$E$970,4,FALSE),0)</f>
        <v>CENTRO</v>
      </c>
      <c r="G4529" s="23" t="str">
        <f>IFERROR(VLOOKUP(E4529,hoja!$A$2:$E$970,5,FALSE),0)</f>
        <v>PAIPA</v>
      </c>
      <c r="H4529" s="103" t="str">
        <f>IFERROR(VLOOKUP(E4529,hoja!A:C,3,FALSE),0)</f>
        <v>60111</v>
      </c>
      <c r="I4529" s="24" t="str">
        <f>D4529&amp;H4529</f>
        <v>5025660111</v>
      </c>
      <c r="K4529" s="23">
        <v>477</v>
      </c>
      <c r="L4529" s="23" t="str">
        <f t="shared" si="1183"/>
        <v>NACIONAL</v>
      </c>
      <c r="M4529" s="23" t="s">
        <v>618</v>
      </c>
      <c r="N4529" s="23" t="str" cm="1">
        <f t="array" ref="N4529">IFERROR(IF(M4529="Principal","LES_ACTIVE",LES_INACTIVE),0)</f>
        <v>LES_ACTIVE</v>
      </c>
      <c r="O4529" s="23">
        <f t="shared" si="1184"/>
        <v>16</v>
      </c>
      <c r="P4529" s="23" t="str">
        <f t="shared" si="1181"/>
        <v>5025660111Principal</v>
      </c>
    </row>
    <row r="4530" spans="1:16" ht="15" hidden="1" customHeight="1">
      <c r="A4530" s="29" t="s">
        <v>879</v>
      </c>
      <c r="B4530" s="23" t="str">
        <f>IFERROR(VLOOKUP(A4530,hoja!$A$2:$E$970,4,FALSE),0)</f>
        <v>ANTIOQUIA</v>
      </c>
      <c r="C4530" s="23" t="str">
        <f>IFERROR(VLOOKUP(A4530,hoja!$A$2:$E$1370,5,FALSE),0)</f>
        <v>LLANOS DE CUIVA</v>
      </c>
      <c r="D4530" s="23" t="str">
        <f>IFERROR(VLOOKUP(A4530,hoja!A:D,3,FALSE),0)</f>
        <v>50256</v>
      </c>
      <c r="E4530" s="40" t="s">
        <v>935</v>
      </c>
      <c r="F4530" s="23" t="str">
        <f>IFERROR(VLOOKUP(E4530,hoja!$A$2:$E$970,4,FALSE),0)</f>
        <v>COSTA</v>
      </c>
      <c r="G4530" s="23" t="str">
        <f>IFERROR(VLOOKUP(E4530,hoja!$A$2:$E$970,5,FALSE),0)</f>
        <v>BARRANQUILLA</v>
      </c>
      <c r="H4530" s="103" t="str">
        <f>IFERROR(VLOOKUP(E4530,hoja!A:C,3,FALSE),0)</f>
        <v>60114</v>
      </c>
      <c r="I4530" s="24" t="str">
        <f>D4530&amp;H4530</f>
        <v>5025660114</v>
      </c>
      <c r="K4530" s="23">
        <v>597</v>
      </c>
      <c r="L4530" s="23" t="str">
        <f t="shared" si="1183"/>
        <v>NACIONAL</v>
      </c>
      <c r="M4530" s="23" t="s">
        <v>618</v>
      </c>
      <c r="N4530" s="23" t="str" cm="1">
        <f t="array" ref="N4530">IFERROR(IF(M4530="Principal","LES_ACTIVE",LES_INACTIVE),0)</f>
        <v>LES_ACTIVE</v>
      </c>
      <c r="O4530" s="23">
        <f t="shared" si="1184"/>
        <v>12</v>
      </c>
      <c r="P4530" s="23" t="str">
        <f t="shared" si="1181"/>
        <v>5025660114Principal</v>
      </c>
    </row>
    <row r="4531" spans="1:16" ht="15" hidden="1" customHeight="1">
      <c r="A4531" s="29" t="s">
        <v>879</v>
      </c>
      <c r="B4531" s="23" t="str">
        <f>IFERROR(VLOOKUP(A4531,hoja!$A$2:$E$970,4,FALSE),0)</f>
        <v>ANTIOQUIA</v>
      </c>
      <c r="C4531" s="23" t="str">
        <f>IFERROR(VLOOKUP(A4531,hoja!$A$2:$E$1370,5,FALSE),0)</f>
        <v>LLANOS DE CUIVA</v>
      </c>
      <c r="D4531" s="23" t="str">
        <f>IFERROR(VLOOKUP(A4531,hoja!A:D,3,FALSE),0)</f>
        <v>50256</v>
      </c>
      <c r="E4531" s="40" t="s">
        <v>1055</v>
      </c>
      <c r="F4531" s="23" t="str">
        <f>IFERROR(VLOOKUP(E4531,hoja!$A$2:$E$970,4,FALSE),0)</f>
        <v>ANTIOQUIA</v>
      </c>
      <c r="G4531" s="23" t="str">
        <f>IFERROR(VLOOKUP(E4531,hoja!$A$2:$E$970,5,FALSE),0)</f>
        <v>RIONEGRO</v>
      </c>
      <c r="H4531" s="103" t="str">
        <f>IFERROR(VLOOKUP(E4531,hoja!A:C,3,FALSE),0)</f>
        <v>60131</v>
      </c>
      <c r="I4531" s="24" t="str">
        <f>D4531&amp;H4531</f>
        <v>5025660131</v>
      </c>
      <c r="K4531" s="23">
        <v>138</v>
      </c>
      <c r="L4531" s="23" t="str">
        <f t="shared" si="1183"/>
        <v>REGIONAL</v>
      </c>
      <c r="M4531" s="23" t="s">
        <v>618</v>
      </c>
      <c r="N4531" s="23" t="str" cm="1">
        <f t="array" ref="N4531">IFERROR(IF(M4531="Principal","LES_ACTIVE",LES_INACTIVE),0)</f>
        <v>LES_ACTIVE</v>
      </c>
      <c r="O4531" s="23">
        <f t="shared" si="1184"/>
        <v>25</v>
      </c>
      <c r="P4531" s="23" t="str">
        <f t="shared" si="1181"/>
        <v>5025660131Principal</v>
      </c>
    </row>
    <row r="4532" spans="1:16" ht="15" hidden="1" customHeight="1">
      <c r="A4532" s="29" t="s">
        <v>879</v>
      </c>
      <c r="B4532" s="23" t="str">
        <f>IFERROR(VLOOKUP(A4532,hoja!$A$2:$E$970,4,FALSE),0)</f>
        <v>ANTIOQUIA</v>
      </c>
      <c r="C4532" s="23" t="str">
        <f>IFERROR(VLOOKUP(A4532,hoja!$A$2:$E$1370,5,FALSE),0)</f>
        <v>LLANOS DE CUIVA</v>
      </c>
      <c r="D4532" s="23" t="str">
        <f>IFERROR(VLOOKUP(A4532,hoja!A:D,3,FALSE),0)</f>
        <v>50256</v>
      </c>
      <c r="E4532" s="40" t="s">
        <v>1023</v>
      </c>
      <c r="F4532" s="23" t="str">
        <f>IFERROR(VLOOKUP(E4532,hoja!$A$2:$E$970,4,FALSE),0)</f>
        <v>ANTIOQUIA</v>
      </c>
      <c r="G4532" s="23" t="str">
        <f>IFERROR(VLOOKUP(E4532,hoja!$A$2:$E$970,5,FALSE),0)</f>
        <v>CHIGORODÓ</v>
      </c>
      <c r="H4532" s="103" t="str">
        <f>IFERROR(VLOOKUP(E4532,hoja!A:C,3,FALSE),0)</f>
        <v>60139</v>
      </c>
      <c r="I4532" s="24" t="str">
        <f>D4532&amp;H4532</f>
        <v>5025660139</v>
      </c>
      <c r="K4532" s="23">
        <v>409</v>
      </c>
      <c r="L4532" s="23" t="str">
        <f t="shared" si="1183"/>
        <v>REGIONAL</v>
      </c>
      <c r="M4532" s="23" t="s">
        <v>618</v>
      </c>
      <c r="N4532" s="23" t="str" cm="1">
        <f t="array" ref="N4532">IFERROR(IF(M4532="Principal","LES_ACTIVE",LES_INACTIVE),0)</f>
        <v>LES_ACTIVE</v>
      </c>
      <c r="O4532" s="23">
        <f t="shared" si="1184"/>
        <v>16</v>
      </c>
      <c r="P4532" s="23" t="str">
        <f t="shared" si="1181"/>
        <v>5025660139Principal</v>
      </c>
    </row>
    <row r="4533" spans="1:16" ht="15" hidden="1" customHeight="1">
      <c r="A4533" s="29" t="s">
        <v>879</v>
      </c>
      <c r="B4533" s="23" t="str">
        <f>IFERROR(VLOOKUP(A4533,hoja!$A$2:$E$970,4,FALSE),0)</f>
        <v>ANTIOQUIA</v>
      </c>
      <c r="C4533" s="23" t="str">
        <f>IFERROR(VLOOKUP(A4533,hoja!$A$2:$E$1370,5,FALSE),0)</f>
        <v>LLANOS DE CUIVA</v>
      </c>
      <c r="D4533" s="23" t="str">
        <f>IFERROR(VLOOKUP(A4533,hoja!A:D,3,FALSE),0)</f>
        <v>50256</v>
      </c>
      <c r="E4533" s="40" t="s">
        <v>49</v>
      </c>
      <c r="F4533" s="23" t="str">
        <f>IFERROR(VLOOKUP(E4533,hoja!$A$2:$E$970,4,FALSE),0)</f>
        <v>OCCIDENTE</v>
      </c>
      <c r="G4533" s="23" t="str">
        <f>IFERROR(VLOOKUP(E4533,hoja!$A$2:$E$970,5,FALSE),0)</f>
        <v>ARMENIA</v>
      </c>
      <c r="H4533" s="103" t="str">
        <f>IFERROR(VLOOKUP(E4533,hoja!A:C,3,FALSE),0)</f>
        <v>60142</v>
      </c>
      <c r="I4533" s="24" t="str">
        <f>D4533&amp;H4533</f>
        <v>5025660142</v>
      </c>
      <c r="K4533" s="23">
        <v>380</v>
      </c>
      <c r="L4533" s="23" t="str">
        <f t="shared" si="1183"/>
        <v>NACIONAL</v>
      </c>
      <c r="M4533" s="23" t="s">
        <v>618</v>
      </c>
      <c r="N4533" s="23" t="str" cm="1">
        <f t="array" ref="N4533">IFERROR(IF(M4533="Principal","LES_ACTIVE",LES_INACTIVE),0)</f>
        <v>LES_ACTIVE</v>
      </c>
      <c r="O4533" s="23">
        <f t="shared" si="1184"/>
        <v>16</v>
      </c>
      <c r="P4533" s="23" t="str">
        <f t="shared" si="1181"/>
        <v>5025660142Principal</v>
      </c>
    </row>
    <row r="4534" spans="1:16" ht="15" hidden="1" customHeight="1">
      <c r="A4534" s="29" t="s">
        <v>879</v>
      </c>
      <c r="B4534" s="23" t="str">
        <f>IFERROR(VLOOKUP(A4534,hoja!$A$2:$E$970,4,FALSE),0)</f>
        <v>ANTIOQUIA</v>
      </c>
      <c r="C4534" s="23" t="str">
        <f>IFERROR(VLOOKUP(A4534,hoja!$A$2:$E$1370,5,FALSE),0)</f>
        <v>LLANOS DE CUIVA</v>
      </c>
      <c r="D4534" s="23" t="str">
        <f>IFERROR(VLOOKUP(A4534,hoja!A:D,3,FALSE),0)</f>
        <v>50256</v>
      </c>
      <c r="E4534" s="40" t="s">
        <v>678</v>
      </c>
      <c r="F4534" s="23" t="str">
        <f>IFERROR(VLOOKUP(E4534,hoja!$A$2:$E$970,4,FALSE),0)</f>
        <v>CENTRO</v>
      </c>
      <c r="G4534" s="23" t="str">
        <f>IFERROR(VLOOKUP(E4534,hoja!$A$2:$E$970,5,FALSE),0)</f>
        <v>FUSA</v>
      </c>
      <c r="H4534" s="103" t="str">
        <f>IFERROR(VLOOKUP(E4534,hoja!A:C,3,FALSE),0)</f>
        <v>60145</v>
      </c>
      <c r="I4534" s="24" t="str">
        <f>D4534&amp;H4534</f>
        <v>5025660145</v>
      </c>
      <c r="K4534" s="23">
        <v>607</v>
      </c>
      <c r="L4534" s="23" t="str">
        <f t="shared" si="1183"/>
        <v>NACIONAL</v>
      </c>
      <c r="M4534" s="23" t="s">
        <v>618</v>
      </c>
      <c r="N4534" s="23" t="str" cm="1">
        <f t="array" ref="N4534">IFERROR(IF(M4534="Principal","LES_ACTIVE",LES_INACTIVE),0)</f>
        <v>LES_ACTIVE</v>
      </c>
      <c r="O4534" s="23">
        <f t="shared" si="1184"/>
        <v>12</v>
      </c>
      <c r="P4534" s="23" t="str">
        <f t="shared" ref="P4534:P4597" si="1185">D4534&amp;H4534&amp;M4534</f>
        <v>5025660145Principal</v>
      </c>
    </row>
    <row r="4535" spans="1:16" ht="15" hidden="1" customHeight="1">
      <c r="A4535" s="29" t="s">
        <v>879</v>
      </c>
      <c r="B4535" s="23" t="str">
        <f>IFERROR(VLOOKUP(A4535,hoja!$A$2:$E$970,4,FALSE),0)</f>
        <v>ANTIOQUIA</v>
      </c>
      <c r="C4535" s="23" t="str">
        <f>IFERROR(VLOOKUP(A4535,hoja!$A$2:$E$1370,5,FALSE),0)</f>
        <v>LLANOS DE CUIVA</v>
      </c>
      <c r="D4535" s="23" t="str">
        <f>IFERROR(VLOOKUP(A4535,hoja!A:D,3,FALSE),0)</f>
        <v>50256</v>
      </c>
      <c r="E4535" s="40" t="s">
        <v>365</v>
      </c>
      <c r="F4535" s="23" t="str">
        <f>IFERROR(VLOOKUP(E4535,hoja!$A$2:$E$970,4,FALSE),0)</f>
        <v>OCCIDENTE</v>
      </c>
      <c r="G4535" s="23" t="str">
        <f>IFERROR(VLOOKUP(E4535,hoja!$A$2:$E$970,5,FALSE),0)</f>
        <v>PASTO</v>
      </c>
      <c r="H4535" s="103" t="str">
        <f>IFERROR(VLOOKUP(E4535,hoja!A:C,3,FALSE),0)</f>
        <v>60148</v>
      </c>
      <c r="I4535" s="24" t="str">
        <f>D4535&amp;H4535</f>
        <v>5025660148</v>
      </c>
      <c r="K4535" s="23">
        <v>905</v>
      </c>
      <c r="L4535" s="23" t="str">
        <f t="shared" si="1183"/>
        <v>NACIONAL</v>
      </c>
      <c r="M4535" s="23" t="s">
        <v>618</v>
      </c>
      <c r="N4535" s="23" t="str" cm="1">
        <f t="array" ref="N4535">IFERROR(IF(M4535="Principal","LES_ACTIVE",LES_INACTIVE),0)</f>
        <v>LES_ACTIVE</v>
      </c>
      <c r="O4535" s="23">
        <f t="shared" si="1184"/>
        <v>8</v>
      </c>
      <c r="P4535" s="23" t="str">
        <f t="shared" si="1185"/>
        <v>5025660148Principal</v>
      </c>
    </row>
    <row r="4536" spans="1:16" ht="15" hidden="1" customHeight="1">
      <c r="A4536" s="29" t="s">
        <v>879</v>
      </c>
      <c r="B4536" s="23" t="str">
        <f>IFERROR(VLOOKUP(A4536,hoja!$A$2:$E$970,4,FALSE),0)</f>
        <v>ANTIOQUIA</v>
      </c>
      <c r="C4536" s="23" t="str">
        <f>IFERROR(VLOOKUP(A4536,hoja!$A$2:$E$1370,5,FALSE),0)</f>
        <v>LLANOS DE CUIVA</v>
      </c>
      <c r="D4536" s="23" t="str">
        <f>IFERROR(VLOOKUP(A4536,hoja!A:D,3,FALSE),0)</f>
        <v>50256</v>
      </c>
      <c r="E4536" s="40" t="s">
        <v>494</v>
      </c>
      <c r="F4536" s="23" t="str">
        <f>IFERROR(VLOOKUP(E4536,hoja!$A$2:$E$970,4,FALSE),0)</f>
        <v>COSTA</v>
      </c>
      <c r="G4536" s="23" t="str">
        <f>IFERROR(VLOOKUP(E4536,hoja!$A$2:$E$970,5,FALSE),0)</f>
        <v>SINCELEJO</v>
      </c>
      <c r="H4536" s="103" t="str">
        <f>IFERROR(VLOOKUP(E4536,hoja!A:C,3,FALSE),0)</f>
        <v>60149</v>
      </c>
      <c r="I4536" s="24" t="str">
        <f>D4536&amp;H4536</f>
        <v>5025660149</v>
      </c>
      <c r="K4536" s="23">
        <v>372</v>
      </c>
      <c r="L4536" s="23" t="str">
        <f t="shared" si="1183"/>
        <v>NACIONAL</v>
      </c>
      <c r="M4536" s="23" t="s">
        <v>618</v>
      </c>
      <c r="N4536" s="23" t="str" cm="1">
        <f t="array" ref="N4536">IFERROR(IF(M4536="Principal","LES_ACTIVE",LES_INACTIVE),0)</f>
        <v>LES_ACTIVE</v>
      </c>
      <c r="O4536" s="23">
        <f t="shared" si="1184"/>
        <v>16</v>
      </c>
      <c r="P4536" s="23" t="str">
        <f t="shared" si="1185"/>
        <v>5025660149Principal</v>
      </c>
    </row>
    <row r="4537" spans="1:16" ht="15" hidden="1" customHeight="1">
      <c r="A4537" s="29" t="s">
        <v>879</v>
      </c>
      <c r="B4537" s="23" t="str">
        <f>IFERROR(VLOOKUP(A4537,hoja!$A$2:$E$970,4,FALSE),0)</f>
        <v>ANTIOQUIA</v>
      </c>
      <c r="C4537" s="23" t="str">
        <f>IFERROR(VLOOKUP(A4537,hoja!$A$2:$E$1370,5,FALSE),0)</f>
        <v>LLANOS DE CUIVA</v>
      </c>
      <c r="D4537" s="23" t="str">
        <f>IFERROR(VLOOKUP(A4537,hoja!A:D,3,FALSE),0)</f>
        <v>50256</v>
      </c>
      <c r="E4537" s="40" t="s">
        <v>83</v>
      </c>
      <c r="F4537" s="23" t="str">
        <f>IFERROR(VLOOKUP(E4537,hoja!$A$2:$E$970,4,FALSE),0)</f>
        <v>OCCIDENTE</v>
      </c>
      <c r="G4537" s="23" t="str">
        <f>IFERROR(VLOOKUP(E4537,hoja!$A$2:$E$970,5,FALSE),0)</f>
        <v>BUGA</v>
      </c>
      <c r="H4537" s="103" t="str">
        <f>IFERROR(VLOOKUP(E4537,hoja!A:C,3,FALSE),0)</f>
        <v>60159</v>
      </c>
      <c r="I4537" s="24" t="str">
        <f>D4537&amp;H4537</f>
        <v>5025660159</v>
      </c>
      <c r="K4537" s="23">
        <v>468</v>
      </c>
      <c r="L4537" s="23" t="str">
        <f t="shared" si="1183"/>
        <v>NACIONAL</v>
      </c>
      <c r="M4537" s="23" t="s">
        <v>618</v>
      </c>
      <c r="N4537" s="23" t="str" cm="1">
        <f t="array" ref="N4537">IFERROR(IF(M4537="Principal","LES_ACTIVE",LES_INACTIVE),0)</f>
        <v>LES_ACTIVE</v>
      </c>
      <c r="O4537" s="23">
        <f t="shared" si="1184"/>
        <v>16</v>
      </c>
      <c r="P4537" s="23" t="str">
        <f t="shared" si="1185"/>
        <v>5025660159Principal</v>
      </c>
    </row>
    <row r="4538" spans="1:16" ht="15" hidden="1" customHeight="1">
      <c r="A4538" s="29" t="s">
        <v>879</v>
      </c>
      <c r="B4538" s="23" t="str">
        <f>IFERROR(VLOOKUP(A4538,hoja!$A$2:$E$970,4,FALSE),0)</f>
        <v>ANTIOQUIA</v>
      </c>
      <c r="C4538" s="23" t="str">
        <f>IFERROR(VLOOKUP(A4538,hoja!$A$2:$E$1370,5,FALSE),0)</f>
        <v>LLANOS DE CUIVA</v>
      </c>
      <c r="D4538" s="23" t="str">
        <f>IFERROR(VLOOKUP(A4538,hoja!A:D,3,FALSE),0)</f>
        <v>50256</v>
      </c>
      <c r="E4538" s="40" t="s">
        <v>386</v>
      </c>
      <c r="F4538" s="23" t="str">
        <f>IFERROR(VLOOKUP(E4538,hoja!$A$2:$E$970,4,FALSE),0)</f>
        <v>OCCIDENTE</v>
      </c>
      <c r="G4538" s="23" t="str">
        <f>IFERROR(VLOOKUP(E4538,hoja!$A$2:$E$970,5,FALSE),0)</f>
        <v>POPAYÁN</v>
      </c>
      <c r="H4538" s="103" t="str">
        <f>IFERROR(VLOOKUP(E4538,hoja!A:C,3,FALSE),0)</f>
        <v>60162</v>
      </c>
      <c r="I4538" s="24" t="str">
        <f>D4538&amp;H4538</f>
        <v>5025660162</v>
      </c>
      <c r="K4538" s="23">
        <v>661</v>
      </c>
      <c r="L4538" s="23" t="str">
        <f t="shared" si="1183"/>
        <v>NACIONAL</v>
      </c>
      <c r="M4538" s="23" t="s">
        <v>618</v>
      </c>
      <c r="N4538" s="23" t="str" cm="1">
        <f t="array" ref="N4538">IFERROR(IF(M4538="Principal","LES_ACTIVE",LES_INACTIVE),0)</f>
        <v>LES_ACTIVE</v>
      </c>
      <c r="O4538" s="23">
        <f>IF(K4538&lt;=250,25,IF(K4538&lt;=500,16,IF(K4538&lt;=800,12,IF(K4538&lt;=1100,8,IF(K4538&lt;=1400,6,IF(K4538&lt;=1700,5))))))</f>
        <v>12</v>
      </c>
      <c r="P4538" s="23" t="str">
        <f t="shared" si="1185"/>
        <v>5025660162Principal</v>
      </c>
    </row>
    <row r="4539" spans="1:16" ht="15" hidden="1" customHeight="1">
      <c r="A4539" s="29" t="s">
        <v>763</v>
      </c>
      <c r="B4539" s="23" t="str">
        <f>IFERROR(VLOOKUP(A4539,hoja!$A$2:$E$970,4,FALSE),0)</f>
        <v>ANTIOQUIA</v>
      </c>
      <c r="C4539" s="23" t="str">
        <f>IFERROR(VLOOKUP(A4539,hoja!$A$2:$E$1370,5,FALSE),0)</f>
        <v>MEDELLÍN</v>
      </c>
      <c r="D4539" s="23" t="str">
        <f>IFERROR(VLOOKUP(A4539,hoja!A:D,3,FALSE),0)</f>
        <v>60039</v>
      </c>
      <c r="E4539" s="40" t="s">
        <v>701</v>
      </c>
      <c r="F4539" s="23" t="str">
        <f>IFERROR(VLOOKUP(E4539,hoja!$A$2:$E$970,4,FALSE),0)</f>
        <v>SANTANDER</v>
      </c>
      <c r="G4539" s="23" t="str">
        <f>IFERROR(VLOOKUP(E4539,hoja!$A$2:$E$970,5,FALSE),0)</f>
        <v>EL BANCO</v>
      </c>
      <c r="H4539" s="103" t="str">
        <f>IFERROR(VLOOKUP(E4539,hoja!A:C,3,FALSE),0)</f>
        <v>0436</v>
      </c>
      <c r="I4539" s="24" t="str">
        <f>D4539&amp;H4539</f>
        <v>600390436</v>
      </c>
      <c r="K4539" s="23">
        <v>571</v>
      </c>
      <c r="L4539" s="23" t="str">
        <f t="shared" si="1183"/>
        <v>NACIONAL</v>
      </c>
      <c r="M4539" s="23" t="s">
        <v>618</v>
      </c>
      <c r="N4539" s="23" t="str" cm="1">
        <f t="array" ref="N4539">IFERROR(IF(M4539="Principal","LES_ACTIVE",LES_INACTIVE),0)</f>
        <v>LES_ACTIVE</v>
      </c>
      <c r="O4539" s="23">
        <f>IF(K4539&lt;=250,25,IF(K4539&lt;=500,16,IF(K4539&lt;=800,12,IF(K4539&lt;=1100,8,IF(K4539&lt;=1400,6,IF(K4539&lt;=1700,5))))))</f>
        <v>12</v>
      </c>
      <c r="P4539" s="23" t="str">
        <f t="shared" si="1185"/>
        <v>600390436Principal</v>
      </c>
    </row>
    <row r="4540" spans="1:16" ht="15" hidden="1" customHeight="1">
      <c r="A4540" s="29" t="s">
        <v>763</v>
      </c>
      <c r="B4540" s="23" t="str">
        <f>IFERROR(VLOOKUP(A4540,hoja!$A$2:$E$970,4,FALSE),0)</f>
        <v>ANTIOQUIA</v>
      </c>
      <c r="C4540" s="23" t="str">
        <f>IFERROR(VLOOKUP(A4540,hoja!$A$2:$E$1370,5,FALSE),0)</f>
        <v>MEDELLÍN</v>
      </c>
      <c r="D4540" s="23" t="str">
        <f>IFERROR(VLOOKUP(A4540,hoja!A:D,3,FALSE),0)</f>
        <v>60039</v>
      </c>
      <c r="E4540" s="40" t="s">
        <v>693</v>
      </c>
      <c r="F4540" s="23" t="str">
        <f>IFERROR(VLOOKUP(E4540,hoja!$A$2:$E$970,4,FALSE),0)</f>
        <v>COSTA</v>
      </c>
      <c r="G4540" s="23" t="str">
        <f>IFERROR(VLOOKUP(E4540,hoja!$A$2:$E$970,5,FALSE),0)</f>
        <v>BOSCONIA</v>
      </c>
      <c r="H4540" s="103" t="str">
        <f>IFERROR(VLOOKUP(E4540,hoja!A:C,3,FALSE),0)</f>
        <v>0449</v>
      </c>
      <c r="I4540" s="24" t="str">
        <f>D4540&amp;H4540</f>
        <v>600390449</v>
      </c>
      <c r="K4540" s="23">
        <v>669</v>
      </c>
      <c r="L4540" s="23" t="str">
        <f t="shared" si="1183"/>
        <v>NACIONAL</v>
      </c>
      <c r="M4540" s="23" t="s">
        <v>618</v>
      </c>
      <c r="N4540" s="23" t="str" cm="1">
        <f t="array" ref="N4540">IFERROR(IF(M4540="Principal","LES_ACTIVE",LES_INACTIVE),0)</f>
        <v>LES_ACTIVE</v>
      </c>
      <c r="O4540" s="23">
        <f>IF(K4540&lt;=250,25,IF(K4540&lt;=500,16,IF(K4540&lt;=800,12,IF(K4540&lt;=1100,8,IF(K4540&lt;=1400,6,IF(K4540&lt;=1700,5))))))</f>
        <v>12</v>
      </c>
      <c r="P4540" s="23" t="str">
        <f t="shared" si="1185"/>
        <v>600390449Principal</v>
      </c>
    </row>
    <row r="4541" spans="1:16" ht="15" hidden="1" customHeight="1">
      <c r="A4541" s="29" t="s">
        <v>763</v>
      </c>
      <c r="B4541" s="23" t="str">
        <f>IFERROR(VLOOKUP(A4541,hoja!$A$2:$E$970,4,FALSE),0)</f>
        <v>ANTIOQUIA</v>
      </c>
      <c r="C4541" s="23" t="str">
        <f>IFERROR(VLOOKUP(A4541,hoja!$A$2:$E$1370,5,FALSE),0)</f>
        <v>MEDELLÍN</v>
      </c>
      <c r="D4541" s="23" t="str">
        <f>IFERROR(VLOOKUP(A4541,hoja!A:D,3,FALSE),0)</f>
        <v>60039</v>
      </c>
      <c r="E4541" s="40" t="s">
        <v>933</v>
      </c>
      <c r="F4541" s="23" t="str">
        <f>IFERROR(VLOOKUP(E4541,hoja!$A$2:$E$970,4,FALSE),0)</f>
        <v>OCCIDENTE</v>
      </c>
      <c r="G4541" s="23" t="str">
        <f>IFERROR(VLOOKUP(E4541,hoja!$A$2:$E$970,5,FALSE),0)</f>
        <v>CALARCA</v>
      </c>
      <c r="H4541" s="103" t="str">
        <f>IFERROR(VLOOKUP(E4541,hoja!A:C,3,FALSE),0)</f>
        <v>50187</v>
      </c>
      <c r="I4541" s="24" t="str">
        <f>D4541&amp;H4541</f>
        <v>6003950187</v>
      </c>
      <c r="K4541" s="23">
        <v>290</v>
      </c>
      <c r="L4541" s="23" t="str">
        <f t="shared" si="1183"/>
        <v>NACIONAL</v>
      </c>
      <c r="M4541" s="23" t="s">
        <v>618</v>
      </c>
      <c r="N4541" s="23" t="str" cm="1">
        <f t="array" ref="N4541">IFERROR(IF(M4541="Principal","LES_ACTIVE",LES_INACTIVE),0)</f>
        <v>LES_ACTIVE</v>
      </c>
      <c r="O4541" s="23">
        <f>IF(K4541&lt;=250,25,IF(K4541&lt;=500,16,IF(K4541&lt;=800,12,IF(K4541&lt;=1100,8,IF(K4541&lt;=1400,6,IF(K4541&lt;=1700,5))))))</f>
        <v>16</v>
      </c>
      <c r="P4541" s="23" t="str">
        <f t="shared" si="1185"/>
        <v>6003950187Principal</v>
      </c>
    </row>
    <row r="4542" spans="1:16" ht="15" hidden="1" customHeight="1">
      <c r="A4542" s="29" t="s">
        <v>763</v>
      </c>
      <c r="B4542" s="23" t="str">
        <f>IFERROR(VLOOKUP(A4542,hoja!$A$2:$E$970,4,FALSE),0)</f>
        <v>ANTIOQUIA</v>
      </c>
      <c r="C4542" s="23" t="str">
        <f>IFERROR(VLOOKUP(A4542,hoja!$A$2:$E$1370,5,FALSE),0)</f>
        <v>MEDELLÍN</v>
      </c>
      <c r="D4542" s="23" t="str">
        <f>IFERROR(VLOOKUP(A4542,hoja!A:D,3,FALSE),0)</f>
        <v>60039</v>
      </c>
      <c r="E4542" s="40" t="s">
        <v>138</v>
      </c>
      <c r="F4542" s="23" t="str">
        <f>IFERROR(VLOOKUP(E4542,hoja!$A$2:$E$970,4,FALSE),0)</f>
        <v>COSTA</v>
      </c>
      <c r="G4542" s="23" t="str">
        <f>IFERROR(VLOOKUP(E4542,hoja!$A$2:$E$970,5,FALSE),0)</f>
        <v>COROZAL</v>
      </c>
      <c r="H4542" s="103" t="str">
        <f>IFERROR(VLOOKUP(E4542,hoja!A:C,3,FALSE),0)</f>
        <v>50314</v>
      </c>
      <c r="I4542" s="24" t="str">
        <f>D4542&amp;H4542</f>
        <v>6003950314</v>
      </c>
      <c r="K4542" s="23">
        <v>533</v>
      </c>
      <c r="L4542" s="23" t="str">
        <f t="shared" si="1183"/>
        <v>NACIONAL</v>
      </c>
      <c r="M4542" s="23" t="s">
        <v>618</v>
      </c>
      <c r="N4542" s="23" t="str" cm="1">
        <f t="array" ref="N4542">IFERROR(IF(M4542="Principal","LES_ACTIVE",LES_INACTIVE),0)</f>
        <v>LES_ACTIVE</v>
      </c>
      <c r="O4542" s="23">
        <f>IF(K4542&lt;=250,25,IF(K4542&lt;=500,16,IF(K4542&lt;=800,12,IF(K4542&lt;=1100,8,IF(K4542&lt;=1400,6,IF(K4542&lt;=1700,5))))))</f>
        <v>12</v>
      </c>
      <c r="P4542" s="23" t="str">
        <f t="shared" si="1185"/>
        <v>6003950314Principal</v>
      </c>
    </row>
    <row r="4543" spans="1:16" ht="15" hidden="1" customHeight="1">
      <c r="A4543" s="29" t="s">
        <v>763</v>
      </c>
      <c r="B4543" s="23" t="str">
        <f>IFERROR(VLOOKUP(A4543,hoja!$A$2:$E$970,4,FALSE),0)</f>
        <v>ANTIOQUIA</v>
      </c>
      <c r="C4543" s="23" t="str">
        <f>IFERROR(VLOOKUP(A4543,hoja!$A$2:$E$1370,5,FALSE),0)</f>
        <v>MEDELLÍN</v>
      </c>
      <c r="D4543" s="23" t="str">
        <f>IFERROR(VLOOKUP(A4543,hoja!A:D,3,FALSE),0)</f>
        <v>60039</v>
      </c>
      <c r="E4543" s="40" t="s">
        <v>984</v>
      </c>
      <c r="F4543" s="23" t="str">
        <f>IFERROR(VLOOKUP(E4543,hoja!$A$2:$E$970,4,FALSE),0)</f>
        <v>SANTANDER</v>
      </c>
      <c r="G4543" s="23" t="str">
        <f>IFERROR(VLOOKUP(E4543,hoja!$A$2:$E$970,5,FALSE),0)</f>
        <v>PAMPLONA</v>
      </c>
      <c r="H4543" s="103" t="str">
        <f>IFERROR(VLOOKUP(E4543,hoja!A:C,3,FALSE),0)</f>
        <v>50490</v>
      </c>
      <c r="I4543" s="24" t="str">
        <f>D4543&amp;H4543</f>
        <v>6003950490</v>
      </c>
      <c r="K4543" s="23">
        <v>506</v>
      </c>
      <c r="L4543" s="23" t="str">
        <f t="shared" si="1183"/>
        <v>NACIONAL</v>
      </c>
      <c r="M4543" s="23" t="s">
        <v>618</v>
      </c>
      <c r="N4543" s="23" t="str" cm="1">
        <f t="array" ref="N4543">IFERROR(IF(M4543="Principal","LES_ACTIVE",LES_INACTIVE),0)</f>
        <v>LES_ACTIVE</v>
      </c>
      <c r="O4543" s="23">
        <f>IF(K4543&lt;=250,25,IF(K4543&lt;=500,16,IF(K4543&lt;=800,12,IF(K4543&lt;=1100,8,IF(K4543&lt;=1400,6,IF(K4543&lt;=1700,5))))))</f>
        <v>12</v>
      </c>
      <c r="P4543" s="23" t="str">
        <f t="shared" si="1185"/>
        <v>6003950490Principal</v>
      </c>
    </row>
    <row r="4544" spans="1:16" ht="15" hidden="1" customHeight="1">
      <c r="A4544" s="29" t="s">
        <v>763</v>
      </c>
      <c r="B4544" s="23" t="str">
        <f>IFERROR(VLOOKUP(A4544,hoja!$A$2:$E$970,4,FALSE),0)</f>
        <v>ANTIOQUIA</v>
      </c>
      <c r="C4544" s="23" t="str">
        <f>IFERROR(VLOOKUP(A4544,hoja!$A$2:$E$1370,5,FALSE),0)</f>
        <v>MEDELLÍN</v>
      </c>
      <c r="D4544" s="23" t="str">
        <f>IFERROR(VLOOKUP(A4544,hoja!A:D,3,FALSE),0)</f>
        <v>60039</v>
      </c>
      <c r="E4544" s="40" t="s">
        <v>1018</v>
      </c>
      <c r="F4544" s="23" t="str">
        <f>IFERROR(VLOOKUP(E4544,hoja!$A$2:$E$970,4,FALSE),0)</f>
        <v>SANTANDER</v>
      </c>
      <c r="G4544" s="23" t="str">
        <f>IFERROR(VLOOKUP(E4544,hoja!$A$2:$E$970,5,FALSE),0)</f>
        <v>CHIQUINQUIRÁ</v>
      </c>
      <c r="H4544" s="103" t="str">
        <f>IFERROR(VLOOKUP(E4544,hoja!A:C,3,FALSE),0)</f>
        <v>50501</v>
      </c>
      <c r="I4544" s="24" t="str">
        <f>D4544&amp;H4544</f>
        <v>6003950501</v>
      </c>
      <c r="K4544" s="23">
        <v>392</v>
      </c>
      <c r="L4544" s="23" t="str">
        <f t="shared" si="1183"/>
        <v>NACIONAL</v>
      </c>
      <c r="M4544" s="23" t="s">
        <v>618</v>
      </c>
      <c r="N4544" s="23" t="str" cm="1">
        <f t="array" ref="N4544">IFERROR(IF(M4544="Principal","LES_ACTIVE",LES_INACTIVE),0)</f>
        <v>LES_ACTIVE</v>
      </c>
      <c r="O4544" s="23">
        <f>IF(K4544&lt;=250,25,IF(K4544&lt;=500,16,IF(K4544&lt;=800,12,IF(K4544&lt;=1100,8,IF(K4544&lt;=1400,6,IF(K4544&lt;=1700,5))))))</f>
        <v>16</v>
      </c>
      <c r="P4544" s="23" t="str">
        <f t="shared" si="1185"/>
        <v>6003950501Principal</v>
      </c>
    </row>
    <row r="4545" spans="1:16" ht="15" hidden="1" customHeight="1">
      <c r="A4545" s="29" t="s">
        <v>763</v>
      </c>
      <c r="B4545" s="23" t="str">
        <f>IFERROR(VLOOKUP(A4545,hoja!$A$2:$E$970,4,FALSE),0)</f>
        <v>ANTIOQUIA</v>
      </c>
      <c r="C4545" s="23" t="str">
        <f>IFERROR(VLOOKUP(A4545,hoja!$A$2:$E$1370,5,FALSE),0)</f>
        <v>MEDELLÍN</v>
      </c>
      <c r="D4545" s="23" t="str">
        <f>IFERROR(VLOOKUP(A4545,hoja!A:D,3,FALSE),0)</f>
        <v>60039</v>
      </c>
      <c r="E4545" s="40" t="s">
        <v>1021</v>
      </c>
      <c r="F4545" s="23" t="str">
        <f>IFERROR(VLOOKUP(E4545,hoja!$A$2:$E$970,4,FALSE),0)</f>
        <v>COSTA</v>
      </c>
      <c r="G4545" s="23" t="str">
        <f>IFERROR(VLOOKUP(E4545,hoja!$A$2:$E$970,5,FALSE),0)</f>
        <v>COSTA</v>
      </c>
      <c r="H4545" s="103" t="str">
        <f>IFERROR(VLOOKUP(E4545,hoja!A:C,3,FALSE),0)</f>
        <v>50507</v>
      </c>
      <c r="I4545" s="24" t="str">
        <f>D4545&amp;H4545</f>
        <v>6003950507</v>
      </c>
      <c r="K4545" s="23">
        <v>683</v>
      </c>
      <c r="L4545" s="23" t="str">
        <f t="shared" ref="L4545:L4608" si="1186">IF(B4545=F4545,"REGIONAL","NACIONAL")</f>
        <v>NACIONAL</v>
      </c>
      <c r="M4545" s="23" t="s">
        <v>618</v>
      </c>
      <c r="N4545" s="23" t="str" cm="1">
        <f t="array" ref="N4545">IFERROR(IF(M4545="Principal","LES_ACTIVE",LES_INACTIVE),0)</f>
        <v>LES_ACTIVE</v>
      </c>
      <c r="O4545" s="23">
        <f>IF(K4545&lt;=250,25,IF(K4545&lt;=500,16,IF(K4545&lt;=800,12,IF(K4545&lt;=1100,8,IF(K4545&lt;=1400,6,IF(K4545&lt;=1700,5))))))</f>
        <v>12</v>
      </c>
      <c r="P4545" s="23" t="str">
        <f t="shared" si="1185"/>
        <v>6003950507Principal</v>
      </c>
    </row>
    <row r="4546" spans="1:16" ht="15" hidden="1" customHeight="1">
      <c r="A4546" s="29" t="s">
        <v>763</v>
      </c>
      <c r="B4546" s="23" t="str">
        <f>IFERROR(VLOOKUP(A4546,hoja!$A$2:$E$970,4,FALSE),0)</f>
        <v>ANTIOQUIA</v>
      </c>
      <c r="C4546" s="23" t="str">
        <f>IFERROR(VLOOKUP(A4546,hoja!$A$2:$E$1370,5,FALSE),0)</f>
        <v>MEDELLÍN</v>
      </c>
      <c r="D4546" s="23" t="str">
        <f>IFERROR(VLOOKUP(A4546,hoja!A:D,3,FALSE),0)</f>
        <v>60039</v>
      </c>
      <c r="E4546" s="40" t="s">
        <v>541</v>
      </c>
      <c r="F4546" s="23" t="str">
        <f>IFERROR(VLOOKUP(E4546,hoja!$A$2:$E$970,4,FALSE),0)</f>
        <v>OCCIDENTE</v>
      </c>
      <c r="G4546" s="23" t="str">
        <f>IFERROR(VLOOKUP(E4546,hoja!$A$2:$E$970,5,FALSE),0)</f>
        <v>PASTO</v>
      </c>
      <c r="H4546" s="103" t="str">
        <f>IFERROR(VLOOKUP(E4546,hoja!A:C,3,FALSE),0)</f>
        <v>50519</v>
      </c>
      <c r="I4546" s="24" t="str">
        <f>D4546&amp;H4546</f>
        <v>6003950519</v>
      </c>
      <c r="K4546" s="23">
        <v>881</v>
      </c>
      <c r="L4546" s="23" t="str">
        <f t="shared" si="1186"/>
        <v>NACIONAL</v>
      </c>
      <c r="M4546" s="23" t="s">
        <v>618</v>
      </c>
      <c r="N4546" s="23" t="str" cm="1">
        <f t="array" ref="N4546">IFERROR(IF(M4546="Principal","LES_ACTIVE",LES_INACTIVE),0)</f>
        <v>LES_ACTIVE</v>
      </c>
      <c r="O4546" s="23">
        <f>IF(K4546&lt;=250,25,IF(K4546&lt;=500,16,IF(K4546&lt;=800,12,IF(K4546&lt;=1100,8,IF(K4546&lt;=1400,6,IF(K4546&lt;=1700,5))))))</f>
        <v>8</v>
      </c>
      <c r="P4546" s="23" t="str">
        <f t="shared" si="1185"/>
        <v>6003950519Principal</v>
      </c>
    </row>
    <row r="4547" spans="1:16" ht="15" hidden="1" customHeight="1">
      <c r="A4547" s="29" t="s">
        <v>763</v>
      </c>
      <c r="B4547" s="23" t="str">
        <f>IFERROR(VLOOKUP(A4547,hoja!$A$2:$E$970,4,FALSE),0)</f>
        <v>ANTIOQUIA</v>
      </c>
      <c r="C4547" s="23" t="str">
        <f>IFERROR(VLOOKUP(A4547,hoja!$A$2:$E$1370,5,FALSE),0)</f>
        <v>MEDELLÍN</v>
      </c>
      <c r="D4547" s="23" t="str">
        <f>IFERROR(VLOOKUP(A4547,hoja!A:D,3,FALSE),0)</f>
        <v>60039</v>
      </c>
      <c r="E4547" s="40" t="s">
        <v>818</v>
      </c>
      <c r="F4547" s="23" t="str">
        <f>IFERROR(VLOOKUP(E4547,hoja!$A$2:$E$970,4,FALSE),0)</f>
        <v>SANTANDER</v>
      </c>
      <c r="G4547" s="23" t="str">
        <f>IFERROR(VLOOKUP(E4547,hoja!$A$2:$E$970,5,FALSE),0)</f>
        <v>OCAÑA</v>
      </c>
      <c r="H4547" s="103" t="str">
        <f>IFERROR(VLOOKUP(E4547,hoja!A:C,3,FALSE),0)</f>
        <v>60026</v>
      </c>
      <c r="I4547" s="24" t="str">
        <f>D4547&amp;H4547</f>
        <v>6003960026</v>
      </c>
      <c r="K4547" s="23">
        <v>503</v>
      </c>
      <c r="L4547" s="23" t="str">
        <f t="shared" si="1186"/>
        <v>NACIONAL</v>
      </c>
      <c r="M4547" s="23" t="s">
        <v>618</v>
      </c>
      <c r="N4547" s="23" t="str" cm="1">
        <f t="array" ref="N4547">IFERROR(IF(M4547="Principal","LES_ACTIVE",LES_INACTIVE),0)</f>
        <v>LES_ACTIVE</v>
      </c>
      <c r="O4547" s="23">
        <f>IF(K4547&lt;=250,25,IF(K4547&lt;=500,16,IF(K4547&lt;=800,12,IF(K4547&lt;=1100,8,IF(K4547&lt;=1400,6,IF(K4547&lt;=1700,5))))))</f>
        <v>12</v>
      </c>
      <c r="P4547" s="23" t="str">
        <f t="shared" si="1185"/>
        <v>6003960026Principal</v>
      </c>
    </row>
    <row r="4548" spans="1:16" ht="15" hidden="1" customHeight="1">
      <c r="A4548" s="29" t="s">
        <v>763</v>
      </c>
      <c r="B4548" s="23" t="str">
        <f>IFERROR(VLOOKUP(A4548,hoja!$A$2:$E$970,4,FALSE),0)</f>
        <v>ANTIOQUIA</v>
      </c>
      <c r="C4548" s="23" t="str">
        <f>IFERROR(VLOOKUP(A4548,hoja!$A$2:$E$1370,5,FALSE),0)</f>
        <v>MEDELLÍN</v>
      </c>
      <c r="D4548" s="23" t="str">
        <f>IFERROR(VLOOKUP(A4548,hoja!A:D,3,FALSE),0)</f>
        <v>60039</v>
      </c>
      <c r="E4548" s="40" t="s">
        <v>856</v>
      </c>
      <c r="F4548" s="23" t="str">
        <f>IFERROR(VLOOKUP(E4548,hoja!$A$2:$E$970,4,FALSE),0)</f>
        <v>COSTA</v>
      </c>
      <c r="G4548" s="23" t="str">
        <f>IFERROR(VLOOKUP(E4548,hoja!$A$2:$E$970,5,FALSE),0)</f>
        <v>LORICA</v>
      </c>
      <c r="H4548" s="103" t="str">
        <f>IFERROR(VLOOKUP(E4548,hoja!A:C,3,FALSE),0)</f>
        <v>60031</v>
      </c>
      <c r="I4548" s="24" t="str">
        <f>D4548&amp;H4548</f>
        <v>6003960031</v>
      </c>
      <c r="K4548" s="23">
        <v>518</v>
      </c>
      <c r="L4548" s="23" t="str">
        <f t="shared" si="1186"/>
        <v>NACIONAL</v>
      </c>
      <c r="M4548" s="23" t="s">
        <v>618</v>
      </c>
      <c r="N4548" s="23" t="str" cm="1">
        <f t="array" ref="N4548">IFERROR(IF(M4548="Principal","LES_ACTIVE",LES_INACTIVE),0)</f>
        <v>LES_ACTIVE</v>
      </c>
      <c r="O4548" s="23">
        <f>IF(K4548&lt;=250,25,IF(K4548&lt;=500,16,IF(K4548&lt;=800,12,IF(K4548&lt;=1100,8,IF(K4548&lt;=1400,6,IF(K4548&lt;=1700,5))))))</f>
        <v>12</v>
      </c>
      <c r="P4548" s="23" t="str">
        <f t="shared" si="1185"/>
        <v>6003960031Principal</v>
      </c>
    </row>
    <row r="4549" spans="1:16" ht="15" hidden="1" customHeight="1">
      <c r="A4549" s="29" t="s">
        <v>763</v>
      </c>
      <c r="B4549" s="23" t="str">
        <f>IFERROR(VLOOKUP(A4549,hoja!$A$2:$E$970,4,FALSE),0)</f>
        <v>ANTIOQUIA</v>
      </c>
      <c r="C4549" s="23" t="str">
        <f>IFERROR(VLOOKUP(A4549,hoja!$A$2:$E$1370,5,FALSE),0)</f>
        <v>MEDELLÍN</v>
      </c>
      <c r="D4549" s="23" t="str">
        <f>IFERROR(VLOOKUP(A4549,hoja!A:D,3,FALSE),0)</f>
        <v>60039</v>
      </c>
      <c r="E4549" s="40" t="s">
        <v>789</v>
      </c>
      <c r="F4549" s="23" t="str">
        <f>IFERROR(VLOOKUP(E4549,hoja!$A$2:$E$970,4,FALSE),0)</f>
        <v>SANTANDER</v>
      </c>
      <c r="G4549" s="23" t="str">
        <f>IFERROR(VLOOKUP(E4549,hoja!$A$2:$E$970,5,FALSE),0)</f>
        <v>SAN GIL</v>
      </c>
      <c r="H4549" s="103" t="str">
        <f>IFERROR(VLOOKUP(E4549,hoja!A:C,3,FALSE),0)</f>
        <v>60034</v>
      </c>
      <c r="I4549" s="24" t="str">
        <f>D4549&amp;H4549</f>
        <v>6003960034</v>
      </c>
      <c r="K4549" s="23">
        <v>473</v>
      </c>
      <c r="L4549" s="23" t="str">
        <f t="shared" si="1186"/>
        <v>NACIONAL</v>
      </c>
      <c r="M4549" s="23" t="s">
        <v>618</v>
      </c>
      <c r="N4549" s="23" t="str" cm="1">
        <f t="array" ref="N4549">IFERROR(IF(M4549="Principal","LES_ACTIVE",LES_INACTIVE),0)</f>
        <v>LES_ACTIVE</v>
      </c>
      <c r="O4549" s="23">
        <f>IF(K4549&lt;=250,25,IF(K4549&lt;=500,16,IF(K4549&lt;=800,12,IF(K4549&lt;=1100,8,IF(K4549&lt;=1400,6,IF(K4549&lt;=1700,5))))))</f>
        <v>16</v>
      </c>
      <c r="P4549" s="23" t="str">
        <f t="shared" si="1185"/>
        <v>6003960034Principal</v>
      </c>
    </row>
    <row r="4550" spans="1:16" ht="15" hidden="1" customHeight="1">
      <c r="A4550" s="29" t="s">
        <v>763</v>
      </c>
      <c r="B4550" s="23" t="str">
        <f>IFERROR(VLOOKUP(A4550,hoja!$A$2:$E$970,4,FALSE),0)</f>
        <v>ANTIOQUIA</v>
      </c>
      <c r="C4550" s="23" t="str">
        <f>IFERROR(VLOOKUP(A4550,hoja!$A$2:$E$1370,5,FALSE),0)</f>
        <v>MEDELLÍN</v>
      </c>
      <c r="D4550" s="23" t="str">
        <f>IFERROR(VLOOKUP(A4550,hoja!A:D,3,FALSE),0)</f>
        <v>60039</v>
      </c>
      <c r="E4550" s="40" t="s">
        <v>884</v>
      </c>
      <c r="F4550" s="23" t="str">
        <f>IFERROR(VLOOKUP(E4550,hoja!$A$2:$E$970,4,FALSE),0)</f>
        <v>COSTA</v>
      </c>
      <c r="G4550" s="23" t="str">
        <f>IFERROR(VLOOKUP(E4550,hoja!$A$2:$E$970,5,FALSE),0)</f>
        <v>MAGANGUÉ</v>
      </c>
      <c r="H4550" s="103" t="str">
        <f>IFERROR(VLOOKUP(E4550,hoja!A:C,3,FALSE),0)</f>
        <v>60037</v>
      </c>
      <c r="I4550" s="24" t="str">
        <f>D4550&amp;H4550</f>
        <v>6003960037</v>
      </c>
      <c r="K4550" s="23">
        <v>612</v>
      </c>
      <c r="L4550" s="23" t="str">
        <f t="shared" si="1186"/>
        <v>NACIONAL</v>
      </c>
      <c r="M4550" s="23" t="s">
        <v>618</v>
      </c>
      <c r="N4550" s="23" t="str" cm="1">
        <f t="array" ref="N4550">IFERROR(IF(M4550="Principal","LES_ACTIVE",LES_INACTIVE),0)</f>
        <v>LES_ACTIVE</v>
      </c>
      <c r="O4550" s="23">
        <f>IF(K4550&lt;=250,25,IF(K4550&lt;=500,16,IF(K4550&lt;=800,12,IF(K4550&lt;=1100,8,IF(K4550&lt;=1400,6,IF(K4550&lt;=1700,5))))))</f>
        <v>12</v>
      </c>
      <c r="P4550" s="23" t="str">
        <f t="shared" si="1185"/>
        <v>6003960037Principal</v>
      </c>
    </row>
    <row r="4551" spans="1:16" ht="15" hidden="1" customHeight="1">
      <c r="A4551" s="29" t="s">
        <v>763</v>
      </c>
      <c r="B4551" s="23" t="str">
        <f>IFERROR(VLOOKUP(A4551,hoja!$A$2:$E$970,4,FALSE),0)</f>
        <v>ANTIOQUIA</v>
      </c>
      <c r="C4551" s="23" t="str">
        <f>IFERROR(VLOOKUP(A4551,hoja!$A$2:$E$1370,5,FALSE),0)</f>
        <v>MEDELLÍN</v>
      </c>
      <c r="D4551" s="23" t="str">
        <f>IFERROR(VLOOKUP(A4551,hoja!A:D,3,FALSE),0)</f>
        <v>60039</v>
      </c>
      <c r="E4551" s="40" t="s">
        <v>116</v>
      </c>
      <c r="F4551" s="23" t="str">
        <f>IFERROR(VLOOKUP(E4551,hoja!$A$2:$E$970,4,FALSE),0)</f>
        <v>CENTRO</v>
      </c>
      <c r="G4551" s="23" t="str">
        <f>IFERROR(VLOOKUP(E4551,hoja!$A$2:$E$970,5,FALSE),0)</f>
        <v>CHIA</v>
      </c>
      <c r="H4551" s="103" t="str">
        <f>IFERROR(VLOOKUP(E4551,hoja!A:C,3,FALSE),0)</f>
        <v>60044</v>
      </c>
      <c r="I4551" s="24" t="str">
        <f>D4551&amp;H4551</f>
        <v>6003960044</v>
      </c>
      <c r="K4551" s="23">
        <v>423</v>
      </c>
      <c r="L4551" s="23" t="str">
        <f t="shared" si="1186"/>
        <v>NACIONAL</v>
      </c>
      <c r="M4551" s="23" t="s">
        <v>618</v>
      </c>
      <c r="N4551" s="23" t="str" cm="1">
        <f t="array" ref="N4551">IFERROR(IF(M4551="Principal","LES_ACTIVE",LES_INACTIVE),0)</f>
        <v>LES_ACTIVE</v>
      </c>
      <c r="O4551" s="23">
        <f>IF(K4551&lt;=250,25,IF(K4551&lt;=500,16,IF(K4551&lt;=800,12,IF(K4551&lt;=1100,8,IF(K4551&lt;=1400,6,IF(K4551&lt;=1700,5))))))</f>
        <v>16</v>
      </c>
      <c r="P4551" s="23" t="str">
        <f t="shared" si="1185"/>
        <v>6003960044Principal</v>
      </c>
    </row>
    <row r="4552" spans="1:16" ht="15" hidden="1" customHeight="1">
      <c r="A4552" s="29" t="s">
        <v>763</v>
      </c>
      <c r="B4552" s="23" t="str">
        <f>IFERROR(VLOOKUP(A4552,hoja!$A$2:$E$970,4,FALSE),0)</f>
        <v>ANTIOQUIA</v>
      </c>
      <c r="C4552" s="23" t="str">
        <f>IFERROR(VLOOKUP(A4552,hoja!$A$2:$E$1370,5,FALSE),0)</f>
        <v>MEDELLÍN</v>
      </c>
      <c r="D4552" s="23" t="str">
        <f>IFERROR(VLOOKUP(A4552,hoja!A:D,3,FALSE),0)</f>
        <v>60039</v>
      </c>
      <c r="E4552" s="40" t="s">
        <v>125</v>
      </c>
      <c r="F4552" s="23" t="str">
        <f>IFERROR(VLOOKUP(E4552,hoja!$A$2:$E$970,4,FALSE),0)</f>
        <v>COSTA</v>
      </c>
      <c r="G4552" s="23" t="str">
        <f>IFERROR(VLOOKUP(E4552,hoja!$A$2:$E$970,5,FALSE),0)</f>
        <v>CIENAGA</v>
      </c>
      <c r="H4552" s="103" t="str">
        <f>IFERROR(VLOOKUP(E4552,hoja!A:C,3,FALSE),0)</f>
        <v>60045</v>
      </c>
      <c r="I4552" s="24" t="str">
        <f>D4552&amp;H4552</f>
        <v>6003960045</v>
      </c>
      <c r="K4552" s="23">
        <v>811</v>
      </c>
      <c r="L4552" s="23" t="str">
        <f t="shared" si="1186"/>
        <v>NACIONAL</v>
      </c>
      <c r="M4552" s="23" t="s">
        <v>618</v>
      </c>
      <c r="N4552" s="23" t="str" cm="1">
        <f t="array" ref="N4552">IFERROR(IF(M4552="Principal","LES_ACTIVE",LES_INACTIVE),0)</f>
        <v>LES_ACTIVE</v>
      </c>
      <c r="O4552" s="23">
        <f>IF(K4552&lt;=250,25,IF(K4552&lt;=500,16,IF(K4552&lt;=800,12,IF(K4552&lt;=1100,8,IF(K4552&lt;=1400,6,IF(K4552&lt;=1700,5))))))</f>
        <v>8</v>
      </c>
      <c r="P4552" s="23" t="str">
        <f t="shared" si="1185"/>
        <v>6003960045Principal</v>
      </c>
    </row>
    <row r="4553" spans="1:16" ht="15" hidden="1" customHeight="1">
      <c r="A4553" s="29" t="s">
        <v>763</v>
      </c>
      <c r="B4553" s="23" t="str">
        <f>IFERROR(VLOOKUP(A4553,hoja!$A$2:$E$970,4,FALSE),0)</f>
        <v>ANTIOQUIA</v>
      </c>
      <c r="C4553" s="23" t="str">
        <f>IFERROR(VLOOKUP(A4553,hoja!$A$2:$E$1370,5,FALSE),0)</f>
        <v>MEDELLÍN</v>
      </c>
      <c r="D4553" s="23" t="str">
        <f>IFERROR(VLOOKUP(A4553,hoja!A:D,3,FALSE),0)</f>
        <v>60039</v>
      </c>
      <c r="E4553" s="40" t="s">
        <v>774</v>
      </c>
      <c r="F4553" s="23" t="str">
        <f>IFERROR(VLOOKUP(E4553,hoja!$A$2:$E$970,4,FALSE),0)</f>
        <v>COSTA</v>
      </c>
      <c r="G4553" s="23" t="str">
        <f>IFERROR(VLOOKUP(E4553,hoja!$A$2:$E$970,5,FALSE),0)</f>
        <v>SAMPUES</v>
      </c>
      <c r="H4553" s="103" t="str">
        <f>IFERROR(VLOOKUP(E4553,hoja!A:C,3,FALSE),0)</f>
        <v>60082</v>
      </c>
      <c r="I4553" s="24" t="str">
        <f>D4553&amp;H4553</f>
        <v>6003960082</v>
      </c>
      <c r="K4553" s="23">
        <v>507</v>
      </c>
      <c r="L4553" s="23" t="str">
        <f t="shared" si="1186"/>
        <v>NACIONAL</v>
      </c>
      <c r="M4553" s="23" t="s">
        <v>618</v>
      </c>
      <c r="N4553" s="23" t="str" cm="1">
        <f t="array" ref="N4553">IFERROR(IF(M4553="Principal","LES_ACTIVE",LES_INACTIVE),0)</f>
        <v>LES_ACTIVE</v>
      </c>
      <c r="O4553" s="23">
        <f>IF(K4553&lt;=250,25,IF(K4553&lt;=500,16,IF(K4553&lt;=800,12,IF(K4553&lt;=1100,8,IF(K4553&lt;=1400,6,IF(K4553&lt;=1700,5))))))</f>
        <v>12</v>
      </c>
      <c r="P4553" s="23" t="str">
        <f t="shared" si="1185"/>
        <v>6003960082Principal</v>
      </c>
    </row>
    <row r="4554" spans="1:16" ht="15" hidden="1" customHeight="1">
      <c r="A4554" s="29" t="s">
        <v>763</v>
      </c>
      <c r="B4554" s="23" t="str">
        <f>IFERROR(VLOOKUP(A4554,hoja!$A$2:$E$970,4,FALSE),0)</f>
        <v>ANTIOQUIA</v>
      </c>
      <c r="C4554" s="23" t="str">
        <f>IFERROR(VLOOKUP(A4554,hoja!$A$2:$E$1370,5,FALSE),0)</f>
        <v>MEDELLÍN</v>
      </c>
      <c r="D4554" s="23" t="str">
        <f>IFERROR(VLOOKUP(A4554,hoja!A:D,3,FALSE),0)</f>
        <v>60039</v>
      </c>
      <c r="E4554" s="40" t="s">
        <v>354</v>
      </c>
      <c r="F4554" s="23" t="str">
        <f>IFERROR(VLOOKUP(E4554,hoja!$A$2:$E$970,4,FALSE),0)</f>
        <v>CENTRO</v>
      </c>
      <c r="G4554" s="23" t="str">
        <f>IFERROR(VLOOKUP(E4554,hoja!$A$2:$E$970,5,FALSE),0)</f>
        <v>PAIPA</v>
      </c>
      <c r="H4554" s="103" t="str">
        <f>IFERROR(VLOOKUP(E4554,hoja!A:C,3,FALSE),0)</f>
        <v>60111</v>
      </c>
      <c r="I4554" s="24" t="str">
        <f>D4554&amp;H4554</f>
        <v>6003960111</v>
      </c>
      <c r="K4554" s="23">
        <v>442</v>
      </c>
      <c r="L4554" s="23" t="str">
        <f t="shared" si="1186"/>
        <v>NACIONAL</v>
      </c>
      <c r="M4554" s="23" t="s">
        <v>618</v>
      </c>
      <c r="N4554" s="23" t="str" cm="1">
        <f t="array" ref="N4554">IFERROR(IF(M4554="Principal","LES_ACTIVE",LES_INACTIVE),0)</f>
        <v>LES_ACTIVE</v>
      </c>
      <c r="O4554" s="23">
        <f>IF(K4554&lt;=250,25,IF(K4554&lt;=500,16,IF(K4554&lt;=800,12,IF(K4554&lt;=1100,8,IF(K4554&lt;=1400,6,IF(K4554&lt;=1700,5))))))</f>
        <v>16</v>
      </c>
      <c r="P4554" s="23" t="str">
        <f t="shared" si="1185"/>
        <v>6003960111Principal</v>
      </c>
    </row>
    <row r="4555" spans="1:16" ht="15" hidden="1" customHeight="1">
      <c r="A4555" s="29" t="s">
        <v>763</v>
      </c>
      <c r="B4555" s="23" t="str">
        <f>IFERROR(VLOOKUP(A4555,hoja!$A$2:$E$970,4,FALSE),0)</f>
        <v>ANTIOQUIA</v>
      </c>
      <c r="C4555" s="23" t="str">
        <f>IFERROR(VLOOKUP(A4555,hoja!$A$2:$E$1370,5,FALSE),0)</f>
        <v>MEDELLÍN</v>
      </c>
      <c r="D4555" s="23" t="str">
        <f>IFERROR(VLOOKUP(A4555,hoja!A:D,3,FALSE),0)</f>
        <v>60039</v>
      </c>
      <c r="E4555" s="40" t="s">
        <v>678</v>
      </c>
      <c r="F4555" s="23" t="str">
        <f>IFERROR(VLOOKUP(E4555,hoja!$A$2:$E$970,4,FALSE),0)</f>
        <v>CENTRO</v>
      </c>
      <c r="G4555" s="23" t="str">
        <f>IFERROR(VLOOKUP(E4555,hoja!$A$2:$E$970,5,FALSE),0)</f>
        <v>FUSA</v>
      </c>
      <c r="H4555" s="103" t="str">
        <f>IFERROR(VLOOKUP(E4555,hoja!A:C,3,FALSE),0)</f>
        <v>60145</v>
      </c>
      <c r="I4555" s="24" t="str">
        <f>D4555&amp;H4555</f>
        <v>6003960145</v>
      </c>
      <c r="K4555" s="23">
        <v>485</v>
      </c>
      <c r="L4555" s="23" t="str">
        <f t="shared" si="1186"/>
        <v>NACIONAL</v>
      </c>
      <c r="M4555" s="23" t="s">
        <v>618</v>
      </c>
      <c r="N4555" s="23" t="str" cm="1">
        <f t="array" ref="N4555">IFERROR(IF(M4555="Principal","LES_ACTIVE",LES_INACTIVE),0)</f>
        <v>LES_ACTIVE</v>
      </c>
      <c r="O4555" s="23">
        <f>IF(K4555&lt;=250,25,IF(K4555&lt;=500,16,IF(K4555&lt;=800,12,IF(K4555&lt;=1100,8,IF(K4555&lt;=1400,6,IF(K4555&lt;=1700,5))))))</f>
        <v>16</v>
      </c>
      <c r="P4555" s="23" t="str">
        <f t="shared" si="1185"/>
        <v>6003960145Principal</v>
      </c>
    </row>
    <row r="4556" spans="1:16" ht="15" hidden="1" customHeight="1">
      <c r="A4556" s="82" t="s">
        <v>930</v>
      </c>
      <c r="B4556" s="23" t="str">
        <f>IFERROR(VLOOKUP(A4556,hoja!$A$2:$E$970,4,FALSE),0)</f>
        <v>ANTIOQUIA</v>
      </c>
      <c r="C4556" s="23" t="str">
        <f>IFERROR(VLOOKUP(A4556,hoja!$A$2:$E$1370,5,FALSE),0)</f>
        <v>SAN PEDRO DE LOS MILAGROS</v>
      </c>
      <c r="D4556" s="23" t="str">
        <f>IFERROR(VLOOKUP(A4556,hoja!A:D,3,FALSE),0)</f>
        <v>50178</v>
      </c>
      <c r="E4556" s="40" t="s">
        <v>726</v>
      </c>
      <c r="F4556" s="23" t="str">
        <f>IFERROR(VLOOKUP(E4556,hoja!$A$2:$E$970,4,FALSE),0)</f>
        <v>OCCIDENTE</v>
      </c>
      <c r="G4556" s="23" t="str">
        <f>IFERROR(VLOOKUP(E4556,hoja!$A$2:$E$970,5,FALSE),0)</f>
        <v>TUMACO</v>
      </c>
      <c r="H4556" s="103" t="str">
        <f>IFERROR(VLOOKUP(E4556,hoja!A:C,3,FALSE),0)</f>
        <v>0396</v>
      </c>
      <c r="I4556" s="24" t="str">
        <f t="shared" ref="I4556:I4617" si="1187">D4556&amp;H4556</f>
        <v>501780396</v>
      </c>
      <c r="K4556" s="23">
        <v>1118</v>
      </c>
      <c r="L4556" s="23" t="str">
        <f t="shared" si="1186"/>
        <v>NACIONAL</v>
      </c>
      <c r="M4556" s="23" t="s">
        <v>618</v>
      </c>
      <c r="N4556" s="23" t="str" cm="1">
        <f t="array" ref="N4556">IFERROR(IF(M4556="Principal","LES_ACTIVE",LES_INACTIVE),0)</f>
        <v>LES_ACTIVE</v>
      </c>
      <c r="O4556" s="23">
        <f t="shared" ref="O4556:O4613" si="1188">IF(K4556&lt;=250,25,IF(K4556&lt;=500,16,IF(K4556&lt;=800,12,IF(K4556&lt;=1100,8,IF(K4556&lt;=1400,6,IF(K4556&lt;=1700,5))))))</f>
        <v>6</v>
      </c>
      <c r="P4556" s="23" t="str">
        <f t="shared" si="1185"/>
        <v>501780396Principal</v>
      </c>
    </row>
    <row r="4557" spans="1:16" ht="15" hidden="1" customHeight="1">
      <c r="A4557" s="82" t="s">
        <v>930</v>
      </c>
      <c r="B4557" s="23" t="str">
        <f>IFERROR(VLOOKUP(A4557,hoja!$A$2:$E$970,4,FALSE),0)</f>
        <v>ANTIOQUIA</v>
      </c>
      <c r="C4557" s="23" t="str">
        <f>IFERROR(VLOOKUP(A4557,hoja!$A$2:$E$1370,5,FALSE),0)</f>
        <v>SAN PEDRO DE LOS MILAGROS</v>
      </c>
      <c r="D4557" s="23" t="str">
        <f>IFERROR(VLOOKUP(A4557,hoja!A:D,3,FALSE),0)</f>
        <v>50178</v>
      </c>
      <c r="E4557" s="40" t="s">
        <v>701</v>
      </c>
      <c r="F4557" s="23" t="str">
        <f>IFERROR(VLOOKUP(E4557,hoja!$A$2:$E$970,4,FALSE),0)</f>
        <v>SANTANDER</v>
      </c>
      <c r="G4557" s="23" t="str">
        <f>IFERROR(VLOOKUP(E4557,hoja!$A$2:$E$970,5,FALSE),0)</f>
        <v>EL BANCO</v>
      </c>
      <c r="H4557" s="103" t="str">
        <f>IFERROR(VLOOKUP(E4557,hoja!A:C,3,FALSE),0)</f>
        <v>0436</v>
      </c>
      <c r="I4557" s="24" t="str">
        <f t="shared" si="1187"/>
        <v>501780436</v>
      </c>
      <c r="K4557" s="23">
        <v>584</v>
      </c>
      <c r="L4557" s="23" t="str">
        <f t="shared" si="1186"/>
        <v>NACIONAL</v>
      </c>
      <c r="M4557" s="23" t="s">
        <v>618</v>
      </c>
      <c r="N4557" s="23" t="str" cm="1">
        <f t="array" ref="N4557">IFERROR(IF(M4557="Principal","LES_ACTIVE",LES_INACTIVE),0)</f>
        <v>LES_ACTIVE</v>
      </c>
      <c r="O4557" s="23">
        <f t="shared" si="1188"/>
        <v>12</v>
      </c>
      <c r="P4557" s="23" t="str">
        <f t="shared" si="1185"/>
        <v>501780436Principal</v>
      </c>
    </row>
    <row r="4558" spans="1:16" ht="15" hidden="1" customHeight="1">
      <c r="A4558" s="82" t="s">
        <v>930</v>
      </c>
      <c r="B4558" s="23" t="str">
        <f>IFERROR(VLOOKUP(A4558,hoja!$A$2:$E$970,4,FALSE),0)</f>
        <v>ANTIOQUIA</v>
      </c>
      <c r="C4558" s="23" t="str">
        <f>IFERROR(VLOOKUP(A4558,hoja!$A$2:$E$1370,5,FALSE),0)</f>
        <v>SAN PEDRO DE LOS MILAGROS</v>
      </c>
      <c r="D4558" s="23" t="str">
        <f>IFERROR(VLOOKUP(A4558,hoja!A:D,3,FALSE),0)</f>
        <v>50178</v>
      </c>
      <c r="E4558" s="40" t="s">
        <v>693</v>
      </c>
      <c r="F4558" s="23" t="str">
        <f>IFERROR(VLOOKUP(E4558,hoja!$A$2:$E$970,4,FALSE),0)</f>
        <v>COSTA</v>
      </c>
      <c r="G4558" s="23" t="str">
        <f>IFERROR(VLOOKUP(E4558,hoja!$A$2:$E$970,5,FALSE),0)</f>
        <v>BOSCONIA</v>
      </c>
      <c r="H4558" s="103" t="str">
        <f>IFERROR(VLOOKUP(E4558,hoja!A:C,3,FALSE),0)</f>
        <v>0449</v>
      </c>
      <c r="I4558" s="24" t="str">
        <f t="shared" si="1187"/>
        <v>501780449</v>
      </c>
      <c r="K4558" s="23">
        <v>682</v>
      </c>
      <c r="L4558" s="23" t="str">
        <f t="shared" si="1186"/>
        <v>NACIONAL</v>
      </c>
      <c r="M4558" s="23" t="s">
        <v>618</v>
      </c>
      <c r="N4558" s="23" t="str" cm="1">
        <f t="array" ref="N4558">IFERROR(IF(M4558="Principal","LES_ACTIVE",LES_INACTIVE),0)</f>
        <v>LES_ACTIVE</v>
      </c>
      <c r="O4558" s="23">
        <f t="shared" si="1188"/>
        <v>12</v>
      </c>
      <c r="P4558" s="23" t="str">
        <f t="shared" si="1185"/>
        <v>501780449Principal</v>
      </c>
    </row>
    <row r="4559" spans="1:16" ht="15" hidden="1" customHeight="1">
      <c r="A4559" s="82" t="s">
        <v>930</v>
      </c>
      <c r="B4559" s="23" t="str">
        <f>IFERROR(VLOOKUP(A4559,hoja!$A$2:$E$970,4,FALSE),0)</f>
        <v>ANTIOQUIA</v>
      </c>
      <c r="C4559" s="23" t="str">
        <f>IFERROR(VLOOKUP(A4559,hoja!$A$2:$E$1370,5,FALSE),0)</f>
        <v>SAN PEDRO DE LOS MILAGROS</v>
      </c>
      <c r="D4559" s="23" t="str">
        <f>IFERROR(VLOOKUP(A4559,hoja!A:D,3,FALSE),0)</f>
        <v>50178</v>
      </c>
      <c r="E4559" s="40" t="s">
        <v>336</v>
      </c>
      <c r="F4559" s="23" t="str">
        <f>IFERROR(VLOOKUP(E4559,hoja!$A$2:$E$970,4,FALSE),0)</f>
        <v>CENTRO</v>
      </c>
      <c r="G4559" s="23" t="str">
        <f>IFERROR(VLOOKUP(E4559,hoja!$A$2:$E$970,5,FALSE),0)</f>
        <v>MOSQUERA</v>
      </c>
      <c r="H4559" s="103" t="str">
        <f>IFERROR(VLOOKUP(E4559,hoja!A:C,3,FALSE),0)</f>
        <v>10216</v>
      </c>
      <c r="I4559" s="24" t="str">
        <f t="shared" si="1187"/>
        <v>5017810216</v>
      </c>
      <c r="K4559" s="23">
        <v>434</v>
      </c>
      <c r="L4559" s="23" t="str">
        <f t="shared" si="1186"/>
        <v>NACIONAL</v>
      </c>
      <c r="M4559" s="23" t="s">
        <v>618</v>
      </c>
      <c r="N4559" s="23" t="str" cm="1">
        <f t="array" ref="N4559">IFERROR(IF(M4559="Principal","LES_ACTIVE",LES_INACTIVE),0)</f>
        <v>LES_ACTIVE</v>
      </c>
      <c r="O4559" s="23">
        <f t="shared" si="1188"/>
        <v>16</v>
      </c>
      <c r="P4559" s="23" t="str">
        <f t="shared" si="1185"/>
        <v>5017810216Principal</v>
      </c>
    </row>
    <row r="4560" spans="1:16" ht="15" hidden="1" customHeight="1">
      <c r="A4560" s="82" t="s">
        <v>930</v>
      </c>
      <c r="B4560" s="23" t="str">
        <f>IFERROR(VLOOKUP(A4560,hoja!$A$2:$E$970,4,FALSE),0)</f>
        <v>ANTIOQUIA</v>
      </c>
      <c r="C4560" s="23" t="str">
        <f>IFERROR(VLOOKUP(A4560,hoja!$A$2:$E$1370,5,FALSE),0)</f>
        <v>SAN PEDRO DE LOS MILAGROS</v>
      </c>
      <c r="D4560" s="23" t="str">
        <f>IFERROR(VLOOKUP(A4560,hoja!A:D,3,FALSE),0)</f>
        <v>50178</v>
      </c>
      <c r="E4560" s="40" t="s">
        <v>95</v>
      </c>
      <c r="F4560" s="23" t="str">
        <f>IFERROR(VLOOKUP(E4560,hoja!$A$2:$E$970,4,FALSE),0)</f>
        <v>OCCIDENTE</v>
      </c>
      <c r="G4560" s="23" t="str">
        <f>IFERROR(VLOOKUP(E4560,hoja!$A$2:$E$970,5,FALSE),0)</f>
        <v>CALI</v>
      </c>
      <c r="H4560" s="103" t="str">
        <f>IFERROR(VLOOKUP(E4560,hoja!A:C,3,FALSE),0)</f>
        <v>3024</v>
      </c>
      <c r="I4560" s="24" t="str">
        <f t="shared" si="1187"/>
        <v>501783024</v>
      </c>
      <c r="K4560" s="23">
        <v>467</v>
      </c>
      <c r="L4560" s="23" t="str">
        <f t="shared" si="1186"/>
        <v>NACIONAL</v>
      </c>
      <c r="M4560" s="23" t="s">
        <v>618</v>
      </c>
      <c r="N4560" s="23" t="str" cm="1">
        <f t="array" ref="N4560">IFERROR(IF(M4560="Principal","LES_ACTIVE",LES_INACTIVE),0)</f>
        <v>LES_ACTIVE</v>
      </c>
      <c r="O4560" s="23">
        <f t="shared" si="1188"/>
        <v>16</v>
      </c>
      <c r="P4560" s="23" t="str">
        <f t="shared" si="1185"/>
        <v>501783024Principal</v>
      </c>
    </row>
    <row r="4561" spans="1:16" ht="15" hidden="1" customHeight="1">
      <c r="A4561" s="82" t="s">
        <v>930</v>
      </c>
      <c r="B4561" s="23" t="str">
        <f>IFERROR(VLOOKUP(A4561,hoja!$A$2:$E$970,4,FALSE),0)</f>
        <v>ANTIOQUIA</v>
      </c>
      <c r="C4561" s="23" t="str">
        <f>IFERROR(VLOOKUP(A4561,hoja!$A$2:$E$1370,5,FALSE),0)</f>
        <v>SAN PEDRO DE LOS MILAGROS</v>
      </c>
      <c r="D4561" s="23" t="str">
        <f>IFERROR(VLOOKUP(A4561,hoja!A:D,3,FALSE),0)</f>
        <v>50178</v>
      </c>
      <c r="E4561" s="40" t="s">
        <v>885</v>
      </c>
      <c r="F4561" s="23" t="str">
        <f>IFERROR(VLOOKUP(E4561,hoja!$A$2:$E$970,4,FALSE),0)</f>
        <v>SANTANDER</v>
      </c>
      <c r="G4561" s="23" t="str">
        <f>IFERROR(VLOOKUP(E4561,hoja!$A$2:$E$970,5,FALSE),0)</f>
        <v>PIEDECUESTA</v>
      </c>
      <c r="H4561" s="103" t="str">
        <f>IFERROR(VLOOKUP(E4561,hoja!A:C,3,FALSE),0)</f>
        <v>50172</v>
      </c>
      <c r="I4561" s="24" t="str">
        <f t="shared" si="1187"/>
        <v>5017850172</v>
      </c>
      <c r="K4561" s="23">
        <v>406</v>
      </c>
      <c r="L4561" s="23" t="str">
        <f t="shared" si="1186"/>
        <v>NACIONAL</v>
      </c>
      <c r="M4561" s="23" t="s">
        <v>618</v>
      </c>
      <c r="N4561" s="23" t="str" cm="1">
        <f t="array" ref="N4561">IFERROR(IF(M4561="Principal","LES_ACTIVE",LES_INACTIVE),0)</f>
        <v>LES_ACTIVE</v>
      </c>
      <c r="O4561" s="23">
        <f t="shared" si="1188"/>
        <v>16</v>
      </c>
      <c r="P4561" s="23" t="str">
        <f t="shared" si="1185"/>
        <v>5017850172Principal</v>
      </c>
    </row>
    <row r="4562" spans="1:16" ht="15" hidden="1" customHeight="1">
      <c r="A4562" s="82" t="s">
        <v>930</v>
      </c>
      <c r="B4562" s="23" t="str">
        <f>IFERROR(VLOOKUP(A4562,hoja!$A$2:$E$970,4,FALSE),0)</f>
        <v>ANTIOQUIA</v>
      </c>
      <c r="C4562" s="23" t="str">
        <f>IFERROR(VLOOKUP(A4562,hoja!$A$2:$E$1370,5,FALSE),0)</f>
        <v>SAN PEDRO DE LOS MILAGROS</v>
      </c>
      <c r="D4562" s="23" t="str">
        <f>IFERROR(VLOOKUP(A4562,hoja!A:D,3,FALSE),0)</f>
        <v>50178</v>
      </c>
      <c r="E4562" s="40" t="s">
        <v>109</v>
      </c>
      <c r="F4562" s="23" t="str">
        <f>IFERROR(VLOOKUP(E4562,hoja!$A$2:$E$970,4,FALSE),0)</f>
        <v>OCCIDENTE</v>
      </c>
      <c r="G4562" s="23" t="str">
        <f>IFERROR(VLOOKUP(E4562,hoja!$A$2:$E$970,5,FALSE),0)</f>
        <v>CARTAGO</v>
      </c>
      <c r="H4562" s="103" t="str">
        <f>IFERROR(VLOOKUP(E4562,hoja!A:C,3,FALSE),0)</f>
        <v>50185</v>
      </c>
      <c r="I4562" s="24" t="str">
        <f t="shared" si="1187"/>
        <v>5017850185</v>
      </c>
      <c r="K4562" s="23">
        <v>288</v>
      </c>
      <c r="L4562" s="23" t="str">
        <f t="shared" si="1186"/>
        <v>NACIONAL</v>
      </c>
      <c r="M4562" s="23" t="s">
        <v>618</v>
      </c>
      <c r="N4562" s="23" t="str" cm="1">
        <f t="array" ref="N4562">IFERROR(IF(M4562="Principal","LES_ACTIVE",LES_INACTIVE),0)</f>
        <v>LES_ACTIVE</v>
      </c>
      <c r="O4562" s="23">
        <f t="shared" si="1188"/>
        <v>16</v>
      </c>
      <c r="P4562" s="23" t="str">
        <f t="shared" si="1185"/>
        <v>5017850185Principal</v>
      </c>
    </row>
    <row r="4563" spans="1:16" ht="15" hidden="1" customHeight="1">
      <c r="A4563" s="82" t="s">
        <v>930</v>
      </c>
      <c r="B4563" s="23" t="str">
        <f>IFERROR(VLOOKUP(A4563,hoja!$A$2:$E$970,4,FALSE),0)</f>
        <v>ANTIOQUIA</v>
      </c>
      <c r="C4563" s="23" t="str">
        <f>IFERROR(VLOOKUP(A4563,hoja!$A$2:$E$1370,5,FALSE),0)</f>
        <v>SAN PEDRO DE LOS MILAGROS</v>
      </c>
      <c r="D4563" s="23" t="str">
        <f>IFERROR(VLOOKUP(A4563,hoja!A:D,3,FALSE),0)</f>
        <v>50178</v>
      </c>
      <c r="E4563" s="40" t="s">
        <v>1052</v>
      </c>
      <c r="F4563" s="23" t="str">
        <f>IFERROR(VLOOKUP(E4563,hoja!$A$2:$E$970,4,FALSE),0)</f>
        <v>CENTRO</v>
      </c>
      <c r="G4563" s="23" t="str">
        <f>IFERROR(VLOOKUP(E4563,hoja!$A$2:$E$970,5,FALSE),0)</f>
        <v>CAJICÁ</v>
      </c>
      <c r="H4563" s="103" t="str">
        <f>IFERROR(VLOOKUP(E4563,hoja!A:C,3,FALSE),0)</f>
        <v>50186</v>
      </c>
      <c r="I4563" s="24" t="str">
        <f t="shared" si="1187"/>
        <v>5017850186</v>
      </c>
      <c r="K4563" s="23">
        <v>394</v>
      </c>
      <c r="L4563" s="23" t="str">
        <f t="shared" si="1186"/>
        <v>NACIONAL</v>
      </c>
      <c r="M4563" s="23" t="s">
        <v>618</v>
      </c>
      <c r="N4563" s="23" t="str" cm="1">
        <f t="array" ref="N4563">IFERROR(IF(M4563="Principal","LES_ACTIVE",LES_INACTIVE),0)</f>
        <v>LES_ACTIVE</v>
      </c>
      <c r="O4563" s="23">
        <f t="shared" si="1188"/>
        <v>16</v>
      </c>
      <c r="P4563" s="23" t="str">
        <f t="shared" si="1185"/>
        <v>5017850186Principal</v>
      </c>
    </row>
    <row r="4564" spans="1:16" ht="15" hidden="1" customHeight="1">
      <c r="A4564" s="82" t="s">
        <v>930</v>
      </c>
      <c r="B4564" s="23" t="str">
        <f>IFERROR(VLOOKUP(A4564,hoja!$A$2:$E$970,4,FALSE),0)</f>
        <v>ANTIOQUIA</v>
      </c>
      <c r="C4564" s="23" t="str">
        <f>IFERROR(VLOOKUP(A4564,hoja!$A$2:$E$1370,5,FALSE),0)</f>
        <v>SAN PEDRO DE LOS MILAGROS</v>
      </c>
      <c r="D4564" s="23" t="str">
        <f>IFERROR(VLOOKUP(A4564,hoja!A:D,3,FALSE),0)</f>
        <v>50178</v>
      </c>
      <c r="E4564" s="40" t="s">
        <v>933</v>
      </c>
      <c r="F4564" s="23" t="str">
        <f>IFERROR(VLOOKUP(E4564,hoja!$A$2:$E$970,4,FALSE),0)</f>
        <v>OCCIDENTE</v>
      </c>
      <c r="G4564" s="23" t="str">
        <f>IFERROR(VLOOKUP(E4564,hoja!$A$2:$E$970,5,FALSE),0)</f>
        <v>CALARCA</v>
      </c>
      <c r="H4564" s="103" t="str">
        <f>IFERROR(VLOOKUP(E4564,hoja!A:C,3,FALSE),0)</f>
        <v>50187</v>
      </c>
      <c r="I4564" s="24" t="str">
        <f t="shared" si="1187"/>
        <v>5017850187</v>
      </c>
      <c r="K4564" s="23">
        <v>322</v>
      </c>
      <c r="L4564" s="23" t="str">
        <f t="shared" si="1186"/>
        <v>NACIONAL</v>
      </c>
      <c r="M4564" s="23" t="s">
        <v>618</v>
      </c>
      <c r="N4564" s="23" t="str" cm="1">
        <f t="array" ref="N4564">IFERROR(IF(M4564="Principal","LES_ACTIVE",LES_INACTIVE),0)</f>
        <v>LES_ACTIVE</v>
      </c>
      <c r="O4564" s="23">
        <f t="shared" si="1188"/>
        <v>16</v>
      </c>
      <c r="P4564" s="23" t="str">
        <f t="shared" si="1185"/>
        <v>5017850187Principal</v>
      </c>
    </row>
    <row r="4565" spans="1:16" ht="15" hidden="1" customHeight="1">
      <c r="A4565" s="82" t="s">
        <v>930</v>
      </c>
      <c r="B4565" s="23" t="str">
        <f>IFERROR(VLOOKUP(A4565,hoja!$A$2:$E$970,4,FALSE),0)</f>
        <v>ANTIOQUIA</v>
      </c>
      <c r="C4565" s="23" t="str">
        <f>IFERROR(VLOOKUP(A4565,hoja!$A$2:$E$1370,5,FALSE),0)</f>
        <v>SAN PEDRO DE LOS MILAGROS</v>
      </c>
      <c r="D4565" s="23" t="str">
        <f>IFERROR(VLOOKUP(A4565,hoja!A:D,3,FALSE),0)</f>
        <v>50178</v>
      </c>
      <c r="E4565" s="40" t="s">
        <v>1053</v>
      </c>
      <c r="F4565" s="23" t="str">
        <f>IFERROR(VLOOKUP(E4565,hoja!$A$2:$E$970,4,FALSE),0)</f>
        <v>COSTA</v>
      </c>
      <c r="G4565" s="23" t="str">
        <f>IFERROR(VLOOKUP(E4565,hoja!$A$2:$E$970,5,FALSE),0)</f>
        <v>MAICAO</v>
      </c>
      <c r="H4565" s="103" t="str">
        <f>IFERROR(VLOOKUP(E4565,hoja!A:C,3,FALSE),0)</f>
        <v>50192</v>
      </c>
      <c r="I4565" s="24" t="str">
        <f t="shared" si="1187"/>
        <v>5017850192</v>
      </c>
      <c r="K4565" s="23">
        <v>918</v>
      </c>
      <c r="L4565" s="23" t="str">
        <f t="shared" si="1186"/>
        <v>NACIONAL</v>
      </c>
      <c r="M4565" s="23" t="s">
        <v>618</v>
      </c>
      <c r="N4565" s="23" t="str" cm="1">
        <f t="array" ref="N4565">IFERROR(IF(M4565="Principal","LES_ACTIVE",LES_INACTIVE),0)</f>
        <v>LES_ACTIVE</v>
      </c>
      <c r="O4565" s="23">
        <f t="shared" si="1188"/>
        <v>8</v>
      </c>
      <c r="P4565" s="23" t="str">
        <f t="shared" si="1185"/>
        <v>5017850192Principal</v>
      </c>
    </row>
    <row r="4566" spans="1:16" ht="15" hidden="1" customHeight="1">
      <c r="A4566" s="82" t="s">
        <v>930</v>
      </c>
      <c r="B4566" s="23" t="str">
        <f>IFERROR(VLOOKUP(A4566,hoja!$A$2:$E$970,4,FALSE),0)</f>
        <v>ANTIOQUIA</v>
      </c>
      <c r="C4566" s="23" t="str">
        <f>IFERROR(VLOOKUP(A4566,hoja!$A$2:$E$1370,5,FALSE),0)</f>
        <v>SAN PEDRO DE LOS MILAGROS</v>
      </c>
      <c r="D4566" s="23" t="str">
        <f>IFERROR(VLOOKUP(A4566,hoja!A:D,3,FALSE),0)</f>
        <v>50178</v>
      </c>
      <c r="E4566" s="40" t="s">
        <v>1054</v>
      </c>
      <c r="F4566" s="23" t="str">
        <f>IFERROR(VLOOKUP(E4566,hoja!$A$2:$E$970,4,FALSE),0)</f>
        <v>SANTANDER</v>
      </c>
      <c r="G4566" s="23" t="str">
        <f>IFERROR(VLOOKUP(E4566,hoja!$A$2:$E$970,5,FALSE),0)</f>
        <v>PIEDECUESTA</v>
      </c>
      <c r="H4566" s="103" t="str">
        <f>IFERROR(VLOOKUP(E4566,hoja!A:C,3,FALSE),0)</f>
        <v>50270</v>
      </c>
      <c r="I4566" s="24" t="str">
        <f t="shared" si="1187"/>
        <v>5017850270</v>
      </c>
      <c r="K4566" s="23">
        <v>396</v>
      </c>
      <c r="L4566" s="23" t="str">
        <f t="shared" si="1186"/>
        <v>NACIONAL</v>
      </c>
      <c r="M4566" s="23" t="s">
        <v>618</v>
      </c>
      <c r="N4566" s="23" t="str" cm="1">
        <f t="array" ref="N4566">IFERROR(IF(M4566="Principal","LES_ACTIVE",LES_INACTIVE),0)</f>
        <v>LES_ACTIVE</v>
      </c>
      <c r="O4566" s="23">
        <f t="shared" si="1188"/>
        <v>16</v>
      </c>
      <c r="P4566" s="23" t="str">
        <f t="shared" si="1185"/>
        <v>5017850270Principal</v>
      </c>
    </row>
    <row r="4567" spans="1:16" ht="15" hidden="1" customHeight="1">
      <c r="A4567" s="82" t="s">
        <v>930</v>
      </c>
      <c r="B4567" s="23" t="str">
        <f>IFERROR(VLOOKUP(A4567,hoja!$A$2:$E$970,4,FALSE),0)</f>
        <v>ANTIOQUIA</v>
      </c>
      <c r="C4567" s="23" t="str">
        <f>IFERROR(VLOOKUP(A4567,hoja!$A$2:$E$1370,5,FALSE),0)</f>
        <v>SAN PEDRO DE LOS MILAGROS</v>
      </c>
      <c r="D4567" s="23" t="str">
        <f>IFERROR(VLOOKUP(A4567,hoja!A:D,3,FALSE),0)</f>
        <v>50178</v>
      </c>
      <c r="E4567" s="40" t="s">
        <v>1032</v>
      </c>
      <c r="F4567" s="23" t="str">
        <f>IFERROR(VLOOKUP(E4567,hoja!$A$2:$E$970,4,FALSE),0)</f>
        <v>CENTRO</v>
      </c>
      <c r="G4567" s="23" t="str">
        <f>IFERROR(VLOOKUP(E4567,hoja!$A$2:$E$970,5,FALSE),0)</f>
        <v>ZIPAQUIRÁ</v>
      </c>
      <c r="H4567" s="103" t="str">
        <f>IFERROR(VLOOKUP(E4567,hoja!A:C,3,FALSE),0)</f>
        <v>50293</v>
      </c>
      <c r="I4567" s="24" t="str">
        <f t="shared" si="1187"/>
        <v>5017850293</v>
      </c>
      <c r="K4567" s="23">
        <v>463</v>
      </c>
      <c r="L4567" s="23" t="str">
        <f t="shared" si="1186"/>
        <v>NACIONAL</v>
      </c>
      <c r="M4567" s="23" t="s">
        <v>618</v>
      </c>
      <c r="N4567" s="23" t="str" cm="1">
        <f t="array" ref="N4567">IFERROR(IF(M4567="Principal","LES_ACTIVE",LES_INACTIVE),0)</f>
        <v>LES_ACTIVE</v>
      </c>
      <c r="O4567" s="23">
        <f t="shared" si="1188"/>
        <v>16</v>
      </c>
      <c r="P4567" s="23" t="str">
        <f t="shared" si="1185"/>
        <v>5017850293Principal</v>
      </c>
    </row>
    <row r="4568" spans="1:16" ht="15" hidden="1" customHeight="1">
      <c r="A4568" s="82" t="s">
        <v>930</v>
      </c>
      <c r="B4568" s="23" t="str">
        <f>IFERROR(VLOOKUP(A4568,hoja!$A$2:$E$970,4,FALSE),0)</f>
        <v>ANTIOQUIA</v>
      </c>
      <c r="C4568" s="23" t="str">
        <f>IFERROR(VLOOKUP(A4568,hoja!$A$2:$E$1370,5,FALSE),0)</f>
        <v>SAN PEDRO DE LOS MILAGROS</v>
      </c>
      <c r="D4568" s="23" t="str">
        <f>IFERROR(VLOOKUP(A4568,hoja!A:D,3,FALSE),0)</f>
        <v>50178</v>
      </c>
      <c r="E4568" s="40" t="s">
        <v>539</v>
      </c>
      <c r="F4568" s="23" t="str">
        <f>IFERROR(VLOOKUP(E4568,hoja!$A$2:$E$970,4,FALSE),0)</f>
        <v>CENTRO</v>
      </c>
      <c r="G4568" s="23" t="str">
        <f>IFERROR(VLOOKUP(E4568,hoja!$A$2:$E$970,5,FALSE),0)</f>
        <v>TUNJA</v>
      </c>
      <c r="H4568" s="103" t="str">
        <f>IFERROR(VLOOKUP(E4568,hoja!A:C,3,FALSE),0)</f>
        <v>50300</v>
      </c>
      <c r="I4568" s="24" t="str">
        <f t="shared" si="1187"/>
        <v>5017850300</v>
      </c>
      <c r="K4568" s="23">
        <v>426</v>
      </c>
      <c r="L4568" s="23" t="str">
        <f t="shared" si="1186"/>
        <v>NACIONAL</v>
      </c>
      <c r="M4568" s="23" t="s">
        <v>618</v>
      </c>
      <c r="N4568" s="23" t="str" cm="1">
        <f t="array" ref="N4568">IFERROR(IF(M4568="Principal","LES_ACTIVE",LES_INACTIVE),0)</f>
        <v>LES_ACTIVE</v>
      </c>
      <c r="O4568" s="23">
        <f t="shared" si="1188"/>
        <v>16</v>
      </c>
      <c r="P4568" s="23" t="str">
        <f t="shared" si="1185"/>
        <v>5017850300Principal</v>
      </c>
    </row>
    <row r="4569" spans="1:16" ht="15" hidden="1" customHeight="1">
      <c r="A4569" s="82" t="s">
        <v>930</v>
      </c>
      <c r="B4569" s="23" t="str">
        <f>IFERROR(VLOOKUP(A4569,hoja!$A$2:$E$970,4,FALSE),0)</f>
        <v>ANTIOQUIA</v>
      </c>
      <c r="C4569" s="23" t="str">
        <f>IFERROR(VLOOKUP(A4569,hoja!$A$2:$E$1370,5,FALSE),0)</f>
        <v>SAN PEDRO DE LOS MILAGROS</v>
      </c>
      <c r="D4569" s="23" t="str">
        <f>IFERROR(VLOOKUP(A4569,hoja!A:D,3,FALSE),0)</f>
        <v>50178</v>
      </c>
      <c r="E4569" s="40" t="s">
        <v>138</v>
      </c>
      <c r="F4569" s="23" t="str">
        <f>IFERROR(VLOOKUP(E4569,hoja!$A$2:$E$970,4,FALSE),0)</f>
        <v>COSTA</v>
      </c>
      <c r="G4569" s="23" t="str">
        <f>IFERROR(VLOOKUP(E4569,hoja!$A$2:$E$970,5,FALSE),0)</f>
        <v>COROZAL</v>
      </c>
      <c r="H4569" s="103" t="str">
        <f>IFERROR(VLOOKUP(E4569,hoja!A:C,3,FALSE),0)</f>
        <v>50314</v>
      </c>
      <c r="I4569" s="24" t="str">
        <f t="shared" si="1187"/>
        <v>5017850314</v>
      </c>
      <c r="K4569" s="23">
        <v>443</v>
      </c>
      <c r="L4569" s="23" t="str">
        <f t="shared" si="1186"/>
        <v>NACIONAL</v>
      </c>
      <c r="M4569" s="23" t="s">
        <v>618</v>
      </c>
      <c r="N4569" s="23" t="str" cm="1">
        <f t="array" ref="N4569">IFERROR(IF(M4569="Principal","LES_ACTIVE",LES_INACTIVE),0)</f>
        <v>LES_ACTIVE</v>
      </c>
      <c r="O4569" s="23">
        <f t="shared" si="1188"/>
        <v>16</v>
      </c>
      <c r="P4569" s="23" t="str">
        <f t="shared" si="1185"/>
        <v>5017850314Principal</v>
      </c>
    </row>
    <row r="4570" spans="1:16" ht="15" hidden="1" customHeight="1">
      <c r="A4570" s="82" t="s">
        <v>930</v>
      </c>
      <c r="B4570" s="23" t="str">
        <f>IFERROR(VLOOKUP(A4570,hoja!$A$2:$E$970,4,FALSE),0)</f>
        <v>ANTIOQUIA</v>
      </c>
      <c r="C4570" s="23" t="str">
        <f>IFERROR(VLOOKUP(A4570,hoja!$A$2:$E$1370,5,FALSE),0)</f>
        <v>SAN PEDRO DE LOS MILAGROS</v>
      </c>
      <c r="D4570" s="23" t="str">
        <f>IFERROR(VLOOKUP(A4570,hoja!A:D,3,FALSE),0)</f>
        <v>50178</v>
      </c>
      <c r="E4570" s="40" t="s">
        <v>984</v>
      </c>
      <c r="F4570" s="23" t="str">
        <f>IFERROR(VLOOKUP(E4570,hoja!$A$2:$E$970,4,FALSE),0)</f>
        <v>SANTANDER</v>
      </c>
      <c r="G4570" s="23" t="str">
        <f>IFERROR(VLOOKUP(E4570,hoja!$A$2:$E$970,5,FALSE),0)</f>
        <v>PAMPLONA</v>
      </c>
      <c r="H4570" s="103" t="str">
        <f>IFERROR(VLOOKUP(E4570,hoja!A:C,3,FALSE),0)</f>
        <v>50490</v>
      </c>
      <c r="I4570" s="24" t="str">
        <f t="shared" si="1187"/>
        <v>5017850490</v>
      </c>
      <c r="K4570" s="23">
        <v>520</v>
      </c>
      <c r="L4570" s="23" t="str">
        <f t="shared" si="1186"/>
        <v>NACIONAL</v>
      </c>
      <c r="M4570" s="23" t="s">
        <v>618</v>
      </c>
      <c r="N4570" s="23" t="str" cm="1">
        <f t="array" ref="N4570">IFERROR(IF(M4570="Principal","LES_ACTIVE",LES_INACTIVE),0)</f>
        <v>LES_ACTIVE</v>
      </c>
      <c r="O4570" s="23">
        <f t="shared" si="1188"/>
        <v>12</v>
      </c>
      <c r="P4570" s="23" t="str">
        <f t="shared" si="1185"/>
        <v>5017850490Principal</v>
      </c>
    </row>
    <row r="4571" spans="1:16" ht="15" hidden="1" customHeight="1">
      <c r="A4571" s="82" t="s">
        <v>930</v>
      </c>
      <c r="B4571" s="23" t="str">
        <f>IFERROR(VLOOKUP(A4571,hoja!$A$2:$E$970,4,FALSE),0)</f>
        <v>ANTIOQUIA</v>
      </c>
      <c r="C4571" s="23" t="str">
        <f>IFERROR(VLOOKUP(A4571,hoja!$A$2:$E$1370,5,FALSE),0)</f>
        <v>SAN PEDRO DE LOS MILAGROS</v>
      </c>
      <c r="D4571" s="23" t="str">
        <f>IFERROR(VLOOKUP(A4571,hoja!A:D,3,FALSE),0)</f>
        <v>50178</v>
      </c>
      <c r="E4571" s="40" t="s">
        <v>1018</v>
      </c>
      <c r="F4571" s="23" t="str">
        <f>IFERROR(VLOOKUP(E4571,hoja!$A$2:$E$970,4,FALSE),0)</f>
        <v>SANTANDER</v>
      </c>
      <c r="G4571" s="23" t="str">
        <f>IFERROR(VLOOKUP(E4571,hoja!$A$2:$E$970,5,FALSE),0)</f>
        <v>CHIQUINQUIRÁ</v>
      </c>
      <c r="H4571" s="103" t="str">
        <f>IFERROR(VLOOKUP(E4571,hoja!A:C,3,FALSE),0)</f>
        <v>50501</v>
      </c>
      <c r="I4571" s="24" t="str">
        <f t="shared" si="1187"/>
        <v>5017850501</v>
      </c>
      <c r="K4571" s="23">
        <v>405</v>
      </c>
      <c r="L4571" s="23" t="str">
        <f t="shared" si="1186"/>
        <v>NACIONAL</v>
      </c>
      <c r="M4571" s="23" t="s">
        <v>618</v>
      </c>
      <c r="N4571" s="23" t="str" cm="1">
        <f t="array" ref="N4571">IFERROR(IF(M4571="Principal","LES_ACTIVE",LES_INACTIVE),0)</f>
        <v>LES_ACTIVE</v>
      </c>
      <c r="O4571" s="23">
        <f t="shared" si="1188"/>
        <v>16</v>
      </c>
      <c r="P4571" s="23" t="str">
        <f t="shared" si="1185"/>
        <v>5017850501Principal</v>
      </c>
    </row>
    <row r="4572" spans="1:16" ht="15" hidden="1" customHeight="1">
      <c r="A4572" s="82" t="s">
        <v>930</v>
      </c>
      <c r="B4572" s="23" t="str">
        <f>IFERROR(VLOOKUP(A4572,hoja!$A$2:$E$970,4,FALSE),0)</f>
        <v>ANTIOQUIA</v>
      </c>
      <c r="C4572" s="23" t="str">
        <f>IFERROR(VLOOKUP(A4572,hoja!$A$2:$E$1370,5,FALSE),0)</f>
        <v>SAN PEDRO DE LOS MILAGROS</v>
      </c>
      <c r="D4572" s="23" t="str">
        <f>IFERROR(VLOOKUP(A4572,hoja!A:D,3,FALSE),0)</f>
        <v>50178</v>
      </c>
      <c r="E4572" s="40" t="s">
        <v>1021</v>
      </c>
      <c r="F4572" s="23" t="str">
        <f>IFERROR(VLOOKUP(E4572,hoja!$A$2:$E$970,4,FALSE),0)</f>
        <v>COSTA</v>
      </c>
      <c r="G4572" s="23" t="str">
        <f>IFERROR(VLOOKUP(E4572,hoja!$A$2:$E$970,5,FALSE),0)</f>
        <v>COSTA</v>
      </c>
      <c r="H4572" s="103" t="str">
        <f>IFERROR(VLOOKUP(E4572,hoja!A:C,3,FALSE),0)</f>
        <v>50507</v>
      </c>
      <c r="I4572" s="24" t="str">
        <f t="shared" si="1187"/>
        <v>5017850507</v>
      </c>
      <c r="K4572" s="23">
        <v>593</v>
      </c>
      <c r="L4572" s="23" t="str">
        <f t="shared" si="1186"/>
        <v>NACIONAL</v>
      </c>
      <c r="M4572" s="23" t="s">
        <v>618</v>
      </c>
      <c r="N4572" s="23" t="str" cm="1">
        <f t="array" ref="N4572">IFERROR(IF(M4572="Principal","LES_ACTIVE",LES_INACTIVE),0)</f>
        <v>LES_ACTIVE</v>
      </c>
      <c r="O4572" s="23">
        <f t="shared" si="1188"/>
        <v>12</v>
      </c>
      <c r="P4572" s="23" t="str">
        <f t="shared" si="1185"/>
        <v>5017850507Principal</v>
      </c>
    </row>
    <row r="4573" spans="1:16" ht="15" hidden="1" customHeight="1">
      <c r="A4573" s="82" t="s">
        <v>930</v>
      </c>
      <c r="B4573" s="23" t="str">
        <f>IFERROR(VLOOKUP(A4573,hoja!$A$2:$E$970,4,FALSE),0)</f>
        <v>ANTIOQUIA</v>
      </c>
      <c r="C4573" s="23" t="str">
        <f>IFERROR(VLOOKUP(A4573,hoja!$A$2:$E$1370,5,FALSE),0)</f>
        <v>SAN PEDRO DE LOS MILAGROS</v>
      </c>
      <c r="D4573" s="23" t="str">
        <f>IFERROR(VLOOKUP(A4573,hoja!A:D,3,FALSE),0)</f>
        <v>50178</v>
      </c>
      <c r="E4573" s="40" t="s">
        <v>541</v>
      </c>
      <c r="F4573" s="23" t="str">
        <f>IFERROR(VLOOKUP(E4573,hoja!$A$2:$E$970,4,FALSE),0)</f>
        <v>OCCIDENTE</v>
      </c>
      <c r="G4573" s="23" t="str">
        <f>IFERROR(VLOOKUP(E4573,hoja!$A$2:$E$970,5,FALSE),0)</f>
        <v>PASTO</v>
      </c>
      <c r="H4573" s="103" t="str">
        <f>IFERROR(VLOOKUP(E4573,hoja!A:C,3,FALSE),0)</f>
        <v>50519</v>
      </c>
      <c r="I4573" s="24" t="str">
        <f t="shared" si="1187"/>
        <v>5017850519</v>
      </c>
      <c r="K4573" s="23">
        <v>913</v>
      </c>
      <c r="L4573" s="23" t="str">
        <f t="shared" si="1186"/>
        <v>NACIONAL</v>
      </c>
      <c r="M4573" s="23" t="s">
        <v>618</v>
      </c>
      <c r="N4573" s="23" t="str" cm="1">
        <f t="array" ref="N4573">IFERROR(IF(M4573="Principal","LES_ACTIVE",LES_INACTIVE),0)</f>
        <v>LES_ACTIVE</v>
      </c>
      <c r="O4573" s="23">
        <f t="shared" si="1188"/>
        <v>8</v>
      </c>
      <c r="P4573" s="23" t="str">
        <f t="shared" si="1185"/>
        <v>5017850519Principal</v>
      </c>
    </row>
    <row r="4574" spans="1:16" ht="15" hidden="1" customHeight="1">
      <c r="A4574" s="82" t="s">
        <v>930</v>
      </c>
      <c r="B4574" s="23" t="str">
        <f>IFERROR(VLOOKUP(A4574,hoja!$A$2:$E$970,4,FALSE),0)</f>
        <v>ANTIOQUIA</v>
      </c>
      <c r="C4574" s="23" t="str">
        <f>IFERROR(VLOOKUP(A4574,hoja!$A$2:$E$1370,5,FALSE),0)</f>
        <v>SAN PEDRO DE LOS MILAGROS</v>
      </c>
      <c r="D4574" s="23" t="str">
        <f>IFERROR(VLOOKUP(A4574,hoja!A:D,3,FALSE),0)</f>
        <v>50178</v>
      </c>
      <c r="E4574" s="40" t="s">
        <v>536</v>
      </c>
      <c r="F4574" s="23" t="str">
        <f>IFERROR(VLOOKUP(E4574,hoja!$A$2:$E$970,4,FALSE),0)</f>
        <v>OCCIDENTE</v>
      </c>
      <c r="G4574" s="23" t="str">
        <f>IFERROR(VLOOKUP(E4574,hoja!$A$2:$E$970,5,FALSE),0)</f>
        <v>TULUÁ</v>
      </c>
      <c r="H4574" s="103" t="str">
        <f>IFERROR(VLOOKUP(E4574,hoja!A:C,3,FALSE),0)</f>
        <v>50520</v>
      </c>
      <c r="I4574" s="24" t="str">
        <f t="shared" si="1187"/>
        <v>5017850520</v>
      </c>
      <c r="K4574" s="23">
        <v>376</v>
      </c>
      <c r="L4574" s="23" t="str">
        <f t="shared" si="1186"/>
        <v>NACIONAL</v>
      </c>
      <c r="M4574" s="23" t="s">
        <v>618</v>
      </c>
      <c r="N4574" s="23" t="str" cm="1">
        <f t="array" ref="N4574">IFERROR(IF(M4574="Principal","LES_ACTIVE",LES_INACTIVE),0)</f>
        <v>LES_ACTIVE</v>
      </c>
      <c r="O4574" s="23">
        <f t="shared" si="1188"/>
        <v>16</v>
      </c>
      <c r="P4574" s="23" t="str">
        <f t="shared" si="1185"/>
        <v>5017850520Principal</v>
      </c>
    </row>
    <row r="4575" spans="1:16" ht="15" hidden="1" customHeight="1">
      <c r="A4575" s="82" t="s">
        <v>930</v>
      </c>
      <c r="B4575" s="23" t="str">
        <f>IFERROR(VLOOKUP(A4575,hoja!$A$2:$E$970,4,FALSE),0)</f>
        <v>ANTIOQUIA</v>
      </c>
      <c r="C4575" s="23" t="str">
        <f>IFERROR(VLOOKUP(A4575,hoja!$A$2:$E$1370,5,FALSE),0)</f>
        <v>SAN PEDRO DE LOS MILAGROS</v>
      </c>
      <c r="D4575" s="23" t="str">
        <f>IFERROR(VLOOKUP(A4575,hoja!A:D,3,FALSE),0)</f>
        <v>50178</v>
      </c>
      <c r="E4575" s="40" t="s">
        <v>1031</v>
      </c>
      <c r="F4575" s="23" t="str">
        <f>IFERROR(VLOOKUP(E4575,hoja!$A$2:$E$970,4,FALSE),0)</f>
        <v>SANTANDER</v>
      </c>
      <c r="G4575" s="23" t="str">
        <f>IFERROR(VLOOKUP(E4575,hoja!$A$2:$E$970,5,FALSE),0)</f>
        <v>AGUACHICA</v>
      </c>
      <c r="H4575" s="103" t="str">
        <f>IFERROR(VLOOKUP(E4575,hoja!A:C,3,FALSE),0)</f>
        <v>50521</v>
      </c>
      <c r="I4575" s="24" t="str">
        <f t="shared" si="1187"/>
        <v>5017850521</v>
      </c>
      <c r="K4575" s="23">
        <v>472</v>
      </c>
      <c r="L4575" s="23" t="str">
        <f t="shared" si="1186"/>
        <v>NACIONAL</v>
      </c>
      <c r="M4575" s="23" t="s">
        <v>618</v>
      </c>
      <c r="N4575" s="23" t="str" cm="1">
        <f t="array" ref="N4575">IFERROR(IF(M4575="Principal","LES_ACTIVE",LES_INACTIVE),0)</f>
        <v>LES_ACTIVE</v>
      </c>
      <c r="O4575" s="23">
        <f t="shared" si="1188"/>
        <v>16</v>
      </c>
      <c r="P4575" s="23" t="str">
        <f t="shared" si="1185"/>
        <v>5017850521Principal</v>
      </c>
    </row>
    <row r="4576" spans="1:16" ht="15" hidden="1" customHeight="1">
      <c r="A4576" s="82" t="s">
        <v>930</v>
      </c>
      <c r="B4576" s="23" t="str">
        <f>IFERROR(VLOOKUP(A4576,hoja!$A$2:$E$970,4,FALSE),0)</f>
        <v>ANTIOQUIA</v>
      </c>
      <c r="C4576" s="23" t="str">
        <f>IFERROR(VLOOKUP(A4576,hoja!$A$2:$E$1370,5,FALSE),0)</f>
        <v>SAN PEDRO DE LOS MILAGROS</v>
      </c>
      <c r="D4576" s="23" t="str">
        <f>IFERROR(VLOOKUP(A4576,hoja!A:D,3,FALSE),0)</f>
        <v>50178</v>
      </c>
      <c r="E4576" s="40" t="s">
        <v>654</v>
      </c>
      <c r="F4576" s="23" t="str">
        <f>IFERROR(VLOOKUP(E4576,hoja!$A$2:$E$970,4,FALSE),0)</f>
        <v>ANTIOQUIA</v>
      </c>
      <c r="G4576" s="23" t="str">
        <f>IFERROR(VLOOKUP(E4576,hoja!$A$2:$E$970,5,FALSE),0)</f>
        <v>CHIGORODÓ</v>
      </c>
      <c r="H4576" s="103" t="str">
        <f>IFERROR(VLOOKUP(E4576,hoja!A:C,3,FALSE),0)</f>
        <v>60005</v>
      </c>
      <c r="I4576" s="24" t="str">
        <f t="shared" si="1187"/>
        <v>5017860005</v>
      </c>
      <c r="K4576" s="23">
        <v>315</v>
      </c>
      <c r="L4576" s="23" t="str">
        <f t="shared" si="1186"/>
        <v>REGIONAL</v>
      </c>
      <c r="M4576" s="23" t="s">
        <v>618</v>
      </c>
      <c r="N4576" s="23" t="str" cm="1">
        <f t="array" ref="N4576">IFERROR(IF(M4576="Principal","LES_ACTIVE",LES_INACTIVE),0)</f>
        <v>LES_ACTIVE</v>
      </c>
      <c r="O4576" s="23">
        <f t="shared" si="1188"/>
        <v>16</v>
      </c>
      <c r="P4576" s="23" t="str">
        <f t="shared" si="1185"/>
        <v>5017860005Principal</v>
      </c>
    </row>
    <row r="4577" spans="1:16" ht="15" hidden="1" customHeight="1">
      <c r="A4577" s="82" t="s">
        <v>930</v>
      </c>
      <c r="B4577" s="23" t="str">
        <f>IFERROR(VLOOKUP(A4577,hoja!$A$2:$E$970,4,FALSE),0)</f>
        <v>ANTIOQUIA</v>
      </c>
      <c r="C4577" s="23" t="str">
        <f>IFERROR(VLOOKUP(A4577,hoja!$A$2:$E$1370,5,FALSE),0)</f>
        <v>SAN PEDRO DE LOS MILAGROS</v>
      </c>
      <c r="D4577" s="23" t="str">
        <f>IFERROR(VLOOKUP(A4577,hoja!A:D,3,FALSE),0)</f>
        <v>50178</v>
      </c>
      <c r="E4577" s="40" t="s">
        <v>783</v>
      </c>
      <c r="F4577" s="23" t="str">
        <f>IFERROR(VLOOKUP(E4577,hoja!$A$2:$E$970,4,FALSE),0)</f>
        <v>COSTA</v>
      </c>
      <c r="G4577" s="23" t="str">
        <f>IFERROR(VLOOKUP(E4577,hoja!$A$2:$E$970,5,FALSE),0)</f>
        <v>MONTERÍA</v>
      </c>
      <c r="H4577" s="103" t="str">
        <f>IFERROR(VLOOKUP(E4577,hoja!A:C,3,FALSE),0)</f>
        <v>60007</v>
      </c>
      <c r="I4577" s="24" t="str">
        <f t="shared" si="1187"/>
        <v>5017860007</v>
      </c>
      <c r="K4577" s="23">
        <v>387</v>
      </c>
      <c r="L4577" s="23" t="str">
        <f t="shared" si="1186"/>
        <v>NACIONAL</v>
      </c>
      <c r="M4577" s="23" t="s">
        <v>618</v>
      </c>
      <c r="N4577" s="23" t="str" cm="1">
        <f t="array" ref="N4577">IFERROR(IF(M4577="Principal","LES_ACTIVE",LES_INACTIVE),0)</f>
        <v>LES_ACTIVE</v>
      </c>
      <c r="O4577" s="23">
        <f t="shared" si="1188"/>
        <v>16</v>
      </c>
      <c r="P4577" s="23" t="str">
        <f t="shared" si="1185"/>
        <v>5017860007Principal</v>
      </c>
    </row>
    <row r="4578" spans="1:16" ht="15" hidden="1" customHeight="1">
      <c r="A4578" s="82" t="s">
        <v>930</v>
      </c>
      <c r="B4578" s="23" t="str">
        <f>IFERROR(VLOOKUP(A4578,hoja!$A$2:$E$970,4,FALSE),0)</f>
        <v>ANTIOQUIA</v>
      </c>
      <c r="C4578" s="23" t="str">
        <f>IFERROR(VLOOKUP(A4578,hoja!$A$2:$E$1370,5,FALSE),0)</f>
        <v>SAN PEDRO DE LOS MILAGROS</v>
      </c>
      <c r="D4578" s="23" t="str">
        <f>IFERROR(VLOOKUP(A4578,hoja!A:D,3,FALSE),0)</f>
        <v>50178</v>
      </c>
      <c r="E4578" s="40" t="s">
        <v>850</v>
      </c>
      <c r="F4578" s="23" t="str">
        <f>IFERROR(VLOOKUP(E4578,hoja!$A$2:$E$970,4,FALSE),0)</f>
        <v>SANTANDER</v>
      </c>
      <c r="G4578" s="23" t="str">
        <f>IFERROR(VLOOKUP(E4578,hoja!$A$2:$E$970,5,FALSE),0)</f>
        <v>PIEDECUESTA</v>
      </c>
      <c r="H4578" s="103" t="str">
        <f>IFERROR(VLOOKUP(E4578,hoja!A:C,3,FALSE),0)</f>
        <v>60012</v>
      </c>
      <c r="I4578" s="24" t="str">
        <f t="shared" si="1187"/>
        <v>5017860012</v>
      </c>
      <c r="K4578" s="23">
        <v>387</v>
      </c>
      <c r="L4578" s="23" t="str">
        <f t="shared" si="1186"/>
        <v>NACIONAL</v>
      </c>
      <c r="M4578" s="23" t="s">
        <v>618</v>
      </c>
      <c r="N4578" s="23" t="str" cm="1">
        <f t="array" ref="N4578">IFERROR(IF(M4578="Principal","LES_ACTIVE",LES_INACTIVE),0)</f>
        <v>LES_ACTIVE</v>
      </c>
      <c r="O4578" s="23">
        <f t="shared" si="1188"/>
        <v>16</v>
      </c>
      <c r="P4578" s="23" t="str">
        <f t="shared" si="1185"/>
        <v>5017860012Principal</v>
      </c>
    </row>
    <row r="4579" spans="1:16" ht="15" hidden="1" customHeight="1">
      <c r="A4579" s="82" t="s">
        <v>930</v>
      </c>
      <c r="B4579" s="23" t="str">
        <f>IFERROR(VLOOKUP(A4579,hoja!$A$2:$E$970,4,FALSE),0)</f>
        <v>ANTIOQUIA</v>
      </c>
      <c r="C4579" s="23" t="str">
        <f>IFERROR(VLOOKUP(A4579,hoja!$A$2:$E$1370,5,FALSE),0)</f>
        <v>SAN PEDRO DE LOS MILAGROS</v>
      </c>
      <c r="D4579" s="23" t="str">
        <f>IFERROR(VLOOKUP(A4579,hoja!A:D,3,FALSE),0)</f>
        <v>50178</v>
      </c>
      <c r="E4579" s="40" t="s">
        <v>816</v>
      </c>
      <c r="F4579" s="23" t="str">
        <f>IFERROR(VLOOKUP(E4579,hoja!$A$2:$E$970,4,FALSE),0)</f>
        <v>OCCIDENTE</v>
      </c>
      <c r="G4579" s="23" t="str">
        <f>IFERROR(VLOOKUP(E4579,hoja!$A$2:$E$970,5,FALSE),0)</f>
        <v>IPIALES</v>
      </c>
      <c r="H4579" s="103" t="str">
        <f>IFERROR(VLOOKUP(E4579,hoja!A:C,3,FALSE),0)</f>
        <v>60013</v>
      </c>
      <c r="I4579" s="24" t="str">
        <f t="shared" si="1187"/>
        <v>5017860013</v>
      </c>
      <c r="K4579" s="23">
        <v>927</v>
      </c>
      <c r="L4579" s="23" t="str">
        <f t="shared" si="1186"/>
        <v>NACIONAL</v>
      </c>
      <c r="M4579" s="23" t="s">
        <v>618</v>
      </c>
      <c r="N4579" s="23" t="str" cm="1">
        <f t="array" ref="N4579">IFERROR(IF(M4579="Principal","LES_ACTIVE",LES_INACTIVE),0)</f>
        <v>LES_ACTIVE</v>
      </c>
      <c r="O4579" s="23">
        <f t="shared" si="1188"/>
        <v>8</v>
      </c>
      <c r="P4579" s="23" t="str">
        <f t="shared" si="1185"/>
        <v>5017860013Principal</v>
      </c>
    </row>
    <row r="4580" spans="1:16" ht="15" hidden="1" customHeight="1">
      <c r="A4580" s="82" t="s">
        <v>930</v>
      </c>
      <c r="B4580" s="23" t="str">
        <f>IFERROR(VLOOKUP(A4580,hoja!$A$2:$E$970,4,FALSE),0)</f>
        <v>ANTIOQUIA</v>
      </c>
      <c r="C4580" s="23" t="str">
        <f>IFERROR(VLOOKUP(A4580,hoja!$A$2:$E$1370,5,FALSE),0)</f>
        <v>SAN PEDRO DE LOS MILAGROS</v>
      </c>
      <c r="D4580" s="23" t="str">
        <f>IFERROR(VLOOKUP(A4580,hoja!A:D,3,FALSE),0)</f>
        <v>50178</v>
      </c>
      <c r="E4580" s="40" t="s">
        <v>843</v>
      </c>
      <c r="F4580" s="23" t="str">
        <f>IFERROR(VLOOKUP(E4580,hoja!$A$2:$E$970,4,FALSE),0)</f>
        <v>ANTIOQUIA</v>
      </c>
      <c r="G4580" s="23" t="str">
        <f>IFERROR(VLOOKUP(E4580,hoja!$A$2:$E$970,5,FALSE),0)</f>
        <v>MEDELLÍN</v>
      </c>
      <c r="H4580" s="103" t="str">
        <f>IFERROR(VLOOKUP(E4580,hoja!A:C,3,FALSE),0)</f>
        <v>60014</v>
      </c>
      <c r="I4580" s="24" t="str">
        <f t="shared" si="1187"/>
        <v>5017860014</v>
      </c>
      <c r="K4580" s="23">
        <v>25</v>
      </c>
      <c r="L4580" s="23" t="str">
        <f t="shared" si="1186"/>
        <v>REGIONAL</v>
      </c>
      <c r="M4580" s="23" t="s">
        <v>618</v>
      </c>
      <c r="N4580" s="23" t="str" cm="1">
        <f t="array" ref="N4580">IFERROR(IF(M4580="Principal","LES_ACTIVE",LES_INACTIVE),0)</f>
        <v>LES_ACTIVE</v>
      </c>
      <c r="O4580" s="23">
        <f t="shared" si="1188"/>
        <v>25</v>
      </c>
      <c r="P4580" s="23" t="str">
        <f t="shared" si="1185"/>
        <v>5017860014Principal</v>
      </c>
    </row>
    <row r="4581" spans="1:16" ht="15" hidden="1" customHeight="1">
      <c r="A4581" s="82" t="s">
        <v>930</v>
      </c>
      <c r="B4581" s="23" t="str">
        <f>IFERROR(VLOOKUP(A4581,hoja!$A$2:$E$970,4,FALSE),0)</f>
        <v>ANTIOQUIA</v>
      </c>
      <c r="C4581" s="23" t="str">
        <f>IFERROR(VLOOKUP(A4581,hoja!$A$2:$E$1370,5,FALSE),0)</f>
        <v>SAN PEDRO DE LOS MILAGROS</v>
      </c>
      <c r="D4581" s="23" t="str">
        <f>IFERROR(VLOOKUP(A4581,hoja!A:D,3,FALSE),0)</f>
        <v>50178</v>
      </c>
      <c r="E4581" s="40" t="s">
        <v>822</v>
      </c>
      <c r="F4581" s="23" t="str">
        <f>IFERROR(VLOOKUP(E4581,hoja!$A$2:$E$970,4,FALSE),0)</f>
        <v>SANTANDER</v>
      </c>
      <c r="G4581" s="23" t="str">
        <f>IFERROR(VLOOKUP(E4581,hoja!$A$2:$E$970,5,FALSE),0)</f>
        <v>CÚCUTA</v>
      </c>
      <c r="H4581" s="103" t="str">
        <f>IFERROR(VLOOKUP(E4581,hoja!A:C,3,FALSE),0)</f>
        <v>60019</v>
      </c>
      <c r="I4581" s="24" t="str">
        <f t="shared" si="1187"/>
        <v>5017860019</v>
      </c>
      <c r="K4581" s="23">
        <v>593</v>
      </c>
      <c r="L4581" s="23" t="str">
        <f t="shared" si="1186"/>
        <v>NACIONAL</v>
      </c>
      <c r="M4581" s="23" t="s">
        <v>618</v>
      </c>
      <c r="N4581" s="23" t="str" cm="1">
        <f t="array" ref="N4581">IFERROR(IF(M4581="Principal","LES_ACTIVE",LES_INACTIVE),0)</f>
        <v>LES_ACTIVE</v>
      </c>
      <c r="O4581" s="23">
        <f t="shared" si="1188"/>
        <v>12</v>
      </c>
      <c r="P4581" s="23" t="str">
        <f t="shared" si="1185"/>
        <v>5017860019Principal</v>
      </c>
    </row>
    <row r="4582" spans="1:16" ht="15" hidden="1" customHeight="1">
      <c r="A4582" s="82" t="s">
        <v>930</v>
      </c>
      <c r="B4582" s="23" t="str">
        <f>IFERROR(VLOOKUP(A4582,hoja!$A$2:$E$970,4,FALSE),0)</f>
        <v>ANTIOQUIA</v>
      </c>
      <c r="C4582" s="23" t="str">
        <f>IFERROR(VLOOKUP(A4582,hoja!$A$2:$E$1370,5,FALSE),0)</f>
        <v>SAN PEDRO DE LOS MILAGROS</v>
      </c>
      <c r="D4582" s="23" t="str">
        <f>IFERROR(VLOOKUP(A4582,hoja!A:D,3,FALSE),0)</f>
        <v>50178</v>
      </c>
      <c r="E4582" s="40" t="s">
        <v>155</v>
      </c>
      <c r="F4582" s="23" t="str">
        <f>IFERROR(VLOOKUP(E4582,hoja!$A$2:$E$970,4,FALSE),0)</f>
        <v>CENTRO</v>
      </c>
      <c r="G4582" s="23" t="str">
        <f>IFERROR(VLOOKUP(E4582,hoja!$A$2:$E$970,5,FALSE),0)</f>
        <v>DUITAMA</v>
      </c>
      <c r="H4582" s="103" t="str">
        <f>IFERROR(VLOOKUP(E4582,hoja!A:C,3,FALSE),0)</f>
        <v>60020</v>
      </c>
      <c r="I4582" s="24" t="str">
        <f t="shared" si="1187"/>
        <v>5017860020</v>
      </c>
      <c r="K4582" s="23">
        <v>469</v>
      </c>
      <c r="L4582" s="23" t="str">
        <f t="shared" si="1186"/>
        <v>NACIONAL</v>
      </c>
      <c r="M4582" s="23" t="s">
        <v>618</v>
      </c>
      <c r="N4582" s="23" t="str" cm="1">
        <f t="array" ref="N4582">IFERROR(IF(M4582="Principal","LES_ACTIVE",LES_INACTIVE),0)</f>
        <v>LES_ACTIVE</v>
      </c>
      <c r="O4582" s="23">
        <f t="shared" si="1188"/>
        <v>16</v>
      </c>
      <c r="P4582" s="23" t="str">
        <f t="shared" si="1185"/>
        <v>5017860020Principal</v>
      </c>
    </row>
    <row r="4583" spans="1:16" ht="15" hidden="1" customHeight="1">
      <c r="A4583" s="82" t="s">
        <v>930</v>
      </c>
      <c r="B4583" s="23" t="str">
        <f>IFERROR(VLOOKUP(A4583,hoja!$A$2:$E$970,4,FALSE),0)</f>
        <v>ANTIOQUIA</v>
      </c>
      <c r="C4583" s="23" t="str">
        <f>IFERROR(VLOOKUP(A4583,hoja!$A$2:$E$1370,5,FALSE),0)</f>
        <v>SAN PEDRO DE LOS MILAGROS</v>
      </c>
      <c r="D4583" s="23" t="str">
        <f>IFERROR(VLOOKUP(A4583,hoja!A:D,3,FALSE),0)</f>
        <v>50178</v>
      </c>
      <c r="E4583" s="40" t="s">
        <v>859</v>
      </c>
      <c r="F4583" s="23" t="str">
        <f>IFERROR(VLOOKUP(E4583,hoja!$A$2:$E$970,4,FALSE),0)</f>
        <v>CENTRO</v>
      </c>
      <c r="G4583" s="23" t="str">
        <f>IFERROR(VLOOKUP(E4583,hoja!$A$2:$E$970,5,FALSE),0)</f>
        <v>IBAGUÉ</v>
      </c>
      <c r="H4583" s="103" t="str">
        <f>IFERROR(VLOOKUP(E4583,hoja!A:C,3,FALSE),0)</f>
        <v>60021</v>
      </c>
      <c r="I4583" s="24" t="str">
        <f t="shared" si="1187"/>
        <v>5017860021</v>
      </c>
      <c r="K4583" s="23">
        <v>381</v>
      </c>
      <c r="L4583" s="23" t="str">
        <f t="shared" si="1186"/>
        <v>NACIONAL</v>
      </c>
      <c r="M4583" s="23" t="s">
        <v>618</v>
      </c>
      <c r="N4583" s="23" t="str" cm="1">
        <f t="array" ref="N4583">IFERROR(IF(M4583="Principal","LES_ACTIVE",LES_INACTIVE),0)</f>
        <v>LES_ACTIVE</v>
      </c>
      <c r="O4583" s="23">
        <f t="shared" si="1188"/>
        <v>16</v>
      </c>
      <c r="P4583" s="23" t="str">
        <f t="shared" si="1185"/>
        <v>5017860021Principal</v>
      </c>
    </row>
    <row r="4584" spans="1:16" ht="15" hidden="1" customHeight="1">
      <c r="A4584" s="82" t="s">
        <v>930</v>
      </c>
      <c r="B4584" s="23" t="str">
        <f>IFERROR(VLOOKUP(A4584,hoja!$A$2:$E$970,4,FALSE),0)</f>
        <v>ANTIOQUIA</v>
      </c>
      <c r="C4584" s="23" t="str">
        <f>IFERROR(VLOOKUP(A4584,hoja!$A$2:$E$1370,5,FALSE),0)</f>
        <v>SAN PEDRO DE LOS MILAGROS</v>
      </c>
      <c r="D4584" s="23" t="str">
        <f>IFERROR(VLOOKUP(A4584,hoja!A:D,3,FALSE),0)</f>
        <v>50178</v>
      </c>
      <c r="E4584" s="40" t="s">
        <v>315</v>
      </c>
      <c r="F4584" s="23" t="str">
        <f>IFERROR(VLOOKUP(E4584,hoja!$A$2:$E$970,4,FALSE),0)</f>
        <v>OCCIDENTE</v>
      </c>
      <c r="G4584" s="23" t="str">
        <f>IFERROR(VLOOKUP(E4584,hoja!$A$2:$E$970,5,FALSE),0)</f>
        <v>MANIZALES</v>
      </c>
      <c r="H4584" s="103" t="str">
        <f>IFERROR(VLOOKUP(E4584,hoja!A:C,3,FALSE),0)</f>
        <v>60024</v>
      </c>
      <c r="I4584" s="24" t="str">
        <f t="shared" si="1187"/>
        <v>5017860024</v>
      </c>
      <c r="K4584" s="23">
        <v>254</v>
      </c>
      <c r="L4584" s="23" t="str">
        <f t="shared" si="1186"/>
        <v>NACIONAL</v>
      </c>
      <c r="M4584" s="23" t="s">
        <v>618</v>
      </c>
      <c r="N4584" s="23" t="str" cm="1">
        <f t="array" ref="N4584">IFERROR(IF(M4584="Principal","LES_ACTIVE",LES_INACTIVE),0)</f>
        <v>LES_ACTIVE</v>
      </c>
      <c r="O4584" s="23">
        <f t="shared" si="1188"/>
        <v>16</v>
      </c>
      <c r="P4584" s="23" t="str">
        <f t="shared" si="1185"/>
        <v>5017860024Principal</v>
      </c>
    </row>
    <row r="4585" spans="1:16" ht="15" hidden="1" customHeight="1">
      <c r="A4585" s="82" t="s">
        <v>930</v>
      </c>
      <c r="B4585" s="23" t="str">
        <f>IFERROR(VLOOKUP(A4585,hoja!$A$2:$E$970,4,FALSE),0)</f>
        <v>ANTIOQUIA</v>
      </c>
      <c r="C4585" s="23" t="str">
        <f>IFERROR(VLOOKUP(A4585,hoja!$A$2:$E$1370,5,FALSE),0)</f>
        <v>SAN PEDRO DE LOS MILAGROS</v>
      </c>
      <c r="D4585" s="23" t="str">
        <f>IFERROR(VLOOKUP(A4585,hoja!A:D,3,FALSE),0)</f>
        <v>50178</v>
      </c>
      <c r="E4585" s="40" t="s">
        <v>818</v>
      </c>
      <c r="F4585" s="23" t="str">
        <f>IFERROR(VLOOKUP(E4585,hoja!$A$2:$E$970,4,FALSE),0)</f>
        <v>SANTANDER</v>
      </c>
      <c r="G4585" s="23" t="str">
        <f>IFERROR(VLOOKUP(E4585,hoja!$A$2:$E$970,5,FALSE),0)</f>
        <v>OCAÑA</v>
      </c>
      <c r="H4585" s="103" t="str">
        <f>IFERROR(VLOOKUP(E4585,hoja!A:C,3,FALSE),0)</f>
        <v>60026</v>
      </c>
      <c r="I4585" s="24" t="str">
        <f t="shared" si="1187"/>
        <v>5017860026</v>
      </c>
      <c r="K4585" s="23">
        <v>516</v>
      </c>
      <c r="L4585" s="23" t="str">
        <f t="shared" si="1186"/>
        <v>NACIONAL</v>
      </c>
      <c r="M4585" s="23" t="s">
        <v>618</v>
      </c>
      <c r="N4585" s="23" t="str" cm="1">
        <f t="array" ref="N4585">IFERROR(IF(M4585="Principal","LES_ACTIVE",LES_INACTIVE),0)</f>
        <v>LES_ACTIVE</v>
      </c>
      <c r="O4585" s="23">
        <f t="shared" si="1188"/>
        <v>12</v>
      </c>
      <c r="P4585" s="23" t="str">
        <f t="shared" si="1185"/>
        <v>5017860026Principal</v>
      </c>
    </row>
    <row r="4586" spans="1:16" ht="15" hidden="1" customHeight="1">
      <c r="A4586" s="82" t="s">
        <v>930</v>
      </c>
      <c r="B4586" s="23" t="str">
        <f>IFERROR(VLOOKUP(A4586,hoja!$A$2:$E$970,4,FALSE),0)</f>
        <v>ANTIOQUIA</v>
      </c>
      <c r="C4586" s="23" t="str">
        <f>IFERROR(VLOOKUP(A4586,hoja!$A$2:$E$1370,5,FALSE),0)</f>
        <v>SAN PEDRO DE LOS MILAGROS</v>
      </c>
      <c r="D4586" s="23" t="str">
        <f>IFERROR(VLOOKUP(A4586,hoja!A:D,3,FALSE),0)</f>
        <v>50178</v>
      </c>
      <c r="E4586" s="40" t="s">
        <v>788</v>
      </c>
      <c r="F4586" s="23" t="str">
        <f>IFERROR(VLOOKUP(E4586,hoja!$A$2:$E$970,4,FALSE),0)</f>
        <v>ANTIOQUIA</v>
      </c>
      <c r="G4586" s="23" t="str">
        <f>IFERROR(VLOOKUP(E4586,hoja!$A$2:$E$970,5,FALSE),0)</f>
        <v>RIONEGRO</v>
      </c>
      <c r="H4586" s="103" t="str">
        <f>IFERROR(VLOOKUP(E4586,hoja!A:C,3,FALSE),0)</f>
        <v>60027</v>
      </c>
      <c r="I4586" s="24" t="str">
        <f t="shared" si="1187"/>
        <v>5017860027</v>
      </c>
      <c r="K4586" s="23">
        <v>71</v>
      </c>
      <c r="L4586" s="23" t="str">
        <f t="shared" si="1186"/>
        <v>REGIONAL</v>
      </c>
      <c r="M4586" s="23" t="s">
        <v>618</v>
      </c>
      <c r="N4586" s="23" t="str" cm="1">
        <f t="array" ref="N4586">IFERROR(IF(M4586="Principal","LES_ACTIVE",LES_INACTIVE),0)</f>
        <v>LES_ACTIVE</v>
      </c>
      <c r="O4586" s="23">
        <f t="shared" si="1188"/>
        <v>25</v>
      </c>
      <c r="P4586" s="23" t="str">
        <f t="shared" si="1185"/>
        <v>5017860027Principal</v>
      </c>
    </row>
    <row r="4587" spans="1:16" ht="15" hidden="1" customHeight="1">
      <c r="A4587" s="82" t="s">
        <v>930</v>
      </c>
      <c r="B4587" s="23" t="str">
        <f>IFERROR(VLOOKUP(A4587,hoja!$A$2:$E$970,4,FALSE),0)</f>
        <v>ANTIOQUIA</v>
      </c>
      <c r="C4587" s="23" t="str">
        <f>IFERROR(VLOOKUP(A4587,hoja!$A$2:$E$1370,5,FALSE),0)</f>
        <v>SAN PEDRO DE LOS MILAGROS</v>
      </c>
      <c r="D4587" s="23" t="str">
        <f>IFERROR(VLOOKUP(A4587,hoja!A:D,3,FALSE),0)</f>
        <v>50178</v>
      </c>
      <c r="E4587" s="40" t="s">
        <v>554</v>
      </c>
      <c r="F4587" s="23" t="str">
        <f>IFERROR(VLOOKUP(E4587,hoja!$A$2:$E$970,4,FALSE),0)</f>
        <v>COSTA</v>
      </c>
      <c r="G4587" s="23" t="str">
        <f>IFERROR(VLOOKUP(E4587,hoja!$A$2:$E$970,5,FALSE),0)</f>
        <v>VALLEDUPAR</v>
      </c>
      <c r="H4587" s="103" t="str">
        <f>IFERROR(VLOOKUP(E4587,hoja!A:C,3,FALSE),0)</f>
        <v>60030</v>
      </c>
      <c r="I4587" s="24" t="str">
        <f t="shared" si="1187"/>
        <v>5017860030</v>
      </c>
      <c r="K4587" s="23">
        <v>748</v>
      </c>
      <c r="L4587" s="23" t="str">
        <f t="shared" si="1186"/>
        <v>NACIONAL</v>
      </c>
      <c r="M4587" s="23" t="s">
        <v>618</v>
      </c>
      <c r="N4587" s="23" t="str" cm="1">
        <f t="array" ref="N4587">IFERROR(IF(M4587="Principal","LES_ACTIVE",LES_INACTIVE),0)</f>
        <v>LES_ACTIVE</v>
      </c>
      <c r="O4587" s="23">
        <f t="shared" si="1188"/>
        <v>12</v>
      </c>
      <c r="P4587" s="23" t="str">
        <f t="shared" si="1185"/>
        <v>5017860030Principal</v>
      </c>
    </row>
    <row r="4588" spans="1:16" ht="15" hidden="1" customHeight="1">
      <c r="A4588" s="82" t="s">
        <v>930</v>
      </c>
      <c r="B4588" s="23" t="str">
        <f>IFERROR(VLOOKUP(A4588,hoja!$A$2:$E$970,4,FALSE),0)</f>
        <v>ANTIOQUIA</v>
      </c>
      <c r="C4588" s="23" t="str">
        <f>IFERROR(VLOOKUP(A4588,hoja!$A$2:$E$1370,5,FALSE),0)</f>
        <v>SAN PEDRO DE LOS MILAGROS</v>
      </c>
      <c r="D4588" s="23" t="str">
        <f>IFERROR(VLOOKUP(A4588,hoja!A:D,3,FALSE),0)</f>
        <v>50178</v>
      </c>
      <c r="E4588" s="40" t="s">
        <v>856</v>
      </c>
      <c r="F4588" s="23" t="str">
        <f>IFERROR(VLOOKUP(E4588,hoja!$A$2:$E$970,4,FALSE),0)</f>
        <v>COSTA</v>
      </c>
      <c r="G4588" s="23" t="str">
        <f>IFERROR(VLOOKUP(E4588,hoja!$A$2:$E$970,5,FALSE),0)</f>
        <v>LORICA</v>
      </c>
      <c r="H4588" s="103" t="str">
        <f>IFERROR(VLOOKUP(E4588,hoja!A:C,3,FALSE),0)</f>
        <v>60031</v>
      </c>
      <c r="I4588" s="24" t="str">
        <f t="shared" si="1187"/>
        <v>5017860031</v>
      </c>
      <c r="K4588" s="23">
        <v>428</v>
      </c>
      <c r="L4588" s="23" t="str">
        <f t="shared" si="1186"/>
        <v>NACIONAL</v>
      </c>
      <c r="M4588" s="23" t="s">
        <v>618</v>
      </c>
      <c r="N4588" s="23" t="str" cm="1">
        <f t="array" ref="N4588">IFERROR(IF(M4588="Principal","LES_ACTIVE",LES_INACTIVE),0)</f>
        <v>LES_ACTIVE</v>
      </c>
      <c r="O4588" s="23">
        <f t="shared" si="1188"/>
        <v>16</v>
      </c>
      <c r="P4588" s="23" t="str">
        <f t="shared" si="1185"/>
        <v>5017860031Principal</v>
      </c>
    </row>
    <row r="4589" spans="1:16" ht="15" hidden="1" customHeight="1">
      <c r="A4589" s="82" t="s">
        <v>930</v>
      </c>
      <c r="B4589" s="23" t="str">
        <f>IFERROR(VLOOKUP(A4589,hoja!$A$2:$E$970,4,FALSE),0)</f>
        <v>ANTIOQUIA</v>
      </c>
      <c r="C4589" s="23" t="str">
        <f>IFERROR(VLOOKUP(A4589,hoja!$A$2:$E$1370,5,FALSE),0)</f>
        <v>SAN PEDRO DE LOS MILAGROS</v>
      </c>
      <c r="D4589" s="23" t="str">
        <f>IFERROR(VLOOKUP(A4589,hoja!A:D,3,FALSE),0)</f>
        <v>50178</v>
      </c>
      <c r="E4589" s="40" t="s">
        <v>422</v>
      </c>
      <c r="F4589" s="23" t="str">
        <f>IFERROR(VLOOKUP(E4589,hoja!$A$2:$E$970,4,FALSE),0)</f>
        <v>COSTA</v>
      </c>
      <c r="G4589" s="23" t="str">
        <f>IFERROR(VLOOKUP(E4589,hoja!$A$2:$E$970,5,FALSE),0)</f>
        <v>RIOHACHA</v>
      </c>
      <c r="H4589" s="103" t="str">
        <f>IFERROR(VLOOKUP(E4589,hoja!A:C,3,FALSE),0)</f>
        <v>60032</v>
      </c>
      <c r="I4589" s="24" t="str">
        <f t="shared" si="1187"/>
        <v>5017860032</v>
      </c>
      <c r="K4589" s="23">
        <v>931</v>
      </c>
      <c r="L4589" s="23" t="str">
        <f t="shared" si="1186"/>
        <v>NACIONAL</v>
      </c>
      <c r="M4589" s="23" t="s">
        <v>618</v>
      </c>
      <c r="N4589" s="23" t="str" cm="1">
        <f t="array" ref="N4589">IFERROR(IF(M4589="Principal","LES_ACTIVE",LES_INACTIVE),0)</f>
        <v>LES_ACTIVE</v>
      </c>
      <c r="O4589" s="23">
        <f t="shared" si="1188"/>
        <v>8</v>
      </c>
      <c r="P4589" s="23" t="str">
        <f t="shared" si="1185"/>
        <v>5017860032Principal</v>
      </c>
    </row>
    <row r="4590" spans="1:16" ht="15" hidden="1" customHeight="1">
      <c r="A4590" s="82" t="s">
        <v>930</v>
      </c>
      <c r="B4590" s="23" t="str">
        <f>IFERROR(VLOOKUP(A4590,hoja!$A$2:$E$970,4,FALSE),0)</f>
        <v>ANTIOQUIA</v>
      </c>
      <c r="C4590" s="23" t="str">
        <f>IFERROR(VLOOKUP(A4590,hoja!$A$2:$E$1370,5,FALSE),0)</f>
        <v>SAN PEDRO DE LOS MILAGROS</v>
      </c>
      <c r="D4590" s="23" t="str">
        <f>IFERROR(VLOOKUP(A4590,hoja!A:D,3,FALSE),0)</f>
        <v>50178</v>
      </c>
      <c r="E4590" s="40" t="s">
        <v>789</v>
      </c>
      <c r="F4590" s="23" t="str">
        <f>IFERROR(VLOOKUP(E4590,hoja!$A$2:$E$970,4,FALSE),0)</f>
        <v>SANTANDER</v>
      </c>
      <c r="G4590" s="23" t="str">
        <f>IFERROR(VLOOKUP(E4590,hoja!$A$2:$E$970,5,FALSE),0)</f>
        <v>SAN GIL</v>
      </c>
      <c r="H4590" s="103" t="str">
        <f>IFERROR(VLOOKUP(E4590,hoja!A:C,3,FALSE),0)</f>
        <v>60034</v>
      </c>
      <c r="I4590" s="24" t="str">
        <f t="shared" si="1187"/>
        <v>5017860034</v>
      </c>
      <c r="K4590" s="23">
        <v>487</v>
      </c>
      <c r="L4590" s="23" t="str">
        <f t="shared" si="1186"/>
        <v>NACIONAL</v>
      </c>
      <c r="M4590" s="23" t="s">
        <v>618</v>
      </c>
      <c r="N4590" s="23" t="str" cm="1">
        <f t="array" ref="N4590">IFERROR(IF(M4590="Principal","LES_ACTIVE",LES_INACTIVE),0)</f>
        <v>LES_ACTIVE</v>
      </c>
      <c r="O4590" s="23">
        <f t="shared" si="1188"/>
        <v>16</v>
      </c>
      <c r="P4590" s="23" t="str">
        <f t="shared" si="1185"/>
        <v>5017860034Principal</v>
      </c>
    </row>
    <row r="4591" spans="1:16" ht="15" hidden="1" customHeight="1">
      <c r="A4591" s="82" t="s">
        <v>930</v>
      </c>
      <c r="B4591" s="23" t="str">
        <f>IFERROR(VLOOKUP(A4591,hoja!$A$2:$E$970,4,FALSE),0)</f>
        <v>ANTIOQUIA</v>
      </c>
      <c r="C4591" s="23" t="str">
        <f>IFERROR(VLOOKUP(A4591,hoja!$A$2:$E$1370,5,FALSE),0)</f>
        <v>SAN PEDRO DE LOS MILAGROS</v>
      </c>
      <c r="D4591" s="23" t="str">
        <f>IFERROR(VLOOKUP(A4591,hoja!A:D,3,FALSE),0)</f>
        <v>50178</v>
      </c>
      <c r="E4591" s="40" t="s">
        <v>887</v>
      </c>
      <c r="F4591" s="23" t="str">
        <f>IFERROR(VLOOKUP(E4591,hoja!$A$2:$E$970,4,FALSE),0)</f>
        <v>COSTA</v>
      </c>
      <c r="G4591" s="23" t="str">
        <f>IFERROR(VLOOKUP(E4591,hoja!$A$2:$E$970,5,FALSE),0)</f>
        <v>TURBACO</v>
      </c>
      <c r="H4591" s="103" t="str">
        <f>IFERROR(VLOOKUP(E4591,hoja!A:C,3,FALSE),0)</f>
        <v>60036</v>
      </c>
      <c r="I4591" s="24" t="str">
        <f t="shared" si="1187"/>
        <v>5017860036</v>
      </c>
      <c r="K4591" s="23">
        <v>605</v>
      </c>
      <c r="L4591" s="23" t="str">
        <f t="shared" si="1186"/>
        <v>NACIONAL</v>
      </c>
      <c r="M4591" s="23" t="s">
        <v>618</v>
      </c>
      <c r="N4591" s="23" t="str" cm="1">
        <f t="array" ref="N4591">IFERROR(IF(M4591="Principal","LES_ACTIVE",LES_INACTIVE),0)</f>
        <v>LES_ACTIVE</v>
      </c>
      <c r="O4591" s="23">
        <f t="shared" si="1188"/>
        <v>12</v>
      </c>
      <c r="P4591" s="23" t="str">
        <f t="shared" si="1185"/>
        <v>5017860036Principal</v>
      </c>
    </row>
    <row r="4592" spans="1:16" ht="15" hidden="1" customHeight="1">
      <c r="A4592" s="82" t="s">
        <v>930</v>
      </c>
      <c r="B4592" s="23" t="str">
        <f>IFERROR(VLOOKUP(A4592,hoja!$A$2:$E$970,4,FALSE),0)</f>
        <v>ANTIOQUIA</v>
      </c>
      <c r="C4592" s="23" t="str">
        <f>IFERROR(VLOOKUP(A4592,hoja!$A$2:$E$1370,5,FALSE),0)</f>
        <v>SAN PEDRO DE LOS MILAGROS</v>
      </c>
      <c r="D4592" s="23" t="str">
        <f>IFERROR(VLOOKUP(A4592,hoja!A:D,3,FALSE),0)</f>
        <v>50178</v>
      </c>
      <c r="E4592" s="40" t="s">
        <v>884</v>
      </c>
      <c r="F4592" s="23" t="str">
        <f>IFERROR(VLOOKUP(E4592,hoja!$A$2:$E$970,4,FALSE),0)</f>
        <v>COSTA</v>
      </c>
      <c r="G4592" s="23" t="str">
        <f>IFERROR(VLOOKUP(E4592,hoja!$A$2:$E$970,5,FALSE),0)</f>
        <v>MAGANGUÉ</v>
      </c>
      <c r="H4592" s="103" t="str">
        <f>IFERROR(VLOOKUP(E4592,hoja!A:C,3,FALSE),0)</f>
        <v>60037</v>
      </c>
      <c r="I4592" s="24" t="str">
        <f t="shared" si="1187"/>
        <v>5017860037</v>
      </c>
      <c r="K4592" s="23">
        <v>523</v>
      </c>
      <c r="L4592" s="23" t="str">
        <f t="shared" si="1186"/>
        <v>NACIONAL</v>
      </c>
      <c r="M4592" s="23" t="s">
        <v>618</v>
      </c>
      <c r="N4592" s="23" t="str" cm="1">
        <f t="array" ref="N4592">IFERROR(IF(M4592="Principal","LES_ACTIVE",LES_INACTIVE),0)</f>
        <v>LES_ACTIVE</v>
      </c>
      <c r="O4592" s="23">
        <f t="shared" si="1188"/>
        <v>12</v>
      </c>
      <c r="P4592" s="23" t="str">
        <f t="shared" si="1185"/>
        <v>5017860037Principal</v>
      </c>
    </row>
    <row r="4593" spans="1:16" ht="15" hidden="1" customHeight="1">
      <c r="A4593" s="82" t="s">
        <v>930</v>
      </c>
      <c r="B4593" s="23" t="str">
        <f>IFERROR(VLOOKUP(A4593,hoja!$A$2:$E$970,4,FALSE),0)</f>
        <v>ANTIOQUIA</v>
      </c>
      <c r="C4593" s="23" t="str">
        <f>IFERROR(VLOOKUP(A4593,hoja!$A$2:$E$1370,5,FALSE),0)</f>
        <v>SAN PEDRO DE LOS MILAGROS</v>
      </c>
      <c r="D4593" s="23" t="str">
        <f>IFERROR(VLOOKUP(A4593,hoja!A:D,3,FALSE),0)</f>
        <v>50178</v>
      </c>
      <c r="E4593" s="40" t="s">
        <v>593</v>
      </c>
      <c r="F4593" s="23" t="str">
        <f>IFERROR(VLOOKUP(E4593,hoja!$A$2:$E$970,4,FALSE),0)</f>
        <v>COSTA</v>
      </c>
      <c r="G4593" s="23" t="str">
        <f>IFERROR(VLOOKUP(E4593,hoja!$A$2:$E$970,5,FALSE),0)</f>
        <v>MONTERÍA</v>
      </c>
      <c r="H4593" s="103" t="str">
        <f>IFERROR(VLOOKUP(E4593,hoja!A:C,3,FALSE),0)</f>
        <v>60040</v>
      </c>
      <c r="I4593" s="24" t="str">
        <f t="shared" si="1187"/>
        <v>5017860040</v>
      </c>
      <c r="K4593" s="23">
        <v>367</v>
      </c>
      <c r="L4593" s="23" t="str">
        <f t="shared" si="1186"/>
        <v>NACIONAL</v>
      </c>
      <c r="M4593" s="23" t="s">
        <v>618</v>
      </c>
      <c r="N4593" s="23" t="str" cm="1">
        <f t="array" ref="N4593">IFERROR(IF(M4593="Principal","LES_ACTIVE",LES_INACTIVE),0)</f>
        <v>LES_ACTIVE</v>
      </c>
      <c r="O4593" s="23">
        <f t="shared" si="1188"/>
        <v>16</v>
      </c>
      <c r="P4593" s="23" t="str">
        <f t="shared" si="1185"/>
        <v>5017860040Principal</v>
      </c>
    </row>
    <row r="4594" spans="1:16" ht="15" hidden="1" customHeight="1">
      <c r="A4594" s="82" t="s">
        <v>930</v>
      </c>
      <c r="B4594" s="23" t="str">
        <f>IFERROR(VLOOKUP(A4594,hoja!$A$2:$E$970,4,FALSE),0)</f>
        <v>ANTIOQUIA</v>
      </c>
      <c r="C4594" s="23" t="str">
        <f>IFERROR(VLOOKUP(A4594,hoja!$A$2:$E$1370,5,FALSE),0)</f>
        <v>SAN PEDRO DE LOS MILAGROS</v>
      </c>
      <c r="D4594" s="23" t="str">
        <f>IFERROR(VLOOKUP(A4594,hoja!A:D,3,FALSE),0)</f>
        <v>50178</v>
      </c>
      <c r="E4594" s="40" t="s">
        <v>116</v>
      </c>
      <c r="F4594" s="23" t="str">
        <f>IFERROR(VLOOKUP(E4594,hoja!$A$2:$E$970,4,FALSE),0)</f>
        <v>CENTRO</v>
      </c>
      <c r="G4594" s="23" t="str">
        <f>IFERROR(VLOOKUP(E4594,hoja!$A$2:$E$970,5,FALSE),0)</f>
        <v>CHIA</v>
      </c>
      <c r="H4594" s="103" t="str">
        <f>IFERROR(VLOOKUP(E4594,hoja!A:C,3,FALSE),0)</f>
        <v>60044</v>
      </c>
      <c r="I4594" s="24" t="str">
        <f t="shared" si="1187"/>
        <v>5017860044</v>
      </c>
      <c r="K4594" s="23">
        <v>441</v>
      </c>
      <c r="L4594" s="23" t="str">
        <f t="shared" si="1186"/>
        <v>NACIONAL</v>
      </c>
      <c r="M4594" s="23" t="s">
        <v>618</v>
      </c>
      <c r="N4594" s="23" t="str" cm="1">
        <f t="array" ref="N4594">IFERROR(IF(M4594="Principal","LES_ACTIVE",LES_INACTIVE),0)</f>
        <v>LES_ACTIVE</v>
      </c>
      <c r="O4594" s="23">
        <f t="shared" si="1188"/>
        <v>16</v>
      </c>
      <c r="P4594" s="23" t="str">
        <f t="shared" si="1185"/>
        <v>5017860044Principal</v>
      </c>
    </row>
    <row r="4595" spans="1:16" ht="15" hidden="1" customHeight="1">
      <c r="A4595" s="82" t="s">
        <v>930</v>
      </c>
      <c r="B4595" s="23" t="str">
        <f>IFERROR(VLOOKUP(A4595,hoja!$A$2:$E$970,4,FALSE),0)</f>
        <v>ANTIOQUIA</v>
      </c>
      <c r="C4595" s="23" t="str">
        <f>IFERROR(VLOOKUP(A4595,hoja!$A$2:$E$1370,5,FALSE),0)</f>
        <v>SAN PEDRO DE LOS MILAGROS</v>
      </c>
      <c r="D4595" s="23" t="str">
        <f>IFERROR(VLOOKUP(A4595,hoja!A:D,3,FALSE),0)</f>
        <v>50178</v>
      </c>
      <c r="E4595" s="40" t="s">
        <v>125</v>
      </c>
      <c r="F4595" s="23" t="str">
        <f>IFERROR(VLOOKUP(E4595,hoja!$A$2:$E$970,4,FALSE),0)</f>
        <v>COSTA</v>
      </c>
      <c r="G4595" s="23" t="str">
        <f>IFERROR(VLOOKUP(E4595,hoja!$A$2:$E$970,5,FALSE),0)</f>
        <v>CIENAGA</v>
      </c>
      <c r="H4595" s="103" t="str">
        <f>IFERROR(VLOOKUP(E4595,hoja!A:C,3,FALSE),0)</f>
        <v>60045</v>
      </c>
      <c r="I4595" s="24" t="str">
        <f t="shared" si="1187"/>
        <v>5017860045</v>
      </c>
      <c r="K4595" s="23">
        <v>722</v>
      </c>
      <c r="L4595" s="23" t="str">
        <f t="shared" si="1186"/>
        <v>NACIONAL</v>
      </c>
      <c r="M4595" s="23" t="s">
        <v>618</v>
      </c>
      <c r="N4595" s="23" t="str" cm="1">
        <f t="array" ref="N4595">IFERROR(IF(M4595="Principal","LES_ACTIVE",LES_INACTIVE),0)</f>
        <v>LES_ACTIVE</v>
      </c>
      <c r="O4595" s="23">
        <f t="shared" si="1188"/>
        <v>12</v>
      </c>
      <c r="P4595" s="23" t="str">
        <f t="shared" si="1185"/>
        <v>5017860045Principal</v>
      </c>
    </row>
    <row r="4596" spans="1:16" ht="15" hidden="1" customHeight="1">
      <c r="A4596" s="82" t="s">
        <v>930</v>
      </c>
      <c r="B4596" s="23" t="str">
        <f>IFERROR(VLOOKUP(A4596,hoja!$A$2:$E$970,4,FALSE),0)</f>
        <v>ANTIOQUIA</v>
      </c>
      <c r="C4596" s="23" t="str">
        <f>IFERROR(VLOOKUP(A4596,hoja!$A$2:$E$1370,5,FALSE),0)</f>
        <v>SAN PEDRO DE LOS MILAGROS</v>
      </c>
      <c r="D4596" s="23" t="str">
        <f>IFERROR(VLOOKUP(A4596,hoja!A:D,3,FALSE),0)</f>
        <v>50178</v>
      </c>
      <c r="E4596" s="40" t="s">
        <v>680</v>
      </c>
      <c r="F4596" s="23" t="str">
        <f>IFERROR(VLOOKUP(E4596,hoja!$A$2:$E$970,4,FALSE),0)</f>
        <v>OCCIDENTE</v>
      </c>
      <c r="G4596" s="23" t="str">
        <f>IFERROR(VLOOKUP(E4596,hoja!$A$2:$E$970,5,FALSE),0)</f>
        <v>CALOTO</v>
      </c>
      <c r="H4596" s="103" t="str">
        <f>IFERROR(VLOOKUP(E4596,hoja!A:C,3,FALSE),0)</f>
        <v>60048</v>
      </c>
      <c r="I4596" s="24" t="str">
        <f t="shared" si="1187"/>
        <v>5017860048</v>
      </c>
      <c r="K4596" s="23">
        <v>454</v>
      </c>
      <c r="L4596" s="23" t="str">
        <f t="shared" si="1186"/>
        <v>NACIONAL</v>
      </c>
      <c r="M4596" s="23" t="s">
        <v>618</v>
      </c>
      <c r="N4596" s="23" t="str" cm="1">
        <f t="array" ref="N4596">IFERROR(IF(M4596="Principal","LES_ACTIVE",LES_INACTIVE),0)</f>
        <v>LES_ACTIVE</v>
      </c>
      <c r="O4596" s="23">
        <f t="shared" si="1188"/>
        <v>16</v>
      </c>
      <c r="P4596" s="23" t="str">
        <f t="shared" si="1185"/>
        <v>5017860048Principal</v>
      </c>
    </row>
    <row r="4597" spans="1:16" ht="15" hidden="1" customHeight="1">
      <c r="A4597" s="82" t="s">
        <v>930</v>
      </c>
      <c r="B4597" s="23" t="str">
        <f>IFERROR(VLOOKUP(A4597,hoja!$A$2:$E$970,4,FALSE),0)</f>
        <v>ANTIOQUIA</v>
      </c>
      <c r="C4597" s="23" t="str">
        <f>IFERROR(VLOOKUP(A4597,hoja!$A$2:$E$1370,5,FALSE),0)</f>
        <v>SAN PEDRO DE LOS MILAGROS</v>
      </c>
      <c r="D4597" s="23" t="str">
        <f>IFERROR(VLOOKUP(A4597,hoja!A:D,3,FALSE),0)</f>
        <v>50178</v>
      </c>
      <c r="E4597" s="40" t="s">
        <v>503</v>
      </c>
      <c r="F4597" s="23" t="str">
        <f>IFERROR(VLOOKUP(E4597,hoja!$A$2:$E$970,4,FALSE),0)</f>
        <v>CENTRO</v>
      </c>
      <c r="G4597" s="23" t="str">
        <f>IFERROR(VLOOKUP(E4597,hoja!$A$2:$E$970,5,FALSE),0)</f>
        <v>SOGAMOSO</v>
      </c>
      <c r="H4597" s="103" t="str">
        <f>IFERROR(VLOOKUP(E4597,hoja!A:C,3,FALSE),0)</f>
        <v>60049</v>
      </c>
      <c r="I4597" s="24" t="str">
        <f t="shared" si="1187"/>
        <v>5017860049</v>
      </c>
      <c r="K4597" s="23">
        <v>485</v>
      </c>
      <c r="L4597" s="23" t="str">
        <f t="shared" si="1186"/>
        <v>NACIONAL</v>
      </c>
      <c r="M4597" s="23" t="s">
        <v>618</v>
      </c>
      <c r="N4597" s="23" t="str" cm="1">
        <f t="array" ref="N4597">IFERROR(IF(M4597="Principal","LES_ACTIVE",LES_INACTIVE),0)</f>
        <v>LES_ACTIVE</v>
      </c>
      <c r="O4597" s="23">
        <f t="shared" si="1188"/>
        <v>16</v>
      </c>
      <c r="P4597" s="23" t="str">
        <f t="shared" si="1185"/>
        <v>5017860049Principal</v>
      </c>
    </row>
    <row r="4598" spans="1:16" ht="15" hidden="1" customHeight="1">
      <c r="A4598" s="82" t="s">
        <v>930</v>
      </c>
      <c r="B4598" s="23" t="str">
        <f>IFERROR(VLOOKUP(A4598,hoja!$A$2:$E$970,4,FALSE),0)</f>
        <v>ANTIOQUIA</v>
      </c>
      <c r="C4598" s="23" t="str">
        <f>IFERROR(VLOOKUP(A4598,hoja!$A$2:$E$1370,5,FALSE),0)</f>
        <v>SAN PEDRO DE LOS MILAGROS</v>
      </c>
      <c r="D4598" s="23" t="str">
        <f>IFERROR(VLOOKUP(A4598,hoja!A:D,3,FALSE),0)</f>
        <v>50178</v>
      </c>
      <c r="E4598" s="40" t="s">
        <v>824</v>
      </c>
      <c r="F4598" s="23" t="str">
        <f>IFERROR(VLOOKUP(E4598,hoja!$A$2:$E$970,4,FALSE),0)</f>
        <v>OCCIDENTE</v>
      </c>
      <c r="G4598" s="23" t="str">
        <f>IFERROR(VLOOKUP(E4598,hoja!$A$2:$E$970,5,FALSE),0)</f>
        <v>PEREIRA</v>
      </c>
      <c r="H4598" s="103" t="str">
        <f>IFERROR(VLOOKUP(E4598,hoja!A:C,3,FALSE),0)</f>
        <v>60053</v>
      </c>
      <c r="I4598" s="24" t="str">
        <f t="shared" si="1187"/>
        <v>5017860053</v>
      </c>
      <c r="K4598" s="23">
        <v>266</v>
      </c>
      <c r="L4598" s="23" t="str">
        <f t="shared" si="1186"/>
        <v>NACIONAL</v>
      </c>
      <c r="M4598" s="23" t="s">
        <v>618</v>
      </c>
      <c r="N4598" s="23" t="str" cm="1">
        <f t="array" ref="N4598">IFERROR(IF(M4598="Principal","LES_ACTIVE",LES_INACTIVE),0)</f>
        <v>LES_ACTIVE</v>
      </c>
      <c r="O4598" s="23">
        <f t="shared" si="1188"/>
        <v>16</v>
      </c>
      <c r="P4598" s="23" t="str">
        <f t="shared" ref="P4598:P4617" si="1189">D4598&amp;H4598&amp;M4598</f>
        <v>5017860053Principal</v>
      </c>
    </row>
    <row r="4599" spans="1:16" ht="15" hidden="1" customHeight="1">
      <c r="A4599" s="82" t="s">
        <v>930</v>
      </c>
      <c r="B4599" s="23" t="str">
        <f>IFERROR(VLOOKUP(A4599,hoja!$A$2:$E$970,4,FALSE),0)</f>
        <v>ANTIOQUIA</v>
      </c>
      <c r="C4599" s="23" t="str">
        <f>IFERROR(VLOOKUP(A4599,hoja!$A$2:$E$1370,5,FALSE),0)</f>
        <v>SAN PEDRO DE LOS MILAGROS</v>
      </c>
      <c r="D4599" s="23" t="str">
        <f>IFERROR(VLOOKUP(A4599,hoja!A:D,3,FALSE),0)</f>
        <v>50178</v>
      </c>
      <c r="E4599" s="40" t="s">
        <v>80</v>
      </c>
      <c r="F4599" s="23" t="str">
        <f>IFERROR(VLOOKUP(E4599,hoja!$A$2:$E$970,4,FALSE),0)</f>
        <v>OCCIDENTE</v>
      </c>
      <c r="G4599" s="23" t="str">
        <f>IFERROR(VLOOKUP(E4599,hoja!$A$2:$E$970,5,FALSE),0)</f>
        <v>BUENAVENTURA</v>
      </c>
      <c r="H4599" s="103" t="str">
        <f>IFERROR(VLOOKUP(E4599,hoja!A:C,3,FALSE),0)</f>
        <v>60054</v>
      </c>
      <c r="I4599" s="24" t="str">
        <f t="shared" si="1187"/>
        <v>5017860054</v>
      </c>
      <c r="K4599" s="23">
        <v>514</v>
      </c>
      <c r="L4599" s="23" t="str">
        <f t="shared" si="1186"/>
        <v>NACIONAL</v>
      </c>
      <c r="M4599" s="23" t="s">
        <v>618</v>
      </c>
      <c r="N4599" s="23" t="str" cm="1">
        <f t="array" ref="N4599">IFERROR(IF(M4599="Principal","LES_ACTIVE",LES_INACTIVE),0)</f>
        <v>LES_ACTIVE</v>
      </c>
      <c r="O4599" s="23">
        <f t="shared" si="1188"/>
        <v>12</v>
      </c>
      <c r="P4599" s="23" t="str">
        <f t="shared" si="1189"/>
        <v>5017860054Principal</v>
      </c>
    </row>
    <row r="4600" spans="1:16" ht="15" hidden="1" customHeight="1">
      <c r="A4600" s="82" t="s">
        <v>930</v>
      </c>
      <c r="B4600" s="23" t="str">
        <f>IFERROR(VLOOKUP(A4600,hoja!$A$2:$E$970,4,FALSE),0)</f>
        <v>ANTIOQUIA</v>
      </c>
      <c r="C4600" s="23" t="str">
        <f>IFERROR(VLOOKUP(A4600,hoja!$A$2:$E$1370,5,FALSE),0)</f>
        <v>SAN PEDRO DE LOS MILAGROS</v>
      </c>
      <c r="D4600" s="23" t="str">
        <f>IFERROR(VLOOKUP(A4600,hoja!A:D,3,FALSE),0)</f>
        <v>50178</v>
      </c>
      <c r="E4600" s="40" t="s">
        <v>498</v>
      </c>
      <c r="F4600" s="23" t="str">
        <f>IFERROR(VLOOKUP(E4600,hoja!$A$2:$E$970,4,FALSE),0)</f>
        <v>CENTRO</v>
      </c>
      <c r="G4600" s="23" t="str">
        <f>IFERROR(VLOOKUP(E4600,hoja!$A$2:$E$970,5,FALSE),0)</f>
        <v>SOACHA</v>
      </c>
      <c r="H4600" s="103" t="str">
        <f>IFERROR(VLOOKUP(E4600,hoja!A:C,3,FALSE),0)</f>
        <v>60056</v>
      </c>
      <c r="I4600" s="24" t="str">
        <f t="shared" si="1187"/>
        <v>5017860056</v>
      </c>
      <c r="K4600" s="23">
        <v>454</v>
      </c>
      <c r="L4600" s="23" t="str">
        <f t="shared" si="1186"/>
        <v>NACIONAL</v>
      </c>
      <c r="M4600" s="23" t="s">
        <v>618</v>
      </c>
      <c r="N4600" s="23" t="str" cm="1">
        <f t="array" ref="N4600">IFERROR(IF(M4600="Principal","LES_ACTIVE",LES_INACTIVE),0)</f>
        <v>LES_ACTIVE</v>
      </c>
      <c r="O4600" s="23">
        <f t="shared" si="1188"/>
        <v>16</v>
      </c>
      <c r="P4600" s="23" t="str">
        <f t="shared" si="1189"/>
        <v>5017860056Principal</v>
      </c>
    </row>
    <row r="4601" spans="1:16" ht="15" hidden="1" customHeight="1">
      <c r="A4601" s="82" t="s">
        <v>930</v>
      </c>
      <c r="B4601" s="23" t="str">
        <f>IFERROR(VLOOKUP(A4601,hoja!$A$2:$E$970,4,FALSE),0)</f>
        <v>ANTIOQUIA</v>
      </c>
      <c r="C4601" s="23" t="str">
        <f>IFERROR(VLOOKUP(A4601,hoja!$A$2:$E$1370,5,FALSE),0)</f>
        <v>SAN PEDRO DE LOS MILAGROS</v>
      </c>
      <c r="D4601" s="23" t="str">
        <f>IFERROR(VLOOKUP(A4601,hoja!A:D,3,FALSE),0)</f>
        <v>50178</v>
      </c>
      <c r="E4601" s="40" t="s">
        <v>774</v>
      </c>
      <c r="F4601" s="23" t="str">
        <f>IFERROR(VLOOKUP(E4601,hoja!$A$2:$E$970,4,FALSE),0)</f>
        <v>COSTA</v>
      </c>
      <c r="G4601" s="23" t="str">
        <f>IFERROR(VLOOKUP(E4601,hoja!$A$2:$E$970,5,FALSE),0)</f>
        <v>SAMPUES</v>
      </c>
      <c r="H4601" s="103" t="str">
        <f>IFERROR(VLOOKUP(E4601,hoja!A:C,3,FALSE),0)</f>
        <v>60082</v>
      </c>
      <c r="I4601" s="24" t="str">
        <f t="shared" si="1187"/>
        <v>5017860082</v>
      </c>
      <c r="K4601" s="23">
        <v>417</v>
      </c>
      <c r="L4601" s="23" t="str">
        <f t="shared" si="1186"/>
        <v>NACIONAL</v>
      </c>
      <c r="M4601" s="23" t="s">
        <v>618</v>
      </c>
      <c r="N4601" s="23" t="str" cm="1">
        <f t="array" ref="N4601">IFERROR(IF(M4601="Principal","LES_ACTIVE",LES_INACTIVE),0)</f>
        <v>LES_ACTIVE</v>
      </c>
      <c r="O4601" s="23">
        <f t="shared" si="1188"/>
        <v>16</v>
      </c>
      <c r="P4601" s="23" t="str">
        <f t="shared" si="1189"/>
        <v>5017860082Principal</v>
      </c>
    </row>
    <row r="4602" spans="1:16" ht="15" hidden="1" customHeight="1">
      <c r="A4602" s="82" t="s">
        <v>930</v>
      </c>
      <c r="B4602" s="23" t="str">
        <f>IFERROR(VLOOKUP(A4602,hoja!$A$2:$E$970,4,FALSE),0)</f>
        <v>ANTIOQUIA</v>
      </c>
      <c r="C4602" s="23" t="str">
        <f>IFERROR(VLOOKUP(A4602,hoja!$A$2:$E$1370,5,FALSE),0)</f>
        <v>SAN PEDRO DE LOS MILAGROS</v>
      </c>
      <c r="D4602" s="23" t="str">
        <f>IFERROR(VLOOKUP(A4602,hoja!A:D,3,FALSE),0)</f>
        <v>50178</v>
      </c>
      <c r="E4602" s="40" t="s">
        <v>354</v>
      </c>
      <c r="F4602" s="23" t="str">
        <f>IFERROR(VLOOKUP(E4602,hoja!$A$2:$E$970,4,FALSE),0)</f>
        <v>CENTRO</v>
      </c>
      <c r="G4602" s="23" t="str">
        <f>IFERROR(VLOOKUP(E4602,hoja!$A$2:$E$970,5,FALSE),0)</f>
        <v>PAIPA</v>
      </c>
      <c r="H4602" s="103" t="str">
        <f>IFERROR(VLOOKUP(E4602,hoja!A:C,3,FALSE),0)</f>
        <v>60111</v>
      </c>
      <c r="I4602" s="24" t="str">
        <f t="shared" si="1187"/>
        <v>5017860111</v>
      </c>
      <c r="K4602" s="23">
        <v>456</v>
      </c>
      <c r="L4602" s="23" t="str">
        <f t="shared" si="1186"/>
        <v>NACIONAL</v>
      </c>
      <c r="M4602" s="23" t="s">
        <v>618</v>
      </c>
      <c r="N4602" s="23" t="str" cm="1">
        <f t="array" ref="N4602">IFERROR(IF(M4602="Principal","LES_ACTIVE",LES_INACTIVE),0)</f>
        <v>LES_ACTIVE</v>
      </c>
      <c r="O4602" s="23">
        <f t="shared" si="1188"/>
        <v>16</v>
      </c>
      <c r="P4602" s="23" t="str">
        <f t="shared" si="1189"/>
        <v>5017860111Principal</v>
      </c>
    </row>
    <row r="4603" spans="1:16" ht="15" hidden="1" customHeight="1">
      <c r="A4603" s="82" t="s">
        <v>930</v>
      </c>
      <c r="B4603" s="23" t="str">
        <f>IFERROR(VLOOKUP(A4603,hoja!$A$2:$E$970,4,FALSE),0)</f>
        <v>ANTIOQUIA</v>
      </c>
      <c r="C4603" s="23" t="str">
        <f>IFERROR(VLOOKUP(A4603,hoja!$A$2:$E$1370,5,FALSE),0)</f>
        <v>SAN PEDRO DE LOS MILAGROS</v>
      </c>
      <c r="D4603" s="23" t="str">
        <f>IFERROR(VLOOKUP(A4603,hoja!A:D,3,FALSE),0)</f>
        <v>50178</v>
      </c>
      <c r="E4603" s="40" t="s">
        <v>935</v>
      </c>
      <c r="F4603" s="23" t="str">
        <f>IFERROR(VLOOKUP(E4603,hoja!$A$2:$E$970,4,FALSE),0)</f>
        <v>COSTA</v>
      </c>
      <c r="G4603" s="23" t="str">
        <f>IFERROR(VLOOKUP(E4603,hoja!$A$2:$E$970,5,FALSE),0)</f>
        <v>BARRANQUILLA</v>
      </c>
      <c r="H4603" s="103" t="str">
        <f>IFERROR(VLOOKUP(E4603,hoja!A:C,3,FALSE),0)</f>
        <v>60114</v>
      </c>
      <c r="I4603" s="24" t="str">
        <f t="shared" si="1187"/>
        <v>5017860114</v>
      </c>
      <c r="K4603" s="23">
        <v>659</v>
      </c>
      <c r="L4603" s="23" t="str">
        <f t="shared" si="1186"/>
        <v>NACIONAL</v>
      </c>
      <c r="M4603" s="23" t="s">
        <v>618</v>
      </c>
      <c r="N4603" s="23" t="str" cm="1">
        <f t="array" ref="N4603">IFERROR(IF(M4603="Principal","LES_ACTIVE",LES_INACTIVE),0)</f>
        <v>LES_ACTIVE</v>
      </c>
      <c r="O4603" s="23">
        <f t="shared" si="1188"/>
        <v>12</v>
      </c>
      <c r="P4603" s="23" t="str">
        <f t="shared" si="1189"/>
        <v>5017860114Principal</v>
      </c>
    </row>
    <row r="4604" spans="1:16" ht="15" hidden="1" customHeight="1">
      <c r="A4604" s="82" t="s">
        <v>930</v>
      </c>
      <c r="B4604" s="23" t="str">
        <f>IFERROR(VLOOKUP(A4604,hoja!$A$2:$E$970,4,FALSE),0)</f>
        <v>ANTIOQUIA</v>
      </c>
      <c r="C4604" s="23" t="str">
        <f>IFERROR(VLOOKUP(A4604,hoja!$A$2:$E$1370,5,FALSE),0)</f>
        <v>SAN PEDRO DE LOS MILAGROS</v>
      </c>
      <c r="D4604" s="23" t="str">
        <f>IFERROR(VLOOKUP(A4604,hoja!A:D,3,FALSE),0)</f>
        <v>50178</v>
      </c>
      <c r="E4604" s="40" t="s">
        <v>921</v>
      </c>
      <c r="F4604" s="23" t="str">
        <f>IFERROR(VLOOKUP(E4604,hoja!$A$2:$E$970,4,FALSE),0)</f>
        <v>ANTIOQUIA</v>
      </c>
      <c r="G4604" s="23" t="str">
        <f>IFERROR(VLOOKUP(E4604,hoja!$A$2:$E$970,5,FALSE),0)</f>
        <v>SANTA ROSA</v>
      </c>
      <c r="H4604" s="103" t="str">
        <f>IFERROR(VLOOKUP(E4604,hoja!A:C,3,FALSE),0)</f>
        <v>60117</v>
      </c>
      <c r="I4604" s="24" t="str">
        <f t="shared" si="1187"/>
        <v>5017860117</v>
      </c>
      <c r="K4604" s="23">
        <v>38</v>
      </c>
      <c r="L4604" s="23" t="str">
        <f t="shared" si="1186"/>
        <v>REGIONAL</v>
      </c>
      <c r="M4604" s="23" t="s">
        <v>618</v>
      </c>
      <c r="N4604" s="23" t="str" cm="1">
        <f t="array" ref="N4604">IFERROR(IF(M4604="Principal","LES_ACTIVE",LES_INACTIVE),0)</f>
        <v>LES_ACTIVE</v>
      </c>
      <c r="O4604" s="23">
        <f t="shared" si="1188"/>
        <v>25</v>
      </c>
      <c r="P4604" s="23" t="str">
        <f t="shared" si="1189"/>
        <v>5017860117Principal</v>
      </c>
    </row>
    <row r="4605" spans="1:16" ht="15" hidden="1" customHeight="1">
      <c r="A4605" s="82" t="s">
        <v>930</v>
      </c>
      <c r="B4605" s="23" t="str">
        <f>IFERROR(VLOOKUP(A4605,hoja!$A$2:$E$970,4,FALSE),0)</f>
        <v>ANTIOQUIA</v>
      </c>
      <c r="C4605" s="23" t="str">
        <f>IFERROR(VLOOKUP(A4605,hoja!$A$2:$E$1370,5,FALSE),0)</f>
        <v>SAN PEDRO DE LOS MILAGROS</v>
      </c>
      <c r="D4605" s="23" t="str">
        <f>IFERROR(VLOOKUP(A4605,hoja!A:D,3,FALSE),0)</f>
        <v>50178</v>
      </c>
      <c r="E4605" s="40" t="s">
        <v>1055</v>
      </c>
      <c r="F4605" s="23" t="str">
        <f>IFERROR(VLOOKUP(E4605,hoja!$A$2:$E$970,4,FALSE),0)</f>
        <v>ANTIOQUIA</v>
      </c>
      <c r="G4605" s="23" t="str">
        <f>IFERROR(VLOOKUP(E4605,hoja!$A$2:$E$970,5,FALSE),0)</f>
        <v>RIONEGRO</v>
      </c>
      <c r="H4605" s="103" t="str">
        <f>IFERROR(VLOOKUP(E4605,hoja!A:C,3,FALSE),0)</f>
        <v>60131</v>
      </c>
      <c r="I4605" s="24" t="str">
        <f t="shared" si="1187"/>
        <v>5017860131</v>
      </c>
      <c r="K4605" s="23">
        <v>76</v>
      </c>
      <c r="L4605" s="23" t="str">
        <f t="shared" si="1186"/>
        <v>REGIONAL</v>
      </c>
      <c r="M4605" s="23" t="s">
        <v>618</v>
      </c>
      <c r="N4605" s="23" t="str" cm="1">
        <f t="array" ref="N4605">IFERROR(IF(M4605="Principal","LES_ACTIVE",LES_INACTIVE),0)</f>
        <v>LES_ACTIVE</v>
      </c>
      <c r="O4605" s="23">
        <f t="shared" si="1188"/>
        <v>25</v>
      </c>
      <c r="P4605" s="23" t="str">
        <f t="shared" si="1189"/>
        <v>5017860131Principal</v>
      </c>
    </row>
    <row r="4606" spans="1:16" ht="15" hidden="1" customHeight="1">
      <c r="A4606" s="82" t="s">
        <v>930</v>
      </c>
      <c r="B4606" s="23" t="str">
        <f>IFERROR(VLOOKUP(A4606,hoja!$A$2:$E$970,4,FALSE),0)</f>
        <v>ANTIOQUIA</v>
      </c>
      <c r="C4606" s="23" t="str">
        <f>IFERROR(VLOOKUP(A4606,hoja!$A$2:$E$1370,5,FALSE),0)</f>
        <v>SAN PEDRO DE LOS MILAGROS</v>
      </c>
      <c r="D4606" s="23" t="str">
        <f>IFERROR(VLOOKUP(A4606,hoja!A:D,3,FALSE),0)</f>
        <v>50178</v>
      </c>
      <c r="E4606" s="40" t="s">
        <v>1023</v>
      </c>
      <c r="F4606" s="23" t="str">
        <f>IFERROR(VLOOKUP(E4606,hoja!$A$2:$E$970,4,FALSE),0)</f>
        <v>ANTIOQUIA</v>
      </c>
      <c r="G4606" s="23" t="str">
        <f>IFERROR(VLOOKUP(E4606,hoja!$A$2:$E$970,5,FALSE),0)</f>
        <v>CHIGORODÓ</v>
      </c>
      <c r="H4606" s="103" t="str">
        <f>IFERROR(VLOOKUP(E4606,hoja!A:C,3,FALSE),0)</f>
        <v>60139</v>
      </c>
      <c r="I4606" s="24" t="str">
        <f t="shared" si="1187"/>
        <v>5017860139</v>
      </c>
      <c r="K4606" s="23">
        <v>347</v>
      </c>
      <c r="L4606" s="23" t="str">
        <f t="shared" si="1186"/>
        <v>REGIONAL</v>
      </c>
      <c r="M4606" s="23" t="s">
        <v>618</v>
      </c>
      <c r="N4606" s="23" t="str" cm="1">
        <f t="array" ref="N4606">IFERROR(IF(M4606="Principal","LES_ACTIVE",LES_INACTIVE),0)</f>
        <v>LES_ACTIVE</v>
      </c>
      <c r="O4606" s="23">
        <f t="shared" si="1188"/>
        <v>16</v>
      </c>
      <c r="P4606" s="23" t="str">
        <f t="shared" si="1189"/>
        <v>5017860139Principal</v>
      </c>
    </row>
    <row r="4607" spans="1:16" ht="15" hidden="1" customHeight="1">
      <c r="A4607" s="82" t="s">
        <v>930</v>
      </c>
      <c r="B4607" s="23" t="str">
        <f>IFERROR(VLOOKUP(A4607,hoja!$A$2:$E$970,4,FALSE),0)</f>
        <v>ANTIOQUIA</v>
      </c>
      <c r="C4607" s="23" t="str">
        <f>IFERROR(VLOOKUP(A4607,hoja!$A$2:$E$1370,5,FALSE),0)</f>
        <v>SAN PEDRO DE LOS MILAGROS</v>
      </c>
      <c r="D4607" s="23" t="str">
        <f>IFERROR(VLOOKUP(A4607,hoja!A:D,3,FALSE),0)</f>
        <v>50178</v>
      </c>
      <c r="E4607" s="40" t="s">
        <v>49</v>
      </c>
      <c r="F4607" s="23" t="str">
        <f>IFERROR(VLOOKUP(E4607,hoja!$A$2:$E$970,4,FALSE),0)</f>
        <v>OCCIDENTE</v>
      </c>
      <c r="G4607" s="23" t="str">
        <f>IFERROR(VLOOKUP(E4607,hoja!$A$2:$E$970,5,FALSE),0)</f>
        <v>ARMENIA</v>
      </c>
      <c r="H4607" s="103" t="str">
        <f>IFERROR(VLOOKUP(E4607,hoja!A:C,3,FALSE),0)</f>
        <v>60142</v>
      </c>
      <c r="I4607" s="24" t="str">
        <f t="shared" si="1187"/>
        <v>5017860142</v>
      </c>
      <c r="K4607" s="23">
        <v>315</v>
      </c>
      <c r="L4607" s="23" t="str">
        <f t="shared" si="1186"/>
        <v>NACIONAL</v>
      </c>
      <c r="M4607" s="23" t="s">
        <v>618</v>
      </c>
      <c r="N4607" s="23" t="str" cm="1">
        <f t="array" ref="N4607">IFERROR(IF(M4607="Principal","LES_ACTIVE",LES_INACTIVE),0)</f>
        <v>LES_ACTIVE</v>
      </c>
      <c r="O4607" s="23">
        <f t="shared" si="1188"/>
        <v>16</v>
      </c>
      <c r="P4607" s="23" t="str">
        <f t="shared" si="1189"/>
        <v>5017860142Principal</v>
      </c>
    </row>
    <row r="4608" spans="1:16" ht="15" hidden="1" customHeight="1">
      <c r="A4608" s="82" t="s">
        <v>930</v>
      </c>
      <c r="B4608" s="23" t="str">
        <f>IFERROR(VLOOKUP(A4608,hoja!$A$2:$E$970,4,FALSE),0)</f>
        <v>ANTIOQUIA</v>
      </c>
      <c r="C4608" s="23" t="str">
        <f>IFERROR(VLOOKUP(A4608,hoja!$A$2:$E$1370,5,FALSE),0)</f>
        <v>SAN PEDRO DE LOS MILAGROS</v>
      </c>
      <c r="D4608" s="23" t="str">
        <f>IFERROR(VLOOKUP(A4608,hoja!A:D,3,FALSE),0)</f>
        <v>50178</v>
      </c>
      <c r="E4608" s="40" t="s">
        <v>678</v>
      </c>
      <c r="F4608" s="23" t="str">
        <f>IFERROR(VLOOKUP(E4608,hoja!$A$2:$E$970,4,FALSE),0)</f>
        <v>CENTRO</v>
      </c>
      <c r="G4608" s="23" t="str">
        <f>IFERROR(VLOOKUP(E4608,hoja!$A$2:$E$970,5,FALSE),0)</f>
        <v>FUSA</v>
      </c>
      <c r="H4608" s="103" t="str">
        <f>IFERROR(VLOOKUP(E4608,hoja!A:C,3,FALSE),0)</f>
        <v>60145</v>
      </c>
      <c r="I4608" s="24" t="str">
        <f t="shared" si="1187"/>
        <v>5017860145</v>
      </c>
      <c r="K4608" s="23">
        <v>501</v>
      </c>
      <c r="L4608" s="23" t="str">
        <f t="shared" si="1186"/>
        <v>NACIONAL</v>
      </c>
      <c r="M4608" s="23" t="s">
        <v>618</v>
      </c>
      <c r="N4608" s="23" t="str" cm="1">
        <f t="array" ref="N4608">IFERROR(IF(M4608="Principal","LES_ACTIVE",LES_INACTIVE),0)</f>
        <v>LES_ACTIVE</v>
      </c>
      <c r="O4608" s="23">
        <f t="shared" si="1188"/>
        <v>12</v>
      </c>
      <c r="P4608" s="23" t="str">
        <f t="shared" si="1189"/>
        <v>5017860145Principal</v>
      </c>
    </row>
    <row r="4609" spans="1:16" ht="15" hidden="1" customHeight="1">
      <c r="A4609" s="82" t="s">
        <v>930</v>
      </c>
      <c r="B4609" s="23" t="str">
        <f>IFERROR(VLOOKUP(A4609,hoja!$A$2:$E$970,4,FALSE),0)</f>
        <v>ANTIOQUIA</v>
      </c>
      <c r="C4609" s="23" t="str">
        <f>IFERROR(VLOOKUP(A4609,hoja!$A$2:$E$1370,5,FALSE),0)</f>
        <v>SAN PEDRO DE LOS MILAGROS</v>
      </c>
      <c r="D4609" s="23" t="str">
        <f>IFERROR(VLOOKUP(A4609,hoja!A:D,3,FALSE),0)</f>
        <v>50178</v>
      </c>
      <c r="E4609" s="40" t="s">
        <v>365</v>
      </c>
      <c r="F4609" s="23" t="str">
        <f>IFERROR(VLOOKUP(E4609,hoja!$A$2:$E$970,4,FALSE),0)</f>
        <v>OCCIDENTE</v>
      </c>
      <c r="G4609" s="23" t="str">
        <f>IFERROR(VLOOKUP(E4609,hoja!$A$2:$E$970,5,FALSE),0)</f>
        <v>PASTO</v>
      </c>
      <c r="H4609" s="103" t="str">
        <f>IFERROR(VLOOKUP(E4609,hoja!A:C,3,FALSE),0)</f>
        <v>60148</v>
      </c>
      <c r="I4609" s="24" t="str">
        <f t="shared" si="1187"/>
        <v>5017860148</v>
      </c>
      <c r="K4609" s="23">
        <v>841</v>
      </c>
      <c r="L4609" s="23" t="str">
        <f t="shared" ref="L4609:L4613" si="1190">IF(B4609=F4609,"REGIONAL","NACIONAL")</f>
        <v>NACIONAL</v>
      </c>
      <c r="M4609" s="23" t="s">
        <v>618</v>
      </c>
      <c r="N4609" s="23" t="str" cm="1">
        <f t="array" ref="N4609">IFERROR(IF(M4609="Principal","LES_ACTIVE",LES_INACTIVE),0)</f>
        <v>LES_ACTIVE</v>
      </c>
      <c r="O4609" s="23">
        <f t="shared" si="1188"/>
        <v>8</v>
      </c>
      <c r="P4609" s="23" t="str">
        <f t="shared" si="1189"/>
        <v>5017860148Principal</v>
      </c>
    </row>
    <row r="4610" spans="1:16" ht="15" hidden="1" customHeight="1">
      <c r="A4610" s="82" t="s">
        <v>930</v>
      </c>
      <c r="B4610" s="23" t="str">
        <f>IFERROR(VLOOKUP(A4610,hoja!$A$2:$E$970,4,FALSE),0)</f>
        <v>ANTIOQUIA</v>
      </c>
      <c r="C4610" s="23" t="str">
        <f>IFERROR(VLOOKUP(A4610,hoja!$A$2:$E$1370,5,FALSE),0)</f>
        <v>SAN PEDRO DE LOS MILAGROS</v>
      </c>
      <c r="D4610" s="23" t="str">
        <f>IFERROR(VLOOKUP(A4610,hoja!A:D,3,FALSE),0)</f>
        <v>50178</v>
      </c>
      <c r="E4610" s="40" t="s">
        <v>494</v>
      </c>
      <c r="F4610" s="23" t="str">
        <f>IFERROR(VLOOKUP(E4610,hoja!$A$2:$E$970,4,FALSE),0)</f>
        <v>COSTA</v>
      </c>
      <c r="G4610" s="23" t="str">
        <f>IFERROR(VLOOKUP(E4610,hoja!$A$2:$E$970,5,FALSE),0)</f>
        <v>SINCELEJO</v>
      </c>
      <c r="H4610" s="103" t="str">
        <f>IFERROR(VLOOKUP(E4610,hoja!A:C,3,FALSE),0)</f>
        <v>60149</v>
      </c>
      <c r="I4610" s="24" t="str">
        <f t="shared" si="1187"/>
        <v>5017860149</v>
      </c>
      <c r="K4610" s="23">
        <v>434</v>
      </c>
      <c r="L4610" s="23" t="str">
        <f t="shared" si="1190"/>
        <v>NACIONAL</v>
      </c>
      <c r="M4610" s="23" t="s">
        <v>618</v>
      </c>
      <c r="N4610" s="23" t="str" cm="1">
        <f t="array" ref="N4610">IFERROR(IF(M4610="Principal","LES_ACTIVE",LES_INACTIVE),0)</f>
        <v>LES_ACTIVE</v>
      </c>
      <c r="O4610" s="23">
        <f t="shared" si="1188"/>
        <v>16</v>
      </c>
      <c r="P4610" s="23" t="str">
        <f t="shared" si="1189"/>
        <v>5017860149Principal</v>
      </c>
    </row>
    <row r="4611" spans="1:16" ht="15" hidden="1" customHeight="1">
      <c r="A4611" s="82" t="s">
        <v>930</v>
      </c>
      <c r="B4611" s="23" t="str">
        <f>IFERROR(VLOOKUP(A4611,hoja!$A$2:$E$970,4,FALSE),0)</f>
        <v>ANTIOQUIA</v>
      </c>
      <c r="C4611" s="23" t="str">
        <f>IFERROR(VLOOKUP(A4611,hoja!$A$2:$E$1370,5,FALSE),0)</f>
        <v>SAN PEDRO DE LOS MILAGROS</v>
      </c>
      <c r="D4611" s="23" t="str">
        <f>IFERROR(VLOOKUP(A4611,hoja!A:D,3,FALSE),0)</f>
        <v>50178</v>
      </c>
      <c r="E4611" s="40" t="s">
        <v>83</v>
      </c>
      <c r="F4611" s="23" t="str">
        <f>IFERROR(VLOOKUP(E4611,hoja!$A$2:$E$970,4,FALSE),0)</f>
        <v>OCCIDENTE</v>
      </c>
      <c r="G4611" s="23" t="str">
        <f>IFERROR(VLOOKUP(E4611,hoja!$A$2:$E$970,5,FALSE),0)</f>
        <v>BUGA</v>
      </c>
      <c r="H4611" s="103" t="str">
        <f>IFERROR(VLOOKUP(E4611,hoja!A:C,3,FALSE),0)</f>
        <v>60159</v>
      </c>
      <c r="I4611" s="24" t="str">
        <f t="shared" si="1187"/>
        <v>5017860159</v>
      </c>
      <c r="K4611" s="23">
        <v>403</v>
      </c>
      <c r="L4611" s="23" t="str">
        <f t="shared" si="1190"/>
        <v>NACIONAL</v>
      </c>
      <c r="M4611" s="23" t="s">
        <v>618</v>
      </c>
      <c r="N4611" s="23" t="str" cm="1">
        <f t="array" ref="N4611">IFERROR(IF(M4611="Principal","LES_ACTIVE",LES_INACTIVE),0)</f>
        <v>LES_ACTIVE</v>
      </c>
      <c r="O4611" s="23">
        <f t="shared" si="1188"/>
        <v>16</v>
      </c>
      <c r="P4611" s="23" t="str">
        <f t="shared" si="1189"/>
        <v>5017860159Principal</v>
      </c>
    </row>
    <row r="4612" spans="1:16" ht="15" hidden="1" customHeight="1">
      <c r="A4612" s="82" t="s">
        <v>930</v>
      </c>
      <c r="B4612" s="23" t="str">
        <f>IFERROR(VLOOKUP(A4612,hoja!$A$2:$E$970,4,FALSE),0)</f>
        <v>ANTIOQUIA</v>
      </c>
      <c r="C4612" s="23" t="str">
        <f>IFERROR(VLOOKUP(A4612,hoja!$A$2:$E$1370,5,FALSE),0)</f>
        <v>SAN PEDRO DE LOS MILAGROS</v>
      </c>
      <c r="D4612" s="23" t="str">
        <f>IFERROR(VLOOKUP(A4612,hoja!A:D,3,FALSE),0)</f>
        <v>50178</v>
      </c>
      <c r="E4612" s="40" t="s">
        <v>386</v>
      </c>
      <c r="F4612" s="23" t="str">
        <f>IFERROR(VLOOKUP(E4612,hoja!$A$2:$E$970,4,FALSE),0)</f>
        <v>OCCIDENTE</v>
      </c>
      <c r="G4612" s="23" t="str">
        <f>IFERROR(VLOOKUP(E4612,hoja!$A$2:$E$970,5,FALSE),0)</f>
        <v>POPAYÁN</v>
      </c>
      <c r="H4612" s="103" t="str">
        <f>IFERROR(VLOOKUP(E4612,hoja!A:C,3,FALSE),0)</f>
        <v>60162</v>
      </c>
      <c r="I4612" s="24" t="str">
        <f t="shared" si="1187"/>
        <v>5017860162</v>
      </c>
      <c r="K4612" s="23">
        <v>597</v>
      </c>
      <c r="L4612" s="23" t="str">
        <f t="shared" si="1190"/>
        <v>NACIONAL</v>
      </c>
      <c r="M4612" s="23" t="s">
        <v>618</v>
      </c>
      <c r="N4612" s="23" t="str" cm="1">
        <f t="array" ref="N4612">IFERROR(IF(M4612="Principal","LES_ACTIVE",LES_INACTIVE),0)</f>
        <v>LES_ACTIVE</v>
      </c>
      <c r="O4612" s="23">
        <f t="shared" si="1188"/>
        <v>12</v>
      </c>
      <c r="P4612" s="23" t="str">
        <f t="shared" si="1189"/>
        <v>5017860162Principal</v>
      </c>
    </row>
    <row r="4613" spans="1:16" ht="15" hidden="1" customHeight="1">
      <c r="A4613" s="29" t="s">
        <v>1038</v>
      </c>
      <c r="B4613" s="23" t="str">
        <f>IFERROR(VLOOKUP(A4613,hoja!$A$2:$E$970,4,FALSE),0)</f>
        <v>ANTIOQUIA</v>
      </c>
      <c r="C4613" s="23" t="str">
        <f>IFERROR(VLOOKUP(A4613,hoja!$A$2:$E$1370,5,FALSE),0)</f>
        <v>MEDELLÍN</v>
      </c>
      <c r="D4613" s="23" t="str">
        <f>IFERROR(VLOOKUP(A4613,hoja!A:D,3,FALSE),0)</f>
        <v>50500</v>
      </c>
      <c r="E4613" s="40" t="s">
        <v>661</v>
      </c>
      <c r="F4613" s="23" t="str">
        <f>IFERROR(VLOOKUP(E4613,hoja!$A$2:$E$970,4,FALSE),0)</f>
        <v>COSTA</v>
      </c>
      <c r="G4613" s="23" t="str">
        <f>IFERROR(VLOOKUP(E4613,hoja!$A$2:$E$970,5,FALSE),0)</f>
        <v>CARTAGENA</v>
      </c>
      <c r="H4613" s="103" t="str">
        <f>IFERROR(VLOOKUP(E4613,hoja!A:C,3,FALSE),0)</f>
        <v>0113</v>
      </c>
      <c r="I4613" s="24" t="str">
        <f t="shared" si="1187"/>
        <v>505000113</v>
      </c>
      <c r="K4613" s="23">
        <v>676</v>
      </c>
      <c r="L4613" s="23" t="str">
        <f t="shared" si="1190"/>
        <v>NACIONAL</v>
      </c>
      <c r="M4613" s="23" t="s">
        <v>618</v>
      </c>
      <c r="O4613" s="23">
        <f t="shared" si="1188"/>
        <v>12</v>
      </c>
      <c r="P4613" s="23" t="str">
        <f t="shared" si="1189"/>
        <v>505000113Principal</v>
      </c>
    </row>
    <row r="4614" spans="1:16" ht="15" hidden="1" customHeight="1">
      <c r="A4614" s="29" t="s">
        <v>1038</v>
      </c>
      <c r="B4614" s="23" t="str">
        <f>IFERROR(VLOOKUP(A4614,hoja!$A$2:$E$970,4,FALSE),0)</f>
        <v>ANTIOQUIA</v>
      </c>
      <c r="C4614" s="23" t="str">
        <f>IFERROR(VLOOKUP(A4614,hoja!$A$2:$E$1370,5,FALSE),0)</f>
        <v>MEDELLÍN</v>
      </c>
      <c r="D4614" s="23" t="str">
        <f>IFERROR(VLOOKUP(A4614,hoja!A:D,3,FALSE),0)</f>
        <v>50500</v>
      </c>
      <c r="E4614" s="40" t="s">
        <v>721</v>
      </c>
      <c r="F4614" s="23" t="str">
        <f>IFERROR(VLOOKUP(E4614,hoja!$A$2:$E$970,4,FALSE),0)</f>
        <v>ANTIOQUIA</v>
      </c>
      <c r="G4614" s="23" t="str">
        <f>IFERROR(VLOOKUP(E4614,hoja!$A$2:$E$970,5,FALSE),0)</f>
        <v>RIONEGRO</v>
      </c>
      <c r="H4614" s="103" t="str">
        <f>IFERROR(VLOOKUP(E4614,hoja!A:C,3,FALSE),0)</f>
        <v>0090</v>
      </c>
      <c r="I4614" s="24" t="str">
        <f t="shared" si="1187"/>
        <v>505000090</v>
      </c>
      <c r="K4614" s="23">
        <v>43</v>
      </c>
      <c r="L4614" s="23" t="str">
        <f t="shared" ref="L4614" si="1191">IF(B4614=F4614,"REGIONAL","NACIONAL")</f>
        <v>REGIONAL</v>
      </c>
      <c r="M4614" s="23" t="s">
        <v>618</v>
      </c>
      <c r="O4614" s="23">
        <f t="shared" ref="O4614" si="1192">IF(K4614&lt;=250,25,IF(K4614&lt;=500,16,IF(K4614&lt;=800,12,IF(K4614&lt;=1100,8,IF(K4614&lt;=1400,6,IF(K4614&lt;=1700,5))))))</f>
        <v>25</v>
      </c>
      <c r="P4614" s="23" t="str">
        <f t="shared" si="1189"/>
        <v>505000090Principal</v>
      </c>
    </row>
    <row r="4615" spans="1:16" ht="15" hidden="1" customHeight="1">
      <c r="A4615" s="29" t="s">
        <v>1038</v>
      </c>
      <c r="B4615" s="23" t="str">
        <f>IFERROR(VLOOKUP(A4615,hoja!$A$2:$E$970,4,FALSE),0)</f>
        <v>ANTIOQUIA</v>
      </c>
      <c r="C4615" s="23" t="str">
        <f>IFERROR(VLOOKUP(A4615,hoja!$A$2:$E$1370,5,FALSE),0)</f>
        <v>MEDELLÍN</v>
      </c>
      <c r="D4615" s="23" t="str">
        <f>IFERROR(VLOOKUP(A4615,hoja!A:D,3,FALSE),0)</f>
        <v>50500</v>
      </c>
      <c r="E4615" s="40" t="s">
        <v>723</v>
      </c>
      <c r="F4615" s="23" t="str">
        <f>IFERROR(VLOOKUP(E4615,hoja!$A$2:$E$970,4,FALSE),0)</f>
        <v>COSTA</v>
      </c>
      <c r="G4615" s="23" t="str">
        <f>IFERROR(VLOOKUP(E4615,hoja!$A$2:$E$970,5,FALSE),0)</f>
        <v>SANTA MARTA</v>
      </c>
      <c r="H4615" s="103" t="str">
        <f>IFERROR(VLOOKUP(E4615,hoja!A:C,3,FALSE),0)</f>
        <v>0118</v>
      </c>
      <c r="I4615" s="24" t="str">
        <f t="shared" si="1187"/>
        <v>505000118</v>
      </c>
      <c r="K4615" s="23">
        <v>812</v>
      </c>
      <c r="L4615" s="23" t="str">
        <f>IF(B4615=F4615,"REGIONAL","NACIONAL")</f>
        <v>NACIONAL</v>
      </c>
      <c r="M4615" s="23" t="s">
        <v>618</v>
      </c>
      <c r="O4615" s="23">
        <f t="shared" ref="O4615" si="1193">IF(K4615&lt;=250,25,IF(K4615&lt;=500,16,IF(K4615&lt;=800,12,IF(K4615&lt;=1100,8,IF(K4615&lt;=1400,6,IF(K4615&lt;=1700,5))))))</f>
        <v>8</v>
      </c>
      <c r="P4615" s="23" t="str">
        <f t="shared" si="1189"/>
        <v>505000118Principal</v>
      </c>
    </row>
    <row r="4616" spans="1:16" ht="15" hidden="1" customHeight="1">
      <c r="A4616" s="23" t="s">
        <v>1038</v>
      </c>
      <c r="B4616" s="23" t="s">
        <v>724</v>
      </c>
      <c r="C4616" s="23" t="s">
        <v>321</v>
      </c>
      <c r="D4616" s="24" t="s">
        <v>1056</v>
      </c>
      <c r="E4616" s="40" t="s">
        <v>630</v>
      </c>
      <c r="F4616" s="23" t="s">
        <v>1057</v>
      </c>
      <c r="G4616" s="23" t="str">
        <f>IFERROR(VLOOKUP(E4616,hoja!$A$2:$E$970,5,FALSE),0)</f>
        <v>SESQUILÉ</v>
      </c>
      <c r="H4616" s="103" t="str">
        <f>IFERROR(VLOOKUP(E4616,hoja!A:C,3,FALSE),0)</f>
        <v>1501</v>
      </c>
      <c r="I4616" s="24" t="str">
        <f t="shared" si="1187"/>
        <v>505001501</v>
      </c>
      <c r="K4616" s="23">
        <v>459</v>
      </c>
      <c r="L4616" s="23" t="str">
        <f t="shared" ref="L4616:L4637" si="1194">IF(B4616=F4616,"REGIONAL","NACIONAL")</f>
        <v>NACIONAL</v>
      </c>
      <c r="M4616" s="23" t="s">
        <v>618</v>
      </c>
      <c r="O4616" s="23">
        <v>8</v>
      </c>
      <c r="P4616" s="23" t="str">
        <f t="shared" si="1189"/>
        <v>505001501Principal</v>
      </c>
    </row>
    <row r="4617" spans="1:16" ht="15" hidden="1" customHeight="1">
      <c r="A4617" s="23" t="s">
        <v>1038</v>
      </c>
      <c r="B4617" s="23" t="s">
        <v>724</v>
      </c>
      <c r="C4617" s="23" t="s">
        <v>321</v>
      </c>
      <c r="D4617" s="24" t="s">
        <v>1056</v>
      </c>
      <c r="E4617" s="40" t="s">
        <v>743</v>
      </c>
      <c r="F4617" s="23" t="s">
        <v>1057</v>
      </c>
      <c r="G4617" s="23" t="str">
        <f>IFERROR(VLOOKUP(E4617,hoja!$A$2:$E$970,5,FALSE),0)</f>
        <v>BOGOTÁ</v>
      </c>
      <c r="H4617" s="103" t="str">
        <f>IFERROR(VLOOKUP(E4617,hoja!A:C,3,FALSE),0)</f>
        <v>0461</v>
      </c>
      <c r="I4617" s="24" t="str">
        <f t="shared" si="1187"/>
        <v>505000461</v>
      </c>
      <c r="K4617" s="23">
        <v>415</v>
      </c>
      <c r="L4617" s="23" t="str">
        <f t="shared" si="1194"/>
        <v>NACIONAL</v>
      </c>
      <c r="M4617" s="23" t="s">
        <v>623</v>
      </c>
      <c r="O4617" s="23">
        <v>8</v>
      </c>
      <c r="P4617" s="23" t="str">
        <f t="shared" si="1189"/>
        <v>505000461Facatativa</v>
      </c>
    </row>
    <row r="4618" spans="1:16" ht="15" hidden="1" customHeight="1">
      <c r="A4618" s="23" t="s">
        <v>1038</v>
      </c>
      <c r="B4618" s="23" t="s">
        <v>724</v>
      </c>
      <c r="C4618" s="23" t="s">
        <v>321</v>
      </c>
      <c r="D4618" s="24" t="s">
        <v>1056</v>
      </c>
      <c r="E4618" s="40" t="s">
        <v>635</v>
      </c>
      <c r="F4618" s="23" t="s">
        <v>1057</v>
      </c>
      <c r="G4618" s="23" t="str">
        <f>IFERROR(VLOOKUP(E4618,hoja!$A$2:$E$970,5,FALSE),0)</f>
        <v>BOGOTÁ</v>
      </c>
      <c r="H4618" s="103" t="str">
        <f>IFERROR(VLOOKUP(E4618,hoja!A:C,3,FALSE),0)</f>
        <v>0021</v>
      </c>
      <c r="I4618" s="24" t="str">
        <f t="shared" ref="I4618" si="1195">D4618&amp;H4618</f>
        <v>505000021</v>
      </c>
      <c r="K4618" s="23">
        <v>437</v>
      </c>
      <c r="L4618" s="23" t="str">
        <f t="shared" si="1194"/>
        <v>NACIONAL</v>
      </c>
      <c r="M4618" s="23" t="s">
        <v>623</v>
      </c>
      <c r="O4618" s="23">
        <v>8</v>
      </c>
      <c r="P4618" s="23" t="str">
        <f t="shared" ref="P4618" si="1196">D4618&amp;H4618&amp;M4618</f>
        <v>505000021Facatativa</v>
      </c>
    </row>
    <row r="4619" spans="1:16" ht="15" hidden="1" customHeight="1">
      <c r="A4619" s="23" t="s">
        <v>1038</v>
      </c>
      <c r="B4619" s="23" t="s">
        <v>724</v>
      </c>
      <c r="C4619" s="23" t="s">
        <v>321</v>
      </c>
      <c r="D4619" s="24" t="s">
        <v>1056</v>
      </c>
      <c r="E4619" s="40" t="s">
        <v>667</v>
      </c>
      <c r="F4619" s="23" t="s">
        <v>1057</v>
      </c>
      <c r="G4619" s="23" t="str">
        <f>IFERROR(VLOOKUP(E4619,hoja!$A$2:$E$970,5,FALSE),0)</f>
        <v>MONTERÍA</v>
      </c>
      <c r="H4619" s="103" t="str">
        <f>IFERROR(VLOOKUP(E4619,hoja!A:C,3,FALSE),0)</f>
        <v>0381</v>
      </c>
      <c r="I4619" s="24" t="str">
        <f t="shared" ref="I4619" si="1197">D4619&amp;H4619</f>
        <v>505000381</v>
      </c>
      <c r="K4619" s="23">
        <v>411</v>
      </c>
      <c r="L4619" s="23" t="str">
        <f t="shared" si="1194"/>
        <v>NACIONAL</v>
      </c>
      <c r="M4619" s="23" t="s">
        <v>618</v>
      </c>
      <c r="O4619" s="23">
        <v>8</v>
      </c>
      <c r="P4619" s="23" t="str">
        <f t="shared" ref="P4619" si="1198">D4619&amp;H4619&amp;M4619</f>
        <v>505000381Principal</v>
      </c>
    </row>
    <row r="4620" spans="1:16" ht="15" hidden="1" customHeight="1">
      <c r="A4620" s="23" t="s">
        <v>1038</v>
      </c>
      <c r="B4620" s="23" t="s">
        <v>724</v>
      </c>
      <c r="C4620" s="23" t="s">
        <v>321</v>
      </c>
      <c r="D4620" s="24" t="s">
        <v>1056</v>
      </c>
      <c r="E4620" s="40" t="s">
        <v>668</v>
      </c>
      <c r="F4620" s="23" t="s">
        <v>1057</v>
      </c>
      <c r="G4620" s="23" t="str">
        <f>IFERROR(VLOOKUP(E4620,hoja!$A$2:$E$970,5,FALSE),0)</f>
        <v>VALLEDUPAR</v>
      </c>
      <c r="H4620" s="103" t="str">
        <f>IFERROR(VLOOKUP(E4620,hoja!A:C,3,FALSE),0)</f>
        <v>0447</v>
      </c>
      <c r="I4620" s="24" t="str">
        <f t="shared" ref="I4620" si="1199">D4620&amp;H4620</f>
        <v>505000447</v>
      </c>
      <c r="K4620" s="23">
        <v>720</v>
      </c>
      <c r="L4620" s="23" t="str">
        <f t="shared" si="1194"/>
        <v>NACIONAL</v>
      </c>
      <c r="M4620" s="23" t="s">
        <v>618</v>
      </c>
      <c r="O4620" s="23">
        <v>8</v>
      </c>
      <c r="P4620" s="23" t="str">
        <f t="shared" ref="P4620" si="1200">D4620&amp;H4620&amp;M4620</f>
        <v>505000447Principal</v>
      </c>
    </row>
    <row r="4621" spans="1:16" ht="15" hidden="1" customHeight="1">
      <c r="A4621" s="23" t="s">
        <v>1038</v>
      </c>
      <c r="B4621" s="23" t="s">
        <v>724</v>
      </c>
      <c r="C4621" s="23" t="s">
        <v>321</v>
      </c>
      <c r="D4621" s="23" t="str">
        <f>IFERROR(VLOOKUP(A4621,hoja!A:D,3,FALSE),0)</f>
        <v>50500</v>
      </c>
      <c r="E4621" s="40" t="s">
        <v>942</v>
      </c>
      <c r="F4621" s="23" t="s">
        <v>1057</v>
      </c>
      <c r="G4621" s="23" t="str">
        <f>IFERROR(VLOOKUP(E4621,hoja!$A$2:$E$970,5,FALSE),0)</f>
        <v>BOGOTÁ</v>
      </c>
      <c r="H4621" s="103" t="str">
        <f>IFERROR(VLOOKUP(E4621,hoja!A:C,3,FALSE),0)</f>
        <v>60002</v>
      </c>
      <c r="I4621" s="24" t="str">
        <f t="shared" ref="I4621" si="1201">D4621&amp;H4621</f>
        <v>5050060002</v>
      </c>
      <c r="K4621" s="23">
        <v>427</v>
      </c>
      <c r="L4621" s="23" t="str">
        <f t="shared" si="1194"/>
        <v>NACIONAL</v>
      </c>
      <c r="M4621" s="23" t="s">
        <v>621</v>
      </c>
      <c r="O4621" s="23">
        <v>8</v>
      </c>
      <c r="P4621" s="23" t="str">
        <f t="shared" ref="P4621" si="1202">D4621&amp;H4621&amp;M4621</f>
        <v>5050060002La vega</v>
      </c>
    </row>
    <row r="4622" spans="1:16" ht="15" hidden="1" customHeight="1">
      <c r="A4622" s="23" t="s">
        <v>1038</v>
      </c>
      <c r="B4622" s="23" t="s">
        <v>724</v>
      </c>
      <c r="C4622" s="23" t="s">
        <v>321</v>
      </c>
      <c r="D4622" s="24" t="s">
        <v>1056</v>
      </c>
      <c r="E4622" s="40" t="s">
        <v>642</v>
      </c>
      <c r="F4622" s="23" t="s">
        <v>1057</v>
      </c>
      <c r="G4622" s="23" t="str">
        <f>IFERROR(VLOOKUP(E4622,hoja!$A$2:$E$970,5,FALSE),0)</f>
        <v>BARRANQUILLA</v>
      </c>
      <c r="H4622" s="103" t="str">
        <f>IFERROR(VLOOKUP(E4622,hoja!A:C,3,FALSE),0)</f>
        <v>0111</v>
      </c>
      <c r="I4622" s="24" t="str">
        <f t="shared" ref="I4622" si="1203">D4622&amp;H4622</f>
        <v>505000111</v>
      </c>
      <c r="K4622" s="23">
        <v>427</v>
      </c>
      <c r="L4622" s="23" t="str">
        <f t="shared" si="1194"/>
        <v>NACIONAL</v>
      </c>
      <c r="M4622" s="23" t="s">
        <v>618</v>
      </c>
      <c r="O4622" s="23">
        <v>8</v>
      </c>
      <c r="P4622" s="23" t="str">
        <f t="shared" ref="P4622" si="1204">D4622&amp;H4622&amp;M4622</f>
        <v>505000111Principal</v>
      </c>
    </row>
    <row r="4623" spans="1:16" ht="15" hidden="1" customHeight="1">
      <c r="A4623" s="23" t="s">
        <v>1038</v>
      </c>
      <c r="B4623" s="23" t="s">
        <v>724</v>
      </c>
      <c r="C4623" s="23" t="s">
        <v>321</v>
      </c>
      <c r="D4623" s="24" t="s">
        <v>1056</v>
      </c>
      <c r="E4623" s="40" t="s">
        <v>644</v>
      </c>
      <c r="F4623" s="23" t="s">
        <v>1057</v>
      </c>
      <c r="G4623" s="23" t="str">
        <f>IFERROR(VLOOKUP(E4623,hoja!$A$2:$E$970,5,FALSE),0)</f>
        <v>PEREIRA</v>
      </c>
      <c r="H4623" s="103" t="str">
        <f>IFERROR(VLOOKUP(E4623,hoja!A:C,3,FALSE),0)</f>
        <v>0198</v>
      </c>
      <c r="I4623" s="24" t="str">
        <f t="shared" ref="I4623:I4624" si="1205">D4623&amp;H4623</f>
        <v>505000198</v>
      </c>
      <c r="K4623" s="23">
        <v>265</v>
      </c>
      <c r="L4623" s="23" t="str">
        <f t="shared" si="1194"/>
        <v>NACIONAL</v>
      </c>
      <c r="M4623" s="23" t="s">
        <v>967</v>
      </c>
      <c r="O4623" s="23">
        <v>8</v>
      </c>
      <c r="P4623" s="23" t="str">
        <f t="shared" ref="P4623:P4624" si="1206">D4623&amp;H4623&amp;M4623</f>
        <v>505000198Riosucio</v>
      </c>
    </row>
    <row r="4624" spans="1:16" ht="15" hidden="1" customHeight="1">
      <c r="A4624" s="23" t="s">
        <v>702</v>
      </c>
      <c r="B4624" s="23" t="s">
        <v>724</v>
      </c>
      <c r="C4624" s="23" t="s">
        <v>321</v>
      </c>
      <c r="D4624" s="23" t="str">
        <f>IFERROR(VLOOKUP(A4624,hoja!A:D,3,FALSE),0)</f>
        <v>0388</v>
      </c>
      <c r="E4624" s="40" t="s">
        <v>942</v>
      </c>
      <c r="F4624" s="23" t="s">
        <v>1057</v>
      </c>
      <c r="G4624" s="23" t="str">
        <f>IFERROR(VLOOKUP(E4624,hoja!$A$2:$E$970,5,FALSE),0)</f>
        <v>BOGOTÁ</v>
      </c>
      <c r="H4624" s="103" t="str">
        <f>IFERROR(VLOOKUP(E4624,hoja!A:C,3,FALSE),0)</f>
        <v>60002</v>
      </c>
      <c r="I4624" s="24" t="str">
        <f t="shared" si="1205"/>
        <v>038860002</v>
      </c>
      <c r="K4624" s="23">
        <v>541</v>
      </c>
      <c r="L4624" s="23" t="str">
        <f t="shared" si="1194"/>
        <v>NACIONAL</v>
      </c>
      <c r="M4624" s="23" t="s">
        <v>618</v>
      </c>
      <c r="O4624" s="23">
        <v>8</v>
      </c>
      <c r="P4624" s="23" t="str">
        <f t="shared" si="1206"/>
        <v>038860002Principal</v>
      </c>
    </row>
    <row r="4625" spans="1:16" ht="15" hidden="1" customHeight="1">
      <c r="A4625" s="23" t="s">
        <v>704</v>
      </c>
      <c r="B4625" s="23" t="s">
        <v>724</v>
      </c>
      <c r="C4625" s="23" t="s">
        <v>321</v>
      </c>
      <c r="D4625" s="23" t="str">
        <f>IFERROR(VLOOKUP(A4625,hoja!A:D,3,FALSE),0)</f>
        <v>0387</v>
      </c>
      <c r="E4625" s="40" t="s">
        <v>942</v>
      </c>
      <c r="F4625" s="23" t="s">
        <v>1057</v>
      </c>
      <c r="G4625" s="23" t="str">
        <f>IFERROR(VLOOKUP(E4625,hoja!$A$2:$E$970,5,FALSE),0)</f>
        <v>BOGOTÁ</v>
      </c>
      <c r="H4625" s="103" t="str">
        <f>IFERROR(VLOOKUP(E4625,hoja!A:C,3,FALSE),0)</f>
        <v>60002</v>
      </c>
      <c r="I4625" s="24" t="str">
        <f t="shared" ref="I4625" si="1207">D4625&amp;H4625</f>
        <v>038760002</v>
      </c>
      <c r="K4625" s="23">
        <v>424</v>
      </c>
      <c r="L4625" s="23" t="str">
        <f t="shared" si="1194"/>
        <v>NACIONAL</v>
      </c>
      <c r="M4625" s="23" t="s">
        <v>618</v>
      </c>
      <c r="O4625" s="23">
        <v>8</v>
      </c>
      <c r="P4625" s="23" t="str">
        <f t="shared" ref="P4625" si="1208">D4625&amp;H4625&amp;M4625</f>
        <v>038760002Principal</v>
      </c>
    </row>
    <row r="4626" spans="1:16" ht="15" hidden="1" customHeight="1">
      <c r="A4626" s="23" t="s">
        <v>655</v>
      </c>
      <c r="B4626" s="23" t="s">
        <v>724</v>
      </c>
      <c r="C4626" s="23" t="s">
        <v>321</v>
      </c>
      <c r="D4626" s="23" t="str">
        <f>IFERROR(VLOOKUP(A4626,hoja!A:D,3,FALSE),0)</f>
        <v>0292</v>
      </c>
      <c r="E4626" s="40" t="s">
        <v>942</v>
      </c>
      <c r="F4626" s="23" t="s">
        <v>1057</v>
      </c>
      <c r="G4626" s="23" t="str">
        <f>IFERROR(VLOOKUP(E4626,hoja!$A$2:$E$970,5,FALSE),0)</f>
        <v>BOGOTÁ</v>
      </c>
      <c r="H4626" s="103" t="str">
        <f>IFERROR(VLOOKUP(E4626,hoja!A:C,3,FALSE),0)</f>
        <v>60002</v>
      </c>
      <c r="I4626" s="24" t="str">
        <f t="shared" ref="I4626" si="1209">D4626&amp;H4626</f>
        <v>029260002</v>
      </c>
      <c r="K4626" s="23">
        <v>457</v>
      </c>
      <c r="L4626" s="23" t="str">
        <f t="shared" si="1194"/>
        <v>NACIONAL</v>
      </c>
      <c r="M4626" s="23" t="s">
        <v>623</v>
      </c>
      <c r="O4626" s="23">
        <v>8</v>
      </c>
      <c r="P4626" s="23" t="str">
        <f t="shared" ref="P4626" si="1210">D4626&amp;H4626&amp;M4626</f>
        <v>029260002Facatativa</v>
      </c>
    </row>
    <row r="4627" spans="1:16" ht="15" hidden="1" customHeight="1">
      <c r="A4627" s="23" t="s">
        <v>709</v>
      </c>
      <c r="B4627" s="23" t="s">
        <v>724</v>
      </c>
      <c r="C4627" s="23" t="s">
        <v>321</v>
      </c>
      <c r="D4627" s="23" t="str">
        <f>IFERROR(VLOOKUP(A4627,hoja!A:D,3,FALSE),0)</f>
        <v>0391</v>
      </c>
      <c r="E4627" s="40" t="s">
        <v>942</v>
      </c>
      <c r="F4627" s="23" t="s">
        <v>1057</v>
      </c>
      <c r="G4627" s="23" t="str">
        <f>IFERROR(VLOOKUP(E4627,hoja!$A$2:$E$970,5,FALSE),0)</f>
        <v>BOGOTÁ</v>
      </c>
      <c r="H4627" s="103" t="str">
        <f>IFERROR(VLOOKUP(E4627,hoja!A:C,3,FALSE),0)</f>
        <v>60002</v>
      </c>
      <c r="I4627" s="24" t="str">
        <f t="shared" ref="I4627:I4628" si="1211">D4627&amp;H4627</f>
        <v>039160002</v>
      </c>
      <c r="K4627" s="23">
        <v>190</v>
      </c>
      <c r="L4627" s="23" t="str">
        <f t="shared" si="1194"/>
        <v>NACIONAL</v>
      </c>
      <c r="M4627" s="23" t="s">
        <v>623</v>
      </c>
      <c r="N4627" s="23" t="s">
        <v>622</v>
      </c>
      <c r="O4627" s="23">
        <v>8</v>
      </c>
      <c r="P4627" s="23" t="str">
        <f t="shared" ref="P4627:P4628" si="1212">D4627&amp;H4627&amp;M4627</f>
        <v>039160002Facatativa</v>
      </c>
    </row>
    <row r="4628" spans="1:16" ht="15" hidden="1" customHeight="1">
      <c r="A4628" s="23" t="s">
        <v>719</v>
      </c>
      <c r="B4628" s="23" t="s">
        <v>724</v>
      </c>
      <c r="C4628" s="23" t="s">
        <v>321</v>
      </c>
      <c r="D4628" s="23" t="str">
        <f>IFERROR(VLOOKUP(A4628,hoja!A:D,3,FALSE),0)</f>
        <v>0390</v>
      </c>
      <c r="E4628" s="40" t="s">
        <v>942</v>
      </c>
      <c r="F4628" s="23" t="s">
        <v>1057</v>
      </c>
      <c r="G4628" s="23" t="str">
        <f>IFERROR(VLOOKUP(E4628,hoja!$A$2:$E$970,5,FALSE),0)</f>
        <v>BOGOTÁ</v>
      </c>
      <c r="H4628" s="103" t="str">
        <f>IFERROR(VLOOKUP(E4628,hoja!A:C,3,FALSE),0)</f>
        <v>60002</v>
      </c>
      <c r="I4628" s="24" t="str">
        <f t="shared" si="1211"/>
        <v>039060002</v>
      </c>
      <c r="K4628" s="23">
        <v>130</v>
      </c>
      <c r="L4628" s="23" t="str">
        <f t="shared" si="1194"/>
        <v>NACIONAL</v>
      </c>
      <c r="M4628" s="23" t="s">
        <v>618</v>
      </c>
      <c r="N4628" s="23" t="s">
        <v>622</v>
      </c>
      <c r="O4628" s="23">
        <v>8</v>
      </c>
      <c r="P4628" s="23" t="str">
        <f t="shared" si="1212"/>
        <v>039060002Principal</v>
      </c>
    </row>
    <row r="4629" spans="1:16" ht="15" hidden="1" customHeight="1">
      <c r="A4629" s="23" t="s">
        <v>727</v>
      </c>
      <c r="B4629" s="23" t="s">
        <v>724</v>
      </c>
      <c r="C4629" s="23" t="s">
        <v>321</v>
      </c>
      <c r="D4629" s="23" t="str">
        <f>IFERROR(VLOOKUP(A4629,hoja!A:D,3,FALSE),0)</f>
        <v>0443</v>
      </c>
      <c r="E4629" s="40" t="s">
        <v>942</v>
      </c>
      <c r="F4629" s="23" t="s">
        <v>1057</v>
      </c>
      <c r="G4629" s="23" t="str">
        <f>IFERROR(VLOOKUP(E4629,hoja!$A$2:$E$970,5,FALSE),0)</f>
        <v>BOGOTÁ</v>
      </c>
      <c r="H4629" s="103" t="str">
        <f>IFERROR(VLOOKUP(E4629,hoja!A:C,3,FALSE),0)</f>
        <v>60002</v>
      </c>
      <c r="I4629" s="24" t="str">
        <f t="shared" ref="I4629" si="1213">D4629&amp;H4629</f>
        <v>044360002</v>
      </c>
      <c r="K4629" s="23">
        <v>155</v>
      </c>
      <c r="L4629" s="23" t="str">
        <f t="shared" si="1194"/>
        <v>NACIONAL</v>
      </c>
      <c r="M4629" s="23" t="s">
        <v>618</v>
      </c>
      <c r="N4629" s="23" t="s">
        <v>622</v>
      </c>
      <c r="O4629" s="23">
        <v>8</v>
      </c>
      <c r="P4629" s="23" t="str">
        <f t="shared" ref="P4629" si="1214">D4629&amp;H4629&amp;M4629</f>
        <v>044360002Principal</v>
      </c>
    </row>
    <row r="4630" spans="1:16" ht="15" hidden="1" customHeight="1">
      <c r="A4630" s="23" t="s">
        <v>729</v>
      </c>
      <c r="B4630" s="23" t="s">
        <v>724</v>
      </c>
      <c r="C4630" s="23" t="s">
        <v>321</v>
      </c>
      <c r="D4630" s="23" t="str">
        <f>IFERROR(VLOOKUP(A4630,hoja!A:D,3,FALSE),0)</f>
        <v>0442</v>
      </c>
      <c r="E4630" s="40" t="s">
        <v>942</v>
      </c>
      <c r="F4630" s="23" t="s">
        <v>1057</v>
      </c>
      <c r="G4630" s="23" t="str">
        <f>IFERROR(VLOOKUP(E4630,hoja!$A$2:$E$970,5,FALSE),0)</f>
        <v>BOGOTÁ</v>
      </c>
      <c r="H4630" s="103" t="str">
        <f>IFERROR(VLOOKUP(E4630,hoja!A:C,3,FALSE),0)</f>
        <v>60002</v>
      </c>
      <c r="I4630" s="24" t="str">
        <f t="shared" ref="I4630" si="1215">D4630&amp;H4630</f>
        <v>044260002</v>
      </c>
      <c r="K4630" s="23">
        <v>385</v>
      </c>
      <c r="L4630" s="23" t="str">
        <f t="shared" si="1194"/>
        <v>NACIONAL</v>
      </c>
      <c r="M4630" s="23" t="s">
        <v>618</v>
      </c>
      <c r="N4630" s="23" t="s">
        <v>622</v>
      </c>
      <c r="O4630" s="23">
        <v>8</v>
      </c>
      <c r="P4630" s="23" t="str">
        <f t="shared" ref="P4630" si="1216">D4630&amp;H4630&amp;M4630</f>
        <v>044260002Principal</v>
      </c>
    </row>
    <row r="4631" spans="1:16" ht="15" hidden="1" customHeight="1">
      <c r="A4631" s="23" t="s">
        <v>630</v>
      </c>
      <c r="B4631" s="23" t="s">
        <v>724</v>
      </c>
      <c r="C4631" s="23" t="s">
        <v>321</v>
      </c>
      <c r="D4631" s="23" t="str">
        <f>IFERROR(VLOOKUP(A4631,hoja!A:D,3,FALSE),0)</f>
        <v>1501</v>
      </c>
      <c r="E4631" s="40" t="s">
        <v>942</v>
      </c>
      <c r="F4631" s="23" t="s">
        <v>1057</v>
      </c>
      <c r="G4631" s="23" t="str">
        <f>IFERROR(VLOOKUP(E4631,hoja!$A$2:$E$970,5,FALSE),0)</f>
        <v>BOGOTÁ</v>
      </c>
      <c r="H4631" s="103" t="str">
        <f>IFERROR(VLOOKUP(E4631,hoja!A:C,3,FALSE),0)</f>
        <v>60002</v>
      </c>
      <c r="I4631" s="24" t="str">
        <f t="shared" ref="I4631" si="1217">D4631&amp;H4631</f>
        <v>150160002</v>
      </c>
      <c r="K4631" s="23">
        <v>74</v>
      </c>
      <c r="L4631" s="23" t="str">
        <f t="shared" si="1194"/>
        <v>NACIONAL</v>
      </c>
      <c r="M4631" s="23" t="s">
        <v>618</v>
      </c>
      <c r="N4631" s="23" t="s">
        <v>622</v>
      </c>
      <c r="O4631" s="23">
        <v>8</v>
      </c>
      <c r="P4631" s="23" t="str">
        <f t="shared" ref="P4631" si="1218">D4631&amp;H4631&amp;M4631</f>
        <v>150160002Principal</v>
      </c>
    </row>
    <row r="4632" spans="1:16" ht="15" hidden="1" customHeight="1">
      <c r="A4632" s="23" t="s">
        <v>686</v>
      </c>
      <c r="B4632" s="23" t="s">
        <v>724</v>
      </c>
      <c r="C4632" s="23" t="s">
        <v>321</v>
      </c>
      <c r="D4632" s="23" t="str">
        <f>IFERROR(VLOOKUP(A4632,hoja!A:D,3,FALSE),0)</f>
        <v>0424</v>
      </c>
      <c r="E4632" s="40" t="s">
        <v>942</v>
      </c>
      <c r="F4632" s="23" t="s">
        <v>1057</v>
      </c>
      <c r="G4632" s="23" t="str">
        <f>IFERROR(VLOOKUP(E4632,hoja!$A$2:$E$970,5,FALSE),0)</f>
        <v>BOGOTÁ</v>
      </c>
      <c r="H4632" s="103" t="str">
        <f>IFERROR(VLOOKUP(E4632,hoja!A:C,3,FALSE),0)</f>
        <v>60002</v>
      </c>
      <c r="I4632" s="24" t="str">
        <f t="shared" ref="I4632:I4633" si="1219">D4632&amp;H4632</f>
        <v>042460002</v>
      </c>
      <c r="K4632" s="23">
        <v>453</v>
      </c>
      <c r="L4632" s="23" t="str">
        <f t="shared" si="1194"/>
        <v>NACIONAL</v>
      </c>
      <c r="M4632" s="23" t="s">
        <v>621</v>
      </c>
      <c r="N4632" s="23" t="s">
        <v>622</v>
      </c>
      <c r="O4632" s="23">
        <v>8</v>
      </c>
      <c r="P4632" s="23" t="str">
        <f t="shared" ref="P4632:P4633" si="1220">D4632&amp;H4632&amp;M4632</f>
        <v>042460002La vega</v>
      </c>
    </row>
    <row r="4633" spans="1:16" ht="15" hidden="1" customHeight="1">
      <c r="A4633" s="23" t="s">
        <v>686</v>
      </c>
      <c r="B4633" s="23" t="s">
        <v>724</v>
      </c>
      <c r="C4633" s="23" t="s">
        <v>321</v>
      </c>
      <c r="D4633" s="23" t="str">
        <f>IFERROR(VLOOKUP(A4633,hoja!A:D,3,FALSE),0)</f>
        <v>0424</v>
      </c>
      <c r="E4633" s="40" t="s">
        <v>942</v>
      </c>
      <c r="F4633" s="23" t="s">
        <v>1057</v>
      </c>
      <c r="G4633" s="23" t="str">
        <f>IFERROR(VLOOKUP(E4633,hoja!$A$2:$E$970,5,FALSE),0)</f>
        <v>BOGOTÁ</v>
      </c>
      <c r="H4633" s="103" t="str">
        <f>IFERROR(VLOOKUP(E4633,hoja!A:C,3,FALSE),0)</f>
        <v>60002</v>
      </c>
      <c r="I4633" s="24" t="str">
        <f t="shared" si="1219"/>
        <v>042460002</v>
      </c>
      <c r="K4633" s="23">
        <v>440</v>
      </c>
      <c r="L4633" s="23" t="str">
        <f t="shared" si="1194"/>
        <v>NACIONAL</v>
      </c>
      <c r="M4633" s="23" t="s">
        <v>623</v>
      </c>
      <c r="N4633" s="23" t="s">
        <v>622</v>
      </c>
      <c r="O4633" s="23">
        <v>8</v>
      </c>
      <c r="P4633" s="23" t="str">
        <f t="shared" si="1220"/>
        <v>042460002Facatativa</v>
      </c>
    </row>
    <row r="4634" spans="1:16" ht="15" hidden="1" customHeight="1">
      <c r="A4634" s="23" t="s">
        <v>731</v>
      </c>
      <c r="B4634" s="23" t="s">
        <v>724</v>
      </c>
      <c r="C4634" s="23" t="s">
        <v>321</v>
      </c>
      <c r="D4634" s="23" t="str">
        <f>IFERROR(VLOOKUP(A4634,hoja!A:D,3,FALSE),0)</f>
        <v>0438</v>
      </c>
      <c r="E4634" s="40" t="s">
        <v>942</v>
      </c>
      <c r="F4634" s="23" t="s">
        <v>1057</v>
      </c>
      <c r="G4634" s="23" t="str">
        <f>IFERROR(VLOOKUP(E4634,hoja!$A$2:$E$970,5,FALSE),0)</f>
        <v>BOGOTÁ</v>
      </c>
      <c r="H4634" s="103" t="str">
        <f>IFERROR(VLOOKUP(E4634,hoja!A:C,3,FALSE),0)</f>
        <v>60002</v>
      </c>
      <c r="I4634" s="24" t="str">
        <f t="shared" ref="I4634" si="1221">D4634&amp;H4634</f>
        <v>043860002</v>
      </c>
      <c r="K4634" s="23">
        <v>634</v>
      </c>
      <c r="L4634" s="23" t="str">
        <f t="shared" si="1194"/>
        <v>NACIONAL</v>
      </c>
      <c r="M4634" s="23" t="s">
        <v>618</v>
      </c>
      <c r="N4634" s="23" t="s">
        <v>622</v>
      </c>
      <c r="O4634" s="23">
        <v>8</v>
      </c>
      <c r="P4634" s="23" t="str">
        <f t="shared" ref="P4634" si="1222">D4634&amp;H4634&amp;M4634</f>
        <v>043860002Principal</v>
      </c>
    </row>
    <row r="4635" spans="1:16" ht="15" hidden="1" customHeight="1">
      <c r="A4635" s="23" t="s">
        <v>637</v>
      </c>
      <c r="B4635" s="23" t="s">
        <v>724</v>
      </c>
      <c r="C4635" s="23" t="s">
        <v>321</v>
      </c>
      <c r="D4635" s="23" t="str">
        <f>IFERROR(VLOOKUP(A4635,hoja!A:D,3,FALSE),0)</f>
        <v>0422</v>
      </c>
      <c r="E4635" s="40" t="s">
        <v>942</v>
      </c>
      <c r="F4635" s="23" t="s">
        <v>1057</v>
      </c>
      <c r="G4635" s="23" t="str">
        <f>IFERROR(VLOOKUP(E4635,hoja!$A$2:$E$970,5,FALSE),0)</f>
        <v>BOGOTÁ</v>
      </c>
      <c r="H4635" s="103" t="str">
        <f>IFERROR(VLOOKUP(E4635,hoja!A:C,3,FALSE),0)</f>
        <v>60002</v>
      </c>
      <c r="I4635" s="24" t="str">
        <f t="shared" ref="I4635" si="1223">D4635&amp;H4635</f>
        <v>042260002</v>
      </c>
      <c r="K4635" s="23">
        <v>400</v>
      </c>
      <c r="L4635" s="23" t="str">
        <f t="shared" si="1194"/>
        <v>NACIONAL</v>
      </c>
      <c r="M4635" s="23" t="s">
        <v>618</v>
      </c>
      <c r="N4635" s="23" t="s">
        <v>622</v>
      </c>
      <c r="O4635" s="23">
        <v>8</v>
      </c>
      <c r="P4635" s="23" t="str">
        <f t="shared" ref="P4635" si="1224">D4635&amp;H4635&amp;M4635</f>
        <v>042260002Principal</v>
      </c>
    </row>
    <row r="4636" spans="1:16" ht="15" hidden="1" customHeight="1">
      <c r="A4636" s="23" t="s">
        <v>681</v>
      </c>
      <c r="B4636" s="23" t="s">
        <v>724</v>
      </c>
      <c r="C4636" s="23" t="s">
        <v>321</v>
      </c>
      <c r="D4636" s="23" t="str">
        <f>IFERROR(VLOOKUP(A4636,hoja!A:D,3,FALSE),0)</f>
        <v>0393</v>
      </c>
      <c r="E4636" s="40" t="s">
        <v>942</v>
      </c>
      <c r="F4636" s="23" t="s">
        <v>1057</v>
      </c>
      <c r="G4636" s="23" t="str">
        <f>IFERROR(VLOOKUP(E4636,hoja!$A$2:$E$970,5,FALSE),0)</f>
        <v>BOGOTÁ</v>
      </c>
      <c r="H4636" s="103" t="str">
        <f>IFERROR(VLOOKUP(E4636,hoja!A:C,3,FALSE),0)</f>
        <v>60002</v>
      </c>
      <c r="I4636" s="24" t="str">
        <f t="shared" ref="I4636" si="1225">D4636&amp;H4636</f>
        <v>039360002</v>
      </c>
      <c r="K4636" s="23">
        <v>118</v>
      </c>
      <c r="L4636" s="23" t="str">
        <f t="shared" si="1194"/>
        <v>NACIONAL</v>
      </c>
      <c r="M4636" s="23" t="s">
        <v>618</v>
      </c>
      <c r="N4636" s="23" t="s">
        <v>622</v>
      </c>
      <c r="O4636" s="23">
        <v>8</v>
      </c>
      <c r="P4636" s="23" t="str">
        <f t="shared" ref="P4636" si="1226">D4636&amp;H4636&amp;M4636</f>
        <v>039360002Principal</v>
      </c>
    </row>
    <row r="4637" spans="1:16" ht="15" hidden="1" customHeight="1">
      <c r="A4637" s="23" t="s">
        <v>641</v>
      </c>
      <c r="B4637" s="23" t="s">
        <v>724</v>
      </c>
      <c r="C4637" s="23" t="s">
        <v>321</v>
      </c>
      <c r="D4637" s="23" t="str">
        <f>IFERROR(VLOOKUP(A4637,hoja!A:D,3,FALSE),0)</f>
        <v>0079</v>
      </c>
      <c r="E4637" s="40" t="s">
        <v>942</v>
      </c>
      <c r="F4637" s="23" t="s">
        <v>1057</v>
      </c>
      <c r="G4637" s="23" t="str">
        <f>IFERROR(VLOOKUP(E4637,hoja!$A$2:$E$970,5,FALSE),0)</f>
        <v>BOGOTÁ</v>
      </c>
      <c r="H4637" s="103" t="str">
        <f>IFERROR(VLOOKUP(E4637,hoja!A:C,3,FALSE),0)</f>
        <v>60002</v>
      </c>
      <c r="I4637" s="24" t="str">
        <f t="shared" ref="I4637" si="1227">D4637&amp;H4637</f>
        <v>007960002</v>
      </c>
      <c r="K4637" s="23">
        <v>409</v>
      </c>
      <c r="L4637" s="23" t="str">
        <f t="shared" si="1194"/>
        <v>NACIONAL</v>
      </c>
      <c r="M4637" s="23" t="s">
        <v>621</v>
      </c>
      <c r="N4637" s="23" t="s">
        <v>622</v>
      </c>
      <c r="O4637" s="23">
        <v>8</v>
      </c>
      <c r="P4637" s="23" t="str">
        <f t="shared" ref="P4637:P4639" si="1228">D4637&amp;H4637&amp;M4637</f>
        <v>007960002La vega</v>
      </c>
    </row>
    <row r="4638" spans="1:16" ht="15" hidden="1" customHeight="1">
      <c r="A4638" s="26" t="s">
        <v>660</v>
      </c>
      <c r="B4638" s="23" t="str">
        <f>IFERROR(VLOOKUP(A4638,hoja!$A$2:$E$970,4,FALSE),0)</f>
        <v>CENTRO</v>
      </c>
      <c r="C4638" s="23" t="str">
        <f>IFERROR(VLOOKUP(A4638,hoja!$A$2:$E$1370,5,FALSE),0)</f>
        <v>BOGOTÁ</v>
      </c>
      <c r="D4638" s="23" t="str">
        <f>IFERROR(VLOOKUP(A4638,hoja!A:D,3,FALSE),0)</f>
        <v>0035</v>
      </c>
      <c r="E4638" s="23" t="s">
        <v>705</v>
      </c>
      <c r="F4638" s="23" t="str">
        <f>IFERROR(VLOOKUP(E4638,hoja!$A$2:$E$970,4,FALSE),0)</f>
        <v>CENTRO</v>
      </c>
      <c r="G4638" s="23" t="str">
        <f>IFERROR(VLOOKUP(E4638,hoja!$A$2:$E$970,5,FALSE),0)</f>
        <v>GRANADA</v>
      </c>
      <c r="H4638" s="103" t="str">
        <f>IFERROR(VLOOKUP(E4638,hoja!A:C,3,FALSE),0)</f>
        <v>0394</v>
      </c>
      <c r="I4638" s="24" t="str">
        <f>D4638&amp;H4638</f>
        <v>00350394</v>
      </c>
      <c r="K4638" s="23">
        <v>207</v>
      </c>
      <c r="L4638" s="23" t="str">
        <f t="shared" ref="L4638" si="1229">IF(B4638=F4638,"REGIONAL","NACIONAL")</f>
        <v>REGIONAL</v>
      </c>
      <c r="M4638" s="23" t="s">
        <v>618</v>
      </c>
      <c r="N4638" s="23" t="s">
        <v>622</v>
      </c>
      <c r="O4638" s="23">
        <f t="shared" ref="O4638:O4639" si="1230">IF(K4638&lt;=250,25,IF(K4638&lt;=500,16,IF(K4638&lt;=800,12,IF(K4638&lt;=1100,8,IF(K4638&lt;=1400,6,IF(K4638&lt;=1700,5))))))</f>
        <v>25</v>
      </c>
      <c r="P4638" s="23" t="str">
        <f t="shared" si="1228"/>
        <v>00350394Principal</v>
      </c>
    </row>
    <row r="4639" spans="1:16" ht="15" hidden="1" customHeight="1">
      <c r="A4639" s="26" t="s">
        <v>641</v>
      </c>
      <c r="B4639" s="23" t="str">
        <f>IFERROR(VLOOKUP(A4639,hoja!$A$2:$E$970,4,FALSE),0)</f>
        <v>ANTIOQUIA</v>
      </c>
      <c r="C4639" s="23" t="str">
        <f>IFERROR(VLOOKUP(A4639,hoja!$A$2:$E$1370,5,FALSE),0)</f>
        <v>MEDELLÍN</v>
      </c>
      <c r="D4639" s="23" t="str">
        <f>IFERROR(VLOOKUP(A4639,hoja!A:D,3,FALSE),0)</f>
        <v>0079</v>
      </c>
      <c r="E4639" s="23" t="s">
        <v>645</v>
      </c>
      <c r="F4639" s="23" t="str">
        <f>IFERROR(VLOOKUP(E4639,hoja!$A$2:$E$970,4,FALSE),0)</f>
        <v>OCCIDENTE</v>
      </c>
      <c r="G4639" s="23" t="str">
        <f>IFERROR(VLOOKUP(E4639,hoja!$A$2:$E$970,5,FALSE),0)</f>
        <v>CALI</v>
      </c>
      <c r="H4639" s="103" t="str">
        <f>IFERROR(VLOOKUP(E4639,hoja!A:C,3,FALSE),0)</f>
        <v>0410</v>
      </c>
      <c r="I4639" s="24" t="str">
        <f t="shared" ref="I4639" si="1231">D4639&amp;H4639</f>
        <v>00790410</v>
      </c>
      <c r="K4639" s="23">
        <v>436</v>
      </c>
      <c r="L4639" s="23" t="str">
        <f>IF(B4639=F4639,"REGIONAL","NACIONAL")</f>
        <v>NACIONAL</v>
      </c>
      <c r="M4639" s="23" t="s">
        <v>671</v>
      </c>
      <c r="N4639" s="23" t="s">
        <v>622</v>
      </c>
      <c r="O4639" s="23">
        <f t="shared" si="1230"/>
        <v>16</v>
      </c>
      <c r="P4639" s="23" t="str">
        <f t="shared" si="1228"/>
        <v>00790410Amaga</v>
      </c>
    </row>
    <row r="4640" spans="1:16" ht="15" hidden="1" customHeight="1">
      <c r="A4640" s="26" t="s">
        <v>641</v>
      </c>
      <c r="B4640" s="23" t="str">
        <f>IFERROR(VLOOKUP(A4640,hoja!$A$2:$E$970,4,FALSE),0)</f>
        <v>ANTIOQUIA</v>
      </c>
      <c r="C4640" s="23" t="str">
        <f>IFERROR(VLOOKUP(A4640,hoja!$A$2:$E$1370,5,FALSE),0)</f>
        <v>MEDELLÍN</v>
      </c>
      <c r="D4640" s="23" t="str">
        <f>IFERROR(VLOOKUP(A4640,hoja!A:D,3,FALSE),0)</f>
        <v>0079</v>
      </c>
      <c r="E4640" s="23" t="s">
        <v>659</v>
      </c>
      <c r="F4640" s="23" t="str">
        <f>IFERROR(VLOOKUP(E4640,hoja!$A$2:$E$970,4,FALSE),0)</f>
        <v>OCCIDENTE</v>
      </c>
      <c r="G4640" s="23" t="str">
        <f>IFERROR(VLOOKUP(E4640,hoja!$A$2:$E$970,5,FALSE),0)</f>
        <v>ARMENIA</v>
      </c>
      <c r="H4640" s="103" t="str">
        <f>IFERROR(VLOOKUP(E4640,hoja!A:C,3,FALSE),0)</f>
        <v>0142</v>
      </c>
      <c r="I4640" s="24" t="str">
        <f t="shared" ref="I4640" si="1232">D4640&amp;H4640</f>
        <v>00790142</v>
      </c>
      <c r="K4640" s="23">
        <v>296</v>
      </c>
      <c r="L4640" s="23" t="str">
        <f t="shared" ref="L4640:L4644" si="1233">IF(B4640=F4640,"REGIONAL","NACIONAL")</f>
        <v>NACIONAL</v>
      </c>
      <c r="M4640" s="23" t="s">
        <v>671</v>
      </c>
      <c r="N4640" s="23" t="s">
        <v>622</v>
      </c>
      <c r="O4640" s="23">
        <f t="shared" ref="O4640" si="1234">IF(K4640&lt;=250,25,IF(K4640&lt;=500,16,IF(K4640&lt;=800,12,IF(K4640&lt;=1100,8,IF(K4640&lt;=1400,6,IF(K4640&lt;=1700,5))))))</f>
        <v>16</v>
      </c>
      <c r="P4640" s="23" t="str">
        <f t="shared" ref="P4640" si="1235">D4640&amp;H4640&amp;M4640</f>
        <v>00790142Amaga</v>
      </c>
    </row>
    <row r="4641" spans="1:16" ht="15" hidden="1" customHeight="1">
      <c r="A4641" s="26" t="s">
        <v>641</v>
      </c>
      <c r="B4641" s="23" t="str">
        <f>IFERROR(VLOOKUP(A4641,hoja!$A$2:$E$970,4,FALSE),0)</f>
        <v>ANTIOQUIA</v>
      </c>
      <c r="C4641" s="23" t="str">
        <f>IFERROR(VLOOKUP(A4641,hoja!$A$2:$E$1370,5,FALSE),0)</f>
        <v>MEDELLÍN</v>
      </c>
      <c r="D4641" s="23" t="str">
        <f>IFERROR(VLOOKUP(A4641,hoja!A:D,3,FALSE),0)</f>
        <v>0079</v>
      </c>
      <c r="E4641" s="23" t="s">
        <v>683</v>
      </c>
      <c r="F4641" s="23" t="str">
        <f>IFERROR(VLOOKUP(E4641,hoja!$A$2:$E$970,4,FALSE),0)</f>
        <v>OCCIDENTE</v>
      </c>
      <c r="G4641" s="23" t="str">
        <f>IFERROR(VLOOKUP(E4641,hoja!$A$2:$E$970,5,FALSE),0)</f>
        <v>BUGA</v>
      </c>
      <c r="H4641" s="103" t="str">
        <f>IFERROR(VLOOKUP(E4641,hoja!A:C,3,FALSE),0)</f>
        <v>0411</v>
      </c>
      <c r="I4641" s="24" t="str">
        <f t="shared" ref="I4641" si="1236">D4641&amp;H4641</f>
        <v>00790411</v>
      </c>
      <c r="K4641" s="23">
        <v>382</v>
      </c>
      <c r="L4641" s="23" t="str">
        <f t="shared" si="1233"/>
        <v>NACIONAL</v>
      </c>
      <c r="M4641" s="23" t="s">
        <v>671</v>
      </c>
      <c r="N4641" s="23" t="s">
        <v>622</v>
      </c>
      <c r="O4641" s="23">
        <f t="shared" ref="O4641" si="1237">IF(K4641&lt;=250,25,IF(K4641&lt;=500,16,IF(K4641&lt;=800,12,IF(K4641&lt;=1100,8,IF(K4641&lt;=1400,6,IF(K4641&lt;=1700,5))))))</f>
        <v>16</v>
      </c>
      <c r="P4641" s="23" t="str">
        <f t="shared" ref="P4641" si="1238">D4641&amp;H4641&amp;M4641</f>
        <v>00790411Amaga</v>
      </c>
    </row>
    <row r="4642" spans="1:16" ht="15" hidden="1" customHeight="1">
      <c r="A4642" s="26" t="s">
        <v>641</v>
      </c>
      <c r="B4642" s="23" t="str">
        <f>IFERROR(VLOOKUP(A4642,hoja!$A$2:$E$970,4,FALSE),0)</f>
        <v>ANTIOQUIA</v>
      </c>
      <c r="C4642" s="23" t="str">
        <f>IFERROR(VLOOKUP(A4642,hoja!$A$2:$E$1370,5,FALSE),0)</f>
        <v>MEDELLÍN</v>
      </c>
      <c r="D4642" s="23" t="str">
        <f>IFERROR(VLOOKUP(A4642,hoja!A:D,3,FALSE),0)</f>
        <v>0079</v>
      </c>
      <c r="E4642" s="23" t="s">
        <v>733</v>
      </c>
      <c r="F4642" s="23" t="str">
        <f>IFERROR(VLOOKUP(E4642,hoja!$A$2:$E$970,4,FALSE),0)</f>
        <v>OCCIDENTE</v>
      </c>
      <c r="G4642" s="23" t="str">
        <f>IFERROR(VLOOKUP(E4642,hoja!$A$2:$E$970,5,FALSE),0)</f>
        <v>PASTO</v>
      </c>
      <c r="H4642" s="103" t="str">
        <f>IFERROR(VLOOKUP(E4642,hoja!A:C,3,FALSE),0)</f>
        <v>0395</v>
      </c>
      <c r="I4642" s="24" t="str">
        <f t="shared" ref="I4642" si="1239">D4642&amp;H4642</f>
        <v>00790395</v>
      </c>
      <c r="K4642" s="23">
        <v>831</v>
      </c>
      <c r="L4642" s="23" t="str">
        <f t="shared" si="1233"/>
        <v>NACIONAL</v>
      </c>
      <c r="M4642" s="23" t="s">
        <v>671</v>
      </c>
      <c r="N4642" s="23" t="s">
        <v>622</v>
      </c>
      <c r="O4642" s="23">
        <f t="shared" ref="O4642" si="1240">IF(K4642&lt;=250,25,IF(K4642&lt;=500,16,IF(K4642&lt;=800,12,IF(K4642&lt;=1100,8,IF(K4642&lt;=1400,6,IF(K4642&lt;=1700,5))))))</f>
        <v>8</v>
      </c>
      <c r="P4642" s="23" t="str">
        <f t="shared" ref="P4642" si="1241">D4642&amp;H4642&amp;M4642</f>
        <v>00790395Amaga</v>
      </c>
    </row>
    <row r="4643" spans="1:16" ht="15" hidden="1" customHeight="1">
      <c r="A4643" s="26" t="s">
        <v>641</v>
      </c>
      <c r="B4643" s="23" t="str">
        <f>IFERROR(VLOOKUP(A4643,hoja!$A$2:$E$970,4,FALSE),0)</f>
        <v>ANTIOQUIA</v>
      </c>
      <c r="C4643" s="23" t="str">
        <f>IFERROR(VLOOKUP(A4643,hoja!$A$2:$E$1370,5,FALSE),0)</f>
        <v>MEDELLÍN</v>
      </c>
      <c r="D4643" s="23" t="str">
        <f>IFERROR(VLOOKUP(A4643,hoja!A:D,3,FALSE),0)</f>
        <v>0079</v>
      </c>
      <c r="E4643" s="23" t="s">
        <v>650</v>
      </c>
      <c r="F4643" s="23" t="str">
        <f>IFERROR(VLOOKUP(E4643,hoja!$A$2:$E$970,4,FALSE),0)</f>
        <v>OCCIDENTE</v>
      </c>
      <c r="G4643" s="23" t="str">
        <f>IFERROR(VLOOKUP(E4643,hoja!$A$2:$E$970,5,FALSE),0)</f>
        <v>CALOTO</v>
      </c>
      <c r="H4643" s="103" t="str">
        <f>IFERROR(VLOOKUP(E4643,hoja!A:C,3,FALSE),0)</f>
        <v>0445</v>
      </c>
      <c r="I4643" s="24" t="str">
        <f t="shared" ref="I4643" si="1242">D4643&amp;H4643</f>
        <v>00790445</v>
      </c>
      <c r="K4643" s="23">
        <v>468</v>
      </c>
      <c r="L4643" s="23" t="str">
        <f t="shared" si="1233"/>
        <v>NACIONAL</v>
      </c>
      <c r="M4643" s="23" t="s">
        <v>671</v>
      </c>
      <c r="N4643" s="23" t="s">
        <v>622</v>
      </c>
      <c r="O4643" s="23">
        <f t="shared" ref="O4643" si="1243">IF(K4643&lt;=250,25,IF(K4643&lt;=500,16,IF(K4643&lt;=800,12,IF(K4643&lt;=1100,8,IF(K4643&lt;=1400,6,IF(K4643&lt;=1700,5))))))</f>
        <v>16</v>
      </c>
      <c r="P4643" s="23" t="str">
        <f t="shared" ref="P4643" si="1244">D4643&amp;H4643&amp;M4643</f>
        <v>00790445Amaga</v>
      </c>
    </row>
    <row r="4644" spans="1:16" ht="15" hidden="1" customHeight="1">
      <c r="A4644" s="26" t="s">
        <v>641</v>
      </c>
      <c r="B4644" s="23" t="str">
        <f>IFERROR(VLOOKUP(A4644,hoja!$A$2:$E$970,4,FALSE),0)</f>
        <v>ANTIOQUIA</v>
      </c>
      <c r="C4644" s="23" t="str">
        <f>IFERROR(VLOOKUP(A4644,hoja!$A$2:$E$1370,5,FALSE),0)</f>
        <v>MEDELLÍN</v>
      </c>
      <c r="D4644" s="23" t="str">
        <f>IFERROR(VLOOKUP(A4644,hoja!A:D,3,FALSE),0)</f>
        <v>0079</v>
      </c>
      <c r="E4644" s="23" t="s">
        <v>690</v>
      </c>
      <c r="F4644" s="23" t="str">
        <f>IFERROR(VLOOKUP(E4644,hoja!$A$2:$E$970,4,FALSE),0)</f>
        <v>OCCIDENTE</v>
      </c>
      <c r="G4644" s="23" t="str">
        <f>IFERROR(VLOOKUP(E4644,hoja!$A$2:$E$970,5,FALSE),0)</f>
        <v>ANSERMA</v>
      </c>
      <c r="H4644" s="103" t="str">
        <f>IFERROR(VLOOKUP(E4644,hoja!A:C,3,FALSE),0)</f>
        <v>0146</v>
      </c>
      <c r="I4644" s="24" t="str">
        <f t="shared" ref="I4644" si="1245">D4644&amp;H4644</f>
        <v>00790146</v>
      </c>
      <c r="K4644" s="23">
        <v>220</v>
      </c>
      <c r="L4644" s="23" t="str">
        <f t="shared" si="1233"/>
        <v>NACIONAL</v>
      </c>
      <c r="M4644" s="23" t="s">
        <v>671</v>
      </c>
      <c r="N4644" s="23" t="s">
        <v>622</v>
      </c>
      <c r="O4644" s="23">
        <f t="shared" ref="O4644:O4645" si="1246">IF(K4644&lt;=250,25,IF(K4644&lt;=500,16,IF(K4644&lt;=800,12,IF(K4644&lt;=1100,8,IF(K4644&lt;=1400,6,IF(K4644&lt;=1700,5))))))</f>
        <v>25</v>
      </c>
      <c r="P4644" s="23" t="str">
        <f t="shared" ref="P4644:P4651" si="1247">D4644&amp;H4644&amp;M4644</f>
        <v>00790146Amaga</v>
      </c>
    </row>
    <row r="4645" spans="1:16" ht="15" hidden="1" customHeight="1">
      <c r="A4645" s="23" t="s">
        <v>873</v>
      </c>
      <c r="B4645" s="23" t="str">
        <f>IFERROR(VLOOKUP(A4645,hoja!$A$2:$E$970,4,FALSE),0)</f>
        <v>OCCIDENTE</v>
      </c>
      <c r="C4645" s="23" t="str">
        <f>IFERROR(VLOOKUP(A4645,hoja!$A$2:$E$1370,5,FALSE),0)</f>
        <v>MANIZALES</v>
      </c>
      <c r="D4645" s="23" t="str">
        <f>IFERROR(VLOOKUP(A4645,hoja!A:D,3,FALSE),0)</f>
        <v>1711</v>
      </c>
      <c r="E4645" s="23" t="s">
        <v>819</v>
      </c>
      <c r="F4645" s="23" t="str">
        <f>IFERROR(VLOOKUP(E4645,hoja!$A$2:$E$970,4,FALSE),0)</f>
        <v>OCCIDENTE</v>
      </c>
      <c r="G4645" s="23" t="str">
        <f>IFERROR(VLOOKUP(E4645,hoja!$A$2:$E$970,5,FALSE),0)</f>
        <v>BUENAVENTURA</v>
      </c>
      <c r="H4645" s="103" t="str">
        <f>IFERROR(VLOOKUP(E4645,hoja!A:C,3,FALSE),0)</f>
        <v>3001</v>
      </c>
      <c r="I4645" s="24" t="str">
        <f>D4645&amp;H4645</f>
        <v>17113001</v>
      </c>
      <c r="K4645" s="23">
        <v>306</v>
      </c>
      <c r="L4645" s="23" t="s">
        <v>908</v>
      </c>
      <c r="M4645" s="23" t="s">
        <v>618</v>
      </c>
      <c r="N4645" s="23" t="s">
        <v>622</v>
      </c>
      <c r="O4645" s="23">
        <f t="shared" si="1246"/>
        <v>16</v>
      </c>
      <c r="P4645" s="23" t="str">
        <f t="shared" si="1247"/>
        <v>17113001Principal</v>
      </c>
    </row>
    <row r="4646" spans="1:16" ht="15" hidden="1" customHeight="1">
      <c r="A4646" s="23" t="s">
        <v>683</v>
      </c>
      <c r="B4646" s="23" t="str">
        <f>IFERROR(VLOOKUP(A4646,hoja!$A$2:$E$970,4,FALSE),0)</f>
        <v>OCCIDENTE</v>
      </c>
      <c r="C4646" s="23" t="str">
        <f>IFERROR(VLOOKUP(A4646,hoja!$A$2:$E$1370,5,FALSE),0)</f>
        <v>BUGA</v>
      </c>
      <c r="D4646" s="23" t="str">
        <f>IFERROR(VLOOKUP(A4646,hoja!A:D,3,FALSE),0)</f>
        <v>0411</v>
      </c>
      <c r="E4646" s="23" t="s">
        <v>617</v>
      </c>
      <c r="F4646" s="23" t="str">
        <f>IFERROR(VLOOKUP(E4646,hoja!$A$2:$E$970,4,FALSE),0)</f>
        <v>ANTIOQUIA</v>
      </c>
      <c r="G4646" s="23" t="str">
        <f>IFERROR(VLOOKUP(E4646,hoja!$A$2:$E$970,5,FALSE),0)</f>
        <v>MEDELLÍN</v>
      </c>
      <c r="H4646" s="103">
        <f>IFERROR(VLOOKUP(E4646,hoja!A:C,3,FALSE),0)</f>
        <v>50443</v>
      </c>
      <c r="I4646" s="24" t="str">
        <f t="shared" ref="I4646:I4650" si="1248">D4646&amp;H4646</f>
        <v>041150443</v>
      </c>
      <c r="K4646" s="23">
        <v>362</v>
      </c>
      <c r="L4646" s="23" t="str">
        <f>IF(B4646=F4646,"REGIONAL","NACIONAL")</f>
        <v>NACIONAL</v>
      </c>
      <c r="M4646" s="23" t="s">
        <v>618</v>
      </c>
      <c r="N4646" s="23" t="s">
        <v>622</v>
      </c>
      <c r="O4646" s="23">
        <v>8</v>
      </c>
      <c r="P4646" s="23" t="str">
        <f t="shared" si="1247"/>
        <v>041150443Principal</v>
      </c>
    </row>
    <row r="4647" spans="1:16" ht="15" hidden="1" customHeight="1">
      <c r="A4647" s="23" t="s">
        <v>63</v>
      </c>
      <c r="B4647" s="23" t="str">
        <f>IFERROR(VLOOKUP(A4647,hoja!$A$2:$E$970,4,FALSE),0)</f>
        <v>COSTA</v>
      </c>
      <c r="C4647" s="23" t="str">
        <f>IFERROR(VLOOKUP(A4647,hoja!$A$2:$E$1370,5,FALSE),0)</f>
        <v>BARRANQUILLA</v>
      </c>
      <c r="D4647" s="23" t="str">
        <f>IFERROR(VLOOKUP(A4647,hoja!A:D,3,FALSE),0)</f>
        <v>60016</v>
      </c>
      <c r="E4647" s="23" t="s">
        <v>785</v>
      </c>
      <c r="F4647" s="23" t="str">
        <f>IFERROR(VLOOKUP(E4647,hoja!$A$2:$E$970,4,FALSE),0)</f>
        <v>ANTIOQUIA</v>
      </c>
      <c r="G4647" s="23" t="str">
        <f>IFERROR(VLOOKUP(E4647,hoja!$A$2:$E$970,5,FALSE),0)</f>
        <v>MEDELLÍN</v>
      </c>
      <c r="H4647" s="103" t="str">
        <f>IFERROR(VLOOKUP(E4647,hoja!A:C,3,FALSE),0)</f>
        <v>60011</v>
      </c>
      <c r="I4647" s="24" t="str">
        <f t="shared" si="1248"/>
        <v>6001660011</v>
      </c>
      <c r="K4647" s="23">
        <v>827</v>
      </c>
      <c r="L4647" s="23" t="str">
        <f t="shared" ref="L4647:L4653" si="1249">IF(B4647=F4647,"REGIONAL","NACIONAL")</f>
        <v>NACIONAL</v>
      </c>
      <c r="M4647" s="23" t="s">
        <v>618</v>
      </c>
      <c r="N4647" s="23" t="s">
        <v>622</v>
      </c>
      <c r="O4647" s="23">
        <v>8</v>
      </c>
      <c r="P4647" s="23" t="str">
        <f t="shared" si="1247"/>
        <v>6001660011Principal</v>
      </c>
    </row>
    <row r="4648" spans="1:16" ht="15" hidden="1" customHeight="1">
      <c r="A4648" s="23" t="s">
        <v>107</v>
      </c>
      <c r="B4648" s="23" t="str">
        <f>IFERROR(VLOOKUP(A4648,hoja!$A$2:$E$970,4,FALSE),0)</f>
        <v>COSTA</v>
      </c>
      <c r="C4648" s="23" t="str">
        <f>IFERROR(VLOOKUP(A4648,hoja!$A$2:$E$1370,5,FALSE),0)</f>
        <v>CARTAGENA</v>
      </c>
      <c r="D4648" s="23" t="str">
        <f>IFERROR(VLOOKUP(A4648,hoja!A:D,3,FALSE),0)</f>
        <v>60018</v>
      </c>
      <c r="E4648" s="23" t="s">
        <v>792</v>
      </c>
      <c r="F4648" s="23" t="str">
        <f>IFERROR(VLOOKUP(E4648,hoja!$A$2:$E$970,4,FALSE),0)</f>
        <v>CENTRO</v>
      </c>
      <c r="G4648" s="23" t="str">
        <f>IFERROR(VLOOKUP(E4648,hoja!$A$2:$E$970,5,FALSE),0)</f>
        <v>BOGOTÁ</v>
      </c>
      <c r="H4648" s="103" t="str">
        <f>IFERROR(VLOOKUP(E4648,hoja!A:C,3,FALSE),0)</f>
        <v>60042</v>
      </c>
      <c r="I4648" s="24" t="str">
        <f t="shared" si="1248"/>
        <v>6001860042</v>
      </c>
      <c r="K4648" s="23">
        <v>1072</v>
      </c>
      <c r="L4648" s="23" t="str">
        <f t="shared" si="1249"/>
        <v>NACIONAL</v>
      </c>
      <c r="M4648" s="23" t="s">
        <v>621</v>
      </c>
      <c r="N4648" s="23" t="s">
        <v>622</v>
      </c>
      <c r="O4648" s="23">
        <v>8</v>
      </c>
      <c r="P4648" s="23" t="str">
        <f t="shared" si="1247"/>
        <v>6001860042La vega</v>
      </c>
    </row>
    <row r="4649" spans="1:16" ht="15" hidden="1" customHeight="1">
      <c r="A4649" s="23" t="s">
        <v>679</v>
      </c>
      <c r="B4649" s="23" t="str">
        <f>IFERROR(VLOOKUP(A4649,hoja!$A$2:$E$970,4,FALSE),0)</f>
        <v>CENTRO</v>
      </c>
      <c r="C4649" s="23" t="str">
        <f>IFERROR(VLOOKUP(A4649,hoja!$A$2:$E$1370,5,FALSE),0)</f>
        <v>NEIVA</v>
      </c>
      <c r="D4649" s="23" t="str">
        <f>IFERROR(VLOOKUP(A4649,hoja!A:D,3,FALSE),0)</f>
        <v>0385</v>
      </c>
      <c r="E4649" s="23" t="s">
        <v>71</v>
      </c>
      <c r="F4649" s="23" t="str">
        <f>IFERROR(VLOOKUP(E4649,hoja!$A$2:$E$970,4,FALSE),0)</f>
        <v>CENTRO</v>
      </c>
      <c r="G4649" s="23" t="str">
        <f>IFERROR(VLOOKUP(E4649,hoja!$A$2:$E$970,5,FALSE),0)</f>
        <v>BOGOTÁ</v>
      </c>
      <c r="H4649" s="103" t="str">
        <f>IFERROR(VLOOKUP(E4649,hoja!A:C,3,FALSE),0)</f>
        <v>60015</v>
      </c>
      <c r="I4649" s="24" t="str">
        <f t="shared" si="1248"/>
        <v>038560015</v>
      </c>
      <c r="K4649" s="23">
        <v>308</v>
      </c>
      <c r="L4649" s="23" t="str">
        <f t="shared" si="1249"/>
        <v>REGIONAL</v>
      </c>
      <c r="M4649" s="23" t="s">
        <v>618</v>
      </c>
      <c r="N4649" s="23" t="s">
        <v>622</v>
      </c>
      <c r="O4649" s="23">
        <v>8</v>
      </c>
      <c r="P4649" s="23" t="str">
        <f t="shared" si="1247"/>
        <v>038560015Principal</v>
      </c>
    </row>
    <row r="4650" spans="1:16" ht="15" hidden="1" customHeight="1">
      <c r="A4650" s="26" t="s">
        <v>620</v>
      </c>
      <c r="B4650" s="23" t="str">
        <f>IFERROR(VLOOKUP(A4650,hoja!$A$2:$E$970,4,FALSE),0)</f>
        <v>CENTRO</v>
      </c>
      <c r="C4650" s="23" t="str">
        <f>IFERROR(VLOOKUP(A4650,hoja!$A$2:$E$1370,5,FALSE),0)</f>
        <v>SESQUILÉ</v>
      </c>
      <c r="D4650" s="23" t="str">
        <f>IFERROR(VLOOKUP(A4650,hoja!A:D,3,FALSE),0)</f>
        <v>50193</v>
      </c>
      <c r="E4650" s="23" t="s">
        <v>1058</v>
      </c>
      <c r="F4650" s="23" t="str">
        <f>IFERROR(VLOOKUP(E4650,hoja!$A$2:$E$970,4,FALSE),0)</f>
        <v>COSTA</v>
      </c>
      <c r="G4650" s="23" t="str">
        <f>IFERROR(VLOOKUP(E4650,hoja!$A$2:$E$970,5,FALSE),0)</f>
        <v>BARRANQUILLA</v>
      </c>
      <c r="H4650" s="103" t="str">
        <f>IFERROR(VLOOKUP(E4650,hoja!A:C,3,FALSE),0)</f>
        <v>50198</v>
      </c>
      <c r="I4650" s="24" t="str">
        <f t="shared" si="1248"/>
        <v>5019350198</v>
      </c>
      <c r="K4650" s="23">
        <v>944</v>
      </c>
      <c r="L4650" s="23" t="str">
        <f t="shared" si="1249"/>
        <v>NACIONAL</v>
      </c>
      <c r="M4650" s="23" t="s">
        <v>618</v>
      </c>
      <c r="N4650" s="23" t="s">
        <v>622</v>
      </c>
      <c r="O4650" s="23">
        <v>8</v>
      </c>
      <c r="P4650" s="23" t="str">
        <f t="shared" si="1247"/>
        <v>5019350198Principal</v>
      </c>
    </row>
    <row r="4651" spans="1:16" ht="15" hidden="1" customHeight="1">
      <c r="A4651" s="23" t="s">
        <v>645</v>
      </c>
      <c r="B4651" s="23" t="str">
        <f>IFERROR(VLOOKUP(A4651,hoja!$A$2:$E$970,4,FALSE),0)</f>
        <v>OCCIDENTE</v>
      </c>
      <c r="C4651" s="23" t="str">
        <f>IFERROR(VLOOKUP(A4651,hoja!$A$2:$E$1370,5,FALSE),0)</f>
        <v>CALI</v>
      </c>
      <c r="D4651" s="23" t="str">
        <f>IFERROR(VLOOKUP(A4651,hoja!A:D,3,FALSE),0)</f>
        <v>0410</v>
      </c>
      <c r="E4651" s="23" t="s">
        <v>1005</v>
      </c>
      <c r="F4651" s="23" t="str">
        <f>IFERROR(VLOOKUP(E4651,hoja!$A$2:$E$970,4,FALSE),0)</f>
        <v>OCCIDENTE</v>
      </c>
      <c r="G4651" s="23" t="str">
        <f>IFERROR(VLOOKUP(E4651,hoja!$A$2:$E$970,5,FALSE),0)</f>
        <v>IPIALES</v>
      </c>
      <c r="H4651" s="103" t="str">
        <f>IFERROR(VLOOKUP(E4651,hoja!A:C,3,FALSE),0)</f>
        <v>50315</v>
      </c>
      <c r="I4651" s="24" t="str">
        <f t="shared" ref="I4651:I4655" si="1250">D4651&amp;H4651</f>
        <v>041050315</v>
      </c>
      <c r="K4651" s="23">
        <v>516</v>
      </c>
      <c r="L4651" s="23" t="str">
        <f t="shared" si="1249"/>
        <v>REGIONAL</v>
      </c>
      <c r="M4651" s="23" t="s">
        <v>618</v>
      </c>
      <c r="N4651" s="23" t="s">
        <v>622</v>
      </c>
      <c r="O4651" s="23">
        <v>8</v>
      </c>
      <c r="P4651" s="23" t="str">
        <f t="shared" si="1247"/>
        <v>041050315Principal</v>
      </c>
    </row>
    <row r="4652" spans="1:16" ht="15" hidden="1" customHeight="1">
      <c r="A4652" s="23" t="s">
        <v>1038</v>
      </c>
      <c r="B4652" s="23" t="s">
        <v>724</v>
      </c>
      <c r="C4652" s="23" t="s">
        <v>321</v>
      </c>
      <c r="D4652" s="24" t="s">
        <v>1056</v>
      </c>
      <c r="E4652" s="40" t="s">
        <v>635</v>
      </c>
      <c r="F4652" s="23" t="s">
        <v>1057</v>
      </c>
      <c r="G4652" s="23" t="str">
        <f>IFERROR(VLOOKUP(E4652,hoja!$A$2:$E$970,5,FALSE),0)</f>
        <v>BOGOTÁ</v>
      </c>
      <c r="H4652" s="103" t="str">
        <f>IFERROR(VLOOKUP(E4652,hoja!A:C,3,FALSE),0)</f>
        <v>0021</v>
      </c>
      <c r="I4652" s="24" t="str">
        <f t="shared" si="1250"/>
        <v>505000021</v>
      </c>
      <c r="K4652" s="23">
        <v>445</v>
      </c>
      <c r="L4652" s="23" t="str">
        <f t="shared" si="1249"/>
        <v>NACIONAL</v>
      </c>
      <c r="M4652" s="23" t="s">
        <v>621</v>
      </c>
      <c r="N4652" s="23" t="s">
        <v>622</v>
      </c>
      <c r="O4652" s="23">
        <v>8</v>
      </c>
      <c r="P4652" s="23" t="str">
        <f t="shared" ref="P4652:P4655" si="1251">D4652&amp;H4652&amp;M4652</f>
        <v>505000021La vega</v>
      </c>
    </row>
    <row r="4653" spans="1:16" ht="15" hidden="1" customHeight="1">
      <c r="A4653" s="29" t="s">
        <v>1038</v>
      </c>
      <c r="B4653" s="23" t="str">
        <f>IFERROR(VLOOKUP(A4653,hoja!$A$2:$E$970,4,FALSE),0)</f>
        <v>ANTIOQUIA</v>
      </c>
      <c r="C4653" s="23" t="str">
        <f>IFERROR(VLOOKUP(A4653,hoja!$A$2:$E$1370,5,FALSE),0)</f>
        <v>MEDELLÍN</v>
      </c>
      <c r="D4653" s="23" t="str">
        <f>IFERROR(VLOOKUP(A4653,hoja!A:D,3,FALSE),0)</f>
        <v>50500</v>
      </c>
      <c r="E4653" s="40" t="s">
        <v>645</v>
      </c>
      <c r="F4653" s="23" t="str">
        <f>IFERROR(VLOOKUP(E4653,hoja!$A$2:$E$970,4,FALSE),0)</f>
        <v>OCCIDENTE</v>
      </c>
      <c r="G4653" s="23" t="str">
        <f>IFERROR(VLOOKUP(E4653,hoja!$A$2:$E$970,5,FALSE),0)</f>
        <v>CALI</v>
      </c>
      <c r="H4653" s="103" t="str">
        <f>IFERROR(VLOOKUP(E4653,hoja!A:C,3,FALSE),0)</f>
        <v>0410</v>
      </c>
      <c r="I4653" s="24" t="str">
        <f t="shared" si="1250"/>
        <v>505000410</v>
      </c>
      <c r="K4653" s="23">
        <v>437</v>
      </c>
      <c r="L4653" s="23" t="str">
        <f t="shared" si="1249"/>
        <v>NACIONAL</v>
      </c>
      <c r="M4653" s="40" t="s">
        <v>618</v>
      </c>
      <c r="N4653" s="23" t="s">
        <v>622</v>
      </c>
      <c r="O4653" s="23">
        <f t="shared" ref="O4653:O4655" si="1252">IF(K4653&lt;=250,25,IF(K4653&lt;=500,16,IF(K4653&lt;=800,12,IF(K4653&lt;=1100,8,IF(K4653&lt;=1400,6,IF(K4653&lt;=1700,5))))))</f>
        <v>16</v>
      </c>
      <c r="P4653" s="23" t="str">
        <f t="shared" si="1251"/>
        <v>505000410Principal</v>
      </c>
    </row>
    <row r="4654" spans="1:16" ht="15" hidden="1" customHeight="1">
      <c r="A4654" s="26" t="s">
        <v>721</v>
      </c>
      <c r="B4654" s="23" t="str">
        <f>IFERROR(VLOOKUP(A4654,hoja!$A$2:$E$970,4,FALSE),0)</f>
        <v>ANTIOQUIA</v>
      </c>
      <c r="C4654" s="23" t="str">
        <f>IFERROR(VLOOKUP(A4654,hoja!$A$2:$E$1370,5,FALSE),0)</f>
        <v>RIONEGRO</v>
      </c>
      <c r="D4654" s="23" t="str">
        <f>IFERROR(VLOOKUP(A4654,hoja!A:D,3,FALSE),0)</f>
        <v>0090</v>
      </c>
      <c r="E4654" s="40" t="s">
        <v>1059</v>
      </c>
      <c r="F4654" s="23" t="str">
        <f>IFERROR(VLOOKUP(E4654,hoja!$A$2:$E$970,4,FALSE),0)</f>
        <v>ANTIOQUIA</v>
      </c>
      <c r="G4654" s="23" t="str">
        <f>IFERROR(VLOOKUP(E4654,hoja!$A$2:$E$970,5,FALSE),0)</f>
        <v>MEDELLÍN</v>
      </c>
      <c r="H4654" s="103" t="str">
        <f>IFERROR(VLOOKUP(E4654,hoja!A:C,3,FALSE),0)</f>
        <v>0043</v>
      </c>
      <c r="I4654" s="24" t="str">
        <f t="shared" si="1250"/>
        <v>00900043</v>
      </c>
      <c r="K4654" s="23">
        <v>42</v>
      </c>
      <c r="L4654" s="23" t="str">
        <f t="shared" ref="L4654:L4658" si="1253">IF(B4654=F4654,"REGIONAL","NACIONAL")</f>
        <v>REGIONAL</v>
      </c>
      <c r="M4654" s="23" t="s">
        <v>618</v>
      </c>
      <c r="N4654" s="23" t="s">
        <v>622</v>
      </c>
      <c r="O4654" s="23">
        <f t="shared" si="1252"/>
        <v>25</v>
      </c>
      <c r="P4654" s="23" t="str">
        <f t="shared" si="1251"/>
        <v>00900043Principal</v>
      </c>
    </row>
    <row r="4655" spans="1:16" ht="15" hidden="1" customHeight="1">
      <c r="A4655" s="26" t="s">
        <v>721</v>
      </c>
      <c r="B4655" s="23" t="str">
        <f>IFERROR(VLOOKUP(A4655,hoja!$A$2:$E$970,4,FALSE),0)</f>
        <v>ANTIOQUIA</v>
      </c>
      <c r="C4655" s="23" t="str">
        <f>IFERROR(VLOOKUP(A4655,hoja!$A$2:$E$1370,5,FALSE),0)</f>
        <v>RIONEGRO</v>
      </c>
      <c r="D4655" s="23" t="str">
        <f>IFERROR(VLOOKUP(A4655,hoja!A:D,3,FALSE),0)</f>
        <v>0090</v>
      </c>
      <c r="E4655" s="23" t="s">
        <v>630</v>
      </c>
      <c r="F4655" s="23" t="str">
        <f>IFERROR(VLOOKUP(E4655,hoja!$A$2:$E$970,4,FALSE),0)</f>
        <v>CENTRO</v>
      </c>
      <c r="G4655" s="23" t="str">
        <f>IFERROR(VLOOKUP(E4655,hoja!$A$2:$E$970,5,FALSE),0)</f>
        <v>SESQUILÉ</v>
      </c>
      <c r="H4655" s="103" t="str">
        <f>IFERROR(VLOOKUP(E4655,hoja!A:C,3,FALSE),0)</f>
        <v>1501</v>
      </c>
      <c r="I4655" s="24" t="str">
        <f t="shared" si="1250"/>
        <v>00901501</v>
      </c>
      <c r="K4655" s="23">
        <v>415</v>
      </c>
      <c r="L4655" s="23" t="str">
        <f>IF(B4655=F4655,"REGIONAL","NACIONAL")</f>
        <v>NACIONAL</v>
      </c>
      <c r="M4655" s="23" t="s">
        <v>1060</v>
      </c>
      <c r="N4655" s="23" t="s">
        <v>622</v>
      </c>
      <c r="O4655" s="23">
        <f t="shared" si="1252"/>
        <v>16</v>
      </c>
      <c r="P4655" s="23" t="str">
        <f t="shared" si="1251"/>
        <v>00901501Principal-La Vega</v>
      </c>
    </row>
    <row r="4656" spans="1:16" ht="15" hidden="1" customHeight="1">
      <c r="A4656" s="26" t="s">
        <v>721</v>
      </c>
      <c r="B4656" s="23" t="str">
        <f>IFERROR(VLOOKUP(A4656,hoja!$A$2:$E$970,4,FALSE),0)</f>
        <v>ANTIOQUIA</v>
      </c>
      <c r="C4656" s="23" t="str">
        <f>IFERROR(VLOOKUP(A4656,hoja!$A$2:$E$1370,5,FALSE),0)</f>
        <v>RIONEGRO</v>
      </c>
      <c r="D4656" s="23" t="str">
        <f>IFERROR(VLOOKUP(A4656,hoja!A:D,3,FALSE),0)</f>
        <v>0090</v>
      </c>
      <c r="E4656" s="23" t="s">
        <v>987</v>
      </c>
      <c r="F4656" s="23" t="str">
        <f>IFERROR(VLOOKUP(E4656,hoja!$A$2:$E$970,4,FALSE),0)</f>
        <v>ANTIOQUIA</v>
      </c>
      <c r="G4656" s="23" t="str">
        <f>IFERROR(VLOOKUP(E4656,hoja!$A$2:$E$970,5,FALSE),0)</f>
        <v>MEDELLÍN</v>
      </c>
      <c r="H4656" s="103" t="str">
        <f>IFERROR(VLOOKUP(E4656,hoja!A:C,3,FALSE),0)</f>
        <v>60001</v>
      </c>
      <c r="I4656" s="24" t="str">
        <f t="shared" ref="I4656:I4657" si="1254">D4656&amp;H4656</f>
        <v>009060001</v>
      </c>
      <c r="J4656" s="23">
        <v>1.2500000000582077</v>
      </c>
      <c r="K4656" s="23">
        <v>45</v>
      </c>
      <c r="L4656" s="23" t="str">
        <f t="shared" si="1253"/>
        <v>REGIONAL</v>
      </c>
      <c r="M4656" s="23" t="s">
        <v>618</v>
      </c>
      <c r="N4656" s="23" t="s">
        <v>622</v>
      </c>
      <c r="O4656" s="23">
        <f t="shared" ref="O4656:O4657" si="1255">IF(K4656&lt;=250,25,IF(K4656&lt;=500,16,IF(K4656&lt;=800,12,IF(K4656&lt;=1100,8,IF(K4656&lt;=1400,6,IF(K4656&lt;=1700,5))))))</f>
        <v>25</v>
      </c>
      <c r="P4656" s="23" t="str">
        <f t="shared" ref="P4656:P4657" si="1256">D4656&amp;H4656&amp;M4656</f>
        <v>009060001Principal</v>
      </c>
    </row>
    <row r="4657" spans="1:16" ht="15" hidden="1" customHeight="1">
      <c r="A4657" s="39" t="s">
        <v>1061</v>
      </c>
      <c r="B4657" s="23" t="str">
        <f>IFERROR(VLOOKUP(A4657,hoja!$A$2:$E$970,4,FALSE),0)</f>
        <v>OCCIDENTE</v>
      </c>
      <c r="C4657" s="23" t="str">
        <f>IFERROR(VLOOKUP(A4657,hoja!$A$2:$E$1370,5,FALSE),0)</f>
        <v>TUMACO</v>
      </c>
      <c r="D4657" s="23" t="str">
        <f>IFERROR(VLOOKUP(A4657,hoja!A:D,3,FALSE),0)</f>
        <v>50475</v>
      </c>
      <c r="E4657" s="39" t="s">
        <v>726</v>
      </c>
      <c r="F4657" s="23" t="str">
        <f>IFERROR(VLOOKUP(E4657,hoja!$A$2:$E$970,4,FALSE),0)</f>
        <v>OCCIDENTE</v>
      </c>
      <c r="G4657" s="23" t="str">
        <f>IFERROR(VLOOKUP(E4657,hoja!$A$2:$E$970,5,FALSE),0)</f>
        <v>TUMACO</v>
      </c>
      <c r="H4657" s="103" t="str">
        <f>IFERROR(VLOOKUP(E4657,hoja!A:C,3,FALSE),0)</f>
        <v>0396</v>
      </c>
      <c r="I4657" s="24" t="str">
        <f t="shared" si="1254"/>
        <v>504750396</v>
      </c>
      <c r="K4657" s="23">
        <v>2</v>
      </c>
      <c r="L4657" s="23" t="str">
        <f t="shared" si="1253"/>
        <v>REGIONAL</v>
      </c>
      <c r="M4657" s="23" t="s">
        <v>618</v>
      </c>
      <c r="N4657" s="23" t="s">
        <v>622</v>
      </c>
      <c r="O4657" s="23">
        <f t="shared" si="1255"/>
        <v>25</v>
      </c>
      <c r="P4657" s="23" t="str">
        <f t="shared" si="1256"/>
        <v>504750396Principal</v>
      </c>
    </row>
    <row r="4658" spans="1:16" ht="15" hidden="1" customHeight="1">
      <c r="A4658" s="39" t="s">
        <v>1061</v>
      </c>
      <c r="B4658" s="23" t="str">
        <f>IFERROR(VLOOKUP(A4658,hoja!$A$2:$E$970,4,FALSE),0)</f>
        <v>OCCIDENTE</v>
      </c>
      <c r="C4658" s="23" t="str">
        <f>IFERROR(VLOOKUP(A4658,hoja!$A$2:$E$1370,5,FALSE),0)</f>
        <v>TUMACO</v>
      </c>
      <c r="D4658" s="23" t="str">
        <f>IFERROR(VLOOKUP(A4658,hoja!A:D,3,FALSE),0)</f>
        <v>50475</v>
      </c>
      <c r="E4658" s="39" t="s">
        <v>707</v>
      </c>
      <c r="F4658" s="23" t="str">
        <f>IFERROR(VLOOKUP(E4658,hoja!$A$2:$E$970,4,FALSE),0)</f>
        <v>OCCIDENTE</v>
      </c>
      <c r="G4658" s="23" t="str">
        <f>IFERROR(VLOOKUP(E4658,hoja!$A$2:$E$970,5,FALSE),0)</f>
        <v>IPIALES</v>
      </c>
      <c r="H4658" s="103" t="str">
        <f>IFERROR(VLOOKUP(E4658,hoja!A:C,3,FALSE),0)</f>
        <v>0397</v>
      </c>
      <c r="I4658" s="24" t="str">
        <f t="shared" ref="I4658" si="1257">D4658&amp;H4658</f>
        <v>504750397</v>
      </c>
      <c r="K4658" s="23">
        <v>239</v>
      </c>
      <c r="L4658" s="23" t="str">
        <f t="shared" si="1253"/>
        <v>REGIONAL</v>
      </c>
      <c r="M4658" s="23" t="s">
        <v>618</v>
      </c>
      <c r="N4658" s="23" t="s">
        <v>622</v>
      </c>
      <c r="O4658" s="23">
        <f t="shared" ref="O4658:O4659" si="1258">IF(K4658&lt;=250,25,IF(K4658&lt;=500,16,IF(K4658&lt;=800,12,IF(K4658&lt;=1100,8,IF(K4658&lt;=1400,6,IF(K4658&lt;=1700,5))))))</f>
        <v>25</v>
      </c>
      <c r="P4658" s="23" t="str">
        <f t="shared" ref="P4658:P4659" si="1259">D4658&amp;H4658&amp;M4658</f>
        <v>504750397Principal</v>
      </c>
    </row>
    <row r="4659" spans="1:16" ht="15" hidden="1" customHeight="1">
      <c r="A4659" s="26" t="s">
        <v>660</v>
      </c>
      <c r="B4659" s="23" t="str">
        <f>IFERROR(VLOOKUP(A4659,hoja!$A$2:$E$970,4,FALSE),0)</f>
        <v>CENTRO</v>
      </c>
      <c r="C4659" s="23" t="str">
        <f>IFERROR(VLOOKUP(A4659,hoja!$A$2:$E$1370,5,FALSE),0)</f>
        <v>BOGOTÁ</v>
      </c>
      <c r="D4659" s="23" t="str">
        <f>IFERROR(VLOOKUP(A4659,hoja!A:D,3,FALSE),0)</f>
        <v>0035</v>
      </c>
      <c r="E4659" s="23" t="s">
        <v>690</v>
      </c>
      <c r="F4659" s="23" t="str">
        <f>IFERROR(VLOOKUP(E4659,hoja!$A$2:$E$970,4,FALSE),0)</f>
        <v>OCCIDENTE</v>
      </c>
      <c r="G4659" s="23" t="str">
        <f>IFERROR(VLOOKUP(E4659,hoja!$A$2:$E$970,5,FALSE),0)</f>
        <v>ANSERMA</v>
      </c>
      <c r="H4659" s="103" t="str">
        <f>IFERROR(VLOOKUP(E4659,hoja!A:C,3,FALSE),0)</f>
        <v>0146</v>
      </c>
      <c r="I4659" s="24" t="str">
        <f>D4659&amp;H4659</f>
        <v>00350146</v>
      </c>
      <c r="K4659" s="23">
        <v>388</v>
      </c>
      <c r="L4659" s="23" t="str">
        <f>IF(B4659=F4659,"REGIONAL","NACIONAL")</f>
        <v>NACIONAL</v>
      </c>
      <c r="M4659" s="23" t="s">
        <v>618</v>
      </c>
      <c r="N4659" s="23" t="s">
        <v>622</v>
      </c>
      <c r="O4659" s="23">
        <f t="shared" si="1258"/>
        <v>16</v>
      </c>
      <c r="P4659" s="23" t="str">
        <f t="shared" si="1259"/>
        <v>00350146Principal</v>
      </c>
    </row>
    <row r="4660" spans="1:16" ht="15" hidden="1" customHeight="1">
      <c r="A4660" s="26" t="s">
        <v>660</v>
      </c>
      <c r="B4660" s="23" t="str">
        <f>IFERROR(VLOOKUP(A4660,hoja!$A$2:$E$970,4,FALSE),0)</f>
        <v>CENTRO</v>
      </c>
      <c r="C4660" s="23" t="str">
        <f>IFERROR(VLOOKUP(A4660,hoja!$A$2:$E$1370,5,FALSE),0)</f>
        <v>BOGOTÁ</v>
      </c>
      <c r="D4660" s="23" t="str">
        <f>IFERROR(VLOOKUP(A4660,hoja!A:D,3,FALSE),0)</f>
        <v>0035</v>
      </c>
      <c r="E4660" s="23" t="s">
        <v>690</v>
      </c>
      <c r="F4660" s="23" t="str">
        <f>IFERROR(VLOOKUP(E4660,hoja!$A$2:$E$970,4,FALSE),0)</f>
        <v>OCCIDENTE</v>
      </c>
      <c r="G4660" s="23" t="str">
        <f>IFERROR(VLOOKUP(E4660,hoja!$A$2:$E$970,5,FALSE),0)</f>
        <v>ANSERMA</v>
      </c>
      <c r="H4660" s="103" t="str">
        <f>IFERROR(VLOOKUP(E4660,hoja!A:C,3,FALSE),0)</f>
        <v>0146</v>
      </c>
      <c r="I4660" s="24" t="str">
        <f>D4660&amp;H4660</f>
        <v>00350146</v>
      </c>
      <c r="K4660" s="23">
        <v>360</v>
      </c>
      <c r="L4660" s="23" t="str">
        <f t="shared" ref="L4660:L4671" si="1260">IF(B4660=F4660,"REGIONAL","NACIONAL")</f>
        <v>NACIONAL</v>
      </c>
      <c r="M4660" s="23" t="s">
        <v>621</v>
      </c>
      <c r="N4660" s="23" t="s">
        <v>622</v>
      </c>
      <c r="O4660" s="23">
        <f t="shared" ref="O4660:O4661" si="1261">IF(K4660&lt;=250,25,IF(K4660&lt;=500,16,IF(K4660&lt;=800,12,IF(K4660&lt;=1100,8,IF(K4660&lt;=1400,6,IF(K4660&lt;=1700,5))))))</f>
        <v>16</v>
      </c>
      <c r="P4660" s="23" t="str">
        <f t="shared" ref="P4660:P4661" si="1262">D4660&amp;H4660&amp;M4660</f>
        <v>00350146La vega</v>
      </c>
    </row>
    <row r="4661" spans="1:16" ht="15" hidden="1" customHeight="1">
      <c r="A4661" s="26" t="s">
        <v>630</v>
      </c>
      <c r="B4661" s="23" t="str">
        <f>IFERROR(VLOOKUP(A4661,hoja!$A$2:$E$970,4,FALSE),0)</f>
        <v>CENTRO</v>
      </c>
      <c r="C4661" s="23" t="str">
        <f>IFERROR(VLOOKUP(A4661,hoja!$A$2:$E$1370,5,FALSE),0)</f>
        <v>SESQUILÉ</v>
      </c>
      <c r="D4661" s="23" t="str">
        <f>IFERROR(VLOOKUP(A4661,hoja!A:D,3,FALSE),0)</f>
        <v>1501</v>
      </c>
      <c r="E4661" s="23" t="s">
        <v>645</v>
      </c>
      <c r="F4661" s="23" t="str">
        <f>IFERROR(VLOOKUP(E4661,hoja!$A$2:$E$970,4,FALSE),0)</f>
        <v>OCCIDENTE</v>
      </c>
      <c r="G4661" s="23" t="str">
        <f>IFERROR(VLOOKUP(E4661,hoja!$A$2:$E$970,5,FALSE),0)</f>
        <v>CALI</v>
      </c>
      <c r="H4661" s="103" t="str">
        <f>IFERROR(VLOOKUP(E4661,hoja!A:C,3,FALSE),0)</f>
        <v>0410</v>
      </c>
      <c r="I4661" s="24" t="str">
        <f t="shared" ref="I4661" si="1263">D4661&amp;H4661</f>
        <v>15010410</v>
      </c>
      <c r="K4661" s="23">
        <v>507</v>
      </c>
      <c r="L4661" s="23" t="str">
        <f t="shared" si="1260"/>
        <v>NACIONAL</v>
      </c>
      <c r="M4661" s="23" t="s">
        <v>966</v>
      </c>
      <c r="N4661" s="23" t="s">
        <v>622</v>
      </c>
      <c r="O4661" s="23">
        <f t="shared" si="1261"/>
        <v>12</v>
      </c>
      <c r="P4661" s="23" t="str">
        <f t="shared" si="1262"/>
        <v>15010410Rozo</v>
      </c>
    </row>
    <row r="4662" spans="1:16" ht="15" hidden="1" customHeight="1">
      <c r="A4662" s="26" t="s">
        <v>635</v>
      </c>
      <c r="B4662" s="23" t="str">
        <f>IFERROR(VLOOKUP(A4662,hoja!$A$2:$E$970,4,FALSE),0)</f>
        <v>CENTRO</v>
      </c>
      <c r="C4662" s="23" t="str">
        <f>IFERROR(VLOOKUP(A4662,hoja!$A$2:$E$1370,5,FALSE),0)</f>
        <v>BOGOTÁ</v>
      </c>
      <c r="D4662" s="23" t="str">
        <f>IFERROR(VLOOKUP(A4662,hoja!A:D,3,FALSE),0)</f>
        <v>0021</v>
      </c>
      <c r="E4662" s="23" t="s">
        <v>645</v>
      </c>
      <c r="F4662" s="23" t="str">
        <f>IFERROR(VLOOKUP(E4662,hoja!$A$2:$E$970,4,FALSE),0)</f>
        <v>OCCIDENTE</v>
      </c>
      <c r="G4662" s="23" t="str">
        <f>IFERROR(VLOOKUP(E4662,hoja!$A$2:$E$970,5,FALSE),0)</f>
        <v>CALI</v>
      </c>
      <c r="H4662" s="103" t="str">
        <f>IFERROR(VLOOKUP(E4662,hoja!A:C,3,FALSE),0)</f>
        <v>0410</v>
      </c>
      <c r="I4662" s="24" t="str">
        <f t="shared" ref="I4662" si="1264">D4662&amp;H4662</f>
        <v>00210410</v>
      </c>
      <c r="K4662" s="23">
        <v>445</v>
      </c>
      <c r="L4662" s="23" t="str">
        <f t="shared" si="1260"/>
        <v>NACIONAL</v>
      </c>
      <c r="M4662" s="23" t="s">
        <v>966</v>
      </c>
      <c r="N4662" s="23" t="s">
        <v>622</v>
      </c>
      <c r="O4662" s="23">
        <f t="shared" ref="O4662" si="1265">IF(K4662&lt;=250,25,IF(K4662&lt;=500,16,IF(K4662&lt;=800,12,IF(K4662&lt;=1100,8,IF(K4662&lt;=1400,6,IF(K4662&lt;=1700,5))))))</f>
        <v>16</v>
      </c>
      <c r="P4662" s="23" t="str">
        <f t="shared" ref="P4662" si="1266">D4662&amp;H4662&amp;M4662</f>
        <v>00210410Rozo</v>
      </c>
    </row>
    <row r="4663" spans="1:16" ht="15" hidden="1" customHeight="1">
      <c r="A4663" s="26" t="s">
        <v>743</v>
      </c>
      <c r="B4663" s="23" t="str">
        <f>IFERROR(VLOOKUP(A4663,hoja!$A$2:$E$970,4,FALSE),0)</f>
        <v>CENTRO</v>
      </c>
      <c r="C4663" s="23" t="str">
        <f>IFERROR(VLOOKUP(A4663,hoja!$A$2:$E$1370,5,FALSE),0)</f>
        <v>BOGOTÁ</v>
      </c>
      <c r="D4663" s="23" t="str">
        <f>IFERROR(VLOOKUP(A4663,hoja!A:D,3,FALSE),0)</f>
        <v>0461</v>
      </c>
      <c r="E4663" s="23" t="s">
        <v>645</v>
      </c>
      <c r="F4663" s="23" t="str">
        <f>IFERROR(VLOOKUP(E4663,hoja!$A$2:$E$970,4,FALSE),0)</f>
        <v>OCCIDENTE</v>
      </c>
      <c r="G4663" s="23" t="str">
        <f>IFERROR(VLOOKUP(E4663,hoja!$A$2:$E$970,5,FALSE),0)</f>
        <v>CALI</v>
      </c>
      <c r="H4663" s="103" t="str">
        <f>IFERROR(VLOOKUP(E4663,hoja!A:C,3,FALSE),0)</f>
        <v>0410</v>
      </c>
      <c r="I4663" s="24" t="str">
        <f t="shared" ref="I4663:I4665" si="1267">D4663&amp;H4663</f>
        <v>04610410</v>
      </c>
      <c r="K4663" s="23">
        <v>436</v>
      </c>
      <c r="L4663" s="23" t="str">
        <f t="shared" si="1260"/>
        <v>NACIONAL</v>
      </c>
      <c r="M4663" s="23" t="s">
        <v>966</v>
      </c>
      <c r="N4663" s="23" t="s">
        <v>622</v>
      </c>
      <c r="O4663" s="23">
        <f t="shared" ref="O4663:O4665" si="1268">IF(K4663&lt;=250,25,IF(K4663&lt;=500,16,IF(K4663&lt;=800,12,IF(K4663&lt;=1100,8,IF(K4663&lt;=1400,6,IF(K4663&lt;=1700,5))))))</f>
        <v>16</v>
      </c>
      <c r="P4663" s="23" t="str">
        <f t="shared" ref="P4663:P4687" si="1269">D4663&amp;H4663&amp;M4663</f>
        <v>04610410Rozo</v>
      </c>
    </row>
    <row r="4664" spans="1:16" ht="15" hidden="1" customHeight="1">
      <c r="A4664" s="26" t="s">
        <v>807</v>
      </c>
      <c r="B4664" s="23" t="str">
        <f>IFERROR(VLOOKUP(A4664,hoja!$A$2:$E$970,4,FALSE),0)</f>
        <v>CENTRO</v>
      </c>
      <c r="C4664" s="23" t="str">
        <f>IFERROR(VLOOKUP(A4664,hoja!$A$2:$E$1370,5,FALSE),0)</f>
        <v>BOGOTÁ</v>
      </c>
      <c r="D4664" s="23" t="str">
        <f>IFERROR(VLOOKUP(A4664,hoja!A:D,3,FALSE),0)</f>
        <v>0460</v>
      </c>
      <c r="E4664" s="23" t="s">
        <v>645</v>
      </c>
      <c r="F4664" s="23" t="str">
        <f>IFERROR(VLOOKUP(E4664,hoja!$A$2:$E$970,4,FALSE),0)</f>
        <v>OCCIDENTE</v>
      </c>
      <c r="G4664" s="23" t="str">
        <f>IFERROR(VLOOKUP(E4664,hoja!$A$2:$E$970,5,FALSE),0)</f>
        <v>CALI</v>
      </c>
      <c r="H4664" s="103" t="str">
        <f>IFERROR(VLOOKUP(E4664,hoja!A:C,3,FALSE),0)</f>
        <v>0410</v>
      </c>
      <c r="I4664" s="24" t="str">
        <f t="shared" si="1267"/>
        <v>04600410</v>
      </c>
      <c r="K4664" s="23">
        <v>446</v>
      </c>
      <c r="L4664" s="23" t="str">
        <f t="shared" si="1260"/>
        <v>NACIONAL</v>
      </c>
      <c r="M4664" s="23" t="s">
        <v>966</v>
      </c>
      <c r="N4664" s="23" t="s">
        <v>622</v>
      </c>
      <c r="O4664" s="23">
        <f t="shared" si="1268"/>
        <v>16</v>
      </c>
      <c r="P4664" s="23" t="str">
        <f t="shared" si="1269"/>
        <v>04600410Rozo</v>
      </c>
    </row>
    <row r="4665" spans="1:16" ht="15" hidden="1" customHeight="1">
      <c r="A4665" s="26" t="s">
        <v>630</v>
      </c>
      <c r="B4665" s="23" t="str">
        <f>IFERROR(VLOOKUP(A4665,hoja!$A$2:$E$970,4,FALSE),0)</f>
        <v>CENTRO</v>
      </c>
      <c r="C4665" s="23" t="str">
        <f>IFERROR(VLOOKUP(A4665,hoja!$A$2:$E$1370,5,FALSE),0)</f>
        <v>SESQUILÉ</v>
      </c>
      <c r="D4665" s="23" t="str">
        <f>IFERROR(VLOOKUP(A4665,hoja!A:D,3,FALSE),0)</f>
        <v>1501</v>
      </c>
      <c r="E4665" s="23" t="s">
        <v>661</v>
      </c>
      <c r="F4665" s="23" t="str">
        <f>IFERROR(VLOOKUP(E4665,hoja!$A$2:$E$970,4,FALSE),0)</f>
        <v>COSTA</v>
      </c>
      <c r="G4665" s="23" t="str">
        <f>IFERROR(VLOOKUP(E4665,hoja!$A$2:$E$970,5,FALSE),0)</f>
        <v>CARTAGENA</v>
      </c>
      <c r="H4665" s="103" t="str">
        <f>IFERROR(VLOOKUP(E4665,hoja!A:C,3,FALSE),0)</f>
        <v>0113</v>
      </c>
      <c r="I4665" s="24" t="str">
        <f t="shared" si="1267"/>
        <v>15010113</v>
      </c>
      <c r="K4665" s="23">
        <v>1019</v>
      </c>
      <c r="L4665" s="23" t="str">
        <f t="shared" si="1260"/>
        <v>NACIONAL</v>
      </c>
      <c r="M4665" s="40" t="s">
        <v>1062</v>
      </c>
      <c r="N4665" s="23" t="s">
        <v>622</v>
      </c>
      <c r="O4665" s="23">
        <f t="shared" si="1268"/>
        <v>8</v>
      </c>
      <c r="P4665" s="23" t="str">
        <f t="shared" si="1269"/>
        <v>15010113Piedecuesta-Ubate</v>
      </c>
    </row>
    <row r="4666" spans="1:16" ht="15" hidden="1" customHeight="1">
      <c r="A4666" s="26" t="s">
        <v>630</v>
      </c>
      <c r="B4666" s="23" t="str">
        <f>IFERROR(VLOOKUP(A4666,hoja!$A$2:$E$970,4,FALSE),0)</f>
        <v>CENTRO</v>
      </c>
      <c r="C4666" s="23" t="str">
        <f>IFERROR(VLOOKUP(A4666,hoja!$A$2:$E$1370,5,FALSE),0)</f>
        <v>SESQUILÉ</v>
      </c>
      <c r="D4666" s="23" t="str">
        <f>IFERROR(VLOOKUP(A4666,hoja!A:D,3,FALSE),0)</f>
        <v>1501</v>
      </c>
      <c r="E4666" s="23" t="s">
        <v>642</v>
      </c>
      <c r="F4666" s="23" t="str">
        <f>IFERROR(VLOOKUP(E4666,hoja!$A$2:$E$970,4,FALSE),0)</f>
        <v>COSTA</v>
      </c>
      <c r="G4666" s="23" t="str">
        <f>IFERROR(VLOOKUP(E4666,hoja!$A$2:$E$970,5,FALSE),0)</f>
        <v>BARRANQUILLA</v>
      </c>
      <c r="H4666" s="103" t="str">
        <f>IFERROR(VLOOKUP(E4666,hoja!A:C,3,FALSE),0)</f>
        <v>0111</v>
      </c>
      <c r="I4666" s="24" t="str">
        <f t="shared" ref="I4666" si="1270">D4666&amp;H4666</f>
        <v>15010111</v>
      </c>
      <c r="K4666" s="23">
        <v>991</v>
      </c>
      <c r="L4666" s="23" t="str">
        <f t="shared" si="1260"/>
        <v>NACIONAL</v>
      </c>
      <c r="M4666" s="40" t="s">
        <v>1062</v>
      </c>
      <c r="N4666" s="23" t="s">
        <v>622</v>
      </c>
      <c r="O4666" s="23">
        <f t="shared" ref="O4666" si="1271">IF(K4666&lt;=250,25,IF(K4666&lt;=500,16,IF(K4666&lt;=800,12,IF(K4666&lt;=1100,8,IF(K4666&lt;=1400,6,IF(K4666&lt;=1700,5))))))</f>
        <v>8</v>
      </c>
      <c r="P4666" s="23" t="str">
        <f t="shared" si="1269"/>
        <v>15010111Piedecuesta-Ubate</v>
      </c>
    </row>
    <row r="4667" spans="1:16" ht="15" hidden="1" customHeight="1">
      <c r="A4667" s="40" t="s">
        <v>629</v>
      </c>
      <c r="B4667" s="23" t="str">
        <f>IFERROR(VLOOKUP(A4667,hoja!$A$2:$E$970,4,FALSE),0)</f>
        <v>CENTRO</v>
      </c>
      <c r="C4667" s="23" t="str">
        <f>IFERROR(VLOOKUP(A4667,hoja!$A$2:$E$1370,5,FALSE),0)</f>
        <v>ZIPAQUIRÁ</v>
      </c>
      <c r="D4667" s="23" t="str">
        <f>IFERROR(VLOOKUP(A4667,hoja!A:D,3,FALSE),0)</f>
        <v>0032</v>
      </c>
      <c r="E4667" s="40" t="s">
        <v>641</v>
      </c>
      <c r="F4667" s="23" t="str">
        <f>IFERROR(VLOOKUP(E4667,hoja!$A$2:$E$970,4,FALSE),0)</f>
        <v>ANTIOQUIA</v>
      </c>
      <c r="G4667" s="23" t="str">
        <f>IFERROR(VLOOKUP(E4667,hoja!$A$2:$E$970,5,FALSE),0)</f>
        <v>MEDELLÍN</v>
      </c>
      <c r="H4667" s="103" t="str">
        <f>IFERROR(VLOOKUP(E4667,hoja!A:C,3,FALSE),0)</f>
        <v>0079</v>
      </c>
      <c r="I4667" s="24" t="str">
        <f t="shared" ref="I4667:I4674" si="1272">D4667&amp;H4667</f>
        <v>00320079</v>
      </c>
      <c r="K4667" s="23">
        <v>438</v>
      </c>
      <c r="L4667" s="23" t="str">
        <f t="shared" si="1260"/>
        <v>NACIONAL</v>
      </c>
      <c r="M4667" s="23" t="s">
        <v>618</v>
      </c>
      <c r="N4667" s="23" t="s">
        <v>622</v>
      </c>
      <c r="O4667" s="23">
        <f t="shared" ref="O4667:O4687" si="1273">IF(K4667&lt;=250,25,IF(K4667&lt;=500,16,IF(K4667&lt;=800,12,IF(K4667&lt;=1100,8,IF(K4667&lt;=1400,6,IF(K4667&lt;=1700,5))))))</f>
        <v>16</v>
      </c>
      <c r="P4667" s="23" t="str">
        <f t="shared" si="1269"/>
        <v>00320079Principal</v>
      </c>
    </row>
    <row r="4668" spans="1:16" ht="15" hidden="1" customHeight="1">
      <c r="A4668" s="40" t="s">
        <v>692</v>
      </c>
      <c r="B4668" s="23" t="str">
        <f>IFERROR(VLOOKUP(A4668,hoja!$A$2:$E$970,4,FALSE),0)</f>
        <v>SANTANDER</v>
      </c>
      <c r="C4668" s="23" t="str">
        <f>IFERROR(VLOOKUP(A4668,hoja!$A$2:$E$1370,5,FALSE),0)</f>
        <v>BARBOSA</v>
      </c>
      <c r="D4668" s="23" t="str">
        <f>IFERROR(VLOOKUP(A4668,hoja!A:D,3,FALSE),0)</f>
        <v>0446</v>
      </c>
      <c r="E4668" s="40" t="s">
        <v>641</v>
      </c>
      <c r="F4668" s="23" t="str">
        <f>IFERROR(VLOOKUP(E4668,hoja!$A$2:$E$970,4,FALSE),0)</f>
        <v>ANTIOQUIA</v>
      </c>
      <c r="G4668" s="23" t="str">
        <f>IFERROR(VLOOKUP(E4668,hoja!$A$2:$E$970,5,FALSE),0)</f>
        <v>MEDELLÍN</v>
      </c>
      <c r="H4668" s="103" t="str">
        <f>IFERROR(VLOOKUP(E4668,hoja!A:C,3,FALSE),0)</f>
        <v>0079</v>
      </c>
      <c r="I4668" s="24" t="str">
        <f t="shared" si="1272"/>
        <v>04460079</v>
      </c>
      <c r="K4668" s="23">
        <v>583</v>
      </c>
      <c r="L4668" s="23" t="str">
        <f t="shared" si="1260"/>
        <v>NACIONAL</v>
      </c>
      <c r="M4668" s="23" t="s">
        <v>618</v>
      </c>
      <c r="N4668" s="23" t="s">
        <v>622</v>
      </c>
      <c r="O4668" s="23">
        <f t="shared" si="1273"/>
        <v>12</v>
      </c>
      <c r="P4668" s="23" t="str">
        <f t="shared" si="1269"/>
        <v>04460079Principal</v>
      </c>
    </row>
    <row r="4669" spans="1:16" ht="15" hidden="1" customHeight="1">
      <c r="A4669" s="40" t="s">
        <v>629</v>
      </c>
      <c r="B4669" s="23" t="str">
        <f>IFERROR(VLOOKUP(A4669,hoja!$A$2:$E$970,4,FALSE),0)</f>
        <v>CENTRO</v>
      </c>
      <c r="C4669" s="23" t="str">
        <f>IFERROR(VLOOKUP(A4669,hoja!$A$2:$E$1370,5,FALSE),0)</f>
        <v>ZIPAQUIRÁ</v>
      </c>
      <c r="D4669" s="23" t="str">
        <f>IFERROR(VLOOKUP(A4669,hoja!A:D,3,FALSE),0)</f>
        <v>0032</v>
      </c>
      <c r="E4669" s="40" t="s">
        <v>670</v>
      </c>
      <c r="F4669" s="23" t="str">
        <f>IFERROR(VLOOKUP(E4669,hoja!$A$2:$E$970,4,FALSE),0)</f>
        <v>OCCIDENTE</v>
      </c>
      <c r="G4669" s="23" t="str">
        <f>IFERROR(VLOOKUP(E4669,hoja!$A$2:$E$970,5,FALSE),0)</f>
        <v>PEREIRA</v>
      </c>
      <c r="H4669" s="103" t="str">
        <f>IFERROR(VLOOKUP(E4669,hoja!A:C,3,FALSE),0)</f>
        <v>0134</v>
      </c>
      <c r="I4669" s="24" t="str">
        <f t="shared" si="1272"/>
        <v>00320134</v>
      </c>
      <c r="K4669" s="23">
        <v>351</v>
      </c>
      <c r="L4669" s="23" t="str">
        <f t="shared" si="1260"/>
        <v>NACIONAL</v>
      </c>
      <c r="M4669" s="23" t="s">
        <v>618</v>
      </c>
      <c r="N4669" s="23" t="s">
        <v>622</v>
      </c>
      <c r="O4669" s="23">
        <f t="shared" si="1273"/>
        <v>16</v>
      </c>
      <c r="P4669" s="23" t="str">
        <f t="shared" si="1269"/>
        <v>00320134Principal</v>
      </c>
    </row>
    <row r="4670" spans="1:16" ht="15" hidden="1" customHeight="1">
      <c r="A4670" s="40" t="s">
        <v>727</v>
      </c>
      <c r="B4670" s="23" t="str">
        <f>IFERROR(VLOOKUP(A4670,hoja!$A$2:$E$970,4,FALSE),0)</f>
        <v>CENTRO</v>
      </c>
      <c r="C4670" s="23" t="str">
        <f>IFERROR(VLOOKUP(A4670,hoja!$A$2:$E$1370,5,FALSE),0)</f>
        <v>TUNJA</v>
      </c>
      <c r="D4670" s="23" t="str">
        <f>IFERROR(VLOOKUP(A4670,hoja!A:D,3,FALSE),0)</f>
        <v>0443</v>
      </c>
      <c r="E4670" s="40" t="s">
        <v>655</v>
      </c>
      <c r="F4670" s="23" t="str">
        <f>IFERROR(VLOOKUP(E4670,hoja!$A$2:$E$970,4,FALSE),0)</f>
        <v>ANTIOQUIA</v>
      </c>
      <c r="G4670" s="23" t="str">
        <f>IFERROR(VLOOKUP(E4670,hoja!$A$2:$E$970,5,FALSE),0)</f>
        <v>MEDELLÍN</v>
      </c>
      <c r="H4670" s="103" t="str">
        <f>IFERROR(VLOOKUP(E4670,hoja!A:C,3,FALSE),0)</f>
        <v>0292</v>
      </c>
      <c r="I4670" s="24" t="str">
        <f t="shared" si="1272"/>
        <v>04430292</v>
      </c>
      <c r="K4670" s="23">
        <v>560</v>
      </c>
      <c r="L4670" s="23" t="str">
        <f t="shared" si="1260"/>
        <v>NACIONAL</v>
      </c>
      <c r="M4670" s="23" t="s">
        <v>618</v>
      </c>
      <c r="N4670" s="23" t="s">
        <v>622</v>
      </c>
      <c r="O4670" s="23">
        <f t="shared" si="1273"/>
        <v>12</v>
      </c>
      <c r="P4670" s="23" t="str">
        <f t="shared" si="1269"/>
        <v>04430292Principal</v>
      </c>
    </row>
    <row r="4671" spans="1:16" ht="15" hidden="1" customHeight="1">
      <c r="A4671" s="40" t="s">
        <v>820</v>
      </c>
      <c r="B4671" s="23" t="str">
        <f>IFERROR(VLOOKUP(A4671,hoja!$A$2:$E$970,4,FALSE),0)</f>
        <v>CENTRO</v>
      </c>
      <c r="C4671" s="23" t="str">
        <f>IFERROR(VLOOKUP(A4671,hoja!$A$2:$E$1370,5,FALSE),0)</f>
        <v>CHICORAL</v>
      </c>
      <c r="D4671" s="23" t="str">
        <f>IFERROR(VLOOKUP(A4671,hoja!A:D,3,FALSE),0)</f>
        <v>60156</v>
      </c>
      <c r="E4671" s="40" t="s">
        <v>666</v>
      </c>
      <c r="F4671" s="23" t="str">
        <f>IFERROR(VLOOKUP(E4671,hoja!$A$2:$E$970,4,FALSE),0)</f>
        <v>COSTA</v>
      </c>
      <c r="G4671" s="23" t="str">
        <f>IFERROR(VLOOKUP(E4671,hoja!$A$2:$E$970,5,FALSE),0)</f>
        <v>SINCELEJO</v>
      </c>
      <c r="H4671" s="103" t="str">
        <f>IFERROR(VLOOKUP(E4671,hoja!A:C,3,FALSE),0)</f>
        <v>0382</v>
      </c>
      <c r="I4671" s="24" t="str">
        <f t="shared" si="1272"/>
        <v>601560382</v>
      </c>
      <c r="K4671" s="23">
        <v>874</v>
      </c>
      <c r="L4671" s="23" t="str">
        <f t="shared" si="1260"/>
        <v>NACIONAL</v>
      </c>
      <c r="M4671" s="23" t="s">
        <v>618</v>
      </c>
      <c r="N4671" s="23" t="s">
        <v>622</v>
      </c>
      <c r="O4671" s="23">
        <f t="shared" si="1273"/>
        <v>8</v>
      </c>
      <c r="P4671" s="23" t="str">
        <f t="shared" si="1269"/>
        <v>601560382Principal</v>
      </c>
    </row>
    <row r="4672" spans="1:16" ht="15" hidden="1" customHeight="1">
      <c r="A4672" s="40" t="s">
        <v>708</v>
      </c>
      <c r="B4672" s="23" t="str">
        <f>IFERROR(VLOOKUP(A4672,hoja!$A$2:$E$970,4,FALSE),0)</f>
        <v>OCCIDENTE</v>
      </c>
      <c r="C4672" s="23" t="str">
        <f>IFERROR(VLOOKUP(A4672,hoja!$A$2:$E$1370,5,FALSE),0)</f>
        <v>JAMUNDÍ</v>
      </c>
      <c r="D4672" s="23" t="str">
        <f>IFERROR(VLOOKUP(A4672,hoja!A:D,3,FALSE),0)</f>
        <v>0358</v>
      </c>
      <c r="E4672" s="40" t="s">
        <v>730</v>
      </c>
      <c r="F4672" s="23" t="str">
        <f>IFERROR(VLOOKUP(E4672,hoja!$A$2:$E$970,4,FALSE),0)</f>
        <v>OCCIDENTE</v>
      </c>
      <c r="G4672" s="23" t="str">
        <f>IFERROR(VLOOKUP(E4672,hoja!$A$2:$E$970,5,FALSE),0)</f>
        <v>ZARZAL</v>
      </c>
      <c r="H4672" s="103" t="str">
        <f>IFERROR(VLOOKUP(E4672,hoja!A:C,3,FALSE),0)</f>
        <v>0412</v>
      </c>
      <c r="I4672" s="24" t="str">
        <f t="shared" si="1272"/>
        <v>03580412</v>
      </c>
      <c r="K4672" s="23">
        <v>176</v>
      </c>
      <c r="L4672" s="23" t="str">
        <f t="shared" ref="L4672:L4688" si="1274">IF(B4672=F4672,"REGIONAL","NACIONAL")</f>
        <v>REGIONAL</v>
      </c>
      <c r="M4672" s="23" t="s">
        <v>618</v>
      </c>
      <c r="N4672" s="23" t="s">
        <v>622</v>
      </c>
      <c r="O4672" s="23">
        <f t="shared" si="1273"/>
        <v>25</v>
      </c>
      <c r="P4672" s="23" t="str">
        <f t="shared" si="1269"/>
        <v>03580412Principal</v>
      </c>
    </row>
    <row r="4673" spans="1:16" ht="15" hidden="1" customHeight="1">
      <c r="A4673" s="40" t="s">
        <v>706</v>
      </c>
      <c r="B4673" s="23" t="str">
        <f>IFERROR(VLOOKUP(A4673,hoja!$A$2:$E$970,4,FALSE),0)</f>
        <v>CENTRO</v>
      </c>
      <c r="C4673" s="23" t="str">
        <f>IFERROR(VLOOKUP(A4673,hoja!$A$2:$E$1370,5,FALSE),0)</f>
        <v>GUATEQUE</v>
      </c>
      <c r="D4673" s="23" t="str">
        <f>IFERROR(VLOOKUP(A4673,hoja!A:D,3,FALSE),0)</f>
        <v>0033</v>
      </c>
      <c r="E4673" s="40" t="s">
        <v>692</v>
      </c>
      <c r="F4673" s="23" t="str">
        <f>IFERROR(VLOOKUP(E4673,hoja!$A$2:$E$970,4,FALSE),0)</f>
        <v>SANTANDER</v>
      </c>
      <c r="G4673" s="23" t="str">
        <f>IFERROR(VLOOKUP(E4673,hoja!$A$2:$E$970,5,FALSE),0)</f>
        <v>BARBOSA</v>
      </c>
      <c r="H4673" s="103" t="str">
        <f>IFERROR(VLOOKUP(E4673,hoja!A:C,3,FALSE),0)</f>
        <v>0446</v>
      </c>
      <c r="I4673" s="24" t="str">
        <f t="shared" si="1272"/>
        <v>00330446</v>
      </c>
      <c r="K4673" s="23">
        <v>193</v>
      </c>
      <c r="L4673" s="23" t="str">
        <f>IF(B4673=F4673,"REGIONAL","NACIONAL")</f>
        <v>NACIONAL</v>
      </c>
      <c r="M4673" s="23" t="s">
        <v>618</v>
      </c>
      <c r="N4673" s="23" t="s">
        <v>622</v>
      </c>
      <c r="O4673" s="23">
        <f t="shared" si="1273"/>
        <v>25</v>
      </c>
      <c r="P4673" s="23" t="str">
        <f t="shared" si="1269"/>
        <v>00330446Principal</v>
      </c>
    </row>
    <row r="4674" spans="1:16" ht="15" hidden="1" customHeight="1">
      <c r="A4674" s="40" t="s">
        <v>687</v>
      </c>
      <c r="B4674" s="23" t="str">
        <f>IFERROR(VLOOKUP(A4674,hoja!$A$2:$E$970,4,FALSE),0)</f>
        <v>OCCIDENTE</v>
      </c>
      <c r="C4674" s="23" t="str">
        <f>IFERROR(VLOOKUP(A4674,hoja!$A$2:$E$1370,5,FALSE),0)</f>
        <v>TULUÁ</v>
      </c>
      <c r="D4674" s="23" t="str">
        <f>IFERROR(VLOOKUP(A4674,hoja!A:D,3,FALSE),0)</f>
        <v>2007</v>
      </c>
      <c r="E4674" s="40" t="s">
        <v>692</v>
      </c>
      <c r="F4674" s="23" t="str">
        <f>IFERROR(VLOOKUP(E4674,hoja!$A$2:$E$970,4,FALSE),0)</f>
        <v>SANTANDER</v>
      </c>
      <c r="G4674" s="23" t="str">
        <f>IFERROR(VLOOKUP(E4674,hoja!$A$2:$E$970,5,FALSE),0)</f>
        <v>BARBOSA</v>
      </c>
      <c r="H4674" s="103" t="str">
        <f>IFERROR(VLOOKUP(E4674,hoja!A:C,3,FALSE),0)</f>
        <v>0446</v>
      </c>
      <c r="I4674" s="24" t="str">
        <f t="shared" si="1272"/>
        <v>20070446</v>
      </c>
      <c r="K4674" s="23">
        <v>540</v>
      </c>
      <c r="L4674" s="23" t="str">
        <f t="shared" ref="L4674:L4675" si="1275">IF(B4674=F4674,"REGIONAL","NACIONAL")</f>
        <v>NACIONAL</v>
      </c>
      <c r="M4674" s="23" t="s">
        <v>618</v>
      </c>
      <c r="N4674" s="23" t="s">
        <v>622</v>
      </c>
      <c r="O4674" s="23">
        <f t="shared" si="1273"/>
        <v>12</v>
      </c>
      <c r="P4674" s="23" t="str">
        <f t="shared" si="1269"/>
        <v>20070446Principal</v>
      </c>
    </row>
    <row r="4675" spans="1:16" ht="15" hidden="1" customHeight="1">
      <c r="A4675" s="40" t="s">
        <v>1037</v>
      </c>
      <c r="B4675" s="23" t="str">
        <f>IFERROR(VLOOKUP(A4675,hoja!$A$2:$E$970,4,FALSE),0)</f>
        <v>ANTIOQUIA</v>
      </c>
      <c r="C4675" s="23" t="str">
        <f>IFERROR(VLOOKUP(A4675,hoja!$A$2:$E$1370,5,FALSE),0)</f>
        <v>SALGAR</v>
      </c>
      <c r="D4675" s="23" t="str">
        <f>IFERROR(VLOOKUP(A4675,hoja!A:D,3,FALSE),0)</f>
        <v>50508</v>
      </c>
      <c r="E4675" s="40" t="s">
        <v>873</v>
      </c>
      <c r="F4675" s="23" t="str">
        <f>IFERROR(VLOOKUP(E4675,hoja!$A$2:$E$970,4,FALSE),0)</f>
        <v>OCCIDENTE</v>
      </c>
      <c r="G4675" s="23" t="str">
        <f>IFERROR(VLOOKUP(E4675,hoja!$A$2:$E$970,5,FALSE),0)</f>
        <v>MANIZALES</v>
      </c>
      <c r="H4675" s="103" t="str">
        <f>IFERROR(VLOOKUP(E4675,hoja!A:C,3,FALSE),0)</f>
        <v>1711</v>
      </c>
      <c r="I4675" s="24" t="str">
        <f t="shared" ref="I4675:I4687" si="1276">D4675&amp;H4675</f>
        <v>505081711</v>
      </c>
      <c r="K4675" s="23">
        <v>176</v>
      </c>
      <c r="L4675" s="23" t="str">
        <f t="shared" si="1275"/>
        <v>NACIONAL</v>
      </c>
      <c r="M4675" s="23" t="s">
        <v>618</v>
      </c>
      <c r="N4675" s="23" t="s">
        <v>622</v>
      </c>
      <c r="O4675" s="23">
        <f t="shared" si="1273"/>
        <v>25</v>
      </c>
      <c r="P4675" s="23" t="str">
        <f t="shared" si="1269"/>
        <v>505081711Principal</v>
      </c>
    </row>
    <row r="4676" spans="1:16" ht="15" hidden="1" customHeight="1">
      <c r="A4676" s="40" t="s">
        <v>687</v>
      </c>
      <c r="B4676" s="23" t="str">
        <f>IFERROR(VLOOKUP(A4676,hoja!$A$2:$E$970,4,FALSE),0)</f>
        <v>OCCIDENTE</v>
      </c>
      <c r="C4676" s="23" t="str">
        <f>IFERROR(VLOOKUP(A4676,hoja!$A$2:$E$1370,5,FALSE),0)</f>
        <v>TULUÁ</v>
      </c>
      <c r="D4676" s="23" t="str">
        <f>IFERROR(VLOOKUP(A4676,hoja!A:D,3,FALSE),0)</f>
        <v>2007</v>
      </c>
      <c r="E4676" s="40" t="s">
        <v>687</v>
      </c>
      <c r="F4676" s="23" t="str">
        <f>IFERROR(VLOOKUP(E4676,hoja!$A$2:$E$970,4,FALSE),0)</f>
        <v>OCCIDENTE</v>
      </c>
      <c r="G4676" s="23" t="str">
        <f>IFERROR(VLOOKUP(E4676,hoja!$A$2:$E$970,5,FALSE),0)</f>
        <v>TULUÁ</v>
      </c>
      <c r="H4676" s="103" t="str">
        <f>IFERROR(VLOOKUP(E4676,hoja!A:C,3,FALSE),0)</f>
        <v>2007</v>
      </c>
      <c r="I4676" s="24" t="str">
        <f t="shared" si="1276"/>
        <v>20072007</v>
      </c>
      <c r="K4676" s="23">
        <v>1</v>
      </c>
      <c r="L4676" s="23" t="str">
        <f t="shared" si="1274"/>
        <v>REGIONAL</v>
      </c>
      <c r="M4676" s="23" t="s">
        <v>618</v>
      </c>
      <c r="N4676" s="23" t="s">
        <v>622</v>
      </c>
      <c r="O4676" s="23">
        <f t="shared" si="1273"/>
        <v>25</v>
      </c>
      <c r="P4676" s="23" t="str">
        <f t="shared" si="1269"/>
        <v>20072007Principal</v>
      </c>
    </row>
    <row r="4677" spans="1:16" ht="15" hidden="1" customHeight="1">
      <c r="A4677" s="40" t="s">
        <v>617</v>
      </c>
      <c r="B4677" s="23" t="str">
        <f>IFERROR(VLOOKUP(A4677,hoja!$A$2:$E$970,4,FALSE),0)</f>
        <v>ANTIOQUIA</v>
      </c>
      <c r="C4677" s="23" t="str">
        <f>IFERROR(VLOOKUP(A4677,hoja!$A$2:$E$1370,5,FALSE),0)</f>
        <v>MEDELLÍN</v>
      </c>
      <c r="D4677" s="23">
        <f>IFERROR(VLOOKUP(A4677,hoja!A:D,3,FALSE),0)</f>
        <v>50443</v>
      </c>
      <c r="E4677" s="40" t="s">
        <v>1032</v>
      </c>
      <c r="F4677" s="23" t="str">
        <f>IFERROR(VLOOKUP(E4677,hoja!$A$2:$E$970,4,FALSE),0)</f>
        <v>CENTRO</v>
      </c>
      <c r="G4677" s="23" t="str">
        <f>IFERROR(VLOOKUP(E4677,hoja!$A$2:$E$970,5,FALSE),0)</f>
        <v>ZIPAQUIRÁ</v>
      </c>
      <c r="H4677" s="103" t="str">
        <f>IFERROR(VLOOKUP(E4677,hoja!A:C,3,FALSE),0)</f>
        <v>50293</v>
      </c>
      <c r="I4677" s="24" t="str">
        <f t="shared" si="1276"/>
        <v>5044350293</v>
      </c>
      <c r="K4677" s="23">
        <f>890/2</f>
        <v>445</v>
      </c>
      <c r="L4677" s="23" t="str">
        <f>IF(B4677=F4677,"REGIONAL","NACIONAL")</f>
        <v>NACIONAL</v>
      </c>
      <c r="M4677" s="23" t="s">
        <v>618</v>
      </c>
      <c r="N4677" s="23" t="s">
        <v>622</v>
      </c>
      <c r="O4677" s="23">
        <f t="shared" si="1273"/>
        <v>16</v>
      </c>
      <c r="P4677" s="23" t="str">
        <f t="shared" si="1269"/>
        <v>5044350293Principal</v>
      </c>
    </row>
    <row r="4678" spans="1:16" ht="15" hidden="1" customHeight="1">
      <c r="A4678" s="40" t="s">
        <v>687</v>
      </c>
      <c r="B4678" s="23" t="str">
        <f>IFERROR(VLOOKUP(A4678,hoja!$A$2:$E$970,4,FALSE),0)</f>
        <v>OCCIDENTE</v>
      </c>
      <c r="C4678" s="23" t="str">
        <f>IFERROR(VLOOKUP(A4678,hoja!$A$2:$E$1370,5,FALSE),0)</f>
        <v>TULUÁ</v>
      </c>
      <c r="D4678" s="23" t="str">
        <f>IFERROR(VLOOKUP(A4678,hoja!A:D,3,FALSE),0)</f>
        <v>2007</v>
      </c>
      <c r="E4678" s="23" t="s">
        <v>617</v>
      </c>
      <c r="F4678" s="23" t="str">
        <f>IFERROR(VLOOKUP(E4678,hoja!$A$2:$E$970,4,FALSE),0)</f>
        <v>ANTIOQUIA</v>
      </c>
      <c r="G4678" s="23" t="str">
        <f>IFERROR(VLOOKUP(E4678,hoja!$A$2:$E$970,5,FALSE),0)</f>
        <v>MEDELLÍN</v>
      </c>
      <c r="H4678" s="103">
        <f>IFERROR(VLOOKUP(E4678,hoja!A:C,3,FALSE),0)</f>
        <v>50443</v>
      </c>
      <c r="I4678" s="24" t="str">
        <f t="shared" si="1276"/>
        <v>200750443</v>
      </c>
      <c r="K4678" s="23">
        <v>333</v>
      </c>
      <c r="L4678" s="23" t="str">
        <f>IF(B4678=F4678,"REGIONAL","NACIONAL")</f>
        <v>NACIONAL</v>
      </c>
      <c r="M4678" s="23" t="s">
        <v>618</v>
      </c>
      <c r="N4678" s="23" t="s">
        <v>622</v>
      </c>
      <c r="O4678" s="23">
        <f t="shared" si="1273"/>
        <v>16</v>
      </c>
      <c r="P4678" s="23" t="str">
        <f t="shared" si="1269"/>
        <v>200750443Principal</v>
      </c>
    </row>
    <row r="4679" spans="1:16" ht="15" hidden="1" customHeight="1">
      <c r="A4679" s="40" t="s">
        <v>617</v>
      </c>
      <c r="B4679" s="23" t="str">
        <f>IFERROR(VLOOKUP(A4679,hoja!$A$2:$E$970,4,FALSE),0)</f>
        <v>ANTIOQUIA</v>
      </c>
      <c r="C4679" s="23" t="str">
        <f>IFERROR(VLOOKUP(A4679,hoja!$A$2:$E$1370,5,FALSE),0)</f>
        <v>MEDELLÍN</v>
      </c>
      <c r="D4679" s="23">
        <f>IFERROR(VLOOKUP(A4679,hoja!A:D,3,FALSE),0)</f>
        <v>50443</v>
      </c>
      <c r="E4679" s="23" t="s">
        <v>617</v>
      </c>
      <c r="F4679" s="23" t="str">
        <f>IFERROR(VLOOKUP(E4679,hoja!$A$2:$E$970,4,FALSE),0)</f>
        <v>ANTIOQUIA</v>
      </c>
      <c r="G4679" s="23" t="str">
        <f>IFERROR(VLOOKUP(E4679,hoja!$A$2:$E$970,5,FALSE),0)</f>
        <v>MEDELLÍN</v>
      </c>
      <c r="H4679" s="103">
        <f>IFERROR(VLOOKUP(E4679,hoja!A:C,3,FALSE),0)</f>
        <v>50443</v>
      </c>
      <c r="I4679" s="24" t="str">
        <f t="shared" si="1276"/>
        <v>5044350443</v>
      </c>
      <c r="K4679" s="23">
        <v>1</v>
      </c>
      <c r="L4679" s="23" t="str">
        <f t="shared" si="1274"/>
        <v>REGIONAL</v>
      </c>
      <c r="M4679" s="23" t="s">
        <v>618</v>
      </c>
      <c r="N4679" s="23" t="s">
        <v>622</v>
      </c>
      <c r="O4679" s="23">
        <f t="shared" si="1273"/>
        <v>25</v>
      </c>
      <c r="P4679" s="23" t="str">
        <f t="shared" si="1269"/>
        <v>5044350443Principal</v>
      </c>
    </row>
    <row r="4680" spans="1:16" ht="15" hidden="1" customHeight="1">
      <c r="A4680" s="40" t="s">
        <v>617</v>
      </c>
      <c r="B4680" s="23" t="str">
        <f>IFERROR(VLOOKUP(A4680,hoja!$A$2:$E$970,4,FALSE),0)</f>
        <v>ANTIOQUIA</v>
      </c>
      <c r="C4680" s="23" t="str">
        <f>IFERROR(VLOOKUP(A4680,hoja!$A$2:$E$1370,5,FALSE),0)</f>
        <v>MEDELLÍN</v>
      </c>
      <c r="D4680" s="23">
        <f>IFERROR(VLOOKUP(A4680,hoja!A:D,3,FALSE),0)</f>
        <v>50443</v>
      </c>
      <c r="E4680" s="40" t="s">
        <v>1031</v>
      </c>
      <c r="F4680" s="23" t="str">
        <f>IFERROR(VLOOKUP(E4680,hoja!$A$2:$E$970,4,FALSE),0)</f>
        <v>SANTANDER</v>
      </c>
      <c r="G4680" s="23" t="str">
        <f>IFERROR(VLOOKUP(E4680,hoja!$A$2:$E$970,5,FALSE),0)</f>
        <v>AGUACHICA</v>
      </c>
      <c r="H4680" s="103" t="str">
        <f>IFERROR(VLOOKUP(E4680,hoja!A:C,3,FALSE),0)</f>
        <v>50521</v>
      </c>
      <c r="I4680" s="24" t="str">
        <f t="shared" si="1276"/>
        <v>5044350521</v>
      </c>
      <c r="K4680" s="36">
        <v>445</v>
      </c>
      <c r="L4680" s="23" t="str">
        <f>IF(B4680=F4680,"REGIONAL","NACIONAL")</f>
        <v>NACIONAL</v>
      </c>
      <c r="M4680" s="23" t="s">
        <v>618</v>
      </c>
      <c r="N4680" s="23" t="s">
        <v>622</v>
      </c>
      <c r="O4680" s="23">
        <f t="shared" si="1273"/>
        <v>16</v>
      </c>
      <c r="P4680" s="23" t="str">
        <f t="shared" si="1269"/>
        <v>5044350521Principal</v>
      </c>
    </row>
    <row r="4681" spans="1:16" ht="15" hidden="1" customHeight="1">
      <c r="A4681" s="40" t="s">
        <v>820</v>
      </c>
      <c r="B4681" s="23" t="str">
        <f>IFERROR(VLOOKUP(A4681,hoja!$A$2:$E$970,4,FALSE),0)</f>
        <v>CENTRO</v>
      </c>
      <c r="C4681" s="23" t="str">
        <f>IFERROR(VLOOKUP(A4681,hoja!$A$2:$E$1370,5,FALSE),0)</f>
        <v>CHICORAL</v>
      </c>
      <c r="D4681" s="23" t="str">
        <f>IFERROR(VLOOKUP(A4681,hoja!A:D,3,FALSE),0)</f>
        <v>60156</v>
      </c>
      <c r="E4681" s="40" t="s">
        <v>685</v>
      </c>
      <c r="F4681" s="23" t="str">
        <f>IFERROR(VLOOKUP(E4681,hoja!$A$2:$E$970,4,FALSE),0)</f>
        <v>ANTIOQUIA</v>
      </c>
      <c r="G4681" s="23" t="str">
        <f>IFERROR(VLOOKUP(E4681,hoja!$A$2:$E$970,5,FALSE),0)</f>
        <v>MEDELLÍN</v>
      </c>
      <c r="H4681" s="103" t="str">
        <f>IFERROR(VLOOKUP(E4681,hoja!A:C,3,FALSE),0)</f>
        <v>60097</v>
      </c>
      <c r="I4681" s="24" t="str">
        <f t="shared" si="1276"/>
        <v>6015660097</v>
      </c>
      <c r="K4681" s="23">
        <v>443</v>
      </c>
      <c r="L4681" s="23" t="str">
        <f>IF(B4681=F4681,"REGIONAL","NACIONAL")</f>
        <v>NACIONAL</v>
      </c>
      <c r="M4681" s="23" t="s">
        <v>618</v>
      </c>
      <c r="N4681" s="23" t="s">
        <v>622</v>
      </c>
      <c r="O4681" s="23">
        <f t="shared" si="1273"/>
        <v>16</v>
      </c>
      <c r="P4681" s="23" t="str">
        <f t="shared" si="1269"/>
        <v>6015660097Principal</v>
      </c>
    </row>
    <row r="4682" spans="1:16" ht="15" hidden="1" customHeight="1">
      <c r="A4682" t="s">
        <v>642</v>
      </c>
      <c r="B4682" s="23" t="str">
        <f>IFERROR(VLOOKUP(A4682,hoja!$A$2:$E$970,4,FALSE),0)</f>
        <v>COSTA</v>
      </c>
      <c r="C4682" s="23" t="str">
        <f>IFERROR(VLOOKUP(A4682,hoja!$A$2:$E$1370,5,FALSE),0)</f>
        <v>BARRANQUILLA</v>
      </c>
      <c r="D4682" s="23" t="str">
        <f>IFERROR(VLOOKUP(A4682,hoja!A:D,3,FALSE),0)</f>
        <v>0111</v>
      </c>
      <c r="E4682" s="23" t="s">
        <v>1063</v>
      </c>
      <c r="F4682" s="23" t="str">
        <f>IFERROR(VLOOKUP(E4682,hoja!$A$2:$E$970,4,FALSE),0)</f>
        <v>COSTA</v>
      </c>
      <c r="G4682" s="23" t="str">
        <f>IFERROR(VLOOKUP(E4682,hoja!$A$2:$E$970,5,FALSE),0)</f>
        <v>BARRANQUILLA</v>
      </c>
      <c r="H4682" s="103" t="str">
        <f>IFERROR(VLOOKUP(E4682,hoja!A:C,3,FALSE),0)</f>
        <v>50232</v>
      </c>
      <c r="I4682" s="24" t="str">
        <f t="shared" si="1276"/>
        <v>011150232</v>
      </c>
      <c r="K4682" s="23">
        <v>24</v>
      </c>
      <c r="L4682" s="23" t="str">
        <f t="shared" si="1274"/>
        <v>REGIONAL</v>
      </c>
      <c r="M4682" s="23" t="s">
        <v>618</v>
      </c>
      <c r="N4682" s="23" t="s">
        <v>622</v>
      </c>
      <c r="O4682" s="23">
        <f t="shared" si="1273"/>
        <v>25</v>
      </c>
      <c r="P4682" s="23" t="str">
        <f t="shared" si="1269"/>
        <v>011150232Principal</v>
      </c>
    </row>
    <row r="4683" spans="1:16" ht="15" hidden="1" customHeight="1">
      <c r="A4683" s="26" t="s">
        <v>617</v>
      </c>
      <c r="B4683" s="23" t="str">
        <f>IFERROR(VLOOKUP(A4683,hoja!$A$2:$E$970,4,FALSE),0)</f>
        <v>ANTIOQUIA</v>
      </c>
      <c r="C4683" s="23" t="str">
        <f>IFERROR(VLOOKUP(A4683,hoja!$A$2:$E$1370,5,FALSE),0)</f>
        <v>MEDELLÍN</v>
      </c>
      <c r="D4683" s="23">
        <f>IFERROR(VLOOKUP(A4683,hoja!A:D,3,FALSE),0)</f>
        <v>50443</v>
      </c>
      <c r="E4683" s="23" t="s">
        <v>78</v>
      </c>
      <c r="F4683" s="23" t="str">
        <f>IFERROR(VLOOKUP(E4683,hoja!$A$2:$E$970,4,FALSE),0)</f>
        <v>SANTANDER</v>
      </c>
      <c r="G4683" s="23" t="str">
        <f>IFERROR(VLOOKUP(E4683,hoja!$A$2:$E$970,5,FALSE),0)</f>
        <v>PIEDECUESTA</v>
      </c>
      <c r="H4683" s="103" t="str">
        <f>IFERROR(VLOOKUP(E4683,hoja!A:C,3,FALSE),0)</f>
        <v>60017</v>
      </c>
      <c r="I4683" s="24" t="str">
        <f t="shared" si="1276"/>
        <v>5044360017</v>
      </c>
      <c r="K4683" s="23">
        <v>367</v>
      </c>
      <c r="L4683" s="23" t="str">
        <f>IF(B4683=F4683,"REGIONAL","NACIONAL")</f>
        <v>NACIONAL</v>
      </c>
      <c r="M4683" s="23" t="s">
        <v>618</v>
      </c>
      <c r="N4683" s="23" t="s">
        <v>622</v>
      </c>
      <c r="O4683" s="23">
        <f t="shared" si="1273"/>
        <v>16</v>
      </c>
      <c r="P4683" s="23" t="str">
        <f t="shared" si="1269"/>
        <v>5044360017Principal</v>
      </c>
    </row>
    <row r="4684" spans="1:16" ht="15" hidden="1" customHeight="1">
      <c r="A4684" s="26" t="s">
        <v>617</v>
      </c>
      <c r="B4684" s="23" t="str">
        <f>IFERROR(VLOOKUP(A4684,hoja!$A$2:$E$970,4,FALSE),0)</f>
        <v>ANTIOQUIA</v>
      </c>
      <c r="C4684" s="23" t="str">
        <f>IFERROR(VLOOKUP(A4684,hoja!$A$2:$E$1370,5,FALSE),0)</f>
        <v>MEDELLÍN</v>
      </c>
      <c r="D4684" s="23">
        <f>IFERROR(VLOOKUP(A4684,hoja!A:D,3,FALSE),0)</f>
        <v>50443</v>
      </c>
      <c r="E4684" s="23" t="s">
        <v>107</v>
      </c>
      <c r="F4684" s="23" t="str">
        <f>IFERROR(VLOOKUP(E4684,hoja!$A$2:$E$970,4,FALSE),0)</f>
        <v>COSTA</v>
      </c>
      <c r="G4684" s="23" t="str">
        <f>IFERROR(VLOOKUP(E4684,hoja!$A$2:$E$970,5,FALSE),0)</f>
        <v>CARTAGENA</v>
      </c>
      <c r="H4684" s="103" t="str">
        <f>IFERROR(VLOOKUP(E4684,hoja!A:C,3,FALSE),0)</f>
        <v>60018</v>
      </c>
      <c r="I4684" s="24" t="str">
        <f t="shared" si="1276"/>
        <v>5044360018</v>
      </c>
      <c r="K4684" s="23">
        <v>641</v>
      </c>
      <c r="L4684" s="23" t="str">
        <f>IF(B4684=F4684,"REGIONAL","NACIONAL")</f>
        <v>NACIONAL</v>
      </c>
      <c r="M4684" s="23" t="s">
        <v>618</v>
      </c>
      <c r="N4684" s="23" t="s">
        <v>622</v>
      </c>
      <c r="O4684" s="23">
        <f t="shared" si="1273"/>
        <v>12</v>
      </c>
      <c r="P4684" s="23" t="str">
        <f t="shared" si="1269"/>
        <v>5044360018Principal</v>
      </c>
    </row>
    <row r="4685" spans="1:16" ht="15" hidden="1" customHeight="1">
      <c r="A4685" s="23" t="s">
        <v>617</v>
      </c>
      <c r="B4685" s="23" t="str">
        <f>IFERROR(VLOOKUP(A4685,hoja!$A$2:$E$970,4,FALSE),0)</f>
        <v>ANTIOQUIA</v>
      </c>
      <c r="C4685" s="23" t="str">
        <f>IFERROR(VLOOKUP(A4685,hoja!$A$2:$E$1370,5,FALSE),0)</f>
        <v>MEDELLÍN</v>
      </c>
      <c r="D4685" s="23">
        <f>IFERROR(VLOOKUP(A4685,hoja!A:D,3,FALSE),0)</f>
        <v>50443</v>
      </c>
      <c r="E4685" s="23" t="s">
        <v>657</v>
      </c>
      <c r="F4685" s="23" t="str">
        <f>IFERROR(VLOOKUP(E4685,hoja!$A$2:$E$970,4,FALSE),0)</f>
        <v>ANTIOQUIA</v>
      </c>
      <c r="G4685" s="23" t="str">
        <f>IFERROR(VLOOKUP(E4685,hoja!$A$2:$E$970,5,FALSE),0)</f>
        <v>MEDELLÍN</v>
      </c>
      <c r="H4685" s="103" t="str">
        <f>IFERROR(VLOOKUP(E4685,hoja!A:C,3,FALSE),0)</f>
        <v>60022</v>
      </c>
      <c r="I4685" s="24" t="str">
        <f t="shared" si="1276"/>
        <v>5044360022</v>
      </c>
      <c r="K4685" s="23">
        <v>30.5</v>
      </c>
      <c r="L4685" s="23" t="str">
        <f t="shared" si="1274"/>
        <v>REGIONAL</v>
      </c>
      <c r="M4685" s="23" t="s">
        <v>618</v>
      </c>
      <c r="N4685" s="23" t="s">
        <v>622</v>
      </c>
      <c r="O4685" s="23">
        <f t="shared" si="1273"/>
        <v>25</v>
      </c>
      <c r="P4685" s="23" t="str">
        <f t="shared" si="1269"/>
        <v>5044360022Principal</v>
      </c>
    </row>
    <row r="4686" spans="1:16" ht="15" hidden="1" customHeight="1">
      <c r="A4686" s="26" t="s">
        <v>617</v>
      </c>
      <c r="B4686" s="23" t="str">
        <f>IFERROR(VLOOKUP(A4686,hoja!$A$2:$E$970,4,FALSE),0)</f>
        <v>ANTIOQUIA</v>
      </c>
      <c r="C4686" s="23" t="str">
        <f>IFERROR(VLOOKUP(A4686,hoja!$A$2:$E$1370,5,FALSE),0)</f>
        <v>MEDELLÍN</v>
      </c>
      <c r="D4686" s="23">
        <f>IFERROR(VLOOKUP(A4686,hoja!A:D,3,FALSE),0)</f>
        <v>50443</v>
      </c>
      <c r="E4686" s="23" t="s">
        <v>71</v>
      </c>
      <c r="F4686" s="23" t="str">
        <f>IFERROR(VLOOKUP(E4686,hoja!$A$2:$E$970,4,FALSE),0)</f>
        <v>CENTRO</v>
      </c>
      <c r="G4686" s="23" t="str">
        <f>IFERROR(VLOOKUP(E4686,hoja!$A$2:$E$970,5,FALSE),0)</f>
        <v>BOGOTÁ</v>
      </c>
      <c r="H4686" s="103" t="str">
        <f>IFERROR(VLOOKUP(E4686,hoja!A:C,3,FALSE),0)</f>
        <v>60015</v>
      </c>
      <c r="I4686" s="24" t="str">
        <f t="shared" si="1276"/>
        <v>5044360015</v>
      </c>
      <c r="J4686" s="23">
        <v>17</v>
      </c>
      <c r="K4686" s="23">
        <v>429</v>
      </c>
      <c r="L4686" s="23" t="str">
        <f>IF(B4686=F4686,"REGIONAL","NACIONAL")</f>
        <v>NACIONAL</v>
      </c>
      <c r="M4686" s="23" t="s">
        <v>623</v>
      </c>
      <c r="N4686" s="23" t="s">
        <v>622</v>
      </c>
      <c r="O4686" s="23">
        <f t="shared" si="1273"/>
        <v>16</v>
      </c>
      <c r="P4686" s="23" t="str">
        <f t="shared" si="1269"/>
        <v>5044360015Facatativa</v>
      </c>
    </row>
    <row r="4687" spans="1:16" ht="15" hidden="1" customHeight="1">
      <c r="A4687" s="26" t="s">
        <v>617</v>
      </c>
      <c r="B4687" s="23" t="str">
        <f>IFERROR(VLOOKUP(A4687,hoja!$A$2:$E$970,4,FALSE),0)</f>
        <v>ANTIOQUIA</v>
      </c>
      <c r="C4687" s="23" t="str">
        <f>IFERROR(VLOOKUP(A4687,hoja!$A$2:$E$1370,5,FALSE),0)</f>
        <v>MEDELLÍN</v>
      </c>
      <c r="D4687" s="23">
        <f>IFERROR(VLOOKUP(A4687,hoja!A:D,3,FALSE),0)</f>
        <v>50443</v>
      </c>
      <c r="E4687" s="23" t="s">
        <v>365</v>
      </c>
      <c r="F4687" s="23" t="str">
        <f>IFERROR(VLOOKUP(E4687,hoja!$A$2:$E$970,4,FALSE),0)</f>
        <v>OCCIDENTE</v>
      </c>
      <c r="G4687" s="23" t="str">
        <f>IFERROR(VLOOKUP(E4687,hoja!$A$2:$E$970,5,FALSE),0)</f>
        <v>PASTO</v>
      </c>
      <c r="H4687" s="103" t="str">
        <f>IFERROR(VLOOKUP(E4687,hoja!A:C,3,FALSE),0)</f>
        <v>60148</v>
      </c>
      <c r="I4687" s="24" t="str">
        <f t="shared" si="1276"/>
        <v>5044360148</v>
      </c>
      <c r="K4687" s="23">
        <v>810</v>
      </c>
      <c r="L4687" s="23" t="str">
        <f>IF(B4687=F4687,"REGIONAL","NACIONAL")</f>
        <v>NACIONAL</v>
      </c>
      <c r="M4687" s="23" t="s">
        <v>618</v>
      </c>
      <c r="N4687" s="23" t="s">
        <v>622</v>
      </c>
      <c r="O4687" s="23">
        <f t="shared" si="1273"/>
        <v>8</v>
      </c>
      <c r="P4687" s="23" t="str">
        <f t="shared" si="1269"/>
        <v>5044360148Principal</v>
      </c>
    </row>
    <row r="4688" spans="1:16" ht="15" hidden="1" customHeight="1">
      <c r="A4688" s="23" t="s">
        <v>617</v>
      </c>
      <c r="B4688" s="23" t="str">
        <f>IFERROR(VLOOKUP(A4688,hoja!$A$2:$E$970,4,FALSE),0)</f>
        <v>ANTIOQUIA</v>
      </c>
      <c r="C4688" s="23" t="str">
        <f>IFERROR(VLOOKUP(A4688,hoja!$A$2:$E$1370,5,FALSE),0)</f>
        <v>MEDELLÍN</v>
      </c>
      <c r="D4688" s="23">
        <f>IFERROR(VLOOKUP(A4688,hoja!A:D,3,FALSE),0)</f>
        <v>50443</v>
      </c>
      <c r="E4688" s="23" t="s">
        <v>827</v>
      </c>
      <c r="F4688" s="23" t="str">
        <f>IFERROR(VLOOKUP(E4688,hoja!$A$2:$E$970,4,FALSE),0)</f>
        <v>ANTIOQUIA</v>
      </c>
      <c r="G4688" s="23" t="str">
        <f>IFERROR(VLOOKUP(E4688,hoja!$A$2:$E$970,5,FALSE),0)</f>
        <v>MEDELLÍN</v>
      </c>
      <c r="H4688" s="103" t="str">
        <f>IFERROR(VLOOKUP(E4688,hoja!A:C,3,FALSE),0)</f>
        <v>10221</v>
      </c>
      <c r="I4688" s="24" t="str">
        <f t="shared" ref="I4688:I4690" si="1277">D4688&amp;H4688</f>
        <v>5044310221</v>
      </c>
      <c r="K4688" s="23">
        <v>30.5</v>
      </c>
      <c r="L4688" s="23" t="str">
        <f t="shared" si="1274"/>
        <v>REGIONAL</v>
      </c>
      <c r="M4688" s="23" t="s">
        <v>618</v>
      </c>
      <c r="N4688" s="23" t="s">
        <v>622</v>
      </c>
      <c r="O4688" s="23">
        <f t="shared" ref="O4688:O4690" si="1278">IF(K4688&lt;=250,25,IF(K4688&lt;=500,16,IF(K4688&lt;=800,12,IF(K4688&lt;=1100,8,IF(K4688&lt;=1400,6,IF(K4688&lt;=1700,5))))))</f>
        <v>25</v>
      </c>
      <c r="P4688" s="23" t="str">
        <f t="shared" ref="P4688:P4690" si="1279">D4688&amp;H4688&amp;M4688</f>
        <v>5044310221Principal</v>
      </c>
    </row>
    <row r="4689" spans="1:16" ht="15" hidden="1" customHeight="1">
      <c r="A4689" s="26" t="s">
        <v>617</v>
      </c>
      <c r="B4689" s="23" t="str">
        <f>IFERROR(VLOOKUP(A4689,hoja!$A$2:$E$970,4,FALSE),0)</f>
        <v>ANTIOQUIA</v>
      </c>
      <c r="C4689" s="23" t="str">
        <f>IFERROR(VLOOKUP(A4689,hoja!$A$2:$E$1370,5,FALSE),0)</f>
        <v>MEDELLÍN</v>
      </c>
      <c r="D4689" s="23">
        <f>IFERROR(VLOOKUP(A4689,hoja!A:D,3,FALSE),0)</f>
        <v>50443</v>
      </c>
      <c r="E4689" s="23" t="s">
        <v>63</v>
      </c>
      <c r="F4689" s="23" t="str">
        <f>IFERROR(VLOOKUP(E4689,hoja!$A$2:$E$970,4,FALSE),0)</f>
        <v>COSTA</v>
      </c>
      <c r="G4689" s="23" t="str">
        <f>IFERROR(VLOOKUP(E4689,hoja!$A$2:$E$970,5,FALSE),0)</f>
        <v>BARRANQUILLA</v>
      </c>
      <c r="H4689" s="103" t="str">
        <f>IFERROR(VLOOKUP(E4689,hoja!A:C,3,FALSE),0)</f>
        <v>60016</v>
      </c>
      <c r="I4689" s="24" t="str">
        <f t="shared" si="1277"/>
        <v>5044360016</v>
      </c>
      <c r="K4689" s="23">
        <v>710</v>
      </c>
      <c r="L4689" s="23" t="str">
        <f>IF(B4689=F4689,"REGIONAL","NACIONAL")</f>
        <v>NACIONAL</v>
      </c>
      <c r="M4689" s="23" t="s">
        <v>618</v>
      </c>
      <c r="N4689" s="23" t="s">
        <v>622</v>
      </c>
      <c r="O4689" s="23">
        <f t="shared" si="1278"/>
        <v>12</v>
      </c>
      <c r="P4689" s="23" t="str">
        <f t="shared" si="1279"/>
        <v>5044360016Principal</v>
      </c>
    </row>
    <row r="4690" spans="1:16" ht="15" hidden="1" customHeight="1">
      <c r="A4690" s="26" t="s">
        <v>617</v>
      </c>
      <c r="B4690" s="23" t="str">
        <f>IFERROR(VLOOKUP(A4690,hoja!$A$2:$E$970,4,FALSE),0)</f>
        <v>ANTIOQUIA</v>
      </c>
      <c r="C4690" s="23" t="str">
        <f>IFERROR(VLOOKUP(A4690,hoja!$A$2:$E$1370,5,FALSE),0)</f>
        <v>MEDELLÍN</v>
      </c>
      <c r="D4690" s="23">
        <f>IFERROR(VLOOKUP(A4690,hoja!A:D,3,FALSE),0)</f>
        <v>50443</v>
      </c>
      <c r="E4690" s="23" t="s">
        <v>95</v>
      </c>
      <c r="F4690" s="23" t="str">
        <f>IFERROR(VLOOKUP(E4690,hoja!$A$2:$E$970,4,FALSE),0)</f>
        <v>OCCIDENTE</v>
      </c>
      <c r="G4690" s="23" t="str">
        <f>IFERROR(VLOOKUP(E4690,hoja!$A$2:$E$970,5,FALSE),0)</f>
        <v>CALI</v>
      </c>
      <c r="H4690" s="103" t="str">
        <f>IFERROR(VLOOKUP(E4690,hoja!A:C,3,FALSE),0)</f>
        <v>3024</v>
      </c>
      <c r="I4690" s="24" t="str">
        <f t="shared" si="1277"/>
        <v>504433024</v>
      </c>
      <c r="K4690" s="23">
        <v>428</v>
      </c>
      <c r="L4690" s="23" t="str">
        <f t="shared" ref="L4690:L4692" si="1280">IF(B4690=F4690,"REGIONAL","NACIONAL")</f>
        <v>NACIONAL</v>
      </c>
      <c r="M4690" s="23" t="s">
        <v>618</v>
      </c>
      <c r="N4690" s="23" t="s">
        <v>622</v>
      </c>
      <c r="O4690" s="23">
        <f t="shared" si="1278"/>
        <v>16</v>
      </c>
      <c r="P4690" s="23" t="str">
        <f t="shared" si="1279"/>
        <v>504433024Principal</v>
      </c>
    </row>
    <row r="4691" spans="1:16" ht="15" hidden="1" customHeight="1">
      <c r="A4691" s="23" t="s">
        <v>770</v>
      </c>
      <c r="B4691" s="23" t="str">
        <f>IFERROR(VLOOKUP(A4691,hoja!$A$2:$E$970,4,FALSE),0)</f>
        <v>ANTIOQUIA</v>
      </c>
      <c r="C4691" s="23" t="str">
        <f>IFERROR(VLOOKUP(A4691,hoja!$A$2:$E$1370,5,FALSE),0)</f>
        <v>RIONEGRO</v>
      </c>
      <c r="D4691" s="23" t="str">
        <f>IFERROR(VLOOKUP(A4691,hoja!A:D,3,FALSE),0)</f>
        <v>3041</v>
      </c>
      <c r="E4691" s="83" t="s">
        <v>659</v>
      </c>
      <c r="F4691" s="23" t="str">
        <f>IFERROR(VLOOKUP(E4691,hoja!$A$2:$E$970,4,FALSE),0)</f>
        <v>OCCIDENTE</v>
      </c>
      <c r="G4691" s="23" t="str">
        <f>IFERROR(VLOOKUP(E4691,hoja!$A$2:$E$970,5,FALSE),0)</f>
        <v>ARMENIA</v>
      </c>
      <c r="H4691" s="103" t="str">
        <f>IFERROR(VLOOKUP(E4691,hoja!A:C,3,FALSE),0)</f>
        <v>0142</v>
      </c>
      <c r="I4691" s="24" t="str">
        <f t="shared" ref="I4691:I4720" si="1281">D4691&amp;H4691</f>
        <v>30410142</v>
      </c>
      <c r="K4691" s="23">
        <v>272</v>
      </c>
      <c r="L4691" s="23" t="str">
        <f t="shared" si="1280"/>
        <v>NACIONAL</v>
      </c>
      <c r="M4691" s="23" t="s">
        <v>618</v>
      </c>
      <c r="N4691" s="23" t="s">
        <v>622</v>
      </c>
      <c r="O4691" s="23">
        <f t="shared" ref="O4691:O4720" si="1282">IF(K4691&lt;=250,25,IF(K4691&lt;=500,16,IF(K4691&lt;=800,12,IF(K4691&lt;=1100,8,IF(K4691&lt;=1400,6,IF(K4691&lt;=1700,5))))))</f>
        <v>16</v>
      </c>
      <c r="P4691" s="23" t="str">
        <f t="shared" ref="P4691:P4720" si="1283">D4691&amp;H4691&amp;M4691</f>
        <v>30410142Principal</v>
      </c>
    </row>
    <row r="4692" spans="1:16" ht="15" hidden="1" customHeight="1">
      <c r="A4692" s="40" t="s">
        <v>71</v>
      </c>
      <c r="B4692" s="23" t="str">
        <f>IFERROR(VLOOKUP(A4692,hoja!$A$2:$E$970,4,FALSE),0)</f>
        <v>CENTRO</v>
      </c>
      <c r="C4692" s="23" t="str">
        <f>IFERROR(VLOOKUP(A4692,hoja!$A$2:$E$1370,5,FALSE),0)</f>
        <v>BOGOTÁ</v>
      </c>
      <c r="D4692" s="23" t="str">
        <f>IFERROR(VLOOKUP(A4692,hoja!A:D,3,FALSE),0)</f>
        <v>60015</v>
      </c>
      <c r="E4692" s="83" t="s">
        <v>641</v>
      </c>
      <c r="F4692" s="23" t="str">
        <f>IFERROR(VLOOKUP(E4692,hoja!$A$2:$E$970,4,FALSE),0)</f>
        <v>ANTIOQUIA</v>
      </c>
      <c r="G4692" s="23" t="str">
        <f>IFERROR(VLOOKUP(E4692,hoja!$A$2:$E$970,5,FALSE),0)</f>
        <v>MEDELLÍN</v>
      </c>
      <c r="H4692" s="103" t="str">
        <f>IFERROR(VLOOKUP(E4692,hoja!A:C,3,FALSE),0)</f>
        <v>0079</v>
      </c>
      <c r="I4692" s="24" t="str">
        <f t="shared" si="1281"/>
        <v>600150079</v>
      </c>
      <c r="K4692" s="23">
        <v>418.57400000000001</v>
      </c>
      <c r="L4692" s="23" t="str">
        <f t="shared" si="1280"/>
        <v>NACIONAL</v>
      </c>
      <c r="M4692" s="23" t="s">
        <v>618</v>
      </c>
      <c r="N4692" s="23" t="s">
        <v>622</v>
      </c>
      <c r="O4692" s="23">
        <f t="shared" si="1282"/>
        <v>16</v>
      </c>
      <c r="P4692" s="23" t="str">
        <f t="shared" si="1283"/>
        <v>600150079Principal</v>
      </c>
    </row>
    <row r="4693" spans="1:16" ht="15" hidden="1" customHeight="1">
      <c r="A4693" s="40" t="s">
        <v>1047</v>
      </c>
      <c r="B4693" s="23" t="str">
        <f>IFERROR(VLOOKUP(A4693,hoja!$A$2:$E$970,4,FALSE),0)</f>
        <v>CENTRO</v>
      </c>
      <c r="C4693" s="23" t="str">
        <f>IFERROR(VLOOKUP(A4693,hoja!$A$2:$E$1370,5,FALSE),0)</f>
        <v>BOGOTÁ</v>
      </c>
      <c r="D4693" s="23" t="str">
        <f>IFERROR(VLOOKUP(A4693,hoja!A:D,3,FALSE),0)</f>
        <v>60154</v>
      </c>
      <c r="E4693" s="83" t="s">
        <v>807</v>
      </c>
      <c r="F4693" s="23" t="str">
        <f>IFERROR(VLOOKUP(E4693,hoja!$A$2:$E$970,4,FALSE),0)</f>
        <v>CENTRO</v>
      </c>
      <c r="G4693" s="23" t="str">
        <f>IFERROR(VLOOKUP(E4693,hoja!$A$2:$E$970,5,FALSE),0)</f>
        <v>BOGOTÁ</v>
      </c>
      <c r="H4693" s="103" t="str">
        <f>IFERROR(VLOOKUP(E4693,hoja!A:C,3,FALSE),0)</f>
        <v>0460</v>
      </c>
      <c r="I4693" s="24" t="str">
        <f t="shared" si="1281"/>
        <v>601540460</v>
      </c>
      <c r="K4693" s="23">
        <v>28</v>
      </c>
      <c r="L4693" s="23" t="str">
        <f t="shared" ref="L4693:L4717" si="1284">IF(B4693=F4693,"REGIONAL","NACIONAL")</f>
        <v>REGIONAL</v>
      </c>
      <c r="M4693" s="23" t="s">
        <v>618</v>
      </c>
      <c r="N4693" s="23" t="s">
        <v>622</v>
      </c>
      <c r="O4693" s="23">
        <f t="shared" si="1282"/>
        <v>25</v>
      </c>
      <c r="P4693" s="23" t="str">
        <f t="shared" si="1283"/>
        <v>601540460Principal</v>
      </c>
    </row>
    <row r="4694" spans="1:16" ht="15" hidden="1" customHeight="1">
      <c r="A4694" s="40" t="s">
        <v>371</v>
      </c>
      <c r="B4694" s="23" t="str">
        <f>IFERROR(VLOOKUP(A4694,hoja!$A$2:$E$970,4,FALSE),0)</f>
        <v>OCCIDENTE</v>
      </c>
      <c r="C4694" s="23" t="str">
        <f>IFERROR(VLOOKUP(A4694,hoja!$A$2:$E$1370,5,FALSE),0)</f>
        <v>PEREIRA</v>
      </c>
      <c r="D4694" s="23" t="str">
        <f>IFERROR(VLOOKUP(A4694,hoja!A:D,3,FALSE),0)</f>
        <v>60041</v>
      </c>
      <c r="E4694" s="83" t="s">
        <v>670</v>
      </c>
      <c r="F4694" s="23" t="str">
        <f>IFERROR(VLOOKUP(E4694,hoja!$A$2:$E$970,4,FALSE),0)</f>
        <v>OCCIDENTE</v>
      </c>
      <c r="G4694" s="23" t="str">
        <f>IFERROR(VLOOKUP(E4694,hoja!$A$2:$E$970,5,FALSE),0)</f>
        <v>PEREIRA</v>
      </c>
      <c r="H4694" s="103" t="str">
        <f>IFERROR(VLOOKUP(E4694,hoja!A:C,3,FALSE),0)</f>
        <v>0134</v>
      </c>
      <c r="I4694" s="24" t="str">
        <f t="shared" si="1281"/>
        <v>600410134</v>
      </c>
      <c r="K4694" s="23">
        <v>3</v>
      </c>
      <c r="L4694" s="23" t="str">
        <f t="shared" si="1284"/>
        <v>REGIONAL</v>
      </c>
      <c r="M4694" s="23" t="s">
        <v>618</v>
      </c>
      <c r="N4694" s="23" t="s">
        <v>622</v>
      </c>
      <c r="O4694" s="23">
        <f t="shared" si="1282"/>
        <v>25</v>
      </c>
      <c r="P4694" s="23" t="str">
        <f t="shared" si="1283"/>
        <v>600410134Principal</v>
      </c>
    </row>
    <row r="4695" spans="1:16" ht="15" hidden="1" customHeight="1">
      <c r="A4695" s="40" t="s">
        <v>71</v>
      </c>
      <c r="B4695" s="23" t="str">
        <f>IFERROR(VLOOKUP(A4695,hoja!$A$2:$E$970,4,FALSE),0)</f>
        <v>CENTRO</v>
      </c>
      <c r="C4695" s="23" t="str">
        <f>IFERROR(VLOOKUP(A4695,hoja!$A$2:$E$1370,5,FALSE),0)</f>
        <v>BOGOTÁ</v>
      </c>
      <c r="D4695" s="23" t="str">
        <f>IFERROR(VLOOKUP(A4695,hoja!A:D,3,FALSE),0)</f>
        <v>60015</v>
      </c>
      <c r="E4695" s="83" t="s">
        <v>653</v>
      </c>
      <c r="F4695" s="23" t="str">
        <f>IFERROR(VLOOKUP(E4695,hoja!$A$2:$E$970,4,FALSE),0)</f>
        <v>CENTRO</v>
      </c>
      <c r="G4695" s="23" t="str">
        <f>IFERROR(VLOOKUP(E4695,hoja!$A$2:$E$970,5,FALSE),0)</f>
        <v>MADRID</v>
      </c>
      <c r="H4695" s="103" t="str">
        <f>IFERROR(VLOOKUP(E4695,hoja!A:C,3,FALSE),0)</f>
        <v>2023</v>
      </c>
      <c r="I4695" s="24" t="str">
        <f t="shared" si="1281"/>
        <v>600152023</v>
      </c>
      <c r="K4695" s="23">
        <v>30</v>
      </c>
      <c r="L4695" s="23" t="str">
        <f t="shared" si="1284"/>
        <v>REGIONAL</v>
      </c>
      <c r="M4695" s="23" t="s">
        <v>618</v>
      </c>
      <c r="N4695" s="23" t="s">
        <v>622</v>
      </c>
      <c r="O4695" s="23">
        <f t="shared" si="1282"/>
        <v>25</v>
      </c>
      <c r="P4695" s="23" t="str">
        <f t="shared" si="1283"/>
        <v>600152023Principal</v>
      </c>
    </row>
    <row r="4696" spans="1:16" ht="15" hidden="1" customHeight="1">
      <c r="A4696" s="40" t="s">
        <v>95</v>
      </c>
      <c r="B4696" s="23" t="str">
        <f>IFERROR(VLOOKUP(A4696,hoja!$A$2:$E$970,4,FALSE),0)</f>
        <v>OCCIDENTE</v>
      </c>
      <c r="C4696" s="23" t="str">
        <f>IFERROR(VLOOKUP(A4696,hoja!$A$2:$E$1370,5,FALSE),0)</f>
        <v>CALI</v>
      </c>
      <c r="D4696" s="23" t="str">
        <f>IFERROR(VLOOKUP(A4696,hoja!A:D,3,FALSE),0)</f>
        <v>3024</v>
      </c>
      <c r="E4696" s="83" t="s">
        <v>708</v>
      </c>
      <c r="F4696" s="23" t="str">
        <f>IFERROR(VLOOKUP(E4696,hoja!$A$2:$E$970,4,FALSE),0)</f>
        <v>OCCIDENTE</v>
      </c>
      <c r="G4696" s="23" t="str">
        <f>IFERROR(VLOOKUP(E4696,hoja!$A$2:$E$970,5,FALSE),0)</f>
        <v>JAMUNDÍ</v>
      </c>
      <c r="H4696" s="103" t="str">
        <f>IFERROR(VLOOKUP(E4696,hoja!A:C,3,FALSE),0)</f>
        <v>0358</v>
      </c>
      <c r="I4696" s="24" t="str">
        <f t="shared" si="1281"/>
        <v>30240358</v>
      </c>
      <c r="K4696" s="23">
        <v>24</v>
      </c>
      <c r="L4696" s="23" t="str">
        <f t="shared" si="1284"/>
        <v>REGIONAL</v>
      </c>
      <c r="M4696" s="23" t="s">
        <v>618</v>
      </c>
      <c r="N4696" s="23" t="s">
        <v>622</v>
      </c>
      <c r="O4696" s="23">
        <f t="shared" si="1282"/>
        <v>25</v>
      </c>
      <c r="P4696" s="23" t="str">
        <f t="shared" si="1283"/>
        <v>30240358Principal</v>
      </c>
    </row>
    <row r="4697" spans="1:16" ht="15" hidden="1" customHeight="1">
      <c r="A4697" s="40" t="s">
        <v>620</v>
      </c>
      <c r="B4697" s="23" t="str">
        <f>IFERROR(VLOOKUP(A4697,hoja!$A$2:$E$970,4,FALSE),0)</f>
        <v>CENTRO</v>
      </c>
      <c r="C4697" s="23" t="str">
        <f>IFERROR(VLOOKUP(A4697,hoja!$A$2:$E$1370,5,FALSE),0)</f>
        <v>SESQUILÉ</v>
      </c>
      <c r="D4697" s="23" t="str">
        <f>IFERROR(VLOOKUP(A4697,hoja!A:D,3,FALSE),0)</f>
        <v>50193</v>
      </c>
      <c r="E4697" s="83" t="s">
        <v>889</v>
      </c>
      <c r="F4697" s="23" t="str">
        <f>IFERROR(VLOOKUP(E4697,hoja!$A$2:$E$970,4,FALSE),0)</f>
        <v>CENTRO</v>
      </c>
      <c r="G4697" s="23" t="str">
        <f>IFERROR(VLOOKUP(E4697,hoja!$A$2:$E$970,5,FALSE),0)</f>
        <v>CAJICÁ</v>
      </c>
      <c r="H4697" s="103" t="str">
        <f>IFERROR(VLOOKUP(E4697,hoja!A:C,3,FALSE),0)</f>
        <v>50486</v>
      </c>
      <c r="I4697" s="24" t="str">
        <f t="shared" si="1281"/>
        <v>5019350486</v>
      </c>
      <c r="K4697" s="23">
        <v>26</v>
      </c>
      <c r="L4697" s="23" t="str">
        <f t="shared" si="1284"/>
        <v>REGIONAL</v>
      </c>
      <c r="M4697" s="23" t="s">
        <v>618</v>
      </c>
      <c r="N4697" s="23" t="s">
        <v>622</v>
      </c>
      <c r="O4697" s="23">
        <f t="shared" si="1282"/>
        <v>25</v>
      </c>
      <c r="P4697" s="23" t="str">
        <f t="shared" si="1283"/>
        <v>5019350486Principal</v>
      </c>
    </row>
    <row r="4698" spans="1:16" ht="15" hidden="1" customHeight="1">
      <c r="A4698" s="40" t="s">
        <v>617</v>
      </c>
      <c r="B4698" s="23" t="str">
        <f>IFERROR(VLOOKUP(A4698,hoja!$A$2:$E$970,4,FALSE),0)</f>
        <v>ANTIOQUIA</v>
      </c>
      <c r="C4698" s="23" t="str">
        <f>IFERROR(VLOOKUP(A4698,hoja!$A$2:$E$1370,5,FALSE),0)</f>
        <v>MEDELLÍN</v>
      </c>
      <c r="D4698" s="23">
        <f>IFERROR(VLOOKUP(A4698,hoja!A:D,3,FALSE),0)</f>
        <v>50443</v>
      </c>
      <c r="E4698" s="83" t="s">
        <v>49</v>
      </c>
      <c r="F4698" s="23" t="str">
        <f>IFERROR(VLOOKUP(E4698,hoja!$A$2:$E$970,4,FALSE),0)</f>
        <v>OCCIDENTE</v>
      </c>
      <c r="G4698" s="23" t="str">
        <f>IFERROR(VLOOKUP(E4698,hoja!$A$2:$E$970,5,FALSE),0)</f>
        <v>ARMENIA</v>
      </c>
      <c r="H4698" s="103" t="str">
        <f>IFERROR(VLOOKUP(E4698,hoja!A:C,3,FALSE),0)</f>
        <v>60142</v>
      </c>
      <c r="I4698" s="24" t="str">
        <f t="shared" si="1281"/>
        <v>5044360142</v>
      </c>
      <c r="K4698" s="23">
        <v>274</v>
      </c>
      <c r="L4698" s="23" t="str">
        <f>IF(B4698=F4698,"REGIONAL","NACIONAL")</f>
        <v>NACIONAL</v>
      </c>
      <c r="M4698" s="23" t="s">
        <v>618</v>
      </c>
      <c r="N4698" s="23" t="s">
        <v>622</v>
      </c>
      <c r="O4698" s="23">
        <f t="shared" si="1282"/>
        <v>16</v>
      </c>
      <c r="P4698" s="23" t="str">
        <f t="shared" si="1283"/>
        <v>5044360142Principal</v>
      </c>
    </row>
    <row r="4699" spans="1:16" ht="15" hidden="1" customHeight="1">
      <c r="A4699" s="26" t="s">
        <v>620</v>
      </c>
      <c r="B4699" s="23" t="str">
        <f>IFERROR(VLOOKUP(A4699,hoja!$A$2:$E$970,4,FALSE),0)</f>
        <v>CENTRO</v>
      </c>
      <c r="C4699" s="23" t="str">
        <f>IFERROR(VLOOKUP(A4699,hoja!$A$2:$E$1370,5,FALSE),0)</f>
        <v>SESQUILÉ</v>
      </c>
      <c r="D4699" s="23" t="str">
        <f>IFERROR(VLOOKUP(A4699,hoja!A:D,3,FALSE),0)</f>
        <v>50193</v>
      </c>
      <c r="E4699" s="83" t="s">
        <v>1011</v>
      </c>
      <c r="F4699" s="23" t="str">
        <f>IFERROR(VLOOKUP(E4699,hoja!$A$2:$E$970,4,FALSE),0)</f>
        <v>CENTRO</v>
      </c>
      <c r="G4699" s="23" t="str">
        <f>IFERROR(VLOOKUP(E4699,hoja!$A$2:$E$970,5,FALSE),0)</f>
        <v>DUITAMA</v>
      </c>
      <c r="H4699" s="103" t="str">
        <f>IFERROR(VLOOKUP(E4699,hoja!A:C,3,FALSE),0)</f>
        <v>50197</v>
      </c>
      <c r="I4699" s="24" t="str">
        <f t="shared" si="1281"/>
        <v>5019350197</v>
      </c>
      <c r="K4699" s="23">
        <v>160</v>
      </c>
      <c r="L4699" s="23" t="str">
        <f t="shared" si="1284"/>
        <v>REGIONAL</v>
      </c>
      <c r="M4699" s="23" t="s">
        <v>618</v>
      </c>
      <c r="N4699" s="23" t="s">
        <v>622</v>
      </c>
      <c r="O4699" s="23">
        <f t="shared" si="1282"/>
        <v>25</v>
      </c>
      <c r="P4699" s="23" t="str">
        <f t="shared" si="1283"/>
        <v>5019350197Principal</v>
      </c>
    </row>
    <row r="4700" spans="1:16" ht="15" hidden="1" customHeight="1">
      <c r="A4700" s="40" t="s">
        <v>63</v>
      </c>
      <c r="B4700" s="23" t="str">
        <f>IFERROR(VLOOKUP(A4700,hoja!$A$2:$E$970,4,FALSE),0)</f>
        <v>COSTA</v>
      </c>
      <c r="C4700" s="23" t="str">
        <f>IFERROR(VLOOKUP(A4700,hoja!$A$2:$E$1370,5,FALSE),0)</f>
        <v>BARRANQUILLA</v>
      </c>
      <c r="D4700" s="23" t="str">
        <f>IFERROR(VLOOKUP(A4700,hoja!A:D,3,FALSE),0)</f>
        <v>60016</v>
      </c>
      <c r="E4700" s="83" t="s">
        <v>63</v>
      </c>
      <c r="F4700" s="23" t="str">
        <f>IFERROR(VLOOKUP(E4700,hoja!$A$2:$E$970,4,FALSE),0)</f>
        <v>COSTA</v>
      </c>
      <c r="G4700" s="23" t="str">
        <f>IFERROR(VLOOKUP(E4700,hoja!$A$2:$E$970,5,FALSE),0)</f>
        <v>BARRANQUILLA</v>
      </c>
      <c r="H4700" s="103" t="str">
        <f>IFERROR(VLOOKUP(E4700,hoja!A:C,3,FALSE),0)</f>
        <v>60016</v>
      </c>
      <c r="I4700" s="24" t="str">
        <f t="shared" si="1281"/>
        <v>6001660016</v>
      </c>
      <c r="K4700" s="23">
        <v>2</v>
      </c>
      <c r="L4700" s="23" t="str">
        <f t="shared" si="1284"/>
        <v>REGIONAL</v>
      </c>
      <c r="M4700" s="23" t="s">
        <v>618</v>
      </c>
      <c r="N4700" s="23" t="s">
        <v>622</v>
      </c>
      <c r="O4700" s="23">
        <f t="shared" si="1282"/>
        <v>25</v>
      </c>
      <c r="P4700" s="23" t="str">
        <f t="shared" si="1283"/>
        <v>6001660016Principal</v>
      </c>
    </row>
    <row r="4701" spans="1:16" ht="15" hidden="1" customHeight="1">
      <c r="A4701" s="40" t="s">
        <v>617</v>
      </c>
      <c r="B4701" s="23" t="str">
        <f>IFERROR(VLOOKUP(A4701,hoja!$A$2:$E$970,4,FALSE),0)</f>
        <v>ANTIOQUIA</v>
      </c>
      <c r="C4701" s="23" t="str">
        <f>IFERROR(VLOOKUP(A4701,hoja!$A$2:$E$1370,5,FALSE),0)</f>
        <v>MEDELLÍN</v>
      </c>
      <c r="D4701" s="23">
        <f>IFERROR(VLOOKUP(A4701,hoja!A:D,3,FALSE),0)</f>
        <v>50443</v>
      </c>
      <c r="E4701" s="83" t="s">
        <v>194</v>
      </c>
      <c r="F4701" s="23" t="str">
        <f>IFERROR(VLOOKUP(E4701,hoja!$A$2:$E$970,4,FALSE),0)</f>
        <v>CENTRO</v>
      </c>
      <c r="G4701" s="23" t="str">
        <f>IFERROR(VLOOKUP(E4701,hoja!$A$2:$E$970,5,FALSE),0)</f>
        <v>BOGOTÁ</v>
      </c>
      <c r="H4701" s="103" t="str">
        <f>IFERROR(VLOOKUP(E4701,hoja!A:C,3,FALSE),0)</f>
        <v>2067</v>
      </c>
      <c r="I4701" s="24" t="str">
        <f t="shared" si="1281"/>
        <v>504432067</v>
      </c>
      <c r="K4701" s="23">
        <v>394</v>
      </c>
      <c r="L4701" s="23" t="str">
        <f>IF(B4701=F4701,"REGIONAL","NACIONAL")</f>
        <v>NACIONAL</v>
      </c>
      <c r="M4701" s="23" t="s">
        <v>618</v>
      </c>
      <c r="N4701" s="23" t="s">
        <v>622</v>
      </c>
      <c r="O4701" s="23">
        <f t="shared" si="1282"/>
        <v>16</v>
      </c>
      <c r="P4701" s="23" t="str">
        <f t="shared" si="1283"/>
        <v>504432067Principal</v>
      </c>
    </row>
    <row r="4702" spans="1:16" ht="15" hidden="1" customHeight="1">
      <c r="A4702" s="26" t="s">
        <v>620</v>
      </c>
      <c r="B4702" s="23" t="str">
        <f>IFERROR(VLOOKUP(A4702,hoja!$A$2:$E$970,4,FALSE),0)</f>
        <v>CENTRO</v>
      </c>
      <c r="C4702" s="23" t="str">
        <f>IFERROR(VLOOKUP(A4702,hoja!$A$2:$E$1370,5,FALSE),0)</f>
        <v>SESQUILÉ</v>
      </c>
      <c r="D4702" s="23" t="str">
        <f>IFERROR(VLOOKUP(A4702,hoja!A:D,3,FALSE),0)</f>
        <v>50193</v>
      </c>
      <c r="E4702" s="83" t="s">
        <v>1064</v>
      </c>
      <c r="F4702" s="23" t="str">
        <f>IFERROR(VLOOKUP(E4702,hoja!$A$2:$E$970,4,FALSE),0)</f>
        <v>COSTA</v>
      </c>
      <c r="G4702" s="23" t="str">
        <f>IFERROR(VLOOKUP(E4702,hoja!$A$2:$E$970,5,FALSE),0)</f>
        <v>BARRANQUILLA</v>
      </c>
      <c r="H4702" s="103" t="str">
        <f>IFERROR(VLOOKUP(E4702,hoja!A:C,3,FALSE),0)</f>
        <v>50528</v>
      </c>
      <c r="I4702" s="24" t="str">
        <f t="shared" si="1281"/>
        <v>5019350528</v>
      </c>
      <c r="K4702" s="23">
        <v>1022</v>
      </c>
      <c r="L4702" s="23" t="str">
        <f t="shared" ref="L4702:L4706" si="1285">IF(B4702=F4702,"REGIONAL","NACIONAL")</f>
        <v>NACIONAL</v>
      </c>
      <c r="M4702" s="23" t="s">
        <v>618</v>
      </c>
      <c r="N4702" s="23" t="s">
        <v>622</v>
      </c>
      <c r="O4702" s="23">
        <f t="shared" si="1282"/>
        <v>8</v>
      </c>
      <c r="P4702" s="23" t="str">
        <f t="shared" si="1283"/>
        <v>5019350528Principal</v>
      </c>
    </row>
    <row r="4703" spans="1:16" ht="15" hidden="1" customHeight="1">
      <c r="A4703" s="40" t="s">
        <v>617</v>
      </c>
      <c r="B4703" s="23" t="str">
        <f>IFERROR(VLOOKUP(A4703,hoja!$A$2:$E$970,4,FALSE),0)</f>
        <v>ANTIOQUIA</v>
      </c>
      <c r="C4703" s="23" t="str">
        <f>IFERROR(VLOOKUP(A4703,hoja!$A$2:$E$1370,5,FALSE),0)</f>
        <v>MEDELLÍN</v>
      </c>
      <c r="D4703" s="23">
        <f>IFERROR(VLOOKUP(A4703,hoja!A:D,3,FALSE),0)</f>
        <v>50443</v>
      </c>
      <c r="E4703" s="83" t="s">
        <v>850</v>
      </c>
      <c r="F4703" s="23" t="str">
        <f>IFERROR(VLOOKUP(E4703,hoja!$A$2:$E$970,4,FALSE),0)</f>
        <v>SANTANDER</v>
      </c>
      <c r="G4703" s="23" t="str">
        <f>IFERROR(VLOOKUP(E4703,hoja!$A$2:$E$970,5,FALSE),0)</f>
        <v>PIEDECUESTA</v>
      </c>
      <c r="H4703" s="103" t="str">
        <f>IFERROR(VLOOKUP(E4703,hoja!A:C,3,FALSE),0)</f>
        <v>60012</v>
      </c>
      <c r="I4703" s="24" t="str">
        <f t="shared" si="1281"/>
        <v>5044360012</v>
      </c>
      <c r="K4703" s="23">
        <v>357</v>
      </c>
      <c r="L4703" s="23" t="str">
        <f t="shared" si="1285"/>
        <v>NACIONAL</v>
      </c>
      <c r="M4703" s="23" t="s">
        <v>618</v>
      </c>
      <c r="N4703" s="23" t="s">
        <v>622</v>
      </c>
      <c r="O4703" s="23">
        <f t="shared" si="1282"/>
        <v>16</v>
      </c>
      <c r="P4703" s="23" t="str">
        <f t="shared" si="1283"/>
        <v>5044360012Principal</v>
      </c>
    </row>
    <row r="4704" spans="1:16" ht="15" hidden="1" customHeight="1">
      <c r="A4704" s="40" t="s">
        <v>617</v>
      </c>
      <c r="B4704" s="23" t="str">
        <f>IFERROR(VLOOKUP(A4704,hoja!$A$2:$E$970,4,FALSE),0)</f>
        <v>ANTIOQUIA</v>
      </c>
      <c r="C4704" s="23" t="str">
        <f>IFERROR(VLOOKUP(A4704,hoja!$A$2:$E$1370,5,FALSE),0)</f>
        <v>MEDELLÍN</v>
      </c>
      <c r="D4704" s="23">
        <f>IFERROR(VLOOKUP(A4704,hoja!A:D,3,FALSE),0)</f>
        <v>50443</v>
      </c>
      <c r="E4704" s="83" t="s">
        <v>830</v>
      </c>
      <c r="F4704" s="23">
        <f>IFERROR(VLOOKUP(E4704,hoja!$A$2:$E$970,4,FALSE),0)</f>
        <v>0</v>
      </c>
      <c r="G4704" s="23">
        <f>IFERROR(VLOOKUP(E4704,hoja!$A$2:$E$970,5,FALSE),0)</f>
        <v>0</v>
      </c>
      <c r="H4704" s="103">
        <f>IFERROR(VLOOKUP(E4704,hoja!A:C,3,FALSE),0)</f>
        <v>0</v>
      </c>
      <c r="I4704" s="24" t="str">
        <f t="shared" si="1281"/>
        <v>504430</v>
      </c>
      <c r="K4704" s="23">
        <v>254</v>
      </c>
      <c r="L4704" s="23" t="str">
        <f t="shared" si="1285"/>
        <v>NACIONAL</v>
      </c>
      <c r="M4704" s="23" t="s">
        <v>618</v>
      </c>
      <c r="N4704" s="23" t="s">
        <v>622</v>
      </c>
      <c r="O4704" s="23">
        <f t="shared" si="1282"/>
        <v>16</v>
      </c>
      <c r="P4704" s="23" t="str">
        <f t="shared" si="1283"/>
        <v>504430Principal</v>
      </c>
    </row>
    <row r="4705" spans="1:16" ht="15" hidden="1" customHeight="1">
      <c r="A4705" s="40" t="s">
        <v>653</v>
      </c>
      <c r="B4705" s="23" t="str">
        <f>IFERROR(VLOOKUP(A4705,hoja!$A$2:$E$970,4,FALSE),0)</f>
        <v>CENTRO</v>
      </c>
      <c r="C4705" s="23" t="str">
        <f>IFERROR(VLOOKUP(A4705,hoja!$A$2:$E$1370,5,FALSE),0)</f>
        <v>MADRID</v>
      </c>
      <c r="D4705" s="23" t="str">
        <f>IFERROR(VLOOKUP(A4705,hoja!A:D,3,FALSE),0)</f>
        <v>2023</v>
      </c>
      <c r="E4705" s="83" t="s">
        <v>875</v>
      </c>
      <c r="F4705" s="23" t="str">
        <f>IFERROR(VLOOKUP(E4705,hoja!$A$2:$E$970,4,FALSE),0)</f>
        <v>COSTA</v>
      </c>
      <c r="G4705" s="23" t="str">
        <f>IFERROR(VLOOKUP(E4705,hoja!$A$2:$E$970,5,FALSE),0)</f>
        <v>MALAMBO</v>
      </c>
      <c r="H4705" s="103" t="str">
        <f>IFERROR(VLOOKUP(E4705,hoja!A:C,3,FALSE),0)</f>
        <v>60023</v>
      </c>
      <c r="I4705" s="24" t="str">
        <f t="shared" si="1281"/>
        <v>202360023</v>
      </c>
      <c r="K4705" s="23">
        <v>975</v>
      </c>
      <c r="L4705" s="23" t="str">
        <f t="shared" si="1285"/>
        <v>NACIONAL</v>
      </c>
      <c r="M4705" s="23" t="s">
        <v>618</v>
      </c>
      <c r="N4705" s="23" t="s">
        <v>622</v>
      </c>
      <c r="O4705" s="23">
        <f t="shared" si="1282"/>
        <v>8</v>
      </c>
      <c r="P4705" s="23" t="str">
        <f t="shared" si="1283"/>
        <v>202360023Principal</v>
      </c>
    </row>
    <row r="4706" spans="1:16" ht="15" hidden="1" customHeight="1">
      <c r="A4706" s="40" t="s">
        <v>617</v>
      </c>
      <c r="B4706" s="23" t="str">
        <f>IFERROR(VLOOKUP(A4706,hoja!$A$2:$E$970,4,FALSE),0)</f>
        <v>ANTIOQUIA</v>
      </c>
      <c r="C4706" s="23" t="str">
        <f>IFERROR(VLOOKUP(A4706,hoja!$A$2:$E$1370,5,FALSE),0)</f>
        <v>MEDELLÍN</v>
      </c>
      <c r="D4706" s="23">
        <f>IFERROR(VLOOKUP(A4706,hoja!A:D,3,FALSE),0)</f>
        <v>50443</v>
      </c>
      <c r="E4706" s="83" t="s">
        <v>891</v>
      </c>
      <c r="F4706" s="23" t="str">
        <f>IFERROR(VLOOKUP(E4706,hoja!$A$2:$E$970,4,FALSE),0)</f>
        <v>CENTRO</v>
      </c>
      <c r="G4706" s="23" t="str">
        <f>IFERROR(VLOOKUP(E4706,hoja!$A$2:$E$970,5,FALSE),0)</f>
        <v>MARIQUITA</v>
      </c>
      <c r="H4706" s="103" t="str">
        <f>IFERROR(VLOOKUP(E4706,hoja!A:C,3,FALSE),0)</f>
        <v>60038</v>
      </c>
      <c r="I4706" s="24" t="str">
        <f t="shared" si="1281"/>
        <v>5044360038</v>
      </c>
      <c r="K4706" s="23">
        <v>302</v>
      </c>
      <c r="L4706" s="23" t="str">
        <f t="shared" si="1285"/>
        <v>NACIONAL</v>
      </c>
      <c r="M4706" s="23" t="s">
        <v>618</v>
      </c>
      <c r="N4706" s="23" t="s">
        <v>622</v>
      </c>
      <c r="O4706" s="23">
        <f t="shared" si="1282"/>
        <v>16</v>
      </c>
      <c r="P4706" s="23" t="str">
        <f t="shared" si="1283"/>
        <v>5044360038Principal</v>
      </c>
    </row>
    <row r="4707" spans="1:16" ht="15" hidden="1" customHeight="1">
      <c r="A4707" s="26" t="s">
        <v>620</v>
      </c>
      <c r="B4707" s="23" t="str">
        <f>IFERROR(VLOOKUP(A4707,hoja!$A$2:$E$970,4,FALSE),0)</f>
        <v>CENTRO</v>
      </c>
      <c r="C4707" s="23" t="str">
        <f>IFERROR(VLOOKUP(A4707,hoja!$A$2:$E$1370,5,FALSE),0)</f>
        <v>SESQUILÉ</v>
      </c>
      <c r="D4707" s="23" t="str">
        <f>IFERROR(VLOOKUP(A4707,hoja!A:D,3,FALSE),0)</f>
        <v>50193</v>
      </c>
      <c r="E4707" s="83" t="s">
        <v>1065</v>
      </c>
      <c r="F4707" s="23" t="str">
        <f>IFERROR(VLOOKUP(E4707,hoja!$A$2:$E$970,4,FALSE),0)</f>
        <v>CENTRO</v>
      </c>
      <c r="G4707" s="23" t="str">
        <f>IFERROR(VLOOKUP(E4707,hoja!$A$2:$E$970,5,FALSE),0)</f>
        <v>BOGOTÁ</v>
      </c>
      <c r="H4707" s="103" t="str">
        <f>IFERROR(VLOOKUP(E4707,hoja!A:C,3,FALSE),0)</f>
        <v>50251</v>
      </c>
      <c r="I4707" s="24" t="str">
        <f t="shared" si="1281"/>
        <v>5019350251</v>
      </c>
      <c r="K4707" s="23">
        <v>69</v>
      </c>
      <c r="L4707" s="23" t="str">
        <f t="shared" si="1284"/>
        <v>REGIONAL</v>
      </c>
      <c r="M4707" s="23" t="s">
        <v>618</v>
      </c>
      <c r="N4707" s="23" t="s">
        <v>622</v>
      </c>
      <c r="O4707" s="23">
        <f t="shared" si="1282"/>
        <v>25</v>
      </c>
      <c r="P4707" s="23" t="str">
        <f t="shared" si="1283"/>
        <v>5019350251Principal</v>
      </c>
    </row>
    <row r="4708" spans="1:16" ht="15" hidden="1" customHeight="1">
      <c r="A4708" s="40" t="s">
        <v>617</v>
      </c>
      <c r="B4708" s="23" t="str">
        <f>IFERROR(VLOOKUP(A4708,hoja!$A$2:$E$970,4,FALSE),0)</f>
        <v>ANTIOQUIA</v>
      </c>
      <c r="C4708" s="23" t="str">
        <f>IFERROR(VLOOKUP(A4708,hoja!$A$2:$E$1370,5,FALSE),0)</f>
        <v>MEDELLÍN</v>
      </c>
      <c r="D4708" s="23">
        <f>IFERROR(VLOOKUP(A4708,hoja!A:D,3,FALSE),0)</f>
        <v>50443</v>
      </c>
      <c r="E4708" s="83" t="s">
        <v>371</v>
      </c>
      <c r="F4708" s="23" t="str">
        <f>IFERROR(VLOOKUP(E4708,hoja!$A$2:$E$970,4,FALSE),0)</f>
        <v>OCCIDENTE</v>
      </c>
      <c r="G4708" s="23" t="str">
        <f>IFERROR(VLOOKUP(E4708,hoja!$A$2:$E$970,5,FALSE),0)</f>
        <v>PEREIRA</v>
      </c>
      <c r="H4708" s="103" t="str">
        <f>IFERROR(VLOOKUP(E4708,hoja!A:C,3,FALSE),0)</f>
        <v>60041</v>
      </c>
      <c r="I4708" s="24" t="str">
        <f t="shared" si="1281"/>
        <v>5044360041</v>
      </c>
      <c r="K4708" s="23">
        <v>254</v>
      </c>
      <c r="L4708" s="23" t="str">
        <f>IF(B4708=F4708,"REGIONAL","NACIONAL")</f>
        <v>NACIONAL</v>
      </c>
      <c r="M4708" s="23" t="s">
        <v>618</v>
      </c>
      <c r="N4708" s="23" t="s">
        <v>622</v>
      </c>
      <c r="O4708" s="23">
        <f t="shared" si="1282"/>
        <v>16</v>
      </c>
      <c r="P4708" s="23" t="str">
        <f t="shared" si="1283"/>
        <v>5044360041Principal</v>
      </c>
    </row>
    <row r="4709" spans="1:16" ht="15" hidden="1" customHeight="1">
      <c r="A4709" s="40" t="s">
        <v>617</v>
      </c>
      <c r="B4709" s="23" t="str">
        <f>IFERROR(VLOOKUP(A4709,hoja!$A$2:$E$970,4,FALSE),0)</f>
        <v>ANTIOQUIA</v>
      </c>
      <c r="C4709" s="23" t="str">
        <f>IFERROR(VLOOKUP(A4709,hoja!$A$2:$E$1370,5,FALSE),0)</f>
        <v>MEDELLÍN</v>
      </c>
      <c r="D4709" s="23">
        <f>IFERROR(VLOOKUP(A4709,hoja!A:D,3,FALSE),0)</f>
        <v>50443</v>
      </c>
      <c r="E4709" s="83" t="s">
        <v>738</v>
      </c>
      <c r="F4709" s="23" t="str">
        <f>IFERROR(VLOOKUP(E4709,hoja!$A$2:$E$970,4,FALSE),0)</f>
        <v>CENTRO</v>
      </c>
      <c r="G4709" s="23" t="str">
        <f>IFERROR(VLOOKUP(E4709,hoja!$A$2:$E$970,5,FALSE),0)</f>
        <v>RIOSUCIO</v>
      </c>
      <c r="H4709" s="103" t="str">
        <f>IFERROR(VLOOKUP(E4709,hoja!A:C,3,FALSE),0)</f>
        <v>60081</v>
      </c>
      <c r="I4709" s="24" t="str">
        <f t="shared" si="1281"/>
        <v>5044360081</v>
      </c>
      <c r="K4709" s="23">
        <v>168</v>
      </c>
      <c r="L4709" s="23" t="str">
        <f t="shared" ref="L4709:L4712" si="1286">IF(B4709=F4709,"REGIONAL","NACIONAL")</f>
        <v>NACIONAL</v>
      </c>
      <c r="M4709" s="23" t="s">
        <v>618</v>
      </c>
      <c r="N4709" s="23" t="s">
        <v>622</v>
      </c>
      <c r="O4709" s="23">
        <f t="shared" si="1282"/>
        <v>25</v>
      </c>
      <c r="P4709" s="23" t="str">
        <f t="shared" si="1283"/>
        <v>5044360081Principal</v>
      </c>
    </row>
    <row r="4710" spans="1:16" ht="15" hidden="1" customHeight="1">
      <c r="A4710" s="40" t="s">
        <v>617</v>
      </c>
      <c r="B4710" s="23" t="str">
        <f>IFERROR(VLOOKUP(A4710,hoja!$A$2:$E$970,4,FALSE),0)</f>
        <v>ANTIOQUIA</v>
      </c>
      <c r="C4710" s="23" t="str">
        <f>IFERROR(VLOOKUP(A4710,hoja!$A$2:$E$1370,5,FALSE),0)</f>
        <v>MEDELLÍN</v>
      </c>
      <c r="D4710" s="23">
        <f>IFERROR(VLOOKUP(A4710,hoja!A:D,3,FALSE),0)</f>
        <v>50443</v>
      </c>
      <c r="E4710" s="83" t="s">
        <v>962</v>
      </c>
      <c r="F4710" s="23" t="str">
        <f>IFERROR(VLOOKUP(E4710,hoja!$A$2:$E$970,4,FALSE),0)</f>
        <v>COSTA</v>
      </c>
      <c r="G4710" s="23" t="str">
        <f>IFERROR(VLOOKUP(E4710,hoja!$A$2:$E$970,5,FALSE),0)</f>
        <v>TOLU</v>
      </c>
      <c r="H4710" s="103" t="str">
        <f>IFERROR(VLOOKUP(E4710,hoja!A:C,3,FALSE),0)</f>
        <v>50184</v>
      </c>
      <c r="I4710" s="24" t="str">
        <f t="shared" si="1281"/>
        <v>5044350184</v>
      </c>
      <c r="K4710" s="23">
        <v>507</v>
      </c>
      <c r="L4710" s="23" t="str">
        <f t="shared" si="1286"/>
        <v>NACIONAL</v>
      </c>
      <c r="M4710" s="23" t="s">
        <v>618</v>
      </c>
      <c r="N4710" s="23" t="s">
        <v>622</v>
      </c>
      <c r="O4710" s="23">
        <f t="shared" si="1282"/>
        <v>12</v>
      </c>
      <c r="P4710" s="23" t="str">
        <f t="shared" si="1283"/>
        <v>5044350184Principal</v>
      </c>
    </row>
    <row r="4711" spans="1:16" ht="15" hidden="1" customHeight="1">
      <c r="A4711" s="40" t="s">
        <v>617</v>
      </c>
      <c r="B4711" s="23" t="str">
        <f>IFERROR(VLOOKUP(A4711,hoja!$A$2:$E$970,4,FALSE),0)</f>
        <v>ANTIOQUIA</v>
      </c>
      <c r="C4711" s="23" t="str">
        <f>IFERROR(VLOOKUP(A4711,hoja!$A$2:$E$1370,5,FALSE),0)</f>
        <v>MEDELLÍN</v>
      </c>
      <c r="D4711" s="23">
        <f>IFERROR(VLOOKUP(A4711,hoja!A:D,3,FALSE),0)</f>
        <v>50443</v>
      </c>
      <c r="E4711" s="83" t="s">
        <v>739</v>
      </c>
      <c r="F4711" s="23" t="str">
        <f>IFERROR(VLOOKUP(E4711,hoja!$A$2:$E$970,4,FALSE),0)</f>
        <v>OCCIDENTE</v>
      </c>
      <c r="G4711" s="23" t="str">
        <f>IFERROR(VLOOKUP(E4711,hoja!$A$2:$E$970,5,FALSE),0)</f>
        <v>TULUÁ</v>
      </c>
      <c r="H4711" s="103" t="str">
        <f>IFERROR(VLOOKUP(E4711,hoja!A:C,3,FALSE),0)</f>
        <v>60085</v>
      </c>
      <c r="I4711" s="24" t="str">
        <f t="shared" si="1281"/>
        <v>5044360085</v>
      </c>
      <c r="K4711" s="23">
        <v>333</v>
      </c>
      <c r="L4711" s="23" t="str">
        <f t="shared" si="1286"/>
        <v>NACIONAL</v>
      </c>
      <c r="M4711" s="23" t="s">
        <v>618</v>
      </c>
      <c r="N4711" s="23" t="s">
        <v>622</v>
      </c>
      <c r="O4711" s="23">
        <f t="shared" si="1282"/>
        <v>16</v>
      </c>
      <c r="P4711" s="23" t="str">
        <f t="shared" si="1283"/>
        <v>5044360085Principal</v>
      </c>
    </row>
    <row r="4712" spans="1:16" ht="15" hidden="1" customHeight="1">
      <c r="A4712" s="40" t="s">
        <v>617</v>
      </c>
      <c r="B4712" s="23" t="str">
        <f>IFERROR(VLOOKUP(A4712,hoja!$A$2:$E$970,4,FALSE),0)</f>
        <v>ANTIOQUIA</v>
      </c>
      <c r="C4712" s="23" t="str">
        <f>IFERROR(VLOOKUP(A4712,hoja!$A$2:$E$1370,5,FALSE),0)</f>
        <v>MEDELLÍN</v>
      </c>
      <c r="D4712" s="23">
        <f>IFERROR(VLOOKUP(A4712,hoja!A:D,3,FALSE),0)</f>
        <v>50443</v>
      </c>
      <c r="E4712" s="83" t="s">
        <v>883</v>
      </c>
      <c r="F4712" s="23" t="str">
        <f>IFERROR(VLOOKUP(E4712,hoja!$A$2:$E$970,4,FALSE),0)</f>
        <v>OCCIDENTE</v>
      </c>
      <c r="G4712" s="23" t="str">
        <f>IFERROR(VLOOKUP(E4712,hoja!$A$2:$E$970,5,FALSE),0)</f>
        <v>LA VIRGINIA RISARALDA</v>
      </c>
      <c r="H4712" s="103" t="str">
        <f>IFERROR(VLOOKUP(E4712,hoja!A:C,3,FALSE),0)</f>
        <v>60151</v>
      </c>
      <c r="I4712" s="24" t="str">
        <f t="shared" si="1281"/>
        <v>5044360151</v>
      </c>
      <c r="K4712" s="23">
        <v>223</v>
      </c>
      <c r="L4712" s="23" t="str">
        <f t="shared" si="1286"/>
        <v>NACIONAL</v>
      </c>
      <c r="M4712" s="23" t="s">
        <v>618</v>
      </c>
      <c r="N4712" s="23" t="s">
        <v>622</v>
      </c>
      <c r="O4712" s="23">
        <f t="shared" si="1282"/>
        <v>25</v>
      </c>
      <c r="P4712" s="23" t="str">
        <f t="shared" si="1283"/>
        <v>5044360151Principal</v>
      </c>
    </row>
    <row r="4713" spans="1:16" ht="15" hidden="1" customHeight="1">
      <c r="A4713" s="40" t="s">
        <v>71</v>
      </c>
      <c r="B4713" s="23" t="str">
        <f>IFERROR(VLOOKUP(A4713,hoja!$A$2:$E$970,4,FALSE),0)</f>
        <v>CENTRO</v>
      </c>
      <c r="C4713" s="23" t="str">
        <f>IFERROR(VLOOKUP(A4713,hoja!$A$2:$E$1370,5,FALSE),0)</f>
        <v>BOGOTÁ</v>
      </c>
      <c r="D4713" s="23" t="str">
        <f>IFERROR(VLOOKUP(A4713,hoja!A:D,3,FALSE),0)</f>
        <v>60015</v>
      </c>
      <c r="E4713" s="83" t="s">
        <v>663</v>
      </c>
      <c r="F4713" s="23" t="str">
        <f>IFERROR(VLOOKUP(E4713,hoja!$A$2:$E$970,4,FALSE),0)</f>
        <v>CENTRO</v>
      </c>
      <c r="G4713" s="23" t="str">
        <f>IFERROR(VLOOKUP(E4713,hoja!$A$2:$E$970,5,FALSE),0)</f>
        <v>MADRID</v>
      </c>
      <c r="H4713" s="103" t="str">
        <f>IFERROR(VLOOKUP(E4713,hoja!A:C,3,FALSE),0)</f>
        <v>0022</v>
      </c>
      <c r="I4713" s="24" t="str">
        <f t="shared" si="1281"/>
        <v>600150022</v>
      </c>
      <c r="K4713" s="23">
        <v>24</v>
      </c>
      <c r="L4713" s="23" t="str">
        <f t="shared" si="1284"/>
        <v>REGIONAL</v>
      </c>
      <c r="M4713" s="23" t="s">
        <v>618</v>
      </c>
      <c r="N4713" s="23" t="s">
        <v>622</v>
      </c>
      <c r="O4713" s="23">
        <f t="shared" si="1282"/>
        <v>25</v>
      </c>
      <c r="P4713" s="23" t="str">
        <f t="shared" si="1283"/>
        <v>600150022Principal</v>
      </c>
    </row>
    <row r="4714" spans="1:16" ht="15" hidden="1" customHeight="1">
      <c r="A4714" s="40" t="s">
        <v>732</v>
      </c>
      <c r="B4714" s="23" t="str">
        <f>IFERROR(VLOOKUP(A4714,hoja!$A$2:$E$970,4,FALSE),0)</f>
        <v>CENTRO</v>
      </c>
      <c r="C4714" s="23" t="str">
        <f>IFERROR(VLOOKUP(A4714,hoja!$A$2:$E$1370,5,FALSE),0)</f>
        <v>IBAGUÉ</v>
      </c>
      <c r="D4714" s="23" t="str">
        <f>IFERROR(VLOOKUP(A4714,hoja!A:D,3,FALSE),0)</f>
        <v>0389</v>
      </c>
      <c r="E4714" s="83" t="s">
        <v>642</v>
      </c>
      <c r="F4714" s="23" t="str">
        <f>IFERROR(VLOOKUP(E4714,hoja!$A$2:$E$970,4,FALSE),0)</f>
        <v>COSTA</v>
      </c>
      <c r="G4714" s="23" t="str">
        <f>IFERROR(VLOOKUP(E4714,hoja!$A$2:$E$970,5,FALSE),0)</f>
        <v>BARRANQUILLA</v>
      </c>
      <c r="H4714" s="103" t="str">
        <f>IFERROR(VLOOKUP(E4714,hoja!A:C,3,FALSE),0)</f>
        <v>0111</v>
      </c>
      <c r="I4714" s="24" t="str">
        <f>D4714&amp;H4714</f>
        <v>03890111</v>
      </c>
      <c r="K4714" s="23">
        <v>1026</v>
      </c>
      <c r="L4714" s="23" t="str">
        <f>IF(B4714=F4714,"REGIONAL","NACIONAL")</f>
        <v>NACIONAL</v>
      </c>
      <c r="M4714" s="23" t="s">
        <v>618</v>
      </c>
      <c r="N4714" s="23" t="s">
        <v>622</v>
      </c>
      <c r="O4714" s="23">
        <f>IF(K4714&lt;=250,25,IF(K4714&lt;=500,16,IF(K4714&lt;=800,12,IF(K4714&lt;=1100,8,IF(K4714&lt;=1400,6,IF(K4714&lt;=1700,5))))))</f>
        <v>8</v>
      </c>
      <c r="P4714" s="23" t="str">
        <f>D4714&amp;H4714&amp;M4714</f>
        <v>03890111Principal</v>
      </c>
    </row>
    <row r="4715" spans="1:16" ht="15" hidden="1" customHeight="1">
      <c r="A4715" s="40" t="s">
        <v>629</v>
      </c>
      <c r="B4715" s="23" t="str">
        <f>IFERROR(VLOOKUP(A4715,hoja!$A$2:$E$970,4,FALSE),0)</f>
        <v>CENTRO</v>
      </c>
      <c r="C4715" s="23" t="str">
        <f>IFERROR(VLOOKUP(A4715,hoja!$A$2:$E$1370,5,FALSE),0)</f>
        <v>ZIPAQUIRÁ</v>
      </c>
      <c r="D4715" s="23" t="str">
        <f>IFERROR(VLOOKUP(A4715,hoja!A:D,3,FALSE),0)</f>
        <v>0032</v>
      </c>
      <c r="E4715" s="83" t="s">
        <v>642</v>
      </c>
      <c r="F4715" s="23" t="str">
        <f>IFERROR(VLOOKUP(E4715,hoja!$A$2:$E$970,4,FALSE),0)</f>
        <v>COSTA</v>
      </c>
      <c r="G4715" s="23" t="str">
        <f>IFERROR(VLOOKUP(E4715,hoja!$A$2:$E$970,5,FALSE),0)</f>
        <v>BARRANQUILLA</v>
      </c>
      <c r="H4715" s="103" t="str">
        <f>IFERROR(VLOOKUP(E4715,hoja!A:C,3,FALSE),0)</f>
        <v>0111</v>
      </c>
      <c r="I4715" s="24" t="str">
        <f t="shared" si="1281"/>
        <v>00320111</v>
      </c>
      <c r="K4715" s="23">
        <v>1015</v>
      </c>
      <c r="L4715" s="23" t="str">
        <f t="shared" ref="L4715:L4716" si="1287">IF(B4715=F4715,"REGIONAL","NACIONAL")</f>
        <v>NACIONAL</v>
      </c>
      <c r="M4715" s="23" t="s">
        <v>618</v>
      </c>
      <c r="N4715" s="23" t="s">
        <v>622</v>
      </c>
      <c r="O4715" s="23">
        <f t="shared" si="1282"/>
        <v>8</v>
      </c>
      <c r="P4715" s="23" t="str">
        <f t="shared" si="1283"/>
        <v>00320111Principal</v>
      </c>
    </row>
    <row r="4716" spans="1:16" ht="15" hidden="1" customHeight="1">
      <c r="A4716" s="23" t="s">
        <v>770</v>
      </c>
      <c r="B4716" s="23" t="str">
        <f>IFERROR(VLOOKUP(A4716,hoja!$A$2:$E$970,4,FALSE),0)</f>
        <v>ANTIOQUIA</v>
      </c>
      <c r="C4716" s="23" t="str">
        <f>IFERROR(VLOOKUP(A4716,hoja!$A$2:$E$1370,5,FALSE),0)</f>
        <v>RIONEGRO</v>
      </c>
      <c r="D4716" s="23" t="str">
        <f>IFERROR(VLOOKUP(A4716,hoja!A:D,3,FALSE),0)</f>
        <v>3041</v>
      </c>
      <c r="E4716" s="83" t="s">
        <v>665</v>
      </c>
      <c r="F4716" s="23" t="str">
        <f>IFERROR(VLOOKUP(E4716,hoja!$A$2:$E$970,4,FALSE),0)</f>
        <v>OCCIDENTE</v>
      </c>
      <c r="G4716" s="23" t="str">
        <f>IFERROR(VLOOKUP(E4716,hoja!$A$2:$E$970,5,FALSE),0)</f>
        <v>MANIZALES</v>
      </c>
      <c r="H4716" s="103" t="str">
        <f>IFERROR(VLOOKUP(E4716,hoja!A:C,3,FALSE),0)</f>
        <v>0145</v>
      </c>
      <c r="I4716" s="24" t="str">
        <f t="shared" si="1281"/>
        <v>30410145</v>
      </c>
      <c r="K4716" s="23">
        <v>243</v>
      </c>
      <c r="L4716" s="23" t="str">
        <f t="shared" si="1287"/>
        <v>NACIONAL</v>
      </c>
      <c r="M4716" s="23" t="s">
        <v>618</v>
      </c>
      <c r="N4716" s="23" t="s">
        <v>622</v>
      </c>
      <c r="O4716" s="23">
        <f t="shared" si="1282"/>
        <v>25</v>
      </c>
      <c r="P4716" s="23" t="str">
        <f t="shared" si="1283"/>
        <v>30410145Principal</v>
      </c>
    </row>
    <row r="4717" spans="1:16" ht="15" hidden="1" customHeight="1">
      <c r="A4717" s="40" t="s">
        <v>635</v>
      </c>
      <c r="B4717" s="23" t="str">
        <f>IFERROR(VLOOKUP(A4717,hoja!$A$2:$E$970,4,FALSE),0)</f>
        <v>CENTRO</v>
      </c>
      <c r="C4717" s="23" t="str">
        <f>IFERROR(VLOOKUP(A4717,hoja!$A$2:$E$1370,5,FALSE),0)</f>
        <v>BOGOTÁ</v>
      </c>
      <c r="D4717" s="23" t="str">
        <f>IFERROR(VLOOKUP(A4717,hoja!A:D,3,FALSE),0)</f>
        <v>0021</v>
      </c>
      <c r="E4717" s="83" t="s">
        <v>340</v>
      </c>
      <c r="F4717" s="23" t="str">
        <f>IFERROR(VLOOKUP(E4717,hoja!$A$2:$E$970,4,FALSE),0)</f>
        <v>CENTRO</v>
      </c>
      <c r="G4717" s="23" t="str">
        <f>IFERROR(VLOOKUP(E4717,hoja!$A$2:$E$970,5,FALSE),0)</f>
        <v>NEIVA</v>
      </c>
      <c r="H4717" s="103" t="str">
        <f>IFERROR(VLOOKUP(E4717,hoja!A:C,3,FALSE),0)</f>
        <v>60025</v>
      </c>
      <c r="I4717" s="24" t="str">
        <f t="shared" si="1281"/>
        <v>002160025</v>
      </c>
      <c r="K4717" s="23">
        <v>309.53300000000002</v>
      </c>
      <c r="L4717" s="23" t="str">
        <f t="shared" si="1284"/>
        <v>REGIONAL</v>
      </c>
      <c r="M4717" s="23" t="s">
        <v>618</v>
      </c>
      <c r="N4717" s="23" t="s">
        <v>622</v>
      </c>
      <c r="O4717" s="23">
        <f t="shared" si="1282"/>
        <v>16</v>
      </c>
      <c r="P4717" s="23" t="str">
        <f t="shared" si="1283"/>
        <v>002160025Principal</v>
      </c>
    </row>
    <row r="4718" spans="1:16" ht="15" hidden="1" customHeight="1">
      <c r="A4718" s="40" t="s">
        <v>891</v>
      </c>
      <c r="B4718" s="23" t="str">
        <f>IFERROR(VLOOKUP(A4718,hoja!$A$2:$E$970,4,FALSE),0)</f>
        <v>CENTRO</v>
      </c>
      <c r="C4718" s="23" t="str">
        <f>IFERROR(VLOOKUP(A4718,hoja!$A$2:$E$1370,5,FALSE),0)</f>
        <v>MARIQUITA</v>
      </c>
      <c r="D4718" s="23" t="str">
        <f>IFERROR(VLOOKUP(A4718,hoja!A:D,3,FALSE),0)</f>
        <v>60038</v>
      </c>
      <c r="E4718" s="23" t="s">
        <v>617</v>
      </c>
      <c r="F4718" s="23" t="str">
        <f>IFERROR(VLOOKUP(E4718,hoja!$A$2:$E$970,4,FALSE),0)</f>
        <v>ANTIOQUIA</v>
      </c>
      <c r="G4718" s="23" t="str">
        <f>IFERROR(VLOOKUP(E4718,hoja!$A$2:$E$970,5,FALSE),0)</f>
        <v>MEDELLÍN</v>
      </c>
      <c r="H4718" s="103">
        <f>IFERROR(VLOOKUP(E4718,hoja!A:C,3,FALSE),0)</f>
        <v>50443</v>
      </c>
      <c r="I4718" s="24" t="str">
        <f t="shared" si="1281"/>
        <v>6003850443</v>
      </c>
      <c r="K4718" s="23">
        <v>299</v>
      </c>
      <c r="L4718" s="23" t="str">
        <f>IF(B4718=F4718,"REGIONAL","NACIONAL")</f>
        <v>NACIONAL</v>
      </c>
      <c r="M4718" s="23" t="s">
        <v>618</v>
      </c>
      <c r="N4718" s="23" t="s">
        <v>622</v>
      </c>
      <c r="O4718" s="23">
        <f t="shared" si="1282"/>
        <v>16</v>
      </c>
      <c r="P4718" s="23" t="str">
        <f t="shared" si="1283"/>
        <v>6003850443Principal</v>
      </c>
    </row>
    <row r="4719" spans="1:16" ht="15" hidden="1" customHeight="1">
      <c r="A4719" s="40" t="s">
        <v>581</v>
      </c>
      <c r="B4719" s="23" t="str">
        <f>IFERROR(VLOOKUP(A4719,hoja!$A$2:$E$970,4,FALSE),0)</f>
        <v>OCCIDENTE</v>
      </c>
      <c r="C4719" s="23" t="str">
        <f>IFERROR(VLOOKUP(A4719,hoja!$A$2:$E$1370,5,FALSE),0)</f>
        <v>CALI</v>
      </c>
      <c r="D4719" s="23" t="str">
        <f>IFERROR(VLOOKUP(A4719,hoja!A:D,3,FALSE),0)</f>
        <v>60043</v>
      </c>
      <c r="E4719" s="23" t="s">
        <v>617</v>
      </c>
      <c r="F4719" s="23" t="str">
        <f>IFERROR(VLOOKUP(E4719,hoja!$A$2:$E$970,4,FALSE),0)</f>
        <v>ANTIOQUIA</v>
      </c>
      <c r="G4719" s="23" t="str">
        <f>IFERROR(VLOOKUP(E4719,hoja!$A$2:$E$970,5,FALSE),0)</f>
        <v>MEDELLÍN</v>
      </c>
      <c r="H4719" s="103">
        <f>IFERROR(VLOOKUP(E4719,hoja!A:C,3,FALSE),0)</f>
        <v>50443</v>
      </c>
      <c r="I4719" s="24" t="str">
        <f t="shared" si="1281"/>
        <v>6004350443</v>
      </c>
      <c r="K4719" s="23">
        <v>415</v>
      </c>
      <c r="L4719" s="23" t="str">
        <f t="shared" ref="L4719:L4723" si="1288">IF(B4719=F4719,"REGIONAL","NACIONAL")</f>
        <v>NACIONAL</v>
      </c>
      <c r="M4719" s="23" t="s">
        <v>618</v>
      </c>
      <c r="N4719" s="23" t="s">
        <v>622</v>
      </c>
      <c r="O4719" s="23">
        <f t="shared" si="1282"/>
        <v>16</v>
      </c>
      <c r="P4719" s="23" t="str">
        <f t="shared" si="1283"/>
        <v>6004350443Principal</v>
      </c>
    </row>
    <row r="4720" spans="1:16" ht="15" hidden="1" customHeight="1">
      <c r="A4720" s="40" t="s">
        <v>635</v>
      </c>
      <c r="B4720" s="23" t="str">
        <f>IFERROR(VLOOKUP(A4720,hoja!$A$2:$E$970,4,FALSE),0)</f>
        <v>CENTRO</v>
      </c>
      <c r="C4720" s="23" t="str">
        <f>IFERROR(VLOOKUP(A4720,hoja!$A$2:$E$1370,5,FALSE),0)</f>
        <v>BOGOTÁ</v>
      </c>
      <c r="D4720" s="23" t="str">
        <f>IFERROR(VLOOKUP(A4720,hoja!A:D,3,FALSE),0)</f>
        <v>0021</v>
      </c>
      <c r="E4720" s="23" t="s">
        <v>617</v>
      </c>
      <c r="F4720" s="23" t="str">
        <f>IFERROR(VLOOKUP(E4720,hoja!$A$2:$E$970,4,FALSE),0)</f>
        <v>ANTIOQUIA</v>
      </c>
      <c r="G4720" s="23" t="str">
        <f>IFERROR(VLOOKUP(E4720,hoja!$A$2:$E$970,5,FALSE),0)</f>
        <v>MEDELLÍN</v>
      </c>
      <c r="H4720" s="103">
        <f>IFERROR(VLOOKUP(E4720,hoja!A:C,3,FALSE),0)</f>
        <v>50443</v>
      </c>
      <c r="I4720" s="24" t="str">
        <f t="shared" si="1281"/>
        <v>002150443</v>
      </c>
      <c r="K4720" s="23">
        <v>428</v>
      </c>
      <c r="L4720" s="23" t="str">
        <f t="shared" si="1288"/>
        <v>NACIONAL</v>
      </c>
      <c r="M4720" s="23" t="s">
        <v>618</v>
      </c>
      <c r="N4720" s="23" t="s">
        <v>622</v>
      </c>
      <c r="O4720" s="23">
        <f t="shared" si="1282"/>
        <v>16</v>
      </c>
      <c r="P4720" s="23" t="str">
        <f t="shared" si="1283"/>
        <v>002150443Principal</v>
      </c>
    </row>
    <row r="4721" spans="1:16" ht="15" hidden="1" customHeight="1">
      <c r="A4721" s="40" t="s">
        <v>644</v>
      </c>
      <c r="B4721" s="23" t="str">
        <f>IFERROR(VLOOKUP(A4721,hoja!$A$2:$E$970,4,FALSE),0)</f>
        <v>OCCIDENTE</v>
      </c>
      <c r="C4721" s="23" t="str">
        <f>IFERROR(VLOOKUP(A4721,hoja!$A$2:$E$1370,5,FALSE),0)</f>
        <v>PEREIRA</v>
      </c>
      <c r="D4721" s="23" t="str">
        <f>IFERROR(VLOOKUP(A4721,hoja!A:D,3,FALSE),0)</f>
        <v>0198</v>
      </c>
      <c r="E4721" s="23" t="s">
        <v>617</v>
      </c>
      <c r="F4721" s="23" t="str">
        <f>IFERROR(VLOOKUP(E4721,hoja!$A$2:$E$970,4,FALSE),0)</f>
        <v>ANTIOQUIA</v>
      </c>
      <c r="G4721" s="23" t="str">
        <f>IFERROR(VLOOKUP(E4721,hoja!$A$2:$E$970,5,FALSE),0)</f>
        <v>MEDELLÍN</v>
      </c>
      <c r="H4721" s="103">
        <f>IFERROR(VLOOKUP(E4721,hoja!A:C,3,FALSE),0)</f>
        <v>50443</v>
      </c>
      <c r="I4721" s="24" t="str">
        <f t="shared" ref="I4721:I4726" si="1289">D4721&amp;H4721</f>
        <v>019850443</v>
      </c>
      <c r="K4721" s="23">
        <v>228</v>
      </c>
      <c r="L4721" s="23" t="str">
        <f t="shared" si="1288"/>
        <v>NACIONAL</v>
      </c>
      <c r="M4721" s="23" t="s">
        <v>618</v>
      </c>
      <c r="N4721" s="23" t="s">
        <v>622</v>
      </c>
      <c r="O4721" s="23">
        <f t="shared" ref="O4721:O4726" si="1290">IF(K4721&lt;=250,25,IF(K4721&lt;=500,16,IF(K4721&lt;=800,12,IF(K4721&lt;=1100,8,IF(K4721&lt;=1400,6,IF(K4721&lt;=1700,5))))))</f>
        <v>25</v>
      </c>
      <c r="P4721" s="23" t="str">
        <f t="shared" ref="P4721:P4726" si="1291">D4721&amp;H4721&amp;M4721</f>
        <v>019850443Principal</v>
      </c>
    </row>
    <row r="4722" spans="1:16" ht="15" hidden="1" customHeight="1">
      <c r="A4722" s="40" t="s">
        <v>743</v>
      </c>
      <c r="B4722" s="23" t="str">
        <f>IFERROR(VLOOKUP(A4722,hoja!$A$2:$E$970,4,FALSE),0)</f>
        <v>CENTRO</v>
      </c>
      <c r="C4722" s="23" t="str">
        <f>IFERROR(VLOOKUP(A4722,hoja!$A$2:$E$1370,5,FALSE),0)</f>
        <v>BOGOTÁ</v>
      </c>
      <c r="D4722" s="23" t="str">
        <f>IFERROR(VLOOKUP(A4722,hoja!A:D,3,FALSE),0)</f>
        <v>0461</v>
      </c>
      <c r="E4722" s="23" t="s">
        <v>617</v>
      </c>
      <c r="F4722" s="23" t="str">
        <f>IFERROR(VLOOKUP(E4722,hoja!$A$2:$E$970,4,FALSE),0)</f>
        <v>ANTIOQUIA</v>
      </c>
      <c r="G4722" s="23" t="str">
        <f>IFERROR(VLOOKUP(E4722,hoja!$A$2:$E$970,5,FALSE),0)</f>
        <v>MEDELLÍN</v>
      </c>
      <c r="H4722" s="103">
        <f>IFERROR(VLOOKUP(E4722,hoja!A:C,3,FALSE),0)</f>
        <v>50443</v>
      </c>
      <c r="I4722" s="24" t="str">
        <f t="shared" si="1289"/>
        <v>046150443</v>
      </c>
      <c r="K4722" s="23">
        <v>438</v>
      </c>
      <c r="L4722" s="23" t="str">
        <f t="shared" si="1288"/>
        <v>NACIONAL</v>
      </c>
      <c r="M4722" s="23" t="s">
        <v>623</v>
      </c>
      <c r="N4722" s="23" t="s">
        <v>622</v>
      </c>
      <c r="O4722" s="23">
        <f t="shared" si="1290"/>
        <v>16</v>
      </c>
      <c r="P4722" s="23" t="str">
        <f t="shared" si="1291"/>
        <v>046150443Facatativa</v>
      </c>
    </row>
    <row r="4723" spans="1:16" ht="15" hidden="1" customHeight="1">
      <c r="A4723" s="40" t="s">
        <v>635</v>
      </c>
      <c r="B4723" s="23" t="str">
        <f>IFERROR(VLOOKUP(A4723,hoja!$A$2:$E$970,4,FALSE),0)</f>
        <v>CENTRO</v>
      </c>
      <c r="C4723" s="23" t="str">
        <f>IFERROR(VLOOKUP(A4723,hoja!$A$2:$E$1370,5,FALSE),0)</f>
        <v>BOGOTÁ</v>
      </c>
      <c r="D4723" s="23" t="str">
        <f>IFERROR(VLOOKUP(A4723,hoja!A:D,3,FALSE),0)</f>
        <v>0021</v>
      </c>
      <c r="E4723" s="83" t="s">
        <v>687</v>
      </c>
      <c r="F4723" s="23" t="str">
        <f>IFERROR(VLOOKUP(E4723,hoja!$A$2:$E$970,4,FALSE),0)</f>
        <v>OCCIDENTE</v>
      </c>
      <c r="G4723" s="23" t="str">
        <f>IFERROR(VLOOKUP(E4723,hoja!$A$2:$E$970,5,FALSE),0)</f>
        <v>TULUÁ</v>
      </c>
      <c r="H4723" s="103" t="str">
        <f>IFERROR(VLOOKUP(E4723,hoja!A:C,3,FALSE),0)</f>
        <v>2007</v>
      </c>
      <c r="I4723" s="24" t="str">
        <f t="shared" si="1289"/>
        <v>00212007</v>
      </c>
      <c r="K4723" s="23">
        <v>363</v>
      </c>
      <c r="L4723" s="23" t="str">
        <f t="shared" si="1288"/>
        <v>NACIONAL</v>
      </c>
      <c r="M4723" s="23" t="s">
        <v>618</v>
      </c>
      <c r="N4723" s="23" t="s">
        <v>622</v>
      </c>
      <c r="O4723" s="23">
        <f t="shared" si="1290"/>
        <v>16</v>
      </c>
      <c r="P4723" s="23" t="str">
        <f t="shared" si="1291"/>
        <v>00212007Principal</v>
      </c>
    </row>
    <row r="4724" spans="1:16" ht="15" hidden="1" customHeight="1">
      <c r="A4724" s="40" t="s">
        <v>641</v>
      </c>
      <c r="B4724" s="23" t="str">
        <f>IFERROR(VLOOKUP(A4724,hoja!$A$2:$E$970,4,FALSE),0)</f>
        <v>ANTIOQUIA</v>
      </c>
      <c r="C4724" s="23" t="str">
        <f>IFERROR(VLOOKUP(A4724,hoja!$A$2:$E$1370,5,FALSE),0)</f>
        <v>MEDELLÍN</v>
      </c>
      <c r="D4724" s="23" t="str">
        <f>IFERROR(VLOOKUP(A4724,hoja!A:D,3,FALSE),0)</f>
        <v>0079</v>
      </c>
      <c r="E4724" s="83" t="s">
        <v>1066</v>
      </c>
      <c r="F4724" s="23" t="str">
        <f>IFERROR(VLOOKUP(E4724,hoja!$A$2:$E$970,4,FALSE),0)</f>
        <v>ANTIOQUIA</v>
      </c>
      <c r="G4724" s="23" t="str">
        <f>IFERROR(VLOOKUP(E4724,hoja!$A$2:$E$970,5,FALSE),0)</f>
        <v>MEDELLÍN</v>
      </c>
      <c r="H4724" s="103" t="str">
        <f>IFERROR(VLOOKUP(E4724,hoja!A:C,3,FALSE),0)</f>
        <v>60000</v>
      </c>
      <c r="I4724" s="24" t="str">
        <f t="shared" si="1289"/>
        <v>007960000</v>
      </c>
      <c r="K4724" s="23">
        <v>8</v>
      </c>
      <c r="L4724" s="23" t="str">
        <f t="shared" ref="L4724" si="1292">IF(B4724=F4724,"REGIONAL","NACIONAL")</f>
        <v>REGIONAL</v>
      </c>
      <c r="M4724" s="23" t="s">
        <v>618</v>
      </c>
      <c r="N4724" s="23" t="s">
        <v>622</v>
      </c>
      <c r="O4724" s="23">
        <f t="shared" si="1290"/>
        <v>25</v>
      </c>
      <c r="P4724" s="23" t="str">
        <f t="shared" si="1291"/>
        <v>007960000Principal</v>
      </c>
    </row>
    <row r="4725" spans="1:16" ht="15" hidden="1" customHeight="1">
      <c r="A4725" s="40" t="s">
        <v>663</v>
      </c>
      <c r="B4725" s="23" t="str">
        <f>IFERROR(VLOOKUP(A4725,hoja!$A$2:$E$970,4,FALSE),0)</f>
        <v>CENTRO</v>
      </c>
      <c r="C4725" s="23" t="str">
        <f>IFERROR(VLOOKUP(A4725,hoja!$A$2:$E$1370,5,FALSE),0)</f>
        <v>MADRID</v>
      </c>
      <c r="D4725" s="23" t="str">
        <f>IFERROR(VLOOKUP(A4725,hoja!A:D,3,FALSE),0)</f>
        <v>0022</v>
      </c>
      <c r="E4725" s="83" t="s">
        <v>668</v>
      </c>
      <c r="F4725" s="23" t="str">
        <f>IFERROR(VLOOKUP(E4725,hoja!$A$2:$E$970,4,FALSE),0)</f>
        <v>COSTA</v>
      </c>
      <c r="G4725" s="23" t="str">
        <f>IFERROR(VLOOKUP(E4725,hoja!$A$2:$E$970,5,FALSE),0)</f>
        <v>VALLEDUPAR</v>
      </c>
      <c r="H4725" s="103" t="str">
        <f>IFERROR(VLOOKUP(E4725,hoja!A:C,3,FALSE),0)</f>
        <v>0447</v>
      </c>
      <c r="I4725" s="24" t="str">
        <f t="shared" si="1289"/>
        <v>00220447</v>
      </c>
      <c r="K4725" s="23">
        <v>831</v>
      </c>
      <c r="L4725" s="23" t="str">
        <f>IF(B4725=F4725,"REGIONAL","NACIONAL")</f>
        <v>NACIONAL</v>
      </c>
      <c r="M4725" s="23" t="s">
        <v>618</v>
      </c>
      <c r="N4725" s="23" t="s">
        <v>622</v>
      </c>
      <c r="O4725" s="23">
        <f t="shared" si="1290"/>
        <v>8</v>
      </c>
      <c r="P4725" s="23" t="str">
        <f t="shared" si="1291"/>
        <v>00220447Principal</v>
      </c>
    </row>
    <row r="4726" spans="1:16" ht="15" hidden="1" customHeight="1">
      <c r="A4726" s="40" t="s">
        <v>95</v>
      </c>
      <c r="B4726" s="23" t="str">
        <f>IFERROR(VLOOKUP(A4726,hoja!$A$2:$E$970,4,FALSE),0)</f>
        <v>OCCIDENTE</v>
      </c>
      <c r="C4726" s="23" t="str">
        <f>IFERROR(VLOOKUP(A4726,hoja!$A$2:$E$1370,5,FALSE),0)</f>
        <v>CALI</v>
      </c>
      <c r="D4726" s="23" t="str">
        <f>IFERROR(VLOOKUP(A4726,hoja!A:D,3,FALSE),0)</f>
        <v>3024</v>
      </c>
      <c r="E4726" s="83" t="s">
        <v>629</v>
      </c>
      <c r="F4726" s="23" t="str">
        <f>IFERROR(VLOOKUP(E4726,hoja!$A$2:$E$970,4,FALSE),0)</f>
        <v>CENTRO</v>
      </c>
      <c r="G4726" s="23" t="str">
        <f>IFERROR(VLOOKUP(E4726,hoja!$A$2:$E$970,5,FALSE),0)</f>
        <v>ZIPAQUIRÁ</v>
      </c>
      <c r="H4726" s="103" t="str">
        <f>IFERROR(VLOOKUP(E4726,hoja!A:C,3,FALSE),0)</f>
        <v>0032</v>
      </c>
      <c r="I4726" s="24" t="str">
        <f t="shared" si="1289"/>
        <v>30240032</v>
      </c>
      <c r="K4726" s="23">
        <v>488</v>
      </c>
      <c r="L4726" s="23" t="str">
        <f t="shared" ref="L4726:L4729" si="1293">IF(B4726=F4726,"REGIONAL","NACIONAL")</f>
        <v>NACIONAL</v>
      </c>
      <c r="M4726" s="23" t="s">
        <v>618</v>
      </c>
      <c r="N4726" s="23" t="s">
        <v>622</v>
      </c>
      <c r="O4726" s="23">
        <f t="shared" si="1290"/>
        <v>16</v>
      </c>
      <c r="P4726" s="23" t="str">
        <f t="shared" si="1291"/>
        <v>30240032Principal</v>
      </c>
    </row>
    <row r="4727" spans="1:16" ht="15" hidden="1" customHeight="1">
      <c r="A4727" s="40" t="s">
        <v>880</v>
      </c>
      <c r="B4727" s="23" t="str">
        <f>IFERROR(VLOOKUP(A4727,hoja!$A$2:$E$970,4,FALSE),0)</f>
        <v>ANTIOQUIA</v>
      </c>
      <c r="C4727" s="23" t="str">
        <f>IFERROR(VLOOKUP(A4727,hoja!$A$2:$E$1370,5,FALSE),0)</f>
        <v>GUARNE</v>
      </c>
      <c r="D4727" s="23" t="str">
        <f>IFERROR(VLOOKUP(A4727,hoja!A:D,3,FALSE),0)</f>
        <v>60128</v>
      </c>
      <c r="E4727" s="23" t="s">
        <v>635</v>
      </c>
      <c r="F4727" s="23" t="str">
        <f>IFERROR(VLOOKUP(E4727,hoja!$A$2:$E$970,4,FALSE),0)</f>
        <v>CENTRO</v>
      </c>
      <c r="G4727" s="23" t="str">
        <f>IFERROR(VLOOKUP(E4727,hoja!$A$2:$E$970,5,FALSE),0)</f>
        <v>BOGOTÁ</v>
      </c>
      <c r="H4727" s="103" t="str">
        <f>IFERROR(VLOOKUP(E4727,hoja!A:C,3,FALSE),0)</f>
        <v>0021</v>
      </c>
      <c r="I4727" s="24" t="str">
        <f>D4727&amp;H4727</f>
        <v>601280021</v>
      </c>
      <c r="K4727" s="23">
        <v>399</v>
      </c>
      <c r="L4727" s="23" t="str">
        <f t="shared" si="1293"/>
        <v>NACIONAL</v>
      </c>
      <c r="M4727" s="23" t="s">
        <v>618</v>
      </c>
      <c r="N4727" s="23" t="s">
        <v>622</v>
      </c>
      <c r="O4727" s="23">
        <f>IF(K4727&lt;=250,25,IF(K4727&lt;=500,16,IF(K4727&lt;=800,12,IF(K4727&lt;=1100,8,IF(K4727&lt;=1400,6,IF(K4727&lt;=1700,5))))))</f>
        <v>16</v>
      </c>
      <c r="P4727" s="23" t="str">
        <f>D4727&amp;H4727&amp;M4727</f>
        <v>601280021Principal</v>
      </c>
    </row>
    <row r="4728" spans="1:16" ht="15" hidden="1" customHeight="1">
      <c r="A4728" s="40" t="s">
        <v>880</v>
      </c>
      <c r="B4728" s="23" t="str">
        <f>IFERROR(VLOOKUP(A4728,hoja!$A$2:$E$970,4,FALSE),0)</f>
        <v>ANTIOQUIA</v>
      </c>
      <c r="C4728" s="23" t="str">
        <f>IFERROR(VLOOKUP(A4728,hoja!$A$2:$E$1370,5,FALSE),0)</f>
        <v>GUARNE</v>
      </c>
      <c r="D4728" s="23" t="str">
        <f>IFERROR(VLOOKUP(A4728,hoja!A:D,3,FALSE),0)</f>
        <v>60128</v>
      </c>
      <c r="E4728" s="23" t="s">
        <v>661</v>
      </c>
      <c r="F4728" s="23" t="str">
        <f>IFERROR(VLOOKUP(E4728,hoja!$A$2:$E$970,4,FALSE),0)</f>
        <v>COSTA</v>
      </c>
      <c r="G4728" s="23" t="str">
        <f>IFERROR(VLOOKUP(E4728,hoja!$A$2:$E$970,5,FALSE),0)</f>
        <v>CARTAGENA</v>
      </c>
      <c r="H4728" s="103" t="str">
        <f>IFERROR(VLOOKUP(E4728,hoja!A:C,3,FALSE),0)</f>
        <v>0113</v>
      </c>
      <c r="I4728" s="24" t="str">
        <f>D4728&amp;H4728</f>
        <v>601280113</v>
      </c>
      <c r="K4728" s="23">
        <v>682</v>
      </c>
      <c r="L4728" s="23" t="str">
        <f t="shared" si="1293"/>
        <v>NACIONAL</v>
      </c>
      <c r="M4728" s="23" t="s">
        <v>618</v>
      </c>
      <c r="N4728" s="23" t="s">
        <v>622</v>
      </c>
      <c r="O4728" s="23">
        <f>IF(K4728&lt;=250,25,IF(K4728&lt;=500,16,IF(K4728&lt;=800,12,IF(K4728&lt;=1100,8,IF(K4728&lt;=1400,6,IF(K4728&lt;=1700,5))))))</f>
        <v>12</v>
      </c>
      <c r="P4728" s="23" t="str">
        <f>D4728&amp;H4728&amp;M4728</f>
        <v>601280113Principal</v>
      </c>
    </row>
    <row r="4729" spans="1:16" ht="15" hidden="1" customHeight="1">
      <c r="A4729" s="23" t="s">
        <v>1067</v>
      </c>
      <c r="B4729" s="23" t="str">
        <f>IFERROR(VLOOKUP(A4729,hoja!$A$2:$E$970,4,FALSE),0)</f>
        <v>SANTANDER</v>
      </c>
      <c r="C4729" s="23" t="str">
        <f>IFERROR(VLOOKUP(A4729,hoja!$A$2:$E$1370,5,FALSE),0)</f>
        <v>CARACOLI</v>
      </c>
      <c r="D4729" s="23" t="str">
        <f>IFERROR(VLOOKUP(A4729,hoja!A:D,3,FALSE),0)</f>
        <v>50564</v>
      </c>
      <c r="E4729" s="23" t="s">
        <v>642</v>
      </c>
      <c r="F4729" s="23" t="str">
        <f>IFERROR(VLOOKUP(E4729,hoja!$A$2:$E$970,4,FALSE),0)</f>
        <v>COSTA</v>
      </c>
      <c r="G4729" s="23" t="str">
        <f>IFERROR(VLOOKUP(E4729,hoja!$A$2:$E$970,5,FALSE),0)</f>
        <v>BARRANQUILLA</v>
      </c>
      <c r="H4729" s="103" t="str">
        <f>IFERROR(VLOOKUP(E4729,hoja!A:C,3,FALSE),0)</f>
        <v>0111</v>
      </c>
      <c r="I4729" s="24" t="str">
        <f t="shared" ref="I4729:I4733" si="1294">D4729&amp;H4729</f>
        <v>505640111</v>
      </c>
      <c r="K4729" s="35">
        <v>16.100000000000001</v>
      </c>
      <c r="L4729" s="23" t="str">
        <f t="shared" si="1293"/>
        <v>NACIONAL</v>
      </c>
      <c r="M4729" s="23" t="s">
        <v>618</v>
      </c>
      <c r="N4729" s="23" t="s">
        <v>622</v>
      </c>
      <c r="O4729" s="23">
        <f>IF(K4729&lt;=250,25,IF(K4729&lt;=500,16,IF(K4729&lt;=800,12,IF(K4729&lt;=1100,8,IF(K4729&lt;=1400,6,IF(K4729&lt;=1700,5))))))</f>
        <v>25</v>
      </c>
      <c r="P4729" s="23" t="str">
        <f>D4729&amp;H4729&amp;M4729</f>
        <v>505640111Principal</v>
      </c>
    </row>
    <row r="4730" spans="1:16" ht="15" hidden="1" customHeight="1">
      <c r="A4730" s="23" t="s">
        <v>380</v>
      </c>
      <c r="B4730" s="23" t="str">
        <f>IFERROR(VLOOKUP(A4730,hoja!$A$2:$E$970,4,FALSE),0)</f>
        <v>COSTA</v>
      </c>
      <c r="C4730" s="23" t="str">
        <f>IFERROR(VLOOKUP(A4730,hoja!$A$2:$E$1370,5,FALSE),0)</f>
        <v>PLANETA RICA</v>
      </c>
      <c r="D4730" s="23" t="str">
        <f>IFERROR(VLOOKUP(A4730,hoja!A:D,3,FALSE),0)</f>
        <v>50565</v>
      </c>
      <c r="E4730" s="23" t="s">
        <v>698</v>
      </c>
      <c r="F4730" s="23" t="str">
        <f>IFERROR(VLOOKUP(E4730,hoja!$A$2:$E$970,4,FALSE),0)</f>
        <v>COSTA</v>
      </c>
      <c r="G4730" s="23" t="str">
        <f>IFERROR(VLOOKUP(E4730,hoja!$A$2:$E$970,5,FALSE),0)</f>
        <v>CAUCASIA</v>
      </c>
      <c r="H4730" s="103" t="str">
        <f>IFERROR(VLOOKUP(E4730,hoja!A:C,3,FALSE),0)</f>
        <v>0384</v>
      </c>
      <c r="I4730" s="24" t="str">
        <f t="shared" si="1294"/>
        <v>505650384</v>
      </c>
      <c r="K4730" s="35">
        <v>69.5</v>
      </c>
      <c r="L4730" s="23" t="str">
        <f t="shared" ref="L4730:L4732" si="1295">IF(B4730=F4730,"REGIONAL","NACIONAL")</f>
        <v>REGIONAL</v>
      </c>
      <c r="M4730" s="23" t="s">
        <v>618</v>
      </c>
      <c r="N4730" s="23" t="s">
        <v>622</v>
      </c>
      <c r="O4730" s="23">
        <f>IF(K4730&lt;=250,25,IF(K4730&lt;=500,16,IF(K4730&lt;=800,12,IF(K4730&lt;=1100,8,IF(K4730&lt;=1400,6,IF(K4730&lt;=1700,5))))))</f>
        <v>25</v>
      </c>
      <c r="P4730" s="23" t="str">
        <f>D4730&amp;H4730&amp;M4730</f>
        <v>505650384Principal</v>
      </c>
    </row>
    <row r="4731" spans="1:16" ht="15" hidden="1" customHeight="1">
      <c r="A4731" s="23" t="s">
        <v>636</v>
      </c>
      <c r="B4731" s="23" t="str">
        <f>IFERROR(VLOOKUP(A4731,hoja!$A$2:$E$970,4,FALSE),0)</f>
        <v>CENTRO</v>
      </c>
      <c r="C4731" s="23" t="str">
        <f>IFERROR(VLOOKUP(A4731,hoja!$A$2:$E$1370,5,FALSE),0)</f>
        <v>DUITAMA</v>
      </c>
      <c r="D4731" s="23" t="str">
        <f>IFERROR(VLOOKUP(A4731,hoja!A:D,3,FALSE),0)</f>
        <v>0441</v>
      </c>
      <c r="E4731" s="23" t="s">
        <v>1068</v>
      </c>
      <c r="F4731" s="23" t="str">
        <f>IFERROR(VLOOKUP(E4731,hoja!$A$2:$E$970,4,FALSE),0)</f>
        <v>CENTRO</v>
      </c>
      <c r="G4731" s="23">
        <f>IFERROR(VLOOKUP(E4731,hoja!$A$2:$E$970,5,FALSE),0)</f>
        <v>0</v>
      </c>
      <c r="H4731" s="103" t="str">
        <f>IFERROR(VLOOKUP(E4731,hoja!A:C,3,FALSE),0)</f>
        <v>50561</v>
      </c>
      <c r="I4731" s="24" t="str">
        <f t="shared" si="1294"/>
        <v>044150561</v>
      </c>
      <c r="K4731" s="35">
        <v>39.4</v>
      </c>
      <c r="L4731" s="23" t="str">
        <f t="shared" si="1295"/>
        <v>REGIONAL</v>
      </c>
      <c r="M4731" s="23" t="s">
        <v>618</v>
      </c>
      <c r="N4731" s="23" t="s">
        <v>622</v>
      </c>
      <c r="O4731" s="23">
        <f>IF(K4731&lt;=250,25,IF(K4731&lt;=500,16,IF(K4731&lt;=800,12,IF(K4731&lt;=1100,8,IF(K4731&lt;=1400,6,IF(K4731&lt;=1700,5))))))</f>
        <v>25</v>
      </c>
      <c r="P4731" s="23" t="str">
        <f>D4731&amp;H4731&amp;M4731</f>
        <v>044150561Principal</v>
      </c>
    </row>
    <row r="4732" spans="1:16" ht="15" hidden="1" customHeight="1">
      <c r="A4732" s="23" t="s">
        <v>636</v>
      </c>
      <c r="B4732" s="23" t="str">
        <f>IFERROR(VLOOKUP(A4732,hoja!$A$2:$E$970,4,FALSE),0)</f>
        <v>CENTRO</v>
      </c>
      <c r="C4732" s="23" t="str">
        <f>IFERROR(VLOOKUP(A4732,hoja!$A$2:$E$1370,5,FALSE),0)</f>
        <v>DUITAMA</v>
      </c>
      <c r="D4732" s="23" t="str">
        <f>IFERROR(VLOOKUP(A4732,hoja!A:D,3,FALSE),0)</f>
        <v>0441</v>
      </c>
      <c r="E4732" s="23" t="s">
        <v>532</v>
      </c>
      <c r="F4732" s="23" t="str">
        <f>IFERROR(VLOOKUP(E4732,hoja!$A$2:$E$970,4,FALSE),0)</f>
        <v>CENTRO</v>
      </c>
      <c r="G4732" s="23">
        <f>IFERROR(VLOOKUP(E4732,hoja!$A$2:$E$970,5,FALSE),0)</f>
        <v>0</v>
      </c>
      <c r="H4732" s="103" t="str">
        <f>IFERROR(VLOOKUP(E4732,hoja!A:C,3,FALSE),0)</f>
        <v>50562</v>
      </c>
      <c r="I4732" s="24" t="str">
        <f t="shared" si="1294"/>
        <v>044150562</v>
      </c>
      <c r="K4732" s="35">
        <v>33</v>
      </c>
      <c r="L4732" s="23" t="str">
        <f t="shared" si="1295"/>
        <v>REGIONAL</v>
      </c>
      <c r="M4732" s="23" t="s">
        <v>618</v>
      </c>
      <c r="N4732" s="23" t="s">
        <v>622</v>
      </c>
      <c r="O4732" s="23">
        <f>IF(K4732&lt;=250,25,IF(K4732&lt;=500,16,IF(K4732&lt;=800,12,IF(K4732&lt;=1100,8,IF(K4732&lt;=1400,6,IF(K4732&lt;=1700,5))))))</f>
        <v>25</v>
      </c>
      <c r="P4732" s="23" t="str">
        <f>D4732&amp;H4732&amp;M4732</f>
        <v>044150562Principal</v>
      </c>
    </row>
    <row r="4733" spans="1:16" ht="15" hidden="1" customHeight="1">
      <c r="A4733" s="23" t="s">
        <v>881</v>
      </c>
      <c r="B4733" s="23" t="str">
        <f>IFERROR(VLOOKUP(A4733,hoja!$A$2:$E$970,4,FALSE),0)</f>
        <v>ANTIOQUIA</v>
      </c>
      <c r="C4733" s="23" t="str">
        <f>IFERROR(VLOOKUP(A4733,hoja!$A$2:$E$1370,5,FALSE),0)</f>
        <v>MEDELLÍN</v>
      </c>
      <c r="D4733" s="23" t="str">
        <f>IFERROR(VLOOKUP(A4733,hoja!A:D,3,FALSE),0)</f>
        <v>1381</v>
      </c>
      <c r="E4733" s="23" t="s">
        <v>712</v>
      </c>
      <c r="F4733" s="23" t="str">
        <f>IFERROR(VLOOKUP(E4733,hoja!$A$2:$E$970,4,FALSE),0)</f>
        <v>COSTA</v>
      </c>
      <c r="G4733" s="23" t="str">
        <f>IFERROR(VLOOKUP(E4733,hoja!$A$2:$E$970,5,FALSE),0)</f>
        <v>MAICAO</v>
      </c>
      <c r="H4733" s="103" t="str">
        <f>IFERROR(VLOOKUP(E4733,hoja!A:C,3,FALSE),0)</f>
        <v>0230</v>
      </c>
      <c r="I4733" s="24" t="str">
        <f t="shared" ref="I4733:I4748" si="1296">D4733&amp;H4733</f>
        <v>13810230</v>
      </c>
      <c r="K4733" s="23">
        <v>887</v>
      </c>
      <c r="L4733" s="23" t="str">
        <f>IF(B4733=F4733,"REGIONAL","NACIONAL")</f>
        <v>NACIONAL</v>
      </c>
      <c r="M4733" s="23" t="s">
        <v>618</v>
      </c>
      <c r="N4733" s="23" t="s">
        <v>622</v>
      </c>
      <c r="O4733" s="23">
        <f t="shared" ref="O4733:O4748" si="1297">IF(K4733&lt;=250,25,IF(K4733&lt;=500,16,IF(K4733&lt;=800,12,IF(K4733&lt;=1100,8,IF(K4733&lt;=1400,6,IF(K4733&lt;=1700,5))))))</f>
        <v>8</v>
      </c>
      <c r="P4733" s="23" t="str">
        <f t="shared" ref="P4733:P4748" si="1298">D4733&amp;H4733&amp;M4733</f>
        <v>13810230Principal</v>
      </c>
    </row>
    <row r="4734" spans="1:16" ht="15" hidden="1" customHeight="1">
      <c r="A4734" s="23" t="s">
        <v>881</v>
      </c>
      <c r="B4734" s="23" t="str">
        <f>IFERROR(VLOOKUP(A4734,hoja!$A$2:$E$970,4,FALSE),0)</f>
        <v>ANTIOQUIA</v>
      </c>
      <c r="C4734" s="23" t="str">
        <f>IFERROR(VLOOKUP(A4734,hoja!$A$2:$E$1370,5,FALSE),0)</f>
        <v>MEDELLÍN</v>
      </c>
      <c r="D4734" s="23" t="str">
        <f>IFERROR(VLOOKUP(A4734,hoja!A:D,3,FALSE),0)</f>
        <v>1381</v>
      </c>
      <c r="E4734" s="23" t="s">
        <v>702</v>
      </c>
      <c r="F4734" s="23" t="str">
        <f>IFERROR(VLOOKUP(E4734,hoja!$A$2:$E$970,4,FALSE),0)</f>
        <v>CENTRO</v>
      </c>
      <c r="G4734" s="23" t="str">
        <f>IFERROR(VLOOKUP(E4734,hoja!$A$2:$E$970,5,FALSE),0)</f>
        <v>FLORENCIA</v>
      </c>
      <c r="H4734" s="103" t="str">
        <f>IFERROR(VLOOKUP(E4734,hoja!A:C,3,FALSE),0)</f>
        <v>0388</v>
      </c>
      <c r="I4734" s="24" t="str">
        <f t="shared" si="1296"/>
        <v>13810388</v>
      </c>
      <c r="K4734" s="23">
        <v>810</v>
      </c>
      <c r="L4734" s="23" t="str">
        <f t="shared" ref="L4734:L4745" si="1299">IF(B4734=F4734,"REGIONAL","NACIONAL")</f>
        <v>NACIONAL</v>
      </c>
      <c r="M4734" s="23" t="s">
        <v>618</v>
      </c>
      <c r="N4734" s="23" t="s">
        <v>622</v>
      </c>
      <c r="O4734" s="23">
        <f t="shared" si="1297"/>
        <v>8</v>
      </c>
      <c r="P4734" s="23" t="str">
        <f t="shared" si="1298"/>
        <v>13810388Principal</v>
      </c>
    </row>
    <row r="4735" spans="1:16" ht="15" hidden="1" customHeight="1">
      <c r="A4735" s="23" t="s">
        <v>881</v>
      </c>
      <c r="B4735" s="23" t="str">
        <f>IFERROR(VLOOKUP(A4735,hoja!$A$2:$E$970,4,FALSE),0)</f>
        <v>ANTIOQUIA</v>
      </c>
      <c r="C4735" s="23" t="str">
        <f>IFERROR(VLOOKUP(A4735,hoja!$A$2:$E$1370,5,FALSE),0)</f>
        <v>MEDELLÍN</v>
      </c>
      <c r="D4735" s="23" t="str">
        <f>IFERROR(VLOOKUP(A4735,hoja!A:D,3,FALSE),0)</f>
        <v>1381</v>
      </c>
      <c r="E4735" s="23" t="s">
        <v>704</v>
      </c>
      <c r="F4735" s="23" t="str">
        <f>IFERROR(VLOOKUP(E4735,hoja!$A$2:$E$970,4,FALSE),0)</f>
        <v>CENTRO</v>
      </c>
      <c r="G4735" s="23" t="str">
        <f>IFERROR(VLOOKUP(E4735,hoja!$A$2:$E$970,5,FALSE),0)</f>
        <v>GARZÓN</v>
      </c>
      <c r="H4735" s="103" t="str">
        <f>IFERROR(VLOOKUP(E4735,hoja!A:C,3,FALSE),0)</f>
        <v>0387</v>
      </c>
      <c r="I4735" s="24" t="str">
        <f t="shared" si="1296"/>
        <v>13810387</v>
      </c>
      <c r="K4735" s="23">
        <v>689</v>
      </c>
      <c r="L4735" s="23" t="str">
        <f t="shared" si="1299"/>
        <v>NACIONAL</v>
      </c>
      <c r="M4735" s="23" t="s">
        <v>618</v>
      </c>
      <c r="N4735" s="23" t="s">
        <v>622</v>
      </c>
      <c r="O4735" s="23">
        <f t="shared" si="1297"/>
        <v>12</v>
      </c>
      <c r="P4735" s="23" t="str">
        <f t="shared" si="1298"/>
        <v>13810387Principal</v>
      </c>
    </row>
    <row r="4736" spans="1:16" ht="15" hidden="1" customHeight="1">
      <c r="A4736" s="23" t="s">
        <v>729</v>
      </c>
      <c r="B4736" s="23" t="str">
        <f>IFERROR(VLOOKUP(A4736,hoja!$A$2:$E$970,4,FALSE),0)</f>
        <v>SANTANDER</v>
      </c>
      <c r="C4736" s="23" t="str">
        <f>IFERROR(VLOOKUP(A4736,hoja!$A$2:$E$1370,5,FALSE),0)</f>
        <v>YOPAL</v>
      </c>
      <c r="D4736" s="23" t="str">
        <f>IFERROR(VLOOKUP(A4736,hoja!A:D,3,FALSE),0)</f>
        <v>0442</v>
      </c>
      <c r="E4736" s="23" t="s">
        <v>617</v>
      </c>
      <c r="F4736" s="23" t="str">
        <f>IFERROR(VLOOKUP(E4736,hoja!$A$2:$E$970,4,FALSE),0)</f>
        <v>ANTIOQUIA</v>
      </c>
      <c r="G4736" s="23" t="str">
        <f>IFERROR(VLOOKUP(E4736,hoja!$A$2:$E$970,5,FALSE),0)</f>
        <v>MEDELLÍN</v>
      </c>
      <c r="H4736" s="103">
        <f>IFERROR(VLOOKUP(E4736,hoja!A:C,3,FALSE),0)</f>
        <v>50443</v>
      </c>
      <c r="I4736" s="24" t="str">
        <f t="shared" si="1296"/>
        <v>044250443</v>
      </c>
      <c r="K4736" s="23">
        <v>772</v>
      </c>
      <c r="L4736" s="23" t="str">
        <f t="shared" si="1299"/>
        <v>NACIONAL</v>
      </c>
      <c r="M4736" s="23" t="s">
        <v>618</v>
      </c>
      <c r="N4736" s="23" t="s">
        <v>622</v>
      </c>
      <c r="O4736" s="23">
        <f t="shared" si="1297"/>
        <v>12</v>
      </c>
      <c r="P4736" s="23" t="str">
        <f t="shared" si="1298"/>
        <v>044250443Principal</v>
      </c>
    </row>
    <row r="4737" spans="1:16" ht="15" hidden="1" customHeight="1">
      <c r="A4737" s="23" t="s">
        <v>881</v>
      </c>
      <c r="B4737" s="23" t="str">
        <f>IFERROR(VLOOKUP(A4737,hoja!$A$2:$E$970,4,FALSE),0)</f>
        <v>ANTIOQUIA</v>
      </c>
      <c r="C4737" s="23" t="str">
        <f>IFERROR(VLOOKUP(A4737,hoja!$A$2:$E$1370,5,FALSE),0)</f>
        <v>MEDELLÍN</v>
      </c>
      <c r="D4737" s="23" t="str">
        <f>IFERROR(VLOOKUP(A4737,hoja!A:D,3,FALSE),0)</f>
        <v>1381</v>
      </c>
      <c r="E4737" s="23" t="s">
        <v>692</v>
      </c>
      <c r="F4737" s="23" t="str">
        <f>IFERROR(VLOOKUP(E4737,hoja!$A$2:$E$970,4,FALSE),0)</f>
        <v>SANTANDER</v>
      </c>
      <c r="G4737" s="23" t="str">
        <f>IFERROR(VLOOKUP(E4737,hoja!$A$2:$E$970,5,FALSE),0)</f>
        <v>BARBOSA</v>
      </c>
      <c r="H4737" s="103" t="str">
        <f>IFERROR(VLOOKUP(E4737,hoja!A:C,3,FALSE),0)</f>
        <v>0446</v>
      </c>
      <c r="I4737" s="24" t="str">
        <f t="shared" si="1296"/>
        <v>13810446</v>
      </c>
      <c r="K4737" s="23">
        <v>606</v>
      </c>
      <c r="L4737" s="23" t="str">
        <f t="shared" si="1299"/>
        <v>NACIONAL</v>
      </c>
      <c r="M4737" s="23" t="s">
        <v>618</v>
      </c>
      <c r="N4737" s="23" t="s">
        <v>622</v>
      </c>
      <c r="O4737" s="23">
        <f t="shared" si="1297"/>
        <v>12</v>
      </c>
      <c r="P4737" s="23" t="str">
        <f t="shared" si="1298"/>
        <v>13810446Principal</v>
      </c>
    </row>
    <row r="4738" spans="1:16" ht="15" hidden="1" customHeight="1">
      <c r="A4738" s="23" t="s">
        <v>881</v>
      </c>
      <c r="B4738" s="23" t="str">
        <f>IFERROR(VLOOKUP(A4738,hoja!$A$2:$E$970,4,FALSE),0)</f>
        <v>ANTIOQUIA</v>
      </c>
      <c r="C4738" s="23" t="str">
        <f>IFERROR(VLOOKUP(A4738,hoja!$A$2:$E$1370,5,FALSE),0)</f>
        <v>MEDELLÍN</v>
      </c>
      <c r="D4738" s="23" t="str">
        <f>IFERROR(VLOOKUP(A4738,hoja!A:D,3,FALSE),0)</f>
        <v>1381</v>
      </c>
      <c r="E4738" s="23" t="s">
        <v>717</v>
      </c>
      <c r="F4738" s="23" t="str">
        <f>IFERROR(VLOOKUP(E4738,hoja!$A$2:$E$970,4,FALSE),0)</f>
        <v>OCCIDENTE</v>
      </c>
      <c r="G4738" s="23" t="str">
        <f>IFERROR(VLOOKUP(E4738,hoja!$A$2:$E$970,5,FALSE),0)</f>
        <v>POPAYÁN</v>
      </c>
      <c r="H4738" s="103" t="str">
        <f>IFERROR(VLOOKUP(E4738,hoja!A:C,3,FALSE),0)</f>
        <v>0126</v>
      </c>
      <c r="I4738" s="24" t="str">
        <f t="shared" si="1296"/>
        <v>13810126</v>
      </c>
      <c r="K4738" s="23">
        <v>781</v>
      </c>
      <c r="L4738" s="23" t="str">
        <f t="shared" si="1299"/>
        <v>NACIONAL</v>
      </c>
      <c r="M4738" s="23" t="s">
        <v>618</v>
      </c>
      <c r="N4738" s="23" t="s">
        <v>622</v>
      </c>
      <c r="O4738" s="23">
        <f t="shared" si="1297"/>
        <v>12</v>
      </c>
      <c r="P4738" s="23" t="str">
        <f t="shared" si="1298"/>
        <v>13810126Principal</v>
      </c>
    </row>
    <row r="4739" spans="1:16" ht="15" hidden="1" customHeight="1">
      <c r="A4739" s="23" t="s">
        <v>881</v>
      </c>
      <c r="B4739" s="23" t="str">
        <f>IFERROR(VLOOKUP(A4739,hoja!$A$2:$E$970,4,FALSE),0)</f>
        <v>ANTIOQUIA</v>
      </c>
      <c r="C4739" s="23" t="str">
        <f>IFERROR(VLOOKUP(A4739,hoja!$A$2:$E$1370,5,FALSE),0)</f>
        <v>MEDELLÍN</v>
      </c>
      <c r="D4739" s="23" t="str">
        <f>IFERROR(VLOOKUP(A4739,hoja!A:D,3,FALSE),0)</f>
        <v>1381</v>
      </c>
      <c r="E4739" s="23" t="s">
        <v>711</v>
      </c>
      <c r="F4739" s="23" t="str">
        <f>IFERROR(VLOOKUP(E4739,hoja!$A$2:$E$970,4,FALSE),0)</f>
        <v>COSTA</v>
      </c>
      <c r="G4739" s="23" t="str">
        <f>IFERROR(VLOOKUP(E4739,hoja!$A$2:$E$970,5,FALSE),0)</f>
        <v>MAGANGUÉ</v>
      </c>
      <c r="H4739" s="103" t="str">
        <f>IFERROR(VLOOKUP(E4739,hoja!A:C,3,FALSE),0)</f>
        <v>0383</v>
      </c>
      <c r="I4739" s="24" t="str">
        <f t="shared" si="1296"/>
        <v>13810383</v>
      </c>
      <c r="K4739" s="23">
        <v>546</v>
      </c>
      <c r="L4739" s="23" t="str">
        <f t="shared" si="1299"/>
        <v>NACIONAL</v>
      </c>
      <c r="M4739" s="23" t="s">
        <v>618</v>
      </c>
      <c r="N4739" s="23" t="s">
        <v>622</v>
      </c>
      <c r="O4739" s="23">
        <f t="shared" si="1297"/>
        <v>12</v>
      </c>
      <c r="P4739" s="23" t="str">
        <f t="shared" si="1298"/>
        <v>13810383Principal</v>
      </c>
    </row>
    <row r="4740" spans="1:16" ht="15" hidden="1" customHeight="1">
      <c r="A4740" s="23" t="s">
        <v>881</v>
      </c>
      <c r="B4740" s="23" t="str">
        <f>IFERROR(VLOOKUP(A4740,hoja!$A$2:$E$970,4,FALSE),0)</f>
        <v>ANTIOQUIA</v>
      </c>
      <c r="C4740" s="23" t="str">
        <f>IFERROR(VLOOKUP(A4740,hoja!$A$2:$E$1370,5,FALSE),0)</f>
        <v>MEDELLÍN</v>
      </c>
      <c r="D4740" s="23" t="str">
        <f>IFERROR(VLOOKUP(A4740,hoja!A:D,3,FALSE),0)</f>
        <v>1381</v>
      </c>
      <c r="E4740" s="23" t="s">
        <v>727</v>
      </c>
      <c r="F4740" s="23" t="str">
        <f>IFERROR(VLOOKUP(E4740,hoja!$A$2:$E$970,4,FALSE),0)</f>
        <v>CENTRO</v>
      </c>
      <c r="G4740" s="23" t="str">
        <f>IFERROR(VLOOKUP(E4740,hoja!$A$2:$E$970,5,FALSE),0)</f>
        <v>TUNJA</v>
      </c>
      <c r="H4740" s="103" t="str">
        <f>IFERROR(VLOOKUP(E4740,hoja!A:C,3,FALSE),0)</f>
        <v>0443</v>
      </c>
      <c r="I4740" s="24" t="str">
        <f t="shared" si="1296"/>
        <v>13810443</v>
      </c>
      <c r="K4740" s="23">
        <v>535</v>
      </c>
      <c r="L4740" s="23" t="str">
        <f t="shared" si="1299"/>
        <v>NACIONAL</v>
      </c>
      <c r="M4740" s="23" t="s">
        <v>618</v>
      </c>
      <c r="N4740" s="23" t="s">
        <v>622</v>
      </c>
      <c r="O4740" s="23">
        <f t="shared" si="1297"/>
        <v>12</v>
      </c>
      <c r="P4740" s="23" t="str">
        <f t="shared" si="1298"/>
        <v>13810443Principal</v>
      </c>
    </row>
    <row r="4741" spans="1:16" ht="15" hidden="1" customHeight="1">
      <c r="A4741" s="23" t="s">
        <v>881</v>
      </c>
      <c r="B4741" s="23" t="str">
        <f>IFERROR(VLOOKUP(A4741,hoja!$A$2:$E$970,4,FALSE),0)</f>
        <v>ANTIOQUIA</v>
      </c>
      <c r="C4741" s="23" t="str">
        <f>IFERROR(VLOOKUP(A4741,hoja!$A$2:$E$1370,5,FALSE),0)</f>
        <v>MEDELLÍN</v>
      </c>
      <c r="D4741" s="23" t="str">
        <f>IFERROR(VLOOKUP(A4741,hoja!A:D,3,FALSE),0)</f>
        <v>1381</v>
      </c>
      <c r="E4741" s="23" t="s">
        <v>714</v>
      </c>
      <c r="F4741" s="23" t="str">
        <f>IFERROR(VLOOKUP(E4741,hoja!$A$2:$E$970,4,FALSE),0)</f>
        <v>SANTANDER</v>
      </c>
      <c r="G4741" s="23" t="str">
        <f>IFERROR(VLOOKUP(E4741,hoja!$A$2:$E$970,5,FALSE),0)</f>
        <v>OCAÑA</v>
      </c>
      <c r="H4741" s="103" t="str">
        <f>IFERROR(VLOOKUP(E4741,hoja!A:C,3,FALSE),0)</f>
        <v>0434</v>
      </c>
      <c r="I4741" s="24" t="str">
        <f t="shared" si="1296"/>
        <v>13810434</v>
      </c>
      <c r="K4741" s="23">
        <v>489</v>
      </c>
      <c r="L4741" s="23" t="str">
        <f t="shared" si="1299"/>
        <v>NACIONAL</v>
      </c>
      <c r="M4741" s="23" t="s">
        <v>618</v>
      </c>
      <c r="N4741" s="23" t="s">
        <v>622</v>
      </c>
      <c r="O4741" s="23">
        <f t="shared" si="1297"/>
        <v>16</v>
      </c>
      <c r="P4741" s="23" t="str">
        <f t="shared" si="1298"/>
        <v>13810434Principal</v>
      </c>
    </row>
    <row r="4742" spans="1:16" ht="15" hidden="1" customHeight="1">
      <c r="A4742" s="23" t="s">
        <v>630</v>
      </c>
      <c r="B4742" s="23" t="str">
        <f>IFERROR(VLOOKUP(A4742,hoja!$A$2:$E$970,4,FALSE),0)</f>
        <v>CENTRO</v>
      </c>
      <c r="C4742" s="23" t="str">
        <f>IFERROR(VLOOKUP(A4742,hoja!$A$2:$E$1370,5,FALSE),0)</f>
        <v>SESQUILÉ</v>
      </c>
      <c r="D4742" s="23" t="str">
        <f>IFERROR(VLOOKUP(A4742,hoja!A:D,3,FALSE),0)</f>
        <v>1501</v>
      </c>
      <c r="E4742" s="23" t="s">
        <v>617</v>
      </c>
      <c r="F4742" s="23" t="str">
        <f>IFERROR(VLOOKUP(E4742,hoja!$A$2:$E$970,4,FALSE),0)</f>
        <v>ANTIOQUIA</v>
      </c>
      <c r="G4742" s="23" t="str">
        <f>IFERROR(VLOOKUP(E4742,hoja!$A$2:$E$970,5,FALSE),0)</f>
        <v>MEDELLÍN</v>
      </c>
      <c r="H4742" s="103">
        <f>IFERROR(VLOOKUP(E4742,hoja!A:C,3,FALSE),0)</f>
        <v>50443</v>
      </c>
      <c r="I4742" s="24" t="str">
        <f t="shared" si="1296"/>
        <v>150150443</v>
      </c>
      <c r="K4742" s="23">
        <v>465</v>
      </c>
      <c r="L4742" s="23" t="str">
        <f t="shared" si="1299"/>
        <v>NACIONAL</v>
      </c>
      <c r="M4742" s="23" t="s">
        <v>618</v>
      </c>
      <c r="N4742" s="23" t="s">
        <v>622</v>
      </c>
      <c r="O4742" s="23">
        <f t="shared" si="1297"/>
        <v>16</v>
      </c>
      <c r="P4742" s="23" t="str">
        <f t="shared" si="1298"/>
        <v>150150443Principal</v>
      </c>
    </row>
    <row r="4743" spans="1:16" ht="15" hidden="1" customHeight="1">
      <c r="A4743" s="23" t="s">
        <v>881</v>
      </c>
      <c r="B4743" s="23" t="str">
        <f>IFERROR(VLOOKUP(A4743,hoja!$A$2:$E$970,4,FALSE),0)</f>
        <v>ANTIOQUIA</v>
      </c>
      <c r="C4743" s="23" t="str">
        <f>IFERROR(VLOOKUP(A4743,hoja!$A$2:$E$1370,5,FALSE),0)</f>
        <v>MEDELLÍN</v>
      </c>
      <c r="D4743" s="23" t="str">
        <f>IFERROR(VLOOKUP(A4743,hoja!A:D,3,FALSE),0)</f>
        <v>1381</v>
      </c>
      <c r="E4743" s="23" t="s">
        <v>689</v>
      </c>
      <c r="F4743" s="23" t="str">
        <f>IFERROR(VLOOKUP(E4743,hoja!$A$2:$E$970,4,FALSE),0)</f>
        <v>SANTANDER</v>
      </c>
      <c r="G4743" s="23" t="str">
        <f>IFERROR(VLOOKUP(E4743,hoja!$A$2:$E$970,5,FALSE),0)</f>
        <v>AGUACHICA</v>
      </c>
      <c r="H4743" s="103" t="str">
        <f>IFERROR(VLOOKUP(E4743,hoja!A:C,3,FALSE),0)</f>
        <v>0437</v>
      </c>
      <c r="I4743" s="24" t="str">
        <f t="shared" si="1296"/>
        <v>13810437</v>
      </c>
      <c r="K4743" s="23">
        <v>445</v>
      </c>
      <c r="L4743" s="23" t="str">
        <f t="shared" si="1299"/>
        <v>NACIONAL</v>
      </c>
      <c r="M4743" s="23" t="s">
        <v>618</v>
      </c>
      <c r="N4743" s="23" t="s">
        <v>622</v>
      </c>
      <c r="O4743" s="23">
        <f t="shared" si="1297"/>
        <v>16</v>
      </c>
      <c r="P4743" s="23" t="str">
        <f t="shared" si="1298"/>
        <v>13810437Principal</v>
      </c>
    </row>
    <row r="4744" spans="1:16" ht="15" hidden="1" customHeight="1">
      <c r="A4744" s="23" t="s">
        <v>881</v>
      </c>
      <c r="B4744" s="23" t="str">
        <f>IFERROR(VLOOKUP(A4744,hoja!$A$2:$E$970,4,FALSE),0)</f>
        <v>ANTIOQUIA</v>
      </c>
      <c r="C4744" s="23" t="str">
        <f>IFERROR(VLOOKUP(A4744,hoja!$A$2:$E$1370,5,FALSE),0)</f>
        <v>MEDELLÍN</v>
      </c>
      <c r="D4744" s="23" t="str">
        <f>IFERROR(VLOOKUP(A4744,hoja!A:D,3,FALSE),0)</f>
        <v>1381</v>
      </c>
      <c r="E4744" s="23" t="s">
        <v>629</v>
      </c>
      <c r="F4744" s="23" t="str">
        <f>IFERROR(VLOOKUP(E4744,hoja!$A$2:$E$970,4,FALSE),0)</f>
        <v>CENTRO</v>
      </c>
      <c r="G4744" s="23" t="str">
        <f>IFERROR(VLOOKUP(E4744,hoja!$A$2:$E$970,5,FALSE),0)</f>
        <v>ZIPAQUIRÁ</v>
      </c>
      <c r="H4744" s="103" t="str">
        <f>IFERROR(VLOOKUP(E4744,hoja!A:C,3,FALSE),0)</f>
        <v>0032</v>
      </c>
      <c r="I4744" s="24" t="str">
        <f t="shared" si="1296"/>
        <v>13810032</v>
      </c>
      <c r="K4744" s="23">
        <v>445</v>
      </c>
      <c r="L4744" s="23" t="str">
        <f t="shared" si="1299"/>
        <v>NACIONAL</v>
      </c>
      <c r="M4744" s="23" t="s">
        <v>618</v>
      </c>
      <c r="N4744" s="23" t="s">
        <v>622</v>
      </c>
      <c r="O4744" s="23">
        <f t="shared" si="1297"/>
        <v>16</v>
      </c>
      <c r="P4744" s="23" t="str">
        <f t="shared" si="1298"/>
        <v>13810032Principal</v>
      </c>
    </row>
    <row r="4745" spans="1:16" ht="15" hidden="1" customHeight="1">
      <c r="A4745" s="23" t="s">
        <v>881</v>
      </c>
      <c r="B4745" s="23" t="str">
        <f>IFERROR(VLOOKUP(A4745,hoja!$A$2:$E$970,4,FALSE),0)</f>
        <v>ANTIOQUIA</v>
      </c>
      <c r="C4745" s="23" t="str">
        <f>IFERROR(VLOOKUP(A4745,hoja!$A$2:$E$1370,5,FALSE),0)</f>
        <v>MEDELLÍN</v>
      </c>
      <c r="D4745" s="23" t="str">
        <f>IFERROR(VLOOKUP(A4745,hoja!A:D,3,FALSE),0)</f>
        <v>1381</v>
      </c>
      <c r="E4745" s="23" t="s">
        <v>732</v>
      </c>
      <c r="F4745" s="23" t="str">
        <f>IFERROR(VLOOKUP(E4745,hoja!$A$2:$E$970,4,FALSE),0)</f>
        <v>CENTRO</v>
      </c>
      <c r="G4745" s="23" t="str">
        <f>IFERROR(VLOOKUP(E4745,hoja!$A$2:$E$970,5,FALSE),0)</f>
        <v>IBAGUÉ</v>
      </c>
      <c r="H4745" s="103" t="str">
        <f>IFERROR(VLOOKUP(E4745,hoja!A:C,3,FALSE),0)</f>
        <v>0389</v>
      </c>
      <c r="I4745" s="24" t="str">
        <f t="shared" si="1296"/>
        <v>13810389</v>
      </c>
      <c r="K4745" s="23">
        <v>414</v>
      </c>
      <c r="L4745" s="23" t="str">
        <f t="shared" si="1299"/>
        <v>NACIONAL</v>
      </c>
      <c r="M4745" s="23" t="s">
        <v>618</v>
      </c>
      <c r="N4745" s="23" t="s">
        <v>622</v>
      </c>
      <c r="O4745" s="23">
        <f t="shared" si="1297"/>
        <v>16</v>
      </c>
      <c r="P4745" s="23" t="str">
        <f t="shared" si="1298"/>
        <v>13810389Principal</v>
      </c>
    </row>
    <row r="4746" spans="1:16" ht="15" hidden="1" customHeight="1">
      <c r="A4746" s="23" t="s">
        <v>699</v>
      </c>
      <c r="B4746" s="23" t="str">
        <f>IFERROR(VLOOKUP(A4746,hoja!$A$2:$E$970,4,FALSE),0)</f>
        <v>ANTIOQUIA</v>
      </c>
      <c r="C4746" s="23" t="str">
        <f>IFERROR(VLOOKUP(A4746,hoja!$A$2:$E$1370,5,FALSE),0)</f>
        <v>CHIGORODÓ</v>
      </c>
      <c r="D4746" s="23" t="str">
        <f>IFERROR(VLOOKUP(A4746,hoja!A:D,3,FALSE),0)</f>
        <v>0074</v>
      </c>
      <c r="E4746" s="23" t="s">
        <v>617</v>
      </c>
      <c r="F4746" s="23" t="str">
        <f>IFERROR(VLOOKUP(E4746,hoja!$A$2:$E$970,4,FALSE),0)</f>
        <v>ANTIOQUIA</v>
      </c>
      <c r="G4746" s="23" t="str">
        <f>IFERROR(VLOOKUP(E4746,hoja!$A$2:$E$970,5,FALSE),0)</f>
        <v>MEDELLÍN</v>
      </c>
      <c r="H4746" s="103">
        <f>IFERROR(VLOOKUP(E4746,hoja!A:C,3,FALSE),0)</f>
        <v>50443</v>
      </c>
      <c r="I4746" s="24" t="str">
        <f t="shared" si="1296"/>
        <v>007450443</v>
      </c>
      <c r="K4746" s="23">
        <v>284</v>
      </c>
      <c r="L4746" s="23" t="str">
        <f t="shared" ref="L4746" si="1300">IF(B4746=F4746,"REGIONAL","NACIONAL")</f>
        <v>REGIONAL</v>
      </c>
      <c r="M4746" s="23" t="s">
        <v>618</v>
      </c>
      <c r="N4746" s="23" t="s">
        <v>622</v>
      </c>
      <c r="O4746" s="23">
        <f t="shared" si="1297"/>
        <v>16</v>
      </c>
      <c r="P4746" s="23" t="str">
        <f t="shared" si="1298"/>
        <v>007450443Principal</v>
      </c>
    </row>
    <row r="4747" spans="1:16" ht="15" hidden="1" customHeight="1">
      <c r="A4747" s="23" t="s">
        <v>881</v>
      </c>
      <c r="B4747" s="23" t="str">
        <f>IFERROR(VLOOKUP(A4747,hoja!$A$2:$E$970,4,FALSE),0)</f>
        <v>ANTIOQUIA</v>
      </c>
      <c r="C4747" s="23" t="str">
        <f>IFERROR(VLOOKUP(A4747,hoja!$A$2:$E$1370,5,FALSE),0)</f>
        <v>MEDELLÍN</v>
      </c>
      <c r="D4747" s="23" t="str">
        <f>IFERROR(VLOOKUP(A4747,hoja!A:D,3,FALSE),0)</f>
        <v>1381</v>
      </c>
      <c r="E4747" s="23" t="s">
        <v>665</v>
      </c>
      <c r="F4747" s="23" t="str">
        <f>IFERROR(VLOOKUP(E4747,hoja!$A$2:$E$970,4,FALSE),0)</f>
        <v>OCCIDENTE</v>
      </c>
      <c r="G4747" s="23" t="str">
        <f>IFERROR(VLOOKUP(E4747,hoja!$A$2:$E$970,5,FALSE),0)</f>
        <v>MANIZALES</v>
      </c>
      <c r="H4747" s="103" t="str">
        <f>IFERROR(VLOOKUP(E4747,hoja!A:C,3,FALSE),0)</f>
        <v>0145</v>
      </c>
      <c r="I4747" s="24" t="str">
        <f t="shared" si="1296"/>
        <v>13810145</v>
      </c>
      <c r="K4747" s="23">
        <v>212</v>
      </c>
      <c r="L4747" s="23" t="str">
        <f>IF(B4747=F4747,"REGIONAL","NACIONAL")</f>
        <v>NACIONAL</v>
      </c>
      <c r="M4747" s="23" t="s">
        <v>618</v>
      </c>
      <c r="N4747" s="23" t="s">
        <v>622</v>
      </c>
      <c r="O4747" s="23">
        <f t="shared" si="1297"/>
        <v>25</v>
      </c>
      <c r="P4747" s="23" t="str">
        <f t="shared" si="1298"/>
        <v>13810145Principal</v>
      </c>
    </row>
    <row r="4748" spans="1:16" ht="15" hidden="1" customHeight="1">
      <c r="A4748" s="26" t="s">
        <v>635</v>
      </c>
      <c r="B4748" s="23" t="str">
        <f>IFERROR(VLOOKUP(A4748,hoja!$A$2:$E$970,4,FALSE),0)</f>
        <v>CENTRO</v>
      </c>
      <c r="C4748" s="23" t="str">
        <f>IFERROR(VLOOKUP(A4748,hoja!$A$2:$E$1370,5,FALSE),0)</f>
        <v>BOGOTÁ</v>
      </c>
      <c r="D4748" s="23" t="str">
        <f>IFERROR(VLOOKUP(A4748,hoja!A:D,3,FALSE),0)</f>
        <v>0021</v>
      </c>
      <c r="E4748" s="23" t="s">
        <v>686</v>
      </c>
      <c r="F4748" s="23" t="str">
        <f>IFERROR(VLOOKUP(E4748,hoja!$A$2:$E$970,4,FALSE),0)</f>
        <v>SANTANDER</v>
      </c>
      <c r="G4748" s="23" t="str">
        <f>IFERROR(VLOOKUP(E4748,hoja!$A$2:$E$970,5,FALSE),0)</f>
        <v>BARRANCABERMEJA</v>
      </c>
      <c r="H4748" s="103" t="str">
        <f>IFERROR(VLOOKUP(E4748,hoja!A:C,3,FALSE),0)</f>
        <v>0424</v>
      </c>
      <c r="I4748" s="24" t="str">
        <f t="shared" si="1296"/>
        <v>00210424</v>
      </c>
      <c r="K4748" s="23">
        <v>518</v>
      </c>
      <c r="L4748" s="23" t="str">
        <f t="shared" ref="L4748:L4759" si="1301">IF(B4748=F4748,"REGIONAL","NACIONAL")</f>
        <v>NACIONAL</v>
      </c>
      <c r="M4748" s="23" t="s">
        <v>643</v>
      </c>
      <c r="N4748" s="23" t="s">
        <v>622</v>
      </c>
      <c r="O4748" s="23">
        <f t="shared" si="1297"/>
        <v>12</v>
      </c>
      <c r="P4748" s="23" t="str">
        <f t="shared" si="1298"/>
        <v>00210424Piedecuesta</v>
      </c>
    </row>
    <row r="4749" spans="1:16" ht="15" hidden="1" customHeight="1">
      <c r="A4749" s="26" t="s">
        <v>635</v>
      </c>
      <c r="B4749" s="23" t="str">
        <f>IFERROR(VLOOKUP(A4749,hoja!$A$2:$E$970,4,FALSE),0)</f>
        <v>CENTRO</v>
      </c>
      <c r="C4749" s="23" t="str">
        <f>IFERROR(VLOOKUP(A4749,hoja!$A$2:$E$1370,5,FALSE),0)</f>
        <v>BOGOTÁ</v>
      </c>
      <c r="D4749" s="23" t="str">
        <f>IFERROR(VLOOKUP(A4749,hoja!A:D,3,FALSE),0)</f>
        <v>0021</v>
      </c>
      <c r="E4749" s="23" t="s">
        <v>686</v>
      </c>
      <c r="F4749" s="23" t="str">
        <f>IFERROR(VLOOKUP(E4749,hoja!$A$2:$E$970,4,FALSE),0)</f>
        <v>SANTANDER</v>
      </c>
      <c r="G4749" s="23" t="str">
        <f>IFERROR(VLOOKUP(E4749,hoja!$A$2:$E$970,5,FALSE),0)</f>
        <v>BARRANCABERMEJA</v>
      </c>
      <c r="H4749" s="103" t="str">
        <f>IFERROR(VLOOKUP(E4749,hoja!A:C,3,FALSE),0)</f>
        <v>0424</v>
      </c>
      <c r="I4749" s="24" t="str">
        <f t="shared" ref="I4749" si="1302">D4749&amp;H4749</f>
        <v>00210424</v>
      </c>
      <c r="K4749" s="23">
        <v>415</v>
      </c>
      <c r="L4749" s="23" t="str">
        <f t="shared" si="1301"/>
        <v>NACIONAL</v>
      </c>
      <c r="M4749" s="23" t="s">
        <v>1069</v>
      </c>
      <c r="N4749" s="23" t="s">
        <v>622</v>
      </c>
      <c r="O4749" s="23">
        <f t="shared" ref="O4749" si="1303">IF(K4749&lt;=250,25,IF(K4749&lt;=500,16,IF(K4749&lt;=800,12,IF(K4749&lt;=1100,8,IF(K4749&lt;=1400,6,IF(K4749&lt;=1700,5))))))</f>
        <v>16</v>
      </c>
      <c r="P4749" s="23" t="str">
        <f t="shared" ref="P4749" si="1304">D4749&amp;H4749&amp;M4749</f>
        <v>00210424Velez</v>
      </c>
    </row>
    <row r="4750" spans="1:16" ht="15" hidden="1" customHeight="1">
      <c r="A4750" s="26" t="s">
        <v>635</v>
      </c>
      <c r="B4750" s="23" t="str">
        <f>IFERROR(VLOOKUP(A4750,hoja!$A$2:$E$970,4,FALSE),0)</f>
        <v>CENTRO</v>
      </c>
      <c r="C4750" s="23" t="str">
        <f>IFERROR(VLOOKUP(A4750,hoja!$A$2:$E$1370,5,FALSE),0)</f>
        <v>BOGOTÁ</v>
      </c>
      <c r="D4750" s="23" t="str">
        <f>IFERROR(VLOOKUP(A4750,hoja!A:D,3,FALSE),0)</f>
        <v>0021</v>
      </c>
      <c r="E4750" s="23" t="s">
        <v>706</v>
      </c>
      <c r="F4750" s="23" t="str">
        <f>IFERROR(VLOOKUP(E4750,hoja!$A$2:$E$970,4,FALSE),0)</f>
        <v>CENTRO</v>
      </c>
      <c r="G4750" s="23" t="str">
        <f>IFERROR(VLOOKUP(E4750,hoja!$A$2:$E$970,5,FALSE),0)</f>
        <v>GUATEQUE</v>
      </c>
      <c r="H4750" s="103" t="str">
        <f>IFERROR(VLOOKUP(E4750,hoja!A:C,3,FALSE),0)</f>
        <v>0033</v>
      </c>
      <c r="I4750" s="24" t="str">
        <f t="shared" ref="I4750:I4752" si="1305">D4750&amp;H4750</f>
        <v>00210033</v>
      </c>
      <c r="K4750" s="23">
        <v>124</v>
      </c>
      <c r="L4750" s="23" t="str">
        <f t="shared" si="1301"/>
        <v>REGIONAL</v>
      </c>
      <c r="M4750" s="23" t="s">
        <v>618</v>
      </c>
      <c r="N4750" s="23" t="s">
        <v>622</v>
      </c>
      <c r="O4750" s="23">
        <f t="shared" ref="O4750:O4752" si="1306">IF(K4750&lt;=250,25,IF(K4750&lt;=500,16,IF(K4750&lt;=800,12,IF(K4750&lt;=1100,8,IF(K4750&lt;=1400,6,IF(K4750&lt;=1700,5))))))</f>
        <v>25</v>
      </c>
      <c r="P4750" s="23" t="str">
        <f t="shared" ref="P4750:P4752" si="1307">D4750&amp;H4750&amp;M4750</f>
        <v>00210033Principal</v>
      </c>
    </row>
    <row r="4751" spans="1:16" ht="15" hidden="1" customHeight="1">
      <c r="A4751" s="26" t="s">
        <v>641</v>
      </c>
      <c r="B4751" s="23" t="str">
        <f>IFERROR(VLOOKUP(A4751,hoja!$A$2:$E$970,4,FALSE),0)</f>
        <v>ANTIOQUIA</v>
      </c>
      <c r="C4751" s="23" t="str">
        <f>IFERROR(VLOOKUP(A4751,hoja!$A$2:$E$1370,5,FALSE),0)</f>
        <v>MEDELLÍN</v>
      </c>
      <c r="D4751" s="23" t="str">
        <f>IFERROR(VLOOKUP(A4751,hoja!A:D,3,FALSE),0)</f>
        <v>0079</v>
      </c>
      <c r="E4751" s="23" t="s">
        <v>730</v>
      </c>
      <c r="F4751" s="23" t="str">
        <f>IFERROR(VLOOKUP(E4751,hoja!$A$2:$E$970,4,FALSE),0)</f>
        <v>OCCIDENTE</v>
      </c>
      <c r="G4751" s="23" t="str">
        <f>IFERROR(VLOOKUP(E4751,hoja!$A$2:$E$970,5,FALSE),0)</f>
        <v>ZARZAL</v>
      </c>
      <c r="H4751" s="103" t="str">
        <f>IFERROR(VLOOKUP(E4751,hoja!A:C,3,FALSE),0)</f>
        <v>0412</v>
      </c>
      <c r="I4751" s="24" t="str">
        <f t="shared" si="1305"/>
        <v>00790412</v>
      </c>
      <c r="K4751" s="23">
        <v>285</v>
      </c>
      <c r="L4751" s="23" t="str">
        <f t="shared" si="1301"/>
        <v>NACIONAL</v>
      </c>
      <c r="M4751" s="23" t="s">
        <v>618</v>
      </c>
      <c r="N4751" s="23" t="s">
        <v>622</v>
      </c>
      <c r="O4751" s="23">
        <f t="shared" si="1306"/>
        <v>16</v>
      </c>
      <c r="P4751" s="23" t="str">
        <f t="shared" si="1307"/>
        <v>00790412Principal</v>
      </c>
    </row>
    <row r="4752" spans="1:16" ht="15" hidden="1" customHeight="1">
      <c r="A4752" s="26" t="s">
        <v>636</v>
      </c>
      <c r="B4752" s="23" t="str">
        <f>IFERROR(VLOOKUP(A4752,hoja!$A$2:$E$970,4,FALSE),0)</f>
        <v>CENTRO</v>
      </c>
      <c r="C4752" s="23" t="str">
        <f>IFERROR(VLOOKUP(A4752,hoja!$A$2:$E$1370,5,FALSE),0)</f>
        <v>DUITAMA</v>
      </c>
      <c r="D4752" s="23" t="str">
        <f>IFERROR(VLOOKUP(A4752,hoja!A:D,3,FALSE),0)</f>
        <v>0441</v>
      </c>
      <c r="E4752" s="23" t="s">
        <v>666</v>
      </c>
      <c r="F4752" s="23" t="str">
        <f>IFERROR(VLOOKUP(E4752,hoja!$A$2:$E$970,4,FALSE),0)</f>
        <v>COSTA</v>
      </c>
      <c r="G4752" s="23" t="str">
        <f>IFERROR(VLOOKUP(E4752,hoja!$A$2:$E$970,5,FALSE),0)</f>
        <v>SINCELEJO</v>
      </c>
      <c r="H4752" s="103" t="str">
        <f>IFERROR(VLOOKUP(E4752,hoja!A:C,3,FALSE),0)</f>
        <v>0382</v>
      </c>
      <c r="I4752" s="24" t="str">
        <f t="shared" si="1305"/>
        <v>04410382</v>
      </c>
      <c r="K4752" s="23">
        <v>1055</v>
      </c>
      <c r="L4752" s="23" t="str">
        <f t="shared" si="1301"/>
        <v>NACIONAL</v>
      </c>
      <c r="M4752" s="40" t="s">
        <v>825</v>
      </c>
      <c r="N4752" s="23" t="s">
        <v>622</v>
      </c>
      <c r="O4752" s="23">
        <f t="shared" si="1306"/>
        <v>8</v>
      </c>
      <c r="P4752" s="23" t="str">
        <f t="shared" si="1307"/>
        <v>04410382Bogota-Facatativa</v>
      </c>
    </row>
    <row r="4753" spans="1:16" ht="15" hidden="1" customHeight="1">
      <c r="A4753" s="26" t="s">
        <v>636</v>
      </c>
      <c r="B4753" s="23" t="str">
        <f>IFERROR(VLOOKUP(A4753,hoja!$A$2:$E$970,4,FALSE),0)</f>
        <v>CENTRO</v>
      </c>
      <c r="C4753" s="23" t="str">
        <f>IFERROR(VLOOKUP(A4753,hoja!$A$2:$E$1370,5,FALSE),0)</f>
        <v>DUITAMA</v>
      </c>
      <c r="D4753" s="23" t="str">
        <f>IFERROR(VLOOKUP(A4753,hoja!A:D,3,FALSE),0)</f>
        <v>0441</v>
      </c>
      <c r="E4753" s="23" t="s">
        <v>666</v>
      </c>
      <c r="F4753" s="23" t="str">
        <f>IFERROR(VLOOKUP(E4753,hoja!$A$2:$E$970,4,FALSE),0)</f>
        <v>COSTA</v>
      </c>
      <c r="G4753" s="23" t="str">
        <f>IFERROR(VLOOKUP(E4753,hoja!$A$2:$E$970,5,FALSE),0)</f>
        <v>SINCELEJO</v>
      </c>
      <c r="H4753" s="103" t="str">
        <f>IFERROR(VLOOKUP(E4753,hoja!A:C,3,FALSE),0)</f>
        <v>0382</v>
      </c>
      <c r="I4753" s="24" t="str">
        <f t="shared" ref="I4753" si="1308">D4753&amp;H4753</f>
        <v>04410382</v>
      </c>
      <c r="K4753" s="23">
        <v>1053</v>
      </c>
      <c r="L4753" s="23" t="str">
        <f t="shared" si="1301"/>
        <v>NACIONAL</v>
      </c>
      <c r="M4753" s="40" t="s">
        <v>862</v>
      </c>
      <c r="N4753" s="23" t="s">
        <v>622</v>
      </c>
      <c r="O4753" s="23">
        <f t="shared" ref="O4753" si="1309">IF(K4753&lt;=250,25,IF(K4753&lt;=500,16,IF(K4753&lt;=800,12,IF(K4753&lt;=1100,8,IF(K4753&lt;=1400,6,IF(K4753&lt;=1700,5))))))</f>
        <v>8</v>
      </c>
      <c r="P4753" s="23" t="str">
        <f t="shared" ref="P4753" si="1310">D4753&amp;H4753&amp;M4753</f>
        <v>04410382Bogota-La Vega</v>
      </c>
    </row>
    <row r="4754" spans="1:16" ht="15" hidden="1" customHeight="1">
      <c r="A4754" s="26" t="s">
        <v>636</v>
      </c>
      <c r="B4754" s="23" t="str">
        <f>IFERROR(VLOOKUP(A4754,hoja!$A$2:$E$970,4,FALSE),0)</f>
        <v>CENTRO</v>
      </c>
      <c r="C4754" s="23" t="str">
        <f>IFERROR(VLOOKUP(A4754,hoja!$A$2:$E$1370,5,FALSE),0)</f>
        <v>DUITAMA</v>
      </c>
      <c r="D4754" s="23" t="str">
        <f>IFERROR(VLOOKUP(A4754,hoja!A:D,3,FALSE),0)</f>
        <v>0441</v>
      </c>
      <c r="E4754" s="23" t="s">
        <v>666</v>
      </c>
      <c r="F4754" s="23" t="str">
        <f>IFERROR(VLOOKUP(E4754,hoja!$A$2:$E$970,4,FALSE),0)</f>
        <v>COSTA</v>
      </c>
      <c r="G4754" s="23" t="str">
        <f>IFERROR(VLOOKUP(E4754,hoja!$A$2:$E$970,5,FALSE),0)</f>
        <v>SINCELEJO</v>
      </c>
      <c r="H4754" s="103" t="str">
        <f>IFERROR(VLOOKUP(E4754,hoja!A:C,3,FALSE),0)</f>
        <v>0382</v>
      </c>
      <c r="I4754" s="24" t="str">
        <f t="shared" ref="I4754" si="1311">D4754&amp;H4754</f>
        <v>04410382</v>
      </c>
      <c r="K4754" s="23">
        <v>1097</v>
      </c>
      <c r="L4754" s="23" t="str">
        <f t="shared" si="1301"/>
        <v>NACIONAL</v>
      </c>
      <c r="M4754" s="40" t="s">
        <v>854</v>
      </c>
      <c r="N4754" s="23" t="s">
        <v>622</v>
      </c>
      <c r="O4754" s="23">
        <f t="shared" ref="O4754" si="1312">IF(K4754&lt;=250,25,IF(K4754&lt;=500,16,IF(K4754&lt;=800,12,IF(K4754&lt;=1100,8,IF(K4754&lt;=1400,6,IF(K4754&lt;=1700,5))))))</f>
        <v>8</v>
      </c>
      <c r="P4754" s="23" t="str">
        <f t="shared" ref="P4754" si="1313">D4754&amp;H4754&amp;M4754</f>
        <v>04410382Puerto Berrio</v>
      </c>
    </row>
    <row r="4755" spans="1:16" ht="15" hidden="1" customHeight="1">
      <c r="A4755" s="26" t="s">
        <v>636</v>
      </c>
      <c r="B4755" s="23" t="str">
        <f>IFERROR(VLOOKUP(A4755,hoja!$A$2:$E$970,4,FALSE),0)</f>
        <v>CENTRO</v>
      </c>
      <c r="C4755" s="23" t="str">
        <f>IFERROR(VLOOKUP(A4755,hoja!$A$2:$E$1370,5,FALSE),0)</f>
        <v>DUITAMA</v>
      </c>
      <c r="D4755" s="23" t="str">
        <f>IFERROR(VLOOKUP(A4755,hoja!A:D,3,FALSE),0)</f>
        <v>0441</v>
      </c>
      <c r="E4755" s="23" t="s">
        <v>666</v>
      </c>
      <c r="F4755" s="23" t="str">
        <f>IFERROR(VLOOKUP(E4755,hoja!$A$2:$E$970,4,FALSE),0)</f>
        <v>COSTA</v>
      </c>
      <c r="G4755" s="23" t="str">
        <f>IFERROR(VLOOKUP(E4755,hoja!$A$2:$E$970,5,FALSE),0)</f>
        <v>SINCELEJO</v>
      </c>
      <c r="H4755" s="103" t="str">
        <f>IFERROR(VLOOKUP(E4755,hoja!A:C,3,FALSE),0)</f>
        <v>0382</v>
      </c>
      <c r="I4755" s="24" t="str">
        <f t="shared" ref="I4755:I4756" si="1314">D4755&amp;H4755</f>
        <v>04410382</v>
      </c>
      <c r="K4755" s="23">
        <v>861</v>
      </c>
      <c r="L4755" s="23" t="str">
        <f t="shared" si="1301"/>
        <v>NACIONAL</v>
      </c>
      <c r="M4755" s="40" t="s">
        <v>1070</v>
      </c>
      <c r="N4755" s="23" t="s">
        <v>622</v>
      </c>
      <c r="O4755" s="23">
        <f t="shared" ref="O4755:O4756" si="1315">IF(K4755&lt;=250,25,IF(K4755&lt;=500,16,IF(K4755&lt;=800,12,IF(K4755&lt;=1100,8,IF(K4755&lt;=1400,6,IF(K4755&lt;=1700,5))))))</f>
        <v>8</v>
      </c>
      <c r="P4755" s="23" t="str">
        <f t="shared" ref="P4755:P4756" si="1316">D4755&amp;H4755&amp;M4755</f>
        <v>04410382Velez-Puerto Berrio</v>
      </c>
    </row>
    <row r="4756" spans="1:16" ht="15" hidden="1" customHeight="1">
      <c r="A4756" s="26" t="s">
        <v>672</v>
      </c>
      <c r="B4756" s="23" t="str">
        <f>IFERROR(VLOOKUP(A4756,hoja!$A$2:$E$970,4,FALSE),0)</f>
        <v>ANTIOQUIA</v>
      </c>
      <c r="C4756" s="23" t="str">
        <f>IFERROR(VLOOKUP(A4756,hoja!$A$2:$E$1370,5,FALSE),0)</f>
        <v>MEDELLÍN</v>
      </c>
      <c r="D4756" s="23" t="str">
        <f>IFERROR(VLOOKUP(A4756,hoja!A:D,3,FALSE),0)</f>
        <v>0092</v>
      </c>
      <c r="E4756" s="23" t="s">
        <v>670</v>
      </c>
      <c r="F4756" s="23" t="str">
        <f>IFERROR(VLOOKUP(E4756,hoja!$A$2:$E$970,4,FALSE),0)</f>
        <v>OCCIDENTE</v>
      </c>
      <c r="G4756" s="23" t="str">
        <f>IFERROR(VLOOKUP(E4756,hoja!$A$2:$E$970,5,FALSE),0)</f>
        <v>PEREIRA</v>
      </c>
      <c r="H4756" s="103" t="str">
        <f>IFERROR(VLOOKUP(E4756,hoja!A:C,3,FALSE),0)</f>
        <v>0134</v>
      </c>
      <c r="I4756" s="24" t="str">
        <f t="shared" si="1314"/>
        <v>00920134</v>
      </c>
      <c r="K4756" s="23">
        <v>209</v>
      </c>
      <c r="L4756" s="23" t="str">
        <f t="shared" si="1301"/>
        <v>NACIONAL</v>
      </c>
      <c r="M4756" s="23" t="s">
        <v>618</v>
      </c>
      <c r="N4756" s="23" t="s">
        <v>622</v>
      </c>
      <c r="O4756" s="23">
        <f t="shared" si="1315"/>
        <v>25</v>
      </c>
      <c r="P4756" s="23" t="str">
        <f t="shared" si="1316"/>
        <v>00920134Principal</v>
      </c>
    </row>
    <row r="4757" spans="1:16" ht="15" hidden="1" customHeight="1">
      <c r="A4757" s="23" t="s">
        <v>661</v>
      </c>
      <c r="B4757" s="23" t="str">
        <f>IFERROR(VLOOKUP(A4757,hoja!$A$2:$E$970,4,FALSE),0)</f>
        <v>COSTA</v>
      </c>
      <c r="C4757" s="23" t="str">
        <f>IFERROR(VLOOKUP(A4757,hoja!$A$2:$E$1370,5,FALSE),0)</f>
        <v>CARTAGENA</v>
      </c>
      <c r="D4757" s="23" t="str">
        <f>IFERROR(VLOOKUP(A4757,hoja!A:D,3,FALSE),0)</f>
        <v>0113</v>
      </c>
      <c r="E4757" s="23" t="s">
        <v>717</v>
      </c>
      <c r="F4757" s="23" t="str">
        <f>IFERROR(VLOOKUP(E4757,hoja!$A$2:$E$970,4,FALSE),0)</f>
        <v>OCCIDENTE</v>
      </c>
      <c r="G4757" s="23" t="str">
        <f>IFERROR(VLOOKUP(E4757,hoja!$A$2:$E$970,5,FALSE),0)</f>
        <v>POPAYÁN</v>
      </c>
      <c r="H4757" s="103" t="str">
        <f>IFERROR(VLOOKUP(E4757,hoja!A:C,3,FALSE),0)</f>
        <v>0126</v>
      </c>
      <c r="I4757" s="24" t="str">
        <f t="shared" ref="I4757:I4769" si="1317">D4757&amp;H4757</f>
        <v>01130126</v>
      </c>
      <c r="K4757" s="23">
        <v>1186</v>
      </c>
      <c r="L4757" s="23" t="str">
        <f t="shared" si="1301"/>
        <v>NACIONAL</v>
      </c>
      <c r="M4757" s="23" t="s">
        <v>618</v>
      </c>
      <c r="N4757" s="23" t="s">
        <v>622</v>
      </c>
      <c r="O4757" s="23">
        <f t="shared" ref="O4757:O4769" si="1318">IF(K4757&lt;=250,25,IF(K4757&lt;=500,16,IF(K4757&lt;=800,12,IF(K4757&lt;=1100,8,IF(K4757&lt;=1400,6,IF(K4757&lt;=1700,5))))))</f>
        <v>6</v>
      </c>
      <c r="P4757" s="23" t="str">
        <f t="shared" ref="P4757:P4769" si="1319">D4757&amp;H4757&amp;M4757</f>
        <v>01130126Principal</v>
      </c>
    </row>
    <row r="4758" spans="1:16" ht="15" hidden="1" customHeight="1">
      <c r="A4758" s="23" t="s">
        <v>629</v>
      </c>
      <c r="B4758" s="23" t="str">
        <f>IFERROR(VLOOKUP(A4758,hoja!$A$2:$E$970,4,FALSE),0)</f>
        <v>CENTRO</v>
      </c>
      <c r="C4758" s="23" t="str">
        <f>IFERROR(VLOOKUP(A4758,hoja!$A$2:$E$1370,5,FALSE),0)</f>
        <v>ZIPAQUIRÁ</v>
      </c>
      <c r="D4758" s="23" t="str">
        <f>IFERROR(VLOOKUP(A4758,hoja!A:D,3,FALSE),0)</f>
        <v>0032</v>
      </c>
      <c r="E4758" s="23" t="s">
        <v>645</v>
      </c>
      <c r="F4758" s="23" t="str">
        <f>IFERROR(VLOOKUP(E4758,hoja!$A$2:$E$970,4,FALSE),0)</f>
        <v>OCCIDENTE</v>
      </c>
      <c r="G4758" s="23" t="str">
        <f>IFERROR(VLOOKUP(E4758,hoja!$A$2:$E$970,5,FALSE),0)</f>
        <v>CALI</v>
      </c>
      <c r="H4758" s="103" t="str">
        <f>IFERROR(VLOOKUP(E4758,hoja!A:C,3,FALSE),0)</f>
        <v>0410</v>
      </c>
      <c r="I4758" s="24" t="str">
        <f t="shared" si="1317"/>
        <v>00320410</v>
      </c>
      <c r="K4758" s="23">
        <v>492</v>
      </c>
      <c r="L4758" s="23" t="str">
        <f t="shared" si="1301"/>
        <v>NACIONAL</v>
      </c>
      <c r="M4758" s="23" t="s">
        <v>618</v>
      </c>
      <c r="N4758" s="23" t="s">
        <v>622</v>
      </c>
      <c r="O4758" s="23">
        <f t="shared" si="1318"/>
        <v>16</v>
      </c>
      <c r="P4758" s="23" t="str">
        <f t="shared" si="1319"/>
        <v>00320410Principal</v>
      </c>
    </row>
    <row r="4759" spans="1:16" ht="15" hidden="1" customHeight="1">
      <c r="A4759" s="23" t="s">
        <v>655</v>
      </c>
      <c r="B4759" s="23" t="str">
        <f>IFERROR(VLOOKUP(A4759,hoja!$A$2:$E$970,4,FALSE),0)</f>
        <v>ANTIOQUIA</v>
      </c>
      <c r="C4759" s="23" t="str">
        <f>IFERROR(VLOOKUP(A4759,hoja!$A$2:$E$1370,5,FALSE),0)</f>
        <v>MEDELLÍN</v>
      </c>
      <c r="D4759" s="23" t="str">
        <f>IFERROR(VLOOKUP(A4759,hoja!A:D,3,FALSE),0)</f>
        <v>0292</v>
      </c>
      <c r="E4759" s="23" t="s">
        <v>694</v>
      </c>
      <c r="F4759" s="23" t="str">
        <f>IFERROR(VLOOKUP(E4759,hoja!$A$2:$E$970,4,FALSE),0)</f>
        <v>OCCIDENTE</v>
      </c>
      <c r="G4759" s="23" t="str">
        <f>IFERROR(VLOOKUP(E4759,hoja!$A$2:$E$970,5,FALSE),0)</f>
        <v>BUENAVENTURA</v>
      </c>
      <c r="H4759" s="103" t="str">
        <f>IFERROR(VLOOKUP(E4759,hoja!A:C,3,FALSE),0)</f>
        <v>0131</v>
      </c>
      <c r="I4759" s="24" t="str">
        <f t="shared" si="1317"/>
        <v>02920131</v>
      </c>
      <c r="K4759" s="23">
        <v>443</v>
      </c>
      <c r="L4759" s="23" t="str">
        <f t="shared" si="1301"/>
        <v>NACIONAL</v>
      </c>
      <c r="M4759" s="23" t="s">
        <v>618</v>
      </c>
      <c r="N4759" s="23" t="s">
        <v>622</v>
      </c>
      <c r="O4759" s="23">
        <f t="shared" si="1318"/>
        <v>16</v>
      </c>
      <c r="P4759" s="23" t="str">
        <f t="shared" si="1319"/>
        <v>02920131Principal</v>
      </c>
    </row>
    <row r="4760" spans="1:16" ht="15" hidden="1" customHeight="1">
      <c r="A4760" s="23" t="s">
        <v>661</v>
      </c>
      <c r="B4760" s="23" t="str">
        <f>IFERROR(VLOOKUP(A4760,hoja!$A$2:$E$970,4,FALSE),0)</f>
        <v>COSTA</v>
      </c>
      <c r="C4760" s="23" t="str">
        <f>IFERROR(VLOOKUP(A4760,hoja!$A$2:$E$1370,5,FALSE),0)</f>
        <v>CARTAGENA</v>
      </c>
      <c r="D4760" s="23" t="str">
        <f>IFERROR(VLOOKUP(A4760,hoja!A:D,3,FALSE),0)</f>
        <v>0113</v>
      </c>
      <c r="E4760" s="23" t="s">
        <v>720</v>
      </c>
      <c r="F4760" s="23" t="str">
        <f>IFERROR(VLOOKUP(E4760,hoja!$A$2:$E$970,4,FALSE),0)</f>
        <v>COSTA</v>
      </c>
      <c r="G4760" s="23" t="str">
        <f>IFERROR(VLOOKUP(E4760,hoja!$A$2:$E$970,5,FALSE),0)</f>
        <v>RIOHACHA</v>
      </c>
      <c r="H4760" s="103" t="str">
        <f>IFERROR(VLOOKUP(E4760,hoja!A:C,3,FALSE),0)</f>
        <v>0239</v>
      </c>
      <c r="I4760" s="24" t="str">
        <f t="shared" si="1317"/>
        <v>01130239</v>
      </c>
      <c r="K4760" s="23">
        <v>389</v>
      </c>
      <c r="L4760" s="23" t="str">
        <f t="shared" ref="L4760:L4769" si="1320">IF(B4760=F4760,"REGIONAL","NACIONAL")</f>
        <v>REGIONAL</v>
      </c>
      <c r="M4760" s="23" t="s">
        <v>618</v>
      </c>
      <c r="N4760" s="23" t="s">
        <v>622</v>
      </c>
      <c r="O4760" s="23">
        <f t="shared" si="1318"/>
        <v>16</v>
      </c>
      <c r="P4760" s="23" t="str">
        <f t="shared" si="1319"/>
        <v>01130239Principal</v>
      </c>
    </row>
    <row r="4761" spans="1:16" ht="15" hidden="1" customHeight="1">
      <c r="A4761" s="23" t="s">
        <v>663</v>
      </c>
      <c r="B4761" s="23" t="str">
        <f>IFERROR(VLOOKUP(A4761,hoja!$A$2:$E$970,4,FALSE),0)</f>
        <v>CENTRO</v>
      </c>
      <c r="C4761" s="23" t="str">
        <f>IFERROR(VLOOKUP(A4761,hoja!$A$2:$E$1370,5,FALSE),0)</f>
        <v>MADRID</v>
      </c>
      <c r="D4761" s="23" t="str">
        <f>IFERROR(VLOOKUP(A4761,hoja!A:D,3,FALSE),0)</f>
        <v>0022</v>
      </c>
      <c r="E4761" s="23" t="s">
        <v>681</v>
      </c>
      <c r="F4761" s="23" t="str">
        <f>IFERROR(VLOOKUP(E4761,hoja!$A$2:$E$970,4,FALSE),0)</f>
        <v>CENTRO</v>
      </c>
      <c r="G4761" s="23" t="str">
        <f>IFERROR(VLOOKUP(E4761,hoja!$A$2:$E$970,5,FALSE),0)</f>
        <v>VILLAVICENCIO</v>
      </c>
      <c r="H4761" s="103" t="str">
        <f>IFERROR(VLOOKUP(E4761,hoja!A:C,3,FALSE),0)</f>
        <v>0393</v>
      </c>
      <c r="I4761" s="24" t="str">
        <f t="shared" si="1317"/>
        <v>00220393</v>
      </c>
      <c r="K4761" s="23">
        <v>134</v>
      </c>
      <c r="L4761" s="23" t="str">
        <f t="shared" si="1320"/>
        <v>REGIONAL</v>
      </c>
      <c r="M4761" s="23" t="s">
        <v>618</v>
      </c>
      <c r="N4761" s="23" t="s">
        <v>622</v>
      </c>
      <c r="O4761" s="23">
        <f t="shared" si="1318"/>
        <v>25</v>
      </c>
      <c r="P4761" s="23" t="str">
        <f t="shared" si="1319"/>
        <v>00220393Principal</v>
      </c>
    </row>
    <row r="4762" spans="1:16" ht="15" hidden="1" customHeight="1">
      <c r="A4762" s="23" t="s">
        <v>661</v>
      </c>
      <c r="B4762" s="23" t="str">
        <f>IFERROR(VLOOKUP(A4762,hoja!$A$2:$E$970,4,FALSE),0)</f>
        <v>COSTA</v>
      </c>
      <c r="C4762" s="23" t="str">
        <f>IFERROR(VLOOKUP(A4762,hoja!$A$2:$E$1370,5,FALSE),0)</f>
        <v>CARTAGENA</v>
      </c>
      <c r="D4762" s="23" t="str">
        <f>IFERROR(VLOOKUP(A4762,hoja!A:D,3,FALSE),0)</f>
        <v>0113</v>
      </c>
      <c r="E4762" s="23" t="s">
        <v>698</v>
      </c>
      <c r="F4762" s="23" t="str">
        <f>IFERROR(VLOOKUP(E4762,hoja!$A$2:$E$970,4,FALSE),0)</f>
        <v>COSTA</v>
      </c>
      <c r="G4762" s="23" t="str">
        <f>IFERROR(VLOOKUP(E4762,hoja!$A$2:$E$970,5,FALSE),0)</f>
        <v>CAUCASIA</v>
      </c>
      <c r="H4762" s="103" t="str">
        <f>IFERROR(VLOOKUP(E4762,hoja!A:C,3,FALSE),0)</f>
        <v>0384</v>
      </c>
      <c r="I4762" s="24" t="str">
        <f t="shared" si="1317"/>
        <v>01130384</v>
      </c>
      <c r="K4762" s="23">
        <v>390</v>
      </c>
      <c r="L4762" s="23" t="str">
        <f t="shared" si="1320"/>
        <v>REGIONAL</v>
      </c>
      <c r="M4762" s="23" t="s">
        <v>618</v>
      </c>
      <c r="N4762" s="23" t="s">
        <v>622</v>
      </c>
      <c r="O4762" s="23">
        <f t="shared" si="1318"/>
        <v>16</v>
      </c>
      <c r="P4762" s="23" t="str">
        <f t="shared" si="1319"/>
        <v>01130384Principal</v>
      </c>
    </row>
    <row r="4763" spans="1:16" ht="15" hidden="1" customHeight="1">
      <c r="A4763" s="23" t="s">
        <v>661</v>
      </c>
      <c r="B4763" s="23" t="str">
        <f>IFERROR(VLOOKUP(A4763,hoja!$A$2:$E$970,4,FALSE),0)</f>
        <v>COSTA</v>
      </c>
      <c r="C4763" s="23" t="str">
        <f>IFERROR(VLOOKUP(A4763,hoja!$A$2:$E$1370,5,FALSE),0)</f>
        <v>CARTAGENA</v>
      </c>
      <c r="D4763" s="23" t="str">
        <f>IFERROR(VLOOKUP(A4763,hoja!A:D,3,FALSE),0)</f>
        <v>0113</v>
      </c>
      <c r="E4763" s="23" t="s">
        <v>686</v>
      </c>
      <c r="F4763" s="23" t="str">
        <f>IFERROR(VLOOKUP(E4763,hoja!$A$2:$E$970,4,FALSE),0)</f>
        <v>SANTANDER</v>
      </c>
      <c r="G4763" s="23" t="str">
        <f>IFERROR(VLOOKUP(E4763,hoja!$A$2:$E$970,5,FALSE),0)</f>
        <v>BARRANCABERMEJA</v>
      </c>
      <c r="H4763" s="103" t="str">
        <f>IFERROR(VLOOKUP(E4763,hoja!A:C,3,FALSE),0)</f>
        <v>0424</v>
      </c>
      <c r="I4763" s="24" t="str">
        <f t="shared" si="1317"/>
        <v>01130424</v>
      </c>
      <c r="K4763" s="23">
        <v>684</v>
      </c>
      <c r="L4763" s="23" t="str">
        <f>IF(B4763=F4763,"REGIONAL","NACIONAL")</f>
        <v>NACIONAL</v>
      </c>
      <c r="M4763" s="23" t="s">
        <v>618</v>
      </c>
      <c r="N4763" s="23" t="s">
        <v>622</v>
      </c>
      <c r="O4763" s="23">
        <f t="shared" si="1318"/>
        <v>12</v>
      </c>
      <c r="P4763" s="23" t="str">
        <f t="shared" si="1319"/>
        <v>01130424Principal</v>
      </c>
    </row>
    <row r="4764" spans="1:16" ht="15" hidden="1" customHeight="1">
      <c r="A4764" s="23" t="s">
        <v>723</v>
      </c>
      <c r="B4764" s="23" t="str">
        <f>IFERROR(VLOOKUP(A4764,hoja!$A$2:$E$970,4,FALSE),0)</f>
        <v>COSTA</v>
      </c>
      <c r="C4764" s="23" t="str">
        <f>IFERROR(VLOOKUP(A4764,hoja!$A$2:$E$1370,5,FALSE),0)</f>
        <v>SANTA MARTA</v>
      </c>
      <c r="D4764" s="23" t="str">
        <f>IFERROR(VLOOKUP(A4764,hoja!A:D,3,FALSE),0)</f>
        <v>0118</v>
      </c>
      <c r="E4764" s="23" t="s">
        <v>667</v>
      </c>
      <c r="F4764" s="23" t="str">
        <f>IFERROR(VLOOKUP(E4764,hoja!$A$2:$E$970,4,FALSE),0)</f>
        <v>COSTA</v>
      </c>
      <c r="G4764" s="23" t="str">
        <f>IFERROR(VLOOKUP(E4764,hoja!$A$2:$E$970,5,FALSE),0)</f>
        <v>MONTERÍA</v>
      </c>
      <c r="H4764" s="103" t="str">
        <f>IFERROR(VLOOKUP(E4764,hoja!A:C,3,FALSE),0)</f>
        <v>0381</v>
      </c>
      <c r="I4764" s="24" t="str">
        <f t="shared" si="1317"/>
        <v>01180381</v>
      </c>
      <c r="K4764" s="23">
        <v>439</v>
      </c>
      <c r="L4764" s="23" t="str">
        <f t="shared" si="1320"/>
        <v>REGIONAL</v>
      </c>
      <c r="M4764" s="23" t="s">
        <v>618</v>
      </c>
      <c r="N4764" s="23" t="s">
        <v>622</v>
      </c>
      <c r="O4764" s="23">
        <f t="shared" si="1318"/>
        <v>16</v>
      </c>
      <c r="P4764" s="23" t="str">
        <f t="shared" si="1319"/>
        <v>01180381Principal</v>
      </c>
    </row>
    <row r="4765" spans="1:16" ht="15" hidden="1" customHeight="1">
      <c r="A4765" s="23" t="s">
        <v>709</v>
      </c>
      <c r="B4765" s="23" t="str">
        <f>IFERROR(VLOOKUP(A4765,hoja!$A$2:$E$970,4,FALSE),0)</f>
        <v>CENTRO</v>
      </c>
      <c r="C4765" s="23" t="str">
        <f>IFERROR(VLOOKUP(A4765,hoja!$A$2:$E$1370,5,FALSE),0)</f>
        <v>LA DORADA</v>
      </c>
      <c r="D4765" s="23" t="str">
        <f>IFERROR(VLOOKUP(A4765,hoja!A:D,3,FALSE),0)</f>
        <v>0391</v>
      </c>
      <c r="E4765" s="23" t="s">
        <v>708</v>
      </c>
      <c r="F4765" s="23" t="str">
        <f>IFERROR(VLOOKUP(E4765,hoja!$A$2:$E$970,4,FALSE),0)</f>
        <v>OCCIDENTE</v>
      </c>
      <c r="G4765" s="23" t="str">
        <f>IFERROR(VLOOKUP(E4765,hoja!$A$2:$E$970,5,FALSE),0)</f>
        <v>JAMUNDÍ</v>
      </c>
      <c r="H4765" s="103" t="str">
        <f>IFERROR(VLOOKUP(E4765,hoja!A:C,3,FALSE),0)</f>
        <v>0358</v>
      </c>
      <c r="I4765" s="24" t="str">
        <f t="shared" si="1317"/>
        <v>03910358</v>
      </c>
      <c r="K4765" s="23">
        <v>480</v>
      </c>
      <c r="L4765" s="23" t="str">
        <f>IF(B4765=F4765,"REGIONAL","NACIONAL")</f>
        <v>NACIONAL</v>
      </c>
      <c r="M4765" s="23" t="s">
        <v>618</v>
      </c>
      <c r="N4765" s="23" t="s">
        <v>622</v>
      </c>
      <c r="O4765" s="23">
        <f t="shared" si="1318"/>
        <v>16</v>
      </c>
      <c r="P4765" s="23" t="str">
        <f t="shared" si="1319"/>
        <v>03910358Principal</v>
      </c>
    </row>
    <row r="4766" spans="1:16" ht="15" hidden="1" customHeight="1">
      <c r="A4766" s="23" t="s">
        <v>713</v>
      </c>
      <c r="B4766" s="23" t="str">
        <f>IFERROR(VLOOKUP(A4766,hoja!$A$2:$E$970,4,FALSE),0)</f>
        <v>ANTIOQUIA</v>
      </c>
      <c r="C4766" s="23" t="str">
        <f>IFERROR(VLOOKUP(A4766,hoja!$A$2:$E$1370,5,FALSE),0)</f>
        <v>MARIQUITA</v>
      </c>
      <c r="D4766" s="23" t="str">
        <f>IFERROR(VLOOKUP(A4766,hoja!A:D,3,FALSE),0)</f>
        <v>0392</v>
      </c>
      <c r="E4766" s="23" t="s">
        <v>732</v>
      </c>
      <c r="F4766" s="23" t="str">
        <f>IFERROR(VLOOKUP(E4766,hoja!$A$2:$E$970,4,FALSE),0)</f>
        <v>CENTRO</v>
      </c>
      <c r="G4766" s="23" t="str">
        <f>IFERROR(VLOOKUP(E4766,hoja!$A$2:$E$970,5,FALSE),0)</f>
        <v>IBAGUÉ</v>
      </c>
      <c r="H4766" s="103" t="str">
        <f>IFERROR(VLOOKUP(E4766,hoja!A:C,3,FALSE),0)</f>
        <v>0389</v>
      </c>
      <c r="I4766" s="24" t="str">
        <f t="shared" si="1317"/>
        <v>03920389</v>
      </c>
      <c r="K4766" s="23">
        <v>114</v>
      </c>
      <c r="L4766" s="23" t="str">
        <f>IF(B4766=F4766,"REGIONAL","NACIONAL")</f>
        <v>NACIONAL</v>
      </c>
      <c r="M4766" s="23" t="s">
        <v>618</v>
      </c>
      <c r="N4766" s="23" t="s">
        <v>622</v>
      </c>
      <c r="O4766" s="23">
        <f t="shared" si="1318"/>
        <v>25</v>
      </c>
      <c r="P4766" s="23" t="str">
        <f t="shared" si="1319"/>
        <v>03920389Principal</v>
      </c>
    </row>
    <row r="4767" spans="1:16" ht="15" hidden="1" customHeight="1">
      <c r="A4767" s="23" t="s">
        <v>716</v>
      </c>
      <c r="B4767" s="23" t="str">
        <f>IFERROR(VLOOKUP(A4767,hoja!$A$2:$E$970,4,FALSE),0)</f>
        <v>SANTANDER</v>
      </c>
      <c r="C4767" s="23" t="str">
        <f>IFERROR(VLOOKUP(A4767,hoja!$A$2:$E$1370,5,FALSE),0)</f>
        <v>PINCHOTE</v>
      </c>
      <c r="D4767" s="23" t="str">
        <f>IFERROR(VLOOKUP(A4767,hoja!A:D,3,FALSE),0)</f>
        <v>0423</v>
      </c>
      <c r="E4767" s="23" t="s">
        <v>686</v>
      </c>
      <c r="F4767" s="23" t="str">
        <f>IFERROR(VLOOKUP(E4767,hoja!$A$2:$E$970,4,FALSE),0)</f>
        <v>SANTANDER</v>
      </c>
      <c r="G4767" s="23" t="str">
        <f>IFERROR(VLOOKUP(E4767,hoja!$A$2:$E$970,5,FALSE),0)</f>
        <v>BARRANCABERMEJA</v>
      </c>
      <c r="H4767" s="103" t="str">
        <f>IFERROR(VLOOKUP(E4767,hoja!A:C,3,FALSE),0)</f>
        <v>0424</v>
      </c>
      <c r="I4767" s="24" t="str">
        <f t="shared" si="1317"/>
        <v>04230424</v>
      </c>
      <c r="K4767" s="23">
        <v>210</v>
      </c>
      <c r="L4767" s="23" t="str">
        <f t="shared" si="1320"/>
        <v>REGIONAL</v>
      </c>
      <c r="M4767" s="23" t="s">
        <v>618</v>
      </c>
      <c r="N4767" s="23" t="s">
        <v>622</v>
      </c>
      <c r="O4767" s="23">
        <f t="shared" si="1318"/>
        <v>25</v>
      </c>
      <c r="P4767" s="23" t="str">
        <f t="shared" si="1319"/>
        <v>04230424Principal</v>
      </c>
    </row>
    <row r="4768" spans="1:16" ht="15" hidden="1" customHeight="1">
      <c r="A4768" s="23" t="s">
        <v>686</v>
      </c>
      <c r="B4768" s="23" t="str">
        <f>IFERROR(VLOOKUP(A4768,hoja!$A$2:$E$970,4,FALSE),0)</f>
        <v>SANTANDER</v>
      </c>
      <c r="C4768" s="23" t="str">
        <f>IFERROR(VLOOKUP(A4768,hoja!$A$2:$E$1370,5,FALSE),0)</f>
        <v>BARRANCABERMEJA</v>
      </c>
      <c r="D4768" s="23" t="str">
        <f>IFERROR(VLOOKUP(A4768,hoja!A:D,3,FALSE),0)</f>
        <v>0424</v>
      </c>
      <c r="E4768" s="23" t="s">
        <v>689</v>
      </c>
      <c r="F4768" s="23" t="str">
        <f>IFERROR(VLOOKUP(E4768,hoja!$A$2:$E$970,4,FALSE),0)</f>
        <v>SANTANDER</v>
      </c>
      <c r="G4768" s="23" t="str">
        <f>IFERROR(VLOOKUP(E4768,hoja!$A$2:$E$970,5,FALSE),0)</f>
        <v>AGUACHICA</v>
      </c>
      <c r="H4768" s="103" t="str">
        <f>IFERROR(VLOOKUP(E4768,hoja!A:C,3,FALSE),0)</f>
        <v>0437</v>
      </c>
      <c r="I4768" s="24" t="str">
        <f t="shared" si="1317"/>
        <v>04240437</v>
      </c>
      <c r="K4768" s="23">
        <v>191</v>
      </c>
      <c r="L4768" s="23" t="str">
        <f t="shared" si="1320"/>
        <v>REGIONAL</v>
      </c>
      <c r="M4768" s="23" t="s">
        <v>618</v>
      </c>
      <c r="N4768" s="23" t="s">
        <v>622</v>
      </c>
      <c r="O4768" s="23">
        <f t="shared" si="1318"/>
        <v>25</v>
      </c>
      <c r="P4768" s="23" t="str">
        <f t="shared" si="1319"/>
        <v>04240437Principal</v>
      </c>
    </row>
    <row r="4769" spans="1:16" ht="15" hidden="1" customHeight="1">
      <c r="A4769" s="23" t="s">
        <v>686</v>
      </c>
      <c r="B4769" s="23" t="str">
        <f>IFERROR(VLOOKUP(A4769,hoja!$A$2:$E$970,4,FALSE),0)</f>
        <v>SANTANDER</v>
      </c>
      <c r="C4769" s="23" t="str">
        <f>IFERROR(VLOOKUP(A4769,hoja!$A$2:$E$1370,5,FALSE),0)</f>
        <v>BARRANCABERMEJA</v>
      </c>
      <c r="D4769" s="23" t="str">
        <f>IFERROR(VLOOKUP(A4769,hoja!A:D,3,FALSE),0)</f>
        <v>0424</v>
      </c>
      <c r="E4769" s="23" t="s">
        <v>731</v>
      </c>
      <c r="F4769" s="23" t="str">
        <f>IFERROR(VLOOKUP(E4769,hoja!$A$2:$E$970,4,FALSE),0)</f>
        <v>SANTANDER</v>
      </c>
      <c r="G4769" s="23" t="str">
        <f>IFERROR(VLOOKUP(E4769,hoja!$A$2:$E$970,5,FALSE),0)</f>
        <v>CÚCUTA</v>
      </c>
      <c r="H4769" s="103" t="str">
        <f>IFERROR(VLOOKUP(E4769,hoja!A:C,3,FALSE),0)</f>
        <v>0438</v>
      </c>
      <c r="I4769" s="24" t="str">
        <f t="shared" si="1317"/>
        <v>04240438</v>
      </c>
      <c r="K4769" s="23">
        <v>317</v>
      </c>
      <c r="L4769" s="23" t="str">
        <f t="shared" si="1320"/>
        <v>REGIONAL</v>
      </c>
      <c r="M4769" s="23" t="s">
        <v>618</v>
      </c>
      <c r="N4769" s="23" t="s">
        <v>622</v>
      </c>
      <c r="O4769" s="23">
        <f t="shared" si="1318"/>
        <v>16</v>
      </c>
      <c r="P4769" s="23" t="str">
        <f t="shared" si="1319"/>
        <v>04240438Principal</v>
      </c>
    </row>
    <row r="4770" spans="1:16" ht="15" hidden="1" customHeight="1">
      <c r="A4770" s="23" t="s">
        <v>731</v>
      </c>
      <c r="B4770" s="23" t="str">
        <f>IFERROR(VLOOKUP(A4770,hoja!$A$2:$E$970,4,FALSE),0)</f>
        <v>SANTANDER</v>
      </c>
      <c r="C4770" s="23" t="str">
        <f>IFERROR(VLOOKUP(A4770,hoja!$A$2:$E$1370,5,FALSE),0)</f>
        <v>CÚCUTA</v>
      </c>
      <c r="D4770" s="23" t="str">
        <f>IFERROR(VLOOKUP(A4770,hoja!A:D,3,FALSE),0)</f>
        <v>0438</v>
      </c>
      <c r="E4770" s="23" t="s">
        <v>668</v>
      </c>
      <c r="F4770" s="23" t="str">
        <f>IFERROR(VLOOKUP(E4770,hoja!$A$2:$E$970,4,FALSE),0)</f>
        <v>COSTA</v>
      </c>
      <c r="G4770" s="23" t="str">
        <f>IFERROR(VLOOKUP(E4770,hoja!$A$2:$E$970,5,FALSE),0)</f>
        <v>VALLEDUPAR</v>
      </c>
      <c r="H4770" s="103" t="str">
        <f>IFERROR(VLOOKUP(E4770,hoja!A:C,3,FALSE),0)</f>
        <v>0447</v>
      </c>
      <c r="I4770" s="24" t="str">
        <f t="shared" ref="I4770" si="1321">D4770&amp;H4770</f>
        <v>04380447</v>
      </c>
      <c r="K4770" s="23">
        <v>641</v>
      </c>
      <c r="L4770" s="23" t="str">
        <f>IF(B4770=F4770,"REGIONAL","NACIONAL")</f>
        <v>NACIONAL</v>
      </c>
      <c r="M4770" s="23" t="s">
        <v>903</v>
      </c>
      <c r="N4770" s="23" t="s">
        <v>622</v>
      </c>
      <c r="O4770" s="23">
        <f t="shared" ref="O4770" si="1322">IF(K4770&lt;=250,25,IF(K4770&lt;=500,16,IF(K4770&lt;=800,12,IF(K4770&lt;=1100,8,IF(K4770&lt;=1400,6,IF(K4770&lt;=1700,5))))))</f>
        <v>12</v>
      </c>
      <c r="P4770" s="23" t="str">
        <f t="shared" ref="P4770" si="1323">D4770&amp;H4770&amp;M4770</f>
        <v>04380447Bucaramanga</v>
      </c>
    </row>
    <row r="4771" spans="1:16" ht="15" hidden="1" customHeight="1">
      <c r="A4771" s="23" t="s">
        <v>731</v>
      </c>
      <c r="B4771" s="23" t="str">
        <f>IFERROR(VLOOKUP(A4771,hoja!$A$2:$E$970,4,FALSE),0)</f>
        <v>SANTANDER</v>
      </c>
      <c r="C4771" s="23" t="str">
        <f>IFERROR(VLOOKUP(A4771,hoja!$A$2:$E$1370,5,FALSE),0)</f>
        <v>CÚCUTA</v>
      </c>
      <c r="D4771" s="23" t="str">
        <f>IFERROR(VLOOKUP(A4771,hoja!A:D,3,FALSE),0)</f>
        <v>0438</v>
      </c>
      <c r="E4771" s="23" t="s">
        <v>668</v>
      </c>
      <c r="F4771" s="23" t="str">
        <f>IFERROR(VLOOKUP(E4771,hoja!$A$2:$E$970,4,FALSE),0)</f>
        <v>COSTA</v>
      </c>
      <c r="G4771" s="23" t="str">
        <f>IFERROR(VLOOKUP(E4771,hoja!$A$2:$E$970,5,FALSE),0)</f>
        <v>VALLEDUPAR</v>
      </c>
      <c r="H4771" s="103" t="str">
        <f>IFERROR(VLOOKUP(E4771,hoja!A:C,3,FALSE),0)</f>
        <v>0447</v>
      </c>
      <c r="I4771" s="24" t="str">
        <f t="shared" ref="I4771:I4773" si="1324">D4771&amp;H4771</f>
        <v>04380447</v>
      </c>
      <c r="K4771" s="23">
        <v>535</v>
      </c>
      <c r="L4771" s="23" t="str">
        <f t="shared" ref="L4771:L4772" si="1325">IF(B4771=F4771,"REGIONAL","NACIONAL")</f>
        <v>NACIONAL</v>
      </c>
      <c r="M4771" s="23" t="s">
        <v>618</v>
      </c>
      <c r="N4771" s="23" t="s">
        <v>622</v>
      </c>
      <c r="O4771" s="23">
        <f t="shared" ref="O4771:O4773" si="1326">IF(K4771&lt;=250,25,IF(K4771&lt;=500,16,IF(K4771&lt;=800,12,IF(K4771&lt;=1100,8,IF(K4771&lt;=1400,6,IF(K4771&lt;=1700,5))))))</f>
        <v>12</v>
      </c>
      <c r="P4771" s="23" t="str">
        <f t="shared" ref="P4771:P4773" si="1327">D4771&amp;H4771&amp;M4771</f>
        <v>04380447Principal</v>
      </c>
    </row>
    <row r="4772" spans="1:16" ht="15" hidden="1" customHeight="1">
      <c r="A4772" s="26" t="s">
        <v>702</v>
      </c>
      <c r="B4772" s="23" t="str">
        <f>IFERROR(VLOOKUP(A4772,hoja!$A$2:$E$970,4,FALSE),0)</f>
        <v>CENTRO</v>
      </c>
      <c r="C4772" s="23" t="str">
        <f>IFERROR(VLOOKUP(A4772,hoja!$A$2:$E$1370,5,FALSE),0)</f>
        <v>FLORENCIA</v>
      </c>
      <c r="D4772" s="23" t="str">
        <f>IFERROR(VLOOKUP(A4772,hoja!A:D,3,FALSE),0)</f>
        <v>0388</v>
      </c>
      <c r="E4772" s="23" t="s">
        <v>637</v>
      </c>
      <c r="F4772" s="23" t="str">
        <f>IFERROR(VLOOKUP(E4772,hoja!$A$2:$E$970,4,FALSE),0)</f>
        <v>SANTANDER</v>
      </c>
      <c r="G4772" s="23" t="str">
        <f>IFERROR(VLOOKUP(E4772,hoja!$A$2:$E$970,5,FALSE),0)</f>
        <v>PIEDECUESTA</v>
      </c>
      <c r="H4772" s="103" t="str">
        <f>IFERROR(VLOOKUP(E4772,hoja!A:C,3,FALSE),0)</f>
        <v>0422</v>
      </c>
      <c r="I4772" s="24" t="str">
        <f t="shared" si="1324"/>
        <v>03880422</v>
      </c>
      <c r="K4772" s="36">
        <v>1068.634</v>
      </c>
      <c r="L4772" s="23" t="str">
        <f t="shared" si="1325"/>
        <v>NACIONAL</v>
      </c>
      <c r="M4772" s="23" t="s">
        <v>861</v>
      </c>
      <c r="N4772" s="23" t="s">
        <v>622</v>
      </c>
      <c r="O4772" s="23">
        <f t="shared" si="1326"/>
        <v>8</v>
      </c>
      <c r="P4772" s="23" t="str">
        <f t="shared" si="1327"/>
        <v>03880422San Alberto</v>
      </c>
    </row>
    <row r="4773" spans="1:16" ht="15" hidden="1" customHeight="1">
      <c r="A4773" t="s">
        <v>948</v>
      </c>
      <c r="B4773" s="23" t="str">
        <f>IFERROR(VLOOKUP(A4773,hoja!$A$2:$E$970,4,FALSE),0)</f>
        <v>COSTA</v>
      </c>
      <c r="C4773" s="23" t="str">
        <f>IFERROR(VLOOKUP(A4773,hoja!$A$2:$E$1370,5,FALSE),0)</f>
        <v>CIENAGA DE ORO</v>
      </c>
      <c r="D4773" s="23" t="str">
        <f>IFERROR(VLOOKUP(A4773,hoja!A:D,3,FALSE),0)</f>
        <v>50196</v>
      </c>
      <c r="E4773" s="23" t="s">
        <v>642</v>
      </c>
      <c r="F4773" s="23" t="str">
        <f>IFERROR(VLOOKUP(E4773,hoja!$A$2:$E$970,4,FALSE),0)</f>
        <v>COSTA</v>
      </c>
      <c r="G4773" s="23" t="str">
        <f>IFERROR(VLOOKUP(E4773,hoja!$A$2:$E$970,5,FALSE),0)</f>
        <v>BARRANQUILLA</v>
      </c>
      <c r="H4773" s="103" t="str">
        <f>IFERROR(VLOOKUP(E4773,hoja!A:C,3,FALSE),0)</f>
        <v>0111</v>
      </c>
      <c r="I4773" s="24" t="str">
        <f t="shared" si="1324"/>
        <v>501960111</v>
      </c>
      <c r="K4773" s="23">
        <v>295</v>
      </c>
      <c r="L4773" s="23" t="str">
        <f t="shared" ref="L4773:L4777" si="1328">IF(B4773=F4773,"REGIONAL","NACIONAL")</f>
        <v>REGIONAL</v>
      </c>
      <c r="M4773" s="23" t="s">
        <v>618</v>
      </c>
      <c r="N4773" s="23" t="s">
        <v>622</v>
      </c>
      <c r="O4773" s="23">
        <f t="shared" si="1326"/>
        <v>16</v>
      </c>
      <c r="P4773" s="23" t="str">
        <f t="shared" si="1327"/>
        <v>501960111Principal</v>
      </c>
    </row>
    <row r="4774" spans="1:16" ht="15" hidden="1" customHeight="1">
      <c r="A4774" t="s">
        <v>948</v>
      </c>
      <c r="B4774" s="23" t="str">
        <f>IFERROR(VLOOKUP(A4774,hoja!$A$2:$E$970,4,FALSE),0)</f>
        <v>COSTA</v>
      </c>
      <c r="C4774" s="23" t="str">
        <f>IFERROR(VLOOKUP(A4774,hoja!$A$2:$E$1370,5,FALSE),0)</f>
        <v>CIENAGA DE ORO</v>
      </c>
      <c r="D4774" s="23" t="str">
        <f>IFERROR(VLOOKUP(A4774,hoja!A:D,3,FALSE),0)</f>
        <v>50196</v>
      </c>
      <c r="E4774" s="23" t="s">
        <v>667</v>
      </c>
      <c r="F4774" s="23" t="str">
        <f>IFERROR(VLOOKUP(E4774,hoja!$A$2:$E$970,4,FALSE),0)</f>
        <v>COSTA</v>
      </c>
      <c r="G4774" s="23" t="str">
        <f>IFERROR(VLOOKUP(E4774,hoja!$A$2:$E$970,5,FALSE),0)</f>
        <v>MONTERÍA</v>
      </c>
      <c r="H4774" s="103" t="str">
        <f>IFERROR(VLOOKUP(E4774,hoja!A:C,3,FALSE),0)</f>
        <v>0381</v>
      </c>
      <c r="I4774" s="24" t="str">
        <f t="shared" ref="I4774" si="1329">D4774&amp;H4774</f>
        <v>501960381</v>
      </c>
      <c r="K4774" s="23">
        <v>34</v>
      </c>
      <c r="L4774" s="23" t="str">
        <f t="shared" si="1328"/>
        <v>REGIONAL</v>
      </c>
      <c r="M4774" s="23" t="s">
        <v>618</v>
      </c>
      <c r="N4774" s="23" t="s">
        <v>622</v>
      </c>
      <c r="O4774" s="23">
        <f t="shared" ref="O4774" si="1330">IF(K4774&lt;=250,25,IF(K4774&lt;=500,16,IF(K4774&lt;=800,12,IF(K4774&lt;=1100,8,IF(K4774&lt;=1400,6,IF(K4774&lt;=1700,5))))))</f>
        <v>25</v>
      </c>
      <c r="P4774" s="23" t="str">
        <f t="shared" ref="P4774" si="1331">D4774&amp;H4774&amp;M4774</f>
        <v>501960381Principal</v>
      </c>
    </row>
    <row r="4775" spans="1:16" ht="15" hidden="1" customHeight="1">
      <c r="A4775" s="40" t="s">
        <v>661</v>
      </c>
      <c r="B4775" s="23" t="str">
        <f>IFERROR(VLOOKUP(A4775,hoja!$A$2:$E$970,4,FALSE),0)</f>
        <v>COSTA</v>
      </c>
      <c r="C4775" s="23" t="str">
        <f>IFERROR(VLOOKUP(A4775,hoja!$A$2:$E$1370,5,FALSE),0)</f>
        <v>CARTAGENA</v>
      </c>
      <c r="D4775" s="23" t="str">
        <f>IFERROR(VLOOKUP(A4775,hoja!A:D,3,FALSE),0)</f>
        <v>0113</v>
      </c>
      <c r="E4775" s="23" t="s">
        <v>988</v>
      </c>
      <c r="F4775" s="23" t="str">
        <f>IFERROR(VLOOKUP(E4775,hoja!$A$2:$E$970,4,FALSE),0)</f>
        <v>COSTA</v>
      </c>
      <c r="G4775" s="23" t="str">
        <f>IFERROR(VLOOKUP(E4775,hoja!$A$2:$E$970,5,FALSE),0)</f>
        <v>SAN ANDRES</v>
      </c>
      <c r="H4775" s="103" t="str">
        <f>IFERROR(VLOOKUP(E4775,hoja!A:C,3,FALSE),0)</f>
        <v>0116</v>
      </c>
      <c r="I4775" s="24" t="str">
        <f t="shared" ref="I4775" si="1332">D4775&amp;H4775</f>
        <v>01130116</v>
      </c>
      <c r="K4775" s="23">
        <v>1</v>
      </c>
      <c r="L4775" s="23" t="str">
        <f t="shared" si="1328"/>
        <v>REGIONAL</v>
      </c>
      <c r="M4775" s="23" t="s">
        <v>618</v>
      </c>
      <c r="N4775" s="23" t="s">
        <v>622</v>
      </c>
      <c r="O4775" s="23">
        <f t="shared" ref="O4775" si="1333">IF(K4775&lt;=250,25,IF(K4775&lt;=500,16,IF(K4775&lt;=800,12,IF(K4775&lt;=1100,8,IF(K4775&lt;=1400,6,IF(K4775&lt;=1700,5))))))</f>
        <v>25</v>
      </c>
      <c r="P4775" s="23" t="str">
        <f t="shared" ref="P4775" si="1334">D4775&amp;H4775&amp;M4775</f>
        <v>01130116Principal</v>
      </c>
    </row>
    <row r="4776" spans="1:16" ht="15" hidden="1" customHeight="1">
      <c r="A4776" s="40" t="s">
        <v>1063</v>
      </c>
      <c r="B4776" s="23" t="str">
        <f>IFERROR(VLOOKUP(A4776,hoja!$A$2:$E$970,4,FALSE),0)</f>
        <v>COSTA</v>
      </c>
      <c r="C4776" s="23" t="str">
        <f>IFERROR(VLOOKUP(A4776,hoja!$A$2:$E$1370,5,FALSE),0)</f>
        <v>BARRANQUILLA</v>
      </c>
      <c r="D4776" s="23" t="str">
        <f>IFERROR(VLOOKUP(A4776,hoja!A:D,3,FALSE),0)</f>
        <v>50232</v>
      </c>
      <c r="E4776" s="23" t="s">
        <v>642</v>
      </c>
      <c r="F4776" s="23" t="str">
        <f>IFERROR(VLOOKUP(E4776,hoja!$A$2:$E$970,4,FALSE),0)</f>
        <v>COSTA</v>
      </c>
      <c r="G4776" s="23" t="str">
        <f>IFERROR(VLOOKUP(E4776,hoja!$A$2:$E$970,5,FALSE),0)</f>
        <v>BARRANQUILLA</v>
      </c>
      <c r="H4776" s="103" t="str">
        <f>IFERROR(VLOOKUP(E4776,hoja!A:C,3,FALSE),0)</f>
        <v>0111</v>
      </c>
      <c r="I4776" s="24" t="str">
        <f t="shared" ref="I4776:I4786" si="1335">D4776&amp;H4776</f>
        <v>502320111</v>
      </c>
      <c r="K4776" s="23">
        <v>20</v>
      </c>
      <c r="L4776" s="23" t="str">
        <f t="shared" si="1328"/>
        <v>REGIONAL</v>
      </c>
      <c r="M4776" s="23" t="s">
        <v>618</v>
      </c>
      <c r="N4776" s="23" t="s">
        <v>622</v>
      </c>
      <c r="O4776" s="23">
        <f t="shared" ref="O4776:O4786" si="1336">IF(K4776&lt;=250,25,IF(K4776&lt;=500,16,IF(K4776&lt;=800,12,IF(K4776&lt;=1100,8,IF(K4776&lt;=1400,6,IF(K4776&lt;=1700,5))))))</f>
        <v>25</v>
      </c>
      <c r="P4776" s="23" t="str">
        <f t="shared" ref="P4776:P4786" si="1337">D4776&amp;H4776&amp;M4776</f>
        <v>502320111Principal</v>
      </c>
    </row>
    <row r="4777" spans="1:16" ht="15" hidden="1" customHeight="1">
      <c r="A4777" s="40" t="s">
        <v>642</v>
      </c>
      <c r="B4777" s="23" t="str">
        <f>IFERROR(VLOOKUP(A4777,hoja!$A$2:$E$970,4,FALSE),0)</f>
        <v>COSTA</v>
      </c>
      <c r="C4777" s="23" t="str">
        <f>IFERROR(VLOOKUP(A4777,hoja!$A$2:$E$1370,5,FALSE),0)</f>
        <v>BARRANQUILLA</v>
      </c>
      <c r="D4777" s="23" t="str">
        <f>IFERROR(VLOOKUP(A4777,hoja!A:D,3,FALSE),0)</f>
        <v>0111</v>
      </c>
      <c r="E4777" s="23" t="s">
        <v>63</v>
      </c>
      <c r="F4777" s="23" t="str">
        <f>IFERROR(VLOOKUP(E4777,hoja!$A$2:$E$970,4,FALSE),0)</f>
        <v>COSTA</v>
      </c>
      <c r="G4777" s="23" t="str">
        <f>IFERROR(VLOOKUP(E4777,hoja!$A$2:$E$970,5,FALSE),0)</f>
        <v>BARRANQUILLA</v>
      </c>
      <c r="H4777" s="103" t="str">
        <f>IFERROR(VLOOKUP(E4777,hoja!A:C,3,FALSE),0)</f>
        <v>60016</v>
      </c>
      <c r="I4777" s="24" t="str">
        <f t="shared" si="1335"/>
        <v>011160016</v>
      </c>
      <c r="K4777" s="23">
        <v>26</v>
      </c>
      <c r="L4777" s="23" t="str">
        <f t="shared" si="1328"/>
        <v>REGIONAL</v>
      </c>
      <c r="M4777" s="23" t="s">
        <v>618</v>
      </c>
      <c r="N4777" s="23" t="s">
        <v>622</v>
      </c>
      <c r="O4777" s="23">
        <f t="shared" si="1336"/>
        <v>25</v>
      </c>
      <c r="P4777" s="23" t="str">
        <f t="shared" si="1337"/>
        <v>011160016Principal</v>
      </c>
    </row>
    <row r="4778" spans="1:16" ht="15" hidden="1" customHeight="1">
      <c r="A4778" s="40" t="s">
        <v>875</v>
      </c>
      <c r="B4778" s="23" t="str">
        <f>IFERROR(VLOOKUP(A4778,hoja!$A$2:$E$970,4,FALSE),0)</f>
        <v>COSTA</v>
      </c>
      <c r="C4778" s="23" t="str">
        <f>IFERROR(VLOOKUP(A4778,hoja!$A$2:$E$1370,5,FALSE),0)</f>
        <v>MALAMBO</v>
      </c>
      <c r="D4778" s="23" t="str">
        <f>IFERROR(VLOOKUP(A4778,hoja!A:D,3,FALSE),0)</f>
        <v>60023</v>
      </c>
      <c r="E4778" s="23" t="s">
        <v>336</v>
      </c>
      <c r="F4778" s="23" t="str">
        <f>IFERROR(VLOOKUP(E4778,hoja!$A$2:$E$970,4,FALSE),0)</f>
        <v>CENTRO</v>
      </c>
      <c r="G4778" s="23" t="str">
        <f>IFERROR(VLOOKUP(E4778,hoja!$A$2:$E$970,5,FALSE),0)</f>
        <v>MOSQUERA</v>
      </c>
      <c r="H4778" s="103" t="str">
        <f>IFERROR(VLOOKUP(E4778,hoja!A:C,3,FALSE),0)</f>
        <v>10216</v>
      </c>
      <c r="I4778" s="24" t="str">
        <f t="shared" si="1335"/>
        <v>6002310216</v>
      </c>
      <c r="K4778" s="23">
        <v>1004</v>
      </c>
      <c r="L4778" s="23" t="str">
        <f>IF(B4778=F4778,"REGIONAL","NACIONAL")</f>
        <v>NACIONAL</v>
      </c>
      <c r="M4778" s="23" t="s">
        <v>623</v>
      </c>
      <c r="N4778" s="23" t="s">
        <v>622</v>
      </c>
      <c r="O4778" s="23">
        <f t="shared" si="1336"/>
        <v>8</v>
      </c>
      <c r="P4778" s="23" t="str">
        <f t="shared" si="1337"/>
        <v>6002310216Facatativa</v>
      </c>
    </row>
    <row r="4779" spans="1:16" ht="15" hidden="1" customHeight="1">
      <c r="A4779" s="40" t="s">
        <v>694</v>
      </c>
      <c r="B4779" s="23" t="str">
        <f>IFERROR(VLOOKUP(A4779,hoja!$A$2:$E$970,4,FALSE),0)</f>
        <v>OCCIDENTE</v>
      </c>
      <c r="C4779" s="23" t="str">
        <f>IFERROR(VLOOKUP(A4779,hoja!$A$2:$E$1370,5,FALSE),0)</f>
        <v>BUENAVENTURA</v>
      </c>
      <c r="D4779" s="23" t="str">
        <f>IFERROR(VLOOKUP(A4779,hoja!A:D,3,FALSE),0)</f>
        <v>0131</v>
      </c>
      <c r="E4779" s="23" t="s">
        <v>1061</v>
      </c>
      <c r="F4779" s="23" t="str">
        <f>IFERROR(VLOOKUP(E4779,hoja!$A$2:$E$970,4,FALSE),0)</f>
        <v>OCCIDENTE</v>
      </c>
      <c r="G4779" s="23" t="str">
        <f>IFERROR(VLOOKUP(E4779,hoja!$A$2:$E$970,5,FALSE),0)</f>
        <v>TUMACO</v>
      </c>
      <c r="H4779" s="103" t="str">
        <f>IFERROR(VLOOKUP(E4779,hoja!A:C,3,FALSE),0)</f>
        <v>50475</v>
      </c>
      <c r="I4779" s="24" t="str">
        <f t="shared" si="1335"/>
        <v>013150475</v>
      </c>
      <c r="K4779" s="23">
        <v>1</v>
      </c>
      <c r="L4779" s="23" t="str">
        <f t="shared" ref="L4779:L4786" si="1338">IF(B4779=F4779,"REGIONAL","NACIONAL")</f>
        <v>REGIONAL</v>
      </c>
      <c r="M4779" s="23" t="s">
        <v>618</v>
      </c>
      <c r="N4779" s="23" t="s">
        <v>622</v>
      </c>
      <c r="O4779" s="23">
        <f t="shared" si="1336"/>
        <v>25</v>
      </c>
      <c r="P4779" s="23" t="str">
        <f t="shared" si="1337"/>
        <v>013150475Principal</v>
      </c>
    </row>
    <row r="4780" spans="1:16" ht="15" hidden="1" customHeight="1">
      <c r="A4780" s="40" t="s">
        <v>823</v>
      </c>
      <c r="B4780" s="23" t="str">
        <f>IFERROR(VLOOKUP(A4780,hoja!$A$2:$E$970,4,FALSE),0)</f>
        <v>OCCIDENTE</v>
      </c>
      <c r="C4780" s="23" t="str">
        <f>IFERROR(VLOOKUP(A4780,hoja!$A$2:$E$1370,5,FALSE),0)</f>
        <v>MANIZALES</v>
      </c>
      <c r="D4780" s="23" t="str">
        <f>IFERROR(VLOOKUP(A4780,hoja!A:D,3,FALSE),0)</f>
        <v>50181</v>
      </c>
      <c r="E4780" s="23" t="s">
        <v>635</v>
      </c>
      <c r="F4780" s="23" t="str">
        <f>IFERROR(VLOOKUP(E4780,hoja!$A$2:$E$970,4,FALSE),0)</f>
        <v>CENTRO</v>
      </c>
      <c r="G4780" s="23" t="str">
        <f>IFERROR(VLOOKUP(E4780,hoja!$A$2:$E$970,5,FALSE),0)</f>
        <v>BOGOTÁ</v>
      </c>
      <c r="H4780" s="103" t="str">
        <f>IFERROR(VLOOKUP(E4780,hoja!A:C,3,FALSE),0)</f>
        <v>0021</v>
      </c>
      <c r="I4780" s="24" t="str">
        <f t="shared" si="1335"/>
        <v>501810021</v>
      </c>
      <c r="K4780" s="23">
        <v>281</v>
      </c>
      <c r="L4780" s="23" t="str">
        <f>IF(B4780=F4780,"REGIONAL","NACIONAL")</f>
        <v>NACIONAL</v>
      </c>
      <c r="M4780" s="23" t="s">
        <v>618</v>
      </c>
      <c r="N4780" s="23" t="s">
        <v>622</v>
      </c>
      <c r="O4780" s="23">
        <f t="shared" si="1336"/>
        <v>16</v>
      </c>
      <c r="P4780" s="23" t="str">
        <f t="shared" si="1337"/>
        <v>501810021Principal</v>
      </c>
    </row>
    <row r="4781" spans="1:16" ht="15" hidden="1" customHeight="1">
      <c r="A4781" s="40" t="s">
        <v>984</v>
      </c>
      <c r="B4781" s="23" t="str">
        <f>IFERROR(VLOOKUP(A4781,hoja!$A$2:$E$970,4,FALSE),0)</f>
        <v>SANTANDER</v>
      </c>
      <c r="C4781" s="23" t="str">
        <f>IFERROR(VLOOKUP(A4781,hoja!$A$2:$E$1370,5,FALSE),0)</f>
        <v>PAMPLONA</v>
      </c>
      <c r="D4781" s="23" t="str">
        <f>IFERROR(VLOOKUP(A4781,hoja!A:D,3,FALSE),0)</f>
        <v>50490</v>
      </c>
      <c r="E4781" s="23" t="s">
        <v>470</v>
      </c>
      <c r="F4781" s="23" t="str">
        <f>IFERROR(VLOOKUP(E4781,hoja!$A$2:$E$970,4,FALSE),0)</f>
        <v>COSTA</v>
      </c>
      <c r="G4781" s="23" t="str">
        <f>IFERROR(VLOOKUP(E4781,hoja!$A$2:$E$970,5,FALSE),0)</f>
        <v>SANTA MARTA</v>
      </c>
      <c r="H4781" s="103" t="str">
        <f>IFERROR(VLOOKUP(E4781,hoja!A:C,3,FALSE),0)</f>
        <v>60028</v>
      </c>
      <c r="I4781" s="24" t="str">
        <f t="shared" si="1335"/>
        <v>5049060028</v>
      </c>
      <c r="K4781" s="23">
        <v>723</v>
      </c>
      <c r="L4781" s="23" t="str">
        <f>IF(B4781=F4781,"REGIONAL","NACIONAL")</f>
        <v>NACIONAL</v>
      </c>
      <c r="M4781" s="23" t="s">
        <v>618</v>
      </c>
      <c r="N4781" s="23" t="s">
        <v>622</v>
      </c>
      <c r="O4781" s="23">
        <f t="shared" si="1336"/>
        <v>12</v>
      </c>
      <c r="P4781" s="23" t="str">
        <f t="shared" si="1337"/>
        <v>5049060028Principal</v>
      </c>
    </row>
    <row r="4782" spans="1:16" ht="15" hidden="1" customHeight="1">
      <c r="A4782" s="40" t="s">
        <v>731</v>
      </c>
      <c r="B4782" s="23" t="str">
        <f>IFERROR(VLOOKUP(A4782,hoja!$A$2:$E$970,4,FALSE),0)</f>
        <v>SANTANDER</v>
      </c>
      <c r="C4782" s="23" t="str">
        <f>IFERROR(VLOOKUP(A4782,hoja!$A$2:$E$1370,5,FALSE),0)</f>
        <v>CÚCUTA</v>
      </c>
      <c r="D4782" s="23" t="str">
        <f>IFERROR(VLOOKUP(A4782,hoja!A:D,3,FALSE),0)</f>
        <v>0438</v>
      </c>
      <c r="E4782" s="23" t="s">
        <v>78</v>
      </c>
      <c r="F4782" s="23" t="str">
        <f>IFERROR(VLOOKUP(E4782,hoja!$A$2:$E$970,4,FALSE),0)</f>
        <v>SANTANDER</v>
      </c>
      <c r="G4782" s="23" t="str">
        <f>IFERROR(VLOOKUP(E4782,hoja!$A$2:$E$970,5,FALSE),0)</f>
        <v>PIEDECUESTA</v>
      </c>
      <c r="H4782" s="103" t="str">
        <f>IFERROR(VLOOKUP(E4782,hoja!A:C,3,FALSE),0)</f>
        <v>60017</v>
      </c>
      <c r="I4782" s="24" t="str">
        <f t="shared" si="1335"/>
        <v>043860017</v>
      </c>
      <c r="K4782" s="23">
        <v>198</v>
      </c>
      <c r="L4782" s="23" t="str">
        <f t="shared" si="1338"/>
        <v>REGIONAL</v>
      </c>
      <c r="M4782" s="23" t="s">
        <v>618</v>
      </c>
      <c r="N4782" s="23" t="s">
        <v>622</v>
      </c>
      <c r="O4782" s="23">
        <f t="shared" si="1336"/>
        <v>25</v>
      </c>
      <c r="P4782" s="23" t="str">
        <f t="shared" si="1337"/>
        <v>043860017Principal</v>
      </c>
    </row>
    <row r="4783" spans="1:16" ht="15" hidden="1" customHeight="1">
      <c r="A4783" s="40" t="s">
        <v>617</v>
      </c>
      <c r="B4783" s="23" t="str">
        <f>IFERROR(VLOOKUP(A4783,hoja!$A$2:$E$970,4,FALSE),0)</f>
        <v>ANTIOQUIA</v>
      </c>
      <c r="C4783" s="23" t="str">
        <f>IFERROR(VLOOKUP(A4783,hoja!$A$2:$E$1370,5,FALSE),0)</f>
        <v>MEDELLÍN</v>
      </c>
      <c r="D4783" s="23">
        <f>IFERROR(VLOOKUP(A4783,hoja!A:D,3,FALSE),0)</f>
        <v>50443</v>
      </c>
      <c r="E4783" s="23" t="s">
        <v>672</v>
      </c>
      <c r="F4783" s="23" t="str">
        <f>IFERROR(VLOOKUP(E4783,hoja!$A$2:$E$970,4,FALSE),0)</f>
        <v>ANTIOQUIA</v>
      </c>
      <c r="G4783" s="23" t="str">
        <f>IFERROR(VLOOKUP(E4783,hoja!$A$2:$E$970,5,FALSE),0)</f>
        <v>MEDELLÍN</v>
      </c>
      <c r="H4783" s="103" t="str">
        <f>IFERROR(VLOOKUP(E4783,hoja!A:C,3,FALSE),0)</f>
        <v>0092</v>
      </c>
      <c r="I4783" s="24" t="str">
        <f t="shared" si="1335"/>
        <v>504430092</v>
      </c>
      <c r="K4783" s="23">
        <v>21</v>
      </c>
      <c r="L4783" s="23" t="str">
        <f t="shared" si="1338"/>
        <v>REGIONAL</v>
      </c>
      <c r="M4783" s="23" t="s">
        <v>618</v>
      </c>
      <c r="N4783" s="23" t="s">
        <v>622</v>
      </c>
      <c r="O4783" s="23">
        <f t="shared" si="1336"/>
        <v>25</v>
      </c>
      <c r="P4783" s="23" t="str">
        <f t="shared" si="1337"/>
        <v>504430092Principal</v>
      </c>
    </row>
    <row r="4784" spans="1:16" ht="15" hidden="1" customHeight="1">
      <c r="A4784" s="40" t="s">
        <v>792</v>
      </c>
      <c r="B4784" s="23" t="str">
        <f>IFERROR(VLOOKUP(A4784,hoja!$A$2:$E$970,4,FALSE),0)</f>
        <v>CENTRO</v>
      </c>
      <c r="C4784" s="23" t="str">
        <f>IFERROR(VLOOKUP(A4784,hoja!$A$2:$E$1370,5,FALSE),0)</f>
        <v>BOGOTÁ</v>
      </c>
      <c r="D4784" s="23" t="str">
        <f>IFERROR(VLOOKUP(A4784,hoja!A:D,3,FALSE),0)</f>
        <v>60042</v>
      </c>
      <c r="E4784" s="23" t="s">
        <v>743</v>
      </c>
      <c r="F4784" s="23" t="str">
        <f>IFERROR(VLOOKUP(E4784,hoja!$A$2:$E$970,4,FALSE),0)</f>
        <v>CENTRO</v>
      </c>
      <c r="G4784" s="23" t="str">
        <f>IFERROR(VLOOKUP(E4784,hoja!$A$2:$E$970,5,FALSE),0)</f>
        <v>BOGOTÁ</v>
      </c>
      <c r="H4784" s="103" t="str">
        <f>IFERROR(VLOOKUP(E4784,hoja!A:C,3,FALSE),0)</f>
        <v>0461</v>
      </c>
      <c r="I4784" s="24" t="str">
        <f t="shared" si="1335"/>
        <v>600420461</v>
      </c>
      <c r="K4784" s="23">
        <v>42</v>
      </c>
      <c r="L4784" s="23" t="str">
        <f t="shared" si="1338"/>
        <v>REGIONAL</v>
      </c>
      <c r="M4784" s="23" t="s">
        <v>618</v>
      </c>
      <c r="N4784" s="23" t="s">
        <v>622</v>
      </c>
      <c r="O4784" s="23">
        <f t="shared" si="1336"/>
        <v>25</v>
      </c>
      <c r="P4784" s="23" t="str">
        <f t="shared" si="1337"/>
        <v>600420461Principal</v>
      </c>
    </row>
    <row r="4785" spans="1:16" ht="15" hidden="1" customHeight="1">
      <c r="A4785" s="40" t="s">
        <v>822</v>
      </c>
      <c r="B4785" s="23" t="str">
        <f>IFERROR(VLOOKUP(A4785,hoja!$A$2:$E$970,4,FALSE),0)</f>
        <v>SANTANDER</v>
      </c>
      <c r="C4785" s="23" t="str">
        <f>IFERROR(VLOOKUP(A4785,hoja!$A$2:$E$1370,5,FALSE),0)</f>
        <v>CÚCUTA</v>
      </c>
      <c r="D4785" s="23" t="str">
        <f>IFERROR(VLOOKUP(A4785,hoja!A:D,3,FALSE),0)</f>
        <v>60019</v>
      </c>
      <c r="E4785" s="23" t="s">
        <v>875</v>
      </c>
      <c r="F4785" s="23" t="str">
        <f>IFERROR(VLOOKUP(E4785,hoja!$A$2:$E$970,4,FALSE),0)</f>
        <v>COSTA</v>
      </c>
      <c r="G4785" s="23" t="str">
        <f>IFERROR(VLOOKUP(E4785,hoja!$A$2:$E$970,5,FALSE),0)</f>
        <v>MALAMBO</v>
      </c>
      <c r="H4785" s="103" t="str">
        <f>IFERROR(VLOOKUP(E4785,hoja!A:C,3,FALSE),0)</f>
        <v>60023</v>
      </c>
      <c r="I4785" s="24" t="str">
        <f t="shared" si="1335"/>
        <v>6001960023</v>
      </c>
      <c r="K4785" s="23">
        <f>1396/2</f>
        <v>698</v>
      </c>
      <c r="L4785" s="23" t="str">
        <f>IF(B4785=F4785,"REGIONAL","NACIONAL")</f>
        <v>NACIONAL</v>
      </c>
      <c r="M4785" s="23" t="s">
        <v>618</v>
      </c>
      <c r="N4785" s="23" t="s">
        <v>622</v>
      </c>
      <c r="O4785" s="23">
        <f t="shared" si="1336"/>
        <v>12</v>
      </c>
      <c r="P4785" s="23" t="str">
        <f t="shared" si="1337"/>
        <v>6001960023Principal</v>
      </c>
    </row>
    <row r="4786" spans="1:16" ht="15" hidden="1" customHeight="1">
      <c r="A4786" s="40" t="s">
        <v>713</v>
      </c>
      <c r="B4786" s="23" t="str">
        <f>IFERROR(VLOOKUP(A4786,hoja!$A$2:$E$970,4,FALSE),0)</f>
        <v>ANTIOQUIA</v>
      </c>
      <c r="C4786" s="23" t="str">
        <f>IFERROR(VLOOKUP(A4786,hoja!$A$2:$E$1370,5,FALSE),0)</f>
        <v>MARIQUITA</v>
      </c>
      <c r="D4786" s="23" t="str">
        <f>IFERROR(VLOOKUP(A4786,hoja!A:D,3,FALSE),0)</f>
        <v>0392</v>
      </c>
      <c r="E4786" s="23" t="s">
        <v>641</v>
      </c>
      <c r="F4786" s="23" t="str">
        <f>IFERROR(VLOOKUP(E4786,hoja!$A$2:$E$970,4,FALSE),0)</f>
        <v>ANTIOQUIA</v>
      </c>
      <c r="G4786" s="23" t="str">
        <f>IFERROR(VLOOKUP(E4786,hoja!$A$2:$E$970,5,FALSE),0)</f>
        <v>MEDELLÍN</v>
      </c>
      <c r="H4786" s="103" t="str">
        <f>IFERROR(VLOOKUP(E4786,hoja!A:C,3,FALSE),0)</f>
        <v>0079</v>
      </c>
      <c r="I4786" s="24" t="str">
        <f t="shared" si="1335"/>
        <v>03920079</v>
      </c>
      <c r="K4786" s="23">
        <f>586/2</f>
        <v>293</v>
      </c>
      <c r="L4786" s="23" t="str">
        <f t="shared" si="1338"/>
        <v>REGIONAL</v>
      </c>
      <c r="M4786" s="23" t="s">
        <v>618</v>
      </c>
      <c r="N4786" s="23" t="s">
        <v>622</v>
      </c>
      <c r="O4786" s="23">
        <f t="shared" si="1336"/>
        <v>16</v>
      </c>
      <c r="P4786" s="23" t="str">
        <f t="shared" si="1337"/>
        <v>03920079Principal</v>
      </c>
    </row>
    <row r="4787" spans="1:16" ht="15" hidden="1" customHeight="1">
      <c r="A4787" s="40" t="s">
        <v>823</v>
      </c>
      <c r="B4787" s="23" t="str">
        <f>IFERROR(VLOOKUP(A4787,hoja!$A$2:$E$970,4,FALSE),0)</f>
        <v>OCCIDENTE</v>
      </c>
      <c r="C4787" s="23" t="str">
        <f>IFERROR(VLOOKUP(A4787,hoja!$A$2:$E$1370,5,FALSE),0)</f>
        <v>MANIZALES</v>
      </c>
      <c r="D4787" s="23" t="str">
        <f>IFERROR(VLOOKUP(A4787,hoja!A:D,3,FALSE),0)</f>
        <v>50181</v>
      </c>
      <c r="E4787" s="23" t="s">
        <v>807</v>
      </c>
      <c r="F4787" s="23" t="str">
        <f>IFERROR(VLOOKUP(E4787,hoja!$A$2:$E$970,4,FALSE),0)</f>
        <v>CENTRO</v>
      </c>
      <c r="G4787" s="23" t="str">
        <f>IFERROR(VLOOKUP(E4787,hoja!$A$2:$E$970,5,FALSE),0)</f>
        <v>BOGOTÁ</v>
      </c>
      <c r="H4787" s="103" t="str">
        <f>IFERROR(VLOOKUP(E4787,hoja!A:C,3,FALSE),0)</f>
        <v>0460</v>
      </c>
      <c r="I4787" s="24" t="str">
        <f t="shared" ref="I4787:I4803" si="1339">D4787&amp;H4787</f>
        <v>501810460</v>
      </c>
      <c r="K4787" s="23">
        <v>278</v>
      </c>
      <c r="L4787" s="23" t="str">
        <f>IF(B4787=F4787,"REGIONAL","NACIONAL")</f>
        <v>NACIONAL</v>
      </c>
      <c r="M4787" s="23" t="s">
        <v>618</v>
      </c>
      <c r="N4787" s="23" t="s">
        <v>622</v>
      </c>
      <c r="O4787" s="23">
        <f t="shared" ref="O4787:O4803" si="1340">IF(K4787&lt;=250,25,IF(K4787&lt;=500,16,IF(K4787&lt;=800,12,IF(K4787&lt;=1100,8,IF(K4787&lt;=1400,6,IF(K4787&lt;=1700,5))))))</f>
        <v>16</v>
      </c>
      <c r="P4787" s="23" t="str">
        <f t="shared" ref="P4787:P4803" si="1341">D4787&amp;H4787&amp;M4787</f>
        <v>501810460Principal</v>
      </c>
    </row>
    <row r="4788" spans="1:16" ht="15" hidden="1" customHeight="1">
      <c r="A4788" s="40" t="s">
        <v>873</v>
      </c>
      <c r="B4788" s="23" t="str">
        <f>IFERROR(VLOOKUP(A4788,hoja!$A$2:$E$970,4,FALSE),0)</f>
        <v>OCCIDENTE</v>
      </c>
      <c r="C4788" s="23" t="str">
        <f>IFERROR(VLOOKUP(A4788,hoja!$A$2:$E$1370,5,FALSE),0)</f>
        <v>MANIZALES</v>
      </c>
      <c r="D4788" s="23" t="str">
        <f>IFERROR(VLOOKUP(A4788,hoja!A:D,3,FALSE),0)</f>
        <v>1711</v>
      </c>
      <c r="E4788" s="23" t="s">
        <v>823</v>
      </c>
      <c r="F4788" s="23" t="str">
        <f>IFERROR(VLOOKUP(E4788,hoja!$A$2:$E$970,4,FALSE),0)</f>
        <v>OCCIDENTE</v>
      </c>
      <c r="G4788" s="23" t="str">
        <f>IFERROR(VLOOKUP(E4788,hoja!$A$2:$E$970,5,FALSE),0)</f>
        <v>MANIZALES</v>
      </c>
      <c r="H4788" s="103" t="str">
        <f>IFERROR(VLOOKUP(E4788,hoja!A:C,3,FALSE),0)</f>
        <v>50181</v>
      </c>
      <c r="I4788" s="24" t="str">
        <f t="shared" si="1339"/>
        <v>171150181</v>
      </c>
      <c r="K4788" s="23">
        <v>4</v>
      </c>
      <c r="L4788" s="23" t="str">
        <f t="shared" ref="L4788:L4804" si="1342">IF(B4788=F4788,"REGIONAL","NACIONAL")</f>
        <v>REGIONAL</v>
      </c>
      <c r="M4788" s="23" t="s">
        <v>618</v>
      </c>
      <c r="N4788" s="23" t="s">
        <v>622</v>
      </c>
      <c r="O4788" s="23">
        <f t="shared" si="1340"/>
        <v>25</v>
      </c>
      <c r="P4788" s="23" t="str">
        <f t="shared" si="1341"/>
        <v>171150181Principal</v>
      </c>
    </row>
    <row r="4789" spans="1:16" ht="15" hidden="1" customHeight="1">
      <c r="A4789" s="40" t="s">
        <v>1047</v>
      </c>
      <c r="B4789" s="23" t="str">
        <f>IFERROR(VLOOKUP(A4789,hoja!$A$2:$E$970,4,FALSE),0)</f>
        <v>CENTRO</v>
      </c>
      <c r="C4789" s="23" t="str">
        <f>IFERROR(VLOOKUP(A4789,hoja!$A$2:$E$1370,5,FALSE),0)</f>
        <v>BOGOTÁ</v>
      </c>
      <c r="D4789" s="23" t="str">
        <f>IFERROR(VLOOKUP(A4789,hoja!A:D,3,FALSE),0)</f>
        <v>60154</v>
      </c>
      <c r="E4789" s="23" t="s">
        <v>653</v>
      </c>
      <c r="F4789" s="23" t="str">
        <f>IFERROR(VLOOKUP(E4789,hoja!$A$2:$E$970,4,FALSE),0)</f>
        <v>CENTRO</v>
      </c>
      <c r="G4789" s="23" t="str">
        <f>IFERROR(VLOOKUP(E4789,hoja!$A$2:$E$970,5,FALSE),0)</f>
        <v>MADRID</v>
      </c>
      <c r="H4789" s="103" t="str">
        <f>IFERROR(VLOOKUP(E4789,hoja!A:C,3,FALSE),0)</f>
        <v>2023</v>
      </c>
      <c r="I4789" s="24" t="str">
        <f t="shared" si="1339"/>
        <v>601542023</v>
      </c>
      <c r="K4789" s="23">
        <v>30</v>
      </c>
      <c r="L4789" s="23" t="str">
        <f t="shared" si="1342"/>
        <v>REGIONAL</v>
      </c>
      <c r="M4789" s="23" t="s">
        <v>618</v>
      </c>
      <c r="N4789" s="23" t="s">
        <v>622</v>
      </c>
      <c r="O4789" s="23">
        <f t="shared" si="1340"/>
        <v>25</v>
      </c>
      <c r="P4789" s="23" t="str">
        <f t="shared" si="1341"/>
        <v>601542023Principal</v>
      </c>
    </row>
    <row r="4790" spans="1:16" ht="15" hidden="1" customHeight="1">
      <c r="A4790" s="40" t="s">
        <v>731</v>
      </c>
      <c r="B4790" s="23" t="str">
        <f>IFERROR(VLOOKUP(A4790,hoja!$A$2:$E$970,4,FALSE),0)</f>
        <v>SANTANDER</v>
      </c>
      <c r="C4790" s="23" t="str">
        <f>IFERROR(VLOOKUP(A4790,hoja!$A$2:$E$1370,5,FALSE),0)</f>
        <v>CÚCUTA</v>
      </c>
      <c r="D4790" s="23" t="str">
        <f>IFERROR(VLOOKUP(A4790,hoja!A:D,3,FALSE),0)</f>
        <v>0438</v>
      </c>
      <c r="E4790" s="23" t="s">
        <v>71</v>
      </c>
      <c r="F4790" s="23" t="str">
        <f>IFERROR(VLOOKUP(E4790,hoja!$A$2:$E$970,4,FALSE),0)</f>
        <v>CENTRO</v>
      </c>
      <c r="G4790" s="23" t="str">
        <f>IFERROR(VLOOKUP(E4790,hoja!$A$2:$E$970,5,FALSE),0)</f>
        <v>BOGOTÁ</v>
      </c>
      <c r="H4790" s="103" t="str">
        <f>IFERROR(VLOOKUP(E4790,hoja!A:C,3,FALSE),0)</f>
        <v>60015</v>
      </c>
      <c r="I4790" s="24" t="str">
        <f t="shared" si="1339"/>
        <v>043860015</v>
      </c>
      <c r="K4790" s="23">
        <f>1287/2</f>
        <v>643.5</v>
      </c>
      <c r="L4790" s="23" t="str">
        <f>IF(B4790=F4790,"REGIONAL","NACIONAL")</f>
        <v>NACIONAL</v>
      </c>
      <c r="M4790" s="23" t="s">
        <v>618</v>
      </c>
      <c r="N4790" s="23" t="s">
        <v>622</v>
      </c>
      <c r="O4790" s="23">
        <f t="shared" si="1340"/>
        <v>12</v>
      </c>
      <c r="P4790" s="23" t="str">
        <f t="shared" si="1341"/>
        <v>043860015Principal</v>
      </c>
    </row>
    <row r="4791" spans="1:16" ht="15" hidden="1" customHeight="1">
      <c r="A4791" s="40" t="s">
        <v>630</v>
      </c>
      <c r="B4791" s="23" t="str">
        <f>IFERROR(VLOOKUP(A4791,hoja!$A$2:$E$970,4,FALSE),0)</f>
        <v>CENTRO</v>
      </c>
      <c r="C4791" s="23" t="str">
        <f>IFERROR(VLOOKUP(A4791,hoja!$A$2:$E$1370,5,FALSE),0)</f>
        <v>SESQUILÉ</v>
      </c>
      <c r="D4791" s="23" t="str">
        <f>IFERROR(VLOOKUP(A4791,hoja!A:D,3,FALSE),0)</f>
        <v>1501</v>
      </c>
      <c r="E4791" s="23" t="s">
        <v>822</v>
      </c>
      <c r="F4791" s="23" t="str">
        <f>IFERROR(VLOOKUP(E4791,hoja!$A$2:$E$970,4,FALSE),0)</f>
        <v>SANTANDER</v>
      </c>
      <c r="G4791" s="23" t="str">
        <f>IFERROR(VLOOKUP(E4791,hoja!$A$2:$E$970,5,FALSE),0)</f>
        <v>CÚCUTA</v>
      </c>
      <c r="H4791" s="103" t="str">
        <f>IFERROR(VLOOKUP(E4791,hoja!A:C,3,FALSE),0)</f>
        <v>60019</v>
      </c>
      <c r="I4791" s="24" t="str">
        <f t="shared" si="1339"/>
        <v>150160019</v>
      </c>
      <c r="K4791" s="23">
        <v>600</v>
      </c>
      <c r="L4791" s="23" t="str">
        <f>IF(B4791=F4791,"REGIONAL","NACIONAL")</f>
        <v>NACIONAL</v>
      </c>
      <c r="M4791" s="23" t="s">
        <v>618</v>
      </c>
      <c r="N4791" s="23" t="s">
        <v>622</v>
      </c>
      <c r="O4791" s="23">
        <f t="shared" si="1340"/>
        <v>12</v>
      </c>
      <c r="P4791" s="23" t="str">
        <f t="shared" si="1341"/>
        <v>150160019Principal</v>
      </c>
    </row>
    <row r="4792" spans="1:16" ht="15" hidden="1" customHeight="1">
      <c r="A4792" s="40" t="s">
        <v>823</v>
      </c>
      <c r="B4792" s="23" t="str">
        <f>IFERROR(VLOOKUP(A4792,hoja!$A$2:$E$970,4,FALSE),0)</f>
        <v>OCCIDENTE</v>
      </c>
      <c r="C4792" s="23" t="str">
        <f>IFERROR(VLOOKUP(A4792,hoja!$A$2:$E$1370,5,FALSE),0)</f>
        <v>MANIZALES</v>
      </c>
      <c r="D4792" s="23" t="str">
        <f>IFERROR(VLOOKUP(A4792,hoja!A:D,3,FALSE),0)</f>
        <v>50181</v>
      </c>
      <c r="E4792" s="23" t="s">
        <v>873</v>
      </c>
      <c r="F4792" s="23" t="str">
        <f>IFERROR(VLOOKUP(E4792,hoja!$A$2:$E$970,4,FALSE),0)</f>
        <v>OCCIDENTE</v>
      </c>
      <c r="G4792" s="23" t="str">
        <f>IFERROR(VLOOKUP(E4792,hoja!$A$2:$E$970,5,FALSE),0)</f>
        <v>MANIZALES</v>
      </c>
      <c r="H4792" s="103" t="str">
        <f>IFERROR(VLOOKUP(E4792,hoja!A:C,3,FALSE),0)</f>
        <v>1711</v>
      </c>
      <c r="I4792" s="24" t="str">
        <f t="shared" si="1339"/>
        <v>501811711</v>
      </c>
      <c r="K4792" s="23">
        <v>4</v>
      </c>
      <c r="L4792" s="23" t="str">
        <f t="shared" si="1342"/>
        <v>REGIONAL</v>
      </c>
      <c r="M4792" s="23" t="s">
        <v>618</v>
      </c>
      <c r="N4792" s="23" t="s">
        <v>622</v>
      </c>
      <c r="O4792" s="23">
        <f t="shared" si="1340"/>
        <v>25</v>
      </c>
      <c r="P4792" s="23" t="str">
        <f t="shared" si="1341"/>
        <v>501811711Principal</v>
      </c>
    </row>
    <row r="4793" spans="1:16" ht="15" hidden="1" customHeight="1">
      <c r="A4793" s="40" t="s">
        <v>788</v>
      </c>
      <c r="B4793" s="23" t="str">
        <f>IFERROR(VLOOKUP(A4793,hoja!$A$2:$E$970,4,FALSE),0)</f>
        <v>ANTIOQUIA</v>
      </c>
      <c r="C4793" s="23" t="str">
        <f>IFERROR(VLOOKUP(A4793,hoja!$A$2:$E$1370,5,FALSE),0)</f>
        <v>RIONEGRO</v>
      </c>
      <c r="D4793" s="23" t="str">
        <f>IFERROR(VLOOKUP(A4793,hoja!A:D,3,FALSE),0)</f>
        <v>60027</v>
      </c>
      <c r="E4793" s="23" t="s">
        <v>635</v>
      </c>
      <c r="F4793" s="23" t="str">
        <f>IFERROR(VLOOKUP(E4793,hoja!$A$2:$E$970,4,FALSE),0)</f>
        <v>CENTRO</v>
      </c>
      <c r="G4793" s="23" t="str">
        <f>IFERROR(VLOOKUP(E4793,hoja!$A$2:$E$970,5,FALSE),0)</f>
        <v>BOGOTÁ</v>
      </c>
      <c r="H4793" s="103" t="str">
        <f>IFERROR(VLOOKUP(E4793,hoja!A:C,3,FALSE),0)</f>
        <v>0021</v>
      </c>
      <c r="I4793" s="24" t="str">
        <f t="shared" si="1339"/>
        <v>600270021</v>
      </c>
      <c r="K4793" s="23">
        <f>746/2</f>
        <v>373</v>
      </c>
      <c r="L4793" s="23" t="str">
        <f>IF(B4793=F4793,"REGIONAL","NACIONAL")</f>
        <v>NACIONAL</v>
      </c>
      <c r="M4793" s="23" t="s">
        <v>623</v>
      </c>
      <c r="N4793" s="23" t="s">
        <v>622</v>
      </c>
      <c r="O4793" s="23">
        <f t="shared" si="1340"/>
        <v>16</v>
      </c>
      <c r="P4793" s="23" t="str">
        <f t="shared" si="1341"/>
        <v>600270021Facatativa</v>
      </c>
    </row>
    <row r="4794" spans="1:16" ht="15" hidden="1" customHeight="1">
      <c r="A4794" s="40" t="s">
        <v>629</v>
      </c>
      <c r="B4794" s="23" t="str">
        <f>IFERROR(VLOOKUP(A4794,hoja!$A$2:$E$970,4,FALSE),0)</f>
        <v>CENTRO</v>
      </c>
      <c r="C4794" s="23" t="str">
        <f>IFERROR(VLOOKUP(A4794,hoja!$A$2:$E$1370,5,FALSE),0)</f>
        <v>ZIPAQUIRÁ</v>
      </c>
      <c r="D4794" s="23" t="str">
        <f>IFERROR(VLOOKUP(A4794,hoja!A:D,3,FALSE),0)</f>
        <v>0032</v>
      </c>
      <c r="E4794" s="23" t="s">
        <v>665</v>
      </c>
      <c r="F4794" s="23" t="str">
        <f>IFERROR(VLOOKUP(E4794,hoja!$A$2:$E$970,4,FALSE),0)</f>
        <v>OCCIDENTE</v>
      </c>
      <c r="G4794" s="23" t="str">
        <f>IFERROR(VLOOKUP(E4794,hoja!$A$2:$E$970,5,FALSE),0)</f>
        <v>MANIZALES</v>
      </c>
      <c r="H4794" s="103" t="str">
        <f>IFERROR(VLOOKUP(E4794,hoja!A:C,3,FALSE),0)</f>
        <v>0145</v>
      </c>
      <c r="I4794" s="24" t="str">
        <f t="shared" si="1339"/>
        <v>00320145</v>
      </c>
      <c r="K4794" s="23">
        <v>330</v>
      </c>
      <c r="L4794" s="23" t="str">
        <f>IF(B4794=F4794,"REGIONAL","NACIONAL")</f>
        <v>NACIONAL</v>
      </c>
      <c r="M4794" s="23" t="s">
        <v>618</v>
      </c>
      <c r="N4794" s="23" t="s">
        <v>622</v>
      </c>
      <c r="O4794" s="23">
        <f t="shared" si="1340"/>
        <v>16</v>
      </c>
      <c r="P4794" s="23" t="str">
        <f t="shared" si="1341"/>
        <v>00320145Principal</v>
      </c>
    </row>
    <row r="4795" spans="1:16" ht="15" hidden="1" customHeight="1">
      <c r="A4795" s="40" t="s">
        <v>879</v>
      </c>
      <c r="B4795" s="23" t="str">
        <f>IFERROR(VLOOKUP(A4795,hoja!$A$2:$E$970,4,FALSE),0)</f>
        <v>ANTIOQUIA</v>
      </c>
      <c r="C4795" s="23" t="str">
        <f>IFERROR(VLOOKUP(A4795,hoja!$A$2:$E$1370,5,FALSE),0)</f>
        <v>LLANOS DE CUIVA</v>
      </c>
      <c r="D4795" s="23" t="str">
        <f>IFERROR(VLOOKUP(A4795,hoja!A:D,3,FALSE),0)</f>
        <v>50256</v>
      </c>
      <c r="E4795" s="23" t="s">
        <v>672</v>
      </c>
      <c r="F4795" s="23" t="str">
        <f>IFERROR(VLOOKUP(E4795,hoja!$A$2:$E$970,4,FALSE),0)</f>
        <v>ANTIOQUIA</v>
      </c>
      <c r="G4795" s="23" t="str">
        <f>IFERROR(VLOOKUP(E4795,hoja!$A$2:$E$970,5,FALSE),0)</f>
        <v>MEDELLÍN</v>
      </c>
      <c r="H4795" s="103" t="str">
        <f>IFERROR(VLOOKUP(E4795,hoja!A:C,3,FALSE),0)</f>
        <v>0092</v>
      </c>
      <c r="I4795" s="24" t="str">
        <f t="shared" si="1339"/>
        <v>502560092</v>
      </c>
      <c r="K4795" s="23">
        <v>100</v>
      </c>
      <c r="L4795" s="23" t="str">
        <f t="shared" si="1342"/>
        <v>REGIONAL</v>
      </c>
      <c r="M4795" s="23" t="s">
        <v>618</v>
      </c>
      <c r="N4795" s="23" t="s">
        <v>622</v>
      </c>
      <c r="O4795" s="23">
        <f t="shared" si="1340"/>
        <v>25</v>
      </c>
      <c r="P4795" s="23" t="str">
        <f t="shared" si="1341"/>
        <v>502560092Principal</v>
      </c>
    </row>
    <row r="4796" spans="1:16" ht="15" hidden="1" customHeight="1">
      <c r="A4796" s="40" t="s">
        <v>1071</v>
      </c>
      <c r="B4796" s="23" t="str">
        <f>IFERROR(VLOOKUP(A4796,hoja!$A$2:$E$970,4,FALSE),0)</f>
        <v>CENTRO</v>
      </c>
      <c r="C4796" s="23" t="str">
        <f>IFERROR(VLOOKUP(A4796,hoja!$A$2:$E$1370,5,FALSE),0)</f>
        <v>ESPINAL</v>
      </c>
      <c r="D4796" s="23" t="str">
        <f>IFERROR(VLOOKUP(A4796,hoja!A:D,3,FALSE),0)</f>
        <v>50574</v>
      </c>
      <c r="E4796" s="23" t="s">
        <v>687</v>
      </c>
      <c r="F4796" s="23" t="str">
        <f>IFERROR(VLOOKUP(E4796,hoja!$A$2:$E$970,4,FALSE),0)</f>
        <v>OCCIDENTE</v>
      </c>
      <c r="G4796" s="23" t="str">
        <f>IFERROR(VLOOKUP(E4796,hoja!$A$2:$E$970,5,FALSE),0)</f>
        <v>TULUÁ</v>
      </c>
      <c r="H4796" s="103" t="str">
        <f>IFERROR(VLOOKUP(E4796,hoja!A:C,3,FALSE),0)</f>
        <v>2007</v>
      </c>
      <c r="I4796" s="24" t="str">
        <f t="shared" si="1339"/>
        <v>505742007</v>
      </c>
      <c r="K4796" s="23">
        <v>221</v>
      </c>
      <c r="L4796" s="23" t="str">
        <f>IF(B4796=F4796,"REGIONAL","NACIONAL")</f>
        <v>NACIONAL</v>
      </c>
      <c r="M4796" s="23" t="s">
        <v>618</v>
      </c>
      <c r="N4796" s="23" t="s">
        <v>622</v>
      </c>
      <c r="O4796" s="23">
        <f t="shared" si="1340"/>
        <v>25</v>
      </c>
      <c r="P4796" s="23" t="str">
        <f t="shared" si="1341"/>
        <v>505742007Principal</v>
      </c>
    </row>
    <row r="4797" spans="1:16" ht="15" hidden="1" customHeight="1">
      <c r="A4797" s="40" t="s">
        <v>873</v>
      </c>
      <c r="B4797" s="23" t="str">
        <f>IFERROR(VLOOKUP(A4797,hoja!$A$2:$E$970,4,FALSE),0)</f>
        <v>OCCIDENTE</v>
      </c>
      <c r="C4797" s="23" t="str">
        <f>IFERROR(VLOOKUP(A4797,hoja!$A$2:$E$1370,5,FALSE),0)</f>
        <v>MANIZALES</v>
      </c>
      <c r="D4797" s="23" t="str">
        <f>IFERROR(VLOOKUP(A4797,hoja!A:D,3,FALSE),0)</f>
        <v>1711</v>
      </c>
      <c r="E4797" s="23" t="s">
        <v>733</v>
      </c>
      <c r="F4797" s="23" t="str">
        <f>IFERROR(VLOOKUP(E4797,hoja!$A$2:$E$970,4,FALSE),0)</f>
        <v>OCCIDENTE</v>
      </c>
      <c r="G4797" s="23" t="str">
        <f>IFERROR(VLOOKUP(E4797,hoja!$A$2:$E$970,5,FALSE),0)</f>
        <v>PASTO</v>
      </c>
      <c r="H4797" s="103" t="str">
        <f>IFERROR(VLOOKUP(E4797,hoja!A:C,3,FALSE),0)</f>
        <v>0395</v>
      </c>
      <c r="I4797" s="24" t="str">
        <f t="shared" si="1339"/>
        <v>17110395</v>
      </c>
      <c r="K4797" s="23">
        <v>632</v>
      </c>
      <c r="L4797" s="23" t="str">
        <f t="shared" si="1342"/>
        <v>REGIONAL</v>
      </c>
      <c r="M4797" s="23" t="s">
        <v>618</v>
      </c>
      <c r="N4797" s="23" t="s">
        <v>622</v>
      </c>
      <c r="O4797" s="23">
        <f t="shared" si="1340"/>
        <v>12</v>
      </c>
      <c r="P4797" s="23" t="str">
        <f t="shared" si="1341"/>
        <v>17110395Principal</v>
      </c>
    </row>
    <row r="4798" spans="1:16" ht="15" hidden="1" customHeight="1">
      <c r="A4798" s="40" t="s">
        <v>655</v>
      </c>
      <c r="B4798" s="23" t="str">
        <f>IFERROR(VLOOKUP(A4798,hoja!$A$2:$E$970,4,FALSE),0)</f>
        <v>ANTIOQUIA</v>
      </c>
      <c r="C4798" s="23" t="str">
        <f>IFERROR(VLOOKUP(A4798,hoja!$A$2:$E$1370,5,FALSE),0)</f>
        <v>MEDELLÍN</v>
      </c>
      <c r="D4798" s="23" t="str">
        <f>IFERROR(VLOOKUP(A4798,hoja!A:D,3,FALSE),0)</f>
        <v>0292</v>
      </c>
      <c r="E4798" s="23" t="s">
        <v>717</v>
      </c>
      <c r="F4798" s="23" t="str">
        <f>IFERROR(VLOOKUP(E4798,hoja!$A$2:$E$970,4,FALSE),0)</f>
        <v>OCCIDENTE</v>
      </c>
      <c r="G4798" s="23" t="str">
        <f>IFERROR(VLOOKUP(E4798,hoja!$A$2:$E$970,5,FALSE),0)</f>
        <v>POPAYÁN</v>
      </c>
      <c r="H4798" s="103" t="str">
        <f>IFERROR(VLOOKUP(E4798,hoja!A:C,3,FALSE),0)</f>
        <v>0126</v>
      </c>
      <c r="I4798" s="24" t="str">
        <f t="shared" si="1339"/>
        <v>02920126</v>
      </c>
      <c r="K4798" s="23">
        <v>526</v>
      </c>
      <c r="L4798" s="23" t="str">
        <f>IF(B4798=F4798,"REGIONAL","NACIONAL")</f>
        <v>NACIONAL</v>
      </c>
      <c r="M4798" s="23" t="s">
        <v>618</v>
      </c>
      <c r="N4798" s="23" t="s">
        <v>622</v>
      </c>
      <c r="O4798" s="23">
        <f t="shared" si="1340"/>
        <v>12</v>
      </c>
      <c r="P4798" s="23" t="str">
        <f t="shared" si="1341"/>
        <v>02920126Principal</v>
      </c>
    </row>
    <row r="4799" spans="1:16" ht="15" hidden="1" customHeight="1">
      <c r="A4799" s="40" t="s">
        <v>617</v>
      </c>
      <c r="B4799" s="23" t="str">
        <f>IFERROR(VLOOKUP(A4799,hoja!$A$2:$E$970,4,FALSE),0)</f>
        <v>ANTIOQUIA</v>
      </c>
      <c r="C4799" s="23" t="str">
        <f>IFERROR(VLOOKUP(A4799,hoja!$A$2:$E$1370,5,FALSE),0)</f>
        <v>MEDELLÍN</v>
      </c>
      <c r="D4799" s="23">
        <f>IFERROR(VLOOKUP(A4799,hoja!A:D,3,FALSE),0)</f>
        <v>50443</v>
      </c>
      <c r="E4799" s="23" t="s">
        <v>743</v>
      </c>
      <c r="F4799" s="23" t="str">
        <f>IFERROR(VLOOKUP(E4799,hoja!$A$2:$E$970,4,FALSE),0)</f>
        <v>CENTRO</v>
      </c>
      <c r="G4799" s="23" t="str">
        <f>IFERROR(VLOOKUP(E4799,hoja!$A$2:$E$970,5,FALSE),0)</f>
        <v>BOGOTÁ</v>
      </c>
      <c r="H4799" s="103" t="str">
        <f>IFERROR(VLOOKUP(E4799,hoja!A:C,3,FALSE),0)</f>
        <v>0461</v>
      </c>
      <c r="I4799" s="24" t="str">
        <f t="shared" si="1339"/>
        <v>504430461</v>
      </c>
      <c r="K4799" s="23">
        <f>864/2</f>
        <v>432</v>
      </c>
      <c r="L4799" s="23" t="str">
        <f t="shared" ref="L4799:L4800" si="1343">IF(B4799=F4799,"REGIONAL","NACIONAL")</f>
        <v>NACIONAL</v>
      </c>
      <c r="M4799" s="23" t="s">
        <v>618</v>
      </c>
      <c r="N4799" s="23" t="s">
        <v>622</v>
      </c>
      <c r="O4799" s="23">
        <f t="shared" si="1340"/>
        <v>16</v>
      </c>
      <c r="P4799" s="23" t="str">
        <f t="shared" si="1341"/>
        <v>504430461Principal</v>
      </c>
    </row>
    <row r="4800" spans="1:16" ht="15" hidden="1" customHeight="1">
      <c r="A4800" s="40" t="s">
        <v>581</v>
      </c>
      <c r="B4800" s="23" t="str">
        <f>IFERROR(VLOOKUP(A4800,hoja!$A$2:$E$970,4,FALSE),0)</f>
        <v>OCCIDENTE</v>
      </c>
      <c r="C4800" s="23" t="str">
        <f>IFERROR(VLOOKUP(A4800,hoja!$A$2:$E$1370,5,FALSE),0)</f>
        <v>CALI</v>
      </c>
      <c r="D4800" s="23" t="str">
        <f>IFERROR(VLOOKUP(A4800,hoja!A:D,3,FALSE),0)</f>
        <v>60043</v>
      </c>
      <c r="E4800" s="23" t="s">
        <v>743</v>
      </c>
      <c r="F4800" s="23" t="str">
        <f>IFERROR(VLOOKUP(E4800,hoja!$A$2:$E$970,4,FALSE),0)</f>
        <v>CENTRO</v>
      </c>
      <c r="G4800" s="23" t="str">
        <f>IFERROR(VLOOKUP(E4800,hoja!$A$2:$E$970,5,FALSE),0)</f>
        <v>BOGOTÁ</v>
      </c>
      <c r="H4800" s="103" t="str">
        <f>IFERROR(VLOOKUP(E4800,hoja!A:C,3,FALSE),0)</f>
        <v>0461</v>
      </c>
      <c r="I4800" s="24" t="str">
        <f t="shared" si="1339"/>
        <v>600430461</v>
      </c>
      <c r="K4800" s="23">
        <f>877/2</f>
        <v>438.5</v>
      </c>
      <c r="L4800" s="23" t="str">
        <f t="shared" si="1343"/>
        <v>NACIONAL</v>
      </c>
      <c r="M4800" s="23" t="s">
        <v>618</v>
      </c>
      <c r="N4800" s="23" t="s">
        <v>622</v>
      </c>
      <c r="O4800" s="23">
        <f t="shared" si="1340"/>
        <v>16</v>
      </c>
      <c r="P4800" s="23" t="str">
        <f t="shared" si="1341"/>
        <v>600430461Principal</v>
      </c>
    </row>
    <row r="4801" spans="1:16" ht="15" hidden="1" customHeight="1">
      <c r="A4801" s="40" t="s">
        <v>365</v>
      </c>
      <c r="B4801" s="23" t="str">
        <f>IFERROR(VLOOKUP(A4801,hoja!$A$2:$E$970,4,FALSE),0)</f>
        <v>OCCIDENTE</v>
      </c>
      <c r="C4801" s="23" t="str">
        <f>IFERROR(VLOOKUP(A4801,hoja!$A$2:$E$1370,5,FALSE),0)</f>
        <v>PASTO</v>
      </c>
      <c r="D4801" s="23" t="str">
        <f>IFERROR(VLOOKUP(A4801,hoja!A:D,3,FALSE),0)</f>
        <v>60148</v>
      </c>
      <c r="E4801" s="23" t="s">
        <v>645</v>
      </c>
      <c r="F4801" s="23" t="str">
        <f>IFERROR(VLOOKUP(E4801,hoja!$A$2:$E$970,4,FALSE),0)</f>
        <v>OCCIDENTE</v>
      </c>
      <c r="G4801" s="23" t="str">
        <f>IFERROR(VLOOKUP(E4801,hoja!$A$2:$E$970,5,FALSE),0)</f>
        <v>CALI</v>
      </c>
      <c r="H4801" s="103" t="str">
        <f>IFERROR(VLOOKUP(E4801,hoja!A:C,3,FALSE),0)</f>
        <v>0410</v>
      </c>
      <c r="I4801" s="24" t="str">
        <f t="shared" si="1339"/>
        <v>601480410</v>
      </c>
      <c r="K4801" s="23">
        <f>877/2</f>
        <v>438.5</v>
      </c>
      <c r="L4801" s="23" t="str">
        <f t="shared" si="1342"/>
        <v>REGIONAL</v>
      </c>
      <c r="M4801" s="23" t="s">
        <v>618</v>
      </c>
      <c r="N4801" s="23" t="s">
        <v>622</v>
      </c>
      <c r="O4801" s="23">
        <f t="shared" si="1340"/>
        <v>16</v>
      </c>
      <c r="P4801" s="23" t="str">
        <f t="shared" si="1341"/>
        <v>601480410Principal</v>
      </c>
    </row>
    <row r="4802" spans="1:16" ht="15" hidden="1" customHeight="1">
      <c r="A4802" s="40" t="s">
        <v>665</v>
      </c>
      <c r="B4802" s="23" t="str">
        <f>IFERROR(VLOOKUP(A4802,hoja!$A$2:$E$970,4,FALSE),0)</f>
        <v>OCCIDENTE</v>
      </c>
      <c r="C4802" s="23" t="str">
        <f>IFERROR(VLOOKUP(A4802,hoja!$A$2:$E$1370,5,FALSE),0)</f>
        <v>MANIZALES</v>
      </c>
      <c r="D4802" s="23" t="str">
        <f>IFERROR(VLOOKUP(A4802,hoja!A:D,3,FALSE),0)</f>
        <v>0145</v>
      </c>
      <c r="E4802" s="23" t="s">
        <v>629</v>
      </c>
      <c r="F4802" s="23" t="str">
        <f>IFERROR(VLOOKUP(E4802,hoja!$A$2:$E$970,4,FALSE),0)</f>
        <v>CENTRO</v>
      </c>
      <c r="G4802" s="23" t="str">
        <f>IFERROR(VLOOKUP(E4802,hoja!$A$2:$E$970,5,FALSE),0)</f>
        <v>ZIPAQUIRÁ</v>
      </c>
      <c r="H4802" s="103" t="str">
        <f>IFERROR(VLOOKUP(E4802,hoja!A:C,3,FALSE),0)</f>
        <v>0032</v>
      </c>
      <c r="I4802" s="24" t="str">
        <f t="shared" si="1339"/>
        <v>01450032</v>
      </c>
      <c r="K4802" s="23">
        <v>330</v>
      </c>
      <c r="L4802" s="23" t="str">
        <f>IF(B4802=F4802,"REGIONAL","NACIONAL")</f>
        <v>NACIONAL</v>
      </c>
      <c r="M4802" s="23" t="s">
        <v>618</v>
      </c>
      <c r="N4802" s="23" t="s">
        <v>622</v>
      </c>
      <c r="O4802" s="23">
        <f t="shared" si="1340"/>
        <v>16</v>
      </c>
      <c r="P4802" s="23" t="str">
        <f t="shared" si="1341"/>
        <v>01450032Principal</v>
      </c>
    </row>
    <row r="4803" spans="1:16" ht="15" hidden="1" customHeight="1">
      <c r="A4803" s="40" t="s">
        <v>470</v>
      </c>
      <c r="B4803" s="23" t="str">
        <f>IFERROR(VLOOKUP(A4803,hoja!$A$2:$E$970,4,FALSE),0)</f>
        <v>COSTA</v>
      </c>
      <c r="C4803" s="23" t="str">
        <f>IFERROR(VLOOKUP(A4803,hoja!$A$2:$E$1370,5,FALSE),0)</f>
        <v>SANTA MARTA</v>
      </c>
      <c r="D4803" s="23" t="str">
        <f>IFERROR(VLOOKUP(A4803,hoja!A:D,3,FALSE),0)</f>
        <v>60028</v>
      </c>
      <c r="E4803" s="23" t="s">
        <v>843</v>
      </c>
      <c r="F4803" s="23" t="str">
        <f>IFERROR(VLOOKUP(E4803,hoja!$A$2:$E$970,4,FALSE),0)</f>
        <v>ANTIOQUIA</v>
      </c>
      <c r="G4803" s="23" t="str">
        <f>IFERROR(VLOOKUP(E4803,hoja!$A$2:$E$970,5,FALSE),0)</f>
        <v>MEDELLÍN</v>
      </c>
      <c r="H4803" s="103" t="str">
        <f>IFERROR(VLOOKUP(E4803,hoja!A:C,3,FALSE),0)</f>
        <v>60014</v>
      </c>
      <c r="I4803" s="24" t="str">
        <f t="shared" si="1339"/>
        <v>6002860014</v>
      </c>
      <c r="K4803" s="23">
        <v>825</v>
      </c>
      <c r="L4803" s="23" t="str">
        <f>IF(B4803=F4803,"REGIONAL","NACIONAL")</f>
        <v>NACIONAL</v>
      </c>
      <c r="M4803" s="23" t="s">
        <v>618</v>
      </c>
      <c r="N4803" s="23" t="s">
        <v>622</v>
      </c>
      <c r="O4803" s="23">
        <f t="shared" si="1340"/>
        <v>8</v>
      </c>
      <c r="P4803" s="23" t="str">
        <f t="shared" si="1341"/>
        <v>6002860014Principal</v>
      </c>
    </row>
    <row r="4804" spans="1:16" ht="15" hidden="1" customHeight="1">
      <c r="A4804" s="40" t="s">
        <v>670</v>
      </c>
      <c r="B4804" s="23" t="str">
        <f>IFERROR(VLOOKUP(A4804,hoja!$A$2:$E$970,4,FALSE),0)</f>
        <v>OCCIDENTE</v>
      </c>
      <c r="C4804" s="23" t="str">
        <f>IFERROR(VLOOKUP(A4804,hoja!$A$2:$E$1370,5,FALSE),0)</f>
        <v>PEREIRA</v>
      </c>
      <c r="D4804" s="23" t="str">
        <f>IFERROR(VLOOKUP(A4804,hoja!A:D,3,FALSE),0)</f>
        <v>0134</v>
      </c>
      <c r="E4804" s="23" t="s">
        <v>371</v>
      </c>
      <c r="F4804" s="23" t="str">
        <f>IFERROR(VLOOKUP(E4804,hoja!$A$2:$E$970,4,FALSE),0)</f>
        <v>OCCIDENTE</v>
      </c>
      <c r="G4804" s="23" t="str">
        <f>IFERROR(VLOOKUP(E4804,hoja!$A$2:$E$970,5,FALSE),0)</f>
        <v>PEREIRA</v>
      </c>
      <c r="H4804" s="103" t="str">
        <f>IFERROR(VLOOKUP(E4804,hoja!A:C,3,FALSE),0)</f>
        <v>60041</v>
      </c>
      <c r="I4804" s="24" t="str">
        <f t="shared" ref="I4804:I4806" si="1344">D4804&amp;H4804</f>
        <v>013460041</v>
      </c>
      <c r="K4804" s="23">
        <v>3</v>
      </c>
      <c r="L4804" s="23" t="str">
        <f t="shared" si="1342"/>
        <v>REGIONAL</v>
      </c>
      <c r="M4804" s="23" t="s">
        <v>618</v>
      </c>
      <c r="N4804" s="23" t="s">
        <v>622</v>
      </c>
      <c r="O4804" s="23">
        <f t="shared" ref="O4804:O4806" si="1345">IF(K4804&lt;=250,25,IF(K4804&lt;=500,16,IF(K4804&lt;=800,12,IF(K4804&lt;=1100,8,IF(K4804&lt;=1400,6,IF(K4804&lt;=1700,5))))))</f>
        <v>25</v>
      </c>
      <c r="P4804" s="23" t="str">
        <f t="shared" ref="P4804:P4806" si="1346">D4804&amp;H4804&amp;M4804</f>
        <v>013460041Principal</v>
      </c>
    </row>
    <row r="4805" spans="1:16" ht="15" hidden="1" customHeight="1">
      <c r="A4805" s="26" t="s">
        <v>881</v>
      </c>
      <c r="B4805" s="23" t="str">
        <f>IFERROR(VLOOKUP(A4805,hoja!$A$2:$E$970,4,FALSE),0)</f>
        <v>ANTIOQUIA</v>
      </c>
      <c r="C4805" s="23" t="str">
        <f>IFERROR(VLOOKUP(A4805,hoja!$A$2:$E$1370,5,FALSE),0)</f>
        <v>MEDELLÍN</v>
      </c>
      <c r="D4805" s="23" t="str">
        <f>IFERROR(VLOOKUP(A4805,hoja!A:D,3,FALSE),0)</f>
        <v>1381</v>
      </c>
      <c r="E4805" s="23" t="s">
        <v>660</v>
      </c>
      <c r="F4805" s="23" t="str">
        <f>IFERROR(VLOOKUP(E4805,hoja!$A$2:$E$970,4,FALSE),0)</f>
        <v>CENTRO</v>
      </c>
      <c r="G4805" s="23" t="str">
        <f>IFERROR(VLOOKUP(E4805,hoja!$A$2:$E$970,5,FALSE),0)</f>
        <v>BOGOTÁ</v>
      </c>
      <c r="H4805" s="103" t="str">
        <f>IFERROR(VLOOKUP(E4805,hoja!A:C,3,FALSE),0)</f>
        <v>0035</v>
      </c>
      <c r="I4805" s="24" t="str">
        <f t="shared" si="1344"/>
        <v>13810035</v>
      </c>
      <c r="J4805" s="23">
        <v>21</v>
      </c>
      <c r="K4805" s="23">
        <v>408</v>
      </c>
      <c r="L4805" s="23" t="str">
        <f>IF(B4805=F4805,"REGIONAL","NACIONAL")</f>
        <v>NACIONAL</v>
      </c>
      <c r="M4805" s="23" t="s">
        <v>674</v>
      </c>
      <c r="N4805" s="23" t="s">
        <v>622</v>
      </c>
      <c r="O4805" s="23">
        <f t="shared" si="1345"/>
        <v>16</v>
      </c>
      <c r="P4805" s="23" t="str">
        <f t="shared" si="1346"/>
        <v>13810035La Vega</v>
      </c>
    </row>
    <row r="4806" spans="1:16" ht="15" hidden="1" customHeight="1">
      <c r="A4806" s="26" t="s">
        <v>660</v>
      </c>
      <c r="B4806" s="23" t="str">
        <f>IFERROR(VLOOKUP(A4806,hoja!$A$2:$E$970,4,FALSE),0)</f>
        <v>CENTRO</v>
      </c>
      <c r="C4806" s="23" t="str">
        <f>IFERROR(VLOOKUP(A4806,hoja!$A$2:$E$1370,5,FALSE),0)</f>
        <v>BOGOTÁ</v>
      </c>
      <c r="D4806" s="23" t="str">
        <f>IFERROR(VLOOKUP(A4806,hoja!A:D,3,FALSE),0)</f>
        <v>0035</v>
      </c>
      <c r="E4806" s="23" t="s">
        <v>706</v>
      </c>
      <c r="F4806" s="23" t="str">
        <f>IFERROR(VLOOKUP(E4806,hoja!$A$2:$E$970,4,FALSE),0)</f>
        <v>CENTRO</v>
      </c>
      <c r="G4806" s="23" t="str">
        <f>IFERROR(VLOOKUP(E4806,hoja!$A$2:$E$970,5,FALSE),0)</f>
        <v>GUATEQUE</v>
      </c>
      <c r="H4806" s="103" t="str">
        <f>IFERROR(VLOOKUP(E4806,hoja!A:C,3,FALSE),0)</f>
        <v>0033</v>
      </c>
      <c r="I4806" s="24" t="str">
        <f t="shared" si="1344"/>
        <v>00350033</v>
      </c>
      <c r="K4806" s="23">
        <v>116</v>
      </c>
      <c r="L4806" s="23" t="str">
        <f t="shared" ref="L4806" si="1347">IF(B4806=F4806,"REGIONAL","NACIONAL")</f>
        <v>REGIONAL</v>
      </c>
      <c r="M4806" s="23" t="s">
        <v>618</v>
      </c>
      <c r="N4806" s="23" t="s">
        <v>622</v>
      </c>
      <c r="O4806" s="23">
        <f t="shared" si="1345"/>
        <v>25</v>
      </c>
      <c r="P4806" s="23" t="str">
        <f t="shared" si="1346"/>
        <v>00350033Principal</v>
      </c>
    </row>
    <row r="4807" spans="1:16" ht="15" hidden="1" customHeight="1">
      <c r="A4807" s="26" t="s">
        <v>660</v>
      </c>
      <c r="B4807" s="23" t="str">
        <f>IFERROR(VLOOKUP(A4807,hoja!$A$2:$E$970,4,FALSE),0)</f>
        <v>CENTRO</v>
      </c>
      <c r="C4807" s="23" t="str">
        <f>IFERROR(VLOOKUP(A4807,hoja!$A$2:$E$1370,5,FALSE),0)</f>
        <v>BOGOTÁ</v>
      </c>
      <c r="D4807" s="23" t="str">
        <f>IFERROR(VLOOKUP(A4807,hoja!A:D,3,FALSE),0)</f>
        <v>0035</v>
      </c>
      <c r="E4807" s="23" t="s">
        <v>730</v>
      </c>
      <c r="F4807" s="23" t="str">
        <f>IFERROR(VLOOKUP(E4807,hoja!$A$2:$E$970,4,FALSE),0)</f>
        <v>OCCIDENTE</v>
      </c>
      <c r="G4807" s="23" t="str">
        <f>IFERROR(VLOOKUP(E4807,hoja!$A$2:$E$970,5,FALSE),0)</f>
        <v>ZARZAL</v>
      </c>
      <c r="H4807" s="103" t="str">
        <f>IFERROR(VLOOKUP(E4807,hoja!A:C,3,FALSE),0)</f>
        <v>0412</v>
      </c>
      <c r="I4807" s="24" t="str">
        <f t="shared" ref="I4807:I4808" si="1348">D4807&amp;H4807</f>
        <v>00350412</v>
      </c>
      <c r="K4807" s="23">
        <v>346</v>
      </c>
      <c r="L4807" s="23" t="str">
        <f>IF(B4807=F4807,"REGIONAL","NACIONAL")</f>
        <v>NACIONAL</v>
      </c>
      <c r="M4807" s="23" t="s">
        <v>753</v>
      </c>
      <c r="N4807" s="23" t="s">
        <v>622</v>
      </c>
      <c r="O4807" s="23">
        <f t="shared" ref="O4807:O4808" si="1349">IF(K4807&lt;=250,25,IF(K4807&lt;=500,16,IF(K4807&lt;=800,12,IF(K4807&lt;=1100,8,IF(K4807&lt;=1400,6,IF(K4807&lt;=1700,5))))))</f>
        <v>16</v>
      </c>
      <c r="P4807" s="23" t="str">
        <f t="shared" ref="P4807:P4808" si="1350">D4807&amp;H4807&amp;M4807</f>
        <v>00350412Tebaida</v>
      </c>
    </row>
    <row r="4808" spans="1:16" ht="15" hidden="1" customHeight="1">
      <c r="A4808" s="26" t="s">
        <v>660</v>
      </c>
      <c r="B4808" s="23" t="str">
        <f>IFERROR(VLOOKUP(A4808,hoja!$A$2:$E$970,4,FALSE),0)</f>
        <v>CENTRO</v>
      </c>
      <c r="C4808" s="23" t="str">
        <f>IFERROR(VLOOKUP(A4808,hoja!$A$2:$E$1370,5,FALSE),0)</f>
        <v>BOGOTÁ</v>
      </c>
      <c r="D4808" s="23" t="str">
        <f>IFERROR(VLOOKUP(A4808,hoja!A:D,3,FALSE),0)</f>
        <v>0035</v>
      </c>
      <c r="E4808" s="23" t="s">
        <v>692</v>
      </c>
      <c r="F4808" s="23" t="str">
        <f>IFERROR(VLOOKUP(E4808,hoja!$A$2:$E$970,4,FALSE),0)</f>
        <v>SANTANDER</v>
      </c>
      <c r="G4808" s="23" t="str">
        <f>IFERROR(VLOOKUP(E4808,hoja!$A$2:$E$970,5,FALSE),0)</f>
        <v>BARBOSA</v>
      </c>
      <c r="H4808" s="103" t="str">
        <f>IFERROR(VLOOKUP(E4808,hoja!A:C,3,FALSE),0)</f>
        <v>0446</v>
      </c>
      <c r="I4808" s="24" t="str">
        <f t="shared" si="1348"/>
        <v>00350446</v>
      </c>
      <c r="K4808" s="23">
        <v>185</v>
      </c>
      <c r="L4808" s="23" t="str">
        <f>IF(B4808=F4808,"REGIONAL","NACIONAL")</f>
        <v>NACIONAL</v>
      </c>
      <c r="M4808" s="23" t="s">
        <v>618</v>
      </c>
      <c r="N4808" s="23" t="s">
        <v>622</v>
      </c>
      <c r="O4808" s="23">
        <f t="shared" si="1349"/>
        <v>25</v>
      </c>
      <c r="P4808" s="23" t="str">
        <f t="shared" si="1350"/>
        <v>00350446Principal</v>
      </c>
    </row>
    <row r="4809" spans="1:16" ht="15" hidden="1" customHeight="1">
      <c r="A4809" s="26" t="s">
        <v>660</v>
      </c>
      <c r="B4809" s="23" t="str">
        <f>IFERROR(VLOOKUP(A4809,hoja!$A$2:$E$970,4,FALSE),0)</f>
        <v>CENTRO</v>
      </c>
      <c r="C4809" s="23" t="str">
        <f>IFERROR(VLOOKUP(A4809,hoja!$A$2:$E$1370,5,FALSE),0)</f>
        <v>BOGOTÁ</v>
      </c>
      <c r="D4809" s="23" t="str">
        <f>IFERROR(VLOOKUP(A4809,hoja!A:D,3,FALSE),0)</f>
        <v>0035</v>
      </c>
      <c r="E4809" s="23" t="s">
        <v>695</v>
      </c>
      <c r="F4809" s="23" t="str">
        <f>IFERROR(VLOOKUP(E4809,hoja!$A$2:$E$970,4,FALSE),0)</f>
        <v>CENTRO</v>
      </c>
      <c r="G4809" s="23" t="str">
        <f>IFERROR(VLOOKUP(E4809,hoja!$A$2:$E$970,5,FALSE),0)</f>
        <v>CAQUEZA</v>
      </c>
      <c r="H4809" s="103" t="str">
        <f>IFERROR(VLOOKUP(E4809,hoja!A:C,3,FALSE),0)</f>
        <v>0012</v>
      </c>
      <c r="I4809" s="24" t="str">
        <f t="shared" ref="I4809" si="1351">D4809&amp;H4809</f>
        <v>00350012</v>
      </c>
      <c r="K4809" s="23">
        <v>84</v>
      </c>
      <c r="L4809" s="23" t="str">
        <f t="shared" ref="L4809" si="1352">IF(B4809=F4809,"REGIONAL","NACIONAL")</f>
        <v>REGIONAL</v>
      </c>
      <c r="M4809" s="23" t="s">
        <v>618</v>
      </c>
      <c r="N4809" s="23" t="s">
        <v>622</v>
      </c>
      <c r="O4809" s="23">
        <f t="shared" ref="O4809" si="1353">IF(K4809&lt;=250,25,IF(K4809&lt;=500,16,IF(K4809&lt;=800,12,IF(K4809&lt;=1100,8,IF(K4809&lt;=1400,6,IF(K4809&lt;=1700,5))))))</f>
        <v>25</v>
      </c>
      <c r="P4809" s="23" t="str">
        <f t="shared" ref="P4809" si="1354">D4809&amp;H4809&amp;M4809</f>
        <v>00350012Principal</v>
      </c>
    </row>
    <row r="4810" spans="1:16" ht="15" hidden="1" customHeight="1">
      <c r="A4810" s="26" t="s">
        <v>660</v>
      </c>
      <c r="B4810" s="23" t="str">
        <f>IFERROR(VLOOKUP(A4810,hoja!$A$2:$E$970,4,FALSE),0)</f>
        <v>CENTRO</v>
      </c>
      <c r="C4810" s="23" t="str">
        <f>IFERROR(VLOOKUP(A4810,hoja!$A$2:$E$1370,5,FALSE),0)</f>
        <v>BOGOTÁ</v>
      </c>
      <c r="D4810" s="23" t="str">
        <f>IFERROR(VLOOKUP(A4810,hoja!A:D,3,FALSE),0)</f>
        <v>0035</v>
      </c>
      <c r="E4810" s="23" t="s">
        <v>1007</v>
      </c>
      <c r="F4810" s="23" t="str">
        <f>IFERROR(VLOOKUP(E4810,hoja!$A$2:$E$970,4,FALSE),0)</f>
        <v>CENTRO</v>
      </c>
      <c r="G4810" s="23" t="str">
        <f>IFERROR(VLOOKUP(E4810,hoja!$A$2:$E$970,5,FALSE),0)</f>
        <v>FUSA</v>
      </c>
      <c r="H4810" s="103" t="str">
        <f>IFERROR(VLOOKUP(E4810,hoja!A:C,3,FALSE),0)</f>
        <v>0463</v>
      </c>
      <c r="I4810" s="24" t="str">
        <f t="shared" ref="I4810" si="1355">D4810&amp;H4810</f>
        <v>00350463</v>
      </c>
      <c r="K4810" s="23">
        <v>80</v>
      </c>
      <c r="L4810" s="23" t="s">
        <v>752</v>
      </c>
      <c r="M4810" s="23" t="s">
        <v>753</v>
      </c>
      <c r="N4810" s="23" t="s">
        <v>622</v>
      </c>
      <c r="O4810" s="23">
        <f t="shared" ref="O4810" si="1356">IF(K4810&lt;=250,25,IF(K4810&lt;=500,16,IF(K4810&lt;=800,12,IF(K4810&lt;=1100,8,IF(K4810&lt;=1400,6,IF(K4810&lt;=1700,5))))))</f>
        <v>25</v>
      </c>
      <c r="P4810" s="23" t="str">
        <f>D4810&amp;H4810&amp;M4810</f>
        <v>00350463Tebaida</v>
      </c>
    </row>
    <row r="4811" spans="1:16" ht="15" hidden="1" customHeight="1">
      <c r="A4811" s="26" t="s">
        <v>1072</v>
      </c>
      <c r="B4811" s="23" t="str">
        <f>IFERROR(VLOOKUP(A4811,hoja!$A$2:$E$970,4,FALSE),0)</f>
        <v>CENTRO</v>
      </c>
      <c r="C4811" s="23" t="str">
        <f>IFERROR(VLOOKUP(A4811,hoja!$A$2:$E$1370,5,FALSE),0)</f>
        <v>BOGOTÁ</v>
      </c>
      <c r="D4811" s="23" t="str">
        <f>IFERROR(VLOOKUP(A4811,hoja!A:D,3,FALSE),0)</f>
        <v>50558</v>
      </c>
      <c r="E4811" s="23" t="s">
        <v>71</v>
      </c>
      <c r="F4811" s="23" t="str">
        <f>IFERROR(VLOOKUP(E4811,hoja!$A$2:$E$970,4,FALSE),0)</f>
        <v>CENTRO</v>
      </c>
      <c r="G4811" s="23" t="str">
        <f>IFERROR(VLOOKUP(E4811,hoja!$A$2:$E$970,5,FALSE),0)</f>
        <v>BOGOTÁ</v>
      </c>
      <c r="H4811" s="103" t="str">
        <f>IFERROR(VLOOKUP(E4811,hoja!A:C,3,FALSE),0)</f>
        <v>60015</v>
      </c>
      <c r="I4811" s="24" t="str">
        <f>D4811&amp;H4811</f>
        <v>5055860015</v>
      </c>
      <c r="K4811" s="23">
        <v>10</v>
      </c>
      <c r="L4811" s="23" t="str">
        <f t="shared" ref="L4811:L4813" si="1357">IF(B4811=F4811,"REGIONAL","NACIONAL")</f>
        <v>REGIONAL</v>
      </c>
      <c r="M4811" s="23" t="s">
        <v>618</v>
      </c>
      <c r="N4811" s="23" t="s">
        <v>622</v>
      </c>
      <c r="O4811" s="23">
        <f>IF(K4811&lt;=250,25,IF(K4811&lt;=500,16,IF(K4811&lt;=800,12,IF(K4811&lt;=1100,8,IF(K4811&lt;=1400,6,IF(K4811&lt;=1700,5))))))</f>
        <v>25</v>
      </c>
      <c r="P4811" s="23" t="str">
        <f>D4811&amp;H4811&amp;M4811</f>
        <v>5055860015Principal</v>
      </c>
    </row>
    <row r="4812" spans="1:16" ht="15" hidden="1" customHeight="1">
      <c r="A4812" s="26" t="s">
        <v>1073</v>
      </c>
      <c r="B4812" s="23" t="str">
        <f>IFERROR(VLOOKUP(A4812,hoja!$A$2:$E$970,4,FALSE),0)</f>
        <v>ANTIOQUIA</v>
      </c>
      <c r="C4812" s="23" t="str">
        <f>IFERROR(VLOOKUP(A4812,hoja!$A$2:$E$1370,5,FALSE),0)</f>
        <v>MEDELLÍN</v>
      </c>
      <c r="D4812" s="23" t="str">
        <f>IFERROR(VLOOKUP(A4812,hoja!A:D,3,FALSE),0)</f>
        <v>50559</v>
      </c>
      <c r="E4812" s="23" t="s">
        <v>657</v>
      </c>
      <c r="F4812" s="23" t="str">
        <f>IFERROR(VLOOKUP(E4812,hoja!$A$2:$E$970,4,FALSE),0)</f>
        <v>ANTIOQUIA</v>
      </c>
      <c r="G4812" s="23" t="str">
        <f>IFERROR(VLOOKUP(E4812,hoja!$A$2:$E$970,5,FALSE),0)</f>
        <v>MEDELLÍN</v>
      </c>
      <c r="H4812" s="103" t="str">
        <f>IFERROR(VLOOKUP(E4812,hoja!A:C,3,FALSE),0)</f>
        <v>60022</v>
      </c>
      <c r="I4812" s="24" t="str">
        <f>D4812&amp;H4812</f>
        <v>5055960022</v>
      </c>
      <c r="K4812" s="23">
        <v>10</v>
      </c>
      <c r="L4812" s="23" t="str">
        <f t="shared" si="1357"/>
        <v>REGIONAL</v>
      </c>
      <c r="M4812" s="23" t="s">
        <v>618</v>
      </c>
      <c r="N4812" s="23" t="s">
        <v>622</v>
      </c>
      <c r="O4812" s="23">
        <f>IF(K4812&lt;=250,25,IF(K4812&lt;=500,16,IF(K4812&lt;=800,12,IF(K4812&lt;=1100,8,IF(K4812&lt;=1400,6,IF(K4812&lt;=1700,5))))))</f>
        <v>25</v>
      </c>
      <c r="P4812" s="23" t="str">
        <f>D4812&amp;H4812&amp;M4812</f>
        <v>5055960022Principal</v>
      </c>
    </row>
    <row r="4813" spans="1:16" ht="15" hidden="1" customHeight="1">
      <c r="A4813" s="26" t="s">
        <v>708</v>
      </c>
      <c r="B4813" s="23" t="str">
        <f>IFERROR(VLOOKUP(A4813,hoja!$A$2:$E$970,4,FALSE),0)</f>
        <v>OCCIDENTE</v>
      </c>
      <c r="C4813" s="23" t="str">
        <f>IFERROR(VLOOKUP(A4813,hoja!$A$2:$E$1370,5,FALSE),0)</f>
        <v>JAMUNDÍ</v>
      </c>
      <c r="D4813" s="23" t="str">
        <f>IFERROR(VLOOKUP(A4813,hoja!A:D,3,FALSE),0)</f>
        <v>0358</v>
      </c>
      <c r="E4813" s="26" t="s">
        <v>1074</v>
      </c>
      <c r="F4813" s="23" t="str">
        <f>IFERROR(VLOOKUP(E4813,hoja!$A$2:$E$970,4,FALSE),0)</f>
        <v>OCCIDENTE</v>
      </c>
      <c r="G4813" s="23" t="str">
        <f>IFERROR(VLOOKUP(E4813,hoja!$A$2:$E$970,5,FALSE),0)</f>
        <v>JAMUNDÍ</v>
      </c>
      <c r="H4813" s="103" t="str">
        <f>IFERROR(VLOOKUP(E4813,hoja!A:C,3,FALSE),0)</f>
        <v>50560</v>
      </c>
      <c r="I4813" s="24" t="str">
        <f>D4813&amp;H4813</f>
        <v>035850560</v>
      </c>
      <c r="K4813" s="23">
        <v>3</v>
      </c>
      <c r="L4813" s="23" t="str">
        <f t="shared" si="1357"/>
        <v>REGIONAL</v>
      </c>
      <c r="M4813" s="23" t="s">
        <v>618</v>
      </c>
      <c r="N4813" s="23" t="s">
        <v>622</v>
      </c>
      <c r="O4813" s="23">
        <f>IF(K4813&lt;=250,25,IF(K4813&lt;=500,16,IF(K4813&lt;=800,12,IF(K4813&lt;=1100,8,IF(K4813&lt;=1400,6,IF(K4813&lt;=1700,5))))))</f>
        <v>25</v>
      </c>
      <c r="P4813" s="23" t="str">
        <f>D4813&amp;H4813&amp;M4813</f>
        <v>035850560Principal</v>
      </c>
    </row>
    <row r="4814" spans="1:16" ht="15" hidden="1" customHeight="1">
      <c r="A4814" s="40" t="s">
        <v>823</v>
      </c>
      <c r="B4814" s="23" t="str">
        <f>IFERROR(VLOOKUP(A4814,hoja!$A$2:$E$970,4,FALSE),0)</f>
        <v>OCCIDENTE</v>
      </c>
      <c r="C4814" s="23" t="str">
        <f>IFERROR(VLOOKUP(A4814,hoja!$A$2:$E$1370,5,FALSE),0)</f>
        <v>MANIZALES</v>
      </c>
      <c r="D4814" s="23" t="str">
        <f>IFERROR(VLOOKUP(A4814,hoja!A:D,3,FALSE),0)</f>
        <v>50181</v>
      </c>
      <c r="E4814" s="23" t="s">
        <v>641</v>
      </c>
      <c r="F4814" s="23" t="str">
        <f>IFERROR(VLOOKUP(E4814,hoja!$A$2:$E$970,4,FALSE),0)</f>
        <v>ANTIOQUIA</v>
      </c>
      <c r="G4814" s="23" t="str">
        <f>IFERROR(VLOOKUP(E4814,hoja!$A$2:$E$970,5,FALSE),0)</f>
        <v>MEDELLÍN</v>
      </c>
      <c r="H4814" s="103" t="str">
        <f>IFERROR(VLOOKUP(E4814,hoja!A:C,3,FALSE),0)</f>
        <v>0079</v>
      </c>
      <c r="I4814" s="24" t="str">
        <f>D4814&amp;H4814</f>
        <v>501810079</v>
      </c>
      <c r="K4814" s="23">
        <v>211</v>
      </c>
      <c r="L4814" s="23" t="str">
        <f>IF(B4814=F4814,"REGIONAL","NACIONAL")</f>
        <v>NACIONAL</v>
      </c>
      <c r="M4814" s="23" t="s">
        <v>618</v>
      </c>
      <c r="N4814" s="23" t="s">
        <v>622</v>
      </c>
      <c r="O4814" s="23">
        <f>IF(K4814&lt;=250,25,IF(K4814&lt;=500,16,IF(K4814&lt;=800,12,IF(K4814&lt;=1100,8,IF(K4814&lt;=1400,6,IF(K4814&lt;=1700,5))))))</f>
        <v>25</v>
      </c>
      <c r="P4814" s="23" t="str">
        <f>D4814&amp;H4814&amp;M4814</f>
        <v>501810079Principal</v>
      </c>
    </row>
    <row r="4815" spans="1:16" ht="15" hidden="1" customHeight="1">
      <c r="A4815" s="29" t="s">
        <v>629</v>
      </c>
      <c r="B4815" s="23" t="str">
        <f>IFERROR(VLOOKUP(A4815,hoja!$A$2:$E$970,4,FALSE),0)</f>
        <v>CENTRO</v>
      </c>
      <c r="C4815" s="23" t="str">
        <f>IFERROR(VLOOKUP(A4815,hoja!$A$2:$E$1370,5,FALSE),0)</f>
        <v>ZIPAQUIRÁ</v>
      </c>
      <c r="D4815" s="23" t="str">
        <f>IFERROR(VLOOKUP(A4815,hoja!A:D,3,FALSE),0)</f>
        <v>0032</v>
      </c>
      <c r="E4815" s="23" t="s">
        <v>681</v>
      </c>
      <c r="F4815" s="23" t="str">
        <f>IFERROR(VLOOKUP(E4815,hoja!$A$2:$E$970,4,FALSE),0)</f>
        <v>CENTRO</v>
      </c>
      <c r="G4815" s="23" t="str">
        <f>IFERROR(VLOOKUP(E4815,hoja!$A$2:$E$970,5,FALSE),0)</f>
        <v>VILLAVICENCIO</v>
      </c>
      <c r="H4815" s="103" t="str">
        <f>IFERROR(VLOOKUP(E4815,hoja!A:C,3,FALSE),0)</f>
        <v>0393</v>
      </c>
      <c r="I4815" s="24" t="str">
        <f t="shared" ref="I4815:I4822" si="1358">D4815&amp;H4815</f>
        <v>00320393</v>
      </c>
      <c r="K4815" s="23">
        <v>164</v>
      </c>
      <c r="L4815" s="23" t="str">
        <f t="shared" ref="L4815:L4817" si="1359">IF(B4815=F4815,"REGIONAL","NACIONAL")</f>
        <v>REGIONAL</v>
      </c>
      <c r="M4815" s="23" t="s">
        <v>618</v>
      </c>
      <c r="N4815" s="23" t="s">
        <v>622</v>
      </c>
      <c r="O4815" s="23">
        <f t="shared" ref="O4815:O4822" si="1360">IF(K4815&lt;=250,25,IF(K4815&lt;=500,16,IF(K4815&lt;=800,12,IF(K4815&lt;=1100,8,IF(K4815&lt;=1400,6,IF(K4815&lt;=1700,5))))))</f>
        <v>25</v>
      </c>
      <c r="P4815" s="23" t="str">
        <f t="shared" ref="P4815:P4822" si="1361">D4815&amp;H4815&amp;M4815</f>
        <v>00320393Principal</v>
      </c>
    </row>
    <row r="4816" spans="1:16" ht="15" hidden="1" customHeight="1">
      <c r="A4816" s="29" t="s">
        <v>630</v>
      </c>
      <c r="B4816" s="23" t="str">
        <f>IFERROR(VLOOKUP(A4816,hoja!$A$2:$E$970,4,FALSE),0)</f>
        <v>CENTRO</v>
      </c>
      <c r="C4816" s="23" t="str">
        <f>IFERROR(VLOOKUP(A4816,hoja!$A$2:$E$1370,5,FALSE),0)</f>
        <v>SESQUILÉ</v>
      </c>
      <c r="D4816" s="23" t="str">
        <f>IFERROR(VLOOKUP(A4816,hoja!A:D,3,FALSE),0)</f>
        <v>1501</v>
      </c>
      <c r="E4816" s="23" t="s">
        <v>741</v>
      </c>
      <c r="F4816" s="23" t="str">
        <f>IFERROR(VLOOKUP(E4816,hoja!$A$2:$E$970,4,FALSE),0)</f>
        <v>CENTRO</v>
      </c>
      <c r="G4816" s="23" t="str">
        <f>IFERROR(VLOOKUP(E4816,hoja!$A$2:$E$970,5,FALSE),0)</f>
        <v>SESQUILÉ</v>
      </c>
      <c r="H4816" s="103" t="str">
        <f>IFERROR(VLOOKUP(E4816,hoja!A:C,3,FALSE),0)</f>
        <v>60123</v>
      </c>
      <c r="I4816" s="24" t="str">
        <f t="shared" si="1358"/>
        <v>150160123</v>
      </c>
      <c r="K4816" s="23">
        <f>58/2</f>
        <v>29</v>
      </c>
      <c r="L4816" s="23" t="str">
        <f t="shared" si="1359"/>
        <v>REGIONAL</v>
      </c>
      <c r="M4816" s="23" t="s">
        <v>618</v>
      </c>
      <c r="N4816" s="23" t="s">
        <v>622</v>
      </c>
      <c r="O4816" s="23">
        <f t="shared" si="1360"/>
        <v>25</v>
      </c>
      <c r="P4816" s="23" t="str">
        <f t="shared" si="1361"/>
        <v>150160123Principal</v>
      </c>
    </row>
    <row r="4817" spans="1:16" ht="15" hidden="1" customHeight="1">
      <c r="A4817" s="26" t="s">
        <v>620</v>
      </c>
      <c r="B4817" s="23" t="str">
        <f>IFERROR(VLOOKUP(A4817,hoja!$A$2:$E$970,4,FALSE),0)</f>
        <v>CENTRO</v>
      </c>
      <c r="C4817" s="23" t="str">
        <f>IFERROR(VLOOKUP(A4817,hoja!$A$2:$E$1370,5,FALSE),0)</f>
        <v>SESQUILÉ</v>
      </c>
      <c r="D4817" s="23" t="str">
        <f>IFERROR(VLOOKUP(A4817,hoja!A:D,3,FALSE),0)</f>
        <v>50193</v>
      </c>
      <c r="E4817" s="23" t="s">
        <v>1075</v>
      </c>
      <c r="F4817" s="23" t="str">
        <f>IFERROR(VLOOKUP(E4817,hoja!$A$2:$E$970,4,FALSE),0)</f>
        <v>CENTRO</v>
      </c>
      <c r="G4817" s="23" t="str">
        <f>IFERROR(VLOOKUP(E4817,hoja!$A$2:$E$970,5,FALSE),0)</f>
        <v>TOCANCIPÁ</v>
      </c>
      <c r="H4817" s="103" t="str">
        <f>IFERROR(VLOOKUP(E4817,hoja!A:C,3,FALSE),0)</f>
        <v>50556</v>
      </c>
      <c r="I4817" s="24" t="str">
        <f t="shared" si="1358"/>
        <v>5019350556</v>
      </c>
      <c r="K4817" s="23">
        <v>5</v>
      </c>
      <c r="L4817" s="23" t="str">
        <f t="shared" si="1359"/>
        <v>REGIONAL</v>
      </c>
      <c r="M4817" s="23" t="s">
        <v>618</v>
      </c>
      <c r="N4817" s="23" t="s">
        <v>622</v>
      </c>
      <c r="O4817" s="23">
        <f t="shared" si="1360"/>
        <v>25</v>
      </c>
      <c r="P4817" s="23" t="str">
        <f t="shared" si="1361"/>
        <v>5019350556Principal</v>
      </c>
    </row>
    <row r="4818" spans="1:16" ht="15" hidden="1" customHeight="1">
      <c r="A4818" s="29" t="s">
        <v>617</v>
      </c>
      <c r="B4818" s="23" t="str">
        <f>IFERROR(VLOOKUP(A4818,hoja!$A$2:$E$970,4,FALSE),0)</f>
        <v>ANTIOQUIA</v>
      </c>
      <c r="C4818" s="23" t="str">
        <f>IFERROR(VLOOKUP(A4818,hoja!$A$2:$E$1370,5,FALSE),0)</f>
        <v>MEDELLÍN</v>
      </c>
      <c r="D4818" s="23">
        <f>IFERROR(VLOOKUP(A4818,hoja!A:D,3,FALSE),0)</f>
        <v>50443</v>
      </c>
      <c r="E4818" s="23" t="s">
        <v>698</v>
      </c>
      <c r="F4818" s="23" t="str">
        <f>IFERROR(VLOOKUP(E4818,hoja!$A$2:$E$970,4,FALSE),0)</f>
        <v>COSTA</v>
      </c>
      <c r="G4818" s="23" t="str">
        <f>IFERROR(VLOOKUP(E4818,hoja!$A$2:$E$970,5,FALSE),0)</f>
        <v>CAUCASIA</v>
      </c>
      <c r="H4818" s="103" t="str">
        <f>IFERROR(VLOOKUP(E4818,hoja!A:C,3,FALSE),0)</f>
        <v>0384</v>
      </c>
      <c r="I4818" s="24" t="str">
        <f t="shared" si="1358"/>
        <v>504430384</v>
      </c>
      <c r="K4818" s="23">
        <v>269</v>
      </c>
      <c r="L4818" s="23" t="str">
        <f>IF(B4818=F4818,"REGIONAL","NACIONAL")</f>
        <v>NACIONAL</v>
      </c>
      <c r="M4818" s="23" t="s">
        <v>618</v>
      </c>
      <c r="N4818" s="23" t="s">
        <v>622</v>
      </c>
      <c r="O4818" s="23">
        <f t="shared" si="1360"/>
        <v>16</v>
      </c>
      <c r="P4818" s="23" t="str">
        <f t="shared" si="1361"/>
        <v>504430384Principal</v>
      </c>
    </row>
    <row r="4819" spans="1:16" ht="15" hidden="1" customHeight="1">
      <c r="A4819" s="29" t="s">
        <v>1076</v>
      </c>
      <c r="B4819" s="23" t="str">
        <f>IFERROR(VLOOKUP(A4819,hoja!$A$2:$E$970,4,FALSE),0)</f>
        <v>CENTRO</v>
      </c>
      <c r="C4819" s="23" t="str">
        <f>IFERROR(VLOOKUP(A4819,hoja!$A$2:$E$1370,5,FALSE),0)</f>
        <v>GARZON</v>
      </c>
      <c r="D4819" s="23" t="str">
        <f>IFERROR(VLOOKUP(A4819,hoja!A:D,3,FALSE),0)</f>
        <v>50573</v>
      </c>
      <c r="E4819" s="23" t="s">
        <v>687</v>
      </c>
      <c r="F4819" s="23" t="str">
        <f>IFERROR(VLOOKUP(E4819,hoja!$A$2:$E$970,4,FALSE),0)</f>
        <v>OCCIDENTE</v>
      </c>
      <c r="G4819" s="23" t="str">
        <f>IFERROR(VLOOKUP(E4819,hoja!$A$2:$E$970,5,FALSE),0)</f>
        <v>TULUÁ</v>
      </c>
      <c r="H4819" s="103" t="str">
        <f>IFERROR(VLOOKUP(E4819,hoja!A:C,3,FALSE),0)</f>
        <v>2007</v>
      </c>
      <c r="I4819" s="24" t="str">
        <f t="shared" si="1358"/>
        <v>505732007</v>
      </c>
      <c r="K4819" s="23">
        <v>487</v>
      </c>
      <c r="L4819" s="23" t="str">
        <f t="shared" ref="L4819:L4821" si="1362">IF(B4819=F4819,"REGIONAL","NACIONAL")</f>
        <v>NACIONAL</v>
      </c>
      <c r="M4819" s="23" t="s">
        <v>618</v>
      </c>
      <c r="N4819" s="23" t="s">
        <v>622</v>
      </c>
      <c r="O4819" s="23">
        <f t="shared" si="1360"/>
        <v>16</v>
      </c>
      <c r="P4819" s="23" t="str">
        <f t="shared" si="1361"/>
        <v>505732007Principal</v>
      </c>
    </row>
    <row r="4820" spans="1:16" ht="15" hidden="1" customHeight="1">
      <c r="A4820" s="29" t="s">
        <v>820</v>
      </c>
      <c r="B4820" s="23" t="str">
        <f>IFERROR(VLOOKUP(A4820,hoja!$A$2:$E$970,4,FALSE),0)</f>
        <v>CENTRO</v>
      </c>
      <c r="C4820" s="23" t="str">
        <f>IFERROR(VLOOKUP(A4820,hoja!$A$2:$E$1370,5,FALSE),0)</f>
        <v>CHICORAL</v>
      </c>
      <c r="D4820" s="23" t="str">
        <f>IFERROR(VLOOKUP(A4820,hoja!A:D,3,FALSE),0)</f>
        <v>60156</v>
      </c>
      <c r="E4820" s="23" t="s">
        <v>687</v>
      </c>
      <c r="F4820" s="23" t="str">
        <f>IFERROR(VLOOKUP(E4820,hoja!$A$2:$E$970,4,FALSE),0)</f>
        <v>OCCIDENTE</v>
      </c>
      <c r="G4820" s="23" t="str">
        <f>IFERROR(VLOOKUP(E4820,hoja!$A$2:$E$970,5,FALSE),0)</f>
        <v>TULUÁ</v>
      </c>
      <c r="H4820" s="103" t="str">
        <f>IFERROR(VLOOKUP(E4820,hoja!A:C,3,FALSE),0)</f>
        <v>2007</v>
      </c>
      <c r="I4820" s="24" t="str">
        <f t="shared" si="1358"/>
        <v>601562007</v>
      </c>
      <c r="K4820" s="23">
        <v>205</v>
      </c>
      <c r="L4820" s="23" t="str">
        <f t="shared" si="1362"/>
        <v>NACIONAL</v>
      </c>
      <c r="M4820" s="23" t="s">
        <v>618</v>
      </c>
      <c r="N4820" s="23" t="s">
        <v>622</v>
      </c>
      <c r="O4820" s="23">
        <f t="shared" si="1360"/>
        <v>25</v>
      </c>
      <c r="P4820" s="23" t="str">
        <f t="shared" si="1361"/>
        <v>601562007Principal</v>
      </c>
    </row>
    <row r="4821" spans="1:16" ht="15" hidden="1" customHeight="1">
      <c r="A4821" s="26" t="s">
        <v>672</v>
      </c>
      <c r="B4821" s="23" t="str">
        <f>IFERROR(VLOOKUP(A4821,hoja!$A$2:$E$970,4,FALSE),0)</f>
        <v>ANTIOQUIA</v>
      </c>
      <c r="C4821" s="23" t="str">
        <f>IFERROR(VLOOKUP(A4821,hoja!$A$2:$E$1370,5,FALSE),0)</f>
        <v>MEDELLÍN</v>
      </c>
      <c r="D4821" s="23" t="str">
        <f>IFERROR(VLOOKUP(A4821,hoja!A:D,3,FALSE),0)</f>
        <v>0092</v>
      </c>
      <c r="E4821" s="23" t="s">
        <v>644</v>
      </c>
      <c r="F4821" s="23" t="str">
        <f>IFERROR(VLOOKUP(E4821,hoja!$A$2:$E$970,4,FALSE),0)</f>
        <v>OCCIDENTE</v>
      </c>
      <c r="G4821" s="23" t="str">
        <f>IFERROR(VLOOKUP(E4821,hoja!$A$2:$E$970,5,FALSE),0)</f>
        <v>PEREIRA</v>
      </c>
      <c r="H4821" s="103" t="str">
        <f>IFERROR(VLOOKUP(E4821,hoja!A:C,3,FALSE),0)</f>
        <v>0198</v>
      </c>
      <c r="I4821" s="24" t="str">
        <f t="shared" si="1358"/>
        <v>00920198</v>
      </c>
      <c r="K4821" s="23">
        <v>228</v>
      </c>
      <c r="L4821" s="23" t="str">
        <f t="shared" si="1362"/>
        <v>NACIONAL</v>
      </c>
      <c r="M4821" s="23" t="s">
        <v>618</v>
      </c>
      <c r="N4821" s="23" t="s">
        <v>622</v>
      </c>
      <c r="O4821" s="23">
        <f t="shared" si="1360"/>
        <v>25</v>
      </c>
      <c r="P4821" s="23" t="str">
        <f t="shared" si="1361"/>
        <v>00920198Principal</v>
      </c>
    </row>
    <row r="4822" spans="1:16" ht="15" hidden="1" customHeight="1">
      <c r="A4822" s="26" t="s">
        <v>660</v>
      </c>
      <c r="B4822" s="23" t="str">
        <f>IFERROR(VLOOKUP(A4822,hoja!$A$2:$E$970,4,FALSE),0)</f>
        <v>CENTRO</v>
      </c>
      <c r="C4822" s="23" t="str">
        <f>IFERROR(VLOOKUP(A4822,hoja!$A$2:$E$1370,5,FALSE),0)</f>
        <v>BOGOTÁ</v>
      </c>
      <c r="D4822" s="23" t="str">
        <f>IFERROR(VLOOKUP(A4822,hoja!A:D,3,FALSE),0)</f>
        <v>0035</v>
      </c>
      <c r="E4822" s="23" t="s">
        <v>1007</v>
      </c>
      <c r="F4822" s="23" t="str">
        <f>IFERROR(VLOOKUP(E4822,hoja!$A$2:$E$970,4,FALSE),0)</f>
        <v>CENTRO</v>
      </c>
      <c r="G4822" s="23" t="str">
        <f>IFERROR(VLOOKUP(E4822,hoja!$A$2:$E$970,5,FALSE),0)</f>
        <v>FUSA</v>
      </c>
      <c r="H4822" s="103" t="str">
        <f>IFERROR(VLOOKUP(E4822,hoja!A:C,3,FALSE),0)</f>
        <v>0463</v>
      </c>
      <c r="I4822" s="24" t="str">
        <f t="shared" si="1358"/>
        <v>00350463</v>
      </c>
      <c r="K4822" s="23">
        <v>88</v>
      </c>
      <c r="L4822" s="23" t="s">
        <v>752</v>
      </c>
      <c r="M4822" s="23" t="s">
        <v>618</v>
      </c>
      <c r="N4822" s="23" t="s">
        <v>622</v>
      </c>
      <c r="O4822" s="23">
        <f t="shared" si="1360"/>
        <v>25</v>
      </c>
      <c r="P4822" s="23" t="str">
        <f t="shared" si="1361"/>
        <v>00350463Principal</v>
      </c>
    </row>
    <row r="4823" spans="1:16" ht="15" hidden="1" customHeight="1">
      <c r="A4823" s="23" t="s">
        <v>660</v>
      </c>
      <c r="B4823" s="23" t="str">
        <f>IFERROR(VLOOKUP(A4823,hoja!$A$2:$E$970,4,FALSE),0)</f>
        <v>CENTRO</v>
      </c>
      <c r="C4823" s="23" t="str">
        <f>IFERROR(VLOOKUP(A4823,hoja!$A$2:$E$1370,5,FALSE),0)</f>
        <v>BOGOTÁ</v>
      </c>
      <c r="D4823" s="23" t="str">
        <f>IFERROR(VLOOKUP(A4823,hoja!A:D,3,FALSE),0)</f>
        <v>0035</v>
      </c>
      <c r="E4823" s="23" t="s">
        <v>721</v>
      </c>
      <c r="F4823" s="23" t="str">
        <f>IFERROR(VLOOKUP(E4823,hoja!$A$2:$E$970,4,FALSE),0)</f>
        <v>ANTIOQUIA</v>
      </c>
      <c r="G4823" s="23" t="str">
        <f>IFERROR(VLOOKUP(E4823,hoja!$A$2:$E$970,5,FALSE),0)</f>
        <v>RIONEGRO</v>
      </c>
      <c r="H4823" s="103" t="str">
        <f>IFERROR(VLOOKUP(E4823,hoja!A:C,3,FALSE),0)</f>
        <v>0090</v>
      </c>
      <c r="I4823" s="24" t="str">
        <f t="shared" ref="I4823:I4832" si="1363">D4823&amp;H4823</f>
        <v>00350090</v>
      </c>
      <c r="K4823" s="23">
        <v>366</v>
      </c>
      <c r="L4823" s="23" t="str">
        <f>IF(B4823=F4823,"REGIONAL","NACIONAL")</f>
        <v>NACIONAL</v>
      </c>
      <c r="M4823" s="23" t="s">
        <v>674</v>
      </c>
      <c r="N4823" s="23" t="s">
        <v>622</v>
      </c>
      <c r="O4823" s="23">
        <f t="shared" ref="O4823:O4832" si="1364">IF(K4823&lt;=250,25,IF(K4823&lt;=500,16,IF(K4823&lt;=800,12,IF(K4823&lt;=1100,8,IF(K4823&lt;=1400,6,IF(K4823&lt;=1700,5))))))</f>
        <v>16</v>
      </c>
      <c r="P4823" s="23" t="str">
        <f t="shared" ref="P4823:P4832" si="1365">D4823&amp;H4823&amp;M4823</f>
        <v>00350090La Vega</v>
      </c>
    </row>
    <row r="4824" spans="1:16" ht="14.25" hidden="1" customHeight="1">
      <c r="A4824" s="23" t="s">
        <v>660</v>
      </c>
      <c r="B4824" s="23" t="str">
        <f>IFERROR(VLOOKUP(A4824,hoja!$A$2:$E$970,4,FALSE),0)</f>
        <v>CENTRO</v>
      </c>
      <c r="C4824" s="23" t="str">
        <f>IFERROR(VLOOKUP(A4824,hoja!$A$2:$E$1370,5,FALSE),0)</f>
        <v>BOGOTÁ</v>
      </c>
      <c r="D4824" s="23" t="str">
        <f>IFERROR(VLOOKUP(A4824,hoja!A:D,3,FALSE),0)</f>
        <v>0035</v>
      </c>
      <c r="E4824" s="23" t="s">
        <v>691</v>
      </c>
      <c r="F4824" s="23" t="str">
        <f>IFERROR(VLOOKUP(E4824,hoja!$A$2:$E$970,4,FALSE),0)</f>
        <v>COSTA</v>
      </c>
      <c r="G4824" s="23" t="str">
        <f>IFERROR(VLOOKUP(E4824,hoja!$A$2:$E$970,5,FALSE),0)</f>
        <v>ARACATACA</v>
      </c>
      <c r="H4824" s="103" t="str">
        <f>IFERROR(VLOOKUP(E4824,hoja!A:C,3,FALSE),0)</f>
        <v>0119</v>
      </c>
      <c r="I4824" s="24" t="str">
        <f t="shared" si="1363"/>
        <v>00350119</v>
      </c>
      <c r="K4824" s="23">
        <v>885</v>
      </c>
      <c r="L4824" s="23" t="str">
        <f t="shared" ref="L4824:L4843" si="1366">IF(B4824=F4824,"REGIONAL","NACIONAL")</f>
        <v>NACIONAL</v>
      </c>
      <c r="M4824" s="23" t="s">
        <v>674</v>
      </c>
      <c r="N4824" s="23" t="s">
        <v>622</v>
      </c>
      <c r="O4824" s="23">
        <f t="shared" si="1364"/>
        <v>8</v>
      </c>
      <c r="P4824" s="23" t="str">
        <f t="shared" si="1365"/>
        <v>00350119La Vega</v>
      </c>
    </row>
    <row r="4825" spans="1:16" ht="15" hidden="1" customHeight="1">
      <c r="A4825" s="23" t="s">
        <v>660</v>
      </c>
      <c r="B4825" s="23" t="str">
        <f>IFERROR(VLOOKUP(A4825,hoja!$A$2:$E$970,4,FALSE),0)</f>
        <v>CENTRO</v>
      </c>
      <c r="C4825" s="23" t="str">
        <f>IFERROR(VLOOKUP(A4825,hoja!$A$2:$E$1370,5,FALSE),0)</f>
        <v>BOGOTÁ</v>
      </c>
      <c r="D4825" s="23" t="str">
        <f>IFERROR(VLOOKUP(A4825,hoja!A:D,3,FALSE),0)</f>
        <v>0035</v>
      </c>
      <c r="E4825" s="23" t="s">
        <v>694</v>
      </c>
      <c r="F4825" s="23" t="str">
        <f>IFERROR(VLOOKUP(E4825,hoja!$A$2:$E$970,4,FALSE),0)</f>
        <v>OCCIDENTE</v>
      </c>
      <c r="G4825" s="23" t="str">
        <f>IFERROR(VLOOKUP(E4825,hoja!$A$2:$E$970,5,FALSE),0)</f>
        <v>BUENAVENTURA</v>
      </c>
      <c r="H4825" s="103" t="str">
        <f>IFERROR(VLOOKUP(E4825,hoja!A:C,3,FALSE),0)</f>
        <v>0131</v>
      </c>
      <c r="I4825" s="24" t="str">
        <f t="shared" si="1363"/>
        <v>00350131</v>
      </c>
      <c r="K4825" s="23">
        <v>507</v>
      </c>
      <c r="L4825" s="23" t="str">
        <f t="shared" si="1366"/>
        <v>NACIONAL</v>
      </c>
      <c r="M4825" s="23" t="s">
        <v>753</v>
      </c>
      <c r="N4825" s="23" t="s">
        <v>622</v>
      </c>
      <c r="O4825" s="23">
        <f t="shared" si="1364"/>
        <v>12</v>
      </c>
      <c r="P4825" s="23" t="str">
        <f t="shared" si="1365"/>
        <v>00350131Tebaida</v>
      </c>
    </row>
    <row r="4826" spans="1:16" ht="15" hidden="1" customHeight="1">
      <c r="A4826" s="23" t="s">
        <v>660</v>
      </c>
      <c r="B4826" s="23" t="str">
        <f>IFERROR(VLOOKUP(A4826,hoja!$A$2:$E$970,4,FALSE),0)</f>
        <v>CENTRO</v>
      </c>
      <c r="C4826" s="23" t="str">
        <f>IFERROR(VLOOKUP(A4826,hoja!$A$2:$E$1370,5,FALSE),0)</f>
        <v>BOGOTÁ</v>
      </c>
      <c r="D4826" s="23" t="str">
        <f>IFERROR(VLOOKUP(A4826,hoja!A:D,3,FALSE),0)</f>
        <v>0035</v>
      </c>
      <c r="E4826" s="23" t="s">
        <v>659</v>
      </c>
      <c r="F4826" s="23" t="str">
        <f>IFERROR(VLOOKUP(E4826,hoja!$A$2:$E$970,4,FALSE),0)</f>
        <v>OCCIDENTE</v>
      </c>
      <c r="G4826" s="23" t="str">
        <f>IFERROR(VLOOKUP(E4826,hoja!$A$2:$E$970,5,FALSE),0)</f>
        <v>ARMENIA</v>
      </c>
      <c r="H4826" s="103" t="str">
        <f>IFERROR(VLOOKUP(E4826,hoja!A:C,3,FALSE),0)</f>
        <v>0142</v>
      </c>
      <c r="I4826" s="24" t="str">
        <f t="shared" si="1363"/>
        <v>00350142</v>
      </c>
      <c r="K4826" s="23">
        <v>283</v>
      </c>
      <c r="L4826" s="23" t="str">
        <f t="shared" si="1366"/>
        <v>NACIONAL</v>
      </c>
      <c r="M4826" s="23" t="s">
        <v>753</v>
      </c>
      <c r="N4826" s="23" t="s">
        <v>622</v>
      </c>
      <c r="O4826" s="23">
        <f t="shared" si="1364"/>
        <v>16</v>
      </c>
      <c r="P4826" s="23" t="str">
        <f t="shared" si="1365"/>
        <v>00350142Tebaida</v>
      </c>
    </row>
    <row r="4827" spans="1:16" ht="15" hidden="1" customHeight="1">
      <c r="A4827" s="23" t="s">
        <v>660</v>
      </c>
      <c r="B4827" s="23" t="str">
        <f>IFERROR(VLOOKUP(A4827,hoja!$A$2:$E$970,4,FALSE),0)</f>
        <v>CENTRO</v>
      </c>
      <c r="C4827" s="23" t="str">
        <f>IFERROR(VLOOKUP(A4827,hoja!$A$2:$E$1370,5,FALSE),0)</f>
        <v>BOGOTÁ</v>
      </c>
      <c r="D4827" s="23" t="str">
        <f>IFERROR(VLOOKUP(A4827,hoja!A:D,3,FALSE),0)</f>
        <v>0035</v>
      </c>
      <c r="E4827" s="23" t="s">
        <v>711</v>
      </c>
      <c r="F4827" s="23" t="str">
        <f>IFERROR(VLOOKUP(E4827,hoja!$A$2:$E$970,4,FALSE),0)</f>
        <v>COSTA</v>
      </c>
      <c r="G4827" s="23" t="str">
        <f>IFERROR(VLOOKUP(E4827,hoja!$A$2:$E$970,5,FALSE),0)</f>
        <v>MAGANGUÉ</v>
      </c>
      <c r="H4827" s="103" t="str">
        <f>IFERROR(VLOOKUP(E4827,hoja!A:C,3,FALSE),0)</f>
        <v>0383</v>
      </c>
      <c r="I4827" s="24" t="str">
        <f t="shared" si="1363"/>
        <v>00350383</v>
      </c>
      <c r="K4827" s="23">
        <v>1000</v>
      </c>
      <c r="L4827" s="23" t="str">
        <f t="shared" si="1366"/>
        <v>NACIONAL</v>
      </c>
      <c r="M4827" s="23" t="s">
        <v>674</v>
      </c>
      <c r="N4827" s="23" t="s">
        <v>622</v>
      </c>
      <c r="O4827" s="23">
        <f t="shared" si="1364"/>
        <v>8</v>
      </c>
      <c r="P4827" s="23" t="str">
        <f t="shared" si="1365"/>
        <v>00350383La Vega</v>
      </c>
    </row>
    <row r="4828" spans="1:16" ht="15" hidden="1" customHeight="1">
      <c r="A4828" s="23" t="s">
        <v>660</v>
      </c>
      <c r="B4828" s="23" t="str">
        <f>IFERROR(VLOOKUP(A4828,hoja!$A$2:$E$970,4,FALSE),0)</f>
        <v>CENTRO</v>
      </c>
      <c r="C4828" s="23" t="str">
        <f>IFERROR(VLOOKUP(A4828,hoja!$A$2:$E$1370,5,FALSE),0)</f>
        <v>BOGOTÁ</v>
      </c>
      <c r="D4828" s="23" t="str">
        <f>IFERROR(VLOOKUP(A4828,hoja!A:D,3,FALSE),0)</f>
        <v>0035</v>
      </c>
      <c r="E4828" s="23" t="s">
        <v>698</v>
      </c>
      <c r="F4828" s="23" t="str">
        <f>IFERROR(VLOOKUP(E4828,hoja!$A$2:$E$970,4,FALSE),0)</f>
        <v>COSTA</v>
      </c>
      <c r="G4828" s="23" t="str">
        <f>IFERROR(VLOOKUP(E4828,hoja!$A$2:$E$970,5,FALSE),0)</f>
        <v>CAUCASIA</v>
      </c>
      <c r="H4828" s="103" t="str">
        <f>IFERROR(VLOOKUP(E4828,hoja!A:C,3,FALSE),0)</f>
        <v>0384</v>
      </c>
      <c r="I4828" s="24" t="str">
        <f t="shared" si="1363"/>
        <v>00350384</v>
      </c>
      <c r="K4828" s="23">
        <v>673</v>
      </c>
      <c r="L4828" s="23" t="str">
        <f t="shared" si="1366"/>
        <v>NACIONAL</v>
      </c>
      <c r="M4828" s="23" t="s">
        <v>674</v>
      </c>
      <c r="N4828" s="23" t="s">
        <v>622</v>
      </c>
      <c r="O4828" s="23">
        <f t="shared" si="1364"/>
        <v>12</v>
      </c>
      <c r="P4828" s="23" t="str">
        <f t="shared" si="1365"/>
        <v>00350384La Vega</v>
      </c>
    </row>
    <row r="4829" spans="1:16" ht="15" hidden="1" customHeight="1">
      <c r="A4829" s="23" t="s">
        <v>660</v>
      </c>
      <c r="B4829" s="23" t="str">
        <f>IFERROR(VLOOKUP(A4829,hoja!$A$2:$E$970,4,FALSE),0)</f>
        <v>CENTRO</v>
      </c>
      <c r="C4829" s="23" t="str">
        <f>IFERROR(VLOOKUP(A4829,hoja!$A$2:$E$1370,5,FALSE),0)</f>
        <v>BOGOTÁ</v>
      </c>
      <c r="D4829" s="23" t="str">
        <f>IFERROR(VLOOKUP(A4829,hoja!A:D,3,FALSE),0)</f>
        <v>0035</v>
      </c>
      <c r="E4829" s="23" t="s">
        <v>707</v>
      </c>
      <c r="F4829" s="23" t="str">
        <f>IFERROR(VLOOKUP(E4829,hoja!$A$2:$E$970,4,FALSE),0)</f>
        <v>OCCIDENTE</v>
      </c>
      <c r="G4829" s="23" t="str">
        <f>IFERROR(VLOOKUP(E4829,hoja!$A$2:$E$970,5,FALSE),0)</f>
        <v>IPIALES</v>
      </c>
      <c r="H4829" s="103" t="str">
        <f>IFERROR(VLOOKUP(E4829,hoja!A:C,3,FALSE),0)</f>
        <v>0397</v>
      </c>
      <c r="I4829" s="24" t="str">
        <f t="shared" si="1363"/>
        <v>00350397</v>
      </c>
      <c r="K4829" s="23">
        <v>920</v>
      </c>
      <c r="L4829" s="23" t="str">
        <f t="shared" si="1366"/>
        <v>NACIONAL</v>
      </c>
      <c r="M4829" s="23" t="s">
        <v>753</v>
      </c>
      <c r="N4829" s="23" t="s">
        <v>622</v>
      </c>
      <c r="O4829" s="23">
        <f t="shared" si="1364"/>
        <v>8</v>
      </c>
      <c r="P4829" s="23" t="str">
        <f t="shared" si="1365"/>
        <v>00350397Tebaida</v>
      </c>
    </row>
    <row r="4830" spans="1:16" ht="15" hidden="1" customHeight="1">
      <c r="A4830" s="23" t="s">
        <v>660</v>
      </c>
      <c r="B4830" s="23" t="str">
        <f>IFERROR(VLOOKUP(A4830,hoja!$A$2:$E$970,4,FALSE),0)</f>
        <v>CENTRO</v>
      </c>
      <c r="C4830" s="23" t="str">
        <f>IFERROR(VLOOKUP(A4830,hoja!$A$2:$E$1370,5,FALSE),0)</f>
        <v>BOGOTÁ</v>
      </c>
      <c r="D4830" s="23" t="str">
        <f>IFERROR(VLOOKUP(A4830,hoja!A:D,3,FALSE),0)</f>
        <v>0035</v>
      </c>
      <c r="E4830" s="23" t="s">
        <v>683</v>
      </c>
      <c r="F4830" s="23" t="str">
        <f>IFERROR(VLOOKUP(E4830,hoja!$A$2:$E$970,4,FALSE),0)</f>
        <v>OCCIDENTE</v>
      </c>
      <c r="G4830" s="23" t="str">
        <f>IFERROR(VLOOKUP(E4830,hoja!$A$2:$E$970,5,FALSE),0)</f>
        <v>BUGA</v>
      </c>
      <c r="H4830" s="103" t="str">
        <f>IFERROR(VLOOKUP(E4830,hoja!A:C,3,FALSE),0)</f>
        <v>0411</v>
      </c>
      <c r="I4830" s="24" t="str">
        <f t="shared" si="1363"/>
        <v>00350411</v>
      </c>
      <c r="K4830" s="23">
        <v>397</v>
      </c>
      <c r="L4830" s="23" t="str">
        <f t="shared" si="1366"/>
        <v>NACIONAL</v>
      </c>
      <c r="M4830" s="23" t="s">
        <v>753</v>
      </c>
      <c r="N4830" s="23" t="s">
        <v>622</v>
      </c>
      <c r="O4830" s="23">
        <f t="shared" si="1364"/>
        <v>16</v>
      </c>
      <c r="P4830" s="23" t="str">
        <f t="shared" si="1365"/>
        <v>00350411Tebaida</v>
      </c>
    </row>
    <row r="4831" spans="1:16" ht="15" hidden="1" customHeight="1">
      <c r="A4831" s="23" t="s">
        <v>660</v>
      </c>
      <c r="B4831" s="23" t="str">
        <f>IFERROR(VLOOKUP(A4831,hoja!$A$2:$E$970,4,FALSE),0)</f>
        <v>CENTRO</v>
      </c>
      <c r="C4831" s="23" t="str">
        <f>IFERROR(VLOOKUP(A4831,hoja!$A$2:$E$1370,5,FALSE),0)</f>
        <v>BOGOTÁ</v>
      </c>
      <c r="D4831" s="23" t="str">
        <f>IFERROR(VLOOKUP(A4831,hoja!A:D,3,FALSE),0)</f>
        <v>0035</v>
      </c>
      <c r="E4831" s="23" t="s">
        <v>716</v>
      </c>
      <c r="F4831" s="23" t="str">
        <f>IFERROR(VLOOKUP(E4831,hoja!$A$2:$E$970,4,FALSE),0)</f>
        <v>SANTANDER</v>
      </c>
      <c r="G4831" s="23" t="str">
        <f>IFERROR(VLOOKUP(E4831,hoja!$A$2:$E$970,5,FALSE),0)</f>
        <v>PINCHOTE</v>
      </c>
      <c r="H4831" s="103" t="str">
        <f>IFERROR(VLOOKUP(E4831,hoja!A:C,3,FALSE),0)</f>
        <v>0423</v>
      </c>
      <c r="I4831" s="24" t="str">
        <f t="shared" si="1363"/>
        <v>00350423</v>
      </c>
      <c r="K4831" s="23">
        <v>298</v>
      </c>
      <c r="L4831" s="23" t="str">
        <f t="shared" si="1366"/>
        <v>NACIONAL</v>
      </c>
      <c r="M4831" s="23" t="s">
        <v>618</v>
      </c>
      <c r="N4831" s="23" t="s">
        <v>622</v>
      </c>
      <c r="O4831" s="23">
        <f t="shared" si="1364"/>
        <v>16</v>
      </c>
      <c r="P4831" s="23" t="str">
        <f t="shared" si="1365"/>
        <v>00350423Principal</v>
      </c>
    </row>
    <row r="4832" spans="1:16" ht="15" hidden="1" customHeight="1">
      <c r="A4832" s="23" t="s">
        <v>660</v>
      </c>
      <c r="B4832" s="23" t="str">
        <f>IFERROR(VLOOKUP(A4832,hoja!$A$2:$E$970,4,FALSE),0)</f>
        <v>CENTRO</v>
      </c>
      <c r="C4832" s="23" t="str">
        <f>IFERROR(VLOOKUP(A4832,hoja!$A$2:$E$1370,5,FALSE),0)</f>
        <v>BOGOTÁ</v>
      </c>
      <c r="D4832" s="23" t="str">
        <f>IFERROR(VLOOKUP(A4832,hoja!A:D,3,FALSE),0)</f>
        <v>0035</v>
      </c>
      <c r="E4832" s="23" t="s">
        <v>714</v>
      </c>
      <c r="F4832" s="23" t="str">
        <f>IFERROR(VLOOKUP(E4832,hoja!$A$2:$E$970,4,FALSE),0)</f>
        <v>SANTANDER</v>
      </c>
      <c r="G4832" s="23" t="str">
        <f>IFERROR(VLOOKUP(E4832,hoja!$A$2:$E$970,5,FALSE),0)</f>
        <v>OCAÑA</v>
      </c>
      <c r="H4832" s="103" t="str">
        <f>IFERROR(VLOOKUP(E4832,hoja!A:C,3,FALSE),0)</f>
        <v>0434</v>
      </c>
      <c r="I4832" s="24" t="str">
        <f t="shared" si="1363"/>
        <v>00350434</v>
      </c>
      <c r="K4832" s="23">
        <v>646</v>
      </c>
      <c r="L4832" s="23" t="str">
        <f t="shared" si="1366"/>
        <v>NACIONAL</v>
      </c>
      <c r="M4832" s="23" t="s">
        <v>674</v>
      </c>
      <c r="N4832" s="23" t="s">
        <v>622</v>
      </c>
      <c r="O4832" s="23">
        <f t="shared" si="1364"/>
        <v>12</v>
      </c>
      <c r="P4832" s="23" t="str">
        <f t="shared" si="1365"/>
        <v>00350434La Vega</v>
      </c>
    </row>
    <row r="4833" spans="1:16" ht="15" hidden="1" customHeight="1">
      <c r="A4833" s="23" t="s">
        <v>660</v>
      </c>
      <c r="B4833" s="23" t="str">
        <f>IFERROR(VLOOKUP(A4833,hoja!$A$2:$E$970,4,FALSE),0)</f>
        <v>CENTRO</v>
      </c>
      <c r="C4833" s="23" t="str">
        <f>IFERROR(VLOOKUP(A4833,hoja!$A$2:$E$1370,5,FALSE),0)</f>
        <v>BOGOTÁ</v>
      </c>
      <c r="D4833" s="23" t="str">
        <f>IFERROR(VLOOKUP(A4833,hoja!A:D,3,FALSE),0)</f>
        <v>0035</v>
      </c>
      <c r="E4833" s="23" t="s">
        <v>683</v>
      </c>
      <c r="F4833" s="23" t="str">
        <f>IFERROR(VLOOKUP(E4833,hoja!$A$2:$E$970,4,FALSE),0)</f>
        <v>OCCIDENTE</v>
      </c>
      <c r="G4833" s="23" t="str">
        <f>IFERROR(VLOOKUP(E4833,hoja!$A$2:$E$970,5,FALSE),0)</f>
        <v>BUGA</v>
      </c>
      <c r="H4833" s="103" t="str">
        <f>IFERROR(VLOOKUP(E4833,hoja!A:C,3,FALSE),0)</f>
        <v>0411</v>
      </c>
      <c r="I4833" s="24" t="str">
        <f t="shared" ref="I4833:I4834" si="1367">D4833&amp;H4833</f>
        <v>00350411</v>
      </c>
      <c r="K4833" s="23">
        <v>405</v>
      </c>
      <c r="L4833" s="23" t="str">
        <f t="shared" si="1366"/>
        <v>NACIONAL</v>
      </c>
      <c r="M4833" s="23" t="s">
        <v>618</v>
      </c>
      <c r="N4833" s="23" t="s">
        <v>622</v>
      </c>
      <c r="O4833" s="23">
        <f t="shared" ref="O4833:O4834" si="1368">IF(K4833&lt;=250,25,IF(K4833&lt;=500,16,IF(K4833&lt;=800,12,IF(K4833&lt;=1100,8,IF(K4833&lt;=1400,6,IF(K4833&lt;=1700,5))))))</f>
        <v>16</v>
      </c>
      <c r="P4833" s="23" t="str">
        <f t="shared" ref="P4833:P4834" si="1369">D4833&amp;H4833&amp;M4833</f>
        <v>00350411Principal</v>
      </c>
    </row>
    <row r="4834" spans="1:16" ht="15" hidden="1" customHeight="1">
      <c r="A4834" s="26" t="s">
        <v>660</v>
      </c>
      <c r="B4834" s="23" t="str">
        <f>IFERROR(VLOOKUP(A4834,hoja!$A$2:$E$970,4,FALSE),0)</f>
        <v>CENTRO</v>
      </c>
      <c r="C4834" s="23" t="str">
        <f>IFERROR(VLOOKUP(A4834,hoja!$A$2:$E$1370,5,FALSE),0)</f>
        <v>BOGOTÁ</v>
      </c>
      <c r="D4834" s="23" t="str">
        <f>IFERROR(VLOOKUP(A4834,hoja!A:D,3,FALSE),0)</f>
        <v>0035</v>
      </c>
      <c r="E4834" s="23" t="s">
        <v>665</v>
      </c>
      <c r="F4834" s="23" t="str">
        <f>IFERROR(VLOOKUP(E4834,hoja!$A$2:$E$970,4,FALSE),0)</f>
        <v>OCCIDENTE</v>
      </c>
      <c r="G4834" s="23" t="str">
        <f>IFERROR(VLOOKUP(E4834,hoja!$A$2:$E$970,5,FALSE),0)</f>
        <v>MANIZALES</v>
      </c>
      <c r="H4834" s="103" t="str">
        <f>IFERROR(VLOOKUP(E4834,hoja!A:C,3,FALSE),0)</f>
        <v>0145</v>
      </c>
      <c r="I4834" s="24" t="str">
        <f t="shared" si="1367"/>
        <v>00350145</v>
      </c>
      <c r="K4834" s="23">
        <v>380</v>
      </c>
      <c r="L4834" s="23" t="str">
        <f t="shared" si="1366"/>
        <v>NACIONAL</v>
      </c>
      <c r="M4834" s="23" t="s">
        <v>753</v>
      </c>
      <c r="N4834" s="23" t="s">
        <v>622</v>
      </c>
      <c r="O4834" s="23">
        <f t="shared" si="1368"/>
        <v>16</v>
      </c>
      <c r="P4834" s="23" t="str">
        <f t="shared" si="1369"/>
        <v>00350145Tebaida</v>
      </c>
    </row>
    <row r="4835" spans="1:16" ht="15" hidden="1" customHeight="1">
      <c r="A4835" s="26" t="s">
        <v>660</v>
      </c>
      <c r="B4835" s="23" t="str">
        <f>IFERROR(VLOOKUP(A4835,hoja!$A$2:$E$970,4,FALSE),0)</f>
        <v>CENTRO</v>
      </c>
      <c r="C4835" s="23" t="str">
        <f>IFERROR(VLOOKUP(A4835,hoja!$A$2:$E$1370,5,FALSE),0)</f>
        <v>BOGOTÁ</v>
      </c>
      <c r="D4835" s="23" t="str">
        <f>IFERROR(VLOOKUP(A4835,hoja!A:D,3,FALSE),0)</f>
        <v>0035</v>
      </c>
      <c r="E4835" s="23" t="s">
        <v>665</v>
      </c>
      <c r="F4835" s="23" t="str">
        <f>IFERROR(VLOOKUP(E4835,hoja!$A$2:$E$970,4,FALSE),0)</f>
        <v>OCCIDENTE</v>
      </c>
      <c r="G4835" s="23" t="str">
        <f>IFERROR(VLOOKUP(E4835,hoja!$A$2:$E$970,5,FALSE),0)</f>
        <v>MANIZALES</v>
      </c>
      <c r="H4835" s="103" t="str">
        <f>IFERROR(VLOOKUP(E4835,hoja!A:C,3,FALSE),0)</f>
        <v>0145</v>
      </c>
      <c r="I4835" s="24" t="str">
        <f t="shared" ref="I4835" si="1370">D4835&amp;H4835</f>
        <v>00350145</v>
      </c>
      <c r="K4835" s="23">
        <v>388</v>
      </c>
      <c r="L4835" s="23" t="str">
        <f t="shared" si="1366"/>
        <v>NACIONAL</v>
      </c>
      <c r="M4835" s="23" t="s">
        <v>618</v>
      </c>
      <c r="N4835" s="23" t="s">
        <v>622</v>
      </c>
      <c r="O4835" s="23">
        <f t="shared" ref="O4835" si="1371">IF(K4835&lt;=250,25,IF(K4835&lt;=500,16,IF(K4835&lt;=800,12,IF(K4835&lt;=1100,8,IF(K4835&lt;=1400,6,IF(K4835&lt;=1700,5))))))</f>
        <v>16</v>
      </c>
      <c r="P4835" s="23" t="str">
        <f t="shared" ref="P4835" si="1372">D4835&amp;H4835&amp;M4835</f>
        <v>00350145Principal</v>
      </c>
    </row>
    <row r="4836" spans="1:16" ht="15" hidden="1" customHeight="1">
      <c r="A4836" s="26" t="s">
        <v>660</v>
      </c>
      <c r="B4836" s="23" t="str">
        <f>IFERROR(VLOOKUP(A4836,hoja!$A$2:$E$970,4,FALSE),0)</f>
        <v>CENTRO</v>
      </c>
      <c r="C4836" s="23" t="str">
        <f>IFERROR(VLOOKUP(A4836,hoja!$A$2:$E$1370,5,FALSE),0)</f>
        <v>BOGOTÁ</v>
      </c>
      <c r="D4836" s="23" t="str">
        <f>IFERROR(VLOOKUP(A4836,hoja!A:D,3,FALSE),0)</f>
        <v>0035</v>
      </c>
      <c r="E4836" s="23" t="s">
        <v>665</v>
      </c>
      <c r="F4836" s="23" t="str">
        <f>IFERROR(VLOOKUP(E4836,hoja!$A$2:$E$970,4,FALSE),0)</f>
        <v>OCCIDENTE</v>
      </c>
      <c r="G4836" s="23" t="str">
        <f>IFERROR(VLOOKUP(E4836,hoja!$A$2:$E$970,5,FALSE),0)</f>
        <v>MANIZALES</v>
      </c>
      <c r="H4836" s="103" t="str">
        <f>IFERROR(VLOOKUP(E4836,hoja!A:C,3,FALSE),0)</f>
        <v>0145</v>
      </c>
      <c r="I4836" s="24" t="str">
        <f t="shared" ref="I4836:I4840" si="1373">D4836&amp;H4836</f>
        <v>00350145</v>
      </c>
      <c r="K4836" s="23">
        <v>270</v>
      </c>
      <c r="L4836" s="23" t="str">
        <f t="shared" si="1366"/>
        <v>NACIONAL</v>
      </c>
      <c r="M4836" s="23" t="s">
        <v>839</v>
      </c>
      <c r="N4836" s="23" t="s">
        <v>622</v>
      </c>
      <c r="O4836" s="23">
        <f t="shared" ref="O4836:O4841" si="1374">IF(K4836&lt;=250,25,IF(K4836&lt;=500,16,IF(K4836&lt;=800,12,IF(K4836&lt;=1100,8,IF(K4836&lt;=1400,6,IF(K4836&lt;=1700,5))))))</f>
        <v>16</v>
      </c>
      <c r="P4836" s="23" t="str">
        <f t="shared" ref="P4836:P4841" si="1375">D4836&amp;H4836&amp;M4836</f>
        <v>00350145Facatativa-Letras</v>
      </c>
    </row>
    <row r="4837" spans="1:16" ht="15" hidden="1" customHeight="1">
      <c r="A4837" s="40" t="s">
        <v>670</v>
      </c>
      <c r="B4837" s="23" t="str">
        <f>IFERROR(VLOOKUP(A4837,hoja!$A$2:$E$970,4,FALSE),0)</f>
        <v>OCCIDENTE</v>
      </c>
      <c r="C4837" s="23" t="str">
        <f>IFERROR(VLOOKUP(A4837,hoja!$A$2:$E$1370,5,FALSE),0)</f>
        <v>PEREIRA</v>
      </c>
      <c r="D4837" s="23" t="str">
        <f>IFERROR(VLOOKUP(A4837,hoja!A:D,3,FALSE),0)</f>
        <v>0134</v>
      </c>
      <c r="E4837" s="23" t="s">
        <v>410</v>
      </c>
      <c r="F4837" s="23" t="str">
        <f>IFERROR(VLOOKUP(E4837,hoja!$A$2:$E$970,4,FALSE),0)</f>
        <v>ANTIOQUIA</v>
      </c>
      <c r="G4837" s="23" t="str">
        <f>IFERROR(VLOOKUP(E4837,hoja!$A$2:$E$970,5,FALSE),0)</f>
        <v>QUIBDÓ</v>
      </c>
      <c r="H4837" s="103" t="str">
        <f>IFERROR(VLOOKUP(E4837,hoja!A:C,3,FALSE),0)</f>
        <v>60130</v>
      </c>
      <c r="I4837" s="24" t="str">
        <f t="shared" si="1373"/>
        <v>013460130</v>
      </c>
      <c r="K4837" s="23">
        <v>249</v>
      </c>
      <c r="L4837" s="23" t="str">
        <f t="shared" si="1366"/>
        <v>NACIONAL</v>
      </c>
      <c r="M4837" s="23" t="s">
        <v>618</v>
      </c>
      <c r="N4837" s="23" t="s">
        <v>622</v>
      </c>
      <c r="O4837" s="23">
        <v>24</v>
      </c>
      <c r="P4837" s="23" t="str">
        <f t="shared" si="1375"/>
        <v>013460130Principal</v>
      </c>
    </row>
    <row r="4838" spans="1:16" ht="15" hidden="1" customHeight="1">
      <c r="A4838" s="26" t="s">
        <v>660</v>
      </c>
      <c r="B4838" s="23" t="str">
        <f>IFERROR(VLOOKUP(A4838,hoja!$A$2:$E$970,4,FALSE),0)</f>
        <v>CENTRO</v>
      </c>
      <c r="C4838" s="23" t="str">
        <f>IFERROR(VLOOKUP(A4838,hoja!$A$2:$E$1370,5,FALSE),0)</f>
        <v>BOGOTÁ</v>
      </c>
      <c r="D4838" s="23" t="str">
        <f>IFERROR(VLOOKUP(A4838,hoja!A:D,3,FALSE),0)</f>
        <v>0035</v>
      </c>
      <c r="E4838" s="23" t="s">
        <v>733</v>
      </c>
      <c r="F4838" s="23" t="str">
        <f>IFERROR(VLOOKUP(E4838,hoja!$A$2:$E$970,4,FALSE),0)</f>
        <v>OCCIDENTE</v>
      </c>
      <c r="G4838" s="23" t="str">
        <f>IFERROR(VLOOKUP(E4838,hoja!$A$2:$E$970,5,FALSE),0)</f>
        <v>PASTO</v>
      </c>
      <c r="H4838" s="103" t="str">
        <f>IFERROR(VLOOKUP(E4838,hoja!A:C,3,FALSE),0)</f>
        <v>0395</v>
      </c>
      <c r="I4838" s="24" t="str">
        <f t="shared" si="1373"/>
        <v>00350395</v>
      </c>
      <c r="K4838" s="23">
        <v>837</v>
      </c>
      <c r="L4838" s="23" t="str">
        <f t="shared" si="1366"/>
        <v>NACIONAL</v>
      </c>
      <c r="M4838" s="23" t="s">
        <v>753</v>
      </c>
      <c r="N4838" s="23" t="s">
        <v>622</v>
      </c>
      <c r="O4838" s="23">
        <f t="shared" si="1374"/>
        <v>8</v>
      </c>
      <c r="P4838" s="23" t="str">
        <f t="shared" si="1375"/>
        <v>00350395Tebaida</v>
      </c>
    </row>
    <row r="4839" spans="1:16" ht="15" hidden="1" customHeight="1">
      <c r="A4839" s="26" t="s">
        <v>660</v>
      </c>
      <c r="B4839" s="23" t="str">
        <f>IFERROR(VLOOKUP(A4839,hoja!$A$2:$E$970,4,FALSE),0)</f>
        <v>CENTRO</v>
      </c>
      <c r="C4839" s="23" t="str">
        <f>IFERROR(VLOOKUP(A4839,hoja!$A$2:$E$1370,5,FALSE),0)</f>
        <v>BOGOTÁ</v>
      </c>
      <c r="D4839" s="23" t="str">
        <f>IFERROR(VLOOKUP(A4839,hoja!A:D,3,FALSE),0)</f>
        <v>0035</v>
      </c>
      <c r="E4839" s="23" t="s">
        <v>699</v>
      </c>
      <c r="F4839" s="23" t="str">
        <f>IFERROR(VLOOKUP(E4839,hoja!$A$2:$E$970,4,FALSE),0)</f>
        <v>ANTIOQUIA</v>
      </c>
      <c r="G4839" s="23" t="str">
        <f>IFERROR(VLOOKUP(E4839,hoja!$A$2:$E$970,5,FALSE),0)</f>
        <v>CHIGORODÓ</v>
      </c>
      <c r="H4839" s="103" t="str">
        <f>IFERROR(VLOOKUP(E4839,hoja!A:C,3,FALSE),0)</f>
        <v>0074</v>
      </c>
      <c r="I4839" s="24" t="str">
        <f t="shared" si="1373"/>
        <v>00350074</v>
      </c>
      <c r="K4839" s="23">
        <v>682</v>
      </c>
      <c r="L4839" s="23" t="str">
        <f t="shared" si="1366"/>
        <v>NACIONAL</v>
      </c>
      <c r="M4839" s="23" t="s">
        <v>837</v>
      </c>
      <c r="N4839" s="23" t="s">
        <v>622</v>
      </c>
      <c r="O4839" s="23">
        <f t="shared" si="1374"/>
        <v>12</v>
      </c>
      <c r="P4839" s="23" t="str">
        <f t="shared" si="1375"/>
        <v>00350074La Vega-Medellin</v>
      </c>
    </row>
    <row r="4840" spans="1:16" ht="15" hidden="1" customHeight="1">
      <c r="A4840" s="26" t="s">
        <v>637</v>
      </c>
      <c r="B4840" s="23" t="str">
        <f>IFERROR(VLOOKUP(A4840,hoja!$A$2:$E$970,4,FALSE),0)</f>
        <v>SANTANDER</v>
      </c>
      <c r="C4840" s="23" t="str">
        <f>IFERROR(VLOOKUP(A4840,hoja!$A$2:$E$1370,5,FALSE),0)</f>
        <v>PIEDECUESTA</v>
      </c>
      <c r="D4840" s="23" t="str">
        <f>IFERROR(VLOOKUP(A4840,hoja!A:D,3,FALSE),0)</f>
        <v>0422</v>
      </c>
      <c r="E4840" s="23" t="s">
        <v>667</v>
      </c>
      <c r="F4840" s="23" t="str">
        <f>IFERROR(VLOOKUP(E4840,hoja!$A$2:$E$970,4,FALSE),0)</f>
        <v>COSTA</v>
      </c>
      <c r="G4840" s="23" t="str">
        <f>IFERROR(VLOOKUP(E4840,hoja!$A$2:$E$970,5,FALSE),0)</f>
        <v>MONTERÍA</v>
      </c>
      <c r="H4840" s="103" t="str">
        <f>IFERROR(VLOOKUP(E4840,hoja!A:C,3,FALSE),0)</f>
        <v>0381</v>
      </c>
      <c r="I4840" s="24" t="str">
        <f t="shared" si="1373"/>
        <v>04220381</v>
      </c>
      <c r="K4840" s="23">
        <v>736</v>
      </c>
      <c r="L4840" s="23" t="str">
        <f t="shared" si="1366"/>
        <v>NACIONAL</v>
      </c>
      <c r="M4840" s="23" t="s">
        <v>854</v>
      </c>
      <c r="N4840" s="23" t="s">
        <v>622</v>
      </c>
      <c r="O4840" s="23">
        <f t="shared" si="1374"/>
        <v>12</v>
      </c>
      <c r="P4840" s="23" t="str">
        <f t="shared" si="1375"/>
        <v>04220381Puerto Berrio</v>
      </c>
    </row>
    <row r="4841" spans="1:16" ht="15" hidden="1" customHeight="1">
      <c r="A4841" s="26" t="s">
        <v>660</v>
      </c>
      <c r="B4841" s="23" t="str">
        <f>IFERROR(VLOOKUP(A4841,hoja!$A$2:$E$970,4,FALSE),0)</f>
        <v>CENTRO</v>
      </c>
      <c r="C4841" s="23" t="str">
        <f>IFERROR(VLOOKUP(A4841,hoja!$A$2:$E$1370,5,FALSE),0)</f>
        <v>BOGOTÁ</v>
      </c>
      <c r="D4841" s="23" t="str">
        <f>IFERROR(VLOOKUP(A4841,hoja!A:D,3,FALSE),0)</f>
        <v>0035</v>
      </c>
      <c r="E4841" s="23" t="s">
        <v>722</v>
      </c>
      <c r="F4841" s="23" t="str">
        <f>IFERROR(VLOOKUP(E4841,hoja!$A$2:$E$970,4,FALSE),0)</f>
        <v>ANTIOQUIA</v>
      </c>
      <c r="G4841" s="23" t="str">
        <f>IFERROR(VLOOKUP(E4841,hoja!$A$2:$E$970,5,FALSE),0)</f>
        <v>SALDAÑA</v>
      </c>
      <c r="H4841" s="103" t="str">
        <f>IFERROR(VLOOKUP(E4841,hoja!A:C,3,FALSE),0)</f>
        <v>0386</v>
      </c>
      <c r="I4841" s="24" t="str">
        <f>D4841&amp;H4841</f>
        <v>00350386</v>
      </c>
      <c r="K4841" s="23">
        <v>192</v>
      </c>
      <c r="L4841" s="23" t="str">
        <f t="shared" si="1366"/>
        <v>NACIONAL</v>
      </c>
      <c r="M4841" s="23" t="s">
        <v>753</v>
      </c>
      <c r="N4841" s="23" t="s">
        <v>622</v>
      </c>
      <c r="O4841" s="23">
        <f t="shared" si="1374"/>
        <v>25</v>
      </c>
      <c r="P4841" s="23" t="str">
        <f t="shared" si="1375"/>
        <v>00350386Tebaida</v>
      </c>
    </row>
    <row r="4842" spans="1:16" ht="15" hidden="1" customHeight="1">
      <c r="A4842" s="26" t="s">
        <v>1077</v>
      </c>
      <c r="B4842" s="23" t="str">
        <f>IFERROR(VLOOKUP(A4842,hoja!$A$2:$E$970,4,FALSE),0)</f>
        <v>ANTIOQUIA</v>
      </c>
      <c r="C4842" s="23" t="str">
        <f>IFERROR(VLOOKUP(A4842,hoja!$A$2:$E$1370,5,FALSE),0)</f>
        <v>CHIGORODÓ</v>
      </c>
      <c r="D4842" s="23" t="str">
        <f>IFERROR(VLOOKUP(A4842,hoja!A:D,3,FALSE),0)</f>
        <v>50857</v>
      </c>
      <c r="E4842" s="23" t="s">
        <v>653</v>
      </c>
      <c r="F4842" s="23" t="str">
        <f>IFERROR(VLOOKUP(E4842,hoja!$A$2:$E$970,4,FALSE),0)</f>
        <v>CENTRO</v>
      </c>
      <c r="G4842" s="23" t="str">
        <f>IFERROR(VLOOKUP(E4842,hoja!$A$2:$E$970,5,FALSE),0)</f>
        <v>MADRID</v>
      </c>
      <c r="H4842" s="103" t="str">
        <f>IFERROR(VLOOKUP(E4842,hoja!A:C,3,FALSE),0)</f>
        <v>2023</v>
      </c>
      <c r="I4842" s="24" t="str">
        <f>D4842&amp;H4842</f>
        <v>508572023</v>
      </c>
      <c r="K4842" s="23">
        <v>712</v>
      </c>
      <c r="L4842" s="23" t="str">
        <f t="shared" si="1366"/>
        <v>NACIONAL</v>
      </c>
      <c r="M4842" s="23" t="s">
        <v>623</v>
      </c>
      <c r="N4842" s="23" t="s">
        <v>622</v>
      </c>
      <c r="O4842" s="23">
        <f t="shared" ref="O4842:O4860" si="1376">IF(K4842&lt;=250,25,IF(K4842&lt;=500,16,IF(K4842&lt;=800,12,IF(K4842&lt;=1100,8,IF(K4842&lt;=1400,6,IF(K4842&lt;=1700,5))))))</f>
        <v>12</v>
      </c>
      <c r="P4842" s="23" t="str">
        <f t="shared" ref="P4842:P4860" si="1377">D4842&amp;H4842&amp;M4842</f>
        <v>508572023Facatativa</v>
      </c>
    </row>
    <row r="4843" spans="1:16" ht="15" hidden="1" customHeight="1">
      <c r="A4843" s="29" t="s">
        <v>687</v>
      </c>
      <c r="B4843" s="23" t="str">
        <f>IFERROR(VLOOKUP(A4843,hoja!$A$2:$E$970,4,FALSE),0)</f>
        <v>OCCIDENTE</v>
      </c>
      <c r="C4843" s="23" t="str">
        <f>IFERROR(VLOOKUP(A4843,hoja!$A$2:$E$1370,5,FALSE),0)</f>
        <v>TULUÁ</v>
      </c>
      <c r="D4843" s="23" t="str">
        <f>IFERROR(VLOOKUP(A4843,hoja!A:D,3,FALSE),0)</f>
        <v>2007</v>
      </c>
      <c r="E4843" s="40" t="s">
        <v>1059</v>
      </c>
      <c r="F4843" s="23" t="str">
        <f>IFERROR(VLOOKUP(E4843,hoja!$A$2:$E$970,4,FALSE),0)</f>
        <v>ANTIOQUIA</v>
      </c>
      <c r="G4843" s="23" t="str">
        <f>IFERROR(VLOOKUP(E4843,hoja!$A$2:$E$970,5,FALSE),0)</f>
        <v>MEDELLÍN</v>
      </c>
      <c r="H4843" s="103" t="str">
        <f>IFERROR(VLOOKUP(E4843,hoja!A:C,3,FALSE),0)</f>
        <v>0043</v>
      </c>
      <c r="I4843" s="24" t="str">
        <f t="shared" ref="I4843:I4859" si="1378">D4843&amp;H4843</f>
        <v>20070043</v>
      </c>
      <c r="K4843" s="23">
        <v>333</v>
      </c>
      <c r="L4843" s="23" t="str">
        <f t="shared" si="1366"/>
        <v>NACIONAL</v>
      </c>
      <c r="M4843" s="40" t="s">
        <v>618</v>
      </c>
      <c r="N4843" s="23" t="s">
        <v>622</v>
      </c>
      <c r="O4843" s="23">
        <f t="shared" si="1376"/>
        <v>16</v>
      </c>
      <c r="P4843" s="23" t="str">
        <f t="shared" si="1377"/>
        <v>20070043Principal</v>
      </c>
    </row>
    <row r="4844" spans="1:16" ht="15" hidden="1" customHeight="1">
      <c r="A4844" s="29" t="s">
        <v>881</v>
      </c>
      <c r="B4844" s="23" t="str">
        <f>IFERROR(VLOOKUP(A4844,hoja!$A$2:$E$970,4,FALSE),0)</f>
        <v>ANTIOQUIA</v>
      </c>
      <c r="C4844" s="23" t="str">
        <f>IFERROR(VLOOKUP(A4844,hoja!$A$2:$E$1370,5,FALSE),0)</f>
        <v>MEDELLÍN</v>
      </c>
      <c r="D4844" s="23" t="str">
        <f>IFERROR(VLOOKUP(A4844,hoja!A:D,3,FALSE),0)</f>
        <v>1381</v>
      </c>
      <c r="E4844" s="40" t="s">
        <v>1059</v>
      </c>
      <c r="F4844" s="23" t="str">
        <f>IFERROR(VLOOKUP(E4844,hoja!$A$2:$E$970,4,FALSE),0)</f>
        <v>ANTIOQUIA</v>
      </c>
      <c r="G4844" s="23" t="str">
        <f>IFERROR(VLOOKUP(E4844,hoja!$A$2:$E$970,5,FALSE),0)</f>
        <v>MEDELLÍN</v>
      </c>
      <c r="H4844" s="103" t="str">
        <f>IFERROR(VLOOKUP(E4844,hoja!A:C,3,FALSE),0)</f>
        <v>0043</v>
      </c>
      <c r="I4844" s="24" t="str">
        <f t="shared" si="1378"/>
        <v>13810043</v>
      </c>
      <c r="K4844" s="23">
        <v>11</v>
      </c>
      <c r="L4844" s="23" t="str">
        <f t="shared" ref="L4844:L4851" si="1379">IF(B4844=F4844,"REGIONAL","NACIONAL")</f>
        <v>REGIONAL</v>
      </c>
      <c r="M4844" s="40" t="s">
        <v>618</v>
      </c>
      <c r="N4844" s="23" t="s">
        <v>622</v>
      </c>
      <c r="O4844" s="23">
        <f t="shared" si="1376"/>
        <v>25</v>
      </c>
      <c r="P4844" s="23" t="str">
        <f t="shared" si="1377"/>
        <v>13810043Principal</v>
      </c>
    </row>
    <row r="4845" spans="1:16" ht="15" hidden="1" customHeight="1">
      <c r="A4845" s="29" t="s">
        <v>1078</v>
      </c>
      <c r="B4845" s="23" t="str">
        <f>IFERROR(VLOOKUP(A4845,hoja!$A$2:$E$970,4,FALSE),0)</f>
        <v>CENTRO</v>
      </c>
      <c r="C4845" s="23" t="str">
        <f>IFERROR(VLOOKUP(A4845,hoja!$A$2:$E$1370,5,FALSE),0)</f>
        <v>BOGOTÁ</v>
      </c>
      <c r="D4845" s="23" t="str">
        <f>IFERROR(VLOOKUP(A4845,hoja!A:D,3,FALSE),0)</f>
        <v>1426</v>
      </c>
      <c r="E4845" s="40" t="s">
        <v>1059</v>
      </c>
      <c r="F4845" s="23" t="str">
        <f>IFERROR(VLOOKUP(E4845,hoja!$A$2:$E$970,4,FALSE),0)</f>
        <v>ANTIOQUIA</v>
      </c>
      <c r="G4845" s="23" t="str">
        <f>IFERROR(VLOOKUP(E4845,hoja!$A$2:$E$970,5,FALSE),0)</f>
        <v>MEDELLÍN</v>
      </c>
      <c r="H4845" s="103" t="str">
        <f>IFERROR(VLOOKUP(E4845,hoja!A:C,3,FALSE),0)</f>
        <v>0043</v>
      </c>
      <c r="I4845" s="24" t="str">
        <f t="shared" si="1378"/>
        <v>14260043</v>
      </c>
      <c r="L4845" s="23" t="str">
        <f>IF(B4845=F4845,"REGIONAL","NACIONAL")</f>
        <v>NACIONAL</v>
      </c>
      <c r="M4845" s="40" t="s">
        <v>618</v>
      </c>
      <c r="N4845" s="23" t="s">
        <v>622</v>
      </c>
      <c r="O4845" s="23">
        <f t="shared" si="1376"/>
        <v>25</v>
      </c>
      <c r="P4845" s="23" t="str">
        <f t="shared" si="1377"/>
        <v>14260043Principal</v>
      </c>
    </row>
    <row r="4846" spans="1:16" ht="15" hidden="1" customHeight="1">
      <c r="A4846" s="29" t="s">
        <v>873</v>
      </c>
      <c r="B4846" s="23" t="str">
        <f>IFERROR(VLOOKUP(A4846,hoja!$A$2:$E$970,4,FALSE),0)</f>
        <v>OCCIDENTE</v>
      </c>
      <c r="C4846" s="23" t="str">
        <f>IFERROR(VLOOKUP(A4846,hoja!$A$2:$E$1370,5,FALSE),0)</f>
        <v>MANIZALES</v>
      </c>
      <c r="D4846" s="23" t="str">
        <f>IFERROR(VLOOKUP(A4846,hoja!A:D,3,FALSE),0)</f>
        <v>1711</v>
      </c>
      <c r="E4846" s="40" t="s">
        <v>1059</v>
      </c>
      <c r="F4846" s="23" t="str">
        <f>IFERROR(VLOOKUP(E4846,hoja!$A$2:$E$970,4,FALSE),0)</f>
        <v>ANTIOQUIA</v>
      </c>
      <c r="G4846" s="23" t="str">
        <f>IFERROR(VLOOKUP(E4846,hoja!$A$2:$E$970,5,FALSE),0)</f>
        <v>MEDELLÍN</v>
      </c>
      <c r="H4846" s="103" t="str">
        <f>IFERROR(VLOOKUP(E4846,hoja!A:C,3,FALSE),0)</f>
        <v>0043</v>
      </c>
      <c r="I4846" s="24" t="str">
        <f t="shared" si="1378"/>
        <v>17110043</v>
      </c>
      <c r="K4846" s="23">
        <v>206</v>
      </c>
      <c r="L4846" s="23" t="str">
        <f t="shared" ref="L4846:L4849" si="1380">IF(B4846=F4846,"REGIONAL","NACIONAL")</f>
        <v>NACIONAL</v>
      </c>
      <c r="M4846" s="40" t="s">
        <v>618</v>
      </c>
      <c r="N4846" s="23" t="s">
        <v>622</v>
      </c>
      <c r="O4846" s="23">
        <f t="shared" si="1376"/>
        <v>25</v>
      </c>
      <c r="P4846" s="23" t="str">
        <f t="shared" si="1377"/>
        <v>17110043Principal</v>
      </c>
    </row>
    <row r="4847" spans="1:16" ht="15" hidden="1" customHeight="1">
      <c r="A4847" s="29" t="s">
        <v>635</v>
      </c>
      <c r="B4847" s="23" t="str">
        <f>IFERROR(VLOOKUP(A4847,hoja!$A$2:$E$970,4,FALSE),0)</f>
        <v>CENTRO</v>
      </c>
      <c r="C4847" s="23" t="str">
        <f>IFERROR(VLOOKUP(A4847,hoja!$A$2:$E$1370,5,FALSE),0)</f>
        <v>BOGOTÁ</v>
      </c>
      <c r="D4847" s="23" t="str">
        <f>IFERROR(VLOOKUP(A4847,hoja!A:D,3,FALSE),0)</f>
        <v>0021</v>
      </c>
      <c r="E4847" s="40" t="s">
        <v>1059</v>
      </c>
      <c r="F4847" s="23" t="str">
        <f>IFERROR(VLOOKUP(E4847,hoja!$A$2:$E$970,4,FALSE),0)</f>
        <v>ANTIOQUIA</v>
      </c>
      <c r="G4847" s="23" t="str">
        <f>IFERROR(VLOOKUP(E4847,hoja!$A$2:$E$970,5,FALSE),0)</f>
        <v>MEDELLÍN</v>
      </c>
      <c r="H4847" s="103" t="str">
        <f>IFERROR(VLOOKUP(E4847,hoja!A:C,3,FALSE),0)</f>
        <v>0043</v>
      </c>
      <c r="I4847" s="24" t="str">
        <f t="shared" si="1378"/>
        <v>00210043</v>
      </c>
      <c r="K4847" s="23">
        <v>426</v>
      </c>
      <c r="L4847" s="23" t="str">
        <f t="shared" si="1380"/>
        <v>NACIONAL</v>
      </c>
      <c r="M4847" s="40" t="s">
        <v>623</v>
      </c>
      <c r="N4847" s="23" t="s">
        <v>622</v>
      </c>
      <c r="O4847" s="23">
        <f t="shared" si="1376"/>
        <v>16</v>
      </c>
      <c r="P4847" s="23" t="str">
        <f t="shared" si="1377"/>
        <v>00210043Facatativa</v>
      </c>
    </row>
    <row r="4848" spans="1:16" ht="15" hidden="1" customHeight="1">
      <c r="A4848" s="29" t="s">
        <v>635</v>
      </c>
      <c r="B4848" s="23" t="str">
        <f>IFERROR(VLOOKUP(A4848,hoja!$A$2:$E$970,4,FALSE),0)</f>
        <v>CENTRO</v>
      </c>
      <c r="C4848" s="23" t="str">
        <f>IFERROR(VLOOKUP(A4848,hoja!$A$2:$E$1370,5,FALSE),0)</f>
        <v>BOGOTÁ</v>
      </c>
      <c r="D4848" s="23" t="str">
        <f>IFERROR(VLOOKUP(A4848,hoja!A:D,3,FALSE),0)</f>
        <v>0021</v>
      </c>
      <c r="E4848" s="40" t="s">
        <v>1059</v>
      </c>
      <c r="F4848" s="23" t="str">
        <f>IFERROR(VLOOKUP(E4848,hoja!$A$2:$E$970,4,FALSE),0)</f>
        <v>ANTIOQUIA</v>
      </c>
      <c r="G4848" s="23" t="str">
        <f>IFERROR(VLOOKUP(E4848,hoja!$A$2:$E$970,5,FALSE),0)</f>
        <v>MEDELLÍN</v>
      </c>
      <c r="H4848" s="103" t="str">
        <f>IFERROR(VLOOKUP(E4848,hoja!A:C,3,FALSE),0)</f>
        <v>0043</v>
      </c>
      <c r="I4848" s="24" t="str">
        <f t="shared" ref="I4848" si="1381">D4848&amp;H4848</f>
        <v>00210043</v>
      </c>
      <c r="K4848" s="23">
        <v>428</v>
      </c>
      <c r="L4848" s="23" t="str">
        <f t="shared" si="1380"/>
        <v>NACIONAL</v>
      </c>
      <c r="M4848" s="40" t="s">
        <v>621</v>
      </c>
      <c r="N4848" s="23" t="s">
        <v>622</v>
      </c>
      <c r="O4848" s="23">
        <f t="shared" ref="O4848" si="1382">IF(K4848&lt;=250,25,IF(K4848&lt;=500,16,IF(K4848&lt;=800,12,IF(K4848&lt;=1100,8,IF(K4848&lt;=1400,6,IF(K4848&lt;=1700,5))))))</f>
        <v>16</v>
      </c>
      <c r="P4848" s="23" t="str">
        <f t="shared" ref="P4848" si="1383">D4848&amp;H4848&amp;M4848</f>
        <v>00210043La vega</v>
      </c>
    </row>
    <row r="4849" spans="1:16" ht="15" hidden="1" customHeight="1">
      <c r="A4849" s="29" t="s">
        <v>660</v>
      </c>
      <c r="B4849" s="23" t="str">
        <f>IFERROR(VLOOKUP(A4849,hoja!$A$2:$E$970,4,FALSE),0)</f>
        <v>CENTRO</v>
      </c>
      <c r="C4849" s="23" t="str">
        <f>IFERROR(VLOOKUP(A4849,hoja!$A$2:$E$1370,5,FALSE),0)</f>
        <v>BOGOTÁ</v>
      </c>
      <c r="D4849" s="23" t="str">
        <f>IFERROR(VLOOKUP(A4849,hoja!A:D,3,FALSE),0)</f>
        <v>0035</v>
      </c>
      <c r="E4849" s="40" t="s">
        <v>1059</v>
      </c>
      <c r="F4849" s="23" t="str">
        <f>IFERROR(VLOOKUP(E4849,hoja!$A$2:$E$970,4,FALSE),0)</f>
        <v>ANTIOQUIA</v>
      </c>
      <c r="G4849" s="23" t="str">
        <f>IFERROR(VLOOKUP(E4849,hoja!$A$2:$E$970,5,FALSE),0)</f>
        <v>MEDELLÍN</v>
      </c>
      <c r="H4849" s="103" t="str">
        <f>IFERROR(VLOOKUP(E4849,hoja!A:C,3,FALSE),0)</f>
        <v>0043</v>
      </c>
      <c r="I4849" s="24" t="str">
        <f t="shared" si="1378"/>
        <v>00350043</v>
      </c>
      <c r="K4849" s="23">
        <f>810/2</f>
        <v>405</v>
      </c>
      <c r="L4849" s="23" t="str">
        <f t="shared" si="1380"/>
        <v>NACIONAL</v>
      </c>
      <c r="M4849" s="40" t="s">
        <v>621</v>
      </c>
      <c r="N4849" s="23" t="s">
        <v>622</v>
      </c>
      <c r="O4849" s="23">
        <f t="shared" si="1376"/>
        <v>16</v>
      </c>
      <c r="P4849" s="23" t="str">
        <f t="shared" si="1377"/>
        <v>00350043La vega</v>
      </c>
    </row>
    <row r="4850" spans="1:16" ht="15" hidden="1" customHeight="1">
      <c r="A4850" s="29" t="s">
        <v>641</v>
      </c>
      <c r="B4850" s="23" t="str">
        <f>IFERROR(VLOOKUP(A4850,hoja!$A$2:$E$970,4,FALSE),0)</f>
        <v>ANTIOQUIA</v>
      </c>
      <c r="C4850" s="23" t="str">
        <f>IFERROR(VLOOKUP(A4850,hoja!$A$2:$E$1370,5,FALSE),0)</f>
        <v>MEDELLÍN</v>
      </c>
      <c r="D4850" s="23" t="str">
        <f>IFERROR(VLOOKUP(A4850,hoja!A:D,3,FALSE),0)</f>
        <v>0079</v>
      </c>
      <c r="E4850" s="40" t="s">
        <v>1059</v>
      </c>
      <c r="F4850" s="23" t="str">
        <f>IFERROR(VLOOKUP(E4850,hoja!$A$2:$E$970,4,FALSE),0)</f>
        <v>ANTIOQUIA</v>
      </c>
      <c r="G4850" s="23" t="str">
        <f>IFERROR(VLOOKUP(E4850,hoja!$A$2:$E$970,5,FALSE),0)</f>
        <v>MEDELLÍN</v>
      </c>
      <c r="H4850" s="103" t="str">
        <f>IFERROR(VLOOKUP(E4850,hoja!A:C,3,FALSE),0)</f>
        <v>0043</v>
      </c>
      <c r="I4850" s="24" t="str">
        <f t="shared" si="1378"/>
        <v>00790043</v>
      </c>
      <c r="K4850" s="23">
        <v>1</v>
      </c>
      <c r="L4850" s="23" t="str">
        <f t="shared" si="1379"/>
        <v>REGIONAL</v>
      </c>
      <c r="M4850" s="40" t="s">
        <v>618</v>
      </c>
      <c r="N4850" s="23" t="s">
        <v>622</v>
      </c>
      <c r="O4850" s="23">
        <f t="shared" si="1376"/>
        <v>25</v>
      </c>
      <c r="P4850" s="23" t="str">
        <f t="shared" si="1377"/>
        <v>00790043Principal</v>
      </c>
    </row>
    <row r="4851" spans="1:16" ht="15" hidden="1" customHeight="1">
      <c r="A4851" s="29" t="s">
        <v>672</v>
      </c>
      <c r="B4851" s="23" t="str">
        <f>IFERROR(VLOOKUP(A4851,hoja!$A$2:$E$970,4,FALSE),0)</f>
        <v>ANTIOQUIA</v>
      </c>
      <c r="C4851" s="23" t="str">
        <f>IFERROR(VLOOKUP(A4851,hoja!$A$2:$E$1370,5,FALSE),0)</f>
        <v>MEDELLÍN</v>
      </c>
      <c r="D4851" s="23" t="str">
        <f>IFERROR(VLOOKUP(A4851,hoja!A:D,3,FALSE),0)</f>
        <v>0092</v>
      </c>
      <c r="E4851" s="40" t="s">
        <v>1059</v>
      </c>
      <c r="F4851" s="23" t="str">
        <f>IFERROR(VLOOKUP(E4851,hoja!$A$2:$E$970,4,FALSE),0)</f>
        <v>ANTIOQUIA</v>
      </c>
      <c r="G4851" s="23" t="str">
        <f>IFERROR(VLOOKUP(E4851,hoja!$A$2:$E$970,5,FALSE),0)</f>
        <v>MEDELLÍN</v>
      </c>
      <c r="H4851" s="103" t="str">
        <f>IFERROR(VLOOKUP(E4851,hoja!A:C,3,FALSE),0)</f>
        <v>0043</v>
      </c>
      <c r="I4851" s="24" t="str">
        <f t="shared" si="1378"/>
        <v>00920043</v>
      </c>
      <c r="K4851" s="23">
        <v>13</v>
      </c>
      <c r="L4851" s="23" t="str">
        <f t="shared" si="1379"/>
        <v>REGIONAL</v>
      </c>
      <c r="M4851" s="40" t="s">
        <v>618</v>
      </c>
      <c r="N4851" s="23" t="s">
        <v>622</v>
      </c>
      <c r="O4851" s="23">
        <f t="shared" si="1376"/>
        <v>25</v>
      </c>
      <c r="P4851" s="23" t="str">
        <f t="shared" si="1377"/>
        <v>00920043Principal</v>
      </c>
    </row>
    <row r="4852" spans="1:16" ht="15" hidden="1" customHeight="1">
      <c r="A4852" s="29" t="s">
        <v>642</v>
      </c>
      <c r="B4852" s="23" t="str">
        <f>IFERROR(VLOOKUP(A4852,hoja!$A$2:$E$970,4,FALSE),0)</f>
        <v>COSTA</v>
      </c>
      <c r="C4852" s="23" t="str">
        <f>IFERROR(VLOOKUP(A4852,hoja!$A$2:$E$1370,5,FALSE),0)</f>
        <v>BARRANQUILLA</v>
      </c>
      <c r="D4852" s="23" t="str">
        <f>IFERROR(VLOOKUP(A4852,hoja!A:D,3,FALSE),0)</f>
        <v>0111</v>
      </c>
      <c r="E4852" s="40" t="s">
        <v>1059</v>
      </c>
      <c r="F4852" s="23" t="str">
        <f>IFERROR(VLOOKUP(E4852,hoja!$A$2:$E$970,4,FALSE),0)</f>
        <v>ANTIOQUIA</v>
      </c>
      <c r="G4852" s="23" t="str">
        <f>IFERROR(VLOOKUP(E4852,hoja!$A$2:$E$970,5,FALSE),0)</f>
        <v>MEDELLÍN</v>
      </c>
      <c r="H4852" s="103" t="str">
        <f>IFERROR(VLOOKUP(E4852,hoja!A:C,3,FALSE),0)</f>
        <v>0043</v>
      </c>
      <c r="I4852" s="24" t="str">
        <f t="shared" si="1378"/>
        <v>01110043</v>
      </c>
      <c r="K4852" s="23">
        <v>682</v>
      </c>
      <c r="L4852" s="23" t="str">
        <f>IF(B4852=F4852,"REGIONAL","NACIONAL")</f>
        <v>NACIONAL</v>
      </c>
      <c r="M4852" s="40" t="s">
        <v>618</v>
      </c>
      <c r="N4852" s="23" t="s">
        <v>622</v>
      </c>
      <c r="O4852" s="23">
        <f t="shared" si="1376"/>
        <v>12</v>
      </c>
      <c r="P4852" s="23" t="str">
        <f t="shared" si="1377"/>
        <v>01110043Principal</v>
      </c>
    </row>
    <row r="4853" spans="1:16" ht="15" hidden="1" customHeight="1">
      <c r="A4853" s="29" t="s">
        <v>644</v>
      </c>
      <c r="B4853" s="23" t="str">
        <f>IFERROR(VLOOKUP(A4853,hoja!$A$2:$E$970,4,FALSE),0)</f>
        <v>OCCIDENTE</v>
      </c>
      <c r="C4853" s="23" t="str">
        <f>IFERROR(VLOOKUP(A4853,hoja!$A$2:$E$1370,5,FALSE),0)</f>
        <v>PEREIRA</v>
      </c>
      <c r="D4853" s="23" t="str">
        <f>IFERROR(VLOOKUP(A4853,hoja!A:D,3,FALSE),0)</f>
        <v>0198</v>
      </c>
      <c r="E4853" s="40" t="s">
        <v>1059</v>
      </c>
      <c r="F4853" s="23" t="str">
        <f>IFERROR(VLOOKUP(E4853,hoja!$A$2:$E$970,4,FALSE),0)</f>
        <v>ANTIOQUIA</v>
      </c>
      <c r="G4853" s="23" t="str">
        <f>IFERROR(VLOOKUP(E4853,hoja!$A$2:$E$970,5,FALSE),0)</f>
        <v>MEDELLÍN</v>
      </c>
      <c r="H4853" s="103" t="str">
        <f>IFERROR(VLOOKUP(E4853,hoja!A:C,3,FALSE),0)</f>
        <v>0043</v>
      </c>
      <c r="I4853" s="24" t="str">
        <f t="shared" si="1378"/>
        <v>01980043</v>
      </c>
      <c r="K4853" s="23">
        <v>240</v>
      </c>
      <c r="L4853" s="23" t="str">
        <f t="shared" ref="L4853:L4873" si="1384">IF(B4853=F4853,"REGIONAL","NACIONAL")</f>
        <v>NACIONAL</v>
      </c>
      <c r="M4853" s="40" t="s">
        <v>618</v>
      </c>
      <c r="N4853" s="23" t="s">
        <v>622</v>
      </c>
      <c r="O4853" s="23">
        <f t="shared" si="1376"/>
        <v>25</v>
      </c>
      <c r="P4853" s="23" t="str">
        <f t="shared" si="1377"/>
        <v>01980043Principal</v>
      </c>
    </row>
    <row r="4854" spans="1:16" ht="15" hidden="1" customHeight="1">
      <c r="A4854" s="29" t="s">
        <v>645</v>
      </c>
      <c r="B4854" s="23" t="str">
        <f>IFERROR(VLOOKUP(A4854,hoja!$A$2:$E$970,4,FALSE),0)</f>
        <v>OCCIDENTE</v>
      </c>
      <c r="C4854" s="23" t="str">
        <f>IFERROR(VLOOKUP(A4854,hoja!$A$2:$E$1370,5,FALSE),0)</f>
        <v>CALI</v>
      </c>
      <c r="D4854" s="23" t="str">
        <f>IFERROR(VLOOKUP(A4854,hoja!A:D,3,FALSE),0)</f>
        <v>0410</v>
      </c>
      <c r="E4854" s="40" t="s">
        <v>1059</v>
      </c>
      <c r="F4854" s="23" t="str">
        <f>IFERROR(VLOOKUP(E4854,hoja!$A$2:$E$970,4,FALSE),0)</f>
        <v>ANTIOQUIA</v>
      </c>
      <c r="G4854" s="23" t="str">
        <f>IFERROR(VLOOKUP(E4854,hoja!$A$2:$E$970,5,FALSE),0)</f>
        <v>MEDELLÍN</v>
      </c>
      <c r="H4854" s="103" t="str">
        <f>IFERROR(VLOOKUP(E4854,hoja!A:C,3,FALSE),0)</f>
        <v>0043</v>
      </c>
      <c r="I4854" s="24" t="str">
        <f t="shared" si="1378"/>
        <v>04100043</v>
      </c>
      <c r="K4854" s="23">
        <v>416</v>
      </c>
      <c r="L4854" s="23" t="str">
        <f t="shared" si="1384"/>
        <v>NACIONAL</v>
      </c>
      <c r="M4854" s="40" t="s">
        <v>618</v>
      </c>
      <c r="N4854" s="23" t="s">
        <v>622</v>
      </c>
      <c r="O4854" s="23">
        <f t="shared" si="1376"/>
        <v>16</v>
      </c>
      <c r="P4854" s="23" t="str">
        <f t="shared" si="1377"/>
        <v>04100043Principal</v>
      </c>
    </row>
    <row r="4855" spans="1:16" ht="15" hidden="1" customHeight="1">
      <c r="A4855" s="29" t="s">
        <v>650</v>
      </c>
      <c r="B4855" s="23" t="str">
        <f>IFERROR(VLOOKUP(A4855,hoja!$A$2:$E$970,4,FALSE),0)</f>
        <v>OCCIDENTE</v>
      </c>
      <c r="C4855" s="23" t="str">
        <f>IFERROR(VLOOKUP(A4855,hoja!$A$2:$E$1370,5,FALSE),0)</f>
        <v>CALOTO</v>
      </c>
      <c r="D4855" s="23" t="str">
        <f>IFERROR(VLOOKUP(A4855,hoja!A:D,3,FALSE),0)</f>
        <v>0445</v>
      </c>
      <c r="E4855" s="40" t="s">
        <v>1059</v>
      </c>
      <c r="F4855" s="23" t="str">
        <f>IFERROR(VLOOKUP(E4855,hoja!$A$2:$E$970,4,FALSE),0)</f>
        <v>ANTIOQUIA</v>
      </c>
      <c r="G4855" s="23" t="str">
        <f>IFERROR(VLOOKUP(E4855,hoja!$A$2:$E$970,5,FALSE),0)</f>
        <v>MEDELLÍN</v>
      </c>
      <c r="H4855" s="103" t="str">
        <f>IFERROR(VLOOKUP(E4855,hoja!A:C,3,FALSE),0)</f>
        <v>0043</v>
      </c>
      <c r="I4855" s="24" t="str">
        <f t="shared" si="1378"/>
        <v>04450043</v>
      </c>
      <c r="K4855" s="23">
        <v>447</v>
      </c>
      <c r="L4855" s="23" t="str">
        <f t="shared" si="1384"/>
        <v>NACIONAL</v>
      </c>
      <c r="M4855" s="40" t="s">
        <v>618</v>
      </c>
      <c r="N4855" s="23" t="s">
        <v>622</v>
      </c>
      <c r="O4855" s="23">
        <f t="shared" si="1376"/>
        <v>16</v>
      </c>
      <c r="P4855" s="23" t="str">
        <f t="shared" si="1377"/>
        <v>04450043Principal</v>
      </c>
    </row>
    <row r="4856" spans="1:16" ht="15" hidden="1" customHeight="1">
      <c r="A4856" s="29" t="s">
        <v>807</v>
      </c>
      <c r="B4856" s="23" t="str">
        <f>IFERROR(VLOOKUP(A4856,hoja!$A$2:$E$970,4,FALSE),0)</f>
        <v>CENTRO</v>
      </c>
      <c r="C4856" s="23" t="str">
        <f>IFERROR(VLOOKUP(A4856,hoja!$A$2:$E$1370,5,FALSE),0)</f>
        <v>BOGOTÁ</v>
      </c>
      <c r="D4856" s="23" t="str">
        <f>IFERROR(VLOOKUP(A4856,hoja!A:D,3,FALSE),0)</f>
        <v>0460</v>
      </c>
      <c r="E4856" s="40" t="s">
        <v>1059</v>
      </c>
      <c r="F4856" s="23" t="str">
        <f>IFERROR(VLOOKUP(E4856,hoja!$A$2:$E$970,4,FALSE),0)</f>
        <v>ANTIOQUIA</v>
      </c>
      <c r="G4856" s="23" t="str">
        <f>IFERROR(VLOOKUP(E4856,hoja!$A$2:$E$970,5,FALSE),0)</f>
        <v>MEDELLÍN</v>
      </c>
      <c r="H4856" s="103" t="str">
        <f>IFERROR(VLOOKUP(E4856,hoja!A:C,3,FALSE),0)</f>
        <v>0043</v>
      </c>
      <c r="I4856" s="24" t="str">
        <f t="shared" si="1378"/>
        <v>04600043</v>
      </c>
      <c r="K4856" s="23">
        <v>425</v>
      </c>
      <c r="L4856" s="23" t="str">
        <f t="shared" si="1384"/>
        <v>NACIONAL</v>
      </c>
      <c r="M4856" s="40" t="s">
        <v>623</v>
      </c>
      <c r="N4856" s="23" t="s">
        <v>622</v>
      </c>
      <c r="O4856" s="23">
        <f t="shared" si="1376"/>
        <v>16</v>
      </c>
      <c r="P4856" s="23" t="str">
        <f t="shared" si="1377"/>
        <v>04600043Facatativa</v>
      </c>
    </row>
    <row r="4857" spans="1:16" ht="15" hidden="1" customHeight="1">
      <c r="A4857" s="29" t="s">
        <v>743</v>
      </c>
      <c r="B4857" s="23" t="str">
        <f>IFERROR(VLOOKUP(A4857,hoja!$A$2:$E$970,4,FALSE),0)</f>
        <v>CENTRO</v>
      </c>
      <c r="C4857" s="23" t="str">
        <f>IFERROR(VLOOKUP(A4857,hoja!$A$2:$E$1370,5,FALSE),0)</f>
        <v>BOGOTÁ</v>
      </c>
      <c r="D4857" s="23" t="str">
        <f>IFERROR(VLOOKUP(A4857,hoja!A:D,3,FALSE),0)</f>
        <v>0461</v>
      </c>
      <c r="E4857" s="40" t="s">
        <v>1059</v>
      </c>
      <c r="F4857" s="23" t="str">
        <f>IFERROR(VLOOKUP(E4857,hoja!$A$2:$E$970,4,FALSE),0)</f>
        <v>ANTIOQUIA</v>
      </c>
      <c r="G4857" s="23" t="str">
        <f>IFERROR(VLOOKUP(E4857,hoja!$A$2:$E$970,5,FALSE),0)</f>
        <v>MEDELLÍN</v>
      </c>
      <c r="H4857" s="103" t="str">
        <f>IFERROR(VLOOKUP(E4857,hoja!A:C,3,FALSE),0)</f>
        <v>0043</v>
      </c>
      <c r="I4857" s="24" t="str">
        <f t="shared" si="1378"/>
        <v>04610043</v>
      </c>
      <c r="K4857" s="23">
        <f>425+7</f>
        <v>432</v>
      </c>
      <c r="L4857" s="23" t="str">
        <f t="shared" si="1384"/>
        <v>NACIONAL</v>
      </c>
      <c r="M4857" s="40" t="s">
        <v>623</v>
      </c>
      <c r="N4857" s="23" t="s">
        <v>622</v>
      </c>
      <c r="O4857" s="23">
        <f t="shared" si="1376"/>
        <v>16</v>
      </c>
      <c r="P4857" s="23" t="str">
        <f t="shared" si="1377"/>
        <v>04610043Facatativa</v>
      </c>
    </row>
    <row r="4858" spans="1:16" ht="15" hidden="1" customHeight="1">
      <c r="A4858" s="29" t="s">
        <v>636</v>
      </c>
      <c r="B4858" s="23" t="str">
        <f>IFERROR(VLOOKUP(A4858,hoja!$A$2:$E$970,4,FALSE),0)</f>
        <v>CENTRO</v>
      </c>
      <c r="C4858" s="23" t="str">
        <f>IFERROR(VLOOKUP(A4858,hoja!$A$2:$E$1370,5,FALSE),0)</f>
        <v>DUITAMA</v>
      </c>
      <c r="D4858" s="23" t="str">
        <f>IFERROR(VLOOKUP(A4858,hoja!A:D,3,FALSE),0)</f>
        <v>0441</v>
      </c>
      <c r="E4858" s="40" t="s">
        <v>1059</v>
      </c>
      <c r="F4858" s="23" t="str">
        <f>IFERROR(VLOOKUP(E4858,hoja!$A$2:$E$970,4,FALSE),0)</f>
        <v>ANTIOQUIA</v>
      </c>
      <c r="G4858" s="23" t="str">
        <f>IFERROR(VLOOKUP(E4858,hoja!$A$2:$E$970,5,FALSE),0)</f>
        <v>MEDELLÍN</v>
      </c>
      <c r="H4858" s="103" t="str">
        <f>IFERROR(VLOOKUP(E4858,hoja!A:C,3,FALSE),0)</f>
        <v>0043</v>
      </c>
      <c r="I4858" s="24" t="str">
        <f t="shared" si="1378"/>
        <v>04410043</v>
      </c>
      <c r="K4858" s="23">
        <v>604</v>
      </c>
      <c r="L4858" s="23" t="str">
        <f t="shared" si="1384"/>
        <v>NACIONAL</v>
      </c>
      <c r="M4858" s="40" t="s">
        <v>623</v>
      </c>
      <c r="N4858" s="23" t="s">
        <v>622</v>
      </c>
      <c r="O4858" s="23">
        <f t="shared" si="1376"/>
        <v>12</v>
      </c>
      <c r="P4858" s="23" t="str">
        <f t="shared" si="1377"/>
        <v>04410043Facatativa</v>
      </c>
    </row>
    <row r="4859" spans="1:16" ht="15" hidden="1" customHeight="1">
      <c r="A4859" s="29" t="s">
        <v>630</v>
      </c>
      <c r="B4859" s="23" t="str">
        <f>IFERROR(VLOOKUP(A4859,hoja!$A$2:$E$970,4,FALSE),0)</f>
        <v>CENTRO</v>
      </c>
      <c r="C4859" s="23" t="str">
        <f>IFERROR(VLOOKUP(A4859,hoja!$A$2:$E$1370,5,FALSE),0)</f>
        <v>SESQUILÉ</v>
      </c>
      <c r="D4859" s="23" t="str">
        <f>IFERROR(VLOOKUP(A4859,hoja!A:D,3,FALSE),0)</f>
        <v>1501</v>
      </c>
      <c r="E4859" s="40" t="s">
        <v>1059</v>
      </c>
      <c r="F4859" s="23" t="str">
        <f>IFERROR(VLOOKUP(E4859,hoja!$A$2:$E$970,4,FALSE),0)</f>
        <v>ANTIOQUIA</v>
      </c>
      <c r="G4859" s="23" t="str">
        <f>IFERROR(VLOOKUP(E4859,hoja!$A$2:$E$970,5,FALSE),0)</f>
        <v>MEDELLÍN</v>
      </c>
      <c r="H4859" s="103" t="str">
        <f>IFERROR(VLOOKUP(E4859,hoja!A:C,3,FALSE),0)</f>
        <v>0043</v>
      </c>
      <c r="I4859" s="24" t="str">
        <f t="shared" si="1378"/>
        <v>15010043</v>
      </c>
      <c r="K4859" s="23">
        <v>462</v>
      </c>
      <c r="L4859" s="23" t="str">
        <f t="shared" si="1384"/>
        <v>NACIONAL</v>
      </c>
      <c r="M4859" s="40" t="s">
        <v>618</v>
      </c>
      <c r="N4859" s="23" t="s">
        <v>622</v>
      </c>
      <c r="O4859" s="23">
        <f t="shared" si="1376"/>
        <v>16</v>
      </c>
      <c r="P4859" s="23" t="str">
        <f t="shared" si="1377"/>
        <v>15010043Principal</v>
      </c>
    </row>
    <row r="4860" spans="1:16" ht="15" hidden="1" customHeight="1">
      <c r="A4860" s="23" t="s">
        <v>494</v>
      </c>
      <c r="B4860" s="23" t="str">
        <f>IFERROR(VLOOKUP(A4860,hoja!$A$2:$E$970,4,FALSE),0)</f>
        <v>COSTA</v>
      </c>
      <c r="C4860" s="23" t="str">
        <f>IFERROR(VLOOKUP(A4860,hoja!$A$2:$E$1370,5,FALSE),0)</f>
        <v>SINCELEJO</v>
      </c>
      <c r="D4860" s="23" t="str">
        <f>IFERROR(VLOOKUP(A4860,hoja!A:D,3,FALSE),0)</f>
        <v>60149</v>
      </c>
      <c r="E4860" s="40" t="s">
        <v>653</v>
      </c>
      <c r="F4860" s="23" t="str">
        <f>IFERROR(VLOOKUP(E4860,hoja!$A$2:$E$970,4,FALSE),0)</f>
        <v>CENTRO</v>
      </c>
      <c r="G4860" s="23" t="str">
        <f>IFERROR(VLOOKUP(E4860,hoja!$A$2:$E$970,5,FALSE),0)</f>
        <v>MADRID</v>
      </c>
      <c r="H4860" s="103" t="str">
        <f>IFERROR(VLOOKUP(E4860,hoja!A:C,3,FALSE),0)</f>
        <v>2023</v>
      </c>
      <c r="I4860" s="24" t="str">
        <f t="shared" ref="I4860:I4861" si="1385">D4860&amp;H4860</f>
        <v>601492023</v>
      </c>
      <c r="K4860" s="23">
        <v>860</v>
      </c>
      <c r="L4860" s="23" t="str">
        <f t="shared" si="1384"/>
        <v>NACIONAL</v>
      </c>
      <c r="M4860" s="40" t="s">
        <v>618</v>
      </c>
      <c r="N4860" s="23" t="s">
        <v>622</v>
      </c>
      <c r="O4860" s="23">
        <f t="shared" si="1376"/>
        <v>8</v>
      </c>
      <c r="P4860" s="23" t="str">
        <f t="shared" si="1377"/>
        <v>601492023Principal</v>
      </c>
    </row>
    <row r="4861" spans="1:16" ht="15" hidden="1" customHeight="1">
      <c r="A4861" s="26" t="s">
        <v>637</v>
      </c>
      <c r="B4861" s="23" t="str">
        <f>IFERROR(VLOOKUP(A4861,hoja!$A$2:$E$970,4,FALSE),0)</f>
        <v>SANTANDER</v>
      </c>
      <c r="C4861" s="23" t="str">
        <f>IFERROR(VLOOKUP(A4861,hoja!$A$2:$E$1370,5,FALSE),0)</f>
        <v>PIEDECUESTA</v>
      </c>
      <c r="D4861" s="23" t="str">
        <f>IFERROR(VLOOKUP(A4861,hoja!A:D,3,FALSE),0)</f>
        <v>0422</v>
      </c>
      <c r="E4861" s="23" t="s">
        <v>698</v>
      </c>
      <c r="F4861" s="23" t="str">
        <f>IFERROR(VLOOKUP(E4861,hoja!$A$2:$E$970,4,FALSE),0)</f>
        <v>COSTA</v>
      </c>
      <c r="G4861" s="23" t="str">
        <f>IFERROR(VLOOKUP(E4861,hoja!$A$2:$E$970,5,FALSE),0)</f>
        <v>CAUCASIA</v>
      </c>
      <c r="H4861" s="103" t="str">
        <f>IFERROR(VLOOKUP(E4861,hoja!A:C,3,FALSE),0)</f>
        <v>0384</v>
      </c>
      <c r="I4861" s="24" t="str">
        <f t="shared" si="1385"/>
        <v>04220384</v>
      </c>
      <c r="K4861" s="23">
        <v>613</v>
      </c>
      <c r="L4861" s="23" t="str">
        <f t="shared" si="1384"/>
        <v>NACIONAL</v>
      </c>
      <c r="M4861" t="s">
        <v>618</v>
      </c>
      <c r="N4861" s="23" t="s">
        <v>622</v>
      </c>
      <c r="O4861" s="23">
        <f t="shared" ref="O4861:O4867" si="1386">IF(K4861&lt;=250,25,IF(K4861&lt;=500,16,IF(K4861&lt;=800,12,IF(K4861&lt;=1100,8,IF(K4861&lt;=1400,6,IF(K4861&lt;=1700,5))))))</f>
        <v>12</v>
      </c>
      <c r="P4861" s="23" t="str">
        <f t="shared" ref="P4861:P4867" si="1387">D4861&amp;H4861&amp;M4861</f>
        <v>04220384Principal</v>
      </c>
    </row>
    <row r="4862" spans="1:16" ht="15" hidden="1" customHeight="1">
      <c r="A4862" s="26" t="s">
        <v>660</v>
      </c>
      <c r="B4862" s="23" t="str">
        <f>IFERROR(VLOOKUP(A4862,hoja!$A$2:$E$970,4,FALSE),0)</f>
        <v>CENTRO</v>
      </c>
      <c r="C4862" s="23" t="str">
        <f>IFERROR(VLOOKUP(A4862,hoja!$A$2:$E$1370,5,FALSE),0)</f>
        <v>BOGOTÁ</v>
      </c>
      <c r="D4862" s="23" t="str">
        <f>IFERROR(VLOOKUP(A4862,hoja!A:D,3,FALSE),0)</f>
        <v>0035</v>
      </c>
      <c r="E4862" s="23" t="s">
        <v>717</v>
      </c>
      <c r="F4862" s="23" t="str">
        <f>IFERROR(VLOOKUP(E4862,hoja!$A$2:$E$970,4,FALSE),0)</f>
        <v>OCCIDENTE</v>
      </c>
      <c r="G4862" s="23" t="str">
        <f>IFERROR(VLOOKUP(E4862,hoja!$A$2:$E$970,5,FALSE),0)</f>
        <v>POPAYÁN</v>
      </c>
      <c r="H4862" s="103" t="str">
        <f>IFERROR(VLOOKUP(E4862,hoja!A:C,3,FALSE),0)</f>
        <v>0126</v>
      </c>
      <c r="I4862" s="24" t="str">
        <f>D4862&amp;H4862</f>
        <v>00350126</v>
      </c>
      <c r="K4862" s="23">
        <v>581</v>
      </c>
      <c r="L4862" s="23" t="str">
        <f t="shared" si="1384"/>
        <v>NACIONAL</v>
      </c>
      <c r="M4862" s="23" t="s">
        <v>753</v>
      </c>
      <c r="N4862" s="23" t="s">
        <v>622</v>
      </c>
      <c r="O4862" s="23">
        <f t="shared" si="1386"/>
        <v>12</v>
      </c>
      <c r="P4862" s="23" t="str">
        <f t="shared" si="1387"/>
        <v>00350126Tebaida</v>
      </c>
    </row>
    <row r="4863" spans="1:16" ht="15" hidden="1" customHeight="1">
      <c r="A4863" s="26" t="s">
        <v>660</v>
      </c>
      <c r="B4863" s="23" t="str">
        <f>IFERROR(VLOOKUP(A4863,hoja!$A$2:$E$970,4,FALSE),0)</f>
        <v>CENTRO</v>
      </c>
      <c r="C4863" s="23" t="str">
        <f>IFERROR(VLOOKUP(A4863,hoja!$A$2:$E$1370,5,FALSE),0)</f>
        <v>BOGOTÁ</v>
      </c>
      <c r="D4863" s="23" t="str">
        <f>IFERROR(VLOOKUP(A4863,hoja!A:D,3,FALSE),0)</f>
        <v>0035</v>
      </c>
      <c r="E4863" s="23" t="s">
        <v>708</v>
      </c>
      <c r="F4863" s="23" t="str">
        <f>IFERROR(VLOOKUP(E4863,hoja!$A$2:$E$970,4,FALSE),0)</f>
        <v>OCCIDENTE</v>
      </c>
      <c r="G4863" s="23" t="str">
        <f>IFERROR(VLOOKUP(E4863,hoja!$A$2:$E$970,5,FALSE),0)</f>
        <v>JAMUNDÍ</v>
      </c>
      <c r="H4863" s="103" t="str">
        <f>IFERROR(VLOOKUP(E4863,hoja!A:C,3,FALSE),0)</f>
        <v>0358</v>
      </c>
      <c r="I4863" s="24" t="str">
        <f t="shared" ref="I4863" si="1388">D4863&amp;H4863</f>
        <v>00350358</v>
      </c>
      <c r="K4863" s="23">
        <v>501</v>
      </c>
      <c r="L4863" s="23" t="str">
        <f t="shared" si="1384"/>
        <v>NACIONAL</v>
      </c>
      <c r="M4863" s="23" t="s">
        <v>753</v>
      </c>
      <c r="N4863" s="23" t="s">
        <v>622</v>
      </c>
      <c r="O4863" s="23">
        <f t="shared" si="1386"/>
        <v>12</v>
      </c>
      <c r="P4863" s="23" t="str">
        <f t="shared" si="1387"/>
        <v>00350358Tebaida</v>
      </c>
    </row>
    <row r="4864" spans="1:16" ht="15" hidden="1" customHeight="1">
      <c r="A4864" s="26" t="s">
        <v>660</v>
      </c>
      <c r="B4864" s="23" t="str">
        <f>IFERROR(VLOOKUP(A4864,hoja!$A$2:$E$970,4,FALSE),0)</f>
        <v>CENTRO</v>
      </c>
      <c r="C4864" s="23" t="str">
        <f>IFERROR(VLOOKUP(A4864,hoja!$A$2:$E$1370,5,FALSE),0)</f>
        <v>BOGOTÁ</v>
      </c>
      <c r="D4864" s="23" t="str">
        <f>IFERROR(VLOOKUP(A4864,hoja!A:D,3,FALSE),0)</f>
        <v>0035</v>
      </c>
      <c r="E4864" s="23" t="s">
        <v>690</v>
      </c>
      <c r="F4864" s="23" t="str">
        <f>IFERROR(VLOOKUP(E4864,hoja!$A$2:$E$970,4,FALSE),0)</f>
        <v>OCCIDENTE</v>
      </c>
      <c r="G4864" s="23" t="str">
        <f>IFERROR(VLOOKUP(E4864,hoja!$A$2:$E$970,5,FALSE),0)</f>
        <v>ANSERMA</v>
      </c>
      <c r="H4864" s="103" t="str">
        <f>IFERROR(VLOOKUP(E4864,hoja!A:C,3,FALSE),0)</f>
        <v>0146</v>
      </c>
      <c r="I4864" s="24" t="str">
        <f>D4864&amp;H4864</f>
        <v>00350146</v>
      </c>
      <c r="K4864" s="23">
        <v>383</v>
      </c>
      <c r="L4864" s="23" t="str">
        <f t="shared" si="1384"/>
        <v>NACIONAL</v>
      </c>
      <c r="M4864" s="23" t="s">
        <v>753</v>
      </c>
      <c r="N4864" s="23" t="s">
        <v>622</v>
      </c>
      <c r="O4864" s="23">
        <f t="shared" si="1386"/>
        <v>16</v>
      </c>
      <c r="P4864" s="23" t="str">
        <f t="shared" si="1387"/>
        <v>00350146Tebaida</v>
      </c>
    </row>
    <row r="4865" spans="1:16" ht="15" hidden="1" customHeight="1">
      <c r="A4865" s="26" t="s">
        <v>660</v>
      </c>
      <c r="B4865" s="23" t="str">
        <f>IFERROR(VLOOKUP(A4865,hoja!$A$2:$E$970,4,FALSE),0)</f>
        <v>CENTRO</v>
      </c>
      <c r="C4865" s="23" t="str">
        <f>IFERROR(VLOOKUP(A4865,hoja!$A$2:$E$1370,5,FALSE),0)</f>
        <v>BOGOTÁ</v>
      </c>
      <c r="D4865" s="23" t="str">
        <f>IFERROR(VLOOKUP(A4865,hoja!A:D,3,FALSE),0)</f>
        <v>0035</v>
      </c>
      <c r="E4865" s="23" t="s">
        <v>645</v>
      </c>
      <c r="F4865" s="23" t="str">
        <f>IFERROR(VLOOKUP(E4865,hoja!$A$2:$E$970,4,FALSE),0)</f>
        <v>OCCIDENTE</v>
      </c>
      <c r="G4865" s="23" t="str">
        <f>IFERROR(VLOOKUP(E4865,hoja!$A$2:$E$970,5,FALSE),0)</f>
        <v>CALI</v>
      </c>
      <c r="H4865" s="103" t="str">
        <f>IFERROR(VLOOKUP(E4865,hoja!A:C,3,FALSE),0)</f>
        <v>0410</v>
      </c>
      <c r="I4865" s="24" t="str">
        <f t="shared" ref="I4865:I4867" si="1389">D4865&amp;H4865</f>
        <v>00350410</v>
      </c>
      <c r="J4865" s="23">
        <v>22.983333333337214</v>
      </c>
      <c r="K4865" s="23">
        <v>451</v>
      </c>
      <c r="L4865" s="23" t="str">
        <f t="shared" si="1384"/>
        <v>NACIONAL</v>
      </c>
      <c r="M4865" s="23" t="s">
        <v>753</v>
      </c>
      <c r="N4865" s="23" t="s">
        <v>622</v>
      </c>
      <c r="O4865" s="23">
        <f t="shared" si="1386"/>
        <v>16</v>
      </c>
      <c r="P4865" s="23" t="str">
        <f t="shared" si="1387"/>
        <v>00350410Tebaida</v>
      </c>
    </row>
    <row r="4866" spans="1:16" ht="15" hidden="1" customHeight="1">
      <c r="A4866" s="26" t="s">
        <v>660</v>
      </c>
      <c r="B4866" s="23" t="str">
        <f>IFERROR(VLOOKUP(A4866,hoja!$A$2:$E$970,4,FALSE),0)</f>
        <v>CENTRO</v>
      </c>
      <c r="C4866" s="23" t="str">
        <f>IFERROR(VLOOKUP(A4866,hoja!$A$2:$E$1370,5,FALSE),0)</f>
        <v>BOGOTÁ</v>
      </c>
      <c r="D4866" s="23" t="str">
        <f>IFERROR(VLOOKUP(A4866,hoja!A:D,3,FALSE),0)</f>
        <v>0035</v>
      </c>
      <c r="E4866" s="23" t="s">
        <v>645</v>
      </c>
      <c r="F4866" s="23" t="str">
        <f>IFERROR(VLOOKUP(E4866,hoja!$A$2:$E$970,4,FALSE),0)</f>
        <v>OCCIDENTE</v>
      </c>
      <c r="G4866" s="23" t="str">
        <f>IFERROR(VLOOKUP(E4866,hoja!$A$2:$E$970,5,FALSE),0)</f>
        <v>CALI</v>
      </c>
      <c r="H4866" s="103" t="str">
        <f>IFERROR(VLOOKUP(E4866,hoja!A:C,3,FALSE),0)</f>
        <v>0410</v>
      </c>
      <c r="I4866" s="24" t="str">
        <f t="shared" si="1389"/>
        <v>00350410</v>
      </c>
      <c r="J4866" s="23">
        <v>22.983333333337214</v>
      </c>
      <c r="K4866" s="23">
        <v>453</v>
      </c>
      <c r="L4866" s="23" t="str">
        <f t="shared" si="1384"/>
        <v>NACIONAL</v>
      </c>
      <c r="M4866" s="23" t="s">
        <v>966</v>
      </c>
      <c r="N4866" s="23" t="s">
        <v>622</v>
      </c>
      <c r="O4866" s="23">
        <f t="shared" si="1386"/>
        <v>16</v>
      </c>
      <c r="P4866" s="23" t="str">
        <f t="shared" si="1387"/>
        <v>00350410Rozo</v>
      </c>
    </row>
    <row r="4867" spans="1:16" ht="15" hidden="1" customHeight="1">
      <c r="A4867" s="23" t="s">
        <v>660</v>
      </c>
      <c r="B4867" s="23" t="str">
        <f>IFERROR(VLOOKUP(A4867,hoja!$A$2:$E$970,4,FALSE),0)</f>
        <v>CENTRO</v>
      </c>
      <c r="C4867" s="23" t="str">
        <f>IFERROR(VLOOKUP(A4867,hoja!$A$2:$E$1370,5,FALSE),0)</f>
        <v>BOGOTÁ</v>
      </c>
      <c r="D4867" s="23" t="str">
        <f>IFERROR(VLOOKUP(A4867,hoja!A:D,3,FALSE),0)</f>
        <v>0035</v>
      </c>
      <c r="E4867" s="23" t="s">
        <v>707</v>
      </c>
      <c r="F4867" s="23" t="str">
        <f>IFERROR(VLOOKUP(E4867,hoja!$A$2:$E$970,4,FALSE),0)</f>
        <v>OCCIDENTE</v>
      </c>
      <c r="G4867" s="23" t="str">
        <f>IFERROR(VLOOKUP(E4867,hoja!$A$2:$E$970,5,FALSE),0)</f>
        <v>IPIALES</v>
      </c>
      <c r="H4867" s="103" t="str">
        <f>IFERROR(VLOOKUP(E4867,hoja!A:C,3,FALSE),0)</f>
        <v>0397</v>
      </c>
      <c r="I4867" s="24" t="str">
        <f t="shared" si="1389"/>
        <v>00350397</v>
      </c>
      <c r="K4867" s="23">
        <v>928</v>
      </c>
      <c r="L4867" s="23" t="str">
        <f t="shared" si="1384"/>
        <v>NACIONAL</v>
      </c>
      <c r="M4867" s="23" t="s">
        <v>618</v>
      </c>
      <c r="N4867" s="23" t="s">
        <v>622</v>
      </c>
      <c r="O4867" s="23">
        <f t="shared" si="1386"/>
        <v>8</v>
      </c>
      <c r="P4867" s="23" t="str">
        <f t="shared" si="1387"/>
        <v>00350397Principal</v>
      </c>
    </row>
    <row r="4868" spans="1:16" ht="15" hidden="1" customHeight="1">
      <c r="A4868" s="23" t="s">
        <v>660</v>
      </c>
      <c r="B4868" s="23" t="str">
        <f>IFERROR(VLOOKUP(A4868,hoja!$A$2:$E$970,4,FALSE),0)</f>
        <v>CENTRO</v>
      </c>
      <c r="C4868" s="23" t="str">
        <f>IFERROR(VLOOKUP(A4868,hoja!$A$2:$E$1370,5,FALSE),0)</f>
        <v>BOGOTÁ</v>
      </c>
      <c r="D4868" s="23" t="str">
        <f>IFERROR(VLOOKUP(A4868,hoja!A:D,3,FALSE),0)</f>
        <v>0035</v>
      </c>
      <c r="E4868" s="23" t="s">
        <v>726</v>
      </c>
      <c r="F4868" s="23" t="str">
        <f>IFERROR(VLOOKUP(E4868,hoja!$A$2:$E$970,4,FALSE),0)</f>
        <v>OCCIDENTE</v>
      </c>
      <c r="G4868" s="23" t="str">
        <f>IFERROR(VLOOKUP(E4868,hoja!$A$2:$E$970,5,FALSE),0)</f>
        <v>TUMACO</v>
      </c>
      <c r="H4868" s="103" t="str">
        <f>IFERROR(VLOOKUP(E4868,hoja!A:C,3,FALSE),0)</f>
        <v>0396</v>
      </c>
      <c r="I4868" s="24" t="str">
        <f t="shared" ref="I4868:I4873" si="1390">D4868&amp;H4868</f>
        <v>00350396</v>
      </c>
      <c r="K4868" s="23">
        <v>1113</v>
      </c>
      <c r="L4868" s="23" t="str">
        <f t="shared" si="1384"/>
        <v>NACIONAL</v>
      </c>
      <c r="M4868" s="23" t="s">
        <v>753</v>
      </c>
      <c r="N4868" s="23" t="s">
        <v>622</v>
      </c>
      <c r="O4868" s="23">
        <f t="shared" ref="O4868:O4873" si="1391">IF(K4868&lt;=250,25,IF(K4868&lt;=500,16,IF(K4868&lt;=800,12,IF(K4868&lt;=1100,8,IF(K4868&lt;=1400,6,IF(K4868&lt;=1700,5))))))</f>
        <v>6</v>
      </c>
      <c r="P4868" s="23" t="str">
        <f t="shared" ref="P4868:P4873" si="1392">D4868&amp;H4868&amp;M4868</f>
        <v>00350396Tebaida</v>
      </c>
    </row>
    <row r="4869" spans="1:16" ht="15" hidden="1" customHeight="1">
      <c r="A4869" s="23" t="s">
        <v>660</v>
      </c>
      <c r="B4869" s="23" t="str">
        <f>IFERROR(VLOOKUP(A4869,hoja!$A$2:$E$970,4,FALSE),0)</f>
        <v>CENTRO</v>
      </c>
      <c r="C4869" s="23" t="str">
        <f>IFERROR(VLOOKUP(A4869,hoja!$A$2:$E$1370,5,FALSE),0)</f>
        <v>BOGOTÁ</v>
      </c>
      <c r="D4869" s="23" t="str">
        <f>IFERROR(VLOOKUP(A4869,hoja!A:D,3,FALSE),0)</f>
        <v>0035</v>
      </c>
      <c r="E4869" s="23" t="s">
        <v>726</v>
      </c>
      <c r="F4869" s="23" t="str">
        <f>IFERROR(VLOOKUP(E4869,hoja!$A$2:$E$970,4,FALSE),0)</f>
        <v>OCCIDENTE</v>
      </c>
      <c r="G4869" s="23" t="str">
        <f>IFERROR(VLOOKUP(E4869,hoja!$A$2:$E$970,5,FALSE),0)</f>
        <v>TUMACO</v>
      </c>
      <c r="H4869" s="103" t="str">
        <f>IFERROR(VLOOKUP(E4869,hoja!A:C,3,FALSE),0)</f>
        <v>0396</v>
      </c>
      <c r="I4869" s="24" t="str">
        <f t="shared" si="1390"/>
        <v>00350396</v>
      </c>
      <c r="K4869" s="23">
        <v>1120</v>
      </c>
      <c r="L4869" s="23" t="str">
        <f t="shared" si="1384"/>
        <v>NACIONAL</v>
      </c>
      <c r="M4869" s="23" t="s">
        <v>618</v>
      </c>
      <c r="N4869" s="23" t="s">
        <v>622</v>
      </c>
      <c r="O4869" s="23">
        <f t="shared" si="1391"/>
        <v>6</v>
      </c>
      <c r="P4869" s="23" t="str">
        <f t="shared" si="1392"/>
        <v>00350396Principal</v>
      </c>
    </row>
    <row r="4870" spans="1:16" ht="15" hidden="1" customHeight="1">
      <c r="A4870" s="26" t="s">
        <v>637</v>
      </c>
      <c r="B4870" s="23" t="str">
        <f>IFERROR(VLOOKUP(A4870,hoja!$A$2:$E$970,4,FALSE),0)</f>
        <v>SANTANDER</v>
      </c>
      <c r="C4870" s="23" t="str">
        <f>IFERROR(VLOOKUP(A4870,hoja!$A$2:$E$1370,5,FALSE),0)</f>
        <v>PIEDECUESTA</v>
      </c>
      <c r="D4870" s="23" t="str">
        <f>IFERROR(VLOOKUP(A4870,hoja!A:D,3,FALSE),0)</f>
        <v>0422</v>
      </c>
      <c r="E4870" s="23" t="s">
        <v>690</v>
      </c>
      <c r="F4870" s="23" t="str">
        <f>IFERROR(VLOOKUP(E4870,hoja!$A$2:$E$970,4,FALSE),0)</f>
        <v>OCCIDENTE</v>
      </c>
      <c r="G4870" s="23" t="str">
        <f>IFERROR(VLOOKUP(E4870,hoja!$A$2:$E$970,5,FALSE),0)</f>
        <v>ANSERMA</v>
      </c>
      <c r="H4870" s="103" t="str">
        <f>IFERROR(VLOOKUP(E4870,hoja!A:C,3,FALSE),0)</f>
        <v>0146</v>
      </c>
      <c r="I4870" s="24" t="str">
        <f t="shared" si="1390"/>
        <v>04220146</v>
      </c>
      <c r="K4870" s="35">
        <v>600</v>
      </c>
      <c r="L4870" s="23" t="str">
        <f t="shared" si="1384"/>
        <v>NACIONAL</v>
      </c>
      <c r="M4870" s="23" t="s">
        <v>618</v>
      </c>
      <c r="N4870" s="23" t="s">
        <v>622</v>
      </c>
      <c r="O4870" s="23">
        <f t="shared" si="1391"/>
        <v>12</v>
      </c>
      <c r="P4870" s="23" t="str">
        <f t="shared" si="1392"/>
        <v>04220146Principal</v>
      </c>
    </row>
    <row r="4871" spans="1:16" ht="15" hidden="1" customHeight="1">
      <c r="A4871" s="26" t="s">
        <v>637</v>
      </c>
      <c r="B4871" s="23" t="str">
        <f>IFERROR(VLOOKUP(A4871,hoja!$A$2:$E$970,4,FALSE),0)</f>
        <v>SANTANDER</v>
      </c>
      <c r="C4871" s="23" t="str">
        <f>IFERROR(VLOOKUP(A4871,hoja!$A$2:$E$1370,5,FALSE),0)</f>
        <v>PIEDECUESTA</v>
      </c>
      <c r="D4871" s="23" t="str">
        <f>IFERROR(VLOOKUP(A4871,hoja!A:D,3,FALSE),0)</f>
        <v>0422</v>
      </c>
      <c r="E4871" s="23" t="s">
        <v>670</v>
      </c>
      <c r="F4871" s="23" t="str">
        <f>IFERROR(VLOOKUP(E4871,hoja!$A$2:$E$970,4,FALSE),0)</f>
        <v>OCCIDENTE</v>
      </c>
      <c r="G4871" s="23" t="str">
        <f>IFERROR(VLOOKUP(E4871,hoja!$A$2:$E$970,5,FALSE),0)</f>
        <v>PEREIRA</v>
      </c>
      <c r="H4871" s="103" t="str">
        <f>IFERROR(VLOOKUP(E4871,hoja!A:C,3,FALSE),0)</f>
        <v>0134</v>
      </c>
      <c r="I4871" s="24" t="str">
        <f t="shared" si="1390"/>
        <v>04220134</v>
      </c>
      <c r="J4871" s="23">
        <v>36.799999999999997</v>
      </c>
      <c r="K4871" s="23">
        <v>630</v>
      </c>
      <c r="L4871" s="23" t="str">
        <f t="shared" si="1384"/>
        <v>NACIONAL</v>
      </c>
      <c r="M4871" s="23" t="s">
        <v>1079</v>
      </c>
      <c r="N4871" s="23" t="s">
        <v>622</v>
      </c>
      <c r="O4871" s="23">
        <f t="shared" si="1391"/>
        <v>12</v>
      </c>
      <c r="P4871" s="23" t="str">
        <f t="shared" si="1392"/>
        <v>04220134Lebrija-La Linea</v>
      </c>
    </row>
    <row r="4872" spans="1:16" ht="15" hidden="1" customHeight="1">
      <c r="A4872" s="26" t="s">
        <v>919</v>
      </c>
      <c r="B4872" s="23" t="str">
        <f>IFERROR(VLOOKUP(A4872,hoja!$A$2:$E$970,4,FALSE),0)</f>
        <v>CENTRO</v>
      </c>
      <c r="C4872" s="23" t="str">
        <f>IFERROR(VLOOKUP(A4872,hoja!$A$2:$E$1370,5,FALSE),0)</f>
        <v>ZIPAQUIRÁ</v>
      </c>
      <c r="D4872" s="23" t="str">
        <f>IFERROR(VLOOKUP(A4872,hoja!A:D,3,FALSE),0)</f>
        <v>50390</v>
      </c>
      <c r="E4872" s="23" t="s">
        <v>661</v>
      </c>
      <c r="F4872" s="23" t="str">
        <f>IFERROR(VLOOKUP(E4872,hoja!$A$2:$E$970,4,FALSE),0)</f>
        <v>COSTA</v>
      </c>
      <c r="G4872" s="23" t="str">
        <f>IFERROR(VLOOKUP(E4872,hoja!$A$2:$E$970,5,FALSE),0)</f>
        <v>CARTAGENA</v>
      </c>
      <c r="H4872" s="103" t="str">
        <f>IFERROR(VLOOKUP(E4872,hoja!A:C,3,FALSE),0)</f>
        <v>0113</v>
      </c>
      <c r="I4872" s="24" t="str">
        <f t="shared" si="1390"/>
        <v>503900113</v>
      </c>
      <c r="K4872" s="23">
        <v>1170</v>
      </c>
      <c r="L4872" s="23" t="str">
        <f t="shared" si="1384"/>
        <v>NACIONAL</v>
      </c>
      <c r="M4872" s="40" t="s">
        <v>765</v>
      </c>
      <c r="N4872" s="23" t="s">
        <v>622</v>
      </c>
      <c r="O4872" s="23">
        <f t="shared" si="1391"/>
        <v>6</v>
      </c>
      <c r="P4872" s="23" t="str">
        <f t="shared" si="1392"/>
        <v>503900113Magdalena medio</v>
      </c>
    </row>
    <row r="4873" spans="1:16" ht="15" hidden="1" customHeight="1">
      <c r="A4873" s="26" t="s">
        <v>636</v>
      </c>
      <c r="B4873" s="23" t="str">
        <f>IFERROR(VLOOKUP(A4873,hoja!$A$2:$E$970,4,FALSE),0)</f>
        <v>CENTRO</v>
      </c>
      <c r="C4873" s="23" t="str">
        <f>IFERROR(VLOOKUP(A4873,hoja!$A$2:$E$1370,5,FALSE),0)</f>
        <v>DUITAMA</v>
      </c>
      <c r="D4873" s="23" t="str">
        <f>IFERROR(VLOOKUP(A4873,hoja!A:D,3,FALSE),0)</f>
        <v>0441</v>
      </c>
      <c r="E4873" s="23" t="s">
        <v>1007</v>
      </c>
      <c r="F4873" s="23" t="str">
        <f>IFERROR(VLOOKUP(E4873,hoja!$A$2:$E$970,4,FALSE),0)</f>
        <v>CENTRO</v>
      </c>
      <c r="G4873" s="23" t="str">
        <f>IFERROR(VLOOKUP(E4873,hoja!$A$2:$E$970,5,FALSE),0)</f>
        <v>FUSA</v>
      </c>
      <c r="H4873" s="103" t="str">
        <f>IFERROR(VLOOKUP(E4873,hoja!A:C,3,FALSE),0)</f>
        <v>0463</v>
      </c>
      <c r="I4873" s="24" t="str">
        <f t="shared" si="1390"/>
        <v>04410463</v>
      </c>
      <c r="K4873" s="23">
        <v>274</v>
      </c>
      <c r="L4873" s="23" t="str">
        <f t="shared" si="1384"/>
        <v>REGIONAL</v>
      </c>
      <c r="M4873" s="23" t="s">
        <v>753</v>
      </c>
      <c r="N4873" s="23" t="s">
        <v>622</v>
      </c>
      <c r="O4873" s="23">
        <f t="shared" si="1391"/>
        <v>16</v>
      </c>
      <c r="P4873" s="23" t="str">
        <f t="shared" si="1392"/>
        <v>04410463Tebaida</v>
      </c>
    </row>
    <row r="4874" spans="1:16" ht="15" hidden="1" customHeight="1">
      <c r="A4874" s="40" t="s">
        <v>1059</v>
      </c>
      <c r="B4874" s="23" t="str">
        <f>IFERROR(VLOOKUP(A4874,hoja!$A$2:$E$970,4,FALSE),0)</f>
        <v>ANTIOQUIA</v>
      </c>
      <c r="C4874" s="23" t="str">
        <f>IFERROR(VLOOKUP(A4874,hoja!$A$2:$E$1370,5,FALSE),0)</f>
        <v>MEDELLÍN</v>
      </c>
      <c r="D4874" s="23" t="str">
        <f>IFERROR(VLOOKUP(A4874,hoja!A:D,3,FALSE),0)</f>
        <v>0043</v>
      </c>
      <c r="E4874" s="29" t="s">
        <v>641</v>
      </c>
      <c r="F4874" s="23" t="str">
        <f>IFERROR(VLOOKUP(E4874,hoja!$A$2:$E$970,4,FALSE),0)</f>
        <v>ANTIOQUIA</v>
      </c>
      <c r="G4874" s="23" t="str">
        <f>IFERROR(VLOOKUP(E4874,hoja!$A$2:$E$970,5,FALSE),0)</f>
        <v>MEDELLÍN</v>
      </c>
      <c r="H4874" s="103" t="str">
        <f>IFERROR(VLOOKUP(E4874,hoja!A:C,3,FALSE),0)</f>
        <v>0079</v>
      </c>
      <c r="I4874" s="24" t="str">
        <f t="shared" ref="I4874:I4877" si="1393">D4874&amp;H4874</f>
        <v>00430079</v>
      </c>
      <c r="K4874" s="23">
        <v>1</v>
      </c>
      <c r="L4874" s="23" t="str">
        <f t="shared" ref="L4874" si="1394">IF(B4874=F4874,"REGIONAL","NACIONAL")</f>
        <v>REGIONAL</v>
      </c>
      <c r="M4874" s="23" t="s">
        <v>618</v>
      </c>
      <c r="N4874" s="23" t="s">
        <v>622</v>
      </c>
      <c r="O4874" s="23">
        <f t="shared" ref="O4874:O4877" si="1395">IF(K4874&lt;=250,25,IF(K4874&lt;=500,16,IF(K4874&lt;=800,12,IF(K4874&lt;=1100,8,IF(K4874&lt;=1400,6,IF(K4874&lt;=1700,5))))))</f>
        <v>25</v>
      </c>
      <c r="P4874" s="23" t="str">
        <f t="shared" ref="P4874:P4877" si="1396">D4874&amp;H4874&amp;M4874</f>
        <v>00430079Principal</v>
      </c>
    </row>
    <row r="4875" spans="1:16" ht="15" hidden="1" customHeight="1">
      <c r="A4875" s="26" t="s">
        <v>1059</v>
      </c>
      <c r="B4875" s="23" t="str">
        <f>IFERROR(VLOOKUP(A4875,hoja!$A$2:$E$970,4,FALSE),0)</f>
        <v>ANTIOQUIA</v>
      </c>
      <c r="C4875" s="23" t="str">
        <f>IFERROR(VLOOKUP(A4875,hoja!$A$2:$E$1370,5,FALSE),0)</f>
        <v>MEDELLÍN</v>
      </c>
      <c r="D4875" s="23" t="str">
        <f>IFERROR(VLOOKUP(A4875,hoja!A:D,3,FALSE),0)</f>
        <v>0043</v>
      </c>
      <c r="E4875" s="23" t="s">
        <v>644</v>
      </c>
      <c r="F4875" s="23" t="str">
        <f>IFERROR(VLOOKUP(E4875,hoja!$A$2:$E$970,4,FALSE),0)</f>
        <v>OCCIDENTE</v>
      </c>
      <c r="G4875" s="23" t="str">
        <f>IFERROR(VLOOKUP(E4875,hoja!$A$2:$E$970,5,FALSE),0)</f>
        <v>PEREIRA</v>
      </c>
      <c r="H4875" s="103" t="str">
        <f>IFERROR(VLOOKUP(E4875,hoja!A:C,3,FALSE),0)</f>
        <v>0198</v>
      </c>
      <c r="I4875" s="24" t="str">
        <f t="shared" si="1393"/>
        <v>00430198</v>
      </c>
      <c r="K4875" s="23">
        <v>240</v>
      </c>
      <c r="L4875" s="23" t="str">
        <f>IF(B4875=F4875,"REGIONAL","NACIONAL")</f>
        <v>NACIONAL</v>
      </c>
      <c r="M4875" s="23" t="s">
        <v>618</v>
      </c>
      <c r="N4875" s="23" t="s">
        <v>622</v>
      </c>
      <c r="O4875" s="23">
        <f t="shared" si="1395"/>
        <v>25</v>
      </c>
      <c r="P4875" s="23" t="str">
        <f t="shared" si="1396"/>
        <v>00430198Principal</v>
      </c>
    </row>
    <row r="4876" spans="1:16" ht="15" hidden="1" customHeight="1">
      <c r="A4876" s="26" t="s">
        <v>1059</v>
      </c>
      <c r="B4876" s="23" t="str">
        <f>IFERROR(VLOOKUP(A4876,hoja!$A$2:$E$970,4,FALSE),0)</f>
        <v>ANTIOQUIA</v>
      </c>
      <c r="C4876" s="23" t="str">
        <f>IFERROR(VLOOKUP(A4876,hoja!$A$2:$E$1370,5,FALSE),0)</f>
        <v>MEDELLÍN</v>
      </c>
      <c r="D4876" s="23" t="str">
        <f>IFERROR(VLOOKUP(A4876,hoja!A:D,3,FALSE),0)</f>
        <v>0043</v>
      </c>
      <c r="E4876" s="23" t="s">
        <v>636</v>
      </c>
      <c r="F4876" s="23" t="str">
        <f>IFERROR(VLOOKUP(E4876,hoja!$A$2:$E$970,4,FALSE),0)</f>
        <v>CENTRO</v>
      </c>
      <c r="G4876" s="23" t="str">
        <f>IFERROR(VLOOKUP(E4876,hoja!$A$2:$E$970,5,FALSE),0)</f>
        <v>DUITAMA</v>
      </c>
      <c r="H4876" s="103" t="str">
        <f>IFERROR(VLOOKUP(E4876,hoja!A:C,3,FALSE),0)</f>
        <v>0441</v>
      </c>
      <c r="I4876" s="24" t="str">
        <f t="shared" si="1393"/>
        <v>00430441</v>
      </c>
      <c r="J4876" s="23">
        <v>44.583333333372138</v>
      </c>
      <c r="K4876" s="23">
        <v>588</v>
      </c>
      <c r="L4876" s="23" t="str">
        <f t="shared" ref="L4876:L4884" si="1397">IF(B4876=F4876,"REGIONAL","NACIONAL")</f>
        <v>NACIONAL</v>
      </c>
      <c r="M4876" s="23" t="s">
        <v>623</v>
      </c>
      <c r="N4876" s="23" t="s">
        <v>622</v>
      </c>
      <c r="O4876" s="23">
        <f t="shared" si="1395"/>
        <v>12</v>
      </c>
      <c r="P4876" s="23" t="str">
        <f t="shared" si="1396"/>
        <v>00430441Facatativa</v>
      </c>
    </row>
    <row r="4877" spans="1:16" ht="15" hidden="1" customHeight="1">
      <c r="A4877" s="26" t="s">
        <v>1059</v>
      </c>
      <c r="B4877" s="23" t="str">
        <f>IFERROR(VLOOKUP(A4877,hoja!$A$2:$E$970,4,FALSE),0)</f>
        <v>ANTIOQUIA</v>
      </c>
      <c r="C4877" s="23" t="str">
        <f>IFERROR(VLOOKUP(A4877,hoja!$A$2:$E$1370,5,FALSE),0)</f>
        <v>MEDELLÍN</v>
      </c>
      <c r="D4877" s="23" t="str">
        <f>IFERROR(VLOOKUP(A4877,hoja!A:D,3,FALSE),0)</f>
        <v>0043</v>
      </c>
      <c r="E4877" s="23" t="s">
        <v>650</v>
      </c>
      <c r="F4877" s="23" t="str">
        <f>IFERROR(VLOOKUP(E4877,hoja!$A$2:$E$970,4,FALSE),0)</f>
        <v>OCCIDENTE</v>
      </c>
      <c r="G4877" s="23" t="str">
        <f>IFERROR(VLOOKUP(E4877,hoja!$A$2:$E$970,5,FALSE),0)</f>
        <v>CALOTO</v>
      </c>
      <c r="H4877" s="103" t="str">
        <f>IFERROR(VLOOKUP(E4877,hoja!A:C,3,FALSE),0)</f>
        <v>0445</v>
      </c>
      <c r="I4877" s="24" t="str">
        <f t="shared" si="1393"/>
        <v>00430445</v>
      </c>
      <c r="J4877" s="23">
        <v>39.982777777709998</v>
      </c>
      <c r="K4877" s="23">
        <v>468</v>
      </c>
      <c r="L4877" s="23" t="str">
        <f t="shared" si="1397"/>
        <v>NACIONAL</v>
      </c>
      <c r="M4877" s="23" t="s">
        <v>618</v>
      </c>
      <c r="N4877" s="23" t="s">
        <v>622</v>
      </c>
      <c r="O4877" s="23">
        <f t="shared" si="1395"/>
        <v>16</v>
      </c>
      <c r="P4877" s="23" t="str">
        <f t="shared" si="1396"/>
        <v>00430445Principal</v>
      </c>
    </row>
    <row r="4878" spans="1:16" ht="15" hidden="1" customHeight="1">
      <c r="A4878" s="26" t="s">
        <v>650</v>
      </c>
      <c r="B4878" s="23" t="str">
        <f>IFERROR(VLOOKUP(A4878,hoja!$A$2:$E$970,4,FALSE),0)</f>
        <v>OCCIDENTE</v>
      </c>
      <c r="C4878" s="23" t="str">
        <f>IFERROR(VLOOKUP(A4878,hoja!$A$2:$E$1370,5,FALSE),0)</f>
        <v>CALOTO</v>
      </c>
      <c r="D4878" s="23" t="str">
        <f>IFERROR(VLOOKUP(A4878,hoja!A:D,3,FALSE),0)</f>
        <v>0445</v>
      </c>
      <c r="E4878" s="23" t="s">
        <v>1080</v>
      </c>
      <c r="F4878" s="23" t="str">
        <f>IFERROR(VLOOKUP(E4878,hoja!$A$2:$E$970,4,FALSE),0)</f>
        <v>CENTRO</v>
      </c>
      <c r="G4878" s="23" t="str">
        <f>IFERROR(VLOOKUP(E4878,hoja!$A$2:$E$970,5,FALSE),0)</f>
        <v>VILLAVICENCIO</v>
      </c>
      <c r="H4878" s="103" t="str">
        <f>IFERROR(VLOOKUP(E4878,hoja!A:C,3,FALSE),0)</f>
        <v>0029</v>
      </c>
      <c r="I4878" s="24" t="str">
        <f>D4878&amp;H4878</f>
        <v>04450029</v>
      </c>
      <c r="J4878" s="23">
        <v>39.249999999941792</v>
      </c>
      <c r="K4878" s="23">
        <v>579.11300000000006</v>
      </c>
      <c r="L4878" s="23" t="str">
        <f t="shared" si="1397"/>
        <v>NACIONAL</v>
      </c>
      <c r="M4878" s="23" t="s">
        <v>618</v>
      </c>
      <c r="N4878" s="23" t="s">
        <v>622</v>
      </c>
      <c r="O4878" s="23">
        <f>IF(K4878&lt;=250,25,IF(K4878&lt;=500,16,IF(K4878&lt;=800,12,IF(K4878&lt;=1100,8,IF(K4878&lt;=1400,6,IF(K4878&lt;=1700,5))))))</f>
        <v>12</v>
      </c>
      <c r="P4878" s="23" t="str">
        <f>D4878&amp;H4878&amp;M4878</f>
        <v>04450029Principal</v>
      </c>
    </row>
    <row r="4879" spans="1:16" ht="15" hidden="1" customHeight="1">
      <c r="A4879" s="23" t="s">
        <v>792</v>
      </c>
      <c r="B4879" s="23" t="str">
        <f>IFERROR(VLOOKUP(A4879,hoja!$A$2:$E$970,4,FALSE),0)</f>
        <v>CENTRO</v>
      </c>
      <c r="C4879" s="23" t="str">
        <f>IFERROR(VLOOKUP(A4879,hoja!$A$2:$E$1370,5,FALSE),0)</f>
        <v>BOGOTÁ</v>
      </c>
      <c r="D4879" s="23" t="str">
        <f>IFERROR(VLOOKUP(A4879,hoja!A:D,3,FALSE),0)</f>
        <v>60042</v>
      </c>
      <c r="E4879" s="23" t="s">
        <v>641</v>
      </c>
      <c r="F4879" s="23" t="str">
        <f>IFERROR(VLOOKUP(E4879,hoja!$A$2:$E$970,4,FALSE),0)</f>
        <v>ANTIOQUIA</v>
      </c>
      <c r="G4879" s="23" t="str">
        <f>IFERROR(VLOOKUP(E4879,hoja!$A$2:$E$970,5,FALSE),0)</f>
        <v>MEDELLÍN</v>
      </c>
      <c r="H4879" s="103" t="str">
        <f>IFERROR(VLOOKUP(E4879,hoja!A:C,3,FALSE),0)</f>
        <v>0079</v>
      </c>
      <c r="I4879" s="24" t="str">
        <f t="shared" ref="I4879:I4892" si="1398">D4879&amp;H4879</f>
        <v>600420079</v>
      </c>
      <c r="K4879" s="23">
        <v>403</v>
      </c>
      <c r="L4879" s="23" t="str">
        <f t="shared" si="1397"/>
        <v>NACIONAL</v>
      </c>
      <c r="M4879" s="23" t="s">
        <v>674</v>
      </c>
      <c r="N4879" s="23" t="s">
        <v>622</v>
      </c>
      <c r="O4879" s="23">
        <f>IF(K4879&lt;=250,25,IF(K4879&lt;=500,16,IF(K4879&lt;=800,12,IF(K4879&lt;=1100,8,IF(K4879&lt;=1400,6,IF(K4879&lt;=1700,5))))))</f>
        <v>16</v>
      </c>
      <c r="P4879" s="23" t="str">
        <f>D4879&amp;H4879&amp;M4879</f>
        <v>600420079La Vega</v>
      </c>
    </row>
    <row r="4880" spans="1:16" ht="15" hidden="1" customHeight="1">
      <c r="A4880" s="23" t="s">
        <v>727</v>
      </c>
      <c r="B4880" s="23" t="str">
        <f>IFERROR(VLOOKUP(A4880,hoja!$A$2:$E$970,4,FALSE),0)</f>
        <v>CENTRO</v>
      </c>
      <c r="C4880" s="23" t="str">
        <f>IFERROR(VLOOKUP(A4880,hoja!$A$2:$E$1370,5,FALSE),0)</f>
        <v>TUNJA</v>
      </c>
      <c r="D4880" s="23" t="str">
        <f>IFERROR(VLOOKUP(A4880,hoja!A:D,3,FALSE),0)</f>
        <v>0443</v>
      </c>
      <c r="E4880" s="23" t="s">
        <v>659</v>
      </c>
      <c r="F4880" s="23" t="str">
        <f>IFERROR(VLOOKUP(E4880,hoja!$A$2:$E$970,4,FALSE),0)</f>
        <v>OCCIDENTE</v>
      </c>
      <c r="G4880" s="23" t="str">
        <f>IFERROR(VLOOKUP(E4880,hoja!$A$2:$E$970,5,FALSE),0)</f>
        <v>ARMENIA</v>
      </c>
      <c r="H4880" s="103" t="str">
        <f>IFERROR(VLOOKUP(E4880,hoja!A:C,3,FALSE),0)</f>
        <v>0142</v>
      </c>
      <c r="I4880" s="24" t="str">
        <f t="shared" si="1398"/>
        <v>04430142</v>
      </c>
      <c r="K4880" s="23">
        <v>407</v>
      </c>
      <c r="L4880" s="23" t="str">
        <f t="shared" si="1397"/>
        <v>NACIONAL</v>
      </c>
      <c r="M4880" s="23" t="s">
        <v>618</v>
      </c>
      <c r="N4880" s="23" t="s">
        <v>622</v>
      </c>
      <c r="O4880" s="23">
        <f>IF(K4880&lt;=250,25,IF(K4880&lt;=500,16,IF(K4880&lt;=800,12,IF(K4880&lt;=1100,8,IF(K4880&lt;=1400,6,IF(K4880&lt;=1700,5))))))</f>
        <v>16</v>
      </c>
      <c r="P4880" s="23" t="str">
        <f>D4880&amp;H4880&amp;M4880</f>
        <v>04430142Principal</v>
      </c>
    </row>
    <row r="4881" spans="1:16" ht="15" hidden="1" customHeight="1">
      <c r="A4881" s="23" t="s">
        <v>717</v>
      </c>
      <c r="B4881" s="23" t="str">
        <f>IFERROR(VLOOKUP(A4881,hoja!$A$2:$E$970,4,FALSE),0)</f>
        <v>OCCIDENTE</v>
      </c>
      <c r="C4881" s="23" t="str">
        <f>IFERROR(VLOOKUP(A4881,hoja!$A$2:$E$1370,5,FALSE),0)</f>
        <v>POPAYÁN</v>
      </c>
      <c r="D4881" s="23" t="str">
        <f>IFERROR(VLOOKUP(A4881,hoja!A:D,3,FALSE),0)</f>
        <v>0126</v>
      </c>
      <c r="E4881" s="23" t="s">
        <v>655</v>
      </c>
      <c r="F4881" s="23" t="str">
        <f>IFERROR(VLOOKUP(E4881,hoja!$A$2:$E$970,4,FALSE),0)</f>
        <v>ANTIOQUIA</v>
      </c>
      <c r="G4881" s="23" t="str">
        <f>IFERROR(VLOOKUP(E4881,hoja!$A$2:$E$970,5,FALSE),0)</f>
        <v>MEDELLÍN</v>
      </c>
      <c r="H4881" s="103" t="str">
        <f>IFERROR(VLOOKUP(E4881,hoja!A:C,3,FALSE),0)</f>
        <v>0292</v>
      </c>
      <c r="I4881" s="24" t="str">
        <f t="shared" si="1398"/>
        <v>01260292</v>
      </c>
      <c r="K4881" s="23">
        <v>526</v>
      </c>
      <c r="L4881" s="23" t="str">
        <f t="shared" si="1397"/>
        <v>NACIONAL</v>
      </c>
      <c r="M4881" s="23" t="s">
        <v>618</v>
      </c>
      <c r="N4881" s="23" t="s">
        <v>622</v>
      </c>
      <c r="O4881" s="23">
        <f>IF(K4881&lt;=250,25,IF(K4881&lt;=500,16,IF(K4881&lt;=800,12,IF(K4881&lt;=1100,8,IF(K4881&lt;=1400,6,IF(K4881&lt;=1700,5))))))</f>
        <v>12</v>
      </c>
      <c r="P4881" s="23" t="str">
        <f>D4881&amp;H4881&amp;M4881</f>
        <v>01260292Principal</v>
      </c>
    </row>
    <row r="4882" spans="1:16" ht="15" hidden="1" customHeight="1">
      <c r="A4882" s="23" t="s">
        <v>792</v>
      </c>
      <c r="B4882" s="23" t="str">
        <f>IFERROR(VLOOKUP(A4882,hoja!$A$2:$E$970,4,FALSE),0)</f>
        <v>CENTRO</v>
      </c>
      <c r="C4882" s="23" t="str">
        <f>IFERROR(VLOOKUP(A4882,hoja!$A$2:$E$1370,5,FALSE),0)</f>
        <v>BOGOTÁ</v>
      </c>
      <c r="D4882" s="23" t="str">
        <f>IFERROR(VLOOKUP(A4882,hoja!A:D,3,FALSE),0)</f>
        <v>60042</v>
      </c>
      <c r="E4882" s="23" t="s">
        <v>667</v>
      </c>
      <c r="F4882" s="23" t="str">
        <f>IFERROR(VLOOKUP(E4882,hoja!$A$2:$E$970,4,FALSE),0)</f>
        <v>COSTA</v>
      </c>
      <c r="G4882" s="23" t="str">
        <f>IFERROR(VLOOKUP(E4882,hoja!$A$2:$E$970,5,FALSE),0)</f>
        <v>MONTERÍA</v>
      </c>
      <c r="H4882" s="103" t="str">
        <f>IFERROR(VLOOKUP(E4882,hoja!A:C,3,FALSE),0)</f>
        <v>0381</v>
      </c>
      <c r="I4882" s="24" t="str">
        <f t="shared" si="1398"/>
        <v>600420381</v>
      </c>
      <c r="K4882" s="23">
        <v>806</v>
      </c>
      <c r="L4882" s="23" t="str">
        <f t="shared" si="1397"/>
        <v>NACIONAL</v>
      </c>
      <c r="M4882" s="23" t="s">
        <v>621</v>
      </c>
      <c r="N4882" s="23" t="s">
        <v>622</v>
      </c>
      <c r="O4882" s="23">
        <f>IF(K4882&lt;=250,25,IF(K4882&lt;=500,16,IF(K4882&lt;=800,12,IF(K4882&lt;=1100,8,IF(K4882&lt;=1400,6,IF(K4882&lt;=1700,5))))))</f>
        <v>8</v>
      </c>
      <c r="P4882" s="23" t="str">
        <f>D4882&amp;H4882&amp;M4882</f>
        <v>600420381La vega</v>
      </c>
    </row>
    <row r="4883" spans="1:16" ht="15" hidden="1" customHeight="1">
      <c r="A4883" s="23" t="s">
        <v>731</v>
      </c>
      <c r="B4883" s="23" t="str">
        <f>IFERROR(VLOOKUP(A4883,hoja!$A$2:$E$970,4,FALSE),0)</f>
        <v>SANTANDER</v>
      </c>
      <c r="C4883" s="23" t="str">
        <f>IFERROR(VLOOKUP(A4883,hoja!$A$2:$E$1370,5,FALSE),0)</f>
        <v>CÚCUTA</v>
      </c>
      <c r="D4883" s="23" t="str">
        <f>IFERROR(VLOOKUP(A4883,hoja!A:D,3,FALSE),0)</f>
        <v>0438</v>
      </c>
      <c r="E4883" s="23" t="s">
        <v>704</v>
      </c>
      <c r="F4883" s="23" t="str">
        <f>IFERROR(VLOOKUP(E4883,hoja!$A$2:$E$970,4,FALSE),0)</f>
        <v>CENTRO</v>
      </c>
      <c r="G4883" s="23" t="str">
        <f>IFERROR(VLOOKUP(E4883,hoja!$A$2:$E$970,5,FALSE),0)</f>
        <v>GARZÓN</v>
      </c>
      <c r="H4883" s="103" t="str">
        <f>IFERROR(VLOOKUP(E4883,hoja!A:C,3,FALSE),0)</f>
        <v>0387</v>
      </c>
      <c r="I4883" s="24" t="str">
        <f t="shared" si="1398"/>
        <v>04380387</v>
      </c>
      <c r="K4883" s="23">
        <v>1024</v>
      </c>
      <c r="L4883" s="23" t="str">
        <f t="shared" si="1397"/>
        <v>NACIONAL</v>
      </c>
      <c r="M4883" s="23" t="s">
        <v>618</v>
      </c>
      <c r="N4883" s="23" t="s">
        <v>622</v>
      </c>
      <c r="O4883" s="23">
        <f>IF(K4883&lt;=250,25,IF(K4883&lt;=500,16,IF(K4883&lt;=800,12,IF(K4883&lt;=1100,8,IF(K4883&lt;=1400,6,IF(K4883&lt;=1700,5))))))</f>
        <v>8</v>
      </c>
      <c r="P4883" s="23" t="str">
        <f>D4883&amp;H4883&amp;M4883</f>
        <v>04380387Principal</v>
      </c>
    </row>
    <row r="4884" spans="1:16" ht="15" hidden="1" customHeight="1">
      <c r="A4884" s="23" t="s">
        <v>692</v>
      </c>
      <c r="B4884" s="23" t="str">
        <f>IFERROR(VLOOKUP(A4884,hoja!$A$2:$E$970,4,FALSE),0)</f>
        <v>SANTANDER</v>
      </c>
      <c r="C4884" s="23" t="str">
        <f>IFERROR(VLOOKUP(A4884,hoja!$A$2:$E$1370,5,FALSE),0)</f>
        <v>BARBOSA</v>
      </c>
      <c r="D4884" s="23" t="str">
        <f>IFERROR(VLOOKUP(A4884,hoja!A:D,3,FALSE),0)</f>
        <v>0446</v>
      </c>
      <c r="E4884" s="23" t="s">
        <v>645</v>
      </c>
      <c r="F4884" s="23" t="str">
        <f>IFERROR(VLOOKUP(E4884,hoja!$A$2:$E$970,4,FALSE),0)</f>
        <v>OCCIDENTE</v>
      </c>
      <c r="G4884" s="23" t="str">
        <f>IFERROR(VLOOKUP(E4884,hoja!$A$2:$E$970,5,FALSE),0)</f>
        <v>CALI</v>
      </c>
      <c r="H4884" s="103" t="str">
        <f>IFERROR(VLOOKUP(E4884,hoja!A:C,3,FALSE),0)</f>
        <v>0410</v>
      </c>
      <c r="I4884" s="24" t="str">
        <f t="shared" si="1398"/>
        <v>04460410</v>
      </c>
      <c r="K4884" s="23">
        <v>639</v>
      </c>
      <c r="L4884" s="23" t="str">
        <f t="shared" si="1397"/>
        <v>NACIONAL</v>
      </c>
      <c r="M4884" s="23" t="s">
        <v>618</v>
      </c>
      <c r="N4884" s="23" t="s">
        <v>622</v>
      </c>
      <c r="O4884" s="23">
        <f>IF(K4884&lt;=250,25,IF(K4884&lt;=500,16,IF(K4884&lt;=800,12,IF(K4884&lt;=1100,8,IF(K4884&lt;=1400,6,IF(K4884&lt;=1700,5))))))</f>
        <v>12</v>
      </c>
      <c r="P4884" s="23" t="str">
        <f>D4884&amp;H4884&amp;M4884</f>
        <v>04460410Principal</v>
      </c>
    </row>
    <row r="4885" spans="1:16" ht="15" hidden="1" customHeight="1">
      <c r="A4885" s="23" t="s">
        <v>670</v>
      </c>
      <c r="B4885" s="23" t="str">
        <f>IFERROR(VLOOKUP(A4885,hoja!$A$2:$E$970,4,FALSE),0)</f>
        <v>OCCIDENTE</v>
      </c>
      <c r="C4885" s="23" t="str">
        <f>IFERROR(VLOOKUP(A4885,hoja!$A$2:$E$1370,5,FALSE),0)</f>
        <v>PEREIRA</v>
      </c>
      <c r="D4885" s="23" t="str">
        <f>IFERROR(VLOOKUP(A4885,hoja!A:D,3,FALSE),0)</f>
        <v>0134</v>
      </c>
      <c r="E4885" s="23" t="s">
        <v>1022</v>
      </c>
      <c r="F4885" s="23" t="str">
        <f>IFERROR(VLOOKUP(E4885,hoja!$A$2:$E$970,4,FALSE),0)</f>
        <v>OCCIDENTE</v>
      </c>
      <c r="G4885" s="23" t="str">
        <f>IFERROR(VLOOKUP(E4885,hoja!$A$2:$E$970,5,FALSE),0)</f>
        <v>EL CERRITO</v>
      </c>
      <c r="H4885" s="103" t="str">
        <f>IFERROR(VLOOKUP(E4885,hoja!A:C,3,FALSE),0)</f>
        <v>2006</v>
      </c>
      <c r="I4885" s="24" t="str">
        <f t="shared" si="1398"/>
        <v>01342006</v>
      </c>
      <c r="K4885" s="23">
        <v>182</v>
      </c>
      <c r="L4885" s="23" t="str">
        <f t="shared" ref="L4885" si="1399">IF(B4885=F4885,"REGIONAL","NACIONAL")</f>
        <v>REGIONAL</v>
      </c>
      <c r="M4885" s="23" t="s">
        <v>618</v>
      </c>
      <c r="N4885" s="23" t="s">
        <v>622</v>
      </c>
      <c r="O4885" s="23">
        <f>IF(K4885&lt;=250,25,IF(K4885&lt;=500,16,IF(K4885&lt;=800,12,IF(K4885&lt;=1100,8,IF(K4885&lt;=1400,6,IF(K4885&lt;=1700,5))))))</f>
        <v>25</v>
      </c>
      <c r="P4885" s="23" t="str">
        <f>D4885&amp;H4885&amp;M4885</f>
        <v>01342006Principal</v>
      </c>
    </row>
    <row r="4886" spans="1:16" ht="15" hidden="1" customHeight="1">
      <c r="A4886" s="23" t="s">
        <v>687</v>
      </c>
      <c r="B4886" s="23" t="str">
        <f>IFERROR(VLOOKUP(A4886,hoja!$A$2:$E$970,4,FALSE),0)</f>
        <v>OCCIDENTE</v>
      </c>
      <c r="C4886" s="23" t="str">
        <f>IFERROR(VLOOKUP(A4886,hoja!$A$2:$E$1370,5,FALSE),0)</f>
        <v>TULUÁ</v>
      </c>
      <c r="D4886" s="23" t="str">
        <f>IFERROR(VLOOKUP(A4886,hoja!A:D,3,FALSE),0)</f>
        <v>2007</v>
      </c>
      <c r="E4886" s="23" t="s">
        <v>59</v>
      </c>
      <c r="F4886" s="23" t="str">
        <f>IFERROR(VLOOKUP(E4886,hoja!$A$2:$E$970,4,FALSE),0)</f>
        <v>SANTANDER</v>
      </c>
      <c r="G4886" s="23" t="str">
        <f>IFERROR(VLOOKUP(E4886,hoja!$A$2:$E$970,5,FALSE),0)</f>
        <v>BARBOSA</v>
      </c>
      <c r="H4886" s="103" t="str">
        <f>IFERROR(VLOOKUP(E4886,hoja!A:C,3,FALSE),0)</f>
        <v>50261</v>
      </c>
      <c r="I4886" s="24" t="str">
        <f t="shared" si="1398"/>
        <v>200750261</v>
      </c>
      <c r="K4886" s="23">
        <v>577</v>
      </c>
      <c r="L4886" s="23" t="str">
        <f>IF(B4886=F4886,"REGIONAL","NACIONAL")</f>
        <v>NACIONAL</v>
      </c>
      <c r="M4886" s="23" t="s">
        <v>618</v>
      </c>
      <c r="N4886" s="23" t="s">
        <v>622</v>
      </c>
      <c r="O4886" s="23">
        <f>IF(K4886&lt;=250,25,IF(K4886&lt;=500,16,IF(K4886&lt;=800,12,IF(K4886&lt;=1100,8,IF(K4886&lt;=1400,6,IF(K4886&lt;=1700,5))))))</f>
        <v>12</v>
      </c>
      <c r="P4886" s="23" t="str">
        <f>D4886&amp;H4886&amp;M4886</f>
        <v>200750261Principal</v>
      </c>
    </row>
    <row r="4887" spans="1:16" ht="15" hidden="1" customHeight="1">
      <c r="A4887" s="23" t="s">
        <v>1076</v>
      </c>
      <c r="B4887" s="23" t="str">
        <f>IFERROR(VLOOKUP(A4887,hoja!$A$2:$E$970,4,FALSE),0)</f>
        <v>CENTRO</v>
      </c>
      <c r="C4887" s="23" t="str">
        <f>IFERROR(VLOOKUP(A4887,hoja!$A$2:$E$1370,5,FALSE),0)</f>
        <v>GARZON</v>
      </c>
      <c r="D4887" s="23" t="str">
        <f>IFERROR(VLOOKUP(A4887,hoja!A:D,3,FALSE),0)</f>
        <v>50573</v>
      </c>
      <c r="E4887" s="23" t="s">
        <v>617</v>
      </c>
      <c r="F4887" s="23" t="str">
        <f>IFERROR(VLOOKUP(E4887,hoja!$A$2:$E$970,4,FALSE),0)</f>
        <v>ANTIOQUIA</v>
      </c>
      <c r="G4887" s="23" t="str">
        <f>IFERROR(VLOOKUP(E4887,hoja!$A$2:$E$970,5,FALSE),0)</f>
        <v>MEDELLÍN</v>
      </c>
      <c r="H4887" s="103">
        <f>IFERROR(VLOOKUP(E4887,hoja!A:C,3,FALSE),0)</f>
        <v>50443</v>
      </c>
      <c r="I4887" s="24" t="str">
        <f t="shared" si="1398"/>
        <v>5057350443</v>
      </c>
      <c r="K4887" s="23">
        <v>689</v>
      </c>
      <c r="L4887" s="23" t="str">
        <f t="shared" ref="L4887:L4888" si="1400">IF(B4887=F4887,"REGIONAL","NACIONAL")</f>
        <v>NACIONAL</v>
      </c>
      <c r="M4887" s="23" t="s">
        <v>618</v>
      </c>
      <c r="N4887" s="23" t="s">
        <v>622</v>
      </c>
      <c r="O4887" s="23">
        <f>IF(K4887&lt;=250,25,IF(K4887&lt;=500,16,IF(K4887&lt;=800,12,IF(K4887&lt;=1100,8,IF(K4887&lt;=1400,6,IF(K4887&lt;=1700,5))))))</f>
        <v>12</v>
      </c>
      <c r="P4887" s="23" t="str">
        <f>D4887&amp;H4887&amp;M4887</f>
        <v>5057350443Principal</v>
      </c>
    </row>
    <row r="4888" spans="1:16" ht="15" hidden="1" customHeight="1">
      <c r="A4888" s="23" t="s">
        <v>891</v>
      </c>
      <c r="B4888" s="23" t="str">
        <f>IFERROR(VLOOKUP(A4888,hoja!$A$2:$E$970,4,FALSE),0)</f>
        <v>CENTRO</v>
      </c>
      <c r="C4888" s="23" t="str">
        <f>IFERROR(VLOOKUP(A4888,hoja!$A$2:$E$1370,5,FALSE),0)</f>
        <v>MARIQUITA</v>
      </c>
      <c r="D4888" s="23" t="str">
        <f>IFERROR(VLOOKUP(A4888,hoja!A:D,3,FALSE),0)</f>
        <v>60038</v>
      </c>
      <c r="E4888" s="23" t="s">
        <v>763</v>
      </c>
      <c r="F4888" s="23" t="str">
        <f>IFERROR(VLOOKUP(E4888,hoja!$A$2:$E$970,4,FALSE),0)</f>
        <v>ANTIOQUIA</v>
      </c>
      <c r="G4888" s="23" t="str">
        <f>IFERROR(VLOOKUP(E4888,hoja!$A$2:$E$970,5,FALSE),0)</f>
        <v>MEDELLÍN</v>
      </c>
      <c r="H4888" s="103" t="str">
        <f>IFERROR(VLOOKUP(E4888,hoja!A:C,3,FALSE),0)</f>
        <v>60039</v>
      </c>
      <c r="I4888" s="24" t="str">
        <f t="shared" si="1398"/>
        <v>6003860039</v>
      </c>
      <c r="K4888" s="23">
        <v>300</v>
      </c>
      <c r="L4888" s="23" t="str">
        <f t="shared" si="1400"/>
        <v>NACIONAL</v>
      </c>
      <c r="M4888" s="23" t="s">
        <v>618</v>
      </c>
      <c r="N4888" s="23" t="s">
        <v>622</v>
      </c>
      <c r="O4888" s="23">
        <f>IF(K4888&lt;=250,25,IF(K4888&lt;=500,16,IF(K4888&lt;=800,12,IF(K4888&lt;=1100,8,IF(K4888&lt;=1400,6,IF(K4888&lt;=1700,5))))))</f>
        <v>16</v>
      </c>
      <c r="P4888" s="23" t="str">
        <f>D4888&amp;H4888&amp;M4888</f>
        <v>6003860039Principal</v>
      </c>
    </row>
    <row r="4889" spans="1:16" ht="15" hidden="1" customHeight="1">
      <c r="A4889" s="23" t="s">
        <v>667</v>
      </c>
      <c r="B4889" s="23" t="str">
        <f>IFERROR(VLOOKUP(A4889,hoja!$A$2:$E$970,4,FALSE),0)</f>
        <v>COSTA</v>
      </c>
      <c r="C4889" s="23" t="str">
        <f>IFERROR(VLOOKUP(A4889,hoja!$A$2:$E$1370,5,FALSE),0)</f>
        <v>MONTERÍA</v>
      </c>
      <c r="D4889" s="23" t="str">
        <f>IFERROR(VLOOKUP(A4889,hoja!A:D,3,FALSE),0)</f>
        <v>0381</v>
      </c>
      <c r="E4889" s="23" t="s">
        <v>125</v>
      </c>
      <c r="F4889" s="23" t="str">
        <f>IFERROR(VLOOKUP(E4889,hoja!$A$2:$E$970,4,FALSE),0)</f>
        <v>COSTA</v>
      </c>
      <c r="G4889" s="23" t="str">
        <f>IFERROR(VLOOKUP(E4889,hoja!$A$2:$E$970,5,FALSE),0)</f>
        <v>CIENAGA</v>
      </c>
      <c r="H4889" s="103" t="str">
        <f>IFERROR(VLOOKUP(E4889,hoja!A:C,3,FALSE),0)</f>
        <v>60045</v>
      </c>
      <c r="I4889" s="24" t="str">
        <f t="shared" si="1398"/>
        <v>038160045</v>
      </c>
      <c r="K4889" s="23">
        <v>409</v>
      </c>
      <c r="L4889" s="23" t="str">
        <f t="shared" ref="L4889" si="1401">IF(B4889=F4889,"REGIONAL","NACIONAL")</f>
        <v>REGIONAL</v>
      </c>
      <c r="M4889" s="23" t="s">
        <v>618</v>
      </c>
      <c r="N4889" s="23" t="s">
        <v>622</v>
      </c>
      <c r="O4889" s="23">
        <f>IF(K4889&lt;=250,25,IF(K4889&lt;=500,16,IF(K4889&lt;=800,12,IF(K4889&lt;=1100,8,IF(K4889&lt;=1400,6,IF(K4889&lt;=1700,5))))))</f>
        <v>16</v>
      </c>
      <c r="P4889" s="23" t="str">
        <f>D4889&amp;H4889&amp;M4889</f>
        <v>038160045Principal</v>
      </c>
    </row>
    <row r="4890" spans="1:16" ht="15" hidden="1" customHeight="1">
      <c r="A4890" s="23" t="s">
        <v>873</v>
      </c>
      <c r="B4890" s="23" t="str">
        <f>IFERROR(VLOOKUP(A4890,hoja!$A$2:$E$970,4,FALSE),0)</f>
        <v>OCCIDENTE</v>
      </c>
      <c r="C4890" s="23" t="str">
        <f>IFERROR(VLOOKUP(A4890,hoja!$A$2:$E$1370,5,FALSE),0)</f>
        <v>MANIZALES</v>
      </c>
      <c r="D4890" s="23" t="str">
        <f>IFERROR(VLOOKUP(A4890,hoja!A:D,3,FALSE),0)</f>
        <v>1711</v>
      </c>
      <c r="E4890" s="23" t="s">
        <v>684</v>
      </c>
      <c r="F4890" s="23" t="str">
        <f>IFERROR(VLOOKUP(E4890,hoja!$A$2:$E$970,4,FALSE),0)</f>
        <v>ANTIOQUIA</v>
      </c>
      <c r="G4890" s="23" t="str">
        <f>IFERROR(VLOOKUP(E4890,hoja!$A$2:$E$970,5,FALSE),0)</f>
        <v>MEDELLÍN</v>
      </c>
      <c r="H4890" s="103" t="str">
        <f>IFERROR(VLOOKUP(E4890,hoja!A:C,3,FALSE),0)</f>
        <v>60046</v>
      </c>
      <c r="I4890" s="24" t="str">
        <f t="shared" si="1398"/>
        <v>171160046</v>
      </c>
      <c r="K4890" s="23">
        <v>185</v>
      </c>
      <c r="L4890" s="23" t="str">
        <f>IF(B4890=F4890,"REGIONAL","NACIONAL")</f>
        <v>NACIONAL</v>
      </c>
      <c r="M4890" s="23" t="s">
        <v>618</v>
      </c>
      <c r="N4890" s="23" t="s">
        <v>622</v>
      </c>
      <c r="O4890" s="23">
        <f>IF(K4890&lt;=250,25,IF(K4890&lt;=500,16,IF(K4890&lt;=800,12,IF(K4890&lt;=1100,8,IF(K4890&lt;=1400,6,IF(K4890&lt;=1700,5))))))</f>
        <v>25</v>
      </c>
      <c r="P4890" s="23" t="str">
        <f>D4890&amp;H4890&amp;M4890</f>
        <v>171160046Principal</v>
      </c>
    </row>
    <row r="4891" spans="1:16" ht="15" hidden="1" customHeight="1">
      <c r="A4891" s="26" t="s">
        <v>645</v>
      </c>
      <c r="B4891" s="23" t="str">
        <f>IFERROR(VLOOKUP(A4891,hoja!$A$2:$E$970,4,FALSE),0)</f>
        <v>OCCIDENTE</v>
      </c>
      <c r="C4891" s="23" t="str">
        <f>IFERROR(VLOOKUP(A4891,hoja!$A$2:$E$1370,5,FALSE),0)</f>
        <v>CALI</v>
      </c>
      <c r="D4891" s="23" t="str">
        <f>IFERROR(VLOOKUP(A4891,hoja!A:D,3,FALSE),0)</f>
        <v>0410</v>
      </c>
      <c r="E4891" s="23" t="s">
        <v>642</v>
      </c>
      <c r="F4891" s="23" t="str">
        <f>IFERROR(VLOOKUP(E4891,hoja!$A$2:$E$970,4,FALSE),0)</f>
        <v>COSTA</v>
      </c>
      <c r="G4891" s="23" t="str">
        <f>IFERROR(VLOOKUP(E4891,hoja!$A$2:$E$970,5,FALSE),0)</f>
        <v>BARRANQUILLA</v>
      </c>
      <c r="H4891" s="103" t="str">
        <f>IFERROR(VLOOKUP(E4891,hoja!A:C,3,FALSE),0)</f>
        <v>0111</v>
      </c>
      <c r="I4891" s="24" t="str">
        <f t="shared" si="1398"/>
        <v>04100111</v>
      </c>
      <c r="K4891" s="23">
        <v>1113</v>
      </c>
      <c r="L4891" s="23" t="str">
        <f t="shared" ref="L4891:L4909" si="1402">IF(B4891=F4891,"REGIONAL","NACIONAL")</f>
        <v>NACIONAL</v>
      </c>
      <c r="M4891" s="23" t="s">
        <v>671</v>
      </c>
      <c r="N4891" s="23" t="s">
        <v>622</v>
      </c>
      <c r="O4891" s="23">
        <f t="shared" ref="O4891:O4892" si="1403">IF(K4891&lt;=250,25,IF(K4891&lt;=500,16,IF(K4891&lt;=800,12,IF(K4891&lt;=1100,8,IF(K4891&lt;=1400,6,IF(K4891&lt;=1700,5))))))</f>
        <v>6</v>
      </c>
      <c r="P4891" s="23" t="str">
        <f t="shared" ref="P4891:P4892" si="1404">D4891&amp;H4891&amp;M4891</f>
        <v>04100111Amaga</v>
      </c>
    </row>
    <row r="4892" spans="1:16" ht="15" hidden="1" customHeight="1">
      <c r="A4892" s="89" t="s">
        <v>1081</v>
      </c>
      <c r="B4892" s="23" t="str">
        <f>IFERROR(VLOOKUP(A4892,hoja!$A$2:$E$970,4,FALSE),0)</f>
        <v>SANTANDER</v>
      </c>
      <c r="C4892" s="23" t="str">
        <f>IFERROR(VLOOKUP(A4892,hoja!$A$2:$E$1370,5,FALSE),0)</f>
        <v>CÚCUTA</v>
      </c>
      <c r="D4892" s="23" t="str">
        <f>IFERROR(VLOOKUP(A4892,hoja!A:D,3,FALSE),0)</f>
        <v>50431</v>
      </c>
      <c r="E4892" s="23" t="s">
        <v>1082</v>
      </c>
      <c r="F4892" s="23" t="str">
        <f>IFERROR(VLOOKUP(E4892,hoja!$A$2:$E$970,4,FALSE),0)</f>
        <v>COSTA</v>
      </c>
      <c r="G4892" s="23" t="str">
        <f>IFERROR(VLOOKUP(E4892,hoja!$A$2:$E$970,5,FALSE),0)</f>
        <v>BARRANQUILLA</v>
      </c>
      <c r="H4892" s="103" t="str">
        <f>IFERROR(VLOOKUP(E4892,hoja!A:C,3,FALSE),0)</f>
        <v>50284</v>
      </c>
      <c r="I4892" s="24" t="str">
        <f t="shared" si="1398"/>
        <v>5043150284</v>
      </c>
      <c r="K4892" s="23">
        <v>703</v>
      </c>
      <c r="L4892" s="23" t="str">
        <f t="shared" si="1402"/>
        <v>NACIONAL</v>
      </c>
      <c r="M4892" s="23" t="s">
        <v>618</v>
      </c>
      <c r="N4892" s="23" t="s">
        <v>622</v>
      </c>
      <c r="O4892" s="23">
        <f t="shared" si="1403"/>
        <v>12</v>
      </c>
      <c r="P4892" s="23" t="str">
        <f t="shared" si="1404"/>
        <v>5043150284Principal</v>
      </c>
    </row>
    <row r="4893" spans="1:16" ht="15" hidden="1" customHeight="1">
      <c r="A4893" s="89" t="s">
        <v>1081</v>
      </c>
      <c r="B4893" s="23" t="str">
        <f>IFERROR(VLOOKUP(A4893,hoja!$A$2:$E$970,4,FALSE),0)</f>
        <v>SANTANDER</v>
      </c>
      <c r="C4893" s="23" t="str">
        <f>IFERROR(VLOOKUP(A4893,hoja!$A$2:$E$1370,5,FALSE),0)</f>
        <v>CÚCUTA</v>
      </c>
      <c r="D4893" s="23" t="str">
        <f>IFERROR(VLOOKUP(A4893,hoja!A:D,3,FALSE),0)</f>
        <v>50431</v>
      </c>
      <c r="E4893" s="23" t="s">
        <v>1083</v>
      </c>
      <c r="F4893" s="23" t="str">
        <f>IFERROR(VLOOKUP(E4893,hoja!$A$2:$E$970,4,FALSE),0)</f>
        <v>COSTA</v>
      </c>
      <c r="G4893" s="23" t="str">
        <f>IFERROR(VLOOKUP(E4893,hoja!$A$2:$E$970,5,FALSE),0)</f>
        <v>BARRANQUILLA</v>
      </c>
      <c r="H4893" s="103" t="str">
        <f>IFERROR(VLOOKUP(E4893,hoja!A:C,3,FALSE),0)</f>
        <v>50276</v>
      </c>
      <c r="I4893" s="24" t="str">
        <f t="shared" ref="I4893:I4908" si="1405">D4893&amp;H4893</f>
        <v>5043150276</v>
      </c>
      <c r="K4893" s="23">
        <v>712</v>
      </c>
      <c r="L4893" s="23" t="str">
        <f t="shared" si="1402"/>
        <v>NACIONAL</v>
      </c>
      <c r="M4893" s="23" t="s">
        <v>618</v>
      </c>
      <c r="N4893" s="23" t="s">
        <v>622</v>
      </c>
      <c r="O4893" s="23">
        <f t="shared" ref="O4893:O4908" si="1406">IF(K4893&lt;=250,25,IF(K4893&lt;=500,16,IF(K4893&lt;=800,12,IF(K4893&lt;=1100,8,IF(K4893&lt;=1400,6,IF(K4893&lt;=1700,5))))))</f>
        <v>12</v>
      </c>
      <c r="P4893" s="23" t="str">
        <f t="shared" ref="P4893:P4908" si="1407">D4893&amp;H4893&amp;M4893</f>
        <v>5043150276Principal</v>
      </c>
    </row>
    <row r="4894" spans="1:16" ht="15" hidden="1" customHeight="1">
      <c r="A4894" s="89" t="s">
        <v>1081</v>
      </c>
      <c r="B4894" s="23" t="str">
        <f>IFERROR(VLOOKUP(A4894,hoja!$A$2:$E$970,4,FALSE),0)</f>
        <v>SANTANDER</v>
      </c>
      <c r="C4894" s="23" t="str">
        <f>IFERROR(VLOOKUP(A4894,hoja!$A$2:$E$1370,5,FALSE),0)</f>
        <v>CÚCUTA</v>
      </c>
      <c r="D4894" s="23" t="str">
        <f>IFERROR(VLOOKUP(A4894,hoja!A:D,3,FALSE),0)</f>
        <v>50431</v>
      </c>
      <c r="E4894" s="23" t="s">
        <v>1084</v>
      </c>
      <c r="F4894" s="23" t="str">
        <f>IFERROR(VLOOKUP(E4894,hoja!$A$2:$E$970,4,FALSE),0)</f>
        <v>COSTA</v>
      </c>
      <c r="G4894" s="23" t="str">
        <f>IFERROR(VLOOKUP(E4894,hoja!$A$2:$E$970,5,FALSE),0)</f>
        <v>CARTAGENA</v>
      </c>
      <c r="H4894" s="103" t="str">
        <f>IFERROR(VLOOKUP(E4894,hoja!A:C,3,FALSE),0)</f>
        <v>50274</v>
      </c>
      <c r="I4894" s="24" t="str">
        <f t="shared" si="1405"/>
        <v>5043150274</v>
      </c>
      <c r="K4894" s="23">
        <v>792</v>
      </c>
      <c r="L4894" s="23" t="str">
        <f t="shared" si="1402"/>
        <v>NACIONAL</v>
      </c>
      <c r="M4894" s="23" t="s">
        <v>618</v>
      </c>
      <c r="N4894" s="23" t="s">
        <v>622</v>
      </c>
      <c r="O4894" s="23">
        <f t="shared" si="1406"/>
        <v>12</v>
      </c>
      <c r="P4894" s="23" t="str">
        <f t="shared" si="1407"/>
        <v>5043150274Principal</v>
      </c>
    </row>
    <row r="4895" spans="1:16" ht="15" hidden="1" customHeight="1">
      <c r="A4895" s="89" t="s">
        <v>1085</v>
      </c>
      <c r="B4895" s="23" t="str">
        <f>IFERROR(VLOOKUP(A4895,hoja!$A$2:$E$970,4,FALSE),0)</f>
        <v>SANTANDER</v>
      </c>
      <c r="C4895" s="23" t="str">
        <f>IFERROR(VLOOKUP(A4895,hoja!$A$2:$E$1370,5,FALSE),0)</f>
        <v>CÚCUTA</v>
      </c>
      <c r="D4895" s="23" t="str">
        <f>IFERROR(VLOOKUP(A4895,hoja!A:D,3,FALSE),0)</f>
        <v>50433</v>
      </c>
      <c r="E4895" s="23" t="s">
        <v>1082</v>
      </c>
      <c r="F4895" s="23" t="str">
        <f>IFERROR(VLOOKUP(E4895,hoja!$A$2:$E$970,4,FALSE),0)</f>
        <v>COSTA</v>
      </c>
      <c r="G4895" s="23" t="str">
        <f>IFERROR(VLOOKUP(E4895,hoja!$A$2:$E$970,5,FALSE),0)</f>
        <v>BARRANQUILLA</v>
      </c>
      <c r="H4895" s="103" t="str">
        <f>IFERROR(VLOOKUP(E4895,hoja!A:C,3,FALSE),0)</f>
        <v>50284</v>
      </c>
      <c r="I4895" s="24" t="str">
        <f t="shared" si="1405"/>
        <v>5043350284</v>
      </c>
      <c r="K4895" s="23">
        <v>703</v>
      </c>
      <c r="L4895" s="23" t="str">
        <f t="shared" si="1402"/>
        <v>NACIONAL</v>
      </c>
      <c r="M4895" s="23" t="s">
        <v>618</v>
      </c>
      <c r="N4895" s="23" t="s">
        <v>622</v>
      </c>
      <c r="O4895" s="23">
        <f t="shared" si="1406"/>
        <v>12</v>
      </c>
      <c r="P4895" s="23" t="str">
        <f t="shared" si="1407"/>
        <v>5043350284Principal</v>
      </c>
    </row>
    <row r="4896" spans="1:16" ht="15" hidden="1" customHeight="1">
      <c r="A4896" s="89" t="s">
        <v>1085</v>
      </c>
      <c r="B4896" s="23" t="str">
        <f>IFERROR(VLOOKUP(A4896,hoja!$A$2:$E$970,4,FALSE),0)</f>
        <v>SANTANDER</v>
      </c>
      <c r="C4896" s="23" t="str">
        <f>IFERROR(VLOOKUP(A4896,hoja!$A$2:$E$1370,5,FALSE),0)</f>
        <v>CÚCUTA</v>
      </c>
      <c r="D4896" s="23" t="str">
        <f>IFERROR(VLOOKUP(A4896,hoja!A:D,3,FALSE),0)</f>
        <v>50433</v>
      </c>
      <c r="E4896" s="23" t="s">
        <v>1083</v>
      </c>
      <c r="F4896" s="23" t="str">
        <f>IFERROR(VLOOKUP(E4896,hoja!$A$2:$E$970,4,FALSE),0)</f>
        <v>COSTA</v>
      </c>
      <c r="G4896" s="23" t="str">
        <f>IFERROR(VLOOKUP(E4896,hoja!$A$2:$E$970,5,FALSE),0)</f>
        <v>BARRANQUILLA</v>
      </c>
      <c r="H4896" s="103" t="str">
        <f>IFERROR(VLOOKUP(E4896,hoja!A:C,3,FALSE),0)</f>
        <v>50276</v>
      </c>
      <c r="I4896" s="24" t="str">
        <f t="shared" si="1405"/>
        <v>5043350276</v>
      </c>
      <c r="K4896" s="23">
        <v>713</v>
      </c>
      <c r="L4896" s="23" t="str">
        <f t="shared" si="1402"/>
        <v>NACIONAL</v>
      </c>
      <c r="M4896" s="23" t="s">
        <v>618</v>
      </c>
      <c r="N4896" s="23" t="s">
        <v>622</v>
      </c>
      <c r="O4896" s="23">
        <f t="shared" si="1406"/>
        <v>12</v>
      </c>
      <c r="P4896" s="23" t="str">
        <f t="shared" si="1407"/>
        <v>5043350276Principal</v>
      </c>
    </row>
    <row r="4897" spans="1:16" ht="15" hidden="1" customHeight="1">
      <c r="A4897" s="89" t="s">
        <v>1086</v>
      </c>
      <c r="B4897" s="23" t="str">
        <f>IFERROR(VLOOKUP(A4897,hoja!$A$2:$E$970,4,FALSE),0)</f>
        <v>SANTANDER</v>
      </c>
      <c r="C4897" s="23" t="str">
        <f>IFERROR(VLOOKUP(A4897,hoja!$A$2:$E$1370,5,FALSE),0)</f>
        <v>CÚCUTA</v>
      </c>
      <c r="D4897" s="23" t="str">
        <f>IFERROR(VLOOKUP(A4897,hoja!A:D,3,FALSE),0)</f>
        <v>50434</v>
      </c>
      <c r="E4897" s="23" t="s">
        <v>1087</v>
      </c>
      <c r="F4897" s="23" t="str">
        <f>IFERROR(VLOOKUP(E4897,hoja!$A$2:$E$970,4,FALSE),0)</f>
        <v>OCCIDENTE</v>
      </c>
      <c r="G4897" s="23" t="str">
        <f>IFERROR(VLOOKUP(E4897,hoja!$A$2:$E$970,5,FALSE),0)</f>
        <v>BUENAVENTURA</v>
      </c>
      <c r="H4897" s="103" t="str">
        <f>IFERROR(VLOOKUP(E4897,hoja!A:C,3,FALSE),0)</f>
        <v>50287</v>
      </c>
      <c r="I4897" s="24" t="str">
        <f t="shared" si="1405"/>
        <v>5043450287</v>
      </c>
      <c r="K4897" s="23">
        <v>1038</v>
      </c>
      <c r="L4897" s="23" t="str">
        <f t="shared" si="1402"/>
        <v>NACIONAL</v>
      </c>
      <c r="M4897" s="23" t="s">
        <v>618</v>
      </c>
      <c r="N4897" s="23" t="s">
        <v>622</v>
      </c>
      <c r="O4897" s="23">
        <f t="shared" si="1406"/>
        <v>8</v>
      </c>
      <c r="P4897" s="23" t="str">
        <f t="shared" si="1407"/>
        <v>5043450287Principal</v>
      </c>
    </row>
    <row r="4898" spans="1:16" ht="15" hidden="1" customHeight="1">
      <c r="A4898" s="89" t="s">
        <v>1088</v>
      </c>
      <c r="B4898" s="23" t="str">
        <f>IFERROR(VLOOKUP(A4898,hoja!$A$2:$E$970,4,FALSE),0)</f>
        <v>SANTANDER</v>
      </c>
      <c r="C4898" s="23" t="str">
        <f>IFERROR(VLOOKUP(A4898,hoja!$A$2:$E$1370,5,FALSE),0)</f>
        <v>CÚCUTA</v>
      </c>
      <c r="D4898" s="23" t="str">
        <f>IFERROR(VLOOKUP(A4898,hoja!A:D,3,FALSE),0)</f>
        <v>50582</v>
      </c>
      <c r="E4898" s="23" t="s">
        <v>1082</v>
      </c>
      <c r="F4898" s="23" t="str">
        <f>IFERROR(VLOOKUP(E4898,hoja!$A$2:$E$970,4,FALSE),0)</f>
        <v>COSTA</v>
      </c>
      <c r="G4898" s="23" t="str">
        <f>IFERROR(VLOOKUP(E4898,hoja!$A$2:$E$970,5,FALSE),0)</f>
        <v>BARRANQUILLA</v>
      </c>
      <c r="H4898" s="103" t="str">
        <f>IFERROR(VLOOKUP(E4898,hoja!A:C,3,FALSE),0)</f>
        <v>50284</v>
      </c>
      <c r="I4898" s="24" t="str">
        <f t="shared" si="1405"/>
        <v>5058250284</v>
      </c>
      <c r="K4898" s="23">
        <v>700</v>
      </c>
      <c r="L4898" s="23" t="str">
        <f t="shared" si="1402"/>
        <v>NACIONAL</v>
      </c>
      <c r="M4898" s="23" t="s">
        <v>618</v>
      </c>
      <c r="N4898" s="23" t="s">
        <v>622</v>
      </c>
      <c r="O4898" s="23">
        <f t="shared" si="1406"/>
        <v>12</v>
      </c>
      <c r="P4898" s="23" t="str">
        <f t="shared" si="1407"/>
        <v>5058250284Principal</v>
      </c>
    </row>
    <row r="4899" spans="1:16" ht="15" hidden="1" customHeight="1">
      <c r="A4899" s="89" t="s">
        <v>1089</v>
      </c>
      <c r="B4899" s="23">
        <f>IFERROR(VLOOKUP(A4899,hoja!$A$2:$E$970,4,FALSE),0)</f>
        <v>0</v>
      </c>
      <c r="C4899" s="23">
        <f>IFERROR(VLOOKUP(A4899,hoja!$A$2:$E$1370,5,FALSE),0)</f>
        <v>0</v>
      </c>
      <c r="D4899" s="23">
        <f>IFERROR(VLOOKUP(A4899,hoja!A:D,3,FALSE),0)</f>
        <v>0</v>
      </c>
      <c r="E4899" s="23" t="s">
        <v>1090</v>
      </c>
      <c r="F4899" s="23" t="str">
        <f>IFERROR(VLOOKUP(E4899,hoja!$A$2:$E$970,4,FALSE),0)</f>
        <v>COSTA</v>
      </c>
      <c r="G4899" s="23" t="str">
        <f>IFERROR(VLOOKUP(E4899,hoja!$A$2:$E$970,5,FALSE),0)</f>
        <v>SANTA MARTA</v>
      </c>
      <c r="H4899" s="103" t="str">
        <f>IFERROR(VLOOKUP(E4899,hoja!A:C,3,FALSE),0)</f>
        <v>50286</v>
      </c>
      <c r="I4899" s="24" t="str">
        <f t="shared" si="1405"/>
        <v>050286</v>
      </c>
      <c r="K4899" s="23">
        <v>677</v>
      </c>
      <c r="L4899" s="23" t="str">
        <f t="shared" si="1402"/>
        <v>NACIONAL</v>
      </c>
      <c r="M4899" s="23" t="s">
        <v>618</v>
      </c>
      <c r="N4899" s="23" t="s">
        <v>622</v>
      </c>
      <c r="O4899" s="23">
        <f t="shared" si="1406"/>
        <v>12</v>
      </c>
      <c r="P4899" s="23" t="str">
        <f t="shared" si="1407"/>
        <v>050286Principal</v>
      </c>
    </row>
    <row r="4900" spans="1:16" ht="15" hidden="1" customHeight="1">
      <c r="A4900" s="89" t="s">
        <v>1091</v>
      </c>
      <c r="B4900" s="23" t="str">
        <f>IFERROR(VLOOKUP(A4900,hoja!$A$2:$E$970,4,FALSE),0)</f>
        <v>SANTANDER</v>
      </c>
      <c r="C4900" s="23" t="str">
        <f>IFERROR(VLOOKUP(A4900,hoja!$A$2:$E$1370,5,FALSE),0)</f>
        <v>CÚCUTA</v>
      </c>
      <c r="D4900" s="23" t="str">
        <f>IFERROR(VLOOKUP(A4900,hoja!A:D,3,FALSE),0)</f>
        <v>50436</v>
      </c>
      <c r="E4900" s="23" t="s">
        <v>1087</v>
      </c>
      <c r="F4900" s="23" t="str">
        <f>IFERROR(VLOOKUP(E4900,hoja!$A$2:$E$970,4,FALSE),0)</f>
        <v>OCCIDENTE</v>
      </c>
      <c r="G4900" s="23" t="str">
        <f>IFERROR(VLOOKUP(E4900,hoja!$A$2:$E$970,5,FALSE),0)</f>
        <v>BUENAVENTURA</v>
      </c>
      <c r="H4900" s="103" t="str">
        <f>IFERROR(VLOOKUP(E4900,hoja!A:C,3,FALSE),0)</f>
        <v>50287</v>
      </c>
      <c r="I4900" s="24" t="str">
        <f t="shared" si="1405"/>
        <v>5043650287</v>
      </c>
      <c r="K4900" s="23">
        <v>1038</v>
      </c>
      <c r="L4900" s="23" t="str">
        <f t="shared" si="1402"/>
        <v>NACIONAL</v>
      </c>
      <c r="M4900" s="23" t="s">
        <v>618</v>
      </c>
      <c r="N4900" s="23" t="s">
        <v>622</v>
      </c>
      <c r="O4900" s="23">
        <f t="shared" si="1406"/>
        <v>8</v>
      </c>
      <c r="P4900" s="23" t="str">
        <f t="shared" si="1407"/>
        <v>5043650287Principal</v>
      </c>
    </row>
    <row r="4901" spans="1:16" ht="15" hidden="1" customHeight="1">
      <c r="A4901" s="89" t="s">
        <v>1092</v>
      </c>
      <c r="B4901" s="23" t="str">
        <f>IFERROR(VLOOKUP(A4901,hoja!$A$2:$E$970,4,FALSE),0)</f>
        <v>SANTANDER</v>
      </c>
      <c r="C4901" s="23" t="str">
        <f>IFERROR(VLOOKUP(A4901,hoja!$A$2:$E$1370,5,FALSE),0)</f>
        <v>CÚCUTA</v>
      </c>
      <c r="D4901" s="23" t="str">
        <f>IFERROR(VLOOKUP(A4901,hoja!A:D,3,FALSE),0)</f>
        <v>50292</v>
      </c>
      <c r="E4901" s="23" t="s">
        <v>1082</v>
      </c>
      <c r="F4901" s="23" t="str">
        <f>IFERROR(VLOOKUP(E4901,hoja!$A$2:$E$970,4,FALSE),0)</f>
        <v>COSTA</v>
      </c>
      <c r="G4901" s="23" t="str">
        <f>IFERROR(VLOOKUP(E4901,hoja!$A$2:$E$970,5,FALSE),0)</f>
        <v>BARRANQUILLA</v>
      </c>
      <c r="H4901" s="103" t="str">
        <f>IFERROR(VLOOKUP(E4901,hoja!A:C,3,FALSE),0)</f>
        <v>50284</v>
      </c>
      <c r="I4901" s="24" t="str">
        <f t="shared" si="1405"/>
        <v>5029250284</v>
      </c>
      <c r="K4901" s="23">
        <v>674</v>
      </c>
      <c r="L4901" s="23" t="str">
        <f t="shared" si="1402"/>
        <v>NACIONAL</v>
      </c>
      <c r="M4901" s="23" t="s">
        <v>618</v>
      </c>
      <c r="N4901" s="23" t="s">
        <v>622</v>
      </c>
      <c r="O4901" s="23">
        <f t="shared" si="1406"/>
        <v>12</v>
      </c>
      <c r="P4901" s="23" t="str">
        <f t="shared" si="1407"/>
        <v>5029250284Principal</v>
      </c>
    </row>
    <row r="4902" spans="1:16" ht="15" hidden="1" customHeight="1">
      <c r="A4902" s="89" t="s">
        <v>1092</v>
      </c>
      <c r="B4902" s="23" t="str">
        <f>IFERROR(VLOOKUP(A4902,hoja!$A$2:$E$970,4,FALSE),0)</f>
        <v>SANTANDER</v>
      </c>
      <c r="C4902" s="23" t="str">
        <f>IFERROR(VLOOKUP(A4902,hoja!$A$2:$E$1370,5,FALSE),0)</f>
        <v>CÚCUTA</v>
      </c>
      <c r="D4902" s="23" t="str">
        <f>IFERROR(VLOOKUP(A4902,hoja!A:D,3,FALSE),0)</f>
        <v>50292</v>
      </c>
      <c r="E4902" s="23" t="s">
        <v>1083</v>
      </c>
      <c r="F4902" s="23" t="str">
        <f>IFERROR(VLOOKUP(E4902,hoja!$A$2:$E$970,4,FALSE),0)</f>
        <v>COSTA</v>
      </c>
      <c r="G4902" s="23" t="str">
        <f>IFERROR(VLOOKUP(E4902,hoja!$A$2:$E$970,5,FALSE),0)</f>
        <v>BARRANQUILLA</v>
      </c>
      <c r="H4902" s="103" t="str">
        <f>IFERROR(VLOOKUP(E4902,hoja!A:C,3,FALSE),0)</f>
        <v>50276</v>
      </c>
      <c r="I4902" s="24" t="str">
        <f t="shared" si="1405"/>
        <v>5029250276</v>
      </c>
      <c r="K4902" s="23">
        <v>683</v>
      </c>
      <c r="L4902" s="23" t="str">
        <f t="shared" si="1402"/>
        <v>NACIONAL</v>
      </c>
      <c r="M4902" s="23" t="s">
        <v>618</v>
      </c>
      <c r="N4902" s="23" t="s">
        <v>622</v>
      </c>
      <c r="O4902" s="23">
        <f t="shared" si="1406"/>
        <v>12</v>
      </c>
      <c r="P4902" s="23" t="str">
        <f t="shared" si="1407"/>
        <v>5029250276Principal</v>
      </c>
    </row>
    <row r="4903" spans="1:16" ht="15" hidden="1" customHeight="1">
      <c r="A4903" s="89" t="s">
        <v>1093</v>
      </c>
      <c r="B4903" s="23" t="str">
        <f>IFERROR(VLOOKUP(A4903,hoja!$A$2:$E$970,4,FALSE),0)</f>
        <v>SANTANDER</v>
      </c>
      <c r="C4903" s="23" t="str">
        <f>IFERROR(VLOOKUP(A4903,hoja!$A$2:$E$1370,5,FALSE),0)</f>
        <v>CÚCUTA</v>
      </c>
      <c r="D4903" s="23" t="str">
        <f>IFERROR(VLOOKUP(A4903,hoja!A:D,3,FALSE),0)</f>
        <v>50269</v>
      </c>
      <c r="E4903" s="23" t="s">
        <v>1087</v>
      </c>
      <c r="F4903" s="23" t="str">
        <f>IFERROR(VLOOKUP(E4903,hoja!$A$2:$E$970,4,FALSE),0)</f>
        <v>OCCIDENTE</v>
      </c>
      <c r="G4903" s="23" t="str">
        <f>IFERROR(VLOOKUP(E4903,hoja!$A$2:$E$970,5,FALSE),0)</f>
        <v>BUENAVENTURA</v>
      </c>
      <c r="H4903" s="103" t="str">
        <f>IFERROR(VLOOKUP(E4903,hoja!A:C,3,FALSE),0)</f>
        <v>50287</v>
      </c>
      <c r="I4903" s="24" t="str">
        <f t="shared" si="1405"/>
        <v>5026950287</v>
      </c>
      <c r="K4903" s="23">
        <v>1038</v>
      </c>
      <c r="L4903" s="23" t="str">
        <f t="shared" si="1402"/>
        <v>NACIONAL</v>
      </c>
      <c r="M4903" s="23" t="s">
        <v>618</v>
      </c>
      <c r="N4903" s="23" t="s">
        <v>622</v>
      </c>
      <c r="O4903" s="23">
        <f t="shared" si="1406"/>
        <v>8</v>
      </c>
      <c r="P4903" s="23" t="str">
        <f t="shared" si="1407"/>
        <v>5026950287Principal</v>
      </c>
    </row>
    <row r="4904" spans="1:16" ht="15" hidden="1" customHeight="1">
      <c r="A4904" s="89" t="s">
        <v>1094</v>
      </c>
      <c r="B4904" s="23" t="str">
        <f>IFERROR(VLOOKUP(A4904,hoja!$A$2:$E$970,4,FALSE),0)</f>
        <v>SANTANDER</v>
      </c>
      <c r="C4904" s="23" t="str">
        <f>IFERROR(VLOOKUP(A4904,hoja!$A$2:$E$1370,5,FALSE),0)</f>
        <v>CÚCUTA</v>
      </c>
      <c r="D4904" s="23" t="str">
        <f>IFERROR(VLOOKUP(A4904,hoja!A:D,3,FALSE),0)</f>
        <v>50456</v>
      </c>
      <c r="E4904" s="23" t="s">
        <v>1087</v>
      </c>
      <c r="F4904" s="23" t="str">
        <f>IFERROR(VLOOKUP(E4904,hoja!$A$2:$E$970,4,FALSE),0)</f>
        <v>OCCIDENTE</v>
      </c>
      <c r="G4904" s="23" t="str">
        <f>IFERROR(VLOOKUP(E4904,hoja!$A$2:$E$970,5,FALSE),0)</f>
        <v>BUENAVENTURA</v>
      </c>
      <c r="H4904" s="103" t="str">
        <f>IFERROR(VLOOKUP(E4904,hoja!A:C,3,FALSE),0)</f>
        <v>50287</v>
      </c>
      <c r="I4904" s="24" t="str">
        <f t="shared" si="1405"/>
        <v>5045650287</v>
      </c>
      <c r="K4904" s="23">
        <v>1072</v>
      </c>
      <c r="L4904" s="23" t="str">
        <f t="shared" si="1402"/>
        <v>NACIONAL</v>
      </c>
      <c r="M4904" s="23" t="s">
        <v>618</v>
      </c>
      <c r="N4904" s="23" t="s">
        <v>622</v>
      </c>
      <c r="O4904" s="23">
        <f t="shared" si="1406"/>
        <v>8</v>
      </c>
      <c r="P4904" s="23" t="str">
        <f t="shared" si="1407"/>
        <v>5045650287Principal</v>
      </c>
    </row>
    <row r="4905" spans="1:16" ht="15" hidden="1" customHeight="1">
      <c r="A4905" s="89" t="s">
        <v>1095</v>
      </c>
      <c r="B4905" s="23" t="str">
        <f>IFERROR(VLOOKUP(A4905,hoja!$A$2:$E$970,4,FALSE),0)</f>
        <v>SANTANDER</v>
      </c>
      <c r="C4905" s="23" t="str">
        <f>IFERROR(VLOOKUP(A4905,hoja!$A$2:$E$1370,5,FALSE),0)</f>
        <v>PIEDECUESTA</v>
      </c>
      <c r="D4905" s="23" t="str">
        <f>IFERROR(VLOOKUP(A4905,hoja!A:D,3,FALSE),0)</f>
        <v>50609</v>
      </c>
      <c r="E4905" s="23" t="s">
        <v>1096</v>
      </c>
      <c r="F4905" s="23" t="str">
        <f>IFERROR(VLOOKUP(E4905,hoja!$A$2:$E$970,4,FALSE),0)</f>
        <v>CENTRO</v>
      </c>
      <c r="G4905" s="23" t="str">
        <f>IFERROR(VLOOKUP(E4905,hoja!$A$2:$E$970,5,FALSE),0)</f>
        <v>BOGOTÁ</v>
      </c>
      <c r="H4905" s="103" t="str">
        <f>IFERROR(VLOOKUP(E4905,hoja!A:C,3,FALSE),0)</f>
        <v>50613</v>
      </c>
      <c r="I4905" s="24" t="str">
        <f t="shared" si="1405"/>
        <v>5060950613</v>
      </c>
      <c r="K4905" s="23">
        <v>412</v>
      </c>
      <c r="L4905" s="23" t="str">
        <f t="shared" si="1402"/>
        <v>NACIONAL</v>
      </c>
      <c r="M4905" s="23" t="s">
        <v>618</v>
      </c>
      <c r="N4905" s="23" t="s">
        <v>622</v>
      </c>
      <c r="O4905" s="23">
        <f t="shared" si="1406"/>
        <v>16</v>
      </c>
      <c r="P4905" s="23" t="str">
        <f t="shared" si="1407"/>
        <v>5060950613Principal</v>
      </c>
    </row>
    <row r="4906" spans="1:16" ht="15" hidden="1" customHeight="1">
      <c r="A4906" s="89" t="s">
        <v>1097</v>
      </c>
      <c r="B4906" s="23" t="str">
        <f>IFERROR(VLOOKUP(A4906,hoja!$A$2:$E$970,4,FALSE),0)</f>
        <v>SANTANDER</v>
      </c>
      <c r="C4906" s="23" t="str">
        <f>IFERROR(VLOOKUP(A4906,hoja!$A$2:$E$1370,5,FALSE),0)</f>
        <v>PIEDECUESTA</v>
      </c>
      <c r="D4906" s="23" t="str">
        <f>IFERROR(VLOOKUP(A4906,hoja!A:D,3,FALSE),0)</f>
        <v>50608</v>
      </c>
      <c r="E4906" s="23" t="s">
        <v>1096</v>
      </c>
      <c r="F4906" s="23" t="str">
        <f>IFERROR(VLOOKUP(E4906,hoja!$A$2:$E$970,4,FALSE),0)</f>
        <v>CENTRO</v>
      </c>
      <c r="G4906" s="23" t="str">
        <f>IFERROR(VLOOKUP(E4906,hoja!$A$2:$E$970,5,FALSE),0)</f>
        <v>BOGOTÁ</v>
      </c>
      <c r="H4906" s="103" t="str">
        <f>IFERROR(VLOOKUP(E4906,hoja!A:C,3,FALSE),0)</f>
        <v>50613</v>
      </c>
      <c r="I4906" s="24" t="str">
        <f t="shared" si="1405"/>
        <v>5060850613</v>
      </c>
      <c r="K4906" s="23">
        <v>409</v>
      </c>
      <c r="L4906" s="23" t="str">
        <f t="shared" si="1402"/>
        <v>NACIONAL</v>
      </c>
      <c r="M4906" s="23" t="s">
        <v>618</v>
      </c>
      <c r="N4906" s="23" t="s">
        <v>622</v>
      </c>
      <c r="O4906" s="23">
        <f t="shared" si="1406"/>
        <v>16</v>
      </c>
      <c r="P4906" s="23" t="str">
        <f t="shared" si="1407"/>
        <v>5060850613Principal</v>
      </c>
    </row>
    <row r="4907" spans="1:16" ht="15" hidden="1" customHeight="1">
      <c r="A4907" s="89" t="s">
        <v>1098</v>
      </c>
      <c r="B4907" s="23" t="str">
        <f>IFERROR(VLOOKUP(A4907,hoja!$A$2:$E$970,4,FALSE),0)</f>
        <v>SANTANDER</v>
      </c>
      <c r="C4907" s="23" t="str">
        <f>IFERROR(VLOOKUP(A4907,hoja!$A$2:$E$1370,5,FALSE),0)</f>
        <v>PIEDECUESTA</v>
      </c>
      <c r="D4907" s="23" t="str">
        <f>IFERROR(VLOOKUP(A4907,hoja!A:D,3,FALSE),0)</f>
        <v>50216</v>
      </c>
      <c r="E4907" s="23" t="s">
        <v>1099</v>
      </c>
      <c r="F4907" s="23" t="str">
        <f>IFERROR(VLOOKUP(E4907,hoja!$A$2:$E$970,4,FALSE),0)</f>
        <v>CENTRO</v>
      </c>
      <c r="G4907" s="23" t="str">
        <f>IFERROR(VLOOKUP(E4907,hoja!$A$2:$E$970,5,FALSE),0)</f>
        <v>BOGOTÁ</v>
      </c>
      <c r="H4907" s="103" t="str">
        <f>IFERROR(VLOOKUP(E4907,hoja!A:C,3,FALSE),0)</f>
        <v>50215</v>
      </c>
      <c r="I4907" s="24" t="str">
        <f t="shared" si="1405"/>
        <v>5021650215</v>
      </c>
      <c r="K4907" s="23">
        <v>409</v>
      </c>
      <c r="L4907" s="23" t="str">
        <f t="shared" si="1402"/>
        <v>NACIONAL</v>
      </c>
      <c r="M4907" s="23" t="s">
        <v>618</v>
      </c>
      <c r="N4907" s="23" t="s">
        <v>622</v>
      </c>
      <c r="O4907" s="23">
        <f t="shared" si="1406"/>
        <v>16</v>
      </c>
      <c r="P4907" s="23" t="str">
        <f t="shared" si="1407"/>
        <v>5021650215Principal</v>
      </c>
    </row>
    <row r="4908" spans="1:16" ht="15" hidden="1" customHeight="1">
      <c r="A4908" s="89" t="s">
        <v>1098</v>
      </c>
      <c r="B4908" s="23" t="str">
        <f>IFERROR(VLOOKUP(A4908,hoja!$A$2:$E$970,4,FALSE),0)</f>
        <v>SANTANDER</v>
      </c>
      <c r="C4908" s="23" t="str">
        <f>IFERROR(VLOOKUP(A4908,hoja!$A$2:$E$1370,5,FALSE),0)</f>
        <v>PIEDECUESTA</v>
      </c>
      <c r="D4908" s="23" t="str">
        <f>IFERROR(VLOOKUP(A4908,hoja!A:D,3,FALSE),0)</f>
        <v>50216</v>
      </c>
      <c r="E4908" s="23" t="s">
        <v>1100</v>
      </c>
      <c r="F4908" s="23" t="str">
        <f>IFERROR(VLOOKUP(E4908,hoja!$A$2:$E$970,4,FALSE),0)</f>
        <v>CENTRO</v>
      </c>
      <c r="G4908" s="23" t="str">
        <f>IFERROR(VLOOKUP(E4908,hoja!$A$2:$E$970,5,FALSE),0)</f>
        <v>BOGOTÁ</v>
      </c>
      <c r="H4908" s="103" t="str">
        <f>IFERROR(VLOOKUP(E4908,hoja!A:C,3,FALSE),0)</f>
        <v>50327</v>
      </c>
      <c r="I4908" s="24" t="str">
        <f t="shared" ref="I4908:I4913" si="1408">D4908&amp;H4908</f>
        <v>5021650327</v>
      </c>
      <c r="K4908" s="23">
        <v>381</v>
      </c>
      <c r="L4908" s="23" t="str">
        <f t="shared" si="1402"/>
        <v>NACIONAL</v>
      </c>
      <c r="M4908" s="23" t="s">
        <v>618</v>
      </c>
      <c r="N4908" s="23" t="s">
        <v>622</v>
      </c>
      <c r="O4908" s="23">
        <f t="shared" ref="O4908:O4913" si="1409">IF(K4908&lt;=250,25,IF(K4908&lt;=500,16,IF(K4908&lt;=800,12,IF(K4908&lt;=1100,8,IF(K4908&lt;=1400,6,IF(K4908&lt;=1700,5))))))</f>
        <v>16</v>
      </c>
      <c r="P4908" s="23" t="str">
        <f t="shared" ref="P4908:P4913" si="1410">D4908&amp;H4908&amp;M4908</f>
        <v>5021650327Principal</v>
      </c>
    </row>
    <row r="4909" spans="1:16" ht="15" hidden="1" customHeight="1">
      <c r="A4909" s="89" t="s">
        <v>1095</v>
      </c>
      <c r="B4909" s="23" t="str">
        <f>IFERROR(VLOOKUP(A4909,hoja!$A$2:$E$970,4,FALSE),0)</f>
        <v>SANTANDER</v>
      </c>
      <c r="C4909" s="23" t="str">
        <f>IFERROR(VLOOKUP(A4909,hoja!$A$2:$E$1370,5,FALSE),0)</f>
        <v>PIEDECUESTA</v>
      </c>
      <c r="D4909" s="23" t="str">
        <f>IFERROR(VLOOKUP(A4909,hoja!A:D,3,FALSE),0)</f>
        <v>50609</v>
      </c>
      <c r="E4909" s="23" t="s">
        <v>1100</v>
      </c>
      <c r="F4909" s="23" t="str">
        <f>IFERROR(VLOOKUP(E4909,hoja!$A$2:$E$970,4,FALSE),0)</f>
        <v>CENTRO</v>
      </c>
      <c r="G4909" s="23" t="str">
        <f>IFERROR(VLOOKUP(E4909,hoja!$A$2:$E$970,5,FALSE),0)</f>
        <v>BOGOTÁ</v>
      </c>
      <c r="H4909" s="103" t="str">
        <f>IFERROR(VLOOKUP(E4909,hoja!A:C,3,FALSE),0)</f>
        <v>50327</v>
      </c>
      <c r="I4909" s="24" t="str">
        <f t="shared" si="1408"/>
        <v>5060950327</v>
      </c>
      <c r="K4909" s="23">
        <v>386</v>
      </c>
      <c r="L4909" s="23" t="str">
        <f t="shared" si="1402"/>
        <v>NACIONAL</v>
      </c>
      <c r="M4909" s="23" t="s">
        <v>618</v>
      </c>
      <c r="N4909" s="23" t="s">
        <v>622</v>
      </c>
      <c r="O4909" s="23">
        <f t="shared" si="1409"/>
        <v>16</v>
      </c>
      <c r="P4909" s="23" t="str">
        <f t="shared" si="1410"/>
        <v>5060950327Principal</v>
      </c>
    </row>
    <row r="4910" spans="1:16" ht="15" hidden="1" customHeight="1">
      <c r="A4910" s="89" t="s">
        <v>637</v>
      </c>
      <c r="B4910" s="23" t="str">
        <f>IFERROR(VLOOKUP(A4910,hoja!$A$2:$E$970,4,FALSE),0)</f>
        <v>SANTANDER</v>
      </c>
      <c r="C4910" s="23" t="str">
        <f>IFERROR(VLOOKUP(A4910,hoja!$A$2:$E$1370,5,FALSE),0)</f>
        <v>PIEDECUESTA</v>
      </c>
      <c r="D4910" s="23" t="str">
        <f>IFERROR(VLOOKUP(A4910,hoja!A:D,3,FALSE),0)</f>
        <v>0422</v>
      </c>
      <c r="E4910" s="23" t="s">
        <v>1054</v>
      </c>
      <c r="F4910" s="23" t="str">
        <f>IFERROR(VLOOKUP(E4910,hoja!$A$2:$E$970,4,FALSE),0)</f>
        <v>SANTANDER</v>
      </c>
      <c r="G4910" s="23" t="str">
        <f>IFERROR(VLOOKUP(E4910,hoja!$A$2:$E$970,5,FALSE),0)</f>
        <v>PIEDECUESTA</v>
      </c>
      <c r="H4910" s="103" t="str">
        <f>IFERROR(VLOOKUP(E4910,hoja!A:C,3,FALSE),0)</f>
        <v>50270</v>
      </c>
      <c r="I4910" s="24" t="str">
        <f t="shared" si="1408"/>
        <v>042250270</v>
      </c>
      <c r="K4910" s="23">
        <v>16</v>
      </c>
      <c r="L4910" s="23" t="str">
        <f t="shared" ref="L4910:L4915" si="1411">IF(B4910=F4910,"REGIONAL","NACIONAL")</f>
        <v>REGIONAL</v>
      </c>
      <c r="M4910" s="23" t="s">
        <v>618</v>
      </c>
      <c r="N4910" s="23" t="s">
        <v>622</v>
      </c>
      <c r="O4910" s="23">
        <f t="shared" si="1409"/>
        <v>25</v>
      </c>
      <c r="P4910" s="23" t="str">
        <f t="shared" si="1410"/>
        <v>042250270Principal</v>
      </c>
    </row>
    <row r="4911" spans="1:16" ht="15" hidden="1" customHeight="1">
      <c r="A4911" s="89" t="s">
        <v>637</v>
      </c>
      <c r="B4911" s="23" t="str">
        <f>IFERROR(VLOOKUP(A4911,hoja!$A$2:$E$970,4,FALSE),0)</f>
        <v>SANTANDER</v>
      </c>
      <c r="C4911" s="23" t="str">
        <f>IFERROR(VLOOKUP(A4911,hoja!$A$2:$E$1370,5,FALSE),0)</f>
        <v>PIEDECUESTA</v>
      </c>
      <c r="D4911" s="23" t="str">
        <f>IFERROR(VLOOKUP(A4911,hoja!A:D,3,FALSE),0)</f>
        <v>0422</v>
      </c>
      <c r="E4911" s="23" t="s">
        <v>1101</v>
      </c>
      <c r="F4911" s="23" t="str">
        <f>IFERROR(VLOOKUP(E4911,hoja!$A$2:$E$970,4,FALSE),0)</f>
        <v>SANTANDER</v>
      </c>
      <c r="G4911" s="23" t="str">
        <f>IFERROR(VLOOKUP(E4911,hoja!$A$2:$E$970,5,FALSE),0)</f>
        <v>PIEDECUESTA</v>
      </c>
      <c r="H4911" s="103" t="str">
        <f>IFERROR(VLOOKUP(E4911,hoja!A:C,3,FALSE),0)</f>
        <v>50354</v>
      </c>
      <c r="I4911" s="24" t="str">
        <f t="shared" si="1408"/>
        <v>042250354</v>
      </c>
      <c r="K4911" s="23">
        <v>31</v>
      </c>
      <c r="L4911" s="23" t="str">
        <f t="shared" si="1411"/>
        <v>REGIONAL</v>
      </c>
      <c r="M4911" s="23" t="s">
        <v>618</v>
      </c>
      <c r="N4911" s="23" t="s">
        <v>622</v>
      </c>
      <c r="O4911" s="23">
        <f t="shared" si="1409"/>
        <v>25</v>
      </c>
      <c r="P4911" s="23" t="str">
        <f t="shared" si="1410"/>
        <v>042250354Principal</v>
      </c>
    </row>
    <row r="4912" spans="1:16" ht="15" hidden="1" customHeight="1">
      <c r="A4912" s="89" t="s">
        <v>637</v>
      </c>
      <c r="B4912" s="23" t="str">
        <f>IFERROR(VLOOKUP(A4912,hoja!$A$2:$E$970,4,FALSE),0)</f>
        <v>SANTANDER</v>
      </c>
      <c r="C4912" s="23" t="str">
        <f>IFERROR(VLOOKUP(A4912,hoja!$A$2:$E$1370,5,FALSE),0)</f>
        <v>PIEDECUESTA</v>
      </c>
      <c r="D4912" s="23" t="str">
        <f>IFERROR(VLOOKUP(A4912,hoja!A:D,3,FALSE),0)</f>
        <v>0422</v>
      </c>
      <c r="E4912" s="23" t="s">
        <v>1102</v>
      </c>
      <c r="F4912" s="23" t="str">
        <f>IFERROR(VLOOKUP(E4912,hoja!$A$2:$E$970,4,FALSE),0)</f>
        <v>SANTANDER</v>
      </c>
      <c r="G4912" s="23" t="str">
        <f>IFERROR(VLOOKUP(E4912,hoja!$A$2:$E$970,5,FALSE),0)</f>
        <v>PIEDECUESTA</v>
      </c>
      <c r="H4912" s="103" t="str">
        <f>IFERROR(VLOOKUP(E4912,hoja!A:C,3,FALSE),0)</f>
        <v>50307</v>
      </c>
      <c r="I4912" s="24" t="str">
        <f t="shared" si="1408"/>
        <v>042250307</v>
      </c>
      <c r="K4912" s="23">
        <v>16</v>
      </c>
      <c r="L4912" s="23" t="str">
        <f t="shared" si="1411"/>
        <v>REGIONAL</v>
      </c>
      <c r="M4912" s="23" t="s">
        <v>618</v>
      </c>
      <c r="N4912" s="23" t="s">
        <v>622</v>
      </c>
      <c r="O4912" s="23">
        <f t="shared" si="1409"/>
        <v>25</v>
      </c>
      <c r="P4912" s="23" t="str">
        <f t="shared" si="1410"/>
        <v>042250307Principal</v>
      </c>
    </row>
    <row r="4913" spans="1:16" ht="15" hidden="1" customHeight="1">
      <c r="A4913" s="89" t="s">
        <v>637</v>
      </c>
      <c r="B4913" s="23" t="str">
        <f>IFERROR(VLOOKUP(A4913,hoja!$A$2:$E$970,4,FALSE),0)</f>
        <v>SANTANDER</v>
      </c>
      <c r="C4913" s="23" t="str">
        <f>IFERROR(VLOOKUP(A4913,hoja!$A$2:$E$1370,5,FALSE),0)</f>
        <v>PIEDECUESTA</v>
      </c>
      <c r="D4913" s="23" t="str">
        <f>IFERROR(VLOOKUP(A4913,hoja!A:D,3,FALSE),0)</f>
        <v>0422</v>
      </c>
      <c r="E4913" s="23" t="s">
        <v>1103</v>
      </c>
      <c r="F4913" s="23" t="str">
        <f>IFERROR(VLOOKUP(E4913,hoja!$A$2:$E$970,4,FALSE),0)</f>
        <v>SANTANDER</v>
      </c>
      <c r="G4913" s="23" t="str">
        <f>IFERROR(VLOOKUP(E4913,hoja!$A$2:$E$970,5,FALSE),0)</f>
        <v>PIEDECUESTA</v>
      </c>
      <c r="H4913" s="103" t="str">
        <f>IFERROR(VLOOKUP(E4913,hoja!A:C,3,FALSE),0)</f>
        <v>50322</v>
      </c>
      <c r="I4913" s="24" t="str">
        <f t="shared" si="1408"/>
        <v>042250322</v>
      </c>
      <c r="K4913" s="23">
        <v>21</v>
      </c>
      <c r="L4913" s="23" t="str">
        <f t="shared" si="1411"/>
        <v>REGIONAL</v>
      </c>
      <c r="M4913" s="23" t="s">
        <v>618</v>
      </c>
      <c r="N4913" s="23" t="s">
        <v>622</v>
      </c>
      <c r="O4913" s="23">
        <f t="shared" si="1409"/>
        <v>25</v>
      </c>
      <c r="P4913" s="23" t="str">
        <f t="shared" si="1410"/>
        <v>042250322Principal</v>
      </c>
    </row>
    <row r="4914" spans="1:16" ht="15" hidden="1" customHeight="1">
      <c r="A4914" s="89" t="s">
        <v>637</v>
      </c>
      <c r="B4914" s="23" t="str">
        <f>IFERROR(VLOOKUP(A4914,hoja!$A$2:$E$970,4,FALSE),0)</f>
        <v>SANTANDER</v>
      </c>
      <c r="C4914" s="23" t="str">
        <f>IFERROR(VLOOKUP(A4914,hoja!$A$2:$E$1370,5,FALSE),0)</f>
        <v>PIEDECUESTA</v>
      </c>
      <c r="D4914" s="23" t="str">
        <f>IFERROR(VLOOKUP(A4914,hoja!A:D,3,FALSE),0)</f>
        <v>0422</v>
      </c>
      <c r="E4914" s="23" t="s">
        <v>1104</v>
      </c>
      <c r="F4914" s="23" t="str">
        <f>IFERROR(VLOOKUP(E4914,hoja!$A$2:$E$970,4,FALSE),0)</f>
        <v>SANTANDER</v>
      </c>
      <c r="G4914" s="23" t="str">
        <f>IFERROR(VLOOKUP(E4914,hoja!$A$2:$E$970,5,FALSE),0)</f>
        <v>CÚCUTA</v>
      </c>
      <c r="H4914" s="103" t="str">
        <f>IFERROR(VLOOKUP(E4914,hoja!A:C,3,FALSE),0)</f>
        <v>50357</v>
      </c>
      <c r="I4914" s="24" t="str">
        <f t="shared" ref="I4914:I4938" si="1412">D4914&amp;H4914</f>
        <v>042250357</v>
      </c>
      <c r="K4914" s="23">
        <v>230</v>
      </c>
      <c r="L4914" s="23" t="str">
        <f t="shared" si="1411"/>
        <v>REGIONAL</v>
      </c>
      <c r="M4914" s="23" t="s">
        <v>618</v>
      </c>
      <c r="N4914" s="23" t="s">
        <v>622</v>
      </c>
      <c r="O4914" s="23">
        <f t="shared" ref="O4914:O4938" si="1413">IF(K4914&lt;=250,25,IF(K4914&lt;=500,16,IF(K4914&lt;=800,12,IF(K4914&lt;=1100,8,IF(K4914&lt;=1400,6,IF(K4914&lt;=1700,5))))))</f>
        <v>25</v>
      </c>
      <c r="P4914" s="23" t="str">
        <f t="shared" ref="P4914:P4938" si="1414">D4914&amp;H4914&amp;M4914</f>
        <v>042250357Principal</v>
      </c>
    </row>
    <row r="4915" spans="1:16" ht="15" hidden="1" customHeight="1">
      <c r="A4915" s="89" t="s">
        <v>637</v>
      </c>
      <c r="B4915" s="23" t="str">
        <f>IFERROR(VLOOKUP(A4915,hoja!$A$2:$E$970,4,FALSE),0)</f>
        <v>SANTANDER</v>
      </c>
      <c r="C4915" s="23" t="str">
        <f>IFERROR(VLOOKUP(A4915,hoja!$A$2:$E$1370,5,FALSE),0)</f>
        <v>PIEDECUESTA</v>
      </c>
      <c r="D4915" s="23" t="str">
        <f>IFERROR(VLOOKUP(A4915,hoja!A:D,3,FALSE),0)</f>
        <v>0422</v>
      </c>
      <c r="E4915" s="23" t="s">
        <v>1105</v>
      </c>
      <c r="F4915" s="23" t="str">
        <f>IFERROR(VLOOKUP(E4915,hoja!$A$2:$E$970,4,FALSE),0)</f>
        <v>SANTANDER</v>
      </c>
      <c r="G4915" s="23" t="str">
        <f>IFERROR(VLOOKUP(E4915,hoja!$A$2:$E$970,5,FALSE),0)</f>
        <v>CÚCUTA</v>
      </c>
      <c r="H4915" s="103" t="str">
        <f>IFERROR(VLOOKUP(E4915,hoja!A:C,3,FALSE),0)</f>
        <v>50423</v>
      </c>
      <c r="I4915" s="24" t="str">
        <f t="shared" si="1412"/>
        <v>042250423</v>
      </c>
      <c r="K4915" s="23">
        <v>226</v>
      </c>
      <c r="L4915" s="23" t="str">
        <f t="shared" si="1411"/>
        <v>REGIONAL</v>
      </c>
      <c r="M4915" s="23" t="s">
        <v>618</v>
      </c>
      <c r="N4915" s="23" t="s">
        <v>622</v>
      </c>
      <c r="O4915" s="23">
        <f t="shared" si="1413"/>
        <v>25</v>
      </c>
      <c r="P4915" s="23" t="str">
        <f t="shared" si="1414"/>
        <v>042250423Principal</v>
      </c>
    </row>
    <row r="4916" spans="1:16" ht="15" hidden="1" customHeight="1">
      <c r="A4916" s="89" t="s">
        <v>731</v>
      </c>
      <c r="B4916" s="23" t="str">
        <f>IFERROR(VLOOKUP(A4916,hoja!$A$2:$E$970,4,FALSE),0)</f>
        <v>SANTANDER</v>
      </c>
      <c r="C4916" s="23" t="str">
        <f>IFERROR(VLOOKUP(A4916,hoja!$A$2:$E$1370,5,FALSE),0)</f>
        <v>CÚCUTA</v>
      </c>
      <c r="D4916" s="23" t="str">
        <f>IFERROR(VLOOKUP(A4916,hoja!A:D,3,FALSE),0)</f>
        <v>0438</v>
      </c>
      <c r="E4916" s="23" t="s">
        <v>1106</v>
      </c>
      <c r="F4916" s="23" t="str">
        <f>IFERROR(VLOOKUP(E4916,hoja!$A$2:$E$970,4,FALSE),0)</f>
        <v>CENTRO</v>
      </c>
      <c r="G4916" s="23" t="str">
        <f>IFERROR(VLOOKUP(E4916,hoja!$A$2:$E$970,5,FALSE),0)</f>
        <v>BOGOTÁ</v>
      </c>
      <c r="H4916" s="103" t="str">
        <f>IFERROR(VLOOKUP(E4916,hoja!A:C,3,FALSE),0)</f>
        <v>50614</v>
      </c>
      <c r="I4916" s="24" t="str">
        <f t="shared" si="1412"/>
        <v>043850614</v>
      </c>
      <c r="K4916" s="23">
        <v>627</v>
      </c>
      <c r="L4916" s="23" t="str">
        <f>IF(B4916=F4916,"REGIONAL","NACIONAL")</f>
        <v>NACIONAL</v>
      </c>
      <c r="M4916" s="23" t="s">
        <v>618</v>
      </c>
      <c r="N4916" s="23" t="s">
        <v>622</v>
      </c>
      <c r="O4916" s="23">
        <f t="shared" si="1413"/>
        <v>12</v>
      </c>
      <c r="P4916" s="23" t="str">
        <f t="shared" si="1414"/>
        <v>043850614Principal</v>
      </c>
    </row>
    <row r="4917" spans="1:16" ht="15" hidden="1" customHeight="1">
      <c r="A4917" s="89" t="s">
        <v>731</v>
      </c>
      <c r="B4917" s="23" t="str">
        <f>IFERROR(VLOOKUP(A4917,hoja!$A$2:$E$970,4,FALSE),0)</f>
        <v>SANTANDER</v>
      </c>
      <c r="C4917" s="23" t="str">
        <f>IFERROR(VLOOKUP(A4917,hoja!$A$2:$E$1370,5,FALSE),0)</f>
        <v>CÚCUTA</v>
      </c>
      <c r="D4917" s="23" t="str">
        <f>IFERROR(VLOOKUP(A4917,hoja!A:D,3,FALSE),0)</f>
        <v>0438</v>
      </c>
      <c r="E4917" s="23" t="s">
        <v>1050</v>
      </c>
      <c r="F4917" s="23" t="str">
        <f>IFERROR(VLOOKUP(E4917,hoja!$A$2:$E$970,4,FALSE),0)</f>
        <v>SANTANDER</v>
      </c>
      <c r="G4917" s="23" t="str">
        <f>IFERROR(VLOOKUP(E4917,hoja!$A$2:$E$970,5,FALSE),0)</f>
        <v>PIEDECUESTA</v>
      </c>
      <c r="H4917" s="103" t="str">
        <f>IFERROR(VLOOKUP(E4917,hoja!A:C,3,FALSE),0)</f>
        <v>50213</v>
      </c>
      <c r="I4917" s="24" t="str">
        <f t="shared" si="1412"/>
        <v>043850213</v>
      </c>
      <c r="K4917" s="23">
        <v>210</v>
      </c>
      <c r="L4917" s="23" t="str">
        <f t="shared" ref="L4917:L4938" si="1415">IF(B4917=F4917,"REGIONAL","NACIONAL")</f>
        <v>REGIONAL</v>
      </c>
      <c r="M4917" s="23" t="s">
        <v>618</v>
      </c>
      <c r="N4917" s="23" t="s">
        <v>622</v>
      </c>
      <c r="O4917" s="23">
        <f t="shared" si="1413"/>
        <v>25</v>
      </c>
      <c r="P4917" s="23" t="str">
        <f t="shared" si="1414"/>
        <v>043850213Principal</v>
      </c>
    </row>
    <row r="4918" spans="1:16" ht="15" hidden="1" customHeight="1">
      <c r="A4918" s="89" t="s">
        <v>635</v>
      </c>
      <c r="B4918" s="23" t="str">
        <f>IFERROR(VLOOKUP(A4918,hoja!$A$2:$E$970,4,FALSE),0)</f>
        <v>CENTRO</v>
      </c>
      <c r="C4918" s="23" t="str">
        <f>IFERROR(VLOOKUP(A4918,hoja!$A$2:$E$1370,5,FALSE),0)</f>
        <v>BOGOTÁ</v>
      </c>
      <c r="D4918" s="23" t="str">
        <f>IFERROR(VLOOKUP(A4918,hoja!A:D,3,FALSE),0)</f>
        <v>0021</v>
      </c>
      <c r="E4918" s="23" t="s">
        <v>1107</v>
      </c>
      <c r="F4918" s="23" t="str">
        <f>IFERROR(VLOOKUP(E4918,hoja!$A$2:$E$970,4,FALSE),0)</f>
        <v>CENTRO</v>
      </c>
      <c r="G4918" s="23" t="str">
        <f>IFERROR(VLOOKUP(E4918,hoja!$A$2:$E$970,5,FALSE),0)</f>
        <v>BOGOTÁ</v>
      </c>
      <c r="H4918" s="103" t="str">
        <f>IFERROR(VLOOKUP(E4918,hoja!A:C,3,FALSE),0)</f>
        <v>50512</v>
      </c>
      <c r="I4918" s="24" t="str">
        <f t="shared" si="1412"/>
        <v>002150512</v>
      </c>
      <c r="K4918" s="23">
        <v>20</v>
      </c>
      <c r="L4918" s="23" t="str">
        <f t="shared" si="1415"/>
        <v>REGIONAL</v>
      </c>
      <c r="M4918" s="23" t="s">
        <v>618</v>
      </c>
      <c r="N4918" s="23" t="s">
        <v>622</v>
      </c>
      <c r="O4918" s="23">
        <f t="shared" si="1413"/>
        <v>25</v>
      </c>
      <c r="P4918" s="23" t="str">
        <f t="shared" si="1414"/>
        <v>002150512Principal</v>
      </c>
    </row>
    <row r="4919" spans="1:16" ht="15" hidden="1" customHeight="1">
      <c r="A4919" s="89" t="s">
        <v>635</v>
      </c>
      <c r="B4919" s="23" t="str">
        <f>IFERROR(VLOOKUP(A4919,hoja!$A$2:$E$970,4,FALSE),0)</f>
        <v>CENTRO</v>
      </c>
      <c r="C4919" s="23" t="str">
        <f>IFERROR(VLOOKUP(A4919,hoja!$A$2:$E$1370,5,FALSE),0)</f>
        <v>BOGOTÁ</v>
      </c>
      <c r="D4919" s="23" t="str">
        <f>IFERROR(VLOOKUP(A4919,hoja!A:D,3,FALSE),0)</f>
        <v>0021</v>
      </c>
      <c r="E4919" s="23" t="s">
        <v>1108</v>
      </c>
      <c r="F4919" s="23" t="str">
        <f>IFERROR(VLOOKUP(E4919,hoja!$A$2:$E$970,4,FALSE),0)</f>
        <v>CENTRO</v>
      </c>
      <c r="G4919" s="23" t="str">
        <f>IFERROR(VLOOKUP(E4919,hoja!$A$2:$E$970,5,FALSE),0)</f>
        <v>BOGOTÁ</v>
      </c>
      <c r="H4919" s="103" t="str">
        <f>IFERROR(VLOOKUP(E4919,hoja!A:C,3,FALSE),0)</f>
        <v>50511</v>
      </c>
      <c r="I4919" s="24" t="str">
        <f t="shared" si="1412"/>
        <v>002150511</v>
      </c>
      <c r="K4919" s="23">
        <v>27</v>
      </c>
      <c r="L4919" s="23" t="str">
        <f t="shared" si="1415"/>
        <v>REGIONAL</v>
      </c>
      <c r="M4919" s="23" t="s">
        <v>618</v>
      </c>
      <c r="N4919" s="23" t="s">
        <v>622</v>
      </c>
      <c r="O4919" s="23">
        <f t="shared" si="1413"/>
        <v>25</v>
      </c>
      <c r="P4919" s="23" t="str">
        <f t="shared" si="1414"/>
        <v>002150511Principal</v>
      </c>
    </row>
    <row r="4920" spans="1:16" ht="15" hidden="1" customHeight="1">
      <c r="A4920" s="89" t="s">
        <v>635</v>
      </c>
      <c r="B4920" s="23" t="str">
        <f>IFERROR(VLOOKUP(A4920,hoja!$A$2:$E$970,4,FALSE),0)</f>
        <v>CENTRO</v>
      </c>
      <c r="C4920" s="23" t="str">
        <f>IFERROR(VLOOKUP(A4920,hoja!$A$2:$E$1370,5,FALSE),0)</f>
        <v>BOGOTÁ</v>
      </c>
      <c r="D4920" s="23" t="str">
        <f>IFERROR(VLOOKUP(A4920,hoja!A:D,3,FALSE),0)</f>
        <v>0021</v>
      </c>
      <c r="E4920" s="23" t="s">
        <v>1109</v>
      </c>
      <c r="F4920" s="23" t="str">
        <f>IFERROR(VLOOKUP(E4920,hoja!$A$2:$E$970,4,FALSE),0)</f>
        <v>CENTRO</v>
      </c>
      <c r="G4920" s="23" t="str">
        <f>IFERROR(VLOOKUP(E4920,hoja!$A$2:$E$970,5,FALSE),0)</f>
        <v>TOCANCIPÁ</v>
      </c>
      <c r="H4920" s="103" t="str">
        <f>IFERROR(VLOOKUP(E4920,hoja!A:C,3,FALSE),0)</f>
        <v>50513</v>
      </c>
      <c r="I4920" s="24" t="str">
        <f t="shared" si="1412"/>
        <v>002150513</v>
      </c>
      <c r="K4920" s="23">
        <v>51</v>
      </c>
      <c r="L4920" s="23" t="str">
        <f t="shared" si="1415"/>
        <v>REGIONAL</v>
      </c>
      <c r="M4920" s="23" t="s">
        <v>618</v>
      </c>
      <c r="N4920" s="23" t="s">
        <v>622</v>
      </c>
      <c r="O4920" s="23">
        <f t="shared" si="1413"/>
        <v>25</v>
      </c>
      <c r="P4920" s="23" t="str">
        <f t="shared" si="1414"/>
        <v>002150513Principal</v>
      </c>
    </row>
    <row r="4921" spans="1:16" ht="15" hidden="1" customHeight="1">
      <c r="A4921" s="89" t="s">
        <v>732</v>
      </c>
      <c r="B4921" s="23" t="str">
        <f>IFERROR(VLOOKUP(A4921,hoja!$A$2:$E$970,4,FALSE),0)</f>
        <v>CENTRO</v>
      </c>
      <c r="C4921" s="23" t="str">
        <f>IFERROR(VLOOKUP(A4921,hoja!$A$2:$E$1370,5,FALSE),0)</f>
        <v>IBAGUÉ</v>
      </c>
      <c r="D4921" s="23" t="str">
        <f>IFERROR(VLOOKUP(A4921,hoja!A:D,3,FALSE),0)</f>
        <v>0389</v>
      </c>
      <c r="E4921" s="23" t="s">
        <v>1110</v>
      </c>
      <c r="F4921" s="23" t="str">
        <f>IFERROR(VLOOKUP(E4921,hoja!$A$2:$E$970,4,FALSE),0)</f>
        <v>CENTRO</v>
      </c>
      <c r="G4921" s="23" t="str">
        <f>IFERROR(VLOOKUP(E4921,hoja!$A$2:$E$970,5,FALSE),0)</f>
        <v>IBAGUE</v>
      </c>
      <c r="H4921" s="103" t="str">
        <f>IFERROR(VLOOKUP(E4921,hoja!A:C,3,FALSE),0)</f>
        <v>50514</v>
      </c>
      <c r="I4921" s="24" t="str">
        <f t="shared" si="1412"/>
        <v>038950514</v>
      </c>
      <c r="K4921" s="23">
        <v>14</v>
      </c>
      <c r="L4921" s="23" t="str">
        <f t="shared" si="1415"/>
        <v>REGIONAL</v>
      </c>
      <c r="M4921" s="23" t="s">
        <v>618</v>
      </c>
      <c r="N4921" s="23" t="s">
        <v>622</v>
      </c>
      <c r="O4921" s="23">
        <f t="shared" si="1413"/>
        <v>25</v>
      </c>
      <c r="P4921" s="23" t="str">
        <f t="shared" si="1414"/>
        <v>038950514Principal</v>
      </c>
    </row>
    <row r="4922" spans="1:16" ht="15" hidden="1" customHeight="1">
      <c r="A4922" s="89" t="s">
        <v>727</v>
      </c>
      <c r="B4922" s="23" t="str">
        <f>IFERROR(VLOOKUP(A4922,hoja!$A$2:$E$970,4,FALSE),0)</f>
        <v>CENTRO</v>
      </c>
      <c r="C4922" s="23" t="str">
        <f>IFERROR(VLOOKUP(A4922,hoja!$A$2:$E$1370,5,FALSE),0)</f>
        <v>TUNJA</v>
      </c>
      <c r="D4922" s="23" t="str">
        <f>IFERROR(VLOOKUP(A4922,hoja!A:D,3,FALSE),0)</f>
        <v>0443</v>
      </c>
      <c r="E4922" s="23" t="s">
        <v>1111</v>
      </c>
      <c r="F4922" s="23" t="str">
        <f>IFERROR(VLOOKUP(E4922,hoja!$A$2:$E$970,4,FALSE),0)</f>
        <v>CENTRO</v>
      </c>
      <c r="G4922" s="23" t="str">
        <f>IFERROR(VLOOKUP(E4922,hoja!$A$2:$E$970,5,FALSE),0)</f>
        <v>TUNJA</v>
      </c>
      <c r="H4922" s="103" t="str">
        <f>IFERROR(VLOOKUP(E4922,hoja!A:C,3,FALSE),0)</f>
        <v>50515</v>
      </c>
      <c r="I4922" s="24" t="str">
        <f t="shared" si="1412"/>
        <v>044350515</v>
      </c>
      <c r="K4922" s="23">
        <v>1</v>
      </c>
      <c r="L4922" s="23" t="str">
        <f t="shared" si="1415"/>
        <v>REGIONAL</v>
      </c>
      <c r="M4922" s="23" t="s">
        <v>618</v>
      </c>
      <c r="N4922" s="23" t="s">
        <v>622</v>
      </c>
      <c r="O4922" s="23">
        <f t="shared" si="1413"/>
        <v>25</v>
      </c>
      <c r="P4922" s="23" t="str">
        <f t="shared" si="1414"/>
        <v>044350515Principal</v>
      </c>
    </row>
    <row r="4923" spans="1:16" ht="15" hidden="1" customHeight="1">
      <c r="A4923" s="89" t="s">
        <v>635</v>
      </c>
      <c r="B4923" s="23" t="str">
        <f>IFERROR(VLOOKUP(A4923,hoja!$A$2:$E$970,4,FALSE),0)</f>
        <v>CENTRO</v>
      </c>
      <c r="C4923" s="23" t="str">
        <f>IFERROR(VLOOKUP(A4923,hoja!$A$2:$E$1370,5,FALSE),0)</f>
        <v>BOGOTÁ</v>
      </c>
      <c r="D4923" s="23" t="str">
        <f>IFERROR(VLOOKUP(A4923,hoja!A:D,3,FALSE),0)</f>
        <v>0021</v>
      </c>
      <c r="E4923" s="23" t="s">
        <v>1112</v>
      </c>
      <c r="F4923" s="23" t="str">
        <f>IFERROR(VLOOKUP(E4923,hoja!$A$2:$E$970,4,FALSE),0)</f>
        <v>CENTRO</v>
      </c>
      <c r="G4923" s="23" t="str">
        <f>IFERROR(VLOOKUP(E4923,hoja!$A$2:$E$970,5,FALSE),0)</f>
        <v>BOGOTÁ</v>
      </c>
      <c r="H4923" s="103" t="str">
        <f>IFERROR(VLOOKUP(E4923,hoja!A:C,3,FALSE),0)</f>
        <v>50306</v>
      </c>
      <c r="I4923" s="24" t="str">
        <f t="shared" si="1412"/>
        <v>002150306</v>
      </c>
      <c r="K4923" s="23">
        <v>25</v>
      </c>
      <c r="L4923" s="23" t="str">
        <f t="shared" si="1415"/>
        <v>REGIONAL</v>
      </c>
      <c r="M4923" s="23" t="s">
        <v>618</v>
      </c>
      <c r="N4923" s="23" t="s">
        <v>622</v>
      </c>
      <c r="O4923" s="23">
        <f t="shared" si="1413"/>
        <v>25</v>
      </c>
      <c r="P4923" s="23" t="str">
        <f t="shared" si="1414"/>
        <v>002150306Principal</v>
      </c>
    </row>
    <row r="4924" spans="1:16" ht="15" hidden="1" customHeight="1">
      <c r="A4924" s="89" t="s">
        <v>635</v>
      </c>
      <c r="B4924" s="23" t="str">
        <f>IFERROR(VLOOKUP(A4924,hoja!$A$2:$E$970,4,FALSE),0)</f>
        <v>CENTRO</v>
      </c>
      <c r="C4924" s="23" t="str">
        <f>IFERROR(VLOOKUP(A4924,hoja!$A$2:$E$1370,5,FALSE),0)</f>
        <v>BOGOTÁ</v>
      </c>
      <c r="D4924" s="23" t="str">
        <f>IFERROR(VLOOKUP(A4924,hoja!A:D,3,FALSE),0)</f>
        <v>0021</v>
      </c>
      <c r="E4924" s="23" t="s">
        <v>1113</v>
      </c>
      <c r="F4924" s="23" t="str">
        <f>IFERROR(VLOOKUP(E4924,hoja!$A$2:$E$970,4,FALSE),0)</f>
        <v>CENTRO</v>
      </c>
      <c r="G4924" s="23" t="str">
        <f>IFERROR(VLOOKUP(E4924,hoja!$A$2:$E$970,5,FALSE),0)</f>
        <v>MADRID</v>
      </c>
      <c r="H4924" s="103" t="str">
        <f>IFERROR(VLOOKUP(E4924,hoja!A:C,3,FALSE),0)</f>
        <v>50517</v>
      </c>
      <c r="I4924" s="24" t="str">
        <f t="shared" si="1412"/>
        <v>002150517</v>
      </c>
      <c r="K4924" s="23">
        <v>20</v>
      </c>
      <c r="L4924" s="23" t="str">
        <f t="shared" si="1415"/>
        <v>REGIONAL</v>
      </c>
      <c r="M4924" s="23" t="s">
        <v>618</v>
      </c>
      <c r="N4924" s="23" t="s">
        <v>622</v>
      </c>
      <c r="O4924" s="23">
        <f t="shared" si="1413"/>
        <v>25</v>
      </c>
      <c r="P4924" s="23" t="str">
        <f t="shared" si="1414"/>
        <v>002150517Principal</v>
      </c>
    </row>
    <row r="4925" spans="1:16" ht="15" hidden="1" customHeight="1">
      <c r="A4925" s="89" t="s">
        <v>635</v>
      </c>
      <c r="B4925" s="23" t="str">
        <f>IFERROR(VLOOKUP(A4925,hoja!$A$2:$E$970,4,FALSE),0)</f>
        <v>CENTRO</v>
      </c>
      <c r="C4925" s="23" t="str">
        <f>IFERROR(VLOOKUP(A4925,hoja!$A$2:$E$1370,5,FALSE),0)</f>
        <v>BOGOTÁ</v>
      </c>
      <c r="D4925" s="23" t="str">
        <f>IFERROR(VLOOKUP(A4925,hoja!A:D,3,FALSE),0)</f>
        <v>0021</v>
      </c>
      <c r="E4925" s="23" t="s">
        <v>1114</v>
      </c>
      <c r="F4925" s="23" t="str">
        <f>IFERROR(VLOOKUP(E4925,hoja!$A$2:$E$970,4,FALSE),0)</f>
        <v>CENTRO</v>
      </c>
      <c r="G4925" s="23" t="str">
        <f>IFERROR(VLOOKUP(E4925,hoja!$A$2:$E$970,5,FALSE),0)</f>
        <v>BOGOTÁ</v>
      </c>
      <c r="H4925" s="103" t="str">
        <f>IFERROR(VLOOKUP(E4925,hoja!A:C,3,FALSE),0)</f>
        <v>50615</v>
      </c>
      <c r="I4925" s="24" t="str">
        <f t="shared" si="1412"/>
        <v>002150615</v>
      </c>
      <c r="K4925" s="23">
        <v>9</v>
      </c>
      <c r="L4925" s="23" t="str">
        <f t="shared" si="1415"/>
        <v>REGIONAL</v>
      </c>
      <c r="M4925" s="23" t="s">
        <v>618</v>
      </c>
      <c r="N4925" s="23" t="s">
        <v>622</v>
      </c>
      <c r="O4925" s="23">
        <f t="shared" si="1413"/>
        <v>25</v>
      </c>
      <c r="P4925" s="23" t="str">
        <f t="shared" si="1414"/>
        <v>002150615Principal</v>
      </c>
    </row>
    <row r="4926" spans="1:16" ht="15" hidden="1" customHeight="1">
      <c r="A4926" s="89" t="s">
        <v>635</v>
      </c>
      <c r="B4926" s="23" t="str">
        <f>IFERROR(VLOOKUP(A4926,hoja!$A$2:$E$970,4,FALSE),0)</f>
        <v>CENTRO</v>
      </c>
      <c r="C4926" s="23" t="str">
        <f>IFERROR(VLOOKUP(A4926,hoja!$A$2:$E$1370,5,FALSE),0)</f>
        <v>BOGOTÁ</v>
      </c>
      <c r="D4926" s="23" t="str">
        <f>IFERROR(VLOOKUP(A4926,hoja!A:D,3,FALSE),0)</f>
        <v>0021</v>
      </c>
      <c r="E4926" s="23" t="s">
        <v>1115</v>
      </c>
      <c r="F4926" s="23" t="str">
        <f>IFERROR(VLOOKUP(E4926,hoja!$A$2:$E$970,4,FALSE),0)</f>
        <v>CENTRO</v>
      </c>
      <c r="G4926" s="23" t="str">
        <f>IFERROR(VLOOKUP(E4926,hoja!$A$2:$E$970,5,FALSE),0)</f>
        <v>BOGOTÁ</v>
      </c>
      <c r="H4926" s="103" t="str">
        <f>IFERROR(VLOOKUP(E4926,hoja!A:C,3,FALSE),0)</f>
        <v>50523</v>
      </c>
      <c r="I4926" s="24" t="str">
        <f t="shared" si="1412"/>
        <v>002150523</v>
      </c>
      <c r="K4926" s="23">
        <v>12</v>
      </c>
      <c r="L4926" s="23" t="str">
        <f t="shared" si="1415"/>
        <v>REGIONAL</v>
      </c>
      <c r="M4926" s="23" t="s">
        <v>618</v>
      </c>
      <c r="N4926" s="23" t="s">
        <v>622</v>
      </c>
      <c r="O4926" s="23">
        <f t="shared" si="1413"/>
        <v>25</v>
      </c>
      <c r="P4926" s="23" t="str">
        <f t="shared" si="1414"/>
        <v>002150523Principal</v>
      </c>
    </row>
    <row r="4927" spans="1:16" ht="15" hidden="1" customHeight="1">
      <c r="A4927" s="89" t="s">
        <v>635</v>
      </c>
      <c r="B4927" s="23" t="str">
        <f>IFERROR(VLOOKUP(A4927,hoja!$A$2:$E$970,4,FALSE),0)</f>
        <v>CENTRO</v>
      </c>
      <c r="C4927" s="23" t="str">
        <f>IFERROR(VLOOKUP(A4927,hoja!$A$2:$E$1370,5,FALSE),0)</f>
        <v>BOGOTÁ</v>
      </c>
      <c r="D4927" s="23" t="str">
        <f>IFERROR(VLOOKUP(A4927,hoja!A:D,3,FALSE),0)</f>
        <v>0021</v>
      </c>
      <c r="E4927" s="23" t="s">
        <v>1116</v>
      </c>
      <c r="F4927" s="23" t="str">
        <f>IFERROR(VLOOKUP(E4927,hoja!$A$2:$E$970,4,FALSE),0)</f>
        <v>CENTRO</v>
      </c>
      <c r="G4927" s="23" t="str">
        <f>IFERROR(VLOOKUP(E4927,hoja!$A$2:$E$970,5,FALSE),0)</f>
        <v>BOGOTÁ</v>
      </c>
      <c r="H4927" s="103" t="str">
        <f>IFERROR(VLOOKUP(E4927,hoja!A:C,3,FALSE),0)</f>
        <v>50524</v>
      </c>
      <c r="I4927" s="24" t="str">
        <f t="shared" si="1412"/>
        <v>002150524</v>
      </c>
      <c r="K4927" s="23">
        <v>61</v>
      </c>
      <c r="L4927" s="23" t="str">
        <f t="shared" si="1415"/>
        <v>REGIONAL</v>
      </c>
      <c r="M4927" s="23" t="s">
        <v>618</v>
      </c>
      <c r="N4927" s="23" t="s">
        <v>622</v>
      </c>
      <c r="O4927" s="23">
        <f t="shared" si="1413"/>
        <v>25</v>
      </c>
      <c r="P4927" s="23" t="str">
        <f t="shared" si="1414"/>
        <v>002150524Principal</v>
      </c>
    </row>
    <row r="4928" spans="1:16" ht="15" hidden="1" customHeight="1">
      <c r="A4928" s="89" t="s">
        <v>635</v>
      </c>
      <c r="B4928" s="23" t="str">
        <f>IFERROR(VLOOKUP(A4928,hoja!$A$2:$E$970,4,FALSE),0)</f>
        <v>CENTRO</v>
      </c>
      <c r="C4928" s="23" t="str">
        <f>IFERROR(VLOOKUP(A4928,hoja!$A$2:$E$1370,5,FALSE),0)</f>
        <v>BOGOTÁ</v>
      </c>
      <c r="D4928" s="23" t="str">
        <f>IFERROR(VLOOKUP(A4928,hoja!A:D,3,FALSE),0)</f>
        <v>0021</v>
      </c>
      <c r="E4928" s="23" t="s">
        <v>1117</v>
      </c>
      <c r="F4928" s="23" t="str">
        <f>IFERROR(VLOOKUP(E4928,hoja!$A$2:$E$970,4,FALSE),0)</f>
        <v>CENTRO</v>
      </c>
      <c r="G4928" s="23" t="str">
        <f>IFERROR(VLOOKUP(E4928,hoja!$A$2:$E$970,5,FALSE),0)</f>
        <v>BOGOTÁ</v>
      </c>
      <c r="H4928" s="103" t="str">
        <f>IFERROR(VLOOKUP(E4928,hoja!A:C,3,FALSE),0)</f>
        <v>50525</v>
      </c>
      <c r="I4928" s="24" t="str">
        <f t="shared" si="1412"/>
        <v>002150525</v>
      </c>
      <c r="K4928" s="23">
        <v>23</v>
      </c>
      <c r="L4928" s="23" t="str">
        <f t="shared" si="1415"/>
        <v>REGIONAL</v>
      </c>
      <c r="M4928" s="23" t="s">
        <v>618</v>
      </c>
      <c r="N4928" s="23" t="s">
        <v>622</v>
      </c>
      <c r="O4928" s="23">
        <f t="shared" si="1413"/>
        <v>25</v>
      </c>
      <c r="P4928" s="23" t="str">
        <f t="shared" si="1414"/>
        <v>002150525Principal</v>
      </c>
    </row>
    <row r="4929" spans="1:16" ht="15" hidden="1" customHeight="1">
      <c r="A4929" s="89" t="s">
        <v>663</v>
      </c>
      <c r="B4929" s="23" t="str">
        <f>IFERROR(VLOOKUP(A4929,hoja!$A$2:$E$970,4,FALSE),0)</f>
        <v>CENTRO</v>
      </c>
      <c r="C4929" s="23" t="str">
        <f>IFERROR(VLOOKUP(A4929,hoja!$A$2:$E$1370,5,FALSE),0)</f>
        <v>MADRID</v>
      </c>
      <c r="D4929" s="23" t="str">
        <f>IFERROR(VLOOKUP(A4929,hoja!A:D,3,FALSE),0)</f>
        <v>0022</v>
      </c>
      <c r="E4929" s="23" t="s">
        <v>1118</v>
      </c>
      <c r="F4929" s="23" t="str">
        <f>IFERROR(VLOOKUP(E4929,hoja!$A$2:$E$970,4,FALSE),0)</f>
        <v>OCCIDENTE</v>
      </c>
      <c r="G4929" s="23" t="str">
        <f>IFERROR(VLOOKUP(E4929,hoja!$A$2:$E$970,5,FALSE),0)</f>
        <v>BOGOTÁ</v>
      </c>
      <c r="H4929" s="103" t="str">
        <f>IFERROR(VLOOKUP(E4929,hoja!A:C,3,FALSE),0)</f>
        <v>50541</v>
      </c>
      <c r="I4929" s="24" t="str">
        <f t="shared" si="1412"/>
        <v>002250541</v>
      </c>
      <c r="K4929" s="23">
        <v>11</v>
      </c>
      <c r="L4929" s="23" t="str">
        <f>IF(B4929=F4929,"REGIONAL","NACIONAL")</f>
        <v>NACIONAL</v>
      </c>
      <c r="M4929" s="23" t="s">
        <v>618</v>
      </c>
      <c r="N4929" s="23" t="s">
        <v>622</v>
      </c>
      <c r="O4929" s="23">
        <f t="shared" si="1413"/>
        <v>25</v>
      </c>
      <c r="P4929" s="23" t="str">
        <f t="shared" si="1414"/>
        <v>002250541Principal</v>
      </c>
    </row>
    <row r="4930" spans="1:16" ht="15" hidden="1" customHeight="1">
      <c r="A4930" s="89" t="s">
        <v>635</v>
      </c>
      <c r="B4930" s="23" t="str">
        <f>IFERROR(VLOOKUP(A4930,hoja!$A$2:$E$970,4,FALSE),0)</f>
        <v>CENTRO</v>
      </c>
      <c r="C4930" s="23" t="str">
        <f>IFERROR(VLOOKUP(A4930,hoja!$A$2:$E$1370,5,FALSE),0)</f>
        <v>BOGOTÁ</v>
      </c>
      <c r="D4930" s="23" t="str">
        <f>IFERROR(VLOOKUP(A4930,hoja!A:D,3,FALSE),0)</f>
        <v>0021</v>
      </c>
      <c r="E4930" s="23" t="s">
        <v>1119</v>
      </c>
      <c r="F4930" s="23" t="str">
        <f>IFERROR(VLOOKUP(E4930,hoja!$A$2:$E$970,4,FALSE),0)</f>
        <v>CENTRO</v>
      </c>
      <c r="G4930" s="23" t="str">
        <f>IFERROR(VLOOKUP(E4930,hoja!$A$2:$E$970,5,FALSE),0)</f>
        <v>BOGOTÁ</v>
      </c>
      <c r="H4930" s="103" t="str">
        <f>IFERROR(VLOOKUP(E4930,hoja!A:C,3,FALSE),0)</f>
        <v>50548</v>
      </c>
      <c r="I4930" s="24" t="str">
        <f t="shared" si="1412"/>
        <v>002150548</v>
      </c>
      <c r="K4930" s="23">
        <v>21</v>
      </c>
      <c r="L4930" s="23" t="str">
        <f t="shared" si="1415"/>
        <v>REGIONAL</v>
      </c>
      <c r="M4930" s="23" t="s">
        <v>618</v>
      </c>
      <c r="N4930" s="23" t="s">
        <v>622</v>
      </c>
      <c r="O4930" s="23">
        <f t="shared" si="1413"/>
        <v>25</v>
      </c>
      <c r="P4930" s="23" t="str">
        <f t="shared" si="1414"/>
        <v>002150548Principal</v>
      </c>
    </row>
    <row r="4931" spans="1:16" ht="15" hidden="1" customHeight="1">
      <c r="A4931" s="89" t="s">
        <v>635</v>
      </c>
      <c r="B4931" s="23" t="str">
        <f>IFERROR(VLOOKUP(A4931,hoja!$A$2:$E$970,4,FALSE),0)</f>
        <v>CENTRO</v>
      </c>
      <c r="C4931" s="23" t="str">
        <f>IFERROR(VLOOKUP(A4931,hoja!$A$2:$E$1370,5,FALSE),0)</f>
        <v>BOGOTÁ</v>
      </c>
      <c r="D4931" s="23" t="str">
        <f>IFERROR(VLOOKUP(A4931,hoja!A:D,3,FALSE),0)</f>
        <v>0021</v>
      </c>
      <c r="E4931" s="23" t="s">
        <v>1120</v>
      </c>
      <c r="F4931" s="23" t="str">
        <f>IFERROR(VLOOKUP(E4931,hoja!$A$2:$E$970,4,FALSE),0)</f>
        <v>CENTRO</v>
      </c>
      <c r="G4931" s="23" t="str">
        <f>IFERROR(VLOOKUP(E4931,hoja!$A$2:$E$970,5,FALSE),0)</f>
        <v>BOGOTÁ</v>
      </c>
      <c r="H4931" s="103" t="str">
        <f>IFERROR(VLOOKUP(E4931,hoja!A:C,3,FALSE),0)</f>
        <v>50567</v>
      </c>
      <c r="I4931" s="24" t="str">
        <f t="shared" si="1412"/>
        <v>002150567</v>
      </c>
      <c r="K4931" s="23">
        <v>9</v>
      </c>
      <c r="L4931" s="23" t="str">
        <f t="shared" si="1415"/>
        <v>REGIONAL</v>
      </c>
      <c r="M4931" s="23" t="s">
        <v>618</v>
      </c>
      <c r="N4931" s="23" t="s">
        <v>622</v>
      </c>
      <c r="O4931" s="23">
        <f t="shared" si="1413"/>
        <v>25</v>
      </c>
      <c r="P4931" s="23" t="str">
        <f t="shared" si="1414"/>
        <v>002150567Principal</v>
      </c>
    </row>
    <row r="4932" spans="1:16" ht="15" hidden="1" customHeight="1">
      <c r="A4932" s="89" t="s">
        <v>1121</v>
      </c>
      <c r="B4932" s="23" t="str">
        <f>IFERROR(VLOOKUP(A4932,hoja!$A$2:$E$970,4,FALSE),0)</f>
        <v>CENTRO</v>
      </c>
      <c r="C4932" s="23" t="str">
        <f>IFERROR(VLOOKUP(A4932,hoja!$A$2:$E$1370,5,FALSE),0)</f>
        <v>BOGOTÁ</v>
      </c>
      <c r="D4932" s="23" t="str">
        <f>IFERROR(VLOOKUP(A4932,hoja!A:D,3,FALSE),0)</f>
        <v>50551</v>
      </c>
      <c r="E4932" s="23" t="s">
        <v>635</v>
      </c>
      <c r="F4932" s="23" t="str">
        <f>IFERROR(VLOOKUP(E4932,hoja!$A$2:$E$970,4,FALSE),0)</f>
        <v>CENTRO</v>
      </c>
      <c r="G4932" s="23" t="str">
        <f>IFERROR(VLOOKUP(E4932,hoja!$A$2:$E$970,5,FALSE),0)</f>
        <v>BOGOTÁ</v>
      </c>
      <c r="H4932" s="103" t="str">
        <f>IFERROR(VLOOKUP(E4932,hoja!A:C,3,FALSE),0)</f>
        <v>0021</v>
      </c>
      <c r="I4932" s="24" t="str">
        <f t="shared" si="1412"/>
        <v>505510021</v>
      </c>
      <c r="K4932" s="23">
        <v>27</v>
      </c>
      <c r="L4932" s="23" t="str">
        <f t="shared" si="1415"/>
        <v>REGIONAL</v>
      </c>
      <c r="M4932" s="23" t="s">
        <v>618</v>
      </c>
      <c r="N4932" s="23" t="s">
        <v>622</v>
      </c>
      <c r="O4932" s="23">
        <f t="shared" si="1413"/>
        <v>25</v>
      </c>
      <c r="P4932" s="23" t="str">
        <f t="shared" si="1414"/>
        <v>505510021Principal</v>
      </c>
    </row>
    <row r="4933" spans="1:16" ht="15" hidden="1" customHeight="1">
      <c r="A4933" s="89" t="s">
        <v>741</v>
      </c>
      <c r="B4933" s="23" t="str">
        <f>IFERROR(VLOOKUP(A4933,hoja!$A$2:$E$970,4,FALSE),0)</f>
        <v>CENTRO</v>
      </c>
      <c r="C4933" s="23" t="str">
        <f>IFERROR(VLOOKUP(A4933,hoja!$A$2:$E$1370,5,FALSE),0)</f>
        <v>SESQUILÉ</v>
      </c>
      <c r="D4933" s="23" t="str">
        <f>IFERROR(VLOOKUP(A4933,hoja!A:D,3,FALSE),0)</f>
        <v>60123</v>
      </c>
      <c r="E4933" s="23" t="s">
        <v>770</v>
      </c>
      <c r="F4933" s="23" t="str">
        <f>IFERROR(VLOOKUP(E4933,hoja!$A$2:$E$970,4,FALSE),0)</f>
        <v>ANTIOQUIA</v>
      </c>
      <c r="G4933" s="23" t="str">
        <f>IFERROR(VLOOKUP(E4933,hoja!$A$2:$E$970,5,FALSE),0)</f>
        <v>RIONEGRO</v>
      </c>
      <c r="H4933" s="103" t="str">
        <f>IFERROR(VLOOKUP(E4933,hoja!A:C,3,FALSE),0)</f>
        <v>3041</v>
      </c>
      <c r="I4933" s="24" t="str">
        <f t="shared" si="1412"/>
        <v>601233041</v>
      </c>
      <c r="K4933" s="23">
        <v>422</v>
      </c>
      <c r="L4933" s="23" t="str">
        <f>IF(B4933=F4933,"REGIONAL","NACIONAL")</f>
        <v>NACIONAL</v>
      </c>
      <c r="M4933" s="23" t="s">
        <v>623</v>
      </c>
      <c r="N4933" s="23" t="s">
        <v>622</v>
      </c>
      <c r="O4933" s="23">
        <f t="shared" si="1413"/>
        <v>16</v>
      </c>
      <c r="P4933" s="23" t="str">
        <f t="shared" si="1414"/>
        <v>601233041Facatativa</v>
      </c>
    </row>
    <row r="4934" spans="1:16" ht="15" hidden="1" customHeight="1">
      <c r="A4934" s="89" t="s">
        <v>620</v>
      </c>
      <c r="B4934" s="23" t="str">
        <f>IFERROR(VLOOKUP(A4934,hoja!$A$2:$E$970,4,FALSE),0)</f>
        <v>CENTRO</v>
      </c>
      <c r="C4934" s="23" t="str">
        <f>IFERROR(VLOOKUP(A4934,hoja!$A$2:$E$1370,5,FALSE),0)</f>
        <v>SESQUILÉ</v>
      </c>
      <c r="D4934" s="23" t="str">
        <f>IFERROR(VLOOKUP(A4934,hoja!A:D,3,FALSE),0)</f>
        <v>50193</v>
      </c>
      <c r="E4934" s="23" t="s">
        <v>1122</v>
      </c>
      <c r="F4934" s="23" t="str">
        <f>IFERROR(VLOOKUP(E4934,hoja!$A$2:$E$970,4,FALSE),0)</f>
        <v>COSTA</v>
      </c>
      <c r="G4934" s="23" t="str">
        <f>IFERROR(VLOOKUP(E4934,hoja!$A$2:$E$970,5,FALSE),0)</f>
        <v>BARRANQUILLA</v>
      </c>
      <c r="H4934" s="103" t="str">
        <f>IFERROR(VLOOKUP(E4934,hoja!A:C,3,FALSE),0)</f>
        <v>50343</v>
      </c>
      <c r="I4934" s="24" t="str">
        <f t="shared" si="1412"/>
        <v>5019350343</v>
      </c>
      <c r="K4934" s="23">
        <v>1025</v>
      </c>
      <c r="L4934" s="23" t="str">
        <f t="shared" ref="L4934:L4937" si="1416">IF(B4934=F4934,"REGIONAL","NACIONAL")</f>
        <v>NACIONAL</v>
      </c>
      <c r="M4934" s="23" t="s">
        <v>618</v>
      </c>
      <c r="N4934" s="23" t="s">
        <v>622</v>
      </c>
      <c r="O4934" s="23">
        <f t="shared" si="1413"/>
        <v>8</v>
      </c>
      <c r="P4934" s="23" t="str">
        <f t="shared" si="1414"/>
        <v>5019350343Principal</v>
      </c>
    </row>
    <row r="4935" spans="1:16" ht="15" hidden="1" customHeight="1">
      <c r="A4935" s="89" t="s">
        <v>620</v>
      </c>
      <c r="B4935" s="23" t="str">
        <f>IFERROR(VLOOKUP(A4935,hoja!$A$2:$E$970,4,FALSE),0)</f>
        <v>CENTRO</v>
      </c>
      <c r="C4935" s="23" t="str">
        <f>IFERROR(VLOOKUP(A4935,hoja!$A$2:$E$1370,5,FALSE),0)</f>
        <v>SESQUILÉ</v>
      </c>
      <c r="D4935" s="23" t="str">
        <f>IFERROR(VLOOKUP(A4935,hoja!A:D,3,FALSE),0)</f>
        <v>50193</v>
      </c>
      <c r="E4935" s="23" t="s">
        <v>957</v>
      </c>
      <c r="F4935" s="23" t="str">
        <f>IFERROR(VLOOKUP(E4935,hoja!$A$2:$E$970,4,FALSE),0)</f>
        <v>ANTIOQUIA</v>
      </c>
      <c r="G4935" s="23" t="str">
        <f>IFERROR(VLOOKUP(E4935,hoja!$A$2:$E$970,5,FALSE),0)</f>
        <v>MEDELLÍN</v>
      </c>
      <c r="H4935" s="103" t="str">
        <f>IFERROR(VLOOKUP(E4935,hoja!A:C,3,FALSE),0)</f>
        <v>50183</v>
      </c>
      <c r="I4935" s="24" t="str">
        <f t="shared" si="1412"/>
        <v>5019350183</v>
      </c>
      <c r="K4935" s="23">
        <v>457</v>
      </c>
      <c r="L4935" s="23" t="str">
        <f t="shared" si="1416"/>
        <v>NACIONAL</v>
      </c>
      <c r="M4935" s="23" t="s">
        <v>621</v>
      </c>
      <c r="N4935" s="23" t="s">
        <v>622</v>
      </c>
      <c r="O4935" s="23">
        <f t="shared" si="1413"/>
        <v>16</v>
      </c>
      <c r="P4935" s="23" t="str">
        <f t="shared" si="1414"/>
        <v>5019350183La vega</v>
      </c>
    </row>
    <row r="4936" spans="1:16" ht="15" hidden="1" customHeight="1">
      <c r="A4936" s="89" t="s">
        <v>620</v>
      </c>
      <c r="B4936" s="23" t="str">
        <f>IFERROR(VLOOKUP(A4936,hoja!$A$2:$E$970,4,FALSE),0)</f>
        <v>CENTRO</v>
      </c>
      <c r="C4936" s="23" t="str">
        <f>IFERROR(VLOOKUP(A4936,hoja!$A$2:$E$1370,5,FALSE),0)</f>
        <v>SESQUILÉ</v>
      </c>
      <c r="D4936" s="23" t="str">
        <f>IFERROR(VLOOKUP(A4936,hoja!A:D,3,FALSE),0)</f>
        <v>50193</v>
      </c>
      <c r="E4936" s="23" t="s">
        <v>637</v>
      </c>
      <c r="F4936" s="23" t="str">
        <f>IFERROR(VLOOKUP(E4936,hoja!$A$2:$E$970,4,FALSE),0)</f>
        <v>SANTANDER</v>
      </c>
      <c r="G4936" s="23" t="str">
        <f>IFERROR(VLOOKUP(E4936,hoja!$A$2:$E$970,5,FALSE),0)</f>
        <v>PIEDECUESTA</v>
      </c>
      <c r="H4936" s="103" t="str">
        <f>IFERROR(VLOOKUP(E4936,hoja!A:C,3,FALSE),0)</f>
        <v>0422</v>
      </c>
      <c r="I4936" s="24" t="str">
        <f t="shared" si="1412"/>
        <v>501930422</v>
      </c>
      <c r="K4936" s="23">
        <v>375</v>
      </c>
      <c r="L4936" s="23" t="str">
        <f t="shared" si="1416"/>
        <v>NACIONAL</v>
      </c>
      <c r="M4936" s="23" t="s">
        <v>618</v>
      </c>
      <c r="N4936" s="23" t="s">
        <v>622</v>
      </c>
      <c r="O4936" s="23">
        <f t="shared" si="1413"/>
        <v>16</v>
      </c>
      <c r="P4936" s="23" t="str">
        <f t="shared" si="1414"/>
        <v>501930422Principal</v>
      </c>
    </row>
    <row r="4937" spans="1:16" ht="15" hidden="1" customHeight="1">
      <c r="A4937" s="89" t="s">
        <v>1123</v>
      </c>
      <c r="B4937" s="23" t="str">
        <f>IFERROR(VLOOKUP(A4937,hoja!$A$2:$E$970,4,FALSE),0)</f>
        <v>ANTIOQUIA</v>
      </c>
      <c r="C4937" s="23" t="str">
        <f>IFERROR(VLOOKUP(A4937,hoja!$A$2:$E$1370,5,FALSE),0)</f>
        <v>MEDELLÍN</v>
      </c>
      <c r="D4937" s="23" t="str">
        <f>IFERROR(VLOOKUP(A4937,hoja!A:D,3,FALSE),0)</f>
        <v>50530</v>
      </c>
      <c r="E4937" s="23" t="s">
        <v>1124</v>
      </c>
      <c r="F4937" s="23" t="str">
        <f>IFERROR(VLOOKUP(E4937,hoja!$A$2:$E$970,4,FALSE),0)</f>
        <v>CENTRO</v>
      </c>
      <c r="G4937" s="23" t="str">
        <f>IFERROR(VLOOKUP(E4937,hoja!$A$2:$E$970,5,FALSE),0)</f>
        <v>BOGOTÁ</v>
      </c>
      <c r="H4937" s="103" t="str">
        <f>IFERROR(VLOOKUP(E4937,hoja!A:C,3,FALSE),0)</f>
        <v>50581</v>
      </c>
      <c r="I4937" s="24" t="str">
        <f t="shared" si="1412"/>
        <v>5053050581</v>
      </c>
      <c r="K4937" s="23">
        <v>432</v>
      </c>
      <c r="L4937" s="23" t="str">
        <f t="shared" si="1416"/>
        <v>NACIONAL</v>
      </c>
      <c r="M4937" s="23" t="s">
        <v>623</v>
      </c>
      <c r="N4937" s="23" t="s">
        <v>622</v>
      </c>
      <c r="O4937" s="23">
        <f t="shared" si="1413"/>
        <v>16</v>
      </c>
      <c r="P4937" s="23" t="str">
        <f t="shared" si="1414"/>
        <v>5053050581Facatativa</v>
      </c>
    </row>
    <row r="4938" spans="1:16" ht="15" hidden="1" customHeight="1">
      <c r="A4938" s="89" t="s">
        <v>1123</v>
      </c>
      <c r="B4938" s="23" t="str">
        <f>IFERROR(VLOOKUP(A4938,hoja!$A$2:$E$970,4,FALSE),0)</f>
        <v>ANTIOQUIA</v>
      </c>
      <c r="C4938" s="23" t="str">
        <f>IFERROR(VLOOKUP(A4938,hoja!$A$2:$E$1370,5,FALSE),0)</f>
        <v>MEDELLÍN</v>
      </c>
      <c r="D4938" s="23" t="str">
        <f>IFERROR(VLOOKUP(A4938,hoja!A:D,3,FALSE),0)</f>
        <v>50530</v>
      </c>
      <c r="E4938" s="23" t="s">
        <v>1125</v>
      </c>
      <c r="F4938" s="23" t="str">
        <f>IFERROR(VLOOKUP(E4938,hoja!$A$2:$E$970,4,FALSE),0)</f>
        <v>ANTIOQUIA</v>
      </c>
      <c r="G4938" s="23" t="str">
        <f>IFERROR(VLOOKUP(E4938,hoja!$A$2:$E$970,5,FALSE),0)</f>
        <v>CHIGORODO</v>
      </c>
      <c r="H4938" s="103" t="str">
        <f>IFERROR(VLOOKUP(E4938,hoja!A:C,3,FALSE),0)</f>
        <v>50617</v>
      </c>
      <c r="I4938" s="24" t="str">
        <f t="shared" si="1412"/>
        <v>5053050617</v>
      </c>
      <c r="K4938" s="23">
        <v>342</v>
      </c>
      <c r="L4938" s="23" t="str">
        <f t="shared" si="1415"/>
        <v>REGIONAL</v>
      </c>
      <c r="M4938" s="23" t="s">
        <v>618</v>
      </c>
      <c r="N4938" s="23" t="s">
        <v>622</v>
      </c>
      <c r="O4938" s="23">
        <f t="shared" si="1413"/>
        <v>16</v>
      </c>
      <c r="P4938" s="23" t="str">
        <f t="shared" si="1414"/>
        <v>5053050617Principal</v>
      </c>
    </row>
    <row r="4939" spans="1:16" ht="15" hidden="1" customHeight="1">
      <c r="A4939" s="89" t="s">
        <v>699</v>
      </c>
      <c r="B4939" s="23" t="str">
        <f>IFERROR(VLOOKUP(A4939,hoja!$A$2:$E$970,4,FALSE),0)</f>
        <v>ANTIOQUIA</v>
      </c>
      <c r="C4939" s="23" t="str">
        <f>IFERROR(VLOOKUP(A4939,hoja!$A$2:$E$1370,5,FALSE),0)</f>
        <v>CHIGORODÓ</v>
      </c>
      <c r="D4939" s="23" t="str">
        <f>IFERROR(VLOOKUP(A4939,hoja!A:D,3,FALSE),0)</f>
        <v>0074</v>
      </c>
      <c r="E4939" s="23" t="s">
        <v>1073</v>
      </c>
      <c r="F4939" s="23" t="str">
        <f>IFERROR(VLOOKUP(E4939,hoja!$A$2:$E$970,4,FALSE),0)</f>
        <v>ANTIOQUIA</v>
      </c>
      <c r="G4939" s="23" t="str">
        <f>IFERROR(VLOOKUP(E4939,hoja!$A$2:$E$970,5,FALSE),0)</f>
        <v>MEDELLÍN</v>
      </c>
      <c r="H4939" s="103" t="str">
        <f>IFERROR(VLOOKUP(E4939,hoja!A:C,3,FALSE),0)</f>
        <v>50559</v>
      </c>
      <c r="I4939" s="24" t="str">
        <f t="shared" ref="I4939:I4977" si="1417">D4939&amp;H4939</f>
        <v>007450559</v>
      </c>
      <c r="K4939" s="23">
        <v>262</v>
      </c>
      <c r="L4939" s="23" t="str">
        <f>IF(B4939=F4939,"REGIONAL","NACIONAL")</f>
        <v>REGIONAL</v>
      </c>
      <c r="M4939" s="23" t="s">
        <v>618</v>
      </c>
      <c r="N4939" s="23" t="s">
        <v>622</v>
      </c>
      <c r="O4939" s="23">
        <f t="shared" ref="O4939:O4977" si="1418">IF(K4939&lt;=250,25,IF(K4939&lt;=500,16,IF(K4939&lt;=800,12,IF(K4939&lt;=1100,8,IF(K4939&lt;=1400,6,IF(K4939&lt;=1700,5))))))</f>
        <v>16</v>
      </c>
      <c r="P4939" s="23" t="str">
        <f t="shared" ref="P4939:P4977" si="1419">D4939&amp;H4939&amp;M4939</f>
        <v>007450559Principal</v>
      </c>
    </row>
    <row r="4940" spans="1:16" ht="15" hidden="1" customHeight="1">
      <c r="A4940" s="89" t="s">
        <v>641</v>
      </c>
      <c r="B4940" s="23" t="str">
        <f>IFERROR(VLOOKUP(A4940,hoja!$A$2:$E$970,4,FALSE),0)</f>
        <v>ANTIOQUIA</v>
      </c>
      <c r="C4940" s="23" t="str">
        <f>IFERROR(VLOOKUP(A4940,hoja!$A$2:$E$1370,5,FALSE),0)</f>
        <v>MEDELLÍN</v>
      </c>
      <c r="D4940" s="23" t="str">
        <f>IFERROR(VLOOKUP(A4940,hoja!A:D,3,FALSE),0)</f>
        <v>0079</v>
      </c>
      <c r="E4940" s="23" t="s">
        <v>770</v>
      </c>
      <c r="F4940" s="23" t="str">
        <f>IFERROR(VLOOKUP(E4940,hoja!$A$2:$E$970,4,FALSE),0)</f>
        <v>ANTIOQUIA</v>
      </c>
      <c r="G4940" s="23" t="str">
        <f>IFERROR(VLOOKUP(E4940,hoja!$A$2:$E$970,5,FALSE),0)</f>
        <v>RIONEGRO</v>
      </c>
      <c r="H4940" s="103" t="str">
        <f>IFERROR(VLOOKUP(E4940,hoja!A:C,3,FALSE),0)</f>
        <v>3041</v>
      </c>
      <c r="I4940" s="24" t="str">
        <f t="shared" si="1417"/>
        <v>00793041</v>
      </c>
      <c r="K4940" s="23">
        <v>39</v>
      </c>
      <c r="L4940" s="23" t="str">
        <f t="shared" ref="L4940:L4977" si="1420">IF(B4940=F4940,"REGIONAL","NACIONAL")</f>
        <v>REGIONAL</v>
      </c>
      <c r="M4940" s="23" t="s">
        <v>618</v>
      </c>
      <c r="N4940" s="23" t="s">
        <v>622</v>
      </c>
      <c r="O4940" s="23">
        <f t="shared" si="1418"/>
        <v>25</v>
      </c>
      <c r="P4940" s="23" t="str">
        <f t="shared" si="1419"/>
        <v>00793041Principal</v>
      </c>
    </row>
    <row r="4941" spans="1:16" ht="15" hidden="1" customHeight="1">
      <c r="A4941" s="89" t="s">
        <v>641</v>
      </c>
      <c r="B4941" s="23" t="str">
        <f>IFERROR(VLOOKUP(A4941,hoja!$A$2:$E$970,4,FALSE),0)</f>
        <v>ANTIOQUIA</v>
      </c>
      <c r="C4941" s="23" t="str">
        <f>IFERROR(VLOOKUP(A4941,hoja!$A$2:$E$1370,5,FALSE),0)</f>
        <v>MEDELLÍN</v>
      </c>
      <c r="D4941" s="23" t="str">
        <f>IFERROR(VLOOKUP(A4941,hoja!A:D,3,FALSE),0)</f>
        <v>0079</v>
      </c>
      <c r="E4941" s="23" t="s">
        <v>1126</v>
      </c>
      <c r="F4941" s="23" t="str">
        <f>IFERROR(VLOOKUP(E4941,hoja!$A$2:$E$970,4,FALSE),0)</f>
        <v>ANTIOQUIA</v>
      </c>
      <c r="G4941" s="23" t="str">
        <f>IFERROR(VLOOKUP(E4941,hoja!$A$2:$E$970,5,FALSE),0)</f>
        <v>MEDELLÍN</v>
      </c>
      <c r="H4941" s="103" t="str">
        <f>IFERROR(VLOOKUP(E4941,hoja!A:C,3,FALSE),0)</f>
        <v>50332</v>
      </c>
      <c r="I4941" s="24" t="str">
        <f t="shared" si="1417"/>
        <v>007950332</v>
      </c>
      <c r="K4941" s="23">
        <v>26</v>
      </c>
      <c r="L4941" s="23" t="str">
        <f t="shared" si="1420"/>
        <v>REGIONAL</v>
      </c>
      <c r="M4941" s="23" t="s">
        <v>618</v>
      </c>
      <c r="N4941" s="23" t="s">
        <v>622</v>
      </c>
      <c r="O4941" s="23">
        <f t="shared" si="1418"/>
        <v>25</v>
      </c>
      <c r="P4941" s="23" t="str">
        <f t="shared" si="1419"/>
        <v>007950332Principal</v>
      </c>
    </row>
    <row r="4942" spans="1:16" ht="15" hidden="1" customHeight="1">
      <c r="A4942" s="89" t="s">
        <v>641</v>
      </c>
      <c r="B4942" s="23" t="str">
        <f>IFERROR(VLOOKUP(A4942,hoja!$A$2:$E$970,4,FALSE),0)</f>
        <v>ANTIOQUIA</v>
      </c>
      <c r="C4942" s="23" t="str">
        <f>IFERROR(VLOOKUP(A4942,hoja!$A$2:$E$1370,5,FALSE),0)</f>
        <v>MEDELLÍN</v>
      </c>
      <c r="D4942" s="23" t="str">
        <f>IFERROR(VLOOKUP(A4942,hoja!A:D,3,FALSE),0)</f>
        <v>0079</v>
      </c>
      <c r="E4942" s="23" t="s">
        <v>1127</v>
      </c>
      <c r="F4942" s="23" t="str">
        <f>IFERROR(VLOOKUP(E4942,hoja!$A$2:$E$970,4,FALSE),0)</f>
        <v>ANTIOQUIA</v>
      </c>
      <c r="G4942" s="23" t="str">
        <f>IFERROR(VLOOKUP(E4942,hoja!$A$2:$E$970,5,FALSE),0)</f>
        <v>MEDELLÍN</v>
      </c>
      <c r="H4942" s="103" t="str">
        <f>IFERROR(VLOOKUP(E4942,hoja!A:C,3,FALSE),0)</f>
        <v>50333</v>
      </c>
      <c r="I4942" s="24" t="str">
        <f t="shared" si="1417"/>
        <v>007950333</v>
      </c>
      <c r="K4942" s="23">
        <v>18</v>
      </c>
      <c r="L4942" s="23" t="str">
        <f t="shared" si="1420"/>
        <v>REGIONAL</v>
      </c>
      <c r="M4942" s="23" t="s">
        <v>618</v>
      </c>
      <c r="N4942" s="23" t="s">
        <v>622</v>
      </c>
      <c r="O4942" s="23">
        <f t="shared" si="1418"/>
        <v>25</v>
      </c>
      <c r="P4942" s="23" t="str">
        <f t="shared" si="1419"/>
        <v>007950333Principal</v>
      </c>
    </row>
    <row r="4943" spans="1:16" ht="15" hidden="1" customHeight="1">
      <c r="A4943" s="89" t="s">
        <v>641</v>
      </c>
      <c r="B4943" s="23" t="str">
        <f>IFERROR(VLOOKUP(A4943,hoja!$A$2:$E$970,4,FALSE),0)</f>
        <v>ANTIOQUIA</v>
      </c>
      <c r="C4943" s="23" t="str">
        <f>IFERROR(VLOOKUP(A4943,hoja!$A$2:$E$1370,5,FALSE),0)</f>
        <v>MEDELLÍN</v>
      </c>
      <c r="D4943" s="23" t="str">
        <f>IFERROR(VLOOKUP(A4943,hoja!A:D,3,FALSE),0)</f>
        <v>0079</v>
      </c>
      <c r="E4943" s="23" t="s">
        <v>1128</v>
      </c>
      <c r="F4943" s="23" t="str">
        <f>IFERROR(VLOOKUP(E4943,hoja!$A$2:$E$970,4,FALSE),0)</f>
        <v>ANTIOQUIA</v>
      </c>
      <c r="G4943" s="23" t="str">
        <f>IFERROR(VLOOKUP(E4943,hoja!$A$2:$E$970,5,FALSE),0)</f>
        <v>MEDELLÍN</v>
      </c>
      <c r="H4943" s="103" t="str">
        <f>IFERROR(VLOOKUP(E4943,hoja!A:C,3,FALSE),0)</f>
        <v>50335</v>
      </c>
      <c r="I4943" s="24" t="str">
        <f t="shared" si="1417"/>
        <v>007950335</v>
      </c>
      <c r="K4943" s="23">
        <v>12</v>
      </c>
      <c r="L4943" s="23" t="str">
        <f t="shared" si="1420"/>
        <v>REGIONAL</v>
      </c>
      <c r="M4943" s="23" t="s">
        <v>618</v>
      </c>
      <c r="N4943" s="23" t="s">
        <v>622</v>
      </c>
      <c r="O4943" s="23">
        <f t="shared" si="1418"/>
        <v>25</v>
      </c>
      <c r="P4943" s="23" t="str">
        <f t="shared" si="1419"/>
        <v>007950335Principal</v>
      </c>
    </row>
    <row r="4944" spans="1:16" ht="15" hidden="1" customHeight="1">
      <c r="A4944" s="89" t="s">
        <v>641</v>
      </c>
      <c r="B4944" s="23" t="str">
        <f>IFERROR(VLOOKUP(A4944,hoja!$A$2:$E$970,4,FALSE),0)</f>
        <v>ANTIOQUIA</v>
      </c>
      <c r="C4944" s="23" t="str">
        <f>IFERROR(VLOOKUP(A4944,hoja!$A$2:$E$1370,5,FALSE),0)</f>
        <v>MEDELLÍN</v>
      </c>
      <c r="D4944" s="23" t="str">
        <f>IFERROR(VLOOKUP(A4944,hoja!A:D,3,FALSE),0)</f>
        <v>0079</v>
      </c>
      <c r="E4944" s="23" t="s">
        <v>1129</v>
      </c>
      <c r="F4944" s="23" t="str">
        <f>IFERROR(VLOOKUP(E4944,hoja!$A$2:$E$970,4,FALSE),0)</f>
        <v>ANTIOQUIA</v>
      </c>
      <c r="G4944" s="23" t="str">
        <f>IFERROR(VLOOKUP(E4944,hoja!$A$2:$E$970,5,FALSE),0)</f>
        <v>RIONEGRO</v>
      </c>
      <c r="H4944" s="103" t="str">
        <f>IFERROR(VLOOKUP(E4944,hoja!A:C,3,FALSE),0)</f>
        <v>50554</v>
      </c>
      <c r="I4944" s="24" t="str">
        <f t="shared" si="1417"/>
        <v>007950554</v>
      </c>
      <c r="K4944" s="23">
        <v>26</v>
      </c>
      <c r="L4944" s="23" t="str">
        <f t="shared" si="1420"/>
        <v>REGIONAL</v>
      </c>
      <c r="M4944" s="23" t="s">
        <v>618</v>
      </c>
      <c r="N4944" s="23" t="s">
        <v>622</v>
      </c>
      <c r="O4944" s="23">
        <f t="shared" si="1418"/>
        <v>25</v>
      </c>
      <c r="P4944" s="23" t="str">
        <f t="shared" si="1419"/>
        <v>007950554Principal</v>
      </c>
    </row>
    <row r="4945" spans="1:16" ht="15" hidden="1" customHeight="1">
      <c r="A4945" s="89" t="s">
        <v>641</v>
      </c>
      <c r="B4945" s="23" t="str">
        <f>IFERROR(VLOOKUP(A4945,hoja!$A$2:$E$970,4,FALSE),0)</f>
        <v>ANTIOQUIA</v>
      </c>
      <c r="C4945" s="23" t="str">
        <f>IFERROR(VLOOKUP(A4945,hoja!$A$2:$E$1370,5,FALSE),0)</f>
        <v>MEDELLÍN</v>
      </c>
      <c r="D4945" s="23" t="str">
        <f>IFERROR(VLOOKUP(A4945,hoja!A:D,3,FALSE),0)</f>
        <v>0079</v>
      </c>
      <c r="E4945" s="23" t="s">
        <v>1130</v>
      </c>
      <c r="F4945" s="23" t="str">
        <f>IFERROR(VLOOKUP(E4945,hoja!$A$2:$E$970,4,FALSE),0)</f>
        <v>ANTIOQUIA</v>
      </c>
      <c r="G4945" s="23" t="str">
        <f>IFERROR(VLOOKUP(E4945,hoja!$A$2:$E$970,5,FALSE),0)</f>
        <v>MEDELLÍN</v>
      </c>
      <c r="H4945" s="103" t="str">
        <f>IFERROR(VLOOKUP(E4945,hoja!A:C,3,FALSE),0)</f>
        <v>50553</v>
      </c>
      <c r="I4945" s="24" t="str">
        <f t="shared" si="1417"/>
        <v>007950553</v>
      </c>
      <c r="K4945" s="23">
        <v>30</v>
      </c>
      <c r="L4945" s="23" t="str">
        <f t="shared" si="1420"/>
        <v>REGIONAL</v>
      </c>
      <c r="M4945" s="23" t="s">
        <v>618</v>
      </c>
      <c r="N4945" s="23" t="s">
        <v>622</v>
      </c>
      <c r="O4945" s="23">
        <f t="shared" si="1418"/>
        <v>25</v>
      </c>
      <c r="P4945" s="23" t="str">
        <f t="shared" si="1419"/>
        <v>007950553Principal</v>
      </c>
    </row>
    <row r="4946" spans="1:16" ht="15" hidden="1" customHeight="1">
      <c r="A4946" s="89" t="s">
        <v>641</v>
      </c>
      <c r="B4946" s="23" t="str">
        <f>IFERROR(VLOOKUP(A4946,hoja!$A$2:$E$970,4,FALSE),0)</f>
        <v>ANTIOQUIA</v>
      </c>
      <c r="C4946" s="23" t="str">
        <f>IFERROR(VLOOKUP(A4946,hoja!$A$2:$E$1370,5,FALSE),0)</f>
        <v>MEDELLÍN</v>
      </c>
      <c r="D4946" s="23" t="str">
        <f>IFERROR(VLOOKUP(A4946,hoja!A:D,3,FALSE),0)</f>
        <v>0079</v>
      </c>
      <c r="E4946" s="23" t="s">
        <v>1131</v>
      </c>
      <c r="F4946" s="23" t="str">
        <f>IFERROR(VLOOKUP(E4946,hoja!$A$2:$E$970,4,FALSE),0)</f>
        <v>ANTIOQUIA</v>
      </c>
      <c r="G4946" s="23" t="str">
        <f>IFERROR(VLOOKUP(E4946,hoja!$A$2:$E$970,5,FALSE),0)</f>
        <v>MEDELLÍN</v>
      </c>
      <c r="H4946" s="103" t="str">
        <f>IFERROR(VLOOKUP(E4946,hoja!A:C,3,FALSE),0)</f>
        <v>50555</v>
      </c>
      <c r="I4946" s="24" t="str">
        <f t="shared" si="1417"/>
        <v>007950555</v>
      </c>
      <c r="K4946" s="23">
        <v>25</v>
      </c>
      <c r="L4946" s="23" t="str">
        <f t="shared" si="1420"/>
        <v>REGIONAL</v>
      </c>
      <c r="M4946" s="23" t="s">
        <v>618</v>
      </c>
      <c r="N4946" s="23" t="s">
        <v>622</v>
      </c>
      <c r="O4946" s="23">
        <f t="shared" si="1418"/>
        <v>25</v>
      </c>
      <c r="P4946" s="23" t="str">
        <f t="shared" si="1419"/>
        <v>007950555Principal</v>
      </c>
    </row>
    <row r="4947" spans="1:16" ht="15" hidden="1" customHeight="1">
      <c r="A4947" s="89" t="s">
        <v>641</v>
      </c>
      <c r="B4947" s="23" t="str">
        <f>IFERROR(VLOOKUP(A4947,hoja!$A$2:$E$970,4,FALSE),0)</f>
        <v>ANTIOQUIA</v>
      </c>
      <c r="C4947" s="23" t="str">
        <f>IFERROR(VLOOKUP(A4947,hoja!$A$2:$E$1370,5,FALSE),0)</f>
        <v>MEDELLÍN</v>
      </c>
      <c r="D4947" s="23" t="str">
        <f>IFERROR(VLOOKUP(A4947,hoja!A:D,3,FALSE),0)</f>
        <v>0079</v>
      </c>
      <c r="E4947" s="23" t="s">
        <v>1132</v>
      </c>
      <c r="F4947" s="23" t="str">
        <f>IFERROR(VLOOKUP(E4947,hoja!$A$2:$E$970,4,FALSE),0)</f>
        <v>ANTIOQUIA</v>
      </c>
      <c r="G4947" s="23" t="str">
        <f>IFERROR(VLOOKUP(E4947,hoja!$A$2:$E$970,5,FALSE),0)</f>
        <v>MEDELLÍN</v>
      </c>
      <c r="H4947" s="103" t="str">
        <f>IFERROR(VLOOKUP(E4947,hoja!A:C,3,FALSE),0)</f>
        <v>50418</v>
      </c>
      <c r="I4947" s="24" t="str">
        <f t="shared" si="1417"/>
        <v>007950418</v>
      </c>
      <c r="K4947" s="23">
        <v>17</v>
      </c>
      <c r="L4947" s="23" t="str">
        <f t="shared" si="1420"/>
        <v>REGIONAL</v>
      </c>
      <c r="M4947" s="23" t="s">
        <v>618</v>
      </c>
      <c r="N4947" s="23" t="s">
        <v>622</v>
      </c>
      <c r="O4947" s="23">
        <f t="shared" si="1418"/>
        <v>25</v>
      </c>
      <c r="P4947" s="23" t="str">
        <f t="shared" si="1419"/>
        <v>007950418Principal</v>
      </c>
    </row>
    <row r="4948" spans="1:16" ht="15" hidden="1" customHeight="1">
      <c r="A4948" s="89" t="s">
        <v>641</v>
      </c>
      <c r="B4948" s="23" t="str">
        <f>IFERROR(VLOOKUP(A4948,hoja!$A$2:$E$970,4,FALSE),0)</f>
        <v>ANTIOQUIA</v>
      </c>
      <c r="C4948" s="23" t="str">
        <f>IFERROR(VLOOKUP(A4948,hoja!$A$2:$E$1370,5,FALSE),0)</f>
        <v>MEDELLÍN</v>
      </c>
      <c r="D4948" s="23" t="str">
        <f>IFERROR(VLOOKUP(A4948,hoja!A:D,3,FALSE),0)</f>
        <v>0079</v>
      </c>
      <c r="E4948" s="23" t="s">
        <v>1133</v>
      </c>
      <c r="F4948" s="23" t="str">
        <f>IFERROR(VLOOKUP(E4948,hoja!$A$2:$E$970,4,FALSE),0)</f>
        <v>ANTIOQUIA</v>
      </c>
      <c r="G4948" s="23" t="str">
        <f>IFERROR(VLOOKUP(E4948,hoja!$A$2:$E$970,5,FALSE),0)</f>
        <v>MEDELLÍN</v>
      </c>
      <c r="H4948" s="103" t="str">
        <f>IFERROR(VLOOKUP(E4948,hoja!A:C,3,FALSE),0)</f>
        <v>50618</v>
      </c>
      <c r="I4948" s="24" t="str">
        <f t="shared" si="1417"/>
        <v>007950618</v>
      </c>
      <c r="K4948" s="23">
        <v>12</v>
      </c>
      <c r="L4948" s="23" t="str">
        <f t="shared" si="1420"/>
        <v>REGIONAL</v>
      </c>
      <c r="M4948" s="23" t="s">
        <v>618</v>
      </c>
      <c r="N4948" s="23" t="s">
        <v>622</v>
      </c>
      <c r="O4948" s="23">
        <f t="shared" si="1418"/>
        <v>25</v>
      </c>
      <c r="P4948" s="23" t="str">
        <f t="shared" si="1419"/>
        <v>007950618Principal</v>
      </c>
    </row>
    <row r="4949" spans="1:16" ht="15" hidden="1" customHeight="1">
      <c r="A4949" s="89" t="s">
        <v>641</v>
      </c>
      <c r="B4949" s="23" t="str">
        <f>IFERROR(VLOOKUP(A4949,hoja!$A$2:$E$970,4,FALSE),0)</f>
        <v>ANTIOQUIA</v>
      </c>
      <c r="C4949" s="23" t="str">
        <f>IFERROR(VLOOKUP(A4949,hoja!$A$2:$E$1370,5,FALSE),0)</f>
        <v>MEDELLÍN</v>
      </c>
      <c r="D4949" s="23" t="str">
        <f>IFERROR(VLOOKUP(A4949,hoja!A:D,3,FALSE),0)</f>
        <v>0079</v>
      </c>
      <c r="E4949" s="23" t="s">
        <v>1134</v>
      </c>
      <c r="F4949" s="23" t="str">
        <f>IFERROR(VLOOKUP(E4949,hoja!$A$2:$E$970,4,FALSE),0)</f>
        <v>ANTIOQUIA</v>
      </c>
      <c r="G4949" s="23" t="str">
        <f>IFERROR(VLOOKUP(E4949,hoja!$A$2:$E$970,5,FALSE),0)</f>
        <v>MEDELLÍN</v>
      </c>
      <c r="H4949" s="103" t="str">
        <f>IFERROR(VLOOKUP(E4949,hoja!A:C,3,FALSE),0)</f>
        <v>50463</v>
      </c>
      <c r="I4949" s="24" t="str">
        <f t="shared" si="1417"/>
        <v>007950463</v>
      </c>
      <c r="K4949" s="23">
        <v>17</v>
      </c>
      <c r="L4949" s="23" t="str">
        <f t="shared" si="1420"/>
        <v>REGIONAL</v>
      </c>
      <c r="M4949" s="23" t="s">
        <v>618</v>
      </c>
      <c r="N4949" s="23" t="s">
        <v>622</v>
      </c>
      <c r="O4949" s="23">
        <f t="shared" si="1418"/>
        <v>25</v>
      </c>
      <c r="P4949" s="23" t="str">
        <f t="shared" si="1419"/>
        <v>007950463Principal</v>
      </c>
    </row>
    <row r="4950" spans="1:16" ht="15" hidden="1" customHeight="1">
      <c r="A4950" s="89" t="s">
        <v>641</v>
      </c>
      <c r="B4950" s="23" t="str">
        <f>IFERROR(VLOOKUP(A4950,hoja!$A$2:$E$970,4,FALSE),0)</f>
        <v>ANTIOQUIA</v>
      </c>
      <c r="C4950" s="23" t="str">
        <f>IFERROR(VLOOKUP(A4950,hoja!$A$2:$E$1370,5,FALSE),0)</f>
        <v>MEDELLÍN</v>
      </c>
      <c r="D4950" s="23" t="str">
        <f>IFERROR(VLOOKUP(A4950,hoja!A:D,3,FALSE),0)</f>
        <v>0079</v>
      </c>
      <c r="E4950" s="23" t="s">
        <v>1135</v>
      </c>
      <c r="F4950" s="23" t="str">
        <f>IFERROR(VLOOKUP(E4950,hoja!$A$2:$E$970,4,FALSE),0)</f>
        <v>ANTIOQUIA</v>
      </c>
      <c r="G4950" s="23" t="str">
        <f>IFERROR(VLOOKUP(E4950,hoja!$A$2:$E$970,5,FALSE),0)</f>
        <v>MEDELLÍN</v>
      </c>
      <c r="H4950" s="103" t="str">
        <f>IFERROR(VLOOKUP(E4950,hoja!A:C,3,FALSE),0)</f>
        <v>50619</v>
      </c>
      <c r="I4950" s="24" t="str">
        <f t="shared" si="1417"/>
        <v>007950619</v>
      </c>
      <c r="K4950" s="23">
        <v>11</v>
      </c>
      <c r="L4950" s="23" t="str">
        <f t="shared" si="1420"/>
        <v>REGIONAL</v>
      </c>
      <c r="M4950" s="23" t="s">
        <v>618</v>
      </c>
      <c r="N4950" s="23" t="s">
        <v>622</v>
      </c>
      <c r="O4950" s="23">
        <f t="shared" si="1418"/>
        <v>25</v>
      </c>
      <c r="P4950" s="23" t="str">
        <f t="shared" si="1419"/>
        <v>007950619Principal</v>
      </c>
    </row>
    <row r="4951" spans="1:16" ht="15" hidden="1" customHeight="1">
      <c r="A4951" s="89" t="s">
        <v>641</v>
      </c>
      <c r="B4951" s="23" t="str">
        <f>IFERROR(VLOOKUP(A4951,hoja!$A$2:$E$970,4,FALSE),0)</f>
        <v>ANTIOQUIA</v>
      </c>
      <c r="C4951" s="23" t="str">
        <f>IFERROR(VLOOKUP(A4951,hoja!$A$2:$E$1370,5,FALSE),0)</f>
        <v>MEDELLÍN</v>
      </c>
      <c r="D4951" s="23" t="str">
        <f>IFERROR(VLOOKUP(A4951,hoja!A:D,3,FALSE),0)</f>
        <v>0079</v>
      </c>
      <c r="E4951" s="23" t="s">
        <v>1136</v>
      </c>
      <c r="F4951" s="23" t="str">
        <f>IFERROR(VLOOKUP(E4951,hoja!$A$2:$E$970,4,FALSE),0)</f>
        <v>ANTIOQUIA</v>
      </c>
      <c r="G4951" s="23" t="str">
        <f>IFERROR(VLOOKUP(E4951,hoja!$A$2:$E$970,5,FALSE),0)</f>
        <v>CHIGORODÓ</v>
      </c>
      <c r="H4951" s="103" t="str">
        <f>IFERROR(VLOOKUP(E4951,hoja!A:C,3,FALSE),0)</f>
        <v>50493</v>
      </c>
      <c r="I4951" s="24" t="str">
        <f t="shared" si="1417"/>
        <v>007950493</v>
      </c>
      <c r="K4951" s="23">
        <v>298</v>
      </c>
      <c r="L4951" s="23" t="str">
        <f t="shared" si="1420"/>
        <v>REGIONAL</v>
      </c>
      <c r="M4951" s="23" t="s">
        <v>618</v>
      </c>
      <c r="N4951" s="23" t="s">
        <v>622</v>
      </c>
      <c r="O4951" s="23">
        <f t="shared" si="1418"/>
        <v>16</v>
      </c>
      <c r="P4951" s="23" t="str">
        <f t="shared" si="1419"/>
        <v>007950493Principal</v>
      </c>
    </row>
    <row r="4952" spans="1:16" ht="15" hidden="1" customHeight="1">
      <c r="A4952" s="89" t="s">
        <v>641</v>
      </c>
      <c r="B4952" s="23" t="str">
        <f>IFERROR(VLOOKUP(A4952,hoja!$A$2:$E$970,4,FALSE),0)</f>
        <v>ANTIOQUIA</v>
      </c>
      <c r="C4952" s="23" t="str">
        <f>IFERROR(VLOOKUP(A4952,hoja!$A$2:$E$1370,5,FALSE),0)</f>
        <v>MEDELLÍN</v>
      </c>
      <c r="D4952" s="23" t="str">
        <f>IFERROR(VLOOKUP(A4952,hoja!A:D,3,FALSE),0)</f>
        <v>0079</v>
      </c>
      <c r="E4952" s="23" t="s">
        <v>1137</v>
      </c>
      <c r="F4952" s="23" t="str">
        <f>IFERROR(VLOOKUP(E4952,hoja!$A$2:$E$970,4,FALSE),0)</f>
        <v>ANTIOQUIA</v>
      </c>
      <c r="G4952" s="23" t="str">
        <f>IFERROR(VLOOKUP(E4952,hoja!$A$2:$E$970,5,FALSE),0)</f>
        <v>MEDELLÍN</v>
      </c>
      <c r="H4952" s="103" t="str">
        <f>IFERROR(VLOOKUP(E4952,hoja!A:C,3,FALSE),0)</f>
        <v>50482</v>
      </c>
      <c r="I4952" s="24" t="str">
        <f t="shared" si="1417"/>
        <v>007950482</v>
      </c>
      <c r="K4952" s="23">
        <v>14</v>
      </c>
      <c r="L4952" s="23" t="str">
        <f t="shared" si="1420"/>
        <v>REGIONAL</v>
      </c>
      <c r="M4952" s="23" t="s">
        <v>618</v>
      </c>
      <c r="N4952" s="23" t="s">
        <v>622</v>
      </c>
      <c r="O4952" s="23">
        <f t="shared" si="1418"/>
        <v>25</v>
      </c>
      <c r="P4952" s="23" t="str">
        <f t="shared" si="1419"/>
        <v>007950482Principal</v>
      </c>
    </row>
    <row r="4953" spans="1:16" ht="15" hidden="1" customHeight="1">
      <c r="A4953" s="89" t="s">
        <v>641</v>
      </c>
      <c r="B4953" s="23" t="str">
        <f>IFERROR(VLOOKUP(A4953,hoja!$A$2:$E$970,4,FALSE),0)</f>
        <v>ANTIOQUIA</v>
      </c>
      <c r="C4953" s="23" t="str">
        <f>IFERROR(VLOOKUP(A4953,hoja!$A$2:$E$1370,5,FALSE),0)</f>
        <v>MEDELLÍN</v>
      </c>
      <c r="D4953" s="23" t="str">
        <f>IFERROR(VLOOKUP(A4953,hoja!A:D,3,FALSE),0)</f>
        <v>0079</v>
      </c>
      <c r="E4953" s="23" t="s">
        <v>1138</v>
      </c>
      <c r="F4953" s="23" t="str">
        <f>IFERROR(VLOOKUP(E4953,hoja!$A$2:$E$970,4,FALSE),0)</f>
        <v>ANTIOQUIA</v>
      </c>
      <c r="G4953" s="23" t="str">
        <f>IFERROR(VLOOKUP(E4953,hoja!$A$2:$E$970,5,FALSE),0)</f>
        <v>MEDELLÍN</v>
      </c>
      <c r="H4953" s="103" t="str">
        <f>IFERROR(VLOOKUP(E4953,hoja!A:C,3,FALSE),0)</f>
        <v>50483</v>
      </c>
      <c r="I4953" s="24" t="str">
        <f t="shared" si="1417"/>
        <v>007950483</v>
      </c>
      <c r="K4953" s="23">
        <v>19</v>
      </c>
      <c r="L4953" s="23" t="str">
        <f t="shared" si="1420"/>
        <v>REGIONAL</v>
      </c>
      <c r="M4953" s="23" t="s">
        <v>618</v>
      </c>
      <c r="N4953" s="23" t="s">
        <v>622</v>
      </c>
      <c r="O4953" s="23">
        <f t="shared" si="1418"/>
        <v>25</v>
      </c>
      <c r="P4953" s="23" t="str">
        <f t="shared" si="1419"/>
        <v>007950483Principal</v>
      </c>
    </row>
    <row r="4954" spans="1:16" ht="15" hidden="1" customHeight="1">
      <c r="A4954" s="89" t="s">
        <v>1037</v>
      </c>
      <c r="B4954" s="23" t="str">
        <f>IFERROR(VLOOKUP(A4954,hoja!$A$2:$E$970,4,FALSE),0)</f>
        <v>ANTIOQUIA</v>
      </c>
      <c r="C4954" s="23" t="str">
        <f>IFERROR(VLOOKUP(A4954,hoja!$A$2:$E$1370,5,FALSE),0)</f>
        <v>SALGAR</v>
      </c>
      <c r="D4954" s="23" t="str">
        <f>IFERROR(VLOOKUP(A4954,hoja!A:D,3,FALSE),0)</f>
        <v>50508</v>
      </c>
      <c r="E4954" s="23" t="s">
        <v>1139</v>
      </c>
      <c r="F4954" s="23" t="str">
        <f>IFERROR(VLOOKUP(E4954,hoja!$A$2:$E$970,4,FALSE),0)</f>
        <v>OCCIDENTE</v>
      </c>
      <c r="G4954" s="23" t="str">
        <f>IFERROR(VLOOKUP(E4954,hoja!$A$2:$E$970,5,FALSE),0)</f>
        <v>BUENAVENTURA</v>
      </c>
      <c r="H4954" s="103" t="str">
        <f>IFERROR(VLOOKUP(E4954,hoja!A:C,3,FALSE),0)</f>
        <v>50285</v>
      </c>
      <c r="I4954" s="24" t="str">
        <f t="shared" si="1417"/>
        <v>5050850285</v>
      </c>
      <c r="K4954" s="23">
        <v>442</v>
      </c>
      <c r="L4954" s="23" t="str">
        <f>IF(B4954=F4954,"REGIONAL","NACIONAL")</f>
        <v>NACIONAL</v>
      </c>
      <c r="M4954" s="23" t="s">
        <v>697</v>
      </c>
      <c r="N4954" s="23" t="s">
        <v>622</v>
      </c>
      <c r="O4954" s="23">
        <f t="shared" si="1418"/>
        <v>16</v>
      </c>
      <c r="P4954" s="23" t="str">
        <f t="shared" si="1419"/>
        <v>5050850285Pereira</v>
      </c>
    </row>
    <row r="4955" spans="1:16" ht="15" hidden="1" customHeight="1">
      <c r="A4955" s="89" t="s">
        <v>1037</v>
      </c>
      <c r="B4955" s="23" t="str">
        <f>IFERROR(VLOOKUP(A4955,hoja!$A$2:$E$970,4,FALSE),0)</f>
        <v>ANTIOQUIA</v>
      </c>
      <c r="C4955" s="23" t="str">
        <f>IFERROR(VLOOKUP(A4955,hoja!$A$2:$E$1370,5,FALSE),0)</f>
        <v>SALGAR</v>
      </c>
      <c r="D4955" s="23" t="str">
        <f>IFERROR(VLOOKUP(A4955,hoja!A:D,3,FALSE),0)</f>
        <v>50508</v>
      </c>
      <c r="E4955" s="40" t="s">
        <v>1140</v>
      </c>
      <c r="F4955" s="23" t="str">
        <f>IFERROR(VLOOKUP(E4955,hoja!$A$2:$E$970,4,FALSE),0)</f>
        <v>OCCIDENTE</v>
      </c>
      <c r="G4955" s="23" t="str">
        <f>IFERROR(VLOOKUP(E4955,hoja!$A$2:$E$970,5,FALSE),0)</f>
        <v>BUENAVENTURA</v>
      </c>
      <c r="H4955" s="103" t="str">
        <f>IFERROR(VLOOKUP(E4955,hoja!A:C,3,FALSE),0)</f>
        <v>50267</v>
      </c>
      <c r="I4955" s="24" t="str">
        <f t="shared" si="1417"/>
        <v>5050850267</v>
      </c>
      <c r="K4955" s="23">
        <v>442</v>
      </c>
      <c r="L4955" s="23" t="str">
        <f t="shared" ref="L4955:L4958" si="1421">IF(B4955=F4955,"REGIONAL","NACIONAL")</f>
        <v>NACIONAL</v>
      </c>
      <c r="M4955" s="23" t="s">
        <v>697</v>
      </c>
      <c r="N4955" s="23" t="s">
        <v>622</v>
      </c>
      <c r="O4955" s="23">
        <f t="shared" si="1418"/>
        <v>16</v>
      </c>
      <c r="P4955" s="23" t="str">
        <f t="shared" si="1419"/>
        <v>5050850267Pereira</v>
      </c>
    </row>
    <row r="4956" spans="1:16" ht="15" hidden="1" customHeight="1">
      <c r="A4956" s="89" t="s">
        <v>873</v>
      </c>
      <c r="B4956" s="23" t="str">
        <f>IFERROR(VLOOKUP(A4956,hoja!$A$2:$E$970,4,FALSE),0)</f>
        <v>OCCIDENTE</v>
      </c>
      <c r="C4956" s="23" t="str">
        <f>IFERROR(VLOOKUP(A4956,hoja!$A$2:$E$1370,5,FALSE),0)</f>
        <v>MANIZALES</v>
      </c>
      <c r="D4956" s="23" t="str">
        <f>IFERROR(VLOOKUP(A4956,hoja!A:D,3,FALSE),0)</f>
        <v>1711</v>
      </c>
      <c r="E4956" s="23" t="s">
        <v>672</v>
      </c>
      <c r="F4956" s="23" t="str">
        <f>IFERROR(VLOOKUP(E4956,hoja!$A$2:$E$970,4,FALSE),0)</f>
        <v>ANTIOQUIA</v>
      </c>
      <c r="G4956" s="23" t="str">
        <f>IFERROR(VLOOKUP(E4956,hoja!$A$2:$E$970,5,FALSE),0)</f>
        <v>MEDELLÍN</v>
      </c>
      <c r="H4956" s="103" t="str">
        <f>IFERROR(VLOOKUP(E4956,hoja!A:C,3,FALSE),0)</f>
        <v>0092</v>
      </c>
      <c r="I4956" s="24" t="str">
        <f t="shared" si="1417"/>
        <v>17110092</v>
      </c>
      <c r="K4956" s="23">
        <v>205</v>
      </c>
      <c r="L4956" s="23" t="str">
        <f t="shared" si="1421"/>
        <v>NACIONAL</v>
      </c>
      <c r="M4956" s="23" t="s">
        <v>618</v>
      </c>
      <c r="N4956" s="23" t="s">
        <v>622</v>
      </c>
      <c r="O4956" s="23">
        <f t="shared" si="1418"/>
        <v>25</v>
      </c>
      <c r="P4956" s="23" t="str">
        <f t="shared" si="1419"/>
        <v>17110092Principal</v>
      </c>
    </row>
    <row r="4957" spans="1:16" ht="15" hidden="1" customHeight="1">
      <c r="A4957" s="89" t="s">
        <v>873</v>
      </c>
      <c r="B4957" s="23" t="str">
        <f>IFERROR(VLOOKUP(A4957,hoja!$A$2:$E$970,4,FALSE),0)</f>
        <v>OCCIDENTE</v>
      </c>
      <c r="C4957" s="23" t="str">
        <f>IFERROR(VLOOKUP(A4957,hoja!$A$2:$E$1370,5,FALSE),0)</f>
        <v>MANIZALES</v>
      </c>
      <c r="D4957" s="23" t="str">
        <f>IFERROR(VLOOKUP(A4957,hoja!A:D,3,FALSE),0)</f>
        <v>1711</v>
      </c>
      <c r="E4957" s="23" t="s">
        <v>635</v>
      </c>
      <c r="F4957" s="23" t="str">
        <f>IFERROR(VLOOKUP(E4957,hoja!$A$2:$E$970,4,FALSE),0)</f>
        <v>CENTRO</v>
      </c>
      <c r="G4957" s="23" t="str">
        <f>IFERROR(VLOOKUP(E4957,hoja!$A$2:$E$970,5,FALSE),0)</f>
        <v>BOGOTÁ</v>
      </c>
      <c r="H4957" s="103" t="str">
        <f>IFERROR(VLOOKUP(E4957,hoja!A:C,3,FALSE),0)</f>
        <v>0021</v>
      </c>
      <c r="I4957" s="24" t="str">
        <f t="shared" si="1417"/>
        <v>17110021</v>
      </c>
      <c r="K4957" s="23">
        <v>260</v>
      </c>
      <c r="L4957" s="23" t="str">
        <f t="shared" si="1421"/>
        <v>NACIONAL</v>
      </c>
      <c r="M4957" s="23" t="s">
        <v>810</v>
      </c>
      <c r="N4957" s="23" t="s">
        <v>622</v>
      </c>
      <c r="O4957" s="23">
        <f t="shared" si="1418"/>
        <v>16</v>
      </c>
      <c r="P4957" s="23" t="str">
        <f t="shared" si="1419"/>
        <v>17110021Letras-La Vega</v>
      </c>
    </row>
    <row r="4958" spans="1:16" ht="15" hidden="1" customHeight="1">
      <c r="A4958" s="89" t="s">
        <v>873</v>
      </c>
      <c r="B4958" s="23" t="str">
        <f>IFERROR(VLOOKUP(A4958,hoja!$A$2:$E$970,4,FALSE),0)</f>
        <v>OCCIDENTE</v>
      </c>
      <c r="C4958" s="23" t="str">
        <f>IFERROR(VLOOKUP(A4958,hoja!$A$2:$E$1370,5,FALSE),0)</f>
        <v>MANIZALES</v>
      </c>
      <c r="D4958" s="23" t="str">
        <f>IFERROR(VLOOKUP(A4958,hoja!A:D,3,FALSE),0)</f>
        <v>1711</v>
      </c>
      <c r="E4958" s="23" t="s">
        <v>743</v>
      </c>
      <c r="F4958" s="23" t="str">
        <f>IFERROR(VLOOKUP(E4958,hoja!$A$2:$E$970,4,FALSE),0)</f>
        <v>CENTRO</v>
      </c>
      <c r="G4958" s="23" t="str">
        <f>IFERROR(VLOOKUP(E4958,hoja!$A$2:$E$970,5,FALSE),0)</f>
        <v>BOGOTÁ</v>
      </c>
      <c r="H4958" s="103" t="str">
        <f>IFERROR(VLOOKUP(E4958,hoja!A:C,3,FALSE),0)</f>
        <v>0461</v>
      </c>
      <c r="I4958" s="24" t="str">
        <f t="shared" si="1417"/>
        <v>17110461</v>
      </c>
      <c r="K4958" s="23">
        <v>289</v>
      </c>
      <c r="L4958" s="23" t="str">
        <f t="shared" si="1421"/>
        <v>NACIONAL</v>
      </c>
      <c r="M4958" s="23" t="s">
        <v>618</v>
      </c>
      <c r="N4958" s="23" t="s">
        <v>622</v>
      </c>
      <c r="O4958" s="23">
        <f t="shared" si="1418"/>
        <v>16</v>
      </c>
      <c r="P4958" s="23" t="str">
        <f t="shared" si="1419"/>
        <v>17110461Principal</v>
      </c>
    </row>
    <row r="4959" spans="1:16" ht="15" hidden="1" customHeight="1">
      <c r="A4959" s="89" t="s">
        <v>873</v>
      </c>
      <c r="B4959" s="23" t="str">
        <f>IFERROR(VLOOKUP(A4959,hoja!$A$2:$E$970,4,FALSE),0)</f>
        <v>OCCIDENTE</v>
      </c>
      <c r="C4959" s="23" t="str">
        <f>IFERROR(VLOOKUP(A4959,hoja!$A$2:$E$1370,5,FALSE),0)</f>
        <v>MANIZALES</v>
      </c>
      <c r="D4959" s="23" t="str">
        <f>IFERROR(VLOOKUP(A4959,hoja!A:D,3,FALSE),0)</f>
        <v>1711</v>
      </c>
      <c r="E4959" s="23" t="s">
        <v>644</v>
      </c>
      <c r="F4959" s="23" t="str">
        <f>IFERROR(VLOOKUP(E4959,hoja!$A$2:$E$970,4,FALSE),0)</f>
        <v>OCCIDENTE</v>
      </c>
      <c r="G4959" s="23" t="str">
        <f>IFERROR(VLOOKUP(E4959,hoja!$A$2:$E$970,5,FALSE),0)</f>
        <v>PEREIRA</v>
      </c>
      <c r="H4959" s="103" t="str">
        <f>IFERROR(VLOOKUP(E4959,hoja!A:C,3,FALSE),0)</f>
        <v>0198</v>
      </c>
      <c r="I4959" s="24" t="str">
        <f t="shared" si="1417"/>
        <v>17110198</v>
      </c>
      <c r="K4959" s="23">
        <v>71</v>
      </c>
      <c r="L4959" s="23" t="str">
        <f t="shared" si="1420"/>
        <v>REGIONAL</v>
      </c>
      <c r="M4959" s="23" t="s">
        <v>618</v>
      </c>
      <c r="N4959" s="23" t="s">
        <v>622</v>
      </c>
      <c r="O4959" s="23">
        <f t="shared" si="1418"/>
        <v>25</v>
      </c>
      <c r="P4959" s="23" t="str">
        <f t="shared" si="1419"/>
        <v>17110198Principal</v>
      </c>
    </row>
    <row r="4960" spans="1:16" ht="15" hidden="1" customHeight="1">
      <c r="A4960" s="89" t="s">
        <v>1141</v>
      </c>
      <c r="B4960" s="23" t="str">
        <f>IFERROR(VLOOKUP(A4960,hoja!$A$2:$E$970,4,FALSE),0)</f>
        <v>OCCIDENTE</v>
      </c>
      <c r="C4960" s="23" t="str">
        <f>IFERROR(VLOOKUP(A4960,hoja!$A$2:$E$1370,5,FALSE),0)</f>
        <v>BUENAVENTURA</v>
      </c>
      <c r="D4960" s="23" t="str">
        <f>IFERROR(VLOOKUP(A4960,hoja!A:D,3,FALSE),0)</f>
        <v>50351</v>
      </c>
      <c r="E4960" s="23" t="s">
        <v>672</v>
      </c>
      <c r="F4960" s="23" t="str">
        <f>IFERROR(VLOOKUP(E4960,hoja!$A$2:$E$970,4,FALSE),0)</f>
        <v>ANTIOQUIA</v>
      </c>
      <c r="G4960" s="23" t="str">
        <f>IFERROR(VLOOKUP(E4960,hoja!$A$2:$E$970,5,FALSE),0)</f>
        <v>MEDELLÍN</v>
      </c>
      <c r="H4960" s="103" t="str">
        <f>IFERROR(VLOOKUP(E4960,hoja!A:C,3,FALSE),0)</f>
        <v>0092</v>
      </c>
      <c r="I4960" s="24" t="str">
        <f t="shared" si="1417"/>
        <v>503510092</v>
      </c>
      <c r="K4960" s="23">
        <v>458</v>
      </c>
      <c r="L4960" s="23" t="str">
        <f>IF(B4960=F4960,"REGIONAL","NACIONAL")</f>
        <v>NACIONAL</v>
      </c>
      <c r="M4960" s="23" t="s">
        <v>618</v>
      </c>
      <c r="N4960" s="23" t="s">
        <v>622</v>
      </c>
      <c r="O4960" s="23">
        <f t="shared" si="1418"/>
        <v>16</v>
      </c>
      <c r="P4960" s="23" t="str">
        <f t="shared" si="1419"/>
        <v>503510092Principal</v>
      </c>
    </row>
    <row r="4961" spans="1:16" ht="15" hidden="1" customHeight="1">
      <c r="A4961" s="89" t="s">
        <v>1141</v>
      </c>
      <c r="B4961" s="23" t="str">
        <f>IFERROR(VLOOKUP(A4961,hoja!$A$2:$E$970,4,FALSE),0)</f>
        <v>OCCIDENTE</v>
      </c>
      <c r="C4961" s="23" t="str">
        <f>IFERROR(VLOOKUP(A4961,hoja!$A$2:$E$1370,5,FALSE),0)</f>
        <v>BUENAVENTURA</v>
      </c>
      <c r="D4961" s="23" t="str">
        <f>IFERROR(VLOOKUP(A4961,hoja!A:D,3,FALSE),0)</f>
        <v>50351</v>
      </c>
      <c r="E4961" s="23" t="s">
        <v>635</v>
      </c>
      <c r="F4961" s="23" t="str">
        <f>IFERROR(VLOOKUP(E4961,hoja!$A$2:$E$970,4,FALSE),0)</f>
        <v>CENTRO</v>
      </c>
      <c r="G4961" s="23" t="str">
        <f>IFERROR(VLOOKUP(E4961,hoja!$A$2:$E$970,5,FALSE),0)</f>
        <v>BOGOTÁ</v>
      </c>
      <c r="H4961" s="103" t="str">
        <f>IFERROR(VLOOKUP(E4961,hoja!A:C,3,FALSE),0)</f>
        <v>0021</v>
      </c>
      <c r="I4961" s="24" t="str">
        <f t="shared" si="1417"/>
        <v>503510021</v>
      </c>
      <c r="K4961" s="23">
        <v>484</v>
      </c>
      <c r="L4961" s="23" t="str">
        <f t="shared" ref="L4961:L4965" si="1422">IF(B4961=F4961,"REGIONAL","NACIONAL")</f>
        <v>NACIONAL</v>
      </c>
      <c r="M4961" s="23" t="s">
        <v>618</v>
      </c>
      <c r="N4961" s="23" t="s">
        <v>622</v>
      </c>
      <c r="O4961" s="23">
        <f t="shared" si="1418"/>
        <v>16</v>
      </c>
      <c r="P4961" s="23" t="str">
        <f t="shared" si="1419"/>
        <v>503510021Principal</v>
      </c>
    </row>
    <row r="4962" spans="1:16" ht="15" hidden="1" customHeight="1">
      <c r="A4962" s="89" t="s">
        <v>1141</v>
      </c>
      <c r="B4962" s="23" t="str">
        <f>IFERROR(VLOOKUP(A4962,hoja!$A$2:$E$970,4,FALSE),0)</f>
        <v>OCCIDENTE</v>
      </c>
      <c r="C4962" s="23" t="str">
        <f>IFERROR(VLOOKUP(A4962,hoja!$A$2:$E$1370,5,FALSE),0)</f>
        <v>BUENAVENTURA</v>
      </c>
      <c r="D4962" s="23" t="str">
        <f>IFERROR(VLOOKUP(A4962,hoja!A:D,3,FALSE),0)</f>
        <v>50351</v>
      </c>
      <c r="E4962" s="23" t="s">
        <v>743</v>
      </c>
      <c r="F4962" s="23" t="str">
        <f>IFERROR(VLOOKUP(E4962,hoja!$A$2:$E$970,4,FALSE),0)</f>
        <v>CENTRO</v>
      </c>
      <c r="G4962" s="23" t="str">
        <f>IFERROR(VLOOKUP(E4962,hoja!$A$2:$E$970,5,FALSE),0)</f>
        <v>BOGOTÁ</v>
      </c>
      <c r="H4962" s="103" t="str">
        <f>IFERROR(VLOOKUP(E4962,hoja!A:C,3,FALSE),0)</f>
        <v>0461</v>
      </c>
      <c r="I4962" s="24" t="str">
        <f t="shared" si="1417"/>
        <v>503510461</v>
      </c>
      <c r="K4962" s="23">
        <v>479</v>
      </c>
      <c r="L4962" s="23" t="str">
        <f t="shared" si="1422"/>
        <v>NACIONAL</v>
      </c>
      <c r="M4962" s="23" t="s">
        <v>618</v>
      </c>
      <c r="N4962" s="23" t="s">
        <v>622</v>
      </c>
      <c r="O4962" s="23">
        <f t="shared" si="1418"/>
        <v>16</v>
      </c>
      <c r="P4962" s="23" t="str">
        <f t="shared" si="1419"/>
        <v>503510461Principal</v>
      </c>
    </row>
    <row r="4963" spans="1:16" ht="15" hidden="1" customHeight="1">
      <c r="A4963" s="89" t="s">
        <v>1141</v>
      </c>
      <c r="B4963" s="23" t="str">
        <f>IFERROR(VLOOKUP(A4963,hoja!$A$2:$E$970,4,FALSE),0)</f>
        <v>OCCIDENTE</v>
      </c>
      <c r="C4963" s="23" t="str">
        <f>IFERROR(VLOOKUP(A4963,hoja!$A$2:$E$1370,5,FALSE),0)</f>
        <v>BUENAVENTURA</v>
      </c>
      <c r="D4963" s="23" t="str">
        <f>IFERROR(VLOOKUP(A4963,hoja!A:D,3,FALSE),0)</f>
        <v>50351</v>
      </c>
      <c r="E4963" s="23" t="s">
        <v>617</v>
      </c>
      <c r="F4963" s="23" t="str">
        <f>IFERROR(VLOOKUP(E4963,hoja!$A$2:$E$970,4,FALSE),0)</f>
        <v>ANTIOQUIA</v>
      </c>
      <c r="G4963" s="23" t="str">
        <f>IFERROR(VLOOKUP(E4963,hoja!$A$2:$E$970,5,FALSE),0)</f>
        <v>MEDELLÍN</v>
      </c>
      <c r="H4963" s="103">
        <f>IFERROR(VLOOKUP(E4963,hoja!A:C,3,FALSE),0)</f>
        <v>50443</v>
      </c>
      <c r="I4963" s="24" t="str">
        <f t="shared" si="1417"/>
        <v>5035150443</v>
      </c>
      <c r="K4963" s="23">
        <v>473</v>
      </c>
      <c r="L4963" s="23" t="str">
        <f t="shared" si="1422"/>
        <v>NACIONAL</v>
      </c>
      <c r="M4963" s="23" t="s">
        <v>618</v>
      </c>
      <c r="N4963" s="23" t="s">
        <v>622</v>
      </c>
      <c r="O4963" s="23">
        <f t="shared" si="1418"/>
        <v>16</v>
      </c>
      <c r="P4963" s="23" t="str">
        <f t="shared" si="1419"/>
        <v>5035150443Principal</v>
      </c>
    </row>
    <row r="4964" spans="1:16" ht="15" hidden="1" customHeight="1">
      <c r="A4964" s="89" t="s">
        <v>1141</v>
      </c>
      <c r="B4964" s="23" t="str">
        <f>IFERROR(VLOOKUP(A4964,hoja!$A$2:$E$970,4,FALSE),0)</f>
        <v>OCCIDENTE</v>
      </c>
      <c r="C4964" s="23" t="str">
        <f>IFERROR(VLOOKUP(A4964,hoja!$A$2:$E$1370,5,FALSE),0)</f>
        <v>BUENAVENTURA</v>
      </c>
      <c r="D4964" s="23" t="str">
        <f>IFERROR(VLOOKUP(A4964,hoja!A:D,3,FALSE),0)</f>
        <v>50351</v>
      </c>
      <c r="E4964" s="23" t="s">
        <v>641</v>
      </c>
      <c r="F4964" s="23" t="str">
        <f>IFERROR(VLOOKUP(E4964,hoja!$A$2:$E$970,4,FALSE),0)</f>
        <v>ANTIOQUIA</v>
      </c>
      <c r="G4964" s="23" t="str">
        <f>IFERROR(VLOOKUP(E4964,hoja!$A$2:$E$970,5,FALSE),0)</f>
        <v>MEDELLÍN</v>
      </c>
      <c r="H4964" s="103" t="str">
        <f>IFERROR(VLOOKUP(E4964,hoja!A:C,3,FALSE),0)</f>
        <v>0079</v>
      </c>
      <c r="I4964" s="24" t="str">
        <f t="shared" si="1417"/>
        <v>503510079</v>
      </c>
      <c r="K4964" s="23">
        <v>466</v>
      </c>
      <c r="L4964" s="23" t="str">
        <f t="shared" si="1422"/>
        <v>NACIONAL</v>
      </c>
      <c r="M4964" s="23" t="s">
        <v>618</v>
      </c>
      <c r="N4964" s="23" t="s">
        <v>622</v>
      </c>
      <c r="O4964" s="23">
        <f t="shared" si="1418"/>
        <v>16</v>
      </c>
      <c r="P4964" s="23" t="str">
        <f t="shared" si="1419"/>
        <v>503510079Principal</v>
      </c>
    </row>
    <row r="4965" spans="1:16" ht="15" hidden="1" customHeight="1">
      <c r="A4965" s="89" t="s">
        <v>1141</v>
      </c>
      <c r="B4965" s="23" t="str">
        <f>IFERROR(VLOOKUP(A4965,hoja!$A$2:$E$970,4,FALSE),0)</f>
        <v>OCCIDENTE</v>
      </c>
      <c r="C4965" s="23" t="str">
        <f>IFERROR(VLOOKUP(A4965,hoja!$A$2:$E$1370,5,FALSE),0)</f>
        <v>BUENAVENTURA</v>
      </c>
      <c r="D4965" s="23" t="str">
        <f>IFERROR(VLOOKUP(A4965,hoja!A:D,3,FALSE),0)</f>
        <v>50351</v>
      </c>
      <c r="E4965" s="23" t="s">
        <v>642</v>
      </c>
      <c r="F4965" s="23" t="str">
        <f>IFERROR(VLOOKUP(E4965,hoja!$A$2:$E$970,4,FALSE),0)</f>
        <v>COSTA</v>
      </c>
      <c r="G4965" s="23" t="str">
        <f>IFERROR(VLOOKUP(E4965,hoja!$A$2:$E$970,5,FALSE),0)</f>
        <v>BARRANQUILLA</v>
      </c>
      <c r="H4965" s="103" t="str">
        <f>IFERROR(VLOOKUP(E4965,hoja!A:C,3,FALSE),0)</f>
        <v>0111</v>
      </c>
      <c r="I4965" s="24" t="str">
        <f t="shared" si="1417"/>
        <v>503510111</v>
      </c>
      <c r="K4965" s="23">
        <v>1140</v>
      </c>
      <c r="L4965" s="23" t="str">
        <f t="shared" si="1422"/>
        <v>NACIONAL</v>
      </c>
      <c r="M4965" s="23" t="s">
        <v>618</v>
      </c>
      <c r="N4965" s="23" t="s">
        <v>622</v>
      </c>
      <c r="O4965" s="23">
        <f t="shared" si="1418"/>
        <v>6</v>
      </c>
      <c r="P4965" s="23" t="str">
        <f t="shared" si="1419"/>
        <v>503510111Principal</v>
      </c>
    </row>
    <row r="4966" spans="1:16" ht="15" hidden="1" customHeight="1">
      <c r="A4966" s="89" t="s">
        <v>1141</v>
      </c>
      <c r="B4966" s="23" t="str">
        <f>IFERROR(VLOOKUP(A4966,hoja!$A$2:$E$970,4,FALSE),0)</f>
        <v>OCCIDENTE</v>
      </c>
      <c r="C4966" s="23" t="str">
        <f>IFERROR(VLOOKUP(A4966,hoja!$A$2:$E$1370,5,FALSE),0)</f>
        <v>BUENAVENTURA</v>
      </c>
      <c r="D4966" s="23" t="str">
        <f>IFERROR(VLOOKUP(A4966,hoja!A:D,3,FALSE),0)</f>
        <v>50351</v>
      </c>
      <c r="E4966" s="23" t="s">
        <v>644</v>
      </c>
      <c r="F4966" s="23" t="str">
        <f>IFERROR(VLOOKUP(E4966,hoja!$A$2:$E$970,4,FALSE),0)</f>
        <v>OCCIDENTE</v>
      </c>
      <c r="G4966" s="23" t="str">
        <f>IFERROR(VLOOKUP(E4966,hoja!$A$2:$E$970,5,FALSE),0)</f>
        <v>PEREIRA</v>
      </c>
      <c r="H4966" s="103" t="str">
        <f>IFERROR(VLOOKUP(E4966,hoja!A:C,3,FALSE),0)</f>
        <v>0198</v>
      </c>
      <c r="I4966" s="24" t="str">
        <f t="shared" si="1417"/>
        <v>503510198</v>
      </c>
      <c r="K4966" s="23">
        <v>258</v>
      </c>
      <c r="L4966" s="23" t="str">
        <f t="shared" si="1420"/>
        <v>REGIONAL</v>
      </c>
      <c r="M4966" s="23" t="s">
        <v>618</v>
      </c>
      <c r="N4966" s="23" t="s">
        <v>622</v>
      </c>
      <c r="O4966" s="23">
        <f t="shared" si="1418"/>
        <v>16</v>
      </c>
      <c r="P4966" s="23" t="str">
        <f t="shared" si="1419"/>
        <v>503510198Principal</v>
      </c>
    </row>
    <row r="4967" spans="1:16" ht="15" hidden="1" customHeight="1">
      <c r="A4967" s="89" t="s">
        <v>1141</v>
      </c>
      <c r="B4967" s="23" t="str">
        <f>IFERROR(VLOOKUP(A4967,hoja!$A$2:$E$970,4,FALSE),0)</f>
        <v>OCCIDENTE</v>
      </c>
      <c r="C4967" s="23" t="str">
        <f>IFERROR(VLOOKUP(A4967,hoja!$A$2:$E$1370,5,FALSE),0)</f>
        <v>BUENAVENTURA</v>
      </c>
      <c r="D4967" s="23" t="str">
        <f>IFERROR(VLOOKUP(A4967,hoja!A:D,3,FALSE),0)</f>
        <v>50351</v>
      </c>
      <c r="E4967" s="23" t="s">
        <v>645</v>
      </c>
      <c r="F4967" s="23" t="str">
        <f>IFERROR(VLOOKUP(E4967,hoja!$A$2:$E$970,4,FALSE),0)</f>
        <v>OCCIDENTE</v>
      </c>
      <c r="G4967" s="23" t="str">
        <f>IFERROR(VLOOKUP(E4967,hoja!$A$2:$E$970,5,FALSE),0)</f>
        <v>CALI</v>
      </c>
      <c r="H4967" s="103" t="str">
        <f>IFERROR(VLOOKUP(E4967,hoja!A:C,3,FALSE),0)</f>
        <v>0410</v>
      </c>
      <c r="I4967" s="24" t="str">
        <f t="shared" si="1417"/>
        <v>503510410</v>
      </c>
      <c r="K4967" s="23">
        <v>155</v>
      </c>
      <c r="L4967" s="23" t="str">
        <f t="shared" si="1420"/>
        <v>REGIONAL</v>
      </c>
      <c r="M4967" s="23" t="s">
        <v>618</v>
      </c>
      <c r="N4967" s="23" t="s">
        <v>622</v>
      </c>
      <c r="O4967" s="23">
        <f t="shared" si="1418"/>
        <v>25</v>
      </c>
      <c r="P4967" s="23" t="str">
        <f t="shared" si="1419"/>
        <v>503510410Principal</v>
      </c>
    </row>
    <row r="4968" spans="1:16" ht="15" hidden="1" customHeight="1">
      <c r="A4968" s="89" t="s">
        <v>1141</v>
      </c>
      <c r="B4968" s="23" t="str">
        <f>IFERROR(VLOOKUP(A4968,hoja!$A$2:$E$970,4,FALSE),0)</f>
        <v>OCCIDENTE</v>
      </c>
      <c r="C4968" s="23" t="str">
        <f>IFERROR(VLOOKUP(A4968,hoja!$A$2:$E$1370,5,FALSE),0)</f>
        <v>BUENAVENTURA</v>
      </c>
      <c r="D4968" s="23" t="str">
        <f>IFERROR(VLOOKUP(A4968,hoja!A:D,3,FALSE),0)</f>
        <v>50351</v>
      </c>
      <c r="E4968" s="23" t="s">
        <v>637</v>
      </c>
      <c r="F4968" s="23" t="str">
        <f>IFERROR(VLOOKUP(E4968,hoja!$A$2:$E$970,4,FALSE),0)</f>
        <v>SANTANDER</v>
      </c>
      <c r="G4968" s="23" t="str">
        <f>IFERROR(VLOOKUP(E4968,hoja!$A$2:$E$970,5,FALSE),0)</f>
        <v>PIEDECUESTA</v>
      </c>
      <c r="H4968" s="103" t="str">
        <f>IFERROR(VLOOKUP(E4968,hoja!A:C,3,FALSE),0)</f>
        <v>0422</v>
      </c>
      <c r="I4968" s="24" t="str">
        <f t="shared" si="1417"/>
        <v>503510422</v>
      </c>
      <c r="K4968" s="23">
        <v>819</v>
      </c>
      <c r="L4968" s="23" t="str">
        <f>IF(B4968=F4968,"REGIONAL","NACIONAL")</f>
        <v>NACIONAL</v>
      </c>
      <c r="M4968" s="23" t="s">
        <v>618</v>
      </c>
      <c r="N4968" s="23" t="s">
        <v>622</v>
      </c>
      <c r="O4968" s="23">
        <f t="shared" si="1418"/>
        <v>8</v>
      </c>
      <c r="P4968" s="23" t="str">
        <f t="shared" si="1419"/>
        <v>503510422Principal</v>
      </c>
    </row>
    <row r="4969" spans="1:16" ht="15" hidden="1" customHeight="1">
      <c r="A4969" s="89" t="s">
        <v>1141</v>
      </c>
      <c r="B4969" s="23" t="str">
        <f>IFERROR(VLOOKUP(A4969,hoja!$A$2:$E$970,4,FALSE),0)</f>
        <v>OCCIDENTE</v>
      </c>
      <c r="C4969" s="23" t="str">
        <f>IFERROR(VLOOKUP(A4969,hoja!$A$2:$E$1370,5,FALSE),0)</f>
        <v>BUENAVENTURA</v>
      </c>
      <c r="D4969" s="23" t="str">
        <f>IFERROR(VLOOKUP(A4969,hoja!A:D,3,FALSE),0)</f>
        <v>50351</v>
      </c>
      <c r="E4969" s="23" t="s">
        <v>663</v>
      </c>
      <c r="F4969" s="23" t="str">
        <f>IFERROR(VLOOKUP(E4969,hoja!$A$2:$E$970,4,FALSE),0)</f>
        <v>CENTRO</v>
      </c>
      <c r="G4969" s="23" t="str">
        <f>IFERROR(VLOOKUP(E4969,hoja!$A$2:$E$970,5,FALSE),0)</f>
        <v>MADRID</v>
      </c>
      <c r="H4969" s="103" t="str">
        <f>IFERROR(VLOOKUP(E4969,hoja!A:C,3,FALSE),0)</f>
        <v>0022</v>
      </c>
      <c r="I4969" s="24" t="str">
        <f t="shared" si="1417"/>
        <v>503510022</v>
      </c>
      <c r="K4969" s="23">
        <v>492</v>
      </c>
      <c r="L4969" s="23" t="str">
        <f t="shared" ref="L4969:L4975" si="1423">IF(B4969=F4969,"REGIONAL","NACIONAL")</f>
        <v>NACIONAL</v>
      </c>
      <c r="M4969" s="23" t="s">
        <v>618</v>
      </c>
      <c r="N4969" s="23" t="s">
        <v>622</v>
      </c>
      <c r="O4969" s="23">
        <f t="shared" si="1418"/>
        <v>16</v>
      </c>
      <c r="P4969" s="23" t="str">
        <f t="shared" si="1419"/>
        <v>503510022Principal</v>
      </c>
    </row>
    <row r="4970" spans="1:16" ht="15" hidden="1" customHeight="1">
      <c r="A4970" s="89" t="s">
        <v>1139</v>
      </c>
      <c r="B4970" s="23" t="str">
        <f>IFERROR(VLOOKUP(A4970,hoja!$A$2:$E$970,4,FALSE),0)</f>
        <v>OCCIDENTE</v>
      </c>
      <c r="C4970" s="23" t="str">
        <f>IFERROR(VLOOKUP(A4970,hoja!$A$2:$E$1370,5,FALSE),0)</f>
        <v>BUENAVENTURA</v>
      </c>
      <c r="D4970" s="23" t="str">
        <f>IFERROR(VLOOKUP(A4970,hoja!A:D,3,FALSE),0)</f>
        <v>50285</v>
      </c>
      <c r="E4970" s="23" t="s">
        <v>672</v>
      </c>
      <c r="F4970" s="23" t="str">
        <f>IFERROR(VLOOKUP(E4970,hoja!$A$2:$E$970,4,FALSE),0)</f>
        <v>ANTIOQUIA</v>
      </c>
      <c r="G4970" s="23" t="str">
        <f>IFERROR(VLOOKUP(E4970,hoja!$A$2:$E$970,5,FALSE),0)</f>
        <v>MEDELLÍN</v>
      </c>
      <c r="H4970" s="103" t="str">
        <f>IFERROR(VLOOKUP(E4970,hoja!A:C,3,FALSE),0)</f>
        <v>0092</v>
      </c>
      <c r="I4970" s="24" t="str">
        <f t="shared" si="1417"/>
        <v>502850092</v>
      </c>
      <c r="K4970" s="23">
        <v>462</v>
      </c>
      <c r="L4970" s="23" t="str">
        <f t="shared" si="1423"/>
        <v>NACIONAL</v>
      </c>
      <c r="M4970" s="23" t="s">
        <v>618</v>
      </c>
      <c r="N4970" s="23" t="s">
        <v>622</v>
      </c>
      <c r="O4970" s="23">
        <f t="shared" si="1418"/>
        <v>16</v>
      </c>
      <c r="P4970" s="23" t="str">
        <f t="shared" si="1419"/>
        <v>502850092Principal</v>
      </c>
    </row>
    <row r="4971" spans="1:16" ht="15" hidden="1" customHeight="1">
      <c r="A4971" s="89" t="s">
        <v>1139</v>
      </c>
      <c r="B4971" s="23" t="str">
        <f>IFERROR(VLOOKUP(A4971,hoja!$A$2:$E$970,4,FALSE),0)</f>
        <v>OCCIDENTE</v>
      </c>
      <c r="C4971" s="23" t="str">
        <f>IFERROR(VLOOKUP(A4971,hoja!$A$2:$E$1370,5,FALSE),0)</f>
        <v>BUENAVENTURA</v>
      </c>
      <c r="D4971" s="23" t="str">
        <f>IFERROR(VLOOKUP(A4971,hoja!A:D,3,FALSE),0)</f>
        <v>50285</v>
      </c>
      <c r="E4971" s="23" t="s">
        <v>635</v>
      </c>
      <c r="F4971" s="23" t="str">
        <f>IFERROR(VLOOKUP(E4971,hoja!$A$2:$E$970,4,FALSE),0)</f>
        <v>CENTRO</v>
      </c>
      <c r="G4971" s="23" t="str">
        <f>IFERROR(VLOOKUP(E4971,hoja!$A$2:$E$970,5,FALSE),0)</f>
        <v>BOGOTÁ</v>
      </c>
      <c r="H4971" s="103" t="str">
        <f>IFERROR(VLOOKUP(E4971,hoja!A:C,3,FALSE),0)</f>
        <v>0021</v>
      </c>
      <c r="I4971" s="24" t="str">
        <f t="shared" si="1417"/>
        <v>502850021</v>
      </c>
      <c r="K4971" s="23">
        <v>488</v>
      </c>
      <c r="L4971" s="23" t="str">
        <f t="shared" si="1423"/>
        <v>NACIONAL</v>
      </c>
      <c r="M4971" s="23" t="s">
        <v>618</v>
      </c>
      <c r="N4971" s="23" t="s">
        <v>622</v>
      </c>
      <c r="O4971" s="23">
        <f t="shared" si="1418"/>
        <v>16</v>
      </c>
      <c r="P4971" s="23" t="str">
        <f t="shared" si="1419"/>
        <v>502850021Principal</v>
      </c>
    </row>
    <row r="4972" spans="1:16" ht="15" hidden="1" customHeight="1">
      <c r="A4972" s="89" t="s">
        <v>1139</v>
      </c>
      <c r="B4972" s="23" t="str">
        <f>IFERROR(VLOOKUP(A4972,hoja!$A$2:$E$970,4,FALSE),0)</f>
        <v>OCCIDENTE</v>
      </c>
      <c r="C4972" s="23" t="str">
        <f>IFERROR(VLOOKUP(A4972,hoja!$A$2:$E$1370,5,FALSE),0)</f>
        <v>BUENAVENTURA</v>
      </c>
      <c r="D4972" s="23" t="str">
        <f>IFERROR(VLOOKUP(A4972,hoja!A:D,3,FALSE),0)</f>
        <v>50285</v>
      </c>
      <c r="E4972" s="23" t="s">
        <v>743</v>
      </c>
      <c r="F4972" s="23" t="str">
        <f>IFERROR(VLOOKUP(E4972,hoja!$A$2:$E$970,4,FALSE),0)</f>
        <v>CENTRO</v>
      </c>
      <c r="G4972" s="23" t="str">
        <f>IFERROR(VLOOKUP(E4972,hoja!$A$2:$E$970,5,FALSE),0)</f>
        <v>BOGOTÁ</v>
      </c>
      <c r="H4972" s="103" t="str">
        <f>IFERROR(VLOOKUP(E4972,hoja!A:C,3,FALSE),0)</f>
        <v>0461</v>
      </c>
      <c r="I4972" s="24" t="str">
        <f t="shared" si="1417"/>
        <v>502850461</v>
      </c>
      <c r="K4972" s="23">
        <v>483</v>
      </c>
      <c r="L4972" s="23" t="str">
        <f t="shared" si="1423"/>
        <v>NACIONAL</v>
      </c>
      <c r="M4972" s="23" t="s">
        <v>618</v>
      </c>
      <c r="N4972" s="23" t="s">
        <v>622</v>
      </c>
      <c r="O4972" s="23">
        <f t="shared" si="1418"/>
        <v>16</v>
      </c>
      <c r="P4972" s="23" t="str">
        <f t="shared" si="1419"/>
        <v>502850461Principal</v>
      </c>
    </row>
    <row r="4973" spans="1:16" ht="15" hidden="1" customHeight="1">
      <c r="A4973" s="89" t="s">
        <v>1139</v>
      </c>
      <c r="B4973" s="23" t="str">
        <f>IFERROR(VLOOKUP(A4973,hoja!$A$2:$E$970,4,FALSE),0)</f>
        <v>OCCIDENTE</v>
      </c>
      <c r="C4973" s="23" t="str">
        <f>IFERROR(VLOOKUP(A4973,hoja!$A$2:$E$1370,5,FALSE),0)</f>
        <v>BUENAVENTURA</v>
      </c>
      <c r="D4973" s="23" t="str">
        <f>IFERROR(VLOOKUP(A4973,hoja!A:D,3,FALSE),0)</f>
        <v>50285</v>
      </c>
      <c r="E4973" s="23" t="s">
        <v>617</v>
      </c>
      <c r="F4973" s="23" t="str">
        <f>IFERROR(VLOOKUP(E4973,hoja!$A$2:$E$970,4,FALSE),0)</f>
        <v>ANTIOQUIA</v>
      </c>
      <c r="G4973" s="23" t="str">
        <f>IFERROR(VLOOKUP(E4973,hoja!$A$2:$E$970,5,FALSE),0)</f>
        <v>MEDELLÍN</v>
      </c>
      <c r="H4973" s="103">
        <f>IFERROR(VLOOKUP(E4973,hoja!A:C,3,FALSE),0)</f>
        <v>50443</v>
      </c>
      <c r="I4973" s="24" t="str">
        <f t="shared" si="1417"/>
        <v>5028550443</v>
      </c>
      <c r="K4973" s="23">
        <v>477</v>
      </c>
      <c r="L4973" s="23" t="str">
        <f t="shared" si="1423"/>
        <v>NACIONAL</v>
      </c>
      <c r="M4973" s="23" t="s">
        <v>618</v>
      </c>
      <c r="N4973" s="23" t="s">
        <v>622</v>
      </c>
      <c r="O4973" s="23">
        <f t="shared" si="1418"/>
        <v>16</v>
      </c>
      <c r="P4973" s="23" t="str">
        <f t="shared" si="1419"/>
        <v>5028550443Principal</v>
      </c>
    </row>
    <row r="4974" spans="1:16" ht="15" hidden="1" customHeight="1">
      <c r="A4974" s="89" t="s">
        <v>1139</v>
      </c>
      <c r="B4974" s="23" t="str">
        <f>IFERROR(VLOOKUP(A4974,hoja!$A$2:$E$970,4,FALSE),0)</f>
        <v>OCCIDENTE</v>
      </c>
      <c r="C4974" s="23" t="str">
        <f>IFERROR(VLOOKUP(A4974,hoja!$A$2:$E$1370,5,FALSE),0)</f>
        <v>BUENAVENTURA</v>
      </c>
      <c r="D4974" s="23" t="str">
        <f>IFERROR(VLOOKUP(A4974,hoja!A:D,3,FALSE),0)</f>
        <v>50285</v>
      </c>
      <c r="E4974" s="23" t="s">
        <v>641</v>
      </c>
      <c r="F4974" s="23" t="str">
        <f>IFERROR(VLOOKUP(E4974,hoja!$A$2:$E$970,4,FALSE),0)</f>
        <v>ANTIOQUIA</v>
      </c>
      <c r="G4974" s="23" t="str">
        <f>IFERROR(VLOOKUP(E4974,hoja!$A$2:$E$970,5,FALSE),0)</f>
        <v>MEDELLÍN</v>
      </c>
      <c r="H4974" s="103" t="str">
        <f>IFERROR(VLOOKUP(E4974,hoja!A:C,3,FALSE),0)</f>
        <v>0079</v>
      </c>
      <c r="I4974" s="24" t="str">
        <f t="shared" si="1417"/>
        <v>502850079</v>
      </c>
      <c r="K4974" s="23">
        <v>470</v>
      </c>
      <c r="L4974" s="23" t="str">
        <f t="shared" si="1423"/>
        <v>NACIONAL</v>
      </c>
      <c r="M4974" s="23" t="s">
        <v>618</v>
      </c>
      <c r="N4974" s="23" t="s">
        <v>622</v>
      </c>
      <c r="O4974" s="23">
        <f t="shared" si="1418"/>
        <v>16</v>
      </c>
      <c r="P4974" s="23" t="str">
        <f t="shared" si="1419"/>
        <v>502850079Principal</v>
      </c>
    </row>
    <row r="4975" spans="1:16" ht="15" hidden="1" customHeight="1">
      <c r="A4975" s="89" t="s">
        <v>1139</v>
      </c>
      <c r="B4975" s="23" t="str">
        <f>IFERROR(VLOOKUP(A4975,hoja!$A$2:$E$970,4,FALSE),0)</f>
        <v>OCCIDENTE</v>
      </c>
      <c r="C4975" s="23" t="str">
        <f>IFERROR(VLOOKUP(A4975,hoja!$A$2:$E$1370,5,FALSE),0)</f>
        <v>BUENAVENTURA</v>
      </c>
      <c r="D4975" s="23" t="str">
        <f>IFERROR(VLOOKUP(A4975,hoja!A:D,3,FALSE),0)</f>
        <v>50285</v>
      </c>
      <c r="E4975" s="23" t="s">
        <v>642</v>
      </c>
      <c r="F4975" s="23" t="str">
        <f>IFERROR(VLOOKUP(E4975,hoja!$A$2:$E$970,4,FALSE),0)</f>
        <v>COSTA</v>
      </c>
      <c r="G4975" s="23" t="str">
        <f>IFERROR(VLOOKUP(E4975,hoja!$A$2:$E$970,5,FALSE),0)</f>
        <v>BARRANQUILLA</v>
      </c>
      <c r="H4975" s="103" t="str">
        <f>IFERROR(VLOOKUP(E4975,hoja!A:C,3,FALSE),0)</f>
        <v>0111</v>
      </c>
      <c r="I4975" s="24" t="str">
        <f t="shared" si="1417"/>
        <v>502850111</v>
      </c>
      <c r="K4975" s="23">
        <v>1144</v>
      </c>
      <c r="L4975" s="23" t="str">
        <f t="shared" si="1423"/>
        <v>NACIONAL</v>
      </c>
      <c r="M4975" s="23" t="s">
        <v>618</v>
      </c>
      <c r="N4975" s="23" t="s">
        <v>622</v>
      </c>
      <c r="O4975" s="23">
        <f t="shared" si="1418"/>
        <v>6</v>
      </c>
      <c r="P4975" s="23" t="str">
        <f t="shared" si="1419"/>
        <v>502850111Principal</v>
      </c>
    </row>
    <row r="4976" spans="1:16" ht="15" hidden="1" customHeight="1">
      <c r="A4976" s="89" t="s">
        <v>1139</v>
      </c>
      <c r="B4976" s="23" t="str">
        <f>IFERROR(VLOOKUP(A4976,hoja!$A$2:$E$970,4,FALSE),0)</f>
        <v>OCCIDENTE</v>
      </c>
      <c r="C4976" s="23" t="str">
        <f>IFERROR(VLOOKUP(A4976,hoja!$A$2:$E$1370,5,FALSE),0)</f>
        <v>BUENAVENTURA</v>
      </c>
      <c r="D4976" s="23" t="str">
        <f>IFERROR(VLOOKUP(A4976,hoja!A:D,3,FALSE),0)</f>
        <v>50285</v>
      </c>
      <c r="E4976" s="23" t="s">
        <v>644</v>
      </c>
      <c r="F4976" s="23" t="str">
        <f>IFERROR(VLOOKUP(E4976,hoja!$A$2:$E$970,4,FALSE),0)</f>
        <v>OCCIDENTE</v>
      </c>
      <c r="G4976" s="23" t="str">
        <f>IFERROR(VLOOKUP(E4976,hoja!$A$2:$E$970,5,FALSE),0)</f>
        <v>PEREIRA</v>
      </c>
      <c r="H4976" s="103" t="str">
        <f>IFERROR(VLOOKUP(E4976,hoja!A:C,3,FALSE),0)</f>
        <v>0198</v>
      </c>
      <c r="I4976" s="24" t="str">
        <f t="shared" si="1417"/>
        <v>502850198</v>
      </c>
      <c r="K4976" s="23">
        <v>261</v>
      </c>
      <c r="L4976" s="23" t="str">
        <f t="shared" si="1420"/>
        <v>REGIONAL</v>
      </c>
      <c r="M4976" s="23" t="s">
        <v>618</v>
      </c>
      <c r="N4976" s="23" t="s">
        <v>622</v>
      </c>
      <c r="O4976" s="23">
        <f t="shared" si="1418"/>
        <v>16</v>
      </c>
      <c r="P4976" s="23" t="str">
        <f t="shared" si="1419"/>
        <v>502850198Principal</v>
      </c>
    </row>
    <row r="4977" spans="1:16" ht="15" hidden="1" customHeight="1">
      <c r="A4977" s="89" t="s">
        <v>1139</v>
      </c>
      <c r="B4977" s="23" t="str">
        <f>IFERROR(VLOOKUP(A4977,hoja!$A$2:$E$970,4,FALSE),0)</f>
        <v>OCCIDENTE</v>
      </c>
      <c r="C4977" s="23" t="str">
        <f>IFERROR(VLOOKUP(A4977,hoja!$A$2:$E$1370,5,FALSE),0)</f>
        <v>BUENAVENTURA</v>
      </c>
      <c r="D4977" s="23" t="str">
        <f>IFERROR(VLOOKUP(A4977,hoja!A:D,3,FALSE),0)</f>
        <v>50285</v>
      </c>
      <c r="E4977" s="23" t="s">
        <v>645</v>
      </c>
      <c r="F4977" s="23" t="str">
        <f>IFERROR(VLOOKUP(E4977,hoja!$A$2:$E$970,4,FALSE),0)</f>
        <v>OCCIDENTE</v>
      </c>
      <c r="G4977" s="23" t="str">
        <f>IFERROR(VLOOKUP(E4977,hoja!$A$2:$E$970,5,FALSE),0)</f>
        <v>CALI</v>
      </c>
      <c r="H4977" s="103" t="str">
        <f>IFERROR(VLOOKUP(E4977,hoja!A:C,3,FALSE),0)</f>
        <v>0410</v>
      </c>
      <c r="I4977" s="24" t="str">
        <f t="shared" si="1417"/>
        <v>502850410</v>
      </c>
      <c r="K4977" s="23">
        <v>158</v>
      </c>
      <c r="L4977" s="23" t="str">
        <f t="shared" si="1420"/>
        <v>REGIONAL</v>
      </c>
      <c r="M4977" s="23" t="s">
        <v>618</v>
      </c>
      <c r="N4977" s="23" t="s">
        <v>622</v>
      </c>
      <c r="O4977" s="23">
        <f t="shared" si="1418"/>
        <v>25</v>
      </c>
      <c r="P4977" s="23" t="str">
        <f t="shared" si="1419"/>
        <v>502850410Principal</v>
      </c>
    </row>
    <row r="4978" spans="1:16" ht="15" hidden="1" customHeight="1">
      <c r="A4978" s="89" t="s">
        <v>1139</v>
      </c>
      <c r="B4978" s="23" t="str">
        <f>IFERROR(VLOOKUP(A4978,hoja!$A$2:$E$970,4,FALSE),0)</f>
        <v>OCCIDENTE</v>
      </c>
      <c r="C4978" s="23" t="str">
        <f>IFERROR(VLOOKUP(A4978,hoja!$A$2:$E$1370,5,FALSE),0)</f>
        <v>BUENAVENTURA</v>
      </c>
      <c r="D4978" s="23" t="str">
        <f>IFERROR(VLOOKUP(A4978,hoja!A:D,3,FALSE),0)</f>
        <v>50285</v>
      </c>
      <c r="E4978" s="23" t="s">
        <v>637</v>
      </c>
      <c r="F4978" s="23" t="str">
        <f>IFERROR(VLOOKUP(E4978,hoja!$A$2:$E$970,4,FALSE),0)</f>
        <v>SANTANDER</v>
      </c>
      <c r="G4978" s="23" t="str">
        <f>IFERROR(VLOOKUP(E4978,hoja!$A$2:$E$970,5,FALSE),0)</f>
        <v>PIEDECUESTA</v>
      </c>
      <c r="H4978" s="103" t="str">
        <f>IFERROR(VLOOKUP(E4978,hoja!A:C,3,FALSE),0)</f>
        <v>0422</v>
      </c>
      <c r="I4978" s="24" t="str">
        <f t="shared" ref="I4978:I5017" si="1424">D4978&amp;H4978</f>
        <v>502850422</v>
      </c>
      <c r="K4978" s="23">
        <v>824</v>
      </c>
      <c r="L4978" s="23" t="str">
        <f>IF(B4978=F4978,"REGIONAL","NACIONAL")</f>
        <v>NACIONAL</v>
      </c>
      <c r="M4978" s="23" t="s">
        <v>618</v>
      </c>
      <c r="N4978" s="23" t="s">
        <v>622</v>
      </c>
      <c r="O4978" s="23">
        <f t="shared" ref="O4978:O5017" si="1425">IF(K4978&lt;=250,25,IF(K4978&lt;=500,16,IF(K4978&lt;=800,12,IF(K4978&lt;=1100,8,IF(K4978&lt;=1400,6,IF(K4978&lt;=1700,5))))))</f>
        <v>8</v>
      </c>
      <c r="P4978" s="23" t="str">
        <f t="shared" ref="P4978:P5017" si="1426">D4978&amp;H4978&amp;M4978</f>
        <v>502850422Principal</v>
      </c>
    </row>
    <row r="4979" spans="1:16" ht="15" hidden="1" customHeight="1">
      <c r="A4979" s="89" t="s">
        <v>1139</v>
      </c>
      <c r="B4979" s="23" t="str">
        <f>IFERROR(VLOOKUP(A4979,hoja!$A$2:$E$970,4,FALSE),0)</f>
        <v>OCCIDENTE</v>
      </c>
      <c r="C4979" s="23" t="str">
        <f>IFERROR(VLOOKUP(A4979,hoja!$A$2:$E$1370,5,FALSE),0)</f>
        <v>BUENAVENTURA</v>
      </c>
      <c r="D4979" s="23" t="str">
        <f>IFERROR(VLOOKUP(A4979,hoja!A:D,3,FALSE),0)</f>
        <v>50285</v>
      </c>
      <c r="E4979" s="23" t="s">
        <v>663</v>
      </c>
      <c r="F4979" s="23" t="str">
        <f>IFERROR(VLOOKUP(E4979,hoja!$A$2:$E$970,4,FALSE),0)</f>
        <v>CENTRO</v>
      </c>
      <c r="G4979" s="23" t="str">
        <f>IFERROR(VLOOKUP(E4979,hoja!$A$2:$E$970,5,FALSE),0)</f>
        <v>MADRID</v>
      </c>
      <c r="H4979" s="103" t="str">
        <f>IFERROR(VLOOKUP(E4979,hoja!A:C,3,FALSE),0)</f>
        <v>0022</v>
      </c>
      <c r="I4979" s="24" t="str">
        <f t="shared" si="1424"/>
        <v>502850022</v>
      </c>
      <c r="K4979" s="23">
        <v>496</v>
      </c>
      <c r="L4979" s="23" t="str">
        <f t="shared" ref="L4979:L4985" si="1427">IF(B4979=F4979,"REGIONAL","NACIONAL")</f>
        <v>NACIONAL</v>
      </c>
      <c r="M4979" s="23" t="s">
        <v>618</v>
      </c>
      <c r="N4979" s="23" t="s">
        <v>622</v>
      </c>
      <c r="O4979" s="23">
        <f t="shared" si="1425"/>
        <v>16</v>
      </c>
      <c r="P4979" s="23" t="str">
        <f t="shared" si="1426"/>
        <v>502850022Principal</v>
      </c>
    </row>
    <row r="4980" spans="1:16" ht="15" hidden="1" customHeight="1">
      <c r="A4980" s="89" t="s">
        <v>1087</v>
      </c>
      <c r="B4980" s="23" t="str">
        <f>IFERROR(VLOOKUP(A4980,hoja!$A$2:$E$970,4,FALSE),0)</f>
        <v>OCCIDENTE</v>
      </c>
      <c r="C4980" s="23" t="str">
        <f>IFERROR(VLOOKUP(A4980,hoja!$A$2:$E$1370,5,FALSE),0)</f>
        <v>BUENAVENTURA</v>
      </c>
      <c r="D4980" s="23" t="str">
        <f>IFERROR(VLOOKUP(A4980,hoja!A:D,3,FALSE),0)</f>
        <v>50287</v>
      </c>
      <c r="E4980" s="23" t="s">
        <v>672</v>
      </c>
      <c r="F4980" s="23" t="str">
        <f>IFERROR(VLOOKUP(E4980,hoja!$A$2:$E$970,4,FALSE),0)</f>
        <v>ANTIOQUIA</v>
      </c>
      <c r="G4980" s="23" t="str">
        <f>IFERROR(VLOOKUP(E4980,hoja!$A$2:$E$970,5,FALSE),0)</f>
        <v>MEDELLÍN</v>
      </c>
      <c r="H4980" s="103" t="str">
        <f>IFERROR(VLOOKUP(E4980,hoja!A:C,3,FALSE),0)</f>
        <v>0092</v>
      </c>
      <c r="I4980" s="24" t="str">
        <f t="shared" si="1424"/>
        <v>502870092</v>
      </c>
      <c r="K4980" s="23">
        <v>465</v>
      </c>
      <c r="L4980" s="23" t="str">
        <f t="shared" si="1427"/>
        <v>NACIONAL</v>
      </c>
      <c r="M4980" s="23" t="s">
        <v>618</v>
      </c>
      <c r="N4980" s="23" t="s">
        <v>622</v>
      </c>
      <c r="O4980" s="23">
        <f t="shared" si="1425"/>
        <v>16</v>
      </c>
      <c r="P4980" s="23" t="str">
        <f t="shared" si="1426"/>
        <v>502870092Principal</v>
      </c>
    </row>
    <row r="4981" spans="1:16" ht="15" hidden="1" customHeight="1">
      <c r="A4981" s="89" t="s">
        <v>1087</v>
      </c>
      <c r="B4981" s="23" t="str">
        <f>IFERROR(VLOOKUP(A4981,hoja!$A$2:$E$970,4,FALSE),0)</f>
        <v>OCCIDENTE</v>
      </c>
      <c r="C4981" s="23" t="str">
        <f>IFERROR(VLOOKUP(A4981,hoja!$A$2:$E$1370,5,FALSE),0)</f>
        <v>BUENAVENTURA</v>
      </c>
      <c r="D4981" s="23" t="str">
        <f>IFERROR(VLOOKUP(A4981,hoja!A:D,3,FALSE),0)</f>
        <v>50287</v>
      </c>
      <c r="E4981" s="23" t="s">
        <v>635</v>
      </c>
      <c r="F4981" s="23" t="str">
        <f>IFERROR(VLOOKUP(E4981,hoja!$A$2:$E$970,4,FALSE),0)</f>
        <v>CENTRO</v>
      </c>
      <c r="G4981" s="23" t="str">
        <f>IFERROR(VLOOKUP(E4981,hoja!$A$2:$E$970,5,FALSE),0)</f>
        <v>BOGOTÁ</v>
      </c>
      <c r="H4981" s="103" t="str">
        <f>IFERROR(VLOOKUP(E4981,hoja!A:C,3,FALSE),0)</f>
        <v>0021</v>
      </c>
      <c r="I4981" s="24" t="str">
        <f t="shared" si="1424"/>
        <v>502870021</v>
      </c>
      <c r="K4981" s="23">
        <v>496</v>
      </c>
      <c r="L4981" s="23" t="str">
        <f t="shared" si="1427"/>
        <v>NACIONAL</v>
      </c>
      <c r="M4981" s="23" t="s">
        <v>618</v>
      </c>
      <c r="N4981" s="23" t="s">
        <v>622</v>
      </c>
      <c r="O4981" s="23">
        <f t="shared" si="1425"/>
        <v>16</v>
      </c>
      <c r="P4981" s="23" t="str">
        <f t="shared" si="1426"/>
        <v>502870021Principal</v>
      </c>
    </row>
    <row r="4982" spans="1:16" ht="15" hidden="1" customHeight="1">
      <c r="A4982" s="89" t="s">
        <v>1087</v>
      </c>
      <c r="B4982" s="23" t="str">
        <f>IFERROR(VLOOKUP(A4982,hoja!$A$2:$E$970,4,FALSE),0)</f>
        <v>OCCIDENTE</v>
      </c>
      <c r="C4982" s="23" t="str">
        <f>IFERROR(VLOOKUP(A4982,hoja!$A$2:$E$1370,5,FALSE),0)</f>
        <v>BUENAVENTURA</v>
      </c>
      <c r="D4982" s="23" t="str">
        <f>IFERROR(VLOOKUP(A4982,hoja!A:D,3,FALSE),0)</f>
        <v>50287</v>
      </c>
      <c r="E4982" s="23" t="s">
        <v>743</v>
      </c>
      <c r="F4982" s="23" t="str">
        <f>IFERROR(VLOOKUP(E4982,hoja!$A$2:$E$970,4,FALSE),0)</f>
        <v>CENTRO</v>
      </c>
      <c r="G4982" s="23" t="str">
        <f>IFERROR(VLOOKUP(E4982,hoja!$A$2:$E$970,5,FALSE),0)</f>
        <v>BOGOTÁ</v>
      </c>
      <c r="H4982" s="103" t="str">
        <f>IFERROR(VLOOKUP(E4982,hoja!A:C,3,FALSE),0)</f>
        <v>0461</v>
      </c>
      <c r="I4982" s="24" t="str">
        <f t="shared" si="1424"/>
        <v>502870461</v>
      </c>
      <c r="K4982" s="23">
        <v>489</v>
      </c>
      <c r="L4982" s="23" t="str">
        <f t="shared" si="1427"/>
        <v>NACIONAL</v>
      </c>
      <c r="M4982" s="23" t="s">
        <v>618</v>
      </c>
      <c r="N4982" s="23" t="s">
        <v>622</v>
      </c>
      <c r="O4982" s="23">
        <f t="shared" si="1425"/>
        <v>16</v>
      </c>
      <c r="P4982" s="23" t="str">
        <f t="shared" si="1426"/>
        <v>502870461Principal</v>
      </c>
    </row>
    <row r="4983" spans="1:16" ht="15" hidden="1" customHeight="1">
      <c r="A4983" s="89" t="s">
        <v>1087</v>
      </c>
      <c r="B4983" s="23" t="str">
        <f>IFERROR(VLOOKUP(A4983,hoja!$A$2:$E$970,4,FALSE),0)</f>
        <v>OCCIDENTE</v>
      </c>
      <c r="C4983" s="23" t="str">
        <f>IFERROR(VLOOKUP(A4983,hoja!$A$2:$E$1370,5,FALSE),0)</f>
        <v>BUENAVENTURA</v>
      </c>
      <c r="D4983" s="23" t="str">
        <f>IFERROR(VLOOKUP(A4983,hoja!A:D,3,FALSE),0)</f>
        <v>50287</v>
      </c>
      <c r="E4983" s="23" t="s">
        <v>617</v>
      </c>
      <c r="F4983" s="23" t="str">
        <f>IFERROR(VLOOKUP(E4983,hoja!$A$2:$E$970,4,FALSE),0)</f>
        <v>ANTIOQUIA</v>
      </c>
      <c r="G4983" s="23" t="str">
        <f>IFERROR(VLOOKUP(E4983,hoja!$A$2:$E$970,5,FALSE),0)</f>
        <v>MEDELLÍN</v>
      </c>
      <c r="H4983" s="103">
        <f>IFERROR(VLOOKUP(E4983,hoja!A:C,3,FALSE),0)</f>
        <v>50443</v>
      </c>
      <c r="I4983" s="24" t="str">
        <f t="shared" si="1424"/>
        <v>5028750443</v>
      </c>
      <c r="K4983" s="23">
        <v>483</v>
      </c>
      <c r="L4983" s="23" t="str">
        <f t="shared" si="1427"/>
        <v>NACIONAL</v>
      </c>
      <c r="M4983" s="23" t="s">
        <v>618</v>
      </c>
      <c r="N4983" s="23" t="s">
        <v>622</v>
      </c>
      <c r="O4983" s="23">
        <f t="shared" si="1425"/>
        <v>16</v>
      </c>
      <c r="P4983" s="23" t="str">
        <f t="shared" si="1426"/>
        <v>5028750443Principal</v>
      </c>
    </row>
    <row r="4984" spans="1:16" ht="15" hidden="1" customHeight="1">
      <c r="A4984" s="89" t="s">
        <v>1087</v>
      </c>
      <c r="B4984" s="23" t="str">
        <f>IFERROR(VLOOKUP(A4984,hoja!$A$2:$E$970,4,FALSE),0)</f>
        <v>OCCIDENTE</v>
      </c>
      <c r="C4984" s="23" t="str">
        <f>IFERROR(VLOOKUP(A4984,hoja!$A$2:$E$1370,5,FALSE),0)</f>
        <v>BUENAVENTURA</v>
      </c>
      <c r="D4984" s="23" t="str">
        <f>IFERROR(VLOOKUP(A4984,hoja!A:D,3,FALSE),0)</f>
        <v>50287</v>
      </c>
      <c r="E4984" s="23" t="s">
        <v>641</v>
      </c>
      <c r="F4984" s="23" t="str">
        <f>IFERROR(VLOOKUP(E4984,hoja!$A$2:$E$970,4,FALSE),0)</f>
        <v>ANTIOQUIA</v>
      </c>
      <c r="G4984" s="23" t="str">
        <f>IFERROR(VLOOKUP(E4984,hoja!$A$2:$E$970,5,FALSE),0)</f>
        <v>MEDELLÍN</v>
      </c>
      <c r="H4984" s="103" t="str">
        <f>IFERROR(VLOOKUP(E4984,hoja!A:C,3,FALSE),0)</f>
        <v>0079</v>
      </c>
      <c r="I4984" s="24" t="str">
        <f t="shared" si="1424"/>
        <v>502870079</v>
      </c>
      <c r="K4984" s="23">
        <v>476</v>
      </c>
      <c r="L4984" s="23" t="str">
        <f t="shared" si="1427"/>
        <v>NACIONAL</v>
      </c>
      <c r="M4984" s="23" t="s">
        <v>618</v>
      </c>
      <c r="N4984" s="23" t="s">
        <v>622</v>
      </c>
      <c r="O4984" s="23">
        <f t="shared" si="1425"/>
        <v>16</v>
      </c>
      <c r="P4984" s="23" t="str">
        <f t="shared" si="1426"/>
        <v>502870079Principal</v>
      </c>
    </row>
    <row r="4985" spans="1:16" ht="15" hidden="1" customHeight="1">
      <c r="A4985" s="89" t="s">
        <v>1087</v>
      </c>
      <c r="B4985" s="23" t="str">
        <f>IFERROR(VLOOKUP(A4985,hoja!$A$2:$E$970,4,FALSE),0)</f>
        <v>OCCIDENTE</v>
      </c>
      <c r="C4985" s="23" t="str">
        <f>IFERROR(VLOOKUP(A4985,hoja!$A$2:$E$1370,5,FALSE),0)</f>
        <v>BUENAVENTURA</v>
      </c>
      <c r="D4985" s="23" t="str">
        <f>IFERROR(VLOOKUP(A4985,hoja!A:D,3,FALSE),0)</f>
        <v>50287</v>
      </c>
      <c r="E4985" s="23" t="s">
        <v>642</v>
      </c>
      <c r="F4985" s="23" t="str">
        <f>IFERROR(VLOOKUP(E4985,hoja!$A$2:$E$970,4,FALSE),0)</f>
        <v>COSTA</v>
      </c>
      <c r="G4985" s="23" t="str">
        <f>IFERROR(VLOOKUP(E4985,hoja!$A$2:$E$970,5,FALSE),0)</f>
        <v>BARRANQUILLA</v>
      </c>
      <c r="H4985" s="103" t="str">
        <f>IFERROR(VLOOKUP(E4985,hoja!A:C,3,FALSE),0)</f>
        <v>0111</v>
      </c>
      <c r="I4985" s="24" t="str">
        <f t="shared" si="1424"/>
        <v>502870111</v>
      </c>
      <c r="K4985" s="23">
        <v>1150</v>
      </c>
      <c r="L4985" s="23" t="str">
        <f t="shared" si="1427"/>
        <v>NACIONAL</v>
      </c>
      <c r="M4985" s="23" t="s">
        <v>618</v>
      </c>
      <c r="N4985" s="23" t="s">
        <v>622</v>
      </c>
      <c r="O4985" s="23">
        <f t="shared" si="1425"/>
        <v>6</v>
      </c>
      <c r="P4985" s="23" t="str">
        <f t="shared" si="1426"/>
        <v>502870111Principal</v>
      </c>
    </row>
    <row r="4986" spans="1:16" ht="15" hidden="1" customHeight="1">
      <c r="A4986" s="89" t="s">
        <v>1087</v>
      </c>
      <c r="B4986" s="23" t="str">
        <f>IFERROR(VLOOKUP(A4986,hoja!$A$2:$E$970,4,FALSE),0)</f>
        <v>OCCIDENTE</v>
      </c>
      <c r="C4986" s="23" t="str">
        <f>IFERROR(VLOOKUP(A4986,hoja!$A$2:$E$1370,5,FALSE),0)</f>
        <v>BUENAVENTURA</v>
      </c>
      <c r="D4986" s="23" t="str">
        <f>IFERROR(VLOOKUP(A4986,hoja!A:D,3,FALSE),0)</f>
        <v>50287</v>
      </c>
      <c r="E4986" s="23" t="s">
        <v>644</v>
      </c>
      <c r="F4986" s="23" t="str">
        <f>IFERROR(VLOOKUP(E4986,hoja!$A$2:$E$970,4,FALSE),0)</f>
        <v>OCCIDENTE</v>
      </c>
      <c r="G4986" s="23" t="str">
        <f>IFERROR(VLOOKUP(E4986,hoja!$A$2:$E$970,5,FALSE),0)</f>
        <v>PEREIRA</v>
      </c>
      <c r="H4986" s="103" t="str">
        <f>IFERROR(VLOOKUP(E4986,hoja!A:C,3,FALSE),0)</f>
        <v>0198</v>
      </c>
      <c r="I4986" s="24" t="str">
        <f t="shared" si="1424"/>
        <v>502870198</v>
      </c>
      <c r="K4986" s="23">
        <v>260</v>
      </c>
      <c r="L4986" s="23" t="str">
        <f t="shared" ref="L4986:L5015" si="1428">IF(B4986=F4986,"REGIONAL","NACIONAL")</f>
        <v>REGIONAL</v>
      </c>
      <c r="M4986" s="23" t="s">
        <v>618</v>
      </c>
      <c r="N4986" s="23" t="s">
        <v>622</v>
      </c>
      <c r="O4986" s="23">
        <f t="shared" si="1425"/>
        <v>16</v>
      </c>
      <c r="P4986" s="23" t="str">
        <f t="shared" si="1426"/>
        <v>502870198Principal</v>
      </c>
    </row>
    <row r="4987" spans="1:16" ht="15" hidden="1" customHeight="1">
      <c r="A4987" s="89" t="s">
        <v>1087</v>
      </c>
      <c r="B4987" s="23" t="str">
        <f>IFERROR(VLOOKUP(A4987,hoja!$A$2:$E$970,4,FALSE),0)</f>
        <v>OCCIDENTE</v>
      </c>
      <c r="C4987" s="23" t="str">
        <f>IFERROR(VLOOKUP(A4987,hoja!$A$2:$E$1370,5,FALSE),0)</f>
        <v>BUENAVENTURA</v>
      </c>
      <c r="D4987" s="23" t="str">
        <f>IFERROR(VLOOKUP(A4987,hoja!A:D,3,FALSE),0)</f>
        <v>50287</v>
      </c>
      <c r="E4987" s="23" t="s">
        <v>645</v>
      </c>
      <c r="F4987" s="23" t="str">
        <f>IFERROR(VLOOKUP(E4987,hoja!$A$2:$E$970,4,FALSE),0)</f>
        <v>OCCIDENTE</v>
      </c>
      <c r="G4987" s="23" t="str">
        <f>IFERROR(VLOOKUP(E4987,hoja!$A$2:$E$970,5,FALSE),0)</f>
        <v>CALI</v>
      </c>
      <c r="H4987" s="103" t="str">
        <f>IFERROR(VLOOKUP(E4987,hoja!A:C,3,FALSE),0)</f>
        <v>0410</v>
      </c>
      <c r="I4987" s="24" t="str">
        <f t="shared" si="1424"/>
        <v>502870410</v>
      </c>
      <c r="K4987" s="23">
        <v>164</v>
      </c>
      <c r="L4987" s="23" t="str">
        <f t="shared" si="1428"/>
        <v>REGIONAL</v>
      </c>
      <c r="M4987" s="23" t="s">
        <v>618</v>
      </c>
      <c r="N4987" s="23" t="s">
        <v>622</v>
      </c>
      <c r="O4987" s="23">
        <f t="shared" si="1425"/>
        <v>25</v>
      </c>
      <c r="P4987" s="23" t="str">
        <f t="shared" si="1426"/>
        <v>502870410Principal</v>
      </c>
    </row>
    <row r="4988" spans="1:16" ht="15" hidden="1" customHeight="1">
      <c r="A4988" s="89" t="s">
        <v>1087</v>
      </c>
      <c r="B4988" s="23" t="str">
        <f>IFERROR(VLOOKUP(A4988,hoja!$A$2:$E$970,4,FALSE),0)</f>
        <v>OCCIDENTE</v>
      </c>
      <c r="C4988" s="23" t="str">
        <f>IFERROR(VLOOKUP(A4988,hoja!$A$2:$E$1370,5,FALSE),0)</f>
        <v>BUENAVENTURA</v>
      </c>
      <c r="D4988" s="23" t="str">
        <f>IFERROR(VLOOKUP(A4988,hoja!A:D,3,FALSE),0)</f>
        <v>50287</v>
      </c>
      <c r="E4988" s="23" t="s">
        <v>637</v>
      </c>
      <c r="F4988" s="23" t="str">
        <f>IFERROR(VLOOKUP(E4988,hoja!$A$2:$E$970,4,FALSE),0)</f>
        <v>SANTANDER</v>
      </c>
      <c r="G4988" s="23" t="str">
        <f>IFERROR(VLOOKUP(E4988,hoja!$A$2:$E$970,5,FALSE),0)</f>
        <v>PIEDECUESTA</v>
      </c>
      <c r="H4988" s="103" t="str">
        <f>IFERROR(VLOOKUP(E4988,hoja!A:C,3,FALSE),0)</f>
        <v>0422</v>
      </c>
      <c r="I4988" s="24" t="str">
        <f t="shared" si="1424"/>
        <v>502870422</v>
      </c>
      <c r="K4988" s="23">
        <v>828</v>
      </c>
      <c r="L4988" s="23" t="str">
        <f>IF(B4988=F4988,"REGIONAL","NACIONAL")</f>
        <v>NACIONAL</v>
      </c>
      <c r="M4988" s="23" t="s">
        <v>618</v>
      </c>
      <c r="N4988" s="23" t="s">
        <v>622</v>
      </c>
      <c r="O4988" s="23">
        <f t="shared" si="1425"/>
        <v>8</v>
      </c>
      <c r="P4988" s="23" t="str">
        <f t="shared" si="1426"/>
        <v>502870422Principal</v>
      </c>
    </row>
    <row r="4989" spans="1:16" ht="15" hidden="1" customHeight="1">
      <c r="A4989" s="89" t="s">
        <v>1087</v>
      </c>
      <c r="B4989" s="23" t="str">
        <f>IFERROR(VLOOKUP(A4989,hoja!$A$2:$E$970,4,FALSE),0)</f>
        <v>OCCIDENTE</v>
      </c>
      <c r="C4989" s="23" t="str">
        <f>IFERROR(VLOOKUP(A4989,hoja!$A$2:$E$1370,5,FALSE),0)</f>
        <v>BUENAVENTURA</v>
      </c>
      <c r="D4989" s="23" t="str">
        <f>IFERROR(VLOOKUP(A4989,hoja!A:D,3,FALSE),0)</f>
        <v>50287</v>
      </c>
      <c r="E4989" s="23" t="s">
        <v>663</v>
      </c>
      <c r="F4989" s="23" t="str">
        <f>IFERROR(VLOOKUP(E4989,hoja!$A$2:$E$970,4,FALSE),0)</f>
        <v>CENTRO</v>
      </c>
      <c r="G4989" s="23" t="str">
        <f>IFERROR(VLOOKUP(E4989,hoja!$A$2:$E$970,5,FALSE),0)</f>
        <v>MADRID</v>
      </c>
      <c r="H4989" s="103" t="str">
        <f>IFERROR(VLOOKUP(E4989,hoja!A:C,3,FALSE),0)</f>
        <v>0022</v>
      </c>
      <c r="I4989" s="24" t="str">
        <f t="shared" si="1424"/>
        <v>502870022</v>
      </c>
      <c r="K4989" s="23">
        <v>502</v>
      </c>
      <c r="L4989" s="23" t="str">
        <f t="shared" ref="L4989:L4995" si="1429">IF(B4989=F4989,"REGIONAL","NACIONAL")</f>
        <v>NACIONAL</v>
      </c>
      <c r="M4989" s="23" t="s">
        <v>618</v>
      </c>
      <c r="N4989" s="23" t="s">
        <v>622</v>
      </c>
      <c r="O4989" s="23">
        <f t="shared" si="1425"/>
        <v>12</v>
      </c>
      <c r="P4989" s="23" t="str">
        <f t="shared" si="1426"/>
        <v>502870022Principal</v>
      </c>
    </row>
    <row r="4990" spans="1:16" ht="15" hidden="1" customHeight="1">
      <c r="A4990" s="89" t="s">
        <v>1142</v>
      </c>
      <c r="B4990" s="23" t="str">
        <f>IFERROR(VLOOKUP(A4990,hoja!$A$2:$E$970,4,FALSE),0)</f>
        <v>OCCIDENTE</v>
      </c>
      <c r="C4990" s="23" t="str">
        <f>IFERROR(VLOOKUP(A4990,hoja!$A$2:$E$1370,5,FALSE),0)</f>
        <v>BUENAVENTURA</v>
      </c>
      <c r="D4990" s="23" t="str">
        <f>IFERROR(VLOOKUP(A4990,hoja!A:D,3,FALSE),0)</f>
        <v>50469</v>
      </c>
      <c r="E4990" s="23" t="s">
        <v>672</v>
      </c>
      <c r="F4990" s="23" t="str">
        <f>IFERROR(VLOOKUP(E4990,hoja!$A$2:$E$970,4,FALSE),0)</f>
        <v>ANTIOQUIA</v>
      </c>
      <c r="G4990" s="23" t="str">
        <f>IFERROR(VLOOKUP(E4990,hoja!$A$2:$E$970,5,FALSE),0)</f>
        <v>MEDELLÍN</v>
      </c>
      <c r="H4990" s="103" t="str">
        <f>IFERROR(VLOOKUP(E4990,hoja!A:C,3,FALSE),0)</f>
        <v>0092</v>
      </c>
      <c r="I4990" s="24" t="str">
        <f t="shared" si="1424"/>
        <v>504690092</v>
      </c>
      <c r="K4990" s="23">
        <v>454</v>
      </c>
      <c r="L4990" s="23" t="str">
        <f t="shared" si="1429"/>
        <v>NACIONAL</v>
      </c>
      <c r="M4990" s="23" t="s">
        <v>618</v>
      </c>
      <c r="N4990" s="23" t="s">
        <v>622</v>
      </c>
      <c r="O4990" s="23">
        <f t="shared" si="1425"/>
        <v>16</v>
      </c>
      <c r="P4990" s="23" t="str">
        <f t="shared" si="1426"/>
        <v>504690092Principal</v>
      </c>
    </row>
    <row r="4991" spans="1:16" ht="15" hidden="1" customHeight="1">
      <c r="A4991" s="89" t="s">
        <v>1142</v>
      </c>
      <c r="B4991" s="23" t="str">
        <f>IFERROR(VLOOKUP(A4991,hoja!$A$2:$E$970,4,FALSE),0)</f>
        <v>OCCIDENTE</v>
      </c>
      <c r="C4991" s="23" t="str">
        <f>IFERROR(VLOOKUP(A4991,hoja!$A$2:$E$1370,5,FALSE),0)</f>
        <v>BUENAVENTURA</v>
      </c>
      <c r="D4991" s="23" t="str">
        <f>IFERROR(VLOOKUP(A4991,hoja!A:D,3,FALSE),0)</f>
        <v>50469</v>
      </c>
      <c r="E4991" s="23" t="s">
        <v>635</v>
      </c>
      <c r="F4991" s="23" t="str">
        <f>IFERROR(VLOOKUP(E4991,hoja!$A$2:$E$970,4,FALSE),0)</f>
        <v>CENTRO</v>
      </c>
      <c r="G4991" s="23" t="str">
        <f>IFERROR(VLOOKUP(E4991,hoja!$A$2:$E$970,5,FALSE),0)</f>
        <v>BOGOTÁ</v>
      </c>
      <c r="H4991" s="103" t="str">
        <f>IFERROR(VLOOKUP(E4991,hoja!A:C,3,FALSE),0)</f>
        <v>0021</v>
      </c>
      <c r="I4991" s="24" t="str">
        <f t="shared" si="1424"/>
        <v>504690021</v>
      </c>
      <c r="K4991" s="23">
        <v>483</v>
      </c>
      <c r="L4991" s="23" t="str">
        <f t="shared" si="1429"/>
        <v>NACIONAL</v>
      </c>
      <c r="M4991" s="23" t="s">
        <v>618</v>
      </c>
      <c r="N4991" s="23" t="s">
        <v>622</v>
      </c>
      <c r="O4991" s="23">
        <f t="shared" si="1425"/>
        <v>16</v>
      </c>
      <c r="P4991" s="23" t="str">
        <f t="shared" si="1426"/>
        <v>504690021Principal</v>
      </c>
    </row>
    <row r="4992" spans="1:16" ht="15" hidden="1" customHeight="1">
      <c r="A4992" s="89" t="s">
        <v>1142</v>
      </c>
      <c r="B4992" s="23" t="str">
        <f>IFERROR(VLOOKUP(A4992,hoja!$A$2:$E$970,4,FALSE),0)</f>
        <v>OCCIDENTE</v>
      </c>
      <c r="C4992" s="23" t="str">
        <f>IFERROR(VLOOKUP(A4992,hoja!$A$2:$E$1370,5,FALSE),0)</f>
        <v>BUENAVENTURA</v>
      </c>
      <c r="D4992" s="23" t="str">
        <f>IFERROR(VLOOKUP(A4992,hoja!A:D,3,FALSE),0)</f>
        <v>50469</v>
      </c>
      <c r="E4992" s="23" t="s">
        <v>743</v>
      </c>
      <c r="F4992" s="23" t="str">
        <f>IFERROR(VLOOKUP(E4992,hoja!$A$2:$E$970,4,FALSE),0)</f>
        <v>CENTRO</v>
      </c>
      <c r="G4992" s="23" t="str">
        <f>IFERROR(VLOOKUP(E4992,hoja!$A$2:$E$970,5,FALSE),0)</f>
        <v>BOGOTÁ</v>
      </c>
      <c r="H4992" s="103" t="str">
        <f>IFERROR(VLOOKUP(E4992,hoja!A:C,3,FALSE),0)</f>
        <v>0461</v>
      </c>
      <c r="I4992" s="24" t="str">
        <f t="shared" si="1424"/>
        <v>504690461</v>
      </c>
      <c r="K4992" s="23">
        <v>478</v>
      </c>
      <c r="L4992" s="23" t="str">
        <f t="shared" si="1429"/>
        <v>NACIONAL</v>
      </c>
      <c r="M4992" s="23" t="s">
        <v>618</v>
      </c>
      <c r="N4992" s="23" t="s">
        <v>622</v>
      </c>
      <c r="O4992" s="23">
        <f t="shared" si="1425"/>
        <v>16</v>
      </c>
      <c r="P4992" s="23" t="str">
        <f t="shared" si="1426"/>
        <v>504690461Principal</v>
      </c>
    </row>
    <row r="4993" spans="1:16" ht="15" hidden="1" customHeight="1">
      <c r="A4993" s="89" t="s">
        <v>1142</v>
      </c>
      <c r="B4993" s="23" t="str">
        <f>IFERROR(VLOOKUP(A4993,hoja!$A$2:$E$970,4,FALSE),0)</f>
        <v>OCCIDENTE</v>
      </c>
      <c r="C4993" s="23" t="str">
        <f>IFERROR(VLOOKUP(A4993,hoja!$A$2:$E$1370,5,FALSE),0)</f>
        <v>BUENAVENTURA</v>
      </c>
      <c r="D4993" s="23" t="str">
        <f>IFERROR(VLOOKUP(A4993,hoja!A:D,3,FALSE),0)</f>
        <v>50469</v>
      </c>
      <c r="E4993" s="23" t="s">
        <v>617</v>
      </c>
      <c r="F4993" s="23" t="str">
        <f>IFERROR(VLOOKUP(E4993,hoja!$A$2:$E$970,4,FALSE),0)</f>
        <v>ANTIOQUIA</v>
      </c>
      <c r="G4993" s="23" t="str">
        <f>IFERROR(VLOOKUP(E4993,hoja!$A$2:$E$970,5,FALSE),0)</f>
        <v>MEDELLÍN</v>
      </c>
      <c r="H4993" s="103">
        <f>IFERROR(VLOOKUP(E4993,hoja!A:C,3,FALSE),0)</f>
        <v>50443</v>
      </c>
      <c r="I4993" s="24" t="str">
        <f t="shared" si="1424"/>
        <v>5046950443</v>
      </c>
      <c r="K4993" s="23">
        <v>472</v>
      </c>
      <c r="L4993" s="23" t="str">
        <f t="shared" si="1429"/>
        <v>NACIONAL</v>
      </c>
      <c r="M4993" s="23" t="s">
        <v>618</v>
      </c>
      <c r="N4993" s="23" t="s">
        <v>622</v>
      </c>
      <c r="O4993" s="23">
        <f t="shared" si="1425"/>
        <v>16</v>
      </c>
      <c r="P4993" s="23" t="str">
        <f t="shared" si="1426"/>
        <v>5046950443Principal</v>
      </c>
    </row>
    <row r="4994" spans="1:16" ht="15" hidden="1" customHeight="1">
      <c r="A4994" s="89" t="s">
        <v>1142</v>
      </c>
      <c r="B4994" s="23" t="str">
        <f>IFERROR(VLOOKUP(A4994,hoja!$A$2:$E$970,4,FALSE),0)</f>
        <v>OCCIDENTE</v>
      </c>
      <c r="C4994" s="23" t="str">
        <f>IFERROR(VLOOKUP(A4994,hoja!$A$2:$E$1370,5,FALSE),0)</f>
        <v>BUENAVENTURA</v>
      </c>
      <c r="D4994" s="23" t="str">
        <f>IFERROR(VLOOKUP(A4994,hoja!A:D,3,FALSE),0)</f>
        <v>50469</v>
      </c>
      <c r="E4994" s="23" t="s">
        <v>641</v>
      </c>
      <c r="F4994" s="23" t="str">
        <f>IFERROR(VLOOKUP(E4994,hoja!$A$2:$E$970,4,FALSE),0)</f>
        <v>ANTIOQUIA</v>
      </c>
      <c r="G4994" s="23" t="str">
        <f>IFERROR(VLOOKUP(E4994,hoja!$A$2:$E$970,5,FALSE),0)</f>
        <v>MEDELLÍN</v>
      </c>
      <c r="H4994" s="103" t="str">
        <f>IFERROR(VLOOKUP(E4994,hoja!A:C,3,FALSE),0)</f>
        <v>0079</v>
      </c>
      <c r="I4994" s="24" t="str">
        <f t="shared" si="1424"/>
        <v>504690079</v>
      </c>
      <c r="K4994" s="23">
        <v>465</v>
      </c>
      <c r="L4994" s="23" t="str">
        <f t="shared" si="1429"/>
        <v>NACIONAL</v>
      </c>
      <c r="M4994" s="23" t="s">
        <v>618</v>
      </c>
      <c r="N4994" s="23" t="s">
        <v>622</v>
      </c>
      <c r="O4994" s="23">
        <f t="shared" si="1425"/>
        <v>16</v>
      </c>
      <c r="P4994" s="23" t="str">
        <f t="shared" si="1426"/>
        <v>504690079Principal</v>
      </c>
    </row>
    <row r="4995" spans="1:16" ht="15" hidden="1" customHeight="1">
      <c r="A4995" s="89" t="s">
        <v>1142</v>
      </c>
      <c r="B4995" s="23" t="str">
        <f>IFERROR(VLOOKUP(A4995,hoja!$A$2:$E$970,4,FALSE),0)</f>
        <v>OCCIDENTE</v>
      </c>
      <c r="C4995" s="23" t="str">
        <f>IFERROR(VLOOKUP(A4995,hoja!$A$2:$E$1370,5,FALSE),0)</f>
        <v>BUENAVENTURA</v>
      </c>
      <c r="D4995" s="23" t="str">
        <f>IFERROR(VLOOKUP(A4995,hoja!A:D,3,FALSE),0)</f>
        <v>50469</v>
      </c>
      <c r="E4995" s="23" t="s">
        <v>642</v>
      </c>
      <c r="F4995" s="23" t="str">
        <f>IFERROR(VLOOKUP(E4995,hoja!$A$2:$E$970,4,FALSE),0)</f>
        <v>COSTA</v>
      </c>
      <c r="G4995" s="23" t="str">
        <f>IFERROR(VLOOKUP(E4995,hoja!$A$2:$E$970,5,FALSE),0)</f>
        <v>BARRANQUILLA</v>
      </c>
      <c r="H4995" s="103" t="str">
        <f>IFERROR(VLOOKUP(E4995,hoja!A:C,3,FALSE),0)</f>
        <v>0111</v>
      </c>
      <c r="I4995" s="24" t="str">
        <f t="shared" si="1424"/>
        <v>504690111</v>
      </c>
      <c r="K4995" s="23">
        <v>1139</v>
      </c>
      <c r="L4995" s="23" t="str">
        <f t="shared" si="1429"/>
        <v>NACIONAL</v>
      </c>
      <c r="M4995" s="23" t="s">
        <v>618</v>
      </c>
      <c r="N4995" s="23" t="s">
        <v>622</v>
      </c>
      <c r="O4995" s="23">
        <f t="shared" si="1425"/>
        <v>6</v>
      </c>
      <c r="P4995" s="23" t="str">
        <f t="shared" si="1426"/>
        <v>504690111Principal</v>
      </c>
    </row>
    <row r="4996" spans="1:16" ht="15" hidden="1" customHeight="1">
      <c r="A4996" s="89" t="s">
        <v>1142</v>
      </c>
      <c r="B4996" s="23" t="str">
        <f>IFERROR(VLOOKUP(A4996,hoja!$A$2:$E$970,4,FALSE),0)</f>
        <v>OCCIDENTE</v>
      </c>
      <c r="C4996" s="23" t="str">
        <f>IFERROR(VLOOKUP(A4996,hoja!$A$2:$E$1370,5,FALSE),0)</f>
        <v>BUENAVENTURA</v>
      </c>
      <c r="D4996" s="23" t="str">
        <f>IFERROR(VLOOKUP(A4996,hoja!A:D,3,FALSE),0)</f>
        <v>50469</v>
      </c>
      <c r="E4996" s="23" t="s">
        <v>644</v>
      </c>
      <c r="F4996" s="23" t="str">
        <f>IFERROR(VLOOKUP(E4996,hoja!$A$2:$E$970,4,FALSE),0)</f>
        <v>OCCIDENTE</v>
      </c>
      <c r="G4996" s="23" t="str">
        <f>IFERROR(VLOOKUP(E4996,hoja!$A$2:$E$970,5,FALSE),0)</f>
        <v>PEREIRA</v>
      </c>
      <c r="H4996" s="103" t="str">
        <f>IFERROR(VLOOKUP(E4996,hoja!A:C,3,FALSE),0)</f>
        <v>0198</v>
      </c>
      <c r="I4996" s="24" t="str">
        <f t="shared" si="1424"/>
        <v>504690198</v>
      </c>
      <c r="K4996" s="23">
        <v>247</v>
      </c>
      <c r="L4996" s="23" t="str">
        <f t="shared" si="1428"/>
        <v>REGIONAL</v>
      </c>
      <c r="M4996" s="23" t="s">
        <v>618</v>
      </c>
      <c r="N4996" s="23" t="s">
        <v>622</v>
      </c>
      <c r="O4996" s="23">
        <f t="shared" si="1425"/>
        <v>25</v>
      </c>
      <c r="P4996" s="23" t="str">
        <f t="shared" si="1426"/>
        <v>504690198Principal</v>
      </c>
    </row>
    <row r="4997" spans="1:16" ht="15" hidden="1" customHeight="1">
      <c r="A4997" s="89" t="s">
        <v>1142</v>
      </c>
      <c r="B4997" s="23" t="str">
        <f>IFERROR(VLOOKUP(A4997,hoja!$A$2:$E$970,4,FALSE),0)</f>
        <v>OCCIDENTE</v>
      </c>
      <c r="C4997" s="23" t="str">
        <f>IFERROR(VLOOKUP(A4997,hoja!$A$2:$E$1370,5,FALSE),0)</f>
        <v>BUENAVENTURA</v>
      </c>
      <c r="D4997" s="23" t="str">
        <f>IFERROR(VLOOKUP(A4997,hoja!A:D,3,FALSE),0)</f>
        <v>50469</v>
      </c>
      <c r="E4997" s="23" t="s">
        <v>645</v>
      </c>
      <c r="F4997" s="23" t="str">
        <f>IFERROR(VLOOKUP(E4997,hoja!$A$2:$E$970,4,FALSE),0)</f>
        <v>OCCIDENTE</v>
      </c>
      <c r="G4997" s="23" t="str">
        <f>IFERROR(VLOOKUP(E4997,hoja!$A$2:$E$970,5,FALSE),0)</f>
        <v>CALI</v>
      </c>
      <c r="H4997" s="103" t="str">
        <f>IFERROR(VLOOKUP(E4997,hoja!A:C,3,FALSE),0)</f>
        <v>0410</v>
      </c>
      <c r="I4997" s="24" t="str">
        <f t="shared" si="1424"/>
        <v>504690410</v>
      </c>
      <c r="K4997" s="23">
        <v>153</v>
      </c>
      <c r="L4997" s="23" t="str">
        <f t="shared" si="1428"/>
        <v>REGIONAL</v>
      </c>
      <c r="M4997" s="23" t="s">
        <v>618</v>
      </c>
      <c r="N4997" s="23" t="s">
        <v>622</v>
      </c>
      <c r="O4997" s="23">
        <f t="shared" si="1425"/>
        <v>25</v>
      </c>
      <c r="P4997" s="23" t="str">
        <f t="shared" si="1426"/>
        <v>504690410Principal</v>
      </c>
    </row>
    <row r="4998" spans="1:16" ht="15" hidden="1" customHeight="1">
      <c r="A4998" s="89" t="s">
        <v>1142</v>
      </c>
      <c r="B4998" s="23" t="str">
        <f>IFERROR(VLOOKUP(A4998,hoja!$A$2:$E$970,4,FALSE),0)</f>
        <v>OCCIDENTE</v>
      </c>
      <c r="C4998" s="23" t="str">
        <f>IFERROR(VLOOKUP(A4998,hoja!$A$2:$E$1370,5,FALSE),0)</f>
        <v>BUENAVENTURA</v>
      </c>
      <c r="D4998" s="23" t="str">
        <f>IFERROR(VLOOKUP(A4998,hoja!A:D,3,FALSE),0)</f>
        <v>50469</v>
      </c>
      <c r="E4998" s="23" t="s">
        <v>637</v>
      </c>
      <c r="F4998" s="23" t="str">
        <f>IFERROR(VLOOKUP(E4998,hoja!$A$2:$E$970,4,FALSE),0)</f>
        <v>SANTANDER</v>
      </c>
      <c r="G4998" s="23" t="str">
        <f>IFERROR(VLOOKUP(E4998,hoja!$A$2:$E$970,5,FALSE),0)</f>
        <v>PIEDECUESTA</v>
      </c>
      <c r="H4998" s="103" t="str">
        <f>IFERROR(VLOOKUP(E4998,hoja!A:C,3,FALSE),0)</f>
        <v>0422</v>
      </c>
      <c r="I4998" s="24" t="str">
        <f t="shared" si="1424"/>
        <v>504690422</v>
      </c>
      <c r="K4998" s="23">
        <v>818</v>
      </c>
      <c r="L4998" s="23" t="str">
        <f>IF(B4998=F4998,"REGIONAL","NACIONAL")</f>
        <v>NACIONAL</v>
      </c>
      <c r="M4998" s="23" t="s">
        <v>618</v>
      </c>
      <c r="N4998" s="23" t="s">
        <v>622</v>
      </c>
      <c r="O4998" s="23">
        <f t="shared" si="1425"/>
        <v>8</v>
      </c>
      <c r="P4998" s="23" t="str">
        <f t="shared" si="1426"/>
        <v>504690422Principal</v>
      </c>
    </row>
    <row r="4999" spans="1:16" ht="15" hidden="1" customHeight="1">
      <c r="A4999" s="89" t="s">
        <v>1142</v>
      </c>
      <c r="B4999" s="23" t="str">
        <f>IFERROR(VLOOKUP(A4999,hoja!$A$2:$E$970,4,FALSE),0)</f>
        <v>OCCIDENTE</v>
      </c>
      <c r="C4999" s="23" t="str">
        <f>IFERROR(VLOOKUP(A4999,hoja!$A$2:$E$1370,5,FALSE),0)</f>
        <v>BUENAVENTURA</v>
      </c>
      <c r="D4999" s="23" t="str">
        <f>IFERROR(VLOOKUP(A4999,hoja!A:D,3,FALSE),0)</f>
        <v>50469</v>
      </c>
      <c r="E4999" s="23" t="s">
        <v>663</v>
      </c>
      <c r="F4999" s="23" t="str">
        <f>IFERROR(VLOOKUP(E4999,hoja!$A$2:$E$970,4,FALSE),0)</f>
        <v>CENTRO</v>
      </c>
      <c r="G4999" s="23" t="str">
        <f>IFERROR(VLOOKUP(E4999,hoja!$A$2:$E$970,5,FALSE),0)</f>
        <v>MADRID</v>
      </c>
      <c r="H4999" s="103" t="str">
        <f>IFERROR(VLOOKUP(E4999,hoja!A:C,3,FALSE),0)</f>
        <v>0022</v>
      </c>
      <c r="I4999" s="24" t="str">
        <f t="shared" si="1424"/>
        <v>504690022</v>
      </c>
      <c r="K4999" s="23">
        <v>490</v>
      </c>
      <c r="L4999" s="23" t="str">
        <f>IF(B4999=F4999,"REGIONAL","NACIONAL")</f>
        <v>NACIONAL</v>
      </c>
      <c r="M4999" s="23" t="s">
        <v>618</v>
      </c>
      <c r="N4999" s="23" t="s">
        <v>622</v>
      </c>
      <c r="O4999" s="23">
        <f t="shared" si="1425"/>
        <v>16</v>
      </c>
      <c r="P4999" s="23" t="str">
        <f t="shared" si="1426"/>
        <v>504690022Principal</v>
      </c>
    </row>
    <row r="5000" spans="1:16" ht="15" hidden="1" customHeight="1">
      <c r="A5000" s="89" t="s">
        <v>670</v>
      </c>
      <c r="B5000" s="23" t="str">
        <f>IFERROR(VLOOKUP(A5000,hoja!$A$2:$E$970,4,FALSE),0)</f>
        <v>OCCIDENTE</v>
      </c>
      <c r="C5000" s="23" t="str">
        <f>IFERROR(VLOOKUP(A5000,hoja!$A$2:$E$1370,5,FALSE),0)</f>
        <v>PEREIRA</v>
      </c>
      <c r="D5000" s="23" t="str">
        <f>IFERROR(VLOOKUP(A5000,hoja!A:D,3,FALSE),0)</f>
        <v>0134</v>
      </c>
      <c r="E5000" s="23" t="s">
        <v>1143</v>
      </c>
      <c r="F5000" s="23" t="str">
        <f>IFERROR(VLOOKUP(E5000,hoja!$A$2:$E$970,4,FALSE),0)</f>
        <v>OCCIDENTE</v>
      </c>
      <c r="G5000" s="23" t="str">
        <f>IFERROR(VLOOKUP(E5000,hoja!$A$2:$E$970,5,FALSE),0)</f>
        <v>PEREIRA</v>
      </c>
      <c r="H5000" s="103" t="str">
        <f>IFERROR(VLOOKUP(E5000,hoja!A:C,3,FALSE),0)</f>
        <v>50355</v>
      </c>
      <c r="I5000" s="24" t="str">
        <f t="shared" si="1424"/>
        <v>013450355</v>
      </c>
      <c r="K5000" s="23">
        <v>20</v>
      </c>
      <c r="L5000" s="23" t="str">
        <f t="shared" si="1428"/>
        <v>REGIONAL</v>
      </c>
      <c r="M5000" s="23" t="s">
        <v>618</v>
      </c>
      <c r="N5000" s="23" t="s">
        <v>622</v>
      </c>
      <c r="O5000" s="23">
        <f t="shared" si="1425"/>
        <v>25</v>
      </c>
      <c r="P5000" s="23" t="str">
        <f t="shared" si="1426"/>
        <v>013450355Principal</v>
      </c>
    </row>
    <row r="5001" spans="1:16" ht="15" hidden="1" customHeight="1">
      <c r="A5001" s="89" t="s">
        <v>670</v>
      </c>
      <c r="B5001" s="23" t="str">
        <f>IFERROR(VLOOKUP(A5001,hoja!$A$2:$E$970,4,FALSE),0)</f>
        <v>OCCIDENTE</v>
      </c>
      <c r="C5001" s="23" t="str">
        <f>IFERROR(VLOOKUP(A5001,hoja!$A$2:$E$1370,5,FALSE),0)</f>
        <v>PEREIRA</v>
      </c>
      <c r="D5001" s="23" t="str">
        <f>IFERROR(VLOOKUP(A5001,hoja!A:D,3,FALSE),0)</f>
        <v>0134</v>
      </c>
      <c r="E5001" s="23" t="s">
        <v>1144</v>
      </c>
      <c r="F5001" s="23" t="str">
        <f>IFERROR(VLOOKUP(E5001,hoja!$A$2:$E$970,4,FALSE),0)</f>
        <v>OCCIDENTE</v>
      </c>
      <c r="G5001" s="23">
        <f>IFERROR(VLOOKUP(E5001,hoja!$A$2:$E$970,5,FALSE),0)</f>
        <v>0</v>
      </c>
      <c r="H5001" s="103" t="str">
        <f>IFERROR(VLOOKUP(E5001,hoja!A:C,3,FALSE),0)</f>
        <v>50620</v>
      </c>
      <c r="I5001" s="24" t="str">
        <f t="shared" si="1424"/>
        <v>013450620</v>
      </c>
      <c r="K5001" s="23">
        <v>23</v>
      </c>
      <c r="L5001" s="23" t="str">
        <f>IF(B5001=F5001,"REGIONAL","NACIONAL")</f>
        <v>REGIONAL</v>
      </c>
      <c r="M5001" s="23" t="s">
        <v>618</v>
      </c>
      <c r="N5001" s="23" t="s">
        <v>622</v>
      </c>
      <c r="O5001" s="23">
        <f t="shared" si="1425"/>
        <v>25</v>
      </c>
      <c r="P5001" s="23" t="str">
        <f t="shared" si="1426"/>
        <v>013450620Principal</v>
      </c>
    </row>
    <row r="5002" spans="1:16" ht="15" hidden="1" customHeight="1">
      <c r="A5002" s="89" t="s">
        <v>670</v>
      </c>
      <c r="B5002" s="23" t="str">
        <f>IFERROR(VLOOKUP(A5002,hoja!$A$2:$E$970,4,FALSE),0)</f>
        <v>OCCIDENTE</v>
      </c>
      <c r="C5002" s="23" t="str">
        <f>IFERROR(VLOOKUP(A5002,hoja!$A$2:$E$1370,5,FALSE),0)</f>
        <v>PEREIRA</v>
      </c>
      <c r="D5002" s="23" t="str">
        <f>IFERROR(VLOOKUP(A5002,hoja!A:D,3,FALSE),0)</f>
        <v>0134</v>
      </c>
      <c r="E5002" s="23" t="s">
        <v>1145</v>
      </c>
      <c r="F5002" s="23" t="str">
        <f>IFERROR(VLOOKUP(E5002,hoja!$A$2:$E$970,4,FALSE),0)</f>
        <v>OCCIDENTE</v>
      </c>
      <c r="G5002" s="23" t="str">
        <f>IFERROR(VLOOKUP(E5002,hoja!$A$2:$E$970,5,FALSE),0)</f>
        <v>PEREIRA</v>
      </c>
      <c r="H5002" s="103" t="str">
        <f>IFERROR(VLOOKUP(E5002,hoja!A:C,3,FALSE),0)</f>
        <v>50464</v>
      </c>
      <c r="I5002" s="24" t="str">
        <f t="shared" si="1424"/>
        <v>013450464</v>
      </c>
      <c r="K5002" s="23">
        <v>8</v>
      </c>
      <c r="L5002" s="23" t="str">
        <f t="shared" si="1428"/>
        <v>REGIONAL</v>
      </c>
      <c r="M5002" s="23" t="s">
        <v>618</v>
      </c>
      <c r="N5002" s="23" t="s">
        <v>622</v>
      </c>
      <c r="O5002" s="23">
        <f t="shared" si="1425"/>
        <v>25</v>
      </c>
      <c r="P5002" s="23" t="str">
        <f t="shared" si="1426"/>
        <v>013450464Principal</v>
      </c>
    </row>
    <row r="5003" spans="1:16" ht="15" hidden="1" customHeight="1">
      <c r="A5003" s="89" t="s">
        <v>645</v>
      </c>
      <c r="B5003" s="23" t="str">
        <f>IFERROR(VLOOKUP(A5003,hoja!$A$2:$E$970,4,FALSE),0)</f>
        <v>OCCIDENTE</v>
      </c>
      <c r="C5003" s="23" t="str">
        <f>IFERROR(VLOOKUP(A5003,hoja!$A$2:$E$1370,5,FALSE),0)</f>
        <v>CALI</v>
      </c>
      <c r="D5003" s="23" t="str">
        <f>IFERROR(VLOOKUP(A5003,hoja!A:D,3,FALSE),0)</f>
        <v>0410</v>
      </c>
      <c r="E5003" s="40" t="s">
        <v>1146</v>
      </c>
      <c r="F5003" s="23" t="str">
        <f>IFERROR(VLOOKUP(E5003,hoja!$A$2:$E$970,4,FALSE),0)</f>
        <v>OCCIDENTE</v>
      </c>
      <c r="G5003" s="23" t="str">
        <f>IFERROR(VLOOKUP(E5003,hoja!$A$2:$E$970,5,FALSE),0)</f>
        <v>CALI</v>
      </c>
      <c r="H5003" s="103" t="str">
        <f>IFERROR(VLOOKUP(E5003,hoja!A:C,3,FALSE),0)</f>
        <v>50461</v>
      </c>
      <c r="I5003" s="24" t="str">
        <f t="shared" si="1424"/>
        <v>041050461</v>
      </c>
      <c r="K5003" s="23">
        <v>8</v>
      </c>
      <c r="L5003" s="23" t="str">
        <f t="shared" si="1428"/>
        <v>REGIONAL</v>
      </c>
      <c r="M5003" s="23" t="s">
        <v>618</v>
      </c>
      <c r="N5003" s="23" t="s">
        <v>622</v>
      </c>
      <c r="O5003" s="23">
        <f t="shared" si="1425"/>
        <v>25</v>
      </c>
      <c r="P5003" s="23" t="str">
        <f t="shared" si="1426"/>
        <v>041050461Principal</v>
      </c>
    </row>
    <row r="5004" spans="1:16" ht="15" hidden="1" customHeight="1">
      <c r="A5004" s="89" t="s">
        <v>645</v>
      </c>
      <c r="B5004" s="23" t="str">
        <f>IFERROR(VLOOKUP(A5004,hoja!$A$2:$E$970,4,FALSE),0)</f>
        <v>OCCIDENTE</v>
      </c>
      <c r="C5004" s="23" t="str">
        <f>IFERROR(VLOOKUP(A5004,hoja!$A$2:$E$1370,5,FALSE),0)</f>
        <v>CALI</v>
      </c>
      <c r="D5004" s="23" t="str">
        <f>IFERROR(VLOOKUP(A5004,hoja!A:D,3,FALSE),0)</f>
        <v>0410</v>
      </c>
      <c r="E5004" s="23" t="s">
        <v>1147</v>
      </c>
      <c r="F5004" s="23" t="str">
        <f>IFERROR(VLOOKUP(E5004,hoja!$A$2:$E$970,4,FALSE),0)</f>
        <v>ANTIOQUIA</v>
      </c>
      <c r="G5004" s="23" t="str">
        <f>IFERROR(VLOOKUP(E5004,hoja!$A$2:$E$970,5,FALSE),0)</f>
        <v>CALI</v>
      </c>
      <c r="H5004" s="103" t="str">
        <f>IFERROR(VLOOKUP(E5004,hoja!A:C,3,FALSE),0)</f>
        <v>50460</v>
      </c>
      <c r="I5004" s="24" t="str">
        <f t="shared" si="1424"/>
        <v>041050460</v>
      </c>
      <c r="K5004" s="23">
        <v>26</v>
      </c>
      <c r="L5004" s="23" t="str">
        <f>IF(B5004=F5004,"REGIONAL","NACIONAL")</f>
        <v>NACIONAL</v>
      </c>
      <c r="M5004" s="23" t="s">
        <v>618</v>
      </c>
      <c r="N5004" s="23" t="s">
        <v>622</v>
      </c>
      <c r="O5004" s="23">
        <f t="shared" si="1425"/>
        <v>25</v>
      </c>
      <c r="P5004" s="23" t="str">
        <f t="shared" si="1426"/>
        <v>041050460Principal</v>
      </c>
    </row>
    <row r="5005" spans="1:16" ht="15" hidden="1" customHeight="1">
      <c r="A5005" s="89" t="s">
        <v>645</v>
      </c>
      <c r="B5005" s="23" t="str">
        <f>IFERROR(VLOOKUP(A5005,hoja!$A$2:$E$970,4,FALSE),0)</f>
        <v>OCCIDENTE</v>
      </c>
      <c r="C5005" s="23" t="str">
        <f>IFERROR(VLOOKUP(A5005,hoja!$A$2:$E$1370,5,FALSE),0)</f>
        <v>CALI</v>
      </c>
      <c r="D5005" s="23" t="str">
        <f>IFERROR(VLOOKUP(A5005,hoja!A:D,3,FALSE),0)</f>
        <v>0410</v>
      </c>
      <c r="E5005" s="23" t="s">
        <v>1148</v>
      </c>
      <c r="F5005" s="23" t="str">
        <f>IFERROR(VLOOKUP(E5005,hoja!$A$2:$E$970,4,FALSE),0)</f>
        <v>OCCIDENTE</v>
      </c>
      <c r="G5005" s="23" t="str">
        <f>IFERROR(VLOOKUP(E5005,hoja!$A$2:$E$970,5,FALSE),0)</f>
        <v>CALI</v>
      </c>
      <c r="H5005" s="103" t="str">
        <f>IFERROR(VLOOKUP(E5005,hoja!A:C,3,FALSE),0)</f>
        <v>50323</v>
      </c>
      <c r="I5005" s="24" t="str">
        <f t="shared" si="1424"/>
        <v>041050323</v>
      </c>
      <c r="K5005" s="23">
        <v>8</v>
      </c>
      <c r="L5005" s="23" t="str">
        <f t="shared" si="1428"/>
        <v>REGIONAL</v>
      </c>
      <c r="M5005" s="23" t="s">
        <v>618</v>
      </c>
      <c r="N5005" s="23" t="s">
        <v>622</v>
      </c>
      <c r="O5005" s="23">
        <f t="shared" si="1425"/>
        <v>25</v>
      </c>
      <c r="P5005" s="23" t="str">
        <f t="shared" si="1426"/>
        <v>041050323Principal</v>
      </c>
    </row>
    <row r="5006" spans="1:16" ht="15" hidden="1" customHeight="1">
      <c r="A5006" s="89" t="s">
        <v>645</v>
      </c>
      <c r="B5006" s="23" t="str">
        <f>IFERROR(VLOOKUP(A5006,hoja!$A$2:$E$970,4,FALSE),0)</f>
        <v>OCCIDENTE</v>
      </c>
      <c r="C5006" s="23" t="str">
        <f>IFERROR(VLOOKUP(A5006,hoja!$A$2:$E$1370,5,FALSE),0)</f>
        <v>CALI</v>
      </c>
      <c r="D5006" s="23" t="str">
        <f>IFERROR(VLOOKUP(A5006,hoja!A:D,3,FALSE),0)</f>
        <v>0410</v>
      </c>
      <c r="E5006" s="23" t="s">
        <v>1149</v>
      </c>
      <c r="F5006" s="23" t="str">
        <f>IFERROR(VLOOKUP(E5006,hoja!$A$2:$E$970,4,FALSE),0)</f>
        <v>OCCIDENTE</v>
      </c>
      <c r="G5006" s="23" t="str">
        <f>IFERROR(VLOOKUP(E5006,hoja!$A$2:$E$970,5,FALSE),0)</f>
        <v>CALI</v>
      </c>
      <c r="H5006" s="103" t="str">
        <f>IFERROR(VLOOKUP(E5006,hoja!A:C,3,FALSE),0)</f>
        <v>50324</v>
      </c>
      <c r="I5006" s="24" t="str">
        <f t="shared" si="1424"/>
        <v>041050324</v>
      </c>
      <c r="K5006" s="23">
        <v>21</v>
      </c>
      <c r="L5006" s="23" t="str">
        <f t="shared" si="1428"/>
        <v>REGIONAL</v>
      </c>
      <c r="M5006" s="23" t="s">
        <v>618</v>
      </c>
      <c r="N5006" s="23" t="s">
        <v>622</v>
      </c>
      <c r="O5006" s="23">
        <f t="shared" si="1425"/>
        <v>25</v>
      </c>
      <c r="P5006" s="23" t="str">
        <f t="shared" si="1426"/>
        <v>041050324Principal</v>
      </c>
    </row>
    <row r="5007" spans="1:16" ht="15" hidden="1" customHeight="1">
      <c r="A5007" s="89" t="s">
        <v>645</v>
      </c>
      <c r="B5007" s="23" t="str">
        <f>IFERROR(VLOOKUP(A5007,hoja!$A$2:$E$970,4,FALSE),0)</f>
        <v>OCCIDENTE</v>
      </c>
      <c r="C5007" s="23" t="str">
        <f>IFERROR(VLOOKUP(A5007,hoja!$A$2:$E$1370,5,FALSE),0)</f>
        <v>CALI</v>
      </c>
      <c r="D5007" s="23" t="str">
        <f>IFERROR(VLOOKUP(A5007,hoja!A:D,3,FALSE),0)</f>
        <v>0410</v>
      </c>
      <c r="E5007" s="23" t="s">
        <v>1150</v>
      </c>
      <c r="F5007" s="23">
        <f>IFERROR(VLOOKUP(E5007,hoja!$A$2:$E$970,4,FALSE),0)</f>
        <v>0</v>
      </c>
      <c r="G5007" s="23">
        <f>IFERROR(VLOOKUP(E5007,hoja!$A$2:$E$970,5,FALSE),0)</f>
        <v>0</v>
      </c>
      <c r="H5007" s="103">
        <f>IFERROR(VLOOKUP(E5007,hoja!A:C,3,FALSE),0)</f>
        <v>0</v>
      </c>
      <c r="I5007" s="24" t="str">
        <f t="shared" si="1424"/>
        <v>04100</v>
      </c>
      <c r="K5007" s="23">
        <v>21</v>
      </c>
      <c r="L5007" s="23" t="str">
        <f>IF(B5007=F5007,"REGIONAL","NACIONAL")</f>
        <v>NACIONAL</v>
      </c>
      <c r="M5007" s="23" t="s">
        <v>618</v>
      </c>
      <c r="N5007" s="23" t="s">
        <v>622</v>
      </c>
      <c r="O5007" s="23">
        <f t="shared" si="1425"/>
        <v>25</v>
      </c>
      <c r="P5007" s="23" t="str">
        <f t="shared" si="1426"/>
        <v>04100Principal</v>
      </c>
    </row>
    <row r="5008" spans="1:16" ht="15" hidden="1" customHeight="1">
      <c r="A5008" s="89" t="s">
        <v>645</v>
      </c>
      <c r="B5008" s="23" t="str">
        <f>IFERROR(VLOOKUP(A5008,hoja!$A$2:$E$970,4,FALSE),0)</f>
        <v>OCCIDENTE</v>
      </c>
      <c r="C5008" s="23" t="str">
        <f>IFERROR(VLOOKUP(A5008,hoja!$A$2:$E$1370,5,FALSE),0)</f>
        <v>CALI</v>
      </c>
      <c r="D5008" s="23" t="str">
        <f>IFERROR(VLOOKUP(A5008,hoja!A:D,3,FALSE),0)</f>
        <v>0410</v>
      </c>
      <c r="E5008" s="23" t="s">
        <v>1151</v>
      </c>
      <c r="F5008" s="23">
        <f>IFERROR(VLOOKUP(E5008,hoja!$A$2:$E$970,4,FALSE),0)</f>
        <v>0</v>
      </c>
      <c r="G5008" s="23">
        <f>IFERROR(VLOOKUP(E5008,hoja!$A$2:$E$970,5,FALSE),0)</f>
        <v>0</v>
      </c>
      <c r="H5008" s="103">
        <f>IFERROR(VLOOKUP(E5008,hoja!A:C,3,FALSE),0)</f>
        <v>0</v>
      </c>
      <c r="I5008" s="24" t="str">
        <f t="shared" si="1424"/>
        <v>04100</v>
      </c>
      <c r="K5008" s="23">
        <v>9</v>
      </c>
      <c r="L5008" s="23" t="str">
        <f>IF(B5008=F5008,"REGIONAL","NACIONAL")</f>
        <v>NACIONAL</v>
      </c>
      <c r="M5008" s="23" t="s">
        <v>618</v>
      </c>
      <c r="N5008" s="23" t="s">
        <v>622</v>
      </c>
      <c r="O5008" s="23">
        <f t="shared" si="1425"/>
        <v>25</v>
      </c>
      <c r="P5008" s="23" t="str">
        <f t="shared" si="1426"/>
        <v>04100Principal</v>
      </c>
    </row>
    <row r="5009" spans="1:16" ht="15" hidden="1" customHeight="1">
      <c r="A5009" s="89" t="s">
        <v>645</v>
      </c>
      <c r="B5009" s="23" t="str">
        <f>IFERROR(VLOOKUP(A5009,hoja!$A$2:$E$970,4,FALSE),0)</f>
        <v>OCCIDENTE</v>
      </c>
      <c r="C5009" s="23" t="str">
        <f>IFERROR(VLOOKUP(A5009,hoja!$A$2:$E$1370,5,FALSE),0)</f>
        <v>CALI</v>
      </c>
      <c r="D5009" s="23" t="str">
        <f>IFERROR(VLOOKUP(A5009,hoja!A:D,3,FALSE),0)</f>
        <v>0410</v>
      </c>
      <c r="E5009" s="23" t="s">
        <v>1152</v>
      </c>
      <c r="F5009" s="23" t="str">
        <f>IFERROR(VLOOKUP(E5009,hoja!$A$2:$E$970,4,FALSE),0)</f>
        <v>OCCIDENTE</v>
      </c>
      <c r="G5009" s="23" t="str">
        <f>IFERROR(VLOOKUP(E5009,hoja!$A$2:$E$970,5,FALSE),0)</f>
        <v>CALOTO</v>
      </c>
      <c r="H5009" s="103" t="str">
        <f>IFERROR(VLOOKUP(E5009,hoja!A:C,3,FALSE),0)</f>
        <v>50305</v>
      </c>
      <c r="I5009" s="24" t="str">
        <f t="shared" si="1424"/>
        <v>041050305</v>
      </c>
      <c r="K5009" s="23">
        <v>31</v>
      </c>
      <c r="L5009" s="23" t="str">
        <f t="shared" si="1428"/>
        <v>REGIONAL</v>
      </c>
      <c r="M5009" s="23" t="s">
        <v>618</v>
      </c>
      <c r="N5009" s="23" t="s">
        <v>622</v>
      </c>
      <c r="O5009" s="23">
        <f t="shared" si="1425"/>
        <v>25</v>
      </c>
      <c r="P5009" s="23" t="str">
        <f t="shared" si="1426"/>
        <v>041050305Principal</v>
      </c>
    </row>
    <row r="5010" spans="1:16" ht="15" hidden="1" customHeight="1">
      <c r="A5010" s="89" t="s">
        <v>645</v>
      </c>
      <c r="B5010" s="23" t="str">
        <f>IFERROR(VLOOKUP(A5010,hoja!$A$2:$E$970,4,FALSE),0)</f>
        <v>OCCIDENTE</v>
      </c>
      <c r="C5010" s="23" t="str">
        <f>IFERROR(VLOOKUP(A5010,hoja!$A$2:$E$1370,5,FALSE),0)</f>
        <v>CALI</v>
      </c>
      <c r="D5010" s="23" t="str">
        <f>IFERROR(VLOOKUP(A5010,hoja!A:D,3,FALSE),0)</f>
        <v>0410</v>
      </c>
      <c r="E5010" s="23" t="s">
        <v>1153</v>
      </c>
      <c r="F5010" s="23" t="str">
        <f>IFERROR(VLOOKUP(E5010,hoja!$A$2:$E$970,4,FALSE),0)</f>
        <v>OCCIDENTE</v>
      </c>
      <c r="G5010" s="23" t="str">
        <f>IFERROR(VLOOKUP(E5010,hoja!$A$2:$E$970,5,FALSE),0)</f>
        <v>CALI</v>
      </c>
      <c r="H5010" s="103" t="str">
        <f>IFERROR(VLOOKUP(E5010,hoja!A:C,3,FALSE),0)</f>
        <v>50361</v>
      </c>
      <c r="I5010" s="24" t="str">
        <f t="shared" si="1424"/>
        <v>041050361</v>
      </c>
      <c r="K5010" s="23">
        <v>6</v>
      </c>
      <c r="L5010" s="23" t="str">
        <f t="shared" si="1428"/>
        <v>REGIONAL</v>
      </c>
      <c r="M5010" s="23" t="s">
        <v>618</v>
      </c>
      <c r="N5010" s="23" t="s">
        <v>622</v>
      </c>
      <c r="O5010" s="23">
        <f t="shared" si="1425"/>
        <v>25</v>
      </c>
      <c r="P5010" s="23" t="str">
        <f t="shared" si="1426"/>
        <v>041050361Principal</v>
      </c>
    </row>
    <row r="5011" spans="1:16" ht="15" hidden="1" customHeight="1">
      <c r="A5011" s="89" t="s">
        <v>645</v>
      </c>
      <c r="B5011" s="23" t="str">
        <f>IFERROR(VLOOKUP(A5011,hoja!$A$2:$E$970,4,FALSE),0)</f>
        <v>OCCIDENTE</v>
      </c>
      <c r="C5011" s="23" t="str">
        <f>IFERROR(VLOOKUP(A5011,hoja!$A$2:$E$1370,5,FALSE),0)</f>
        <v>CALI</v>
      </c>
      <c r="D5011" s="23" t="str">
        <f>IFERROR(VLOOKUP(A5011,hoja!A:D,3,FALSE),0)</f>
        <v>0410</v>
      </c>
      <c r="E5011" s="23" t="s">
        <v>1154</v>
      </c>
      <c r="F5011" s="23">
        <f>IFERROR(VLOOKUP(E5011,hoja!$A$2:$E$970,4,FALSE),0)</f>
        <v>0</v>
      </c>
      <c r="G5011" s="23">
        <f>IFERROR(VLOOKUP(E5011,hoja!$A$2:$E$970,5,FALSE),0)</f>
        <v>0</v>
      </c>
      <c r="H5011" s="103">
        <f>IFERROR(VLOOKUP(E5011,hoja!A:C,3,FALSE),0)</f>
        <v>0</v>
      </c>
      <c r="I5011" s="24" t="str">
        <f t="shared" si="1424"/>
        <v>04100</v>
      </c>
      <c r="K5011" s="23">
        <v>6</v>
      </c>
      <c r="L5011" s="23" t="str">
        <f>IF(B5011=F5011,"REGIONAL","NACIONAL")</f>
        <v>NACIONAL</v>
      </c>
      <c r="M5011" s="23" t="s">
        <v>618</v>
      </c>
      <c r="N5011" s="23" t="s">
        <v>622</v>
      </c>
      <c r="O5011" s="23">
        <f t="shared" si="1425"/>
        <v>25</v>
      </c>
      <c r="P5011" s="23" t="str">
        <f t="shared" si="1426"/>
        <v>04100Principal</v>
      </c>
    </row>
    <row r="5012" spans="1:16" ht="15" hidden="1" customHeight="1">
      <c r="A5012" s="89" t="s">
        <v>645</v>
      </c>
      <c r="B5012" s="23" t="str">
        <f>IFERROR(VLOOKUP(A5012,hoja!$A$2:$E$970,4,FALSE),0)</f>
        <v>OCCIDENTE</v>
      </c>
      <c r="C5012" s="23" t="str">
        <f>IFERROR(VLOOKUP(A5012,hoja!$A$2:$E$1370,5,FALSE),0)</f>
        <v>CALI</v>
      </c>
      <c r="D5012" s="23" t="str">
        <f>IFERROR(VLOOKUP(A5012,hoja!A:D,3,FALSE),0)</f>
        <v>0410</v>
      </c>
      <c r="E5012" s="23" t="s">
        <v>1155</v>
      </c>
      <c r="F5012" s="23" t="str">
        <f>IFERROR(VLOOKUP(E5012,hoja!$A$2:$E$970,4,FALSE),0)</f>
        <v>OCCIDENTE</v>
      </c>
      <c r="G5012" s="23" t="str">
        <f>IFERROR(VLOOKUP(E5012,hoja!$A$2:$E$970,5,FALSE),0)</f>
        <v>CALI</v>
      </c>
      <c r="H5012" s="103" t="str">
        <f>IFERROR(VLOOKUP(E5012,hoja!A:C,3,FALSE),0)</f>
        <v>50369</v>
      </c>
      <c r="I5012" s="24" t="str">
        <f t="shared" si="1424"/>
        <v>041050369</v>
      </c>
      <c r="K5012" s="23">
        <v>7</v>
      </c>
      <c r="L5012" s="23" t="str">
        <f t="shared" si="1428"/>
        <v>REGIONAL</v>
      </c>
      <c r="M5012" s="23" t="s">
        <v>618</v>
      </c>
      <c r="N5012" s="23" t="s">
        <v>622</v>
      </c>
      <c r="O5012" s="23">
        <f t="shared" si="1425"/>
        <v>25</v>
      </c>
      <c r="P5012" s="23" t="str">
        <f t="shared" si="1426"/>
        <v>041050369Principal</v>
      </c>
    </row>
    <row r="5013" spans="1:16" ht="15" hidden="1" customHeight="1">
      <c r="A5013" s="89" t="s">
        <v>645</v>
      </c>
      <c r="B5013" s="23" t="str">
        <f>IFERROR(VLOOKUP(A5013,hoja!$A$2:$E$970,4,FALSE),0)</f>
        <v>OCCIDENTE</v>
      </c>
      <c r="C5013" s="23" t="str">
        <f>IFERROR(VLOOKUP(A5013,hoja!$A$2:$E$1370,5,FALSE),0)</f>
        <v>CALI</v>
      </c>
      <c r="D5013" s="23" t="str">
        <f>IFERROR(VLOOKUP(A5013,hoja!A:D,3,FALSE),0)</f>
        <v>0410</v>
      </c>
      <c r="E5013" s="23" t="s">
        <v>1156</v>
      </c>
      <c r="F5013" s="23" t="str">
        <f>IFERROR(VLOOKUP(E5013,hoja!$A$2:$E$970,4,FALSE),0)</f>
        <v>OCCIDENTE</v>
      </c>
      <c r="G5013" s="23" t="str">
        <f>IFERROR(VLOOKUP(E5013,hoja!$A$2:$E$970,5,FALSE),0)</f>
        <v>CALI</v>
      </c>
      <c r="H5013" s="103" t="str">
        <f>IFERROR(VLOOKUP(E5013,hoja!A:C,3,FALSE),0)</f>
        <v>50621</v>
      </c>
      <c r="I5013" s="24" t="str">
        <f t="shared" si="1424"/>
        <v>041050621</v>
      </c>
      <c r="K5013" s="23">
        <v>5</v>
      </c>
      <c r="L5013" s="23" t="str">
        <f t="shared" si="1428"/>
        <v>REGIONAL</v>
      </c>
      <c r="M5013" s="23" t="s">
        <v>618</v>
      </c>
      <c r="N5013" s="23" t="s">
        <v>622</v>
      </c>
      <c r="O5013" s="23">
        <f t="shared" si="1425"/>
        <v>25</v>
      </c>
      <c r="P5013" s="23" t="str">
        <f t="shared" si="1426"/>
        <v>041050621Principal</v>
      </c>
    </row>
    <row r="5014" spans="1:16" ht="15" hidden="1" customHeight="1">
      <c r="A5014" s="89" t="s">
        <v>645</v>
      </c>
      <c r="B5014" s="23" t="str">
        <f>IFERROR(VLOOKUP(A5014,hoja!$A$2:$E$970,4,FALSE),0)</f>
        <v>OCCIDENTE</v>
      </c>
      <c r="C5014" s="23" t="str">
        <f>IFERROR(VLOOKUP(A5014,hoja!$A$2:$E$1370,5,FALSE),0)</f>
        <v>CALI</v>
      </c>
      <c r="D5014" s="23" t="str">
        <f>IFERROR(VLOOKUP(A5014,hoja!A:D,3,FALSE),0)</f>
        <v>0410</v>
      </c>
      <c r="E5014" s="23" t="s">
        <v>1157</v>
      </c>
      <c r="F5014" s="23" t="str">
        <f>IFERROR(VLOOKUP(E5014,hoja!$A$2:$E$970,4,FALSE),0)</f>
        <v>OCCIDENTE</v>
      </c>
      <c r="G5014" s="23" t="str">
        <f>IFERROR(VLOOKUP(E5014,hoja!$A$2:$E$970,5,FALSE),0)</f>
        <v>CALI</v>
      </c>
      <c r="H5014" s="103" t="str">
        <f>IFERROR(VLOOKUP(E5014,hoja!A:C,3,FALSE),0)</f>
        <v>50356</v>
      </c>
      <c r="I5014" s="24" t="str">
        <f t="shared" si="1424"/>
        <v>041050356</v>
      </c>
      <c r="K5014" s="23">
        <v>2</v>
      </c>
      <c r="L5014" s="23" t="str">
        <f t="shared" si="1428"/>
        <v>REGIONAL</v>
      </c>
      <c r="M5014" s="23" t="s">
        <v>618</v>
      </c>
      <c r="N5014" s="23" t="s">
        <v>622</v>
      </c>
      <c r="O5014" s="23">
        <f t="shared" si="1425"/>
        <v>25</v>
      </c>
      <c r="P5014" s="23" t="str">
        <f t="shared" si="1426"/>
        <v>041050356Principal</v>
      </c>
    </row>
    <row r="5015" spans="1:16" ht="15" hidden="1" customHeight="1">
      <c r="A5015" s="89" t="s">
        <v>645</v>
      </c>
      <c r="B5015" s="23" t="str">
        <f>IFERROR(VLOOKUP(A5015,hoja!$A$2:$E$970,4,FALSE),0)</f>
        <v>OCCIDENTE</v>
      </c>
      <c r="C5015" s="23" t="str">
        <f>IFERROR(VLOOKUP(A5015,hoja!$A$2:$E$1370,5,FALSE),0)</f>
        <v>CALI</v>
      </c>
      <c r="D5015" s="23" t="str">
        <f>IFERROR(VLOOKUP(A5015,hoja!A:D,3,FALSE),0)</f>
        <v>0410</v>
      </c>
      <c r="E5015" s="23" t="s">
        <v>1158</v>
      </c>
      <c r="F5015" s="23" t="str">
        <f>IFERROR(VLOOKUP(E5015,hoja!$A$2:$E$970,4,FALSE),0)</f>
        <v>OCCIDENTE</v>
      </c>
      <c r="G5015" s="23" t="str">
        <f>IFERROR(VLOOKUP(E5015,hoja!$A$2:$E$970,5,FALSE),0)</f>
        <v>CALI</v>
      </c>
      <c r="H5015" s="103" t="str">
        <f>IFERROR(VLOOKUP(E5015,hoja!A:C,3,FALSE),0)</f>
        <v>50622</v>
      </c>
      <c r="I5015" s="24" t="str">
        <f t="shared" si="1424"/>
        <v>041050622</v>
      </c>
      <c r="K5015" s="23">
        <v>2</v>
      </c>
      <c r="L5015" s="23" t="str">
        <f t="shared" si="1428"/>
        <v>REGIONAL</v>
      </c>
      <c r="M5015" s="23" t="s">
        <v>618</v>
      </c>
      <c r="N5015" s="23" t="s">
        <v>622</v>
      </c>
      <c r="O5015" s="23">
        <f t="shared" si="1425"/>
        <v>25</v>
      </c>
      <c r="P5015" s="23" t="str">
        <f t="shared" si="1426"/>
        <v>041050622Principal</v>
      </c>
    </row>
    <row r="5016" spans="1:16" ht="15" hidden="1" customHeight="1">
      <c r="A5016" s="89" t="s">
        <v>645</v>
      </c>
      <c r="B5016" s="23" t="str">
        <f>IFERROR(VLOOKUP(A5016,hoja!$A$2:$E$970,4,FALSE),0)</f>
        <v>OCCIDENTE</v>
      </c>
      <c r="C5016" s="23" t="str">
        <f>IFERROR(VLOOKUP(A5016,hoja!$A$2:$E$1370,5,FALSE),0)</f>
        <v>CALI</v>
      </c>
      <c r="D5016" s="23" t="str">
        <f>IFERROR(VLOOKUP(A5016,hoja!A:D,3,FALSE),0)</f>
        <v>0410</v>
      </c>
      <c r="E5016" s="23" t="s">
        <v>1159</v>
      </c>
      <c r="F5016" s="23">
        <f>IFERROR(VLOOKUP(E5016,hoja!$A$2:$E$970,4,FALSE),0)</f>
        <v>0</v>
      </c>
      <c r="G5016" s="23">
        <f>IFERROR(VLOOKUP(E5016,hoja!$A$2:$E$970,5,FALSE),0)</f>
        <v>0</v>
      </c>
      <c r="H5016" s="103">
        <f>IFERROR(VLOOKUP(E5016,hoja!A:C,3,FALSE),0)</f>
        <v>0</v>
      </c>
      <c r="I5016" s="24" t="str">
        <f t="shared" si="1424"/>
        <v>04100</v>
      </c>
      <c r="K5016" s="23">
        <v>10</v>
      </c>
      <c r="L5016" s="23" t="str">
        <f>IF(B5016=F5016,"REGIONAL","NACIONAL")</f>
        <v>NACIONAL</v>
      </c>
      <c r="M5016" s="23" t="s">
        <v>618</v>
      </c>
      <c r="N5016" s="23" t="s">
        <v>622</v>
      </c>
      <c r="O5016" s="23">
        <f t="shared" si="1425"/>
        <v>25</v>
      </c>
      <c r="P5016" s="23" t="str">
        <f t="shared" si="1426"/>
        <v>04100Principal</v>
      </c>
    </row>
    <row r="5017" spans="1:16" ht="15" hidden="1" customHeight="1">
      <c r="A5017" s="89" t="s">
        <v>1160</v>
      </c>
      <c r="B5017" s="23">
        <f>IFERROR(VLOOKUP(A5017,hoja!$A$2:$E$970,4,FALSE),0)</f>
        <v>0</v>
      </c>
      <c r="C5017" s="23">
        <f>IFERROR(VLOOKUP(A5017,hoja!$A$2:$E$1370,5,FALSE),0)</f>
        <v>0</v>
      </c>
      <c r="D5017" s="23">
        <f>IFERROR(VLOOKUP(A5017,hoja!A:D,3,FALSE),0)</f>
        <v>0</v>
      </c>
      <c r="E5017" s="23" t="s">
        <v>1161</v>
      </c>
      <c r="F5017" s="23" t="str">
        <f>IFERROR(VLOOKUP(E5017,hoja!$A$2:$E$970,4,FALSE),0)</f>
        <v>ANTIOQUIA</v>
      </c>
      <c r="G5017" s="23" t="str">
        <f>IFERROR(VLOOKUP(E5017,hoja!$A$2:$E$970,5,FALSE),0)</f>
        <v>MEDELLÍN</v>
      </c>
      <c r="H5017" s="103" t="str">
        <f>IFERROR(VLOOKUP(E5017,hoja!A:C,3,FALSE),0)</f>
        <v>50247</v>
      </c>
      <c r="I5017" s="24" t="str">
        <f t="shared" si="1424"/>
        <v>050247</v>
      </c>
      <c r="K5017" s="23">
        <v>680</v>
      </c>
      <c r="L5017" s="23" t="str">
        <f t="shared" ref="L5017:L5029" si="1430">IF(B5017=F5017,"REGIONAL","NACIONAL")</f>
        <v>NACIONAL</v>
      </c>
      <c r="M5017" s="23" t="s">
        <v>618</v>
      </c>
      <c r="N5017" s="23" t="s">
        <v>622</v>
      </c>
      <c r="O5017" s="23">
        <f t="shared" si="1425"/>
        <v>12</v>
      </c>
      <c r="P5017" s="23" t="str">
        <f t="shared" si="1426"/>
        <v>050247Principal</v>
      </c>
    </row>
    <row r="5018" spans="1:16" ht="15" hidden="1" customHeight="1">
      <c r="A5018" s="89" t="s">
        <v>1162</v>
      </c>
      <c r="B5018" s="23" t="str">
        <f>IFERROR(VLOOKUP(A5018,hoja!$A$2:$E$970,4,FALSE),0)</f>
        <v>COSTA</v>
      </c>
      <c r="C5018" s="23" t="str">
        <f>IFERROR(VLOOKUP(A5018,hoja!$A$2:$E$1370,5,FALSE),0)</f>
        <v>BARRANQUILLA</v>
      </c>
      <c r="D5018" s="23" t="str">
        <f>IFERROR(VLOOKUP(A5018,hoja!A:D,3,FALSE),0)</f>
        <v>50260</v>
      </c>
      <c r="E5018" s="23" t="s">
        <v>1163</v>
      </c>
      <c r="F5018" s="23" t="str">
        <f>IFERROR(VLOOKUP(E5018,hoja!$A$2:$E$970,4,FALSE),0)</f>
        <v>CENTRO</v>
      </c>
      <c r="G5018" s="23" t="str">
        <f>IFERROR(VLOOKUP(E5018,hoja!$A$2:$E$970,5,FALSE),0)</f>
        <v>BOGOTÁ</v>
      </c>
      <c r="H5018" s="103" t="str">
        <f>IFERROR(VLOOKUP(E5018,hoja!A:C,3,FALSE),0)</f>
        <v>50399</v>
      </c>
      <c r="I5018" s="24" t="str">
        <f t="shared" ref="I5018:I5048" si="1431">D5018&amp;H5018</f>
        <v>5026050399</v>
      </c>
      <c r="K5018" s="23">
        <v>1089</v>
      </c>
      <c r="L5018" s="23" t="str">
        <f t="shared" si="1430"/>
        <v>NACIONAL</v>
      </c>
      <c r="M5018" s="23" t="s">
        <v>618</v>
      </c>
      <c r="N5018" s="23" t="s">
        <v>622</v>
      </c>
      <c r="O5018" s="23">
        <f t="shared" ref="O5018:O5048" si="1432">IF(K5018&lt;=250,25,IF(K5018&lt;=500,16,IF(K5018&lt;=800,12,IF(K5018&lt;=1100,8,IF(K5018&lt;=1400,6,IF(K5018&lt;=1700,5))))))</f>
        <v>8</v>
      </c>
      <c r="P5018" s="23" t="str">
        <f t="shared" ref="P5018:P5048" si="1433">D5018&amp;H5018&amp;M5018</f>
        <v>5026050399Principal</v>
      </c>
    </row>
    <row r="5019" spans="1:16" ht="15" hidden="1" customHeight="1">
      <c r="A5019" s="89" t="s">
        <v>1082</v>
      </c>
      <c r="B5019" s="23" t="str">
        <f>IFERROR(VLOOKUP(A5019,hoja!$A$2:$E$970,4,FALSE),0)</f>
        <v>COSTA</v>
      </c>
      <c r="C5019" s="23" t="str">
        <f>IFERROR(VLOOKUP(A5019,hoja!$A$2:$E$1370,5,FALSE),0)</f>
        <v>BARRANQUILLA</v>
      </c>
      <c r="D5019" s="23" t="str">
        <f>IFERROR(VLOOKUP(A5019,hoja!A:D,3,FALSE),0)</f>
        <v>50284</v>
      </c>
      <c r="E5019" s="23" t="s">
        <v>1164</v>
      </c>
      <c r="F5019" s="23">
        <f>IFERROR(VLOOKUP(E5019,hoja!$A$2:$E$970,4,FALSE),0)</f>
        <v>0</v>
      </c>
      <c r="G5019" s="23">
        <f>IFERROR(VLOOKUP(E5019,hoja!$A$2:$E$970,5,FALSE),0)</f>
        <v>0</v>
      </c>
      <c r="H5019" s="103">
        <f>IFERROR(VLOOKUP(E5019,hoja!A:C,3,FALSE),0)</f>
        <v>0</v>
      </c>
      <c r="I5019" s="24" t="str">
        <f t="shared" si="1431"/>
        <v>502840</v>
      </c>
      <c r="K5019" s="23">
        <v>694</v>
      </c>
      <c r="L5019" s="23" t="str">
        <f t="shared" si="1430"/>
        <v>NACIONAL</v>
      </c>
      <c r="M5019" s="23" t="s">
        <v>618</v>
      </c>
      <c r="N5019" s="23" t="s">
        <v>622</v>
      </c>
      <c r="O5019" s="23">
        <f t="shared" si="1432"/>
        <v>12</v>
      </c>
      <c r="P5019" s="23" t="str">
        <f t="shared" si="1433"/>
        <v>502840Principal</v>
      </c>
    </row>
    <row r="5020" spans="1:16" ht="15" hidden="1" customHeight="1">
      <c r="A5020" s="89" t="s">
        <v>986</v>
      </c>
      <c r="B5020" s="23" t="str">
        <f>IFERROR(VLOOKUP(A5020,hoja!$A$2:$E$970,4,FALSE),0)</f>
        <v>COSTA</v>
      </c>
      <c r="C5020" s="23" t="str">
        <f>IFERROR(VLOOKUP(A5020,hoja!$A$2:$E$1370,5,FALSE),0)</f>
        <v>TOLU</v>
      </c>
      <c r="D5020" s="23" t="str">
        <f>IFERROR(VLOOKUP(A5020,hoja!A:D,3,FALSE),0)</f>
        <v>50277</v>
      </c>
      <c r="E5020" s="23" t="s">
        <v>1161</v>
      </c>
      <c r="F5020" s="23" t="str">
        <f>IFERROR(VLOOKUP(E5020,hoja!$A$2:$E$970,4,FALSE),0)</f>
        <v>ANTIOQUIA</v>
      </c>
      <c r="G5020" s="23" t="str">
        <f>IFERROR(VLOOKUP(E5020,hoja!$A$2:$E$970,5,FALSE),0)</f>
        <v>MEDELLÍN</v>
      </c>
      <c r="H5020" s="103" t="str">
        <f>IFERROR(VLOOKUP(E5020,hoja!A:C,3,FALSE),0)</f>
        <v>50247</v>
      </c>
      <c r="I5020" s="24" t="str">
        <f t="shared" si="1431"/>
        <v>5027750247</v>
      </c>
      <c r="K5020" s="23">
        <v>490</v>
      </c>
      <c r="L5020" s="23" t="str">
        <f t="shared" si="1430"/>
        <v>NACIONAL</v>
      </c>
      <c r="M5020" s="23" t="s">
        <v>618</v>
      </c>
      <c r="N5020" s="23" t="s">
        <v>622</v>
      </c>
      <c r="O5020" s="23">
        <f t="shared" si="1432"/>
        <v>16</v>
      </c>
      <c r="P5020" s="23" t="str">
        <f t="shared" si="1433"/>
        <v>5027750247Principal</v>
      </c>
    </row>
    <row r="5021" spans="1:16" ht="15" hidden="1" customHeight="1">
      <c r="A5021" s="89" t="s">
        <v>675</v>
      </c>
      <c r="B5021" s="23" t="str">
        <f>IFERROR(VLOOKUP(A5021,hoja!$A$2:$E$970,4,FALSE),0)</f>
        <v>COSTA</v>
      </c>
      <c r="C5021" s="23" t="str">
        <f>IFERROR(VLOOKUP(A5021,hoja!$A$2:$E$1370,5,FALSE),0)</f>
        <v>CARTAGENA</v>
      </c>
      <c r="D5021" s="23">
        <f>IFERROR(VLOOKUP(A5021,hoja!A:D,3,FALSE),0)</f>
        <v>3002</v>
      </c>
      <c r="E5021" s="23" t="s">
        <v>1164</v>
      </c>
      <c r="F5021" s="23">
        <f>IFERROR(VLOOKUP(E5021,hoja!$A$2:$E$970,4,FALSE),0)</f>
        <v>0</v>
      </c>
      <c r="G5021" s="23">
        <f>IFERROR(VLOOKUP(E5021,hoja!$A$2:$E$970,5,FALSE),0)</f>
        <v>0</v>
      </c>
      <c r="H5021" s="103">
        <f>IFERROR(VLOOKUP(E5021,hoja!A:C,3,FALSE),0)</f>
        <v>0</v>
      </c>
      <c r="I5021" s="24" t="str">
        <f t="shared" si="1431"/>
        <v>30020</v>
      </c>
      <c r="K5021" s="23">
        <v>646</v>
      </c>
      <c r="L5021" s="23" t="str">
        <f t="shared" si="1430"/>
        <v>NACIONAL</v>
      </c>
      <c r="M5021" s="23" t="s">
        <v>618</v>
      </c>
      <c r="N5021" s="23" t="s">
        <v>622</v>
      </c>
      <c r="O5021" s="23">
        <f t="shared" si="1432"/>
        <v>12</v>
      </c>
      <c r="P5021" s="23" t="str">
        <f t="shared" si="1433"/>
        <v>30020Principal</v>
      </c>
    </row>
    <row r="5022" spans="1:16" ht="15" hidden="1" customHeight="1">
      <c r="A5022" s="89" t="s">
        <v>1026</v>
      </c>
      <c r="B5022" s="23" t="str">
        <f>IFERROR(VLOOKUP(A5022,hoja!$A$2:$E$970,4,FALSE),0)</f>
        <v>COSTA</v>
      </c>
      <c r="C5022" s="23" t="str">
        <f>IFERROR(VLOOKUP(A5022,hoja!$A$2:$E$1370,5,FALSE),0)</f>
        <v>BARRANQUILLA</v>
      </c>
      <c r="D5022" s="23" t="str">
        <f>IFERROR(VLOOKUP(A5022,hoja!A:D,3,FALSE),0)</f>
        <v>50290</v>
      </c>
      <c r="E5022" s="23" t="s">
        <v>1165</v>
      </c>
      <c r="F5022" s="23" t="str">
        <f>IFERROR(VLOOKUP(E5022,hoja!$A$2:$E$970,4,FALSE),0)</f>
        <v>CENTRO</v>
      </c>
      <c r="G5022" s="23" t="str">
        <f>IFERROR(VLOOKUP(E5022,hoja!$A$2:$E$970,5,FALSE),0)</f>
        <v>BOGOTÁ</v>
      </c>
      <c r="H5022" s="103" t="str">
        <f>IFERROR(VLOOKUP(E5022,hoja!A:C,3,FALSE),0)</f>
        <v>50540</v>
      </c>
      <c r="I5022" s="24" t="str">
        <f t="shared" si="1431"/>
        <v>5029050540</v>
      </c>
      <c r="K5022" s="23">
        <v>1070</v>
      </c>
      <c r="L5022" s="23" t="str">
        <f t="shared" si="1430"/>
        <v>NACIONAL</v>
      </c>
      <c r="M5022" s="23" t="s">
        <v>623</v>
      </c>
      <c r="N5022" s="23" t="s">
        <v>622</v>
      </c>
      <c r="O5022" s="23">
        <f t="shared" si="1432"/>
        <v>8</v>
      </c>
      <c r="P5022" s="23" t="str">
        <f t="shared" si="1433"/>
        <v>5029050540Facatativa</v>
      </c>
    </row>
    <row r="5023" spans="1:16" ht="15" hidden="1" customHeight="1">
      <c r="A5023" s="89" t="s">
        <v>1026</v>
      </c>
      <c r="B5023" s="23" t="str">
        <f>IFERROR(VLOOKUP(A5023,hoja!$A$2:$E$970,4,FALSE),0)</f>
        <v>COSTA</v>
      </c>
      <c r="C5023" s="23" t="str">
        <f>IFERROR(VLOOKUP(A5023,hoja!$A$2:$E$1370,5,FALSE),0)</f>
        <v>BARRANQUILLA</v>
      </c>
      <c r="D5023" s="23" t="str">
        <f>IFERROR(VLOOKUP(A5023,hoja!A:D,3,FALSE),0)</f>
        <v>50290</v>
      </c>
      <c r="E5023" s="23" t="s">
        <v>1166</v>
      </c>
      <c r="F5023" s="23" t="str">
        <f>IFERROR(VLOOKUP(E5023,hoja!$A$2:$E$970,4,FALSE),0)</f>
        <v>CENTRO</v>
      </c>
      <c r="G5023" s="23" t="str">
        <f>IFERROR(VLOOKUP(E5023,hoja!$A$2:$E$970,5,FALSE),0)</f>
        <v>BOGOTÁ</v>
      </c>
      <c r="H5023" s="103" t="str">
        <f>IFERROR(VLOOKUP(E5023,hoja!A:C,3,FALSE),0)</f>
        <v>50527</v>
      </c>
      <c r="I5023" s="24" t="str">
        <f t="shared" si="1431"/>
        <v>5029050527</v>
      </c>
      <c r="K5023" s="23">
        <v>1087</v>
      </c>
      <c r="L5023" s="23" t="str">
        <f t="shared" si="1430"/>
        <v>NACIONAL</v>
      </c>
      <c r="M5023" s="23" t="s">
        <v>623</v>
      </c>
      <c r="N5023" s="23" t="s">
        <v>622</v>
      </c>
      <c r="O5023" s="23">
        <f t="shared" si="1432"/>
        <v>8</v>
      </c>
      <c r="P5023" s="23" t="str">
        <f t="shared" si="1433"/>
        <v>5029050527Facatativa</v>
      </c>
    </row>
    <row r="5024" spans="1:16" ht="15" hidden="1" customHeight="1">
      <c r="A5024" s="89" t="s">
        <v>1026</v>
      </c>
      <c r="B5024" s="23" t="str">
        <f>IFERROR(VLOOKUP(A5024,hoja!$A$2:$E$970,4,FALSE),0)</f>
        <v>COSTA</v>
      </c>
      <c r="C5024" s="23" t="str">
        <f>IFERROR(VLOOKUP(A5024,hoja!$A$2:$E$1370,5,FALSE),0)</f>
        <v>BARRANQUILLA</v>
      </c>
      <c r="D5024" s="23" t="str">
        <f>IFERROR(VLOOKUP(A5024,hoja!A:D,3,FALSE),0)</f>
        <v>50290</v>
      </c>
      <c r="E5024" s="23" t="s">
        <v>1123</v>
      </c>
      <c r="F5024" s="23" t="str">
        <f>IFERROR(VLOOKUP(E5024,hoja!$A$2:$E$970,4,FALSE),0)</f>
        <v>ANTIOQUIA</v>
      </c>
      <c r="G5024" s="23" t="str">
        <f>IFERROR(VLOOKUP(E5024,hoja!$A$2:$E$970,5,FALSE),0)</f>
        <v>MEDELLÍN</v>
      </c>
      <c r="H5024" s="103" t="str">
        <f>IFERROR(VLOOKUP(E5024,hoja!A:C,3,FALSE),0)</f>
        <v>50530</v>
      </c>
      <c r="I5024" s="24" t="str">
        <f t="shared" si="1431"/>
        <v>5029050530</v>
      </c>
      <c r="K5024" s="23">
        <v>671</v>
      </c>
      <c r="L5024" s="23" t="str">
        <f t="shared" si="1430"/>
        <v>NACIONAL</v>
      </c>
      <c r="M5024" s="23" t="s">
        <v>618</v>
      </c>
      <c r="N5024" s="23" t="s">
        <v>622</v>
      </c>
      <c r="O5024" s="23">
        <f t="shared" si="1432"/>
        <v>12</v>
      </c>
      <c r="P5024" s="23" t="str">
        <f t="shared" si="1433"/>
        <v>5029050530Principal</v>
      </c>
    </row>
    <row r="5025" spans="1:16" ht="15" hidden="1" customHeight="1">
      <c r="A5025" s="89" t="s">
        <v>1026</v>
      </c>
      <c r="B5025" s="23" t="str">
        <f>IFERROR(VLOOKUP(A5025,hoja!$A$2:$E$970,4,FALSE),0)</f>
        <v>COSTA</v>
      </c>
      <c r="C5025" s="23" t="str">
        <f>IFERROR(VLOOKUP(A5025,hoja!$A$2:$E$1370,5,FALSE),0)</f>
        <v>BARRANQUILLA</v>
      </c>
      <c r="D5025" s="23" t="str">
        <f>IFERROR(VLOOKUP(A5025,hoja!A:D,3,FALSE),0)</f>
        <v>50290</v>
      </c>
      <c r="E5025" s="23" t="s">
        <v>1167</v>
      </c>
      <c r="F5025" s="23" t="str">
        <f>IFERROR(VLOOKUP(E5025,hoja!$A$2:$E$970,4,FALSE),0)</f>
        <v>OCCIDENTE</v>
      </c>
      <c r="G5025" s="23" t="str">
        <f>IFERROR(VLOOKUP(E5025,hoja!$A$2:$E$970,5,FALSE),0)</f>
        <v>PEREIRA</v>
      </c>
      <c r="H5025" s="103" t="str">
        <f>IFERROR(VLOOKUP(E5025,hoja!A:C,3,FALSE),0)</f>
        <v>50404</v>
      </c>
      <c r="I5025" s="24" t="str">
        <f t="shared" si="1431"/>
        <v>5029050404</v>
      </c>
      <c r="K5025" s="23">
        <v>886</v>
      </c>
      <c r="L5025" s="23" t="str">
        <f t="shared" si="1430"/>
        <v>NACIONAL</v>
      </c>
      <c r="M5025" s="23" t="s">
        <v>618</v>
      </c>
      <c r="N5025" s="23" t="s">
        <v>622</v>
      </c>
      <c r="O5025" s="23">
        <f t="shared" si="1432"/>
        <v>8</v>
      </c>
      <c r="P5025" s="23" t="str">
        <f t="shared" si="1433"/>
        <v>5029050404Principal</v>
      </c>
    </row>
    <row r="5026" spans="1:16" ht="15" hidden="1" customHeight="1">
      <c r="A5026" s="89" t="s">
        <v>1026</v>
      </c>
      <c r="B5026" s="23" t="str">
        <f>IFERROR(VLOOKUP(A5026,hoja!$A$2:$E$970,4,FALSE),0)</f>
        <v>COSTA</v>
      </c>
      <c r="C5026" s="23" t="str">
        <f>IFERROR(VLOOKUP(A5026,hoja!$A$2:$E$1370,5,FALSE),0)</f>
        <v>BARRANQUILLA</v>
      </c>
      <c r="D5026" s="23" t="str">
        <f>IFERROR(VLOOKUP(A5026,hoja!A:D,3,FALSE),0)</f>
        <v>50290</v>
      </c>
      <c r="E5026" s="23" t="s">
        <v>1168</v>
      </c>
      <c r="F5026" s="23" t="str">
        <f>IFERROR(VLOOKUP(E5026,hoja!$A$2:$E$970,4,FALSE),0)</f>
        <v>CENTRO</v>
      </c>
      <c r="G5026" s="23" t="str">
        <f>IFERROR(VLOOKUP(E5026,hoja!$A$2:$E$970,5,FALSE),0)</f>
        <v>VILLAVICENCIO</v>
      </c>
      <c r="H5026" s="103" t="str">
        <f>IFERROR(VLOOKUP(E5026,hoja!A:C,3,FALSE),0)</f>
        <v>50526</v>
      </c>
      <c r="I5026" s="24" t="str">
        <f t="shared" si="1431"/>
        <v>5029050526</v>
      </c>
      <c r="K5026" s="23">
        <v>1195</v>
      </c>
      <c r="L5026" s="23" t="str">
        <f t="shared" si="1430"/>
        <v>NACIONAL</v>
      </c>
      <c r="M5026" s="23" t="s">
        <v>618</v>
      </c>
      <c r="N5026" s="23" t="s">
        <v>622</v>
      </c>
      <c r="O5026" s="23">
        <f t="shared" si="1432"/>
        <v>6</v>
      </c>
      <c r="P5026" s="23" t="str">
        <f t="shared" si="1433"/>
        <v>5029050526Principal</v>
      </c>
    </row>
    <row r="5027" spans="1:16" ht="15" hidden="1" customHeight="1">
      <c r="A5027" s="89" t="s">
        <v>1026</v>
      </c>
      <c r="B5027" s="23" t="str">
        <f>IFERROR(VLOOKUP(A5027,hoja!$A$2:$E$970,4,FALSE),0)</f>
        <v>COSTA</v>
      </c>
      <c r="C5027" s="23" t="str">
        <f>IFERROR(VLOOKUP(A5027,hoja!$A$2:$E$1370,5,FALSE),0)</f>
        <v>BARRANQUILLA</v>
      </c>
      <c r="D5027" s="23" t="str">
        <f>IFERROR(VLOOKUP(A5027,hoja!A:D,3,FALSE),0)</f>
        <v>50290</v>
      </c>
      <c r="E5027" s="23" t="s">
        <v>1169</v>
      </c>
      <c r="F5027" s="23" t="str">
        <f>IFERROR(VLOOKUP(E5027,hoja!$A$2:$E$970,4,FALSE),0)</f>
        <v>OCCIDENTE</v>
      </c>
      <c r="G5027" s="23" t="str">
        <f>IFERROR(VLOOKUP(E5027,hoja!$A$2:$E$970,5,FALSE),0)</f>
        <v>MANIZALES</v>
      </c>
      <c r="H5027" s="103" t="str">
        <f>IFERROR(VLOOKUP(E5027,hoja!A:C,3,FALSE),0)</f>
        <v>50531</v>
      </c>
      <c r="I5027" s="24" t="str">
        <f t="shared" si="1431"/>
        <v>5029050531</v>
      </c>
      <c r="K5027" s="23">
        <v>860</v>
      </c>
      <c r="L5027" s="23" t="str">
        <f t="shared" si="1430"/>
        <v>NACIONAL</v>
      </c>
      <c r="M5027" s="23" t="s">
        <v>618</v>
      </c>
      <c r="N5027" s="23" t="s">
        <v>622</v>
      </c>
      <c r="O5027" s="23">
        <f t="shared" si="1432"/>
        <v>8</v>
      </c>
      <c r="P5027" s="23" t="str">
        <f t="shared" si="1433"/>
        <v>5029050531Principal</v>
      </c>
    </row>
    <row r="5028" spans="1:16" ht="15" hidden="1" customHeight="1">
      <c r="A5028" s="89" t="s">
        <v>1026</v>
      </c>
      <c r="B5028" s="23" t="str">
        <f>IFERROR(VLOOKUP(A5028,hoja!$A$2:$E$970,4,FALSE),0)</f>
        <v>COSTA</v>
      </c>
      <c r="C5028" s="23" t="str">
        <f>IFERROR(VLOOKUP(A5028,hoja!$A$2:$E$1370,5,FALSE),0)</f>
        <v>BARRANQUILLA</v>
      </c>
      <c r="D5028" s="23" t="str">
        <f>IFERROR(VLOOKUP(A5028,hoja!A:D,3,FALSE),0)</f>
        <v>50290</v>
      </c>
      <c r="E5028" s="23" t="s">
        <v>1170</v>
      </c>
      <c r="F5028" s="23" t="str">
        <f>IFERROR(VLOOKUP(E5028,hoja!$A$2:$E$970,4,FALSE),0)</f>
        <v>OCCIDENTE</v>
      </c>
      <c r="G5028" s="23" t="str">
        <f>IFERROR(VLOOKUP(E5028,hoja!$A$2:$E$970,5,FALSE),0)</f>
        <v>PEREIRA</v>
      </c>
      <c r="H5028" s="103" t="str">
        <f>IFERROR(VLOOKUP(E5028,hoja!A:C,3,FALSE),0)</f>
        <v>50535</v>
      </c>
      <c r="I5028" s="24" t="str">
        <f t="shared" si="1431"/>
        <v>5029050535</v>
      </c>
      <c r="K5028" s="23">
        <v>888</v>
      </c>
      <c r="L5028" s="23" t="str">
        <f t="shared" si="1430"/>
        <v>NACIONAL</v>
      </c>
      <c r="M5028" s="23" t="s">
        <v>618</v>
      </c>
      <c r="N5028" s="23" t="s">
        <v>622</v>
      </c>
      <c r="O5028" s="23">
        <f t="shared" si="1432"/>
        <v>8</v>
      </c>
      <c r="P5028" s="23" t="str">
        <f t="shared" si="1433"/>
        <v>5029050535Principal</v>
      </c>
    </row>
    <row r="5029" spans="1:16" ht="15" hidden="1" customHeight="1">
      <c r="A5029" s="89" t="s">
        <v>1026</v>
      </c>
      <c r="B5029" s="23" t="str">
        <f>IFERROR(VLOOKUP(A5029,hoja!$A$2:$E$970,4,FALSE),0)</f>
        <v>COSTA</v>
      </c>
      <c r="C5029" s="23" t="str">
        <f>IFERROR(VLOOKUP(A5029,hoja!$A$2:$E$1370,5,FALSE),0)</f>
        <v>BARRANQUILLA</v>
      </c>
      <c r="D5029" s="23" t="str">
        <f>IFERROR(VLOOKUP(A5029,hoja!A:D,3,FALSE),0)</f>
        <v>50290</v>
      </c>
      <c r="E5029" s="23" t="s">
        <v>1171</v>
      </c>
      <c r="F5029" s="23" t="str">
        <f>IFERROR(VLOOKUP(E5029,hoja!$A$2:$E$970,4,FALSE),0)</f>
        <v>ANTIOQUIA</v>
      </c>
      <c r="G5029" s="23" t="str">
        <f>IFERROR(VLOOKUP(E5029,hoja!$A$2:$E$970,5,FALSE),0)</f>
        <v>MEDELLÍN</v>
      </c>
      <c r="H5029" s="103" t="str">
        <f>IFERROR(VLOOKUP(E5029,hoja!A:C,3,FALSE),0)</f>
        <v>50533</v>
      </c>
      <c r="I5029" s="24" t="str">
        <f t="shared" si="1431"/>
        <v>5029050533</v>
      </c>
      <c r="K5029" s="23">
        <v>673</v>
      </c>
      <c r="L5029" s="23" t="str">
        <f t="shared" si="1430"/>
        <v>NACIONAL</v>
      </c>
      <c r="M5029" s="23" t="s">
        <v>618</v>
      </c>
      <c r="N5029" s="23" t="s">
        <v>622</v>
      </c>
      <c r="O5029" s="23">
        <f t="shared" si="1432"/>
        <v>12</v>
      </c>
      <c r="P5029" s="23" t="str">
        <f t="shared" si="1433"/>
        <v>5029050533Principal</v>
      </c>
    </row>
    <row r="5030" spans="1:16" ht="15" hidden="1" customHeight="1">
      <c r="A5030" s="89" t="s">
        <v>768</v>
      </c>
      <c r="B5030" s="23" t="str">
        <f>IFERROR(VLOOKUP(A5030,hoja!$A$2:$E$970,4,FALSE),0)</f>
        <v>COSTA</v>
      </c>
      <c r="C5030" s="23" t="str">
        <f>IFERROR(VLOOKUP(A5030,hoja!$A$2:$E$1370,5,FALSE),0)</f>
        <v>CARTAGENA</v>
      </c>
      <c r="D5030" s="23" t="str">
        <f>IFERROR(VLOOKUP(A5030,hoja!A:D,3,FALSE),0)</f>
        <v>50264</v>
      </c>
      <c r="E5030" s="23" t="s">
        <v>668</v>
      </c>
      <c r="F5030" s="23" t="str">
        <f>IFERROR(VLOOKUP(E5030,hoja!$A$2:$E$970,4,FALSE),0)</f>
        <v>COSTA</v>
      </c>
      <c r="G5030" s="23" t="str">
        <f>IFERROR(VLOOKUP(E5030,hoja!$A$2:$E$970,5,FALSE),0)</f>
        <v>VALLEDUPAR</v>
      </c>
      <c r="H5030" s="103" t="str">
        <f>IFERROR(VLOOKUP(E5030,hoja!A:C,3,FALSE),0)</f>
        <v>0447</v>
      </c>
      <c r="I5030" s="24" t="str">
        <f t="shared" si="1431"/>
        <v>502640447</v>
      </c>
      <c r="K5030" s="23">
        <v>465</v>
      </c>
      <c r="L5030" s="23" t="str">
        <f t="shared" ref="L5030:L5062" si="1434">IF(B5030=F5030,"REGIONAL","NACIONAL")</f>
        <v>REGIONAL</v>
      </c>
      <c r="M5030" s="23" t="s">
        <v>618</v>
      </c>
      <c r="N5030" s="23" t="s">
        <v>622</v>
      </c>
      <c r="O5030" s="23">
        <f t="shared" si="1432"/>
        <v>16</v>
      </c>
      <c r="P5030" s="23" t="str">
        <f t="shared" si="1433"/>
        <v>502640447Principal</v>
      </c>
    </row>
    <row r="5031" spans="1:16" ht="15" hidden="1" customHeight="1">
      <c r="A5031" s="89" t="s">
        <v>768</v>
      </c>
      <c r="B5031" s="23" t="str">
        <f>IFERROR(VLOOKUP(A5031,hoja!$A$2:$E$970,4,FALSE),0)</f>
        <v>COSTA</v>
      </c>
      <c r="C5031" s="23" t="str">
        <f>IFERROR(VLOOKUP(A5031,hoja!$A$2:$E$1370,5,FALSE),0)</f>
        <v>CARTAGENA</v>
      </c>
      <c r="D5031" s="23" t="str">
        <f>IFERROR(VLOOKUP(A5031,hoja!A:D,3,FALSE),0)</f>
        <v>50264</v>
      </c>
      <c r="E5031" s="23" t="s">
        <v>637</v>
      </c>
      <c r="F5031" s="23" t="str">
        <f>IFERROR(VLOOKUP(E5031,hoja!$A$2:$E$970,4,FALSE),0)</f>
        <v>SANTANDER</v>
      </c>
      <c r="G5031" s="23" t="str">
        <f>IFERROR(VLOOKUP(E5031,hoja!$A$2:$E$970,5,FALSE),0)</f>
        <v>PIEDECUESTA</v>
      </c>
      <c r="H5031" s="103" t="str">
        <f>IFERROR(VLOOKUP(E5031,hoja!A:C,3,FALSE),0)</f>
        <v>0422</v>
      </c>
      <c r="I5031" s="24" t="str">
        <f t="shared" si="1431"/>
        <v>502640422</v>
      </c>
      <c r="K5031" s="23">
        <v>714</v>
      </c>
      <c r="L5031" s="23" t="str">
        <f>IF(B5031=F5031,"REGIONAL","NACIONAL")</f>
        <v>NACIONAL</v>
      </c>
      <c r="M5031" s="23" t="s">
        <v>618</v>
      </c>
      <c r="N5031" s="23" t="s">
        <v>622</v>
      </c>
      <c r="O5031" s="23">
        <f t="shared" si="1432"/>
        <v>12</v>
      </c>
      <c r="P5031" s="23" t="str">
        <f t="shared" si="1433"/>
        <v>502640422Principal</v>
      </c>
    </row>
    <row r="5032" spans="1:16" ht="15" hidden="1" customHeight="1">
      <c r="A5032" s="89" t="s">
        <v>768</v>
      </c>
      <c r="B5032" s="23" t="str">
        <f>IFERROR(VLOOKUP(A5032,hoja!$A$2:$E$970,4,FALSE),0)</f>
        <v>COSTA</v>
      </c>
      <c r="C5032" s="23" t="str">
        <f>IFERROR(VLOOKUP(A5032,hoja!$A$2:$E$1370,5,FALSE),0)</f>
        <v>CARTAGENA</v>
      </c>
      <c r="D5032" s="23" t="str">
        <f>IFERROR(VLOOKUP(A5032,hoja!A:D,3,FALSE),0)</f>
        <v>50264</v>
      </c>
      <c r="E5032" s="23" t="s">
        <v>731</v>
      </c>
      <c r="F5032" s="23" t="str">
        <f>IFERROR(VLOOKUP(E5032,hoja!$A$2:$E$970,4,FALSE),0)</f>
        <v>SANTANDER</v>
      </c>
      <c r="G5032" s="23" t="str">
        <f>IFERROR(VLOOKUP(E5032,hoja!$A$2:$E$970,5,FALSE),0)</f>
        <v>CÚCUTA</v>
      </c>
      <c r="H5032" s="103" t="str">
        <f>IFERROR(VLOOKUP(E5032,hoja!A:C,3,FALSE),0)</f>
        <v>0438</v>
      </c>
      <c r="I5032" s="24" t="str">
        <f t="shared" si="1431"/>
        <v>502640438</v>
      </c>
      <c r="K5032" s="23">
        <v>795</v>
      </c>
      <c r="L5032" s="23" t="str">
        <f t="shared" ref="L5032:L5037" si="1435">IF(B5032=F5032,"REGIONAL","NACIONAL")</f>
        <v>NACIONAL</v>
      </c>
      <c r="M5032" s="23" t="s">
        <v>758</v>
      </c>
      <c r="N5032" s="23" t="s">
        <v>622</v>
      </c>
      <c r="O5032" s="23">
        <f t="shared" si="1432"/>
        <v>12</v>
      </c>
      <c r="P5032" s="23" t="str">
        <f t="shared" si="1433"/>
        <v>502640438Ocaña</v>
      </c>
    </row>
    <row r="5033" spans="1:16" ht="15" hidden="1" customHeight="1">
      <c r="A5033" s="89" t="s">
        <v>768</v>
      </c>
      <c r="B5033" s="23" t="str">
        <f>IFERROR(VLOOKUP(A5033,hoja!$A$2:$E$970,4,FALSE),0)</f>
        <v>COSTA</v>
      </c>
      <c r="C5033" s="23" t="str">
        <f>IFERROR(VLOOKUP(A5033,hoja!$A$2:$E$1370,5,FALSE),0)</f>
        <v>CARTAGENA</v>
      </c>
      <c r="D5033" s="23" t="str">
        <f>IFERROR(VLOOKUP(A5033,hoja!A:D,3,FALSE),0)</f>
        <v>50264</v>
      </c>
      <c r="E5033" s="23" t="s">
        <v>635</v>
      </c>
      <c r="F5033" s="23" t="str">
        <f>IFERROR(VLOOKUP(E5033,hoja!$A$2:$E$970,4,FALSE),0)</f>
        <v>CENTRO</v>
      </c>
      <c r="G5033" s="23" t="str">
        <f>IFERROR(VLOOKUP(E5033,hoja!$A$2:$E$970,5,FALSE),0)</f>
        <v>BOGOTÁ</v>
      </c>
      <c r="H5033" s="103" t="str">
        <f>IFERROR(VLOOKUP(E5033,hoja!A:C,3,FALSE),0)</f>
        <v>0021</v>
      </c>
      <c r="I5033" s="24" t="str">
        <f t="shared" si="1431"/>
        <v>502640021</v>
      </c>
      <c r="K5033" s="23">
        <v>1109</v>
      </c>
      <c r="L5033" s="23" t="str">
        <f t="shared" si="1435"/>
        <v>NACIONAL</v>
      </c>
      <c r="M5033" s="23" t="s">
        <v>760</v>
      </c>
      <c r="N5033" s="23" t="s">
        <v>622</v>
      </c>
      <c r="O5033" s="23">
        <f t="shared" si="1432"/>
        <v>6</v>
      </c>
      <c r="P5033" s="23" t="str">
        <f t="shared" si="1433"/>
        <v>502640021Plato-Facatativa</v>
      </c>
    </row>
    <row r="5034" spans="1:16" ht="15" hidden="1" customHeight="1">
      <c r="A5034" s="89" t="s">
        <v>768</v>
      </c>
      <c r="B5034" s="23" t="str">
        <f>IFERROR(VLOOKUP(A5034,hoja!$A$2:$E$970,4,FALSE),0)</f>
        <v>COSTA</v>
      </c>
      <c r="C5034" s="23" t="str">
        <f>IFERROR(VLOOKUP(A5034,hoja!$A$2:$E$1370,5,FALSE),0)</f>
        <v>CARTAGENA</v>
      </c>
      <c r="D5034" s="23" t="str">
        <f>IFERROR(VLOOKUP(A5034,hoja!A:D,3,FALSE),0)</f>
        <v>50264</v>
      </c>
      <c r="E5034" s="23" t="s">
        <v>743</v>
      </c>
      <c r="F5034" s="23" t="str">
        <f>IFERROR(VLOOKUP(E5034,hoja!$A$2:$E$970,4,FALSE),0)</f>
        <v>CENTRO</v>
      </c>
      <c r="G5034" s="23" t="str">
        <f>IFERROR(VLOOKUP(E5034,hoja!$A$2:$E$970,5,FALSE),0)</f>
        <v>BOGOTÁ</v>
      </c>
      <c r="H5034" s="103" t="str">
        <f>IFERROR(VLOOKUP(E5034,hoja!A:C,3,FALSE),0)</f>
        <v>0461</v>
      </c>
      <c r="I5034" s="24" t="str">
        <f t="shared" si="1431"/>
        <v>502640461</v>
      </c>
      <c r="K5034" s="23">
        <v>1111</v>
      </c>
      <c r="L5034" s="23" t="str">
        <f t="shared" si="1435"/>
        <v>NACIONAL</v>
      </c>
      <c r="M5034" s="23" t="s">
        <v>760</v>
      </c>
      <c r="N5034" s="23" t="s">
        <v>622</v>
      </c>
      <c r="O5034" s="23">
        <f t="shared" si="1432"/>
        <v>6</v>
      </c>
      <c r="P5034" s="23" t="str">
        <f t="shared" si="1433"/>
        <v>502640461Plato-Facatativa</v>
      </c>
    </row>
    <row r="5035" spans="1:16" ht="15" hidden="1" customHeight="1">
      <c r="A5035" s="89" t="s">
        <v>768</v>
      </c>
      <c r="B5035" s="23" t="str">
        <f>IFERROR(VLOOKUP(A5035,hoja!$A$2:$E$970,4,FALSE),0)</f>
        <v>COSTA</v>
      </c>
      <c r="C5035" s="23" t="str">
        <f>IFERROR(VLOOKUP(A5035,hoja!$A$2:$E$1370,5,FALSE),0)</f>
        <v>CARTAGENA</v>
      </c>
      <c r="D5035" s="23" t="str">
        <f>IFERROR(VLOOKUP(A5035,hoja!A:D,3,FALSE),0)</f>
        <v>50264</v>
      </c>
      <c r="E5035" s="23" t="s">
        <v>645</v>
      </c>
      <c r="F5035" s="23" t="str">
        <f>IFERROR(VLOOKUP(E5035,hoja!$A$2:$E$970,4,FALSE),0)</f>
        <v>OCCIDENTE</v>
      </c>
      <c r="G5035" s="23" t="str">
        <f>IFERROR(VLOOKUP(E5035,hoja!$A$2:$E$970,5,FALSE),0)</f>
        <v>CALI</v>
      </c>
      <c r="H5035" s="103" t="str">
        <f>IFERROR(VLOOKUP(E5035,hoja!A:C,3,FALSE),0)</f>
        <v>0410</v>
      </c>
      <c r="I5035" s="24" t="str">
        <f t="shared" si="1431"/>
        <v>502640410</v>
      </c>
      <c r="K5035" s="23">
        <v>1050</v>
      </c>
      <c r="L5035" s="23" t="str">
        <f t="shared" si="1435"/>
        <v>NACIONAL</v>
      </c>
      <c r="M5035" s="23" t="s">
        <v>618</v>
      </c>
      <c r="N5035" s="23" t="s">
        <v>622</v>
      </c>
      <c r="O5035" s="23">
        <f t="shared" si="1432"/>
        <v>8</v>
      </c>
      <c r="P5035" s="23" t="str">
        <f t="shared" si="1433"/>
        <v>502640410Principal</v>
      </c>
    </row>
    <row r="5036" spans="1:16" ht="15" hidden="1" customHeight="1">
      <c r="A5036" s="89" t="s">
        <v>768</v>
      </c>
      <c r="B5036" s="23" t="str">
        <f>IFERROR(VLOOKUP(A5036,hoja!$A$2:$E$970,4,FALSE),0)</f>
        <v>COSTA</v>
      </c>
      <c r="C5036" s="23" t="str">
        <f>IFERROR(VLOOKUP(A5036,hoja!$A$2:$E$1370,5,FALSE),0)</f>
        <v>CARTAGENA</v>
      </c>
      <c r="D5036" s="23" t="str">
        <f>IFERROR(VLOOKUP(A5036,hoja!A:D,3,FALSE),0)</f>
        <v>50264</v>
      </c>
      <c r="E5036" s="23" t="s">
        <v>641</v>
      </c>
      <c r="F5036" s="23" t="str">
        <f>IFERROR(VLOOKUP(E5036,hoja!$A$2:$E$970,4,FALSE),0)</f>
        <v>ANTIOQUIA</v>
      </c>
      <c r="G5036" s="23" t="str">
        <f>IFERROR(VLOOKUP(E5036,hoja!$A$2:$E$970,5,FALSE),0)</f>
        <v>MEDELLÍN</v>
      </c>
      <c r="H5036" s="103" t="str">
        <f>IFERROR(VLOOKUP(E5036,hoja!A:C,3,FALSE),0)</f>
        <v>0079</v>
      </c>
      <c r="I5036" s="24" t="str">
        <f t="shared" si="1431"/>
        <v>502640079</v>
      </c>
      <c r="K5036" s="23">
        <v>642</v>
      </c>
      <c r="L5036" s="23" t="str">
        <f t="shared" si="1435"/>
        <v>NACIONAL</v>
      </c>
      <c r="M5036" s="23" t="s">
        <v>618</v>
      </c>
      <c r="N5036" s="23" t="s">
        <v>622</v>
      </c>
      <c r="O5036" s="23">
        <f t="shared" si="1432"/>
        <v>12</v>
      </c>
      <c r="P5036" s="23" t="str">
        <f t="shared" si="1433"/>
        <v>502640079Principal</v>
      </c>
    </row>
    <row r="5037" spans="1:16" ht="15" hidden="1" customHeight="1">
      <c r="A5037" s="89" t="s">
        <v>768</v>
      </c>
      <c r="B5037" s="23" t="str">
        <f>IFERROR(VLOOKUP(A5037,hoja!$A$2:$E$970,4,FALSE),0)</f>
        <v>COSTA</v>
      </c>
      <c r="C5037" s="23" t="str">
        <f>IFERROR(VLOOKUP(A5037,hoja!$A$2:$E$1370,5,FALSE),0)</f>
        <v>CARTAGENA</v>
      </c>
      <c r="D5037" s="23" t="str">
        <f>IFERROR(VLOOKUP(A5037,hoja!A:D,3,FALSE),0)</f>
        <v>50264</v>
      </c>
      <c r="E5037" s="23" t="s">
        <v>672</v>
      </c>
      <c r="F5037" s="23" t="str">
        <f>IFERROR(VLOOKUP(E5037,hoja!$A$2:$E$970,4,FALSE),0)</f>
        <v>ANTIOQUIA</v>
      </c>
      <c r="G5037" s="23" t="str">
        <f>IFERROR(VLOOKUP(E5037,hoja!$A$2:$E$970,5,FALSE),0)</f>
        <v>MEDELLÍN</v>
      </c>
      <c r="H5037" s="103" t="str">
        <f>IFERROR(VLOOKUP(E5037,hoja!A:C,3,FALSE),0)</f>
        <v>0092</v>
      </c>
      <c r="I5037" s="24" t="str">
        <f t="shared" si="1431"/>
        <v>502640092</v>
      </c>
      <c r="K5037" s="23">
        <v>654</v>
      </c>
      <c r="L5037" s="23" t="str">
        <f t="shared" si="1435"/>
        <v>NACIONAL</v>
      </c>
      <c r="M5037" s="23" t="s">
        <v>618</v>
      </c>
      <c r="N5037" s="23" t="s">
        <v>622</v>
      </c>
      <c r="O5037" s="23">
        <f t="shared" si="1432"/>
        <v>12</v>
      </c>
      <c r="P5037" s="23" t="str">
        <f t="shared" si="1433"/>
        <v>502640092Principal</v>
      </c>
    </row>
    <row r="5038" spans="1:16" ht="15" hidden="1" customHeight="1">
      <c r="A5038" s="89" t="s">
        <v>768</v>
      </c>
      <c r="B5038" s="23" t="str">
        <f>IFERROR(VLOOKUP(A5038,hoja!$A$2:$E$970,4,FALSE),0)</f>
        <v>COSTA</v>
      </c>
      <c r="C5038" s="23" t="str">
        <f>IFERROR(VLOOKUP(A5038,hoja!$A$2:$E$1370,5,FALSE),0)</f>
        <v>CARTAGENA</v>
      </c>
      <c r="D5038" s="23" t="str">
        <f>IFERROR(VLOOKUP(A5038,hoja!A:D,3,FALSE),0)</f>
        <v>50264</v>
      </c>
      <c r="E5038" s="23" t="s">
        <v>667</v>
      </c>
      <c r="F5038" s="23" t="str">
        <f>IFERROR(VLOOKUP(E5038,hoja!$A$2:$E$970,4,FALSE),0)</f>
        <v>COSTA</v>
      </c>
      <c r="G5038" s="23" t="str">
        <f>IFERROR(VLOOKUP(E5038,hoja!$A$2:$E$970,5,FALSE),0)</f>
        <v>MONTERÍA</v>
      </c>
      <c r="H5038" s="103" t="str">
        <f>IFERROR(VLOOKUP(E5038,hoja!A:C,3,FALSE),0)</f>
        <v>0381</v>
      </c>
      <c r="I5038" s="24" t="str">
        <f t="shared" si="1431"/>
        <v>502640381</v>
      </c>
      <c r="K5038" s="23">
        <v>297</v>
      </c>
      <c r="L5038" s="23" t="str">
        <f t="shared" si="1434"/>
        <v>REGIONAL</v>
      </c>
      <c r="M5038" s="23" t="s">
        <v>618</v>
      </c>
      <c r="N5038" s="23" t="s">
        <v>622</v>
      </c>
      <c r="O5038" s="23">
        <f t="shared" si="1432"/>
        <v>16</v>
      </c>
      <c r="P5038" s="23" t="str">
        <f t="shared" si="1433"/>
        <v>502640381Principal</v>
      </c>
    </row>
    <row r="5039" spans="1:16" ht="15" hidden="1" customHeight="1">
      <c r="A5039" s="89" t="s">
        <v>1172</v>
      </c>
      <c r="B5039" s="23" t="str">
        <f>IFERROR(VLOOKUP(A5039,hoja!$A$2:$E$970,4,FALSE),0)</f>
        <v>COSTA</v>
      </c>
      <c r="C5039" s="23" t="str">
        <f>IFERROR(VLOOKUP(A5039,hoja!$A$2:$E$1370,5,FALSE),0)</f>
        <v>BARRANQUILLA</v>
      </c>
      <c r="D5039" s="23" t="str">
        <f>IFERROR(VLOOKUP(A5039,hoja!A:D,3,FALSE),0)</f>
        <v>50648</v>
      </c>
      <c r="E5039" s="23" t="s">
        <v>743</v>
      </c>
      <c r="F5039" s="23" t="str">
        <f>IFERROR(VLOOKUP(E5039,hoja!$A$2:$E$970,4,FALSE),0)</f>
        <v>CENTRO</v>
      </c>
      <c r="G5039" s="23" t="str">
        <f>IFERROR(VLOOKUP(E5039,hoja!$A$2:$E$970,5,FALSE),0)</f>
        <v>BOGOTÁ</v>
      </c>
      <c r="H5039" s="103" t="str">
        <f>IFERROR(VLOOKUP(E5039,hoja!A:C,3,FALSE),0)</f>
        <v>0461</v>
      </c>
      <c r="I5039" s="24" t="str">
        <f t="shared" si="1431"/>
        <v>506480461</v>
      </c>
      <c r="K5039" s="23">
        <f>999+5</f>
        <v>1004</v>
      </c>
      <c r="L5039" s="23" t="str">
        <f>IF(B5039=F5039,"REGIONAL","NACIONAL")</f>
        <v>NACIONAL</v>
      </c>
      <c r="M5039" s="23" t="s">
        <v>623</v>
      </c>
      <c r="N5039" s="23" t="s">
        <v>622</v>
      </c>
      <c r="O5039" s="23">
        <f t="shared" si="1432"/>
        <v>8</v>
      </c>
      <c r="P5039" s="23" t="str">
        <f t="shared" si="1433"/>
        <v>506480461Facatativa</v>
      </c>
    </row>
    <row r="5040" spans="1:16" ht="15" hidden="1" customHeight="1">
      <c r="A5040" s="89" t="s">
        <v>1172</v>
      </c>
      <c r="B5040" s="23" t="str">
        <f>IFERROR(VLOOKUP(A5040,hoja!$A$2:$E$970,4,FALSE),0)</f>
        <v>COSTA</v>
      </c>
      <c r="C5040" s="23" t="str">
        <f>IFERROR(VLOOKUP(A5040,hoja!$A$2:$E$1370,5,FALSE),0)</f>
        <v>BARRANQUILLA</v>
      </c>
      <c r="D5040" s="23" t="str">
        <f>IFERROR(VLOOKUP(A5040,hoja!A:D,3,FALSE),0)</f>
        <v>50648</v>
      </c>
      <c r="E5040" s="23" t="s">
        <v>635</v>
      </c>
      <c r="F5040" s="23" t="str">
        <f>IFERROR(VLOOKUP(E5040,hoja!$A$2:$E$970,4,FALSE),0)</f>
        <v>CENTRO</v>
      </c>
      <c r="G5040" s="23" t="str">
        <f>IFERROR(VLOOKUP(E5040,hoja!$A$2:$E$970,5,FALSE),0)</f>
        <v>BOGOTÁ</v>
      </c>
      <c r="H5040" s="103" t="str">
        <f>IFERROR(VLOOKUP(E5040,hoja!A:C,3,FALSE),0)</f>
        <v>0021</v>
      </c>
      <c r="I5040" s="24" t="str">
        <f t="shared" si="1431"/>
        <v>506480021</v>
      </c>
      <c r="K5040" s="23">
        <v>999</v>
      </c>
      <c r="L5040" s="23" t="str">
        <f t="shared" ref="L5040:L5042" si="1436">IF(B5040=F5040,"REGIONAL","NACIONAL")</f>
        <v>NACIONAL</v>
      </c>
      <c r="M5040" s="23" t="s">
        <v>623</v>
      </c>
      <c r="N5040" s="23" t="s">
        <v>622</v>
      </c>
      <c r="O5040" s="23">
        <f t="shared" si="1432"/>
        <v>8</v>
      </c>
      <c r="P5040" s="23" t="str">
        <f t="shared" si="1433"/>
        <v>506480021Facatativa</v>
      </c>
    </row>
    <row r="5041" spans="1:16" ht="15" hidden="1" customHeight="1">
      <c r="A5041" s="89" t="s">
        <v>1172</v>
      </c>
      <c r="B5041" s="23" t="str">
        <f>IFERROR(VLOOKUP(A5041,hoja!$A$2:$E$970,4,FALSE),0)</f>
        <v>COSTA</v>
      </c>
      <c r="C5041" s="23" t="str">
        <f>IFERROR(VLOOKUP(A5041,hoja!$A$2:$E$1370,5,FALSE),0)</f>
        <v>BARRANQUILLA</v>
      </c>
      <c r="D5041" s="23" t="str">
        <f>IFERROR(VLOOKUP(A5041,hoja!A:D,3,FALSE),0)</f>
        <v>50648</v>
      </c>
      <c r="E5041" s="23" t="s">
        <v>672</v>
      </c>
      <c r="F5041" s="23" t="str">
        <f>IFERROR(VLOOKUP(E5041,hoja!$A$2:$E$970,4,FALSE),0)</f>
        <v>ANTIOQUIA</v>
      </c>
      <c r="G5041" s="23" t="str">
        <f>IFERROR(VLOOKUP(E5041,hoja!$A$2:$E$970,5,FALSE),0)</f>
        <v>MEDELLÍN</v>
      </c>
      <c r="H5041" s="103" t="str">
        <f>IFERROR(VLOOKUP(E5041,hoja!A:C,3,FALSE),0)</f>
        <v>0092</v>
      </c>
      <c r="I5041" s="24" t="str">
        <f t="shared" si="1431"/>
        <v>506480092</v>
      </c>
      <c r="K5041" s="23">
        <v>707</v>
      </c>
      <c r="L5041" s="23" t="str">
        <f t="shared" si="1436"/>
        <v>NACIONAL</v>
      </c>
      <c r="M5041" s="23" t="s">
        <v>618</v>
      </c>
      <c r="N5041" s="23" t="s">
        <v>622</v>
      </c>
      <c r="O5041" s="23">
        <f t="shared" si="1432"/>
        <v>12</v>
      </c>
      <c r="P5041" s="23" t="str">
        <f t="shared" si="1433"/>
        <v>506480092Principal</v>
      </c>
    </row>
    <row r="5042" spans="1:16" ht="15" hidden="1" customHeight="1">
      <c r="A5042" s="89" t="s">
        <v>1172</v>
      </c>
      <c r="B5042" s="23" t="str">
        <f>IFERROR(VLOOKUP(A5042,hoja!$A$2:$E$970,4,FALSE),0)</f>
        <v>COSTA</v>
      </c>
      <c r="C5042" s="23" t="str">
        <f>IFERROR(VLOOKUP(A5042,hoja!$A$2:$E$1370,5,FALSE),0)</f>
        <v>BARRANQUILLA</v>
      </c>
      <c r="D5042" s="23" t="str">
        <f>IFERROR(VLOOKUP(A5042,hoja!A:D,3,FALSE),0)</f>
        <v>50648</v>
      </c>
      <c r="E5042" s="23" t="s">
        <v>645</v>
      </c>
      <c r="F5042" s="23" t="str">
        <f>IFERROR(VLOOKUP(E5042,hoja!$A$2:$E$970,4,FALSE),0)</f>
        <v>OCCIDENTE</v>
      </c>
      <c r="G5042" s="23" t="str">
        <f>IFERROR(VLOOKUP(E5042,hoja!$A$2:$E$970,5,FALSE),0)</f>
        <v>CALI</v>
      </c>
      <c r="H5042" s="103" t="str">
        <f>IFERROR(VLOOKUP(E5042,hoja!A:C,3,FALSE),0)</f>
        <v>0410</v>
      </c>
      <c r="I5042" s="24" t="str">
        <f t="shared" si="1431"/>
        <v>506480410</v>
      </c>
      <c r="K5042" s="23">
        <v>1098</v>
      </c>
      <c r="L5042" s="23" t="str">
        <f t="shared" si="1436"/>
        <v>NACIONAL</v>
      </c>
      <c r="M5042" s="23" t="s">
        <v>618</v>
      </c>
      <c r="N5042" s="23" t="s">
        <v>622</v>
      </c>
      <c r="O5042" s="23">
        <f t="shared" si="1432"/>
        <v>8</v>
      </c>
      <c r="P5042" s="23" t="str">
        <f t="shared" si="1433"/>
        <v>506480410Principal</v>
      </c>
    </row>
    <row r="5043" spans="1:16" ht="15" hidden="1" customHeight="1">
      <c r="A5043" s="89" t="s">
        <v>1172</v>
      </c>
      <c r="B5043" s="23" t="str">
        <f>IFERROR(VLOOKUP(A5043,hoja!$A$2:$E$970,4,FALSE),0)</f>
        <v>COSTA</v>
      </c>
      <c r="C5043" s="23" t="str">
        <f>IFERROR(VLOOKUP(A5043,hoja!$A$2:$E$1370,5,FALSE),0)</f>
        <v>BARRANQUILLA</v>
      </c>
      <c r="D5043" s="23" t="str">
        <f>IFERROR(VLOOKUP(A5043,hoja!A:D,3,FALSE),0)</f>
        <v>50648</v>
      </c>
      <c r="E5043" s="23" t="s">
        <v>642</v>
      </c>
      <c r="F5043" s="23" t="str">
        <f>IFERROR(VLOOKUP(E5043,hoja!$A$2:$E$970,4,FALSE),0)</f>
        <v>COSTA</v>
      </c>
      <c r="G5043" s="23" t="str">
        <f>IFERROR(VLOOKUP(E5043,hoja!$A$2:$E$970,5,FALSE),0)</f>
        <v>BARRANQUILLA</v>
      </c>
      <c r="H5043" s="103" t="str">
        <f>IFERROR(VLOOKUP(E5043,hoja!A:C,3,FALSE),0)</f>
        <v>0111</v>
      </c>
      <c r="I5043" s="24" t="str">
        <f t="shared" si="1431"/>
        <v>506480111</v>
      </c>
      <c r="K5043" s="23">
        <v>21</v>
      </c>
      <c r="L5043" s="23" t="str">
        <f t="shared" si="1434"/>
        <v>REGIONAL</v>
      </c>
      <c r="M5043" s="23" t="s">
        <v>618</v>
      </c>
      <c r="N5043" s="23" t="s">
        <v>622</v>
      </c>
      <c r="O5043" s="23">
        <f t="shared" si="1432"/>
        <v>25</v>
      </c>
      <c r="P5043" s="23" t="str">
        <f t="shared" si="1433"/>
        <v>506480111Principal</v>
      </c>
    </row>
    <row r="5044" spans="1:16" ht="15" hidden="1" customHeight="1">
      <c r="A5044" s="89" t="s">
        <v>1173</v>
      </c>
      <c r="B5044" s="23" t="str">
        <f>IFERROR(VLOOKUP(A5044,hoja!$A$2:$E$970,4,FALSE),0)</f>
        <v>COSTA</v>
      </c>
      <c r="C5044" s="23" t="str">
        <f>IFERROR(VLOOKUP(A5044,hoja!$A$2:$E$1370,5,FALSE),0)</f>
        <v>MALAMBO</v>
      </c>
      <c r="D5044" s="23" t="str">
        <f>IFERROR(VLOOKUP(A5044,hoja!A:D,3,FALSE),0)</f>
        <v>50257</v>
      </c>
      <c r="E5044" s="23" t="s">
        <v>743</v>
      </c>
      <c r="F5044" s="23" t="str">
        <f>IFERROR(VLOOKUP(E5044,hoja!$A$2:$E$970,4,FALSE),0)</f>
        <v>CENTRO</v>
      </c>
      <c r="G5044" s="23" t="str">
        <f>IFERROR(VLOOKUP(E5044,hoja!$A$2:$E$970,5,FALSE),0)</f>
        <v>BOGOTÁ</v>
      </c>
      <c r="H5044" s="103" t="str">
        <f>IFERROR(VLOOKUP(E5044,hoja!A:C,3,FALSE),0)</f>
        <v>0461</v>
      </c>
      <c r="I5044" s="24" t="str">
        <f t="shared" si="1431"/>
        <v>502570461</v>
      </c>
      <c r="K5044" s="23">
        <v>1069</v>
      </c>
      <c r="L5044" s="23" t="str">
        <f>IF(B5044=F5044,"REGIONAL","NACIONAL")</f>
        <v>NACIONAL</v>
      </c>
      <c r="M5044" s="23" t="s">
        <v>623</v>
      </c>
      <c r="N5044" s="23" t="s">
        <v>622</v>
      </c>
      <c r="O5044" s="23">
        <f t="shared" si="1432"/>
        <v>8</v>
      </c>
      <c r="P5044" s="23" t="str">
        <f t="shared" si="1433"/>
        <v>502570461Facatativa</v>
      </c>
    </row>
    <row r="5045" spans="1:16" ht="15" hidden="1" customHeight="1">
      <c r="A5045" s="89" t="s">
        <v>1173</v>
      </c>
      <c r="B5045" s="23" t="str">
        <f>IFERROR(VLOOKUP(A5045,hoja!$A$2:$E$970,4,FALSE),0)</f>
        <v>COSTA</v>
      </c>
      <c r="C5045" s="23" t="str">
        <f>IFERROR(VLOOKUP(A5045,hoja!$A$2:$E$1370,5,FALSE),0)</f>
        <v>MALAMBO</v>
      </c>
      <c r="D5045" s="23" t="str">
        <f>IFERROR(VLOOKUP(A5045,hoja!A:D,3,FALSE),0)</f>
        <v>50257</v>
      </c>
      <c r="E5045" s="23" t="s">
        <v>635</v>
      </c>
      <c r="F5045" s="23" t="str">
        <f>IFERROR(VLOOKUP(E5045,hoja!$A$2:$E$970,4,FALSE),0)</f>
        <v>CENTRO</v>
      </c>
      <c r="G5045" s="23" t="str">
        <f>IFERROR(VLOOKUP(E5045,hoja!$A$2:$E$970,5,FALSE),0)</f>
        <v>BOGOTÁ</v>
      </c>
      <c r="H5045" s="103" t="str">
        <f>IFERROR(VLOOKUP(E5045,hoja!A:C,3,FALSE),0)</f>
        <v>0021</v>
      </c>
      <c r="I5045" s="24" t="str">
        <f t="shared" si="1431"/>
        <v>502570021</v>
      </c>
      <c r="K5045" s="23">
        <v>1066</v>
      </c>
      <c r="L5045" s="23" t="str">
        <f t="shared" ref="L5045:L5047" si="1437">IF(B5045=F5045,"REGIONAL","NACIONAL")</f>
        <v>NACIONAL</v>
      </c>
      <c r="M5045" s="23" t="s">
        <v>623</v>
      </c>
      <c r="N5045" s="23" t="s">
        <v>622</v>
      </c>
      <c r="O5045" s="23">
        <f t="shared" si="1432"/>
        <v>8</v>
      </c>
      <c r="P5045" s="23" t="str">
        <f t="shared" si="1433"/>
        <v>502570021Facatativa</v>
      </c>
    </row>
    <row r="5046" spans="1:16" ht="15" hidden="1" customHeight="1">
      <c r="A5046" s="89" t="s">
        <v>1173</v>
      </c>
      <c r="B5046" s="23" t="str">
        <f>IFERROR(VLOOKUP(A5046,hoja!$A$2:$E$970,4,FALSE),0)</f>
        <v>COSTA</v>
      </c>
      <c r="C5046" s="23" t="str">
        <f>IFERROR(VLOOKUP(A5046,hoja!$A$2:$E$1370,5,FALSE),0)</f>
        <v>MALAMBO</v>
      </c>
      <c r="D5046" s="23" t="str">
        <f>IFERROR(VLOOKUP(A5046,hoja!A:D,3,FALSE),0)</f>
        <v>50257</v>
      </c>
      <c r="E5046" s="23" t="s">
        <v>672</v>
      </c>
      <c r="F5046" s="23" t="str">
        <f>IFERROR(VLOOKUP(E5046,hoja!$A$2:$E$970,4,FALSE),0)</f>
        <v>ANTIOQUIA</v>
      </c>
      <c r="G5046" s="23" t="str">
        <f>IFERROR(VLOOKUP(E5046,hoja!$A$2:$E$970,5,FALSE),0)</f>
        <v>MEDELLÍN</v>
      </c>
      <c r="H5046" s="103" t="str">
        <f>IFERROR(VLOOKUP(E5046,hoja!A:C,3,FALSE),0)</f>
        <v>0092</v>
      </c>
      <c r="I5046" s="24" t="str">
        <f t="shared" si="1431"/>
        <v>502570092</v>
      </c>
      <c r="K5046" s="23">
        <v>686</v>
      </c>
      <c r="L5046" s="23" t="str">
        <f t="shared" si="1437"/>
        <v>NACIONAL</v>
      </c>
      <c r="M5046" s="23" t="s">
        <v>618</v>
      </c>
      <c r="N5046" s="23" t="s">
        <v>622</v>
      </c>
      <c r="O5046" s="23">
        <f t="shared" si="1432"/>
        <v>12</v>
      </c>
      <c r="P5046" s="23" t="str">
        <f t="shared" si="1433"/>
        <v>502570092Principal</v>
      </c>
    </row>
    <row r="5047" spans="1:16" ht="15" hidden="1" customHeight="1">
      <c r="A5047" s="89" t="s">
        <v>1173</v>
      </c>
      <c r="B5047" s="23" t="str">
        <f>IFERROR(VLOOKUP(A5047,hoja!$A$2:$E$970,4,FALSE),0)</f>
        <v>COSTA</v>
      </c>
      <c r="C5047" s="23" t="str">
        <f>IFERROR(VLOOKUP(A5047,hoja!$A$2:$E$1370,5,FALSE),0)</f>
        <v>MALAMBO</v>
      </c>
      <c r="D5047" s="23" t="str">
        <f>IFERROR(VLOOKUP(A5047,hoja!A:D,3,FALSE),0)</f>
        <v>50257</v>
      </c>
      <c r="E5047" s="23" t="s">
        <v>645</v>
      </c>
      <c r="F5047" s="23" t="str">
        <f>IFERROR(VLOOKUP(E5047,hoja!$A$2:$E$970,4,FALSE),0)</f>
        <v>OCCIDENTE</v>
      </c>
      <c r="G5047" s="23" t="str">
        <f>IFERROR(VLOOKUP(E5047,hoja!$A$2:$E$970,5,FALSE),0)</f>
        <v>CALI</v>
      </c>
      <c r="H5047" s="103" t="str">
        <f>IFERROR(VLOOKUP(E5047,hoja!A:C,3,FALSE),0)</f>
        <v>0410</v>
      </c>
      <c r="I5047" s="24" t="str">
        <f t="shared" si="1431"/>
        <v>502570410</v>
      </c>
      <c r="K5047" s="23">
        <v>1082</v>
      </c>
      <c r="L5047" s="23" t="str">
        <f t="shared" si="1437"/>
        <v>NACIONAL</v>
      </c>
      <c r="M5047" s="23" t="s">
        <v>618</v>
      </c>
      <c r="N5047" s="23" t="s">
        <v>622</v>
      </c>
      <c r="O5047" s="23">
        <f t="shared" si="1432"/>
        <v>8</v>
      </c>
      <c r="P5047" s="23" t="str">
        <f t="shared" si="1433"/>
        <v>502570410Principal</v>
      </c>
    </row>
    <row r="5048" spans="1:16" ht="15" hidden="1" customHeight="1">
      <c r="A5048" s="89" t="s">
        <v>1173</v>
      </c>
      <c r="B5048" s="23" t="str">
        <f>IFERROR(VLOOKUP(A5048,hoja!$A$2:$E$970,4,FALSE),0)</f>
        <v>COSTA</v>
      </c>
      <c r="C5048" s="23" t="str">
        <f>IFERROR(VLOOKUP(A5048,hoja!$A$2:$E$1370,5,FALSE),0)</f>
        <v>MALAMBO</v>
      </c>
      <c r="D5048" s="23" t="str">
        <f>IFERROR(VLOOKUP(A5048,hoja!A:D,3,FALSE),0)</f>
        <v>50257</v>
      </c>
      <c r="E5048" s="23" t="s">
        <v>642</v>
      </c>
      <c r="F5048" s="23" t="str">
        <f>IFERROR(VLOOKUP(E5048,hoja!$A$2:$E$970,4,FALSE),0)</f>
        <v>COSTA</v>
      </c>
      <c r="G5048" s="23" t="str">
        <f>IFERROR(VLOOKUP(E5048,hoja!$A$2:$E$970,5,FALSE),0)</f>
        <v>BARRANQUILLA</v>
      </c>
      <c r="H5048" s="103" t="str">
        <f>IFERROR(VLOOKUP(E5048,hoja!A:C,3,FALSE),0)</f>
        <v>0111</v>
      </c>
      <c r="I5048" s="24" t="str">
        <f t="shared" si="1431"/>
        <v>502570111</v>
      </c>
      <c r="K5048" s="23">
        <v>1</v>
      </c>
      <c r="L5048" s="23" t="str">
        <f t="shared" si="1434"/>
        <v>REGIONAL</v>
      </c>
      <c r="M5048" s="23" t="s">
        <v>618</v>
      </c>
      <c r="N5048" s="23" t="s">
        <v>622</v>
      </c>
      <c r="O5048" s="23">
        <f t="shared" si="1432"/>
        <v>25</v>
      </c>
      <c r="P5048" s="23" t="str">
        <f t="shared" si="1433"/>
        <v>502570111Principal</v>
      </c>
    </row>
    <row r="5049" spans="1:16" ht="15" hidden="1" customHeight="1">
      <c r="A5049" s="89" t="s">
        <v>661</v>
      </c>
      <c r="B5049" s="23" t="str">
        <f>IFERROR(VLOOKUP(A5049,hoja!$A$2:$E$970,4,FALSE),0)</f>
        <v>COSTA</v>
      </c>
      <c r="C5049" s="23" t="str">
        <f>IFERROR(VLOOKUP(A5049,hoja!$A$2:$E$1370,5,FALSE),0)</f>
        <v>CARTAGENA</v>
      </c>
      <c r="D5049" s="23" t="str">
        <f>IFERROR(VLOOKUP(A5049,hoja!A:D,3,FALSE),0)</f>
        <v>0113</v>
      </c>
      <c r="E5049" s="23" t="s">
        <v>693</v>
      </c>
      <c r="F5049" s="23" t="str">
        <f>IFERROR(VLOOKUP(E5049,hoja!$A$2:$E$970,4,FALSE),0)</f>
        <v>COSTA</v>
      </c>
      <c r="G5049" s="23" t="str">
        <f>IFERROR(VLOOKUP(E5049,hoja!$A$2:$E$970,5,FALSE),0)</f>
        <v>BOSCONIA</v>
      </c>
      <c r="H5049" s="103" t="str">
        <f>IFERROR(VLOOKUP(E5049,hoja!A:C,3,FALSE),0)</f>
        <v>0449</v>
      </c>
      <c r="I5049" s="24" t="str">
        <f t="shared" ref="I5049:I5062" si="1438">D5049&amp;H5049</f>
        <v>01130449</v>
      </c>
      <c r="K5049" s="23">
        <v>280</v>
      </c>
      <c r="L5049" s="23" t="str">
        <f t="shared" si="1434"/>
        <v>REGIONAL</v>
      </c>
      <c r="M5049" s="23" t="s">
        <v>618</v>
      </c>
      <c r="N5049" s="23" t="s">
        <v>622</v>
      </c>
      <c r="O5049" s="23">
        <f t="shared" ref="O5049:O5062" si="1439">IF(K5049&lt;=250,25,IF(K5049&lt;=500,16,IF(K5049&lt;=800,12,IF(K5049&lt;=1100,8,IF(K5049&lt;=1400,6,IF(K5049&lt;=1700,5))))))</f>
        <v>16</v>
      </c>
      <c r="P5049" s="23" t="str">
        <f t="shared" ref="P5049:P5062" si="1440">D5049&amp;H5049&amp;M5049</f>
        <v>01130449Principal</v>
      </c>
    </row>
    <row r="5050" spans="1:16" ht="15" hidden="1" customHeight="1">
      <c r="A5050" s="89" t="s">
        <v>661</v>
      </c>
      <c r="B5050" s="23" t="str">
        <f>IFERROR(VLOOKUP(A5050,hoja!$A$2:$E$970,4,FALSE),0)</f>
        <v>COSTA</v>
      </c>
      <c r="C5050" s="23" t="str">
        <f>IFERROR(VLOOKUP(A5050,hoja!$A$2:$E$1370,5,FALSE),0)</f>
        <v>CARTAGENA</v>
      </c>
      <c r="D5050" s="23" t="str">
        <f>IFERROR(VLOOKUP(A5050,hoja!A:D,3,FALSE),0)</f>
        <v>0113</v>
      </c>
      <c r="E5050" s="23" t="s">
        <v>666</v>
      </c>
      <c r="F5050" s="23" t="str">
        <f>IFERROR(VLOOKUP(E5050,hoja!$A$2:$E$970,4,FALSE),0)</f>
        <v>COSTA</v>
      </c>
      <c r="G5050" s="23" t="str">
        <f>IFERROR(VLOOKUP(E5050,hoja!$A$2:$E$970,5,FALSE),0)</f>
        <v>SINCELEJO</v>
      </c>
      <c r="H5050" s="103" t="str">
        <f>IFERROR(VLOOKUP(E5050,hoja!A:C,3,FALSE),0)</f>
        <v>0382</v>
      </c>
      <c r="I5050" s="24" t="str">
        <f t="shared" si="1438"/>
        <v>01130382</v>
      </c>
      <c r="K5050" s="23">
        <v>198</v>
      </c>
      <c r="L5050" s="23" t="str">
        <f t="shared" si="1434"/>
        <v>REGIONAL</v>
      </c>
      <c r="M5050" s="23" t="s">
        <v>618</v>
      </c>
      <c r="N5050" s="23" t="s">
        <v>622</v>
      </c>
      <c r="O5050" s="23">
        <f t="shared" si="1439"/>
        <v>25</v>
      </c>
      <c r="P5050" s="23" t="str">
        <f t="shared" si="1440"/>
        <v>01130382Principal</v>
      </c>
    </row>
    <row r="5051" spans="1:16" ht="15" hidden="1" customHeight="1">
      <c r="A5051" s="89" t="s">
        <v>661</v>
      </c>
      <c r="B5051" s="23" t="str">
        <f>IFERROR(VLOOKUP(A5051,hoja!$A$2:$E$970,4,FALSE),0)</f>
        <v>COSTA</v>
      </c>
      <c r="C5051" s="23" t="str">
        <f>IFERROR(VLOOKUP(A5051,hoja!$A$2:$E$1370,5,FALSE),0)</f>
        <v>CARTAGENA</v>
      </c>
      <c r="D5051" s="23" t="str">
        <f>IFERROR(VLOOKUP(A5051,hoja!A:D,3,FALSE),0)</f>
        <v>0113</v>
      </c>
      <c r="E5051" s="23" t="s">
        <v>703</v>
      </c>
      <c r="F5051" s="23" t="str">
        <f>IFERROR(VLOOKUP(E5051,hoja!$A$2:$E$970,4,FALSE),0)</f>
        <v>COSTA</v>
      </c>
      <c r="G5051" s="23" t="str">
        <f>IFERROR(VLOOKUP(E5051,hoja!$A$2:$E$970,5,FALSE),0)</f>
        <v>FONSECA</v>
      </c>
      <c r="H5051" s="103" t="str">
        <f>IFERROR(VLOOKUP(E5051,hoja!A:C,3,FALSE),0)</f>
        <v>0448</v>
      </c>
      <c r="I5051" s="24" t="str">
        <f t="shared" si="1438"/>
        <v>01130448</v>
      </c>
      <c r="K5051" s="23">
        <v>465</v>
      </c>
      <c r="L5051" s="23" t="str">
        <f t="shared" si="1434"/>
        <v>REGIONAL</v>
      </c>
      <c r="M5051" s="23" t="s">
        <v>959</v>
      </c>
      <c r="N5051" s="23" t="s">
        <v>622</v>
      </c>
      <c r="O5051" s="23">
        <f t="shared" si="1439"/>
        <v>16</v>
      </c>
      <c r="P5051" s="23" t="str">
        <f t="shared" si="1440"/>
        <v>01130448Barranquilla</v>
      </c>
    </row>
    <row r="5052" spans="1:16" ht="15" hidden="1" customHeight="1">
      <c r="A5052" s="89" t="s">
        <v>661</v>
      </c>
      <c r="B5052" s="23" t="str">
        <f>IFERROR(VLOOKUP(A5052,hoja!$A$2:$E$970,4,FALSE),0)</f>
        <v>COSTA</v>
      </c>
      <c r="C5052" s="23" t="str">
        <f>IFERROR(VLOOKUP(A5052,hoja!$A$2:$E$1370,5,FALSE),0)</f>
        <v>CARTAGENA</v>
      </c>
      <c r="D5052" s="23" t="str">
        <f>IFERROR(VLOOKUP(A5052,hoja!A:D,3,FALSE),0)</f>
        <v>0113</v>
      </c>
      <c r="E5052" s="23" t="s">
        <v>691</v>
      </c>
      <c r="F5052" s="23" t="str">
        <f>IFERROR(VLOOKUP(E5052,hoja!$A$2:$E$970,4,FALSE),0)</f>
        <v>COSTA</v>
      </c>
      <c r="G5052" s="23" t="str">
        <f>IFERROR(VLOOKUP(E5052,hoja!$A$2:$E$970,5,FALSE),0)</f>
        <v>ARACATACA</v>
      </c>
      <c r="H5052" s="103" t="str">
        <f>IFERROR(VLOOKUP(E5052,hoja!A:C,3,FALSE),0)</f>
        <v>0119</v>
      </c>
      <c r="I5052" s="24" t="str">
        <f t="shared" si="1438"/>
        <v>01130119</v>
      </c>
      <c r="K5052" s="23">
        <v>255</v>
      </c>
      <c r="L5052" s="23" t="str">
        <f t="shared" si="1434"/>
        <v>REGIONAL</v>
      </c>
      <c r="M5052" s="23" t="s">
        <v>959</v>
      </c>
      <c r="N5052" s="23" t="s">
        <v>622</v>
      </c>
      <c r="O5052" s="23">
        <f t="shared" si="1439"/>
        <v>16</v>
      </c>
      <c r="P5052" s="23" t="str">
        <f t="shared" si="1440"/>
        <v>01130119Barranquilla</v>
      </c>
    </row>
    <row r="5053" spans="1:16" ht="15" hidden="1" customHeight="1">
      <c r="A5053" s="89" t="s">
        <v>661</v>
      </c>
      <c r="B5053" s="23" t="str">
        <f>IFERROR(VLOOKUP(A5053,hoja!$A$2:$E$970,4,FALSE),0)</f>
        <v>COSTA</v>
      </c>
      <c r="C5053" s="23" t="str">
        <f>IFERROR(VLOOKUP(A5053,hoja!$A$2:$E$1370,5,FALSE),0)</f>
        <v>CARTAGENA</v>
      </c>
      <c r="D5053" s="23" t="str">
        <f>IFERROR(VLOOKUP(A5053,hoja!A:D,3,FALSE),0)</f>
        <v>0113</v>
      </c>
      <c r="E5053" s="23" t="s">
        <v>711</v>
      </c>
      <c r="F5053" s="23" t="str">
        <f>IFERROR(VLOOKUP(E5053,hoja!$A$2:$E$970,4,FALSE),0)</f>
        <v>COSTA</v>
      </c>
      <c r="G5053" s="23" t="str">
        <f>IFERROR(VLOOKUP(E5053,hoja!$A$2:$E$970,5,FALSE),0)</f>
        <v>MAGANGUÉ</v>
      </c>
      <c r="H5053" s="103" t="str">
        <f>IFERROR(VLOOKUP(E5053,hoja!A:C,3,FALSE),0)</f>
        <v>0383</v>
      </c>
      <c r="I5053" s="24" t="str">
        <f t="shared" si="1438"/>
        <v>01130383</v>
      </c>
      <c r="K5053" s="23">
        <v>233</v>
      </c>
      <c r="L5053" s="23" t="str">
        <f t="shared" si="1434"/>
        <v>REGIONAL</v>
      </c>
      <c r="M5053" s="23" t="s">
        <v>618</v>
      </c>
      <c r="N5053" s="23" t="s">
        <v>622</v>
      </c>
      <c r="O5053" s="23">
        <f t="shared" si="1439"/>
        <v>25</v>
      </c>
      <c r="P5053" s="23" t="str">
        <f t="shared" si="1440"/>
        <v>01130383Principal</v>
      </c>
    </row>
    <row r="5054" spans="1:16" ht="15" hidden="1" customHeight="1">
      <c r="A5054" s="89" t="s">
        <v>723</v>
      </c>
      <c r="B5054" s="23" t="str">
        <f>IFERROR(VLOOKUP(A5054,hoja!$A$2:$E$970,4,FALSE),0)</f>
        <v>COSTA</v>
      </c>
      <c r="C5054" s="23" t="str">
        <f>IFERROR(VLOOKUP(A5054,hoja!$A$2:$E$1370,5,FALSE),0)</f>
        <v>SANTA MARTA</v>
      </c>
      <c r="D5054" s="23" t="str">
        <f>IFERROR(VLOOKUP(A5054,hoja!A:D,3,FALSE),0)</f>
        <v>0118</v>
      </c>
      <c r="E5054" s="23" t="s">
        <v>698</v>
      </c>
      <c r="F5054" s="23" t="str">
        <f>IFERROR(VLOOKUP(E5054,hoja!$A$2:$E$970,4,FALSE),0)</f>
        <v>COSTA</v>
      </c>
      <c r="G5054" s="23" t="str">
        <f>IFERROR(VLOOKUP(E5054,hoja!$A$2:$E$970,5,FALSE),0)</f>
        <v>CAUCASIA</v>
      </c>
      <c r="H5054" s="103" t="str">
        <f>IFERROR(VLOOKUP(E5054,hoja!A:C,3,FALSE),0)</f>
        <v>0384</v>
      </c>
      <c r="I5054" s="24" t="str">
        <f t="shared" si="1438"/>
        <v>01180384</v>
      </c>
      <c r="K5054" s="23">
        <v>509</v>
      </c>
      <c r="L5054" s="23" t="str">
        <f t="shared" si="1434"/>
        <v>REGIONAL</v>
      </c>
      <c r="M5054" s="23" t="s">
        <v>618</v>
      </c>
      <c r="N5054" s="23" t="s">
        <v>622</v>
      </c>
      <c r="O5054" s="23">
        <f t="shared" si="1439"/>
        <v>12</v>
      </c>
      <c r="P5054" s="23" t="str">
        <f t="shared" si="1440"/>
        <v>01180384Principal</v>
      </c>
    </row>
    <row r="5055" spans="1:16" ht="15" hidden="1" customHeight="1">
      <c r="A5055" s="89" t="s">
        <v>723</v>
      </c>
      <c r="B5055" s="23" t="str">
        <f>IFERROR(VLOOKUP(A5055,hoja!$A$2:$E$970,4,FALSE),0)</f>
        <v>COSTA</v>
      </c>
      <c r="C5055" s="23" t="str">
        <f>IFERROR(VLOOKUP(A5055,hoja!$A$2:$E$1370,5,FALSE),0)</f>
        <v>SANTA MARTA</v>
      </c>
      <c r="D5055" s="23" t="str">
        <f>IFERROR(VLOOKUP(A5055,hoja!A:D,3,FALSE),0)</f>
        <v>0118</v>
      </c>
      <c r="E5055" s="23" t="s">
        <v>711</v>
      </c>
      <c r="F5055" s="23" t="str">
        <f>IFERROR(VLOOKUP(E5055,hoja!$A$2:$E$970,4,FALSE),0)</f>
        <v>COSTA</v>
      </c>
      <c r="G5055" s="23" t="str">
        <f>IFERROR(VLOOKUP(E5055,hoja!$A$2:$E$970,5,FALSE),0)</f>
        <v>MAGANGUÉ</v>
      </c>
      <c r="H5055" s="103" t="str">
        <f>IFERROR(VLOOKUP(E5055,hoja!A:C,3,FALSE),0)</f>
        <v>0383</v>
      </c>
      <c r="I5055" s="24" t="str">
        <f t="shared" si="1438"/>
        <v>01180383</v>
      </c>
      <c r="K5055" s="23">
        <v>359</v>
      </c>
      <c r="L5055" s="23" t="str">
        <f t="shared" si="1434"/>
        <v>REGIONAL</v>
      </c>
      <c r="M5055" s="23" t="s">
        <v>618</v>
      </c>
      <c r="N5055" s="23" t="s">
        <v>622</v>
      </c>
      <c r="O5055" s="23">
        <f t="shared" si="1439"/>
        <v>16</v>
      </c>
      <c r="P5055" s="23" t="str">
        <f t="shared" si="1440"/>
        <v>01180383Principal</v>
      </c>
    </row>
    <row r="5056" spans="1:16" ht="15" hidden="1" customHeight="1">
      <c r="A5056" s="89" t="s">
        <v>723</v>
      </c>
      <c r="B5056" s="23" t="str">
        <f>IFERROR(VLOOKUP(A5056,hoja!$A$2:$E$970,4,FALSE),0)</f>
        <v>COSTA</v>
      </c>
      <c r="C5056" s="23" t="str">
        <f>IFERROR(VLOOKUP(A5056,hoja!$A$2:$E$1370,5,FALSE),0)</f>
        <v>SANTA MARTA</v>
      </c>
      <c r="D5056" s="23" t="str">
        <f>IFERROR(VLOOKUP(A5056,hoja!A:D,3,FALSE),0)</f>
        <v>0118</v>
      </c>
      <c r="E5056" s="23" t="s">
        <v>666</v>
      </c>
      <c r="F5056" s="23" t="str">
        <f>IFERROR(VLOOKUP(E5056,hoja!$A$2:$E$970,4,FALSE),0)</f>
        <v>COSTA</v>
      </c>
      <c r="G5056" s="23" t="str">
        <f>IFERROR(VLOOKUP(E5056,hoja!$A$2:$E$970,5,FALSE),0)</f>
        <v>SINCELEJO</v>
      </c>
      <c r="H5056" s="103" t="str">
        <f>IFERROR(VLOOKUP(E5056,hoja!A:C,3,FALSE),0)</f>
        <v>0382</v>
      </c>
      <c r="I5056" s="24" t="str">
        <f t="shared" si="1438"/>
        <v>01180382</v>
      </c>
      <c r="K5056" s="23">
        <v>323</v>
      </c>
      <c r="L5056" s="23" t="str">
        <f t="shared" si="1434"/>
        <v>REGIONAL</v>
      </c>
      <c r="M5056" s="23" t="s">
        <v>618</v>
      </c>
      <c r="N5056" s="23" t="s">
        <v>622</v>
      </c>
      <c r="O5056" s="23">
        <f t="shared" si="1439"/>
        <v>16</v>
      </c>
      <c r="P5056" s="23" t="str">
        <f t="shared" si="1440"/>
        <v>01180382Principal</v>
      </c>
    </row>
    <row r="5057" spans="1:16" ht="15" hidden="1" customHeight="1">
      <c r="A5057" s="89" t="s">
        <v>723</v>
      </c>
      <c r="B5057" s="23" t="str">
        <f>IFERROR(VLOOKUP(A5057,hoja!$A$2:$E$970,4,FALSE),0)</f>
        <v>COSTA</v>
      </c>
      <c r="C5057" s="23" t="str">
        <f>IFERROR(VLOOKUP(A5057,hoja!$A$2:$E$1370,5,FALSE),0)</f>
        <v>SANTA MARTA</v>
      </c>
      <c r="D5057" s="23" t="str">
        <f>IFERROR(VLOOKUP(A5057,hoja!A:D,3,FALSE),0)</f>
        <v>0118</v>
      </c>
      <c r="E5057" s="23" t="s">
        <v>703</v>
      </c>
      <c r="F5057" s="23" t="str">
        <f>IFERROR(VLOOKUP(E5057,hoja!$A$2:$E$970,4,FALSE),0)</f>
        <v>COSTA</v>
      </c>
      <c r="G5057" s="23" t="str">
        <f>IFERROR(VLOOKUP(E5057,hoja!$A$2:$E$970,5,FALSE),0)</f>
        <v>FONSECA</v>
      </c>
      <c r="H5057" s="103" t="str">
        <f>IFERROR(VLOOKUP(E5057,hoja!A:C,3,FALSE),0)</f>
        <v>0448</v>
      </c>
      <c r="I5057" s="24" t="str">
        <f t="shared" si="1438"/>
        <v>01180448</v>
      </c>
      <c r="K5057" s="23">
        <v>245</v>
      </c>
      <c r="L5057" s="23" t="str">
        <f t="shared" si="1434"/>
        <v>REGIONAL</v>
      </c>
      <c r="M5057" s="23" t="s">
        <v>618</v>
      </c>
      <c r="N5057" s="23" t="s">
        <v>622</v>
      </c>
      <c r="O5057" s="23">
        <f t="shared" si="1439"/>
        <v>25</v>
      </c>
      <c r="P5057" s="23" t="str">
        <f t="shared" si="1440"/>
        <v>01180448Principal</v>
      </c>
    </row>
    <row r="5058" spans="1:16" ht="15" hidden="1" customHeight="1">
      <c r="A5058" s="89" t="s">
        <v>723</v>
      </c>
      <c r="B5058" s="23" t="str">
        <f>IFERROR(VLOOKUP(A5058,hoja!$A$2:$E$970,4,FALSE),0)</f>
        <v>COSTA</v>
      </c>
      <c r="C5058" s="23" t="str">
        <f>IFERROR(VLOOKUP(A5058,hoja!$A$2:$E$1370,5,FALSE),0)</f>
        <v>SANTA MARTA</v>
      </c>
      <c r="D5058" s="23" t="str">
        <f>IFERROR(VLOOKUP(A5058,hoja!A:D,3,FALSE),0)</f>
        <v>0118</v>
      </c>
      <c r="E5058" s="23" t="s">
        <v>691</v>
      </c>
      <c r="F5058" s="23" t="str">
        <f>IFERROR(VLOOKUP(E5058,hoja!$A$2:$E$970,4,FALSE),0)</f>
        <v>COSTA</v>
      </c>
      <c r="G5058" s="23" t="str">
        <f>IFERROR(VLOOKUP(E5058,hoja!$A$2:$E$970,5,FALSE),0)</f>
        <v>ARACATACA</v>
      </c>
      <c r="H5058" s="103" t="str">
        <f>IFERROR(VLOOKUP(E5058,hoja!A:C,3,FALSE),0)</f>
        <v>0119</v>
      </c>
      <c r="I5058" s="24" t="str">
        <f t="shared" si="1438"/>
        <v>01180119</v>
      </c>
      <c r="K5058" s="23">
        <v>85</v>
      </c>
      <c r="L5058" s="23" t="str">
        <f t="shared" si="1434"/>
        <v>REGIONAL</v>
      </c>
      <c r="M5058" s="23" t="s">
        <v>618</v>
      </c>
      <c r="N5058" s="23" t="s">
        <v>622</v>
      </c>
      <c r="O5058" s="23">
        <f t="shared" si="1439"/>
        <v>25</v>
      </c>
      <c r="P5058" s="23" t="str">
        <f t="shared" si="1440"/>
        <v>01180119Principal</v>
      </c>
    </row>
    <row r="5059" spans="1:16" ht="15" hidden="1" customHeight="1">
      <c r="A5059" s="89" t="s">
        <v>668</v>
      </c>
      <c r="B5059" s="23" t="str">
        <f>IFERROR(VLOOKUP(A5059,hoja!$A$2:$E$970,4,FALSE),0)</f>
        <v>COSTA</v>
      </c>
      <c r="C5059" s="23" t="str">
        <f>IFERROR(VLOOKUP(A5059,hoja!$A$2:$E$1370,5,FALSE),0)</f>
        <v>VALLEDUPAR</v>
      </c>
      <c r="D5059" s="23" t="str">
        <f>IFERROR(VLOOKUP(A5059,hoja!A:D,3,FALSE),0)</f>
        <v>0447</v>
      </c>
      <c r="E5059" s="23" t="s">
        <v>666</v>
      </c>
      <c r="F5059" s="23" t="str">
        <f>IFERROR(VLOOKUP(E5059,hoja!$A$2:$E$970,4,FALSE),0)</f>
        <v>COSTA</v>
      </c>
      <c r="G5059" s="23" t="str">
        <f>IFERROR(VLOOKUP(E5059,hoja!$A$2:$E$970,5,FALSE),0)</f>
        <v>SINCELEJO</v>
      </c>
      <c r="H5059" s="103" t="str">
        <f>IFERROR(VLOOKUP(E5059,hoja!A:C,3,FALSE),0)</f>
        <v>0382</v>
      </c>
      <c r="I5059" s="24" t="str">
        <f t="shared" si="1438"/>
        <v>04470382</v>
      </c>
      <c r="K5059" s="23">
        <v>428</v>
      </c>
      <c r="L5059" s="23" t="str">
        <f t="shared" si="1434"/>
        <v>REGIONAL</v>
      </c>
      <c r="M5059" s="23" t="s">
        <v>618</v>
      </c>
      <c r="N5059" s="23" t="s">
        <v>622</v>
      </c>
      <c r="O5059" s="23">
        <f t="shared" si="1439"/>
        <v>16</v>
      </c>
      <c r="P5059" s="23" t="str">
        <f t="shared" si="1440"/>
        <v>04470382Principal</v>
      </c>
    </row>
    <row r="5060" spans="1:16" ht="15" hidden="1" customHeight="1">
      <c r="A5060" s="89" t="s">
        <v>668</v>
      </c>
      <c r="B5060" s="23" t="str">
        <f>IFERROR(VLOOKUP(A5060,hoja!$A$2:$E$970,4,FALSE),0)</f>
        <v>COSTA</v>
      </c>
      <c r="C5060" s="23" t="str">
        <f>IFERROR(VLOOKUP(A5060,hoja!$A$2:$E$1370,5,FALSE),0)</f>
        <v>VALLEDUPAR</v>
      </c>
      <c r="D5060" s="23" t="str">
        <f>IFERROR(VLOOKUP(A5060,hoja!A:D,3,FALSE),0)</f>
        <v>0447</v>
      </c>
      <c r="E5060" s="23" t="s">
        <v>711</v>
      </c>
      <c r="F5060" s="23" t="str">
        <f>IFERROR(VLOOKUP(E5060,hoja!$A$2:$E$970,4,FALSE),0)</f>
        <v>COSTA</v>
      </c>
      <c r="G5060" s="23" t="str">
        <f>IFERROR(VLOOKUP(E5060,hoja!$A$2:$E$970,5,FALSE),0)</f>
        <v>MAGANGUÉ</v>
      </c>
      <c r="H5060" s="103" t="str">
        <f>IFERROR(VLOOKUP(E5060,hoja!A:C,3,FALSE),0)</f>
        <v>0383</v>
      </c>
      <c r="I5060" s="24" t="str">
        <f t="shared" si="1438"/>
        <v>04470383</v>
      </c>
      <c r="K5060" s="23">
        <v>460</v>
      </c>
      <c r="L5060" s="23" t="str">
        <f t="shared" si="1434"/>
        <v>REGIONAL</v>
      </c>
      <c r="M5060" s="23" t="s">
        <v>618</v>
      </c>
      <c r="N5060" s="23" t="s">
        <v>622</v>
      </c>
      <c r="O5060" s="23">
        <f t="shared" si="1439"/>
        <v>16</v>
      </c>
      <c r="P5060" s="23" t="str">
        <f t="shared" si="1440"/>
        <v>04470383Principal</v>
      </c>
    </row>
    <row r="5061" spans="1:16" ht="15" hidden="1" customHeight="1">
      <c r="A5061" s="89" t="s">
        <v>668</v>
      </c>
      <c r="B5061" s="23" t="str">
        <f>IFERROR(VLOOKUP(A5061,hoja!$A$2:$E$970,4,FALSE),0)</f>
        <v>COSTA</v>
      </c>
      <c r="C5061" s="23" t="str">
        <f>IFERROR(VLOOKUP(A5061,hoja!$A$2:$E$1370,5,FALSE),0)</f>
        <v>VALLEDUPAR</v>
      </c>
      <c r="D5061" s="23" t="str">
        <f>IFERROR(VLOOKUP(A5061,hoja!A:D,3,FALSE),0)</f>
        <v>0447</v>
      </c>
      <c r="E5061" s="23" t="s">
        <v>712</v>
      </c>
      <c r="F5061" s="23" t="str">
        <f>IFERROR(VLOOKUP(E5061,hoja!$A$2:$E$970,4,FALSE),0)</f>
        <v>COSTA</v>
      </c>
      <c r="G5061" s="23" t="str">
        <f>IFERROR(VLOOKUP(E5061,hoja!$A$2:$E$970,5,FALSE),0)</f>
        <v>MAICAO</v>
      </c>
      <c r="H5061" s="103" t="str">
        <f>IFERROR(VLOOKUP(E5061,hoja!A:C,3,FALSE),0)</f>
        <v>0230</v>
      </c>
      <c r="I5061" s="24" t="str">
        <f t="shared" si="1438"/>
        <v>04470230</v>
      </c>
      <c r="K5061" s="23">
        <v>186</v>
      </c>
      <c r="L5061" s="23" t="str">
        <f t="shared" si="1434"/>
        <v>REGIONAL</v>
      </c>
      <c r="M5061" s="23" t="s">
        <v>618</v>
      </c>
      <c r="N5061" s="23" t="s">
        <v>622</v>
      </c>
      <c r="O5061" s="23">
        <f t="shared" si="1439"/>
        <v>25</v>
      </c>
      <c r="P5061" s="23" t="str">
        <f t="shared" si="1440"/>
        <v>04470230Principal</v>
      </c>
    </row>
    <row r="5062" spans="1:16" ht="15" hidden="1" customHeight="1">
      <c r="A5062" s="89" t="s">
        <v>668</v>
      </c>
      <c r="B5062" s="23" t="str">
        <f>IFERROR(VLOOKUP(A5062,hoja!$A$2:$E$970,4,FALSE),0)</f>
        <v>COSTA</v>
      </c>
      <c r="C5062" s="23" t="str">
        <f>IFERROR(VLOOKUP(A5062,hoja!$A$2:$E$1370,5,FALSE),0)</f>
        <v>VALLEDUPAR</v>
      </c>
      <c r="D5062" s="23" t="str">
        <f>IFERROR(VLOOKUP(A5062,hoja!A:D,3,FALSE),0)</f>
        <v>0447</v>
      </c>
      <c r="E5062" s="23" t="s">
        <v>720</v>
      </c>
      <c r="F5062" s="23" t="str">
        <f>IFERROR(VLOOKUP(E5062,hoja!$A$2:$E$970,4,FALSE),0)</f>
        <v>COSTA</v>
      </c>
      <c r="G5062" s="23" t="str">
        <f>IFERROR(VLOOKUP(E5062,hoja!$A$2:$E$970,5,FALSE),0)</f>
        <v>RIOHACHA</v>
      </c>
      <c r="H5062" s="103" t="str">
        <f>IFERROR(VLOOKUP(E5062,hoja!A:C,3,FALSE),0)</f>
        <v>0239</v>
      </c>
      <c r="I5062" s="24" t="str">
        <f t="shared" si="1438"/>
        <v>04470239</v>
      </c>
      <c r="K5062" s="23">
        <v>195</v>
      </c>
      <c r="L5062" s="23" t="str">
        <f t="shared" si="1434"/>
        <v>REGIONAL</v>
      </c>
      <c r="M5062" s="23" t="s">
        <v>618</v>
      </c>
      <c r="N5062" s="23" t="s">
        <v>622</v>
      </c>
      <c r="O5062" s="23">
        <f t="shared" si="1439"/>
        <v>25</v>
      </c>
      <c r="P5062" s="23" t="str">
        <f t="shared" si="1440"/>
        <v>04470239Principal</v>
      </c>
    </row>
    <row r="5063" spans="1:16" ht="15" hidden="1" customHeight="1">
      <c r="A5063" s="89" t="s">
        <v>1174</v>
      </c>
      <c r="B5063" s="23" t="str">
        <f>IFERROR(VLOOKUP(A5063,hoja!$A$2:$E$970,4,FALSE),0)</f>
        <v>COSTA</v>
      </c>
      <c r="C5063" s="23" t="str">
        <f>IFERROR(VLOOKUP(A5063,hoja!$A$2:$E$1370,5,FALSE),0)</f>
        <v>CARTAGENA</v>
      </c>
      <c r="D5063" s="23" t="str">
        <f>IFERROR(VLOOKUP(A5063,hoja!A:D,3,FALSE),0)</f>
        <v>8051</v>
      </c>
      <c r="E5063" s="23" t="s">
        <v>743</v>
      </c>
      <c r="F5063" s="23" t="str">
        <f>IFERROR(VLOOKUP(E5063,hoja!$A$2:$E$970,4,FALSE),0)</f>
        <v>CENTRO</v>
      </c>
      <c r="G5063" s="23" t="str">
        <f>IFERROR(VLOOKUP(E5063,hoja!$A$2:$E$970,5,FALSE),0)</f>
        <v>BOGOTÁ</v>
      </c>
      <c r="H5063" s="103" t="str">
        <f>IFERROR(VLOOKUP(E5063,hoja!A:C,3,FALSE),0)</f>
        <v>0461</v>
      </c>
      <c r="I5063" s="24" t="str">
        <f t="shared" ref="I5063:I5083" si="1441">D5063&amp;H5063</f>
        <v>80510461</v>
      </c>
      <c r="K5063" s="23">
        <v>1149</v>
      </c>
      <c r="L5063" s="23" t="str">
        <f>IF(B5063=F5063,"REGIONAL","NACIONAL")</f>
        <v>NACIONAL</v>
      </c>
      <c r="M5063" s="23" t="s">
        <v>618</v>
      </c>
      <c r="N5063" s="23" t="s">
        <v>622</v>
      </c>
      <c r="O5063" s="23">
        <f t="shared" ref="O5063:O5083" si="1442">IF(K5063&lt;=250,25,IF(K5063&lt;=500,16,IF(K5063&lt;=800,12,IF(K5063&lt;=1100,8,IF(K5063&lt;=1400,6,IF(K5063&lt;=1700,5))))))</f>
        <v>6</v>
      </c>
      <c r="P5063" s="23" t="str">
        <f t="shared" ref="P5063:P5083" si="1443">D5063&amp;H5063&amp;M5063</f>
        <v>80510461Principal</v>
      </c>
    </row>
    <row r="5064" spans="1:16" ht="15" hidden="1" customHeight="1">
      <c r="A5064" s="89" t="s">
        <v>1174</v>
      </c>
      <c r="B5064" s="23" t="str">
        <f>IFERROR(VLOOKUP(A5064,hoja!$A$2:$E$970,4,FALSE),0)</f>
        <v>COSTA</v>
      </c>
      <c r="C5064" s="23" t="str">
        <f>IFERROR(VLOOKUP(A5064,hoja!$A$2:$E$1370,5,FALSE),0)</f>
        <v>CARTAGENA</v>
      </c>
      <c r="D5064" s="23" t="str">
        <f>IFERROR(VLOOKUP(A5064,hoja!A:D,3,FALSE),0)</f>
        <v>8051</v>
      </c>
      <c r="E5064" s="23" t="s">
        <v>635</v>
      </c>
      <c r="F5064" s="23" t="str">
        <f>IFERROR(VLOOKUP(E5064,hoja!$A$2:$E$970,4,FALSE),0)</f>
        <v>CENTRO</v>
      </c>
      <c r="G5064" s="23" t="str">
        <f>IFERROR(VLOOKUP(E5064,hoja!$A$2:$E$970,5,FALSE),0)</f>
        <v>BOGOTÁ</v>
      </c>
      <c r="H5064" s="103" t="str">
        <f>IFERROR(VLOOKUP(E5064,hoja!A:C,3,FALSE),0)</f>
        <v>0021</v>
      </c>
      <c r="I5064" s="24" t="str">
        <f t="shared" si="1441"/>
        <v>80510021</v>
      </c>
      <c r="K5064" s="23">
        <v>1155</v>
      </c>
      <c r="L5064" s="23" t="str">
        <f t="shared" ref="L5064:L5065" si="1444">IF(B5064=F5064,"REGIONAL","NACIONAL")</f>
        <v>NACIONAL</v>
      </c>
      <c r="M5064" s="23" t="s">
        <v>618</v>
      </c>
      <c r="N5064" s="23" t="s">
        <v>622</v>
      </c>
      <c r="O5064" s="23">
        <f t="shared" si="1442"/>
        <v>6</v>
      </c>
      <c r="P5064" s="23" t="str">
        <f t="shared" si="1443"/>
        <v>80510021Principal</v>
      </c>
    </row>
    <row r="5065" spans="1:16" ht="15" hidden="1" customHeight="1">
      <c r="A5065" s="89" t="s">
        <v>1174</v>
      </c>
      <c r="B5065" s="23" t="str">
        <f>IFERROR(VLOOKUP(A5065,hoja!$A$2:$E$970,4,FALSE),0)</f>
        <v>COSTA</v>
      </c>
      <c r="C5065" s="23" t="str">
        <f>IFERROR(VLOOKUP(A5065,hoja!$A$2:$E$1370,5,FALSE),0)</f>
        <v>CARTAGENA</v>
      </c>
      <c r="D5065" s="23" t="str">
        <f>IFERROR(VLOOKUP(A5065,hoja!A:D,3,FALSE),0)</f>
        <v>8051</v>
      </c>
      <c r="E5065" s="23" t="s">
        <v>672</v>
      </c>
      <c r="F5065" s="23" t="str">
        <f>IFERROR(VLOOKUP(E5065,hoja!$A$2:$E$970,4,FALSE),0)</f>
        <v>ANTIOQUIA</v>
      </c>
      <c r="G5065" s="23" t="str">
        <f>IFERROR(VLOOKUP(E5065,hoja!$A$2:$E$970,5,FALSE),0)</f>
        <v>MEDELLÍN</v>
      </c>
      <c r="H5065" s="103" t="str">
        <f>IFERROR(VLOOKUP(E5065,hoja!A:C,3,FALSE),0)</f>
        <v>0092</v>
      </c>
      <c r="I5065" s="24" t="str">
        <f t="shared" si="1441"/>
        <v>80510092</v>
      </c>
      <c r="K5065" s="23">
        <v>662</v>
      </c>
      <c r="L5065" s="23" t="str">
        <f t="shared" si="1444"/>
        <v>NACIONAL</v>
      </c>
      <c r="M5065" s="23" t="s">
        <v>618</v>
      </c>
      <c r="N5065" s="23" t="s">
        <v>622</v>
      </c>
      <c r="O5065" s="23">
        <f t="shared" si="1442"/>
        <v>12</v>
      </c>
      <c r="P5065" s="23" t="str">
        <f t="shared" si="1443"/>
        <v>80510092Principal</v>
      </c>
    </row>
    <row r="5066" spans="1:16" ht="15" hidden="1" customHeight="1">
      <c r="A5066" s="89" t="s">
        <v>1174</v>
      </c>
      <c r="B5066" s="23" t="str">
        <f>IFERROR(VLOOKUP(A5066,hoja!$A$2:$E$970,4,FALSE),0)</f>
        <v>COSTA</v>
      </c>
      <c r="C5066" s="23" t="str">
        <f>IFERROR(VLOOKUP(A5066,hoja!$A$2:$E$1370,5,FALSE),0)</f>
        <v>CARTAGENA</v>
      </c>
      <c r="D5066" s="23" t="str">
        <f>IFERROR(VLOOKUP(A5066,hoja!A:D,3,FALSE),0)</f>
        <v>8051</v>
      </c>
      <c r="E5066" s="23" t="s">
        <v>642</v>
      </c>
      <c r="F5066" s="23" t="str">
        <f>IFERROR(VLOOKUP(E5066,hoja!$A$2:$E$970,4,FALSE),0)</f>
        <v>COSTA</v>
      </c>
      <c r="G5066" s="23" t="str">
        <f>IFERROR(VLOOKUP(E5066,hoja!$A$2:$E$970,5,FALSE),0)</f>
        <v>BARRANQUILLA</v>
      </c>
      <c r="H5066" s="103" t="str">
        <f>IFERROR(VLOOKUP(E5066,hoja!A:C,3,FALSE),0)</f>
        <v>0111</v>
      </c>
      <c r="I5066" s="24" t="str">
        <f t="shared" si="1441"/>
        <v>80510111</v>
      </c>
      <c r="K5066" s="23">
        <v>119</v>
      </c>
      <c r="L5066" s="23" t="str">
        <f t="shared" ref="L5066:L5082" si="1445">IF(B5066=F5066,"REGIONAL","NACIONAL")</f>
        <v>REGIONAL</v>
      </c>
      <c r="M5066" s="23" t="s">
        <v>618</v>
      </c>
      <c r="N5066" s="23" t="s">
        <v>622</v>
      </c>
      <c r="O5066" s="23">
        <f t="shared" si="1442"/>
        <v>25</v>
      </c>
      <c r="P5066" s="23" t="str">
        <f t="shared" si="1443"/>
        <v>80510111Principal</v>
      </c>
    </row>
    <row r="5067" spans="1:16" ht="15" hidden="1" customHeight="1">
      <c r="A5067" s="89" t="s">
        <v>1174</v>
      </c>
      <c r="B5067" s="23" t="str">
        <f>IFERROR(VLOOKUP(A5067,hoja!$A$2:$E$970,4,FALSE),0)</f>
        <v>COSTA</v>
      </c>
      <c r="C5067" s="23" t="str">
        <f>IFERROR(VLOOKUP(A5067,hoja!$A$2:$E$1370,5,FALSE),0)</f>
        <v>CARTAGENA</v>
      </c>
      <c r="D5067" s="23" t="str">
        <f>IFERROR(VLOOKUP(A5067,hoja!A:D,3,FALSE),0)</f>
        <v>8051</v>
      </c>
      <c r="E5067" s="23" t="s">
        <v>645</v>
      </c>
      <c r="F5067" s="23" t="str">
        <f>IFERROR(VLOOKUP(E5067,hoja!$A$2:$E$970,4,FALSE),0)</f>
        <v>OCCIDENTE</v>
      </c>
      <c r="G5067" s="23" t="str">
        <f>IFERROR(VLOOKUP(E5067,hoja!$A$2:$E$970,5,FALSE),0)</f>
        <v>CALI</v>
      </c>
      <c r="H5067" s="103" t="str">
        <f>IFERROR(VLOOKUP(E5067,hoja!A:C,3,FALSE),0)</f>
        <v>0410</v>
      </c>
      <c r="I5067" s="24" t="str">
        <f t="shared" si="1441"/>
        <v>80510410</v>
      </c>
      <c r="K5067" s="23">
        <v>1060</v>
      </c>
      <c r="L5067" s="23" t="str">
        <f>IF(B5067=F5067,"REGIONAL","NACIONAL")</f>
        <v>NACIONAL</v>
      </c>
      <c r="M5067" s="23" t="s">
        <v>618</v>
      </c>
      <c r="N5067" s="23" t="s">
        <v>622</v>
      </c>
      <c r="O5067" s="23">
        <f t="shared" si="1442"/>
        <v>8</v>
      </c>
      <c r="P5067" s="23" t="str">
        <f t="shared" si="1443"/>
        <v>80510410Principal</v>
      </c>
    </row>
    <row r="5068" spans="1:16" ht="15" hidden="1" customHeight="1">
      <c r="A5068" s="89" t="s">
        <v>1174</v>
      </c>
      <c r="B5068" s="23" t="str">
        <f>IFERROR(VLOOKUP(A5068,hoja!$A$2:$E$970,4,FALSE),0)</f>
        <v>COSTA</v>
      </c>
      <c r="C5068" s="23" t="str">
        <f>IFERROR(VLOOKUP(A5068,hoja!$A$2:$E$1370,5,FALSE),0)</f>
        <v>CARTAGENA</v>
      </c>
      <c r="D5068" s="23" t="str">
        <f>IFERROR(VLOOKUP(A5068,hoja!A:D,3,FALSE),0)</f>
        <v>8051</v>
      </c>
      <c r="E5068" s="23" t="s">
        <v>644</v>
      </c>
      <c r="F5068" s="23" t="str">
        <f>IFERROR(VLOOKUP(E5068,hoja!$A$2:$E$970,4,FALSE),0)</f>
        <v>OCCIDENTE</v>
      </c>
      <c r="G5068" s="23" t="str">
        <f>IFERROR(VLOOKUP(E5068,hoja!$A$2:$E$970,5,FALSE),0)</f>
        <v>PEREIRA</v>
      </c>
      <c r="H5068" s="103" t="str">
        <f>IFERROR(VLOOKUP(E5068,hoja!A:C,3,FALSE),0)</f>
        <v>0198</v>
      </c>
      <c r="I5068" s="24" t="str">
        <f t="shared" si="1441"/>
        <v>80510198</v>
      </c>
      <c r="K5068" s="23">
        <v>872</v>
      </c>
      <c r="L5068" s="23" t="str">
        <f>IF(B5068=F5068,"REGIONAL","NACIONAL")</f>
        <v>NACIONAL</v>
      </c>
      <c r="M5068" s="23" t="s">
        <v>618</v>
      </c>
      <c r="N5068" s="23" t="s">
        <v>622</v>
      </c>
      <c r="O5068" s="23">
        <f t="shared" si="1442"/>
        <v>8</v>
      </c>
      <c r="P5068" s="23" t="str">
        <f t="shared" si="1443"/>
        <v>80510198Principal</v>
      </c>
    </row>
    <row r="5069" spans="1:16" ht="15" hidden="1" customHeight="1">
      <c r="A5069" s="89" t="s">
        <v>1174</v>
      </c>
      <c r="B5069" s="23" t="str">
        <f>IFERROR(VLOOKUP(A5069,hoja!$A$2:$E$970,4,FALSE),0)</f>
        <v>COSTA</v>
      </c>
      <c r="C5069" s="23" t="str">
        <f>IFERROR(VLOOKUP(A5069,hoja!$A$2:$E$1370,5,FALSE),0)</f>
        <v>CARTAGENA</v>
      </c>
      <c r="D5069" s="23" t="str">
        <f>IFERROR(VLOOKUP(A5069,hoja!A:D,3,FALSE),0)</f>
        <v>8051</v>
      </c>
      <c r="E5069" s="23" t="s">
        <v>768</v>
      </c>
      <c r="F5069" s="23" t="str">
        <f>IFERROR(VLOOKUP(E5069,hoja!$A$2:$E$970,4,FALSE),0)</f>
        <v>COSTA</v>
      </c>
      <c r="G5069" s="23" t="str">
        <f>IFERROR(VLOOKUP(E5069,hoja!$A$2:$E$970,5,FALSE),0)</f>
        <v>CARTAGENA</v>
      </c>
      <c r="H5069" s="103" t="str">
        <f>IFERROR(VLOOKUP(E5069,hoja!A:C,3,FALSE),0)</f>
        <v>50264</v>
      </c>
      <c r="I5069" s="24" t="str">
        <f t="shared" si="1441"/>
        <v>805150264</v>
      </c>
      <c r="K5069" s="23">
        <v>19</v>
      </c>
      <c r="L5069" s="23" t="str">
        <f t="shared" si="1445"/>
        <v>REGIONAL</v>
      </c>
      <c r="M5069" s="23" t="s">
        <v>618</v>
      </c>
      <c r="N5069" s="23" t="s">
        <v>622</v>
      </c>
      <c r="O5069" s="23">
        <f t="shared" si="1442"/>
        <v>25</v>
      </c>
      <c r="P5069" s="23" t="str">
        <f t="shared" si="1443"/>
        <v>805150264Principal</v>
      </c>
    </row>
    <row r="5070" spans="1:16" ht="15" hidden="1" customHeight="1">
      <c r="A5070" s="89" t="s">
        <v>675</v>
      </c>
      <c r="B5070" s="23" t="str">
        <f>IFERROR(VLOOKUP(A5070,hoja!$A$2:$E$970,4,FALSE),0)</f>
        <v>COSTA</v>
      </c>
      <c r="C5070" s="23" t="str">
        <f>IFERROR(VLOOKUP(A5070,hoja!$A$2:$E$1370,5,FALSE),0)</f>
        <v>CARTAGENA</v>
      </c>
      <c r="D5070" s="23">
        <f>IFERROR(VLOOKUP(A5070,hoja!A:D,3,FALSE),0)</f>
        <v>3002</v>
      </c>
      <c r="E5070" s="23" t="s">
        <v>768</v>
      </c>
      <c r="F5070" s="23" t="str">
        <f>IFERROR(VLOOKUP(E5070,hoja!$A$2:$E$970,4,FALSE),0)</f>
        <v>COSTA</v>
      </c>
      <c r="G5070" s="23" t="str">
        <f>IFERROR(VLOOKUP(E5070,hoja!$A$2:$E$970,5,FALSE),0)</f>
        <v>CARTAGENA</v>
      </c>
      <c r="H5070" s="103" t="str">
        <f>IFERROR(VLOOKUP(E5070,hoja!A:C,3,FALSE),0)</f>
        <v>50264</v>
      </c>
      <c r="I5070" s="24" t="str">
        <f t="shared" si="1441"/>
        <v>300250264</v>
      </c>
      <c r="K5070" s="23">
        <v>10</v>
      </c>
      <c r="L5070" s="23" t="str">
        <f t="shared" si="1445"/>
        <v>REGIONAL</v>
      </c>
      <c r="M5070" s="23" t="s">
        <v>618</v>
      </c>
      <c r="N5070" s="23" t="s">
        <v>622</v>
      </c>
      <c r="O5070" s="23">
        <f t="shared" si="1442"/>
        <v>25</v>
      </c>
      <c r="P5070" s="23" t="str">
        <f t="shared" si="1443"/>
        <v>300250264Principal</v>
      </c>
    </row>
    <row r="5071" spans="1:16" ht="15" hidden="1" customHeight="1">
      <c r="A5071" s="89" t="s">
        <v>675</v>
      </c>
      <c r="B5071" s="23" t="str">
        <f>IFERROR(VLOOKUP(A5071,hoja!$A$2:$E$970,4,FALSE),0)</f>
        <v>COSTA</v>
      </c>
      <c r="C5071" s="23" t="str">
        <f>IFERROR(VLOOKUP(A5071,hoja!$A$2:$E$1370,5,FALSE),0)</f>
        <v>CARTAGENA</v>
      </c>
      <c r="D5071" s="23">
        <f>IFERROR(VLOOKUP(A5071,hoja!A:D,3,FALSE),0)</f>
        <v>3002</v>
      </c>
      <c r="E5071" s="23" t="s">
        <v>681</v>
      </c>
      <c r="F5071" s="23" t="str">
        <f>IFERROR(VLOOKUP(E5071,hoja!$A$2:$E$970,4,FALSE),0)</f>
        <v>CENTRO</v>
      </c>
      <c r="G5071" s="23" t="str">
        <f>IFERROR(VLOOKUP(E5071,hoja!$A$2:$E$970,5,FALSE),0)</f>
        <v>VILLAVICENCIO</v>
      </c>
      <c r="H5071" s="103" t="str">
        <f>IFERROR(VLOOKUP(E5071,hoja!A:C,3,FALSE),0)</f>
        <v>0393</v>
      </c>
      <c r="I5071" s="24" t="str">
        <f t="shared" si="1441"/>
        <v>30020393</v>
      </c>
      <c r="K5071" s="23">
        <v>1156</v>
      </c>
      <c r="L5071" s="23" t="str">
        <f>IF(B5071=F5071,"REGIONAL","NACIONAL")</f>
        <v>NACIONAL</v>
      </c>
      <c r="M5071" s="23" t="s">
        <v>618</v>
      </c>
      <c r="N5071" s="23" t="s">
        <v>622</v>
      </c>
      <c r="O5071" s="23">
        <f t="shared" si="1442"/>
        <v>6</v>
      </c>
      <c r="P5071" s="23" t="str">
        <f t="shared" si="1443"/>
        <v>30020393Principal</v>
      </c>
    </row>
    <row r="5072" spans="1:16" ht="15" hidden="1" customHeight="1">
      <c r="A5072" s="89" t="s">
        <v>675</v>
      </c>
      <c r="B5072" s="23" t="str">
        <f>IFERROR(VLOOKUP(A5072,hoja!$A$2:$E$970,4,FALSE),0)</f>
        <v>COSTA</v>
      </c>
      <c r="C5072" s="23" t="str">
        <f>IFERROR(VLOOKUP(A5072,hoja!$A$2:$E$1370,5,FALSE),0)</f>
        <v>CARTAGENA</v>
      </c>
      <c r="D5072" s="23">
        <f>IFERROR(VLOOKUP(A5072,hoja!A:D,3,FALSE),0)</f>
        <v>3002</v>
      </c>
      <c r="E5072" s="23" t="s">
        <v>687</v>
      </c>
      <c r="F5072" s="23" t="str">
        <f>IFERROR(VLOOKUP(E5072,hoja!$A$2:$E$970,4,FALSE),0)</f>
        <v>OCCIDENTE</v>
      </c>
      <c r="G5072" s="23" t="str">
        <f>IFERROR(VLOOKUP(E5072,hoja!$A$2:$E$970,5,FALSE),0)</f>
        <v>TULUÁ</v>
      </c>
      <c r="H5072" s="103" t="str">
        <f>IFERROR(VLOOKUP(E5072,hoja!A:C,3,FALSE),0)</f>
        <v>2007</v>
      </c>
      <c r="I5072" s="24" t="str">
        <f t="shared" si="1441"/>
        <v>30022007</v>
      </c>
      <c r="K5072" s="23">
        <v>976</v>
      </c>
      <c r="L5072" s="23" t="str">
        <f>IF(B5072=F5072,"REGIONAL","NACIONAL")</f>
        <v>NACIONAL</v>
      </c>
      <c r="M5072" s="23" t="s">
        <v>618</v>
      </c>
      <c r="N5072" s="23" t="s">
        <v>622</v>
      </c>
      <c r="O5072" s="23">
        <f t="shared" si="1442"/>
        <v>8</v>
      </c>
      <c r="P5072" s="23" t="str">
        <f t="shared" si="1443"/>
        <v>30022007Principal</v>
      </c>
    </row>
    <row r="5073" spans="1:16" ht="15" hidden="1" customHeight="1">
      <c r="A5073" s="89" t="s">
        <v>675</v>
      </c>
      <c r="B5073" s="23" t="str">
        <f>IFERROR(VLOOKUP(A5073,hoja!$A$2:$E$970,4,FALSE),0)</f>
        <v>COSTA</v>
      </c>
      <c r="C5073" s="23" t="str">
        <f>IFERROR(VLOOKUP(A5073,hoja!$A$2:$E$1370,5,FALSE),0)</f>
        <v>CARTAGENA</v>
      </c>
      <c r="D5073" s="23">
        <f>IFERROR(VLOOKUP(A5073,hoja!A:D,3,FALSE),0)</f>
        <v>3002</v>
      </c>
      <c r="E5073" s="23" t="s">
        <v>1173</v>
      </c>
      <c r="F5073" s="23" t="str">
        <f>IFERROR(VLOOKUP(E5073,hoja!$A$2:$E$970,4,FALSE),0)</f>
        <v>COSTA</v>
      </c>
      <c r="G5073" s="23" t="str">
        <f>IFERROR(VLOOKUP(E5073,hoja!$A$2:$E$970,5,FALSE),0)</f>
        <v>MALAMBO</v>
      </c>
      <c r="H5073" s="103" t="str">
        <f>IFERROR(VLOOKUP(E5073,hoja!A:C,3,FALSE),0)</f>
        <v>50257</v>
      </c>
      <c r="I5073" s="24" t="str">
        <f t="shared" si="1441"/>
        <v>300250257</v>
      </c>
      <c r="K5073" s="23">
        <v>134</v>
      </c>
      <c r="L5073" s="23" t="str">
        <f t="shared" si="1445"/>
        <v>REGIONAL</v>
      </c>
      <c r="M5073" s="23" t="s">
        <v>618</v>
      </c>
      <c r="N5073" s="23" t="s">
        <v>622</v>
      </c>
      <c r="O5073" s="23">
        <f t="shared" si="1442"/>
        <v>25</v>
      </c>
      <c r="P5073" s="23" t="str">
        <f t="shared" si="1443"/>
        <v>300250257Principal</v>
      </c>
    </row>
    <row r="5074" spans="1:16" ht="15" hidden="1" customHeight="1">
      <c r="A5074" s="89" t="s">
        <v>675</v>
      </c>
      <c r="B5074" s="23" t="str">
        <f>IFERROR(VLOOKUP(A5074,hoja!$A$2:$E$970,4,FALSE),0)</f>
        <v>COSTA</v>
      </c>
      <c r="C5074" s="23" t="str">
        <f>IFERROR(VLOOKUP(A5074,hoja!$A$2:$E$1370,5,FALSE),0)</f>
        <v>CARTAGENA</v>
      </c>
      <c r="D5074" s="23">
        <f>IFERROR(VLOOKUP(A5074,hoja!A:D,3,FALSE),0)</f>
        <v>3002</v>
      </c>
      <c r="E5074" s="23" t="s">
        <v>919</v>
      </c>
      <c r="F5074" s="23" t="str">
        <f>IFERROR(VLOOKUP(E5074,hoja!$A$2:$E$970,4,FALSE),0)</f>
        <v>CENTRO</v>
      </c>
      <c r="G5074" s="23" t="str">
        <f>IFERROR(VLOOKUP(E5074,hoja!$A$2:$E$970,5,FALSE),0)</f>
        <v>ZIPAQUIRÁ</v>
      </c>
      <c r="H5074" s="103" t="str">
        <f>IFERROR(VLOOKUP(E5074,hoja!A:C,3,FALSE),0)</f>
        <v>50390</v>
      </c>
      <c r="I5074" s="24" t="str">
        <f t="shared" si="1441"/>
        <v>300250390</v>
      </c>
      <c r="K5074" s="23">
        <v>1234</v>
      </c>
      <c r="L5074" s="23" t="str">
        <f>IF(B5074=F5074,"REGIONAL","NACIONAL")</f>
        <v>NACIONAL</v>
      </c>
      <c r="M5074" s="23" t="s">
        <v>760</v>
      </c>
      <c r="N5074" s="23" t="s">
        <v>622</v>
      </c>
      <c r="O5074" s="23">
        <f t="shared" si="1442"/>
        <v>6</v>
      </c>
      <c r="P5074" s="23" t="str">
        <f t="shared" si="1443"/>
        <v>300250390Plato-Facatativa</v>
      </c>
    </row>
    <row r="5075" spans="1:16" ht="15" hidden="1" customHeight="1">
      <c r="A5075" s="89" t="s">
        <v>642</v>
      </c>
      <c r="B5075" s="23" t="str">
        <f>IFERROR(VLOOKUP(A5075,hoja!$A$2:$E$970,4,FALSE),0)</f>
        <v>COSTA</v>
      </c>
      <c r="C5075" s="23" t="str">
        <f>IFERROR(VLOOKUP(A5075,hoja!$A$2:$E$1370,5,FALSE),0)</f>
        <v>BARRANQUILLA</v>
      </c>
      <c r="D5075" s="23" t="str">
        <f>IFERROR(VLOOKUP(A5075,hoja!A:D,3,FALSE),0)</f>
        <v>0111</v>
      </c>
      <c r="E5075" s="23" t="s">
        <v>954</v>
      </c>
      <c r="F5075" s="23" t="str">
        <f>IFERROR(VLOOKUP(E5075,hoja!$A$2:$E$970,4,FALSE),0)</f>
        <v>COSTA</v>
      </c>
      <c r="G5075" s="23" t="str">
        <f>IFERROR(VLOOKUP(E5075,hoja!$A$2:$E$970,5,FALSE),0)</f>
        <v>GALAPA</v>
      </c>
      <c r="H5075" s="103" t="str">
        <f>IFERROR(VLOOKUP(E5075,hoja!A:C,3,FALSE),0)</f>
        <v>50195</v>
      </c>
      <c r="I5075" s="24" t="str">
        <f t="shared" si="1441"/>
        <v>011150195</v>
      </c>
      <c r="K5075" s="23">
        <v>23</v>
      </c>
      <c r="L5075" s="23" t="str">
        <f t="shared" si="1445"/>
        <v>REGIONAL</v>
      </c>
      <c r="M5075" s="23" t="s">
        <v>618</v>
      </c>
      <c r="N5075" s="23" t="s">
        <v>622</v>
      </c>
      <c r="O5075" s="23">
        <f t="shared" si="1442"/>
        <v>25</v>
      </c>
      <c r="P5075" s="23" t="str">
        <f t="shared" si="1443"/>
        <v>011150195Principal</v>
      </c>
    </row>
    <row r="5076" spans="1:16" ht="15" hidden="1" customHeight="1">
      <c r="A5076" s="89" t="s">
        <v>642</v>
      </c>
      <c r="B5076" s="23" t="str">
        <f>IFERROR(VLOOKUP(A5076,hoja!$A$2:$E$970,4,FALSE),0)</f>
        <v>COSTA</v>
      </c>
      <c r="C5076" s="23" t="str">
        <f>IFERROR(VLOOKUP(A5076,hoja!$A$2:$E$1370,5,FALSE),0)</f>
        <v>BARRANQUILLA</v>
      </c>
      <c r="D5076" s="23" t="str">
        <f>IFERROR(VLOOKUP(A5076,hoja!A:D,3,FALSE),0)</f>
        <v>0111</v>
      </c>
      <c r="E5076" s="23" t="s">
        <v>1175</v>
      </c>
      <c r="F5076" s="23" t="str">
        <f>IFERROR(VLOOKUP(E5076,hoja!$A$2:$E$970,4,FALSE),0)</f>
        <v>COSTA</v>
      </c>
      <c r="G5076" s="23" t="str">
        <f>IFERROR(VLOOKUP(E5076,hoja!$A$2:$E$970,5,FALSE),0)</f>
        <v>BARRANQUILLA</v>
      </c>
      <c r="H5076" s="103" t="str">
        <f>IFERROR(VLOOKUP(E5076,hoja!A:C,3,FALSE),0)</f>
        <v>50494</v>
      </c>
      <c r="I5076" s="24" t="str">
        <f t="shared" si="1441"/>
        <v>011150494</v>
      </c>
      <c r="K5076" s="23">
        <v>37</v>
      </c>
      <c r="L5076" s="23" t="str">
        <f t="shared" si="1445"/>
        <v>REGIONAL</v>
      </c>
      <c r="M5076" s="23" t="s">
        <v>618</v>
      </c>
      <c r="N5076" s="23" t="s">
        <v>622</v>
      </c>
      <c r="O5076" s="23">
        <f t="shared" si="1442"/>
        <v>25</v>
      </c>
      <c r="P5076" s="23" t="str">
        <f t="shared" si="1443"/>
        <v>011150494Principal</v>
      </c>
    </row>
    <row r="5077" spans="1:16" ht="15" hidden="1" customHeight="1">
      <c r="A5077" s="89" t="s">
        <v>661</v>
      </c>
      <c r="B5077" s="23" t="str">
        <f>IFERROR(VLOOKUP(A5077,hoja!$A$2:$E$970,4,FALSE),0)</f>
        <v>COSTA</v>
      </c>
      <c r="C5077" s="23" t="str">
        <f>IFERROR(VLOOKUP(A5077,hoja!$A$2:$E$1370,5,FALSE),0)</f>
        <v>CARTAGENA</v>
      </c>
      <c r="D5077" s="23" t="str">
        <f>IFERROR(VLOOKUP(A5077,hoja!A:D,3,FALSE),0)</f>
        <v>0113</v>
      </c>
      <c r="E5077" s="23" t="s">
        <v>1176</v>
      </c>
      <c r="F5077" s="23" t="str">
        <f>IFERROR(VLOOKUP(E5077,hoja!$A$2:$E$970,4,FALSE),0)</f>
        <v>COSTA</v>
      </c>
      <c r="G5077" s="23" t="str">
        <f>IFERROR(VLOOKUP(E5077,hoja!$A$2:$E$970,5,FALSE),0)</f>
        <v>CARTAGENA</v>
      </c>
      <c r="H5077" s="103" t="str">
        <f>IFERROR(VLOOKUP(E5077,hoja!A:C,3,FALSE),0)</f>
        <v>50331</v>
      </c>
      <c r="I5077" s="24" t="str">
        <f t="shared" si="1441"/>
        <v>011350331</v>
      </c>
      <c r="K5077" s="23">
        <v>9</v>
      </c>
      <c r="L5077" s="23" t="str">
        <f t="shared" si="1445"/>
        <v>REGIONAL</v>
      </c>
      <c r="M5077" s="23" t="s">
        <v>618</v>
      </c>
      <c r="N5077" s="23" t="s">
        <v>622</v>
      </c>
      <c r="O5077" s="23">
        <f t="shared" si="1442"/>
        <v>25</v>
      </c>
      <c r="P5077" s="23" t="str">
        <f t="shared" si="1443"/>
        <v>011350331Principal</v>
      </c>
    </row>
    <row r="5078" spans="1:16" ht="15" hidden="1" customHeight="1">
      <c r="A5078" s="89" t="s">
        <v>661</v>
      </c>
      <c r="B5078" s="23" t="str">
        <f>IFERROR(VLOOKUP(A5078,hoja!$A$2:$E$970,4,FALSE),0)</f>
        <v>COSTA</v>
      </c>
      <c r="C5078" s="23" t="str">
        <f>IFERROR(VLOOKUP(A5078,hoja!$A$2:$E$1370,5,FALSE),0)</f>
        <v>CARTAGENA</v>
      </c>
      <c r="D5078" s="23" t="str">
        <f>IFERROR(VLOOKUP(A5078,hoja!A:D,3,FALSE),0)</f>
        <v>0113</v>
      </c>
      <c r="E5078" s="23" t="s">
        <v>1177</v>
      </c>
      <c r="F5078" s="23">
        <f>IFERROR(VLOOKUP(E5078,hoja!$A$2:$E$970,4,FALSE),0)</f>
        <v>0</v>
      </c>
      <c r="G5078" s="23">
        <f>IFERROR(VLOOKUP(E5078,hoja!$A$2:$E$970,5,FALSE),0)</f>
        <v>0</v>
      </c>
      <c r="H5078" s="103">
        <f>IFERROR(VLOOKUP(E5078,hoja!A:C,3,FALSE),0)</f>
        <v>0</v>
      </c>
      <c r="I5078" s="24" t="str">
        <f t="shared" si="1441"/>
        <v>01130</v>
      </c>
      <c r="K5078" s="23">
        <v>3</v>
      </c>
      <c r="L5078" s="23" t="str">
        <f>IF(B5078=F5078,"REGIONAL","NACIONAL")</f>
        <v>NACIONAL</v>
      </c>
      <c r="M5078" s="23" t="s">
        <v>618</v>
      </c>
      <c r="N5078" s="23" t="s">
        <v>622</v>
      </c>
      <c r="O5078" s="23">
        <f t="shared" si="1442"/>
        <v>25</v>
      </c>
      <c r="P5078" s="23" t="str">
        <f t="shared" si="1443"/>
        <v>01130Principal</v>
      </c>
    </row>
    <row r="5079" spans="1:16" ht="15" hidden="1" customHeight="1">
      <c r="A5079" s="89" t="s">
        <v>667</v>
      </c>
      <c r="B5079" s="23" t="str">
        <f>IFERROR(VLOOKUP(A5079,hoja!$A$2:$E$970,4,FALSE),0)</f>
        <v>COSTA</v>
      </c>
      <c r="C5079" s="23" t="str">
        <f>IFERROR(VLOOKUP(A5079,hoja!$A$2:$E$1370,5,FALSE),0)</f>
        <v>MONTERÍA</v>
      </c>
      <c r="D5079" s="23" t="str">
        <f>IFERROR(VLOOKUP(A5079,hoja!A:D,3,FALSE),0)</f>
        <v>0381</v>
      </c>
      <c r="E5079" s="23" t="s">
        <v>948</v>
      </c>
      <c r="F5079" s="23" t="str">
        <f>IFERROR(VLOOKUP(E5079,hoja!$A$2:$E$970,4,FALSE),0)</f>
        <v>COSTA</v>
      </c>
      <c r="G5079" s="23" t="str">
        <f>IFERROR(VLOOKUP(E5079,hoja!$A$2:$E$970,5,FALSE),0)</f>
        <v>CIENAGA DE ORO</v>
      </c>
      <c r="H5079" s="103" t="str">
        <f>IFERROR(VLOOKUP(E5079,hoja!A:C,3,FALSE),0)</f>
        <v>50196</v>
      </c>
      <c r="I5079" s="24" t="str">
        <f t="shared" si="1441"/>
        <v>038150196</v>
      </c>
      <c r="K5079" s="23">
        <v>25</v>
      </c>
      <c r="L5079" s="23" t="str">
        <f t="shared" si="1445"/>
        <v>REGIONAL</v>
      </c>
      <c r="M5079" s="23" t="s">
        <v>618</v>
      </c>
      <c r="N5079" s="23" t="s">
        <v>622</v>
      </c>
      <c r="O5079" s="23">
        <f t="shared" si="1442"/>
        <v>25</v>
      </c>
      <c r="P5079" s="23" t="str">
        <f t="shared" si="1443"/>
        <v>038150196Principal</v>
      </c>
    </row>
    <row r="5080" spans="1:16" ht="15" hidden="1" customHeight="1">
      <c r="A5080" s="89" t="s">
        <v>667</v>
      </c>
      <c r="B5080" s="23" t="str">
        <f>IFERROR(VLOOKUP(A5080,hoja!$A$2:$E$970,4,FALSE),0)</f>
        <v>COSTA</v>
      </c>
      <c r="C5080" s="23" t="str">
        <f>IFERROR(VLOOKUP(A5080,hoja!$A$2:$E$1370,5,FALSE),0)</f>
        <v>MONTERÍA</v>
      </c>
      <c r="D5080" s="23" t="str">
        <f>IFERROR(VLOOKUP(A5080,hoja!A:D,3,FALSE),0)</f>
        <v>0381</v>
      </c>
      <c r="E5080" s="23" t="s">
        <v>1178</v>
      </c>
      <c r="F5080" s="23" t="str">
        <f>IFERROR(VLOOKUP(E5080,hoja!$A$2:$E$970,4,FALSE),0)</f>
        <v>COSTA</v>
      </c>
      <c r="G5080" s="23" t="str">
        <f>IFERROR(VLOOKUP(E5080,hoja!$A$2:$E$970,5,FALSE),0)</f>
        <v>MONTERIA</v>
      </c>
      <c r="H5080" s="103" t="str">
        <f>IFERROR(VLOOKUP(E5080,hoja!A:C,3,FALSE),0)</f>
        <v>50353</v>
      </c>
      <c r="I5080" s="24" t="str">
        <f t="shared" si="1441"/>
        <v>038150353</v>
      </c>
      <c r="K5080" s="23">
        <v>16</v>
      </c>
      <c r="L5080" s="23" t="str">
        <f t="shared" si="1445"/>
        <v>REGIONAL</v>
      </c>
      <c r="M5080" s="23" t="s">
        <v>618</v>
      </c>
      <c r="N5080" s="23" t="s">
        <v>622</v>
      </c>
      <c r="O5080" s="23">
        <f t="shared" si="1442"/>
        <v>25</v>
      </c>
      <c r="P5080" s="23" t="str">
        <f t="shared" si="1443"/>
        <v>038150353Principal</v>
      </c>
    </row>
    <row r="5081" spans="1:16" ht="15" hidden="1" customHeight="1">
      <c r="A5081" s="89" t="s">
        <v>668</v>
      </c>
      <c r="B5081" s="23" t="str">
        <f>IFERROR(VLOOKUP(A5081,hoja!$A$2:$E$970,4,FALSE),0)</f>
        <v>COSTA</v>
      </c>
      <c r="C5081" s="23" t="str">
        <f>IFERROR(VLOOKUP(A5081,hoja!$A$2:$E$1370,5,FALSE),0)</f>
        <v>VALLEDUPAR</v>
      </c>
      <c r="D5081" s="23" t="str">
        <f>IFERROR(VLOOKUP(A5081,hoja!A:D,3,FALSE),0)</f>
        <v>0447</v>
      </c>
      <c r="E5081" s="23" t="s">
        <v>1179</v>
      </c>
      <c r="F5081" s="23" t="str">
        <f>IFERROR(VLOOKUP(E5081,hoja!$A$2:$E$970,4,FALSE),0)</f>
        <v>COSTA</v>
      </c>
      <c r="G5081" s="23" t="str">
        <f>IFERROR(VLOOKUP(E5081,hoja!$A$2:$E$970,5,FALSE),0)</f>
        <v>VALLEDUPAR</v>
      </c>
      <c r="H5081" s="103" t="str">
        <f>IFERROR(VLOOKUP(E5081,hoja!A:C,3,FALSE),0)</f>
        <v>50570</v>
      </c>
      <c r="I5081" s="24" t="str">
        <f t="shared" si="1441"/>
        <v>044750570</v>
      </c>
      <c r="K5081" s="23">
        <v>8</v>
      </c>
      <c r="L5081" s="23" t="str">
        <f t="shared" si="1445"/>
        <v>REGIONAL</v>
      </c>
      <c r="M5081" s="23" t="s">
        <v>618</v>
      </c>
      <c r="N5081" s="23" t="s">
        <v>622</v>
      </c>
      <c r="O5081" s="23">
        <f t="shared" si="1442"/>
        <v>25</v>
      </c>
      <c r="P5081" s="23" t="str">
        <f t="shared" si="1443"/>
        <v>044750570Principal</v>
      </c>
    </row>
    <row r="5082" spans="1:16" ht="15" hidden="1" customHeight="1">
      <c r="A5082" s="89" t="s">
        <v>668</v>
      </c>
      <c r="B5082" s="23" t="str">
        <f>IFERROR(VLOOKUP(A5082,hoja!$A$2:$E$970,4,FALSE),0)</f>
        <v>COSTA</v>
      </c>
      <c r="C5082" s="23" t="str">
        <f>IFERROR(VLOOKUP(A5082,hoja!$A$2:$E$1370,5,FALSE),0)</f>
        <v>VALLEDUPAR</v>
      </c>
      <c r="D5082" s="23" t="str">
        <f>IFERROR(VLOOKUP(A5082,hoja!A:D,3,FALSE),0)</f>
        <v>0447</v>
      </c>
      <c r="E5082" s="23" t="s">
        <v>1180</v>
      </c>
      <c r="F5082" s="23" t="str">
        <f>IFERROR(VLOOKUP(E5082,hoja!$A$2:$E$970,4,FALSE),0)</f>
        <v>COSTA</v>
      </c>
      <c r="G5082" s="23" t="str">
        <f>IFERROR(VLOOKUP(E5082,hoja!$A$2:$E$970,5,FALSE),0)</f>
        <v>VALLEDUPAR</v>
      </c>
      <c r="H5082" s="103" t="str">
        <f>IFERROR(VLOOKUP(E5082,hoja!A:C,3,FALSE),0)</f>
        <v>50336</v>
      </c>
      <c r="I5082" s="24" t="str">
        <f t="shared" si="1441"/>
        <v>044750336</v>
      </c>
      <c r="K5082" s="23">
        <v>6</v>
      </c>
      <c r="L5082" s="23" t="str">
        <f t="shared" si="1445"/>
        <v>REGIONAL</v>
      </c>
      <c r="M5082" s="23" t="s">
        <v>618</v>
      </c>
      <c r="N5082" s="23" t="s">
        <v>622</v>
      </c>
      <c r="O5082" s="23">
        <f t="shared" si="1442"/>
        <v>25</v>
      </c>
      <c r="P5082" s="23" t="str">
        <f t="shared" si="1443"/>
        <v>044750336Principal</v>
      </c>
    </row>
    <row r="5083" spans="1:16" ht="15" hidden="1" customHeight="1">
      <c r="A5083" s="23" t="s">
        <v>686</v>
      </c>
      <c r="B5083" s="23" t="str">
        <f>IFERROR(VLOOKUP(A5083,hoja!$A$2:$E$970,4,FALSE),0)</f>
        <v>SANTANDER</v>
      </c>
      <c r="C5083" s="23" t="str">
        <f>IFERROR(VLOOKUP(A5083,hoja!$A$2:$E$1370,5,FALSE),0)</f>
        <v>BARRANCABERMEJA</v>
      </c>
      <c r="D5083" s="23" t="str">
        <f>IFERROR(VLOOKUP(A5083,hoja!A:D,3,FALSE),0)</f>
        <v>0424</v>
      </c>
      <c r="E5083" s="23" t="s">
        <v>667</v>
      </c>
      <c r="F5083" s="23" t="str">
        <f>IFERROR(VLOOKUP(E5083,hoja!$A$2:$E$970,4,FALSE),0)</f>
        <v>COSTA</v>
      </c>
      <c r="G5083" s="23" t="str">
        <f>IFERROR(VLOOKUP(E5083,hoja!$A$2:$E$970,5,FALSE),0)</f>
        <v>MONTERÍA</v>
      </c>
      <c r="H5083" s="103" t="str">
        <f>IFERROR(VLOOKUP(E5083,hoja!A:C,3,FALSE),0)</f>
        <v>0381</v>
      </c>
      <c r="I5083" s="24" t="str">
        <f t="shared" si="1441"/>
        <v>04240381</v>
      </c>
      <c r="K5083" s="23">
        <v>807</v>
      </c>
      <c r="L5083" s="23" t="str">
        <f>IF(B5083=F5083,"REGIONAL","NACIONAL")</f>
        <v>NACIONAL</v>
      </c>
      <c r="M5083" s="23" t="s">
        <v>1181</v>
      </c>
      <c r="N5083" s="23" t="s">
        <v>622</v>
      </c>
      <c r="O5083" s="23">
        <f t="shared" si="1442"/>
        <v>8</v>
      </c>
      <c r="P5083" s="23" t="str">
        <f t="shared" si="1443"/>
        <v>04240381Bosconia</v>
      </c>
    </row>
    <row r="5084" spans="1:16" ht="15" hidden="1" customHeight="1">
      <c r="A5084" s="23" t="s">
        <v>686</v>
      </c>
      <c r="B5084" s="23" t="str">
        <f>IFERROR(VLOOKUP(A5084,hoja!$A$2:$E$970,4,FALSE),0)</f>
        <v>SANTANDER</v>
      </c>
      <c r="C5084" s="23" t="str">
        <f>IFERROR(VLOOKUP(A5084,hoja!$A$2:$E$1370,5,FALSE),0)</f>
        <v>BARRANCABERMEJA</v>
      </c>
      <c r="D5084" s="23" t="str">
        <f>IFERROR(VLOOKUP(A5084,hoja!A:D,3,FALSE),0)</f>
        <v>0424</v>
      </c>
      <c r="E5084" s="23" t="s">
        <v>667</v>
      </c>
      <c r="F5084" s="23" t="str">
        <f>IFERROR(VLOOKUP(E5084,hoja!$A$2:$E$970,4,FALSE),0)</f>
        <v>COSTA</v>
      </c>
      <c r="G5084" s="23" t="str">
        <f>IFERROR(VLOOKUP(E5084,hoja!$A$2:$E$970,5,FALSE),0)</f>
        <v>MONTERÍA</v>
      </c>
      <c r="H5084" s="103" t="str">
        <f>IFERROR(VLOOKUP(E5084,hoja!A:C,3,FALSE),0)</f>
        <v>0381</v>
      </c>
      <c r="I5084" s="24" t="str">
        <f t="shared" ref="I5084:I5086" si="1446">D5084&amp;H5084</f>
        <v>04240381</v>
      </c>
      <c r="K5084" s="23">
        <v>639</v>
      </c>
      <c r="L5084" s="23" t="str">
        <f t="shared" ref="L5084:L5085" si="1447">IF(B5084=F5084,"REGIONAL","NACIONAL")</f>
        <v>NACIONAL</v>
      </c>
      <c r="M5084" s="23" t="s">
        <v>618</v>
      </c>
      <c r="N5084" s="23" t="s">
        <v>622</v>
      </c>
      <c r="O5084" s="23">
        <f t="shared" ref="O5084:O5086" si="1448">IF(K5084&lt;=250,25,IF(K5084&lt;=500,16,IF(K5084&lt;=800,12,IF(K5084&lt;=1100,8,IF(K5084&lt;=1400,6,IF(K5084&lt;=1700,5))))))</f>
        <v>12</v>
      </c>
      <c r="P5084" s="23" t="str">
        <f t="shared" ref="P5084:P5086" si="1449">D5084&amp;H5084&amp;M5084</f>
        <v>04240381Principal</v>
      </c>
    </row>
    <row r="5085" spans="1:16" ht="15" hidden="1" customHeight="1">
      <c r="A5085" s="26" t="s">
        <v>650</v>
      </c>
      <c r="B5085" s="23" t="str">
        <f>IFERROR(VLOOKUP(A5085,hoja!$A$2:$E$970,4,FALSE),0)</f>
        <v>OCCIDENTE</v>
      </c>
      <c r="C5085" s="23" t="str">
        <f>IFERROR(VLOOKUP(A5085,hoja!$A$2:$E$1370,5,FALSE),0)</f>
        <v>CALOTO</v>
      </c>
      <c r="D5085" s="23" t="str">
        <f>IFERROR(VLOOKUP(A5085,hoja!A:D,3,FALSE),0)</f>
        <v>0445</v>
      </c>
      <c r="E5085" s="23" t="s">
        <v>716</v>
      </c>
      <c r="F5085" s="23" t="str">
        <f>IFERROR(VLOOKUP(E5085,hoja!$A$2:$E$970,4,FALSE),0)</f>
        <v>SANTANDER</v>
      </c>
      <c r="G5085" s="23" t="str">
        <f>IFERROR(VLOOKUP(E5085,hoja!$A$2:$E$970,5,FALSE),0)</f>
        <v>PINCHOTE</v>
      </c>
      <c r="H5085" s="103" t="str">
        <f>IFERROR(VLOOKUP(E5085,hoja!A:C,3,FALSE),0)</f>
        <v>0423</v>
      </c>
      <c r="I5085" s="24" t="str">
        <f t="shared" si="1446"/>
        <v>04450423</v>
      </c>
      <c r="K5085" s="23">
        <v>890</v>
      </c>
      <c r="L5085" s="23" t="str">
        <f t="shared" si="1447"/>
        <v>NACIONAL</v>
      </c>
      <c r="M5085" s="23" t="s">
        <v>643</v>
      </c>
      <c r="N5085" s="23" t="s">
        <v>622</v>
      </c>
      <c r="O5085" s="23">
        <f t="shared" si="1448"/>
        <v>8</v>
      </c>
      <c r="P5085" s="23" t="str">
        <f t="shared" si="1449"/>
        <v>04450423Piedecuesta</v>
      </c>
    </row>
    <row r="5086" spans="1:16" ht="15" hidden="1" customHeight="1">
      <c r="A5086" s="26" t="s">
        <v>721</v>
      </c>
      <c r="B5086" s="23" t="str">
        <f>IFERROR(VLOOKUP(A5086,hoja!$A$2:$E$970,4,FALSE),0)</f>
        <v>ANTIOQUIA</v>
      </c>
      <c r="C5086" s="23" t="str">
        <f>IFERROR(VLOOKUP(A5086,hoja!$A$2:$E$1370,5,FALSE),0)</f>
        <v>RIONEGRO</v>
      </c>
      <c r="D5086" s="23" t="str">
        <f>IFERROR(VLOOKUP(A5086,hoja!A:D,3,FALSE),0)</f>
        <v>0090</v>
      </c>
      <c r="E5086" s="23" t="s">
        <v>1182</v>
      </c>
      <c r="F5086" s="23" t="str">
        <f>IFERROR(VLOOKUP(E5086,hoja!$A$2:$E$970,4,FALSE),0)</f>
        <v>ANTIOQUIA</v>
      </c>
      <c r="G5086" s="23" t="str">
        <f>IFERROR(VLOOKUP(E5086,hoja!$A$2:$E$970,5,FALSE),0)</f>
        <v>RIONEGRO</v>
      </c>
      <c r="H5086" s="103" t="str">
        <f>IFERROR(VLOOKUP(E5086,hoja!A:C,3,FALSE),0)</f>
        <v>50575</v>
      </c>
      <c r="I5086" s="24" t="str">
        <f t="shared" si="1446"/>
        <v>009050575</v>
      </c>
      <c r="J5086" s="23">
        <v>6</v>
      </c>
      <c r="K5086" s="23">
        <v>28</v>
      </c>
      <c r="L5086" s="23" t="str">
        <f t="shared" ref="L5086" si="1450">IF(B5086=F5086,"REGIONAL","NACIONAL")</f>
        <v>REGIONAL</v>
      </c>
      <c r="M5086" s="23" t="s">
        <v>618</v>
      </c>
      <c r="N5086" s="23" t="s">
        <v>622</v>
      </c>
      <c r="O5086" s="23">
        <f t="shared" si="1448"/>
        <v>25</v>
      </c>
      <c r="P5086" s="23" t="str">
        <f t="shared" si="1449"/>
        <v>009050575Principal</v>
      </c>
    </row>
    <row r="5087" spans="1:16" ht="15" hidden="1" customHeight="1">
      <c r="A5087" s="90" t="s">
        <v>1047</v>
      </c>
      <c r="B5087" s="23" t="str">
        <f>IFERROR(VLOOKUP(A5087,hoja!$A$2:$E$970,4,FALSE),0)</f>
        <v>CENTRO</v>
      </c>
      <c r="C5087" s="23" t="str">
        <f>IFERROR(VLOOKUP(A5087,hoja!$A$2:$E$1370,5,FALSE),0)</f>
        <v>BOGOTÁ</v>
      </c>
      <c r="D5087" s="23" t="str">
        <f>IFERROR(VLOOKUP(A5087,hoja!A:D,3,FALSE),0)</f>
        <v>60154</v>
      </c>
      <c r="E5087" s="91" t="s">
        <v>642</v>
      </c>
      <c r="F5087" s="23" t="str">
        <f>IFERROR(VLOOKUP(E5087,hoja!$A$2:$E$970,4,FALSE),0)</f>
        <v>COSTA</v>
      </c>
      <c r="G5087" s="23" t="str">
        <f>IFERROR(VLOOKUP(E5087,hoja!$A$2:$E$970,5,FALSE),0)</f>
        <v>BARRANQUILLA</v>
      </c>
      <c r="H5087" s="103" t="str">
        <f>IFERROR(VLOOKUP(E5087,hoja!A:C,3,FALSE),0)</f>
        <v>0111</v>
      </c>
      <c r="I5087" s="24" t="str">
        <f t="shared" ref="I5087:I5116" si="1451">D5087&amp;H5087</f>
        <v>601540111</v>
      </c>
      <c r="K5087" s="23">
        <v>1068</v>
      </c>
      <c r="L5087" s="23" t="str">
        <f>IF(B5087=F5087,"REGIONAL","NACIONAL")</f>
        <v>NACIONAL</v>
      </c>
      <c r="M5087" s="23" t="s">
        <v>623</v>
      </c>
      <c r="N5087" s="23" t="s">
        <v>622</v>
      </c>
      <c r="O5087" s="23">
        <f t="shared" ref="O5087:O5098" si="1452">IF(K5087&lt;=250,25,IF(K5087&lt;=500,16,IF(K5087&lt;=800,12,IF(K5087&lt;=1100,8,IF(K5087&lt;=1400,6,IF(K5087&lt;=1700,5))))))</f>
        <v>8</v>
      </c>
      <c r="P5087" s="23" t="str">
        <f t="shared" ref="P5087:P5098" si="1453">D5087&amp;H5087&amp;M5087</f>
        <v>601540111Facatativa</v>
      </c>
    </row>
    <row r="5088" spans="1:16" ht="15" hidden="1" customHeight="1">
      <c r="A5088" s="90" t="s">
        <v>95</v>
      </c>
      <c r="B5088" s="23" t="str">
        <f>IFERROR(VLOOKUP(A5088,hoja!$A$2:$E$970,4,FALSE),0)</f>
        <v>OCCIDENTE</v>
      </c>
      <c r="C5088" s="23" t="str">
        <f>IFERROR(VLOOKUP(A5088,hoja!$A$2:$E$1370,5,FALSE),0)</f>
        <v>CALI</v>
      </c>
      <c r="D5088" s="23" t="str">
        <f>IFERROR(VLOOKUP(A5088,hoja!A:D,3,FALSE),0)</f>
        <v>3024</v>
      </c>
      <c r="E5088" s="40" t="s">
        <v>830</v>
      </c>
      <c r="F5088" s="23">
        <f>IFERROR(VLOOKUP(E5088,hoja!$A$2:$E$970,4,FALSE),0)</f>
        <v>0</v>
      </c>
      <c r="G5088" s="23">
        <f>IFERROR(VLOOKUP(E5088,hoja!$A$2:$E$970,5,FALSE),0)</f>
        <v>0</v>
      </c>
      <c r="H5088" s="103">
        <f>IFERROR(VLOOKUP(E5088,hoja!A:C,3,FALSE),0)</f>
        <v>0</v>
      </c>
      <c r="I5088" s="24" t="str">
        <f t="shared" si="1451"/>
        <v>30240</v>
      </c>
      <c r="K5088" s="23">
        <v>204</v>
      </c>
      <c r="L5088" s="23" t="str">
        <f>IF(B5088=F5088,"REGIONAL","NACIONAL")</f>
        <v>NACIONAL</v>
      </c>
      <c r="M5088" s="23" t="s">
        <v>618</v>
      </c>
      <c r="N5088" s="23" t="s">
        <v>622</v>
      </c>
      <c r="O5088" s="23">
        <f t="shared" si="1452"/>
        <v>25</v>
      </c>
      <c r="P5088" s="23" t="str">
        <f t="shared" si="1453"/>
        <v>30240Principal</v>
      </c>
    </row>
    <row r="5089" spans="1:16" ht="15" hidden="1" customHeight="1">
      <c r="A5089" s="90" t="s">
        <v>661</v>
      </c>
      <c r="B5089" s="23" t="str">
        <f>IFERROR(VLOOKUP(A5089,hoja!$A$2:$E$970,4,FALSE),0)</f>
        <v>COSTA</v>
      </c>
      <c r="C5089" s="23" t="str">
        <f>IFERROR(VLOOKUP(A5089,hoja!$A$2:$E$1370,5,FALSE),0)</f>
        <v>CARTAGENA</v>
      </c>
      <c r="D5089" s="23" t="str">
        <f>IFERROR(VLOOKUP(A5089,hoja!A:D,3,FALSE),0)</f>
        <v>0113</v>
      </c>
      <c r="E5089" s="40" t="s">
        <v>902</v>
      </c>
      <c r="F5089" s="23" t="str">
        <f>IFERROR(VLOOKUP(E5089,hoja!$A$2:$E$970,4,FALSE),0)</f>
        <v>COSTA</v>
      </c>
      <c r="G5089" s="23" t="str">
        <f>IFERROR(VLOOKUP(E5089,hoja!$A$2:$E$970,5,FALSE),0)</f>
        <v>GALAPA</v>
      </c>
      <c r="H5089" s="103" t="str">
        <f>IFERROR(VLOOKUP(E5089,hoja!A:C,3,FALSE),0)</f>
        <v>60050</v>
      </c>
      <c r="I5089" s="24" t="str">
        <f t="shared" si="1451"/>
        <v>011360050</v>
      </c>
      <c r="K5089" s="23">
        <v>102</v>
      </c>
      <c r="L5089" s="23" t="str">
        <f t="shared" ref="L5089:L5096" si="1454">IF(B5089=F5089,"REGIONAL","NACIONAL")</f>
        <v>REGIONAL</v>
      </c>
      <c r="M5089" s="23" t="s">
        <v>618</v>
      </c>
      <c r="N5089" s="23" t="s">
        <v>622</v>
      </c>
      <c r="O5089" s="23">
        <f t="shared" si="1452"/>
        <v>25</v>
      </c>
      <c r="P5089" s="23" t="str">
        <f t="shared" si="1453"/>
        <v>011360050Principal</v>
      </c>
    </row>
    <row r="5090" spans="1:16" ht="15" hidden="1" customHeight="1">
      <c r="A5090" s="90" t="s">
        <v>95</v>
      </c>
      <c r="B5090" s="23" t="str">
        <f>IFERROR(VLOOKUP(A5090,hoja!$A$2:$E$970,4,FALSE),0)</f>
        <v>OCCIDENTE</v>
      </c>
      <c r="C5090" s="23" t="str">
        <f>IFERROR(VLOOKUP(A5090,hoja!$A$2:$E$1370,5,FALSE),0)</f>
        <v>CALI</v>
      </c>
      <c r="D5090" s="23" t="str">
        <f>IFERROR(VLOOKUP(A5090,hoja!A:D,3,FALSE),0)</f>
        <v>3024</v>
      </c>
      <c r="E5090" s="40" t="s">
        <v>83</v>
      </c>
      <c r="F5090" s="23" t="str">
        <f>IFERROR(VLOOKUP(E5090,hoja!$A$2:$E$970,4,FALSE),0)</f>
        <v>OCCIDENTE</v>
      </c>
      <c r="G5090" s="23" t="str">
        <f>IFERROR(VLOOKUP(E5090,hoja!$A$2:$E$970,5,FALSE),0)</f>
        <v>BUGA</v>
      </c>
      <c r="H5090" s="103" t="str">
        <f>IFERROR(VLOOKUP(E5090,hoja!A:C,3,FALSE),0)</f>
        <v>60159</v>
      </c>
      <c r="I5090" s="24" t="str">
        <f t="shared" si="1451"/>
        <v>302460159</v>
      </c>
      <c r="K5090" s="23">
        <v>66</v>
      </c>
      <c r="L5090" s="23" t="str">
        <f t="shared" si="1454"/>
        <v>REGIONAL</v>
      </c>
      <c r="M5090" s="23" t="s">
        <v>618</v>
      </c>
      <c r="N5090" s="23" t="s">
        <v>622</v>
      </c>
      <c r="O5090" s="23">
        <f t="shared" si="1452"/>
        <v>25</v>
      </c>
      <c r="P5090" s="23" t="str">
        <f t="shared" si="1453"/>
        <v>302460159Principal</v>
      </c>
    </row>
    <row r="5091" spans="1:16" ht="15" hidden="1" customHeight="1">
      <c r="A5091" s="90" t="s">
        <v>636</v>
      </c>
      <c r="B5091" s="23" t="str">
        <f>IFERROR(VLOOKUP(A5091,hoja!$A$2:$E$970,4,FALSE),0)</f>
        <v>CENTRO</v>
      </c>
      <c r="C5091" s="23" t="str">
        <f>IFERROR(VLOOKUP(A5091,hoja!$A$2:$E$1370,5,FALSE),0)</f>
        <v>DUITAMA</v>
      </c>
      <c r="D5091" s="23" t="str">
        <f>IFERROR(VLOOKUP(A5091,hoja!A:D,3,FALSE),0)</f>
        <v>0441</v>
      </c>
      <c r="E5091" s="40" t="s">
        <v>155</v>
      </c>
      <c r="F5091" s="23" t="str">
        <f>IFERROR(VLOOKUP(E5091,hoja!$A$2:$E$970,4,FALSE),0)</f>
        <v>CENTRO</v>
      </c>
      <c r="G5091" s="23" t="str">
        <f>IFERROR(VLOOKUP(E5091,hoja!$A$2:$E$970,5,FALSE),0)</f>
        <v>DUITAMA</v>
      </c>
      <c r="H5091" s="103" t="str">
        <f>IFERROR(VLOOKUP(E5091,hoja!A:C,3,FALSE),0)</f>
        <v>60020</v>
      </c>
      <c r="I5091" s="24" t="str">
        <f t="shared" si="1451"/>
        <v>044160020</v>
      </c>
      <c r="K5091" s="23">
        <v>4</v>
      </c>
      <c r="L5091" s="23" t="str">
        <f t="shared" si="1454"/>
        <v>REGIONAL</v>
      </c>
      <c r="M5091" s="23" t="s">
        <v>618</v>
      </c>
      <c r="N5091" s="23" t="s">
        <v>622</v>
      </c>
      <c r="O5091" s="23">
        <f t="shared" si="1452"/>
        <v>25</v>
      </c>
      <c r="P5091" s="23" t="str">
        <f t="shared" si="1453"/>
        <v>044160020Principal</v>
      </c>
    </row>
    <row r="5092" spans="1:16" ht="15" hidden="1" customHeight="1">
      <c r="A5092" s="90" t="s">
        <v>80</v>
      </c>
      <c r="B5092" s="23" t="str">
        <f>IFERROR(VLOOKUP(A5092,hoja!$A$2:$E$970,4,FALSE),0)</f>
        <v>OCCIDENTE</v>
      </c>
      <c r="C5092" s="23" t="str">
        <f>IFERROR(VLOOKUP(A5092,hoja!$A$2:$E$1370,5,FALSE),0)</f>
        <v>BUENAVENTURA</v>
      </c>
      <c r="D5092" s="23" t="str">
        <f>IFERROR(VLOOKUP(A5092,hoja!A:D,3,FALSE),0)</f>
        <v>60054</v>
      </c>
      <c r="E5092" s="40" t="s">
        <v>672</v>
      </c>
      <c r="F5092" s="23" t="str">
        <f>IFERROR(VLOOKUP(E5092,hoja!$A$2:$E$970,4,FALSE),0)</f>
        <v>ANTIOQUIA</v>
      </c>
      <c r="G5092" s="23" t="str">
        <f>IFERROR(VLOOKUP(E5092,hoja!$A$2:$E$970,5,FALSE),0)</f>
        <v>MEDELLÍN</v>
      </c>
      <c r="H5092" s="103" t="str">
        <f>IFERROR(VLOOKUP(E5092,hoja!A:C,3,FALSE),0)</f>
        <v>0092</v>
      </c>
      <c r="I5092" s="24" t="str">
        <f t="shared" si="1451"/>
        <v>600540092</v>
      </c>
      <c r="K5092" s="23">
        <v>462</v>
      </c>
      <c r="L5092" s="23" t="str">
        <f>IF(B5092=F5092,"REGIONAL","NACIONAL")</f>
        <v>NACIONAL</v>
      </c>
      <c r="M5092" s="23" t="s">
        <v>618</v>
      </c>
      <c r="N5092" s="23" t="s">
        <v>622</v>
      </c>
      <c r="O5092" s="23">
        <f t="shared" si="1452"/>
        <v>16</v>
      </c>
      <c r="P5092" s="23" t="str">
        <f t="shared" si="1453"/>
        <v>600540092Principal</v>
      </c>
    </row>
    <row r="5093" spans="1:16" ht="15" hidden="1" customHeight="1">
      <c r="A5093" s="90" t="s">
        <v>721</v>
      </c>
      <c r="B5093" s="23" t="str">
        <f>IFERROR(VLOOKUP(A5093,hoja!$A$2:$E$970,4,FALSE),0)</f>
        <v>ANTIOQUIA</v>
      </c>
      <c r="C5093" s="23" t="str">
        <f>IFERROR(VLOOKUP(A5093,hoja!$A$2:$E$1370,5,FALSE),0)</f>
        <v>RIONEGRO</v>
      </c>
      <c r="D5093" s="23" t="str">
        <f>IFERROR(VLOOKUP(A5093,hoja!A:D,3,FALSE),0)</f>
        <v>0090</v>
      </c>
      <c r="E5093" s="40" t="s">
        <v>727</v>
      </c>
      <c r="F5093" s="23" t="str">
        <f>IFERROR(VLOOKUP(E5093,hoja!$A$2:$E$970,4,FALSE),0)</f>
        <v>CENTRO</v>
      </c>
      <c r="G5093" s="23" t="str">
        <f>IFERROR(VLOOKUP(E5093,hoja!$A$2:$E$970,5,FALSE),0)</f>
        <v>TUNJA</v>
      </c>
      <c r="H5093" s="103" t="str">
        <f>IFERROR(VLOOKUP(E5093,hoja!A:C,3,FALSE),0)</f>
        <v>0443</v>
      </c>
      <c r="I5093" s="24" t="str">
        <f t="shared" si="1451"/>
        <v>00900443</v>
      </c>
      <c r="K5093" s="23">
        <v>503</v>
      </c>
      <c r="L5093" s="23" t="str">
        <f>IF(B5093=F5093,"REGIONAL","NACIONAL")</f>
        <v>NACIONAL</v>
      </c>
      <c r="M5093" s="23" t="s">
        <v>618</v>
      </c>
      <c r="N5093" s="23" t="s">
        <v>622</v>
      </c>
      <c r="O5093" s="23">
        <f t="shared" si="1452"/>
        <v>12</v>
      </c>
      <c r="P5093" s="23" t="str">
        <f t="shared" si="1453"/>
        <v>00900443Principal</v>
      </c>
    </row>
    <row r="5094" spans="1:16" ht="15" hidden="1" customHeight="1">
      <c r="A5094" s="90" t="s">
        <v>647</v>
      </c>
      <c r="B5094" s="23" t="str">
        <f>IFERROR(VLOOKUP(A5094,hoja!$A$2:$E$970,4,FALSE),0)</f>
        <v>CENTRO</v>
      </c>
      <c r="C5094" s="23" t="str">
        <f>IFERROR(VLOOKUP(A5094,hoja!$A$2:$E$1370,5,FALSE),0)</f>
        <v>TOCANCIPÁ</v>
      </c>
      <c r="D5094" s="23" t="str">
        <f>IFERROR(VLOOKUP(A5094,hoja!A:D,3,FALSE),0)</f>
        <v>2058</v>
      </c>
      <c r="E5094" s="40" t="s">
        <v>1011</v>
      </c>
      <c r="F5094" s="23" t="str">
        <f>IFERROR(VLOOKUP(E5094,hoja!$A$2:$E$970,4,FALSE),0)</f>
        <v>CENTRO</v>
      </c>
      <c r="G5094" s="23" t="str">
        <f>IFERROR(VLOOKUP(E5094,hoja!$A$2:$E$970,5,FALSE),0)</f>
        <v>DUITAMA</v>
      </c>
      <c r="H5094" s="103" t="str">
        <f>IFERROR(VLOOKUP(E5094,hoja!A:C,3,FALSE),0)</f>
        <v>50197</v>
      </c>
      <c r="I5094" s="24" t="str">
        <f t="shared" si="1451"/>
        <v>205850197</v>
      </c>
      <c r="K5094" s="23">
        <v>160</v>
      </c>
      <c r="L5094" s="23" t="str">
        <f t="shared" si="1454"/>
        <v>REGIONAL</v>
      </c>
      <c r="M5094" s="23" t="s">
        <v>618</v>
      </c>
      <c r="N5094" s="23" t="s">
        <v>622</v>
      </c>
      <c r="O5094" s="23">
        <f t="shared" si="1452"/>
        <v>25</v>
      </c>
      <c r="P5094" s="23" t="str">
        <f t="shared" si="1453"/>
        <v>205850197Principal</v>
      </c>
    </row>
    <row r="5095" spans="1:16" ht="15" hidden="1" customHeight="1">
      <c r="A5095" s="90" t="s">
        <v>672</v>
      </c>
      <c r="B5095" s="23" t="str">
        <f>IFERROR(VLOOKUP(A5095,hoja!$A$2:$E$970,4,FALSE),0)</f>
        <v>ANTIOQUIA</v>
      </c>
      <c r="C5095" s="23" t="str">
        <f>IFERROR(VLOOKUP(A5095,hoja!$A$2:$E$1370,5,FALSE),0)</f>
        <v>MEDELLÍN</v>
      </c>
      <c r="D5095" s="23" t="str">
        <f>IFERROR(VLOOKUP(A5095,hoja!A:D,3,FALSE),0)</f>
        <v>0092</v>
      </c>
      <c r="E5095" s="40" t="s">
        <v>673</v>
      </c>
      <c r="F5095" s="23" t="str">
        <f>IFERROR(VLOOKUP(E5095,hoja!$A$2:$E$970,4,FALSE),0)</f>
        <v>CENTRO</v>
      </c>
      <c r="G5095" s="23" t="str">
        <f>IFERROR(VLOOKUP(E5095,hoja!$A$2:$E$970,5,FALSE),0)</f>
        <v>BOGOTÁ</v>
      </c>
      <c r="H5095" s="103" t="str">
        <f>IFERROR(VLOOKUP(E5095,hoja!A:C,3,FALSE),0)</f>
        <v>3052</v>
      </c>
      <c r="I5095" s="24" t="str">
        <f t="shared" si="1451"/>
        <v>00923052</v>
      </c>
      <c r="K5095" s="23">
        <v>430</v>
      </c>
      <c r="L5095" s="23" t="str">
        <f>IF(B5095=F5095,"REGIONAL","NACIONAL")</f>
        <v>NACIONAL</v>
      </c>
      <c r="M5095" s="23" t="s">
        <v>623</v>
      </c>
      <c r="N5095" s="23" t="s">
        <v>622</v>
      </c>
      <c r="O5095" s="23">
        <f t="shared" si="1452"/>
        <v>16</v>
      </c>
      <c r="P5095" s="23" t="str">
        <f t="shared" si="1453"/>
        <v>00923052Facatativa</v>
      </c>
    </row>
    <row r="5096" spans="1:16" ht="15" hidden="1" customHeight="1">
      <c r="A5096" s="90" t="s">
        <v>732</v>
      </c>
      <c r="B5096" s="23" t="str">
        <f>IFERROR(VLOOKUP(A5096,hoja!$A$2:$E$970,4,FALSE),0)</f>
        <v>CENTRO</v>
      </c>
      <c r="C5096" s="23" t="str">
        <f>IFERROR(VLOOKUP(A5096,hoja!$A$2:$E$1370,5,FALSE),0)</f>
        <v>IBAGUÉ</v>
      </c>
      <c r="D5096" s="23" t="str">
        <f>IFERROR(VLOOKUP(A5096,hoja!A:D,3,FALSE),0)</f>
        <v>0389</v>
      </c>
      <c r="E5096" s="40" t="s">
        <v>636</v>
      </c>
      <c r="F5096" s="23" t="str">
        <f>IFERROR(VLOOKUP(E5096,hoja!$A$2:$E$970,4,FALSE),0)</f>
        <v>CENTRO</v>
      </c>
      <c r="G5096" s="23" t="str">
        <f>IFERROR(VLOOKUP(E5096,hoja!$A$2:$E$970,5,FALSE),0)</f>
        <v>DUITAMA</v>
      </c>
      <c r="H5096" s="103" t="str">
        <f>IFERROR(VLOOKUP(E5096,hoja!A:C,3,FALSE),0)</f>
        <v>0441</v>
      </c>
      <c r="I5096" s="24" t="str">
        <f t="shared" si="1451"/>
        <v>03890441</v>
      </c>
      <c r="K5096" s="23">
        <v>375</v>
      </c>
      <c r="L5096" s="23" t="str">
        <f t="shared" si="1454"/>
        <v>REGIONAL</v>
      </c>
      <c r="M5096" s="23" t="s">
        <v>618</v>
      </c>
      <c r="N5096" s="23" t="s">
        <v>622</v>
      </c>
      <c r="O5096" s="23">
        <f t="shared" si="1452"/>
        <v>16</v>
      </c>
      <c r="P5096" s="23" t="str">
        <f t="shared" si="1453"/>
        <v>03890441Principal</v>
      </c>
    </row>
    <row r="5097" spans="1:16" ht="15" hidden="1" customHeight="1">
      <c r="A5097" s="90" t="s">
        <v>692</v>
      </c>
      <c r="B5097" s="23" t="str">
        <f>IFERROR(VLOOKUP(A5097,hoja!$A$2:$E$970,4,FALSE),0)</f>
        <v>SANTANDER</v>
      </c>
      <c r="C5097" s="23" t="str">
        <f>IFERROR(VLOOKUP(A5097,hoja!$A$2:$E$1370,5,FALSE),0)</f>
        <v>BARBOSA</v>
      </c>
      <c r="D5097" s="23" t="str">
        <f>IFERROR(VLOOKUP(A5097,hoja!A:D,3,FALSE),0)</f>
        <v>0446</v>
      </c>
      <c r="E5097" s="40" t="s">
        <v>655</v>
      </c>
      <c r="F5097" s="23" t="str">
        <f>IFERROR(VLOOKUP(E5097,hoja!$A$2:$E$970,4,FALSE),0)</f>
        <v>ANTIOQUIA</v>
      </c>
      <c r="G5097" s="23" t="str">
        <f>IFERROR(VLOOKUP(E5097,hoja!$A$2:$E$970,5,FALSE),0)</f>
        <v>MEDELLÍN</v>
      </c>
      <c r="H5097" s="103" t="str">
        <f>IFERROR(VLOOKUP(E5097,hoja!A:C,3,FALSE),0)</f>
        <v>0292</v>
      </c>
      <c r="I5097" s="24" t="str">
        <f t="shared" si="1451"/>
        <v>04460292</v>
      </c>
      <c r="K5097" s="23">
        <v>600</v>
      </c>
      <c r="L5097" s="23" t="str">
        <f>IF(B5097=F5097,"REGIONAL","NACIONAL")</f>
        <v>NACIONAL</v>
      </c>
      <c r="M5097" s="23" t="s">
        <v>618</v>
      </c>
      <c r="N5097" s="23" t="s">
        <v>622</v>
      </c>
      <c r="O5097" s="23">
        <f t="shared" si="1452"/>
        <v>12</v>
      </c>
      <c r="P5097" s="23" t="str">
        <f t="shared" si="1453"/>
        <v>04460292Principal</v>
      </c>
    </row>
    <row r="5098" spans="1:16" ht="15" hidden="1" customHeight="1">
      <c r="A5098" s="90" t="s">
        <v>663</v>
      </c>
      <c r="B5098" s="23" t="str">
        <f>IFERROR(VLOOKUP(A5098,hoja!$A$2:$E$970,4,FALSE),0)</f>
        <v>CENTRO</v>
      </c>
      <c r="C5098" s="23" t="str">
        <f>IFERROR(VLOOKUP(A5098,hoja!$A$2:$E$1370,5,FALSE),0)</f>
        <v>MADRID</v>
      </c>
      <c r="D5098" s="23" t="str">
        <f>IFERROR(VLOOKUP(A5098,hoja!A:D,3,FALSE),0)</f>
        <v>0022</v>
      </c>
      <c r="E5098" s="40" t="s">
        <v>655</v>
      </c>
      <c r="F5098" s="23" t="str">
        <f>IFERROR(VLOOKUP(E5098,hoja!$A$2:$E$970,4,FALSE),0)</f>
        <v>ANTIOQUIA</v>
      </c>
      <c r="G5098" s="23" t="str">
        <f>IFERROR(VLOOKUP(E5098,hoja!$A$2:$E$970,5,FALSE),0)</f>
        <v>MEDELLÍN</v>
      </c>
      <c r="H5098" s="103" t="str">
        <f>IFERROR(VLOOKUP(E5098,hoja!A:C,3,FALSE),0)</f>
        <v>0292</v>
      </c>
      <c r="I5098" s="24" t="str">
        <f t="shared" si="1451"/>
        <v>00220292</v>
      </c>
      <c r="K5098" s="23">
        <v>393</v>
      </c>
      <c r="L5098" s="23" t="str">
        <f t="shared" ref="L5098:L5101" si="1455">IF(B5098=F5098,"REGIONAL","NACIONAL")</f>
        <v>NACIONAL</v>
      </c>
      <c r="M5098" s="23" t="s">
        <v>618</v>
      </c>
      <c r="N5098" s="23" t="s">
        <v>622</v>
      </c>
      <c r="O5098" s="23">
        <f t="shared" si="1452"/>
        <v>16</v>
      </c>
      <c r="P5098" s="23" t="str">
        <f t="shared" si="1453"/>
        <v>00220292Principal</v>
      </c>
    </row>
    <row r="5099" spans="1:16" ht="15" hidden="1" customHeight="1">
      <c r="A5099" s="90" t="s">
        <v>641</v>
      </c>
      <c r="B5099" s="23" t="str">
        <f>IFERROR(VLOOKUP(A5099,hoja!$A$2:$E$970,4,FALSE),0)</f>
        <v>ANTIOQUIA</v>
      </c>
      <c r="C5099" s="23" t="str">
        <f>IFERROR(VLOOKUP(A5099,hoja!$A$2:$E$1370,5,FALSE),0)</f>
        <v>MEDELLÍN</v>
      </c>
      <c r="D5099" s="23" t="str">
        <f>IFERROR(VLOOKUP(A5099,hoja!A:D,3,FALSE),0)</f>
        <v>0079</v>
      </c>
      <c r="E5099" s="40" t="s">
        <v>71</v>
      </c>
      <c r="F5099" s="23" t="str">
        <f>IFERROR(VLOOKUP(E5099,hoja!$A$2:$E$970,4,FALSE),0)</f>
        <v>CENTRO</v>
      </c>
      <c r="G5099" s="23" t="str">
        <f>IFERROR(VLOOKUP(E5099,hoja!$A$2:$E$970,5,FALSE),0)</f>
        <v>BOGOTÁ</v>
      </c>
      <c r="H5099" s="103" t="str">
        <f>IFERROR(VLOOKUP(E5099,hoja!A:C,3,FALSE),0)</f>
        <v>60015</v>
      </c>
      <c r="I5099" s="24" t="str">
        <f t="shared" si="1451"/>
        <v>007960015</v>
      </c>
      <c r="J5099" s="23">
        <v>24.650833333376795</v>
      </c>
      <c r="K5099" s="23">
        <v>426</v>
      </c>
      <c r="L5099" s="23" t="str">
        <f t="shared" si="1455"/>
        <v>NACIONAL</v>
      </c>
      <c r="M5099" s="23" t="s">
        <v>623</v>
      </c>
      <c r="N5099" s="23" t="s">
        <v>622</v>
      </c>
      <c r="O5099" s="23">
        <f t="shared" ref="O5099:O5116" si="1456">IF(K5099&lt;=250,25,IF(K5099&lt;=500,16,IF(K5099&lt;=800,12,IF(K5099&lt;=1100,8,IF(K5099&lt;=1400,6,IF(K5099&lt;=1700,5))))))</f>
        <v>16</v>
      </c>
      <c r="P5099" s="23" t="str">
        <f t="shared" ref="P5099:P5116" si="1457">D5099&amp;H5099&amp;M5099</f>
        <v>007960015Facatativa</v>
      </c>
    </row>
    <row r="5100" spans="1:16" ht="15" hidden="1" customHeight="1">
      <c r="A5100" s="90" t="s">
        <v>672</v>
      </c>
      <c r="B5100" s="23" t="str">
        <f>IFERROR(VLOOKUP(A5100,hoja!$A$2:$E$970,4,FALSE),0)</f>
        <v>ANTIOQUIA</v>
      </c>
      <c r="C5100" s="23" t="str">
        <f>IFERROR(VLOOKUP(A5100,hoja!$A$2:$E$1370,5,FALSE),0)</f>
        <v>MEDELLÍN</v>
      </c>
      <c r="D5100" s="23" t="str">
        <f>IFERROR(VLOOKUP(A5100,hoja!A:D,3,FALSE),0)</f>
        <v>0092</v>
      </c>
      <c r="E5100" s="40" t="s">
        <v>71</v>
      </c>
      <c r="F5100" s="23" t="str">
        <f>IFERROR(VLOOKUP(E5100,hoja!$A$2:$E$970,4,FALSE),0)</f>
        <v>CENTRO</v>
      </c>
      <c r="G5100" s="23" t="str">
        <f>IFERROR(VLOOKUP(E5100,hoja!$A$2:$E$970,5,FALSE),0)</f>
        <v>BOGOTÁ</v>
      </c>
      <c r="H5100" s="103" t="str">
        <f>IFERROR(VLOOKUP(E5100,hoja!A:C,3,FALSE),0)</f>
        <v>60015</v>
      </c>
      <c r="I5100" s="24" t="str">
        <f t="shared" si="1451"/>
        <v>009260015</v>
      </c>
      <c r="K5100" s="23">
        <v>430</v>
      </c>
      <c r="L5100" s="23" t="str">
        <f t="shared" si="1455"/>
        <v>NACIONAL</v>
      </c>
      <c r="M5100" s="23" t="s">
        <v>623</v>
      </c>
      <c r="N5100" s="23" t="s">
        <v>622</v>
      </c>
      <c r="O5100" s="23">
        <f t="shared" si="1456"/>
        <v>16</v>
      </c>
      <c r="P5100" s="23" t="str">
        <f t="shared" si="1457"/>
        <v>009260015Facatativa</v>
      </c>
    </row>
    <row r="5101" spans="1:16" ht="15" hidden="1" customHeight="1">
      <c r="A5101" s="90" t="s">
        <v>807</v>
      </c>
      <c r="B5101" s="23" t="str">
        <f>IFERROR(VLOOKUP(A5101,hoja!$A$2:$E$970,4,FALSE),0)</f>
        <v>CENTRO</v>
      </c>
      <c r="C5101" s="23" t="str">
        <f>IFERROR(VLOOKUP(A5101,hoja!$A$2:$E$1370,5,FALSE),0)</f>
        <v>BOGOTÁ</v>
      </c>
      <c r="D5101" s="23" t="str">
        <f>IFERROR(VLOOKUP(A5101,hoja!A:D,3,FALSE),0)</f>
        <v>0460</v>
      </c>
      <c r="E5101" s="40" t="s">
        <v>80</v>
      </c>
      <c r="F5101" s="23" t="str">
        <f>IFERROR(VLOOKUP(E5101,hoja!$A$2:$E$970,4,FALSE),0)</f>
        <v>OCCIDENTE</v>
      </c>
      <c r="G5101" s="23" t="str">
        <f>IFERROR(VLOOKUP(E5101,hoja!$A$2:$E$970,5,FALSE),0)</f>
        <v>BUENAVENTURA</v>
      </c>
      <c r="H5101" s="103" t="str">
        <f>IFERROR(VLOOKUP(E5101,hoja!A:C,3,FALSE),0)</f>
        <v>60054</v>
      </c>
      <c r="I5101" s="24" t="str">
        <f t="shared" si="1451"/>
        <v>046060054</v>
      </c>
      <c r="K5101" s="23">
        <v>494</v>
      </c>
      <c r="L5101" s="23" t="str">
        <f t="shared" si="1455"/>
        <v>NACIONAL</v>
      </c>
      <c r="M5101" s="23" t="s">
        <v>618</v>
      </c>
      <c r="N5101" s="23" t="s">
        <v>622</v>
      </c>
      <c r="O5101" s="23">
        <f t="shared" si="1456"/>
        <v>16</v>
      </c>
      <c r="P5101" s="23" t="str">
        <f t="shared" si="1457"/>
        <v>046060054Principal</v>
      </c>
    </row>
    <row r="5102" spans="1:16" ht="15" hidden="1" customHeight="1">
      <c r="A5102" s="90" t="s">
        <v>873</v>
      </c>
      <c r="B5102" s="23" t="str">
        <f>IFERROR(VLOOKUP(A5102,hoja!$A$2:$E$970,4,FALSE),0)</f>
        <v>OCCIDENTE</v>
      </c>
      <c r="C5102" s="23" t="str">
        <f>IFERROR(VLOOKUP(A5102,hoja!$A$2:$E$1370,5,FALSE),0)</f>
        <v>MANIZALES</v>
      </c>
      <c r="D5102" s="23" t="str">
        <f>IFERROR(VLOOKUP(A5102,hoja!A:D,3,FALSE),0)</f>
        <v>1711</v>
      </c>
      <c r="E5102" s="40" t="s">
        <v>1019</v>
      </c>
      <c r="F5102" s="23" t="str">
        <f>IFERROR(VLOOKUP(E5102,hoja!$A$2:$E$970,4,FALSE),0)</f>
        <v>OCCIDENTE</v>
      </c>
      <c r="G5102" s="23" t="str">
        <f>IFERROR(VLOOKUP(E5102,hoja!$A$2:$E$970,5,FALSE),0)</f>
        <v>MANIZALES</v>
      </c>
      <c r="H5102" s="103" t="str">
        <f>IFERROR(VLOOKUP(E5102,hoja!A:C,3,FALSE),0)</f>
        <v>1306</v>
      </c>
      <c r="I5102" s="24" t="str">
        <f t="shared" si="1451"/>
        <v>17111306</v>
      </c>
      <c r="K5102" s="23">
        <v>9</v>
      </c>
      <c r="L5102" s="23" t="str">
        <f t="shared" ref="L5102:L5116" si="1458">IF(B5102=F5102,"REGIONAL","NACIONAL")</f>
        <v>REGIONAL</v>
      </c>
      <c r="M5102" s="23" t="s">
        <v>618</v>
      </c>
      <c r="N5102" s="23" t="s">
        <v>622</v>
      </c>
      <c r="O5102" s="23">
        <f t="shared" si="1456"/>
        <v>25</v>
      </c>
      <c r="P5102" s="23" t="str">
        <f t="shared" si="1457"/>
        <v>17111306Principal</v>
      </c>
    </row>
    <row r="5103" spans="1:16" ht="15" hidden="1" customHeight="1">
      <c r="A5103" s="90" t="s">
        <v>635</v>
      </c>
      <c r="B5103" s="23" t="str">
        <f>IFERROR(VLOOKUP(A5103,hoja!$A$2:$E$970,4,FALSE),0)</f>
        <v>CENTRO</v>
      </c>
      <c r="C5103" s="23" t="str">
        <f>IFERROR(VLOOKUP(A5103,hoja!$A$2:$E$1370,5,FALSE),0)</f>
        <v>BOGOTÁ</v>
      </c>
      <c r="D5103" s="23" t="str">
        <f>IFERROR(VLOOKUP(A5103,hoja!A:D,3,FALSE),0)</f>
        <v>0021</v>
      </c>
      <c r="E5103" s="40" t="s">
        <v>763</v>
      </c>
      <c r="F5103" s="23" t="str">
        <f>IFERROR(VLOOKUP(E5103,hoja!$A$2:$E$970,4,FALSE),0)</f>
        <v>ANTIOQUIA</v>
      </c>
      <c r="G5103" s="23" t="str">
        <f>IFERROR(VLOOKUP(E5103,hoja!$A$2:$E$970,5,FALSE),0)</f>
        <v>MEDELLÍN</v>
      </c>
      <c r="H5103" s="103" t="str">
        <f>IFERROR(VLOOKUP(E5103,hoja!A:C,3,FALSE),0)</f>
        <v>60039</v>
      </c>
      <c r="I5103" s="24" t="str">
        <f t="shared" si="1451"/>
        <v>002160039</v>
      </c>
      <c r="J5103" s="23">
        <v>23.7</v>
      </c>
      <c r="K5103" s="23">
        <v>445.56700000000001</v>
      </c>
      <c r="L5103" s="23" t="str">
        <f>IF(B5103=F5103,"REGIONAL","NACIONAL")</f>
        <v>NACIONAL</v>
      </c>
      <c r="M5103" s="23" t="s">
        <v>623</v>
      </c>
      <c r="N5103" s="23" t="s">
        <v>622</v>
      </c>
      <c r="O5103" s="23">
        <f t="shared" si="1456"/>
        <v>16</v>
      </c>
      <c r="P5103" s="23" t="str">
        <f t="shared" si="1457"/>
        <v>002160039Facatativa</v>
      </c>
    </row>
    <row r="5104" spans="1:16" ht="15" hidden="1" customHeight="1">
      <c r="A5104" s="90" t="s">
        <v>650</v>
      </c>
      <c r="B5104" s="23" t="str">
        <f>IFERROR(VLOOKUP(A5104,hoja!$A$2:$E$970,4,FALSE),0)</f>
        <v>OCCIDENTE</v>
      </c>
      <c r="C5104" s="23" t="str">
        <f>IFERROR(VLOOKUP(A5104,hoja!$A$2:$E$1370,5,FALSE),0)</f>
        <v>CALOTO</v>
      </c>
      <c r="D5104" s="23" t="str">
        <f>IFERROR(VLOOKUP(A5104,hoja!A:D,3,FALSE),0)</f>
        <v>0445</v>
      </c>
      <c r="E5104" s="40" t="s">
        <v>1183</v>
      </c>
      <c r="F5104" s="23" t="str">
        <f>IFERROR(VLOOKUP(E5104,hoja!$A$2:$E$970,4,FALSE),0)</f>
        <v>CENTRO</v>
      </c>
      <c r="G5104" s="23" t="str">
        <f>IFERROR(VLOOKUP(E5104,hoja!$A$2:$E$970,5,FALSE),0)</f>
        <v>BOGOTÁ</v>
      </c>
      <c r="H5104" s="103" t="str">
        <f>IFERROR(VLOOKUP(E5104,hoja!A:C,3,FALSE),0)</f>
        <v>50438</v>
      </c>
      <c r="I5104" s="24" t="str">
        <f t="shared" si="1451"/>
        <v>044550438</v>
      </c>
      <c r="J5104" s="23">
        <v>35.349999999976717</v>
      </c>
      <c r="K5104" s="23">
        <v>464.262</v>
      </c>
      <c r="L5104" s="23" t="str">
        <f>IF(B5104=F5104,"REGIONAL","NACIONAL")</f>
        <v>NACIONAL</v>
      </c>
      <c r="M5104" s="23" t="s">
        <v>618</v>
      </c>
      <c r="N5104" s="23" t="s">
        <v>622</v>
      </c>
      <c r="O5104" s="23">
        <f t="shared" si="1456"/>
        <v>16</v>
      </c>
      <c r="P5104" s="23" t="str">
        <f t="shared" si="1457"/>
        <v>044550438Principal</v>
      </c>
    </row>
    <row r="5105" spans="1:16" ht="15" hidden="1" customHeight="1">
      <c r="A5105" s="90" t="s">
        <v>791</v>
      </c>
      <c r="B5105" s="23" t="str">
        <f>IFERROR(VLOOKUP(A5105,hoja!$A$2:$E$970,4,FALSE),0)</f>
        <v>CENTRO</v>
      </c>
      <c r="C5105" s="23" t="str">
        <f>IFERROR(VLOOKUP(A5105,hoja!$A$2:$E$1370,5,FALSE),0)</f>
        <v>MADRID</v>
      </c>
      <c r="D5105" s="23" t="str">
        <f>IFERROR(VLOOKUP(A5105,hoja!A:D,3,FALSE),0)</f>
        <v>60147</v>
      </c>
      <c r="E5105" s="40" t="s">
        <v>635</v>
      </c>
      <c r="F5105" s="23" t="str">
        <f>IFERROR(VLOOKUP(E5105,hoja!$A$2:$E$970,4,FALSE),0)</f>
        <v>CENTRO</v>
      </c>
      <c r="G5105" s="23" t="str">
        <f>IFERROR(VLOOKUP(E5105,hoja!$A$2:$E$970,5,FALSE),0)</f>
        <v>BOGOTÁ</v>
      </c>
      <c r="H5105" s="103" t="str">
        <f>IFERROR(VLOOKUP(E5105,hoja!A:C,3,FALSE),0)</f>
        <v>0021</v>
      </c>
      <c r="I5105" s="24" t="str">
        <f t="shared" si="1451"/>
        <v>601470021</v>
      </c>
      <c r="J5105" s="23">
        <v>1.0809722221456468</v>
      </c>
      <c r="K5105" s="23">
        <v>25.318000000000001</v>
      </c>
      <c r="L5105" s="23" t="str">
        <f t="shared" si="1458"/>
        <v>REGIONAL</v>
      </c>
      <c r="M5105" s="23" t="s">
        <v>618</v>
      </c>
      <c r="N5105" s="23" t="s">
        <v>622</v>
      </c>
      <c r="O5105" s="23">
        <f t="shared" si="1456"/>
        <v>25</v>
      </c>
      <c r="P5105" s="23" t="str">
        <f t="shared" si="1457"/>
        <v>601470021Principal</v>
      </c>
    </row>
    <row r="5106" spans="1:16" ht="15" hidden="1" customHeight="1">
      <c r="A5106" s="90" t="s">
        <v>71</v>
      </c>
      <c r="B5106" s="23" t="str">
        <f>IFERROR(VLOOKUP(A5106,hoja!$A$2:$E$970,4,FALSE),0)</f>
        <v>CENTRO</v>
      </c>
      <c r="C5106" s="23" t="str">
        <f>IFERROR(VLOOKUP(A5106,hoja!$A$2:$E$1370,5,FALSE),0)</f>
        <v>BOGOTÁ</v>
      </c>
      <c r="D5106" s="23" t="str">
        <f>IFERROR(VLOOKUP(A5106,hoja!A:D,3,FALSE),0)</f>
        <v>60015</v>
      </c>
      <c r="E5106" s="40" t="s">
        <v>672</v>
      </c>
      <c r="F5106" s="23" t="str">
        <f>IFERROR(VLOOKUP(E5106,hoja!$A$2:$E$970,4,FALSE),0)</f>
        <v>ANTIOQUIA</v>
      </c>
      <c r="G5106" s="23" t="str">
        <f>IFERROR(VLOOKUP(E5106,hoja!$A$2:$E$970,5,FALSE),0)</f>
        <v>MEDELLÍN</v>
      </c>
      <c r="H5106" s="103" t="str">
        <f>IFERROR(VLOOKUP(E5106,hoja!A:C,3,FALSE),0)</f>
        <v>0092</v>
      </c>
      <c r="I5106" s="24" t="str">
        <f t="shared" si="1451"/>
        <v>600150092</v>
      </c>
      <c r="J5106" s="23">
        <v>23.7</v>
      </c>
      <c r="K5106" s="23">
        <v>445.56700000000001</v>
      </c>
      <c r="L5106" s="23" t="str">
        <f>IF(B5106=F5106,"REGIONAL","NACIONAL")</f>
        <v>NACIONAL</v>
      </c>
      <c r="M5106" s="23" t="s">
        <v>623</v>
      </c>
      <c r="N5106" s="23" t="s">
        <v>622</v>
      </c>
      <c r="O5106" s="23">
        <f t="shared" si="1456"/>
        <v>16</v>
      </c>
      <c r="P5106" s="23" t="str">
        <f t="shared" si="1457"/>
        <v>600150092Facatativa</v>
      </c>
    </row>
    <row r="5107" spans="1:16" ht="15" hidden="1" customHeight="1">
      <c r="A5107" s="90" t="s">
        <v>617</v>
      </c>
      <c r="B5107" s="23" t="str">
        <f>IFERROR(VLOOKUP(A5107,hoja!$A$2:$E$970,4,FALSE),0)</f>
        <v>ANTIOQUIA</v>
      </c>
      <c r="C5107" s="23" t="str">
        <f>IFERROR(VLOOKUP(A5107,hoja!$A$2:$E$1370,5,FALSE),0)</f>
        <v>MEDELLÍN</v>
      </c>
      <c r="D5107" s="23">
        <f>IFERROR(VLOOKUP(A5107,hoja!A:D,3,FALSE),0)</f>
        <v>50443</v>
      </c>
      <c r="E5107" s="40" t="s">
        <v>687</v>
      </c>
      <c r="F5107" s="23" t="str">
        <f>IFERROR(VLOOKUP(E5107,hoja!$A$2:$E$970,4,FALSE),0)</f>
        <v>OCCIDENTE</v>
      </c>
      <c r="G5107" s="23" t="str">
        <f>IFERROR(VLOOKUP(E5107,hoja!$A$2:$E$970,5,FALSE),0)</f>
        <v>TULUÁ</v>
      </c>
      <c r="H5107" s="103" t="str">
        <f>IFERROR(VLOOKUP(E5107,hoja!A:C,3,FALSE),0)</f>
        <v>2007</v>
      </c>
      <c r="I5107" s="24" t="str">
        <f t="shared" si="1451"/>
        <v>504432007</v>
      </c>
      <c r="K5107" s="23">
        <v>335</v>
      </c>
      <c r="L5107" s="23" t="str">
        <f>IF(B5107=F5107,"REGIONAL","NACIONAL")</f>
        <v>NACIONAL</v>
      </c>
      <c r="M5107" s="23" t="s">
        <v>618</v>
      </c>
      <c r="N5107" s="23" t="s">
        <v>622</v>
      </c>
      <c r="O5107" s="23">
        <f t="shared" si="1456"/>
        <v>16</v>
      </c>
      <c r="P5107" s="23" t="str">
        <f t="shared" si="1457"/>
        <v>504432007Principal</v>
      </c>
    </row>
    <row r="5108" spans="1:16" ht="15" hidden="1" customHeight="1">
      <c r="A5108" s="90" t="s">
        <v>635</v>
      </c>
      <c r="B5108" s="23" t="str">
        <f>IFERROR(VLOOKUP(A5108,hoja!$A$2:$E$970,4,FALSE),0)</f>
        <v>CENTRO</v>
      </c>
      <c r="C5108" s="23" t="str">
        <f>IFERROR(VLOOKUP(A5108,hoja!$A$2:$E$1370,5,FALSE),0)</f>
        <v>BOGOTÁ</v>
      </c>
      <c r="D5108" s="23" t="str">
        <f>IFERROR(VLOOKUP(A5108,hoja!A:D,3,FALSE),0)</f>
        <v>0021</v>
      </c>
      <c r="E5108" s="40" t="s">
        <v>646</v>
      </c>
      <c r="F5108" s="23" t="str">
        <f>IFERROR(VLOOKUP(E5108,hoja!$A$2:$E$970,4,FALSE),0)</f>
        <v>CENTRO</v>
      </c>
      <c r="G5108" s="23" t="str">
        <f>IFERROR(VLOOKUP(E5108,hoja!$A$2:$E$970,5,FALSE),0)</f>
        <v>ZIPAQUIRÁ</v>
      </c>
      <c r="H5108" s="103" t="str">
        <f>IFERROR(VLOOKUP(E5108,hoja!A:C,3,FALSE),0)</f>
        <v>3039</v>
      </c>
      <c r="I5108" s="24" t="str">
        <f t="shared" si="1451"/>
        <v>00213039</v>
      </c>
      <c r="K5108" s="23">
        <v>58</v>
      </c>
      <c r="L5108" s="23" t="str">
        <f t="shared" si="1458"/>
        <v>REGIONAL</v>
      </c>
      <c r="M5108" s="23" t="s">
        <v>618</v>
      </c>
      <c r="N5108" s="23" t="s">
        <v>622</v>
      </c>
      <c r="O5108" s="23">
        <f t="shared" si="1456"/>
        <v>25</v>
      </c>
      <c r="P5108" s="23" t="str">
        <f t="shared" si="1457"/>
        <v>00213039Principal</v>
      </c>
    </row>
    <row r="5109" spans="1:16" ht="15" hidden="1" customHeight="1">
      <c r="A5109" s="26" t="s">
        <v>925</v>
      </c>
      <c r="B5109" s="23" t="str">
        <f>IFERROR(VLOOKUP(A5109,hoja!$A$2:$E$970,4,FALSE),0)</f>
        <v>CENTRO</v>
      </c>
      <c r="C5109" s="23" t="str">
        <f>IFERROR(VLOOKUP(A5109,hoja!$A$2:$E$1370,5,FALSE),0)</f>
        <v>RIONEGRO</v>
      </c>
      <c r="D5109" s="23" t="str">
        <f>IFERROR(VLOOKUP(A5109,hoja!A:D,3,FALSE),0)</f>
        <v>60168</v>
      </c>
      <c r="E5109" s="40" t="s">
        <v>641</v>
      </c>
      <c r="F5109" s="23" t="str">
        <f>IFERROR(VLOOKUP(E5109,hoja!$A$2:$E$970,4,FALSE),0)</f>
        <v>ANTIOQUIA</v>
      </c>
      <c r="G5109" s="23" t="str">
        <f>IFERROR(VLOOKUP(E5109,hoja!$A$2:$E$970,5,FALSE),0)</f>
        <v>MEDELLÍN</v>
      </c>
      <c r="H5109" s="103" t="str">
        <f>IFERROR(VLOOKUP(E5109,hoja!A:C,3,FALSE),0)</f>
        <v>0079</v>
      </c>
      <c r="I5109" s="24" t="str">
        <f t="shared" si="1451"/>
        <v>601680079</v>
      </c>
      <c r="K5109" s="23">
        <v>41</v>
      </c>
      <c r="L5109" s="23" t="str">
        <f>IF(B5109=F5109,"REGIONAL","NACIONAL")</f>
        <v>NACIONAL</v>
      </c>
      <c r="M5109" s="23" t="s">
        <v>618</v>
      </c>
      <c r="N5109" s="23" t="s">
        <v>622</v>
      </c>
      <c r="O5109" s="23">
        <f t="shared" si="1456"/>
        <v>25</v>
      </c>
      <c r="P5109" s="23" t="str">
        <f t="shared" si="1457"/>
        <v>601680079Principal</v>
      </c>
    </row>
    <row r="5110" spans="1:16" ht="15" hidden="1" customHeight="1">
      <c r="A5110" t="s">
        <v>809</v>
      </c>
      <c r="B5110" s="23" t="str">
        <f>IFERROR(VLOOKUP(A5110,hoja!$A$2:$E$970,4,FALSE),0)</f>
        <v>OCCIDENTE</v>
      </c>
      <c r="C5110" s="23" t="str">
        <f>IFERROR(VLOOKUP(A5110,hoja!$A$2:$E$1370,5,FALSE),0)</f>
        <v>MANIZALES</v>
      </c>
      <c r="D5110" s="23" t="str">
        <f>IFERROR(VLOOKUP(A5110,hoja!A:D,3,FALSE),0)</f>
        <v>50371</v>
      </c>
      <c r="E5110" s="40" t="s">
        <v>743</v>
      </c>
      <c r="F5110" s="23" t="str">
        <f>IFERROR(VLOOKUP(E5110,hoja!$A$2:$E$970,4,FALSE),0)</f>
        <v>CENTRO</v>
      </c>
      <c r="G5110" s="23" t="str">
        <f>IFERROR(VLOOKUP(E5110,hoja!$A$2:$E$970,5,FALSE),0)</f>
        <v>BOGOTÁ</v>
      </c>
      <c r="H5110" s="103" t="str">
        <f>IFERROR(VLOOKUP(E5110,hoja!A:C,3,FALSE),0)</f>
        <v>0461</v>
      </c>
      <c r="I5110" s="24" t="str">
        <f t="shared" si="1451"/>
        <v>503710461</v>
      </c>
      <c r="K5110" s="23">
        <f>292+9</f>
        <v>301</v>
      </c>
      <c r="L5110" s="23" t="str">
        <f t="shared" ref="L5110:L5115" si="1459">IF(B5110=F5110,"REGIONAL","NACIONAL")</f>
        <v>NACIONAL</v>
      </c>
      <c r="M5110" s="23" t="s">
        <v>810</v>
      </c>
      <c r="N5110" s="23" t="s">
        <v>622</v>
      </c>
      <c r="O5110" s="23">
        <f t="shared" si="1456"/>
        <v>16</v>
      </c>
      <c r="P5110" s="23" t="str">
        <f t="shared" si="1457"/>
        <v>503710461Letras-La Vega</v>
      </c>
    </row>
    <row r="5111" spans="1:16" ht="15" hidden="1" customHeight="1">
      <c r="A5111" s="90" t="s">
        <v>617</v>
      </c>
      <c r="B5111" s="23" t="str">
        <f>IFERROR(VLOOKUP(A5111,hoja!$A$2:$E$970,4,FALSE),0)</f>
        <v>ANTIOQUIA</v>
      </c>
      <c r="C5111" s="23" t="str">
        <f>IFERROR(VLOOKUP(A5111,hoja!$A$2:$E$1370,5,FALSE),0)</f>
        <v>MEDELLÍN</v>
      </c>
      <c r="D5111" s="23">
        <f>IFERROR(VLOOKUP(A5111,hoja!A:D,3,FALSE),0)</f>
        <v>50443</v>
      </c>
      <c r="E5111" s="40" t="s">
        <v>729</v>
      </c>
      <c r="F5111" s="23" t="str">
        <f>IFERROR(VLOOKUP(E5111,hoja!$A$2:$E$970,4,FALSE),0)</f>
        <v>SANTANDER</v>
      </c>
      <c r="G5111" s="23" t="str">
        <f>IFERROR(VLOOKUP(E5111,hoja!$A$2:$E$970,5,FALSE),0)</f>
        <v>YOPAL</v>
      </c>
      <c r="H5111" s="103" t="str">
        <f>IFERROR(VLOOKUP(E5111,hoja!A:C,3,FALSE),0)</f>
        <v>0442</v>
      </c>
      <c r="I5111" s="24" t="str">
        <f t="shared" si="1451"/>
        <v>504430442</v>
      </c>
      <c r="K5111" s="23">
        <v>770</v>
      </c>
      <c r="L5111" s="23" t="str">
        <f t="shared" si="1459"/>
        <v>NACIONAL</v>
      </c>
      <c r="M5111" s="23" t="s">
        <v>618</v>
      </c>
      <c r="N5111" s="23" t="s">
        <v>622</v>
      </c>
      <c r="O5111" s="23">
        <f t="shared" si="1456"/>
        <v>12</v>
      </c>
      <c r="P5111" s="23" t="str">
        <f t="shared" si="1457"/>
        <v>504430442Principal</v>
      </c>
    </row>
    <row r="5112" spans="1:16" ht="15" hidden="1" customHeight="1">
      <c r="A5112" s="90" t="s">
        <v>617</v>
      </c>
      <c r="B5112" s="23" t="str">
        <f>IFERROR(VLOOKUP(A5112,hoja!$A$2:$E$970,4,FALSE),0)</f>
        <v>ANTIOQUIA</v>
      </c>
      <c r="C5112" s="23" t="str">
        <f>IFERROR(VLOOKUP(A5112,hoja!$A$2:$E$1370,5,FALSE),0)</f>
        <v>MEDELLÍN</v>
      </c>
      <c r="D5112" s="23">
        <f>IFERROR(VLOOKUP(A5112,hoja!A:D,3,FALSE),0)</f>
        <v>50443</v>
      </c>
      <c r="E5112" s="40" t="s">
        <v>679</v>
      </c>
      <c r="F5112" s="23" t="str">
        <f>IFERROR(VLOOKUP(E5112,hoja!$A$2:$E$970,4,FALSE),0)</f>
        <v>CENTRO</v>
      </c>
      <c r="G5112" s="23" t="str">
        <f>IFERROR(VLOOKUP(E5112,hoja!$A$2:$E$970,5,FALSE),0)</f>
        <v>NEIVA</v>
      </c>
      <c r="H5112" s="103" t="str">
        <f>IFERROR(VLOOKUP(E5112,hoja!A:C,3,FALSE),0)</f>
        <v>0385</v>
      </c>
      <c r="I5112" s="24" t="str">
        <f t="shared" si="1451"/>
        <v>504430385</v>
      </c>
      <c r="K5112" s="23">
        <v>571</v>
      </c>
      <c r="L5112" s="23" t="str">
        <f t="shared" si="1459"/>
        <v>NACIONAL</v>
      </c>
      <c r="M5112" s="23" t="s">
        <v>618</v>
      </c>
      <c r="N5112" s="23" t="s">
        <v>622</v>
      </c>
      <c r="O5112" s="23">
        <f t="shared" si="1456"/>
        <v>12</v>
      </c>
      <c r="P5112" s="23" t="str">
        <f t="shared" si="1457"/>
        <v>504430385Principal</v>
      </c>
    </row>
    <row r="5113" spans="1:16" ht="15" hidden="1" customHeight="1">
      <c r="A5113" s="90" t="s">
        <v>71</v>
      </c>
      <c r="B5113" s="23" t="str">
        <f>IFERROR(VLOOKUP(A5113,hoja!$A$2:$E$970,4,FALSE),0)</f>
        <v>CENTRO</v>
      </c>
      <c r="C5113" s="23" t="str">
        <f>IFERROR(VLOOKUP(A5113,hoja!$A$2:$E$1370,5,FALSE),0)</f>
        <v>BOGOTÁ</v>
      </c>
      <c r="D5113" s="23" t="str">
        <f>IFERROR(VLOOKUP(A5113,hoja!A:D,3,FALSE),0)</f>
        <v>60015</v>
      </c>
      <c r="E5113" s="40" t="s">
        <v>655</v>
      </c>
      <c r="F5113" s="23" t="str">
        <f>IFERROR(VLOOKUP(E5113,hoja!$A$2:$E$970,4,FALSE),0)</f>
        <v>ANTIOQUIA</v>
      </c>
      <c r="G5113" s="23" t="str">
        <f>IFERROR(VLOOKUP(E5113,hoja!$A$2:$E$970,5,FALSE),0)</f>
        <v>MEDELLÍN</v>
      </c>
      <c r="H5113" s="103" t="str">
        <f>IFERROR(VLOOKUP(E5113,hoja!A:C,3,FALSE),0)</f>
        <v>0292</v>
      </c>
      <c r="I5113" s="24" t="str">
        <f t="shared" si="1451"/>
        <v>600150292</v>
      </c>
      <c r="K5113" s="23">
        <v>438.5745</v>
      </c>
      <c r="L5113" s="23" t="str">
        <f t="shared" si="1459"/>
        <v>NACIONAL</v>
      </c>
      <c r="M5113" s="23" t="s">
        <v>623</v>
      </c>
      <c r="N5113" s="23" t="s">
        <v>622</v>
      </c>
      <c r="O5113" s="23">
        <f t="shared" si="1456"/>
        <v>16</v>
      </c>
      <c r="P5113" s="23" t="str">
        <f t="shared" si="1457"/>
        <v>600150292Facatativa</v>
      </c>
    </row>
    <row r="5114" spans="1:16" ht="15" hidden="1" customHeight="1">
      <c r="A5114" s="90" t="s">
        <v>71</v>
      </c>
      <c r="B5114" s="23" t="str">
        <f>IFERROR(VLOOKUP(A5114,hoja!$A$2:$E$970,4,FALSE),0)</f>
        <v>CENTRO</v>
      </c>
      <c r="C5114" s="23" t="str">
        <f>IFERROR(VLOOKUP(A5114,hoja!$A$2:$E$1370,5,FALSE),0)</f>
        <v>BOGOTÁ</v>
      </c>
      <c r="D5114" s="23" t="str">
        <f>IFERROR(VLOOKUP(A5114,hoja!A:D,3,FALSE),0)</f>
        <v>60015</v>
      </c>
      <c r="E5114" s="40" t="s">
        <v>645</v>
      </c>
      <c r="F5114" s="23" t="str">
        <f>IFERROR(VLOOKUP(E5114,hoja!$A$2:$E$970,4,FALSE),0)</f>
        <v>OCCIDENTE</v>
      </c>
      <c r="G5114" s="23" t="str">
        <f>IFERROR(VLOOKUP(E5114,hoja!$A$2:$E$970,5,FALSE),0)</f>
        <v>CALI</v>
      </c>
      <c r="H5114" s="103" t="str">
        <f>IFERROR(VLOOKUP(E5114,hoja!A:C,3,FALSE),0)</f>
        <v>0410</v>
      </c>
      <c r="I5114" s="24" t="str">
        <f t="shared" si="1451"/>
        <v>600150410</v>
      </c>
      <c r="K5114" s="23">
        <v>445</v>
      </c>
      <c r="L5114" s="23" t="str">
        <f t="shared" si="1459"/>
        <v>NACIONAL</v>
      </c>
      <c r="M5114" s="23" t="s">
        <v>618</v>
      </c>
      <c r="N5114" s="23" t="s">
        <v>622</v>
      </c>
      <c r="O5114" s="23">
        <f t="shared" si="1456"/>
        <v>16</v>
      </c>
      <c r="P5114" s="23" t="str">
        <f t="shared" si="1457"/>
        <v>600150410Principal</v>
      </c>
    </row>
    <row r="5115" spans="1:16" ht="15" hidden="1" customHeight="1">
      <c r="A5115" s="90" t="s">
        <v>641</v>
      </c>
      <c r="B5115" s="23" t="str">
        <f>IFERROR(VLOOKUP(A5115,hoja!$A$2:$E$970,4,FALSE),0)</f>
        <v>ANTIOQUIA</v>
      </c>
      <c r="C5115" s="23" t="str">
        <f>IFERROR(VLOOKUP(A5115,hoja!$A$2:$E$1370,5,FALSE),0)</f>
        <v>MEDELLÍN</v>
      </c>
      <c r="D5115" s="23" t="str">
        <f>IFERROR(VLOOKUP(A5115,hoja!A:D,3,FALSE),0)</f>
        <v>0079</v>
      </c>
      <c r="E5115" s="40" t="s">
        <v>792</v>
      </c>
      <c r="F5115" s="23" t="str">
        <f>IFERROR(VLOOKUP(E5115,hoja!$A$2:$E$970,4,FALSE),0)</f>
        <v>CENTRO</v>
      </c>
      <c r="G5115" s="23" t="str">
        <f>IFERROR(VLOOKUP(E5115,hoja!$A$2:$E$970,5,FALSE),0)</f>
        <v>BOGOTÁ</v>
      </c>
      <c r="H5115" s="103" t="str">
        <f>IFERROR(VLOOKUP(E5115,hoja!A:C,3,FALSE),0)</f>
        <v>60042</v>
      </c>
      <c r="I5115" s="24" t="str">
        <f t="shared" si="1451"/>
        <v>007960042</v>
      </c>
      <c r="J5115" s="23">
        <v>44.615694444451947</v>
      </c>
      <c r="K5115" s="23">
        <v>403.96749999999997</v>
      </c>
      <c r="L5115" s="23" t="str">
        <f t="shared" si="1459"/>
        <v>NACIONAL</v>
      </c>
      <c r="M5115" s="23" t="s">
        <v>618</v>
      </c>
      <c r="N5115" s="23" t="s">
        <v>622</v>
      </c>
      <c r="O5115" s="23">
        <f t="shared" si="1456"/>
        <v>16</v>
      </c>
      <c r="P5115" s="23" t="str">
        <f t="shared" si="1457"/>
        <v>007960042Principal</v>
      </c>
    </row>
    <row r="5116" spans="1:16" ht="15" hidden="1" customHeight="1">
      <c r="A5116" s="90" t="s">
        <v>792</v>
      </c>
      <c r="B5116" s="23" t="str">
        <f>IFERROR(VLOOKUP(A5116,hoja!$A$2:$E$970,4,FALSE),0)</f>
        <v>CENTRO</v>
      </c>
      <c r="C5116" s="23" t="str">
        <f>IFERROR(VLOOKUP(A5116,hoja!$A$2:$E$1370,5,FALSE),0)</f>
        <v>BOGOTÁ</v>
      </c>
      <c r="D5116" s="23" t="str">
        <f>IFERROR(VLOOKUP(A5116,hoja!A:D,3,FALSE),0)</f>
        <v>60042</v>
      </c>
      <c r="E5116" s="40" t="s">
        <v>679</v>
      </c>
      <c r="F5116" s="23" t="str">
        <f>IFERROR(VLOOKUP(E5116,hoja!$A$2:$E$970,4,FALSE),0)</f>
        <v>CENTRO</v>
      </c>
      <c r="G5116" s="23" t="str">
        <f>IFERROR(VLOOKUP(E5116,hoja!$A$2:$E$970,5,FALSE),0)</f>
        <v>NEIVA</v>
      </c>
      <c r="H5116" s="103" t="str">
        <f>IFERROR(VLOOKUP(E5116,hoja!A:C,3,FALSE),0)</f>
        <v>0385</v>
      </c>
      <c r="I5116" s="24" t="str">
        <f t="shared" si="1451"/>
        <v>600420385</v>
      </c>
      <c r="K5116" s="23">
        <v>322.8655</v>
      </c>
      <c r="L5116" s="23" t="str">
        <f t="shared" si="1458"/>
        <v>REGIONAL</v>
      </c>
      <c r="M5116" s="23" t="s">
        <v>618</v>
      </c>
      <c r="N5116" s="23" t="s">
        <v>622</v>
      </c>
      <c r="O5116" s="23">
        <f t="shared" si="1456"/>
        <v>16</v>
      </c>
      <c r="P5116" s="23" t="str">
        <f t="shared" si="1457"/>
        <v>600420385Principal</v>
      </c>
    </row>
    <row r="5117" spans="1:16" customFormat="1" ht="15" hidden="1" customHeight="1">
      <c r="A5117" s="90" t="s">
        <v>962</v>
      </c>
      <c r="B5117" s="23" t="str">
        <f>IFERROR(VLOOKUP(A5117,hoja!$A$2:$E$970,4,FALSE),0)</f>
        <v>COSTA</v>
      </c>
      <c r="C5117" s="23" t="str">
        <f>IFERROR(VLOOKUP(A5117,hoja!$A$2:$E$1370,5,FALSE),0)</f>
        <v>TOLU</v>
      </c>
      <c r="D5117" s="23" t="str">
        <f>IFERROR(VLOOKUP(A5117,hoja!A:D,3,FALSE),0)</f>
        <v>50184</v>
      </c>
      <c r="E5117" s="40" t="s">
        <v>1184</v>
      </c>
      <c r="F5117" s="23" t="str">
        <f>IFERROR(VLOOKUP(E5117,hoja!$A$2:$E$970,4,FALSE),0)</f>
        <v>CENTRO</v>
      </c>
      <c r="G5117" s="23" t="str">
        <f>IFERROR(VLOOKUP(E5117,hoja!$A$2:$E$970,5,FALSE),0)</f>
        <v>BOGOTÁ</v>
      </c>
      <c r="H5117" s="103" t="str">
        <f>IFERROR(VLOOKUP(E5117,hoja!A:C,3,FALSE),0)</f>
        <v>50229</v>
      </c>
      <c r="I5117" s="24" t="str">
        <f t="shared" ref="I5117" si="1460">D5117&amp;H5117</f>
        <v>5018450229</v>
      </c>
      <c r="J5117" s="23"/>
      <c r="K5117" s="23">
        <v>913</v>
      </c>
      <c r="L5117" s="23" t="str">
        <f>IF(B5117=F5117,"REGIONAL","NACIONAL")</f>
        <v>NACIONAL</v>
      </c>
      <c r="M5117" s="23" t="s">
        <v>618</v>
      </c>
      <c r="N5117" s="23" t="s">
        <v>622</v>
      </c>
      <c r="O5117" s="23">
        <f t="shared" ref="O5117" si="1461">IF(K5117&lt;=250,25,IF(K5117&lt;=500,16,IF(K5117&lt;=800,12,IF(K5117&lt;=1100,8,IF(K5117&lt;=1400,6,IF(K5117&lt;=1700,5))))))</f>
        <v>8</v>
      </c>
      <c r="P5117" s="23" t="str">
        <f t="shared" ref="P5117" si="1462">D5117&amp;H5117&amp;M5117</f>
        <v>5018450229Principal</v>
      </c>
    </row>
    <row r="5118" spans="1:16" customFormat="1" ht="15" hidden="1" customHeight="1">
      <c r="A5118" s="90" t="s">
        <v>1162</v>
      </c>
      <c r="B5118" s="23" t="str">
        <f>IFERROR(VLOOKUP(A5118,hoja!$A$2:$E$970,4,FALSE),0)</f>
        <v>COSTA</v>
      </c>
      <c r="C5118" s="23" t="str">
        <f>IFERROR(VLOOKUP(A5118,hoja!$A$2:$E$1370,5,FALSE),0)</f>
        <v>BARRANQUILLA</v>
      </c>
      <c r="D5118" s="23" t="str">
        <f>IFERROR(VLOOKUP(A5118,hoja!A:D,3,FALSE),0)</f>
        <v>50260</v>
      </c>
      <c r="E5118" s="40" t="s">
        <v>850</v>
      </c>
      <c r="F5118" s="23" t="str">
        <f>IFERROR(VLOOKUP(E5118,hoja!$A$2:$E$970,4,FALSE),0)</f>
        <v>SANTANDER</v>
      </c>
      <c r="G5118" s="23" t="str">
        <f>IFERROR(VLOOKUP(E5118,hoja!$A$2:$E$970,5,FALSE),0)</f>
        <v>PIEDECUESTA</v>
      </c>
      <c r="H5118" s="103" t="str">
        <f>IFERROR(VLOOKUP(E5118,hoja!A:C,3,FALSE),0)</f>
        <v>60012</v>
      </c>
      <c r="I5118" s="24" t="str">
        <f t="shared" ref="I5118" si="1463">D5118&amp;H5118</f>
        <v>5026060012</v>
      </c>
      <c r="J5118" s="23"/>
      <c r="K5118" s="23">
        <v>638</v>
      </c>
      <c r="L5118" s="23" t="str">
        <f t="shared" ref="L5118:L5119" si="1464">IF(B5118=F5118,"REGIONAL","NACIONAL")</f>
        <v>NACIONAL</v>
      </c>
      <c r="M5118" s="23" t="s">
        <v>618</v>
      </c>
      <c r="N5118" s="23" t="s">
        <v>622</v>
      </c>
      <c r="O5118" s="23">
        <f t="shared" ref="O5118" si="1465">IF(K5118&lt;=250,25,IF(K5118&lt;=500,16,IF(K5118&lt;=800,12,IF(K5118&lt;=1100,8,IF(K5118&lt;=1400,6,IF(K5118&lt;=1700,5))))))</f>
        <v>12</v>
      </c>
      <c r="P5118" s="23" t="str">
        <f t="shared" ref="P5118" si="1466">D5118&amp;H5118&amp;M5118</f>
        <v>5026060012Principal</v>
      </c>
    </row>
    <row r="5119" spans="1:16" customFormat="1" ht="15" hidden="1" customHeight="1">
      <c r="A5119" s="90" t="s">
        <v>692</v>
      </c>
      <c r="B5119" s="23" t="str">
        <f>IFERROR(VLOOKUP(A5119,hoja!$A$2:$E$970,4,FALSE),0)</f>
        <v>SANTANDER</v>
      </c>
      <c r="C5119" s="23" t="str">
        <f>IFERROR(VLOOKUP(A5119,hoja!$A$2:$E$1370,5,FALSE),0)</f>
        <v>BARBOSA</v>
      </c>
      <c r="D5119" s="23" t="str">
        <f>IFERROR(VLOOKUP(A5119,hoja!A:D,3,FALSE),0)</f>
        <v>0446</v>
      </c>
      <c r="E5119" s="40" t="s">
        <v>672</v>
      </c>
      <c r="F5119" s="23" t="str">
        <f>IFERROR(VLOOKUP(E5119,hoja!$A$2:$E$970,4,FALSE),0)</f>
        <v>ANTIOQUIA</v>
      </c>
      <c r="G5119" s="23" t="str">
        <f>IFERROR(VLOOKUP(E5119,hoja!$A$2:$E$970,5,FALSE),0)</f>
        <v>MEDELLÍN</v>
      </c>
      <c r="H5119" s="103" t="str">
        <f>IFERROR(VLOOKUP(E5119,hoja!A:C,3,FALSE),0)</f>
        <v>0092</v>
      </c>
      <c r="I5119" s="24" t="str">
        <f t="shared" ref="I5119" si="1467">D5119&amp;H5119</f>
        <v>04460092</v>
      </c>
      <c r="J5119" s="23"/>
      <c r="K5119" s="23">
        <v>590</v>
      </c>
      <c r="L5119" s="23" t="str">
        <f t="shared" si="1464"/>
        <v>NACIONAL</v>
      </c>
      <c r="M5119" s="23" t="s">
        <v>618</v>
      </c>
      <c r="N5119" s="23" t="s">
        <v>622</v>
      </c>
      <c r="O5119" s="23">
        <f t="shared" ref="O5119" si="1468">IF(K5119&lt;=250,25,IF(K5119&lt;=500,16,IF(K5119&lt;=800,12,IF(K5119&lt;=1100,8,IF(K5119&lt;=1400,6,IF(K5119&lt;=1700,5))))))</f>
        <v>12</v>
      </c>
      <c r="P5119" s="23" t="str">
        <f t="shared" ref="P5119" si="1469">D5119&amp;H5119&amp;M5119</f>
        <v>04460092Principal</v>
      </c>
    </row>
    <row r="5120" spans="1:16" customFormat="1" ht="15" hidden="1" customHeight="1">
      <c r="A5120" s="90" t="s">
        <v>1073</v>
      </c>
      <c r="B5120" s="23" t="str">
        <f>IFERROR(VLOOKUP(A5120,hoja!$A$2:$E$970,4,FALSE),0)</f>
        <v>ANTIOQUIA</v>
      </c>
      <c r="C5120" s="23" t="str">
        <f>IFERROR(VLOOKUP(A5120,hoja!$A$2:$E$1370,5,FALSE),0)</f>
        <v>MEDELLÍN</v>
      </c>
      <c r="D5120" s="23" t="str">
        <f>IFERROR(VLOOKUP(A5120,hoja!A:D,3,FALSE),0)</f>
        <v>50559</v>
      </c>
      <c r="E5120" s="40" t="s">
        <v>1073</v>
      </c>
      <c r="F5120" s="23" t="str">
        <f>IFERROR(VLOOKUP(E5120,hoja!$A$2:$E$970,4,FALSE),0)</f>
        <v>ANTIOQUIA</v>
      </c>
      <c r="G5120" s="23" t="str">
        <f>IFERROR(VLOOKUP(E5120,hoja!$A$2:$E$970,5,FALSE),0)</f>
        <v>MEDELLÍN</v>
      </c>
      <c r="H5120" s="103" t="str">
        <f>IFERROR(VLOOKUP(E5120,hoja!A:C,3,FALSE),0)</f>
        <v>50559</v>
      </c>
      <c r="I5120" s="24" t="str">
        <f t="shared" ref="I5120" si="1470">D5120&amp;H5120</f>
        <v>5055950559</v>
      </c>
      <c r="J5120" s="23"/>
      <c r="K5120" s="23">
        <v>1</v>
      </c>
      <c r="L5120" s="23" t="str">
        <f t="shared" ref="L5120" si="1471">IF(B5120=F5120,"REGIONAL","NACIONAL")</f>
        <v>REGIONAL</v>
      </c>
      <c r="M5120" s="23" t="s">
        <v>618</v>
      </c>
      <c r="N5120" s="23" t="s">
        <v>622</v>
      </c>
      <c r="O5120" s="23">
        <f t="shared" ref="O5120" si="1472">IF(K5120&lt;=250,25,IF(K5120&lt;=500,16,IF(K5120&lt;=800,12,IF(K5120&lt;=1100,8,IF(K5120&lt;=1400,6,IF(K5120&lt;=1700,5))))))</f>
        <v>25</v>
      </c>
      <c r="P5120" s="23" t="str">
        <f t="shared" ref="P5120" si="1473">D5120&amp;H5120&amp;M5120</f>
        <v>5055950559Principal</v>
      </c>
    </row>
    <row r="5121" spans="1:16" customFormat="1" ht="15" hidden="1" customHeight="1">
      <c r="A5121" t="s">
        <v>658</v>
      </c>
      <c r="B5121" s="23" t="str">
        <f>IFERROR(VLOOKUP(A5121,hoja!$A$2:$E$970,4,FALSE),0)</f>
        <v>ANTIOQUIA</v>
      </c>
      <c r="C5121" s="23" t="str">
        <f>IFERROR(VLOOKUP(A5121,hoja!$A$2:$E$1370,5,FALSE),0)</f>
        <v>MEDELLÍN</v>
      </c>
      <c r="D5121" s="23" t="str">
        <f>IFERROR(VLOOKUP(A5121,hoja!A:D,3,FALSE),0)</f>
        <v>3051</v>
      </c>
      <c r="E5121" t="s">
        <v>673</v>
      </c>
      <c r="F5121" s="23" t="str">
        <f>IFERROR(VLOOKUP(E5121,hoja!$A$2:$E$970,4,FALSE),0)</f>
        <v>CENTRO</v>
      </c>
      <c r="G5121" s="23" t="str">
        <f>IFERROR(VLOOKUP(E5121,hoja!$A$2:$E$970,5,FALSE),0)</f>
        <v>BOGOTÁ</v>
      </c>
      <c r="H5121" s="103" t="str">
        <f>IFERROR(VLOOKUP(E5121,hoja!A:C,3,FALSE),0)</f>
        <v>3052</v>
      </c>
      <c r="I5121" s="24" t="str">
        <f t="shared" ref="I5121:I5123" si="1474">D5121&amp;H5121</f>
        <v>30513052</v>
      </c>
      <c r="J5121" s="23">
        <v>23.7</v>
      </c>
      <c r="K5121" s="23">
        <v>445.56700000000001</v>
      </c>
      <c r="L5121" s="23" t="str">
        <f>IF(B5121=F5121,"REGIONAL","NACIONAL")</f>
        <v>NACIONAL</v>
      </c>
      <c r="M5121" s="23" t="s">
        <v>623</v>
      </c>
      <c r="N5121" s="23" t="s">
        <v>622</v>
      </c>
      <c r="O5121" s="23">
        <f t="shared" ref="O5121:O5123" si="1475">IF(K5121&lt;=250,25,IF(K5121&lt;=500,16,IF(K5121&lt;=800,12,IF(K5121&lt;=1100,8,IF(K5121&lt;=1400,6,IF(K5121&lt;=1700,5))))))</f>
        <v>16</v>
      </c>
      <c r="P5121" s="23" t="str">
        <f t="shared" ref="P5121:P5123" si="1476">D5121&amp;H5121&amp;M5121</f>
        <v>30513052Facatativa</v>
      </c>
    </row>
    <row r="5122" spans="1:16" customFormat="1" ht="15" hidden="1" customHeight="1">
      <c r="A5122" t="s">
        <v>71</v>
      </c>
      <c r="B5122" s="23" t="str">
        <f>IFERROR(VLOOKUP(A5122,hoja!$A$2:$E$970,4,FALSE),0)</f>
        <v>CENTRO</v>
      </c>
      <c r="C5122" s="23" t="str">
        <f>IFERROR(VLOOKUP(A5122,hoja!$A$2:$E$1370,5,FALSE),0)</f>
        <v>BOGOTÁ</v>
      </c>
      <c r="D5122" s="23" t="str">
        <f>IFERROR(VLOOKUP(A5122,hoja!A:D,3,FALSE),0)</f>
        <v>60015</v>
      </c>
      <c r="E5122" t="s">
        <v>78</v>
      </c>
      <c r="F5122" s="23" t="str">
        <f>IFERROR(VLOOKUP(E5122,hoja!$A$2:$E$970,4,FALSE),0)</f>
        <v>SANTANDER</v>
      </c>
      <c r="G5122" s="23" t="str">
        <f>IFERROR(VLOOKUP(E5122,hoja!$A$2:$E$970,5,FALSE),0)</f>
        <v>PIEDECUESTA</v>
      </c>
      <c r="H5122" s="103" t="str">
        <f>IFERROR(VLOOKUP(E5122,hoja!A:C,3,FALSE),0)</f>
        <v>60017</v>
      </c>
      <c r="I5122" s="24" t="str">
        <f t="shared" si="1474"/>
        <v>6001560017</v>
      </c>
      <c r="K5122">
        <v>410</v>
      </c>
      <c r="L5122" s="23" t="str">
        <f t="shared" ref="L5122:L5125" si="1477">IF(B5122=F5122,"REGIONAL","NACIONAL")</f>
        <v>NACIONAL</v>
      </c>
      <c r="M5122" s="23" t="s">
        <v>618</v>
      </c>
      <c r="N5122" s="23" t="s">
        <v>622</v>
      </c>
      <c r="O5122" s="23">
        <f t="shared" si="1475"/>
        <v>16</v>
      </c>
      <c r="P5122" s="23" t="str">
        <f t="shared" si="1476"/>
        <v>6001560017Principal</v>
      </c>
    </row>
    <row r="5123" spans="1:16" customFormat="1" ht="15" hidden="1" customHeight="1">
      <c r="A5123" t="s">
        <v>630</v>
      </c>
      <c r="B5123" s="23" t="str">
        <f>IFERROR(VLOOKUP(A5123,hoja!$A$2:$E$970,4,FALSE),0)</f>
        <v>CENTRO</v>
      </c>
      <c r="C5123" s="23" t="str">
        <f>IFERROR(VLOOKUP(A5123,hoja!$A$2:$E$1370,5,FALSE),0)</f>
        <v>SESQUILÉ</v>
      </c>
      <c r="D5123" s="23" t="str">
        <f>IFERROR(VLOOKUP(A5123,hoja!A:D,3,FALSE),0)</f>
        <v>1501</v>
      </c>
      <c r="E5123" t="s">
        <v>1059</v>
      </c>
      <c r="F5123" s="23" t="str">
        <f>IFERROR(VLOOKUP(E5123,hoja!$A$2:$E$970,4,FALSE),0)</f>
        <v>ANTIOQUIA</v>
      </c>
      <c r="G5123" s="23" t="str">
        <f>IFERROR(VLOOKUP(E5123,hoja!$A$2:$E$970,5,FALSE),0)</f>
        <v>MEDELLÍN</v>
      </c>
      <c r="H5123" s="103" t="str">
        <f>IFERROR(VLOOKUP(E5123,hoja!A:C,3,FALSE),0)</f>
        <v>0043</v>
      </c>
      <c r="I5123" s="24" t="str">
        <f t="shared" si="1474"/>
        <v>15010043</v>
      </c>
      <c r="K5123" s="23">
        <v>466</v>
      </c>
      <c r="L5123" s="23" t="str">
        <f t="shared" si="1477"/>
        <v>NACIONAL</v>
      </c>
      <c r="M5123" s="23" t="s">
        <v>938</v>
      </c>
      <c r="N5123" s="23" t="s">
        <v>622</v>
      </c>
      <c r="O5123" s="23">
        <f t="shared" si="1475"/>
        <v>16</v>
      </c>
      <c r="P5123" s="23" t="str">
        <f t="shared" si="1476"/>
        <v>15010043Chia</v>
      </c>
    </row>
    <row r="5124" spans="1:16" customFormat="1" ht="15" hidden="1" customHeight="1">
      <c r="A5124" s="26" t="s">
        <v>1173</v>
      </c>
      <c r="B5124" s="23" t="str">
        <f>IFERROR(VLOOKUP(A5124,hoja!$A$2:$E$970,4,FALSE),0)</f>
        <v>COSTA</v>
      </c>
      <c r="C5124" s="23" t="str">
        <f>IFERROR(VLOOKUP(A5124,hoja!$A$2:$E$1370,5,FALSE),0)</f>
        <v>MALAMBO</v>
      </c>
      <c r="D5124" s="23" t="str">
        <f>IFERROR(VLOOKUP(A5124,hoja!A:D,3,FALSE),0)</f>
        <v>50257</v>
      </c>
      <c r="E5124" s="23" t="s">
        <v>617</v>
      </c>
      <c r="F5124" s="23" t="str">
        <f>IFERROR(VLOOKUP(E5124,hoja!$A$2:$E$970,4,FALSE),0)</f>
        <v>ANTIOQUIA</v>
      </c>
      <c r="G5124" s="23" t="str">
        <f>IFERROR(VLOOKUP(E5124,hoja!$A$2:$E$970,5,FALSE),0)</f>
        <v>MEDELLÍN</v>
      </c>
      <c r="H5124" s="103">
        <f>IFERROR(VLOOKUP(E5124,hoja!A:C,3,FALSE),0)</f>
        <v>50443</v>
      </c>
      <c r="I5124" s="24" t="str">
        <f t="shared" ref="I5124:I5125" si="1478">D5124&amp;H5124</f>
        <v>5025750443</v>
      </c>
      <c r="J5124" s="23"/>
      <c r="K5124" s="23">
        <v>671</v>
      </c>
      <c r="L5124" s="23" t="str">
        <f t="shared" si="1477"/>
        <v>NACIONAL</v>
      </c>
      <c r="M5124" s="23" t="s">
        <v>618</v>
      </c>
      <c r="N5124" s="23" t="s">
        <v>622</v>
      </c>
      <c r="O5124" s="23">
        <f t="shared" ref="O5124:O5143" si="1479">IF(K5124&lt;=250,25,IF(K5124&lt;=500,16,IF(K5124&lt;=800,12,IF(K5124&lt;=1100,8,IF(K5124&lt;=1400,6,IF(K5124&lt;=1700,5))))))</f>
        <v>12</v>
      </c>
      <c r="P5124" s="23" t="str">
        <f t="shared" ref="P5124:P5143" si="1480">D5124&amp;H5124&amp;M5124</f>
        <v>5025750443Principal</v>
      </c>
    </row>
    <row r="5125" spans="1:16" customFormat="1" ht="15" hidden="1" customHeight="1">
      <c r="A5125" s="26" t="s">
        <v>665</v>
      </c>
      <c r="B5125" s="23" t="str">
        <f>IFERROR(VLOOKUP(A5125,hoja!$A$2:$E$970,4,FALSE),0)</f>
        <v>OCCIDENTE</v>
      </c>
      <c r="C5125" s="23" t="str">
        <f>IFERROR(VLOOKUP(A5125,hoja!$A$2:$E$1370,5,FALSE),0)</f>
        <v>MANIZALES</v>
      </c>
      <c r="D5125" s="23" t="str">
        <f>IFERROR(VLOOKUP(A5125,hoja!A:D,3,FALSE),0)</f>
        <v>0145</v>
      </c>
      <c r="E5125" s="23" t="s">
        <v>637</v>
      </c>
      <c r="F5125" s="23" t="str">
        <f>IFERROR(VLOOKUP(E5125,hoja!$A$2:$E$970,4,FALSE),0)</f>
        <v>SANTANDER</v>
      </c>
      <c r="G5125" s="23" t="str">
        <f>IFERROR(VLOOKUP(E5125,hoja!$A$2:$E$970,5,FALSE),0)</f>
        <v>PIEDECUESTA</v>
      </c>
      <c r="H5125" s="103" t="str">
        <f>IFERROR(VLOOKUP(E5125,hoja!A:C,3,FALSE),0)</f>
        <v>0422</v>
      </c>
      <c r="I5125" s="24" t="str">
        <f t="shared" si="1478"/>
        <v>01450422</v>
      </c>
      <c r="J5125" s="23"/>
      <c r="K5125" s="23">
        <v>687</v>
      </c>
      <c r="L5125" s="23" t="str">
        <f t="shared" si="1477"/>
        <v>NACIONAL</v>
      </c>
      <c r="M5125" s="23" t="s">
        <v>793</v>
      </c>
      <c r="N5125" s="23" t="s">
        <v>622</v>
      </c>
      <c r="O5125" s="23">
        <f t="shared" si="1479"/>
        <v>12</v>
      </c>
      <c r="P5125" s="23" t="str">
        <f t="shared" si="1480"/>
        <v>01450422La linea</v>
      </c>
    </row>
    <row r="5126" spans="1:16" customFormat="1" ht="15" hidden="1" customHeight="1">
      <c r="A5126" t="s">
        <v>670</v>
      </c>
      <c r="B5126" s="23" t="str">
        <f>IFERROR(VLOOKUP(A5126,hoja!$A$2:$E$970,4,FALSE),0)</f>
        <v>OCCIDENTE</v>
      </c>
      <c r="C5126" s="23" t="str">
        <f>IFERROR(VLOOKUP(A5126,hoja!$A$2:$E$1370,5,FALSE),0)</f>
        <v>PEREIRA</v>
      </c>
      <c r="D5126" s="23" t="str">
        <f>IFERROR(VLOOKUP(A5126,hoja!A:D,3,FALSE),0)</f>
        <v>0134</v>
      </c>
      <c r="E5126" t="s">
        <v>1185</v>
      </c>
      <c r="F5126" s="23" t="str">
        <f>IFERROR(VLOOKUP(E5126,hoja!$A$2:$E$970,4,FALSE),0)</f>
        <v>OCCIDENTE</v>
      </c>
      <c r="G5126" s="23" t="str">
        <f>IFERROR(VLOOKUP(E5126,hoja!$A$2:$E$970,5,FALSE),0)</f>
        <v>QUIBDO</v>
      </c>
      <c r="H5126" s="103" t="str">
        <f>IFERROR(VLOOKUP(E5126,hoja!A:C,3,FALSE),0)</f>
        <v>50586</v>
      </c>
      <c r="I5126" s="24" t="str">
        <f t="shared" ref="I5126:I5135" si="1481">D5126&amp;H5126</f>
        <v>013450586</v>
      </c>
      <c r="K5126">
        <v>249</v>
      </c>
      <c r="L5126" s="23" t="str">
        <f t="shared" ref="L5126:L5146" si="1482">IF(B5126=F5126,"REGIONAL","NACIONAL")</f>
        <v>REGIONAL</v>
      </c>
      <c r="M5126" s="23" t="s">
        <v>618</v>
      </c>
      <c r="N5126" s="23" t="s">
        <v>622</v>
      </c>
      <c r="O5126" s="23">
        <f t="shared" si="1479"/>
        <v>25</v>
      </c>
      <c r="P5126" s="23" t="str">
        <f t="shared" si="1480"/>
        <v>013450586Principal</v>
      </c>
    </row>
    <row r="5127" spans="1:16" ht="15" hidden="1" customHeight="1">
      <c r="A5127" s="23" t="s">
        <v>729</v>
      </c>
      <c r="B5127" s="23" t="str">
        <f>IFERROR(VLOOKUP(A5127,hoja!$A$2:$E$970,4,FALSE),0)</f>
        <v>SANTANDER</v>
      </c>
      <c r="C5127" s="23" t="str">
        <f>IFERROR(VLOOKUP(A5127,hoja!$A$2:$E$1370,5,FALSE),0)</f>
        <v>YOPAL</v>
      </c>
      <c r="D5127" s="23" t="str">
        <f>IFERROR(VLOOKUP(A5127,hoja!A:D,3,FALSE),0)</f>
        <v>0442</v>
      </c>
      <c r="E5127" t="s">
        <v>71</v>
      </c>
      <c r="F5127" s="23" t="str">
        <f>IFERROR(VLOOKUP(E5127,hoja!$A$2:$E$970,4,FALSE),0)</f>
        <v>CENTRO</v>
      </c>
      <c r="G5127" s="23" t="str">
        <f>IFERROR(VLOOKUP(E5127,hoja!$A$2:$E$970,5,FALSE),0)</f>
        <v>BOGOTÁ</v>
      </c>
      <c r="H5127" s="103" t="str">
        <f>IFERROR(VLOOKUP(E5127,hoja!A:C,3,FALSE),0)</f>
        <v>60015</v>
      </c>
      <c r="I5127" s="24" t="str">
        <f t="shared" si="1481"/>
        <v>044260015</v>
      </c>
      <c r="J5127" s="23">
        <v>19.773611111158971</v>
      </c>
      <c r="K5127" s="23">
        <v>376.5</v>
      </c>
      <c r="L5127" s="23" t="str">
        <f>IF(B5127=F5127,"REGIONAL","NACIONAL")</f>
        <v>NACIONAL</v>
      </c>
      <c r="M5127" s="23" t="s">
        <v>618</v>
      </c>
      <c r="N5127" s="23" t="s">
        <v>622</v>
      </c>
      <c r="O5127" s="23">
        <f t="shared" si="1479"/>
        <v>16</v>
      </c>
      <c r="P5127" s="23" t="str">
        <f t="shared" si="1480"/>
        <v>044260015Principal</v>
      </c>
    </row>
    <row r="5128" spans="1:16" ht="15" hidden="1" customHeight="1">
      <c r="A5128" s="23" t="s">
        <v>95</v>
      </c>
      <c r="B5128" s="23" t="str">
        <f>IFERROR(VLOOKUP(A5128,hoja!$A$2:$E$970,4,FALSE),0)</f>
        <v>OCCIDENTE</v>
      </c>
      <c r="C5128" s="23" t="str">
        <f>IFERROR(VLOOKUP(A5128,hoja!$A$2:$E$1370,5,FALSE),0)</f>
        <v>CALI</v>
      </c>
      <c r="D5128" s="23" t="str">
        <f>IFERROR(VLOOKUP(A5128,hoja!A:D,3,FALSE),0)</f>
        <v>3024</v>
      </c>
      <c r="E5128" t="s">
        <v>386</v>
      </c>
      <c r="F5128" s="23" t="str">
        <f>IFERROR(VLOOKUP(E5128,hoja!$A$2:$E$970,4,FALSE),0)</f>
        <v>OCCIDENTE</v>
      </c>
      <c r="G5128" s="23" t="str">
        <f>IFERROR(VLOOKUP(E5128,hoja!$A$2:$E$970,5,FALSE),0)</f>
        <v>POPAYÁN</v>
      </c>
      <c r="H5128" s="103" t="str">
        <f>IFERROR(VLOOKUP(E5128,hoja!A:C,3,FALSE),0)</f>
        <v>60162</v>
      </c>
      <c r="I5128" s="24" t="str">
        <f t="shared" si="1481"/>
        <v>302460162</v>
      </c>
      <c r="K5128" s="23">
        <v>137</v>
      </c>
      <c r="L5128" s="23" t="str">
        <f t="shared" si="1482"/>
        <v>REGIONAL</v>
      </c>
      <c r="M5128" s="23" t="s">
        <v>618</v>
      </c>
      <c r="N5128" s="23" t="s">
        <v>622</v>
      </c>
      <c r="O5128" s="23">
        <f t="shared" si="1479"/>
        <v>25</v>
      </c>
      <c r="P5128" s="23" t="str">
        <f t="shared" si="1480"/>
        <v>302460162Principal</v>
      </c>
    </row>
    <row r="5129" spans="1:16" ht="15" hidden="1" customHeight="1">
      <c r="A5129" s="23" t="s">
        <v>807</v>
      </c>
      <c r="B5129" s="23" t="str">
        <f>IFERROR(VLOOKUP(A5129,hoja!$A$2:$E$970,4,FALSE),0)</f>
        <v>CENTRO</v>
      </c>
      <c r="C5129" s="23" t="str">
        <f>IFERROR(VLOOKUP(A5129,hoja!$A$2:$E$1370,5,FALSE),0)</f>
        <v>BOGOTÁ</v>
      </c>
      <c r="D5129" s="23" t="str">
        <f>IFERROR(VLOOKUP(A5129,hoja!A:D,3,FALSE),0)</f>
        <v>0460</v>
      </c>
      <c r="E5129" t="s">
        <v>1186</v>
      </c>
      <c r="F5129" s="23" t="str">
        <f>IFERROR(VLOOKUP(E5129,hoja!$A$2:$E$970,4,FALSE),0)</f>
        <v>CENTRO</v>
      </c>
      <c r="G5129" s="23" t="str">
        <f>IFERROR(VLOOKUP(E5129,hoja!$A$2:$E$970,5,FALSE),0)</f>
        <v>VILLAVICENCIO</v>
      </c>
      <c r="H5129" s="103" t="str">
        <f>IFERROR(VLOOKUP(E5129,hoja!A:C,3,FALSE),0)</f>
        <v>50627</v>
      </c>
      <c r="I5129" s="24" t="str">
        <f t="shared" si="1481"/>
        <v>046050627</v>
      </c>
      <c r="K5129" s="23">
        <v>177</v>
      </c>
      <c r="L5129" s="23" t="str">
        <f t="shared" si="1482"/>
        <v>REGIONAL</v>
      </c>
      <c r="M5129" s="23" t="s">
        <v>618</v>
      </c>
      <c r="N5129" s="23" t="s">
        <v>622</v>
      </c>
      <c r="O5129" s="23">
        <f t="shared" si="1479"/>
        <v>25</v>
      </c>
      <c r="P5129" s="23" t="str">
        <f t="shared" si="1480"/>
        <v>046050627Principal</v>
      </c>
    </row>
    <row r="5130" spans="1:16" ht="15" hidden="1" customHeight="1">
      <c r="A5130" s="23" t="s">
        <v>807</v>
      </c>
      <c r="B5130" s="23" t="str">
        <f>IFERROR(VLOOKUP(A5130,hoja!$A$2:$E$970,4,FALSE),0)</f>
        <v>CENTRO</v>
      </c>
      <c r="C5130" s="23" t="str">
        <f>IFERROR(VLOOKUP(A5130,hoja!$A$2:$E$1370,5,FALSE),0)</f>
        <v>BOGOTÁ</v>
      </c>
      <c r="D5130" s="23" t="str">
        <f>IFERROR(VLOOKUP(A5130,hoja!A:D,3,FALSE),0)</f>
        <v>0460</v>
      </c>
      <c r="E5130" t="s">
        <v>1187</v>
      </c>
      <c r="F5130" s="23" t="str">
        <f>IFERROR(VLOOKUP(E5130,hoja!$A$2:$E$970,4,FALSE),0)</f>
        <v>CENTRO</v>
      </c>
      <c r="G5130" s="23" t="str">
        <f>IFERROR(VLOOKUP(E5130,hoja!$A$2:$E$970,5,FALSE),0)</f>
        <v>BOGOTÁ</v>
      </c>
      <c r="H5130" s="103" t="str">
        <f>IFERROR(VLOOKUP(E5130,hoja!A:C,3,FALSE),0)</f>
        <v>50629</v>
      </c>
      <c r="I5130" s="24" t="str">
        <f t="shared" si="1481"/>
        <v>046050629</v>
      </c>
      <c r="K5130" s="23">
        <v>294</v>
      </c>
      <c r="L5130" s="23" t="str">
        <f t="shared" si="1482"/>
        <v>REGIONAL</v>
      </c>
      <c r="M5130" s="23" t="s">
        <v>618</v>
      </c>
      <c r="N5130" s="23" t="s">
        <v>622</v>
      </c>
      <c r="O5130" s="23">
        <f t="shared" si="1479"/>
        <v>16</v>
      </c>
      <c r="P5130" s="23" t="str">
        <f t="shared" si="1480"/>
        <v>046050629Principal</v>
      </c>
    </row>
    <row r="5131" spans="1:16" ht="15" hidden="1" customHeight="1">
      <c r="A5131" s="23" t="s">
        <v>653</v>
      </c>
      <c r="B5131" s="23" t="str">
        <f>IFERROR(VLOOKUP(A5131,hoja!$A$2:$E$970,4,FALSE),0)</f>
        <v>CENTRO</v>
      </c>
      <c r="C5131" s="23" t="str">
        <f>IFERROR(VLOOKUP(A5131,hoja!$A$2:$E$1370,5,FALSE),0)</f>
        <v>MADRID</v>
      </c>
      <c r="D5131" s="23" t="str">
        <f>IFERROR(VLOOKUP(A5131,hoja!A:D,3,FALSE),0)</f>
        <v>2023</v>
      </c>
      <c r="E5131" t="s">
        <v>685</v>
      </c>
      <c r="F5131" s="23" t="str">
        <f>IFERROR(VLOOKUP(E5131,hoja!$A$2:$E$970,4,FALSE),0)</f>
        <v>ANTIOQUIA</v>
      </c>
      <c r="G5131" s="23" t="str">
        <f>IFERROR(VLOOKUP(E5131,hoja!$A$2:$E$970,5,FALSE),0)</f>
        <v>MEDELLÍN</v>
      </c>
      <c r="H5131" s="103" t="str">
        <f>IFERROR(VLOOKUP(E5131,hoja!A:C,3,FALSE),0)</f>
        <v>60097</v>
      </c>
      <c r="I5131" s="24" t="str">
        <f t="shared" si="1481"/>
        <v>202360097</v>
      </c>
      <c r="K5131" s="23">
        <v>411</v>
      </c>
      <c r="L5131" s="23" t="str">
        <f>IF(B5131=F5131,"REGIONAL","NACIONAL")</f>
        <v>NACIONAL</v>
      </c>
      <c r="M5131" s="23" t="s">
        <v>618</v>
      </c>
      <c r="N5131" s="23" t="s">
        <v>622</v>
      </c>
      <c r="O5131" s="23">
        <f t="shared" si="1479"/>
        <v>16</v>
      </c>
      <c r="P5131" s="23" t="str">
        <f t="shared" si="1480"/>
        <v>202360097Principal</v>
      </c>
    </row>
    <row r="5132" spans="1:16" ht="15" hidden="1" customHeight="1">
      <c r="A5132" s="23" t="s">
        <v>49</v>
      </c>
      <c r="B5132" s="23" t="str">
        <f>IFERROR(VLOOKUP(A5132,hoja!$A$2:$E$970,4,FALSE),0)</f>
        <v>OCCIDENTE</v>
      </c>
      <c r="C5132" s="23" t="str">
        <f>IFERROR(VLOOKUP(A5132,hoja!$A$2:$E$1370,5,FALSE),0)</f>
        <v>ARMENIA</v>
      </c>
      <c r="D5132" s="23" t="str">
        <f>IFERROR(VLOOKUP(A5132,hoja!A:D,3,FALSE),0)</f>
        <v>60142</v>
      </c>
      <c r="E5132" t="s">
        <v>1021</v>
      </c>
      <c r="F5132" s="23" t="str">
        <f>IFERROR(VLOOKUP(E5132,hoja!$A$2:$E$970,4,FALSE),0)</f>
        <v>COSTA</v>
      </c>
      <c r="G5132" s="23" t="str">
        <f>IFERROR(VLOOKUP(E5132,hoja!$A$2:$E$970,5,FALSE),0)</f>
        <v>COSTA</v>
      </c>
      <c r="H5132" s="103" t="str">
        <f>IFERROR(VLOOKUP(E5132,hoja!A:C,3,FALSE),0)</f>
        <v>50507</v>
      </c>
      <c r="I5132" s="24" t="str">
        <f t="shared" si="1481"/>
        <v>6014250507</v>
      </c>
      <c r="K5132" s="23">
        <v>933</v>
      </c>
      <c r="L5132" s="23" t="str">
        <f t="shared" ref="L5132:L5133" si="1483">IF(B5132=F5132,"REGIONAL","NACIONAL")</f>
        <v>NACIONAL</v>
      </c>
      <c r="M5132" s="23" t="s">
        <v>618</v>
      </c>
      <c r="N5132" s="23" t="s">
        <v>622</v>
      </c>
      <c r="O5132" s="23">
        <f t="shared" si="1479"/>
        <v>8</v>
      </c>
      <c r="P5132" s="23" t="str">
        <f t="shared" si="1480"/>
        <v>6014250507Principal</v>
      </c>
    </row>
    <row r="5133" spans="1:16" ht="15" hidden="1" customHeight="1">
      <c r="A5133" s="23" t="s">
        <v>71</v>
      </c>
      <c r="B5133" s="23" t="str">
        <f>IFERROR(VLOOKUP(A5133,hoja!$A$2:$E$970,4,FALSE),0)</f>
        <v>CENTRO</v>
      </c>
      <c r="C5133" s="23" t="str">
        <f>IFERROR(VLOOKUP(A5133,hoja!$A$2:$E$1370,5,FALSE),0)</f>
        <v>BOGOTÁ</v>
      </c>
      <c r="D5133" s="23" t="str">
        <f>IFERROR(VLOOKUP(A5133,hoja!A:D,3,FALSE),0)</f>
        <v>60015</v>
      </c>
      <c r="E5133" t="s">
        <v>731</v>
      </c>
      <c r="F5133" s="23" t="str">
        <f>IFERROR(VLOOKUP(E5133,hoja!$A$2:$E$970,4,FALSE),0)</f>
        <v>SANTANDER</v>
      </c>
      <c r="G5133" s="23" t="str">
        <f>IFERROR(VLOOKUP(E5133,hoja!$A$2:$E$970,5,FALSE),0)</f>
        <v>CÚCUTA</v>
      </c>
      <c r="H5133" s="103" t="str">
        <f>IFERROR(VLOOKUP(E5133,hoja!A:C,3,FALSE),0)</f>
        <v>0438</v>
      </c>
      <c r="I5133" s="24" t="str">
        <f t="shared" si="1481"/>
        <v>600150438</v>
      </c>
      <c r="K5133" s="23">
        <v>641.69799999999998</v>
      </c>
      <c r="L5133" s="23" t="str">
        <f t="shared" si="1483"/>
        <v>NACIONAL</v>
      </c>
      <c r="M5133" s="23" t="s">
        <v>618</v>
      </c>
      <c r="N5133" s="23" t="s">
        <v>622</v>
      </c>
      <c r="O5133" s="23">
        <f t="shared" si="1479"/>
        <v>12</v>
      </c>
      <c r="P5133" s="23" t="str">
        <f t="shared" si="1480"/>
        <v>600150438Principal</v>
      </c>
    </row>
    <row r="5134" spans="1:16" ht="15" hidden="1" customHeight="1">
      <c r="A5134" s="26" t="s">
        <v>872</v>
      </c>
      <c r="B5134" s="23" t="str">
        <f>IFERROR(VLOOKUP(A5134,hoja!$A$2:$E$970,4,FALSE),0)</f>
        <v>OCCIDENTE</v>
      </c>
      <c r="C5134" s="23" t="str">
        <f>IFERROR(VLOOKUP(A5134,hoja!$A$2:$E$1370,5,FALSE),0)</f>
        <v>ZARZAL</v>
      </c>
      <c r="D5134" s="23" t="str">
        <f>IFERROR(VLOOKUP(A5134,hoja!A:D,3,FALSE),0)</f>
        <v>60055</v>
      </c>
      <c r="E5134" t="s">
        <v>683</v>
      </c>
      <c r="F5134" s="23" t="str">
        <f>IFERROR(VLOOKUP(E5134,hoja!$A$2:$E$970,4,FALSE),0)</f>
        <v>OCCIDENTE</v>
      </c>
      <c r="G5134" s="23" t="str">
        <f>IFERROR(VLOOKUP(E5134,hoja!$A$2:$E$970,5,FALSE),0)</f>
        <v>BUGA</v>
      </c>
      <c r="H5134" s="103" t="str">
        <f>IFERROR(VLOOKUP(E5134,hoja!A:C,3,FALSE),0)</f>
        <v>0411</v>
      </c>
      <c r="I5134" s="24" t="str">
        <f t="shared" si="1481"/>
        <v>600550411</v>
      </c>
      <c r="K5134" s="23">
        <v>60</v>
      </c>
      <c r="L5134" s="23" t="str">
        <f t="shared" si="1482"/>
        <v>REGIONAL</v>
      </c>
      <c r="M5134" s="23" t="s">
        <v>618</v>
      </c>
      <c r="N5134" s="23" t="s">
        <v>622</v>
      </c>
      <c r="O5134" s="23">
        <f t="shared" si="1479"/>
        <v>25</v>
      </c>
      <c r="P5134" s="23" t="str">
        <f t="shared" si="1480"/>
        <v>600550411Principal</v>
      </c>
    </row>
    <row r="5135" spans="1:16" ht="15" hidden="1" customHeight="1">
      <c r="A5135" s="23" t="s">
        <v>637</v>
      </c>
      <c r="B5135" s="23" t="str">
        <f>IFERROR(VLOOKUP(A5135,hoja!$A$2:$E$970,4,FALSE),0)</f>
        <v>SANTANDER</v>
      </c>
      <c r="C5135" s="23" t="str">
        <f>IFERROR(VLOOKUP(A5135,hoja!$A$2:$E$1370,5,FALSE),0)</f>
        <v>PIEDECUESTA</v>
      </c>
      <c r="D5135" s="23" t="str">
        <f>IFERROR(VLOOKUP(A5135,hoja!A:D,3,FALSE),0)</f>
        <v>0422</v>
      </c>
      <c r="E5135" t="s">
        <v>1188</v>
      </c>
      <c r="F5135" s="23" t="str">
        <f>IFERROR(VLOOKUP(E5135,hoja!$A$2:$E$970,4,FALSE),0)</f>
        <v>SANTANDER</v>
      </c>
      <c r="G5135" s="23" t="str">
        <f>IFERROR(VLOOKUP(E5135,hoja!$A$2:$E$970,5,FALSE),0)</f>
        <v>SAN VICENTE DE CHUCURÍ</v>
      </c>
      <c r="H5135" s="103" t="str">
        <f>IFERROR(VLOOKUP(E5135,hoja!A:C,3,FALSE),0)</f>
        <v>50638</v>
      </c>
      <c r="I5135" s="24" t="str">
        <f t="shared" si="1481"/>
        <v>042250638</v>
      </c>
      <c r="K5135" s="23">
        <v>97</v>
      </c>
      <c r="L5135" s="23" t="str">
        <f t="shared" si="1482"/>
        <v>REGIONAL</v>
      </c>
      <c r="M5135" s="23" t="s">
        <v>618</v>
      </c>
      <c r="N5135" s="23" t="s">
        <v>622</v>
      </c>
      <c r="O5135" s="23">
        <f t="shared" si="1479"/>
        <v>25</v>
      </c>
      <c r="P5135" s="23" t="str">
        <f t="shared" si="1480"/>
        <v>042250638Principal</v>
      </c>
    </row>
    <row r="5136" spans="1:16" ht="15" hidden="1" customHeight="1">
      <c r="A5136" s="23" t="s">
        <v>788</v>
      </c>
      <c r="B5136" s="23" t="str">
        <f>IFERROR(VLOOKUP(A5136,hoja!$A$2:$E$970,4,FALSE),0)</f>
        <v>ANTIOQUIA</v>
      </c>
      <c r="C5136" s="23" t="str">
        <f>IFERROR(VLOOKUP(A5136,hoja!$A$2:$E$1370,5,FALSE),0)</f>
        <v>RIONEGRO</v>
      </c>
      <c r="D5136" s="23" t="str">
        <f>IFERROR(VLOOKUP(A5136,hoja!A:D,3,FALSE),0)</f>
        <v>60027</v>
      </c>
      <c r="E5136" t="s">
        <v>636</v>
      </c>
      <c r="F5136" s="23" t="str">
        <f>IFERROR(VLOOKUP(E5136,hoja!$A$2:$E$970,4,FALSE),0)</f>
        <v>CENTRO</v>
      </c>
      <c r="G5136" s="23" t="str">
        <f>IFERROR(VLOOKUP(E5136,hoja!$A$2:$E$970,5,FALSE),0)</f>
        <v>DUITAMA</v>
      </c>
      <c r="H5136" s="103" t="str">
        <f>IFERROR(VLOOKUP(E5136,hoja!A:C,3,FALSE),0)</f>
        <v>0441</v>
      </c>
      <c r="I5136" s="24" t="str">
        <f t="shared" ref="I5136:I5143" si="1484">D5136&amp;H5136</f>
        <v>600270441</v>
      </c>
      <c r="K5136" s="23">
        <v>557</v>
      </c>
      <c r="L5136" s="23" t="str">
        <f>IF(B5136=F5136,"REGIONAL","NACIONAL")</f>
        <v>NACIONAL</v>
      </c>
      <c r="M5136" s="23" t="s">
        <v>618</v>
      </c>
      <c r="N5136" s="23" t="s">
        <v>622</v>
      </c>
      <c r="O5136" s="23">
        <f t="shared" si="1479"/>
        <v>12</v>
      </c>
      <c r="P5136" s="23" t="str">
        <f t="shared" si="1480"/>
        <v>600270441Principal</v>
      </c>
    </row>
    <row r="5137" spans="1:16" ht="15" hidden="1" customHeight="1">
      <c r="A5137" s="23" t="s">
        <v>788</v>
      </c>
      <c r="B5137" s="23" t="str">
        <f>IFERROR(VLOOKUP(A5137,hoja!$A$2:$E$970,4,FALSE),0)</f>
        <v>ANTIOQUIA</v>
      </c>
      <c r="C5137" s="23" t="str">
        <f>IFERROR(VLOOKUP(A5137,hoja!$A$2:$E$1370,5,FALSE),0)</f>
        <v>RIONEGRO</v>
      </c>
      <c r="D5137" s="23" t="str">
        <f>IFERROR(VLOOKUP(A5137,hoja!A:D,3,FALSE),0)</f>
        <v>60027</v>
      </c>
      <c r="E5137" t="s">
        <v>723</v>
      </c>
      <c r="F5137" s="23" t="str">
        <f>IFERROR(VLOOKUP(E5137,hoja!$A$2:$E$970,4,FALSE),0)</f>
        <v>COSTA</v>
      </c>
      <c r="G5137" s="23" t="str">
        <f>IFERROR(VLOOKUP(E5137,hoja!$A$2:$E$970,5,FALSE),0)</f>
        <v>SANTA MARTA</v>
      </c>
      <c r="H5137" s="103" t="str">
        <f>IFERROR(VLOOKUP(E5137,hoja!A:C,3,FALSE),0)</f>
        <v>0118</v>
      </c>
      <c r="I5137" s="24" t="str">
        <f t="shared" si="1484"/>
        <v>600270118</v>
      </c>
      <c r="K5137" s="23">
        <v>901</v>
      </c>
      <c r="L5137" s="23" t="str">
        <f t="shared" ref="L5137:L5138" si="1485">IF(B5137=F5137,"REGIONAL","NACIONAL")</f>
        <v>NACIONAL</v>
      </c>
      <c r="M5137" s="23" t="s">
        <v>618</v>
      </c>
      <c r="N5137" s="23" t="s">
        <v>622</v>
      </c>
      <c r="O5137" s="23">
        <f t="shared" si="1479"/>
        <v>8</v>
      </c>
      <c r="P5137" s="23" t="str">
        <f t="shared" si="1480"/>
        <v>600270118Principal</v>
      </c>
    </row>
    <row r="5138" spans="1:16" ht="15" hidden="1" customHeight="1">
      <c r="A5138" s="23" t="s">
        <v>687</v>
      </c>
      <c r="B5138" s="23" t="str">
        <f>IFERROR(VLOOKUP(A5138,hoja!$A$2:$E$970,4,FALSE),0)</f>
        <v>OCCIDENTE</v>
      </c>
      <c r="C5138" s="23" t="str">
        <f>IFERROR(VLOOKUP(A5138,hoja!$A$2:$E$1370,5,FALSE),0)</f>
        <v>TULUÁ</v>
      </c>
      <c r="D5138" s="23" t="str">
        <f>IFERROR(VLOOKUP(A5138,hoja!A:D,3,FALSE),0)</f>
        <v>2007</v>
      </c>
      <c r="E5138" t="s">
        <v>684</v>
      </c>
      <c r="F5138" s="23" t="str">
        <f>IFERROR(VLOOKUP(E5138,hoja!$A$2:$E$970,4,FALSE),0)</f>
        <v>ANTIOQUIA</v>
      </c>
      <c r="G5138" s="23" t="str">
        <f>IFERROR(VLOOKUP(E5138,hoja!$A$2:$E$970,5,FALSE),0)</f>
        <v>MEDELLÍN</v>
      </c>
      <c r="H5138" s="103" t="str">
        <f>IFERROR(VLOOKUP(E5138,hoja!A:C,3,FALSE),0)</f>
        <v>60046</v>
      </c>
      <c r="I5138" s="24" t="str">
        <f t="shared" si="1484"/>
        <v>200760046</v>
      </c>
      <c r="K5138" s="23">
        <v>311</v>
      </c>
      <c r="L5138" s="23" t="str">
        <f t="shared" si="1485"/>
        <v>NACIONAL</v>
      </c>
      <c r="M5138" s="23" t="s">
        <v>618</v>
      </c>
      <c r="N5138" s="23" t="s">
        <v>622</v>
      </c>
      <c r="O5138" s="23">
        <f t="shared" si="1479"/>
        <v>16</v>
      </c>
      <c r="P5138" s="23" t="str">
        <f t="shared" si="1480"/>
        <v>200760046Principal</v>
      </c>
    </row>
    <row r="5139" spans="1:16" ht="15" hidden="1" customHeight="1">
      <c r="A5139" s="23" t="s">
        <v>681</v>
      </c>
      <c r="B5139" s="23" t="str">
        <f>IFERROR(VLOOKUP(A5139,hoja!$A$2:$E$970,4,FALSE),0)</f>
        <v>CENTRO</v>
      </c>
      <c r="C5139" s="23" t="str">
        <f>IFERROR(VLOOKUP(A5139,hoja!$A$2:$E$1370,5,FALSE),0)</f>
        <v>VILLAVICENCIO</v>
      </c>
      <c r="D5139" s="23" t="str">
        <f>IFERROR(VLOOKUP(A5139,hoja!A:D,3,FALSE),0)</f>
        <v>0393</v>
      </c>
      <c r="E5139" t="s">
        <v>1189</v>
      </c>
      <c r="F5139" s="23" t="str">
        <f>IFERROR(VLOOKUP(E5139,hoja!$A$2:$E$970,4,FALSE),0)</f>
        <v>CENTRO</v>
      </c>
      <c r="G5139" s="23" t="str">
        <f>IFERROR(VLOOKUP(E5139,hoja!$A$2:$E$970,5,FALSE),0)</f>
        <v>CUMARAL</v>
      </c>
      <c r="H5139" s="103" t="str">
        <f>IFERROR(VLOOKUP(E5139,hoja!A:C,3,FALSE),0)</f>
        <v>50637</v>
      </c>
      <c r="I5139" s="24" t="str">
        <f t="shared" si="1484"/>
        <v>039350637</v>
      </c>
      <c r="K5139" s="23">
        <v>32</v>
      </c>
      <c r="L5139" s="23" t="str">
        <f t="shared" si="1482"/>
        <v>REGIONAL</v>
      </c>
      <c r="M5139" s="23" t="s">
        <v>618</v>
      </c>
      <c r="N5139" s="23" t="s">
        <v>622</v>
      </c>
      <c r="O5139" s="23">
        <f t="shared" si="1479"/>
        <v>25</v>
      </c>
      <c r="P5139" s="23" t="str">
        <f t="shared" si="1480"/>
        <v>039350637Principal</v>
      </c>
    </row>
    <row r="5140" spans="1:16" ht="15" hidden="1" customHeight="1">
      <c r="A5140" s="23" t="s">
        <v>681</v>
      </c>
      <c r="B5140" s="23" t="str">
        <f>IFERROR(VLOOKUP(A5140,hoja!$A$2:$E$970,4,FALSE),0)</f>
        <v>CENTRO</v>
      </c>
      <c r="C5140" s="23" t="str">
        <f>IFERROR(VLOOKUP(A5140,hoja!$A$2:$E$1370,5,FALSE),0)</f>
        <v>VILLAVICENCIO</v>
      </c>
      <c r="D5140" s="23" t="str">
        <f>IFERROR(VLOOKUP(A5140,hoja!A:D,3,FALSE),0)</f>
        <v>0393</v>
      </c>
      <c r="E5140" t="s">
        <v>1190</v>
      </c>
      <c r="F5140" s="23" t="str">
        <f>IFERROR(VLOOKUP(E5140,hoja!$A$2:$E$970,4,FALSE),0)</f>
        <v>CENTRO</v>
      </c>
      <c r="G5140" s="23" t="str">
        <f>IFERROR(VLOOKUP(E5140,hoja!$A$2:$E$970,5,FALSE),0)</f>
        <v>PUERTO GAITAN</v>
      </c>
      <c r="H5140" s="103" t="str">
        <f>IFERROR(VLOOKUP(E5140,hoja!A:C,3,FALSE),0)</f>
        <v>50639</v>
      </c>
      <c r="I5140" s="24" t="str">
        <f t="shared" si="1484"/>
        <v>039350639</v>
      </c>
      <c r="K5140" s="23">
        <v>198</v>
      </c>
      <c r="L5140" s="23" t="str">
        <f t="shared" si="1482"/>
        <v>REGIONAL</v>
      </c>
      <c r="M5140" s="23" t="s">
        <v>618</v>
      </c>
      <c r="N5140" s="23" t="s">
        <v>622</v>
      </c>
      <c r="O5140" s="23">
        <f t="shared" si="1479"/>
        <v>25</v>
      </c>
      <c r="P5140" s="23" t="str">
        <f t="shared" si="1480"/>
        <v>039350639Principal</v>
      </c>
    </row>
    <row r="5141" spans="1:16" ht="15" hidden="1" customHeight="1">
      <c r="A5141" s="23" t="s">
        <v>681</v>
      </c>
      <c r="B5141" s="23" t="str">
        <f>IFERROR(VLOOKUP(A5141,hoja!$A$2:$E$970,4,FALSE),0)</f>
        <v>CENTRO</v>
      </c>
      <c r="C5141" s="23" t="str">
        <f>IFERROR(VLOOKUP(A5141,hoja!$A$2:$E$1370,5,FALSE),0)</f>
        <v>VILLAVICENCIO</v>
      </c>
      <c r="D5141" s="23" t="str">
        <f>IFERROR(VLOOKUP(A5141,hoja!A:D,3,FALSE),0)</f>
        <v>0393</v>
      </c>
      <c r="E5141" t="s">
        <v>1191</v>
      </c>
      <c r="F5141" s="23" t="str">
        <f>IFERROR(VLOOKUP(E5141,hoja!$A$2:$E$970,4,FALSE),0)</f>
        <v>CENTRO</v>
      </c>
      <c r="G5141" s="23" t="str">
        <f>IFERROR(VLOOKUP(E5141,hoja!$A$2:$E$970,5,FALSE),0)</f>
        <v>MEDINA</v>
      </c>
      <c r="H5141" s="103" t="str">
        <f>IFERROR(VLOOKUP(E5141,hoja!A:C,3,FALSE),0)</f>
        <v>50636</v>
      </c>
      <c r="I5141" s="24" t="str">
        <f t="shared" si="1484"/>
        <v>039350636</v>
      </c>
      <c r="K5141" s="23">
        <v>82</v>
      </c>
      <c r="L5141" s="23" t="str">
        <f t="shared" si="1482"/>
        <v>REGIONAL</v>
      </c>
      <c r="M5141" s="23" t="s">
        <v>618</v>
      </c>
      <c r="N5141" s="23" t="s">
        <v>622</v>
      </c>
      <c r="O5141" s="23">
        <f t="shared" si="1479"/>
        <v>25</v>
      </c>
      <c r="P5141" s="23" t="str">
        <f t="shared" si="1480"/>
        <v>039350636Principal</v>
      </c>
    </row>
    <row r="5142" spans="1:16" ht="15" hidden="1" customHeight="1">
      <c r="A5142" s="23" t="s">
        <v>629</v>
      </c>
      <c r="B5142" s="23" t="str">
        <f>IFERROR(VLOOKUP(A5142,hoja!$A$2:$E$970,4,FALSE),0)</f>
        <v>CENTRO</v>
      </c>
      <c r="C5142" s="23" t="str">
        <f>IFERROR(VLOOKUP(A5142,hoja!$A$2:$E$1370,5,FALSE),0)</f>
        <v>ZIPAQUIRÁ</v>
      </c>
      <c r="D5142" s="23" t="str">
        <f>IFERROR(VLOOKUP(A5142,hoja!A:D,3,FALSE),0)</f>
        <v>0032</v>
      </c>
      <c r="E5142" t="s">
        <v>1032</v>
      </c>
      <c r="F5142" s="23" t="str">
        <f>IFERROR(VLOOKUP(E5142,hoja!$A$2:$E$970,4,FALSE),0)</f>
        <v>CENTRO</v>
      </c>
      <c r="G5142" s="23" t="str">
        <f>IFERROR(VLOOKUP(E5142,hoja!$A$2:$E$970,5,FALSE),0)</f>
        <v>ZIPAQUIRÁ</v>
      </c>
      <c r="H5142" s="103" t="str">
        <f>IFERROR(VLOOKUP(E5142,hoja!A:C,3,FALSE),0)</f>
        <v>50293</v>
      </c>
      <c r="I5142" s="24" t="str">
        <f t="shared" si="1484"/>
        <v>003250293</v>
      </c>
      <c r="K5142" s="23">
        <v>5</v>
      </c>
      <c r="L5142" s="23" t="str">
        <f t="shared" si="1482"/>
        <v>REGIONAL</v>
      </c>
      <c r="M5142" s="23" t="s">
        <v>618</v>
      </c>
      <c r="N5142" s="23" t="s">
        <v>622</v>
      </c>
      <c r="O5142" s="23">
        <f t="shared" si="1479"/>
        <v>25</v>
      </c>
      <c r="P5142" s="23" t="str">
        <f t="shared" si="1480"/>
        <v>003250293Principal</v>
      </c>
    </row>
    <row r="5143" spans="1:16" ht="15" hidden="1" customHeight="1">
      <c r="A5143" s="89" t="s">
        <v>620</v>
      </c>
      <c r="B5143" s="23" t="str">
        <f>IFERROR(VLOOKUP(A5143,hoja!$A$2:$E$970,4,FALSE),0)</f>
        <v>CENTRO</v>
      </c>
      <c r="C5143" s="23" t="str">
        <f>IFERROR(VLOOKUP(A5143,hoja!$A$2:$E$1370,5,FALSE),0)</f>
        <v>SESQUILÉ</v>
      </c>
      <c r="D5143" s="23" t="str">
        <f>IFERROR(VLOOKUP(A5143,hoja!A:D,3,FALSE),0)</f>
        <v>50193</v>
      </c>
      <c r="E5143" s="23" t="s">
        <v>1006</v>
      </c>
      <c r="F5143" s="23" t="str">
        <f>IFERROR(VLOOKUP(E5143,hoja!$A$2:$E$970,4,FALSE),0)</f>
        <v>COSTA</v>
      </c>
      <c r="G5143" s="23" t="str">
        <f>IFERROR(VLOOKUP(E5143,hoja!$A$2:$E$970,5,FALSE),0)</f>
        <v>BARRANQUILLA</v>
      </c>
      <c r="H5143" s="103" t="str">
        <f>IFERROR(VLOOKUP(E5143,hoja!A:C,3,FALSE),0)</f>
        <v>50491</v>
      </c>
      <c r="I5143" s="24" t="str">
        <f t="shared" si="1484"/>
        <v>5019350491</v>
      </c>
      <c r="K5143" s="23">
        <v>1010</v>
      </c>
      <c r="L5143" s="23" t="str">
        <f>IF(B5143=F5143,"REGIONAL","NACIONAL")</f>
        <v>NACIONAL</v>
      </c>
      <c r="M5143" s="23" t="s">
        <v>618</v>
      </c>
      <c r="N5143" s="23" t="s">
        <v>622</v>
      </c>
      <c r="O5143" s="23">
        <f t="shared" si="1479"/>
        <v>8</v>
      </c>
      <c r="P5143" s="23" t="str">
        <f t="shared" si="1480"/>
        <v>5019350491Principal</v>
      </c>
    </row>
    <row r="5144" spans="1:16" ht="15" hidden="1" customHeight="1">
      <c r="A5144" s="89" t="s">
        <v>620</v>
      </c>
      <c r="B5144" s="23" t="str">
        <f>IFERROR(VLOOKUP(A5144,hoja!$A$2:$E$970,4,FALSE),0)</f>
        <v>CENTRO</v>
      </c>
      <c r="C5144" s="23" t="str">
        <f>IFERROR(VLOOKUP(A5144,hoja!$A$2:$E$1370,5,FALSE),0)</f>
        <v>SESQUILÉ</v>
      </c>
      <c r="D5144" s="23" t="str">
        <f>IFERROR(VLOOKUP(A5144,hoja!A:D,3,FALSE),0)</f>
        <v>50193</v>
      </c>
      <c r="E5144" s="23" t="s">
        <v>743</v>
      </c>
      <c r="F5144" s="23" t="str">
        <f>IFERROR(VLOOKUP(E5144,hoja!$A$2:$E$970,4,FALSE),0)</f>
        <v>CENTRO</v>
      </c>
      <c r="G5144" s="23" t="str">
        <f>IFERROR(VLOOKUP(E5144,hoja!$A$2:$E$970,5,FALSE),0)</f>
        <v>BOGOTÁ</v>
      </c>
      <c r="H5144" s="103" t="str">
        <f>IFERROR(VLOOKUP(E5144,hoja!A:C,3,FALSE),0)</f>
        <v>0461</v>
      </c>
      <c r="I5144" s="24" t="str">
        <f t="shared" ref="I5144" si="1486">D5144&amp;H5144</f>
        <v>501930461</v>
      </c>
      <c r="K5144" s="23">
        <v>53</v>
      </c>
      <c r="L5144" s="23" t="str">
        <f t="shared" si="1482"/>
        <v>REGIONAL</v>
      </c>
      <c r="M5144" s="23" t="s">
        <v>618</v>
      </c>
      <c r="N5144" s="23" t="s">
        <v>622</v>
      </c>
      <c r="O5144" s="23">
        <f t="shared" ref="O5144" si="1487">IF(K5144&lt;=250,25,IF(K5144&lt;=500,16,IF(K5144&lt;=800,12,IF(K5144&lt;=1100,8,IF(K5144&lt;=1400,6,IF(K5144&lt;=1700,5))))))</f>
        <v>25</v>
      </c>
      <c r="P5144" s="23" t="str">
        <f t="shared" ref="P5144" si="1488">D5144&amp;H5144&amp;M5144</f>
        <v>501930461Principal</v>
      </c>
    </row>
    <row r="5145" spans="1:16" ht="15" hidden="1" customHeight="1">
      <c r="A5145" s="89" t="s">
        <v>620</v>
      </c>
      <c r="B5145" s="23" t="str">
        <f>IFERROR(VLOOKUP(A5145,hoja!$A$2:$E$970,4,FALSE),0)</f>
        <v>CENTRO</v>
      </c>
      <c r="C5145" s="23" t="str">
        <f>IFERROR(VLOOKUP(A5145,hoja!$A$2:$E$1370,5,FALSE),0)</f>
        <v>SESQUILÉ</v>
      </c>
      <c r="D5145" s="23" t="str">
        <f>IFERROR(VLOOKUP(A5145,hoja!A:D,3,FALSE),0)</f>
        <v>50193</v>
      </c>
      <c r="E5145" s="23" t="s">
        <v>528</v>
      </c>
      <c r="F5145" s="23" t="str">
        <f>IFERROR(VLOOKUP(E5145,hoja!$A$2:$E$970,4,FALSE),0)</f>
        <v>CENTRO</v>
      </c>
      <c r="G5145" s="23" t="str">
        <f>IFERROR(VLOOKUP(E5145,hoja!$A$2:$E$970,5,FALSE),0)</f>
        <v>TOCANCIPÁ</v>
      </c>
      <c r="H5145" s="103" t="str">
        <f>IFERROR(VLOOKUP(E5145,hoja!A:C,3,FALSE),0)</f>
        <v>2058</v>
      </c>
      <c r="I5145" s="24" t="str">
        <f t="shared" ref="I5145" si="1489">D5145&amp;H5145</f>
        <v>501932058</v>
      </c>
      <c r="K5145" s="23">
        <v>5</v>
      </c>
      <c r="L5145" s="23" t="str">
        <f t="shared" si="1482"/>
        <v>REGIONAL</v>
      </c>
      <c r="M5145" s="23" t="s">
        <v>618</v>
      </c>
      <c r="N5145" s="23" t="s">
        <v>622</v>
      </c>
      <c r="O5145" s="23">
        <f t="shared" ref="O5145" si="1490">IF(K5145&lt;=250,25,IF(K5145&lt;=500,16,IF(K5145&lt;=800,12,IF(K5145&lt;=1100,8,IF(K5145&lt;=1400,6,IF(K5145&lt;=1700,5))))))</f>
        <v>25</v>
      </c>
      <c r="P5145" s="23" t="str">
        <f t="shared" ref="P5145" si="1491">D5145&amp;H5145&amp;M5145</f>
        <v>501932058Principal</v>
      </c>
    </row>
    <row r="5146" spans="1:16" ht="15" hidden="1" customHeight="1">
      <c r="A5146" s="89" t="s">
        <v>620</v>
      </c>
      <c r="B5146" s="23" t="str">
        <f>IFERROR(VLOOKUP(A5146,hoja!$A$2:$E$970,4,FALSE),0)</f>
        <v>CENTRO</v>
      </c>
      <c r="C5146" s="23" t="str">
        <f>IFERROR(VLOOKUP(A5146,hoja!$A$2:$E$1370,5,FALSE),0)</f>
        <v>SESQUILÉ</v>
      </c>
      <c r="D5146" s="23" t="str">
        <f>IFERROR(VLOOKUP(A5146,hoja!A:D,3,FALSE),0)</f>
        <v>50193</v>
      </c>
      <c r="E5146" s="23" t="s">
        <v>892</v>
      </c>
      <c r="F5146" s="23" t="str">
        <f>IFERROR(VLOOKUP(E5146,hoja!$A$2:$E$970,4,FALSE),0)</f>
        <v>CENTRO</v>
      </c>
      <c r="G5146" s="23" t="str">
        <f>IFERROR(VLOOKUP(E5146,hoja!$A$2:$E$970,5,FALSE),0)</f>
        <v>BOGOTÁ</v>
      </c>
      <c r="H5146" s="103" t="str">
        <f>IFERROR(VLOOKUP(E5146,hoja!A:C,3,FALSE),0)</f>
        <v>1502</v>
      </c>
      <c r="I5146" s="24" t="str">
        <f t="shared" ref="I5146:I5148" si="1492">D5146&amp;H5146</f>
        <v>501931502</v>
      </c>
      <c r="K5146" s="23">
        <v>54</v>
      </c>
      <c r="L5146" s="23" t="str">
        <f t="shared" si="1482"/>
        <v>REGIONAL</v>
      </c>
      <c r="M5146" s="23" t="s">
        <v>618</v>
      </c>
      <c r="N5146" s="23" t="s">
        <v>622</v>
      </c>
      <c r="O5146" s="23">
        <f t="shared" ref="O5146:O5148" si="1493">IF(K5146&lt;=250,25,IF(K5146&lt;=500,16,IF(K5146&lt;=800,12,IF(K5146&lt;=1100,8,IF(K5146&lt;=1400,6,IF(K5146&lt;=1700,5))))))</f>
        <v>25</v>
      </c>
      <c r="P5146" s="23" t="str">
        <f t="shared" ref="P5146:P5148" si="1494">D5146&amp;H5146&amp;M5146</f>
        <v>501931502Principal</v>
      </c>
    </row>
    <row r="5147" spans="1:16" ht="15" hidden="1" customHeight="1">
      <c r="A5147" s="26" t="s">
        <v>721</v>
      </c>
      <c r="B5147" s="23" t="str">
        <f>IFERROR(VLOOKUP(A5147,hoja!$A$2:$E$970,4,FALSE),0)</f>
        <v>ANTIOQUIA</v>
      </c>
      <c r="C5147" s="23" t="str">
        <f>IFERROR(VLOOKUP(A5147,hoja!$A$2:$E$1370,5,FALSE),0)</f>
        <v>RIONEGRO</v>
      </c>
      <c r="D5147" s="23" t="str">
        <f>IFERROR(VLOOKUP(A5147,hoja!A:D,3,FALSE),0)</f>
        <v>0090</v>
      </c>
      <c r="E5147" s="23" t="s">
        <v>644</v>
      </c>
      <c r="F5147" s="23" t="str">
        <f>IFERROR(VLOOKUP(E5147,hoja!$A$2:$E$970,4,FALSE),0)</f>
        <v>OCCIDENTE</v>
      </c>
      <c r="G5147" s="23" t="str">
        <f>IFERROR(VLOOKUP(E5147,hoja!$A$2:$E$970,5,FALSE),0)</f>
        <v>PEREIRA</v>
      </c>
      <c r="H5147" s="103" t="str">
        <f>IFERROR(VLOOKUP(E5147,hoja!A:C,3,FALSE),0)</f>
        <v>0198</v>
      </c>
      <c r="I5147" s="24" t="str">
        <f t="shared" si="1492"/>
        <v>00900198</v>
      </c>
      <c r="K5147" s="23">
        <v>365</v>
      </c>
      <c r="L5147" s="23" t="str">
        <f>IF(B5147=F5147,"REGIONAL","NACIONAL")</f>
        <v>NACIONAL</v>
      </c>
      <c r="M5147" s="40" t="s">
        <v>893</v>
      </c>
      <c r="N5147" s="23" t="s">
        <v>622</v>
      </c>
      <c r="O5147" s="23">
        <f t="shared" si="1493"/>
        <v>16</v>
      </c>
      <c r="P5147" s="23" t="str">
        <f t="shared" si="1494"/>
        <v>00900198Santa Fe de Antioquia</v>
      </c>
    </row>
    <row r="5148" spans="1:16" ht="15" hidden="1" customHeight="1">
      <c r="A5148" s="89" t="s">
        <v>1192</v>
      </c>
      <c r="B5148" s="23" t="str">
        <f>IFERROR(VLOOKUP(A5148,hoja!$A$2:$E$970,4,FALSE),0)</f>
        <v>CENTRO</v>
      </c>
      <c r="C5148" s="23" t="str">
        <f>IFERROR(VLOOKUP(A5148,hoja!$A$2:$E$1370,5,FALSE),0)</f>
        <v>CHICORAL</v>
      </c>
      <c r="D5148" s="23" t="str">
        <f>IFERROR(VLOOKUP(A5148,hoja!A:D,3,FALSE),0)</f>
        <v>50610</v>
      </c>
      <c r="E5148" s="23" t="s">
        <v>687</v>
      </c>
      <c r="F5148" s="23" t="str">
        <f>IFERROR(VLOOKUP(E5148,hoja!$A$2:$E$970,4,FALSE),0)</f>
        <v>OCCIDENTE</v>
      </c>
      <c r="G5148" s="23" t="str">
        <f>IFERROR(VLOOKUP(E5148,hoja!$A$2:$E$970,5,FALSE),0)</f>
        <v>TULUÁ</v>
      </c>
      <c r="H5148" s="103" t="str">
        <f>IFERROR(VLOOKUP(E5148,hoja!A:C,3,FALSE),0)</f>
        <v>2007</v>
      </c>
      <c r="I5148" s="24" t="str">
        <f t="shared" si="1492"/>
        <v>506102007</v>
      </c>
      <c r="K5148" s="23">
        <v>205</v>
      </c>
      <c r="L5148" s="23" t="str">
        <f t="shared" ref="L5148:L5153" si="1495">IF(B5148=F5148,"REGIONAL","NACIONAL")</f>
        <v>NACIONAL</v>
      </c>
      <c r="M5148" s="23" t="s">
        <v>618</v>
      </c>
      <c r="N5148" s="23" t="s">
        <v>622</v>
      </c>
      <c r="O5148" s="23">
        <f t="shared" si="1493"/>
        <v>25</v>
      </c>
      <c r="P5148" s="23" t="str">
        <f t="shared" si="1494"/>
        <v>506102007Principal</v>
      </c>
    </row>
    <row r="5149" spans="1:16" ht="15" hidden="1" customHeight="1">
      <c r="A5149" s="89" t="s">
        <v>1193</v>
      </c>
      <c r="B5149" s="23" t="str">
        <f>IFERROR(VLOOKUP(A5149,hoja!$A$2:$E$970,4,FALSE),0)</f>
        <v>SANTANDER</v>
      </c>
      <c r="C5149" s="23" t="str">
        <f>IFERROR(VLOOKUP(A5149,hoja!$A$2:$E$1370,5,FALSE),0)</f>
        <v>PAMPLONA</v>
      </c>
      <c r="D5149" s="23" t="str">
        <f>IFERROR(VLOOKUP(A5149,hoja!A:D,3,FALSE),0)</f>
        <v>50607</v>
      </c>
      <c r="E5149" s="23" t="s">
        <v>1090</v>
      </c>
      <c r="F5149" s="23" t="str">
        <f>IFERROR(VLOOKUP(E5149,hoja!$A$2:$E$970,4,FALSE),0)</f>
        <v>COSTA</v>
      </c>
      <c r="G5149" s="23" t="str">
        <f>IFERROR(VLOOKUP(E5149,hoja!$A$2:$E$970,5,FALSE),0)</f>
        <v>SANTA MARTA</v>
      </c>
      <c r="H5149" s="103" t="str">
        <f>IFERROR(VLOOKUP(E5149,hoja!A:C,3,FALSE),0)</f>
        <v>50286</v>
      </c>
      <c r="I5149" s="24" t="str">
        <f t="shared" ref="I5149:I5152" si="1496">D5149&amp;H5149</f>
        <v>5060750286</v>
      </c>
      <c r="K5149" s="23">
        <v>727</v>
      </c>
      <c r="L5149" s="23" t="str">
        <f t="shared" si="1495"/>
        <v>NACIONAL</v>
      </c>
      <c r="M5149" s="23" t="s">
        <v>618</v>
      </c>
      <c r="N5149" s="23" t="s">
        <v>622</v>
      </c>
      <c r="O5149" s="23">
        <f t="shared" ref="O5149:O5152" si="1497">IF(K5149&lt;=250,25,IF(K5149&lt;=500,16,IF(K5149&lt;=800,12,IF(K5149&lt;=1100,8,IF(K5149&lt;=1400,6,IF(K5149&lt;=1700,5))))))</f>
        <v>12</v>
      </c>
      <c r="P5149" s="23" t="str">
        <f t="shared" ref="P5149:P5152" si="1498">D5149&amp;H5149&amp;M5149</f>
        <v>5060750286Principal</v>
      </c>
    </row>
    <row r="5150" spans="1:16" ht="15" hidden="1" customHeight="1">
      <c r="A5150" s="26" t="s">
        <v>689</v>
      </c>
      <c r="B5150" s="23" t="str">
        <f>IFERROR(VLOOKUP(A5150,hoja!$A$2:$E$970,4,FALSE),0)</f>
        <v>SANTANDER</v>
      </c>
      <c r="C5150" s="23" t="str">
        <f>IFERROR(VLOOKUP(A5150,hoja!$A$2:$E$1370,5,FALSE),0)</f>
        <v>AGUACHICA</v>
      </c>
      <c r="D5150" s="23" t="str">
        <f>IFERROR(VLOOKUP(A5150,hoja!A:D,3,FALSE),0)</f>
        <v>0437</v>
      </c>
      <c r="E5150" s="23" t="s">
        <v>630</v>
      </c>
      <c r="F5150" s="23" t="str">
        <f>IFERROR(VLOOKUP(E5150,hoja!$A$2:$E$970,4,FALSE),0)</f>
        <v>CENTRO</v>
      </c>
      <c r="G5150" s="23" t="str">
        <f>IFERROR(VLOOKUP(E5150,hoja!$A$2:$E$970,5,FALSE),0)</f>
        <v>SESQUILÉ</v>
      </c>
      <c r="H5150" s="103" t="str">
        <f>IFERROR(VLOOKUP(E5150,hoja!A:C,3,FALSE),0)</f>
        <v>1501</v>
      </c>
      <c r="I5150" s="24" t="str">
        <f t="shared" si="1496"/>
        <v>04371501</v>
      </c>
      <c r="K5150" s="23">
        <v>553</v>
      </c>
      <c r="L5150" s="23" t="str">
        <f t="shared" si="1495"/>
        <v>NACIONAL</v>
      </c>
      <c r="M5150" s="23" t="s">
        <v>618</v>
      </c>
      <c r="N5150" s="23" t="s">
        <v>622</v>
      </c>
      <c r="O5150" s="23">
        <f t="shared" si="1497"/>
        <v>12</v>
      </c>
      <c r="P5150" s="23" t="str">
        <f t="shared" si="1498"/>
        <v>04371501Principal</v>
      </c>
    </row>
    <row r="5151" spans="1:16" ht="15" hidden="1" customHeight="1">
      <c r="A5151" s="26" t="s">
        <v>660</v>
      </c>
      <c r="B5151" s="23" t="str">
        <f>IFERROR(VLOOKUP(A5151,hoja!$A$2:$E$970,4,FALSE),0)</f>
        <v>CENTRO</v>
      </c>
      <c r="C5151" s="23" t="str">
        <f>IFERROR(VLOOKUP(A5151,hoja!$A$2:$E$1370,5,FALSE),0)</f>
        <v>BOGOTÁ</v>
      </c>
      <c r="D5151" s="23" t="str">
        <f>IFERROR(VLOOKUP(A5151,hoja!A:D,3,FALSE),0)</f>
        <v>0035</v>
      </c>
      <c r="E5151" s="23" t="s">
        <v>645</v>
      </c>
      <c r="F5151" s="23" t="str">
        <f>IFERROR(VLOOKUP(E5151,hoja!$A$2:$E$970,4,FALSE),0)</f>
        <v>OCCIDENTE</v>
      </c>
      <c r="G5151" s="23" t="str">
        <f>IFERROR(VLOOKUP(E5151,hoja!$A$2:$E$970,5,FALSE),0)</f>
        <v>CALI</v>
      </c>
      <c r="H5151" s="103" t="str">
        <f>IFERROR(VLOOKUP(E5151,hoja!A:C,3,FALSE),0)</f>
        <v>0410</v>
      </c>
      <c r="I5151" s="24" t="str">
        <f t="shared" si="1496"/>
        <v>00350410</v>
      </c>
      <c r="J5151" s="23">
        <v>22.983333333337214</v>
      </c>
      <c r="K5151" s="23">
        <v>528</v>
      </c>
      <c r="L5151" s="23" t="str">
        <f t="shared" si="1495"/>
        <v>NACIONAL</v>
      </c>
      <c r="M5151" s="40" t="s">
        <v>1194</v>
      </c>
      <c r="N5151" s="23" t="s">
        <v>622</v>
      </c>
      <c r="O5151" s="23">
        <f t="shared" si="1497"/>
        <v>12</v>
      </c>
      <c r="P5151" s="23" t="str">
        <f t="shared" si="1498"/>
        <v>00350410Manizales - la vega</v>
      </c>
    </row>
    <row r="5152" spans="1:16" ht="15" hidden="1" customHeight="1">
      <c r="A5152" s="26" t="s">
        <v>661</v>
      </c>
      <c r="B5152" s="23" t="str">
        <f>IFERROR(VLOOKUP(A5152,hoja!$A$2:$E$970,4,FALSE),0)</f>
        <v>COSTA</v>
      </c>
      <c r="C5152" s="23" t="str">
        <f>IFERROR(VLOOKUP(A5152,hoja!$A$2:$E$1370,5,FALSE),0)</f>
        <v>CARTAGENA</v>
      </c>
      <c r="D5152" s="23" t="str">
        <f>IFERROR(VLOOKUP(A5152,hoja!A:D,3,FALSE),0)</f>
        <v>0113</v>
      </c>
      <c r="E5152" s="23" t="s">
        <v>630</v>
      </c>
      <c r="F5152" s="23" t="str">
        <f>IFERROR(VLOOKUP(E5152,hoja!$A$2:$E$970,4,FALSE),0)</f>
        <v>CENTRO</v>
      </c>
      <c r="G5152" s="23" t="str">
        <f>IFERROR(VLOOKUP(E5152,hoja!$A$2:$E$970,5,FALSE),0)</f>
        <v>SESQUILÉ</v>
      </c>
      <c r="H5152" s="103" t="str">
        <f>IFERROR(VLOOKUP(E5152,hoja!A:C,3,FALSE),0)</f>
        <v>1501</v>
      </c>
      <c r="I5152" s="24" t="str">
        <f t="shared" si="1496"/>
        <v>01131501</v>
      </c>
      <c r="K5152" s="23">
        <v>1080</v>
      </c>
      <c r="L5152" s="23" t="str">
        <f t="shared" si="1495"/>
        <v>NACIONAL</v>
      </c>
      <c r="M5152" s="23" t="s">
        <v>959</v>
      </c>
      <c r="N5152" s="23" t="s">
        <v>622</v>
      </c>
      <c r="O5152" s="23">
        <f t="shared" si="1497"/>
        <v>8</v>
      </c>
      <c r="P5152" s="23" t="str">
        <f t="shared" si="1498"/>
        <v>01131501Barranquilla</v>
      </c>
    </row>
    <row r="5153" spans="1:16" ht="15" hidden="1" customHeight="1">
      <c r="A5153" s="26" t="s">
        <v>661</v>
      </c>
      <c r="B5153" s="23" t="str">
        <f>IFERROR(VLOOKUP(A5153,hoja!$A$2:$E$970,4,FALSE),0)</f>
        <v>COSTA</v>
      </c>
      <c r="C5153" s="23" t="str">
        <f>IFERROR(VLOOKUP(A5153,hoja!$A$2:$E$1370,5,FALSE),0)</f>
        <v>CARTAGENA</v>
      </c>
      <c r="D5153" s="23" t="str">
        <f>IFERROR(VLOOKUP(A5153,hoja!A:D,3,FALSE),0)</f>
        <v>0113</v>
      </c>
      <c r="E5153" s="23" t="s">
        <v>679</v>
      </c>
      <c r="F5153" s="23" t="str">
        <f>IFERROR(VLOOKUP(E5153,hoja!$A$2:$E$970,4,FALSE),0)</f>
        <v>CENTRO</v>
      </c>
      <c r="G5153" s="23" t="str">
        <f>IFERROR(VLOOKUP(E5153,hoja!$A$2:$E$970,5,FALSE),0)</f>
        <v>NEIVA</v>
      </c>
      <c r="H5153" s="103" t="str">
        <f>IFERROR(VLOOKUP(E5153,hoja!A:C,3,FALSE),0)</f>
        <v>0385</v>
      </c>
      <c r="I5153" s="24" t="str">
        <f t="shared" ref="I5153:I5154" si="1499">D5153&amp;H5153</f>
        <v>01130385</v>
      </c>
      <c r="K5153" s="23">
        <v>1294</v>
      </c>
      <c r="L5153" s="23" t="str">
        <f t="shared" si="1495"/>
        <v>NACIONAL</v>
      </c>
      <c r="M5153" s="23" t="s">
        <v>959</v>
      </c>
      <c r="N5153" s="23" t="s">
        <v>622</v>
      </c>
      <c r="O5153" s="23">
        <f t="shared" ref="O5153:O5154" si="1500">IF(K5153&lt;=250,25,IF(K5153&lt;=500,16,IF(K5153&lt;=800,12,IF(K5153&lt;=1100,8,IF(K5153&lt;=1400,6,IF(K5153&lt;=1700,5))))))</f>
        <v>6</v>
      </c>
      <c r="P5153" s="23" t="str">
        <f t="shared" ref="P5153:P5154" si="1501">D5153&amp;H5153&amp;M5153</f>
        <v>01130385Barranquilla</v>
      </c>
    </row>
    <row r="5154" spans="1:16" ht="15" hidden="1" customHeight="1">
      <c r="A5154" s="89" t="s">
        <v>699</v>
      </c>
      <c r="B5154" s="23" t="str">
        <f>IFERROR(VLOOKUP(A5154,hoja!$A$2:$E$970,4,FALSE),0)</f>
        <v>ANTIOQUIA</v>
      </c>
      <c r="C5154" s="23" t="str">
        <f>IFERROR(VLOOKUP(A5154,hoja!$A$2:$E$1370,5,FALSE),0)</f>
        <v>CHIGORODÓ</v>
      </c>
      <c r="D5154" s="23" t="str">
        <f>IFERROR(VLOOKUP(A5154,hoja!A:D,3,FALSE),0)</f>
        <v>0074</v>
      </c>
      <c r="E5154" s="23" t="s">
        <v>1059</v>
      </c>
      <c r="F5154" s="23" t="str">
        <f>IFERROR(VLOOKUP(E5154,hoja!$A$2:$E$970,4,FALSE),0)</f>
        <v>ANTIOQUIA</v>
      </c>
      <c r="G5154" s="23" t="str">
        <f>IFERROR(VLOOKUP(E5154,hoja!$A$2:$E$970,5,FALSE),0)</f>
        <v>MEDELLÍN</v>
      </c>
      <c r="H5154" s="103" t="str">
        <f>IFERROR(VLOOKUP(E5154,hoja!A:C,3,FALSE),0)</f>
        <v>0043</v>
      </c>
      <c r="I5154" s="24" t="str">
        <f t="shared" si="1499"/>
        <v>00740043</v>
      </c>
      <c r="K5154" s="23">
        <v>276</v>
      </c>
      <c r="L5154" s="23" t="str">
        <f t="shared" ref="L5154" si="1502">IF(B5154=F5154,"REGIONAL","NACIONAL")</f>
        <v>REGIONAL</v>
      </c>
      <c r="M5154" s="23" t="s">
        <v>618</v>
      </c>
      <c r="N5154" s="23" t="s">
        <v>622</v>
      </c>
      <c r="O5154" s="23">
        <f t="shared" si="1500"/>
        <v>16</v>
      </c>
      <c r="P5154" s="23" t="str">
        <f t="shared" si="1501"/>
        <v>00740043Principal</v>
      </c>
    </row>
    <row r="5155" spans="1:16" ht="15" hidden="1" customHeight="1">
      <c r="A5155" s="89" t="s">
        <v>699</v>
      </c>
      <c r="B5155" s="23" t="str">
        <f>IFERROR(VLOOKUP(A5155,hoja!$A$2:$E$970,4,FALSE),0)</f>
        <v>ANTIOQUIA</v>
      </c>
      <c r="C5155" s="23" t="str">
        <f>IFERROR(VLOOKUP(A5155,hoja!$A$2:$E$1370,5,FALSE),0)</f>
        <v>CHIGORODÓ</v>
      </c>
      <c r="D5155" s="23" t="str">
        <f>IFERROR(VLOOKUP(A5155,hoja!A:D,3,FALSE),0)</f>
        <v>0074</v>
      </c>
      <c r="E5155" s="23" t="s">
        <v>645</v>
      </c>
      <c r="F5155" s="23" t="str">
        <f>IFERROR(VLOOKUP(E5155,hoja!$A$2:$E$970,4,FALSE),0)</f>
        <v>OCCIDENTE</v>
      </c>
      <c r="G5155" s="23" t="str">
        <f>IFERROR(VLOOKUP(E5155,hoja!$A$2:$E$970,5,FALSE),0)</f>
        <v>CALI</v>
      </c>
      <c r="H5155" s="103" t="str">
        <f>IFERROR(VLOOKUP(E5155,hoja!A:C,3,FALSE),0)</f>
        <v>0410</v>
      </c>
      <c r="I5155" s="24" t="str">
        <f t="shared" ref="I5155:I5159" si="1503">D5155&amp;H5155</f>
        <v>00740410</v>
      </c>
      <c r="K5155" s="23">
        <v>654</v>
      </c>
      <c r="L5155" s="23" t="str">
        <f>IF(B5155=F5155,"REGIONAL","NACIONAL")</f>
        <v>NACIONAL</v>
      </c>
      <c r="M5155" s="23" t="s">
        <v>618</v>
      </c>
      <c r="N5155" s="23" t="s">
        <v>622</v>
      </c>
      <c r="O5155" s="23">
        <f t="shared" ref="O5155:O5159" si="1504">IF(K5155&lt;=250,25,IF(K5155&lt;=500,16,IF(K5155&lt;=800,12,IF(K5155&lt;=1100,8,IF(K5155&lt;=1400,6,IF(K5155&lt;=1700,5))))))</f>
        <v>12</v>
      </c>
      <c r="P5155" s="23" t="str">
        <f t="shared" ref="P5155:P5159" si="1505">D5155&amp;H5155&amp;M5155</f>
        <v>00740410Principal</v>
      </c>
    </row>
    <row r="5156" spans="1:16" ht="15" hidden="1" customHeight="1">
      <c r="A5156" s="89" t="s">
        <v>699</v>
      </c>
      <c r="B5156" s="23" t="str">
        <f>IFERROR(VLOOKUP(A5156,hoja!$A$2:$E$970,4,FALSE),0)</f>
        <v>ANTIOQUIA</v>
      </c>
      <c r="C5156" s="23" t="str">
        <f>IFERROR(VLOOKUP(A5156,hoja!$A$2:$E$1370,5,FALSE),0)</f>
        <v>CHIGORODÓ</v>
      </c>
      <c r="D5156" s="23" t="str">
        <f>IFERROR(VLOOKUP(A5156,hoja!A:D,3,FALSE),0)</f>
        <v>0074</v>
      </c>
      <c r="E5156" s="40" t="s">
        <v>1195</v>
      </c>
      <c r="F5156" s="23" t="str">
        <f>IFERROR(VLOOKUP(E5156,hoja!$A$2:$E$970,4,FALSE),0)</f>
        <v>ANTIOQUIA</v>
      </c>
      <c r="G5156" s="23" t="str">
        <f>IFERROR(VLOOKUP(E5156,hoja!$A$2:$E$970,5,FALSE),0)</f>
        <v>MEDELLÍN</v>
      </c>
      <c r="H5156" s="103" t="str">
        <f>IFERROR(VLOOKUP(E5156,hoja!A:C,3,FALSE),0)</f>
        <v>50651</v>
      </c>
      <c r="I5156" s="24" t="str">
        <f t="shared" si="1503"/>
        <v>007450651</v>
      </c>
      <c r="K5156" s="23">
        <v>276</v>
      </c>
      <c r="L5156" s="23" t="str">
        <f t="shared" ref="L5156:L5159" si="1506">IF(B5156=F5156,"REGIONAL","NACIONAL")</f>
        <v>REGIONAL</v>
      </c>
      <c r="M5156" s="23" t="s">
        <v>618</v>
      </c>
      <c r="N5156" s="23" t="s">
        <v>622</v>
      </c>
      <c r="O5156" s="23">
        <f t="shared" si="1504"/>
        <v>16</v>
      </c>
      <c r="P5156" s="23" t="str">
        <f t="shared" si="1505"/>
        <v>007450651Principal</v>
      </c>
    </row>
    <row r="5157" spans="1:16" ht="15" hidden="1" customHeight="1">
      <c r="A5157" s="26" t="s">
        <v>699</v>
      </c>
      <c r="B5157" s="23" t="str">
        <f>IFERROR(VLOOKUP(A5157,hoja!$A$2:$E$970,4,FALSE),0)</f>
        <v>ANTIOQUIA</v>
      </c>
      <c r="C5157" s="23" t="str">
        <f>IFERROR(VLOOKUP(A5157,hoja!$A$2:$E$1370,5,FALSE),0)</f>
        <v>CHIGORODÓ</v>
      </c>
      <c r="D5157" s="23" t="str">
        <f>IFERROR(VLOOKUP(A5157,hoja!A:D,3,FALSE),0)</f>
        <v>0074</v>
      </c>
      <c r="E5157" s="23" t="s">
        <v>1059</v>
      </c>
      <c r="F5157" s="23" t="str">
        <f>IFERROR(VLOOKUP(E5157,hoja!$A$2:$E$970,4,FALSE),0)</f>
        <v>ANTIOQUIA</v>
      </c>
      <c r="G5157" s="23" t="str">
        <f>IFERROR(VLOOKUP(E5157,hoja!$A$2:$E$970,5,FALSE),0)</f>
        <v>MEDELLÍN</v>
      </c>
      <c r="H5157" s="103" t="str">
        <f>IFERROR(VLOOKUP(E5157,hoja!A:C,3,FALSE),0)</f>
        <v>0043</v>
      </c>
      <c r="I5157" s="24" t="str">
        <f t="shared" si="1503"/>
        <v>00740043</v>
      </c>
      <c r="K5157" s="23">
        <v>588</v>
      </c>
      <c r="L5157" s="23" t="str">
        <f t="shared" si="1506"/>
        <v>REGIONAL</v>
      </c>
      <c r="M5157" s="23" t="s">
        <v>775</v>
      </c>
      <c r="N5157" s="23" t="s">
        <v>622</v>
      </c>
      <c r="O5157" s="23">
        <f t="shared" si="1504"/>
        <v>12</v>
      </c>
      <c r="P5157" s="23" t="str">
        <f t="shared" si="1505"/>
        <v>00740043Monteria</v>
      </c>
    </row>
    <row r="5158" spans="1:16" ht="15" hidden="1" customHeight="1">
      <c r="A5158" s="29" t="s">
        <v>645</v>
      </c>
      <c r="B5158" s="23" t="str">
        <f>IFERROR(VLOOKUP(A5158,hoja!$A$2:$E$970,4,FALSE),0)</f>
        <v>OCCIDENTE</v>
      </c>
      <c r="C5158" s="23" t="str">
        <f>IFERROR(VLOOKUP(A5158,hoja!$A$2:$E$1370,5,FALSE),0)</f>
        <v>CALI</v>
      </c>
      <c r="D5158" s="23" t="str">
        <f>IFERROR(VLOOKUP(A5158,hoja!A:D,3,FALSE),0)</f>
        <v>0410</v>
      </c>
      <c r="E5158" s="40" t="s">
        <v>1059</v>
      </c>
      <c r="F5158" s="23" t="str">
        <f>IFERROR(VLOOKUP(E5158,hoja!$A$2:$E$970,4,FALSE),0)</f>
        <v>ANTIOQUIA</v>
      </c>
      <c r="G5158" s="23" t="str">
        <f>IFERROR(VLOOKUP(E5158,hoja!$A$2:$E$970,5,FALSE),0)</f>
        <v>MEDELLÍN</v>
      </c>
      <c r="H5158" s="103" t="str">
        <f>IFERROR(VLOOKUP(E5158,hoja!A:C,3,FALSE),0)</f>
        <v>0043</v>
      </c>
      <c r="I5158" s="24" t="str">
        <f t="shared" si="1503"/>
        <v>04100043</v>
      </c>
      <c r="K5158" s="23">
        <v>443</v>
      </c>
      <c r="L5158" s="23" t="str">
        <f>IF(B5158=F5158,"REGIONAL","NACIONAL")</f>
        <v>NACIONAL</v>
      </c>
      <c r="M5158" s="40" t="s">
        <v>967</v>
      </c>
      <c r="N5158" s="23" t="s">
        <v>622</v>
      </c>
      <c r="O5158" s="23">
        <f t="shared" si="1504"/>
        <v>16</v>
      </c>
      <c r="P5158" s="23" t="str">
        <f t="shared" si="1505"/>
        <v>04100043Riosucio</v>
      </c>
    </row>
    <row r="5159" spans="1:16" ht="15" hidden="1" customHeight="1">
      <c r="A5159" s="23" t="s">
        <v>628</v>
      </c>
      <c r="B5159" s="23" t="str">
        <f>IFERROR(VLOOKUP(A5159,hoja!$A$2:$E$970,4,FALSE),0)</f>
        <v>ANTIOQUIA</v>
      </c>
      <c r="C5159" s="23" t="str">
        <f>IFERROR(VLOOKUP(A5159,hoja!$A$2:$E$1370,5,FALSE),0)</f>
        <v>SANTA FE DE ANTIOQUIA</v>
      </c>
      <c r="D5159" s="23" t="str">
        <f>IFERROR(VLOOKUP(A5159,hoja!A:D,3,FALSE),0)</f>
        <v>0080</v>
      </c>
      <c r="E5159" s="40" t="s">
        <v>1059</v>
      </c>
      <c r="F5159" s="23" t="str">
        <f>IFERROR(VLOOKUP(E5159,hoja!$A$2:$E$970,4,FALSE),0)</f>
        <v>ANTIOQUIA</v>
      </c>
      <c r="G5159" s="23" t="str">
        <f>IFERROR(VLOOKUP(E5159,hoja!$A$2:$E$970,5,FALSE),0)</f>
        <v>MEDELLÍN</v>
      </c>
      <c r="H5159" s="103" t="str">
        <f>IFERROR(VLOOKUP(E5159,hoja!A:C,3,FALSE),0)</f>
        <v>0043</v>
      </c>
      <c r="I5159" s="24" t="str">
        <f t="shared" si="1503"/>
        <v>00800043</v>
      </c>
      <c r="K5159" s="23">
        <v>52</v>
      </c>
      <c r="L5159" s="23" t="str">
        <f t="shared" si="1506"/>
        <v>REGIONAL</v>
      </c>
      <c r="M5159" s="40" t="s">
        <v>618</v>
      </c>
      <c r="N5159" s="23" t="s">
        <v>622</v>
      </c>
      <c r="O5159" s="23">
        <f t="shared" si="1504"/>
        <v>25</v>
      </c>
      <c r="P5159" s="23" t="str">
        <f t="shared" si="1505"/>
        <v>00800043Principal</v>
      </c>
    </row>
    <row r="5160" spans="1:16" ht="15" hidden="1" customHeight="1">
      <c r="A5160" s="29" t="s">
        <v>655</v>
      </c>
      <c r="B5160" s="23" t="str">
        <f>IFERROR(VLOOKUP(A5160,hoja!$A$2:$E$970,4,FALSE),0)</f>
        <v>ANTIOQUIA</v>
      </c>
      <c r="C5160" s="23" t="str">
        <f>IFERROR(VLOOKUP(A5160,hoja!$A$2:$E$1370,5,FALSE),0)</f>
        <v>MEDELLÍN</v>
      </c>
      <c r="D5160" s="23" t="str">
        <f>IFERROR(VLOOKUP(A5160,hoja!A:D,3,FALSE),0)</f>
        <v>0292</v>
      </c>
      <c r="E5160" s="40" t="s">
        <v>1059</v>
      </c>
      <c r="F5160" s="23" t="str">
        <f>IFERROR(VLOOKUP(E5160,hoja!$A$2:$E$970,4,FALSE),0)</f>
        <v>ANTIOQUIA</v>
      </c>
      <c r="G5160" s="23" t="str">
        <f>IFERROR(VLOOKUP(E5160,hoja!$A$2:$E$970,5,FALSE),0)</f>
        <v>MEDELLÍN</v>
      </c>
      <c r="H5160" s="103" t="str">
        <f>IFERROR(VLOOKUP(E5160,hoja!A:C,3,FALSE),0)</f>
        <v>0043</v>
      </c>
      <c r="I5160" s="24" t="str">
        <f t="shared" ref="I5160:I5166" si="1507">D5160&amp;H5160</f>
        <v>02920043</v>
      </c>
      <c r="K5160" s="23">
        <v>20</v>
      </c>
      <c r="L5160" s="23" t="s">
        <v>752</v>
      </c>
      <c r="M5160" s="40" t="s">
        <v>618</v>
      </c>
      <c r="N5160" s="23" t="s">
        <v>622</v>
      </c>
      <c r="O5160" s="23">
        <f t="shared" ref="O5160:O5162" si="1508">IF(K5160&lt;=250,25,IF(K5160&lt;=500,16,IF(K5160&lt;=800,12,IF(K5160&lt;=1100,8,IF(K5160&lt;=1400,6,IF(K5160&lt;=1700,5))))))</f>
        <v>25</v>
      </c>
      <c r="P5160" s="23" t="str">
        <f t="shared" ref="P5160:P5175" si="1509">D5160&amp;H5160&amp;M5160</f>
        <v>02920043Principal</v>
      </c>
    </row>
    <row r="5161" spans="1:16" ht="15" hidden="1" customHeight="1">
      <c r="A5161" s="26" t="s">
        <v>693</v>
      </c>
      <c r="B5161" s="23" t="str">
        <f>IFERROR(VLOOKUP(A5161,hoja!$A$2:$E$970,4,FALSE),0)</f>
        <v>COSTA</v>
      </c>
      <c r="C5161" s="23" t="str">
        <f>IFERROR(VLOOKUP(A5161,hoja!$A$2:$E$1370,5,FALSE),0)</f>
        <v>BOSCONIA</v>
      </c>
      <c r="D5161" s="23" t="str">
        <f>IFERROR(VLOOKUP(A5161,hoja!A:D,3,FALSE),0)</f>
        <v>0449</v>
      </c>
      <c r="E5161" s="23" t="s">
        <v>723</v>
      </c>
      <c r="F5161" s="23" t="str">
        <f>IFERROR(VLOOKUP(E5161,hoja!$A$2:$E$970,4,FALSE),0)</f>
        <v>COSTA</v>
      </c>
      <c r="G5161" s="23" t="str">
        <f>IFERROR(VLOOKUP(E5161,hoja!$A$2:$E$970,5,FALSE),0)</f>
        <v>SANTA MARTA</v>
      </c>
      <c r="H5161" s="103" t="str">
        <f>IFERROR(VLOOKUP(E5161,hoja!A:C,3,FALSE),0)</f>
        <v>0118</v>
      </c>
      <c r="I5161" s="24" t="str">
        <f t="shared" si="1507"/>
        <v>04490118</v>
      </c>
      <c r="K5161" s="23">
        <v>165</v>
      </c>
      <c r="L5161" s="23" t="str">
        <f t="shared" ref="L5161:L5162" si="1510">IF(B5161=F5161,"REGIONAL","NACIONAL")</f>
        <v>REGIONAL</v>
      </c>
      <c r="M5161" s="23" t="s">
        <v>618</v>
      </c>
      <c r="N5161" s="23" t="s">
        <v>622</v>
      </c>
      <c r="O5161" s="23">
        <f t="shared" si="1508"/>
        <v>25</v>
      </c>
      <c r="P5161" s="23" t="str">
        <f t="shared" si="1509"/>
        <v>04490118Principal</v>
      </c>
    </row>
    <row r="5162" spans="1:16" ht="15" hidden="1" customHeight="1">
      <c r="A5162" s="26" t="s">
        <v>694</v>
      </c>
      <c r="B5162" s="23" t="str">
        <f>IFERROR(VLOOKUP(A5162,hoja!$A$2:$E$970,4,FALSE),0)</f>
        <v>OCCIDENTE</v>
      </c>
      <c r="C5162" s="23" t="str">
        <f>IFERROR(VLOOKUP(A5162,hoja!$A$2:$E$1370,5,FALSE),0)</f>
        <v>BUENAVENTURA</v>
      </c>
      <c r="D5162" s="23" t="str">
        <f>IFERROR(VLOOKUP(A5162,hoja!A:D,3,FALSE),0)</f>
        <v>0131</v>
      </c>
      <c r="E5162" s="23" t="s">
        <v>708</v>
      </c>
      <c r="F5162" s="23" t="str">
        <f>IFERROR(VLOOKUP(E5162,hoja!$A$2:$E$970,4,FALSE),0)</f>
        <v>OCCIDENTE</v>
      </c>
      <c r="G5162" s="23" t="str">
        <f>IFERROR(VLOOKUP(E5162,hoja!$A$2:$E$970,5,FALSE),0)</f>
        <v>JAMUNDÍ</v>
      </c>
      <c r="H5162" s="103" t="str">
        <f>IFERROR(VLOOKUP(E5162,hoja!A:C,3,FALSE),0)</f>
        <v>0358</v>
      </c>
      <c r="I5162" s="24" t="str">
        <f t="shared" si="1507"/>
        <v>01310358</v>
      </c>
      <c r="K5162" s="23">
        <v>200</v>
      </c>
      <c r="L5162" s="23" t="str">
        <f t="shared" si="1510"/>
        <v>REGIONAL</v>
      </c>
      <c r="M5162" s="23" t="s">
        <v>618</v>
      </c>
      <c r="N5162" s="23" t="s">
        <v>622</v>
      </c>
      <c r="O5162" s="23">
        <f t="shared" si="1508"/>
        <v>25</v>
      </c>
      <c r="P5162" s="23" t="str">
        <f t="shared" si="1509"/>
        <v>01310358Principal</v>
      </c>
    </row>
    <row r="5163" spans="1:16" ht="15" hidden="1" customHeight="1">
      <c r="A5163" s="23" t="s">
        <v>683</v>
      </c>
      <c r="B5163" s="23" t="str">
        <f>IFERROR(VLOOKUP(A5163,hoja!$A$2:$E$970,4,FALSE),0)</f>
        <v>OCCIDENTE</v>
      </c>
      <c r="C5163" s="23" t="str">
        <f>IFERROR(VLOOKUP(A5163,hoja!$A$2:$E$1370,5,FALSE),0)</f>
        <v>BUGA</v>
      </c>
      <c r="D5163" s="23" t="str">
        <f>IFERROR(VLOOKUP(A5163,hoja!A:D,3,FALSE),0)</f>
        <v>0411</v>
      </c>
      <c r="E5163" s="23" t="s">
        <v>660</v>
      </c>
      <c r="F5163" s="23" t="str">
        <f>IFERROR(VLOOKUP(E5163,hoja!$A$2:$E$970,4,FALSE),0)</f>
        <v>CENTRO</v>
      </c>
      <c r="G5163" s="23" t="str">
        <f>IFERROR(VLOOKUP(E5163,hoja!$A$2:$E$970,5,FALSE),0)</f>
        <v>BOGOTÁ</v>
      </c>
      <c r="H5163" s="103" t="str">
        <f>IFERROR(VLOOKUP(E5163,hoja!A:C,3,FALSE),0)</f>
        <v>0035</v>
      </c>
      <c r="I5163" s="24" t="str">
        <f t="shared" si="1507"/>
        <v>04110035</v>
      </c>
      <c r="K5163" s="23">
        <v>406</v>
      </c>
      <c r="L5163" s="23" t="str">
        <f>IF(B5163=F5163,"REGIONAL","NACIONAL")</f>
        <v>NACIONAL</v>
      </c>
      <c r="M5163" s="23" t="s">
        <v>618</v>
      </c>
      <c r="N5163" s="23" t="s">
        <v>622</v>
      </c>
      <c r="O5163" s="23">
        <v>8</v>
      </c>
      <c r="P5163" s="23" t="str">
        <f t="shared" si="1509"/>
        <v>04110035Principal</v>
      </c>
    </row>
    <row r="5164" spans="1:16" ht="15" hidden="1" customHeight="1">
      <c r="A5164" s="23" t="s">
        <v>660</v>
      </c>
      <c r="B5164" s="23" t="str">
        <f>IFERROR(VLOOKUP(A5164,hoja!$A$2:$E$970,4,FALSE),0)</f>
        <v>CENTRO</v>
      </c>
      <c r="C5164" s="23" t="str">
        <f>IFERROR(VLOOKUP(A5164,hoja!$A$2:$E$1370,5,FALSE),0)</f>
        <v>BOGOTÁ</v>
      </c>
      <c r="D5164" s="23" t="str">
        <f>IFERROR(VLOOKUP(A5164,hoja!A:D,3,FALSE),0)</f>
        <v>0035</v>
      </c>
      <c r="E5164" s="23" t="s">
        <v>659</v>
      </c>
      <c r="F5164" s="23" t="str">
        <f>IFERROR(VLOOKUP(E5164,hoja!$A$2:$E$970,4,FALSE),0)</f>
        <v>OCCIDENTE</v>
      </c>
      <c r="G5164" s="23" t="str">
        <f>IFERROR(VLOOKUP(E5164,hoja!$A$2:$E$970,5,FALSE),0)</f>
        <v>ARMENIA</v>
      </c>
      <c r="H5164" s="103" t="str">
        <f>IFERROR(VLOOKUP(E5164,hoja!A:C,3,FALSE),0)</f>
        <v>0142</v>
      </c>
      <c r="I5164" s="24" t="str">
        <f t="shared" si="1507"/>
        <v>00350142</v>
      </c>
      <c r="K5164" s="23">
        <v>291</v>
      </c>
      <c r="L5164" s="23" t="str">
        <f t="shared" ref="L5164:L5166" si="1511">IF(B5164=F5164,"REGIONAL","NACIONAL")</f>
        <v>NACIONAL</v>
      </c>
      <c r="M5164" s="23" t="s">
        <v>618</v>
      </c>
      <c r="N5164" s="23" t="s">
        <v>622</v>
      </c>
      <c r="O5164" s="23">
        <f t="shared" ref="O5164:O5175" si="1512">IF(K5164&lt;=250,25,IF(K5164&lt;=500,16,IF(K5164&lt;=800,12,IF(K5164&lt;=1100,8,IF(K5164&lt;=1400,6,IF(K5164&lt;=1700,5))))))</f>
        <v>16</v>
      </c>
      <c r="P5164" s="23" t="str">
        <f t="shared" si="1509"/>
        <v>00350142Principal</v>
      </c>
    </row>
    <row r="5165" spans="1:16" ht="15" hidden="1" customHeight="1">
      <c r="A5165" s="23" t="s">
        <v>660</v>
      </c>
      <c r="B5165" s="23" t="str">
        <f>IFERROR(VLOOKUP(A5165,hoja!$A$2:$E$970,4,FALSE),0)</f>
        <v>CENTRO</v>
      </c>
      <c r="C5165" s="23" t="str">
        <f>IFERROR(VLOOKUP(A5165,hoja!$A$2:$E$1370,5,FALSE),0)</f>
        <v>BOGOTÁ</v>
      </c>
      <c r="D5165" s="23" t="str">
        <f>IFERROR(VLOOKUP(A5165,hoja!A:D,3,FALSE),0)</f>
        <v>0035</v>
      </c>
      <c r="E5165" s="23" t="s">
        <v>694</v>
      </c>
      <c r="F5165" s="23" t="str">
        <f>IFERROR(VLOOKUP(E5165,hoja!$A$2:$E$970,4,FALSE),0)</f>
        <v>OCCIDENTE</v>
      </c>
      <c r="G5165" s="23" t="str">
        <f>IFERROR(VLOOKUP(E5165,hoja!$A$2:$E$970,5,FALSE),0)</f>
        <v>BUENAVENTURA</v>
      </c>
      <c r="H5165" s="103" t="str">
        <f>IFERROR(VLOOKUP(E5165,hoja!A:C,3,FALSE),0)</f>
        <v>0131</v>
      </c>
      <c r="I5165" s="24" t="str">
        <f t="shared" si="1507"/>
        <v>00350131</v>
      </c>
      <c r="K5165" s="23">
        <v>506</v>
      </c>
      <c r="L5165" s="23" t="str">
        <f t="shared" si="1511"/>
        <v>NACIONAL</v>
      </c>
      <c r="M5165" s="23" t="s">
        <v>618</v>
      </c>
      <c r="N5165" s="23" t="s">
        <v>622</v>
      </c>
      <c r="O5165" s="23">
        <f t="shared" si="1512"/>
        <v>12</v>
      </c>
      <c r="P5165" s="23" t="str">
        <f t="shared" si="1509"/>
        <v>00350131Principal</v>
      </c>
    </row>
    <row r="5166" spans="1:16" ht="15" hidden="1" customHeight="1">
      <c r="A5166" s="26" t="s">
        <v>660</v>
      </c>
      <c r="B5166" s="23" t="str">
        <f>IFERROR(VLOOKUP(A5166,hoja!$A$2:$E$970,4,FALSE),0)</f>
        <v>CENTRO</v>
      </c>
      <c r="C5166" s="23" t="str">
        <f>IFERROR(VLOOKUP(A5166,hoja!$A$2:$E$1370,5,FALSE),0)</f>
        <v>BOGOTÁ</v>
      </c>
      <c r="D5166" s="23" t="str">
        <f>IFERROR(VLOOKUP(A5166,hoja!A:D,3,FALSE),0)</f>
        <v>0035</v>
      </c>
      <c r="E5166" s="23" t="s">
        <v>642</v>
      </c>
      <c r="F5166" s="23" t="str">
        <f>IFERROR(VLOOKUP(E5166,hoja!$A$2:$E$970,4,FALSE),0)</f>
        <v>COSTA</v>
      </c>
      <c r="G5166" s="23" t="str">
        <f>IFERROR(VLOOKUP(E5166,hoja!$A$2:$E$970,5,FALSE),0)</f>
        <v>BARRANQUILLA</v>
      </c>
      <c r="H5166" s="103" t="str">
        <f>IFERROR(VLOOKUP(E5166,hoja!A:C,3,FALSE),0)</f>
        <v>0111</v>
      </c>
      <c r="I5166" s="24" t="str">
        <f t="shared" si="1507"/>
        <v>00350111</v>
      </c>
      <c r="K5166" s="23">
        <v>1001</v>
      </c>
      <c r="L5166" s="23" t="str">
        <f t="shared" si="1511"/>
        <v>NACIONAL</v>
      </c>
      <c r="M5166" s="23" t="s">
        <v>623</v>
      </c>
      <c r="N5166" s="23" t="s">
        <v>622</v>
      </c>
      <c r="O5166" s="23">
        <f t="shared" si="1512"/>
        <v>8</v>
      </c>
      <c r="P5166" s="23" t="str">
        <f t="shared" si="1509"/>
        <v>00350111Facatativa</v>
      </c>
    </row>
    <row r="5167" spans="1:16" ht="15" hidden="1" customHeight="1">
      <c r="A5167" s="26" t="s">
        <v>660</v>
      </c>
      <c r="B5167" s="23" t="str">
        <f>IFERROR(VLOOKUP(A5167,hoja!$A$2:$E$970,4,FALSE),0)</f>
        <v>CENTRO</v>
      </c>
      <c r="C5167" s="23" t="str">
        <f>IFERROR(VLOOKUP(A5167,hoja!$A$2:$E$1370,5,FALSE),0)</f>
        <v>BOGOTÁ</v>
      </c>
      <c r="D5167" s="23" t="str">
        <f>IFERROR(VLOOKUP(A5167,hoja!A:D,3,FALSE),0)</f>
        <v>0035</v>
      </c>
      <c r="E5167" s="23" t="s">
        <v>705</v>
      </c>
      <c r="F5167" s="23" t="str">
        <f>IFERROR(VLOOKUP(E5167,hoja!$A$2:$E$970,4,FALSE),0)</f>
        <v>CENTRO</v>
      </c>
      <c r="G5167" s="23" t="str">
        <f>IFERROR(VLOOKUP(E5167,hoja!$A$2:$E$970,5,FALSE),0)</f>
        <v>GRANADA</v>
      </c>
      <c r="H5167" s="103" t="str">
        <f>IFERROR(VLOOKUP(E5167,hoja!A:C,3,FALSE),0)</f>
        <v>0394</v>
      </c>
      <c r="I5167" s="24" t="str">
        <f>D5167&amp;H5167</f>
        <v>00350394</v>
      </c>
      <c r="K5167" s="23">
        <v>640</v>
      </c>
      <c r="L5167" s="23" t="str">
        <f t="shared" ref="L5167" si="1513">IF(B5167=F5167,"REGIONAL","NACIONAL")</f>
        <v>REGIONAL</v>
      </c>
      <c r="M5167" s="40" t="s">
        <v>815</v>
      </c>
      <c r="N5167" s="23" t="s">
        <v>622</v>
      </c>
      <c r="O5167" s="23">
        <f t="shared" si="1512"/>
        <v>12</v>
      </c>
      <c r="P5167" s="23" t="str">
        <f t="shared" si="1509"/>
        <v>00350394Aguazul-Villavicencio</v>
      </c>
    </row>
    <row r="5168" spans="1:16" ht="15" hidden="1" customHeight="1">
      <c r="A5168" s="26" t="s">
        <v>660</v>
      </c>
      <c r="B5168" s="23" t="str">
        <f>IFERROR(VLOOKUP(A5168,hoja!$A$2:$E$970,4,FALSE),0)</f>
        <v>CENTRO</v>
      </c>
      <c r="C5168" s="23" t="str">
        <f>IFERROR(VLOOKUP(A5168,hoja!$A$2:$E$1370,5,FALSE),0)</f>
        <v>BOGOTÁ</v>
      </c>
      <c r="D5168" s="23" t="str">
        <f>IFERROR(VLOOKUP(A5168,hoja!A:D,3,FALSE),0)</f>
        <v>0035</v>
      </c>
      <c r="E5168" s="23" t="s">
        <v>655</v>
      </c>
      <c r="F5168" s="23" t="str">
        <f>IFERROR(VLOOKUP(E5168,hoja!$A$2:$E$970,4,FALSE),0)</f>
        <v>ANTIOQUIA</v>
      </c>
      <c r="G5168" s="23" t="str">
        <f>IFERROR(VLOOKUP(E5168,hoja!$A$2:$E$970,5,FALSE),0)</f>
        <v>MEDELLÍN</v>
      </c>
      <c r="H5168" s="103" t="str">
        <f>IFERROR(VLOOKUP(E5168,hoja!A:C,3,FALSE),0)</f>
        <v>0292</v>
      </c>
      <c r="I5168" s="24" t="str">
        <f t="shared" ref="I5168:I5175" si="1514">D5168&amp;H5168</f>
        <v>00350292</v>
      </c>
      <c r="K5168" s="23">
        <v>398</v>
      </c>
      <c r="L5168" s="23" t="str">
        <f>IF(B5168=F5168,"REGIONAL","NACIONAL")</f>
        <v>NACIONAL</v>
      </c>
      <c r="M5168" s="23" t="s">
        <v>623</v>
      </c>
      <c r="N5168" s="23" t="s">
        <v>622</v>
      </c>
      <c r="O5168" s="23">
        <f t="shared" si="1512"/>
        <v>16</v>
      </c>
      <c r="P5168" s="23" t="str">
        <f t="shared" si="1509"/>
        <v>00350292Facatativa</v>
      </c>
    </row>
    <row r="5169" spans="1:16" ht="15" hidden="1" customHeight="1">
      <c r="A5169" s="26" t="s">
        <v>660</v>
      </c>
      <c r="B5169" s="23" t="str">
        <f>IFERROR(VLOOKUP(A5169,hoja!$A$2:$E$970,4,FALSE),0)</f>
        <v>CENTRO</v>
      </c>
      <c r="C5169" s="23" t="str">
        <f>IFERROR(VLOOKUP(A5169,hoja!$A$2:$E$1370,5,FALSE),0)</f>
        <v>BOGOTÁ</v>
      </c>
      <c r="D5169" s="23" t="str">
        <f>IFERROR(VLOOKUP(A5169,hoja!A:D,3,FALSE),0)</f>
        <v>0035</v>
      </c>
      <c r="E5169" s="23" t="s">
        <v>709</v>
      </c>
      <c r="F5169" s="23" t="str">
        <f>IFERROR(VLOOKUP(E5169,hoja!$A$2:$E$970,4,FALSE),0)</f>
        <v>CENTRO</v>
      </c>
      <c r="G5169" s="23" t="str">
        <f>IFERROR(VLOOKUP(E5169,hoja!$A$2:$E$970,5,FALSE),0)</f>
        <v>LA DORADA</v>
      </c>
      <c r="H5169" s="103" t="str">
        <f>IFERROR(VLOOKUP(E5169,hoja!A:C,3,FALSE),0)</f>
        <v>0391</v>
      </c>
      <c r="I5169" s="24" t="str">
        <f t="shared" si="1514"/>
        <v>00350391</v>
      </c>
      <c r="K5169" s="23">
        <v>164</v>
      </c>
      <c r="L5169" s="23" t="str">
        <f t="shared" ref="L5169:L5175" si="1515">IF(B5169=F5169,"REGIONAL","NACIONAL")</f>
        <v>REGIONAL</v>
      </c>
      <c r="M5169" s="23" t="s">
        <v>621</v>
      </c>
      <c r="N5169" s="23" t="s">
        <v>622</v>
      </c>
      <c r="O5169" s="23">
        <f t="shared" si="1512"/>
        <v>25</v>
      </c>
      <c r="P5169" s="23" t="str">
        <f t="shared" si="1509"/>
        <v>00350391La vega</v>
      </c>
    </row>
    <row r="5170" spans="1:16" ht="15" hidden="1" customHeight="1">
      <c r="A5170" s="23" t="s">
        <v>660</v>
      </c>
      <c r="B5170" s="23" t="str">
        <f>IFERROR(VLOOKUP(A5170,hoja!$A$2:$E$970,4,FALSE),0)</f>
        <v>CENTRO</v>
      </c>
      <c r="C5170" s="23" t="str">
        <f>IFERROR(VLOOKUP(A5170,hoja!$A$2:$E$1370,5,FALSE),0)</f>
        <v>BOGOTÁ</v>
      </c>
      <c r="D5170" s="23" t="str">
        <f>IFERROR(VLOOKUP(A5170,hoja!A:D,3,FALSE),0)</f>
        <v>0035</v>
      </c>
      <c r="E5170" s="23" t="s">
        <v>714</v>
      </c>
      <c r="F5170" s="23" t="str">
        <f>IFERROR(VLOOKUP(E5170,hoja!$A$2:$E$970,4,FALSE),0)</f>
        <v>SANTANDER</v>
      </c>
      <c r="G5170" s="23" t="str">
        <f>IFERROR(VLOOKUP(E5170,hoja!$A$2:$E$970,5,FALSE),0)</f>
        <v>OCAÑA</v>
      </c>
      <c r="H5170" s="103" t="str">
        <f>IFERROR(VLOOKUP(E5170,hoja!A:C,3,FALSE),0)</f>
        <v>0434</v>
      </c>
      <c r="I5170" s="24" t="str">
        <f t="shared" si="1514"/>
        <v>00350434</v>
      </c>
      <c r="K5170" s="23">
        <v>632</v>
      </c>
      <c r="L5170" s="23" t="str">
        <f>IF(B5170=F5170,"REGIONAL","NACIONAL")</f>
        <v>NACIONAL</v>
      </c>
      <c r="M5170" s="23" t="s">
        <v>623</v>
      </c>
      <c r="N5170" s="23" t="s">
        <v>622</v>
      </c>
      <c r="O5170" s="23">
        <f t="shared" si="1512"/>
        <v>12</v>
      </c>
      <c r="P5170" s="23" t="str">
        <f t="shared" si="1509"/>
        <v>00350434Facatativa</v>
      </c>
    </row>
    <row r="5171" spans="1:16" ht="15" hidden="1" customHeight="1">
      <c r="A5171" s="26" t="s">
        <v>660</v>
      </c>
      <c r="B5171" s="23" t="str">
        <f>IFERROR(VLOOKUP(A5171,hoja!$A$2:$E$970,4,FALSE),0)</f>
        <v>CENTRO</v>
      </c>
      <c r="C5171" s="23" t="str">
        <f>IFERROR(VLOOKUP(A5171,hoja!$A$2:$E$1370,5,FALSE),0)</f>
        <v>BOGOTÁ</v>
      </c>
      <c r="D5171" s="23" t="str">
        <f>IFERROR(VLOOKUP(A5171,hoja!A:D,3,FALSE),0)</f>
        <v>0035</v>
      </c>
      <c r="E5171" s="23" t="s">
        <v>666</v>
      </c>
      <c r="F5171" s="23" t="str">
        <f>IFERROR(VLOOKUP(E5171,hoja!$A$2:$E$970,4,FALSE),0)</f>
        <v>COSTA</v>
      </c>
      <c r="G5171" s="23" t="str">
        <f>IFERROR(VLOOKUP(E5171,hoja!$A$2:$E$970,5,FALSE),0)</f>
        <v>SINCELEJO</v>
      </c>
      <c r="H5171" s="103" t="str">
        <f>IFERROR(VLOOKUP(E5171,hoja!A:C,3,FALSE),0)</f>
        <v>0382</v>
      </c>
      <c r="I5171" s="24" t="str">
        <f t="shared" si="1514"/>
        <v>00350382</v>
      </c>
      <c r="K5171" s="23">
        <v>857</v>
      </c>
      <c r="L5171" s="23" t="str">
        <f>IF(B5171=F5171,"REGIONAL","NACIONAL")</f>
        <v>NACIONAL</v>
      </c>
      <c r="M5171" s="23" t="s">
        <v>623</v>
      </c>
      <c r="N5171" s="23" t="s">
        <v>622</v>
      </c>
      <c r="O5171" s="23">
        <f t="shared" si="1512"/>
        <v>8</v>
      </c>
      <c r="P5171" s="23" t="str">
        <f t="shared" si="1509"/>
        <v>00350382Facatativa</v>
      </c>
    </row>
    <row r="5172" spans="1:16" ht="15" hidden="1" customHeight="1">
      <c r="A5172" s="26" t="s">
        <v>660</v>
      </c>
      <c r="B5172" s="23" t="str">
        <f>IFERROR(VLOOKUP(A5172,hoja!$A$2:$E$970,4,FALSE),0)</f>
        <v>CENTRO</v>
      </c>
      <c r="C5172" s="23" t="str">
        <f>IFERROR(VLOOKUP(A5172,hoja!$A$2:$E$1370,5,FALSE),0)</f>
        <v>BOGOTÁ</v>
      </c>
      <c r="D5172" s="23" t="str">
        <f>IFERROR(VLOOKUP(A5172,hoja!A:D,3,FALSE),0)</f>
        <v>0035</v>
      </c>
      <c r="E5172" s="23" t="s">
        <v>681</v>
      </c>
      <c r="F5172" s="23" t="str">
        <f>IFERROR(VLOOKUP(E5172,hoja!$A$2:$E$970,4,FALSE),0)</f>
        <v>CENTRO</v>
      </c>
      <c r="G5172" s="23" t="str">
        <f>IFERROR(VLOOKUP(E5172,hoja!$A$2:$E$970,5,FALSE),0)</f>
        <v>VILLAVICENCIO</v>
      </c>
      <c r="H5172" s="103" t="str">
        <f>IFERROR(VLOOKUP(E5172,hoja!A:C,3,FALSE),0)</f>
        <v>0393</v>
      </c>
      <c r="I5172" s="24" t="str">
        <f t="shared" si="1514"/>
        <v>00350393</v>
      </c>
      <c r="K5172" s="23">
        <v>613</v>
      </c>
      <c r="L5172" s="23" t="str">
        <f t="shared" si="1515"/>
        <v>REGIONAL</v>
      </c>
      <c r="M5172" s="40" t="s">
        <v>815</v>
      </c>
      <c r="N5172" s="23" t="s">
        <v>622</v>
      </c>
      <c r="O5172" s="23">
        <f t="shared" si="1512"/>
        <v>12</v>
      </c>
      <c r="P5172" s="23" t="str">
        <f t="shared" si="1509"/>
        <v>00350393Aguazul-Villavicencio</v>
      </c>
    </row>
    <row r="5173" spans="1:16" ht="15" hidden="1" customHeight="1">
      <c r="A5173" s="26" t="s">
        <v>660</v>
      </c>
      <c r="B5173" s="23" t="str">
        <f>IFERROR(VLOOKUP(A5173,hoja!$A$2:$E$970,4,FALSE),0)</f>
        <v>CENTRO</v>
      </c>
      <c r="C5173" s="23" t="str">
        <f>IFERROR(VLOOKUP(A5173,hoja!$A$2:$E$1370,5,FALSE),0)</f>
        <v>BOGOTÁ</v>
      </c>
      <c r="D5173" s="23" t="str">
        <f>IFERROR(VLOOKUP(A5173,hoja!A:D,3,FALSE),0)</f>
        <v>0035</v>
      </c>
      <c r="E5173" s="23" t="s">
        <v>667</v>
      </c>
      <c r="F5173" s="23" t="str">
        <f>IFERROR(VLOOKUP(E5173,hoja!$A$2:$E$970,4,FALSE),0)</f>
        <v>COSTA</v>
      </c>
      <c r="G5173" s="23" t="str">
        <f>IFERROR(VLOOKUP(E5173,hoja!$A$2:$E$970,5,FALSE),0)</f>
        <v>MONTERÍA</v>
      </c>
      <c r="H5173" s="103" t="str">
        <f>IFERROR(VLOOKUP(E5173,hoja!A:C,3,FALSE),0)</f>
        <v>0381</v>
      </c>
      <c r="I5173" s="24" t="str">
        <f t="shared" si="1514"/>
        <v>00350381</v>
      </c>
      <c r="K5173" s="23">
        <v>812</v>
      </c>
      <c r="L5173" s="23" t="str">
        <f>IF(B5173=F5173,"REGIONAL","NACIONAL")</f>
        <v>NACIONAL</v>
      </c>
      <c r="M5173" s="23" t="s">
        <v>623</v>
      </c>
      <c r="N5173" s="23" t="s">
        <v>622</v>
      </c>
      <c r="O5173" s="23">
        <f t="shared" si="1512"/>
        <v>8</v>
      </c>
      <c r="P5173" s="23" t="str">
        <f t="shared" si="1509"/>
        <v>00350381Facatativa</v>
      </c>
    </row>
    <row r="5174" spans="1:16" ht="15" hidden="1" customHeight="1">
      <c r="A5174" s="26" t="s">
        <v>660</v>
      </c>
      <c r="B5174" s="23" t="str">
        <f>IFERROR(VLOOKUP(A5174,hoja!$A$2:$E$970,4,FALSE),0)</f>
        <v>CENTRO</v>
      </c>
      <c r="C5174" s="23" t="str">
        <f>IFERROR(VLOOKUP(A5174,hoja!$A$2:$E$1370,5,FALSE),0)</f>
        <v>BOGOTÁ</v>
      </c>
      <c r="D5174" s="23" t="str">
        <f>IFERROR(VLOOKUP(A5174,hoja!A:D,3,FALSE),0)</f>
        <v>0035</v>
      </c>
      <c r="E5174" s="23" t="s">
        <v>668</v>
      </c>
      <c r="F5174" s="23" t="str">
        <f>IFERROR(VLOOKUP(E5174,hoja!$A$2:$E$970,4,FALSE),0)</f>
        <v>COSTA</v>
      </c>
      <c r="G5174" s="23" t="str">
        <f>IFERROR(VLOOKUP(E5174,hoja!$A$2:$E$970,5,FALSE),0)</f>
        <v>VALLEDUPAR</v>
      </c>
      <c r="H5174" s="103" t="str">
        <f>IFERROR(VLOOKUP(E5174,hoja!A:C,3,FALSE),0)</f>
        <v>0447</v>
      </c>
      <c r="I5174" s="24" t="str">
        <f t="shared" si="1514"/>
        <v>00350447</v>
      </c>
      <c r="J5174" s="23">
        <v>30.049999999988358</v>
      </c>
      <c r="K5174" s="23">
        <v>857</v>
      </c>
      <c r="L5174" s="23" t="str">
        <f>IF(B5174=F5174,"REGIONAL","NACIONAL")</f>
        <v>NACIONAL</v>
      </c>
      <c r="M5174" s="23" t="s">
        <v>623</v>
      </c>
      <c r="N5174" s="23" t="s">
        <v>622</v>
      </c>
      <c r="O5174" s="23">
        <f t="shared" si="1512"/>
        <v>8</v>
      </c>
      <c r="P5174" s="23" t="str">
        <f t="shared" si="1509"/>
        <v>00350447Facatativa</v>
      </c>
    </row>
    <row r="5175" spans="1:16" ht="15" hidden="1" customHeight="1">
      <c r="A5175" s="26" t="s">
        <v>698</v>
      </c>
      <c r="B5175" s="23" t="str">
        <f>IFERROR(VLOOKUP(A5175,hoja!$A$2:$E$970,4,FALSE),0)</f>
        <v>COSTA</v>
      </c>
      <c r="C5175" s="23" t="str">
        <f>IFERROR(VLOOKUP(A5175,hoja!$A$2:$E$1370,5,FALSE),0)</f>
        <v>CAUCASIA</v>
      </c>
      <c r="D5175" s="23" t="str">
        <f>IFERROR(VLOOKUP(A5175,hoja!A:D,3,FALSE),0)</f>
        <v>0384</v>
      </c>
      <c r="E5175" s="23" t="s">
        <v>986</v>
      </c>
      <c r="F5175" s="23" t="str">
        <f>IFERROR(VLOOKUP(E5175,hoja!$A$2:$E$970,4,FALSE),0)</f>
        <v>COSTA</v>
      </c>
      <c r="G5175" s="23" t="str">
        <f>IFERROR(VLOOKUP(E5175,hoja!$A$2:$E$970,5,FALSE),0)</f>
        <v>TOLU</v>
      </c>
      <c r="H5175" s="103" t="str">
        <f>IFERROR(VLOOKUP(E5175,hoja!A:C,3,FALSE),0)</f>
        <v>50277</v>
      </c>
      <c r="I5175" s="24" t="str">
        <f t="shared" si="1514"/>
        <v>038450277</v>
      </c>
      <c r="K5175" s="23">
        <v>239</v>
      </c>
      <c r="L5175" s="23" t="str">
        <f t="shared" si="1515"/>
        <v>REGIONAL</v>
      </c>
      <c r="M5175" s="23" t="s">
        <v>618</v>
      </c>
      <c r="N5175" s="23" t="s">
        <v>622</v>
      </c>
      <c r="O5175" s="23">
        <f t="shared" si="1512"/>
        <v>25</v>
      </c>
      <c r="P5175" s="23" t="str">
        <f t="shared" si="1509"/>
        <v>038450277Principal</v>
      </c>
    </row>
    <row r="5176" spans="1:16" ht="15" hidden="1" customHeight="1">
      <c r="A5176" s="26" t="s">
        <v>1007</v>
      </c>
      <c r="B5176" s="23" t="str">
        <f>IFERROR(VLOOKUP(A5176,hoja!$A$2:$E$970,4,FALSE),0)</f>
        <v>CENTRO</v>
      </c>
      <c r="C5176" s="23" t="str">
        <f>IFERROR(VLOOKUP(A5176,hoja!$A$2:$E$1370,5,FALSE),0)</f>
        <v>FUSA</v>
      </c>
      <c r="D5176" s="23" t="str">
        <f>IFERROR(VLOOKUP(A5176,hoja!A:D,3,FALSE),0)</f>
        <v>0463</v>
      </c>
      <c r="E5176" s="23" t="s">
        <v>795</v>
      </c>
      <c r="F5176" s="23" t="str">
        <f>IFERROR(VLOOKUP(E5176,hoja!$A$2:$E$970,4,FALSE),0)</f>
        <v>CENTRO</v>
      </c>
      <c r="G5176" s="23" t="str">
        <f>IFERROR(VLOOKUP(E5176,hoja!$A$2:$E$970,5,FALSE),0)</f>
        <v>BOGOTÁ</v>
      </c>
      <c r="H5176" s="103" t="str">
        <f>IFERROR(VLOOKUP(E5176,hoja!A:C,3,FALSE),0)</f>
        <v>0011M</v>
      </c>
      <c r="I5176" s="24" t="str">
        <f>D5176&amp;H5176</f>
        <v>04630011M</v>
      </c>
      <c r="K5176" s="23">
        <v>65</v>
      </c>
      <c r="L5176" s="23" t="s">
        <v>752</v>
      </c>
      <c r="M5176" s="23" t="s">
        <v>618</v>
      </c>
      <c r="N5176" s="23" t="s">
        <v>622</v>
      </c>
      <c r="O5176" s="23">
        <f>IF(K5176&lt;=250,25,IF(K5176&lt;=500,16,IF(K5176&lt;=800,12,IF(K5176&lt;=1100,8,IF(K5176&lt;=1400,6,IF(K5176&lt;=1700,5))))))</f>
        <v>25</v>
      </c>
      <c r="P5176" s="23" t="str">
        <f>D5176&amp;H5176&amp;M5176</f>
        <v>04630011MPrincipal</v>
      </c>
    </row>
    <row r="5177" spans="1:16" ht="15" hidden="1" customHeight="1">
      <c r="A5177" s="26" t="s">
        <v>1007</v>
      </c>
      <c r="B5177" s="23" t="str">
        <f>IFERROR(VLOOKUP(A5177,hoja!$A$2:$E$970,4,FALSE),0)</f>
        <v>CENTRO</v>
      </c>
      <c r="C5177" s="23" t="str">
        <f>IFERROR(VLOOKUP(A5177,hoja!$A$2:$E$1370,5,FALSE),0)</f>
        <v>FUSA</v>
      </c>
      <c r="D5177" s="23" t="str">
        <f>IFERROR(VLOOKUP(A5177,hoja!A:D,3,FALSE),0)</f>
        <v>0463</v>
      </c>
      <c r="E5177" s="40" t="s">
        <v>942</v>
      </c>
      <c r="F5177" s="23" t="str">
        <f>IFERROR(VLOOKUP(E5177,hoja!$A$2:$E$970,4,FALSE),0)</f>
        <v>CENTRO</v>
      </c>
      <c r="G5177" s="23" t="str">
        <f>IFERROR(VLOOKUP(E5177,hoja!$A$2:$E$970,5,FALSE),0)</f>
        <v>BOGOTÁ</v>
      </c>
      <c r="H5177" s="103" t="str">
        <f>IFERROR(VLOOKUP(E5177,hoja!A:C,3,FALSE),0)</f>
        <v>60002</v>
      </c>
      <c r="I5177" s="24" t="str">
        <f>D5177&amp;H5177</f>
        <v>046360002</v>
      </c>
      <c r="K5177" s="23">
        <v>71</v>
      </c>
      <c r="L5177" s="23" t="s">
        <v>752</v>
      </c>
      <c r="M5177" s="23" t="s">
        <v>618</v>
      </c>
      <c r="N5177" s="23" t="s">
        <v>622</v>
      </c>
      <c r="O5177" s="23">
        <f>IF(K5177&lt;=250,25,IF(K5177&lt;=500,16,IF(K5177&lt;=800,12,IF(K5177&lt;=1100,8,IF(K5177&lt;=1400,6,IF(K5177&lt;=1700,5))))))</f>
        <v>25</v>
      </c>
      <c r="P5177" s="23" t="str">
        <f>D5177&amp;H5177&amp;M5177</f>
        <v>046360002Principal</v>
      </c>
    </row>
    <row r="5178" spans="1:16" ht="15" hidden="1" customHeight="1">
      <c r="A5178" s="26" t="s">
        <v>1007</v>
      </c>
      <c r="B5178" s="23" t="str">
        <f>IFERROR(VLOOKUP(A5178,hoja!$A$2:$E$970,4,FALSE),0)</f>
        <v>CENTRO</v>
      </c>
      <c r="C5178" s="23" t="str">
        <f>IFERROR(VLOOKUP(A5178,hoja!$A$2:$E$1370,5,FALSE),0)</f>
        <v>FUSA</v>
      </c>
      <c r="D5178" s="23" t="str">
        <f>IFERROR(VLOOKUP(A5178,hoja!A:D,3,FALSE),0)</f>
        <v>0463</v>
      </c>
      <c r="E5178" s="40" t="s">
        <v>943</v>
      </c>
      <c r="F5178" s="23" t="str">
        <f>IFERROR(VLOOKUP(E5178,hoja!$A$2:$E$970,4,FALSE),0)</f>
        <v>CENTRO</v>
      </c>
      <c r="G5178" s="23" t="str">
        <f>IFERROR(VLOOKUP(E5178,hoja!$A$2:$E$970,5,FALSE),0)</f>
        <v>BOGOTÁ</v>
      </c>
      <c r="H5178" s="103" t="str">
        <f>IFERROR(VLOOKUP(E5178,hoja!A:C,3,FALSE),0)</f>
        <v>60003</v>
      </c>
      <c r="I5178" s="24" t="str">
        <f>D5178&amp;H5178</f>
        <v>046360003</v>
      </c>
      <c r="K5178" s="23">
        <v>71</v>
      </c>
      <c r="L5178" s="23" t="s">
        <v>752</v>
      </c>
      <c r="M5178" s="23" t="s">
        <v>618</v>
      </c>
      <c r="N5178" s="23" t="s">
        <v>622</v>
      </c>
      <c r="O5178" s="23">
        <f>IF(K5178&lt;=250,25,IF(K5178&lt;=500,16,IF(K5178&lt;=800,12,IF(K5178&lt;=1100,8,IF(K5178&lt;=1400,6,IF(K5178&lt;=1700,5))))))</f>
        <v>25</v>
      </c>
      <c r="P5178" s="23" t="str">
        <f>D5178&amp;H5178&amp;M5178</f>
        <v>046360003Principal</v>
      </c>
    </row>
    <row r="5179" spans="1:16" ht="15" hidden="1" customHeight="1">
      <c r="A5179" s="26" t="s">
        <v>704</v>
      </c>
      <c r="B5179" s="23" t="str">
        <f>IFERROR(VLOOKUP(A5179,hoja!$A$2:$E$970,4,FALSE),0)</f>
        <v>CENTRO</v>
      </c>
      <c r="C5179" s="23" t="str">
        <f>IFERROR(VLOOKUP(A5179,hoja!$A$2:$E$1370,5,FALSE),0)</f>
        <v>GARZÓN</v>
      </c>
      <c r="D5179" s="23" t="str">
        <f>IFERROR(VLOOKUP(A5179,hoja!A:D,3,FALSE),0)</f>
        <v>0387</v>
      </c>
      <c r="E5179" s="23" t="s">
        <v>795</v>
      </c>
      <c r="F5179" s="23" t="str">
        <f>IFERROR(VLOOKUP(E5179,hoja!$A$2:$E$970,4,FALSE),0)</f>
        <v>CENTRO</v>
      </c>
      <c r="G5179" s="23" t="str">
        <f>IFERROR(VLOOKUP(E5179,hoja!$A$2:$E$970,5,FALSE),0)</f>
        <v>BOGOTÁ</v>
      </c>
      <c r="H5179" s="103" t="str">
        <f>IFERROR(VLOOKUP(E5179,hoja!A:C,3,FALSE),0)</f>
        <v>0011M</v>
      </c>
      <c r="I5179" s="24" t="str">
        <f>D5179&amp;H5179</f>
        <v>03870011M</v>
      </c>
      <c r="J5179" s="23">
        <v>36.099999999976717</v>
      </c>
      <c r="K5179" s="23">
        <v>425</v>
      </c>
      <c r="L5179" s="23" t="str">
        <f t="shared" ref="L5179:L5180" si="1516">IF(B5179=F5179,"REGIONAL","NACIONAL")</f>
        <v>REGIONAL</v>
      </c>
      <c r="M5179" s="23" t="s">
        <v>618</v>
      </c>
      <c r="N5179" s="23" t="s">
        <v>622</v>
      </c>
      <c r="O5179" s="23">
        <f>IF(K5179&lt;=250,25,IF(K5179&lt;=500,16,IF(K5179&lt;=800,12,IF(K5179&lt;=1100,8,IF(K5179&lt;=1400,6,IF(K5179&lt;=1700,5))))))</f>
        <v>16</v>
      </c>
      <c r="P5179" s="23" t="str">
        <f>D5179&amp;H5179&amp;M5179</f>
        <v>03870011MPrincipal</v>
      </c>
    </row>
    <row r="5180" spans="1:16" ht="15" hidden="1" customHeight="1">
      <c r="A5180" s="26" t="s">
        <v>704</v>
      </c>
      <c r="B5180" s="23" t="str">
        <f>IFERROR(VLOOKUP(A5180,hoja!$A$2:$E$970,4,FALSE),0)</f>
        <v>CENTRO</v>
      </c>
      <c r="C5180" s="23" t="str">
        <f>IFERROR(VLOOKUP(A5180,hoja!$A$2:$E$1370,5,FALSE),0)</f>
        <v>GARZÓN</v>
      </c>
      <c r="D5180" s="23" t="str">
        <f>IFERROR(VLOOKUP(A5180,hoja!A:D,3,FALSE),0)</f>
        <v>0387</v>
      </c>
      <c r="E5180" s="40" t="s">
        <v>943</v>
      </c>
      <c r="F5180" s="23" t="str">
        <f>IFERROR(VLOOKUP(E5180,hoja!$A$2:$E$970,4,FALSE),0)</f>
        <v>CENTRO</v>
      </c>
      <c r="G5180" s="23" t="str">
        <f>IFERROR(VLOOKUP(E5180,hoja!$A$2:$E$970,5,FALSE),0)</f>
        <v>BOGOTÁ</v>
      </c>
      <c r="H5180" s="103" t="str">
        <f>IFERROR(VLOOKUP(E5180,hoja!A:C,3,FALSE),0)</f>
        <v>60003</v>
      </c>
      <c r="I5180" s="24" t="str">
        <f>D5180&amp;H5180</f>
        <v>038760003</v>
      </c>
      <c r="K5180" s="23">
        <v>48</v>
      </c>
      <c r="L5180" s="23" t="str">
        <f t="shared" si="1516"/>
        <v>REGIONAL</v>
      </c>
      <c r="M5180" s="23" t="s">
        <v>618</v>
      </c>
      <c r="N5180" s="23" t="s">
        <v>622</v>
      </c>
      <c r="O5180" s="23">
        <f>IF(K5180&lt;=250,25,IF(K5180&lt;=500,16,IF(K5180&lt;=800,12,IF(K5180&lt;=1100,8,IF(K5180&lt;=1400,6,IF(K5180&lt;=1700,5))))))</f>
        <v>25</v>
      </c>
      <c r="P5180" s="23" t="str">
        <f>D5180&amp;H5180&amp;M5180</f>
        <v>038760003Principal</v>
      </c>
    </row>
    <row r="5181" spans="1:16" ht="15" hidden="1" customHeight="1">
      <c r="A5181" s="26" t="s">
        <v>655</v>
      </c>
      <c r="B5181" s="23" t="str">
        <f>IFERROR(VLOOKUP(A5181,hoja!$A$2:$E$970,4,FALSE),0)</f>
        <v>ANTIOQUIA</v>
      </c>
      <c r="C5181" s="23" t="str">
        <f>IFERROR(VLOOKUP(A5181,hoja!$A$2:$E$1370,5,FALSE),0)</f>
        <v>MEDELLÍN</v>
      </c>
      <c r="D5181" s="23" t="str">
        <f>IFERROR(VLOOKUP(A5181,hoja!A:D,3,FALSE),0)</f>
        <v>0292</v>
      </c>
      <c r="E5181" s="23" t="s">
        <v>650</v>
      </c>
      <c r="F5181" s="23" t="str">
        <f>IFERROR(VLOOKUP(E5181,hoja!$A$2:$E$970,4,FALSE),0)</f>
        <v>OCCIDENTE</v>
      </c>
      <c r="G5181" s="23" t="str">
        <f>IFERROR(VLOOKUP(E5181,hoja!$A$2:$E$970,5,FALSE),0)</f>
        <v>CALOTO</v>
      </c>
      <c r="H5181" s="103" t="str">
        <f>IFERROR(VLOOKUP(E5181,hoja!A:C,3,FALSE),0)</f>
        <v>0445</v>
      </c>
      <c r="I5181" s="24" t="str">
        <f>D5181&amp;H5181</f>
        <v>02920445</v>
      </c>
      <c r="K5181" s="23">
        <v>548</v>
      </c>
      <c r="L5181" s="23" t="str">
        <f>IF(B5181=F5181,"REGIONAL","NACIONAL")</f>
        <v>NACIONAL</v>
      </c>
      <c r="M5181" s="23" t="s">
        <v>893</v>
      </c>
      <c r="N5181" s="23" t="s">
        <v>622</v>
      </c>
      <c r="O5181" s="23">
        <f>IF(K5181&lt;=250,25,IF(K5181&lt;=500,16,IF(K5181&lt;=800,12,IF(K5181&lt;=1100,8,IF(K5181&lt;=1400,6,IF(K5181&lt;=1700,5))))))</f>
        <v>12</v>
      </c>
      <c r="P5181" s="23" t="str">
        <f>D5181&amp;H5181&amp;M5181</f>
        <v>02920445Santa Fe de Antioquia</v>
      </c>
    </row>
    <row r="5182" spans="1:16" ht="15" hidden="1" customHeight="1">
      <c r="A5182" s="26" t="s">
        <v>655</v>
      </c>
      <c r="B5182" s="23" t="str">
        <f>IFERROR(VLOOKUP(A5182,hoja!$A$2:$E$970,4,FALSE),0)</f>
        <v>ANTIOQUIA</v>
      </c>
      <c r="C5182" s="23" t="str">
        <f>IFERROR(VLOOKUP(A5182,hoja!$A$2:$E$1370,5,FALSE),0)</f>
        <v>MEDELLÍN</v>
      </c>
      <c r="D5182" s="23" t="str">
        <f>IFERROR(VLOOKUP(A5182,hoja!A:D,3,FALSE),0)</f>
        <v>0292</v>
      </c>
      <c r="E5182" s="23" t="s">
        <v>660</v>
      </c>
      <c r="F5182" s="23" t="str">
        <f>IFERROR(VLOOKUP(E5182,hoja!$A$2:$E$970,4,FALSE),0)</f>
        <v>CENTRO</v>
      </c>
      <c r="G5182" s="23" t="str">
        <f>IFERROR(VLOOKUP(E5182,hoja!$A$2:$E$970,5,FALSE),0)</f>
        <v>BOGOTÁ</v>
      </c>
      <c r="H5182" s="103" t="str">
        <f>IFERROR(VLOOKUP(E5182,hoja!A:C,3,FALSE),0)</f>
        <v>0035</v>
      </c>
      <c r="I5182" s="24" t="str">
        <f>D5182&amp;H5182</f>
        <v>02920035</v>
      </c>
      <c r="K5182" s="23">
        <v>418</v>
      </c>
      <c r="L5182" s="23" t="str">
        <f t="shared" ref="L5182:L5188" si="1517">IF(B5182=F5182,"REGIONAL","NACIONAL")</f>
        <v>NACIONAL</v>
      </c>
      <c r="M5182" s="23" t="s">
        <v>621</v>
      </c>
      <c r="N5182" s="23" t="s">
        <v>622</v>
      </c>
      <c r="O5182" s="23">
        <f>IF(K5182&lt;=250,25,IF(K5182&lt;=500,16,IF(K5182&lt;=800,12,IF(K5182&lt;=1100,8,IF(K5182&lt;=1400,6,IF(K5182&lt;=1700,5))))))</f>
        <v>16</v>
      </c>
      <c r="P5182" s="23" t="str">
        <f>D5182&amp;H5182&amp;M5182</f>
        <v>02920035La vega</v>
      </c>
    </row>
    <row r="5183" spans="1:16" ht="15" hidden="1" customHeight="1">
      <c r="A5183" s="26" t="s">
        <v>655</v>
      </c>
      <c r="B5183" s="23" t="str">
        <f>IFERROR(VLOOKUP(A5183,hoja!$A$2:$E$970,4,FALSE),0)</f>
        <v>ANTIOQUIA</v>
      </c>
      <c r="C5183" s="23" t="str">
        <f>IFERROR(VLOOKUP(A5183,hoja!$A$2:$E$1370,5,FALSE),0)</f>
        <v>MEDELLÍN</v>
      </c>
      <c r="D5183" s="23" t="str">
        <f>IFERROR(VLOOKUP(A5183,hoja!A:D,3,FALSE),0)</f>
        <v>0292</v>
      </c>
      <c r="E5183" s="23" t="s">
        <v>709</v>
      </c>
      <c r="F5183" s="23" t="str">
        <f>IFERROR(VLOOKUP(E5183,hoja!$A$2:$E$970,4,FALSE),0)</f>
        <v>CENTRO</v>
      </c>
      <c r="G5183" s="23" t="str">
        <f>IFERROR(VLOOKUP(E5183,hoja!$A$2:$E$970,5,FALSE),0)</f>
        <v>LA DORADA</v>
      </c>
      <c r="H5183" s="103" t="str">
        <f>IFERROR(VLOOKUP(E5183,hoja!A:C,3,FALSE),0)</f>
        <v>0391</v>
      </c>
      <c r="I5183" s="24" t="str">
        <f>D5183&amp;H5183</f>
        <v>02920391</v>
      </c>
      <c r="K5183" s="23">
        <v>258</v>
      </c>
      <c r="L5183" s="23" t="str">
        <f t="shared" si="1517"/>
        <v>NACIONAL</v>
      </c>
      <c r="M5183" s="23" t="s">
        <v>618</v>
      </c>
      <c r="N5183" s="23" t="s">
        <v>622</v>
      </c>
      <c r="O5183" s="23">
        <f>IF(K5183&lt;=250,25,IF(K5183&lt;=500,16,IF(K5183&lt;=800,12,IF(K5183&lt;=1100,8,IF(K5183&lt;=1400,6,IF(K5183&lt;=1700,5))))))</f>
        <v>16</v>
      </c>
      <c r="P5183" s="23" t="str">
        <f>D5183&amp;H5183&amp;M5183</f>
        <v>02920391Principal</v>
      </c>
    </row>
    <row r="5184" spans="1:16" ht="15" hidden="1" customHeight="1">
      <c r="A5184" s="26" t="s">
        <v>655</v>
      </c>
      <c r="B5184" s="23" t="str">
        <f>IFERROR(VLOOKUP(A5184,hoja!$A$2:$E$970,4,FALSE),0)</f>
        <v>ANTIOQUIA</v>
      </c>
      <c r="C5184" s="23" t="str">
        <f>IFERROR(VLOOKUP(A5184,hoja!$A$2:$E$1370,5,FALSE),0)</f>
        <v>MEDELLÍN</v>
      </c>
      <c r="D5184" s="23" t="str">
        <f>IFERROR(VLOOKUP(A5184,hoja!A:D,3,FALSE),0)</f>
        <v>0292</v>
      </c>
      <c r="E5184" s="23" t="s">
        <v>650</v>
      </c>
      <c r="F5184" s="23" t="str">
        <f>IFERROR(VLOOKUP(E5184,hoja!$A$2:$E$970,4,FALSE),0)</f>
        <v>OCCIDENTE</v>
      </c>
      <c r="G5184" s="23" t="str">
        <f>IFERROR(VLOOKUP(E5184,hoja!$A$2:$E$970,5,FALSE),0)</f>
        <v>CALOTO</v>
      </c>
      <c r="H5184" s="103" t="str">
        <f>IFERROR(VLOOKUP(E5184,hoja!A:C,3,FALSE),0)</f>
        <v>0445</v>
      </c>
      <c r="I5184" s="24" t="str">
        <f>D5184&amp;H5184</f>
        <v>02920445</v>
      </c>
      <c r="K5184" s="23">
        <v>438</v>
      </c>
      <c r="L5184" s="23" t="str">
        <f t="shared" si="1517"/>
        <v>NACIONAL</v>
      </c>
      <c r="M5184" s="23" t="s">
        <v>671</v>
      </c>
      <c r="N5184" s="23" t="s">
        <v>622</v>
      </c>
      <c r="O5184" s="23">
        <f>IF(K5184&lt;=250,25,IF(K5184&lt;=500,16,IF(K5184&lt;=800,12,IF(K5184&lt;=1100,8,IF(K5184&lt;=1400,6,IF(K5184&lt;=1700,5))))))</f>
        <v>16</v>
      </c>
      <c r="P5184" s="23" t="str">
        <f>D5184&amp;H5184&amp;M5184</f>
        <v>02920445Amaga</v>
      </c>
    </row>
    <row r="5185" spans="1:16" ht="15" hidden="1" customHeight="1">
      <c r="A5185" s="26" t="s">
        <v>655</v>
      </c>
      <c r="B5185" s="23" t="str">
        <f>IFERROR(VLOOKUP(A5185,hoja!$A$2:$E$970,4,FALSE),0)</f>
        <v>ANTIOQUIA</v>
      </c>
      <c r="C5185" s="23" t="str">
        <f>IFERROR(VLOOKUP(A5185,hoja!$A$2:$E$1370,5,FALSE),0)</f>
        <v>MEDELLÍN</v>
      </c>
      <c r="D5185" s="23" t="str">
        <f>IFERROR(VLOOKUP(A5185,hoja!A:D,3,FALSE),0)</f>
        <v>0292</v>
      </c>
      <c r="E5185" s="40" t="s">
        <v>943</v>
      </c>
      <c r="F5185" s="23" t="str">
        <f>IFERROR(VLOOKUP(E5185,hoja!$A$2:$E$970,4,FALSE),0)</f>
        <v>CENTRO</v>
      </c>
      <c r="G5185" s="23" t="str">
        <f>IFERROR(VLOOKUP(E5185,hoja!$A$2:$E$970,5,FALSE),0)</f>
        <v>BOGOTÁ</v>
      </c>
      <c r="H5185" s="103" t="str">
        <f>IFERROR(VLOOKUP(E5185,hoja!A:C,3,FALSE),0)</f>
        <v>60003</v>
      </c>
      <c r="I5185" s="24" t="str">
        <f>D5185&amp;H5185</f>
        <v>029260003</v>
      </c>
      <c r="K5185" s="23">
        <v>420</v>
      </c>
      <c r="L5185" s="23" t="str">
        <f t="shared" si="1517"/>
        <v>NACIONAL</v>
      </c>
      <c r="M5185" s="23" t="s">
        <v>623</v>
      </c>
      <c r="N5185" s="23" t="s">
        <v>622</v>
      </c>
      <c r="O5185" s="23">
        <f>IF(K5185&lt;=250,25,IF(K5185&lt;=500,16,IF(K5185&lt;=800,12,IF(K5185&lt;=1100,8,IF(K5185&lt;=1400,6,IF(K5185&lt;=1700,5))))))</f>
        <v>16</v>
      </c>
      <c r="P5185" s="23" t="str">
        <f>D5185&amp;H5185&amp;M5185</f>
        <v>029260003Facatativa</v>
      </c>
    </row>
    <row r="5186" spans="1:16" ht="15" hidden="1" customHeight="1">
      <c r="A5186" s="26" t="s">
        <v>655</v>
      </c>
      <c r="B5186" s="23" t="str">
        <f>IFERROR(VLOOKUP(A5186,hoja!$A$2:$E$970,4,FALSE),0)</f>
        <v>ANTIOQUIA</v>
      </c>
      <c r="C5186" s="23" t="str">
        <f>IFERROR(VLOOKUP(A5186,hoja!$A$2:$E$1370,5,FALSE),0)</f>
        <v>MEDELLÍN</v>
      </c>
      <c r="D5186" s="23" t="str">
        <f>IFERROR(VLOOKUP(A5186,hoja!A:D,3,FALSE),0)</f>
        <v>0292</v>
      </c>
      <c r="E5186" s="23" t="s">
        <v>644</v>
      </c>
      <c r="F5186" s="23" t="str">
        <f>IFERROR(VLOOKUP(E5186,hoja!$A$2:$E$970,4,FALSE),0)</f>
        <v>OCCIDENTE</v>
      </c>
      <c r="G5186" s="23" t="str">
        <f>IFERROR(VLOOKUP(E5186,hoja!$A$2:$E$970,5,FALSE),0)</f>
        <v>PEREIRA</v>
      </c>
      <c r="H5186" s="103" t="str">
        <f>IFERROR(VLOOKUP(E5186,hoja!A:C,3,FALSE),0)</f>
        <v>0198</v>
      </c>
      <c r="I5186" s="24" t="str">
        <f>D5186&amp;H5186</f>
        <v>02920198</v>
      </c>
      <c r="K5186" s="23">
        <v>335</v>
      </c>
      <c r="L5186" s="23" t="str">
        <f t="shared" si="1517"/>
        <v>NACIONAL</v>
      </c>
      <c r="M5186" s="23" t="s">
        <v>893</v>
      </c>
      <c r="N5186" s="23" t="s">
        <v>622</v>
      </c>
      <c r="O5186" s="23">
        <f>IF(K5186&lt;=250,25,IF(K5186&lt;=500,16,IF(K5186&lt;=800,12,IF(K5186&lt;=1100,8,IF(K5186&lt;=1400,6,IF(K5186&lt;=1700,5))))))</f>
        <v>16</v>
      </c>
      <c r="P5186" s="23" t="str">
        <f>D5186&amp;H5186&amp;M5186</f>
        <v>02920198Santa Fe de Antioquia</v>
      </c>
    </row>
    <row r="5187" spans="1:16" ht="15" hidden="1" customHeight="1">
      <c r="A5187" s="26" t="s">
        <v>655</v>
      </c>
      <c r="B5187" s="23" t="str">
        <f>IFERROR(VLOOKUP(A5187,hoja!$A$2:$E$970,4,FALSE),0)</f>
        <v>ANTIOQUIA</v>
      </c>
      <c r="C5187" s="23" t="str">
        <f>IFERROR(VLOOKUP(A5187,hoja!$A$2:$E$1370,5,FALSE),0)</f>
        <v>MEDELLÍN</v>
      </c>
      <c r="D5187" s="23" t="str">
        <f>IFERROR(VLOOKUP(A5187,hoja!A:D,3,FALSE),0)</f>
        <v>0292</v>
      </c>
      <c r="E5187" s="23" t="s">
        <v>645</v>
      </c>
      <c r="F5187" s="23" t="str">
        <f>IFERROR(VLOOKUP(E5187,hoja!$A$2:$E$970,4,FALSE),0)</f>
        <v>OCCIDENTE</v>
      </c>
      <c r="G5187" s="23" t="str">
        <f>IFERROR(VLOOKUP(E5187,hoja!$A$2:$E$970,5,FALSE),0)</f>
        <v>CALI</v>
      </c>
      <c r="H5187" s="103" t="str">
        <f>IFERROR(VLOOKUP(E5187,hoja!A:C,3,FALSE),0)</f>
        <v>0410</v>
      </c>
      <c r="I5187" s="24" t="str">
        <f>D5187&amp;H5187</f>
        <v>02920410</v>
      </c>
      <c r="K5187" s="23">
        <v>440</v>
      </c>
      <c r="L5187" s="23" t="str">
        <f t="shared" si="1517"/>
        <v>NACIONAL</v>
      </c>
      <c r="M5187" s="23" t="s">
        <v>671</v>
      </c>
      <c r="N5187" s="23" t="s">
        <v>622</v>
      </c>
      <c r="O5187" s="23">
        <f>IF(K5187&lt;=250,25,IF(K5187&lt;=500,16,IF(K5187&lt;=800,12,IF(K5187&lt;=1100,8,IF(K5187&lt;=1400,6,IF(K5187&lt;=1700,5))))))</f>
        <v>16</v>
      </c>
      <c r="P5187" s="23" t="str">
        <f>D5187&amp;H5187&amp;M5187</f>
        <v>02920410Amaga</v>
      </c>
    </row>
    <row r="5188" spans="1:16" ht="15" hidden="1" customHeight="1">
      <c r="A5188" s="26" t="s">
        <v>655</v>
      </c>
      <c r="B5188" s="23" t="str">
        <f>IFERROR(VLOOKUP(A5188,hoja!$A$2:$E$970,4,FALSE),0)</f>
        <v>ANTIOQUIA</v>
      </c>
      <c r="C5188" s="23" t="str">
        <f>IFERROR(VLOOKUP(A5188,hoja!$A$2:$E$1370,5,FALSE),0)</f>
        <v>MEDELLÍN</v>
      </c>
      <c r="D5188" s="23" t="str">
        <f>IFERROR(VLOOKUP(A5188,hoja!A:D,3,FALSE),0)</f>
        <v>0292</v>
      </c>
      <c r="E5188" s="23" t="s">
        <v>645</v>
      </c>
      <c r="F5188" s="23" t="str">
        <f>IFERROR(VLOOKUP(E5188,hoja!$A$2:$E$970,4,FALSE),0)</f>
        <v>OCCIDENTE</v>
      </c>
      <c r="G5188" s="23" t="str">
        <f>IFERROR(VLOOKUP(E5188,hoja!$A$2:$E$970,5,FALSE),0)</f>
        <v>CALI</v>
      </c>
      <c r="H5188" s="103" t="str">
        <f>IFERROR(VLOOKUP(E5188,hoja!A:C,3,FALSE),0)</f>
        <v>0410</v>
      </c>
      <c r="I5188" s="24" t="str">
        <f>D5188&amp;H5188</f>
        <v>02920410</v>
      </c>
      <c r="K5188" s="23">
        <v>514</v>
      </c>
      <c r="L5188" s="23" t="str">
        <f t="shared" si="1517"/>
        <v>NACIONAL</v>
      </c>
      <c r="M5188" s="23" t="s">
        <v>893</v>
      </c>
      <c r="N5188" s="23" t="s">
        <v>622</v>
      </c>
      <c r="O5188" s="23">
        <f>IF(K5188&lt;=250,25,IF(K5188&lt;=500,16,IF(K5188&lt;=800,12,IF(K5188&lt;=1100,8,IF(K5188&lt;=1400,6,IF(K5188&lt;=1700,5))))))</f>
        <v>12</v>
      </c>
      <c r="P5188" s="23" t="str">
        <f>D5188&amp;H5188&amp;M5188</f>
        <v>02920410Santa Fe de Antioquia</v>
      </c>
    </row>
    <row r="5189" spans="1:16" ht="15" hidden="1" customHeight="1">
      <c r="A5189" s="26" t="s">
        <v>655</v>
      </c>
      <c r="B5189" s="23" t="str">
        <f>IFERROR(VLOOKUP(A5189,hoja!$A$2:$E$970,4,FALSE),0)</f>
        <v>ANTIOQUIA</v>
      </c>
      <c r="C5189" s="23" t="str">
        <f>IFERROR(VLOOKUP(A5189,hoja!$A$2:$E$1370,5,FALSE),0)</f>
        <v>MEDELLÍN</v>
      </c>
      <c r="D5189" s="23" t="str">
        <f>IFERROR(VLOOKUP(A5189,hoja!A:D,3,FALSE),0)</f>
        <v>0292</v>
      </c>
      <c r="E5189" s="23" t="s">
        <v>987</v>
      </c>
      <c r="F5189" s="23" t="str">
        <f>IFERROR(VLOOKUP(E5189,hoja!$A$2:$E$970,4,FALSE),0)</f>
        <v>ANTIOQUIA</v>
      </c>
      <c r="G5189" s="23" t="str">
        <f>IFERROR(VLOOKUP(E5189,hoja!$A$2:$E$970,5,FALSE),0)</f>
        <v>MEDELLÍN</v>
      </c>
      <c r="H5189" s="103" t="str">
        <f>IFERROR(VLOOKUP(E5189,hoja!A:C,3,FALSE),0)</f>
        <v>60001</v>
      </c>
      <c r="I5189" s="24" t="str">
        <f>D5189&amp;H5189</f>
        <v>029260001</v>
      </c>
      <c r="K5189" s="23">
        <v>23</v>
      </c>
      <c r="L5189" s="23" t="str">
        <f t="shared" ref="L5189:L5190" si="1518">IF(B5189=F5189,"REGIONAL","NACIONAL")</f>
        <v>REGIONAL</v>
      </c>
      <c r="M5189" s="23" t="s">
        <v>618</v>
      </c>
      <c r="N5189" s="23" t="s">
        <v>622</v>
      </c>
      <c r="O5189" s="23">
        <f>IF(K5189&lt;=250,25,IF(K5189&lt;=500,16,IF(K5189&lt;=800,12,IF(K5189&lt;=1100,8,IF(K5189&lt;=1400,6,IF(K5189&lt;=1700,5))))))</f>
        <v>25</v>
      </c>
      <c r="P5189" s="23" t="str">
        <f>D5189&amp;H5189&amp;M5189</f>
        <v>029260001Principal</v>
      </c>
    </row>
    <row r="5190" spans="1:16" ht="15" hidden="1" customHeight="1">
      <c r="A5190" s="26" t="s">
        <v>655</v>
      </c>
      <c r="B5190" s="23" t="str">
        <f>IFERROR(VLOOKUP(A5190,hoja!$A$2:$E$970,4,FALSE),0)</f>
        <v>ANTIOQUIA</v>
      </c>
      <c r="C5190" s="23" t="str">
        <f>IFERROR(VLOOKUP(A5190,hoja!$A$2:$E$1370,5,FALSE),0)</f>
        <v>MEDELLÍN</v>
      </c>
      <c r="D5190" s="23" t="str">
        <f>IFERROR(VLOOKUP(A5190,hoja!A:D,3,FALSE),0)</f>
        <v>0292</v>
      </c>
      <c r="E5190" s="23" t="s">
        <v>1196</v>
      </c>
      <c r="F5190" s="23" t="str">
        <f>IFERROR(VLOOKUP(E5190,hoja!$A$2:$E$970,4,FALSE),0)</f>
        <v>ANTIOQUIA</v>
      </c>
      <c r="G5190" s="23" t="str">
        <f>IFERROR(VLOOKUP(E5190,hoja!$A$2:$E$970,5,FALSE),0)</f>
        <v>MEDELLÍN</v>
      </c>
      <c r="H5190" s="103" t="str">
        <f>IFERROR(VLOOKUP(E5190,hoja!A:C,3,FALSE),0)</f>
        <v>50653</v>
      </c>
      <c r="I5190" s="24" t="str">
        <f>D5190&amp;H5190</f>
        <v>029250653</v>
      </c>
      <c r="K5190" s="23">
        <v>25</v>
      </c>
      <c r="L5190" s="23" t="str">
        <f t="shared" si="1518"/>
        <v>REGIONAL</v>
      </c>
      <c r="M5190" s="23" t="s">
        <v>618</v>
      </c>
      <c r="N5190" s="23" t="s">
        <v>622</v>
      </c>
      <c r="O5190" s="23">
        <f>IF(K5190&lt;=250,25,IF(K5190&lt;=500,16,IF(K5190&lt;=800,12,IF(K5190&lt;=1100,8,IF(K5190&lt;=1400,6,IF(K5190&lt;=1700,5))))))</f>
        <v>25</v>
      </c>
      <c r="P5190" s="23" t="str">
        <f>D5190&amp;H5190&amp;M5190</f>
        <v>029250653Principal</v>
      </c>
    </row>
    <row r="5191" spans="1:16" ht="15" hidden="1" customHeight="1">
      <c r="A5191" s="26" t="s">
        <v>655</v>
      </c>
      <c r="B5191" s="23" t="str">
        <f>IFERROR(VLOOKUP(A5191,hoja!$A$2:$E$970,4,FALSE),0)</f>
        <v>ANTIOQUIA</v>
      </c>
      <c r="C5191" s="23" t="str">
        <f>IFERROR(VLOOKUP(A5191,hoja!$A$2:$E$1370,5,FALSE),0)</f>
        <v>MEDELLÍN</v>
      </c>
      <c r="D5191" s="23" t="str">
        <f>IFERROR(VLOOKUP(A5191,hoja!A:D,3,FALSE),0)</f>
        <v>0292</v>
      </c>
      <c r="E5191" s="40" t="s">
        <v>942</v>
      </c>
      <c r="F5191" s="23" t="str">
        <f>IFERROR(VLOOKUP(E5191,hoja!$A$2:$E$970,4,FALSE),0)</f>
        <v>CENTRO</v>
      </c>
      <c r="G5191" s="23" t="str">
        <f>IFERROR(VLOOKUP(E5191,hoja!$A$2:$E$970,5,FALSE),0)</f>
        <v>BOGOTÁ</v>
      </c>
      <c r="H5191" s="103" t="str">
        <f>IFERROR(VLOOKUP(E5191,hoja!A:C,3,FALSE),0)</f>
        <v>60002</v>
      </c>
      <c r="I5191" s="24" t="str">
        <f>D5191&amp;H5191</f>
        <v>029260002</v>
      </c>
      <c r="K5191" s="23">
        <v>446</v>
      </c>
      <c r="L5191" s="23" t="str">
        <f>IF(B5191=F5191,"REGIONAL","NACIONAL")</f>
        <v>NACIONAL</v>
      </c>
      <c r="M5191" s="23" t="s">
        <v>623</v>
      </c>
      <c r="N5191" s="23" t="s">
        <v>622</v>
      </c>
      <c r="O5191" s="23">
        <f>IF(K5191&lt;=250,25,IF(K5191&lt;=500,16,IF(K5191&lt;=800,12,IF(K5191&lt;=1100,8,IF(K5191&lt;=1400,6,IF(K5191&lt;=1700,5))))))</f>
        <v>16</v>
      </c>
      <c r="P5191" s="23" t="str">
        <f>D5191&amp;H5191&amp;M5191</f>
        <v>029260002Facatativa</v>
      </c>
    </row>
    <row r="5192" spans="1:16" ht="15" hidden="1" customHeight="1">
      <c r="A5192" s="26" t="s">
        <v>655</v>
      </c>
      <c r="B5192" s="23" t="str">
        <f>IFERROR(VLOOKUP(A5192,hoja!$A$2:$E$970,4,FALSE),0)</f>
        <v>ANTIOQUIA</v>
      </c>
      <c r="C5192" s="23" t="str">
        <f>IFERROR(VLOOKUP(A5192,hoja!$A$2:$E$1370,5,FALSE),0)</f>
        <v>MEDELLÍN</v>
      </c>
      <c r="D5192" s="23" t="str">
        <f>IFERROR(VLOOKUP(A5192,hoja!A:D,3,FALSE),0)</f>
        <v>0292</v>
      </c>
      <c r="E5192" s="23" t="s">
        <v>645</v>
      </c>
      <c r="F5192" s="23" t="str">
        <f>IFERROR(VLOOKUP(E5192,hoja!$A$2:$E$970,4,FALSE),0)</f>
        <v>OCCIDENTE</v>
      </c>
      <c r="G5192" s="23" t="str">
        <f>IFERROR(VLOOKUP(E5192,hoja!$A$2:$E$970,5,FALSE),0)</f>
        <v>CALI</v>
      </c>
      <c r="H5192" s="103" t="str">
        <f>IFERROR(VLOOKUP(E5192,hoja!A:C,3,FALSE),0)</f>
        <v>0410</v>
      </c>
      <c r="I5192" s="24" t="str">
        <f>D5192&amp;H5192</f>
        <v>02920410</v>
      </c>
      <c r="K5192" s="23">
        <v>444</v>
      </c>
      <c r="L5192" s="23" t="str">
        <f t="shared" ref="L5192:L5193" si="1519">IF(B5192=F5192,"REGIONAL","NACIONAL")</f>
        <v>NACIONAL</v>
      </c>
      <c r="M5192" s="23" t="s">
        <v>967</v>
      </c>
      <c r="N5192" s="23" t="s">
        <v>622</v>
      </c>
      <c r="O5192" s="23">
        <f>IF(K5192&lt;=250,25,IF(K5192&lt;=500,16,IF(K5192&lt;=800,12,IF(K5192&lt;=1100,8,IF(K5192&lt;=1400,6,IF(K5192&lt;=1700,5))))))</f>
        <v>16</v>
      </c>
      <c r="P5192" s="23" t="str">
        <f>D5192&amp;H5192&amp;M5192</f>
        <v>02920410Riosucio</v>
      </c>
    </row>
    <row r="5193" spans="1:16" ht="15" hidden="1" customHeight="1">
      <c r="A5193" s="26" t="s">
        <v>708</v>
      </c>
      <c r="B5193" s="23" t="str">
        <f>IFERROR(VLOOKUP(A5193,hoja!$A$2:$E$970,4,FALSE),0)</f>
        <v>OCCIDENTE</v>
      </c>
      <c r="C5193" s="23" t="str">
        <f>IFERROR(VLOOKUP(A5193,hoja!$A$2:$E$1370,5,FALSE),0)</f>
        <v>JAMUNDÍ</v>
      </c>
      <c r="D5193" s="23" t="str">
        <f>IFERROR(VLOOKUP(A5193,hoja!A:D,3,FALSE),0)</f>
        <v>0358</v>
      </c>
      <c r="E5193" s="40" t="s">
        <v>942</v>
      </c>
      <c r="F5193" s="23" t="str">
        <f>IFERROR(VLOOKUP(E5193,hoja!$A$2:$E$970,4,FALSE),0)</f>
        <v>CENTRO</v>
      </c>
      <c r="G5193" s="23" t="str">
        <f>IFERROR(VLOOKUP(E5193,hoja!$A$2:$E$970,5,FALSE),0)</f>
        <v>BOGOTÁ</v>
      </c>
      <c r="H5193" s="103" t="str">
        <f>IFERROR(VLOOKUP(E5193,hoja!A:C,3,FALSE),0)</f>
        <v>60002</v>
      </c>
      <c r="I5193" s="24" t="str">
        <f>D5193&amp;H5193</f>
        <v>035860002</v>
      </c>
      <c r="K5193" s="23">
        <v>491</v>
      </c>
      <c r="L5193" s="23" t="str">
        <f t="shared" si="1519"/>
        <v>NACIONAL</v>
      </c>
      <c r="M5193" s="23" t="s">
        <v>618</v>
      </c>
      <c r="N5193" s="23" t="s">
        <v>622</v>
      </c>
      <c r="O5193" s="23">
        <f>IF(K5193&lt;=250,25,IF(K5193&lt;=500,16,IF(K5193&lt;=800,12,IF(K5193&lt;=1100,8,IF(K5193&lt;=1400,6,IF(K5193&lt;=1700,5))))))</f>
        <v>16</v>
      </c>
      <c r="P5193" s="23" t="str">
        <f>D5193&amp;H5193&amp;M5193</f>
        <v>035860002Principal</v>
      </c>
    </row>
    <row r="5194" spans="1:16" ht="15" hidden="1" customHeight="1">
      <c r="A5194" s="23" t="s">
        <v>709</v>
      </c>
      <c r="B5194" s="23" t="str">
        <f>IFERROR(VLOOKUP(A5194,hoja!$A$2:$E$970,4,FALSE),0)</f>
        <v>CENTRO</v>
      </c>
      <c r="C5194" s="23" t="s">
        <v>321</v>
      </c>
      <c r="D5194" s="23" t="str">
        <f>IFERROR(VLOOKUP(A5194,hoja!A:D,3,FALSE),0)</f>
        <v>0391</v>
      </c>
      <c r="E5194" s="40" t="s">
        <v>943</v>
      </c>
      <c r="F5194" s="23" t="str">
        <f>IFERROR(VLOOKUP(E5194,hoja!$A$2:$E$970,4,FALSE),0)</f>
        <v>CENTRO</v>
      </c>
      <c r="G5194" s="23" t="str">
        <f>IFERROR(VLOOKUP(E5194,hoja!$A$2:$E$970,5,FALSE),0)</f>
        <v>BOGOTÁ</v>
      </c>
      <c r="H5194" s="103" t="str">
        <f>IFERROR(VLOOKUP(E5194,hoja!A:C,3,FALSE),0)</f>
        <v>60003</v>
      </c>
      <c r="I5194" s="24" t="str">
        <f>D5194&amp;H5194</f>
        <v>039160003</v>
      </c>
      <c r="K5194" s="23">
        <v>181</v>
      </c>
      <c r="L5194" s="23" t="str">
        <f t="shared" ref="L5194:L5195" si="1520">IF(B5194=F5194,"REGIONAL","NACIONAL")</f>
        <v>REGIONAL</v>
      </c>
      <c r="M5194" s="23" t="s">
        <v>623</v>
      </c>
      <c r="N5194" s="23" t="s">
        <v>622</v>
      </c>
      <c r="O5194" s="23">
        <v>8</v>
      </c>
      <c r="P5194" s="23" t="str">
        <f>D5194&amp;H5194&amp;M5194</f>
        <v>039160003Facatativa</v>
      </c>
    </row>
    <row r="5195" spans="1:16" ht="15" hidden="1" customHeight="1">
      <c r="A5195" s="23" t="s">
        <v>709</v>
      </c>
      <c r="B5195" s="23" t="str">
        <f>IFERROR(VLOOKUP(A5195,hoja!$A$2:$E$970,4,FALSE),0)</f>
        <v>CENTRO</v>
      </c>
      <c r="C5195" s="23" t="s">
        <v>321</v>
      </c>
      <c r="D5195" s="23" t="str">
        <f>IFERROR(VLOOKUP(A5195,hoja!A:D,3,FALSE),0)</f>
        <v>0391</v>
      </c>
      <c r="E5195" s="40" t="s">
        <v>943</v>
      </c>
      <c r="F5195" s="23" t="str">
        <f>IFERROR(VLOOKUP(E5195,hoja!$A$2:$E$970,4,FALSE),0)</f>
        <v>CENTRO</v>
      </c>
      <c r="G5195" s="23" t="str">
        <f>IFERROR(VLOOKUP(E5195,hoja!$A$2:$E$970,5,FALSE),0)</f>
        <v>BOGOTÁ</v>
      </c>
      <c r="H5195" s="103" t="str">
        <f>IFERROR(VLOOKUP(E5195,hoja!A:C,3,FALSE),0)</f>
        <v>60003</v>
      </c>
      <c r="I5195" s="24" t="str">
        <f>D5195&amp;H5195</f>
        <v>039160003</v>
      </c>
      <c r="K5195" s="23">
        <v>176</v>
      </c>
      <c r="L5195" s="23" t="str">
        <f t="shared" si="1520"/>
        <v>REGIONAL</v>
      </c>
      <c r="M5195" s="23" t="s">
        <v>621</v>
      </c>
      <c r="N5195" s="23" t="s">
        <v>622</v>
      </c>
      <c r="O5195" s="23">
        <v>8</v>
      </c>
      <c r="P5195" s="23" t="str">
        <f>D5195&amp;H5195&amp;M5195</f>
        <v>039160003La vega</v>
      </c>
    </row>
    <row r="5196" spans="1:16" ht="15" hidden="1" customHeight="1">
      <c r="A5196" s="23" t="s">
        <v>709</v>
      </c>
      <c r="B5196" s="23" t="str">
        <f>IFERROR(VLOOKUP(A5196,hoja!$A$2:$E$970,4,FALSE),0)</f>
        <v>CENTRO</v>
      </c>
      <c r="C5196" s="23" t="s">
        <v>321</v>
      </c>
      <c r="D5196" s="23" t="str">
        <f>IFERROR(VLOOKUP(A5196,hoja!A:D,3,FALSE),0)</f>
        <v>0391</v>
      </c>
      <c r="E5196" s="40" t="s">
        <v>650</v>
      </c>
      <c r="F5196" s="23" t="str">
        <f>IFERROR(VLOOKUP(E5196,hoja!$A$2:$E$970,4,FALSE),0)</f>
        <v>OCCIDENTE</v>
      </c>
      <c r="G5196" s="23" t="str">
        <f>IFERROR(VLOOKUP(E5196,hoja!$A$2:$E$970,5,FALSE),0)</f>
        <v>CALOTO</v>
      </c>
      <c r="H5196" s="103" t="str">
        <f>IFERROR(VLOOKUP(E5196,hoja!A:C,3,FALSE),0)</f>
        <v>0445</v>
      </c>
      <c r="I5196" s="24" t="str">
        <f>D5196&amp;H5196</f>
        <v>03910445</v>
      </c>
      <c r="K5196" s="23">
        <v>462</v>
      </c>
      <c r="L5196" s="23" t="str">
        <f>IF(B5196=F5196,"REGIONAL","NACIONAL")</f>
        <v>NACIONAL</v>
      </c>
      <c r="M5196" s="23" t="s">
        <v>618</v>
      </c>
      <c r="N5196" s="23" t="s">
        <v>622</v>
      </c>
      <c r="O5196" s="23">
        <v>8</v>
      </c>
      <c r="P5196" s="23" t="str">
        <f>D5196&amp;H5196&amp;M5196</f>
        <v>03910445Principal</v>
      </c>
    </row>
    <row r="5197" spans="1:16" ht="15" hidden="1" customHeight="1">
      <c r="A5197" s="23" t="s">
        <v>709</v>
      </c>
      <c r="B5197" s="23" t="str">
        <f>IFERROR(VLOOKUP(A5197,hoja!$A$2:$E$970,4,FALSE),0)</f>
        <v>CENTRO</v>
      </c>
      <c r="C5197" s="23" t="s">
        <v>321</v>
      </c>
      <c r="D5197" s="23" t="str">
        <f>IFERROR(VLOOKUP(A5197,hoja!A:D,3,FALSE),0)</f>
        <v>0391</v>
      </c>
      <c r="E5197" s="40" t="s">
        <v>665</v>
      </c>
      <c r="F5197" s="23" t="str">
        <f>IFERROR(VLOOKUP(E5197,hoja!$A$2:$E$970,4,FALSE),0)</f>
        <v>OCCIDENTE</v>
      </c>
      <c r="G5197" s="23" t="str">
        <f>IFERROR(VLOOKUP(E5197,hoja!$A$2:$E$970,5,FALSE),0)</f>
        <v>MANIZALES</v>
      </c>
      <c r="H5197" s="103" t="str">
        <f>IFERROR(VLOOKUP(E5197,hoja!A:C,3,FALSE),0)</f>
        <v>0145</v>
      </c>
      <c r="I5197" s="24" t="str">
        <f>D5197&amp;H5197</f>
        <v>03910145</v>
      </c>
      <c r="K5197" s="23">
        <v>163</v>
      </c>
      <c r="L5197" s="23" t="str">
        <f>IF(B5197=F5197,"REGIONAL","NACIONAL")</f>
        <v>NACIONAL</v>
      </c>
      <c r="M5197" s="23" t="s">
        <v>618</v>
      </c>
      <c r="N5197" s="23" t="s">
        <v>622</v>
      </c>
      <c r="O5197" s="23">
        <v>8</v>
      </c>
      <c r="P5197" s="23" t="str">
        <f>D5197&amp;H5197&amp;M5197</f>
        <v>03910145Principal</v>
      </c>
    </row>
    <row r="5198" spans="1:16" ht="15" hidden="1" customHeight="1">
      <c r="A5198" s="26" t="s">
        <v>710</v>
      </c>
      <c r="B5198" s="23" t="str">
        <f>IFERROR(VLOOKUP(A5198,hoja!$A$2:$E$970,4,FALSE),0)</f>
        <v>CENTRO</v>
      </c>
      <c r="C5198" s="23" t="str">
        <f>IFERROR(VLOOKUP(A5198,hoja!$A$2:$E$1370,5,FALSE),0)</f>
        <v>LA MESA</v>
      </c>
      <c r="D5198" s="23" t="str">
        <f>IFERROR(VLOOKUP(A5198,hoja!A:D,3,FALSE),0)</f>
        <v>0024</v>
      </c>
      <c r="E5198" s="40" t="s">
        <v>942</v>
      </c>
      <c r="F5198" s="23" t="str">
        <f>IFERROR(VLOOKUP(E5198,hoja!$A$2:$E$970,4,FALSE),0)</f>
        <v>CENTRO</v>
      </c>
      <c r="G5198" s="23" t="str">
        <f>IFERROR(VLOOKUP(E5198,hoja!$A$2:$E$970,5,FALSE),0)</f>
        <v>BOGOTÁ</v>
      </c>
      <c r="H5198" s="103" t="str">
        <f>IFERROR(VLOOKUP(E5198,hoja!A:C,3,FALSE),0)</f>
        <v>60002</v>
      </c>
      <c r="I5198" s="24" t="str">
        <f>D5198&amp;H5198</f>
        <v>002460002</v>
      </c>
      <c r="K5198" s="23">
        <v>64</v>
      </c>
      <c r="L5198" s="23" t="str">
        <f t="shared" ref="L5198:L5201" si="1521">IF(B5198=F5198,"REGIONAL","NACIONAL")</f>
        <v>REGIONAL</v>
      </c>
      <c r="M5198" s="23" t="s">
        <v>618</v>
      </c>
      <c r="N5198" s="23" t="s">
        <v>622</v>
      </c>
      <c r="O5198" s="23">
        <f>IF(K5198&lt;=250,25,IF(K5198&lt;=500,16,IF(K5198&lt;=800,12,IF(K5198&lt;=1100,8,IF(K5198&lt;=1400,6,IF(K5198&lt;=1700,5))))))</f>
        <v>25</v>
      </c>
      <c r="P5198" s="23" t="str">
        <f>D5198&amp;H5198&amp;M5198</f>
        <v>002460002Principal</v>
      </c>
    </row>
    <row r="5199" spans="1:16" ht="15" hidden="1" customHeight="1">
      <c r="A5199" s="90" t="s">
        <v>663</v>
      </c>
      <c r="B5199" s="23" t="str">
        <f>IFERROR(VLOOKUP(A5199,hoja!$A$2:$E$970,4,FALSE),0)</f>
        <v>CENTRO</v>
      </c>
      <c r="C5199" s="23" t="str">
        <f>IFERROR(VLOOKUP(A5199,hoja!$A$2:$E$1370,5,FALSE),0)</f>
        <v>MADRID</v>
      </c>
      <c r="D5199" s="23" t="str">
        <f>IFERROR(VLOOKUP(A5199,hoja!A:D,3,FALSE),0)</f>
        <v>0022</v>
      </c>
      <c r="E5199" s="40" t="s">
        <v>943</v>
      </c>
      <c r="F5199" s="23" t="str">
        <f>IFERROR(VLOOKUP(E5199,hoja!$A$2:$E$970,4,FALSE),0)</f>
        <v>CENTRO</v>
      </c>
      <c r="G5199" s="23" t="str">
        <f>IFERROR(VLOOKUP(E5199,hoja!$A$2:$E$970,5,FALSE),0)</f>
        <v>BOGOTÁ</v>
      </c>
      <c r="H5199" s="103" t="str">
        <f>IFERROR(VLOOKUP(E5199,hoja!A:C,3,FALSE),0)</f>
        <v>60003</v>
      </c>
      <c r="I5199" s="24" t="str">
        <f t="shared" ref="I5199" si="1522">D5199&amp;H5199</f>
        <v>002260003</v>
      </c>
      <c r="K5199" s="23">
        <v>26</v>
      </c>
      <c r="L5199" s="23" t="str">
        <f t="shared" si="1521"/>
        <v>REGIONAL</v>
      </c>
      <c r="M5199" s="23" t="s">
        <v>618</v>
      </c>
      <c r="N5199" s="23" t="s">
        <v>622</v>
      </c>
      <c r="O5199" s="23">
        <f t="shared" ref="O5199" si="1523">IF(K5199&lt;=250,25,IF(K5199&lt;=500,16,IF(K5199&lt;=800,12,IF(K5199&lt;=1100,8,IF(K5199&lt;=1400,6,IF(K5199&lt;=1700,5))))))</f>
        <v>25</v>
      </c>
      <c r="P5199" s="23" t="str">
        <f t="shared" ref="P5199" si="1524">D5199&amp;H5199&amp;M5199</f>
        <v>002260003Principal</v>
      </c>
    </row>
    <row r="5200" spans="1:16" ht="15" hidden="1" customHeight="1">
      <c r="A5200" s="90" t="s">
        <v>663</v>
      </c>
      <c r="B5200" s="23" t="str">
        <f>IFERROR(VLOOKUP(A5200,hoja!$A$2:$E$970,4,FALSE),0)</f>
        <v>CENTRO</v>
      </c>
      <c r="C5200" s="23" t="str">
        <f>IFERROR(VLOOKUP(A5200,hoja!$A$2:$E$1370,5,FALSE),0)</f>
        <v>MADRID</v>
      </c>
      <c r="D5200" s="23" t="str">
        <f>IFERROR(VLOOKUP(A5200,hoja!A:D,3,FALSE),0)</f>
        <v>0022</v>
      </c>
      <c r="E5200" s="40" t="s">
        <v>942</v>
      </c>
      <c r="F5200" s="23" t="str">
        <f>IFERROR(VLOOKUP(E5200,hoja!$A$2:$E$970,4,FALSE),0)</f>
        <v>CENTRO</v>
      </c>
      <c r="G5200" s="23" t="str">
        <f>IFERROR(VLOOKUP(E5200,hoja!$A$2:$E$970,5,FALSE),0)</f>
        <v>BOGOTÁ</v>
      </c>
      <c r="H5200" s="103" t="str">
        <f>IFERROR(VLOOKUP(E5200,hoja!A:C,3,FALSE),0)</f>
        <v>60002</v>
      </c>
      <c r="I5200" s="24" t="str">
        <f t="shared" ref="I5200" si="1525">D5200&amp;H5200</f>
        <v>002260002</v>
      </c>
      <c r="K5200" s="23">
        <v>25</v>
      </c>
      <c r="L5200" s="23" t="str">
        <f t="shared" si="1521"/>
        <v>REGIONAL</v>
      </c>
      <c r="M5200" s="23" t="s">
        <v>618</v>
      </c>
      <c r="N5200" s="23" t="s">
        <v>622</v>
      </c>
      <c r="O5200" s="23">
        <f t="shared" ref="O5200" si="1526">IF(K5200&lt;=250,25,IF(K5200&lt;=500,16,IF(K5200&lt;=800,12,IF(K5200&lt;=1100,8,IF(K5200&lt;=1400,6,IF(K5200&lt;=1700,5))))))</f>
        <v>25</v>
      </c>
      <c r="P5200" s="23" t="str">
        <f t="shared" ref="P5200" si="1527">D5200&amp;H5200&amp;M5200</f>
        <v>002260002Principal</v>
      </c>
    </row>
    <row r="5201" spans="1:16" ht="15" hidden="1" customHeight="1">
      <c r="A5201" s="90" t="s">
        <v>663</v>
      </c>
      <c r="B5201" s="23" t="str">
        <f>IFERROR(VLOOKUP(A5201,hoja!$A$2:$E$970,4,FALSE),0)</f>
        <v>CENTRO</v>
      </c>
      <c r="C5201" s="23" t="str">
        <f>IFERROR(VLOOKUP(A5201,hoja!$A$2:$E$1370,5,FALSE),0)</f>
        <v>MADRID</v>
      </c>
      <c r="D5201" s="23" t="str">
        <f>IFERROR(VLOOKUP(A5201,hoja!A:D,3,FALSE),0)</f>
        <v>0022</v>
      </c>
      <c r="E5201" s="40" t="s">
        <v>795</v>
      </c>
      <c r="F5201" s="23" t="str">
        <f>IFERROR(VLOOKUP(E5201,hoja!$A$2:$E$970,4,FALSE),0)</f>
        <v>CENTRO</v>
      </c>
      <c r="G5201" s="23" t="str">
        <f>IFERROR(VLOOKUP(E5201,hoja!$A$2:$E$970,5,FALSE),0)</f>
        <v>BOGOTÁ</v>
      </c>
      <c r="H5201" s="103" t="str">
        <f>IFERROR(VLOOKUP(E5201,hoja!A:C,3,FALSE),0)</f>
        <v>0011M</v>
      </c>
      <c r="I5201" s="24" t="str">
        <f t="shared" ref="I5201" si="1528">D5201&amp;H5201</f>
        <v>00220011M</v>
      </c>
      <c r="K5201" s="23">
        <v>37</v>
      </c>
      <c r="L5201" s="23" t="str">
        <f t="shared" si="1521"/>
        <v>REGIONAL</v>
      </c>
      <c r="M5201" s="23" t="s">
        <v>618</v>
      </c>
      <c r="N5201" s="23" t="s">
        <v>622</v>
      </c>
      <c r="O5201" s="23">
        <f t="shared" ref="O5201" si="1529">IF(K5201&lt;=250,25,IF(K5201&lt;=500,16,IF(K5201&lt;=800,12,IF(K5201&lt;=1100,8,IF(K5201&lt;=1400,6,IF(K5201&lt;=1700,5))))))</f>
        <v>25</v>
      </c>
      <c r="P5201" s="23" t="str">
        <f t="shared" ref="P5201" si="1530">D5201&amp;H5201&amp;M5201</f>
        <v>00220011MPrincipal</v>
      </c>
    </row>
    <row r="5202" spans="1:16" ht="15" hidden="1" customHeight="1">
      <c r="A5202" s="90" t="s">
        <v>663</v>
      </c>
      <c r="B5202" s="23" t="str">
        <f>IFERROR(VLOOKUP(A5202,hoja!$A$2:$E$970,4,FALSE),0)</f>
        <v>CENTRO</v>
      </c>
      <c r="C5202" s="23" t="str">
        <f>IFERROR(VLOOKUP(A5202,hoja!$A$2:$E$1370,5,FALSE),0)</f>
        <v>MADRID</v>
      </c>
      <c r="D5202" s="23" t="str">
        <f>IFERROR(VLOOKUP(A5202,hoja!A:D,3,FALSE),0)</f>
        <v>0022</v>
      </c>
      <c r="E5202" s="40" t="s">
        <v>644</v>
      </c>
      <c r="F5202" s="23" t="str">
        <f>IFERROR(VLOOKUP(E5202,hoja!$A$2:$E$970,4,FALSE),0)</f>
        <v>OCCIDENTE</v>
      </c>
      <c r="G5202" s="23" t="str">
        <f>IFERROR(VLOOKUP(E5202,hoja!$A$2:$E$970,5,FALSE),0)</f>
        <v>PEREIRA</v>
      </c>
      <c r="H5202" s="103" t="str">
        <f>IFERROR(VLOOKUP(E5202,hoja!A:C,3,FALSE),0)</f>
        <v>0198</v>
      </c>
      <c r="I5202" s="24" t="str">
        <f t="shared" ref="I5202" si="1531">D5202&amp;H5202</f>
        <v>00220198</v>
      </c>
      <c r="K5202" s="23">
        <v>324</v>
      </c>
      <c r="L5202" s="23" t="str">
        <f>IF(B5202=F5202,"REGIONAL","NACIONAL")</f>
        <v>NACIONAL</v>
      </c>
      <c r="M5202" s="23" t="s">
        <v>618</v>
      </c>
      <c r="N5202" s="23" t="s">
        <v>622</v>
      </c>
      <c r="O5202" s="23">
        <f t="shared" ref="O5202" si="1532">IF(K5202&lt;=250,25,IF(K5202&lt;=500,16,IF(K5202&lt;=800,12,IF(K5202&lt;=1100,8,IF(K5202&lt;=1400,6,IF(K5202&lt;=1700,5))))))</f>
        <v>16</v>
      </c>
      <c r="P5202" s="23" t="str">
        <f t="shared" ref="P5202" si="1533">D5202&amp;H5202&amp;M5202</f>
        <v>00220198Principal</v>
      </c>
    </row>
    <row r="5203" spans="1:16" ht="15" hidden="1" customHeight="1">
      <c r="A5203" s="26" t="s">
        <v>655</v>
      </c>
      <c r="B5203" s="23" t="str">
        <f>IFERROR(VLOOKUP(A5203,hoja!$A$2:$E$970,4,FALSE),0)</f>
        <v>ANTIOQUIA</v>
      </c>
      <c r="C5203" s="23" t="str">
        <f>IFERROR(VLOOKUP(A5203,hoja!$A$2:$E$1370,5,FALSE),0)</f>
        <v>MEDELLÍN</v>
      </c>
      <c r="D5203" s="23" t="str">
        <f>IFERROR(VLOOKUP(A5203,hoja!A:D,3,FALSE),0)</f>
        <v>0292</v>
      </c>
      <c r="E5203" s="23" t="s">
        <v>713</v>
      </c>
      <c r="F5203" s="23" t="str">
        <f>IFERROR(VLOOKUP(E5203,hoja!$A$2:$E$970,4,FALSE),0)</f>
        <v>ANTIOQUIA</v>
      </c>
      <c r="G5203" s="23" t="str">
        <f>IFERROR(VLOOKUP(E5203,hoja!$A$2:$E$970,5,FALSE),0)</f>
        <v>MARIQUITA</v>
      </c>
      <c r="H5203" s="103" t="str">
        <f>IFERROR(VLOOKUP(E5203,hoja!A:C,3,FALSE),0)</f>
        <v>0392</v>
      </c>
      <c r="I5203" s="24" t="str">
        <f>D5203&amp;H5203</f>
        <v>02920392</v>
      </c>
      <c r="K5203" s="23">
        <v>308</v>
      </c>
      <c r="L5203" s="23" t="str">
        <f t="shared" ref="L5203" si="1534">IF(B5203=F5203,"REGIONAL","NACIONAL")</f>
        <v>REGIONAL</v>
      </c>
      <c r="M5203" s="23" t="s">
        <v>618</v>
      </c>
      <c r="N5203" s="23" t="s">
        <v>622</v>
      </c>
      <c r="O5203" s="23">
        <f>IF(K5203&lt;=250,25,IF(K5203&lt;=500,16,IF(K5203&lt;=800,12,IF(K5203&lt;=1100,8,IF(K5203&lt;=1400,6,IF(K5203&lt;=1700,5))))))</f>
        <v>16</v>
      </c>
      <c r="P5203" s="23" t="str">
        <f>D5203&amp;H5203&amp;M5203</f>
        <v>02920392Principal</v>
      </c>
    </row>
    <row r="5204" spans="1:16" ht="15" hidden="1" customHeight="1">
      <c r="A5204" s="26" t="s">
        <v>655</v>
      </c>
      <c r="B5204" s="23" t="str">
        <f>IFERROR(VLOOKUP(A5204,hoja!$A$2:$E$970,4,FALSE),0)</f>
        <v>ANTIOQUIA</v>
      </c>
      <c r="C5204" s="23" t="str">
        <f>IFERROR(VLOOKUP(A5204,hoja!$A$2:$E$1370,5,FALSE),0)</f>
        <v>MEDELLÍN</v>
      </c>
      <c r="D5204" s="23" t="str">
        <f>IFERROR(VLOOKUP(A5204,hoja!A:D,3,FALSE),0)</f>
        <v>0292</v>
      </c>
      <c r="E5204" s="23" t="s">
        <v>728</v>
      </c>
      <c r="F5204" s="23" t="str">
        <f>IFERROR(VLOOKUP(E5204,hoja!$A$2:$E$970,4,FALSE),0)</f>
        <v>CENTRO</v>
      </c>
      <c r="G5204" s="23" t="str">
        <f>IFERROR(VLOOKUP(E5204,hoja!$A$2:$E$970,5,FALSE),0)</f>
        <v>VILLETA</v>
      </c>
      <c r="H5204" s="103" t="str">
        <f>IFERROR(VLOOKUP(E5204,hoja!A:C,3,FALSE),0)</f>
        <v>0025</v>
      </c>
      <c r="I5204" s="24" t="str">
        <f>D5204&amp;H5204</f>
        <v>02920025</v>
      </c>
      <c r="K5204" s="23">
        <v>349</v>
      </c>
      <c r="L5204" s="23" t="str">
        <f>IF(B5204=F5204,"REGIONAL","NACIONAL")</f>
        <v>NACIONAL</v>
      </c>
      <c r="M5204" s="23" t="s">
        <v>618</v>
      </c>
      <c r="N5204" s="23" t="s">
        <v>622</v>
      </c>
      <c r="O5204" s="23">
        <f>IF(K5204&lt;=250,25,IF(K5204&lt;=500,16,IF(K5204&lt;=800,12,IF(K5204&lt;=1100,8,IF(K5204&lt;=1400,6,IF(K5204&lt;=1700,5))))))</f>
        <v>16</v>
      </c>
      <c r="P5204" s="23" t="str">
        <f>D5204&amp;H5204&amp;M5204</f>
        <v>02920025Principal</v>
      </c>
    </row>
    <row r="5205" spans="1:16" ht="15" hidden="1" customHeight="1">
      <c r="A5205" s="26" t="s">
        <v>655</v>
      </c>
      <c r="B5205" s="23" t="str">
        <f>IFERROR(VLOOKUP(A5205,hoja!$A$2:$E$970,4,FALSE),0)</f>
        <v>ANTIOQUIA</v>
      </c>
      <c r="C5205" s="23" t="str">
        <f>IFERROR(VLOOKUP(A5205,hoja!$A$2:$E$1370,5,FALSE),0)</f>
        <v>MEDELLÍN</v>
      </c>
      <c r="D5205" s="23" t="str">
        <f>IFERROR(VLOOKUP(A5205,hoja!A:D,3,FALSE),0)</f>
        <v>0292</v>
      </c>
      <c r="E5205" s="23" t="s">
        <v>630</v>
      </c>
      <c r="F5205" s="23" t="str">
        <f>IFERROR(VLOOKUP(E5205,hoja!$A$2:$E$970,4,FALSE),0)</f>
        <v>CENTRO</v>
      </c>
      <c r="G5205" s="23" t="str">
        <f>IFERROR(VLOOKUP(E5205,hoja!$A$2:$E$970,5,FALSE),0)</f>
        <v>SESQUILÉ</v>
      </c>
      <c r="H5205" s="103" t="str">
        <f>IFERROR(VLOOKUP(E5205,hoja!A:C,3,FALSE),0)</f>
        <v>1501</v>
      </c>
      <c r="I5205" s="24" t="str">
        <f t="shared" ref="I5205" si="1535">D5205&amp;H5205</f>
        <v>02921501</v>
      </c>
      <c r="J5205" s="23">
        <v>32.160833333269693</v>
      </c>
      <c r="K5205" s="23">
        <v>474</v>
      </c>
      <c r="L5205" s="23" t="str">
        <f t="shared" ref="L5205:L5207" si="1536">IF(B5205=F5205,"REGIONAL","NACIONAL")</f>
        <v>NACIONAL</v>
      </c>
      <c r="M5205" s="23" t="s">
        <v>618</v>
      </c>
      <c r="N5205" s="23" t="str" cm="1">
        <f t="array" ref="N5205">IFERROR(IF(M5205="Principal","LES_ACTIVE",LES_INACTIVE),0)</f>
        <v>LES_ACTIVE</v>
      </c>
      <c r="O5205" s="23">
        <f t="shared" ref="O5205" si="1537">IF(K5205&lt;=250,25,IF(K5205&lt;=500,16,IF(K5205&lt;=800,12,IF(K5205&lt;=1100,8,IF(K5205&lt;=1400,6,IF(K5205&lt;=1700,5))))))</f>
        <v>16</v>
      </c>
      <c r="P5205" s="23" t="str">
        <f t="shared" ref="P5205" si="1538">D5205&amp;H5205&amp;M5205</f>
        <v>02921501Principal</v>
      </c>
    </row>
    <row r="5206" spans="1:16" ht="15" hidden="1" customHeight="1">
      <c r="A5206" s="26" t="s">
        <v>655</v>
      </c>
      <c r="B5206" s="23" t="str">
        <f>IFERROR(VLOOKUP(A5206,hoja!$A$2:$E$970,4,FALSE),0)</f>
        <v>ANTIOQUIA</v>
      </c>
      <c r="C5206" s="23" t="str">
        <f>IFERROR(VLOOKUP(A5206,hoja!$A$2:$E$1370,5,FALSE),0)</f>
        <v>MEDELLÍN</v>
      </c>
      <c r="D5206" s="23" t="str">
        <f>IFERROR(VLOOKUP(A5206,hoja!A:D,3,FALSE),0)</f>
        <v>0292</v>
      </c>
      <c r="E5206" s="40" t="s">
        <v>943</v>
      </c>
      <c r="F5206" s="23" t="str">
        <f>IFERROR(VLOOKUP(E5206,hoja!$A$2:$E$970,4,FALSE),0)</f>
        <v>CENTRO</v>
      </c>
      <c r="G5206" s="23" t="str">
        <f>IFERROR(VLOOKUP(E5206,hoja!$A$2:$E$970,5,FALSE),0)</f>
        <v>BOGOTÁ</v>
      </c>
      <c r="H5206" s="103" t="str">
        <f>IFERROR(VLOOKUP(E5206,hoja!A:C,3,FALSE),0)</f>
        <v>60003</v>
      </c>
      <c r="I5206" s="24" t="str">
        <f>D5206&amp;H5206</f>
        <v>029260003</v>
      </c>
      <c r="K5206" s="23">
        <v>435</v>
      </c>
      <c r="L5206" s="23" t="str">
        <f t="shared" si="1536"/>
        <v>NACIONAL</v>
      </c>
      <c r="M5206" s="23" t="s">
        <v>674</v>
      </c>
      <c r="N5206" s="23" t="s">
        <v>622</v>
      </c>
      <c r="O5206" s="23">
        <f>IF(K5206&lt;=250,25,IF(K5206&lt;=500,16,IF(K5206&lt;=800,12,IF(K5206&lt;=1100,8,IF(K5206&lt;=1400,6,IF(K5206&lt;=1700,5))))))</f>
        <v>16</v>
      </c>
      <c r="P5206" s="23" t="str">
        <f>D5206&amp;H5206&amp;M5206</f>
        <v>029260003La Vega</v>
      </c>
    </row>
    <row r="5207" spans="1:16" ht="15" hidden="1" customHeight="1">
      <c r="A5207" s="26" t="s">
        <v>655</v>
      </c>
      <c r="B5207" s="23" t="str">
        <f>IFERROR(VLOOKUP(A5207,hoja!$A$2:$E$970,4,FALSE),0)</f>
        <v>ANTIOQUIA</v>
      </c>
      <c r="C5207" s="23" t="str">
        <f>IFERROR(VLOOKUP(A5207,hoja!$A$2:$E$1370,5,FALSE),0)</f>
        <v>MEDELLÍN</v>
      </c>
      <c r="D5207" s="23" t="str">
        <f>IFERROR(VLOOKUP(A5207,hoja!A:D,3,FALSE),0)</f>
        <v>0292</v>
      </c>
      <c r="E5207" s="40" t="s">
        <v>1169</v>
      </c>
      <c r="F5207" s="23" t="str">
        <f>IFERROR(VLOOKUP(E5207,hoja!$A$2:$E$970,4,FALSE),0)</f>
        <v>OCCIDENTE</v>
      </c>
      <c r="G5207" s="23" t="str">
        <f>IFERROR(VLOOKUP(E5207,hoja!$A$2:$E$970,5,FALSE),0)</f>
        <v>MANIZALES</v>
      </c>
      <c r="H5207" s="103" t="str">
        <f>IFERROR(VLOOKUP(E5207,hoja!A:C,3,FALSE),0)</f>
        <v>50531</v>
      </c>
      <c r="I5207" s="24" t="str">
        <f>D5207&amp;H5207</f>
        <v>029250531</v>
      </c>
      <c r="K5207" s="23">
        <v>198</v>
      </c>
      <c r="L5207" s="23" t="str">
        <f t="shared" si="1536"/>
        <v>NACIONAL</v>
      </c>
      <c r="M5207" s="23" t="s">
        <v>674</v>
      </c>
      <c r="N5207" s="23" t="s">
        <v>622</v>
      </c>
      <c r="O5207" s="23">
        <f>IF(K5207&lt;=250,25,IF(K5207&lt;=500,16,IF(K5207&lt;=800,12,IF(K5207&lt;=1100,8,IF(K5207&lt;=1400,6,IF(K5207&lt;=1700,5))))))</f>
        <v>25</v>
      </c>
      <c r="P5207" s="23" t="str">
        <f>D5207&amp;H5207&amp;M5207</f>
        <v>029250531La Vega</v>
      </c>
    </row>
    <row r="5208" spans="1:16" ht="15" hidden="1" customHeight="1">
      <c r="A5208" s="23" t="s">
        <v>709</v>
      </c>
      <c r="B5208" s="23" t="str">
        <f>IFERROR(VLOOKUP(A5208,hoja!$A$2:$E$970,4,FALSE),0)</f>
        <v>CENTRO</v>
      </c>
      <c r="C5208" s="23" t="s">
        <v>321</v>
      </c>
      <c r="D5208" s="23" t="str">
        <f>IFERROR(VLOOKUP(A5208,hoja!A:D,3,FALSE),0)</f>
        <v>0391</v>
      </c>
      <c r="E5208" s="40" t="s">
        <v>795</v>
      </c>
      <c r="F5208" s="23" t="str">
        <f>IFERROR(VLOOKUP(E5208,hoja!$A$2:$E$970,4,FALSE),0)</f>
        <v>CENTRO</v>
      </c>
      <c r="G5208" s="23" t="str">
        <f>IFERROR(VLOOKUP(E5208,hoja!$A$2:$E$970,5,FALSE),0)</f>
        <v>BOGOTÁ</v>
      </c>
      <c r="H5208" s="103" t="str">
        <f>IFERROR(VLOOKUP(E5208,hoja!A:C,3,FALSE),0)</f>
        <v>0011M</v>
      </c>
      <c r="I5208" s="24" t="str">
        <f>D5208&amp;H5208</f>
        <v>03910011M</v>
      </c>
      <c r="K5208" s="23">
        <v>188</v>
      </c>
      <c r="L5208" s="23" t="str">
        <f t="shared" ref="L5208:L5211" si="1539">IF(B5208=F5208,"REGIONAL","NACIONAL")</f>
        <v>REGIONAL</v>
      </c>
      <c r="M5208" s="23" t="s">
        <v>621</v>
      </c>
      <c r="N5208" s="23" t="s">
        <v>622</v>
      </c>
      <c r="O5208" s="23">
        <v>8</v>
      </c>
      <c r="P5208" s="23" t="str">
        <f>D5208&amp;H5208&amp;M5208</f>
        <v>03910011MLa vega</v>
      </c>
    </row>
    <row r="5209" spans="1:16" ht="15" hidden="1" customHeight="1">
      <c r="A5209" s="23" t="s">
        <v>709</v>
      </c>
      <c r="B5209" s="23" t="str">
        <f>IFERROR(VLOOKUP(A5209,hoja!$A$2:$E$970,4,FALSE),0)</f>
        <v>CENTRO</v>
      </c>
      <c r="C5209" s="23" t="s">
        <v>321</v>
      </c>
      <c r="D5209" s="23" t="str">
        <f>IFERROR(VLOOKUP(A5209,hoja!A:D,3,FALSE),0)</f>
        <v>0391</v>
      </c>
      <c r="E5209" s="40" t="s">
        <v>942</v>
      </c>
      <c r="F5209" s="23" t="str">
        <f>IFERROR(VLOOKUP(E5209,hoja!$A$2:$E$970,4,FALSE),0)</f>
        <v>CENTRO</v>
      </c>
      <c r="G5209" s="23" t="str">
        <f>IFERROR(VLOOKUP(E5209,hoja!$A$2:$E$970,5,FALSE),0)</f>
        <v>BOGOTÁ</v>
      </c>
      <c r="H5209" s="103" t="str">
        <f>IFERROR(VLOOKUP(E5209,hoja!A:C,3,FALSE),0)</f>
        <v>60002</v>
      </c>
      <c r="I5209" s="24" t="str">
        <f>D5209&amp;H5209</f>
        <v>039160002</v>
      </c>
      <c r="K5209" s="23">
        <v>197</v>
      </c>
      <c r="L5209" s="23" t="str">
        <f t="shared" si="1539"/>
        <v>REGIONAL</v>
      </c>
      <c r="M5209" s="23" t="s">
        <v>618</v>
      </c>
      <c r="N5209" s="23" t="s">
        <v>622</v>
      </c>
      <c r="O5209" s="23">
        <v>8</v>
      </c>
      <c r="P5209" s="23" t="str">
        <f>D5209&amp;H5209&amp;M5209</f>
        <v>039160002Principal</v>
      </c>
    </row>
    <row r="5210" spans="1:16" ht="15" hidden="1" customHeight="1">
      <c r="A5210" s="26" t="s">
        <v>710</v>
      </c>
      <c r="B5210" s="23" t="str">
        <f>IFERROR(VLOOKUP(A5210,hoja!$A$2:$E$970,4,FALSE),0)</f>
        <v>CENTRO</v>
      </c>
      <c r="C5210" s="23" t="str">
        <f>IFERROR(VLOOKUP(A5210,hoja!$A$2:$E$1370,5,FALSE),0)</f>
        <v>LA MESA</v>
      </c>
      <c r="D5210" s="23" t="str">
        <f>IFERROR(VLOOKUP(A5210,hoja!A:D,3,FALSE),0)</f>
        <v>0024</v>
      </c>
      <c r="E5210" s="40" t="s">
        <v>943</v>
      </c>
      <c r="F5210" s="23" t="str">
        <f>IFERROR(VLOOKUP(E5210,hoja!$A$2:$E$970,4,FALSE),0)</f>
        <v>CENTRO</v>
      </c>
      <c r="G5210" s="23" t="str">
        <f>IFERROR(VLOOKUP(E5210,hoja!$A$2:$E$970,5,FALSE),0)</f>
        <v>BOGOTÁ</v>
      </c>
      <c r="H5210" s="103" t="str">
        <f>IFERROR(VLOOKUP(E5210,hoja!A:C,3,FALSE),0)</f>
        <v>60003</v>
      </c>
      <c r="I5210" s="24" t="str">
        <f>D5210&amp;H5210</f>
        <v>002460003</v>
      </c>
      <c r="K5210" s="23">
        <v>63</v>
      </c>
      <c r="L5210" s="23" t="str">
        <f t="shared" si="1539"/>
        <v>REGIONAL</v>
      </c>
      <c r="M5210" s="23" t="s">
        <v>618</v>
      </c>
      <c r="N5210" s="23" t="s">
        <v>622</v>
      </c>
      <c r="O5210" s="23">
        <f>IF(K5210&lt;=250,25,IF(K5210&lt;=500,16,IF(K5210&lt;=800,12,IF(K5210&lt;=1100,8,IF(K5210&lt;=1400,6,IF(K5210&lt;=1700,5))))))</f>
        <v>25</v>
      </c>
      <c r="P5210" s="23" t="str">
        <f>D5210&amp;H5210&amp;M5210</f>
        <v>002460003Principal</v>
      </c>
    </row>
    <row r="5211" spans="1:16" ht="15" hidden="1" customHeight="1">
      <c r="A5211" s="26" t="s">
        <v>665</v>
      </c>
      <c r="B5211" s="23" t="str">
        <f>IFERROR(VLOOKUP(A5211,hoja!$A$2:$E$970,4,FALSE),0)</f>
        <v>OCCIDENTE</v>
      </c>
      <c r="C5211" s="23" t="str">
        <f>IFERROR(VLOOKUP(A5211,hoja!$A$2:$E$1370,5,FALSE),0)</f>
        <v>MANIZALES</v>
      </c>
      <c r="D5211" s="23" t="str">
        <f>IFERROR(VLOOKUP(A5211,hoja!A:D,3,FALSE),0)</f>
        <v>0145</v>
      </c>
      <c r="E5211" s="23" t="s">
        <v>873</v>
      </c>
      <c r="F5211" s="23" t="str">
        <f>IFERROR(VLOOKUP(E5211,hoja!$A$2:$E$970,4,FALSE),0)</f>
        <v>OCCIDENTE</v>
      </c>
      <c r="G5211" s="23" t="str">
        <f>IFERROR(VLOOKUP(E5211,hoja!$A$2:$E$970,5,FALSE),0)</f>
        <v>MANIZALES</v>
      </c>
      <c r="H5211" s="103" t="str">
        <f>IFERROR(VLOOKUP(E5211,hoja!A:C,3,FALSE),0)</f>
        <v>1711</v>
      </c>
      <c r="I5211" s="24" t="str">
        <f t="shared" ref="I5211" si="1540">D5211&amp;H5211</f>
        <v>01451711</v>
      </c>
      <c r="K5211" s="35">
        <v>6</v>
      </c>
      <c r="L5211" s="23" t="str">
        <f t="shared" si="1539"/>
        <v>REGIONAL</v>
      </c>
      <c r="M5211" s="23" t="s">
        <v>618</v>
      </c>
      <c r="N5211" s="23" t="s">
        <v>622</v>
      </c>
      <c r="O5211" s="23">
        <f t="shared" ref="O5211" si="1541">IF(K5211&lt;=250,25,IF(K5211&lt;=500,16,IF(K5211&lt;=800,12,IF(K5211&lt;=1100,8,IF(K5211&lt;=1400,6,IF(K5211&lt;=1700,5))))))</f>
        <v>25</v>
      </c>
      <c r="P5211" s="23" t="str">
        <f t="shared" ref="P5211" si="1542">D5211&amp;H5211&amp;M5211</f>
        <v>01451711Principal</v>
      </c>
    </row>
    <row r="5212" spans="1:16" ht="15" hidden="1" customHeight="1">
      <c r="A5212" s="26" t="s">
        <v>665</v>
      </c>
      <c r="B5212" s="23" t="str">
        <f>IFERROR(VLOOKUP(A5212,hoja!$A$2:$E$970,4,FALSE),0)</f>
        <v>OCCIDENTE</v>
      </c>
      <c r="C5212" s="23" t="str">
        <f>IFERROR(VLOOKUP(A5212,hoja!$A$2:$E$1370,5,FALSE),0)</f>
        <v>MANIZALES</v>
      </c>
      <c r="D5212" s="23" t="str">
        <f>IFERROR(VLOOKUP(A5212,hoja!A:D,3,FALSE),0)</f>
        <v>0145</v>
      </c>
      <c r="E5212" s="23" t="s">
        <v>728</v>
      </c>
      <c r="F5212" s="23" t="str">
        <f>IFERROR(VLOOKUP(E5212,hoja!$A$2:$E$970,4,FALSE),0)</f>
        <v>CENTRO</v>
      </c>
      <c r="G5212" s="23" t="str">
        <f>IFERROR(VLOOKUP(E5212,hoja!$A$2:$E$970,5,FALSE),0)</f>
        <v>VILLETA</v>
      </c>
      <c r="H5212" s="103" t="str">
        <f>IFERROR(VLOOKUP(E5212,hoja!A:C,3,FALSE),0)</f>
        <v>0025</v>
      </c>
      <c r="I5212" s="24" t="str">
        <f t="shared" ref="I5212:I5214" si="1543">D5212&amp;H5212</f>
        <v>01450025</v>
      </c>
      <c r="K5212" s="35">
        <v>202</v>
      </c>
      <c r="L5212" s="23" t="str">
        <f>IF(B5212=F5212,"REGIONAL","NACIONAL")</f>
        <v>NACIONAL</v>
      </c>
      <c r="M5212" s="23" t="s">
        <v>618</v>
      </c>
      <c r="N5212" s="23" t="s">
        <v>622</v>
      </c>
      <c r="O5212" s="23">
        <f t="shared" ref="O5212:O5214" si="1544">IF(K5212&lt;=250,25,IF(K5212&lt;=500,16,IF(K5212&lt;=800,12,IF(K5212&lt;=1100,8,IF(K5212&lt;=1400,6,IF(K5212&lt;=1700,5))))))</f>
        <v>25</v>
      </c>
      <c r="P5212" s="23" t="str">
        <f t="shared" ref="P5212:P5214" si="1545">D5212&amp;H5212&amp;M5212</f>
        <v>01450025Principal</v>
      </c>
    </row>
    <row r="5213" spans="1:16" ht="15" hidden="1" customHeight="1">
      <c r="A5213" s="26" t="s">
        <v>713</v>
      </c>
      <c r="B5213" s="23" t="str">
        <f>IFERROR(VLOOKUP(A5213,hoja!$A$2:$E$970,4,FALSE),0)</f>
        <v>ANTIOQUIA</v>
      </c>
      <c r="C5213" s="23" t="str">
        <f>IFERROR(VLOOKUP(A5213,hoja!$A$2:$E$1370,5,FALSE),0)</f>
        <v>MARIQUITA</v>
      </c>
      <c r="D5213" s="23" t="str">
        <f>IFERROR(VLOOKUP(A5213,hoja!A:D,3,FALSE),0)</f>
        <v>0392</v>
      </c>
      <c r="E5213" s="40" t="s">
        <v>942</v>
      </c>
      <c r="F5213" s="23" t="str">
        <f>IFERROR(VLOOKUP(E5213,hoja!$A$2:$E$970,4,FALSE),0)</f>
        <v>CENTRO</v>
      </c>
      <c r="G5213" s="23" t="str">
        <f>IFERROR(VLOOKUP(E5213,hoja!$A$2:$E$970,5,FALSE),0)</f>
        <v>BOGOTÁ</v>
      </c>
      <c r="H5213" s="103" t="str">
        <f>IFERROR(VLOOKUP(E5213,hoja!A:C,3,FALSE),0)</f>
        <v>60002</v>
      </c>
      <c r="I5213" s="24" t="str">
        <f t="shared" si="1543"/>
        <v>039260002</v>
      </c>
      <c r="K5213" s="23">
        <v>177</v>
      </c>
      <c r="L5213" s="23" t="str">
        <f t="shared" ref="L5213:L5219" si="1546">IF(B5213=F5213,"REGIONAL","NACIONAL")</f>
        <v>NACIONAL</v>
      </c>
      <c r="M5213" s="23" t="s">
        <v>623</v>
      </c>
      <c r="N5213" s="23" t="s">
        <v>624</v>
      </c>
      <c r="O5213" s="23">
        <f t="shared" si="1544"/>
        <v>25</v>
      </c>
      <c r="P5213" s="23" t="str">
        <f t="shared" si="1545"/>
        <v>039260002Facatativa</v>
      </c>
    </row>
    <row r="5214" spans="1:16" ht="15" hidden="1" customHeight="1">
      <c r="A5214" s="26" t="s">
        <v>713</v>
      </c>
      <c r="B5214" s="23" t="str">
        <f>IFERROR(VLOOKUP(A5214,hoja!$A$2:$E$970,4,FALSE),0)</f>
        <v>ANTIOQUIA</v>
      </c>
      <c r="C5214" s="23" t="str">
        <f>IFERROR(VLOOKUP(A5214,hoja!$A$2:$E$1370,5,FALSE),0)</f>
        <v>MARIQUITA</v>
      </c>
      <c r="D5214" s="23" t="str">
        <f>IFERROR(VLOOKUP(A5214,hoja!A:D,3,FALSE),0)</f>
        <v>0392</v>
      </c>
      <c r="E5214" s="40" t="s">
        <v>942</v>
      </c>
      <c r="F5214" s="23" t="str">
        <f>IFERROR(VLOOKUP(E5214,hoja!$A$2:$E$970,4,FALSE),0)</f>
        <v>CENTRO</v>
      </c>
      <c r="G5214" s="23" t="str">
        <f>IFERROR(VLOOKUP(E5214,hoja!$A$2:$E$970,5,FALSE),0)</f>
        <v>BOGOTÁ</v>
      </c>
      <c r="H5214" s="103" t="str">
        <f>IFERROR(VLOOKUP(E5214,hoja!A:C,3,FALSE),0)</f>
        <v>60002</v>
      </c>
      <c r="I5214" s="24" t="str">
        <f t="shared" si="1543"/>
        <v>039260002</v>
      </c>
      <c r="K5214" s="36">
        <v>182</v>
      </c>
      <c r="L5214" s="23" t="str">
        <f t="shared" si="1546"/>
        <v>NACIONAL</v>
      </c>
      <c r="M5214" s="23" t="s">
        <v>621</v>
      </c>
      <c r="N5214" s="23" t="s">
        <v>624</v>
      </c>
      <c r="O5214" s="23">
        <f t="shared" si="1544"/>
        <v>25</v>
      </c>
      <c r="P5214" s="23" t="str">
        <f t="shared" si="1545"/>
        <v>039260002La vega</v>
      </c>
    </row>
    <row r="5215" spans="1:16" ht="15" hidden="1" customHeight="1">
      <c r="A5215" s="26" t="s">
        <v>713</v>
      </c>
      <c r="B5215" s="23" t="str">
        <f>IFERROR(VLOOKUP(A5215,hoja!$A$2:$E$970,4,FALSE),0)</f>
        <v>ANTIOQUIA</v>
      </c>
      <c r="C5215" s="23" t="str">
        <f>IFERROR(VLOOKUP(A5215,hoja!$A$2:$E$1370,5,FALSE),0)</f>
        <v>MARIQUITA</v>
      </c>
      <c r="D5215" s="23" t="str">
        <f>IFERROR(VLOOKUP(A5215,hoja!A:D,3,FALSE),0)</f>
        <v>0392</v>
      </c>
      <c r="E5215" s="40" t="s">
        <v>943</v>
      </c>
      <c r="F5215" s="23" t="str">
        <f>IFERROR(VLOOKUP(E5215,hoja!$A$2:$E$970,4,FALSE),0)</f>
        <v>CENTRO</v>
      </c>
      <c r="G5215" s="23" t="str">
        <f>IFERROR(VLOOKUP(E5215,hoja!$A$2:$E$970,5,FALSE),0)</f>
        <v>BOGOTÁ</v>
      </c>
      <c r="H5215" s="103" t="str">
        <f>IFERROR(VLOOKUP(E5215,hoja!A:C,3,FALSE),0)</f>
        <v>60003</v>
      </c>
      <c r="I5215" s="24" t="str">
        <f t="shared" ref="I5215:I5217" si="1547">D5215&amp;H5215</f>
        <v>039260003</v>
      </c>
      <c r="K5215" s="23">
        <v>178</v>
      </c>
      <c r="L5215" s="23" t="str">
        <f t="shared" si="1546"/>
        <v>NACIONAL</v>
      </c>
      <c r="M5215" s="23" t="s">
        <v>623</v>
      </c>
      <c r="N5215" s="23" t="s">
        <v>624</v>
      </c>
      <c r="O5215" s="23">
        <f t="shared" ref="O5215:O5217" si="1548">IF(K5215&lt;=250,25,IF(K5215&lt;=500,16,IF(K5215&lt;=800,12,IF(K5215&lt;=1100,8,IF(K5215&lt;=1400,6,IF(K5215&lt;=1700,5))))))</f>
        <v>25</v>
      </c>
      <c r="P5215" s="23" t="str">
        <f t="shared" ref="P5215:P5217" si="1549">D5215&amp;H5215&amp;M5215</f>
        <v>039260003Facatativa</v>
      </c>
    </row>
    <row r="5216" spans="1:16" ht="15" hidden="1" customHeight="1">
      <c r="A5216" s="26" t="s">
        <v>713</v>
      </c>
      <c r="B5216" s="23" t="str">
        <f>IFERROR(VLOOKUP(A5216,hoja!$A$2:$E$970,4,FALSE),0)</f>
        <v>ANTIOQUIA</v>
      </c>
      <c r="C5216" s="23" t="str">
        <f>IFERROR(VLOOKUP(A5216,hoja!$A$2:$E$1370,5,FALSE),0)</f>
        <v>MARIQUITA</v>
      </c>
      <c r="D5216" s="23" t="str">
        <f>IFERROR(VLOOKUP(A5216,hoja!A:D,3,FALSE),0)</f>
        <v>0392</v>
      </c>
      <c r="E5216" s="40" t="s">
        <v>943</v>
      </c>
      <c r="F5216" s="23" t="str">
        <f>IFERROR(VLOOKUP(E5216,hoja!$A$2:$E$970,4,FALSE),0)</f>
        <v>CENTRO</v>
      </c>
      <c r="G5216" s="23" t="str">
        <f>IFERROR(VLOOKUP(E5216,hoja!$A$2:$E$970,5,FALSE),0)</f>
        <v>BOGOTÁ</v>
      </c>
      <c r="H5216" s="103" t="str">
        <f>IFERROR(VLOOKUP(E5216,hoja!A:C,3,FALSE),0)</f>
        <v>60003</v>
      </c>
      <c r="I5216" s="24" t="str">
        <f t="shared" si="1547"/>
        <v>039260003</v>
      </c>
      <c r="K5216" s="36">
        <v>174</v>
      </c>
      <c r="L5216" s="23" t="str">
        <f t="shared" si="1546"/>
        <v>NACIONAL</v>
      </c>
      <c r="M5216" s="23" t="s">
        <v>621</v>
      </c>
      <c r="N5216" s="23" t="s">
        <v>624</v>
      </c>
      <c r="O5216" s="23">
        <f t="shared" si="1548"/>
        <v>25</v>
      </c>
      <c r="P5216" s="23" t="str">
        <f t="shared" si="1549"/>
        <v>039260003La vega</v>
      </c>
    </row>
    <row r="5217" spans="1:16" ht="15" hidden="1" customHeight="1">
      <c r="A5217" s="23" t="s">
        <v>795</v>
      </c>
      <c r="B5217" s="23" t="str">
        <f>IFERROR(VLOOKUP(A5217,hoja!$A$2:$E$970,4,FALSE),0)</f>
        <v>CENTRO</v>
      </c>
      <c r="C5217" s="23" t="str">
        <f>IFERROR(VLOOKUP(A5217,hoja!$A$2:$E$1370,5,FALSE),0)</f>
        <v>BOGOTÁ</v>
      </c>
      <c r="D5217" s="23" t="str">
        <f>IFERROR(VLOOKUP(A5217,hoja!A:D,3,FALSE),0)</f>
        <v>0011M</v>
      </c>
      <c r="E5217" s="23" t="s">
        <v>660</v>
      </c>
      <c r="F5217" s="23" t="str">
        <f>IFERROR(VLOOKUP(E5217,hoja!$A$2:$E$970,4,FALSE),0)</f>
        <v>CENTRO</v>
      </c>
      <c r="G5217" s="23" t="str">
        <f>IFERROR(VLOOKUP(E5217,hoja!$A$2:$E$970,5,FALSE),0)</f>
        <v>BOGOTÁ</v>
      </c>
      <c r="H5217" s="103" t="str">
        <f>IFERROR(VLOOKUP(E5217,hoja!A:C,3,FALSE),0)</f>
        <v>0035</v>
      </c>
      <c r="I5217" s="24" t="str">
        <f t="shared" si="1547"/>
        <v>0011M0035</v>
      </c>
      <c r="K5217" s="23">
        <v>19</v>
      </c>
      <c r="L5217" s="23" t="str">
        <f t="shared" si="1546"/>
        <v>REGIONAL</v>
      </c>
      <c r="M5217" s="23" t="s">
        <v>618</v>
      </c>
      <c r="N5217" s="23" t="s">
        <v>622</v>
      </c>
      <c r="O5217" s="23">
        <f t="shared" si="1548"/>
        <v>25</v>
      </c>
      <c r="P5217" s="23" t="str">
        <f t="shared" si="1549"/>
        <v>0011M0035Principal</v>
      </c>
    </row>
    <row r="5218" spans="1:16" ht="15" hidden="1" customHeight="1">
      <c r="A5218" s="23" t="s">
        <v>795</v>
      </c>
      <c r="B5218" s="23" t="str">
        <f>IFERROR(VLOOKUP(A5218,hoja!$A$2:$E$970,4,FALSE),0)</f>
        <v>CENTRO</v>
      </c>
      <c r="C5218" s="23" t="str">
        <f>IFERROR(VLOOKUP(A5218,hoja!$A$2:$E$1370,5,FALSE),0)</f>
        <v>BOGOTÁ</v>
      </c>
      <c r="D5218" s="23" t="str">
        <f>IFERROR(VLOOKUP(A5218,hoja!A:D,3,FALSE),0)</f>
        <v>0011M</v>
      </c>
      <c r="E5218" s="40" t="s">
        <v>942</v>
      </c>
      <c r="F5218" s="23" t="str">
        <f>IFERROR(VLOOKUP(E5218,hoja!$A$2:$E$970,4,FALSE),0)</f>
        <v>CENTRO</v>
      </c>
      <c r="G5218" s="23" t="str">
        <f>IFERROR(VLOOKUP(E5218,hoja!$A$2:$E$970,5,FALSE),0)</f>
        <v>BOGOTÁ</v>
      </c>
      <c r="H5218" s="103" t="str">
        <f>IFERROR(VLOOKUP(E5218,hoja!A:C,3,FALSE),0)</f>
        <v>60002</v>
      </c>
      <c r="I5218" s="24" t="str">
        <f t="shared" ref="I5218" si="1550">D5218&amp;H5218</f>
        <v>0011M60002</v>
      </c>
      <c r="K5218" s="23">
        <v>3</v>
      </c>
      <c r="L5218" s="23" t="str">
        <f t="shared" si="1546"/>
        <v>REGIONAL</v>
      </c>
      <c r="M5218" s="23" t="s">
        <v>618</v>
      </c>
      <c r="N5218" s="23" t="s">
        <v>622</v>
      </c>
      <c r="O5218" s="23">
        <f t="shared" ref="O5218" si="1551">IF(K5218&lt;=250,25,IF(K5218&lt;=500,16,IF(K5218&lt;=800,12,IF(K5218&lt;=1100,8,IF(K5218&lt;=1400,6,IF(K5218&lt;=1700,5))))))</f>
        <v>25</v>
      </c>
      <c r="P5218" s="23" t="str">
        <f t="shared" ref="P5218" si="1552">D5218&amp;H5218&amp;M5218</f>
        <v>0011M60002Principal</v>
      </c>
    </row>
    <row r="5219" spans="1:16" ht="15" hidden="1" customHeight="1">
      <c r="A5219" s="23" t="s">
        <v>795</v>
      </c>
      <c r="B5219" s="23" t="str">
        <f>IFERROR(VLOOKUP(A5219,hoja!$A$2:$E$970,4,FALSE),0)</f>
        <v>CENTRO</v>
      </c>
      <c r="C5219" s="23" t="str">
        <f>IFERROR(VLOOKUP(A5219,hoja!$A$2:$E$1370,5,FALSE),0)</f>
        <v>BOGOTÁ</v>
      </c>
      <c r="D5219" s="23" t="str">
        <f>IFERROR(VLOOKUP(A5219,hoja!A:D,3,FALSE),0)</f>
        <v>0011M</v>
      </c>
      <c r="E5219" s="40" t="s">
        <v>943</v>
      </c>
      <c r="F5219" s="23" t="str">
        <f>IFERROR(VLOOKUP(E5219,hoja!$A$2:$E$970,4,FALSE),0)</f>
        <v>CENTRO</v>
      </c>
      <c r="G5219" s="23" t="str">
        <f>IFERROR(VLOOKUP(E5219,hoja!$A$2:$E$970,5,FALSE),0)</f>
        <v>BOGOTÁ</v>
      </c>
      <c r="H5219" s="103" t="str">
        <f>IFERROR(VLOOKUP(E5219,hoja!A:C,3,FALSE),0)</f>
        <v>60003</v>
      </c>
      <c r="I5219" s="24" t="str">
        <f t="shared" ref="I5219" si="1553">D5219&amp;H5219</f>
        <v>0011M60003</v>
      </c>
      <c r="K5219" s="23">
        <v>19</v>
      </c>
      <c r="L5219" s="23" t="str">
        <f t="shared" si="1546"/>
        <v>REGIONAL</v>
      </c>
      <c r="M5219" s="23" t="s">
        <v>618</v>
      </c>
      <c r="N5219" s="23" t="s">
        <v>622</v>
      </c>
      <c r="O5219" s="23">
        <f t="shared" ref="O5219" si="1554">IF(K5219&lt;=250,25,IF(K5219&lt;=500,16,IF(K5219&lt;=800,12,IF(K5219&lt;=1100,8,IF(K5219&lt;=1400,6,IF(K5219&lt;=1700,5))))))</f>
        <v>25</v>
      </c>
      <c r="P5219" s="23" t="str">
        <f t="shared" ref="P5219" si="1555">D5219&amp;H5219&amp;M5219</f>
        <v>0011M60003Principal</v>
      </c>
    </row>
    <row r="5220" spans="1:16" ht="15" hidden="1" customHeight="1">
      <c r="A5220" s="23" t="s">
        <v>795</v>
      </c>
      <c r="B5220" s="23" t="str">
        <f>IFERROR(VLOOKUP(A5220,hoja!$A$2:$E$970,4,FALSE),0)</f>
        <v>CENTRO</v>
      </c>
      <c r="C5220" s="23" t="str">
        <f>IFERROR(VLOOKUP(A5220,hoja!$A$2:$E$1370,5,FALSE),0)</f>
        <v>BOGOTÁ</v>
      </c>
      <c r="D5220" s="23" t="str">
        <f>IFERROR(VLOOKUP(A5220,hoja!A:D,3,FALSE),0)</f>
        <v>0011M</v>
      </c>
      <c r="E5220" s="40" t="s">
        <v>633</v>
      </c>
      <c r="F5220" s="23" t="str">
        <f>IFERROR(VLOOKUP(E5220,hoja!$A$2:$E$970,4,FALSE),0)</f>
        <v>CENTRO</v>
      </c>
      <c r="G5220" s="23" t="str">
        <f>IFERROR(VLOOKUP(E5220,hoja!$A$2:$E$970,5,FALSE),0)</f>
        <v>BOGOTÁ</v>
      </c>
      <c r="H5220" s="103" t="str">
        <f>IFERROR(VLOOKUP(E5220,hoja!A:C,3,FALSE),0)</f>
        <v>0002</v>
      </c>
      <c r="I5220" s="24" t="str">
        <f t="shared" ref="I5220:I5221" si="1556">D5220&amp;H5220</f>
        <v>0011M0002</v>
      </c>
      <c r="K5220" s="23">
        <v>19</v>
      </c>
      <c r="L5220" s="23" t="str">
        <f t="shared" ref="L5220" si="1557">IF(B5220=F5220,"REGIONAL","NACIONAL")</f>
        <v>REGIONAL</v>
      </c>
      <c r="M5220" s="23" t="s">
        <v>618</v>
      </c>
      <c r="N5220" s="23" t="s">
        <v>622</v>
      </c>
      <c r="O5220" s="23">
        <f t="shared" ref="O5220:O5221" si="1558">IF(K5220&lt;=250,25,IF(K5220&lt;=500,16,IF(K5220&lt;=800,12,IF(K5220&lt;=1100,8,IF(K5220&lt;=1400,6,IF(K5220&lt;=1700,5))))))</f>
        <v>25</v>
      </c>
      <c r="P5220" s="23" t="str">
        <f t="shared" ref="P5220:P5221" si="1559">D5220&amp;H5220&amp;M5220</f>
        <v>0011M0002Principal</v>
      </c>
    </row>
    <row r="5221" spans="1:16" ht="15" hidden="1" customHeight="1">
      <c r="A5221" s="23" t="s">
        <v>795</v>
      </c>
      <c r="B5221" s="23" t="str">
        <f>IFERROR(VLOOKUP(A5221,hoja!$A$2:$E$970,4,FALSE),0)</f>
        <v>CENTRO</v>
      </c>
      <c r="C5221" s="23" t="str">
        <f>IFERROR(VLOOKUP(A5221,hoja!$A$2:$E$1370,5,FALSE),0)</f>
        <v>BOGOTÁ</v>
      </c>
      <c r="D5221" s="23" t="str">
        <f>IFERROR(VLOOKUP(A5221,hoja!A:D,3,FALSE),0)</f>
        <v>0011M</v>
      </c>
      <c r="E5221" s="23" t="s">
        <v>731</v>
      </c>
      <c r="F5221" s="23" t="str">
        <f>IFERROR(VLOOKUP(E5221,hoja!$A$2:$E$970,4,FALSE),0)</f>
        <v>SANTANDER</v>
      </c>
      <c r="G5221" s="23" t="str">
        <f>IFERROR(VLOOKUP(E5221,hoja!$A$2:$E$970,5,FALSE),0)</f>
        <v>CÚCUTA</v>
      </c>
      <c r="H5221" s="103" t="str">
        <f>IFERROR(VLOOKUP(E5221,hoja!A:C,3,FALSE),0)</f>
        <v>0438</v>
      </c>
      <c r="I5221" s="24" t="str">
        <f t="shared" si="1556"/>
        <v>0011M0438</v>
      </c>
      <c r="K5221" s="23">
        <v>615</v>
      </c>
      <c r="L5221" s="23" t="str">
        <f>IF(B5221=F5221,"REGIONAL","NACIONAL")</f>
        <v>NACIONAL</v>
      </c>
      <c r="M5221" s="23" t="s">
        <v>618</v>
      </c>
      <c r="N5221" s="23" t="s">
        <v>622</v>
      </c>
      <c r="O5221" s="23">
        <f t="shared" si="1558"/>
        <v>12</v>
      </c>
      <c r="P5221" s="23" t="str">
        <f t="shared" si="1559"/>
        <v>0011M0438Principal</v>
      </c>
    </row>
    <row r="5222" spans="1:16" ht="15" hidden="1" customHeight="1">
      <c r="A5222" s="23" t="s">
        <v>795</v>
      </c>
      <c r="B5222" s="23" t="str">
        <f>IFERROR(VLOOKUP(A5222,hoja!$A$2:$E$970,4,FALSE),0)</f>
        <v>CENTRO</v>
      </c>
      <c r="C5222" s="23" t="str">
        <f>IFERROR(VLOOKUP(A5222,hoja!$A$2:$E$1370,5,FALSE),0)</f>
        <v>BOGOTÁ</v>
      </c>
      <c r="D5222" s="23" t="str">
        <f>IFERROR(VLOOKUP(A5222,hoja!A:D,3,FALSE),0)</f>
        <v>0011M</v>
      </c>
      <c r="E5222" s="23" t="s">
        <v>694</v>
      </c>
      <c r="F5222" s="23" t="str">
        <f>IFERROR(VLOOKUP(E5222,hoja!$A$2:$E$970,4,FALSE),0)</f>
        <v>OCCIDENTE</v>
      </c>
      <c r="G5222" s="23" t="str">
        <f>IFERROR(VLOOKUP(E5222,hoja!$A$2:$E$970,5,FALSE),0)</f>
        <v>BUENAVENTURA</v>
      </c>
      <c r="H5222" s="103" t="str">
        <f>IFERROR(VLOOKUP(E5222,hoja!A:C,3,FALSE),0)</f>
        <v>0131</v>
      </c>
      <c r="I5222" s="24" t="str">
        <f t="shared" ref="I5222" si="1560">D5222&amp;H5222</f>
        <v>0011M0131</v>
      </c>
      <c r="K5222" s="23">
        <v>508</v>
      </c>
      <c r="L5222" s="23" t="str">
        <f t="shared" ref="L5222:L5225" si="1561">IF(B5222=F5222,"REGIONAL","NACIONAL")</f>
        <v>NACIONAL</v>
      </c>
      <c r="M5222" s="23" t="s">
        <v>618</v>
      </c>
      <c r="N5222" s="23" t="s">
        <v>622</v>
      </c>
      <c r="O5222" s="23">
        <f t="shared" ref="O5222" si="1562">IF(K5222&lt;=250,25,IF(K5222&lt;=500,16,IF(K5222&lt;=800,12,IF(K5222&lt;=1100,8,IF(K5222&lt;=1400,6,IF(K5222&lt;=1700,5))))))</f>
        <v>12</v>
      </c>
      <c r="P5222" s="23" t="str">
        <f t="shared" ref="P5222" si="1563">D5222&amp;H5222&amp;M5222</f>
        <v>0011M0131Principal</v>
      </c>
    </row>
    <row r="5223" spans="1:16" ht="15" hidden="1" customHeight="1">
      <c r="A5223" s="23" t="s">
        <v>795</v>
      </c>
      <c r="B5223" s="23" t="str">
        <f>IFERROR(VLOOKUP(A5223,hoja!$A$2:$E$970,4,FALSE),0)</f>
        <v>CENTRO</v>
      </c>
      <c r="C5223" s="23" t="str">
        <f>IFERROR(VLOOKUP(A5223,hoja!$A$2:$E$1370,5,FALSE),0)</f>
        <v>BOGOTÁ</v>
      </c>
      <c r="D5223" s="23" t="str">
        <f>IFERROR(VLOOKUP(A5223,hoja!A:D,3,FALSE),0)</f>
        <v>0011M</v>
      </c>
      <c r="E5223" s="23" t="s">
        <v>695</v>
      </c>
      <c r="F5223" s="23" t="str">
        <f>IFERROR(VLOOKUP(E5223,hoja!$A$2:$E$970,4,FALSE),0)</f>
        <v>CENTRO</v>
      </c>
      <c r="G5223" s="23" t="str">
        <f>IFERROR(VLOOKUP(E5223,hoja!$A$2:$E$970,5,FALSE),0)</f>
        <v>CAQUEZA</v>
      </c>
      <c r="H5223" s="103" t="str">
        <f>IFERROR(VLOOKUP(E5223,hoja!A:C,3,FALSE),0)</f>
        <v>0012</v>
      </c>
      <c r="I5223" s="24" t="str">
        <f t="shared" ref="I5223" si="1564">D5223&amp;H5223</f>
        <v>0011M0012</v>
      </c>
      <c r="K5223" s="23">
        <v>71</v>
      </c>
      <c r="L5223" s="23" t="str">
        <f t="shared" si="1561"/>
        <v>REGIONAL</v>
      </c>
      <c r="M5223" s="23" t="s">
        <v>618</v>
      </c>
      <c r="N5223" s="23" t="s">
        <v>622</v>
      </c>
      <c r="O5223" s="23">
        <f t="shared" ref="O5223" si="1565">IF(K5223&lt;=250,25,IF(K5223&lt;=500,16,IF(K5223&lt;=800,12,IF(K5223&lt;=1100,8,IF(K5223&lt;=1400,6,IF(K5223&lt;=1700,5))))))</f>
        <v>25</v>
      </c>
      <c r="P5223" s="23" t="str">
        <f t="shared" ref="P5223" si="1566">D5223&amp;H5223&amp;M5223</f>
        <v>0011M0012Principal</v>
      </c>
    </row>
    <row r="5224" spans="1:16" ht="15" hidden="1" customHeight="1">
      <c r="A5224" s="23" t="s">
        <v>795</v>
      </c>
      <c r="B5224" s="23" t="str">
        <f>IFERROR(VLOOKUP(A5224,hoja!$A$2:$E$970,4,FALSE),0)</f>
        <v>CENTRO</v>
      </c>
      <c r="C5224" s="23" t="str">
        <f>IFERROR(VLOOKUP(A5224,hoja!$A$2:$E$1370,5,FALSE),0)</f>
        <v>BOGOTÁ</v>
      </c>
      <c r="D5224" s="23" t="str">
        <f>IFERROR(VLOOKUP(A5224,hoja!A:D,3,FALSE),0)</f>
        <v>0011M</v>
      </c>
      <c r="E5224" s="23" t="s">
        <v>705</v>
      </c>
      <c r="F5224" s="23" t="str">
        <f>IFERROR(VLOOKUP(E5224,hoja!$A$2:$E$970,4,FALSE),0)</f>
        <v>CENTRO</v>
      </c>
      <c r="G5224" s="23" t="str">
        <f>IFERROR(VLOOKUP(E5224,hoja!$A$2:$E$970,5,FALSE),0)</f>
        <v>GRANADA</v>
      </c>
      <c r="H5224" s="103" t="str">
        <f>IFERROR(VLOOKUP(E5224,hoja!A:C,3,FALSE),0)</f>
        <v>0394</v>
      </c>
      <c r="I5224" s="24" t="str">
        <f t="shared" ref="I5224:I5225" si="1567">D5224&amp;H5224</f>
        <v>0011M0394</v>
      </c>
      <c r="K5224" s="23">
        <v>174</v>
      </c>
      <c r="L5224" s="23" t="str">
        <f t="shared" si="1561"/>
        <v>REGIONAL</v>
      </c>
      <c r="M5224" s="23" t="s">
        <v>618</v>
      </c>
      <c r="N5224" s="23" t="s">
        <v>622</v>
      </c>
      <c r="O5224" s="23">
        <f t="shared" ref="O5224:O5225" si="1568">IF(K5224&lt;=250,25,IF(K5224&lt;=500,16,IF(K5224&lt;=800,12,IF(K5224&lt;=1100,8,IF(K5224&lt;=1400,6,IF(K5224&lt;=1700,5))))))</f>
        <v>25</v>
      </c>
      <c r="P5224" s="23" t="str">
        <f t="shared" ref="P5224:P5225" si="1569">D5224&amp;H5224&amp;M5224</f>
        <v>0011M0394Principal</v>
      </c>
    </row>
    <row r="5225" spans="1:16" ht="15" hidden="1" customHeight="1">
      <c r="A5225" s="26" t="s">
        <v>795</v>
      </c>
      <c r="B5225" s="23" t="str">
        <f>IFERROR(VLOOKUP(A5225,hoja!$A$2:$E$970,4,FALSE),0)</f>
        <v>CENTRO</v>
      </c>
      <c r="C5225" s="23" t="str">
        <f>IFERROR(VLOOKUP(A5225,hoja!$A$2:$E$1370,5,FALSE),0)</f>
        <v>BOGOTÁ</v>
      </c>
      <c r="D5225" s="23" t="str">
        <f>IFERROR(VLOOKUP(A5225,hoja!A:D,3,FALSE),0)</f>
        <v>0011M</v>
      </c>
      <c r="E5225" s="23" t="s">
        <v>655</v>
      </c>
      <c r="F5225" s="23" t="str">
        <f>IFERROR(VLOOKUP(E5225,hoja!$A$2:$E$970,4,FALSE),0)</f>
        <v>ANTIOQUIA</v>
      </c>
      <c r="G5225" s="23" t="str">
        <f>IFERROR(VLOOKUP(E5225,hoja!$A$2:$E$970,5,FALSE),0)</f>
        <v>MEDELLÍN</v>
      </c>
      <c r="H5225" s="103" t="str">
        <f>IFERROR(VLOOKUP(E5225,hoja!A:C,3,FALSE),0)</f>
        <v>0292</v>
      </c>
      <c r="I5225" s="24" t="str">
        <f t="shared" si="1567"/>
        <v>0011M0292</v>
      </c>
      <c r="K5225" s="23">
        <v>436</v>
      </c>
      <c r="L5225" s="23" t="str">
        <f t="shared" si="1561"/>
        <v>NACIONAL</v>
      </c>
      <c r="M5225" s="23" t="s">
        <v>621</v>
      </c>
      <c r="N5225" s="23" t="s">
        <v>624</v>
      </c>
      <c r="O5225" s="23">
        <f t="shared" si="1568"/>
        <v>16</v>
      </c>
      <c r="P5225" s="23" t="str">
        <f t="shared" si="1569"/>
        <v>0011M0292La vega</v>
      </c>
    </row>
    <row r="5226" spans="1:16" ht="15" hidden="1" customHeight="1">
      <c r="A5226" s="26" t="s">
        <v>795</v>
      </c>
      <c r="B5226" s="23" t="str">
        <f>IFERROR(VLOOKUP(A5226,hoja!$A$2:$E$970,4,FALSE),0)</f>
        <v>CENTRO</v>
      </c>
      <c r="C5226" s="23" t="str">
        <f>IFERROR(VLOOKUP(A5226,hoja!$A$2:$E$1370,5,FALSE),0)</f>
        <v>BOGOTÁ</v>
      </c>
      <c r="D5226" s="23" t="str">
        <f>IFERROR(VLOOKUP(A5226,hoja!A:D,3,FALSE),0)</f>
        <v>0011M</v>
      </c>
      <c r="E5226" s="23" t="s">
        <v>709</v>
      </c>
      <c r="F5226" s="23" t="str">
        <f>IFERROR(VLOOKUP(E5226,hoja!$A$2:$E$970,4,FALSE),0)</f>
        <v>CENTRO</v>
      </c>
      <c r="G5226" s="23" t="str">
        <f>IFERROR(VLOOKUP(E5226,hoja!$A$2:$E$970,5,FALSE),0)</f>
        <v>LA DORADA</v>
      </c>
      <c r="H5226" s="103" t="str">
        <f>IFERROR(VLOOKUP(E5226,hoja!A:C,3,FALSE),0)</f>
        <v>0391</v>
      </c>
      <c r="I5226" s="24" t="str">
        <f t="shared" ref="I5226" si="1570">D5226&amp;H5226</f>
        <v>0011M0391</v>
      </c>
      <c r="K5226" s="23">
        <v>184</v>
      </c>
      <c r="L5226" s="23" t="str">
        <f t="shared" ref="L5226" si="1571">IF(B5226=F5226,"REGIONAL","NACIONAL")</f>
        <v>REGIONAL</v>
      </c>
      <c r="M5226" s="23" t="s">
        <v>623</v>
      </c>
      <c r="N5226" s="23" t="s">
        <v>624</v>
      </c>
      <c r="O5226" s="23">
        <f t="shared" ref="O5226" si="1572">IF(K5226&lt;=250,25,IF(K5226&lt;=500,16,IF(K5226&lt;=800,12,IF(K5226&lt;=1100,8,IF(K5226&lt;=1400,6,IF(K5226&lt;=1700,5))))))</f>
        <v>25</v>
      </c>
      <c r="P5226" s="23" t="str">
        <f t="shared" ref="P5226" si="1573">D5226&amp;H5226&amp;M5226</f>
        <v>0011M0391Facatativa</v>
      </c>
    </row>
    <row r="5227" spans="1:16" ht="15" hidden="1" customHeight="1">
      <c r="A5227" s="26" t="s">
        <v>795</v>
      </c>
      <c r="B5227" s="23" t="str">
        <f>IFERROR(VLOOKUP(A5227,hoja!$A$2:$E$970,4,FALSE),0)</f>
        <v>CENTRO</v>
      </c>
      <c r="C5227" s="23" t="str">
        <f>IFERROR(VLOOKUP(A5227,hoja!$A$2:$E$1370,5,FALSE),0)</f>
        <v>BOGOTÁ</v>
      </c>
      <c r="D5227" s="23" t="str">
        <f>IFERROR(VLOOKUP(A5227,hoja!A:D,3,FALSE),0)</f>
        <v>0011M</v>
      </c>
      <c r="E5227" s="23" t="s">
        <v>637</v>
      </c>
      <c r="F5227" s="23" t="str">
        <f>IFERROR(VLOOKUP(E5227,hoja!$A$2:$E$970,4,FALSE),0)</f>
        <v>SANTANDER</v>
      </c>
      <c r="G5227" s="23" t="str">
        <f>IFERROR(VLOOKUP(E5227,hoja!$A$2:$E$970,5,FALSE),0)</f>
        <v>PIEDECUESTA</v>
      </c>
      <c r="H5227" s="103" t="str">
        <f>IFERROR(VLOOKUP(E5227,hoja!A:C,3,FALSE),0)</f>
        <v>0422</v>
      </c>
      <c r="I5227" s="24" t="str">
        <f t="shared" ref="I5227" si="1574">D5227&amp;H5227</f>
        <v>0011M0422</v>
      </c>
      <c r="K5227" s="23">
        <v>414</v>
      </c>
      <c r="L5227" s="23" t="str">
        <f>IF(B5227=F5227,"REGIONAL","NACIONAL")</f>
        <v>NACIONAL</v>
      </c>
      <c r="M5227" s="23" t="s">
        <v>618</v>
      </c>
      <c r="N5227" s="23" t="s">
        <v>624</v>
      </c>
      <c r="O5227" s="23">
        <f t="shared" ref="O5227" si="1575">IF(K5227&lt;=250,25,IF(K5227&lt;=500,16,IF(K5227&lt;=800,12,IF(K5227&lt;=1100,8,IF(K5227&lt;=1400,6,IF(K5227&lt;=1700,5))))))</f>
        <v>16</v>
      </c>
      <c r="P5227" s="23" t="str">
        <f t="shared" ref="P5227" si="1576">D5227&amp;H5227&amp;M5227</f>
        <v>0011M0422Principal</v>
      </c>
    </row>
    <row r="5228" spans="1:16" ht="15" hidden="1" customHeight="1">
      <c r="A5228" s="26" t="s">
        <v>795</v>
      </c>
      <c r="B5228" s="23" t="str">
        <f>IFERROR(VLOOKUP(A5228,hoja!$A$2:$E$970,4,FALSE),0)</f>
        <v>CENTRO</v>
      </c>
      <c r="C5228" s="23" t="str">
        <f>IFERROR(VLOOKUP(A5228,hoja!$A$2:$E$1370,5,FALSE),0)</f>
        <v>BOGOTÁ</v>
      </c>
      <c r="D5228" s="23" t="str">
        <f>IFERROR(VLOOKUP(A5228,hoja!A:D,3,FALSE),0)</f>
        <v>0011M</v>
      </c>
      <c r="E5228" s="23" t="s">
        <v>641</v>
      </c>
      <c r="F5228" s="23" t="str">
        <f>IFERROR(VLOOKUP(E5228,hoja!$A$2:$E$970,4,FALSE),0)</f>
        <v>ANTIOQUIA</v>
      </c>
      <c r="G5228" s="23" t="str">
        <f>IFERROR(VLOOKUP(E5228,hoja!$A$2:$E$970,5,FALSE),0)</f>
        <v>MEDELLÍN</v>
      </c>
      <c r="H5228" s="103" t="str">
        <f>IFERROR(VLOOKUP(E5228,hoja!A:C,3,FALSE),0)</f>
        <v>0079</v>
      </c>
      <c r="I5228" s="24" t="str">
        <f t="shared" ref="I5228" si="1577">D5228&amp;H5228</f>
        <v>0011M0079</v>
      </c>
      <c r="K5228" s="23">
        <v>409</v>
      </c>
      <c r="L5228" s="23" t="str">
        <f t="shared" ref="L5228:L5230" si="1578">IF(B5228=F5228,"REGIONAL","NACIONAL")</f>
        <v>NACIONAL</v>
      </c>
      <c r="M5228" s="23" t="s">
        <v>623</v>
      </c>
      <c r="N5228" s="23" t="s">
        <v>624</v>
      </c>
      <c r="O5228" s="23">
        <f t="shared" ref="O5228" si="1579">IF(K5228&lt;=250,25,IF(K5228&lt;=500,16,IF(K5228&lt;=800,12,IF(K5228&lt;=1100,8,IF(K5228&lt;=1400,6,IF(K5228&lt;=1700,5))))))</f>
        <v>16</v>
      </c>
      <c r="P5228" s="23" t="str">
        <f t="shared" ref="P5228" si="1580">D5228&amp;H5228&amp;M5228</f>
        <v>0011M0079Facatativa</v>
      </c>
    </row>
    <row r="5229" spans="1:16" ht="15" hidden="1" customHeight="1">
      <c r="A5229" s="26" t="s">
        <v>795</v>
      </c>
      <c r="B5229" s="23" t="str">
        <f>IFERROR(VLOOKUP(A5229,hoja!$A$2:$E$970,4,FALSE),0)</f>
        <v>CENTRO</v>
      </c>
      <c r="C5229" s="23" t="str">
        <f>IFERROR(VLOOKUP(A5229,hoja!$A$2:$E$1370,5,FALSE),0)</f>
        <v>BOGOTÁ</v>
      </c>
      <c r="D5229" s="23" t="str">
        <f>IFERROR(VLOOKUP(A5229,hoja!A:D,3,FALSE),0)</f>
        <v>0011M</v>
      </c>
      <c r="E5229" s="23" t="s">
        <v>642</v>
      </c>
      <c r="F5229" s="23" t="str">
        <f>IFERROR(VLOOKUP(E5229,hoja!$A$2:$E$970,4,FALSE),0)</f>
        <v>COSTA</v>
      </c>
      <c r="G5229" s="23" t="str">
        <f>IFERROR(VLOOKUP(E5229,hoja!$A$2:$E$970,5,FALSE),0)</f>
        <v>BARRANQUILLA</v>
      </c>
      <c r="H5229" s="103" t="str">
        <f>IFERROR(VLOOKUP(E5229,hoja!A:C,3,FALSE),0)</f>
        <v>0111</v>
      </c>
      <c r="I5229" s="24" t="str">
        <f t="shared" ref="I5229" si="1581">D5229&amp;H5229</f>
        <v>0011M0111</v>
      </c>
      <c r="K5229" s="23">
        <v>1003</v>
      </c>
      <c r="L5229" s="23" t="str">
        <f t="shared" si="1578"/>
        <v>NACIONAL</v>
      </c>
      <c r="M5229" s="23" t="s">
        <v>623</v>
      </c>
      <c r="N5229" s="23" t="s">
        <v>624</v>
      </c>
      <c r="O5229" s="23">
        <f t="shared" ref="O5229" si="1582">IF(K5229&lt;=250,25,IF(K5229&lt;=500,16,IF(K5229&lt;=800,12,IF(K5229&lt;=1100,8,IF(K5229&lt;=1400,6,IF(K5229&lt;=1700,5))))))</f>
        <v>8</v>
      </c>
      <c r="P5229" s="23" t="str">
        <f t="shared" ref="P5229" si="1583">D5229&amp;H5229&amp;M5229</f>
        <v>0011M0111Facatativa</v>
      </c>
    </row>
    <row r="5230" spans="1:16" ht="15" hidden="1" customHeight="1">
      <c r="A5230" s="26" t="s">
        <v>795</v>
      </c>
      <c r="B5230" s="23" t="str">
        <f>IFERROR(VLOOKUP(A5230,hoja!$A$2:$E$970,4,FALSE),0)</f>
        <v>CENTRO</v>
      </c>
      <c r="C5230" s="23" t="str">
        <f>IFERROR(VLOOKUP(A5230,hoja!$A$2:$E$1370,5,FALSE),0)</f>
        <v>BOGOTÁ</v>
      </c>
      <c r="D5230" s="23" t="str">
        <f>IFERROR(VLOOKUP(A5230,hoja!A:D,3,FALSE),0)</f>
        <v>0011M</v>
      </c>
      <c r="E5230" s="23" t="s">
        <v>645</v>
      </c>
      <c r="F5230" s="23" t="str">
        <f>IFERROR(VLOOKUP(E5230,hoja!$A$2:$E$970,4,FALSE),0)</f>
        <v>OCCIDENTE</v>
      </c>
      <c r="G5230" s="23" t="str">
        <f>IFERROR(VLOOKUP(E5230,hoja!$A$2:$E$970,5,FALSE),0)</f>
        <v>CALI</v>
      </c>
      <c r="H5230" s="103" t="str">
        <f>IFERROR(VLOOKUP(E5230,hoja!A:C,3,FALSE),0)</f>
        <v>0410</v>
      </c>
      <c r="I5230" s="24" t="str">
        <f t="shared" ref="I5230" si="1584">D5230&amp;H5230</f>
        <v>0011M0410</v>
      </c>
      <c r="K5230" s="23">
        <v>452</v>
      </c>
      <c r="L5230" s="23" t="str">
        <f t="shared" si="1578"/>
        <v>NACIONAL</v>
      </c>
      <c r="M5230" s="23" t="s">
        <v>618</v>
      </c>
      <c r="N5230" s="23" t="s">
        <v>624</v>
      </c>
      <c r="O5230" s="23">
        <f t="shared" ref="O5230" si="1585">IF(K5230&lt;=250,25,IF(K5230&lt;=500,16,IF(K5230&lt;=800,12,IF(K5230&lt;=1100,8,IF(K5230&lt;=1400,6,IF(K5230&lt;=1700,5))))))</f>
        <v>16</v>
      </c>
      <c r="P5230" s="23" t="str">
        <f t="shared" ref="P5230" si="1586">D5230&amp;H5230&amp;M5230</f>
        <v>0011M0410Principal</v>
      </c>
    </row>
    <row r="5231" spans="1:16" ht="15" hidden="1" customHeight="1">
      <c r="A5231" s="26" t="s">
        <v>795</v>
      </c>
      <c r="B5231" s="23" t="str">
        <f>IFERROR(VLOOKUP(A5231,hoja!$A$2:$E$970,4,FALSE),0)</f>
        <v>CENTRO</v>
      </c>
      <c r="C5231" s="23" t="str">
        <f>IFERROR(VLOOKUP(A5231,hoja!$A$2:$E$1370,5,FALSE),0)</f>
        <v>BOGOTÁ</v>
      </c>
      <c r="D5231" s="23" t="str">
        <f>IFERROR(VLOOKUP(A5231,hoja!A:D,3,FALSE),0)</f>
        <v>0011M</v>
      </c>
      <c r="E5231" s="23" t="s">
        <v>663</v>
      </c>
      <c r="F5231" s="23" t="str">
        <f>IFERROR(VLOOKUP(E5231,hoja!$A$2:$E$970,4,FALSE),0)</f>
        <v>CENTRO</v>
      </c>
      <c r="G5231" s="23" t="str">
        <f>IFERROR(VLOOKUP(E5231,hoja!$A$2:$E$970,5,FALSE),0)</f>
        <v>MADRID</v>
      </c>
      <c r="H5231" s="103" t="str">
        <f>IFERROR(VLOOKUP(E5231,hoja!A:C,3,FALSE),0)</f>
        <v>0022</v>
      </c>
      <c r="I5231" s="24" t="str">
        <f t="shared" ref="I5231" si="1587">D5231&amp;H5231</f>
        <v>0011M0022</v>
      </c>
      <c r="K5231" s="23">
        <v>21</v>
      </c>
      <c r="L5231" s="23" t="str">
        <f t="shared" ref="L5231:L5232" si="1588">IF(B5231=F5231,"REGIONAL","NACIONAL")</f>
        <v>REGIONAL</v>
      </c>
      <c r="M5231" s="23" t="s">
        <v>618</v>
      </c>
      <c r="N5231" s="23" t="s">
        <v>624</v>
      </c>
      <c r="O5231" s="23">
        <f t="shared" ref="O5231" si="1589">IF(K5231&lt;=250,25,IF(K5231&lt;=500,16,IF(K5231&lt;=800,12,IF(K5231&lt;=1100,8,IF(K5231&lt;=1400,6,IF(K5231&lt;=1700,5))))))</f>
        <v>25</v>
      </c>
      <c r="P5231" s="23" t="str">
        <f t="shared" ref="P5231" si="1590">D5231&amp;H5231&amp;M5231</f>
        <v>0011M0022Principal</v>
      </c>
    </row>
    <row r="5232" spans="1:16" ht="15" hidden="1" customHeight="1">
      <c r="A5232" s="26" t="s">
        <v>795</v>
      </c>
      <c r="B5232" s="23" t="str">
        <f>IFERROR(VLOOKUP(A5232,hoja!$A$2:$E$970,4,FALSE),0)</f>
        <v>CENTRO</v>
      </c>
      <c r="C5232" s="23" t="str">
        <f>IFERROR(VLOOKUP(A5232,hoja!$A$2:$E$1370,5,FALSE),0)</f>
        <v>BOGOTÁ</v>
      </c>
      <c r="D5232" s="23" t="str">
        <f>IFERROR(VLOOKUP(A5232,hoja!A:D,3,FALSE),0)</f>
        <v>0011M</v>
      </c>
      <c r="E5232" s="23" t="s">
        <v>1007</v>
      </c>
      <c r="F5232" s="23" t="str">
        <f>IFERROR(VLOOKUP(E5232,hoja!$A$2:$E$970,4,FALSE),0)</f>
        <v>CENTRO</v>
      </c>
      <c r="G5232" s="23" t="str">
        <f>IFERROR(VLOOKUP(E5232,hoja!$A$2:$E$970,5,FALSE),0)</f>
        <v>FUSA</v>
      </c>
      <c r="H5232" s="103" t="str">
        <f>IFERROR(VLOOKUP(E5232,hoja!A:C,3,FALSE),0)</f>
        <v>0463</v>
      </c>
      <c r="I5232" s="24" t="str">
        <f t="shared" ref="I5232:I5233" si="1591">D5232&amp;H5232</f>
        <v>0011M0463</v>
      </c>
      <c r="K5232" s="23">
        <v>71</v>
      </c>
      <c r="L5232" s="23" t="str">
        <f t="shared" si="1588"/>
        <v>REGIONAL</v>
      </c>
      <c r="M5232" s="23" t="s">
        <v>618</v>
      </c>
      <c r="N5232" s="23" t="s">
        <v>624</v>
      </c>
      <c r="O5232" s="23">
        <f t="shared" ref="O5232:O5233" si="1592">IF(K5232&lt;=250,25,IF(K5232&lt;=500,16,IF(K5232&lt;=800,12,IF(K5232&lt;=1100,8,IF(K5232&lt;=1400,6,IF(K5232&lt;=1700,5))))))</f>
        <v>25</v>
      </c>
      <c r="P5232" s="23" t="str">
        <f t="shared" ref="P5232:P5233" si="1593">D5232&amp;H5232&amp;M5232</f>
        <v>0011M0463Principal</v>
      </c>
    </row>
    <row r="5233" spans="1:16" ht="15" hidden="1" customHeight="1">
      <c r="A5233" s="26" t="s">
        <v>716</v>
      </c>
      <c r="B5233" s="23" t="str">
        <f>IFERROR(VLOOKUP(A5233,hoja!$A$2:$E$970,4,FALSE),0)</f>
        <v>SANTANDER</v>
      </c>
      <c r="C5233" s="23" t="str">
        <f>IFERROR(VLOOKUP(A5233,hoja!$A$2:$E$1370,5,FALSE),0)</f>
        <v>PINCHOTE</v>
      </c>
      <c r="D5233" s="23" t="str">
        <f>IFERROR(VLOOKUP(A5233,hoja!A:D,3,FALSE),0)</f>
        <v>0423</v>
      </c>
      <c r="E5233" s="40" t="s">
        <v>942</v>
      </c>
      <c r="F5233" s="23" t="str">
        <f>IFERROR(VLOOKUP(E5233,hoja!$A$2:$E$970,4,FALSE),0)</f>
        <v>CENTRO</v>
      </c>
      <c r="G5233" s="23" t="str">
        <f>IFERROR(VLOOKUP(E5233,hoja!$A$2:$E$970,5,FALSE),0)</f>
        <v>BOGOTÁ</v>
      </c>
      <c r="H5233" s="103" t="str">
        <f>IFERROR(VLOOKUP(E5233,hoja!A:C,3,FALSE),0)</f>
        <v>60002</v>
      </c>
      <c r="I5233" s="24" t="str">
        <f t="shared" si="1591"/>
        <v>042360002</v>
      </c>
      <c r="K5233" s="23">
        <v>310</v>
      </c>
      <c r="L5233" s="23" t="str">
        <f>IF(B5233=F5233,"REGIONAL","NACIONAL")</f>
        <v>NACIONAL</v>
      </c>
      <c r="M5233" s="23" t="s">
        <v>618</v>
      </c>
      <c r="N5233" s="23" t="s">
        <v>622</v>
      </c>
      <c r="O5233" s="23">
        <f t="shared" si="1592"/>
        <v>16</v>
      </c>
      <c r="P5233" s="23" t="str">
        <f t="shared" si="1593"/>
        <v>042360002Principal</v>
      </c>
    </row>
    <row r="5234" spans="1:16" ht="15" hidden="1" customHeight="1">
      <c r="A5234" s="26" t="s">
        <v>716</v>
      </c>
      <c r="B5234" s="23" t="str">
        <f>IFERROR(VLOOKUP(A5234,hoja!$A$2:$E$970,4,FALSE),0)</f>
        <v>SANTANDER</v>
      </c>
      <c r="C5234" s="23" t="str">
        <f>IFERROR(VLOOKUP(A5234,hoja!$A$2:$E$1370,5,FALSE),0)</f>
        <v>PINCHOTE</v>
      </c>
      <c r="D5234" s="23" t="str">
        <f>IFERROR(VLOOKUP(A5234,hoja!A:D,3,FALSE),0)</f>
        <v>0423</v>
      </c>
      <c r="E5234" s="40" t="s">
        <v>943</v>
      </c>
      <c r="F5234" s="23" t="str">
        <f>IFERROR(VLOOKUP(E5234,hoja!$A$2:$E$970,4,FALSE),0)</f>
        <v>CENTRO</v>
      </c>
      <c r="G5234" s="23" t="str">
        <f>IFERROR(VLOOKUP(E5234,hoja!$A$2:$E$970,5,FALSE),0)</f>
        <v>BOGOTÁ</v>
      </c>
      <c r="H5234" s="103" t="str">
        <f>IFERROR(VLOOKUP(E5234,hoja!A:C,3,FALSE),0)</f>
        <v>60003</v>
      </c>
      <c r="I5234" s="24" t="str">
        <f t="shared" ref="I5234:I5245" si="1594">D5234&amp;H5234</f>
        <v>042360003</v>
      </c>
      <c r="K5234" s="23">
        <v>309</v>
      </c>
      <c r="L5234" s="23" t="str">
        <f>IF(B5234=F5234,"REGIONAL","NACIONAL")</f>
        <v>NACIONAL</v>
      </c>
      <c r="M5234" s="23" t="s">
        <v>618</v>
      </c>
      <c r="N5234" s="23" t="s">
        <v>622</v>
      </c>
      <c r="O5234" s="23">
        <f t="shared" ref="O5234:O5245" si="1595">IF(K5234&lt;=250,25,IF(K5234&lt;=500,16,IF(K5234&lt;=800,12,IF(K5234&lt;=1100,8,IF(K5234&lt;=1400,6,IF(K5234&lt;=1700,5))))))</f>
        <v>16</v>
      </c>
      <c r="P5234" s="23" t="str">
        <f t="shared" ref="P5234:P5245" si="1596">D5234&amp;H5234&amp;M5234</f>
        <v>042360003Principal</v>
      </c>
    </row>
    <row r="5235" spans="1:16" ht="15" hidden="1" customHeight="1">
      <c r="A5235" s="26" t="s">
        <v>719</v>
      </c>
      <c r="B5235" s="23" t="str">
        <f>IFERROR(VLOOKUP(A5235,hoja!$A$2:$E$970,4,FALSE),0)</f>
        <v>CENTRO</v>
      </c>
      <c r="C5235" s="23" t="str">
        <f>IFERROR(VLOOKUP(A5235,hoja!$A$2:$E$1370,5,FALSE),0)</f>
        <v>RICAURTE</v>
      </c>
      <c r="D5235" s="23" t="str">
        <f>IFERROR(VLOOKUP(A5235,hoja!A:D,3,FALSE),0)</f>
        <v>0390</v>
      </c>
      <c r="E5235" s="40" t="s">
        <v>943</v>
      </c>
      <c r="F5235" s="23" t="str">
        <f>IFERROR(VLOOKUP(E5235,hoja!$A$2:$E$970,4,FALSE),0)</f>
        <v>CENTRO</v>
      </c>
      <c r="G5235" s="23" t="str">
        <f>IFERROR(VLOOKUP(E5235,hoja!$A$2:$E$970,5,FALSE),0)</f>
        <v>BOGOTÁ</v>
      </c>
      <c r="H5235" s="103" t="str">
        <f>IFERROR(VLOOKUP(E5235,hoja!A:C,3,FALSE),0)</f>
        <v>60003</v>
      </c>
      <c r="I5235" s="24" t="str">
        <f t="shared" si="1594"/>
        <v>039060003</v>
      </c>
      <c r="K5235" s="23">
        <v>165</v>
      </c>
      <c r="L5235" s="23" t="str">
        <f t="shared" ref="L5235:L5245" si="1597">IF(B5235=F5235,"REGIONAL","NACIONAL")</f>
        <v>REGIONAL</v>
      </c>
      <c r="M5235" s="23" t="s">
        <v>618</v>
      </c>
      <c r="N5235" s="23" t="str" cm="1">
        <f t="array" ref="N5235">IFERROR(IF(M5235="Principal","LES_ACTIVE",LES_INACTIVE),0)</f>
        <v>LES_ACTIVE</v>
      </c>
      <c r="O5235" s="23">
        <f t="shared" si="1595"/>
        <v>25</v>
      </c>
      <c r="P5235" s="23" t="str">
        <f t="shared" si="1596"/>
        <v>039060003Principal</v>
      </c>
    </row>
    <row r="5236" spans="1:16" ht="15" hidden="1" customHeight="1">
      <c r="A5236" s="26" t="s">
        <v>722</v>
      </c>
      <c r="B5236" s="23" t="str">
        <f>IFERROR(VLOOKUP(A5236,hoja!$A$2:$E$970,4,FALSE),0)</f>
        <v>ANTIOQUIA</v>
      </c>
      <c r="C5236" s="23" t="str">
        <f>IFERROR(VLOOKUP(A5236,hoja!$A$2:$E$1370,5,FALSE),0)</f>
        <v>SALDAÑA</v>
      </c>
      <c r="D5236" s="23" t="str">
        <f>IFERROR(VLOOKUP(A5236,hoja!A:D,3,FALSE),0)</f>
        <v>0386</v>
      </c>
      <c r="E5236" s="40" t="s">
        <v>942</v>
      </c>
      <c r="F5236" s="23" t="str">
        <f>IFERROR(VLOOKUP(E5236,hoja!$A$2:$E$970,4,FALSE),0)</f>
        <v>CENTRO</v>
      </c>
      <c r="G5236" s="23" t="str">
        <f>IFERROR(VLOOKUP(E5236,hoja!$A$2:$E$970,5,FALSE),0)</f>
        <v>BOGOTÁ</v>
      </c>
      <c r="H5236" s="103" t="str">
        <f>IFERROR(VLOOKUP(E5236,hoja!A:C,3,FALSE),0)</f>
        <v>60002</v>
      </c>
      <c r="I5236" s="24" t="str">
        <f t="shared" si="1594"/>
        <v>038660002</v>
      </c>
      <c r="K5236" s="23">
        <v>187</v>
      </c>
      <c r="L5236" s="23" t="str">
        <f>IF(B5236=F5236,"REGIONAL","NACIONAL")</f>
        <v>NACIONAL</v>
      </c>
      <c r="M5236" s="23" t="s">
        <v>618</v>
      </c>
      <c r="N5236" s="23" t="s">
        <v>622</v>
      </c>
      <c r="O5236" s="23">
        <f t="shared" si="1595"/>
        <v>25</v>
      </c>
      <c r="P5236" s="23" t="str">
        <f t="shared" si="1596"/>
        <v>038660002Principal</v>
      </c>
    </row>
    <row r="5237" spans="1:16" ht="15" hidden="1" customHeight="1">
      <c r="A5237" s="26" t="s">
        <v>722</v>
      </c>
      <c r="B5237" s="23" t="str">
        <f>IFERROR(VLOOKUP(A5237,hoja!$A$2:$E$970,4,FALSE),0)</f>
        <v>ANTIOQUIA</v>
      </c>
      <c r="C5237" s="23" t="str">
        <f>IFERROR(VLOOKUP(A5237,hoja!$A$2:$E$1370,5,FALSE),0)</f>
        <v>SALDAÑA</v>
      </c>
      <c r="D5237" s="23" t="str">
        <f>IFERROR(VLOOKUP(A5237,hoja!A:D,3,FALSE),0)</f>
        <v>0386</v>
      </c>
      <c r="E5237" s="40" t="s">
        <v>943</v>
      </c>
      <c r="F5237" s="23" t="str">
        <f>IFERROR(VLOOKUP(E5237,hoja!$A$2:$E$970,4,FALSE),0)</f>
        <v>CENTRO</v>
      </c>
      <c r="G5237" s="23" t="str">
        <f>IFERROR(VLOOKUP(E5237,hoja!$A$2:$E$970,5,FALSE),0)</f>
        <v>BOGOTÁ</v>
      </c>
      <c r="H5237" s="103" t="str">
        <f>IFERROR(VLOOKUP(E5237,hoja!A:C,3,FALSE),0)</f>
        <v>60003</v>
      </c>
      <c r="I5237" s="24" t="str">
        <f t="shared" si="1594"/>
        <v>038660003</v>
      </c>
      <c r="K5237" s="23">
        <v>199</v>
      </c>
      <c r="L5237" s="23" t="str">
        <f>IF(B5237=F5237,"REGIONAL","NACIONAL")</f>
        <v>NACIONAL</v>
      </c>
      <c r="M5237" s="23" t="s">
        <v>618</v>
      </c>
      <c r="N5237" s="23" t="s">
        <v>622</v>
      </c>
      <c r="O5237" s="23">
        <f t="shared" si="1595"/>
        <v>25</v>
      </c>
      <c r="P5237" s="23" t="str">
        <f t="shared" si="1596"/>
        <v>038660003Principal</v>
      </c>
    </row>
    <row r="5238" spans="1:16" ht="14.25" hidden="1" customHeight="1">
      <c r="A5238" s="39" t="s">
        <v>726</v>
      </c>
      <c r="B5238" s="23" t="str">
        <f>IFERROR(VLOOKUP(A5238,hoja!$A$2:$E$970,4,FALSE),0)</f>
        <v>OCCIDENTE</v>
      </c>
      <c r="C5238" s="23" t="str">
        <f>IFERROR(VLOOKUP(A5238,hoja!$A$2:$E$1370,5,FALSE),0)</f>
        <v>TUMACO</v>
      </c>
      <c r="D5238" s="23" t="str">
        <f>IFERROR(VLOOKUP(A5238,hoja!A:D,3,FALSE),0)</f>
        <v>0396</v>
      </c>
      <c r="E5238" s="93" t="s">
        <v>1061</v>
      </c>
      <c r="F5238" s="23" t="str">
        <f>IFERROR(VLOOKUP(E5238,hoja!$A$2:$E$970,4,FALSE),0)</f>
        <v>OCCIDENTE</v>
      </c>
      <c r="G5238" s="23" t="str">
        <f>IFERROR(VLOOKUP(E5238,hoja!$A$2:$E$970,5,FALSE),0)</f>
        <v>TUMACO</v>
      </c>
      <c r="H5238" s="103" t="str">
        <f>IFERROR(VLOOKUP(E5238,hoja!A:C,3,FALSE),0)</f>
        <v>50475</v>
      </c>
      <c r="I5238" s="24" t="str">
        <f t="shared" si="1594"/>
        <v>039650475</v>
      </c>
      <c r="K5238" s="23">
        <v>8</v>
      </c>
      <c r="L5238" s="23" t="str">
        <f t="shared" si="1597"/>
        <v>REGIONAL</v>
      </c>
      <c r="M5238" s="23" t="s">
        <v>618</v>
      </c>
      <c r="N5238" s="23" t="s">
        <v>622</v>
      </c>
      <c r="O5238" s="23">
        <f t="shared" si="1595"/>
        <v>25</v>
      </c>
      <c r="P5238" s="23" t="str">
        <f t="shared" si="1596"/>
        <v>039650475Principal</v>
      </c>
    </row>
    <row r="5239" spans="1:16" ht="15" hidden="1" customHeight="1">
      <c r="A5239" s="89" t="s">
        <v>727</v>
      </c>
      <c r="B5239" s="23" t="str">
        <f>IFERROR(VLOOKUP(A5239,hoja!$A$2:$E$970,4,FALSE),0)</f>
        <v>CENTRO</v>
      </c>
      <c r="C5239" s="23" t="str">
        <f>IFERROR(VLOOKUP(A5239,hoja!$A$2:$E$1370,5,FALSE),0)</f>
        <v>TUNJA</v>
      </c>
      <c r="D5239" s="23" t="str">
        <f>IFERROR(VLOOKUP(A5239,hoja!A:D,3,FALSE),0)</f>
        <v>0443</v>
      </c>
      <c r="E5239" s="23" t="s">
        <v>633</v>
      </c>
      <c r="F5239" s="23" t="str">
        <f>IFERROR(VLOOKUP(E5239,hoja!$A$2:$E$970,4,FALSE),0)</f>
        <v>CENTRO</v>
      </c>
      <c r="G5239" s="23" t="str">
        <f>IFERROR(VLOOKUP(E5239,hoja!$A$2:$E$970,5,FALSE),0)</f>
        <v>BOGOTÁ</v>
      </c>
      <c r="H5239" s="103" t="str">
        <f>IFERROR(VLOOKUP(E5239,hoja!A:C,3,FALSE),0)</f>
        <v>0002</v>
      </c>
      <c r="I5239" s="24" t="str">
        <f t="shared" si="1594"/>
        <v>04430002</v>
      </c>
      <c r="K5239" s="23">
        <v>154</v>
      </c>
      <c r="L5239" s="23" t="str">
        <f t="shared" si="1597"/>
        <v>REGIONAL</v>
      </c>
      <c r="M5239" s="23" t="s">
        <v>618</v>
      </c>
      <c r="N5239" s="23" t="s">
        <v>622</v>
      </c>
      <c r="O5239" s="23">
        <f t="shared" si="1595"/>
        <v>25</v>
      </c>
      <c r="P5239" s="23" t="str">
        <f t="shared" si="1596"/>
        <v>04430002Principal</v>
      </c>
    </row>
    <row r="5240" spans="1:16" ht="15" hidden="1" customHeight="1">
      <c r="A5240" s="89" t="s">
        <v>727</v>
      </c>
      <c r="B5240" s="23" t="str">
        <f>IFERROR(VLOOKUP(A5240,hoja!$A$2:$E$970,4,FALSE),0)</f>
        <v>CENTRO</v>
      </c>
      <c r="C5240" s="23" t="str">
        <f>IFERROR(VLOOKUP(A5240,hoja!$A$2:$E$1370,5,FALSE),0)</f>
        <v>TUNJA</v>
      </c>
      <c r="D5240" s="23" t="str">
        <f>IFERROR(VLOOKUP(A5240,hoja!A:D,3,FALSE),0)</f>
        <v>0443</v>
      </c>
      <c r="E5240" s="23" t="s">
        <v>634</v>
      </c>
      <c r="F5240" s="23" t="str">
        <f>IFERROR(VLOOKUP(E5240,hoja!$A$2:$E$970,4,FALSE),0)</f>
        <v>CENTRO</v>
      </c>
      <c r="G5240" s="23" t="str">
        <f>IFERROR(VLOOKUP(E5240,hoja!$A$2:$E$970,5,FALSE),0)</f>
        <v>BOGOTÁ</v>
      </c>
      <c r="H5240" s="103" t="str">
        <f>IFERROR(VLOOKUP(E5240,hoja!A:C,3,FALSE),0)</f>
        <v>0011</v>
      </c>
      <c r="I5240" s="24" t="str">
        <f t="shared" si="1594"/>
        <v>04430011</v>
      </c>
      <c r="K5240" s="23">
        <v>161</v>
      </c>
      <c r="L5240" s="23" t="str">
        <f t="shared" si="1597"/>
        <v>REGIONAL</v>
      </c>
      <c r="M5240" s="23" t="s">
        <v>618</v>
      </c>
      <c r="N5240" s="23" t="s">
        <v>622</v>
      </c>
      <c r="O5240" s="23">
        <f t="shared" si="1595"/>
        <v>25</v>
      </c>
      <c r="P5240" s="23" t="str">
        <f t="shared" si="1596"/>
        <v>04430011Principal</v>
      </c>
    </row>
    <row r="5241" spans="1:16" ht="15" hidden="1" customHeight="1">
      <c r="A5241" s="89" t="s">
        <v>727</v>
      </c>
      <c r="B5241" s="23" t="str">
        <f>IFERROR(VLOOKUP(A5241,hoja!$A$2:$E$970,4,FALSE),0)</f>
        <v>CENTRO</v>
      </c>
      <c r="C5241" s="23" t="str">
        <f>IFERROR(VLOOKUP(A5241,hoja!$A$2:$E$1370,5,FALSE),0)</f>
        <v>TUNJA</v>
      </c>
      <c r="D5241" s="23" t="str">
        <f>IFERROR(VLOOKUP(A5241,hoja!A:D,3,FALSE),0)</f>
        <v>0443</v>
      </c>
      <c r="E5241" s="40" t="s">
        <v>943</v>
      </c>
      <c r="F5241" s="23" t="str">
        <f>IFERROR(VLOOKUP(E5241,hoja!$A$2:$E$970,4,FALSE),0)</f>
        <v>CENTRO</v>
      </c>
      <c r="G5241" s="23" t="str">
        <f>IFERROR(VLOOKUP(E5241,hoja!$A$2:$E$970,5,FALSE),0)</f>
        <v>BOGOTÁ</v>
      </c>
      <c r="H5241" s="103" t="str">
        <f>IFERROR(VLOOKUP(E5241,hoja!A:C,3,FALSE),0)</f>
        <v>60003</v>
      </c>
      <c r="I5241" s="24" t="str">
        <f t="shared" si="1594"/>
        <v>044360003</v>
      </c>
      <c r="K5241" s="23">
        <v>157</v>
      </c>
      <c r="L5241" s="23" t="str">
        <f t="shared" si="1597"/>
        <v>REGIONAL</v>
      </c>
      <c r="M5241" s="23" t="s">
        <v>618</v>
      </c>
      <c r="N5241" s="23" t="s">
        <v>622</v>
      </c>
      <c r="O5241" s="23">
        <f t="shared" si="1595"/>
        <v>25</v>
      </c>
      <c r="P5241" s="23" t="str">
        <f t="shared" si="1596"/>
        <v>044360003Principal</v>
      </c>
    </row>
    <row r="5242" spans="1:16" ht="15" hidden="1" customHeight="1">
      <c r="A5242" s="23" t="s">
        <v>629</v>
      </c>
      <c r="B5242" s="23" t="str">
        <f>IFERROR(VLOOKUP(A5242,hoja!$A$2:$E$970,4,FALSE),0)</f>
        <v>CENTRO</v>
      </c>
      <c r="C5242" s="23" t="str">
        <f>IFERROR(VLOOKUP(A5242,hoja!$A$2:$E$1370,5,FALSE),0)</f>
        <v>ZIPAQUIRÁ</v>
      </c>
      <c r="D5242" s="23" t="str">
        <f>IFERROR(VLOOKUP(A5242,hoja!A:D,3,FALSE),0)</f>
        <v>0032</v>
      </c>
      <c r="E5242" t="s">
        <v>636</v>
      </c>
      <c r="F5242" s="23" t="str">
        <f>IFERROR(VLOOKUP(E5242,hoja!$A$2:$E$970,4,FALSE),0)</f>
        <v>CENTRO</v>
      </c>
      <c r="G5242" s="23" t="str">
        <f>IFERROR(VLOOKUP(E5242,hoja!$A$2:$E$970,5,FALSE),0)</f>
        <v>DUITAMA</v>
      </c>
      <c r="H5242" s="103" t="str">
        <f>IFERROR(VLOOKUP(E5242,hoja!A:C,3,FALSE),0)</f>
        <v>0441</v>
      </c>
      <c r="I5242" s="24" t="str">
        <f t="shared" si="1594"/>
        <v>00320441</v>
      </c>
      <c r="K5242" s="23">
        <v>163</v>
      </c>
      <c r="L5242" s="23" t="str">
        <f t="shared" si="1597"/>
        <v>REGIONAL</v>
      </c>
      <c r="M5242" s="23" t="s">
        <v>618</v>
      </c>
      <c r="N5242" s="23" t="s">
        <v>622</v>
      </c>
      <c r="O5242" s="23">
        <f t="shared" si="1595"/>
        <v>25</v>
      </c>
      <c r="P5242" s="23" t="str">
        <f t="shared" si="1596"/>
        <v>00320441Principal</v>
      </c>
    </row>
    <row r="5243" spans="1:16" ht="15" hidden="1" customHeight="1">
      <c r="A5243" s="23" t="s">
        <v>629</v>
      </c>
      <c r="B5243" s="23" t="str">
        <f>IFERROR(VLOOKUP(A5243,hoja!$A$2:$E$970,4,FALSE),0)</f>
        <v>CENTRO</v>
      </c>
      <c r="C5243" s="23" t="str">
        <f>IFERROR(VLOOKUP(A5243,hoja!$A$2:$E$1370,5,FALSE),0)</f>
        <v>ZIPAQUIRÁ</v>
      </c>
      <c r="D5243" s="23" t="str">
        <f>IFERROR(VLOOKUP(A5243,hoja!A:D,3,FALSE),0)</f>
        <v>0032</v>
      </c>
      <c r="E5243" t="s">
        <v>942</v>
      </c>
      <c r="F5243" s="23" t="str">
        <f>IFERROR(VLOOKUP(E5243,hoja!$A$2:$E$970,4,FALSE),0)</f>
        <v>CENTRO</v>
      </c>
      <c r="G5243" s="23" t="str">
        <f>IFERROR(VLOOKUP(E5243,hoja!$A$2:$E$970,5,FALSE),0)</f>
        <v>BOGOTÁ</v>
      </c>
      <c r="H5243" s="103" t="str">
        <f>IFERROR(VLOOKUP(E5243,hoja!A:C,3,FALSE),0)</f>
        <v>60002</v>
      </c>
      <c r="I5243" s="24" t="str">
        <f t="shared" si="1594"/>
        <v>003260002</v>
      </c>
      <c r="K5243" s="23">
        <v>55</v>
      </c>
      <c r="L5243" s="23" t="str">
        <f t="shared" si="1597"/>
        <v>REGIONAL</v>
      </c>
      <c r="M5243" s="23" t="s">
        <v>618</v>
      </c>
      <c r="N5243" s="23" t="s">
        <v>622</v>
      </c>
      <c r="O5243" s="23">
        <f t="shared" si="1595"/>
        <v>25</v>
      </c>
      <c r="P5243" s="23" t="str">
        <f t="shared" si="1596"/>
        <v>003260002Principal</v>
      </c>
    </row>
    <row r="5244" spans="1:16" ht="15" hidden="1" customHeight="1">
      <c r="A5244" s="23" t="s">
        <v>629</v>
      </c>
      <c r="B5244" s="23" t="str">
        <f>IFERROR(VLOOKUP(A5244,hoja!$A$2:$E$970,4,FALSE),0)</f>
        <v>CENTRO</v>
      </c>
      <c r="C5244" s="23" t="str">
        <f>IFERROR(VLOOKUP(A5244,hoja!$A$2:$E$1370,5,FALSE),0)</f>
        <v>ZIPAQUIRÁ</v>
      </c>
      <c r="D5244" s="23" t="str">
        <f>IFERROR(VLOOKUP(A5244,hoja!A:D,3,FALSE),0)</f>
        <v>0032</v>
      </c>
      <c r="E5244" s="94" t="s">
        <v>943</v>
      </c>
      <c r="F5244" s="23" t="str">
        <f>IFERROR(VLOOKUP(E5244,hoja!$A$2:$E$970,4,FALSE),0)</f>
        <v>CENTRO</v>
      </c>
      <c r="G5244" s="23" t="str">
        <f>IFERROR(VLOOKUP(E5244,hoja!$A$2:$E$970,5,FALSE),0)</f>
        <v>BOGOTÁ</v>
      </c>
      <c r="H5244" s="103" t="str">
        <f>IFERROR(VLOOKUP(E5244,hoja!A:C,3,FALSE),0)</f>
        <v>60003</v>
      </c>
      <c r="I5244" s="24" t="str">
        <f t="shared" si="1594"/>
        <v>003260003</v>
      </c>
      <c r="K5244" s="23">
        <v>57</v>
      </c>
      <c r="L5244" s="23" t="str">
        <f t="shared" si="1597"/>
        <v>REGIONAL</v>
      </c>
      <c r="M5244" s="23" t="s">
        <v>618</v>
      </c>
      <c r="N5244" s="23" t="s">
        <v>622</v>
      </c>
      <c r="O5244" s="23">
        <f t="shared" si="1595"/>
        <v>25</v>
      </c>
      <c r="P5244" s="23" t="str">
        <f t="shared" si="1596"/>
        <v>003260003Principal</v>
      </c>
    </row>
    <row r="5245" spans="1:16" ht="15" hidden="1" customHeight="1">
      <c r="A5245" s="26" t="s">
        <v>630</v>
      </c>
      <c r="B5245" s="23" t="str">
        <f>IFERROR(VLOOKUP(A5245,hoja!$A$2:$E$970,4,FALSE),0)</f>
        <v>CENTRO</v>
      </c>
      <c r="C5245" s="23" t="str">
        <f>IFERROR(VLOOKUP(A5245,hoja!$A$2:$E$1370,5,FALSE),0)</f>
        <v>SESQUILÉ</v>
      </c>
      <c r="D5245" s="23" t="str">
        <f>IFERROR(VLOOKUP(A5245,hoja!A:D,3,FALSE),0)</f>
        <v>1501</v>
      </c>
      <c r="E5245" s="40" t="s">
        <v>943</v>
      </c>
      <c r="F5245" s="23" t="str">
        <f>IFERROR(VLOOKUP(E5245,hoja!$A$2:$E$970,4,FALSE),0)</f>
        <v>CENTRO</v>
      </c>
      <c r="G5245" s="23" t="str">
        <f>IFERROR(VLOOKUP(E5245,hoja!$A$2:$E$970,5,FALSE),0)</f>
        <v>BOGOTÁ</v>
      </c>
      <c r="H5245" s="103" t="str">
        <f>IFERROR(VLOOKUP(E5245,hoja!A:C,3,FALSE),0)</f>
        <v>60003</v>
      </c>
      <c r="I5245" s="24" t="str">
        <f t="shared" si="1594"/>
        <v>150160003</v>
      </c>
      <c r="K5245" s="23">
        <v>54</v>
      </c>
      <c r="L5245" s="23" t="str">
        <f t="shared" si="1597"/>
        <v>REGIONAL</v>
      </c>
      <c r="M5245" s="23" t="s">
        <v>618</v>
      </c>
      <c r="N5245" s="23" t="s">
        <v>622</v>
      </c>
      <c r="O5245" s="23">
        <f t="shared" si="1595"/>
        <v>25</v>
      </c>
      <c r="P5245" s="23" t="str">
        <f t="shared" si="1596"/>
        <v>150160003Principal</v>
      </c>
    </row>
    <row r="5246" spans="1:16" ht="15" hidden="1" customHeight="1">
      <c r="A5246" s="26" t="s">
        <v>636</v>
      </c>
      <c r="B5246" s="23" t="str">
        <f>IFERROR(VLOOKUP(A5246,hoja!$A$2:$E$970,4,FALSE),0)</f>
        <v>CENTRO</v>
      </c>
      <c r="C5246" s="23" t="str">
        <f>IFERROR(VLOOKUP(A5246,hoja!$A$2:$E$1370,5,FALSE),0)</f>
        <v>DUITAMA</v>
      </c>
      <c r="D5246" s="23" t="str">
        <f>IFERROR(VLOOKUP(A5246,hoja!A:D,3,FALSE),0)</f>
        <v>0441</v>
      </c>
      <c r="E5246" s="23" t="s">
        <v>655</v>
      </c>
      <c r="F5246" s="23" t="str">
        <f>IFERROR(VLOOKUP(E5246,hoja!$A$2:$E$970,4,FALSE),0)</f>
        <v>ANTIOQUIA</v>
      </c>
      <c r="G5246" s="23" t="str">
        <f>IFERROR(VLOOKUP(E5246,hoja!$A$2:$E$970,5,FALSE),0)</f>
        <v>MEDELLÍN</v>
      </c>
      <c r="H5246" s="103" t="str">
        <f>IFERROR(VLOOKUP(E5246,hoja!A:C,3,FALSE),0)</f>
        <v>0292</v>
      </c>
      <c r="I5246" s="24" t="str">
        <f t="shared" ref="I5246" si="1598">D5246&amp;H5246</f>
        <v>04410292</v>
      </c>
      <c r="K5246" s="23">
        <v>627</v>
      </c>
      <c r="L5246" s="23" t="str">
        <f>IF(B5246=F5246,"REGIONAL","NACIONAL")</f>
        <v>NACIONAL</v>
      </c>
      <c r="M5246" s="23" t="s">
        <v>623</v>
      </c>
      <c r="N5246" s="23" t="s">
        <v>624</v>
      </c>
      <c r="O5246" s="23">
        <f t="shared" ref="O5246" si="1599">IF(K5246&lt;=250,25,IF(K5246&lt;=500,16,IF(K5246&lt;=800,12,IF(K5246&lt;=1100,8,IF(K5246&lt;=1400,6,IF(K5246&lt;=1700,5))))))</f>
        <v>12</v>
      </c>
      <c r="P5246" s="23" t="str">
        <f t="shared" ref="P5246" si="1600">D5246&amp;H5246&amp;M5246</f>
        <v>04410292Facatativa</v>
      </c>
    </row>
    <row r="5247" spans="1:16" ht="15" hidden="1" customHeight="1">
      <c r="A5247" s="26" t="s">
        <v>636</v>
      </c>
      <c r="B5247" s="23" t="str">
        <f>IFERROR(VLOOKUP(A5247,hoja!$A$2:$E$970,4,FALSE),0)</f>
        <v>CENTRO</v>
      </c>
      <c r="C5247" s="23" t="str">
        <f>IFERROR(VLOOKUP(A5247,hoja!$A$2:$E$1370,5,FALSE),0)</f>
        <v>DUITAMA</v>
      </c>
      <c r="D5247" s="23" t="str">
        <f>IFERROR(VLOOKUP(A5247,hoja!A:D,3,FALSE),0)</f>
        <v>0441</v>
      </c>
      <c r="E5247" s="23" t="s">
        <v>641</v>
      </c>
      <c r="F5247" s="23" t="str">
        <f>IFERROR(VLOOKUP(E5247,hoja!$A$2:$E$970,4,FALSE),0)</f>
        <v>ANTIOQUIA</v>
      </c>
      <c r="G5247" s="23" t="str">
        <f>IFERROR(VLOOKUP(E5247,hoja!$A$2:$E$970,5,FALSE),0)</f>
        <v>MEDELLÍN</v>
      </c>
      <c r="H5247" s="103" t="str">
        <f>IFERROR(VLOOKUP(E5247,hoja!A:C,3,FALSE),0)</f>
        <v>0079</v>
      </c>
      <c r="I5247" s="24" t="str">
        <f t="shared" ref="I5247:I5249" si="1601">D5247&amp;H5247</f>
        <v>04410079</v>
      </c>
      <c r="K5247" s="23">
        <v>608</v>
      </c>
      <c r="L5247" s="23" t="str">
        <f t="shared" ref="L5247:L5250" si="1602">IF(B5247=F5247,"REGIONAL","NACIONAL")</f>
        <v>NACIONAL</v>
      </c>
      <c r="M5247" s="23" t="s">
        <v>623</v>
      </c>
      <c r="N5247" s="23" t="s">
        <v>624</v>
      </c>
      <c r="O5247" s="23">
        <f t="shared" ref="O5247" si="1603">IF(K5247&lt;=250,25,IF(K5247&lt;=500,16,IF(K5247&lt;=800,12,IF(K5247&lt;=1100,8,IF(K5247&lt;=1400,6,IF(K5247&lt;=1700,5))))))</f>
        <v>12</v>
      </c>
      <c r="P5247" s="23" t="str">
        <f t="shared" ref="P5247:P5249" si="1604">D5247&amp;H5247&amp;M5247</f>
        <v>04410079Facatativa</v>
      </c>
    </row>
    <row r="5248" spans="1:16" ht="15" hidden="1" customHeight="1">
      <c r="A5248" s="23" t="s">
        <v>679</v>
      </c>
      <c r="B5248" s="23" t="str">
        <f>IFERROR(VLOOKUP(A5248,hoja!$A$2:$E$970,4,FALSE),0)</f>
        <v>CENTRO</v>
      </c>
      <c r="C5248" s="23" t="str">
        <f>IFERROR(VLOOKUP(A5248,hoja!$A$2:$E$1370,5,FALSE),0)</f>
        <v>NEIVA</v>
      </c>
      <c r="D5248" s="23" t="str">
        <f>IFERROR(VLOOKUP(A5248,hoja!A:D,3,FALSE),0)</f>
        <v>0385</v>
      </c>
      <c r="E5248" s="40" t="s">
        <v>943</v>
      </c>
      <c r="F5248" s="23" t="str">
        <f>IFERROR(VLOOKUP(E5248,hoja!$A$2:$E$970,4,FALSE),0)</f>
        <v>CENTRO</v>
      </c>
      <c r="G5248" s="23" t="str">
        <f>IFERROR(VLOOKUP(E5248,hoja!$A$2:$E$970,5,FALSE),0)</f>
        <v>BOGOTÁ</v>
      </c>
      <c r="H5248" s="103" t="str">
        <f>IFERROR(VLOOKUP(E5248,hoja!A:C,3,FALSE),0)</f>
        <v>60003</v>
      </c>
      <c r="I5248" s="24" t="str">
        <f t="shared" si="1601"/>
        <v>038560003</v>
      </c>
      <c r="K5248" s="23">
        <v>327</v>
      </c>
      <c r="L5248" s="23" t="str">
        <f t="shared" si="1602"/>
        <v>REGIONAL</v>
      </c>
      <c r="M5248" s="23" t="s">
        <v>618</v>
      </c>
      <c r="N5248" s="23" t="s">
        <v>622</v>
      </c>
      <c r="O5248" s="23">
        <v>8</v>
      </c>
      <c r="P5248" s="23" t="str">
        <f t="shared" si="1604"/>
        <v>038560003Principal</v>
      </c>
    </row>
    <row r="5249" spans="1:16" ht="15" hidden="1" customHeight="1">
      <c r="A5249" s="26" t="s">
        <v>637</v>
      </c>
      <c r="B5249" s="23" t="str">
        <f>IFERROR(VLOOKUP(A5249,hoja!$A$2:$E$970,4,FALSE),0)</f>
        <v>SANTANDER</v>
      </c>
      <c r="C5249" s="23" t="str">
        <f>IFERROR(VLOOKUP(A5249,hoja!$A$2:$E$1370,5,FALSE),0)</f>
        <v>PIEDECUESTA</v>
      </c>
      <c r="D5249" s="23" t="str">
        <f>IFERROR(VLOOKUP(A5249,hoja!A:D,3,FALSE),0)</f>
        <v>0422</v>
      </c>
      <c r="E5249" s="23" t="s">
        <v>1197</v>
      </c>
      <c r="F5249" s="23">
        <f>IFERROR(VLOOKUP(E5249,hoja!$A$2:$E$970,4,FALSE),0)</f>
        <v>0</v>
      </c>
      <c r="G5249" s="23">
        <f>IFERROR(VLOOKUP(E5249,hoja!$A$2:$E$970,5,FALSE),0)</f>
        <v>0</v>
      </c>
      <c r="H5249" s="103">
        <f>IFERROR(VLOOKUP(E5249,hoja!A:C,3,FALSE),0)</f>
        <v>0</v>
      </c>
      <c r="I5249" s="24" t="str">
        <f t="shared" si="1601"/>
        <v>04220</v>
      </c>
      <c r="K5249" s="23">
        <v>24</v>
      </c>
      <c r="L5249" s="23" t="str">
        <f t="shared" si="1602"/>
        <v>NACIONAL</v>
      </c>
      <c r="M5249" s="23" t="s">
        <v>618</v>
      </c>
      <c r="N5249" s="23" t="s">
        <v>622</v>
      </c>
      <c r="O5249" s="23">
        <f t="shared" ref="O5249" si="1605">IF(K5249&lt;=250,25,IF(K5249&lt;=500,16,IF(K5249&lt;=800,12,IF(K5249&lt;=1100,8,IF(K5249&lt;=1400,6,IF(K5249&lt;=1700,5))))))</f>
        <v>25</v>
      </c>
      <c r="P5249" s="23" t="str">
        <f t="shared" si="1604"/>
        <v>04220Principal</v>
      </c>
    </row>
    <row r="5250" spans="1:16" ht="15" hidden="1" customHeight="1">
      <c r="A5250" s="26" t="s">
        <v>637</v>
      </c>
      <c r="B5250" s="23" t="str">
        <f>IFERROR(VLOOKUP(A5250,hoja!$A$2:$E$970,4,FALSE),0)</f>
        <v>SANTANDER</v>
      </c>
      <c r="C5250" s="23" t="str">
        <f>IFERROR(VLOOKUP(A5250,hoja!$A$2:$E$1370,5,FALSE),0)</f>
        <v>PIEDECUESTA</v>
      </c>
      <c r="D5250" s="23" t="str">
        <f>IFERROR(VLOOKUP(A5250,hoja!A:D,3,FALSE),0)</f>
        <v>0422</v>
      </c>
      <c r="E5250" s="40" t="s">
        <v>943</v>
      </c>
      <c r="F5250" s="23" t="str">
        <f>IFERROR(VLOOKUP(E5250,hoja!$A$2:$E$970,4,FALSE),0)</f>
        <v>CENTRO</v>
      </c>
      <c r="G5250" s="23" t="str">
        <f>IFERROR(VLOOKUP(E5250,hoja!$A$2:$E$970,5,FALSE),0)</f>
        <v>BOGOTÁ</v>
      </c>
      <c r="H5250" s="103" t="str">
        <f>IFERROR(VLOOKUP(E5250,hoja!A:C,3,FALSE),0)</f>
        <v>60003</v>
      </c>
      <c r="I5250" s="24" t="str">
        <f t="shared" ref="I5250:I5253" si="1606">D5250&amp;H5250</f>
        <v>042260003</v>
      </c>
      <c r="K5250" s="23">
        <v>407</v>
      </c>
      <c r="L5250" s="23" t="str">
        <f t="shared" si="1602"/>
        <v>NACIONAL</v>
      </c>
      <c r="M5250" s="23" t="s">
        <v>618</v>
      </c>
      <c r="N5250" s="23" t="s">
        <v>622</v>
      </c>
      <c r="O5250" s="23">
        <f t="shared" ref="O5250:O5253" si="1607">IF(K5250&lt;=250,25,IF(K5250&lt;=500,16,IF(K5250&lt;=800,12,IF(K5250&lt;=1100,8,IF(K5250&lt;=1400,6,IF(K5250&lt;=1700,5))))))</f>
        <v>16</v>
      </c>
      <c r="P5250" s="23" t="str">
        <f t="shared" ref="P5250:P5253" si="1608">D5250&amp;H5250&amp;M5250</f>
        <v>042260003Principal</v>
      </c>
    </row>
    <row r="5251" spans="1:16" ht="15" hidden="1" customHeight="1">
      <c r="A5251" s="23" t="s">
        <v>681</v>
      </c>
      <c r="B5251" s="23" t="str">
        <f>IFERROR(VLOOKUP(A5251,hoja!$A$2:$E$970,4,FALSE),0)</f>
        <v>CENTRO</v>
      </c>
      <c r="C5251" s="23" t="str">
        <f>IFERROR(VLOOKUP(A5251,hoja!$A$2:$E$1370,5,FALSE),0)</f>
        <v>VILLAVICENCIO</v>
      </c>
      <c r="D5251" s="23" t="str">
        <f>IFERROR(VLOOKUP(A5251,hoja!A:D,3,FALSE),0)</f>
        <v>0393</v>
      </c>
      <c r="E5251" s="94" t="s">
        <v>943</v>
      </c>
      <c r="F5251" s="23" t="str">
        <f>IFERROR(VLOOKUP(E5251,hoja!$A$2:$E$970,4,FALSE),0)</f>
        <v>CENTRO</v>
      </c>
      <c r="G5251" s="23" t="str">
        <f>IFERROR(VLOOKUP(E5251,hoja!$A$2:$E$970,5,FALSE),0)</f>
        <v>BOGOTÁ</v>
      </c>
      <c r="H5251" s="103" t="str">
        <f>IFERROR(VLOOKUP(E5251,hoja!A:C,3,FALSE),0)</f>
        <v>60003</v>
      </c>
      <c r="I5251" s="24" t="str">
        <f t="shared" si="1606"/>
        <v>039360003</v>
      </c>
      <c r="K5251" s="23">
        <v>132</v>
      </c>
      <c r="L5251" s="23" t="str">
        <f t="shared" ref="L5251:L5254" si="1609">IF(B5251=F5251,"REGIONAL","NACIONAL")</f>
        <v>REGIONAL</v>
      </c>
      <c r="M5251" s="23" t="s">
        <v>618</v>
      </c>
      <c r="N5251" s="23" t="s">
        <v>622</v>
      </c>
      <c r="O5251" s="23">
        <f t="shared" si="1607"/>
        <v>25</v>
      </c>
      <c r="P5251" s="23" t="str">
        <f t="shared" si="1608"/>
        <v>039360003Principal</v>
      </c>
    </row>
    <row r="5252" spans="1:16" ht="15" hidden="1" customHeight="1">
      <c r="A5252" s="89" t="s">
        <v>873</v>
      </c>
      <c r="B5252" s="23" t="str">
        <f>IFERROR(VLOOKUP(A5252,hoja!$A$2:$E$970,4,FALSE),0)</f>
        <v>OCCIDENTE</v>
      </c>
      <c r="C5252" s="23" t="str">
        <f>IFERROR(VLOOKUP(A5252,hoja!$A$2:$E$1370,5,FALSE),0)</f>
        <v>MANIZALES</v>
      </c>
      <c r="D5252" s="23" t="str">
        <f>IFERROR(VLOOKUP(A5252,hoja!A:D,3,FALSE),0)</f>
        <v>1711</v>
      </c>
      <c r="E5252" s="23" t="s">
        <v>795</v>
      </c>
      <c r="F5252" s="23" t="str">
        <f>IFERROR(VLOOKUP(E5252,hoja!$A$2:$E$970,4,FALSE),0)</f>
        <v>CENTRO</v>
      </c>
      <c r="G5252" s="23" t="str">
        <f>IFERROR(VLOOKUP(E5252,hoja!$A$2:$E$970,5,FALSE),0)</f>
        <v>BOGOTÁ</v>
      </c>
      <c r="H5252" s="103" t="str">
        <f>IFERROR(VLOOKUP(E5252,hoja!A:C,3,FALSE),0)</f>
        <v>0011M</v>
      </c>
      <c r="I5252" s="24" t="str">
        <f t="shared" si="1606"/>
        <v>17110011M</v>
      </c>
      <c r="K5252" s="23">
        <v>292</v>
      </c>
      <c r="L5252" s="23" t="str">
        <f>IF(B5252=F5252,"REGIONAL","NACIONAL")</f>
        <v>NACIONAL</v>
      </c>
      <c r="M5252" s="23" t="s">
        <v>810</v>
      </c>
      <c r="N5252" s="23" t="s">
        <v>622</v>
      </c>
      <c r="O5252" s="23">
        <f t="shared" si="1607"/>
        <v>16</v>
      </c>
      <c r="P5252" s="23" t="str">
        <f t="shared" si="1608"/>
        <v>17110011MLetras-La Vega</v>
      </c>
    </row>
    <row r="5253" spans="1:16" ht="15" hidden="1" customHeight="1">
      <c r="A5253" s="40" t="s">
        <v>1059</v>
      </c>
      <c r="B5253" s="23" t="str">
        <f>IFERROR(VLOOKUP(A5253,hoja!$A$2:$E$970,4,FALSE),0)</f>
        <v>ANTIOQUIA</v>
      </c>
      <c r="C5253" s="23" t="str">
        <f>IFERROR(VLOOKUP(A5253,hoja!$A$2:$E$1370,5,FALSE),0)</f>
        <v>MEDELLÍN</v>
      </c>
      <c r="D5253" s="23" t="str">
        <f>IFERROR(VLOOKUP(A5253,hoja!A:D,3,FALSE),0)</f>
        <v>0043</v>
      </c>
      <c r="E5253" s="29" t="s">
        <v>655</v>
      </c>
      <c r="F5253" s="23" t="str">
        <f>IFERROR(VLOOKUP(E5253,hoja!$A$2:$E$970,4,FALSE),0)</f>
        <v>ANTIOQUIA</v>
      </c>
      <c r="G5253" s="23" t="str">
        <f>IFERROR(VLOOKUP(E5253,hoja!$A$2:$E$970,5,FALSE),0)</f>
        <v>MEDELLÍN</v>
      </c>
      <c r="H5253" s="103" t="str">
        <f>IFERROR(VLOOKUP(E5253,hoja!A:C,3,FALSE),0)</f>
        <v>0292</v>
      </c>
      <c r="I5253" s="24" t="str">
        <f t="shared" si="1606"/>
        <v>00430292</v>
      </c>
      <c r="K5253" s="23">
        <v>20</v>
      </c>
      <c r="L5253" s="23" t="str">
        <f t="shared" si="1609"/>
        <v>REGIONAL</v>
      </c>
      <c r="M5253" s="23" t="s">
        <v>618</v>
      </c>
      <c r="N5253" s="23" t="s">
        <v>622</v>
      </c>
      <c r="O5253" s="23">
        <f t="shared" si="1607"/>
        <v>25</v>
      </c>
      <c r="P5253" s="23" t="str">
        <f t="shared" si="1608"/>
        <v>00430292Principal</v>
      </c>
    </row>
    <row r="5254" spans="1:16" ht="15" hidden="1" customHeight="1">
      <c r="A5254" s="40" t="s">
        <v>1059</v>
      </c>
      <c r="B5254" s="23" t="str">
        <f>IFERROR(VLOOKUP(A5254,hoja!$A$2:$E$970,4,FALSE),0)</f>
        <v>ANTIOQUIA</v>
      </c>
      <c r="C5254" s="23" t="str">
        <f>IFERROR(VLOOKUP(A5254,hoja!$A$2:$E$1370,5,FALSE),0)</f>
        <v>MEDELLÍN</v>
      </c>
      <c r="D5254" s="23" t="str">
        <f>IFERROR(VLOOKUP(A5254,hoja!A:D,3,FALSE),0)</f>
        <v>0043</v>
      </c>
      <c r="E5254" s="29" t="s">
        <v>672</v>
      </c>
      <c r="F5254" s="23" t="str">
        <f>IFERROR(VLOOKUP(E5254,hoja!$A$2:$E$970,4,FALSE),0)</f>
        <v>ANTIOQUIA</v>
      </c>
      <c r="G5254" s="23" t="str">
        <f>IFERROR(VLOOKUP(E5254,hoja!$A$2:$E$970,5,FALSE),0)</f>
        <v>MEDELLÍN</v>
      </c>
      <c r="H5254" s="103" t="str">
        <f>IFERROR(VLOOKUP(E5254,hoja!A:C,3,FALSE),0)</f>
        <v>0092</v>
      </c>
      <c r="I5254" s="24" t="str">
        <f t="shared" ref="I5254" si="1610">D5254&amp;H5254</f>
        <v>00430092</v>
      </c>
      <c r="K5254" s="23">
        <v>13</v>
      </c>
      <c r="L5254" s="23" t="str">
        <f t="shared" si="1609"/>
        <v>REGIONAL</v>
      </c>
      <c r="M5254" s="23" t="s">
        <v>618</v>
      </c>
      <c r="N5254" s="23" t="s">
        <v>622</v>
      </c>
      <c r="O5254" s="23">
        <f t="shared" ref="O5254" si="1611">IF(K5254&lt;=250,25,IF(K5254&lt;=500,16,IF(K5254&lt;=800,12,IF(K5254&lt;=1100,8,IF(K5254&lt;=1400,6,IF(K5254&lt;=1700,5))))))</f>
        <v>25</v>
      </c>
      <c r="P5254" s="23" t="str">
        <f t="shared" ref="P5254" si="1612">D5254&amp;H5254&amp;M5254</f>
        <v>00430092Principal</v>
      </c>
    </row>
    <row r="5255" spans="1:16" ht="15" hidden="1" customHeight="1">
      <c r="A5255" s="40" t="s">
        <v>1059</v>
      </c>
      <c r="B5255" s="23" t="str">
        <f>IFERROR(VLOOKUP(A5255,hoja!$A$2:$E$970,4,FALSE),0)</f>
        <v>ANTIOQUIA</v>
      </c>
      <c r="C5255" s="23" t="str">
        <f>IFERROR(VLOOKUP(A5255,hoja!$A$2:$E$1370,5,FALSE),0)</f>
        <v>MEDELLÍN</v>
      </c>
      <c r="D5255" s="23" t="str">
        <f>IFERROR(VLOOKUP(A5255,hoja!A:D,3,FALSE),0)</f>
        <v>0043</v>
      </c>
      <c r="E5255" s="29" t="s">
        <v>645</v>
      </c>
      <c r="F5255" s="23" t="str">
        <f>IFERROR(VLOOKUP(E5255,hoja!$A$2:$E$970,4,FALSE),0)</f>
        <v>OCCIDENTE</v>
      </c>
      <c r="G5255" s="23" t="str">
        <f>IFERROR(VLOOKUP(E5255,hoja!$A$2:$E$970,5,FALSE),0)</f>
        <v>CALI</v>
      </c>
      <c r="H5255" s="103" t="str">
        <f>IFERROR(VLOOKUP(E5255,hoja!A:C,3,FALSE),0)</f>
        <v>0410</v>
      </c>
      <c r="I5255" s="24" t="str">
        <f t="shared" ref="I5255" si="1613">D5255&amp;H5255</f>
        <v>00430410</v>
      </c>
      <c r="K5255" s="23">
        <v>414</v>
      </c>
      <c r="L5255" s="23" t="str">
        <f>IF(B5255=F5255,"REGIONAL","NACIONAL")</f>
        <v>NACIONAL</v>
      </c>
      <c r="M5255" s="23" t="s">
        <v>618</v>
      </c>
      <c r="N5255" s="23" t="s">
        <v>622</v>
      </c>
      <c r="O5255" s="23">
        <f t="shared" ref="O5255" si="1614">IF(K5255&lt;=250,25,IF(K5255&lt;=500,16,IF(K5255&lt;=800,12,IF(K5255&lt;=1100,8,IF(K5255&lt;=1400,6,IF(K5255&lt;=1700,5))))))</f>
        <v>16</v>
      </c>
      <c r="P5255" s="23" t="str">
        <f t="shared" ref="P5255" si="1615">D5255&amp;H5255&amp;M5255</f>
        <v>00430410Principal</v>
      </c>
    </row>
    <row r="5256" spans="1:16" ht="15" hidden="1" customHeight="1">
      <c r="A5256" s="40" t="s">
        <v>1059</v>
      </c>
      <c r="B5256" s="23" t="str">
        <f>IFERROR(VLOOKUP(A5256,hoja!$A$2:$E$970,4,FALSE),0)</f>
        <v>ANTIOQUIA</v>
      </c>
      <c r="C5256" s="23" t="str">
        <f>IFERROR(VLOOKUP(A5256,hoja!$A$2:$E$1370,5,FALSE),0)</f>
        <v>MEDELLÍN</v>
      </c>
      <c r="D5256" s="23" t="str">
        <f>IFERROR(VLOOKUP(A5256,hoja!A:D,3,FALSE),0)</f>
        <v>0043</v>
      </c>
      <c r="E5256" s="29" t="s">
        <v>645</v>
      </c>
      <c r="F5256" s="23" t="str">
        <f>IFERROR(VLOOKUP(E5256,hoja!$A$2:$E$970,4,FALSE),0)</f>
        <v>OCCIDENTE</v>
      </c>
      <c r="G5256" s="23" t="str">
        <f>IFERROR(VLOOKUP(E5256,hoja!$A$2:$E$970,5,FALSE),0)</f>
        <v>CALI</v>
      </c>
      <c r="H5256" s="103" t="str">
        <f>IFERROR(VLOOKUP(E5256,hoja!A:C,3,FALSE),0)</f>
        <v>0410</v>
      </c>
      <c r="I5256" s="24" t="str">
        <f t="shared" ref="I5256" si="1616">D5256&amp;H5256</f>
        <v>00430410</v>
      </c>
      <c r="K5256" s="23">
        <v>436</v>
      </c>
      <c r="L5256" s="23" t="str">
        <f t="shared" ref="L5256:L5258" si="1617">IF(B5256=F5256,"REGIONAL","NACIONAL")</f>
        <v>NACIONAL</v>
      </c>
      <c r="M5256" s="23" t="s">
        <v>967</v>
      </c>
      <c r="N5256" s="23" t="s">
        <v>622</v>
      </c>
      <c r="O5256" s="23">
        <f t="shared" ref="O5256" si="1618">IF(K5256&lt;=250,25,IF(K5256&lt;=500,16,IF(K5256&lt;=800,12,IF(K5256&lt;=1100,8,IF(K5256&lt;=1400,6,IF(K5256&lt;=1700,5))))))</f>
        <v>16</v>
      </c>
      <c r="P5256" s="23" t="str">
        <f t="shared" ref="P5256" si="1619">D5256&amp;H5256&amp;M5256</f>
        <v>00430410Riosucio</v>
      </c>
    </row>
    <row r="5257" spans="1:16" ht="15" hidden="1" customHeight="1">
      <c r="A5257" s="40" t="s">
        <v>1059</v>
      </c>
      <c r="B5257" s="23" t="str">
        <f>IFERROR(VLOOKUP(A5257,hoja!$A$2:$E$970,4,FALSE),0)</f>
        <v>ANTIOQUIA</v>
      </c>
      <c r="C5257" s="23" t="str">
        <f>IFERROR(VLOOKUP(A5257,hoja!$A$2:$E$1370,5,FALSE),0)</f>
        <v>MEDELLÍN</v>
      </c>
      <c r="D5257" s="23" t="str">
        <f>IFERROR(VLOOKUP(A5257,hoja!A:D,3,FALSE),0)</f>
        <v>0043</v>
      </c>
      <c r="E5257" s="29" t="s">
        <v>645</v>
      </c>
      <c r="F5257" s="23" t="str">
        <f>IFERROR(VLOOKUP(E5257,hoja!$A$2:$E$970,4,FALSE),0)</f>
        <v>OCCIDENTE</v>
      </c>
      <c r="G5257" s="23" t="str">
        <f>IFERROR(VLOOKUP(E5257,hoja!$A$2:$E$970,5,FALSE),0)</f>
        <v>CALI</v>
      </c>
      <c r="H5257" s="103" t="str">
        <f>IFERROR(VLOOKUP(E5257,hoja!A:C,3,FALSE),0)</f>
        <v>0410</v>
      </c>
      <c r="I5257" s="24" t="str">
        <f t="shared" ref="I5257:I5258" si="1620">D5257&amp;H5257</f>
        <v>00430410</v>
      </c>
      <c r="K5257" s="23">
        <v>444</v>
      </c>
      <c r="L5257" s="23" t="str">
        <f t="shared" si="1617"/>
        <v>NACIONAL</v>
      </c>
      <c r="M5257" s="23" t="s">
        <v>671</v>
      </c>
      <c r="N5257" s="23" t="s">
        <v>622</v>
      </c>
      <c r="O5257" s="23">
        <f t="shared" ref="O5257:O5258" si="1621">IF(K5257&lt;=250,25,IF(K5257&lt;=500,16,IF(K5257&lt;=800,12,IF(K5257&lt;=1100,8,IF(K5257&lt;=1400,6,IF(K5257&lt;=1700,5))))))</f>
        <v>16</v>
      </c>
      <c r="P5257" s="23" t="str">
        <f t="shared" ref="P5257:P5258" si="1622">D5257&amp;H5257&amp;M5257</f>
        <v>00430410Amaga</v>
      </c>
    </row>
    <row r="5258" spans="1:16" ht="15" hidden="1" customHeight="1">
      <c r="A5258" s="40" t="s">
        <v>1059</v>
      </c>
      <c r="B5258" s="23" t="str">
        <f>IFERROR(VLOOKUP(A5258,hoja!$A$2:$E$970,4,FALSE),0)</f>
        <v>ANTIOQUIA</v>
      </c>
      <c r="C5258" s="23" t="str">
        <f>IFERROR(VLOOKUP(A5258,hoja!$A$2:$E$1370,5,FALSE),0)</f>
        <v>MEDELLÍN</v>
      </c>
      <c r="D5258" s="23" t="str">
        <f>IFERROR(VLOOKUP(A5258,hoja!A:D,3,FALSE),0)</f>
        <v>0043</v>
      </c>
      <c r="E5258" s="29" t="s">
        <v>645</v>
      </c>
      <c r="F5258" s="23" t="str">
        <f>IFERROR(VLOOKUP(E5258,hoja!$A$2:$E$970,4,FALSE),0)</f>
        <v>OCCIDENTE</v>
      </c>
      <c r="G5258" s="23" t="str">
        <f>IFERROR(VLOOKUP(E5258,hoja!$A$2:$E$970,5,FALSE),0)</f>
        <v>CALI</v>
      </c>
      <c r="H5258" s="103" t="str">
        <f>IFERROR(VLOOKUP(E5258,hoja!A:C,3,FALSE),0)</f>
        <v>0410</v>
      </c>
      <c r="I5258" s="24" t="str">
        <f t="shared" si="1620"/>
        <v>00430410</v>
      </c>
      <c r="K5258" s="23">
        <v>493</v>
      </c>
      <c r="L5258" s="23" t="str">
        <f t="shared" si="1617"/>
        <v>NACIONAL</v>
      </c>
      <c r="M5258" s="23" t="s">
        <v>893</v>
      </c>
      <c r="N5258" s="23" t="s">
        <v>622</v>
      </c>
      <c r="O5258" s="23">
        <f t="shared" si="1621"/>
        <v>16</v>
      </c>
      <c r="P5258" s="23" t="str">
        <f t="shared" si="1622"/>
        <v>00430410Santa Fe de Antioquia</v>
      </c>
    </row>
    <row r="5259" spans="1:16" ht="15" hidden="1" customHeight="1">
      <c r="A5259" s="40" t="s">
        <v>1059</v>
      </c>
      <c r="B5259" s="23" t="str">
        <f>IFERROR(VLOOKUP(A5259,hoja!$A$2:$E$970,4,FALSE),0)</f>
        <v>ANTIOQUIA</v>
      </c>
      <c r="C5259" s="23" t="str">
        <f>IFERROR(VLOOKUP(A5259,hoja!$A$2:$E$1370,5,FALSE),0)</f>
        <v>MEDELLÍN</v>
      </c>
      <c r="D5259" s="23" t="str">
        <f>IFERROR(VLOOKUP(A5259,hoja!A:D,3,FALSE),0)</f>
        <v>0043</v>
      </c>
      <c r="E5259" s="29" t="s">
        <v>721</v>
      </c>
      <c r="F5259" s="23" t="str">
        <f>IFERROR(VLOOKUP(E5259,hoja!$A$2:$E$970,4,FALSE),0)</f>
        <v>ANTIOQUIA</v>
      </c>
      <c r="G5259" s="23" t="str">
        <f>IFERROR(VLOOKUP(E5259,hoja!$A$2:$E$970,5,FALSE),0)</f>
        <v>RIONEGRO</v>
      </c>
      <c r="H5259" s="103" t="str">
        <f>IFERROR(VLOOKUP(E5259,hoja!A:C,3,FALSE),0)</f>
        <v>0090</v>
      </c>
      <c r="I5259" s="24" t="str">
        <f t="shared" ref="I5259" si="1623">D5259&amp;H5259</f>
        <v>00430090</v>
      </c>
      <c r="K5259" s="23">
        <v>43</v>
      </c>
      <c r="L5259" s="23" t="str">
        <f t="shared" ref="L5259:L5262" si="1624">IF(B5259=F5259,"REGIONAL","NACIONAL")</f>
        <v>REGIONAL</v>
      </c>
      <c r="M5259" s="23" t="s">
        <v>618</v>
      </c>
      <c r="N5259" s="23" t="s">
        <v>622</v>
      </c>
      <c r="O5259" s="23">
        <f t="shared" ref="O5259" si="1625">IF(K5259&lt;=250,25,IF(K5259&lt;=500,16,IF(K5259&lt;=800,12,IF(K5259&lt;=1100,8,IF(K5259&lt;=1400,6,IF(K5259&lt;=1700,5))))))</f>
        <v>25</v>
      </c>
      <c r="P5259" s="23" t="str">
        <f t="shared" ref="P5259" si="1626">D5259&amp;H5259&amp;M5259</f>
        <v>00430090Principal</v>
      </c>
    </row>
    <row r="5260" spans="1:16" ht="15" hidden="1" customHeight="1">
      <c r="A5260" s="40" t="s">
        <v>1059</v>
      </c>
      <c r="B5260" s="23" t="str">
        <f>IFERROR(VLOOKUP(A5260,hoja!$A$2:$E$970,4,FALSE),0)</f>
        <v>ANTIOQUIA</v>
      </c>
      <c r="C5260" s="23" t="str">
        <f>IFERROR(VLOOKUP(A5260,hoja!$A$2:$E$1370,5,FALSE),0)</f>
        <v>MEDELLÍN</v>
      </c>
      <c r="D5260" s="23" t="str">
        <f>IFERROR(VLOOKUP(A5260,hoja!A:D,3,FALSE),0)</f>
        <v>0043</v>
      </c>
      <c r="E5260" s="29" t="s">
        <v>987</v>
      </c>
      <c r="F5260" s="23" t="str">
        <f>IFERROR(VLOOKUP(E5260,hoja!$A$2:$E$970,4,FALSE),0)</f>
        <v>ANTIOQUIA</v>
      </c>
      <c r="G5260" s="23" t="str">
        <f>IFERROR(VLOOKUP(E5260,hoja!$A$2:$E$970,5,FALSE),0)</f>
        <v>MEDELLÍN</v>
      </c>
      <c r="H5260" s="103" t="str">
        <f>IFERROR(VLOOKUP(E5260,hoja!A:C,3,FALSE),0)</f>
        <v>60001</v>
      </c>
      <c r="I5260" s="24" t="str">
        <f t="shared" ref="I5260" si="1627">D5260&amp;H5260</f>
        <v>004360001</v>
      </c>
      <c r="K5260" s="23">
        <v>5</v>
      </c>
      <c r="L5260" s="23" t="str">
        <f t="shared" si="1624"/>
        <v>REGIONAL</v>
      </c>
      <c r="M5260" s="23" t="s">
        <v>618</v>
      </c>
      <c r="N5260" s="23" t="s">
        <v>622</v>
      </c>
      <c r="O5260" s="23">
        <f t="shared" ref="O5260" si="1628">IF(K5260&lt;=250,25,IF(K5260&lt;=500,16,IF(K5260&lt;=800,12,IF(K5260&lt;=1100,8,IF(K5260&lt;=1400,6,IF(K5260&lt;=1700,5))))))</f>
        <v>25</v>
      </c>
      <c r="P5260" s="23" t="str">
        <f t="shared" ref="P5260" si="1629">D5260&amp;H5260&amp;M5260</f>
        <v>004360001Principal</v>
      </c>
    </row>
    <row r="5261" spans="1:16" ht="15" hidden="1" customHeight="1">
      <c r="A5261" s="40" t="s">
        <v>1059</v>
      </c>
      <c r="B5261" s="23" t="str">
        <f>IFERROR(VLOOKUP(A5261,hoja!$A$2:$E$970,4,FALSE),0)</f>
        <v>ANTIOQUIA</v>
      </c>
      <c r="C5261" s="23" t="str">
        <f>IFERROR(VLOOKUP(A5261,hoja!$A$2:$E$1370,5,FALSE),0)</f>
        <v>MEDELLÍN</v>
      </c>
      <c r="D5261" s="23" t="str">
        <f>IFERROR(VLOOKUP(A5261,hoja!A:D,3,FALSE),0)</f>
        <v>0043</v>
      </c>
      <c r="E5261" s="29" t="s">
        <v>1196</v>
      </c>
      <c r="F5261" s="23" t="str">
        <f>IFERROR(VLOOKUP(E5261,hoja!$A$2:$E$970,4,FALSE),0)</f>
        <v>ANTIOQUIA</v>
      </c>
      <c r="G5261" s="23" t="str">
        <f>IFERROR(VLOOKUP(E5261,hoja!$A$2:$E$970,5,FALSE),0)</f>
        <v>MEDELLÍN</v>
      </c>
      <c r="H5261" s="103" t="str">
        <f>IFERROR(VLOOKUP(E5261,hoja!A:C,3,FALSE),0)</f>
        <v>50653</v>
      </c>
      <c r="I5261" s="24" t="str">
        <f t="shared" ref="I5261" si="1630">D5261&amp;H5261</f>
        <v>004350653</v>
      </c>
      <c r="K5261" s="23">
        <v>6</v>
      </c>
      <c r="L5261" s="23" t="str">
        <f t="shared" si="1624"/>
        <v>REGIONAL</v>
      </c>
      <c r="M5261" s="23" t="s">
        <v>618</v>
      </c>
      <c r="N5261" s="23" t="s">
        <v>622</v>
      </c>
      <c r="O5261" s="23">
        <f t="shared" ref="O5261" si="1631">IF(K5261&lt;=250,25,IF(K5261&lt;=500,16,IF(K5261&lt;=800,12,IF(K5261&lt;=1100,8,IF(K5261&lt;=1400,6,IF(K5261&lt;=1700,5))))))</f>
        <v>25</v>
      </c>
      <c r="P5261" s="23" t="str">
        <f t="shared" ref="P5261" si="1632">D5261&amp;H5261&amp;M5261</f>
        <v>004350653Principal</v>
      </c>
    </row>
    <row r="5262" spans="1:16" ht="15" hidden="1" customHeight="1">
      <c r="A5262" s="40" t="s">
        <v>1059</v>
      </c>
      <c r="B5262" s="23" t="str">
        <f>IFERROR(VLOOKUP(A5262,hoja!$A$2:$E$970,4,FALSE),0)</f>
        <v>ANTIOQUIA</v>
      </c>
      <c r="C5262" s="23" t="str">
        <f>IFERROR(VLOOKUP(A5262,hoja!$A$2:$E$1370,5,FALSE),0)</f>
        <v>MEDELLÍN</v>
      </c>
      <c r="D5262" s="23" t="str">
        <f>IFERROR(VLOOKUP(A5262,hoja!A:D,3,FALSE),0)</f>
        <v>0043</v>
      </c>
      <c r="E5262" s="29" t="s">
        <v>617</v>
      </c>
      <c r="F5262" s="23" t="str">
        <f>IFERROR(VLOOKUP(E5262,hoja!$A$2:$E$970,4,FALSE),0)</f>
        <v>ANTIOQUIA</v>
      </c>
      <c r="G5262" s="23" t="str">
        <f>IFERROR(VLOOKUP(E5262,hoja!$A$2:$E$970,5,FALSE),0)</f>
        <v>MEDELLÍN</v>
      </c>
      <c r="H5262" s="103">
        <f>IFERROR(VLOOKUP(E5262,hoja!A:C,3,FALSE),0)</f>
        <v>50443</v>
      </c>
      <c r="I5262" s="24" t="str">
        <f t="shared" ref="I5262" si="1633">D5262&amp;H5262</f>
        <v>004350443</v>
      </c>
      <c r="K5262" s="23">
        <v>11</v>
      </c>
      <c r="L5262" s="23" t="str">
        <f t="shared" si="1624"/>
        <v>REGIONAL</v>
      </c>
      <c r="M5262" s="23" t="s">
        <v>618</v>
      </c>
      <c r="N5262" s="23" t="s">
        <v>622</v>
      </c>
      <c r="O5262" s="23">
        <f t="shared" ref="O5262" si="1634">IF(K5262&lt;=250,25,IF(K5262&lt;=500,16,IF(K5262&lt;=800,12,IF(K5262&lt;=1100,8,IF(K5262&lt;=1400,6,IF(K5262&lt;=1700,5))))))</f>
        <v>25</v>
      </c>
      <c r="P5262" s="23" t="str">
        <f t="shared" ref="P5262" si="1635">D5262&amp;H5262&amp;M5262</f>
        <v>004350443Principal</v>
      </c>
    </row>
    <row r="5263" spans="1:16" ht="15" hidden="1" customHeight="1">
      <c r="A5263" s="40" t="s">
        <v>1059</v>
      </c>
      <c r="B5263" s="23" t="str">
        <f>IFERROR(VLOOKUP(A5263,hoja!$A$2:$E$970,4,FALSE),0)</f>
        <v>ANTIOQUIA</v>
      </c>
      <c r="C5263" s="23" t="str">
        <f>IFERROR(VLOOKUP(A5263,hoja!$A$2:$E$1370,5,FALSE),0)</f>
        <v>MEDELLÍN</v>
      </c>
      <c r="D5263" s="23" t="str">
        <f>IFERROR(VLOOKUP(A5263,hoja!A:D,3,FALSE),0)</f>
        <v>0043</v>
      </c>
      <c r="E5263" s="29" t="s">
        <v>661</v>
      </c>
      <c r="F5263" s="23" t="str">
        <f>IFERROR(VLOOKUP(E5263,hoja!$A$2:$E$970,4,FALSE),0)</f>
        <v>COSTA</v>
      </c>
      <c r="G5263" s="23" t="str">
        <f>IFERROR(VLOOKUP(E5263,hoja!$A$2:$E$970,5,FALSE),0)</f>
        <v>CARTAGENA</v>
      </c>
      <c r="H5263" s="103" t="str">
        <f>IFERROR(VLOOKUP(E5263,hoja!A:C,3,FALSE),0)</f>
        <v>0113</v>
      </c>
      <c r="I5263" s="24" t="str">
        <f t="shared" ref="I5263" si="1636">D5263&amp;H5263</f>
        <v>00430113</v>
      </c>
      <c r="K5263" s="23">
        <v>657</v>
      </c>
      <c r="L5263" s="23" t="str">
        <f>IF(B5263=F5263,"REGIONAL","NACIONAL")</f>
        <v>NACIONAL</v>
      </c>
      <c r="M5263" s="23" t="s">
        <v>618</v>
      </c>
      <c r="N5263" s="23" t="s">
        <v>622</v>
      </c>
      <c r="O5263" s="23">
        <f t="shared" ref="O5263" si="1637">IF(K5263&lt;=250,25,IF(K5263&lt;=500,16,IF(K5263&lt;=800,12,IF(K5263&lt;=1100,8,IF(K5263&lt;=1400,6,IF(K5263&lt;=1700,5))))))</f>
        <v>12</v>
      </c>
      <c r="P5263" s="23" t="str">
        <f t="shared" ref="P5263" si="1638">D5263&amp;H5263&amp;M5263</f>
        <v>00430113Principal</v>
      </c>
    </row>
    <row r="5264" spans="1:16" ht="15" hidden="1" customHeight="1">
      <c r="A5264" s="40" t="s">
        <v>1059</v>
      </c>
      <c r="B5264" s="23" t="str">
        <f>IFERROR(VLOOKUP(A5264,hoja!$A$2:$E$970,4,FALSE),0)</f>
        <v>ANTIOQUIA</v>
      </c>
      <c r="C5264" s="23" t="str">
        <f>IFERROR(VLOOKUP(A5264,hoja!$A$2:$E$1370,5,FALSE),0)</f>
        <v>MEDELLÍN</v>
      </c>
      <c r="D5264" s="23" t="str">
        <f>IFERROR(VLOOKUP(A5264,hoja!A:D,3,FALSE),0)</f>
        <v>0043</v>
      </c>
      <c r="E5264" s="82" t="s">
        <v>942</v>
      </c>
      <c r="F5264" s="23" t="str">
        <f>IFERROR(VLOOKUP(E5264,hoja!$A$2:$E$970,4,FALSE),0)</f>
        <v>CENTRO</v>
      </c>
      <c r="G5264" s="23" t="str">
        <f>IFERROR(VLOOKUP(E5264,hoja!$A$2:$E$970,5,FALSE),0)</f>
        <v>BOGOTÁ</v>
      </c>
      <c r="H5264" s="103" t="str">
        <f>IFERROR(VLOOKUP(E5264,hoja!A:C,3,FALSE),0)</f>
        <v>60002</v>
      </c>
      <c r="I5264" s="24" t="str">
        <f t="shared" ref="I5264:I5265" si="1639">D5264&amp;H5264</f>
        <v>004360002</v>
      </c>
      <c r="K5264" s="23">
        <v>427</v>
      </c>
      <c r="L5264" s="23" t="str">
        <f t="shared" ref="L5264:L5269" si="1640">IF(B5264=F5264,"REGIONAL","NACIONAL")</f>
        <v>NACIONAL</v>
      </c>
      <c r="M5264" s="23" t="s">
        <v>623</v>
      </c>
      <c r="N5264" s="23" t="s">
        <v>622</v>
      </c>
      <c r="O5264" s="23">
        <f t="shared" ref="O5264:O5265" si="1641">IF(K5264&lt;=250,25,IF(K5264&lt;=500,16,IF(K5264&lt;=800,12,IF(K5264&lt;=1100,8,IF(K5264&lt;=1400,6,IF(K5264&lt;=1700,5))))))</f>
        <v>16</v>
      </c>
      <c r="P5264" s="23" t="str">
        <f t="shared" ref="P5264:P5265" si="1642">D5264&amp;H5264&amp;M5264</f>
        <v>004360002Facatativa</v>
      </c>
    </row>
    <row r="5265" spans="1:16" ht="15" hidden="1" customHeight="1">
      <c r="A5265" s="40" t="s">
        <v>1059</v>
      </c>
      <c r="B5265" s="23" t="str">
        <f>IFERROR(VLOOKUP(A5265,hoja!$A$2:$E$970,4,FALSE),0)</f>
        <v>ANTIOQUIA</v>
      </c>
      <c r="C5265" s="23" t="str">
        <f>IFERROR(VLOOKUP(A5265,hoja!$A$2:$E$1370,5,FALSE),0)</f>
        <v>MEDELLÍN</v>
      </c>
      <c r="D5265" s="23" t="str">
        <f>IFERROR(VLOOKUP(A5265,hoja!A:D,3,FALSE),0)</f>
        <v>0043</v>
      </c>
      <c r="E5265" s="82" t="s">
        <v>942</v>
      </c>
      <c r="F5265" s="23" t="str">
        <f>IFERROR(VLOOKUP(E5265,hoja!$A$2:$E$970,4,FALSE),0)</f>
        <v>CENTRO</v>
      </c>
      <c r="G5265" s="23" t="str">
        <f>IFERROR(VLOOKUP(E5265,hoja!$A$2:$E$970,5,FALSE),0)</f>
        <v>BOGOTÁ</v>
      </c>
      <c r="H5265" s="103" t="str">
        <f>IFERROR(VLOOKUP(E5265,hoja!A:C,3,FALSE),0)</f>
        <v>60002</v>
      </c>
      <c r="I5265" s="24" t="str">
        <f t="shared" si="1639"/>
        <v>004360002</v>
      </c>
      <c r="K5265" s="23">
        <v>427</v>
      </c>
      <c r="L5265" s="23" t="str">
        <f t="shared" si="1640"/>
        <v>NACIONAL</v>
      </c>
      <c r="M5265" s="23" t="s">
        <v>621</v>
      </c>
      <c r="N5265" s="23" t="s">
        <v>622</v>
      </c>
      <c r="O5265" s="23">
        <f t="shared" si="1641"/>
        <v>16</v>
      </c>
      <c r="P5265" s="23" t="str">
        <f t="shared" si="1642"/>
        <v>004360002La vega</v>
      </c>
    </row>
    <row r="5266" spans="1:16" ht="15" hidden="1" customHeight="1">
      <c r="A5266" s="40" t="s">
        <v>1059</v>
      </c>
      <c r="B5266" s="23" t="str">
        <f>IFERROR(VLOOKUP(A5266,hoja!$A$2:$E$970,4,FALSE),0)</f>
        <v>ANTIOQUIA</v>
      </c>
      <c r="C5266" s="23" t="str">
        <f>IFERROR(VLOOKUP(A5266,hoja!$A$2:$E$1370,5,FALSE),0)</f>
        <v>MEDELLÍN</v>
      </c>
      <c r="D5266" s="23" t="str">
        <f>IFERROR(VLOOKUP(A5266,hoja!A:D,3,FALSE),0)</f>
        <v>0043</v>
      </c>
      <c r="E5266" s="82" t="s">
        <v>635</v>
      </c>
      <c r="F5266" s="23" t="str">
        <f>IFERROR(VLOOKUP(E5266,hoja!$A$2:$E$970,4,FALSE),0)</f>
        <v>CENTRO</v>
      </c>
      <c r="G5266" s="23" t="str">
        <f>IFERROR(VLOOKUP(E5266,hoja!$A$2:$E$970,5,FALSE),0)</f>
        <v>BOGOTÁ</v>
      </c>
      <c r="H5266" s="103" t="str">
        <f>IFERROR(VLOOKUP(E5266,hoja!A:C,3,FALSE),0)</f>
        <v>0021</v>
      </c>
      <c r="I5266" s="24" t="str">
        <f t="shared" ref="I5266" si="1643">D5266&amp;H5266</f>
        <v>00430021</v>
      </c>
      <c r="K5266" s="23">
        <v>424</v>
      </c>
      <c r="L5266" s="23" t="str">
        <f t="shared" si="1640"/>
        <v>NACIONAL</v>
      </c>
      <c r="M5266" s="23" t="s">
        <v>623</v>
      </c>
      <c r="N5266" s="23" t="s">
        <v>622</v>
      </c>
      <c r="O5266" s="23">
        <f t="shared" ref="O5266" si="1644">IF(K5266&lt;=250,25,IF(K5266&lt;=500,16,IF(K5266&lt;=800,12,IF(K5266&lt;=1100,8,IF(K5266&lt;=1400,6,IF(K5266&lt;=1700,5))))))</f>
        <v>16</v>
      </c>
      <c r="P5266" s="23" t="str">
        <f t="shared" ref="P5266" si="1645">D5266&amp;H5266&amp;M5266</f>
        <v>00430021Facatativa</v>
      </c>
    </row>
    <row r="5267" spans="1:16" ht="15" hidden="1" customHeight="1">
      <c r="A5267" s="40" t="s">
        <v>1059</v>
      </c>
      <c r="B5267" s="23" t="str">
        <f>IFERROR(VLOOKUP(A5267,hoja!$A$2:$E$970,4,FALSE),0)</f>
        <v>ANTIOQUIA</v>
      </c>
      <c r="C5267" s="23" t="str">
        <f>IFERROR(VLOOKUP(A5267,hoja!$A$2:$E$1370,5,FALSE),0)</f>
        <v>MEDELLÍN</v>
      </c>
      <c r="D5267" s="23" t="str">
        <f>IFERROR(VLOOKUP(A5267,hoja!A:D,3,FALSE),0)</f>
        <v>0043</v>
      </c>
      <c r="E5267" s="82" t="s">
        <v>635</v>
      </c>
      <c r="F5267" s="23" t="str">
        <f>IFERROR(VLOOKUP(E5267,hoja!$A$2:$E$970,4,FALSE),0)</f>
        <v>CENTRO</v>
      </c>
      <c r="G5267" s="23" t="str">
        <f>IFERROR(VLOOKUP(E5267,hoja!$A$2:$E$970,5,FALSE),0)</f>
        <v>BOGOTÁ</v>
      </c>
      <c r="H5267" s="103" t="str">
        <f>IFERROR(VLOOKUP(E5267,hoja!A:C,3,FALSE),0)</f>
        <v>0021</v>
      </c>
      <c r="I5267" s="24" t="str">
        <f t="shared" ref="I5267:I5268" si="1646">D5267&amp;H5267</f>
        <v>00430021</v>
      </c>
      <c r="K5267" s="23">
        <v>425</v>
      </c>
      <c r="L5267" s="23" t="str">
        <f t="shared" si="1640"/>
        <v>NACIONAL</v>
      </c>
      <c r="M5267" s="23" t="s">
        <v>621</v>
      </c>
      <c r="N5267" s="23" t="s">
        <v>622</v>
      </c>
      <c r="O5267" s="23">
        <f t="shared" ref="O5267:O5268" si="1647">IF(K5267&lt;=250,25,IF(K5267&lt;=500,16,IF(K5267&lt;=800,12,IF(K5267&lt;=1100,8,IF(K5267&lt;=1400,6,IF(K5267&lt;=1700,5))))))</f>
        <v>16</v>
      </c>
      <c r="P5267" s="23" t="str">
        <f t="shared" ref="P5267:P5268" si="1648">D5267&amp;H5267&amp;M5267</f>
        <v>00430021La vega</v>
      </c>
    </row>
    <row r="5268" spans="1:16" ht="15" hidden="1" customHeight="1">
      <c r="A5268" s="40" t="s">
        <v>1059</v>
      </c>
      <c r="B5268" s="23" t="str">
        <f>IFERROR(VLOOKUP(A5268,hoja!$A$2:$E$970,4,FALSE),0)</f>
        <v>ANTIOQUIA</v>
      </c>
      <c r="C5268" s="23" t="str">
        <f>IFERROR(VLOOKUP(A5268,hoja!$A$2:$E$1370,5,FALSE),0)</f>
        <v>MEDELLÍN</v>
      </c>
      <c r="D5268" s="23" t="str">
        <f>IFERROR(VLOOKUP(A5268,hoja!A:D,3,FALSE),0)</f>
        <v>0043</v>
      </c>
      <c r="E5268" s="29" t="s">
        <v>642</v>
      </c>
      <c r="F5268" s="23" t="str">
        <f>IFERROR(VLOOKUP(E5268,hoja!$A$2:$E$970,4,FALSE),0)</f>
        <v>COSTA</v>
      </c>
      <c r="G5268" s="23" t="str">
        <f>IFERROR(VLOOKUP(E5268,hoja!$A$2:$E$970,5,FALSE),0)</f>
        <v>BARRANQUILLA</v>
      </c>
      <c r="H5268" s="103" t="str">
        <f>IFERROR(VLOOKUP(E5268,hoja!A:C,3,FALSE),0)</f>
        <v>0111</v>
      </c>
      <c r="I5268" s="24" t="str">
        <f t="shared" si="1646"/>
        <v>00430111</v>
      </c>
      <c r="K5268" s="23">
        <v>680</v>
      </c>
      <c r="L5268" s="23" t="str">
        <f t="shared" si="1640"/>
        <v>NACIONAL</v>
      </c>
      <c r="M5268" s="23" t="s">
        <v>618</v>
      </c>
      <c r="N5268" s="23" t="s">
        <v>622</v>
      </c>
      <c r="O5268" s="23">
        <f t="shared" si="1647"/>
        <v>12</v>
      </c>
      <c r="P5268" s="23" t="str">
        <f t="shared" si="1648"/>
        <v>00430111Principal</v>
      </c>
    </row>
    <row r="5269" spans="1:16" ht="15" hidden="1" customHeight="1">
      <c r="A5269" s="40" t="s">
        <v>1059</v>
      </c>
      <c r="B5269" s="23" t="str">
        <f>IFERROR(VLOOKUP(A5269,hoja!$A$2:$E$970,4,FALSE),0)</f>
        <v>ANTIOQUIA</v>
      </c>
      <c r="C5269" s="23" t="str">
        <f>IFERROR(VLOOKUP(A5269,hoja!$A$2:$E$1370,5,FALSE),0)</f>
        <v>MEDELLÍN</v>
      </c>
      <c r="D5269" s="23" t="str">
        <f>IFERROR(VLOOKUP(A5269,hoja!A:D,3,FALSE),0)</f>
        <v>0043</v>
      </c>
      <c r="E5269" s="82" t="s">
        <v>943</v>
      </c>
      <c r="F5269" s="23" t="str">
        <f>IFERROR(VLOOKUP(E5269,hoja!$A$2:$E$970,4,FALSE),0)</f>
        <v>CENTRO</v>
      </c>
      <c r="G5269" s="23" t="str">
        <f>IFERROR(VLOOKUP(E5269,hoja!$A$2:$E$970,5,FALSE),0)</f>
        <v>BOGOTÁ</v>
      </c>
      <c r="H5269" s="103" t="str">
        <f>IFERROR(VLOOKUP(E5269,hoja!A:C,3,FALSE),0)</f>
        <v>60003</v>
      </c>
      <c r="I5269" s="24" t="str">
        <f t="shared" ref="I5269:I5270" si="1649">D5269&amp;H5269</f>
        <v>004360003</v>
      </c>
      <c r="K5269" s="23">
        <v>406</v>
      </c>
      <c r="L5269" s="23" t="str">
        <f t="shared" si="1640"/>
        <v>NACIONAL</v>
      </c>
      <c r="M5269" s="23" t="s">
        <v>621</v>
      </c>
      <c r="N5269" s="23" t="s">
        <v>622</v>
      </c>
      <c r="O5269" s="23">
        <f t="shared" ref="O5269:O5270" si="1650">IF(K5269&lt;=250,25,IF(K5269&lt;=500,16,IF(K5269&lt;=800,12,IF(K5269&lt;=1100,8,IF(K5269&lt;=1400,6,IF(K5269&lt;=1700,5))))))</f>
        <v>16</v>
      </c>
      <c r="P5269" s="23" t="str">
        <f t="shared" ref="P5269:P5270" si="1651">D5269&amp;H5269&amp;M5269</f>
        <v>004360003La vega</v>
      </c>
    </row>
    <row r="5270" spans="1:16" ht="15" hidden="1" customHeight="1">
      <c r="A5270" s="29" t="s">
        <v>644</v>
      </c>
      <c r="B5270" s="23" t="str">
        <f>IFERROR(VLOOKUP(A5270,hoja!$A$2:$E$970,4,FALSE),0)</f>
        <v>OCCIDENTE</v>
      </c>
      <c r="C5270" s="23" t="str">
        <f>IFERROR(VLOOKUP(A5270,hoja!$A$2:$E$1370,5,FALSE),0)</f>
        <v>PEREIRA</v>
      </c>
      <c r="D5270" s="23" t="str">
        <f>IFERROR(VLOOKUP(A5270,hoja!A:D,3,FALSE),0)</f>
        <v>0198</v>
      </c>
      <c r="E5270" s="40" t="s">
        <v>873</v>
      </c>
      <c r="F5270" s="23" t="str">
        <f>IFERROR(VLOOKUP(E5270,hoja!$A$2:$E$970,4,FALSE),0)</f>
        <v>OCCIDENTE</v>
      </c>
      <c r="G5270" s="23" t="str">
        <f>IFERROR(VLOOKUP(E5270,hoja!$A$2:$E$970,5,FALSE),0)</f>
        <v>MANIZALES</v>
      </c>
      <c r="H5270" s="103" t="str">
        <f>IFERROR(VLOOKUP(E5270,hoja!A:C,3,FALSE),0)</f>
        <v>1711</v>
      </c>
      <c r="I5270" s="24" t="str">
        <f t="shared" si="1649"/>
        <v>01981711</v>
      </c>
      <c r="K5270" s="23">
        <v>73</v>
      </c>
      <c r="L5270" s="23" t="str">
        <f t="shared" ref="L5270" si="1652">IF(B5270=F5270,"REGIONAL","NACIONAL")</f>
        <v>REGIONAL</v>
      </c>
      <c r="M5270" s="40" t="s">
        <v>618</v>
      </c>
      <c r="N5270" s="23" t="s">
        <v>622</v>
      </c>
      <c r="O5270" s="23">
        <f t="shared" si="1650"/>
        <v>25</v>
      </c>
      <c r="P5270" s="23" t="str">
        <f t="shared" si="1651"/>
        <v>01981711Principal</v>
      </c>
    </row>
    <row r="5271" spans="1:16" ht="15" hidden="1" customHeight="1">
      <c r="A5271" s="29" t="s">
        <v>644</v>
      </c>
      <c r="B5271" s="23" t="str">
        <f>IFERROR(VLOOKUP(A5271,hoja!$A$2:$E$970,4,FALSE),0)</f>
        <v>OCCIDENTE</v>
      </c>
      <c r="C5271" s="23" t="str">
        <f>IFERROR(VLOOKUP(A5271,hoja!$A$2:$E$1370,5,FALSE),0)</f>
        <v>PEREIRA</v>
      </c>
      <c r="D5271" s="23" t="str">
        <f>IFERROR(VLOOKUP(A5271,hoja!A:D,3,FALSE),0)</f>
        <v>0198</v>
      </c>
      <c r="E5271" s="40" t="s">
        <v>642</v>
      </c>
      <c r="F5271" s="23" t="str">
        <f>IFERROR(VLOOKUP(E5271,hoja!$A$2:$E$970,4,FALSE),0)</f>
        <v>COSTA</v>
      </c>
      <c r="G5271" s="23" t="str">
        <f>IFERROR(VLOOKUP(E5271,hoja!$A$2:$E$970,5,FALSE),0)</f>
        <v>BARRANQUILLA</v>
      </c>
      <c r="H5271" s="103" t="str">
        <f>IFERROR(VLOOKUP(E5271,hoja!A:C,3,FALSE),0)</f>
        <v>0111</v>
      </c>
      <c r="I5271" s="24" t="str">
        <f t="shared" ref="I5271:I5272" si="1653">D5271&amp;H5271</f>
        <v>01980111</v>
      </c>
      <c r="K5271" s="23">
        <v>1069</v>
      </c>
      <c r="L5271" s="23" t="str">
        <f>IF(B5271=F5271,"REGIONAL","NACIONAL")</f>
        <v>NACIONAL</v>
      </c>
      <c r="M5271" s="40" t="s">
        <v>955</v>
      </c>
      <c r="N5271" s="23" t="s">
        <v>622</v>
      </c>
      <c r="O5271" s="23">
        <f t="shared" ref="O5271:O5272" si="1654">IF(K5271&lt;=250,25,IF(K5271&lt;=500,16,IF(K5271&lt;=800,12,IF(K5271&lt;=1100,8,IF(K5271&lt;=1400,6,IF(K5271&lt;=1700,5))))))</f>
        <v>8</v>
      </c>
      <c r="P5271" s="23" t="str">
        <f t="shared" ref="P5271:P5272" si="1655">D5271&amp;H5271&amp;M5271</f>
        <v>01980111letras</v>
      </c>
    </row>
    <row r="5272" spans="1:16" ht="15" hidden="1" customHeight="1">
      <c r="A5272" s="40" t="s">
        <v>943</v>
      </c>
      <c r="B5272" s="23" t="str">
        <f>IFERROR(VLOOKUP(A5272,hoja!$A$2:$E$970,4,FALSE),0)</f>
        <v>CENTRO</v>
      </c>
      <c r="C5272" s="23" t="str">
        <f>IFERROR(VLOOKUP(A5272,hoja!$A$2:$E$1370,5,FALSE),0)</f>
        <v>BOGOTÁ</v>
      </c>
      <c r="D5272" s="23" t="str">
        <f>IFERROR(VLOOKUP(A5272,hoja!A:D,3,FALSE),0)</f>
        <v>60003</v>
      </c>
      <c r="E5272" s="23" t="s">
        <v>635</v>
      </c>
      <c r="F5272" s="23" t="str">
        <f>IFERROR(VLOOKUP(E5272,hoja!$A$2:$E$970,4,FALSE),0)</f>
        <v>CENTRO</v>
      </c>
      <c r="G5272" s="23" t="str">
        <f>IFERROR(VLOOKUP(E5272,hoja!$A$2:$E$970,5,FALSE),0)</f>
        <v>BOGOTÁ</v>
      </c>
      <c r="H5272" s="103" t="str">
        <f>IFERROR(VLOOKUP(E5272,hoja!A:C,3,FALSE),0)</f>
        <v>0021</v>
      </c>
      <c r="I5272" s="24" t="str">
        <f t="shared" si="1653"/>
        <v>600030021</v>
      </c>
      <c r="K5272" s="23">
        <v>26</v>
      </c>
      <c r="L5272" s="23" t="str">
        <f t="shared" ref="L5272:L5276" si="1656">IF(B5272=F5272,"REGIONAL","NACIONAL")</f>
        <v>REGIONAL</v>
      </c>
      <c r="M5272" s="23" t="s">
        <v>618</v>
      </c>
      <c r="N5272" s="23" t="s">
        <v>622</v>
      </c>
      <c r="O5272" s="23">
        <f t="shared" si="1654"/>
        <v>25</v>
      </c>
      <c r="P5272" s="23" t="str">
        <f t="shared" si="1655"/>
        <v>600030021Principal</v>
      </c>
    </row>
    <row r="5273" spans="1:16" ht="15" hidden="1" customHeight="1">
      <c r="A5273" s="40" t="s">
        <v>943</v>
      </c>
      <c r="B5273" s="23" t="str">
        <f>IFERROR(VLOOKUP(A5273,hoja!$A$2:$E$970,4,FALSE),0)</f>
        <v>CENTRO</v>
      </c>
      <c r="C5273" s="23" t="str">
        <f>IFERROR(VLOOKUP(A5273,hoja!$A$2:$E$1370,5,FALSE),0)</f>
        <v>BOGOTÁ</v>
      </c>
      <c r="D5273" s="23" t="str">
        <f>IFERROR(VLOOKUP(A5273,hoja!A:D,3,FALSE),0)</f>
        <v>60003</v>
      </c>
      <c r="E5273" s="40" t="s">
        <v>942</v>
      </c>
      <c r="F5273" s="23" t="str">
        <f>IFERROR(VLOOKUP(E5273,hoja!$A$2:$E$970,4,FALSE),0)</f>
        <v>CENTRO</v>
      </c>
      <c r="G5273" s="23" t="str">
        <f>IFERROR(VLOOKUP(E5273,hoja!$A$2:$E$970,5,FALSE),0)</f>
        <v>BOGOTÁ</v>
      </c>
      <c r="H5273" s="103" t="str">
        <f>IFERROR(VLOOKUP(E5273,hoja!A:C,3,FALSE),0)</f>
        <v>60002</v>
      </c>
      <c r="I5273" s="24" t="str">
        <f t="shared" ref="I5273" si="1657">D5273&amp;H5273</f>
        <v>6000360002</v>
      </c>
      <c r="K5273" s="23">
        <v>19</v>
      </c>
      <c r="L5273" s="23" t="str">
        <f t="shared" si="1656"/>
        <v>REGIONAL</v>
      </c>
      <c r="M5273" s="23" t="s">
        <v>618</v>
      </c>
      <c r="N5273" s="23" t="s">
        <v>622</v>
      </c>
      <c r="O5273" s="23">
        <f t="shared" ref="O5273" si="1658">IF(K5273&lt;=250,25,IF(K5273&lt;=500,16,IF(K5273&lt;=800,12,IF(K5273&lt;=1100,8,IF(K5273&lt;=1400,6,IF(K5273&lt;=1700,5))))))</f>
        <v>25</v>
      </c>
      <c r="P5273" s="23" t="str">
        <f t="shared" ref="P5273" si="1659">D5273&amp;H5273&amp;M5273</f>
        <v>6000360002Principal</v>
      </c>
    </row>
    <row r="5274" spans="1:16" ht="15" hidden="1" customHeight="1">
      <c r="A5274" s="40" t="s">
        <v>943</v>
      </c>
      <c r="B5274" s="23" t="str">
        <f>IFERROR(VLOOKUP(A5274,hoja!$A$2:$E$970,4,FALSE),0)</f>
        <v>CENTRO</v>
      </c>
      <c r="C5274" s="23" t="str">
        <f>IFERROR(VLOOKUP(A5274,hoja!$A$2:$E$1370,5,FALSE),0)</f>
        <v>BOGOTÁ</v>
      </c>
      <c r="D5274" s="23" t="str">
        <f>IFERROR(VLOOKUP(A5274,hoja!A:D,3,FALSE),0)</f>
        <v>60003</v>
      </c>
      <c r="E5274" s="23" t="s">
        <v>807</v>
      </c>
      <c r="F5274" s="23" t="str">
        <f>IFERROR(VLOOKUP(E5274,hoja!$A$2:$E$970,4,FALSE),0)</f>
        <v>CENTRO</v>
      </c>
      <c r="G5274" s="23" t="str">
        <f>IFERROR(VLOOKUP(E5274,hoja!$A$2:$E$970,5,FALSE),0)</f>
        <v>BOGOTÁ</v>
      </c>
      <c r="H5274" s="103" t="str">
        <f>IFERROR(VLOOKUP(E5274,hoja!A:C,3,FALSE),0)</f>
        <v>0460</v>
      </c>
      <c r="I5274" s="24" t="str">
        <f t="shared" ref="I5274" si="1660">D5274&amp;H5274</f>
        <v>600030460</v>
      </c>
      <c r="K5274" s="23">
        <v>24</v>
      </c>
      <c r="L5274" s="23" t="str">
        <f t="shared" si="1656"/>
        <v>REGIONAL</v>
      </c>
      <c r="M5274" s="23" t="s">
        <v>618</v>
      </c>
      <c r="N5274" s="23" t="s">
        <v>622</v>
      </c>
      <c r="O5274" s="23">
        <f t="shared" ref="O5274" si="1661">IF(K5274&lt;=250,25,IF(K5274&lt;=500,16,IF(K5274&lt;=800,12,IF(K5274&lt;=1100,8,IF(K5274&lt;=1400,6,IF(K5274&lt;=1700,5))))))</f>
        <v>25</v>
      </c>
      <c r="P5274" s="23" t="str">
        <f t="shared" ref="P5274" si="1662">D5274&amp;H5274&amp;M5274</f>
        <v>600030460Principal</v>
      </c>
    </row>
    <row r="5275" spans="1:16" ht="15" hidden="1" customHeight="1">
      <c r="A5275" s="40" t="s">
        <v>943</v>
      </c>
      <c r="B5275" s="23" t="str">
        <f>IFERROR(VLOOKUP(A5275,hoja!$A$2:$E$970,4,FALSE),0)</f>
        <v>CENTRO</v>
      </c>
      <c r="C5275" s="23" t="str">
        <f>IFERROR(VLOOKUP(A5275,hoja!$A$2:$E$1370,5,FALSE),0)</f>
        <v>BOGOTÁ</v>
      </c>
      <c r="D5275" s="23" t="str">
        <f>IFERROR(VLOOKUP(A5275,hoja!A:D,3,FALSE),0)</f>
        <v>60003</v>
      </c>
      <c r="E5275" s="23" t="s">
        <v>743</v>
      </c>
      <c r="F5275" s="23" t="str">
        <f>IFERROR(VLOOKUP(E5275,hoja!$A$2:$E$970,4,FALSE),0)</f>
        <v>CENTRO</v>
      </c>
      <c r="G5275" s="23" t="str">
        <f>IFERROR(VLOOKUP(E5275,hoja!$A$2:$E$970,5,FALSE),0)</f>
        <v>BOGOTÁ</v>
      </c>
      <c r="H5275" s="103" t="str">
        <f>IFERROR(VLOOKUP(E5275,hoja!A:C,3,FALSE),0)</f>
        <v>0461</v>
      </c>
      <c r="I5275" s="24" t="str">
        <f t="shared" ref="I5275" si="1663">D5275&amp;H5275</f>
        <v>600030461</v>
      </c>
      <c r="K5275" s="23">
        <v>28</v>
      </c>
      <c r="L5275" s="23" t="str">
        <f t="shared" si="1656"/>
        <v>REGIONAL</v>
      </c>
      <c r="M5275" s="23" t="s">
        <v>618</v>
      </c>
      <c r="N5275" s="23" t="s">
        <v>622</v>
      </c>
      <c r="O5275" s="23">
        <f t="shared" ref="O5275" si="1664">IF(K5275&lt;=250,25,IF(K5275&lt;=500,16,IF(K5275&lt;=800,12,IF(K5275&lt;=1100,8,IF(K5275&lt;=1400,6,IF(K5275&lt;=1700,5))))))</f>
        <v>25</v>
      </c>
      <c r="P5275" s="23" t="str">
        <f t="shared" ref="P5275" si="1665">D5275&amp;H5275&amp;M5275</f>
        <v>600030461Principal</v>
      </c>
    </row>
    <row r="5276" spans="1:16" ht="15" hidden="1" customHeight="1">
      <c r="A5276" s="40" t="s">
        <v>943</v>
      </c>
      <c r="B5276" s="23" t="str">
        <f>IFERROR(VLOOKUP(A5276,hoja!$A$2:$E$970,4,FALSE),0)</f>
        <v>CENTRO</v>
      </c>
      <c r="C5276" s="23" t="str">
        <f>IFERROR(VLOOKUP(A5276,hoja!$A$2:$E$1370,5,FALSE),0)</f>
        <v>BOGOTÁ</v>
      </c>
      <c r="D5276" s="23" t="str">
        <f>IFERROR(VLOOKUP(A5276,hoja!A:D,3,FALSE),0)</f>
        <v>60003</v>
      </c>
      <c r="E5276" s="23" t="s">
        <v>679</v>
      </c>
      <c r="F5276" s="23" t="str">
        <f>IFERROR(VLOOKUP(E5276,hoja!$A$2:$E$970,4,FALSE),0)</f>
        <v>CENTRO</v>
      </c>
      <c r="G5276" s="23" t="str">
        <f>IFERROR(VLOOKUP(E5276,hoja!$A$2:$E$970,5,FALSE),0)</f>
        <v>NEIVA</v>
      </c>
      <c r="H5276" s="103" t="str">
        <f>IFERROR(VLOOKUP(E5276,hoja!A:C,3,FALSE),0)</f>
        <v>0385</v>
      </c>
      <c r="I5276" s="24" t="str">
        <f t="shared" ref="I5276" si="1666">D5276&amp;H5276</f>
        <v>600030385</v>
      </c>
      <c r="K5276" s="23">
        <v>329</v>
      </c>
      <c r="L5276" s="23" t="str">
        <f t="shared" si="1656"/>
        <v>REGIONAL</v>
      </c>
      <c r="M5276" s="23" t="s">
        <v>618</v>
      </c>
      <c r="N5276" s="23" t="s">
        <v>622</v>
      </c>
      <c r="O5276" s="23">
        <f t="shared" ref="O5276" si="1667">IF(K5276&lt;=250,25,IF(K5276&lt;=500,16,IF(K5276&lt;=800,12,IF(K5276&lt;=1100,8,IF(K5276&lt;=1400,6,IF(K5276&lt;=1700,5))))))</f>
        <v>16</v>
      </c>
      <c r="P5276" s="23" t="str">
        <f t="shared" ref="P5276" si="1668">D5276&amp;H5276&amp;M5276</f>
        <v>600030385Principal</v>
      </c>
    </row>
    <row r="5277" spans="1:16" ht="15" hidden="1" customHeight="1">
      <c r="A5277" s="40" t="s">
        <v>943</v>
      </c>
      <c r="B5277" s="23" t="str">
        <f>IFERROR(VLOOKUP(A5277,hoja!$A$2:$E$970,4,FALSE),0)</f>
        <v>CENTRO</v>
      </c>
      <c r="C5277" s="23" t="str">
        <f>IFERROR(VLOOKUP(A5277,hoja!$A$2:$E$1370,5,FALSE),0)</f>
        <v>BOGOTÁ</v>
      </c>
      <c r="D5277" s="23" t="str">
        <f>IFERROR(VLOOKUP(A5277,hoja!A:D,3,FALSE),0)</f>
        <v>60003</v>
      </c>
      <c r="E5277" s="23" t="s">
        <v>637</v>
      </c>
      <c r="F5277" s="23" t="str">
        <f>IFERROR(VLOOKUP(E5277,hoja!$A$2:$E$970,4,FALSE),0)</f>
        <v>SANTANDER</v>
      </c>
      <c r="G5277" s="23" t="str">
        <f>IFERROR(VLOOKUP(E5277,hoja!$A$2:$E$970,5,FALSE),0)</f>
        <v>PIEDECUESTA</v>
      </c>
      <c r="H5277" s="103" t="str">
        <f>IFERROR(VLOOKUP(E5277,hoja!A:C,3,FALSE),0)</f>
        <v>0422</v>
      </c>
      <c r="I5277" s="24" t="str">
        <f t="shared" ref="I5277:I5280" si="1669">D5277&amp;H5277</f>
        <v>600030422</v>
      </c>
      <c r="K5277" s="23">
        <v>412</v>
      </c>
      <c r="L5277" s="23" t="str">
        <f>IF(B5277=F5277,"REGIONAL","NACIONAL")</f>
        <v>NACIONAL</v>
      </c>
      <c r="M5277" s="23" t="s">
        <v>618</v>
      </c>
      <c r="N5277" s="23" t="s">
        <v>622</v>
      </c>
      <c r="O5277" s="23">
        <f t="shared" ref="O5277:O5280" si="1670">IF(K5277&lt;=250,25,IF(K5277&lt;=500,16,IF(K5277&lt;=800,12,IF(K5277&lt;=1100,8,IF(K5277&lt;=1400,6,IF(K5277&lt;=1700,5))))))</f>
        <v>16</v>
      </c>
      <c r="P5277" s="23" t="str">
        <f t="shared" ref="P5277:P5280" si="1671">D5277&amp;H5277&amp;M5277</f>
        <v>600030422Principal</v>
      </c>
    </row>
    <row r="5278" spans="1:16" ht="15" hidden="1" customHeight="1">
      <c r="A5278" s="29" t="s">
        <v>645</v>
      </c>
      <c r="B5278" s="23" t="str">
        <f>IFERROR(VLOOKUP(A5278,hoja!$A$2:$E$970,4,FALSE),0)</f>
        <v>OCCIDENTE</v>
      </c>
      <c r="C5278" s="23" t="str">
        <f>IFERROR(VLOOKUP(A5278,hoja!$A$2:$E$1370,5,FALSE),0)</f>
        <v>CALI</v>
      </c>
      <c r="D5278" s="23" t="str">
        <f>IFERROR(VLOOKUP(A5278,hoja!A:D,3,FALSE),0)</f>
        <v>0410</v>
      </c>
      <c r="E5278" s="40" t="s">
        <v>873</v>
      </c>
      <c r="F5278" s="23" t="str">
        <f>IFERROR(VLOOKUP(E5278,hoja!$A$2:$E$970,4,FALSE),0)</f>
        <v>OCCIDENTE</v>
      </c>
      <c r="G5278" s="23" t="str">
        <f>IFERROR(VLOOKUP(E5278,hoja!$A$2:$E$970,5,FALSE),0)</f>
        <v>MANIZALES</v>
      </c>
      <c r="H5278" s="103" t="str">
        <f>IFERROR(VLOOKUP(E5278,hoja!A:C,3,FALSE),0)</f>
        <v>1711</v>
      </c>
      <c r="I5278" s="24" t="str">
        <f t="shared" si="1669"/>
        <v>04101711</v>
      </c>
      <c r="K5278" s="23">
        <v>268</v>
      </c>
      <c r="L5278" s="23" t="str">
        <f t="shared" ref="L5278" si="1672">IF(B5278=F5278,"REGIONAL","NACIONAL")</f>
        <v>REGIONAL</v>
      </c>
      <c r="M5278" s="23" t="s">
        <v>618</v>
      </c>
      <c r="N5278" s="23" t="s">
        <v>622</v>
      </c>
      <c r="O5278" s="23">
        <f t="shared" si="1670"/>
        <v>16</v>
      </c>
      <c r="P5278" s="23" t="str">
        <f t="shared" si="1671"/>
        <v>04101711Principal</v>
      </c>
    </row>
    <row r="5279" spans="1:16" ht="15" hidden="1" customHeight="1">
      <c r="A5279" s="26" t="s">
        <v>645</v>
      </c>
      <c r="B5279" s="23" t="str">
        <f>IFERROR(VLOOKUP(A5279,hoja!$A$2:$E$970,4,FALSE),0)</f>
        <v>OCCIDENTE</v>
      </c>
      <c r="C5279" s="23" t="str">
        <f>IFERROR(VLOOKUP(A5279,hoja!$A$2:$E$1370,5,FALSE),0)</f>
        <v>CALI</v>
      </c>
      <c r="D5279" s="23" t="str">
        <f>IFERROR(VLOOKUP(A5279,hoja!A:D,3,FALSE),0)</f>
        <v>0410</v>
      </c>
      <c r="E5279" s="23" t="s">
        <v>660</v>
      </c>
      <c r="F5279" s="23" t="str">
        <f>IFERROR(VLOOKUP(E5279,hoja!$A$2:$E$970,4,FALSE),0)</f>
        <v>CENTRO</v>
      </c>
      <c r="G5279" s="23" t="str">
        <f>IFERROR(VLOOKUP(E5279,hoja!$A$2:$E$970,5,FALSE),0)</f>
        <v>BOGOTÁ</v>
      </c>
      <c r="H5279" s="103" t="str">
        <f>IFERROR(VLOOKUP(E5279,hoja!A:C,3,FALSE),0)</f>
        <v>0035</v>
      </c>
      <c r="I5279" s="24" t="str">
        <f t="shared" si="1669"/>
        <v>04100035</v>
      </c>
      <c r="K5279" s="23">
        <v>528</v>
      </c>
      <c r="L5279" s="23" t="str">
        <f>IF(B5279=F5279,"REGIONAL","NACIONAL")</f>
        <v>NACIONAL</v>
      </c>
      <c r="M5279" s="23" t="s">
        <v>874</v>
      </c>
      <c r="N5279" s="23" cm="1">
        <f t="array" aca="1" ref="N5279" ca="1">IFERROR(IF(M5279="Principal","LES_ACTIVE",LES_INACTIVE),0)</f>
        <v>0</v>
      </c>
      <c r="O5279" s="23">
        <f t="shared" si="1670"/>
        <v>12</v>
      </c>
      <c r="P5279" s="23" t="str">
        <f t="shared" si="1671"/>
        <v>04100035Letras-Facatativa</v>
      </c>
    </row>
    <row r="5280" spans="1:16" ht="15" hidden="1" customHeight="1">
      <c r="A5280" s="26" t="s">
        <v>645</v>
      </c>
      <c r="B5280" s="23" t="str">
        <f>IFERROR(VLOOKUP(A5280,hoja!$A$2:$E$970,4,FALSE),0)</f>
        <v>OCCIDENTE</v>
      </c>
      <c r="C5280" s="23" t="str">
        <f>IFERROR(VLOOKUP(A5280,hoja!$A$2:$E$1370,5,FALSE),0)</f>
        <v>CALI</v>
      </c>
      <c r="D5280" s="23" t="str">
        <f>IFERROR(VLOOKUP(A5280,hoja!A:D,3,FALSE),0)</f>
        <v>0410</v>
      </c>
      <c r="E5280" s="23" t="s">
        <v>699</v>
      </c>
      <c r="F5280" s="23" t="str">
        <f>IFERROR(VLOOKUP(E5280,hoja!$A$2:$E$970,4,FALSE),0)</f>
        <v>ANTIOQUIA</v>
      </c>
      <c r="G5280" s="23" t="str">
        <f>IFERROR(VLOOKUP(E5280,hoja!$A$2:$E$970,5,FALSE),0)</f>
        <v>CHIGORODÓ</v>
      </c>
      <c r="H5280" s="103" t="str">
        <f>IFERROR(VLOOKUP(E5280,hoja!A:C,3,FALSE),0)</f>
        <v>0074</v>
      </c>
      <c r="I5280" s="24" t="str">
        <f t="shared" si="1669"/>
        <v>04100074</v>
      </c>
      <c r="K5280" s="23">
        <v>653</v>
      </c>
      <c r="L5280" s="23" t="str">
        <f t="shared" ref="L5280:L5284" si="1673">IF(B5280=F5280,"REGIONAL","NACIONAL")</f>
        <v>NACIONAL</v>
      </c>
      <c r="M5280" s="23" t="s">
        <v>1198</v>
      </c>
      <c r="N5280" s="23" cm="1">
        <f t="array" aca="1" ref="N5280" ca="1">IFERROR(IF(M5280="Principal","LES_ACTIVE",LES_INACTIVE),0)</f>
        <v>0</v>
      </c>
      <c r="O5280" s="23">
        <f t="shared" si="1670"/>
        <v>12</v>
      </c>
      <c r="P5280" s="23" t="str">
        <f t="shared" si="1671"/>
        <v>04100074Principal-Bolombolo</v>
      </c>
    </row>
    <row r="5281" spans="1:16" ht="15" hidden="1" customHeight="1">
      <c r="A5281" s="26" t="s">
        <v>645</v>
      </c>
      <c r="B5281" s="23" t="str">
        <f>IFERROR(VLOOKUP(A5281,hoja!$A$2:$E$970,4,FALSE),0)</f>
        <v>OCCIDENTE</v>
      </c>
      <c r="C5281" s="23" t="str">
        <f>IFERROR(VLOOKUP(A5281,hoja!$A$2:$E$1370,5,FALSE),0)</f>
        <v>CALI</v>
      </c>
      <c r="D5281" s="23" t="str">
        <f>IFERROR(VLOOKUP(A5281,hoja!A:D,3,FALSE),0)</f>
        <v>0410</v>
      </c>
      <c r="E5281" s="23" t="s">
        <v>699</v>
      </c>
      <c r="F5281" s="23" t="str">
        <f>IFERROR(VLOOKUP(E5281,hoja!$A$2:$E$970,4,FALSE),0)</f>
        <v>ANTIOQUIA</v>
      </c>
      <c r="G5281" s="23" t="str">
        <f>IFERROR(VLOOKUP(E5281,hoja!$A$2:$E$970,5,FALSE),0)</f>
        <v>CHIGORODÓ</v>
      </c>
      <c r="H5281" s="103" t="str">
        <f>IFERROR(VLOOKUP(E5281,hoja!A:C,3,FALSE),0)</f>
        <v>0074</v>
      </c>
      <c r="I5281" s="24" t="str">
        <f t="shared" ref="I5281" si="1674">D5281&amp;H5281</f>
        <v>04100074</v>
      </c>
      <c r="K5281" s="23">
        <v>1717</v>
      </c>
      <c r="L5281" s="23" t="str">
        <f t="shared" si="1673"/>
        <v>NACIONAL</v>
      </c>
      <c r="M5281" s="23" t="s">
        <v>696</v>
      </c>
      <c r="N5281" s="23" cm="1">
        <f t="array" aca="1" ref="N5281" ca="1">IFERROR(IF(M5281="Principal","LES_ACTIVE",LES_INACTIVE),0)</f>
        <v>0</v>
      </c>
      <c r="O5281" s="23" t="b">
        <f t="shared" ref="O5281" si="1675">IF(K5281&lt;=250,25,IF(K5281&lt;=500,16,IF(K5281&lt;=800,12,IF(K5281&lt;=1100,8,IF(K5281&lt;=1400,6,IF(K5281&lt;=1700,5))))))</f>
        <v>0</v>
      </c>
      <c r="P5281" s="23" t="str">
        <f t="shared" ref="P5281" si="1676">D5281&amp;H5281&amp;M5281</f>
        <v>04100074Magdalena Medio</v>
      </c>
    </row>
    <row r="5282" spans="1:16" ht="15" hidden="1" customHeight="1">
      <c r="A5282" s="26" t="s">
        <v>645</v>
      </c>
      <c r="B5282" s="23" t="str">
        <f>IFERROR(VLOOKUP(A5282,hoja!$A$2:$E$970,4,FALSE),0)</f>
        <v>OCCIDENTE</v>
      </c>
      <c r="C5282" s="23" t="str">
        <f>IFERROR(VLOOKUP(A5282,hoja!$A$2:$E$1370,5,FALSE),0)</f>
        <v>CALI</v>
      </c>
      <c r="D5282" s="23" t="str">
        <f>IFERROR(VLOOKUP(A5282,hoja!A:D,3,FALSE),0)</f>
        <v>0410</v>
      </c>
      <c r="E5282" s="23" t="s">
        <v>699</v>
      </c>
      <c r="F5282" s="23" t="str">
        <f>IFERROR(VLOOKUP(E5282,hoja!$A$2:$E$970,4,FALSE),0)</f>
        <v>ANTIOQUIA</v>
      </c>
      <c r="G5282" s="23" t="str">
        <f>IFERROR(VLOOKUP(E5282,hoja!$A$2:$E$970,5,FALSE),0)</f>
        <v>CHIGORODÓ</v>
      </c>
      <c r="H5282" s="103" t="str">
        <f>IFERROR(VLOOKUP(E5282,hoja!A:C,3,FALSE),0)</f>
        <v>0074</v>
      </c>
      <c r="I5282" s="24" t="str">
        <f t="shared" ref="I5282" si="1677">D5282&amp;H5282</f>
        <v>04100074</v>
      </c>
      <c r="K5282" s="23">
        <v>664</v>
      </c>
      <c r="L5282" s="23" t="str">
        <f t="shared" si="1673"/>
        <v>NACIONAL</v>
      </c>
      <c r="M5282" s="23" t="s">
        <v>697</v>
      </c>
      <c r="N5282" s="23" cm="1">
        <f t="array" aca="1" ref="N5282" ca="1">IFERROR(IF(M5282="Principal","LES_ACTIVE",LES_INACTIVE),0)</f>
        <v>0</v>
      </c>
      <c r="O5282" s="23">
        <f t="shared" ref="O5282" si="1678">IF(K5282&lt;=250,25,IF(K5282&lt;=500,16,IF(K5282&lt;=800,12,IF(K5282&lt;=1100,8,IF(K5282&lt;=1400,6,IF(K5282&lt;=1700,5))))))</f>
        <v>12</v>
      </c>
      <c r="P5282" s="23" t="str">
        <f t="shared" ref="P5282" si="1679">D5282&amp;H5282&amp;M5282</f>
        <v>04100074Pereira</v>
      </c>
    </row>
    <row r="5283" spans="1:16" ht="15" hidden="1" customHeight="1">
      <c r="A5283" s="26" t="s">
        <v>645</v>
      </c>
      <c r="B5283" s="23" t="str">
        <f>IFERROR(VLOOKUP(A5283,hoja!$A$2:$E$970,4,FALSE),0)</f>
        <v>OCCIDENTE</v>
      </c>
      <c r="C5283" s="23" t="str">
        <f>IFERROR(VLOOKUP(A5283,hoja!$A$2:$E$1370,5,FALSE),0)</f>
        <v>CALI</v>
      </c>
      <c r="D5283" s="23" t="str">
        <f>IFERROR(VLOOKUP(A5283,hoja!A:D,3,FALSE),0)</f>
        <v>0410</v>
      </c>
      <c r="E5283" s="23" t="s">
        <v>1196</v>
      </c>
      <c r="F5283" s="23" t="str">
        <f>IFERROR(VLOOKUP(E5283,hoja!$A$2:$E$970,4,FALSE),0)</f>
        <v>ANTIOQUIA</v>
      </c>
      <c r="G5283" s="23" t="str">
        <f>IFERROR(VLOOKUP(E5283,hoja!$A$2:$E$970,5,FALSE),0)</f>
        <v>MEDELLÍN</v>
      </c>
      <c r="H5283" s="103" t="str">
        <f>IFERROR(VLOOKUP(E5283,hoja!A:C,3,FALSE),0)</f>
        <v>50653</v>
      </c>
      <c r="I5283" s="24" t="str">
        <f>D5283&amp;H5283</f>
        <v>041050653</v>
      </c>
      <c r="K5283" s="23">
        <v>420</v>
      </c>
      <c r="L5283" s="23" t="str">
        <f t="shared" si="1673"/>
        <v>NACIONAL</v>
      </c>
      <c r="M5283" s="23" t="s">
        <v>618</v>
      </c>
      <c r="N5283" s="23" t="s">
        <v>622</v>
      </c>
      <c r="O5283" s="23">
        <f>IF(K5283&lt;=250,25,IF(K5283&lt;=500,16,IF(K5283&lt;=800,12,IF(K5283&lt;=1100,8,IF(K5283&lt;=1400,6,IF(K5283&lt;=1700,5))))))</f>
        <v>16</v>
      </c>
      <c r="P5283" s="23" t="str">
        <f>D5283&amp;H5283&amp;M5283</f>
        <v>041050653Principal</v>
      </c>
    </row>
    <row r="5284" spans="1:16" ht="15" hidden="1" customHeight="1">
      <c r="A5284" s="26" t="s">
        <v>645</v>
      </c>
      <c r="B5284" s="23" t="str">
        <f>IFERROR(VLOOKUP(A5284,hoja!$A$2:$E$970,4,FALSE),0)</f>
        <v>OCCIDENTE</v>
      </c>
      <c r="C5284" s="23" t="str">
        <f>IFERROR(VLOOKUP(A5284,hoja!$A$2:$E$1370,5,FALSE),0)</f>
        <v>CALI</v>
      </c>
      <c r="D5284" s="23" t="str">
        <f>IFERROR(VLOOKUP(A5284,hoja!A:D,3,FALSE),0)</f>
        <v>0410</v>
      </c>
      <c r="E5284" s="40" t="s">
        <v>943</v>
      </c>
      <c r="F5284" s="23" t="str">
        <f>IFERROR(VLOOKUP(E5284,hoja!$A$2:$E$970,4,FALSE),0)</f>
        <v>CENTRO</v>
      </c>
      <c r="G5284" s="23" t="str">
        <f>IFERROR(VLOOKUP(E5284,hoja!$A$2:$E$970,5,FALSE),0)</f>
        <v>BOGOTÁ</v>
      </c>
      <c r="H5284" s="103" t="str">
        <f>IFERROR(VLOOKUP(E5284,hoja!A:C,3,FALSE),0)</f>
        <v>60003</v>
      </c>
      <c r="I5284" s="24" t="str">
        <f>D5284&amp;H5284</f>
        <v>041060003</v>
      </c>
      <c r="K5284" s="36">
        <v>460.10399999999998</v>
      </c>
      <c r="L5284" s="23" t="str">
        <f t="shared" si="1673"/>
        <v>NACIONAL</v>
      </c>
      <c r="M5284" s="23" t="s">
        <v>618</v>
      </c>
      <c r="N5284" s="23" t="s">
        <v>622</v>
      </c>
      <c r="O5284" s="23">
        <f>IF(K5284&lt;=250,25,IF(K5284&lt;=500,16,IF(K5284&lt;=800,12,IF(K5284&lt;=1100,8,IF(K5284&lt;=1400,6,IF(K5284&lt;=1700,5))))))</f>
        <v>16</v>
      </c>
      <c r="P5284" s="23" t="str">
        <f>D5284&amp;H5284&amp;M5284</f>
        <v>041060003Principal</v>
      </c>
    </row>
    <row r="5285" spans="1:16" ht="15" hidden="1" customHeight="1">
      <c r="A5285" s="26" t="s">
        <v>645</v>
      </c>
      <c r="B5285" s="23" t="str">
        <f>IFERROR(VLOOKUP(A5285,hoja!$A$2:$E$970,4,FALSE),0)</f>
        <v>OCCIDENTE</v>
      </c>
      <c r="C5285" s="23" t="str">
        <f>IFERROR(VLOOKUP(A5285,hoja!$A$2:$E$1370,5,FALSE),0)</f>
        <v>CALI</v>
      </c>
      <c r="D5285" s="23" t="str">
        <f>IFERROR(VLOOKUP(A5285,hoja!A:D,3,FALSE),0)</f>
        <v>0410</v>
      </c>
      <c r="E5285" s="40" t="s">
        <v>708</v>
      </c>
      <c r="F5285" s="23" t="str">
        <f>IFERROR(VLOOKUP(E5285,hoja!$A$2:$E$970,4,FALSE),0)</f>
        <v>OCCIDENTE</v>
      </c>
      <c r="G5285" s="23" t="str">
        <f>IFERROR(VLOOKUP(E5285,hoja!$A$2:$E$970,5,FALSE),0)</f>
        <v>JAMUNDÍ</v>
      </c>
      <c r="H5285" s="103" t="str">
        <f>IFERROR(VLOOKUP(E5285,hoja!A:C,3,FALSE),0)</f>
        <v>0358</v>
      </c>
      <c r="I5285" s="24" t="str">
        <f>D5285&amp;H5285</f>
        <v>04100358</v>
      </c>
      <c r="K5285" s="36">
        <v>38</v>
      </c>
      <c r="L5285" s="23" t="str">
        <f t="shared" ref="L5285:L5287" si="1680">IF(B5285=F5285,"REGIONAL","NACIONAL")</f>
        <v>REGIONAL</v>
      </c>
      <c r="M5285" s="23" t="s">
        <v>939</v>
      </c>
      <c r="N5285" s="23" t="s">
        <v>622</v>
      </c>
      <c r="O5285" s="23">
        <f>IF(K5285&lt;=250,25,IF(K5285&lt;=500,16,IF(K5285&lt;=800,12,IF(K5285&lt;=1100,8,IF(K5285&lt;=1400,6,IF(K5285&lt;=1700,5))))))</f>
        <v>25</v>
      </c>
      <c r="P5285" s="23" t="str">
        <f>D5285&amp;H5285&amp;M5285</f>
        <v>04100358Cali</v>
      </c>
    </row>
    <row r="5286" spans="1:16" ht="15" hidden="1" customHeight="1">
      <c r="A5286" s="26" t="s">
        <v>1182</v>
      </c>
      <c r="B5286" s="23" t="str">
        <f>IFERROR(VLOOKUP(A5286,hoja!$A$2:$E$970,4,FALSE),0)</f>
        <v>ANTIOQUIA</v>
      </c>
      <c r="C5286" s="23" t="str">
        <f>IFERROR(VLOOKUP(A5286,hoja!$A$2:$E$1370,5,FALSE),0)</f>
        <v>RIONEGRO</v>
      </c>
      <c r="D5286" s="23" t="str">
        <f>IFERROR(VLOOKUP(A5286,hoja!A:D,3,FALSE),0)</f>
        <v>50575</v>
      </c>
      <c r="E5286" s="40" t="s">
        <v>721</v>
      </c>
      <c r="F5286" s="23" t="str">
        <f>IFERROR(VLOOKUP(E5286,hoja!$A$2:$E$970,4,FALSE),0)</f>
        <v>ANTIOQUIA</v>
      </c>
      <c r="G5286" s="23" t="str">
        <f>IFERROR(VLOOKUP(E5286,hoja!$A$2:$E$970,5,FALSE),0)</f>
        <v>RIONEGRO</v>
      </c>
      <c r="H5286" s="103" t="str">
        <f>IFERROR(VLOOKUP(E5286,hoja!A:C,3,FALSE),0)</f>
        <v>0090</v>
      </c>
      <c r="I5286" s="24" t="str">
        <f>D5286&amp;H5286</f>
        <v>505750090</v>
      </c>
      <c r="K5286" s="36">
        <v>20</v>
      </c>
      <c r="L5286" s="23" t="str">
        <f t="shared" si="1680"/>
        <v>REGIONAL</v>
      </c>
      <c r="M5286" s="23" t="s">
        <v>618</v>
      </c>
      <c r="N5286" s="23" t="s">
        <v>622</v>
      </c>
      <c r="O5286" s="23">
        <f>IF(K5286&lt;=250,25,IF(K5286&lt;=500,16,IF(K5286&lt;=800,12,IF(K5286&lt;=1100,8,IF(K5286&lt;=1400,6,IF(K5286&lt;=1700,5))))))</f>
        <v>25</v>
      </c>
      <c r="P5286" s="23" t="str">
        <f>D5286&amp;H5286&amp;M5286</f>
        <v>505750090Principal</v>
      </c>
    </row>
    <row r="5287" spans="1:16" ht="15" hidden="1" customHeight="1">
      <c r="A5287" s="26" t="s">
        <v>1182</v>
      </c>
      <c r="B5287" s="23" t="str">
        <f>IFERROR(VLOOKUP(A5287,hoja!$A$2:$E$970,4,FALSE),0)</f>
        <v>ANTIOQUIA</v>
      </c>
      <c r="C5287" s="23" t="str">
        <f>IFERROR(VLOOKUP(A5287,hoja!$A$2:$E$1370,5,FALSE),0)</f>
        <v>RIONEGRO</v>
      </c>
      <c r="D5287" s="23" t="str">
        <f>IFERROR(VLOOKUP(A5287,hoja!A:D,3,FALSE),0)</f>
        <v>50575</v>
      </c>
      <c r="E5287" s="40" t="s">
        <v>641</v>
      </c>
      <c r="F5287" s="23" t="str">
        <f>IFERROR(VLOOKUP(E5287,hoja!$A$2:$E$970,4,FALSE),0)</f>
        <v>ANTIOQUIA</v>
      </c>
      <c r="G5287" s="23" t="str">
        <f>IFERROR(VLOOKUP(E5287,hoja!$A$2:$E$970,5,FALSE),0)</f>
        <v>MEDELLÍN</v>
      </c>
      <c r="H5287" s="103" t="str">
        <f>IFERROR(VLOOKUP(E5287,hoja!A:C,3,FALSE),0)</f>
        <v>0079</v>
      </c>
      <c r="I5287" s="24" t="str">
        <f>D5287&amp;H5287</f>
        <v>505750079</v>
      </c>
      <c r="K5287" s="36">
        <v>40</v>
      </c>
      <c r="L5287" s="23" t="str">
        <f t="shared" si="1680"/>
        <v>REGIONAL</v>
      </c>
      <c r="M5287" s="23" t="s">
        <v>618</v>
      </c>
      <c r="N5287" s="23" t="s">
        <v>622</v>
      </c>
      <c r="O5287" s="23">
        <f>IF(K5287&lt;=250,25,IF(K5287&lt;=500,16,IF(K5287&lt;=800,12,IF(K5287&lt;=1100,8,IF(K5287&lt;=1400,6,IF(K5287&lt;=1700,5))))))</f>
        <v>25</v>
      </c>
      <c r="P5287" s="23" t="str">
        <f>D5287&amp;H5287&amp;M5287</f>
        <v>505750079Principal</v>
      </c>
    </row>
    <row r="5288" spans="1:16" ht="15" hidden="1" customHeight="1">
      <c r="A5288" s="26" t="s">
        <v>672</v>
      </c>
      <c r="B5288" s="23" t="str">
        <f>IFERROR(VLOOKUP(A5288,hoja!$A$2:$E$970,4,FALSE),0)</f>
        <v>ANTIOQUIA</v>
      </c>
      <c r="C5288" s="23" t="str">
        <f>IFERROR(VLOOKUP(A5288,hoja!$A$2:$E$1370,5,FALSE),0)</f>
        <v>MEDELLÍN</v>
      </c>
      <c r="D5288" s="23" t="str">
        <f>IFERROR(VLOOKUP(A5288,hoja!A:D,3,FALSE),0)</f>
        <v>0092</v>
      </c>
      <c r="E5288" s="23" t="s">
        <v>711</v>
      </c>
      <c r="F5288" s="23" t="str">
        <f>IFERROR(VLOOKUP(E5288,hoja!$A$2:$E$970,4,FALSE),0)</f>
        <v>COSTA</v>
      </c>
      <c r="G5288" s="23" t="str">
        <f>IFERROR(VLOOKUP(E5288,hoja!$A$2:$E$970,5,FALSE),0)</f>
        <v>MAGANGUÉ</v>
      </c>
      <c r="H5288" s="103" t="str">
        <f>IFERROR(VLOOKUP(E5288,hoja!A:C,3,FALSE),0)</f>
        <v>0383</v>
      </c>
      <c r="I5288" s="24" t="str">
        <f t="shared" ref="I5288:I5289" si="1681">D5288&amp;H5288</f>
        <v>00920383</v>
      </c>
      <c r="K5288" s="23">
        <v>562</v>
      </c>
      <c r="L5288" s="23" t="str">
        <f>IF(B5288=F5288,"REGIONAL","NACIONAL")</f>
        <v>NACIONAL</v>
      </c>
      <c r="M5288" s="23" t="s">
        <v>618</v>
      </c>
      <c r="N5288" s="23" t="str" cm="1">
        <f t="array" ref="N5288">IFERROR(IF(M5288="Principal","LES_ACTIVE",LES_INACTIVE),0)</f>
        <v>LES_ACTIVE</v>
      </c>
      <c r="O5288" s="23">
        <f t="shared" ref="O5288:O5289" si="1682">IF(K5288&lt;=250,25,IF(K5288&lt;=500,16,IF(K5288&lt;=800,12,IF(K5288&lt;=1100,8,IF(K5288&lt;=1400,6,IF(K5288&lt;=1700,5))))))</f>
        <v>12</v>
      </c>
      <c r="P5288" s="23" t="str">
        <f t="shared" ref="P5288:P5289" si="1683">D5288&amp;H5288&amp;M5288</f>
        <v>00920383Principal</v>
      </c>
    </row>
    <row r="5289" spans="1:16" ht="15" hidden="1" customHeight="1">
      <c r="A5289" t="s">
        <v>809</v>
      </c>
      <c r="B5289" s="23" t="str">
        <f>IFERROR(VLOOKUP(A5289,hoja!$A$2:$E$970,4,FALSE),0)</f>
        <v>OCCIDENTE</v>
      </c>
      <c r="C5289" s="23" t="str">
        <f>IFERROR(VLOOKUP(A5289,hoja!$A$2:$E$1370,5,FALSE),0)</f>
        <v>MANIZALES</v>
      </c>
      <c r="D5289" s="23" t="str">
        <f>IFERROR(VLOOKUP(A5289,hoja!A:D,3,FALSE),0)</f>
        <v>50371</v>
      </c>
      <c r="E5289" s="40" t="s">
        <v>642</v>
      </c>
      <c r="F5289" s="23" t="str">
        <f>IFERROR(VLOOKUP(E5289,hoja!$A$2:$E$970,4,FALSE),0)</f>
        <v>COSTA</v>
      </c>
      <c r="G5289" s="23" t="str">
        <f>IFERROR(VLOOKUP(E5289,hoja!$A$2:$E$970,5,FALSE),0)</f>
        <v>BARRANQUILLA</v>
      </c>
      <c r="H5289" s="103" t="str">
        <f>IFERROR(VLOOKUP(E5289,hoja!A:C,3,FALSE),0)</f>
        <v>0111</v>
      </c>
      <c r="I5289" s="24" t="str">
        <f t="shared" si="1681"/>
        <v>503710111</v>
      </c>
      <c r="K5289" s="23">
        <v>887</v>
      </c>
      <c r="L5289" s="23" t="str">
        <f>IF(B5289=F5289,"REGIONAL","NACIONAL")</f>
        <v>NACIONAL</v>
      </c>
      <c r="M5289" s="23" t="s">
        <v>618</v>
      </c>
      <c r="N5289" s="23" t="s">
        <v>622</v>
      </c>
      <c r="O5289" s="23">
        <f t="shared" si="1682"/>
        <v>8</v>
      </c>
      <c r="P5289" s="23" t="str">
        <f t="shared" si="1683"/>
        <v>503710111Principal</v>
      </c>
    </row>
    <row r="5290" spans="1:16" ht="15" hidden="1" customHeight="1">
      <c r="A5290" t="s">
        <v>809</v>
      </c>
      <c r="B5290" s="23" t="str">
        <f>IFERROR(VLOOKUP(A5290,hoja!$A$2:$E$970,4,FALSE),0)</f>
        <v>OCCIDENTE</v>
      </c>
      <c r="C5290" s="23" t="str">
        <f>IFERROR(VLOOKUP(A5290,hoja!$A$2:$E$1370,5,FALSE),0)</f>
        <v>MANIZALES</v>
      </c>
      <c r="D5290" s="23" t="str">
        <f>IFERROR(VLOOKUP(A5290,hoja!A:D,3,FALSE),0)</f>
        <v>50371</v>
      </c>
      <c r="E5290" s="40" t="s">
        <v>645</v>
      </c>
      <c r="F5290" s="23" t="str">
        <f>IFERROR(VLOOKUP(E5290,hoja!$A$2:$E$970,4,FALSE),0)</f>
        <v>OCCIDENTE</v>
      </c>
      <c r="G5290" s="23" t="str">
        <f>IFERROR(VLOOKUP(E5290,hoja!$A$2:$E$970,5,FALSE),0)</f>
        <v>CALI</v>
      </c>
      <c r="H5290" s="103" t="str">
        <f>IFERROR(VLOOKUP(E5290,hoja!A:C,3,FALSE),0)</f>
        <v>0410</v>
      </c>
      <c r="I5290" s="24" t="str">
        <f t="shared" ref="I5290" si="1684">D5290&amp;H5290</f>
        <v>503710410</v>
      </c>
      <c r="K5290" s="23">
        <v>257</v>
      </c>
      <c r="L5290" s="23" t="str">
        <f t="shared" ref="L5290" si="1685">IF(B5290=F5290,"REGIONAL","NACIONAL")</f>
        <v>REGIONAL</v>
      </c>
      <c r="M5290" s="23" t="s">
        <v>618</v>
      </c>
      <c r="N5290" s="23" t="s">
        <v>622</v>
      </c>
      <c r="O5290" s="23">
        <f t="shared" ref="O5290" si="1686">IF(K5290&lt;=250,25,IF(K5290&lt;=500,16,IF(K5290&lt;=800,12,IF(K5290&lt;=1100,8,IF(K5290&lt;=1400,6,IF(K5290&lt;=1700,5))))))</f>
        <v>16</v>
      </c>
      <c r="P5290" s="23" t="str">
        <f t="shared" ref="P5290" si="1687">D5290&amp;H5290&amp;M5290</f>
        <v>503710410Principal</v>
      </c>
    </row>
    <row r="5291" spans="1:16" ht="15" hidden="1" customHeight="1">
      <c r="A5291" t="s">
        <v>809</v>
      </c>
      <c r="B5291" s="23" t="str">
        <f>IFERROR(VLOOKUP(A5291,hoja!$A$2:$E$970,4,FALSE),0)</f>
        <v>OCCIDENTE</v>
      </c>
      <c r="C5291" s="23" t="str">
        <f>IFERROR(VLOOKUP(A5291,hoja!$A$2:$E$1370,5,FALSE),0)</f>
        <v>MANIZALES</v>
      </c>
      <c r="D5291" s="23" t="str">
        <f>IFERROR(VLOOKUP(A5291,hoja!A:D,3,FALSE),0)</f>
        <v>50371</v>
      </c>
      <c r="E5291" s="40" t="s">
        <v>637</v>
      </c>
      <c r="F5291" s="23" t="str">
        <f>IFERROR(VLOOKUP(E5291,hoja!$A$2:$E$970,4,FALSE),0)</f>
        <v>SANTANDER</v>
      </c>
      <c r="G5291" s="23" t="str">
        <f>IFERROR(VLOOKUP(E5291,hoja!$A$2:$E$970,5,FALSE),0)</f>
        <v>PIEDECUESTA</v>
      </c>
      <c r="H5291" s="103" t="str">
        <f>IFERROR(VLOOKUP(E5291,hoja!A:C,3,FALSE),0)</f>
        <v>0422</v>
      </c>
      <c r="I5291" s="24" t="str">
        <f t="shared" ref="I5291:I5292" si="1688">D5291&amp;H5291</f>
        <v>503710422</v>
      </c>
      <c r="K5291" s="23">
        <v>512</v>
      </c>
      <c r="L5291" s="23" t="str">
        <f>IF(B5291=F5291,"REGIONAL","NACIONAL")</f>
        <v>NACIONAL</v>
      </c>
      <c r="M5291" s="23" t="s">
        <v>794</v>
      </c>
      <c r="N5291" s="23" t="s">
        <v>622</v>
      </c>
      <c r="O5291" s="23">
        <f t="shared" ref="O5291:O5292" si="1689">IF(K5291&lt;=250,25,IF(K5291&lt;=500,16,IF(K5291&lt;=800,12,IF(K5291&lt;=1100,8,IF(K5291&lt;=1400,6,IF(K5291&lt;=1700,5))))))</f>
        <v>12</v>
      </c>
      <c r="P5291" s="23" t="str">
        <f t="shared" ref="P5291:P5292" si="1690">D5291&amp;H5291&amp;M5291</f>
        <v>503710422Letras</v>
      </c>
    </row>
    <row r="5292" spans="1:16" ht="15" hidden="1" customHeight="1">
      <c r="A5292" s="26" t="s">
        <v>801</v>
      </c>
      <c r="B5292" s="23" t="str">
        <f>IFERROR(VLOOKUP(A5292,hoja!$A$2:$E$970,4,FALSE),0)</f>
        <v>CENTRO</v>
      </c>
      <c r="C5292" s="23" t="str">
        <f>IFERROR(VLOOKUP(A5292,hoja!$A$2:$E$1370,5,FALSE),0)</f>
        <v>SESQUILÉ</v>
      </c>
      <c r="D5292" s="23" t="str">
        <f>IFERROR(VLOOKUP(A5292,hoja!A:D,3,FALSE),0)</f>
        <v>6034</v>
      </c>
      <c r="E5292" s="23" t="s">
        <v>925</v>
      </c>
      <c r="F5292" s="23" t="str">
        <f>IFERROR(VLOOKUP(E5292,hoja!$A$2:$E$970,4,FALSE),0)</f>
        <v>CENTRO</v>
      </c>
      <c r="G5292" s="23" t="str">
        <f>IFERROR(VLOOKUP(E5292,hoja!$A$2:$E$970,5,FALSE),0)</f>
        <v>RIONEGRO</v>
      </c>
      <c r="H5292" s="103" t="str">
        <f>IFERROR(VLOOKUP(E5292,hoja!A:C,3,FALSE),0)</f>
        <v>60168</v>
      </c>
      <c r="I5292" s="24" t="str">
        <f t="shared" si="1688"/>
        <v>603460168</v>
      </c>
      <c r="K5292" s="23">
        <v>424</v>
      </c>
      <c r="L5292" s="23" t="str">
        <f t="shared" ref="L5292:L5295" si="1691">IF(B5292=F5292,"REGIONAL","NACIONAL")</f>
        <v>REGIONAL</v>
      </c>
      <c r="M5292" s="23" t="s">
        <v>623</v>
      </c>
      <c r="N5292" s="23" t="s">
        <v>622</v>
      </c>
      <c r="O5292" s="23">
        <f t="shared" si="1689"/>
        <v>16</v>
      </c>
      <c r="P5292" s="23" t="str">
        <f t="shared" si="1690"/>
        <v>603460168Facatativa</v>
      </c>
    </row>
    <row r="5293" spans="1:16" ht="15" hidden="1" customHeight="1">
      <c r="A5293" s="26" t="s">
        <v>801</v>
      </c>
      <c r="B5293" s="23" t="str">
        <f>IFERROR(VLOOKUP(A5293,hoja!$A$2:$E$970,4,FALSE),0)</f>
        <v>CENTRO</v>
      </c>
      <c r="C5293" s="23" t="str">
        <f>IFERROR(VLOOKUP(A5293,hoja!$A$2:$E$1370,5,FALSE),0)</f>
        <v>SESQUILÉ</v>
      </c>
      <c r="D5293" s="23" t="str">
        <f>IFERROR(VLOOKUP(A5293,hoja!A:D,3,FALSE),0)</f>
        <v>6034</v>
      </c>
      <c r="E5293" s="23" t="s">
        <v>660</v>
      </c>
      <c r="F5293" s="23" t="str">
        <f>IFERROR(VLOOKUP(E5293,hoja!$A$2:$E$970,4,FALSE),0)</f>
        <v>CENTRO</v>
      </c>
      <c r="G5293" s="23" t="str">
        <f>IFERROR(VLOOKUP(E5293,hoja!$A$2:$E$970,5,FALSE),0)</f>
        <v>BOGOTÁ</v>
      </c>
      <c r="H5293" s="103" t="str">
        <f>IFERROR(VLOOKUP(E5293,hoja!A:C,3,FALSE),0)</f>
        <v>0035</v>
      </c>
      <c r="I5293" s="24" t="str">
        <f t="shared" ref="I5293" si="1692">D5293&amp;H5293</f>
        <v>60340035</v>
      </c>
      <c r="K5293" s="23">
        <v>45</v>
      </c>
      <c r="L5293" s="23" t="str">
        <f t="shared" si="1691"/>
        <v>REGIONAL</v>
      </c>
      <c r="M5293" s="23" t="s">
        <v>618</v>
      </c>
      <c r="N5293" s="23" t="s">
        <v>622</v>
      </c>
      <c r="O5293" s="23">
        <f t="shared" ref="O5293" si="1693">IF(K5293&lt;=250,25,IF(K5293&lt;=500,16,IF(K5293&lt;=800,12,IF(K5293&lt;=1100,8,IF(K5293&lt;=1400,6,IF(K5293&lt;=1700,5))))))</f>
        <v>25</v>
      </c>
      <c r="P5293" s="23" t="str">
        <f t="shared" ref="P5293" si="1694">D5293&amp;H5293&amp;M5293</f>
        <v>60340035Principal</v>
      </c>
    </row>
    <row r="5294" spans="1:16" ht="15" hidden="1" customHeight="1">
      <c r="A5294" s="26" t="s">
        <v>801</v>
      </c>
      <c r="B5294" s="23" t="str">
        <f>IFERROR(VLOOKUP(A5294,hoja!$A$2:$E$970,4,FALSE),0)</f>
        <v>CENTRO</v>
      </c>
      <c r="C5294" s="23" t="str">
        <f>IFERROR(VLOOKUP(A5294,hoja!$A$2:$E$1370,5,FALSE),0)</f>
        <v>SESQUILÉ</v>
      </c>
      <c r="D5294" s="23" t="str">
        <f>IFERROR(VLOOKUP(A5294,hoja!A:D,3,FALSE),0)</f>
        <v>6034</v>
      </c>
      <c r="E5294" s="23" t="s">
        <v>673</v>
      </c>
      <c r="F5294" s="23" t="str">
        <f>IFERROR(VLOOKUP(E5294,hoja!$A$2:$E$970,4,FALSE),0)</f>
        <v>CENTRO</v>
      </c>
      <c r="G5294" s="23" t="str">
        <f>IFERROR(VLOOKUP(E5294,hoja!$A$2:$E$970,5,FALSE),0)</f>
        <v>BOGOTÁ</v>
      </c>
      <c r="H5294" s="103" t="str">
        <f>IFERROR(VLOOKUP(E5294,hoja!A:C,3,FALSE),0)</f>
        <v>3052</v>
      </c>
      <c r="I5294" s="24" t="str">
        <f t="shared" ref="I5294" si="1695">D5294&amp;H5294</f>
        <v>60343052</v>
      </c>
      <c r="K5294" s="23">
        <v>33</v>
      </c>
      <c r="L5294" s="23" t="str">
        <f t="shared" si="1691"/>
        <v>REGIONAL</v>
      </c>
      <c r="M5294" s="23" t="s">
        <v>618</v>
      </c>
      <c r="N5294" s="23" t="s">
        <v>622</v>
      </c>
      <c r="O5294" s="23">
        <f t="shared" ref="O5294" si="1696">IF(K5294&lt;=250,25,IF(K5294&lt;=500,16,IF(K5294&lt;=800,12,IF(K5294&lt;=1100,8,IF(K5294&lt;=1400,6,IF(K5294&lt;=1700,5))))))</f>
        <v>25</v>
      </c>
      <c r="P5294" s="23" t="str">
        <f t="shared" ref="P5294" si="1697">D5294&amp;H5294&amp;M5294</f>
        <v>60343052Principal</v>
      </c>
    </row>
    <row r="5295" spans="1:16" ht="15" hidden="1" customHeight="1">
      <c r="A5295" s="26" t="s">
        <v>801</v>
      </c>
      <c r="B5295" s="23" t="str">
        <f>IFERROR(VLOOKUP(A5295,hoja!$A$2:$E$970,4,FALSE),0)</f>
        <v>CENTRO</v>
      </c>
      <c r="C5295" s="23" t="str">
        <f>IFERROR(VLOOKUP(A5295,hoja!$A$2:$E$1370,5,FALSE),0)</f>
        <v>SESQUILÉ</v>
      </c>
      <c r="D5295" s="23" t="str">
        <f>IFERROR(VLOOKUP(A5295,hoja!A:D,3,FALSE),0)</f>
        <v>6034</v>
      </c>
      <c r="E5295" s="23" t="s">
        <v>630</v>
      </c>
      <c r="F5295" s="23" t="str">
        <f>IFERROR(VLOOKUP(E5295,hoja!$A$2:$E$970,4,FALSE),0)</f>
        <v>CENTRO</v>
      </c>
      <c r="G5295" s="23" t="str">
        <f>IFERROR(VLOOKUP(E5295,hoja!$A$2:$E$970,5,FALSE),0)</f>
        <v>SESQUILÉ</v>
      </c>
      <c r="H5295" s="103" t="str">
        <f>IFERROR(VLOOKUP(E5295,hoja!A:C,3,FALSE),0)</f>
        <v>1501</v>
      </c>
      <c r="I5295" s="24" t="str">
        <f t="shared" ref="I5295:I5296" si="1698">D5295&amp;H5295</f>
        <v>60341501</v>
      </c>
      <c r="K5295" s="23">
        <v>21</v>
      </c>
      <c r="L5295" s="23" t="str">
        <f t="shared" si="1691"/>
        <v>REGIONAL</v>
      </c>
      <c r="M5295" s="23" t="s">
        <v>618</v>
      </c>
      <c r="N5295" s="23" t="s">
        <v>622</v>
      </c>
      <c r="O5295" s="23">
        <f t="shared" ref="O5295:O5296" si="1699">IF(K5295&lt;=250,25,IF(K5295&lt;=500,16,IF(K5295&lt;=800,12,IF(K5295&lt;=1100,8,IF(K5295&lt;=1400,6,IF(K5295&lt;=1700,5))))))</f>
        <v>25</v>
      </c>
      <c r="P5295" s="23" t="str">
        <f t="shared" ref="P5295:P5296" si="1700">D5295&amp;H5295&amp;M5295</f>
        <v>60341501Principal</v>
      </c>
    </row>
    <row r="5296" spans="1:16" ht="15" hidden="1" customHeight="1">
      <c r="A5296" s="26" t="s">
        <v>925</v>
      </c>
      <c r="B5296" s="23" t="str">
        <f>IFERROR(VLOOKUP(A5296,hoja!$A$2:$E$970,4,FALSE),0)</f>
        <v>CENTRO</v>
      </c>
      <c r="C5296" s="23" t="str">
        <f>IFERROR(VLOOKUP(A5296,hoja!$A$2:$E$1370,5,FALSE),0)</f>
        <v>RIONEGRO</v>
      </c>
      <c r="D5296" s="23" t="str">
        <f>IFERROR(VLOOKUP(A5296,hoja!A:D,3,FALSE),0)</f>
        <v>60168</v>
      </c>
      <c r="E5296" s="40" t="s">
        <v>642</v>
      </c>
      <c r="F5296" s="23" t="str">
        <f>IFERROR(VLOOKUP(E5296,hoja!$A$2:$E$970,4,FALSE),0)</f>
        <v>COSTA</v>
      </c>
      <c r="G5296" s="23" t="str">
        <f>IFERROR(VLOOKUP(E5296,hoja!$A$2:$E$970,5,FALSE),0)</f>
        <v>BARRANQUILLA</v>
      </c>
      <c r="H5296" s="103" t="str">
        <f>IFERROR(VLOOKUP(E5296,hoja!A:C,3,FALSE),0)</f>
        <v>0111</v>
      </c>
      <c r="I5296" s="24" t="str">
        <f t="shared" si="1698"/>
        <v>601680111</v>
      </c>
      <c r="K5296" s="23">
        <v>700</v>
      </c>
      <c r="L5296" s="23" t="str">
        <f>IF(B5296=F5296,"REGIONAL","NACIONAL")</f>
        <v>NACIONAL</v>
      </c>
      <c r="M5296" s="23" t="s">
        <v>618</v>
      </c>
      <c r="N5296" s="23" t="s">
        <v>622</v>
      </c>
      <c r="O5296" s="23">
        <f t="shared" si="1699"/>
        <v>12</v>
      </c>
      <c r="P5296" s="23" t="str">
        <f t="shared" si="1700"/>
        <v>601680111Principal</v>
      </c>
    </row>
    <row r="5297" spans="1:16" ht="15" hidden="1" customHeight="1">
      <c r="A5297" s="26" t="s">
        <v>925</v>
      </c>
      <c r="B5297" s="23" t="str">
        <f>IFERROR(VLOOKUP(A5297,hoja!$A$2:$E$970,4,FALSE),0)</f>
        <v>CENTRO</v>
      </c>
      <c r="C5297" s="23" t="str">
        <f>IFERROR(VLOOKUP(A5297,hoja!$A$2:$E$1370,5,FALSE),0)</f>
        <v>RIONEGRO</v>
      </c>
      <c r="D5297" s="23" t="str">
        <f>IFERROR(VLOOKUP(A5297,hoja!A:D,3,FALSE),0)</f>
        <v>60168</v>
      </c>
      <c r="E5297" s="40" t="s">
        <v>645</v>
      </c>
      <c r="F5297" s="23" t="str">
        <f>IFERROR(VLOOKUP(E5297,hoja!$A$2:$E$970,4,FALSE),0)</f>
        <v>OCCIDENTE</v>
      </c>
      <c r="G5297" s="23" t="str">
        <f>IFERROR(VLOOKUP(E5297,hoja!$A$2:$E$970,5,FALSE),0)</f>
        <v>CALI</v>
      </c>
      <c r="H5297" s="103" t="str">
        <f>IFERROR(VLOOKUP(E5297,hoja!A:C,3,FALSE),0)</f>
        <v>0410</v>
      </c>
      <c r="I5297" s="24" t="str">
        <f t="shared" ref="I5297:I5302" si="1701">D5297&amp;H5297</f>
        <v>601680410</v>
      </c>
      <c r="K5297" s="23">
        <v>445</v>
      </c>
      <c r="L5297" s="23" t="str">
        <f t="shared" ref="L5297:L5303" si="1702">IF(B5297=F5297,"REGIONAL","NACIONAL")</f>
        <v>NACIONAL</v>
      </c>
      <c r="M5297" s="23" t="s">
        <v>618</v>
      </c>
      <c r="N5297" s="23" t="s">
        <v>622</v>
      </c>
      <c r="O5297" s="23">
        <f t="shared" ref="O5297:O5302" si="1703">IF(K5297&lt;=250,25,IF(K5297&lt;=500,16,IF(K5297&lt;=800,12,IF(K5297&lt;=1100,8,IF(K5297&lt;=1400,6,IF(K5297&lt;=1700,5))))))</f>
        <v>16</v>
      </c>
      <c r="P5297" s="23" t="str">
        <f t="shared" ref="P5297:P5302" si="1704">D5297&amp;H5297&amp;M5297</f>
        <v>601680410Principal</v>
      </c>
    </row>
    <row r="5298" spans="1:16" ht="15" hidden="1" customHeight="1">
      <c r="A5298" s="26" t="s">
        <v>920</v>
      </c>
      <c r="B5298" s="23" t="str">
        <f>IFERROR(VLOOKUP(A5298,hoja!$A$2:$E$970,4,FALSE),0)</f>
        <v>ANTIOQUIA</v>
      </c>
      <c r="C5298" s="23" t="str">
        <f>IFERROR(VLOOKUP(A5298,hoja!$A$2:$E$1370,5,FALSE),0)</f>
        <v>MEDELLÍN</v>
      </c>
      <c r="D5298" s="23" t="str">
        <f>IFERROR(VLOOKUP(A5298,hoja!A:D,3,FALSE),0)</f>
        <v>60000</v>
      </c>
      <c r="E5298" s="23" t="s">
        <v>670</v>
      </c>
      <c r="F5298" s="23" t="str">
        <f>IFERROR(VLOOKUP(E5298,hoja!$A$2:$E$970,4,FALSE),0)</f>
        <v>OCCIDENTE</v>
      </c>
      <c r="G5298" s="23" t="str">
        <f>IFERROR(VLOOKUP(E5298,hoja!$A$2:$E$970,5,FALSE),0)</f>
        <v>PEREIRA</v>
      </c>
      <c r="H5298" s="103" t="str">
        <f>IFERROR(VLOOKUP(E5298,hoja!A:C,3,FALSE),0)</f>
        <v>0134</v>
      </c>
      <c r="I5298" s="24" t="str">
        <f t="shared" si="1701"/>
        <v>600000134</v>
      </c>
      <c r="J5298" s="23">
        <v>33.633333333302289</v>
      </c>
      <c r="K5298" s="23">
        <v>225</v>
      </c>
      <c r="L5298" s="23" t="str">
        <f t="shared" si="1702"/>
        <v>NACIONAL</v>
      </c>
      <c r="M5298" s="23" t="s">
        <v>618</v>
      </c>
      <c r="N5298" s="23" t="str" cm="1">
        <f t="array" ref="N5298">IFERROR(IF(M5298="Principal","LES_ACTIVE",LES_INACTIVE),0)</f>
        <v>LES_ACTIVE</v>
      </c>
      <c r="O5298" s="23">
        <f t="shared" si="1703"/>
        <v>25</v>
      </c>
      <c r="P5298" s="23" t="str">
        <f t="shared" si="1704"/>
        <v>600000134Principal</v>
      </c>
    </row>
    <row r="5299" spans="1:16" ht="15" hidden="1" customHeight="1">
      <c r="A5299" s="26" t="s">
        <v>655</v>
      </c>
      <c r="B5299" s="23" t="str">
        <f>IFERROR(VLOOKUP(A5299,hoja!$A$2:$E$970,4,FALSE),0)</f>
        <v>ANTIOQUIA</v>
      </c>
      <c r="C5299" s="23" t="str">
        <f>IFERROR(VLOOKUP(A5299,hoja!$A$2:$E$1370,5,FALSE),0)</f>
        <v>MEDELLÍN</v>
      </c>
      <c r="D5299" s="23" t="str">
        <f>IFERROR(VLOOKUP(A5299,hoja!A:D,3,FALSE),0)</f>
        <v>0292</v>
      </c>
      <c r="E5299" s="23" t="s">
        <v>670</v>
      </c>
      <c r="F5299" s="23" t="str">
        <f>IFERROR(VLOOKUP(E5299,hoja!$A$2:$E$970,4,FALSE),0)</f>
        <v>OCCIDENTE</v>
      </c>
      <c r="G5299" s="23" t="str">
        <f>IFERROR(VLOOKUP(E5299,hoja!$A$2:$E$970,5,FALSE),0)</f>
        <v>PEREIRA</v>
      </c>
      <c r="H5299" s="103" t="str">
        <f>IFERROR(VLOOKUP(E5299,hoja!A:C,3,FALSE),0)</f>
        <v>0134</v>
      </c>
      <c r="I5299" s="24" t="str">
        <f t="shared" si="1701"/>
        <v>02920134</v>
      </c>
      <c r="K5299" s="23">
        <v>196</v>
      </c>
      <c r="L5299" s="23" t="str">
        <f t="shared" si="1702"/>
        <v>NACIONAL</v>
      </c>
      <c r="M5299" s="23" t="s">
        <v>618</v>
      </c>
      <c r="N5299" s="23" t="str" cm="1">
        <f t="array" ref="N5299">IFERROR(IF(M5299="Principal","LES_ACTIVE",LES_INACTIVE),0)</f>
        <v>LES_ACTIVE</v>
      </c>
      <c r="O5299" s="23">
        <f t="shared" si="1703"/>
        <v>25</v>
      </c>
      <c r="P5299" s="23" t="str">
        <f t="shared" si="1704"/>
        <v>02920134Principal</v>
      </c>
    </row>
    <row r="5300" spans="1:16" ht="15" hidden="1" customHeight="1">
      <c r="A5300" s="23" t="s">
        <v>653</v>
      </c>
      <c r="B5300" s="23" t="str">
        <f>IFERROR(VLOOKUP(A5300,hoja!$A$2:$E$970,4,FALSE),0)</f>
        <v>CENTRO</v>
      </c>
      <c r="C5300" s="23" t="str">
        <f>IFERROR(VLOOKUP(A5300,hoja!$A$2:$E$1370,5,FALSE),0)</f>
        <v>MADRID</v>
      </c>
      <c r="D5300" s="23" t="str">
        <f>IFERROR(VLOOKUP(A5300,hoja!A:D,3,FALSE),0)</f>
        <v>2023</v>
      </c>
      <c r="E5300" s="23" t="s">
        <v>652</v>
      </c>
      <c r="F5300" s="23" t="str">
        <f>IFERROR(VLOOKUP(E5300,hoja!$A$2:$E$970,4,FALSE),0)</f>
        <v>OCCIDENTE</v>
      </c>
      <c r="G5300" s="23" t="str">
        <f>IFERROR(VLOOKUP(E5300,hoja!$A$2:$E$970,5,FALSE),0)</f>
        <v>CALI</v>
      </c>
      <c r="H5300" s="103" t="str">
        <f>IFERROR(VLOOKUP(E5300,hoja!A:C,3,FALSE),0)</f>
        <v>60109</v>
      </c>
      <c r="I5300" s="24" t="str">
        <f t="shared" si="1701"/>
        <v>202360109</v>
      </c>
      <c r="K5300" s="35">
        <v>449</v>
      </c>
      <c r="L5300" s="23" t="str">
        <f t="shared" si="1702"/>
        <v>NACIONAL</v>
      </c>
      <c r="M5300" s="23" t="s">
        <v>618</v>
      </c>
      <c r="N5300" s="23" t="s">
        <v>622</v>
      </c>
      <c r="O5300" s="23">
        <f t="shared" si="1703"/>
        <v>16</v>
      </c>
      <c r="P5300" s="23" t="str">
        <f t="shared" si="1704"/>
        <v>202360109Principal</v>
      </c>
    </row>
    <row r="5301" spans="1:16" ht="15" hidden="1" customHeight="1">
      <c r="A5301" s="23" t="s">
        <v>653</v>
      </c>
      <c r="B5301" s="23" t="str">
        <f>IFERROR(VLOOKUP(A5301,hoja!$A$2:$E$970,4,FALSE),0)</f>
        <v>CENTRO</v>
      </c>
      <c r="C5301" s="23" t="str">
        <f>IFERROR(VLOOKUP(A5301,hoja!$A$2:$E$1370,5,FALSE),0)</f>
        <v>MADRID</v>
      </c>
      <c r="D5301" s="23" t="str">
        <f>IFERROR(VLOOKUP(A5301,hoja!A:D,3,FALSE),0)</f>
        <v>2023</v>
      </c>
      <c r="E5301" s="23" t="s">
        <v>925</v>
      </c>
      <c r="F5301" s="23" t="str">
        <f>IFERROR(VLOOKUP(E5301,hoja!$A$2:$E$970,4,FALSE),0)</f>
        <v>CENTRO</v>
      </c>
      <c r="G5301" s="23" t="str">
        <f>IFERROR(VLOOKUP(E5301,hoja!$A$2:$E$970,5,FALSE),0)</f>
        <v>RIONEGRO</v>
      </c>
      <c r="H5301" s="103" t="str">
        <f>IFERROR(VLOOKUP(E5301,hoja!A:C,3,FALSE),0)</f>
        <v>60168</v>
      </c>
      <c r="I5301" s="24" t="str">
        <f t="shared" si="1701"/>
        <v>202360168</v>
      </c>
      <c r="K5301" s="35">
        <v>365</v>
      </c>
      <c r="L5301" s="23" t="str">
        <f t="shared" si="1702"/>
        <v>REGIONAL</v>
      </c>
      <c r="M5301" s="23" t="s">
        <v>618</v>
      </c>
      <c r="N5301" s="23" t="s">
        <v>622</v>
      </c>
      <c r="O5301" s="23">
        <f t="shared" si="1703"/>
        <v>16</v>
      </c>
      <c r="P5301" s="23" t="str">
        <f t="shared" si="1704"/>
        <v>202360168Principal</v>
      </c>
    </row>
    <row r="5302" spans="1:16" ht="15" hidden="1" customHeight="1">
      <c r="A5302" t="s">
        <v>780</v>
      </c>
      <c r="B5302" s="29" t="str">
        <f>IFERROR(VLOOKUP(A5302,hoja!$A$2:$E$970,4,FALSE),0)</f>
        <v>CENTRO</v>
      </c>
      <c r="C5302" s="29" t="str">
        <f>IFERROR(VLOOKUP(A5302,hoja!$A$2:$E$1370,5,FALSE),0)</f>
        <v>ZIPAQUIRÁ</v>
      </c>
      <c r="D5302" s="29" t="str">
        <f>IFERROR(VLOOKUP(A5302,hoja!A:D,3,FALSE),0)</f>
        <v>2031</v>
      </c>
      <c r="E5302" s="29" t="s">
        <v>650</v>
      </c>
      <c r="F5302" s="29" t="str">
        <f>IFERROR(VLOOKUP(E5302,hoja!$A$2:$E$970,4,FALSE),0)</f>
        <v>OCCIDENTE</v>
      </c>
      <c r="G5302" s="29" t="str">
        <f>IFERROR(VLOOKUP(E5302,hoja!$A$2:$E$970,5,FALSE),0)</f>
        <v>CALOTO</v>
      </c>
      <c r="H5302" s="104" t="str">
        <f>IFERROR(VLOOKUP(E5302,hoja!A:C,3,FALSE),0)</f>
        <v>0445</v>
      </c>
      <c r="I5302" s="37" t="str">
        <f t="shared" si="1701"/>
        <v>20310445</v>
      </c>
      <c r="K5302" s="23">
        <v>527</v>
      </c>
      <c r="L5302" s="23" t="str">
        <f t="shared" si="1702"/>
        <v>NACIONAL</v>
      </c>
      <c r="M5302" s="23" t="s">
        <v>618</v>
      </c>
      <c r="N5302" s="23" t="s">
        <v>622</v>
      </c>
      <c r="O5302" s="23">
        <f t="shared" si="1703"/>
        <v>12</v>
      </c>
      <c r="P5302" s="23" t="str">
        <f t="shared" si="1704"/>
        <v>20310445Principal</v>
      </c>
    </row>
    <row r="5303" spans="1:16" ht="15" hidden="1" customHeight="1">
      <c r="A5303" t="s">
        <v>780</v>
      </c>
      <c r="B5303" s="29" t="str">
        <f>IFERROR(VLOOKUP(A5303,hoja!$A$2:$E$970,4,FALSE),0)</f>
        <v>CENTRO</v>
      </c>
      <c r="C5303" s="29" t="str">
        <f>IFERROR(VLOOKUP(A5303,hoja!$A$2:$E$1370,5,FALSE),0)</f>
        <v>ZIPAQUIRÁ</v>
      </c>
      <c r="D5303" s="29" t="str">
        <f>IFERROR(VLOOKUP(A5303,hoja!A:D,3,FALSE),0)</f>
        <v>2031</v>
      </c>
      <c r="E5303" s="29" t="s">
        <v>652</v>
      </c>
      <c r="F5303" s="29" t="str">
        <f>IFERROR(VLOOKUP(E5303,hoja!$A$2:$E$970,4,FALSE),0)</f>
        <v>OCCIDENTE</v>
      </c>
      <c r="G5303" s="29" t="str">
        <f>IFERROR(VLOOKUP(E5303,hoja!$A$2:$E$970,5,FALSE),0)</f>
        <v>CALI</v>
      </c>
      <c r="H5303" s="104" t="str">
        <f>IFERROR(VLOOKUP(E5303,hoja!A:C,3,FALSE),0)</f>
        <v>60109</v>
      </c>
      <c r="I5303" s="37" t="str">
        <f t="shared" ref="I5303" si="1705">D5303&amp;H5303</f>
        <v>203160109</v>
      </c>
      <c r="K5303" s="23">
        <v>500</v>
      </c>
      <c r="L5303" s="23" t="str">
        <f t="shared" si="1702"/>
        <v>NACIONAL</v>
      </c>
      <c r="M5303" s="23" t="s">
        <v>618</v>
      </c>
      <c r="N5303" s="23" t="s">
        <v>622</v>
      </c>
      <c r="O5303" s="23">
        <f t="shared" ref="O5303" si="1706">IF(K5303&lt;=250,25,IF(K5303&lt;=500,16,IF(K5303&lt;=800,12,IF(K5303&lt;=1100,8,IF(K5303&lt;=1400,6,IF(K5303&lt;=1700,5))))))</f>
        <v>16</v>
      </c>
      <c r="P5303" s="23" t="str">
        <f t="shared" ref="P5303" si="1707">D5303&amp;H5303&amp;M5303</f>
        <v>203160109Principal</v>
      </c>
    </row>
    <row r="5304" spans="1:16" ht="15" hidden="1" customHeight="1">
      <c r="A5304" t="s">
        <v>780</v>
      </c>
      <c r="B5304" s="29" t="str">
        <f>IFERROR(VLOOKUP(A5304,hoja!$A$2:$E$970,4,FALSE),0)</f>
        <v>CENTRO</v>
      </c>
      <c r="C5304" s="29" t="str">
        <f>IFERROR(VLOOKUP(A5304,hoja!$A$2:$E$1370,5,FALSE),0)</f>
        <v>ZIPAQUIRÁ</v>
      </c>
      <c r="D5304" s="29" t="str">
        <f>IFERROR(VLOOKUP(A5304,hoja!A:D,3,FALSE),0)</f>
        <v>2031</v>
      </c>
      <c r="E5304" s="29" t="s">
        <v>925</v>
      </c>
      <c r="F5304" s="29" t="str">
        <f>IFERROR(VLOOKUP(E5304,hoja!$A$2:$E$970,4,FALSE),0)</f>
        <v>CENTRO</v>
      </c>
      <c r="G5304" s="29" t="str">
        <f>IFERROR(VLOOKUP(E5304,hoja!$A$2:$E$970,5,FALSE),0)</f>
        <v>RIONEGRO</v>
      </c>
      <c r="H5304" s="104" t="str">
        <f>IFERROR(VLOOKUP(E5304,hoja!A:C,3,FALSE),0)</f>
        <v>60168</v>
      </c>
      <c r="I5304" s="37" t="str">
        <f t="shared" ref="I5304:I5308" si="1708">D5304&amp;H5304</f>
        <v>203160168</v>
      </c>
      <c r="K5304" s="23">
        <v>426</v>
      </c>
      <c r="L5304" s="23" t="str">
        <f t="shared" ref="L5304:L5306" si="1709">IF(B5304=F5304,"REGIONAL","NACIONAL")</f>
        <v>REGIONAL</v>
      </c>
      <c r="M5304" s="23" t="s">
        <v>618</v>
      </c>
      <c r="N5304" s="23" t="s">
        <v>622</v>
      </c>
      <c r="O5304" s="23">
        <f t="shared" ref="O5304:O5308" si="1710">IF(K5304&lt;=250,25,IF(K5304&lt;=500,16,IF(K5304&lt;=800,12,IF(K5304&lt;=1100,8,IF(K5304&lt;=1400,6,IF(K5304&lt;=1700,5))))))</f>
        <v>16</v>
      </c>
      <c r="P5304" s="23" t="str">
        <f t="shared" ref="P5304:P5308" si="1711">D5304&amp;H5304&amp;M5304</f>
        <v>203160168Principal</v>
      </c>
    </row>
    <row r="5305" spans="1:16" ht="15" hidden="1" customHeight="1">
      <c r="A5305" t="s">
        <v>780</v>
      </c>
      <c r="B5305" s="23" t="str">
        <f>IFERROR(VLOOKUP(A5305,hoja!$A$2:$E$970,4,FALSE),0)</f>
        <v>CENTRO</v>
      </c>
      <c r="C5305" s="23" t="str">
        <f>IFERROR(VLOOKUP(A5305,hoja!$A$2:$E$1370,5,FALSE),0)</f>
        <v>ZIPAQUIRÁ</v>
      </c>
      <c r="D5305" s="23" t="str">
        <f>IFERROR(VLOOKUP(A5305,hoja!A:D,3,FALSE),0)</f>
        <v>2031</v>
      </c>
      <c r="E5305" s="23" t="s">
        <v>663</v>
      </c>
      <c r="F5305" s="23" t="str">
        <f>IFERROR(VLOOKUP(E5305,hoja!$A$2:$E$970,4,FALSE),0)</f>
        <v>CENTRO</v>
      </c>
      <c r="G5305" s="23" t="str">
        <f>IFERROR(VLOOKUP(E5305,hoja!$A$2:$E$970,5,FALSE),0)</f>
        <v>MADRID</v>
      </c>
      <c r="H5305" s="103" t="str">
        <f>IFERROR(VLOOKUP(E5305,hoja!A:C,3,FALSE),0)</f>
        <v>0022</v>
      </c>
      <c r="I5305" s="24" t="str">
        <f t="shared" si="1708"/>
        <v>20310022</v>
      </c>
      <c r="J5305" s="23">
        <v>3.660833333269693</v>
      </c>
      <c r="K5305" s="23">
        <v>64.081999999999994</v>
      </c>
      <c r="L5305" s="23" t="str">
        <f t="shared" si="1709"/>
        <v>REGIONAL</v>
      </c>
      <c r="M5305" s="23" t="s">
        <v>753</v>
      </c>
      <c r="N5305" s="23" cm="1">
        <f t="array" aca="1" ref="N5305" ca="1">IFERROR(IF(M5305="Principal","LES_ACTIVE",LES_INACTIVE),0)</f>
        <v>0</v>
      </c>
      <c r="O5305" s="23">
        <f t="shared" si="1710"/>
        <v>25</v>
      </c>
      <c r="P5305" s="23" t="str">
        <f t="shared" si="1711"/>
        <v>20310022Tebaida</v>
      </c>
    </row>
    <row r="5306" spans="1:16" ht="15" hidden="1" customHeight="1">
      <c r="A5306" s="26" t="s">
        <v>845</v>
      </c>
      <c r="B5306" s="23" t="str">
        <f>IFERROR(VLOOKUP(A5306,hoja!$A$2:$E$970,4,FALSE),0)</f>
        <v>OCCIDENTE</v>
      </c>
      <c r="C5306" s="23" t="str">
        <f>IFERROR(VLOOKUP(A5306,hoja!$A$2:$E$1370,5,FALSE),0)</f>
        <v>CALOTO</v>
      </c>
      <c r="D5306" s="23" t="str">
        <f>IFERROR(VLOOKUP(A5306,hoja!A:D,3,FALSE),0)</f>
        <v>0054</v>
      </c>
      <c r="E5306" s="23" t="s">
        <v>652</v>
      </c>
      <c r="F5306" s="23" t="str">
        <f>IFERROR(VLOOKUP(E5306,hoja!$A$2:$E$970,4,FALSE),0)</f>
        <v>OCCIDENTE</v>
      </c>
      <c r="G5306" s="23" t="str">
        <f>IFERROR(VLOOKUP(E5306,hoja!$A$2:$E$970,5,FALSE),0)</f>
        <v>CALI</v>
      </c>
      <c r="H5306" s="103" t="str">
        <f>IFERROR(VLOOKUP(E5306,hoja!A:C,3,FALSE),0)</f>
        <v>60109</v>
      </c>
      <c r="I5306" s="24" t="str">
        <f t="shared" si="1708"/>
        <v>005460109</v>
      </c>
      <c r="K5306" s="23">
        <v>64</v>
      </c>
      <c r="L5306" s="23" t="str">
        <f t="shared" si="1709"/>
        <v>REGIONAL</v>
      </c>
      <c r="M5306" s="23" t="s">
        <v>618</v>
      </c>
      <c r="N5306" s="23" t="s">
        <v>624</v>
      </c>
      <c r="O5306" s="23">
        <f t="shared" si="1710"/>
        <v>25</v>
      </c>
      <c r="P5306" s="23" t="str">
        <f t="shared" si="1711"/>
        <v>005460109Principal</v>
      </c>
    </row>
    <row r="5307" spans="1:16" ht="15" hidden="1" customHeight="1">
      <c r="A5307" s="26" t="s">
        <v>845</v>
      </c>
      <c r="B5307" s="23" t="str">
        <f>IFERROR(VLOOKUP(A5307,hoja!$A$2:$E$970,4,FALSE),0)</f>
        <v>OCCIDENTE</v>
      </c>
      <c r="C5307" s="23" t="str">
        <f>IFERROR(VLOOKUP(A5307,hoja!$A$2:$E$1370,5,FALSE),0)</f>
        <v>CALOTO</v>
      </c>
      <c r="D5307" s="23" t="str">
        <f>IFERROR(VLOOKUP(A5307,hoja!A:D,3,FALSE),0)</f>
        <v>0054</v>
      </c>
      <c r="E5307" s="23" t="s">
        <v>925</v>
      </c>
      <c r="F5307" s="23" t="str">
        <f>IFERROR(VLOOKUP(E5307,hoja!$A$2:$E$970,4,FALSE),0)</f>
        <v>CENTRO</v>
      </c>
      <c r="G5307" s="23" t="str">
        <f>IFERROR(VLOOKUP(E5307,hoja!$A$2:$E$970,5,FALSE),0)</f>
        <v>RIONEGRO</v>
      </c>
      <c r="H5307" s="103" t="str">
        <f>IFERROR(VLOOKUP(E5307,hoja!A:C,3,FALSE),0)</f>
        <v>60168</v>
      </c>
      <c r="I5307" s="24" t="str">
        <f t="shared" si="1708"/>
        <v>005460168</v>
      </c>
      <c r="K5307" s="23">
        <v>471</v>
      </c>
      <c r="L5307" s="23" t="str">
        <f>IF(B5307=F5307,"REGIONAL","NACIONAL")</f>
        <v>NACIONAL</v>
      </c>
      <c r="M5307" s="23" t="s">
        <v>618</v>
      </c>
      <c r="N5307" s="23" t="s">
        <v>624</v>
      </c>
      <c r="O5307" s="23">
        <f t="shared" si="1710"/>
        <v>16</v>
      </c>
      <c r="P5307" s="23" t="str">
        <f t="shared" si="1711"/>
        <v>005460168Principal</v>
      </c>
    </row>
    <row r="5308" spans="1:16" ht="15" hidden="1" customHeight="1">
      <c r="A5308" s="26" t="s">
        <v>845</v>
      </c>
      <c r="B5308" s="23" t="str">
        <f>IFERROR(VLOOKUP(A5308,hoja!$A$2:$E$970,4,FALSE),0)</f>
        <v>OCCIDENTE</v>
      </c>
      <c r="C5308" s="23" t="str">
        <f>IFERROR(VLOOKUP(A5308,hoja!$A$2:$E$1370,5,FALSE),0)</f>
        <v>CALOTO</v>
      </c>
      <c r="D5308" s="23" t="str">
        <f>IFERROR(VLOOKUP(A5308,hoja!A:D,3,FALSE),0)</f>
        <v>0054</v>
      </c>
      <c r="E5308" s="23" t="s">
        <v>660</v>
      </c>
      <c r="F5308" s="23" t="str">
        <f>IFERROR(VLOOKUP(E5308,hoja!$A$2:$E$970,4,FALSE),0)</f>
        <v>CENTRO</v>
      </c>
      <c r="G5308" s="23" t="str">
        <f>IFERROR(VLOOKUP(E5308,hoja!$A$2:$E$970,5,FALSE),0)</f>
        <v>BOGOTÁ</v>
      </c>
      <c r="H5308" s="103" t="str">
        <f>IFERROR(VLOOKUP(E5308,hoja!A:C,3,FALSE),0)</f>
        <v>0035</v>
      </c>
      <c r="I5308" s="24" t="str">
        <f t="shared" si="1708"/>
        <v>00540035</v>
      </c>
      <c r="K5308" s="23">
        <v>485</v>
      </c>
      <c r="L5308" s="23" t="str">
        <f t="shared" ref="L5308:L5309" si="1712">IF(B5308=F5308,"REGIONAL","NACIONAL")</f>
        <v>NACIONAL</v>
      </c>
      <c r="M5308" s="23" t="s">
        <v>618</v>
      </c>
      <c r="N5308" s="23" t="s">
        <v>624</v>
      </c>
      <c r="O5308" s="23">
        <f t="shared" si="1710"/>
        <v>16</v>
      </c>
      <c r="P5308" s="23" t="str">
        <f t="shared" si="1711"/>
        <v>00540035Principal</v>
      </c>
    </row>
    <row r="5309" spans="1:16" ht="15" hidden="1" customHeight="1">
      <c r="A5309" s="26" t="s">
        <v>845</v>
      </c>
      <c r="B5309" s="23" t="str">
        <f>IFERROR(VLOOKUP(A5309,hoja!$A$2:$E$970,4,FALSE),0)</f>
        <v>OCCIDENTE</v>
      </c>
      <c r="C5309" s="23" t="str">
        <f>IFERROR(VLOOKUP(A5309,hoja!$A$2:$E$1370,5,FALSE),0)</f>
        <v>CALOTO</v>
      </c>
      <c r="D5309" s="23" t="str">
        <f>IFERROR(VLOOKUP(A5309,hoja!A:D,3,FALSE),0)</f>
        <v>0054</v>
      </c>
      <c r="E5309" s="23" t="s">
        <v>673</v>
      </c>
      <c r="F5309" s="23" t="str">
        <f>IFERROR(VLOOKUP(E5309,hoja!$A$2:$E$970,4,FALSE),0)</f>
        <v>CENTRO</v>
      </c>
      <c r="G5309" s="23" t="str">
        <f>IFERROR(VLOOKUP(E5309,hoja!$A$2:$E$970,5,FALSE),0)</f>
        <v>BOGOTÁ</v>
      </c>
      <c r="H5309" s="103" t="str">
        <f>IFERROR(VLOOKUP(E5309,hoja!A:C,3,FALSE),0)</f>
        <v>3052</v>
      </c>
      <c r="I5309" s="24" t="str">
        <f t="shared" ref="I5309:I5315" si="1713">D5309&amp;H5309</f>
        <v>00543052</v>
      </c>
      <c r="K5309" s="23">
        <v>484</v>
      </c>
      <c r="L5309" s="23" t="str">
        <f t="shared" si="1712"/>
        <v>NACIONAL</v>
      </c>
      <c r="M5309" s="23" t="s">
        <v>618</v>
      </c>
      <c r="N5309" s="23" t="s">
        <v>624</v>
      </c>
      <c r="O5309" s="23">
        <f t="shared" ref="O5309:O5315" si="1714">IF(K5309&lt;=250,25,IF(K5309&lt;=500,16,IF(K5309&lt;=800,12,IF(K5309&lt;=1100,8,IF(K5309&lt;=1400,6,IF(K5309&lt;=1700,5))))))</f>
        <v>16</v>
      </c>
      <c r="P5309" s="23" t="str">
        <f t="shared" ref="P5309:P5315" si="1715">D5309&amp;H5309&amp;M5309</f>
        <v>00543052Principal</v>
      </c>
    </row>
    <row r="5310" spans="1:16" ht="15" hidden="1" customHeight="1">
      <c r="A5310" s="26" t="s">
        <v>733</v>
      </c>
      <c r="B5310" s="23" t="str">
        <f>IFERROR(VLOOKUP(A5310,hoja!$A$2:$E$970,4,FALSE),0)</f>
        <v>OCCIDENTE</v>
      </c>
      <c r="C5310" s="23" t="str">
        <f>IFERROR(VLOOKUP(A5310,hoja!$A$2:$E$1370,5,FALSE),0)</f>
        <v>PASTO</v>
      </c>
      <c r="D5310" s="23" t="str">
        <f>IFERROR(VLOOKUP(A5310,hoja!A:D,3,FALSE),0)</f>
        <v>0395</v>
      </c>
      <c r="E5310" s="23" t="s">
        <v>1199</v>
      </c>
      <c r="F5310" s="23" t="str">
        <f>IFERROR(VLOOKUP(E5310,hoja!$A$2:$E$970,4,FALSE),0)</f>
        <v>OCCIDENTE</v>
      </c>
      <c r="G5310" s="23" t="str">
        <f>IFERROR(VLOOKUP(E5310,hoja!$A$2:$E$970,5,FALSE),0)</f>
        <v>TUQUERES</v>
      </c>
      <c r="H5310" s="103" t="str">
        <f>IFERROR(VLOOKUP(E5310,hoja!A:C,3,FALSE),0)</f>
        <v>50576</v>
      </c>
      <c r="I5310" s="24" t="str">
        <f t="shared" si="1713"/>
        <v>039550576</v>
      </c>
      <c r="K5310" s="23">
        <v>73</v>
      </c>
      <c r="L5310" s="23" t="str">
        <f t="shared" ref="L5310:L5312" si="1716">IF(B5310=F5310,"REGIONAL","NACIONAL")</f>
        <v>REGIONAL</v>
      </c>
      <c r="M5310" s="23" t="s">
        <v>618</v>
      </c>
      <c r="N5310" s="23" t="str" cm="1">
        <f t="array" ref="N5310">IFERROR(IF(M5310="Principal","LES_ACTIVE",LES_INACTIVE),0)</f>
        <v>LES_ACTIVE</v>
      </c>
      <c r="O5310" s="23">
        <f t="shared" si="1714"/>
        <v>25</v>
      </c>
      <c r="P5310" s="23" t="str">
        <f t="shared" si="1715"/>
        <v>039550576Principal</v>
      </c>
    </row>
    <row r="5311" spans="1:16" ht="15" hidden="1" customHeight="1">
      <c r="A5311" s="26" t="s">
        <v>630</v>
      </c>
      <c r="B5311" s="23" t="str">
        <f>IFERROR(VLOOKUP(A5311,hoja!$A$2:$E$970,4,FALSE),0)</f>
        <v>CENTRO</v>
      </c>
      <c r="C5311" s="23" t="str">
        <f>IFERROR(VLOOKUP(A5311,hoja!$A$2:$E$1370,5,FALSE),0)</f>
        <v>SESQUILÉ</v>
      </c>
      <c r="D5311" s="23" t="str">
        <f>IFERROR(VLOOKUP(A5311,hoja!A:D,3,FALSE),0)</f>
        <v>1501</v>
      </c>
      <c r="E5311" s="40" t="s">
        <v>1119</v>
      </c>
      <c r="F5311" s="23" t="str">
        <f>IFERROR(VLOOKUP(E5311,hoja!$A$2:$E$970,4,FALSE),0)</f>
        <v>CENTRO</v>
      </c>
      <c r="G5311" s="23" t="str">
        <f>IFERROR(VLOOKUP(E5311,hoja!$A$2:$E$970,5,FALSE),0)</f>
        <v>BOGOTÁ</v>
      </c>
      <c r="H5311" s="103" t="str">
        <f>IFERROR(VLOOKUP(E5311,hoja!A:C,3,FALSE),0)</f>
        <v>50548</v>
      </c>
      <c r="I5311" s="24" t="str">
        <f t="shared" si="1713"/>
        <v>150150548</v>
      </c>
      <c r="K5311" s="23">
        <v>59</v>
      </c>
      <c r="L5311" s="23" t="str">
        <f t="shared" si="1716"/>
        <v>REGIONAL</v>
      </c>
      <c r="M5311" s="23" t="s">
        <v>618</v>
      </c>
      <c r="N5311" s="23" t="s">
        <v>622</v>
      </c>
      <c r="O5311" s="23">
        <f t="shared" si="1714"/>
        <v>25</v>
      </c>
      <c r="P5311" s="23" t="str">
        <f t="shared" si="1715"/>
        <v>150150548Principal</v>
      </c>
    </row>
    <row r="5312" spans="1:16" ht="15" hidden="1" customHeight="1">
      <c r="A5312" s="26" t="s">
        <v>630</v>
      </c>
      <c r="B5312" s="23" t="str">
        <f>IFERROR(VLOOKUP(A5312,hoja!$A$2:$E$970,4,FALSE),0)</f>
        <v>CENTRO</v>
      </c>
      <c r="C5312" s="23" t="str">
        <f>IFERROR(VLOOKUP(A5312,hoja!$A$2:$E$1370,5,FALSE),0)</f>
        <v>SESQUILÉ</v>
      </c>
      <c r="D5312" s="23" t="str">
        <f>IFERROR(VLOOKUP(A5312,hoja!A:D,3,FALSE),0)</f>
        <v>1501</v>
      </c>
      <c r="E5312" s="40" t="s">
        <v>1200</v>
      </c>
      <c r="F5312" s="23" t="str">
        <f>IFERROR(VLOOKUP(E5312,hoja!$A$2:$E$970,4,FALSE),0)</f>
        <v>CENTRO</v>
      </c>
      <c r="G5312" s="23" t="str">
        <f>IFERROR(VLOOKUP(E5312,hoja!$A$2:$E$970,5,FALSE),0)</f>
        <v>BOGOTÁ</v>
      </c>
      <c r="H5312" s="103" t="str">
        <f>IFERROR(VLOOKUP(E5312,hoja!A:C,3,FALSE),0)</f>
        <v>50659</v>
      </c>
      <c r="I5312" s="24" t="str">
        <f t="shared" si="1713"/>
        <v>150150659</v>
      </c>
      <c r="K5312" s="23">
        <v>63</v>
      </c>
      <c r="L5312" s="23" t="str">
        <f t="shared" si="1716"/>
        <v>REGIONAL</v>
      </c>
      <c r="M5312" s="23" t="s">
        <v>618</v>
      </c>
      <c r="N5312" s="23" t="s">
        <v>622</v>
      </c>
      <c r="O5312" s="23">
        <f t="shared" si="1714"/>
        <v>25</v>
      </c>
      <c r="P5312" s="23" t="str">
        <f t="shared" si="1715"/>
        <v>150150659Principal</v>
      </c>
    </row>
    <row r="5313" spans="1:16" ht="15" hidden="1" customHeight="1">
      <c r="A5313" s="26" t="s">
        <v>630</v>
      </c>
      <c r="B5313" s="23" t="str">
        <f>IFERROR(VLOOKUP(A5313,hoja!$A$2:$E$970,4,FALSE),0)</f>
        <v>CENTRO</v>
      </c>
      <c r="C5313" s="23" t="str">
        <f>IFERROR(VLOOKUP(A5313,hoja!$A$2:$E$1370,5,FALSE),0)</f>
        <v>SESQUILÉ</v>
      </c>
      <c r="D5313" s="23" t="str">
        <f>IFERROR(VLOOKUP(A5313,hoja!A:D,3,FALSE),0)</f>
        <v>1501</v>
      </c>
      <c r="E5313" s="40" t="s">
        <v>1201</v>
      </c>
      <c r="F5313" s="23" t="str">
        <f>IFERROR(VLOOKUP(E5313,hoja!$A$2:$E$970,4,FALSE),0)</f>
        <v>ORIENTE</v>
      </c>
      <c r="G5313" s="23" t="str">
        <f>IFERROR(VLOOKUP(E5313,hoja!$A$2:$E$970,5,FALSE),0)</f>
        <v>PIEDECUESTA</v>
      </c>
      <c r="H5313" s="103" t="str">
        <f>IFERROR(VLOOKUP(E5313,hoja!A:C,3,FALSE),0)</f>
        <v>50660</v>
      </c>
      <c r="I5313" s="24" t="str">
        <f t="shared" si="1713"/>
        <v>150150660</v>
      </c>
      <c r="K5313" s="23">
        <v>378</v>
      </c>
      <c r="L5313" s="23" t="str">
        <f>IF(B5313=F5313,"REGIONAL","NACIONAL")</f>
        <v>NACIONAL</v>
      </c>
      <c r="M5313" s="23" t="s">
        <v>618</v>
      </c>
      <c r="N5313" s="23" t="s">
        <v>622</v>
      </c>
      <c r="O5313" s="23">
        <f t="shared" si="1714"/>
        <v>16</v>
      </c>
      <c r="P5313" s="23" t="str">
        <f t="shared" si="1715"/>
        <v>150150660Principal</v>
      </c>
    </row>
    <row r="5314" spans="1:16" ht="15" hidden="1" customHeight="1">
      <c r="A5314" t="s">
        <v>670</v>
      </c>
      <c r="B5314" s="23" t="str">
        <f>IFERROR(VLOOKUP(A5314,hoja!$A$2:$E$970,4,FALSE),0)</f>
        <v>OCCIDENTE</v>
      </c>
      <c r="C5314" s="23" t="str">
        <f>IFERROR(VLOOKUP(A5314,hoja!$A$2:$E$1370,5,FALSE),0)</f>
        <v>PEREIRA</v>
      </c>
      <c r="D5314" s="23" t="str">
        <f>IFERROR(VLOOKUP(A5314,hoja!A:D,3,FALSE),0)</f>
        <v>0134</v>
      </c>
      <c r="E5314" t="s">
        <v>1202</v>
      </c>
      <c r="F5314" s="23" t="str">
        <f>IFERROR(VLOOKUP(E5314,hoja!$A$2:$E$970,4,FALSE),0)</f>
        <v>OCCIDENTE</v>
      </c>
      <c r="G5314" s="23" t="str">
        <f>IFERROR(VLOOKUP(E5314,hoja!$A$2:$E$970,5,FALSE),0)</f>
        <v>PEREIRA</v>
      </c>
      <c r="H5314" s="103" t="str">
        <f>IFERROR(VLOOKUP(E5314,hoja!A:C,3,FALSE),0)</f>
        <v>50647</v>
      </c>
      <c r="I5314" s="24" t="str">
        <f t="shared" si="1713"/>
        <v>013450647</v>
      </c>
      <c r="J5314"/>
      <c r="K5314">
        <v>14</v>
      </c>
      <c r="L5314" s="23" t="str">
        <f t="shared" ref="L5314:L5315" si="1717">IF(B5314=F5314,"REGIONAL","NACIONAL")</f>
        <v>REGIONAL</v>
      </c>
      <c r="M5314" s="23" t="s">
        <v>618</v>
      </c>
      <c r="N5314" s="23" t="s">
        <v>622</v>
      </c>
      <c r="O5314" s="23">
        <f t="shared" si="1714"/>
        <v>25</v>
      </c>
      <c r="P5314" s="23" t="str">
        <f t="shared" si="1715"/>
        <v>013450647Principal</v>
      </c>
    </row>
    <row r="5315" spans="1:16" ht="15" hidden="1" customHeight="1">
      <c r="A5315" s="90" t="s">
        <v>617</v>
      </c>
      <c r="B5315" s="23" t="str">
        <f>IFERROR(VLOOKUP(A5315,hoja!$A$2:$E$970,4,FALSE),0)</f>
        <v>ANTIOQUIA</v>
      </c>
      <c r="C5315" s="23" t="str">
        <f>IFERROR(VLOOKUP(A5315,hoja!$A$2:$E$1370,5,FALSE),0)</f>
        <v>MEDELLÍN</v>
      </c>
      <c r="D5315" s="23">
        <f>IFERROR(VLOOKUP(A5315,hoja!A:D,3,FALSE),0)</f>
        <v>50443</v>
      </c>
      <c r="E5315" s="40" t="s">
        <v>819</v>
      </c>
      <c r="F5315" s="23" t="str">
        <f>IFERROR(VLOOKUP(E5315,hoja!$A$2:$E$970,4,FALSE),0)</f>
        <v>OCCIDENTE</v>
      </c>
      <c r="G5315" s="23" t="str">
        <f>IFERROR(VLOOKUP(E5315,hoja!$A$2:$E$970,5,FALSE),0)</f>
        <v>BUENAVENTURA</v>
      </c>
      <c r="H5315" s="103" t="str">
        <f>IFERROR(VLOOKUP(E5315,hoja!A:C,3,FALSE),0)</f>
        <v>3001</v>
      </c>
      <c r="I5315" s="24" t="str">
        <f t="shared" si="1713"/>
        <v>504433001</v>
      </c>
      <c r="K5315" s="23">
        <v>470</v>
      </c>
      <c r="L5315" s="23" t="str">
        <f t="shared" si="1717"/>
        <v>NACIONAL</v>
      </c>
      <c r="M5315" s="23" t="s">
        <v>618</v>
      </c>
      <c r="N5315" s="23" t="s">
        <v>622</v>
      </c>
      <c r="O5315" s="23">
        <f t="shared" si="1714"/>
        <v>16</v>
      </c>
      <c r="P5315" s="23" t="str">
        <f t="shared" si="1715"/>
        <v>504433001Principal</v>
      </c>
    </row>
    <row r="5316" spans="1:16" ht="15" hidden="1" customHeight="1">
      <c r="A5316" s="90" t="s">
        <v>617</v>
      </c>
      <c r="B5316" s="23" t="str">
        <f>IFERROR(VLOOKUP(A5316,hoja!$A$2:$E$970,4,FALSE),0)</f>
        <v>ANTIOQUIA</v>
      </c>
      <c r="C5316" s="23" t="str">
        <f>IFERROR(VLOOKUP(A5316,hoja!$A$2:$E$1370,5,FALSE),0)</f>
        <v>MEDELLÍN</v>
      </c>
      <c r="D5316" s="23">
        <f>IFERROR(VLOOKUP(A5316,hoja!A:D,3,FALSE),0)</f>
        <v>50443</v>
      </c>
      <c r="E5316" s="40" t="s">
        <v>1059</v>
      </c>
      <c r="F5316" s="23" t="str">
        <f>IFERROR(VLOOKUP(E5316,hoja!$A$2:$E$970,4,FALSE),0)</f>
        <v>ANTIOQUIA</v>
      </c>
      <c r="G5316" s="23" t="str">
        <f>IFERROR(VLOOKUP(E5316,hoja!$A$2:$E$970,5,FALSE),0)</f>
        <v>MEDELLÍN</v>
      </c>
      <c r="H5316" s="103" t="str">
        <f>IFERROR(VLOOKUP(E5316,hoja!A:C,3,FALSE),0)</f>
        <v>0043</v>
      </c>
      <c r="I5316" s="24" t="str">
        <f t="shared" ref="I5316:I5320" si="1718">D5316&amp;H5316</f>
        <v>504430043</v>
      </c>
      <c r="K5316" s="23">
        <v>9</v>
      </c>
      <c r="L5316" s="23" t="str">
        <f t="shared" ref="L5316:L5320" si="1719">IF(B5316=F5316,"REGIONAL","NACIONAL")</f>
        <v>REGIONAL</v>
      </c>
      <c r="M5316" s="23" t="s">
        <v>618</v>
      </c>
      <c r="N5316" s="23" t="s">
        <v>622</v>
      </c>
      <c r="O5316" s="23">
        <f t="shared" ref="O5316:O5320" si="1720">IF(K5316&lt;=250,25,IF(K5316&lt;=500,16,IF(K5316&lt;=800,12,IF(K5316&lt;=1100,8,IF(K5316&lt;=1400,6,IF(K5316&lt;=1700,5))))))</f>
        <v>25</v>
      </c>
      <c r="P5316" s="23" t="str">
        <f t="shared" ref="P5316:P5320" si="1721">D5316&amp;H5316&amp;M5316</f>
        <v>504430043Principal</v>
      </c>
    </row>
    <row r="5317" spans="1:16" ht="15" hidden="1" customHeight="1">
      <c r="A5317" s="90" t="s">
        <v>617</v>
      </c>
      <c r="B5317" s="23" t="str">
        <f>IFERROR(VLOOKUP(A5317,hoja!$A$2:$E$970,4,FALSE),0)</f>
        <v>ANTIOQUIA</v>
      </c>
      <c r="C5317" s="23" t="str">
        <f>IFERROR(VLOOKUP(A5317,hoja!$A$2:$E$1370,5,FALSE),0)</f>
        <v>MEDELLÍN</v>
      </c>
      <c r="D5317" s="23">
        <f>IFERROR(VLOOKUP(A5317,hoja!A:D,3,FALSE),0)</f>
        <v>50443</v>
      </c>
      <c r="E5317" s="40" t="s">
        <v>816</v>
      </c>
      <c r="F5317" s="23" t="str">
        <f>IFERROR(VLOOKUP(E5317,hoja!$A$2:$E$970,4,FALSE),0)</f>
        <v>OCCIDENTE</v>
      </c>
      <c r="G5317" s="23" t="str">
        <f>IFERROR(VLOOKUP(E5317,hoja!$A$2:$E$970,5,FALSE),0)</f>
        <v>IPIALES</v>
      </c>
      <c r="H5317" s="103" t="str">
        <f>IFERROR(VLOOKUP(E5317,hoja!A:C,3,FALSE),0)</f>
        <v>60013</v>
      </c>
      <c r="I5317" s="24" t="str">
        <f t="shared" si="1718"/>
        <v>5044360013</v>
      </c>
      <c r="K5317" s="23">
        <v>884</v>
      </c>
      <c r="L5317" s="23" t="str">
        <f t="shared" si="1719"/>
        <v>NACIONAL</v>
      </c>
      <c r="M5317" s="23" t="s">
        <v>618</v>
      </c>
      <c r="N5317" s="23" t="s">
        <v>622</v>
      </c>
      <c r="O5317" s="23">
        <f t="shared" si="1720"/>
        <v>8</v>
      </c>
      <c r="P5317" s="23" t="str">
        <f t="shared" si="1721"/>
        <v>5044360013Principal</v>
      </c>
    </row>
    <row r="5318" spans="1:16" ht="15" hidden="1" customHeight="1">
      <c r="A5318" s="90" t="s">
        <v>617</v>
      </c>
      <c r="B5318" s="23" t="str">
        <f>IFERROR(VLOOKUP(A5318,hoja!$A$2:$E$970,4,FALSE),0)</f>
        <v>ANTIOQUIA</v>
      </c>
      <c r="C5318" s="23" t="str">
        <f>IFERROR(VLOOKUP(A5318,hoja!$A$2:$E$1370,5,FALSE),0)</f>
        <v>MEDELLÍN</v>
      </c>
      <c r="D5318" s="23">
        <f>IFERROR(VLOOKUP(A5318,hoja!A:D,3,FALSE),0)</f>
        <v>50443</v>
      </c>
      <c r="E5318" s="40" t="s">
        <v>683</v>
      </c>
      <c r="F5318" s="23" t="str">
        <f>IFERROR(VLOOKUP(E5318,hoja!$A$2:$E$970,4,FALSE),0)</f>
        <v>OCCIDENTE</v>
      </c>
      <c r="G5318" s="23" t="str">
        <f>IFERROR(VLOOKUP(E5318,hoja!$A$2:$E$970,5,FALSE),0)</f>
        <v>BUGA</v>
      </c>
      <c r="H5318" s="103" t="str">
        <f>IFERROR(VLOOKUP(E5318,hoja!A:C,3,FALSE),0)</f>
        <v>0411</v>
      </c>
      <c r="I5318" s="24" t="str">
        <f t="shared" si="1718"/>
        <v>504430411</v>
      </c>
      <c r="K5318" s="23">
        <v>362</v>
      </c>
      <c r="L5318" s="23" t="str">
        <f t="shared" si="1719"/>
        <v>NACIONAL</v>
      </c>
      <c r="M5318" s="23" t="s">
        <v>618</v>
      </c>
      <c r="N5318" s="23" t="s">
        <v>622</v>
      </c>
      <c r="O5318" s="23">
        <f t="shared" si="1720"/>
        <v>16</v>
      </c>
      <c r="P5318" s="23" t="str">
        <f t="shared" si="1721"/>
        <v>504430411Principal</v>
      </c>
    </row>
    <row r="5319" spans="1:16" ht="15" hidden="1" customHeight="1">
      <c r="A5319" s="90" t="s">
        <v>617</v>
      </c>
      <c r="B5319" s="23" t="str">
        <f>IFERROR(VLOOKUP(A5319,hoja!$A$2:$E$970,4,FALSE),0)</f>
        <v>ANTIOQUIA</v>
      </c>
      <c r="C5319" s="23" t="str">
        <f>IFERROR(VLOOKUP(A5319,hoja!$A$2:$E$1370,5,FALSE),0)</f>
        <v>MEDELLÍN</v>
      </c>
      <c r="D5319" s="23">
        <f>IFERROR(VLOOKUP(A5319,hoja!A:D,3,FALSE),0)</f>
        <v>50443</v>
      </c>
      <c r="E5319" s="40" t="s">
        <v>708</v>
      </c>
      <c r="F5319" s="23" t="str">
        <f>IFERROR(VLOOKUP(E5319,hoja!$A$2:$E$970,4,FALSE),0)</f>
        <v>OCCIDENTE</v>
      </c>
      <c r="G5319" s="23" t="str">
        <f>IFERROR(VLOOKUP(E5319,hoja!$A$2:$E$970,5,FALSE),0)</f>
        <v>JAMUNDÍ</v>
      </c>
      <c r="H5319" s="103" t="str">
        <f>IFERROR(VLOOKUP(E5319,hoja!A:C,3,FALSE),0)</f>
        <v>0358</v>
      </c>
      <c r="I5319" s="24" t="str">
        <f t="shared" si="1718"/>
        <v>504430358</v>
      </c>
      <c r="K5319" s="23">
        <v>444</v>
      </c>
      <c r="L5319" s="23" t="str">
        <f t="shared" si="1719"/>
        <v>NACIONAL</v>
      </c>
      <c r="M5319" s="23" t="s">
        <v>618</v>
      </c>
      <c r="N5319" s="23" t="s">
        <v>622</v>
      </c>
      <c r="O5319" s="23">
        <f t="shared" si="1720"/>
        <v>16</v>
      </c>
      <c r="P5319" s="23" t="str">
        <f t="shared" si="1721"/>
        <v>504430358Principal</v>
      </c>
    </row>
    <row r="5320" spans="1:16" ht="15" hidden="1" customHeight="1">
      <c r="A5320" s="90" t="s">
        <v>617</v>
      </c>
      <c r="B5320" s="23" t="str">
        <f>IFERROR(VLOOKUP(A5320,hoja!$A$2:$E$970,4,FALSE),0)</f>
        <v>ANTIOQUIA</v>
      </c>
      <c r="C5320" s="23" t="str">
        <f>IFERROR(VLOOKUP(A5320,hoja!$A$2:$E$1370,5,FALSE),0)</f>
        <v>MEDELLÍN</v>
      </c>
      <c r="D5320" s="23">
        <f>IFERROR(VLOOKUP(A5320,hoja!A:D,3,FALSE),0)</f>
        <v>50443</v>
      </c>
      <c r="E5320" s="40" t="s">
        <v>681</v>
      </c>
      <c r="F5320" s="23" t="str">
        <f>IFERROR(VLOOKUP(E5320,hoja!$A$2:$E$970,4,FALSE),0)</f>
        <v>CENTRO</v>
      </c>
      <c r="G5320" s="23" t="str">
        <f>IFERROR(VLOOKUP(E5320,hoja!$A$2:$E$970,5,FALSE),0)</f>
        <v>VILLAVICENCIO</v>
      </c>
      <c r="H5320" s="103" t="str">
        <f>IFERROR(VLOOKUP(E5320,hoja!A:C,3,FALSE),0)</f>
        <v>0393</v>
      </c>
      <c r="I5320" s="24" t="str">
        <f t="shared" si="1718"/>
        <v>504430393</v>
      </c>
      <c r="K5320" s="23">
        <v>525</v>
      </c>
      <c r="L5320" s="23" t="str">
        <f t="shared" si="1719"/>
        <v>NACIONAL</v>
      </c>
      <c r="M5320" s="23" t="s">
        <v>618</v>
      </c>
      <c r="N5320" s="23" t="s">
        <v>622</v>
      </c>
      <c r="O5320" s="23">
        <f t="shared" si="1720"/>
        <v>12</v>
      </c>
      <c r="P5320" s="23" t="str">
        <f t="shared" si="1721"/>
        <v>504430393Principal</v>
      </c>
    </row>
    <row r="5321" spans="1:16" ht="15" hidden="1" customHeight="1">
      <c r="A5321" s="90" t="s">
        <v>801</v>
      </c>
      <c r="B5321" s="23" t="str">
        <f>IFERROR(VLOOKUP(A5321,hoja!$A$2:$E$970,4,FALSE),0)</f>
        <v>CENTRO</v>
      </c>
      <c r="C5321" s="23" t="str">
        <f>IFERROR(VLOOKUP(A5321,hoja!$A$2:$E$1370,5,FALSE),0)</f>
        <v>SESQUILÉ</v>
      </c>
      <c r="D5321" s="23" t="str">
        <f>IFERROR(VLOOKUP(A5321,hoja!A:D,3,FALSE),0)</f>
        <v>6034</v>
      </c>
      <c r="E5321" s="40" t="s">
        <v>1203</v>
      </c>
      <c r="F5321" s="23" t="str">
        <f>IFERROR(VLOOKUP(E5321,hoja!$A$2:$E$970,4,FALSE),0)</f>
        <v>ANTIOQUIA</v>
      </c>
      <c r="G5321" s="23" t="str">
        <f>IFERROR(VLOOKUP(E5321,hoja!$A$2:$E$970,5,FALSE),0)</f>
        <v>MEDELLÍN</v>
      </c>
      <c r="H5321" s="103" t="str">
        <f>IFERROR(VLOOKUP(E5321,hoja!A:C,3,FALSE),0)</f>
        <v>50310</v>
      </c>
      <c r="I5321" s="24" t="str">
        <f t="shared" ref="I5321:I5329" si="1722">D5321&amp;H5321</f>
        <v>603450310</v>
      </c>
      <c r="K5321" s="23">
        <v>459</v>
      </c>
      <c r="L5321" s="23" t="str">
        <f t="shared" ref="L5321" si="1723">IF(B5321=F5321,"REGIONAL","NACIONAL")</f>
        <v>NACIONAL</v>
      </c>
      <c r="M5321" s="23" t="s">
        <v>618</v>
      </c>
      <c r="N5321" s="23" t="s">
        <v>622</v>
      </c>
      <c r="O5321" s="23">
        <f t="shared" ref="O5321:O5329" si="1724">IF(K5321&lt;=250,25,IF(K5321&lt;=500,16,IF(K5321&lt;=800,12,IF(K5321&lt;=1100,8,IF(K5321&lt;=1400,6,IF(K5321&lt;=1700,5))))))</f>
        <v>16</v>
      </c>
      <c r="P5321" s="23" t="str">
        <f t="shared" ref="P5321:P5329" si="1725">D5321&amp;H5321&amp;M5321</f>
        <v>603450310Principal</v>
      </c>
    </row>
    <row r="5322" spans="1:16" ht="15" hidden="1" customHeight="1">
      <c r="A5322" s="26" t="s">
        <v>687</v>
      </c>
      <c r="B5322" s="23" t="str">
        <f>IFERROR(VLOOKUP(A5322,hoja!$A$2:$E$970,4,FALSE),0)</f>
        <v>OCCIDENTE</v>
      </c>
      <c r="C5322" s="23" t="str">
        <f>IFERROR(VLOOKUP(A5322,hoja!$A$2:$E$1370,5,FALSE),0)</f>
        <v>TULUÁ</v>
      </c>
      <c r="D5322" s="23" t="str">
        <f>IFERROR(VLOOKUP(A5322,hoja!A:D,3,FALSE),0)</f>
        <v>2007</v>
      </c>
      <c r="E5322" s="23" t="s">
        <v>1173</v>
      </c>
      <c r="F5322" s="23" t="str">
        <f>IFERROR(VLOOKUP(E5322,hoja!$A$2:$E$970,4,FALSE),0)</f>
        <v>COSTA</v>
      </c>
      <c r="G5322" s="23" t="str">
        <f>IFERROR(VLOOKUP(E5322,hoja!$A$2:$E$970,5,FALSE),0)</f>
        <v>MALAMBO</v>
      </c>
      <c r="H5322" s="103" t="str">
        <f>IFERROR(VLOOKUP(E5322,hoja!A:C,3,FALSE),0)</f>
        <v>50257</v>
      </c>
      <c r="I5322" s="24" t="str">
        <f t="shared" si="1722"/>
        <v>200750257</v>
      </c>
      <c r="J5322" s="23">
        <v>49</v>
      </c>
      <c r="K5322" s="23">
        <v>1173.52</v>
      </c>
      <c r="L5322" s="23" t="str">
        <f>IF(B5322=F5322,"REGIONAL","NACIONAL")</f>
        <v>NACIONAL</v>
      </c>
      <c r="M5322" s="23" t="s">
        <v>618</v>
      </c>
      <c r="N5322" s="23" t="str" cm="1">
        <f t="array" ref="N5322">IFERROR(IF(M5322="Principal","LES_ACTIVE",LES_INACTIVE),0)</f>
        <v>LES_ACTIVE</v>
      </c>
      <c r="O5322" s="23">
        <f t="shared" si="1724"/>
        <v>6</v>
      </c>
      <c r="P5322" s="23" t="str">
        <f t="shared" si="1725"/>
        <v>200750257Principal</v>
      </c>
    </row>
    <row r="5323" spans="1:16" ht="15" hidden="1" customHeight="1">
      <c r="A5323" s="26" t="s">
        <v>83</v>
      </c>
      <c r="B5323" s="23" t="str">
        <f>IFERROR(VLOOKUP(A5323,hoja!$A$2:$E$970,4,FALSE),0)</f>
        <v>OCCIDENTE</v>
      </c>
      <c r="C5323" s="23" t="str">
        <f>IFERROR(VLOOKUP(A5323,hoja!$A$2:$E$1370,5,FALSE),0)</f>
        <v>BUGA</v>
      </c>
      <c r="D5323" s="23" t="str">
        <f>IFERROR(VLOOKUP(A5323,hoja!A:D,3,FALSE),0)</f>
        <v>60159</v>
      </c>
      <c r="E5323" s="23" t="s">
        <v>645</v>
      </c>
      <c r="F5323" s="23" t="str">
        <f>IFERROR(VLOOKUP(E5323,hoja!$A$2:$E$970,4,FALSE),0)</f>
        <v>OCCIDENTE</v>
      </c>
      <c r="G5323" s="23" t="str">
        <f>IFERROR(VLOOKUP(E5323,hoja!$A$2:$E$970,5,FALSE),0)</f>
        <v>CALI</v>
      </c>
      <c r="H5323" s="103" t="str">
        <f>IFERROR(VLOOKUP(E5323,hoja!A:C,3,FALSE),0)</f>
        <v>0410</v>
      </c>
      <c r="I5323" s="24" t="str">
        <f t="shared" si="1722"/>
        <v>601590410</v>
      </c>
      <c r="J5323" s="23">
        <v>1.2666666667792015</v>
      </c>
      <c r="K5323" s="23">
        <v>62.781999999999996</v>
      </c>
      <c r="L5323" s="23" t="str">
        <f t="shared" ref="L5323:L5329" si="1726">IF(B5323=F5323,"REGIONAL","NACIONAL")</f>
        <v>REGIONAL</v>
      </c>
      <c r="M5323" s="23" t="s">
        <v>618</v>
      </c>
      <c r="N5323" s="23" t="str" cm="1">
        <f t="array" ref="N5323">IFERROR(IF(M5323="Principal","LES_ACTIVE",LES_INACTIVE),0)</f>
        <v>LES_ACTIVE</v>
      </c>
      <c r="O5323" s="23">
        <f t="shared" si="1724"/>
        <v>25</v>
      </c>
      <c r="P5323" s="23" t="str">
        <f t="shared" si="1725"/>
        <v>601590410Principal</v>
      </c>
    </row>
    <row r="5324" spans="1:16" ht="15" hidden="1" customHeight="1">
      <c r="A5324" s="23" t="s">
        <v>822</v>
      </c>
      <c r="B5324" s="23" t="str">
        <f>IFERROR(VLOOKUP(A5324,hoja!$A$2:$E$970,4,FALSE),0)</f>
        <v>SANTANDER</v>
      </c>
      <c r="C5324" s="23" t="str">
        <f>IFERROR(VLOOKUP(A5324,hoja!$A$2:$E$1370,5,FALSE),0)</f>
        <v>CÚCUTA</v>
      </c>
      <c r="D5324" s="23" t="str">
        <f>IFERROR(VLOOKUP(A5324,hoja!A:D,3,FALSE),0)</f>
        <v>60019</v>
      </c>
      <c r="E5324" s="26" t="s">
        <v>731</v>
      </c>
      <c r="F5324" s="23" t="str">
        <f>IFERROR(VLOOKUP(E5324,hoja!$A$2:$E$970,4,FALSE),0)</f>
        <v>SANTANDER</v>
      </c>
      <c r="G5324" s="23" t="str">
        <f>IFERROR(VLOOKUP(E5324,hoja!$A$2:$E$970,5,FALSE),0)</f>
        <v>CÚCUTA</v>
      </c>
      <c r="H5324" s="103" t="str">
        <f>IFERROR(VLOOKUP(E5324,hoja!A:C,3,FALSE),0)</f>
        <v>0438</v>
      </c>
      <c r="I5324" s="24" t="str">
        <f t="shared" si="1722"/>
        <v>600190438</v>
      </c>
      <c r="K5324" s="23">
        <v>15</v>
      </c>
      <c r="L5324" s="23" t="str">
        <f t="shared" si="1726"/>
        <v>REGIONAL</v>
      </c>
      <c r="M5324" s="23" t="s">
        <v>618</v>
      </c>
      <c r="N5324" s="23" t="str" cm="1">
        <f t="array" ref="N5324">IFERROR(IF(M5324="Principal","LES_ACTIVE",LES_INACTIVE),0)</f>
        <v>LES_ACTIVE</v>
      </c>
      <c r="O5324" s="23">
        <f t="shared" si="1724"/>
        <v>25</v>
      </c>
      <c r="P5324" s="23" t="str">
        <f t="shared" si="1725"/>
        <v>600190438Principal</v>
      </c>
    </row>
    <row r="5325" spans="1:16" ht="15" hidden="1" customHeight="1">
      <c r="A5325" s="89" t="s">
        <v>620</v>
      </c>
      <c r="B5325" s="23" t="str">
        <f>IFERROR(VLOOKUP(A5325,hoja!$A$2:$E$970,4,FALSE),0)</f>
        <v>CENTRO</v>
      </c>
      <c r="C5325" s="23" t="str">
        <f>IFERROR(VLOOKUP(A5325,hoja!$A$2:$E$1370,5,FALSE),0)</f>
        <v>SESQUILÉ</v>
      </c>
      <c r="D5325" s="23" t="str">
        <f>IFERROR(VLOOKUP(A5325,hoja!A:D,3,FALSE),0)</f>
        <v>50193</v>
      </c>
      <c r="E5325" s="23" t="s">
        <v>657</v>
      </c>
      <c r="F5325" s="23" t="str">
        <f>IFERROR(VLOOKUP(E5325,hoja!$A$2:$E$970,4,FALSE),0)</f>
        <v>ANTIOQUIA</v>
      </c>
      <c r="G5325" s="23" t="str">
        <f>IFERROR(VLOOKUP(E5325,hoja!$A$2:$E$970,5,FALSE),0)</f>
        <v>MEDELLÍN</v>
      </c>
      <c r="H5325" s="103" t="str">
        <f>IFERROR(VLOOKUP(E5325,hoja!A:C,3,FALSE),0)</f>
        <v>60022</v>
      </c>
      <c r="I5325" s="24" t="str">
        <f t="shared" si="1722"/>
        <v>5019360022</v>
      </c>
      <c r="K5325" s="23">
        <v>464</v>
      </c>
      <c r="L5325" s="23" t="str">
        <f t="shared" si="1726"/>
        <v>NACIONAL</v>
      </c>
      <c r="M5325" s="23" t="s">
        <v>621</v>
      </c>
      <c r="N5325" s="23" t="s">
        <v>622</v>
      </c>
      <c r="O5325" s="23">
        <f t="shared" si="1724"/>
        <v>16</v>
      </c>
      <c r="P5325" s="23" t="str">
        <f t="shared" si="1725"/>
        <v>5019360022La vega</v>
      </c>
    </row>
    <row r="5326" spans="1:16" ht="15" hidden="1" customHeight="1">
      <c r="A5326" s="26" t="s">
        <v>843</v>
      </c>
      <c r="B5326" s="23" t="str">
        <f>IFERROR(VLOOKUP(A5326,hoja!$A$2:$E$970,4,FALSE),0)</f>
        <v>ANTIOQUIA</v>
      </c>
      <c r="C5326" s="23" t="str">
        <f>IFERROR(VLOOKUP(A5326,hoja!$A$2:$E$1370,5,FALSE),0)</f>
        <v>MEDELLÍN</v>
      </c>
      <c r="D5326" s="23" t="str">
        <f>IFERROR(VLOOKUP(A5326,hoja!A:D,3,FALSE),0)</f>
        <v>60014</v>
      </c>
      <c r="E5326" s="23" t="s">
        <v>661</v>
      </c>
      <c r="F5326" s="23" t="str">
        <f>IFERROR(VLOOKUP(E5326,hoja!$A$2:$E$970,4,FALSE),0)</f>
        <v>COSTA</v>
      </c>
      <c r="G5326" s="23" t="str">
        <f>IFERROR(VLOOKUP(E5326,hoja!$A$2:$E$970,5,FALSE),0)</f>
        <v>CARTAGENA</v>
      </c>
      <c r="H5326" s="103" t="str">
        <f>IFERROR(VLOOKUP(E5326,hoja!A:C,3,FALSE),0)</f>
        <v>0113</v>
      </c>
      <c r="I5326" s="24" t="str">
        <f t="shared" si="1722"/>
        <v>600140113</v>
      </c>
      <c r="J5326" s="23">
        <v>45.649999999935972</v>
      </c>
      <c r="K5326" s="23">
        <v>657.93650000000002</v>
      </c>
      <c r="L5326" s="23" t="str">
        <f t="shared" si="1726"/>
        <v>NACIONAL</v>
      </c>
      <c r="M5326" s="23" t="s">
        <v>618</v>
      </c>
      <c r="N5326" s="23" t="str" cm="1">
        <f t="array" ref="N5326">IFERROR(IF(M5326="Principal","LES_ACTIVE",LES_INACTIVE),0)</f>
        <v>LES_ACTIVE</v>
      </c>
      <c r="O5326" s="23">
        <f t="shared" si="1724"/>
        <v>12</v>
      </c>
      <c r="P5326" s="23" t="str">
        <f t="shared" si="1725"/>
        <v>600140113Principal</v>
      </c>
    </row>
    <row r="5327" spans="1:16" ht="15" hidden="1" customHeight="1">
      <c r="A5327" s="26" t="s">
        <v>581</v>
      </c>
      <c r="B5327" s="23" t="str">
        <f>IFERROR(VLOOKUP(A5327,hoja!$A$2:$E$970,4,FALSE),0)</f>
        <v>OCCIDENTE</v>
      </c>
      <c r="C5327" s="23" t="str">
        <f>IFERROR(VLOOKUP(A5327,hoja!$A$2:$E$1370,5,FALSE),0)</f>
        <v>CALI</v>
      </c>
      <c r="D5327" s="23" t="str">
        <f>IFERROR(VLOOKUP(A5327,hoja!A:D,3,FALSE),0)</f>
        <v>60043</v>
      </c>
      <c r="E5327" s="23" t="s">
        <v>708</v>
      </c>
      <c r="F5327" s="23" t="str">
        <f>IFERROR(VLOOKUP(E5327,hoja!$A$2:$E$970,4,FALSE),0)</f>
        <v>OCCIDENTE</v>
      </c>
      <c r="G5327" s="23" t="str">
        <f>IFERROR(VLOOKUP(E5327,hoja!$A$2:$E$970,5,FALSE),0)</f>
        <v>JAMUNDÍ</v>
      </c>
      <c r="H5327" s="103" t="str">
        <f>IFERROR(VLOOKUP(E5327,hoja!A:C,3,FALSE),0)</f>
        <v>0358</v>
      </c>
      <c r="I5327" s="24" t="str">
        <f t="shared" si="1722"/>
        <v>600430358</v>
      </c>
      <c r="J5327" s="23">
        <v>1.6833333332324401</v>
      </c>
      <c r="K5327" s="23">
        <v>90.370999999999995</v>
      </c>
      <c r="L5327" s="23" t="str">
        <f t="shared" si="1726"/>
        <v>REGIONAL</v>
      </c>
      <c r="M5327" s="23" t="s">
        <v>618</v>
      </c>
      <c r="N5327" s="23" t="str" cm="1">
        <f t="array" ref="N5327">IFERROR(IF(M5327="Principal","LES_ACTIVE",LES_INACTIVE),0)</f>
        <v>LES_ACTIVE</v>
      </c>
      <c r="O5327" s="23">
        <f t="shared" si="1724"/>
        <v>25</v>
      </c>
      <c r="P5327" s="23" t="str">
        <f t="shared" si="1725"/>
        <v>600430358Principal</v>
      </c>
    </row>
    <row r="5328" spans="1:16" ht="15" hidden="1" customHeight="1">
      <c r="A5328" s="90" t="s">
        <v>95</v>
      </c>
      <c r="B5328" s="23" t="str">
        <f>IFERROR(VLOOKUP(A5328,hoja!$A$2:$E$970,4,FALSE),0)</f>
        <v>OCCIDENTE</v>
      </c>
      <c r="C5328" s="23" t="str">
        <f>IFERROR(VLOOKUP(A5328,hoja!$A$2:$E$1370,5,FALSE),0)</f>
        <v>CALI</v>
      </c>
      <c r="D5328" s="23" t="str">
        <f>IFERROR(VLOOKUP(A5328,hoja!A:D,3,FALSE),0)</f>
        <v>3024</v>
      </c>
      <c r="E5328" s="40" t="s">
        <v>694</v>
      </c>
      <c r="F5328" s="23" t="str">
        <f>IFERROR(VLOOKUP(E5328,hoja!$A$2:$E$970,4,FALSE),0)</f>
        <v>OCCIDENTE</v>
      </c>
      <c r="G5328" s="23" t="str">
        <f>IFERROR(VLOOKUP(E5328,hoja!$A$2:$E$970,5,FALSE),0)</f>
        <v>BUENAVENTURA</v>
      </c>
      <c r="H5328" s="103" t="str">
        <f>IFERROR(VLOOKUP(E5328,hoja!A:C,3,FALSE),0)</f>
        <v>0131</v>
      </c>
      <c r="I5328" s="24" t="str">
        <f t="shared" si="1722"/>
        <v>30240131</v>
      </c>
      <c r="K5328" s="23">
        <v>170</v>
      </c>
      <c r="L5328" s="23" t="str">
        <f t="shared" si="1726"/>
        <v>REGIONAL</v>
      </c>
      <c r="M5328" s="23" t="s">
        <v>618</v>
      </c>
      <c r="N5328" s="23" t="s">
        <v>622</v>
      </c>
      <c r="O5328" s="23">
        <f t="shared" si="1724"/>
        <v>25</v>
      </c>
      <c r="P5328" s="23" t="str">
        <f t="shared" si="1725"/>
        <v>30240131Principal</v>
      </c>
    </row>
    <row r="5329" spans="1:16" ht="15" hidden="1" customHeight="1">
      <c r="A5329" s="40" t="s">
        <v>95</v>
      </c>
      <c r="B5329" s="23" t="str">
        <f>IFERROR(VLOOKUP(A5329,hoja!$A$2:$E$970,4,FALSE),0)</f>
        <v>OCCIDENTE</v>
      </c>
      <c r="C5329" s="23" t="str">
        <f>IFERROR(VLOOKUP(A5329,hoja!$A$2:$E$1370,5,FALSE),0)</f>
        <v>CALI</v>
      </c>
      <c r="D5329" s="23" t="str">
        <f>IFERROR(VLOOKUP(A5329,hoja!A:D,3,FALSE),0)</f>
        <v>3024</v>
      </c>
      <c r="E5329" s="83" t="s">
        <v>941</v>
      </c>
      <c r="F5329" s="23" t="str">
        <f>IFERROR(VLOOKUP(E5329,hoja!$A$2:$E$970,4,FALSE),0)</f>
        <v>OCCIDENTE</v>
      </c>
      <c r="G5329" s="23" t="str">
        <f>IFERROR(VLOOKUP(E5329,hoja!$A$2:$E$970,5,FALSE),0)</f>
        <v>JAMUNDÍ</v>
      </c>
      <c r="H5329" s="103" t="str">
        <f>IFERROR(VLOOKUP(E5329,hoja!A:C,3,FALSE),0)</f>
        <v>60167</v>
      </c>
      <c r="I5329" s="24" t="str">
        <f t="shared" si="1722"/>
        <v>302460167</v>
      </c>
      <c r="K5329" s="23">
        <v>24</v>
      </c>
      <c r="L5329" s="23" t="str">
        <f t="shared" si="1726"/>
        <v>REGIONAL</v>
      </c>
      <c r="M5329" s="23" t="s">
        <v>618</v>
      </c>
      <c r="N5329" s="23" t="s">
        <v>622</v>
      </c>
      <c r="O5329" s="23">
        <f t="shared" si="1724"/>
        <v>25</v>
      </c>
      <c r="P5329" s="23" t="str">
        <f t="shared" si="1725"/>
        <v>302460167Principal</v>
      </c>
    </row>
    <row r="5330" spans="1:16" ht="15" hidden="1" customHeight="1">
      <c r="A5330" s="26" t="s">
        <v>645</v>
      </c>
      <c r="B5330" s="23" t="str">
        <f>IFERROR(VLOOKUP(A5330,hoja!$A$2:$E$970,4,FALSE),0)</f>
        <v>OCCIDENTE</v>
      </c>
      <c r="C5330" s="23" t="str">
        <f>IFERROR(VLOOKUP(A5330,hoja!$A$2:$E$1370,5,FALSE),0)</f>
        <v>CALI</v>
      </c>
      <c r="D5330" s="23" t="str">
        <f>IFERROR(VLOOKUP(A5330,hoja!A:D,3,FALSE),0)</f>
        <v>0410</v>
      </c>
      <c r="E5330" s="23" t="s">
        <v>941</v>
      </c>
      <c r="F5330" s="23" t="str">
        <f>IFERROR(VLOOKUP(E5330,hoja!$A$2:$E$970,4,FALSE),0)</f>
        <v>OCCIDENTE</v>
      </c>
      <c r="G5330" s="23" t="str">
        <f>IFERROR(VLOOKUP(E5330,hoja!$A$2:$E$970,5,FALSE),0)</f>
        <v>JAMUNDÍ</v>
      </c>
      <c r="H5330" s="103" t="str">
        <f>IFERROR(VLOOKUP(E5330,hoja!A:C,3,FALSE),0)</f>
        <v>60167</v>
      </c>
      <c r="I5330" s="24" t="str">
        <f t="shared" ref="I5330:I5333" si="1727">D5330&amp;H5330</f>
        <v>041060167</v>
      </c>
      <c r="J5330" s="23">
        <v>1.6833333332324401</v>
      </c>
      <c r="K5330" s="23">
        <v>90.370999999999995</v>
      </c>
      <c r="L5330" s="23" t="str">
        <f t="shared" ref="L5330:L5331" si="1728">IF(B5330=F5330,"REGIONAL","NACIONAL")</f>
        <v>REGIONAL</v>
      </c>
      <c r="M5330" s="23" t="s">
        <v>618</v>
      </c>
      <c r="N5330" s="23" t="str" cm="1">
        <f t="array" ref="N5330">IFERROR(IF(M5330="Principal","LES_ACTIVE",LES_INACTIVE),0)</f>
        <v>LES_ACTIVE</v>
      </c>
      <c r="O5330" s="23">
        <f t="shared" ref="O5330:O5333" si="1729">IF(K5330&lt;=250,25,IF(K5330&lt;=500,16,IF(K5330&lt;=800,12,IF(K5330&lt;=1100,8,IF(K5330&lt;=1400,6,IF(K5330&lt;=1700,5))))))</f>
        <v>25</v>
      </c>
      <c r="P5330" s="23" t="str">
        <f t="shared" ref="P5330:P5333" si="1730">D5330&amp;H5330&amp;M5330</f>
        <v>041060167Principal</v>
      </c>
    </row>
    <row r="5331" spans="1:16" ht="15" hidden="1" customHeight="1">
      <c r="A5331" s="26" t="s">
        <v>763</v>
      </c>
      <c r="B5331" s="23" t="str">
        <f>IFERROR(VLOOKUP(A5331,hoja!$A$2:$E$970,4,FALSE),0)</f>
        <v>ANTIOQUIA</v>
      </c>
      <c r="C5331" s="23" t="str">
        <f>IFERROR(VLOOKUP(A5331,hoja!$A$2:$E$1370,5,FALSE),0)</f>
        <v>MEDELLÍN</v>
      </c>
      <c r="D5331" s="23" t="str">
        <f>IFERROR(VLOOKUP(A5331,hoja!A:D,3,FALSE),0)</f>
        <v>60039</v>
      </c>
      <c r="E5331" s="23" t="s">
        <v>843</v>
      </c>
      <c r="F5331" s="23" t="str">
        <f>IFERROR(VLOOKUP(E5331,hoja!$A$2:$E$970,4,FALSE),0)</f>
        <v>ANTIOQUIA</v>
      </c>
      <c r="G5331" s="23" t="str">
        <f>IFERROR(VLOOKUP(E5331,hoja!$A$2:$E$970,5,FALSE),0)</f>
        <v>MEDELLÍN</v>
      </c>
      <c r="H5331" s="103" t="str">
        <f>IFERROR(VLOOKUP(E5331,hoja!A:C,3,FALSE),0)</f>
        <v>60014</v>
      </c>
      <c r="I5331" s="24" t="str">
        <f t="shared" si="1727"/>
        <v>6003960014</v>
      </c>
      <c r="K5331" s="23">
        <v>12</v>
      </c>
      <c r="L5331" s="23" t="str">
        <f t="shared" si="1728"/>
        <v>REGIONAL</v>
      </c>
      <c r="M5331" s="23" t="s">
        <v>618</v>
      </c>
      <c r="N5331" s="23" t="str" cm="1">
        <f t="array" ref="N5331">IFERROR(IF(M5331="Principal","LES_ACTIVE",LES_INACTIVE),0)</f>
        <v>LES_ACTIVE</v>
      </c>
      <c r="O5331" s="23">
        <f t="shared" si="1729"/>
        <v>25</v>
      </c>
      <c r="P5331" s="23" t="str">
        <f t="shared" si="1730"/>
        <v>6003960014Principal</v>
      </c>
    </row>
    <row r="5332" spans="1:16" ht="15" hidden="1" customHeight="1">
      <c r="A5332" s="26" t="s">
        <v>669</v>
      </c>
      <c r="B5332" s="23" t="str">
        <f>IFERROR(VLOOKUP(A5332,hoja!$A$2:$E$970,4,FALSE),0)</f>
        <v>ANTIOQUIA</v>
      </c>
      <c r="C5332" s="23" t="str">
        <f>IFERROR(VLOOKUP(A5332,hoja!$A$2:$E$1370,5,FALSE),0)</f>
        <v>RIONEGRO</v>
      </c>
      <c r="D5332" s="23" t="str">
        <f>IFERROR(VLOOKUP(A5332,hoja!A:D,3,FALSE),0)</f>
        <v>10211</v>
      </c>
      <c r="E5332" s="23" t="s">
        <v>641</v>
      </c>
      <c r="F5332" s="23" t="str">
        <f>IFERROR(VLOOKUP(E5332,hoja!$A$2:$E$970,4,FALSE),0)</f>
        <v>ANTIOQUIA</v>
      </c>
      <c r="G5332" s="23" t="str">
        <f>IFERROR(VLOOKUP(E5332,hoja!$A$2:$E$970,5,FALSE),0)</f>
        <v>MEDELLÍN</v>
      </c>
      <c r="H5332" s="103" t="str">
        <f>IFERROR(VLOOKUP(E5332,hoja!A:C,3,FALSE),0)</f>
        <v>0079</v>
      </c>
      <c r="I5332" s="24" t="str">
        <f t="shared" si="1727"/>
        <v>102110079</v>
      </c>
      <c r="J5332" s="23">
        <v>0.53333333332557231</v>
      </c>
      <c r="K5332" s="23">
        <v>25</v>
      </c>
      <c r="L5332" s="23" t="s">
        <v>752</v>
      </c>
      <c r="M5332" s="23" t="s">
        <v>618</v>
      </c>
      <c r="N5332" s="23" t="str" cm="1">
        <f t="array" ref="N5332">IFERROR(IF(M5332="Principal","LES_ACTIVE",LES_INACTIVE),0)</f>
        <v>LES_ACTIVE</v>
      </c>
      <c r="O5332" s="23">
        <f t="shared" si="1729"/>
        <v>25</v>
      </c>
      <c r="P5332" s="23" t="str">
        <f t="shared" si="1730"/>
        <v>102110079Principal</v>
      </c>
    </row>
    <row r="5333" spans="1:16" ht="15" hidden="1" customHeight="1">
      <c r="A5333" s="26" t="s">
        <v>661</v>
      </c>
      <c r="B5333" s="23" t="str">
        <f>IFERROR(VLOOKUP(A5333,hoja!$A$2:$E$970,4,FALSE),0)</f>
        <v>COSTA</v>
      </c>
      <c r="C5333" s="23" t="str">
        <f>IFERROR(VLOOKUP(A5333,hoja!$A$2:$E$1370,5,FALSE),0)</f>
        <v>CARTAGENA</v>
      </c>
      <c r="D5333" s="23" t="str">
        <f>IFERROR(VLOOKUP(A5333,hoja!A:D,3,FALSE),0)</f>
        <v>0113</v>
      </c>
      <c r="E5333" s="23" t="s">
        <v>843</v>
      </c>
      <c r="F5333" s="23" t="str">
        <f>IFERROR(VLOOKUP(E5333,hoja!$A$2:$E$970,4,FALSE),0)</f>
        <v>ANTIOQUIA</v>
      </c>
      <c r="G5333" s="23" t="str">
        <f>IFERROR(VLOOKUP(E5333,hoja!$A$2:$E$970,5,FALSE),0)</f>
        <v>MEDELLÍN</v>
      </c>
      <c r="H5333" s="103" t="str">
        <f>IFERROR(VLOOKUP(E5333,hoja!A:C,3,FALSE),0)</f>
        <v>60014</v>
      </c>
      <c r="I5333" s="24" t="str">
        <f t="shared" si="1727"/>
        <v>011360014</v>
      </c>
      <c r="K5333" s="23">
        <v>629</v>
      </c>
      <c r="L5333" s="23" t="str">
        <f t="shared" ref="L5333:L5335" si="1731">IF(B5333=F5333,"REGIONAL","NACIONAL")</f>
        <v>NACIONAL</v>
      </c>
      <c r="M5333" s="23" t="s">
        <v>618</v>
      </c>
      <c r="N5333" s="23" t="s">
        <v>622</v>
      </c>
      <c r="O5333" s="23">
        <f t="shared" si="1729"/>
        <v>12</v>
      </c>
      <c r="P5333" s="23" t="str">
        <f t="shared" si="1730"/>
        <v>011360014Principal</v>
      </c>
    </row>
    <row r="5334" spans="1:16" ht="15" hidden="1" customHeight="1">
      <c r="A5334" s="26" t="s">
        <v>708</v>
      </c>
      <c r="B5334" s="23" t="str">
        <f>IFERROR(VLOOKUP(A5334,hoja!$A$2:$E$970,4,FALSE),0)</f>
        <v>OCCIDENTE</v>
      </c>
      <c r="C5334" s="23" t="str">
        <f>IFERROR(VLOOKUP(A5334,hoja!$A$2:$E$1370,5,FALSE),0)</f>
        <v>JAMUNDÍ</v>
      </c>
      <c r="D5334" s="23" t="str">
        <f>IFERROR(VLOOKUP(A5334,hoja!A:D,3,FALSE),0)</f>
        <v>0358</v>
      </c>
      <c r="E5334" s="40" t="s">
        <v>660</v>
      </c>
      <c r="F5334" s="23" t="str">
        <f>IFERROR(VLOOKUP(E5334,hoja!$A$2:$E$970,4,FALSE),0)</f>
        <v>CENTRO</v>
      </c>
      <c r="G5334" s="23" t="str">
        <f>IFERROR(VLOOKUP(E5334,hoja!$A$2:$E$970,5,FALSE),0)</f>
        <v>BOGOTÁ</v>
      </c>
      <c r="H5334" s="103" t="str">
        <f>IFERROR(VLOOKUP(E5334,hoja!A:C,3,FALSE),0)</f>
        <v>0035</v>
      </c>
      <c r="I5334" s="24" t="str">
        <f>D5334&amp;H5334</f>
        <v>03580035</v>
      </c>
      <c r="K5334" s="23">
        <v>507</v>
      </c>
      <c r="L5334" s="23" t="str">
        <f t="shared" si="1731"/>
        <v>NACIONAL</v>
      </c>
      <c r="M5334" s="23" t="s">
        <v>618</v>
      </c>
      <c r="N5334" s="23" t="s">
        <v>622</v>
      </c>
      <c r="O5334" s="23">
        <f>IF(K5334&lt;=250,25,IF(K5334&lt;=500,16,IF(K5334&lt;=800,12,IF(K5334&lt;=1100,8,IF(K5334&lt;=1400,6,IF(K5334&lt;=1700,5))))))</f>
        <v>12</v>
      </c>
      <c r="P5334" s="23" t="str">
        <f>D5334&amp;H5334&amp;M5334</f>
        <v>03580035Principal</v>
      </c>
    </row>
    <row r="5335" spans="1:16" ht="15" hidden="1" customHeight="1">
      <c r="A5335" s="26" t="s">
        <v>71</v>
      </c>
      <c r="B5335" s="23" t="str">
        <f>IFERROR(VLOOKUP(A5335,hoja!$A$2:$E$970,4,FALSE),0)</f>
        <v>CENTRO</v>
      </c>
      <c r="C5335" s="23" t="str">
        <f>IFERROR(VLOOKUP(A5335,hoja!$A$2:$E$1370,5,FALSE),0)</f>
        <v>BOGOTÁ</v>
      </c>
      <c r="D5335" s="23" t="str">
        <f>IFERROR(VLOOKUP(A5335,hoja!A:D,3,FALSE),0)</f>
        <v>60015</v>
      </c>
      <c r="E5335" s="23" t="s">
        <v>650</v>
      </c>
      <c r="F5335" s="23" t="str">
        <f>IFERROR(VLOOKUP(E5335,hoja!$A$2:$E$970,4,FALSE),0)</f>
        <v>OCCIDENTE</v>
      </c>
      <c r="G5335" s="23" t="str">
        <f>IFERROR(VLOOKUP(E5335,hoja!$A$2:$E$970,5,FALSE),0)</f>
        <v>CALOTO</v>
      </c>
      <c r="H5335" s="103" t="str">
        <f>IFERROR(VLOOKUP(E5335,hoja!A:C,3,FALSE),0)</f>
        <v>0445</v>
      </c>
      <c r="I5335" s="24" t="str">
        <f t="shared" ref="I5335" si="1732">D5335&amp;H5335</f>
        <v>600150445</v>
      </c>
      <c r="K5335" s="23">
        <v>482</v>
      </c>
      <c r="L5335" s="23" t="str">
        <f t="shared" si="1731"/>
        <v>NACIONAL</v>
      </c>
      <c r="M5335" s="23" t="s">
        <v>618</v>
      </c>
      <c r="N5335" s="23" t="s">
        <v>622</v>
      </c>
      <c r="O5335" s="23">
        <f t="shared" ref="O5335" si="1733">IF(K5335&lt;=250,25,IF(K5335&lt;=500,16,IF(K5335&lt;=800,12,IF(K5335&lt;=1100,8,IF(K5335&lt;=1400,6,IF(K5335&lt;=1700,5))))))</f>
        <v>16</v>
      </c>
      <c r="P5335" s="23" t="str">
        <f t="shared" ref="P5335" si="1734">D5335&amp;H5335&amp;M5335</f>
        <v>600150445Principal</v>
      </c>
    </row>
    <row r="5336" spans="1:16" ht="15" hidden="1" customHeight="1">
      <c r="A5336" s="26" t="s">
        <v>680</v>
      </c>
      <c r="B5336" s="23" t="str">
        <f>IFERROR(VLOOKUP(A5336,hoja!$A$2:$E$970,4,FALSE),0)</f>
        <v>OCCIDENTE</v>
      </c>
      <c r="C5336" s="23" t="str">
        <f>IFERROR(VLOOKUP(A5336,hoja!$A$2:$E$1370,5,FALSE),0)</f>
        <v>CALOTO</v>
      </c>
      <c r="D5336" s="23" t="str">
        <f>IFERROR(VLOOKUP(A5336,hoja!A:D,3,FALSE),0)</f>
        <v>60048</v>
      </c>
      <c r="E5336" s="23" t="s">
        <v>650</v>
      </c>
      <c r="F5336" s="23" t="str">
        <f>IFERROR(VLOOKUP(E5336,hoja!$A$2:$E$970,4,FALSE),0)</f>
        <v>OCCIDENTE</v>
      </c>
      <c r="G5336" s="23" t="str">
        <f>IFERROR(VLOOKUP(E5336,hoja!$A$2:$E$970,5,FALSE),0)</f>
        <v>CALOTO</v>
      </c>
      <c r="H5336" s="103" t="str">
        <f>IFERROR(VLOOKUP(E5336,hoja!A:C,3,FALSE),0)</f>
        <v>0445</v>
      </c>
      <c r="I5336" s="24" t="str">
        <f t="shared" ref="I5336" si="1735">D5336&amp;H5336</f>
        <v>600480445</v>
      </c>
      <c r="K5336" s="23">
        <v>47</v>
      </c>
      <c r="L5336" s="23" t="str">
        <f t="shared" ref="L5336" si="1736">IF(B5336=F5336,"REGIONAL","NACIONAL")</f>
        <v>REGIONAL</v>
      </c>
      <c r="M5336" s="23" t="s">
        <v>618</v>
      </c>
      <c r="N5336" s="23" t="s">
        <v>622</v>
      </c>
      <c r="O5336" s="23">
        <f t="shared" ref="O5336" si="1737">IF(K5336&lt;=250,25,IF(K5336&lt;=500,16,IF(K5336&lt;=800,12,IF(K5336&lt;=1100,8,IF(K5336&lt;=1400,6,IF(K5336&lt;=1700,5))))))</f>
        <v>25</v>
      </c>
      <c r="P5336" s="23" t="str">
        <f t="shared" ref="P5336" si="1738">D5336&amp;H5336&amp;M5336</f>
        <v>600480445Principal</v>
      </c>
    </row>
    <row r="5337" spans="1:16" ht="15" hidden="1" customHeight="1">
      <c r="A5337" s="23" t="s">
        <v>770</v>
      </c>
      <c r="B5337" s="23" t="str">
        <f>IFERROR(VLOOKUP(A5337,hoja!$A$2:$E$970,4,FALSE),0)</f>
        <v>ANTIOQUIA</v>
      </c>
      <c r="C5337" s="23" t="str">
        <f>IFERROR(VLOOKUP(A5337,hoja!$A$2:$E$1370,5,FALSE),0)</f>
        <v>RIONEGRO</v>
      </c>
      <c r="D5337" s="23" t="str">
        <f>IFERROR(VLOOKUP(A5337,hoja!A:D,3,FALSE),0)</f>
        <v>3041</v>
      </c>
      <c r="E5337" s="23" t="s">
        <v>732</v>
      </c>
      <c r="F5337" s="23" t="str">
        <f>IFERROR(VLOOKUP(E5337,hoja!$A$2:$E$970,4,FALSE),0)</f>
        <v>CENTRO</v>
      </c>
      <c r="G5337" s="23" t="str">
        <f>IFERROR(VLOOKUP(E5337,hoja!$A$2:$E$970,5,FALSE),0)</f>
        <v>IBAGUÉ</v>
      </c>
      <c r="H5337" s="103" t="str">
        <f>IFERROR(VLOOKUP(E5337,hoja!A:C,3,FALSE),0)</f>
        <v>0389</v>
      </c>
      <c r="I5337" s="24" t="str">
        <f t="shared" ref="I5337" si="1739">D5337&amp;H5337</f>
        <v>30410389</v>
      </c>
      <c r="K5337" s="23">
        <v>402</v>
      </c>
      <c r="L5337" s="23" t="str">
        <f t="shared" ref="L5337" si="1740">IF(B5337=F5337,"REGIONAL","NACIONAL")</f>
        <v>NACIONAL</v>
      </c>
      <c r="M5337" s="23" t="s">
        <v>618</v>
      </c>
      <c r="N5337" s="23" t="s">
        <v>622</v>
      </c>
      <c r="O5337" s="23">
        <f t="shared" ref="O5337" si="1741">IF(K5337&lt;=250,25,IF(K5337&lt;=500,16,IF(K5337&lt;=800,12,IF(K5337&lt;=1100,8,IF(K5337&lt;=1400,6,IF(K5337&lt;=1700,5))))))</f>
        <v>16</v>
      </c>
      <c r="P5337" s="23" t="str">
        <f t="shared" ref="P5337" si="1742">D5337&amp;H5337&amp;M5337</f>
        <v>30410389Principal</v>
      </c>
    </row>
    <row r="5338" spans="1:16" ht="15" hidden="1" customHeight="1">
      <c r="A5338" s="81" t="s">
        <v>807</v>
      </c>
      <c r="B5338" s="23" t="str">
        <f>IFERROR(VLOOKUP(A5338,hoja!$A$2:$E$970,4,FALSE),0)</f>
        <v>CENTRO</v>
      </c>
      <c r="C5338" s="23" t="str">
        <f>IFERROR(VLOOKUP(A5338,hoja!$A$2:$E$1370,5,FALSE),0)</f>
        <v>BOGOTÁ</v>
      </c>
      <c r="D5338" s="23" t="str">
        <f>IFERROR(VLOOKUP(A5338,hoja!A:D,3,FALSE),0)</f>
        <v>0460</v>
      </c>
      <c r="E5338" s="23" t="s">
        <v>821</v>
      </c>
      <c r="F5338" s="23" t="str">
        <f>IFERROR(VLOOKUP(E5338,hoja!$A$2:$E$970,4,FALSE),0)</f>
        <v>CENTRO</v>
      </c>
      <c r="G5338" s="23" t="str">
        <f>IFERROR(VLOOKUP(E5338,hoja!$A$2:$E$970,5,FALSE),0)</f>
        <v>BOGOTÁ</v>
      </c>
      <c r="H5338" s="103" t="str">
        <f>IFERROR(VLOOKUP(E5338,hoja!A:C,3,FALSE),0)</f>
        <v>10217</v>
      </c>
      <c r="I5338" s="24" t="str">
        <f t="shared" ref="I5338" si="1743">D5338&amp;H5338</f>
        <v>046010217</v>
      </c>
      <c r="K5338" s="23">
        <v>30</v>
      </c>
      <c r="L5338" s="23" t="str">
        <f t="shared" ref="L5338" si="1744">IF(B5338=F5338,"REGIONAL","NACIONAL")</f>
        <v>REGIONAL</v>
      </c>
      <c r="M5338" s="23" t="s">
        <v>618</v>
      </c>
      <c r="N5338" s="23" t="s">
        <v>622</v>
      </c>
      <c r="O5338" s="23">
        <f t="shared" ref="O5338" si="1745">IF(K5338&lt;=250,25,IF(K5338&lt;=500,16,IF(K5338&lt;=800,12,IF(K5338&lt;=1100,8,IF(K5338&lt;=1400,6,IF(K5338&lt;=1700,5))))))</f>
        <v>25</v>
      </c>
      <c r="P5338" s="23" t="str">
        <f t="shared" ref="P5338" si="1746">D5338&amp;H5338&amp;M5338</f>
        <v>046010217Principal</v>
      </c>
    </row>
    <row r="5339" spans="1:16" ht="15" hidden="1" customHeight="1">
      <c r="A5339" s="81" t="s">
        <v>821</v>
      </c>
      <c r="B5339" s="23" t="str">
        <f>IFERROR(VLOOKUP(A5339,hoja!$A$2:$E$970,4,FALSE),0)</f>
        <v>CENTRO</v>
      </c>
      <c r="C5339" s="23" t="str">
        <f>IFERROR(VLOOKUP(A5339,hoja!$A$2:$E$1370,5,FALSE),0)</f>
        <v>BOGOTÁ</v>
      </c>
      <c r="D5339" s="23" t="str">
        <f>IFERROR(VLOOKUP(A5339,hoja!A:D,3,FALSE),0)</f>
        <v>10217</v>
      </c>
      <c r="E5339" s="23" t="s">
        <v>642</v>
      </c>
      <c r="F5339" s="23" t="str">
        <f>IFERROR(VLOOKUP(E5339,hoja!$A$2:$E$970,4,FALSE),0)</f>
        <v>COSTA</v>
      </c>
      <c r="G5339" s="23" t="str">
        <f>IFERROR(VLOOKUP(E5339,hoja!$A$2:$E$970,5,FALSE),0)</f>
        <v>BARRANQUILLA</v>
      </c>
      <c r="H5339" s="103" t="str">
        <f>IFERROR(VLOOKUP(E5339,hoja!A:C,3,FALSE),0)</f>
        <v>0111</v>
      </c>
      <c r="I5339" s="24" t="str">
        <f t="shared" ref="I5339" si="1747">D5339&amp;H5339</f>
        <v>102170111</v>
      </c>
      <c r="K5339" s="23">
        <v>1005</v>
      </c>
      <c r="L5339" s="23" t="str">
        <f t="shared" ref="L5339" si="1748">IF(B5339=F5339,"REGIONAL","NACIONAL")</f>
        <v>NACIONAL</v>
      </c>
      <c r="M5339" s="23" t="s">
        <v>618</v>
      </c>
      <c r="N5339" s="23" t="s">
        <v>622</v>
      </c>
      <c r="O5339" s="23">
        <f t="shared" ref="O5339" si="1749">IF(K5339&lt;=250,25,IF(K5339&lt;=500,16,IF(K5339&lt;=800,12,IF(K5339&lt;=1100,8,IF(K5339&lt;=1400,6,IF(K5339&lt;=1700,5))))))</f>
        <v>8</v>
      </c>
      <c r="P5339" s="23" t="str">
        <f t="shared" ref="P5339" si="1750">D5339&amp;H5339&amp;M5339</f>
        <v>102170111Principal</v>
      </c>
    </row>
    <row r="5340" spans="1:16" ht="15" hidden="1" customHeight="1">
      <c r="A5340" s="81" t="s">
        <v>681</v>
      </c>
      <c r="B5340" s="23" t="str">
        <f>IFERROR(VLOOKUP(A5340,hoja!$A$2:$E$970,4,FALSE),0)</f>
        <v>CENTRO</v>
      </c>
      <c r="C5340" s="23" t="str">
        <f>IFERROR(VLOOKUP(A5340,hoja!$A$2:$E$1370,5,FALSE),0)</f>
        <v>VILLAVICENCIO</v>
      </c>
      <c r="D5340" s="23" t="str">
        <f>IFERROR(VLOOKUP(A5340,hoja!A:D,3,FALSE),0)</f>
        <v>0393</v>
      </c>
      <c r="E5340" s="23" t="s">
        <v>1048</v>
      </c>
      <c r="F5340" s="23" t="str">
        <f>IFERROR(VLOOKUP(E5340,hoja!$A$2:$E$970,4,FALSE),0)</f>
        <v>CENTRO</v>
      </c>
      <c r="G5340" s="23" t="str">
        <f>IFERROR(VLOOKUP(E5340,hoja!$A$2:$E$970,5,FALSE),0)</f>
        <v>PUERTO LOPEZ</v>
      </c>
      <c r="H5340" s="103" t="str">
        <f>IFERROR(VLOOKUP(E5340,hoja!A:C,3,FALSE),0)</f>
        <v>50539</v>
      </c>
      <c r="I5340" s="24" t="str">
        <f t="shared" ref="I5340:I5342" si="1751">D5340&amp;H5340</f>
        <v>039350539</v>
      </c>
      <c r="K5340" s="23">
        <v>91</v>
      </c>
      <c r="L5340" s="23" t="str">
        <f t="shared" ref="L5340:L5342" si="1752">IF(B5340=F5340,"REGIONAL","NACIONAL")</f>
        <v>REGIONAL</v>
      </c>
      <c r="M5340" s="23" t="s">
        <v>618</v>
      </c>
      <c r="N5340" s="23" t="s">
        <v>622</v>
      </c>
      <c r="O5340" s="23">
        <f t="shared" ref="O5340:O5342" si="1753">IF(K5340&lt;=250,25,IF(K5340&lt;=500,16,IF(K5340&lt;=800,12,IF(K5340&lt;=1100,8,IF(K5340&lt;=1400,6,IF(K5340&lt;=1700,5))))))</f>
        <v>25</v>
      </c>
      <c r="P5340" s="23" t="str">
        <f t="shared" ref="P5340:P5342" si="1754">D5340&amp;H5340&amp;M5340</f>
        <v>039350539Principal</v>
      </c>
    </row>
    <row r="5341" spans="1:16" ht="15" hidden="1" customHeight="1">
      <c r="A5341" s="26" t="s">
        <v>763</v>
      </c>
      <c r="B5341" s="23" t="str">
        <f>IFERROR(VLOOKUP(A5341,hoja!$A$2:$E$970,4,FALSE),0)</f>
        <v>ANTIOQUIA</v>
      </c>
      <c r="C5341" s="23" t="str">
        <f>IFERROR(VLOOKUP(A5341,hoja!$A$2:$E$1370,5,FALSE),0)</f>
        <v>MEDELLÍN</v>
      </c>
      <c r="D5341" s="23" t="str">
        <f>IFERROR(VLOOKUP(A5341,hoja!A:D,3,FALSE),0)</f>
        <v>60039</v>
      </c>
      <c r="E5341" s="23" t="s">
        <v>642</v>
      </c>
      <c r="F5341" s="23" t="str">
        <f>IFERROR(VLOOKUP(E5341,hoja!$A$2:$E$970,4,FALSE),0)</f>
        <v>COSTA</v>
      </c>
      <c r="G5341" s="23" t="str">
        <f>IFERROR(VLOOKUP(E5341,hoja!$A$2:$E$970,5,FALSE),0)</f>
        <v>BARRANQUILLA</v>
      </c>
      <c r="H5341" s="103" t="str">
        <f>IFERROR(VLOOKUP(E5341,hoja!A:C,3,FALSE),0)</f>
        <v>0111</v>
      </c>
      <c r="I5341" s="24" t="str">
        <f t="shared" si="1751"/>
        <v>600390111</v>
      </c>
      <c r="J5341" s="23">
        <v>40.508333333273185</v>
      </c>
      <c r="K5341" s="23">
        <v>695.17399999999998</v>
      </c>
      <c r="L5341" s="23" t="str">
        <f t="shared" si="1752"/>
        <v>NACIONAL</v>
      </c>
      <c r="M5341" s="23" t="s">
        <v>618</v>
      </c>
      <c r="N5341" s="23" t="str" cm="1">
        <f t="array" ref="N5341">IFERROR(IF(M5341="Principal","LES_ACTIVE",LES_INACTIVE),0)</f>
        <v>LES_ACTIVE</v>
      </c>
      <c r="O5341" s="23">
        <f t="shared" si="1753"/>
        <v>12</v>
      </c>
      <c r="P5341" s="23" t="str">
        <f t="shared" si="1754"/>
        <v>600390111Principal</v>
      </c>
    </row>
    <row r="5342" spans="1:16" ht="15" hidden="1" customHeight="1">
      <c r="A5342" s="23" t="s">
        <v>770</v>
      </c>
      <c r="B5342" s="23" t="str">
        <f>IFERROR(VLOOKUP(A5342,hoja!$A$2:$E$970,4,FALSE),0)</f>
        <v>ANTIOQUIA</v>
      </c>
      <c r="C5342" s="23" t="str">
        <f>IFERROR(VLOOKUP(A5342,hoja!$A$2:$E$1370,5,FALSE),0)</f>
        <v>RIONEGRO</v>
      </c>
      <c r="D5342" s="23" t="str">
        <f>IFERROR(VLOOKUP(A5342,hoja!A:D,3,FALSE),0)</f>
        <v>3041</v>
      </c>
      <c r="E5342" s="23" t="s">
        <v>644</v>
      </c>
      <c r="F5342" s="23" t="str">
        <f>IFERROR(VLOOKUP(E5342,hoja!$A$2:$E$970,4,FALSE),0)</f>
        <v>OCCIDENTE</v>
      </c>
      <c r="G5342" s="23" t="str">
        <f>IFERROR(VLOOKUP(E5342,hoja!$A$2:$E$970,5,FALSE),0)</f>
        <v>PEREIRA</v>
      </c>
      <c r="H5342" s="103" t="str">
        <f>IFERROR(VLOOKUP(E5342,hoja!A:C,3,FALSE),0)</f>
        <v>0198</v>
      </c>
      <c r="I5342" s="24" t="str">
        <f t="shared" si="1751"/>
        <v>30410198</v>
      </c>
      <c r="K5342" s="23">
        <v>257</v>
      </c>
      <c r="L5342" s="23" t="str">
        <f t="shared" si="1752"/>
        <v>NACIONAL</v>
      </c>
      <c r="M5342" s="23" t="s">
        <v>618</v>
      </c>
      <c r="N5342" s="23" t="s">
        <v>622</v>
      </c>
      <c r="O5342" s="23">
        <f t="shared" si="1753"/>
        <v>16</v>
      </c>
      <c r="P5342" s="23" t="str">
        <f t="shared" si="1754"/>
        <v>30410198Principal</v>
      </c>
    </row>
    <row r="5343" spans="1:16" ht="15" hidden="1" customHeight="1">
      <c r="A5343" s="40" t="s">
        <v>687</v>
      </c>
      <c r="B5343" s="23" t="str">
        <f>IFERROR(VLOOKUP(A5343,hoja!$A$2:$E$970,4,FALSE),0)</f>
        <v>OCCIDENTE</v>
      </c>
      <c r="C5343" s="23" t="str">
        <f>IFERROR(VLOOKUP(A5343,hoja!$A$2:$E$1370,5,FALSE),0)</f>
        <v>TULUÁ</v>
      </c>
      <c r="D5343" s="23" t="str">
        <f>IFERROR(VLOOKUP(A5343,hoja!A:D,3,FALSE),0)</f>
        <v>2007</v>
      </c>
      <c r="E5343" s="94" t="s">
        <v>71</v>
      </c>
      <c r="F5343" s="23" t="str">
        <f>IFERROR(VLOOKUP(E5343,hoja!$A$2:$E$970,4,FALSE),0)</f>
        <v>CENTRO</v>
      </c>
      <c r="G5343" s="23" t="str">
        <f>IFERROR(VLOOKUP(E5343,hoja!$A$2:$E$970,5,FALSE),0)</f>
        <v>BOGOTÁ</v>
      </c>
      <c r="H5343" s="103" t="str">
        <f>IFERROR(VLOOKUP(E5343,hoja!A:C,3,FALSE),0)</f>
        <v>60015</v>
      </c>
      <c r="I5343" s="24" t="str">
        <f t="shared" ref="I5343:I5355" si="1755">D5343&amp;H5343</f>
        <v>200760015</v>
      </c>
      <c r="K5343" s="23">
        <v>357</v>
      </c>
      <c r="L5343" s="23" t="str">
        <f t="shared" ref="L5343:L5355" si="1756">IF(B5343=F5343,"REGIONAL","NACIONAL")</f>
        <v>NACIONAL</v>
      </c>
      <c r="M5343" s="23" t="s">
        <v>618</v>
      </c>
      <c r="N5343" s="23" t="s">
        <v>622</v>
      </c>
      <c r="O5343" s="23">
        <f t="shared" ref="O5343:O5359" si="1757">IF(K5343&lt;=250,25,IF(K5343&lt;=500,16,IF(K5343&lt;=800,12,IF(K5343&lt;=1100,8,IF(K5343&lt;=1400,6,IF(K5343&lt;=1700,5))))))</f>
        <v>16</v>
      </c>
      <c r="P5343" s="23" t="str">
        <f t="shared" ref="P5343:P5359" si="1758">D5343&amp;H5343&amp;M5343</f>
        <v>200760015Principal</v>
      </c>
    </row>
    <row r="5344" spans="1:16" ht="15" hidden="1" customHeight="1">
      <c r="A5344" s="40" t="s">
        <v>637</v>
      </c>
      <c r="B5344" s="23" t="str">
        <f>IFERROR(VLOOKUP(A5344,hoja!$A$2:$E$970,4,FALSE),0)</f>
        <v>SANTANDER</v>
      </c>
      <c r="C5344" s="23" t="str">
        <f>IFERROR(VLOOKUP(A5344,hoja!$A$2:$E$1370,5,FALSE),0)</f>
        <v>PIEDECUESTA</v>
      </c>
      <c r="D5344" s="23" t="str">
        <f>IFERROR(VLOOKUP(A5344,hoja!A:D,3,FALSE),0)</f>
        <v>0422</v>
      </c>
      <c r="E5344" s="94" t="s">
        <v>822</v>
      </c>
      <c r="F5344" s="23" t="str">
        <f>IFERROR(VLOOKUP(E5344,hoja!$A$2:$E$970,4,FALSE),0)</f>
        <v>SANTANDER</v>
      </c>
      <c r="G5344" s="23" t="str">
        <f>IFERROR(VLOOKUP(E5344,hoja!$A$2:$E$970,5,FALSE),0)</f>
        <v>CÚCUTA</v>
      </c>
      <c r="H5344" s="103" t="str">
        <f>IFERROR(VLOOKUP(E5344,hoja!A:C,3,FALSE),0)</f>
        <v>60019</v>
      </c>
      <c r="I5344" s="24" t="str">
        <f t="shared" si="1755"/>
        <v>042260019</v>
      </c>
      <c r="K5344" s="23">
        <v>226</v>
      </c>
      <c r="L5344" s="23" t="str">
        <f t="shared" si="1756"/>
        <v>REGIONAL</v>
      </c>
      <c r="M5344" s="23" t="s">
        <v>618</v>
      </c>
      <c r="N5344" s="23" t="s">
        <v>622</v>
      </c>
      <c r="O5344" s="23">
        <f t="shared" si="1757"/>
        <v>25</v>
      </c>
      <c r="P5344" s="23" t="str">
        <f t="shared" si="1758"/>
        <v>042260019Principal</v>
      </c>
    </row>
    <row r="5345" spans="1:16" ht="15" hidden="1" customHeight="1">
      <c r="A5345" s="40" t="s">
        <v>661</v>
      </c>
      <c r="B5345" s="23" t="str">
        <f>IFERROR(VLOOKUP(A5345,hoja!$A$2:$E$970,4,FALSE),0)</f>
        <v>COSTA</v>
      </c>
      <c r="C5345" s="23" t="str">
        <f>IFERROR(VLOOKUP(A5345,hoja!$A$2:$E$1370,5,FALSE),0)</f>
        <v>CARTAGENA</v>
      </c>
      <c r="D5345" s="23" t="str">
        <f>IFERROR(VLOOKUP(A5345,hoja!A:D,3,FALSE),0)</f>
        <v>0113</v>
      </c>
      <c r="E5345" s="94" t="s">
        <v>875</v>
      </c>
      <c r="F5345" s="23" t="str">
        <f>IFERROR(VLOOKUP(E5345,hoja!$A$2:$E$970,4,FALSE),0)</f>
        <v>COSTA</v>
      </c>
      <c r="G5345" s="23" t="str">
        <f>IFERROR(VLOOKUP(E5345,hoja!$A$2:$E$970,5,FALSE),0)</f>
        <v>MALAMBO</v>
      </c>
      <c r="H5345" s="103" t="str">
        <f>IFERROR(VLOOKUP(E5345,hoja!A:C,3,FALSE),0)</f>
        <v>60023</v>
      </c>
      <c r="I5345" s="24" t="str">
        <f t="shared" si="1755"/>
        <v>011360023</v>
      </c>
      <c r="K5345" s="23">
        <v>135</v>
      </c>
      <c r="L5345" s="23" t="str">
        <f t="shared" si="1756"/>
        <v>REGIONAL</v>
      </c>
      <c r="M5345" s="23" t="s">
        <v>618</v>
      </c>
      <c r="N5345" s="23" t="s">
        <v>622</v>
      </c>
      <c r="O5345" s="23">
        <f t="shared" si="1757"/>
        <v>25</v>
      </c>
      <c r="P5345" s="23" t="str">
        <f t="shared" si="1758"/>
        <v>011360023Principal</v>
      </c>
    </row>
    <row r="5346" spans="1:16" ht="15" hidden="1" customHeight="1">
      <c r="A5346" s="40" t="s">
        <v>653</v>
      </c>
      <c r="B5346" s="23" t="str">
        <f>IFERROR(VLOOKUP(A5346,hoja!$A$2:$E$970,4,FALSE),0)</f>
        <v>CENTRO</v>
      </c>
      <c r="C5346" s="23" t="str">
        <f>IFERROR(VLOOKUP(A5346,hoja!$A$2:$E$1370,5,FALSE),0)</f>
        <v>MADRID</v>
      </c>
      <c r="D5346" s="23" t="str">
        <f>IFERROR(VLOOKUP(A5346,hoja!A:D,3,FALSE),0)</f>
        <v>2023</v>
      </c>
      <c r="E5346" s="94" t="s">
        <v>792</v>
      </c>
      <c r="F5346" s="23" t="str">
        <f>IFERROR(VLOOKUP(E5346,hoja!$A$2:$E$970,4,FALSE),0)</f>
        <v>CENTRO</v>
      </c>
      <c r="G5346" s="23" t="str">
        <f>IFERROR(VLOOKUP(E5346,hoja!$A$2:$E$970,5,FALSE),0)</f>
        <v>BOGOTÁ</v>
      </c>
      <c r="H5346" s="103" t="str">
        <f>IFERROR(VLOOKUP(E5346,hoja!A:C,3,FALSE),0)</f>
        <v>60042</v>
      </c>
      <c r="I5346" s="24" t="str">
        <f t="shared" si="1755"/>
        <v>202360042</v>
      </c>
      <c r="K5346" s="23">
        <v>20</v>
      </c>
      <c r="L5346" s="23" t="str">
        <f t="shared" si="1756"/>
        <v>REGIONAL</v>
      </c>
      <c r="M5346" s="23" t="s">
        <v>618</v>
      </c>
      <c r="N5346" s="23" t="s">
        <v>622</v>
      </c>
      <c r="O5346" s="23">
        <f t="shared" si="1757"/>
        <v>25</v>
      </c>
      <c r="P5346" s="23" t="str">
        <f t="shared" si="1758"/>
        <v>202360042Principal</v>
      </c>
    </row>
    <row r="5347" spans="1:16" ht="15" hidden="1" customHeight="1">
      <c r="A5347" s="40" t="s">
        <v>645</v>
      </c>
      <c r="B5347" s="23" t="str">
        <f>IFERROR(VLOOKUP(A5347,hoja!$A$2:$E$970,4,FALSE),0)</f>
        <v>OCCIDENTE</v>
      </c>
      <c r="C5347" s="23" t="str">
        <f>IFERROR(VLOOKUP(A5347,hoja!$A$2:$E$1370,5,FALSE),0)</f>
        <v>CALI</v>
      </c>
      <c r="D5347" s="23" t="str">
        <f>IFERROR(VLOOKUP(A5347,hoja!A:D,3,FALSE),0)</f>
        <v>0410</v>
      </c>
      <c r="E5347" s="94" t="s">
        <v>71</v>
      </c>
      <c r="F5347" s="23" t="str">
        <f>IFERROR(VLOOKUP(E5347,hoja!$A$2:$E$970,4,FALSE),0)</f>
        <v>CENTRO</v>
      </c>
      <c r="G5347" s="23" t="str">
        <f>IFERROR(VLOOKUP(E5347,hoja!$A$2:$E$970,5,FALSE),0)</f>
        <v>BOGOTÁ</v>
      </c>
      <c r="H5347" s="103" t="str">
        <f>IFERROR(VLOOKUP(E5347,hoja!A:C,3,FALSE),0)</f>
        <v>60015</v>
      </c>
      <c r="I5347" s="24" t="str">
        <f t="shared" si="1755"/>
        <v>041060015</v>
      </c>
      <c r="K5347" s="23">
        <v>438.85050000000001</v>
      </c>
      <c r="L5347" s="23" t="str">
        <f t="shared" si="1756"/>
        <v>NACIONAL</v>
      </c>
      <c r="M5347" s="23" t="s">
        <v>618</v>
      </c>
      <c r="N5347" s="23" t="s">
        <v>622</v>
      </c>
      <c r="O5347" s="23">
        <f t="shared" si="1757"/>
        <v>16</v>
      </c>
      <c r="P5347" s="23" t="str">
        <f t="shared" si="1758"/>
        <v>041060015Principal</v>
      </c>
    </row>
    <row r="5348" spans="1:16" ht="15" hidden="1" customHeight="1">
      <c r="A5348" s="40" t="s">
        <v>617</v>
      </c>
      <c r="B5348" s="23" t="str">
        <f>IFERROR(VLOOKUP(A5348,hoja!$A$2:$E$970,4,FALSE),0)</f>
        <v>ANTIOQUIA</v>
      </c>
      <c r="C5348" s="23" t="str">
        <f>IFERROR(VLOOKUP(A5348,hoja!$A$2:$E$1370,5,FALSE),0)</f>
        <v>MEDELLÍN</v>
      </c>
      <c r="D5348" s="23">
        <f>IFERROR(VLOOKUP(A5348,hoja!A:D,3,FALSE),0)</f>
        <v>50443</v>
      </c>
      <c r="E5348" s="94" t="s">
        <v>1173</v>
      </c>
      <c r="F5348" s="23" t="str">
        <f>IFERROR(VLOOKUP(E5348,hoja!$A$2:$E$970,4,FALSE),0)</f>
        <v>COSTA</v>
      </c>
      <c r="G5348" s="23" t="str">
        <f>IFERROR(VLOOKUP(E5348,hoja!$A$2:$E$970,5,FALSE),0)</f>
        <v>MALAMBO</v>
      </c>
      <c r="H5348" s="103" t="str">
        <f>IFERROR(VLOOKUP(E5348,hoja!A:C,3,FALSE),0)</f>
        <v>50257</v>
      </c>
      <c r="I5348" s="24" t="str">
        <f t="shared" si="1755"/>
        <v>5044350257</v>
      </c>
      <c r="K5348" s="23">
        <v>674</v>
      </c>
      <c r="L5348" s="23" t="str">
        <f t="shared" si="1756"/>
        <v>NACIONAL</v>
      </c>
      <c r="M5348" s="23" t="s">
        <v>618</v>
      </c>
      <c r="N5348" s="23" t="s">
        <v>622</v>
      </c>
      <c r="O5348" s="23">
        <f t="shared" si="1757"/>
        <v>12</v>
      </c>
      <c r="P5348" s="23" t="str">
        <f t="shared" si="1758"/>
        <v>5044350257Principal</v>
      </c>
    </row>
    <row r="5349" spans="1:16" ht="15" hidden="1" customHeight="1">
      <c r="A5349" s="40" t="s">
        <v>848</v>
      </c>
      <c r="B5349" s="23" t="str">
        <f>IFERROR(VLOOKUP(A5349,hoja!$A$2:$E$970,4,FALSE),0)</f>
        <v>CENTRO</v>
      </c>
      <c r="C5349" s="23" t="str">
        <f>IFERROR(VLOOKUP(A5349,hoja!$A$2:$E$1370,5,FALSE),0)</f>
        <v>BOGOTÁ</v>
      </c>
      <c r="D5349" s="23" t="str">
        <f>IFERROR(VLOOKUP(A5349,hoja!A:D,3,FALSE),0)</f>
        <v>10215</v>
      </c>
      <c r="E5349" s="94" t="s">
        <v>637</v>
      </c>
      <c r="F5349" s="23" t="str">
        <f>IFERROR(VLOOKUP(E5349,hoja!$A$2:$E$970,4,FALSE),0)</f>
        <v>SANTANDER</v>
      </c>
      <c r="G5349" s="23" t="str">
        <f>IFERROR(VLOOKUP(E5349,hoja!$A$2:$E$970,5,FALSE),0)</f>
        <v>PIEDECUESTA</v>
      </c>
      <c r="H5349" s="103" t="str">
        <f>IFERROR(VLOOKUP(E5349,hoja!A:C,3,FALSE),0)</f>
        <v>0422</v>
      </c>
      <c r="I5349" s="24" t="str">
        <f t="shared" si="1755"/>
        <v>102150422</v>
      </c>
      <c r="K5349" s="23">
        <v>405</v>
      </c>
      <c r="L5349" s="23" t="str">
        <f t="shared" si="1756"/>
        <v>NACIONAL</v>
      </c>
      <c r="M5349" s="23" t="s">
        <v>618</v>
      </c>
      <c r="N5349" s="23" t="s">
        <v>622</v>
      </c>
      <c r="O5349" s="23">
        <f t="shared" si="1757"/>
        <v>16</v>
      </c>
      <c r="P5349" s="23" t="str">
        <f t="shared" si="1758"/>
        <v>102150422Principal</v>
      </c>
    </row>
    <row r="5350" spans="1:16" ht="15" hidden="1" customHeight="1">
      <c r="A5350" s="40" t="s">
        <v>681</v>
      </c>
      <c r="B5350" s="23" t="str">
        <f>IFERROR(VLOOKUP(A5350,hoja!$A$2:$E$970,4,FALSE),0)</f>
        <v>CENTRO</v>
      </c>
      <c r="C5350" s="23" t="str">
        <f>IFERROR(VLOOKUP(A5350,hoja!$A$2:$E$1370,5,FALSE),0)</f>
        <v>VILLAVICENCIO</v>
      </c>
      <c r="D5350" s="23" t="str">
        <f>IFERROR(VLOOKUP(A5350,hoja!A:D,3,FALSE),0)</f>
        <v>0393</v>
      </c>
      <c r="E5350" s="94" t="s">
        <v>668</v>
      </c>
      <c r="F5350" s="23" t="str">
        <f>IFERROR(VLOOKUP(E5350,hoja!$A$2:$E$970,4,FALSE),0)</f>
        <v>COSTA</v>
      </c>
      <c r="G5350" s="23" t="str">
        <f>IFERROR(VLOOKUP(E5350,hoja!$A$2:$E$970,5,FALSE),0)</f>
        <v>VALLEDUPAR</v>
      </c>
      <c r="H5350" s="103" t="str">
        <f>IFERROR(VLOOKUP(E5350,hoja!A:C,3,FALSE),0)</f>
        <v>0447</v>
      </c>
      <c r="I5350" s="24" t="str">
        <f t="shared" si="1755"/>
        <v>03930447</v>
      </c>
      <c r="K5350" s="23">
        <v>978</v>
      </c>
      <c r="L5350" s="23" t="str">
        <f t="shared" si="1756"/>
        <v>NACIONAL</v>
      </c>
      <c r="M5350" s="23" t="s">
        <v>618</v>
      </c>
      <c r="N5350" s="23" t="s">
        <v>622</v>
      </c>
      <c r="O5350" s="23">
        <f t="shared" si="1757"/>
        <v>8</v>
      </c>
      <c r="P5350" s="23" t="str">
        <f t="shared" si="1758"/>
        <v>03930447Principal</v>
      </c>
    </row>
    <row r="5351" spans="1:16" ht="15" hidden="1" customHeight="1">
      <c r="A5351" s="40" t="s">
        <v>668</v>
      </c>
      <c r="B5351" s="23" t="str">
        <f>IFERROR(VLOOKUP(A5351,hoja!$A$2:$E$970,4,FALSE),0)</f>
        <v>COSTA</v>
      </c>
      <c r="C5351" s="23" t="str">
        <f>IFERROR(VLOOKUP(A5351,hoja!$A$2:$E$1370,5,FALSE),0)</f>
        <v>VALLEDUPAR</v>
      </c>
      <c r="D5351" s="23" t="str">
        <f>IFERROR(VLOOKUP(A5351,hoja!A:D,3,FALSE),0)</f>
        <v>0447</v>
      </c>
      <c r="E5351" s="94" t="s">
        <v>645</v>
      </c>
      <c r="F5351" s="23" t="str">
        <f>IFERROR(VLOOKUP(E5351,hoja!$A$2:$E$970,4,FALSE),0)</f>
        <v>OCCIDENTE</v>
      </c>
      <c r="G5351" s="23" t="str">
        <f>IFERROR(VLOOKUP(E5351,hoja!$A$2:$E$970,5,FALSE),0)</f>
        <v>CALI</v>
      </c>
      <c r="H5351" s="103" t="str">
        <f>IFERROR(VLOOKUP(E5351,hoja!A:C,3,FALSE),0)</f>
        <v>0410</v>
      </c>
      <c r="I5351" s="24" t="str">
        <f t="shared" si="1755"/>
        <v>04470410</v>
      </c>
      <c r="K5351" s="23">
        <v>1107</v>
      </c>
      <c r="L5351" s="23" t="str">
        <f t="shared" si="1756"/>
        <v>NACIONAL</v>
      </c>
      <c r="M5351" s="23" t="s">
        <v>618</v>
      </c>
      <c r="N5351" s="23" t="s">
        <v>622</v>
      </c>
      <c r="O5351" s="23">
        <f t="shared" si="1757"/>
        <v>6</v>
      </c>
      <c r="P5351" s="23" t="str">
        <f t="shared" si="1758"/>
        <v>04470410Principal</v>
      </c>
    </row>
    <row r="5352" spans="1:16" ht="15" hidden="1" customHeight="1">
      <c r="A5352" s="40" t="s">
        <v>667</v>
      </c>
      <c r="B5352" s="23" t="str">
        <f>IFERROR(VLOOKUP(A5352,hoja!$A$2:$E$970,4,FALSE),0)</f>
        <v>COSTA</v>
      </c>
      <c r="C5352" s="23" t="str">
        <f>IFERROR(VLOOKUP(A5352,hoja!$A$2:$E$1370,5,FALSE),0)</f>
        <v>MONTERÍA</v>
      </c>
      <c r="D5352" s="23" t="str">
        <f>IFERROR(VLOOKUP(A5352,hoja!A:D,3,FALSE),0)</f>
        <v>0381</v>
      </c>
      <c r="E5352" s="94" t="s">
        <v>1059</v>
      </c>
      <c r="F5352" s="23" t="str">
        <f>IFERROR(VLOOKUP(E5352,hoja!$A$2:$E$970,4,FALSE),0)</f>
        <v>ANTIOQUIA</v>
      </c>
      <c r="G5352" s="23" t="str">
        <f>IFERROR(VLOOKUP(E5352,hoja!$A$2:$E$970,5,FALSE),0)</f>
        <v>MEDELLÍN</v>
      </c>
      <c r="H5352" s="103" t="str">
        <f>IFERROR(VLOOKUP(E5352,hoja!A:C,3,FALSE),0)</f>
        <v>0043</v>
      </c>
      <c r="I5352" s="24" t="str">
        <f t="shared" si="1755"/>
        <v>03810043</v>
      </c>
      <c r="K5352" s="23">
        <v>533</v>
      </c>
      <c r="L5352" s="23" t="str">
        <f t="shared" si="1756"/>
        <v>NACIONAL</v>
      </c>
      <c r="M5352" s="23" t="s">
        <v>618</v>
      </c>
      <c r="N5352" s="23" t="s">
        <v>622</v>
      </c>
      <c r="O5352" s="23">
        <f t="shared" si="1757"/>
        <v>12</v>
      </c>
      <c r="P5352" s="23" t="str">
        <f t="shared" si="1758"/>
        <v>03810043Principal</v>
      </c>
    </row>
    <row r="5353" spans="1:16" ht="15" hidden="1" customHeight="1">
      <c r="A5353" s="40" t="s">
        <v>620</v>
      </c>
      <c r="B5353" s="23" t="str">
        <f>IFERROR(VLOOKUP(A5353,hoja!$A$2:$E$970,4,FALSE),0)</f>
        <v>CENTRO</v>
      </c>
      <c r="C5353" s="23" t="str">
        <f>IFERROR(VLOOKUP(A5353,hoja!$A$2:$E$1370,5,FALSE),0)</f>
        <v>SESQUILÉ</v>
      </c>
      <c r="D5353" s="23" t="str">
        <f>IFERROR(VLOOKUP(A5353,hoja!A:D,3,FALSE),0)</f>
        <v>50193</v>
      </c>
      <c r="E5353" s="94" t="s">
        <v>763</v>
      </c>
      <c r="F5353" s="23" t="str">
        <f>IFERROR(VLOOKUP(E5353,hoja!$A$2:$E$970,4,FALSE),0)</f>
        <v>ANTIOQUIA</v>
      </c>
      <c r="G5353" s="23" t="str">
        <f>IFERROR(VLOOKUP(E5353,hoja!$A$2:$E$970,5,FALSE),0)</f>
        <v>MEDELLÍN</v>
      </c>
      <c r="H5353" s="103" t="str">
        <f>IFERROR(VLOOKUP(E5353,hoja!A:C,3,FALSE),0)</f>
        <v>60039</v>
      </c>
      <c r="I5353" s="24" t="str">
        <f t="shared" si="1755"/>
        <v>5019360039</v>
      </c>
      <c r="K5353" s="23">
        <v>457</v>
      </c>
      <c r="L5353" s="23" t="str">
        <f t="shared" si="1756"/>
        <v>NACIONAL</v>
      </c>
      <c r="M5353" s="23" t="s">
        <v>618</v>
      </c>
      <c r="N5353" s="23" t="s">
        <v>622</v>
      </c>
      <c r="O5353" s="23">
        <f t="shared" si="1757"/>
        <v>16</v>
      </c>
      <c r="P5353" s="23" t="str">
        <f t="shared" si="1758"/>
        <v>5019360039Principal</v>
      </c>
    </row>
    <row r="5354" spans="1:16" ht="15" hidden="1" customHeight="1">
      <c r="A5354" s="40" t="s">
        <v>956</v>
      </c>
      <c r="B5354" s="23" t="str">
        <f>IFERROR(VLOOKUP(A5354,hoja!$A$2:$E$970,4,FALSE),0)</f>
        <v>OCCIDENTE</v>
      </c>
      <c r="C5354" s="23" t="str">
        <f>IFERROR(VLOOKUP(A5354,hoja!$A$2:$E$1370,5,FALSE),0)</f>
        <v>CALI</v>
      </c>
      <c r="D5354" s="23" t="str">
        <f>IFERROR(VLOOKUP(A5354,hoja!A:D,3,FALSE),0)</f>
        <v>60160</v>
      </c>
      <c r="E5354" s="94" t="s">
        <v>657</v>
      </c>
      <c r="F5354" s="23" t="str">
        <f>IFERROR(VLOOKUP(E5354,hoja!$A$2:$E$970,4,FALSE),0)</f>
        <v>ANTIOQUIA</v>
      </c>
      <c r="G5354" s="23" t="str">
        <f>IFERROR(VLOOKUP(E5354,hoja!$A$2:$E$970,5,FALSE),0)</f>
        <v>MEDELLÍN</v>
      </c>
      <c r="H5354" s="103" t="str">
        <f>IFERROR(VLOOKUP(E5354,hoja!A:C,3,FALSE),0)</f>
        <v>60022</v>
      </c>
      <c r="I5354" s="24" t="str">
        <f t="shared" si="1755"/>
        <v>6016060022</v>
      </c>
      <c r="K5354" s="23">
        <v>390</v>
      </c>
      <c r="L5354" s="23" t="str">
        <f t="shared" si="1756"/>
        <v>NACIONAL</v>
      </c>
      <c r="M5354" s="23" t="s">
        <v>618</v>
      </c>
      <c r="N5354" s="23" t="s">
        <v>622</v>
      </c>
      <c r="O5354" s="23">
        <f t="shared" si="1757"/>
        <v>16</v>
      </c>
      <c r="P5354" s="23" t="str">
        <f t="shared" si="1758"/>
        <v>6016060022Principal</v>
      </c>
    </row>
    <row r="5355" spans="1:16" ht="15" hidden="1" customHeight="1">
      <c r="A5355" s="40" t="s">
        <v>620</v>
      </c>
      <c r="B5355" s="23" t="str">
        <f>IFERROR(VLOOKUP(A5355,hoja!$A$2:$E$970,4,FALSE),0)</f>
        <v>CENTRO</v>
      </c>
      <c r="C5355" s="23" t="str">
        <f>IFERROR(VLOOKUP(A5355,hoja!$A$2:$E$1370,5,FALSE),0)</f>
        <v>SESQUILÉ</v>
      </c>
      <c r="D5355" s="23" t="str">
        <f>IFERROR(VLOOKUP(A5355,hoja!A:D,3,FALSE),0)</f>
        <v>50193</v>
      </c>
      <c r="E5355" s="94" t="s">
        <v>904</v>
      </c>
      <c r="F5355" s="23" t="str">
        <f>IFERROR(VLOOKUP(E5355,hoja!$A$2:$E$970,4,FALSE),0)</f>
        <v>CENTRO</v>
      </c>
      <c r="G5355" s="23" t="str">
        <f>IFERROR(VLOOKUP(E5355,hoja!$A$2:$E$970,5,FALSE),0)</f>
        <v>BOGOTÁ</v>
      </c>
      <c r="H5355" s="103" t="str">
        <f>IFERROR(VLOOKUP(E5355,hoja!A:C,3,FALSE),0)</f>
        <v>50174</v>
      </c>
      <c r="I5355" s="24" t="str">
        <f t="shared" si="1755"/>
        <v>5019350174</v>
      </c>
      <c r="K5355" s="23">
        <v>69</v>
      </c>
      <c r="L5355" s="23" t="str">
        <f t="shared" si="1756"/>
        <v>REGIONAL</v>
      </c>
      <c r="M5355" s="23" t="s">
        <v>618</v>
      </c>
      <c r="N5355" s="23" t="s">
        <v>622</v>
      </c>
      <c r="O5355" s="23">
        <f t="shared" si="1757"/>
        <v>25</v>
      </c>
      <c r="P5355" s="23" t="str">
        <f t="shared" si="1758"/>
        <v>5019350174Principal</v>
      </c>
    </row>
    <row r="5356" spans="1:16" ht="15" hidden="1" customHeight="1">
      <c r="A5356" s="40" t="s">
        <v>827</v>
      </c>
      <c r="B5356" s="23" t="str">
        <f>IFERROR(VLOOKUP(A5356,hoja!$A$2:$E$970,4,FALSE),0)</f>
        <v>ANTIOQUIA</v>
      </c>
      <c r="C5356" s="23" t="str">
        <f>IFERROR(VLOOKUP(A5356,hoja!$A$2:$E$1370,5,FALSE),0)</f>
        <v>MEDELLÍN</v>
      </c>
      <c r="D5356" s="23" t="str">
        <f>IFERROR(VLOOKUP(A5356,hoja!A:D,3,FALSE),0)</f>
        <v>10221</v>
      </c>
      <c r="E5356" s="94" t="s">
        <v>617</v>
      </c>
      <c r="F5356" s="23" t="str">
        <f>IFERROR(VLOOKUP(E5356,hoja!$A$2:$E$970,4,FALSE),0)</f>
        <v>ANTIOQUIA</v>
      </c>
      <c r="G5356" s="23" t="str">
        <f>IFERROR(VLOOKUP(E5356,hoja!$A$2:$E$970,5,FALSE),0)</f>
        <v>MEDELLÍN</v>
      </c>
      <c r="H5356" s="103">
        <f>IFERROR(VLOOKUP(E5356,hoja!A:C,3,FALSE),0)</f>
        <v>50443</v>
      </c>
      <c r="I5356" s="24" t="str">
        <f t="shared" ref="I5356:I5359" si="1759">D5356&amp;H5356</f>
        <v>1022150443</v>
      </c>
      <c r="K5356" s="23">
        <v>33</v>
      </c>
      <c r="L5356" s="23" t="str">
        <f t="shared" ref="L5356:L5362" si="1760">IF(B5356=F5356,"REGIONAL","NACIONAL")</f>
        <v>REGIONAL</v>
      </c>
      <c r="M5356" s="23" t="s">
        <v>618</v>
      </c>
      <c r="N5356" s="23" t="s">
        <v>622</v>
      </c>
      <c r="O5356" s="23">
        <f t="shared" si="1757"/>
        <v>25</v>
      </c>
      <c r="P5356" s="23" t="str">
        <f t="shared" si="1758"/>
        <v>1022150443Principal</v>
      </c>
    </row>
    <row r="5357" spans="1:16" ht="15" hidden="1" customHeight="1">
      <c r="A5357" s="40" t="s">
        <v>620</v>
      </c>
      <c r="B5357" s="23" t="str">
        <f>IFERROR(VLOOKUP(A5357,hoja!$A$2:$E$970,4,FALSE),0)</f>
        <v>CENTRO</v>
      </c>
      <c r="C5357" s="23" t="str">
        <f>IFERROR(VLOOKUP(A5357,hoja!$A$2:$E$1370,5,FALSE),0)</f>
        <v>SESQUILÉ</v>
      </c>
      <c r="D5357" s="23" t="str">
        <f>IFERROR(VLOOKUP(A5357,hoja!A:D,3,FALSE),0)</f>
        <v>50193</v>
      </c>
      <c r="E5357" s="94" t="s">
        <v>891</v>
      </c>
      <c r="F5357" s="23" t="str">
        <f>IFERROR(VLOOKUP(E5357,hoja!$A$2:$E$970,4,FALSE),0)</f>
        <v>CENTRO</v>
      </c>
      <c r="G5357" s="23" t="str">
        <f>IFERROR(VLOOKUP(E5357,hoja!$A$2:$E$970,5,FALSE),0)</f>
        <v>MARIQUITA</v>
      </c>
      <c r="H5357" s="103" t="str">
        <f>IFERROR(VLOOKUP(E5357,hoja!A:C,3,FALSE),0)</f>
        <v>60038</v>
      </c>
      <c r="I5357" s="24" t="str">
        <f t="shared" si="1759"/>
        <v>5019360038</v>
      </c>
      <c r="K5357" s="23">
        <v>203</v>
      </c>
      <c r="L5357" s="23" t="str">
        <f t="shared" si="1760"/>
        <v>REGIONAL</v>
      </c>
      <c r="M5357" s="23" t="s">
        <v>618</v>
      </c>
      <c r="N5357" s="23" t="s">
        <v>622</v>
      </c>
      <c r="O5357" s="23">
        <f t="shared" si="1757"/>
        <v>25</v>
      </c>
      <c r="P5357" s="23" t="str">
        <f t="shared" si="1758"/>
        <v>5019360038Principal</v>
      </c>
    </row>
    <row r="5358" spans="1:16" ht="15" hidden="1" customHeight="1">
      <c r="A5358" s="26" t="s">
        <v>635</v>
      </c>
      <c r="B5358" s="23" t="str">
        <f>IFERROR(VLOOKUP(A5358,hoja!$A$2:$E$970,4,FALSE),0)</f>
        <v>CENTRO</v>
      </c>
      <c r="C5358" s="23" t="str">
        <f>IFERROR(VLOOKUP(A5358,hoja!$A$2:$E$1370,5,FALSE),0)</f>
        <v>BOGOTÁ</v>
      </c>
      <c r="D5358" s="23" t="str">
        <f>IFERROR(VLOOKUP(A5358,hoja!A:D,3,FALSE),0)</f>
        <v>0021</v>
      </c>
      <c r="E5358" s="23" t="s">
        <v>637</v>
      </c>
      <c r="F5358" s="23" t="str">
        <f>IFERROR(VLOOKUP(E5358,hoja!$A$2:$E$970,4,FALSE),0)</f>
        <v>SANTANDER</v>
      </c>
      <c r="G5358" s="23" t="str">
        <f>IFERROR(VLOOKUP(E5358,hoja!$A$2:$E$970,5,FALSE),0)</f>
        <v>PIEDECUESTA</v>
      </c>
      <c r="H5358" s="103" t="str">
        <f>IFERROR(VLOOKUP(E5358,hoja!A:C,3,FALSE),0)</f>
        <v>0422</v>
      </c>
      <c r="I5358" s="24" t="str">
        <f t="shared" si="1759"/>
        <v>00210422</v>
      </c>
      <c r="K5358" s="23">
        <v>526</v>
      </c>
      <c r="L5358" s="23" t="str">
        <f t="shared" si="1760"/>
        <v>NACIONAL</v>
      </c>
      <c r="M5358" s="27" t="s">
        <v>696</v>
      </c>
      <c r="N5358" s="23" t="s">
        <v>622</v>
      </c>
      <c r="O5358" s="23">
        <f t="shared" si="1757"/>
        <v>12</v>
      </c>
      <c r="P5358" s="23" t="str">
        <f t="shared" si="1758"/>
        <v>00210422Magdalena Medio</v>
      </c>
    </row>
    <row r="5359" spans="1:16" ht="15" hidden="1" customHeight="1">
      <c r="A5359" s="26" t="s">
        <v>637</v>
      </c>
      <c r="B5359" s="23" t="str">
        <f>IFERROR(VLOOKUP(A5359,hoja!$A$2:$E$970,4,FALSE),0)</f>
        <v>SANTANDER</v>
      </c>
      <c r="C5359" s="23" t="str">
        <f>IFERROR(VLOOKUP(A5359,hoja!$A$2:$E$1370,5,FALSE),0)</f>
        <v>PIEDECUESTA</v>
      </c>
      <c r="D5359" s="23" t="str">
        <f>IFERROR(VLOOKUP(A5359,hoja!A:D,3,FALSE),0)</f>
        <v>0422</v>
      </c>
      <c r="E5359" s="23" t="s">
        <v>681</v>
      </c>
      <c r="F5359" s="23" t="str">
        <f>IFERROR(VLOOKUP(E5359,hoja!$A$2:$E$970,4,FALSE),0)</f>
        <v>CENTRO</v>
      </c>
      <c r="G5359" s="23" t="str">
        <f>IFERROR(VLOOKUP(E5359,hoja!$A$2:$E$970,5,FALSE),0)</f>
        <v>VILLAVICENCIO</v>
      </c>
      <c r="H5359" s="103" t="str">
        <f>IFERROR(VLOOKUP(E5359,hoja!A:C,3,FALSE),0)</f>
        <v>0393</v>
      </c>
      <c r="I5359" s="24" t="str">
        <f t="shared" si="1759"/>
        <v>04220393</v>
      </c>
      <c r="K5359" s="23">
        <v>638</v>
      </c>
      <c r="L5359" s="23" t="str">
        <f t="shared" si="1760"/>
        <v>NACIONAL</v>
      </c>
      <c r="M5359" s="40" t="s">
        <v>1016</v>
      </c>
      <c r="N5359" s="23" cm="1">
        <f t="array" aca="1" ref="N5359" ca="1">IFERROR(IF(M5359="Principal","LES_ACTIVE",LES_INACTIVE),0)</f>
        <v>0</v>
      </c>
      <c r="O5359" s="23">
        <f t="shared" si="1757"/>
        <v>12</v>
      </c>
      <c r="P5359" s="23" t="str">
        <f t="shared" si="1758"/>
        <v>04220393Magdalena Medio-Facatativa</v>
      </c>
    </row>
    <row r="5360" spans="1:16" ht="15" hidden="1" customHeight="1">
      <c r="A5360" s="23" t="s">
        <v>617</v>
      </c>
      <c r="B5360" s="23" t="str">
        <f>IFERROR(VLOOKUP(A5360,hoja!$A$2:$E$970,4,FALSE),0)</f>
        <v>ANTIOQUIA</v>
      </c>
      <c r="C5360" s="23" t="str">
        <f>IFERROR(VLOOKUP(A5360,hoja!$A$2:$E$1370,5,FALSE),0)</f>
        <v>MEDELLÍN</v>
      </c>
      <c r="D5360" s="23">
        <f>IFERROR(VLOOKUP(A5360,hoja!A:D,3,FALSE),0)</f>
        <v>50443</v>
      </c>
      <c r="E5360" t="s">
        <v>661</v>
      </c>
      <c r="F5360" s="23" t="str">
        <f>IFERROR(VLOOKUP(E5360,hoja!$A$2:$E$970,4,FALSE),0)</f>
        <v>COSTA</v>
      </c>
      <c r="G5360" s="23" t="str">
        <f>IFERROR(VLOOKUP(E5360,hoja!$A$2:$E$970,5,FALSE),0)</f>
        <v>CARTAGENA</v>
      </c>
      <c r="H5360" s="103" t="str">
        <f>IFERROR(VLOOKUP(E5360,hoja!A:C,3,FALSE),0)</f>
        <v>0113</v>
      </c>
      <c r="I5360" s="24" t="str">
        <f t="shared" ref="I5360:I5362" si="1761">D5360&amp;H5360</f>
        <v>504430113</v>
      </c>
      <c r="K5360" s="23">
        <v>641</v>
      </c>
      <c r="L5360" s="23" t="str">
        <f t="shared" si="1760"/>
        <v>NACIONAL</v>
      </c>
      <c r="M5360" s="23" t="s">
        <v>618</v>
      </c>
      <c r="N5360" s="23" t="s">
        <v>622</v>
      </c>
      <c r="O5360" s="23">
        <f t="shared" ref="O5360:O5362" si="1762">IF(K5360&lt;=250,25,IF(K5360&lt;=500,16,IF(K5360&lt;=800,12,IF(K5360&lt;=1100,8,IF(K5360&lt;=1400,6,IF(K5360&lt;=1700,5))))))</f>
        <v>12</v>
      </c>
      <c r="P5360" s="23" t="str">
        <f t="shared" ref="P5360:P5362" si="1763">D5360&amp;H5360&amp;M5360</f>
        <v>504430113Principal</v>
      </c>
    </row>
    <row r="5361" spans="1:16" ht="15" hidden="1" customHeight="1">
      <c r="A5361" s="23" t="s">
        <v>1080</v>
      </c>
      <c r="B5361" s="23" t="str">
        <f>IFERROR(VLOOKUP(A5361,hoja!$A$2:$E$970,4,FALSE),0)</f>
        <v>CENTRO</v>
      </c>
      <c r="C5361" s="23" t="str">
        <f>IFERROR(VLOOKUP(A5361,hoja!$A$2:$E$1370,5,FALSE),0)</f>
        <v>VILLAVICENCIO</v>
      </c>
      <c r="D5361" s="23" t="str">
        <f>IFERROR(VLOOKUP(A5361,hoja!A:D,3,FALSE),0)</f>
        <v>0029</v>
      </c>
      <c r="E5361" t="s">
        <v>807</v>
      </c>
      <c r="F5361" s="23" t="str">
        <f>IFERROR(VLOOKUP(E5361,hoja!$A$2:$E$970,4,FALSE),0)</f>
        <v>CENTRO</v>
      </c>
      <c r="G5361" s="23" t="str">
        <f>IFERROR(VLOOKUP(E5361,hoja!$A$2:$E$970,5,FALSE),0)</f>
        <v>BOGOTÁ</v>
      </c>
      <c r="H5361" s="103" t="str">
        <f>IFERROR(VLOOKUP(E5361,hoja!A:C,3,FALSE),0)</f>
        <v>0460</v>
      </c>
      <c r="I5361" s="24" t="str">
        <f t="shared" si="1761"/>
        <v>00290460</v>
      </c>
      <c r="K5361" s="23">
        <v>117</v>
      </c>
      <c r="L5361" s="23" t="str">
        <f t="shared" si="1760"/>
        <v>REGIONAL</v>
      </c>
      <c r="M5361" s="23" t="s">
        <v>618</v>
      </c>
      <c r="N5361" s="23" t="s">
        <v>622</v>
      </c>
      <c r="O5361" s="23">
        <f t="shared" si="1762"/>
        <v>25</v>
      </c>
      <c r="P5361" s="23" t="str">
        <f t="shared" si="1763"/>
        <v>00290460Principal</v>
      </c>
    </row>
    <row r="5362" spans="1:16" ht="15" hidden="1" customHeight="1">
      <c r="A5362" s="26" t="s">
        <v>635</v>
      </c>
      <c r="B5362" s="23" t="str">
        <f>IFERROR(VLOOKUP(A5362,hoja!$A$2:$E$970,4,FALSE),0)</f>
        <v>CENTRO</v>
      </c>
      <c r="C5362" s="23" t="str">
        <f>IFERROR(VLOOKUP(A5362,hoja!$A$2:$E$1370,5,FALSE),0)</f>
        <v>BOGOTÁ</v>
      </c>
      <c r="D5362" s="23" t="str">
        <f>IFERROR(VLOOKUP(A5362,hoja!A:D,3,FALSE),0)</f>
        <v>0021</v>
      </c>
      <c r="E5362" s="23" t="s">
        <v>692</v>
      </c>
      <c r="F5362" s="23" t="str">
        <f>IFERROR(VLOOKUP(E5362,hoja!$A$2:$E$970,4,FALSE),0)</f>
        <v>SANTANDER</v>
      </c>
      <c r="G5362" s="23" t="str">
        <f>IFERROR(VLOOKUP(E5362,hoja!$A$2:$E$970,5,FALSE),0)</f>
        <v>BARBOSA</v>
      </c>
      <c r="H5362" s="103" t="str">
        <f>IFERROR(VLOOKUP(E5362,hoja!A:C,3,FALSE),0)</f>
        <v>0446</v>
      </c>
      <c r="I5362" s="24" t="str">
        <f t="shared" si="1761"/>
        <v>00210446</v>
      </c>
      <c r="K5362" s="23">
        <v>710</v>
      </c>
      <c r="L5362" s="23" t="str">
        <f t="shared" si="1760"/>
        <v>NACIONAL</v>
      </c>
      <c r="M5362" s="23" t="s">
        <v>643</v>
      </c>
      <c r="N5362" s="23" cm="1">
        <f t="array" aca="1" ref="N5362" ca="1">IFERROR(IF(M5362="Principal","LES_ACTIVE",LES_INACTIVE),0)</f>
        <v>0</v>
      </c>
      <c r="O5362" s="23">
        <f t="shared" si="1762"/>
        <v>12</v>
      </c>
      <c r="P5362" s="23" t="str">
        <f t="shared" si="1763"/>
        <v>00210446Piedecuesta</v>
      </c>
    </row>
    <row r="5363" spans="1:16" ht="15" hidden="1" customHeight="1">
      <c r="A5363" s="26" t="s">
        <v>635</v>
      </c>
      <c r="B5363" s="23" t="str">
        <f>IFERROR(VLOOKUP(A5363,hoja!$A$2:$E$970,4,FALSE),0)</f>
        <v>CENTRO</v>
      </c>
      <c r="C5363" s="23" t="str">
        <f>IFERROR(VLOOKUP(A5363,hoja!$A$2:$E$1370,5,FALSE),0)</f>
        <v>BOGOTÁ</v>
      </c>
      <c r="D5363" s="23" t="str">
        <f>IFERROR(VLOOKUP(A5363,hoja!A:D,3,FALSE),0)</f>
        <v>0021</v>
      </c>
      <c r="E5363" s="23" t="s">
        <v>727</v>
      </c>
      <c r="F5363" s="23" t="str">
        <f>IFERROR(VLOOKUP(E5363,hoja!$A$2:$E$970,4,FALSE),0)</f>
        <v>CENTRO</v>
      </c>
      <c r="G5363" s="23" t="str">
        <f>IFERROR(VLOOKUP(E5363,hoja!$A$2:$E$970,5,FALSE),0)</f>
        <v>TUNJA</v>
      </c>
      <c r="H5363" s="103" t="str">
        <f>IFERROR(VLOOKUP(E5363,hoja!A:C,3,FALSE),0)</f>
        <v>0443</v>
      </c>
      <c r="I5363" s="24" t="str">
        <f t="shared" ref="I5363:I5364" si="1764">D5363&amp;H5363</f>
        <v>00210443</v>
      </c>
      <c r="K5363" s="23">
        <v>778</v>
      </c>
      <c r="L5363" s="23" t="str">
        <f t="shared" ref="L5363:L5364" si="1765">IF(B5363=F5363,"REGIONAL","NACIONAL")</f>
        <v>REGIONAL</v>
      </c>
      <c r="M5363" s="23" t="s">
        <v>643</v>
      </c>
      <c r="N5363" s="23" cm="1">
        <f t="array" aca="1" ref="N5363" ca="1">IFERROR(IF(M5363="Principal","LES_ACTIVE",LES_INACTIVE),0)</f>
        <v>0</v>
      </c>
      <c r="O5363" s="23">
        <f t="shared" ref="O5363:O5364" si="1766">IF(K5363&lt;=250,25,IF(K5363&lt;=500,16,IF(K5363&lt;=800,12,IF(K5363&lt;=1100,8,IF(K5363&lt;=1400,6,IF(K5363&lt;=1700,5))))))</f>
        <v>12</v>
      </c>
      <c r="P5363" s="23" t="str">
        <f t="shared" ref="P5363:P5364" si="1767">D5363&amp;H5363&amp;M5363</f>
        <v>00210443Piedecuesta</v>
      </c>
    </row>
    <row r="5364" spans="1:16" ht="15" hidden="1" customHeight="1">
      <c r="A5364" s="29" t="s">
        <v>641</v>
      </c>
      <c r="B5364" s="23" t="str">
        <f>IFERROR(VLOOKUP(A5364,hoja!$A$2:$E$970,4,FALSE),0)</f>
        <v>ANTIOQUIA</v>
      </c>
      <c r="C5364" s="23" t="str">
        <f>IFERROR(VLOOKUP(A5364,hoja!$A$2:$E$1370,5,FALSE),0)</f>
        <v>MEDELLÍN</v>
      </c>
      <c r="D5364" s="23" t="str">
        <f>IFERROR(VLOOKUP(A5364,hoja!A:D,3,FALSE),0)</f>
        <v>0079</v>
      </c>
      <c r="E5364" s="40" t="s">
        <v>1038</v>
      </c>
      <c r="F5364" s="23" t="str">
        <f>IFERROR(VLOOKUP(E5364,hoja!$A$2:$E$970,4,FALSE),0)</f>
        <v>ANTIOQUIA</v>
      </c>
      <c r="G5364" s="23" t="str">
        <f>IFERROR(VLOOKUP(E5364,hoja!$A$2:$E$970,5,FALSE),0)</f>
        <v>MEDELLÍN</v>
      </c>
      <c r="H5364" s="103" t="str">
        <f>IFERROR(VLOOKUP(E5364,hoja!A:C,3,FALSE),0)</f>
        <v>50500</v>
      </c>
      <c r="I5364" s="24" t="str">
        <f t="shared" si="1764"/>
        <v>007950500</v>
      </c>
      <c r="K5364" s="23">
        <v>1</v>
      </c>
      <c r="L5364" s="23" t="str">
        <f t="shared" si="1765"/>
        <v>REGIONAL</v>
      </c>
      <c r="M5364" s="40" t="s">
        <v>618</v>
      </c>
      <c r="N5364" s="23" t="s">
        <v>622</v>
      </c>
      <c r="O5364" s="23">
        <f t="shared" si="1766"/>
        <v>25</v>
      </c>
      <c r="P5364" s="23" t="str">
        <f t="shared" si="1767"/>
        <v>007950500Principal</v>
      </c>
    </row>
    <row r="5365" spans="1:16" ht="15" hidden="1" customHeight="1">
      <c r="A5365" s="40" t="s">
        <v>80</v>
      </c>
      <c r="B5365" s="23" t="str">
        <f>IFERROR(VLOOKUP(A5365,hoja!$A$2:$E$970,4,FALSE),0)</f>
        <v>OCCIDENTE</v>
      </c>
      <c r="C5365" s="23" t="str">
        <f>IFERROR(VLOOKUP(A5365,hoja!$A$2:$E$1370,5,FALSE),0)</f>
        <v>BUENAVENTURA</v>
      </c>
      <c r="D5365" s="23" t="str">
        <f>IFERROR(VLOOKUP(A5365,hoja!A:D,3,FALSE),0)</f>
        <v>60054</v>
      </c>
      <c r="E5365" s="40" t="s">
        <v>881</v>
      </c>
      <c r="F5365" s="23" t="str">
        <f>IFERROR(VLOOKUP(E5365,hoja!$A$2:$E$970,4,FALSE),0)</f>
        <v>ANTIOQUIA</v>
      </c>
      <c r="G5365" s="23" t="str">
        <f>IFERROR(VLOOKUP(E5365,hoja!$A$2:$E$970,5,FALSE),0)</f>
        <v>MEDELLÍN</v>
      </c>
      <c r="H5365" s="103" t="str">
        <f>IFERROR(VLOOKUP(E5365,hoja!A:C,3,FALSE),0)</f>
        <v>1381</v>
      </c>
      <c r="I5365" s="24" t="str">
        <f>D5365&amp;H5365</f>
        <v>600541381</v>
      </c>
      <c r="K5365" s="23">
        <v>467</v>
      </c>
      <c r="L5365" s="23" t="str">
        <f>IF(B5365=F5365,"REGIONAL","NACIONAL")</f>
        <v>NACIONAL</v>
      </c>
      <c r="M5365" s="40" t="s">
        <v>618</v>
      </c>
      <c r="N5365" s="23" t="s">
        <v>622</v>
      </c>
      <c r="O5365" s="23">
        <f>IF(K5365&lt;=250,25,IF(K5365&lt;=500,16,IF(K5365&lt;=800,12,IF(K5365&lt;=1100,8,IF(K5365&lt;=1400,6,IF(K5365&lt;=1700,5))))))</f>
        <v>16</v>
      </c>
      <c r="P5365" s="23" t="str">
        <f>D5365&amp;H5365&amp;M5365</f>
        <v>600541381Principal</v>
      </c>
    </row>
    <row r="5366" spans="1:16" ht="15" hidden="1" customHeight="1">
      <c r="A5366" s="40" t="s">
        <v>80</v>
      </c>
      <c r="B5366" s="23" t="str">
        <f>IFERROR(VLOOKUP(A5366,hoja!$A$2:$E$970,4,FALSE),0)</f>
        <v>OCCIDENTE</v>
      </c>
      <c r="C5366" s="23" t="str">
        <f>IFERROR(VLOOKUP(A5366,hoja!$A$2:$E$1370,5,FALSE),0)</f>
        <v>BUENAVENTURA</v>
      </c>
      <c r="D5366" s="23" t="str">
        <f>IFERROR(VLOOKUP(A5366,hoja!A:D,3,FALSE),0)</f>
        <v>60054</v>
      </c>
      <c r="E5366" s="40" t="s">
        <v>641</v>
      </c>
      <c r="F5366" s="23" t="str">
        <f>IFERROR(VLOOKUP(E5366,hoja!$A$2:$E$970,4,FALSE),0)</f>
        <v>ANTIOQUIA</v>
      </c>
      <c r="G5366" s="23" t="str">
        <f>IFERROR(VLOOKUP(E5366,hoja!$A$2:$E$970,5,FALSE),0)</f>
        <v>MEDELLÍN</v>
      </c>
      <c r="H5366" s="103" t="str">
        <f>IFERROR(VLOOKUP(E5366,hoja!A:C,3,FALSE),0)</f>
        <v>0079</v>
      </c>
      <c r="I5366" s="24" t="str">
        <f t="shared" ref="I5366:I5400" si="1768">D5366&amp;H5366</f>
        <v>600540079</v>
      </c>
      <c r="K5366" s="23">
        <v>464</v>
      </c>
      <c r="L5366" s="23" t="str">
        <f t="shared" ref="L5366:L5400" si="1769">IF(B5366=F5366,"REGIONAL","NACIONAL")</f>
        <v>NACIONAL</v>
      </c>
      <c r="M5366" s="40" t="s">
        <v>618</v>
      </c>
      <c r="N5366" s="23" t="s">
        <v>622</v>
      </c>
      <c r="O5366" s="23">
        <f t="shared" ref="O5366:O5400" si="1770">IF(K5366&lt;=250,25,IF(K5366&lt;=500,16,IF(K5366&lt;=800,12,IF(K5366&lt;=1100,8,IF(K5366&lt;=1400,6,IF(K5366&lt;=1700,5))))))</f>
        <v>16</v>
      </c>
      <c r="P5366" s="23" t="str">
        <f t="shared" ref="P5366:P5400" si="1771">D5366&amp;H5366&amp;M5366</f>
        <v>600540079Principal</v>
      </c>
    </row>
    <row r="5367" spans="1:16" ht="15" hidden="1" customHeight="1">
      <c r="A5367" s="40" t="s">
        <v>107</v>
      </c>
      <c r="B5367" s="23" t="str">
        <f>IFERROR(VLOOKUP(A5367,hoja!$A$2:$E$970,4,FALSE),0)</f>
        <v>COSTA</v>
      </c>
      <c r="C5367" s="23" t="str">
        <f>IFERROR(VLOOKUP(A5367,hoja!$A$2:$E$1370,5,FALSE),0)</f>
        <v>CARTAGENA</v>
      </c>
      <c r="D5367" s="23" t="str">
        <f>IFERROR(VLOOKUP(A5367,hoja!A:D,3,FALSE),0)</f>
        <v>60018</v>
      </c>
      <c r="E5367" s="40" t="s">
        <v>881</v>
      </c>
      <c r="F5367" s="23" t="str">
        <f>IFERROR(VLOOKUP(E5367,hoja!$A$2:$E$970,4,FALSE),0)</f>
        <v>ANTIOQUIA</v>
      </c>
      <c r="G5367" s="23" t="str">
        <f>IFERROR(VLOOKUP(E5367,hoja!$A$2:$E$970,5,FALSE),0)</f>
        <v>MEDELLÍN</v>
      </c>
      <c r="H5367" s="103" t="str">
        <f>IFERROR(VLOOKUP(E5367,hoja!A:C,3,FALSE),0)</f>
        <v>1381</v>
      </c>
      <c r="I5367" s="24" t="str">
        <f t="shared" si="1768"/>
        <v>600181381</v>
      </c>
      <c r="L5367" s="23" t="str">
        <f t="shared" si="1769"/>
        <v>NACIONAL</v>
      </c>
      <c r="M5367" s="40" t="s">
        <v>618</v>
      </c>
      <c r="N5367" s="23" t="s">
        <v>622</v>
      </c>
      <c r="O5367" s="23">
        <f t="shared" si="1770"/>
        <v>25</v>
      </c>
      <c r="P5367" s="23" t="str">
        <f t="shared" si="1771"/>
        <v>600181381Principal</v>
      </c>
    </row>
    <row r="5368" spans="1:16" ht="15" hidden="1" customHeight="1">
      <c r="A5368" s="40" t="s">
        <v>80</v>
      </c>
      <c r="B5368" s="23" t="str">
        <f>IFERROR(VLOOKUP(A5368,hoja!$A$2:$E$970,4,FALSE),0)</f>
        <v>OCCIDENTE</v>
      </c>
      <c r="C5368" s="23" t="str">
        <f>IFERROR(VLOOKUP(A5368,hoja!$A$2:$E$1370,5,FALSE),0)</f>
        <v>BUENAVENTURA</v>
      </c>
      <c r="D5368" s="23" t="str">
        <f>IFERROR(VLOOKUP(A5368,hoja!A:D,3,FALSE),0)</f>
        <v>60054</v>
      </c>
      <c r="E5368" s="40" t="s">
        <v>743</v>
      </c>
      <c r="F5368" s="23" t="str">
        <f>IFERROR(VLOOKUP(E5368,hoja!$A$2:$E$970,4,FALSE),0)</f>
        <v>CENTRO</v>
      </c>
      <c r="G5368" s="23" t="str">
        <f>IFERROR(VLOOKUP(E5368,hoja!$A$2:$E$970,5,FALSE),0)</f>
        <v>BOGOTÁ</v>
      </c>
      <c r="H5368" s="103" t="str">
        <f>IFERROR(VLOOKUP(E5368,hoja!A:C,3,FALSE),0)</f>
        <v>0461</v>
      </c>
      <c r="I5368" s="24" t="str">
        <f t="shared" si="1768"/>
        <v>600540461</v>
      </c>
      <c r="K5368" s="23">
        <v>477</v>
      </c>
      <c r="L5368" s="23" t="str">
        <f t="shared" si="1769"/>
        <v>NACIONAL</v>
      </c>
      <c r="M5368" s="40" t="s">
        <v>618</v>
      </c>
      <c r="N5368" s="23" t="s">
        <v>622</v>
      </c>
      <c r="O5368" s="23">
        <f t="shared" si="1770"/>
        <v>16</v>
      </c>
      <c r="P5368" s="23" t="str">
        <f t="shared" si="1771"/>
        <v>600540461Principal</v>
      </c>
    </row>
    <row r="5369" spans="1:16" ht="15" hidden="1" customHeight="1">
      <c r="A5369" s="40" t="s">
        <v>647</v>
      </c>
      <c r="B5369" s="23" t="str">
        <f>IFERROR(VLOOKUP(A5369,hoja!$A$2:$E$970,4,FALSE),0)</f>
        <v>CENTRO</v>
      </c>
      <c r="C5369" s="23" t="str">
        <f>IFERROR(VLOOKUP(A5369,hoja!$A$2:$E$1370,5,FALSE),0)</f>
        <v>TOCANCIPÁ</v>
      </c>
      <c r="D5369" s="23" t="str">
        <f>IFERROR(VLOOKUP(A5369,hoja!A:D,3,FALSE),0)</f>
        <v>2058</v>
      </c>
      <c r="E5369" s="40" t="s">
        <v>642</v>
      </c>
      <c r="F5369" s="23" t="str">
        <f>IFERROR(VLOOKUP(E5369,hoja!$A$2:$E$970,4,FALSE),0)</f>
        <v>COSTA</v>
      </c>
      <c r="G5369" s="23" t="str">
        <f>IFERROR(VLOOKUP(E5369,hoja!$A$2:$E$970,5,FALSE),0)</f>
        <v>BARRANQUILLA</v>
      </c>
      <c r="H5369" s="103" t="str">
        <f>IFERROR(VLOOKUP(E5369,hoja!A:C,3,FALSE),0)</f>
        <v>0111</v>
      </c>
      <c r="I5369" s="24" t="str">
        <f t="shared" si="1768"/>
        <v>20580111</v>
      </c>
      <c r="K5369" s="23">
        <v>968</v>
      </c>
      <c r="L5369" s="23" t="str">
        <f t="shared" si="1769"/>
        <v>NACIONAL</v>
      </c>
      <c r="M5369" s="40" t="s">
        <v>618</v>
      </c>
      <c r="N5369" s="23" t="s">
        <v>622</v>
      </c>
      <c r="O5369" s="23">
        <f t="shared" si="1770"/>
        <v>8</v>
      </c>
      <c r="P5369" s="23" t="str">
        <f t="shared" si="1771"/>
        <v>20580111Principal</v>
      </c>
    </row>
    <row r="5370" spans="1:16" ht="15" hidden="1" customHeight="1">
      <c r="A5370" s="40" t="s">
        <v>80</v>
      </c>
      <c r="B5370" s="23" t="str">
        <f>IFERROR(VLOOKUP(A5370,hoja!$A$2:$E$970,4,FALSE),0)</f>
        <v>OCCIDENTE</v>
      </c>
      <c r="C5370" s="23" t="str">
        <f>IFERROR(VLOOKUP(A5370,hoja!$A$2:$E$1370,5,FALSE),0)</f>
        <v>BUENAVENTURA</v>
      </c>
      <c r="D5370" s="23" t="str">
        <f>IFERROR(VLOOKUP(A5370,hoja!A:D,3,FALSE),0)</f>
        <v>60054</v>
      </c>
      <c r="E5370" s="40" t="s">
        <v>647</v>
      </c>
      <c r="F5370" s="23" t="str">
        <f>IFERROR(VLOOKUP(E5370,hoja!$A$2:$E$970,4,FALSE),0)</f>
        <v>CENTRO</v>
      </c>
      <c r="G5370" s="23" t="str">
        <f>IFERROR(VLOOKUP(E5370,hoja!$A$2:$E$970,5,FALSE),0)</f>
        <v>TOCANCIPÁ</v>
      </c>
      <c r="H5370" s="103" t="str">
        <f>IFERROR(VLOOKUP(E5370,hoja!A:C,3,FALSE),0)</f>
        <v>2058</v>
      </c>
      <c r="I5370" s="24" t="str">
        <f t="shared" si="1768"/>
        <v>600542058</v>
      </c>
      <c r="K5370" s="23">
        <v>500</v>
      </c>
      <c r="L5370" s="23" t="str">
        <f t="shared" si="1769"/>
        <v>NACIONAL</v>
      </c>
      <c r="M5370" s="40" t="s">
        <v>618</v>
      </c>
      <c r="N5370" s="23" t="s">
        <v>622</v>
      </c>
      <c r="O5370" s="23">
        <f t="shared" si="1770"/>
        <v>16</v>
      </c>
      <c r="P5370" s="23" t="str">
        <f t="shared" si="1771"/>
        <v>600542058Principal</v>
      </c>
    </row>
    <row r="5371" spans="1:16" ht="15" hidden="1" customHeight="1">
      <c r="A5371" s="40" t="s">
        <v>1049</v>
      </c>
      <c r="B5371" s="23" t="str">
        <f>IFERROR(VLOOKUP(A5371,hoja!$A$2:$E$970,4,FALSE),0)</f>
        <v>OCCIDENTE</v>
      </c>
      <c r="C5371" s="23" t="str">
        <f>IFERROR(VLOOKUP(A5371,hoja!$A$2:$E$1370,5,FALSE),0)</f>
        <v>TULUÁ</v>
      </c>
      <c r="D5371" s="23" t="str">
        <f>IFERROR(VLOOKUP(A5371,hoja!A:D,3,FALSE),0)</f>
        <v>50529</v>
      </c>
      <c r="E5371" s="40" t="s">
        <v>881</v>
      </c>
      <c r="F5371" s="23" t="str">
        <f>IFERROR(VLOOKUP(E5371,hoja!$A$2:$E$970,4,FALSE),0)</f>
        <v>ANTIOQUIA</v>
      </c>
      <c r="G5371" s="23" t="str">
        <f>IFERROR(VLOOKUP(E5371,hoja!$A$2:$E$970,5,FALSE),0)</f>
        <v>MEDELLÍN</v>
      </c>
      <c r="H5371" s="103" t="str">
        <f>IFERROR(VLOOKUP(E5371,hoja!A:C,3,FALSE),0)</f>
        <v>1381</v>
      </c>
      <c r="I5371" s="24" t="str">
        <f t="shared" si="1768"/>
        <v>505291381</v>
      </c>
      <c r="K5371" s="23">
        <v>347</v>
      </c>
      <c r="L5371" s="23" t="str">
        <f t="shared" si="1769"/>
        <v>NACIONAL</v>
      </c>
      <c r="M5371" s="40" t="s">
        <v>618</v>
      </c>
      <c r="N5371" s="23" t="s">
        <v>622</v>
      </c>
      <c r="O5371" s="23">
        <f t="shared" si="1770"/>
        <v>16</v>
      </c>
      <c r="P5371" s="23" t="str">
        <f t="shared" si="1771"/>
        <v>505291381Principal</v>
      </c>
    </row>
    <row r="5372" spans="1:16" ht="15" hidden="1" customHeight="1">
      <c r="A5372" s="40" t="s">
        <v>845</v>
      </c>
      <c r="B5372" s="23" t="str">
        <f>IFERROR(VLOOKUP(A5372,hoja!$A$2:$E$970,4,FALSE),0)</f>
        <v>OCCIDENTE</v>
      </c>
      <c r="C5372" s="23" t="str">
        <f>IFERROR(VLOOKUP(A5372,hoja!$A$2:$E$1370,5,FALSE),0)</f>
        <v>CALOTO</v>
      </c>
      <c r="D5372" s="23" t="str">
        <f>IFERROR(VLOOKUP(A5372,hoja!A:D,3,FALSE),0)</f>
        <v>0054</v>
      </c>
      <c r="E5372" s="40" t="s">
        <v>881</v>
      </c>
      <c r="F5372" s="23" t="str">
        <f>IFERROR(VLOOKUP(E5372,hoja!$A$2:$E$970,4,FALSE),0)</f>
        <v>ANTIOQUIA</v>
      </c>
      <c r="G5372" s="23" t="str">
        <f>IFERROR(VLOOKUP(E5372,hoja!$A$2:$E$970,5,FALSE),0)</f>
        <v>MEDELLÍN</v>
      </c>
      <c r="H5372" s="103" t="str">
        <f>IFERROR(VLOOKUP(E5372,hoja!A:C,3,FALSE),0)</f>
        <v>1381</v>
      </c>
      <c r="I5372" s="24" t="str">
        <f t="shared" si="1768"/>
        <v>00541381</v>
      </c>
      <c r="L5372" s="23" t="str">
        <f t="shared" si="1769"/>
        <v>NACIONAL</v>
      </c>
      <c r="M5372" s="40" t="s">
        <v>618</v>
      </c>
      <c r="N5372" s="23" t="s">
        <v>622</v>
      </c>
      <c r="O5372" s="23">
        <f t="shared" si="1770"/>
        <v>25</v>
      </c>
      <c r="P5372" s="23" t="str">
        <f t="shared" si="1771"/>
        <v>00541381Principal</v>
      </c>
    </row>
    <row r="5373" spans="1:16" ht="15" hidden="1" customHeight="1">
      <c r="A5373" s="40" t="s">
        <v>655</v>
      </c>
      <c r="B5373" s="23" t="str">
        <f>IFERROR(VLOOKUP(A5373,hoja!$A$2:$E$970,4,FALSE),0)</f>
        <v>ANTIOQUIA</v>
      </c>
      <c r="C5373" s="23" t="str">
        <f>IFERROR(VLOOKUP(A5373,hoja!$A$2:$E$1370,5,FALSE),0)</f>
        <v>MEDELLÍN</v>
      </c>
      <c r="D5373" s="23" t="str">
        <f>IFERROR(VLOOKUP(A5373,hoja!A:D,3,FALSE),0)</f>
        <v>0292</v>
      </c>
      <c r="E5373" s="40" t="s">
        <v>881</v>
      </c>
      <c r="F5373" s="23" t="str">
        <f>IFERROR(VLOOKUP(E5373,hoja!$A$2:$E$970,4,FALSE),0)</f>
        <v>ANTIOQUIA</v>
      </c>
      <c r="G5373" s="23" t="str">
        <f>IFERROR(VLOOKUP(E5373,hoja!$A$2:$E$970,5,FALSE),0)</f>
        <v>MEDELLÍN</v>
      </c>
      <c r="H5373" s="103" t="str">
        <f>IFERROR(VLOOKUP(E5373,hoja!A:C,3,FALSE),0)</f>
        <v>1381</v>
      </c>
      <c r="I5373" s="24" t="str">
        <f t="shared" si="1768"/>
        <v>02921381</v>
      </c>
      <c r="K5373" s="23">
        <v>31</v>
      </c>
      <c r="L5373" s="23" t="str">
        <f t="shared" si="1769"/>
        <v>REGIONAL</v>
      </c>
      <c r="M5373" s="40" t="s">
        <v>618</v>
      </c>
      <c r="N5373" s="23" t="s">
        <v>622</v>
      </c>
      <c r="O5373" s="23">
        <f t="shared" si="1770"/>
        <v>25</v>
      </c>
      <c r="P5373" s="23" t="str">
        <f t="shared" si="1771"/>
        <v>02921381Principal</v>
      </c>
    </row>
    <row r="5374" spans="1:16" ht="15" hidden="1" customHeight="1">
      <c r="A5374" s="40" t="s">
        <v>1047</v>
      </c>
      <c r="B5374" s="23" t="str">
        <f>IFERROR(VLOOKUP(A5374,hoja!$A$2:$E$970,4,FALSE),0)</f>
        <v>CENTRO</v>
      </c>
      <c r="C5374" s="23" t="str">
        <f>IFERROR(VLOOKUP(A5374,hoja!$A$2:$E$1370,5,FALSE),0)</f>
        <v>BOGOTÁ</v>
      </c>
      <c r="D5374" s="23" t="str">
        <f>IFERROR(VLOOKUP(A5374,hoja!A:D,3,FALSE),0)</f>
        <v>60154</v>
      </c>
      <c r="E5374" s="40" t="s">
        <v>679</v>
      </c>
      <c r="F5374" s="23" t="str">
        <f>IFERROR(VLOOKUP(E5374,hoja!$A$2:$E$970,4,FALSE),0)</f>
        <v>CENTRO</v>
      </c>
      <c r="G5374" s="23" t="str">
        <f>IFERROR(VLOOKUP(E5374,hoja!$A$2:$E$970,5,FALSE),0)</f>
        <v>NEIVA</v>
      </c>
      <c r="H5374" s="103" t="str">
        <f>IFERROR(VLOOKUP(E5374,hoja!A:C,3,FALSE),0)</f>
        <v>0385</v>
      </c>
      <c r="I5374" s="24" t="str">
        <f t="shared" si="1768"/>
        <v>601540385</v>
      </c>
      <c r="K5374" s="23">
        <v>312</v>
      </c>
      <c r="L5374" s="23" t="str">
        <f t="shared" si="1769"/>
        <v>REGIONAL</v>
      </c>
      <c r="M5374" s="40" t="s">
        <v>618</v>
      </c>
      <c r="N5374" s="23" t="s">
        <v>622</v>
      </c>
      <c r="O5374" s="23">
        <f t="shared" si="1770"/>
        <v>16</v>
      </c>
      <c r="P5374" s="23" t="str">
        <f t="shared" si="1771"/>
        <v>601540385Principal</v>
      </c>
    </row>
    <row r="5375" spans="1:16" ht="15" hidden="1" customHeight="1">
      <c r="A5375" s="40" t="s">
        <v>80</v>
      </c>
      <c r="B5375" s="23" t="str">
        <f>IFERROR(VLOOKUP(A5375,hoja!$A$2:$E$970,4,FALSE),0)</f>
        <v>OCCIDENTE</v>
      </c>
      <c r="C5375" s="23" t="str">
        <f>IFERROR(VLOOKUP(A5375,hoja!$A$2:$E$1370,5,FALSE),0)</f>
        <v>BUENAVENTURA</v>
      </c>
      <c r="D5375" s="23" t="str">
        <f>IFERROR(VLOOKUP(A5375,hoja!A:D,3,FALSE),0)</f>
        <v>60054</v>
      </c>
      <c r="E5375" s="40" t="s">
        <v>194</v>
      </c>
      <c r="F5375" s="23" t="str">
        <f>IFERROR(VLOOKUP(E5375,hoja!$A$2:$E$970,4,FALSE),0)</f>
        <v>CENTRO</v>
      </c>
      <c r="G5375" s="23" t="str">
        <f>IFERROR(VLOOKUP(E5375,hoja!$A$2:$E$970,5,FALSE),0)</f>
        <v>BOGOTÁ</v>
      </c>
      <c r="H5375" s="103" t="str">
        <f>IFERROR(VLOOKUP(E5375,hoja!A:C,3,FALSE),0)</f>
        <v>2067</v>
      </c>
      <c r="I5375" s="24" t="str">
        <f t="shared" si="1768"/>
        <v>600542067</v>
      </c>
      <c r="K5375" s="23">
        <v>490</v>
      </c>
      <c r="L5375" s="23" t="str">
        <f t="shared" si="1769"/>
        <v>NACIONAL</v>
      </c>
      <c r="M5375" s="40" t="s">
        <v>618</v>
      </c>
      <c r="N5375" s="23" t="s">
        <v>622</v>
      </c>
      <c r="O5375" s="23">
        <f t="shared" si="1770"/>
        <v>16</v>
      </c>
      <c r="P5375" s="23" t="str">
        <f t="shared" si="1771"/>
        <v>600542067Principal</v>
      </c>
    </row>
    <row r="5376" spans="1:16" ht="15" hidden="1" customHeight="1">
      <c r="A5376" s="40" t="s">
        <v>675</v>
      </c>
      <c r="B5376" s="23" t="str">
        <f>IFERROR(VLOOKUP(A5376,hoja!$A$2:$E$970,4,FALSE),0)</f>
        <v>COSTA</v>
      </c>
      <c r="C5376" s="23" t="str">
        <f>IFERROR(VLOOKUP(A5376,hoja!$A$2:$E$1370,5,FALSE),0)</f>
        <v>CARTAGENA</v>
      </c>
      <c r="D5376" s="23">
        <f>IFERROR(VLOOKUP(A5376,hoja!A:D,3,FALSE),0)</f>
        <v>3002</v>
      </c>
      <c r="E5376" s="40" t="s">
        <v>881</v>
      </c>
      <c r="F5376" s="23" t="str">
        <f>IFERROR(VLOOKUP(E5376,hoja!$A$2:$E$970,4,FALSE),0)</f>
        <v>ANTIOQUIA</v>
      </c>
      <c r="G5376" s="23" t="str">
        <f>IFERROR(VLOOKUP(E5376,hoja!$A$2:$E$970,5,FALSE),0)</f>
        <v>MEDELLÍN</v>
      </c>
      <c r="H5376" s="103" t="str">
        <f>IFERROR(VLOOKUP(E5376,hoja!A:C,3,FALSE),0)</f>
        <v>1381</v>
      </c>
      <c r="I5376" s="24" t="str">
        <f t="shared" si="1768"/>
        <v>30021381</v>
      </c>
      <c r="K5376" s="23">
        <v>672.32500000000005</v>
      </c>
      <c r="L5376" s="23" t="str">
        <f t="shared" si="1769"/>
        <v>NACIONAL</v>
      </c>
      <c r="M5376" s="40" t="s">
        <v>618</v>
      </c>
      <c r="N5376" s="23" t="s">
        <v>622</v>
      </c>
      <c r="O5376" s="23">
        <f t="shared" si="1770"/>
        <v>12</v>
      </c>
      <c r="P5376" s="23" t="str">
        <f t="shared" si="1771"/>
        <v>30021381Principal</v>
      </c>
    </row>
    <row r="5377" spans="1:16" ht="15" hidden="1" customHeight="1">
      <c r="A5377" s="40" t="s">
        <v>681</v>
      </c>
      <c r="B5377" s="23" t="str">
        <f>IFERROR(VLOOKUP(A5377,hoja!$A$2:$E$970,4,FALSE),0)</f>
        <v>CENTRO</v>
      </c>
      <c r="C5377" s="23" t="str">
        <f>IFERROR(VLOOKUP(A5377,hoja!$A$2:$E$1370,5,FALSE),0)</f>
        <v>VILLAVICENCIO</v>
      </c>
      <c r="D5377" s="23" t="str">
        <f>IFERROR(VLOOKUP(A5377,hoja!A:D,3,FALSE),0)</f>
        <v>0393</v>
      </c>
      <c r="E5377" s="40" t="s">
        <v>71</v>
      </c>
      <c r="F5377" s="23" t="str">
        <f>IFERROR(VLOOKUP(E5377,hoja!$A$2:$E$970,4,FALSE),0)</f>
        <v>CENTRO</v>
      </c>
      <c r="G5377" s="23" t="str">
        <f>IFERROR(VLOOKUP(E5377,hoja!$A$2:$E$970,5,FALSE),0)</f>
        <v>BOGOTÁ</v>
      </c>
      <c r="H5377" s="103" t="str">
        <f>IFERROR(VLOOKUP(E5377,hoja!A:C,3,FALSE),0)</f>
        <v>60015</v>
      </c>
      <c r="I5377" s="24" t="str">
        <f t="shared" si="1768"/>
        <v>039360015</v>
      </c>
      <c r="K5377" s="23">
        <v>114</v>
      </c>
      <c r="L5377" s="23" t="str">
        <f t="shared" si="1769"/>
        <v>REGIONAL</v>
      </c>
      <c r="M5377" s="40" t="s">
        <v>618</v>
      </c>
      <c r="N5377" s="23" t="s">
        <v>622</v>
      </c>
      <c r="O5377" s="23">
        <f t="shared" si="1770"/>
        <v>25</v>
      </c>
      <c r="P5377" s="23" t="str">
        <f t="shared" si="1771"/>
        <v>039360015Principal</v>
      </c>
    </row>
    <row r="5378" spans="1:16" ht="15" hidden="1" customHeight="1">
      <c r="A5378" s="40" t="s">
        <v>873</v>
      </c>
      <c r="B5378" s="23" t="str">
        <f>IFERROR(VLOOKUP(A5378,hoja!$A$2:$E$970,4,FALSE),0)</f>
        <v>OCCIDENTE</v>
      </c>
      <c r="C5378" s="23" t="str">
        <f>IFERROR(VLOOKUP(A5378,hoja!$A$2:$E$1370,5,FALSE),0)</f>
        <v>MANIZALES</v>
      </c>
      <c r="D5378" s="23" t="str">
        <f>IFERROR(VLOOKUP(A5378,hoja!A:D,3,FALSE),0)</f>
        <v>1711</v>
      </c>
      <c r="E5378" s="40" t="s">
        <v>881</v>
      </c>
      <c r="F5378" s="23" t="str">
        <f>IFERROR(VLOOKUP(E5378,hoja!$A$2:$E$970,4,FALSE),0)</f>
        <v>ANTIOQUIA</v>
      </c>
      <c r="G5378" s="23" t="str">
        <f>IFERROR(VLOOKUP(E5378,hoja!$A$2:$E$970,5,FALSE),0)</f>
        <v>MEDELLÍN</v>
      </c>
      <c r="H5378" s="103" t="str">
        <f>IFERROR(VLOOKUP(E5378,hoja!A:C,3,FALSE),0)</f>
        <v>1381</v>
      </c>
      <c r="I5378" s="24" t="str">
        <f t="shared" si="1768"/>
        <v>17111381</v>
      </c>
      <c r="K5378" s="23">
        <v>225</v>
      </c>
      <c r="L5378" s="23" t="str">
        <f t="shared" si="1769"/>
        <v>NACIONAL</v>
      </c>
      <c r="M5378" s="40" t="s">
        <v>618</v>
      </c>
      <c r="N5378" s="23" t="s">
        <v>622</v>
      </c>
      <c r="O5378" s="23">
        <f t="shared" si="1770"/>
        <v>25</v>
      </c>
      <c r="P5378" s="23" t="str">
        <f t="shared" si="1771"/>
        <v>17111381Principal</v>
      </c>
    </row>
    <row r="5379" spans="1:16" ht="15" hidden="1" customHeight="1">
      <c r="A5379" s="40" t="s">
        <v>1030</v>
      </c>
      <c r="B5379" s="23" t="str">
        <f>IFERROR(VLOOKUP(A5379,hoja!$A$2:$E$970,4,FALSE),0)</f>
        <v>ANTIOQUIA</v>
      </c>
      <c r="C5379" s="23" t="str">
        <f>IFERROR(VLOOKUP(A5379,hoja!$A$2:$E$1370,5,FALSE),0)</f>
        <v>EL CARMEN</v>
      </c>
      <c r="D5379" s="23" t="str">
        <f>IFERROR(VLOOKUP(A5379,hoja!A:D,3,FALSE),0)</f>
        <v>60107</v>
      </c>
      <c r="E5379" s="40" t="s">
        <v>881</v>
      </c>
      <c r="F5379" s="23" t="str">
        <f>IFERROR(VLOOKUP(E5379,hoja!$A$2:$E$970,4,FALSE),0)</f>
        <v>ANTIOQUIA</v>
      </c>
      <c r="G5379" s="23" t="str">
        <f>IFERROR(VLOOKUP(E5379,hoja!$A$2:$E$970,5,FALSE),0)</f>
        <v>MEDELLÍN</v>
      </c>
      <c r="H5379" s="103" t="str">
        <f>IFERROR(VLOOKUP(E5379,hoja!A:C,3,FALSE),0)</f>
        <v>1381</v>
      </c>
      <c r="I5379" s="24" t="str">
        <f t="shared" si="1768"/>
        <v>601071381</v>
      </c>
      <c r="L5379" s="23" t="str">
        <f t="shared" si="1769"/>
        <v>REGIONAL</v>
      </c>
      <c r="M5379" s="40" t="s">
        <v>618</v>
      </c>
      <c r="N5379" s="23" t="s">
        <v>622</v>
      </c>
      <c r="O5379" s="23">
        <f t="shared" si="1770"/>
        <v>25</v>
      </c>
      <c r="P5379" s="23" t="str">
        <f t="shared" si="1771"/>
        <v>601071381Principal</v>
      </c>
    </row>
    <row r="5380" spans="1:16" ht="15" hidden="1" customHeight="1">
      <c r="A5380" s="40" t="s">
        <v>647</v>
      </c>
      <c r="B5380" s="23" t="str">
        <f>IFERROR(VLOOKUP(A5380,hoja!$A$2:$E$970,4,FALSE),0)</f>
        <v>CENTRO</v>
      </c>
      <c r="C5380" s="23" t="str">
        <f>IFERROR(VLOOKUP(A5380,hoja!$A$2:$E$1370,5,FALSE),0)</f>
        <v>TOCANCIPÁ</v>
      </c>
      <c r="D5380" s="23" t="str">
        <f>IFERROR(VLOOKUP(A5380,hoja!A:D,3,FALSE),0)</f>
        <v>2058</v>
      </c>
      <c r="E5380" s="40" t="s">
        <v>956</v>
      </c>
      <c r="F5380" s="23" t="str">
        <f>IFERROR(VLOOKUP(E5380,hoja!$A$2:$E$970,4,FALSE),0)</f>
        <v>OCCIDENTE</v>
      </c>
      <c r="G5380" s="23" t="str">
        <f>IFERROR(VLOOKUP(E5380,hoja!$A$2:$E$970,5,FALSE),0)</f>
        <v>CALI</v>
      </c>
      <c r="H5380" s="103" t="str">
        <f>IFERROR(VLOOKUP(E5380,hoja!A:C,3,FALSE),0)</f>
        <v>60160</v>
      </c>
      <c r="I5380" s="24" t="str">
        <f t="shared" si="1768"/>
        <v>205860160</v>
      </c>
      <c r="K5380" s="23">
        <v>497</v>
      </c>
      <c r="L5380" s="23" t="str">
        <f t="shared" si="1769"/>
        <v>NACIONAL</v>
      </c>
      <c r="M5380" s="40" t="s">
        <v>618</v>
      </c>
      <c r="N5380" s="23" t="s">
        <v>622</v>
      </c>
      <c r="O5380" s="23">
        <f t="shared" si="1770"/>
        <v>16</v>
      </c>
      <c r="P5380" s="23" t="str">
        <f t="shared" si="1771"/>
        <v>205860160Principal</v>
      </c>
    </row>
    <row r="5381" spans="1:16" ht="15" hidden="1" customHeight="1">
      <c r="A5381" s="40" t="s">
        <v>617</v>
      </c>
      <c r="B5381" s="23" t="str">
        <f>IFERROR(VLOOKUP(A5381,hoja!$A$2:$E$970,4,FALSE),0)</f>
        <v>ANTIOQUIA</v>
      </c>
      <c r="C5381" s="23" t="str">
        <f>IFERROR(VLOOKUP(A5381,hoja!$A$2:$E$1370,5,FALSE),0)</f>
        <v>MEDELLÍN</v>
      </c>
      <c r="D5381" s="23">
        <f>IFERROR(VLOOKUP(A5381,hoja!A:D,3,FALSE),0)</f>
        <v>50443</v>
      </c>
      <c r="E5381" s="40" t="s">
        <v>656</v>
      </c>
      <c r="F5381" s="23" t="str">
        <f>IFERROR(VLOOKUP(E5381,hoja!$A$2:$E$970,4,FALSE),0)</f>
        <v>SANTANDER</v>
      </c>
      <c r="G5381" s="23" t="str">
        <f>IFERROR(VLOOKUP(E5381,hoja!$A$2:$E$970,5,FALSE),0)</f>
        <v>ARAUCA</v>
      </c>
      <c r="H5381" s="103" t="str">
        <f>IFERROR(VLOOKUP(E5381,hoja!A:C,3,FALSE),0)</f>
        <v>60006</v>
      </c>
      <c r="I5381" s="24" t="str">
        <f t="shared" si="1768"/>
        <v>5044360006</v>
      </c>
      <c r="K5381" s="23">
        <v>810</v>
      </c>
      <c r="L5381" s="23" t="str">
        <f t="shared" si="1769"/>
        <v>NACIONAL</v>
      </c>
      <c r="M5381" s="40" t="s">
        <v>618</v>
      </c>
      <c r="N5381" s="23" t="s">
        <v>622</v>
      </c>
      <c r="O5381" s="23">
        <f t="shared" si="1770"/>
        <v>8</v>
      </c>
      <c r="P5381" s="23" t="str">
        <f t="shared" si="1771"/>
        <v>5044360006Principal</v>
      </c>
    </row>
    <row r="5382" spans="1:16" ht="15" hidden="1" customHeight="1">
      <c r="A5382" s="40" t="s">
        <v>875</v>
      </c>
      <c r="B5382" s="23" t="str">
        <f>IFERROR(VLOOKUP(A5382,hoja!$A$2:$E$970,4,FALSE),0)</f>
        <v>COSTA</v>
      </c>
      <c r="C5382" s="23" t="str">
        <f>IFERROR(VLOOKUP(A5382,hoja!$A$2:$E$1370,5,FALSE),0)</f>
        <v>MALAMBO</v>
      </c>
      <c r="D5382" s="23" t="str">
        <f>IFERROR(VLOOKUP(A5382,hoja!A:D,3,FALSE),0)</f>
        <v>60023</v>
      </c>
      <c r="E5382" s="40" t="s">
        <v>635</v>
      </c>
      <c r="F5382" s="23" t="str">
        <f>IFERROR(VLOOKUP(E5382,hoja!$A$2:$E$970,4,FALSE),0)</f>
        <v>CENTRO</v>
      </c>
      <c r="G5382" s="23" t="str">
        <f>IFERROR(VLOOKUP(E5382,hoja!$A$2:$E$970,5,FALSE),0)</f>
        <v>BOGOTÁ</v>
      </c>
      <c r="H5382" s="103" t="str">
        <f>IFERROR(VLOOKUP(E5382,hoja!A:C,3,FALSE),0)</f>
        <v>0021</v>
      </c>
      <c r="I5382" s="24" t="str">
        <f t="shared" si="1768"/>
        <v>600230021</v>
      </c>
      <c r="K5382" s="23">
        <v>1089</v>
      </c>
      <c r="L5382" s="23" t="str">
        <f t="shared" si="1769"/>
        <v>NACIONAL</v>
      </c>
      <c r="M5382" s="40" t="s">
        <v>618</v>
      </c>
      <c r="N5382" s="23" t="s">
        <v>622</v>
      </c>
      <c r="O5382" s="23">
        <f t="shared" si="1770"/>
        <v>8</v>
      </c>
      <c r="P5382" s="23" t="str">
        <f t="shared" si="1771"/>
        <v>600230021Principal</v>
      </c>
    </row>
    <row r="5383" spans="1:16" ht="15" hidden="1" customHeight="1">
      <c r="A5383" s="40" t="s">
        <v>878</v>
      </c>
      <c r="B5383" s="23" t="str">
        <f>IFERROR(VLOOKUP(A5383,hoja!$A$2:$E$970,4,FALSE),0)</f>
        <v>ANTIOQUIA</v>
      </c>
      <c r="C5383" s="23" t="str">
        <f>IFERROR(VLOOKUP(A5383,hoja!$A$2:$E$1370,5,FALSE),0)</f>
        <v>YARUMAL</v>
      </c>
      <c r="D5383" s="23" t="str">
        <f>IFERROR(VLOOKUP(A5383,hoja!A:D,3,FALSE),0)</f>
        <v>2051</v>
      </c>
      <c r="E5383" s="40" t="s">
        <v>743</v>
      </c>
      <c r="F5383" s="23" t="str">
        <f>IFERROR(VLOOKUP(E5383,hoja!$A$2:$E$970,4,FALSE),0)</f>
        <v>CENTRO</v>
      </c>
      <c r="G5383" s="23" t="str">
        <f>IFERROR(VLOOKUP(E5383,hoja!$A$2:$E$970,5,FALSE),0)</f>
        <v>BOGOTÁ</v>
      </c>
      <c r="H5383" s="103" t="str">
        <f>IFERROR(VLOOKUP(E5383,hoja!A:C,3,FALSE),0)</f>
        <v>0461</v>
      </c>
      <c r="I5383" s="24" t="str">
        <f t="shared" si="1768"/>
        <v>20510461</v>
      </c>
      <c r="K5383" s="23">
        <v>500</v>
      </c>
      <c r="L5383" s="23" t="str">
        <f t="shared" si="1769"/>
        <v>NACIONAL</v>
      </c>
      <c r="M5383" s="40" t="s">
        <v>618</v>
      </c>
      <c r="N5383" s="23" t="s">
        <v>622</v>
      </c>
      <c r="O5383" s="23">
        <f t="shared" si="1770"/>
        <v>16</v>
      </c>
      <c r="P5383" s="23" t="str">
        <f t="shared" si="1771"/>
        <v>20510461Principal</v>
      </c>
    </row>
    <row r="5384" spans="1:16" ht="15" hidden="1" customHeight="1">
      <c r="A5384" s="40" t="s">
        <v>635</v>
      </c>
      <c r="B5384" s="23" t="str">
        <f>IFERROR(VLOOKUP(A5384,hoja!$A$2:$E$970,4,FALSE),0)</f>
        <v>CENTRO</v>
      </c>
      <c r="C5384" s="23" t="str">
        <f>IFERROR(VLOOKUP(A5384,hoja!$A$2:$E$1370,5,FALSE),0)</f>
        <v>BOGOTÁ</v>
      </c>
      <c r="D5384" s="23" t="str">
        <f>IFERROR(VLOOKUP(A5384,hoja!A:D,3,FALSE),0)</f>
        <v>0021</v>
      </c>
      <c r="E5384" s="40" t="s">
        <v>63</v>
      </c>
      <c r="F5384" s="23" t="str">
        <f>IFERROR(VLOOKUP(E5384,hoja!$A$2:$E$970,4,FALSE),0)</f>
        <v>COSTA</v>
      </c>
      <c r="G5384" s="23" t="str">
        <f>IFERROR(VLOOKUP(E5384,hoja!$A$2:$E$970,5,FALSE),0)</f>
        <v>BARRANQUILLA</v>
      </c>
      <c r="H5384" s="103" t="str">
        <f>IFERROR(VLOOKUP(E5384,hoja!A:C,3,FALSE),0)</f>
        <v>60016</v>
      </c>
      <c r="I5384" s="24" t="str">
        <f t="shared" si="1768"/>
        <v>002160016</v>
      </c>
      <c r="K5384" s="23">
        <v>1016</v>
      </c>
      <c r="L5384" s="23" t="str">
        <f t="shared" si="1769"/>
        <v>NACIONAL</v>
      </c>
      <c r="M5384" s="40" t="s">
        <v>618</v>
      </c>
      <c r="N5384" s="23" t="s">
        <v>622</v>
      </c>
      <c r="O5384" s="23">
        <f t="shared" si="1770"/>
        <v>8</v>
      </c>
      <c r="P5384" s="23" t="str">
        <f t="shared" si="1771"/>
        <v>002160016Principal</v>
      </c>
    </row>
    <row r="5385" spans="1:16" ht="15" hidden="1" customHeight="1">
      <c r="A5385" s="40" t="s">
        <v>647</v>
      </c>
      <c r="B5385" s="23" t="str">
        <f>IFERROR(VLOOKUP(A5385,hoja!$A$2:$E$970,4,FALSE),0)</f>
        <v>CENTRO</v>
      </c>
      <c r="C5385" s="23" t="str">
        <f>IFERROR(VLOOKUP(A5385,hoja!$A$2:$E$1370,5,FALSE),0)</f>
        <v>TOCANCIPÁ</v>
      </c>
      <c r="D5385" s="23" t="str">
        <f>IFERROR(VLOOKUP(A5385,hoja!A:D,3,FALSE),0)</f>
        <v>2058</v>
      </c>
      <c r="E5385" s="40" t="s">
        <v>1035</v>
      </c>
      <c r="F5385" s="23" t="str">
        <f>IFERROR(VLOOKUP(E5385,hoja!$A$2:$E$970,4,FALSE),0)</f>
        <v>CENTRO</v>
      </c>
      <c r="G5385" s="23" t="str">
        <f>IFERROR(VLOOKUP(E5385,hoja!$A$2:$E$970,5,FALSE),0)</f>
        <v>BOGOTÁ</v>
      </c>
      <c r="H5385" s="103" t="str">
        <f>IFERROR(VLOOKUP(E5385,hoja!A:C,3,FALSE),0)</f>
        <v>50509</v>
      </c>
      <c r="I5385" s="24" t="str">
        <f t="shared" si="1768"/>
        <v>205850509</v>
      </c>
      <c r="K5385" s="23">
        <v>614</v>
      </c>
      <c r="L5385" s="23" t="str">
        <f t="shared" si="1769"/>
        <v>REGIONAL</v>
      </c>
      <c r="M5385" s="40" t="s">
        <v>618</v>
      </c>
      <c r="N5385" s="23" t="s">
        <v>622</v>
      </c>
      <c r="O5385" s="23">
        <f t="shared" si="1770"/>
        <v>12</v>
      </c>
      <c r="P5385" s="23" t="str">
        <f t="shared" si="1771"/>
        <v>205850509Principal</v>
      </c>
    </row>
    <row r="5386" spans="1:16" ht="15" hidden="1" customHeight="1">
      <c r="A5386" s="40" t="s">
        <v>661</v>
      </c>
      <c r="B5386" s="23" t="str">
        <f>IFERROR(VLOOKUP(A5386,hoja!$A$2:$E$970,4,FALSE),0)</f>
        <v>COSTA</v>
      </c>
      <c r="C5386" s="23" t="str">
        <f>IFERROR(VLOOKUP(A5386,hoja!$A$2:$E$1370,5,FALSE),0)</f>
        <v>CARTAGENA</v>
      </c>
      <c r="D5386" s="23" t="str">
        <f>IFERROR(VLOOKUP(A5386,hoja!A:D,3,FALSE),0)</f>
        <v>0113</v>
      </c>
      <c r="E5386" s="40" t="s">
        <v>676</v>
      </c>
      <c r="F5386" s="23" t="str">
        <f>IFERROR(VLOOKUP(E5386,hoja!$A$2:$E$970,4,FALSE),0)</f>
        <v>COSTA</v>
      </c>
      <c r="G5386" s="23" t="str">
        <f>IFERROR(VLOOKUP(E5386,hoja!$A$2:$E$970,5,FALSE),0)</f>
        <v>BARRANQUILLA</v>
      </c>
      <c r="H5386" s="103" t="str">
        <f>IFERROR(VLOOKUP(E5386,hoja!A:C,3,FALSE),0)</f>
        <v>3000</v>
      </c>
      <c r="I5386" s="24" t="str">
        <f t="shared" si="1768"/>
        <v>01133000</v>
      </c>
      <c r="L5386" s="23" t="str">
        <f t="shared" si="1769"/>
        <v>REGIONAL</v>
      </c>
      <c r="M5386" s="40" t="s">
        <v>618</v>
      </c>
      <c r="N5386" s="23" t="s">
        <v>622</v>
      </c>
      <c r="O5386" s="23">
        <f t="shared" si="1770"/>
        <v>25</v>
      </c>
      <c r="P5386" s="23" t="str">
        <f t="shared" si="1771"/>
        <v>01133000Principal</v>
      </c>
    </row>
    <row r="5387" spans="1:16" ht="15" hidden="1" customHeight="1">
      <c r="A5387" s="40" t="s">
        <v>713</v>
      </c>
      <c r="B5387" s="23" t="str">
        <f>IFERROR(VLOOKUP(A5387,hoja!$A$2:$E$970,4,FALSE),0)</f>
        <v>ANTIOQUIA</v>
      </c>
      <c r="C5387" s="23" t="str">
        <f>IFERROR(VLOOKUP(A5387,hoja!$A$2:$E$1370,5,FALSE),0)</f>
        <v>MARIQUITA</v>
      </c>
      <c r="D5387" s="23" t="str">
        <f>IFERROR(VLOOKUP(A5387,hoja!A:D,3,FALSE),0)</f>
        <v>0392</v>
      </c>
      <c r="E5387" s="40" t="s">
        <v>71</v>
      </c>
      <c r="F5387" s="23" t="str">
        <f>IFERROR(VLOOKUP(E5387,hoja!$A$2:$E$970,4,FALSE),0)</f>
        <v>CENTRO</v>
      </c>
      <c r="G5387" s="23" t="str">
        <f>IFERROR(VLOOKUP(E5387,hoja!$A$2:$E$970,5,FALSE),0)</f>
        <v>BOGOTÁ</v>
      </c>
      <c r="H5387" s="103" t="str">
        <f>IFERROR(VLOOKUP(E5387,hoja!A:C,3,FALSE),0)</f>
        <v>60015</v>
      </c>
      <c r="I5387" s="24" t="str">
        <f t="shared" si="1768"/>
        <v>039260015</v>
      </c>
      <c r="K5387" s="23">
        <v>187</v>
      </c>
      <c r="L5387" s="23" t="str">
        <f t="shared" si="1769"/>
        <v>NACIONAL</v>
      </c>
      <c r="M5387" s="40" t="s">
        <v>618</v>
      </c>
      <c r="N5387" s="23" t="s">
        <v>622</v>
      </c>
      <c r="O5387" s="23">
        <f t="shared" si="1770"/>
        <v>25</v>
      </c>
      <c r="P5387" s="23" t="str">
        <f t="shared" si="1771"/>
        <v>039260015Principal</v>
      </c>
    </row>
    <row r="5388" spans="1:16" ht="15" hidden="1" customHeight="1">
      <c r="A5388" s="40" t="s">
        <v>1047</v>
      </c>
      <c r="B5388" s="23" t="str">
        <f>IFERROR(VLOOKUP(A5388,hoja!$A$2:$E$970,4,FALSE),0)</f>
        <v>CENTRO</v>
      </c>
      <c r="C5388" s="23" t="str">
        <f>IFERROR(VLOOKUP(A5388,hoja!$A$2:$E$1370,5,FALSE),0)</f>
        <v>BOGOTÁ</v>
      </c>
      <c r="D5388" s="23" t="str">
        <f>IFERROR(VLOOKUP(A5388,hoja!A:D,3,FALSE),0)</f>
        <v>60154</v>
      </c>
      <c r="E5388" s="40" t="s">
        <v>641</v>
      </c>
      <c r="F5388" s="23" t="str">
        <f>IFERROR(VLOOKUP(E5388,hoja!$A$2:$E$970,4,FALSE),0)</f>
        <v>ANTIOQUIA</v>
      </c>
      <c r="G5388" s="23" t="str">
        <f>IFERROR(VLOOKUP(E5388,hoja!$A$2:$E$970,5,FALSE),0)</f>
        <v>MEDELLÍN</v>
      </c>
      <c r="H5388" s="103" t="str">
        <f>IFERROR(VLOOKUP(E5388,hoja!A:C,3,FALSE),0)</f>
        <v>0079</v>
      </c>
      <c r="I5388" s="24" t="str">
        <f t="shared" si="1768"/>
        <v>601540079</v>
      </c>
      <c r="K5388" s="23">
        <v>396</v>
      </c>
      <c r="L5388" s="23" t="str">
        <f t="shared" si="1769"/>
        <v>NACIONAL</v>
      </c>
      <c r="M5388" s="40" t="s">
        <v>618</v>
      </c>
      <c r="N5388" s="23" t="s">
        <v>622</v>
      </c>
      <c r="O5388" s="23">
        <f t="shared" si="1770"/>
        <v>16</v>
      </c>
      <c r="P5388" s="23" t="str">
        <f t="shared" si="1771"/>
        <v>601540079Principal</v>
      </c>
    </row>
    <row r="5389" spans="1:16" ht="15" hidden="1" customHeight="1">
      <c r="A5389" s="40" t="s">
        <v>635</v>
      </c>
      <c r="B5389" s="23" t="str">
        <f>IFERROR(VLOOKUP(A5389,hoja!$A$2:$E$970,4,FALSE),0)</f>
        <v>CENTRO</v>
      </c>
      <c r="C5389" s="23" t="str">
        <f>IFERROR(VLOOKUP(A5389,hoja!$A$2:$E$1370,5,FALSE),0)</f>
        <v>BOGOTÁ</v>
      </c>
      <c r="D5389" s="23" t="str">
        <f>IFERROR(VLOOKUP(A5389,hoja!A:D,3,FALSE),0)</f>
        <v>0021</v>
      </c>
      <c r="E5389" s="40" t="s">
        <v>791</v>
      </c>
      <c r="F5389" s="23" t="str">
        <f>IFERROR(VLOOKUP(E5389,hoja!$A$2:$E$970,4,FALSE),0)</f>
        <v>CENTRO</v>
      </c>
      <c r="G5389" s="23" t="str">
        <f>IFERROR(VLOOKUP(E5389,hoja!$A$2:$E$970,5,FALSE),0)</f>
        <v>MADRID</v>
      </c>
      <c r="H5389" s="103" t="str">
        <f>IFERROR(VLOOKUP(E5389,hoja!A:C,3,FALSE),0)</f>
        <v>60147</v>
      </c>
      <c r="I5389" s="24" t="str">
        <f t="shared" si="1768"/>
        <v>002160147</v>
      </c>
      <c r="K5389" s="23">
        <v>25</v>
      </c>
      <c r="L5389" s="23" t="str">
        <f t="shared" si="1769"/>
        <v>REGIONAL</v>
      </c>
      <c r="M5389" s="40" t="s">
        <v>618</v>
      </c>
      <c r="N5389" s="23" t="s">
        <v>622</v>
      </c>
      <c r="O5389" s="23">
        <f t="shared" si="1770"/>
        <v>25</v>
      </c>
      <c r="P5389" s="23" t="str">
        <f t="shared" si="1771"/>
        <v>002160147Principal</v>
      </c>
    </row>
    <row r="5390" spans="1:16" ht="15" hidden="1" customHeight="1">
      <c r="A5390" s="40" t="s">
        <v>211</v>
      </c>
      <c r="B5390" s="23" t="str">
        <f>IFERROR(VLOOKUP(A5390,hoja!$A$2:$E$970,4,FALSE),0)</f>
        <v>CENTRO</v>
      </c>
      <c r="C5390" s="23" t="str">
        <f>IFERROR(VLOOKUP(A5390,hoja!$A$2:$E$1370,5,FALSE),0)</f>
        <v>GRANADA</v>
      </c>
      <c r="D5390" s="23" t="str">
        <f>IFERROR(VLOOKUP(A5390,hoja!A:D,3,FALSE),0)</f>
        <v>50522</v>
      </c>
      <c r="E5390" s="40" t="s">
        <v>681</v>
      </c>
      <c r="F5390" s="23" t="str">
        <f>IFERROR(VLOOKUP(E5390,hoja!$A$2:$E$970,4,FALSE),0)</f>
        <v>CENTRO</v>
      </c>
      <c r="G5390" s="23" t="str">
        <f>IFERROR(VLOOKUP(E5390,hoja!$A$2:$E$970,5,FALSE),0)</f>
        <v>VILLAVICENCIO</v>
      </c>
      <c r="H5390" s="103" t="str">
        <f>IFERROR(VLOOKUP(E5390,hoja!A:C,3,FALSE),0)</f>
        <v>0393</v>
      </c>
      <c r="I5390" s="24" t="str">
        <f t="shared" si="1768"/>
        <v>505220393</v>
      </c>
      <c r="K5390" s="23">
        <v>83</v>
      </c>
      <c r="L5390" s="23" t="str">
        <f t="shared" si="1769"/>
        <v>REGIONAL</v>
      </c>
      <c r="M5390" s="40" t="s">
        <v>618</v>
      </c>
      <c r="N5390" s="23" t="s">
        <v>622</v>
      </c>
      <c r="O5390" s="23">
        <f t="shared" si="1770"/>
        <v>25</v>
      </c>
      <c r="P5390" s="23" t="str">
        <f t="shared" si="1771"/>
        <v>505220393Principal</v>
      </c>
    </row>
    <row r="5391" spans="1:16" ht="15" hidden="1" customHeight="1">
      <c r="A5391" s="40" t="s">
        <v>647</v>
      </c>
      <c r="B5391" s="23" t="str">
        <f>IFERROR(VLOOKUP(A5391,hoja!$A$2:$E$970,4,FALSE),0)</f>
        <v>CENTRO</v>
      </c>
      <c r="C5391" s="23" t="str">
        <f>IFERROR(VLOOKUP(A5391,hoja!$A$2:$E$1370,5,FALSE),0)</f>
        <v>TOCANCIPÁ</v>
      </c>
      <c r="D5391" s="23" t="str">
        <f>IFERROR(VLOOKUP(A5391,hoja!A:D,3,FALSE),0)</f>
        <v>2058</v>
      </c>
      <c r="E5391" s="40" t="s">
        <v>638</v>
      </c>
      <c r="F5391" s="23" t="str">
        <f>IFERROR(VLOOKUP(E5391,hoja!$A$2:$E$970,4,FALSE),0)</f>
        <v>CENTRO</v>
      </c>
      <c r="G5391" s="23" t="str">
        <f>IFERROR(VLOOKUP(E5391,hoja!$A$2:$E$970,5,FALSE),0)</f>
        <v>MARIQUITA</v>
      </c>
      <c r="H5391" s="103" t="str">
        <f>IFERROR(VLOOKUP(E5391,hoja!A:C,3,FALSE),0)</f>
        <v>50170</v>
      </c>
      <c r="I5391" s="24" t="str">
        <f t="shared" si="1768"/>
        <v>205850170</v>
      </c>
      <c r="K5391" s="23">
        <v>202</v>
      </c>
      <c r="L5391" s="23" t="str">
        <f t="shared" si="1769"/>
        <v>REGIONAL</v>
      </c>
      <c r="M5391" s="40" t="s">
        <v>618</v>
      </c>
      <c r="N5391" s="23" t="s">
        <v>622</v>
      </c>
      <c r="O5391" s="23">
        <f t="shared" si="1770"/>
        <v>25</v>
      </c>
      <c r="P5391" s="23" t="str">
        <f t="shared" si="1771"/>
        <v>205850170Principal</v>
      </c>
    </row>
    <row r="5392" spans="1:16" ht="15" hidden="1" customHeight="1">
      <c r="A5392" s="40" t="s">
        <v>647</v>
      </c>
      <c r="B5392" s="23" t="str">
        <f>IFERROR(VLOOKUP(A5392,hoja!$A$2:$E$970,4,FALSE),0)</f>
        <v>CENTRO</v>
      </c>
      <c r="C5392" s="23" t="str">
        <f>IFERROR(VLOOKUP(A5392,hoja!$A$2:$E$1370,5,FALSE),0)</f>
        <v>TOCANCIPÁ</v>
      </c>
      <c r="D5392" s="23" t="str">
        <f>IFERROR(VLOOKUP(A5392,hoja!A:D,3,FALSE),0)</f>
        <v>2058</v>
      </c>
      <c r="E5392" s="40" t="s">
        <v>892</v>
      </c>
      <c r="F5392" s="23" t="str">
        <f>IFERROR(VLOOKUP(E5392,hoja!$A$2:$E$970,4,FALSE),0)</f>
        <v>CENTRO</v>
      </c>
      <c r="G5392" s="23" t="str">
        <f>IFERROR(VLOOKUP(E5392,hoja!$A$2:$E$970,5,FALSE),0)</f>
        <v>BOGOTÁ</v>
      </c>
      <c r="H5392" s="103" t="str">
        <f>IFERROR(VLOOKUP(E5392,hoja!A:C,3,FALSE),0)</f>
        <v>1502</v>
      </c>
      <c r="I5392" s="24" t="str">
        <f t="shared" si="1768"/>
        <v>20581502</v>
      </c>
      <c r="K5392" s="23">
        <v>54</v>
      </c>
      <c r="L5392" s="23" t="str">
        <f t="shared" si="1769"/>
        <v>REGIONAL</v>
      </c>
      <c r="M5392" s="40" t="s">
        <v>618</v>
      </c>
      <c r="N5392" s="23" t="s">
        <v>622</v>
      </c>
      <c r="O5392" s="23">
        <f t="shared" si="1770"/>
        <v>25</v>
      </c>
      <c r="P5392" s="23" t="str">
        <f t="shared" si="1771"/>
        <v>20581502Principal</v>
      </c>
    </row>
    <row r="5393" spans="1:16" ht="15" hidden="1" customHeight="1">
      <c r="A5393" s="40" t="s">
        <v>315</v>
      </c>
      <c r="B5393" s="23" t="str">
        <f>IFERROR(VLOOKUP(A5393,hoja!$A$2:$E$970,4,FALSE),0)</f>
        <v>OCCIDENTE</v>
      </c>
      <c r="C5393" s="23" t="str">
        <f>IFERROR(VLOOKUP(A5393,hoja!$A$2:$E$1370,5,FALSE),0)</f>
        <v>MANIZALES</v>
      </c>
      <c r="D5393" s="23" t="str">
        <f>IFERROR(VLOOKUP(A5393,hoja!A:D,3,FALSE),0)</f>
        <v>60024</v>
      </c>
      <c r="E5393" s="40" t="s">
        <v>763</v>
      </c>
      <c r="F5393" s="23" t="str">
        <f>IFERROR(VLOOKUP(E5393,hoja!$A$2:$E$970,4,FALSE),0)</f>
        <v>ANTIOQUIA</v>
      </c>
      <c r="G5393" s="23" t="str">
        <f>IFERROR(VLOOKUP(E5393,hoja!$A$2:$E$970,5,FALSE),0)</f>
        <v>MEDELLÍN</v>
      </c>
      <c r="H5393" s="103" t="str">
        <f>IFERROR(VLOOKUP(E5393,hoja!A:C,3,FALSE),0)</f>
        <v>60039</v>
      </c>
      <c r="I5393" s="24" t="str">
        <f t="shared" si="1768"/>
        <v>6002460039</v>
      </c>
      <c r="K5393" s="23">
        <v>224</v>
      </c>
      <c r="L5393" s="23" t="str">
        <f t="shared" si="1769"/>
        <v>NACIONAL</v>
      </c>
      <c r="M5393" s="40" t="s">
        <v>618</v>
      </c>
      <c r="N5393" s="23" t="s">
        <v>622</v>
      </c>
      <c r="O5393" s="23">
        <f t="shared" si="1770"/>
        <v>25</v>
      </c>
      <c r="P5393" s="23" t="str">
        <f t="shared" si="1771"/>
        <v>6002460039Principal</v>
      </c>
    </row>
    <row r="5394" spans="1:16" ht="15" hidden="1" customHeight="1">
      <c r="A5394" s="40" t="s">
        <v>63</v>
      </c>
      <c r="B5394" s="23" t="str">
        <f>IFERROR(VLOOKUP(A5394,hoja!$A$2:$E$970,4,FALSE),0)</f>
        <v>COSTA</v>
      </c>
      <c r="C5394" s="23" t="str">
        <f>IFERROR(VLOOKUP(A5394,hoja!$A$2:$E$1370,5,FALSE),0)</f>
        <v>BARRANQUILLA</v>
      </c>
      <c r="D5394" s="23" t="str">
        <f>IFERROR(VLOOKUP(A5394,hoja!A:D,3,FALSE),0)</f>
        <v>60016</v>
      </c>
      <c r="E5394" s="40" t="s">
        <v>572</v>
      </c>
      <c r="F5394" s="23" t="str">
        <f>IFERROR(VLOOKUP(E5394,hoja!$A$2:$E$970,4,FALSE),0)</f>
        <v>CENTRO</v>
      </c>
      <c r="G5394" s="23" t="str">
        <f>IFERROR(VLOOKUP(E5394,hoja!$A$2:$E$970,5,FALSE),0)</f>
        <v>VILLAVICENCIO</v>
      </c>
      <c r="H5394" s="103" t="str">
        <f>IFERROR(VLOOKUP(E5394,hoja!A:C,3,FALSE),0)</f>
        <v>60029</v>
      </c>
      <c r="I5394" s="24" t="str">
        <f t="shared" si="1768"/>
        <v>6001660029</v>
      </c>
      <c r="K5394" s="23">
        <v>1118</v>
      </c>
      <c r="L5394" s="23" t="str">
        <f t="shared" si="1769"/>
        <v>NACIONAL</v>
      </c>
      <c r="M5394" s="40" t="s">
        <v>618</v>
      </c>
      <c r="N5394" s="23" t="s">
        <v>622</v>
      </c>
      <c r="O5394" s="23">
        <f t="shared" si="1770"/>
        <v>6</v>
      </c>
      <c r="P5394" s="23" t="str">
        <f t="shared" si="1771"/>
        <v>6001660029Principal</v>
      </c>
    </row>
    <row r="5395" spans="1:16" ht="15" hidden="1" customHeight="1">
      <c r="A5395" s="40" t="s">
        <v>71</v>
      </c>
      <c r="B5395" s="23" t="str">
        <f>IFERROR(VLOOKUP(A5395,hoja!$A$2:$E$970,4,FALSE),0)</f>
        <v>CENTRO</v>
      </c>
      <c r="C5395" s="23" t="str">
        <f>IFERROR(VLOOKUP(A5395,hoja!$A$2:$E$1370,5,FALSE),0)</f>
        <v>BOGOTÁ</v>
      </c>
      <c r="D5395" s="23" t="str">
        <f>IFERROR(VLOOKUP(A5395,hoja!A:D,3,FALSE),0)</f>
        <v>60015</v>
      </c>
      <c r="E5395" s="40" t="s">
        <v>657</v>
      </c>
      <c r="F5395" s="23" t="str">
        <f>IFERROR(VLOOKUP(E5395,hoja!$A$2:$E$970,4,FALSE),0)</f>
        <v>ANTIOQUIA</v>
      </c>
      <c r="G5395" s="23" t="str">
        <f>IFERROR(VLOOKUP(E5395,hoja!$A$2:$E$970,5,FALSE),0)</f>
        <v>MEDELLÍN</v>
      </c>
      <c r="H5395" s="103" t="str">
        <f>IFERROR(VLOOKUP(E5395,hoja!A:C,3,FALSE),0)</f>
        <v>60022</v>
      </c>
      <c r="I5395" s="24" t="str">
        <f t="shared" si="1768"/>
        <v>6001560022</v>
      </c>
      <c r="K5395" s="23">
        <v>437</v>
      </c>
      <c r="L5395" s="23" t="str">
        <f t="shared" si="1769"/>
        <v>NACIONAL</v>
      </c>
      <c r="M5395" s="40" t="s">
        <v>618</v>
      </c>
      <c r="N5395" s="23" t="s">
        <v>622</v>
      </c>
      <c r="O5395" s="23">
        <f t="shared" si="1770"/>
        <v>16</v>
      </c>
      <c r="P5395" s="23" t="str">
        <f t="shared" si="1771"/>
        <v>6001560022Principal</v>
      </c>
    </row>
    <row r="5396" spans="1:16" ht="15" hidden="1" customHeight="1">
      <c r="A5396" s="40" t="s">
        <v>788</v>
      </c>
      <c r="B5396" s="23" t="str">
        <f>IFERROR(VLOOKUP(A5396,hoja!$A$2:$E$970,4,FALSE),0)</f>
        <v>ANTIOQUIA</v>
      </c>
      <c r="C5396" s="23" t="str">
        <f>IFERROR(VLOOKUP(A5396,hoja!$A$2:$E$1370,5,FALSE),0)</f>
        <v>RIONEGRO</v>
      </c>
      <c r="D5396" s="23" t="str">
        <f>IFERROR(VLOOKUP(A5396,hoja!A:D,3,FALSE),0)</f>
        <v>60027</v>
      </c>
      <c r="E5396" s="40" t="s">
        <v>788</v>
      </c>
      <c r="F5396" s="23" t="str">
        <f>IFERROR(VLOOKUP(E5396,hoja!$A$2:$E$970,4,FALSE),0)</f>
        <v>ANTIOQUIA</v>
      </c>
      <c r="G5396" s="23" t="str">
        <f>IFERROR(VLOOKUP(E5396,hoja!$A$2:$E$970,5,FALSE),0)</f>
        <v>RIONEGRO</v>
      </c>
      <c r="H5396" s="103" t="str">
        <f>IFERROR(VLOOKUP(E5396,hoja!A:C,3,FALSE),0)</f>
        <v>60027</v>
      </c>
      <c r="I5396" s="24" t="str">
        <f t="shared" si="1768"/>
        <v>6002760027</v>
      </c>
      <c r="K5396" s="23">
        <v>3</v>
      </c>
      <c r="L5396" s="23" t="str">
        <f t="shared" si="1769"/>
        <v>REGIONAL</v>
      </c>
      <c r="M5396" s="40" t="s">
        <v>618</v>
      </c>
      <c r="N5396" s="23" t="s">
        <v>622</v>
      </c>
      <c r="O5396" s="23">
        <f t="shared" si="1770"/>
        <v>25</v>
      </c>
      <c r="P5396" s="23" t="str">
        <f t="shared" si="1771"/>
        <v>6002760027Principal</v>
      </c>
    </row>
    <row r="5397" spans="1:16" ht="15" hidden="1" customHeight="1">
      <c r="A5397" s="40" t="s">
        <v>647</v>
      </c>
      <c r="B5397" s="23" t="str">
        <f>IFERROR(VLOOKUP(A5397,hoja!$A$2:$E$970,4,FALSE),0)</f>
        <v>CENTRO</v>
      </c>
      <c r="C5397" s="23" t="str">
        <f>IFERROR(VLOOKUP(A5397,hoja!$A$2:$E$1370,5,FALSE),0)</f>
        <v>TOCANCIPÁ</v>
      </c>
      <c r="D5397" s="23" t="str">
        <f>IFERROR(VLOOKUP(A5397,hoja!A:D,3,FALSE),0)</f>
        <v>2058</v>
      </c>
      <c r="E5397" s="40" t="s">
        <v>1058</v>
      </c>
      <c r="F5397" s="23" t="str">
        <f>IFERROR(VLOOKUP(E5397,hoja!$A$2:$E$970,4,FALSE),0)</f>
        <v>COSTA</v>
      </c>
      <c r="G5397" s="23" t="str">
        <f>IFERROR(VLOOKUP(E5397,hoja!$A$2:$E$970,5,FALSE),0)</f>
        <v>BARRANQUILLA</v>
      </c>
      <c r="H5397" s="103" t="str">
        <f>IFERROR(VLOOKUP(E5397,hoja!A:C,3,FALSE),0)</f>
        <v>50198</v>
      </c>
      <c r="I5397" s="24" t="str">
        <f t="shared" si="1768"/>
        <v>205850198</v>
      </c>
      <c r="K5397" s="23">
        <v>953</v>
      </c>
      <c r="L5397" s="23" t="str">
        <f t="shared" si="1769"/>
        <v>NACIONAL</v>
      </c>
      <c r="M5397" s="40" t="s">
        <v>618</v>
      </c>
      <c r="N5397" s="23" t="s">
        <v>622</v>
      </c>
      <c r="O5397" s="23">
        <f t="shared" si="1770"/>
        <v>8</v>
      </c>
      <c r="P5397" s="23" t="str">
        <f t="shared" si="1771"/>
        <v>205850198Principal</v>
      </c>
    </row>
    <row r="5398" spans="1:16" ht="15" hidden="1" customHeight="1">
      <c r="A5398" s="40" t="s">
        <v>617</v>
      </c>
      <c r="B5398" s="23" t="str">
        <f>IFERROR(VLOOKUP(A5398,hoja!$A$2:$E$970,4,FALSE),0)</f>
        <v>ANTIOQUIA</v>
      </c>
      <c r="C5398" s="23" t="str">
        <f>IFERROR(VLOOKUP(A5398,hoja!$A$2:$E$1370,5,FALSE),0)</f>
        <v>MEDELLÍN</v>
      </c>
      <c r="D5398" s="23">
        <f>IFERROR(VLOOKUP(A5398,hoja!A:D,3,FALSE),0)</f>
        <v>50443</v>
      </c>
      <c r="E5398" s="40" t="s">
        <v>315</v>
      </c>
      <c r="F5398" s="23" t="str">
        <f>IFERROR(VLOOKUP(E5398,hoja!$A$2:$E$970,4,FALSE),0)</f>
        <v>OCCIDENTE</v>
      </c>
      <c r="G5398" s="23" t="str">
        <f>IFERROR(VLOOKUP(E5398,hoja!$A$2:$E$970,5,FALSE),0)</f>
        <v>MANIZALES</v>
      </c>
      <c r="H5398" s="103" t="str">
        <f>IFERROR(VLOOKUP(E5398,hoja!A:C,3,FALSE),0)</f>
        <v>60024</v>
      </c>
      <c r="I5398" s="24" t="str">
        <f t="shared" si="1768"/>
        <v>5044360024</v>
      </c>
      <c r="K5398" s="23">
        <v>213</v>
      </c>
      <c r="L5398" s="23" t="str">
        <f t="shared" si="1769"/>
        <v>NACIONAL</v>
      </c>
      <c r="M5398" s="40" t="s">
        <v>618</v>
      </c>
      <c r="N5398" s="23" t="s">
        <v>622</v>
      </c>
      <c r="O5398" s="23">
        <f t="shared" si="1770"/>
        <v>25</v>
      </c>
      <c r="P5398" s="23" t="str">
        <f t="shared" si="1771"/>
        <v>5044360024Principal</v>
      </c>
    </row>
    <row r="5399" spans="1:16" ht="15" hidden="1" customHeight="1">
      <c r="A5399" s="40" t="s">
        <v>78</v>
      </c>
      <c r="B5399" s="23" t="str">
        <f>IFERROR(VLOOKUP(A5399,hoja!$A$2:$E$970,4,FALSE),0)</f>
        <v>SANTANDER</v>
      </c>
      <c r="C5399" s="23" t="str">
        <f>IFERROR(VLOOKUP(A5399,hoja!$A$2:$E$1370,5,FALSE),0)</f>
        <v>PIEDECUESTA</v>
      </c>
      <c r="D5399" s="23" t="str">
        <f>IFERROR(VLOOKUP(A5399,hoja!A:D,3,FALSE),0)</f>
        <v>60017</v>
      </c>
      <c r="E5399" s="40" t="s">
        <v>61</v>
      </c>
      <c r="F5399" s="23" t="str">
        <f>IFERROR(VLOOKUP(E5399,hoja!$A$2:$E$970,4,FALSE),0)</f>
        <v>SANTANDER</v>
      </c>
      <c r="G5399" s="23" t="str">
        <f>IFERROR(VLOOKUP(E5399,hoja!$A$2:$E$970,5,FALSE),0)</f>
        <v>BARRANCABERMEJA</v>
      </c>
      <c r="H5399" s="103" t="str">
        <f>IFERROR(VLOOKUP(E5399,hoja!A:C,3,FALSE),0)</f>
        <v>60144</v>
      </c>
      <c r="I5399" s="24" t="str">
        <f t="shared" si="1768"/>
        <v>6001760144</v>
      </c>
      <c r="K5399" s="23">
        <v>115</v>
      </c>
      <c r="L5399" s="23" t="str">
        <f t="shared" si="1769"/>
        <v>REGIONAL</v>
      </c>
      <c r="M5399" s="40" t="s">
        <v>618</v>
      </c>
      <c r="N5399" s="23" t="s">
        <v>622</v>
      </c>
      <c r="O5399" s="23">
        <f t="shared" si="1770"/>
        <v>25</v>
      </c>
      <c r="P5399" s="23" t="str">
        <f t="shared" si="1771"/>
        <v>6001760144Principal</v>
      </c>
    </row>
    <row r="5400" spans="1:16" ht="15" hidden="1" customHeight="1">
      <c r="A5400" s="40" t="s">
        <v>59</v>
      </c>
      <c r="B5400" s="23" t="str">
        <f>IFERROR(VLOOKUP(A5400,hoja!$A$2:$E$970,4,FALSE),0)</f>
        <v>SANTANDER</v>
      </c>
      <c r="C5400" s="23" t="str">
        <f>IFERROR(VLOOKUP(A5400,hoja!$A$2:$E$1370,5,FALSE),0)</f>
        <v>BARBOSA</v>
      </c>
      <c r="D5400" s="23" t="str">
        <f>IFERROR(VLOOKUP(A5400,hoja!A:D,3,FALSE),0)</f>
        <v>50261</v>
      </c>
      <c r="E5400" s="40" t="s">
        <v>641</v>
      </c>
      <c r="F5400" s="23" t="str">
        <f>IFERROR(VLOOKUP(E5400,hoja!$A$2:$E$970,4,FALSE),0)</f>
        <v>ANTIOQUIA</v>
      </c>
      <c r="G5400" s="23" t="str">
        <f>IFERROR(VLOOKUP(E5400,hoja!$A$2:$E$970,5,FALSE),0)</f>
        <v>MEDELLÍN</v>
      </c>
      <c r="H5400" s="103" t="str">
        <f>IFERROR(VLOOKUP(E5400,hoja!A:C,3,FALSE),0)</f>
        <v>0079</v>
      </c>
      <c r="I5400" s="24" t="str">
        <f t="shared" si="1768"/>
        <v>502610079</v>
      </c>
      <c r="K5400" s="23">
        <v>581</v>
      </c>
      <c r="L5400" s="23" t="str">
        <f t="shared" si="1769"/>
        <v>NACIONAL</v>
      </c>
      <c r="M5400" s="40" t="s">
        <v>618</v>
      </c>
      <c r="N5400" s="23" t="s">
        <v>622</v>
      </c>
      <c r="O5400" s="23">
        <f t="shared" si="1770"/>
        <v>12</v>
      </c>
      <c r="P5400" s="23" t="str">
        <f t="shared" si="1771"/>
        <v>502610079Principal</v>
      </c>
    </row>
    <row r="5401" spans="1:16" ht="15" hidden="1" customHeight="1">
      <c r="A5401" s="40" t="s">
        <v>657</v>
      </c>
      <c r="B5401" s="23" t="str">
        <f>IFERROR(VLOOKUP(A5401,hoja!$A$2:$E$970,4,FALSE),0)</f>
        <v>ANTIOQUIA</v>
      </c>
      <c r="C5401" s="23" t="str">
        <f>IFERROR(VLOOKUP(A5401,hoja!$A$2:$E$1370,5,FALSE),0)</f>
        <v>MEDELLÍN</v>
      </c>
      <c r="D5401" s="23" t="str">
        <f>IFERROR(VLOOKUP(A5401,hoja!A:D,3,FALSE),0)</f>
        <v>60022</v>
      </c>
      <c r="E5401" s="40" t="s">
        <v>641</v>
      </c>
      <c r="F5401" s="23" t="str">
        <f>IFERROR(VLOOKUP(E5401,hoja!$A$2:$E$970,4,FALSE),0)</f>
        <v>ANTIOQUIA</v>
      </c>
      <c r="G5401" s="23" t="str">
        <f>IFERROR(VLOOKUP(E5401,hoja!$A$2:$E$970,5,FALSE),0)</f>
        <v>MEDELLÍN</v>
      </c>
      <c r="H5401" s="103" t="str">
        <f>IFERROR(VLOOKUP(E5401,hoja!A:C,3,FALSE),0)</f>
        <v>0079</v>
      </c>
      <c r="I5401" s="24" t="str">
        <f t="shared" ref="I5401:I5452" si="1772">D5401&amp;H5401</f>
        <v>600220079</v>
      </c>
      <c r="K5401" s="23">
        <v>25</v>
      </c>
      <c r="L5401" s="23" t="str">
        <f t="shared" ref="L5401:L5452" si="1773">IF(B5401=F5401,"REGIONAL","NACIONAL")</f>
        <v>REGIONAL</v>
      </c>
      <c r="M5401" s="40" t="s">
        <v>618</v>
      </c>
      <c r="N5401" s="23" t="s">
        <v>622</v>
      </c>
      <c r="O5401" s="23">
        <f t="shared" ref="O5401:O5452" si="1774">IF(K5401&lt;=250,25,IF(K5401&lt;=500,16,IF(K5401&lt;=800,12,IF(K5401&lt;=1100,8,IF(K5401&lt;=1400,6,IF(K5401&lt;=1700,5))))))</f>
        <v>25</v>
      </c>
      <c r="P5401" s="23" t="str">
        <f t="shared" ref="P5401:P5452" si="1775">D5401&amp;H5401&amp;M5401</f>
        <v>600220079Principal</v>
      </c>
    </row>
    <row r="5402" spans="1:16" ht="15" hidden="1" customHeight="1">
      <c r="A5402" s="40" t="s">
        <v>679</v>
      </c>
      <c r="B5402" s="23" t="str">
        <f>IFERROR(VLOOKUP(A5402,hoja!$A$2:$E$970,4,FALSE),0)</f>
        <v>CENTRO</v>
      </c>
      <c r="C5402" s="23" t="str">
        <f>IFERROR(VLOOKUP(A5402,hoja!$A$2:$E$1370,5,FALSE),0)</f>
        <v>NEIVA</v>
      </c>
      <c r="D5402" s="23" t="str">
        <f>IFERROR(VLOOKUP(A5402,hoja!A:D,3,FALSE),0)</f>
        <v>0385</v>
      </c>
      <c r="E5402" s="40" t="s">
        <v>641</v>
      </c>
      <c r="F5402" s="23" t="str">
        <f>IFERROR(VLOOKUP(E5402,hoja!$A$2:$E$970,4,FALSE),0)</f>
        <v>ANTIOQUIA</v>
      </c>
      <c r="G5402" s="23" t="str">
        <f>IFERROR(VLOOKUP(E5402,hoja!$A$2:$E$970,5,FALSE),0)</f>
        <v>MEDELLÍN</v>
      </c>
      <c r="H5402" s="103" t="str">
        <f>IFERROR(VLOOKUP(E5402,hoja!A:C,3,FALSE),0)</f>
        <v>0079</v>
      </c>
      <c r="I5402" s="24" t="str">
        <f t="shared" si="1772"/>
        <v>03850079</v>
      </c>
      <c r="K5402" s="23">
        <v>581</v>
      </c>
      <c r="L5402" s="23" t="str">
        <f t="shared" si="1773"/>
        <v>NACIONAL</v>
      </c>
      <c r="M5402" s="40" t="s">
        <v>618</v>
      </c>
      <c r="N5402" s="23" t="s">
        <v>622</v>
      </c>
      <c r="O5402" s="23">
        <f t="shared" si="1774"/>
        <v>12</v>
      </c>
      <c r="P5402" s="23" t="str">
        <f t="shared" si="1775"/>
        <v>03850079Principal</v>
      </c>
    </row>
    <row r="5403" spans="1:16" ht="15" hidden="1" customHeight="1">
      <c r="A5403" s="40" t="s">
        <v>642</v>
      </c>
      <c r="B5403" s="23" t="str">
        <f>IFERROR(VLOOKUP(A5403,hoja!$A$2:$E$970,4,FALSE),0)</f>
        <v>COSTA</v>
      </c>
      <c r="C5403" s="23" t="str">
        <f>IFERROR(VLOOKUP(A5403,hoja!$A$2:$E$1370,5,FALSE),0)</f>
        <v>BARRANQUILLA</v>
      </c>
      <c r="D5403" s="23" t="str">
        <f>IFERROR(VLOOKUP(A5403,hoja!A:D,3,FALSE),0)</f>
        <v>0111</v>
      </c>
      <c r="E5403" s="40" t="s">
        <v>650</v>
      </c>
      <c r="F5403" s="23" t="str">
        <f>IFERROR(VLOOKUP(E5403,hoja!$A$2:$E$970,4,FALSE),0)</f>
        <v>OCCIDENTE</v>
      </c>
      <c r="G5403" s="23" t="str">
        <f>IFERROR(VLOOKUP(E5403,hoja!$A$2:$E$970,5,FALSE),0)</f>
        <v>CALOTO</v>
      </c>
      <c r="H5403" s="103" t="str">
        <f>IFERROR(VLOOKUP(E5403,hoja!A:C,3,FALSE),0)</f>
        <v>0445</v>
      </c>
      <c r="I5403" s="24" t="str">
        <f t="shared" si="1772"/>
        <v>01110445</v>
      </c>
      <c r="K5403" s="23">
        <v>1113</v>
      </c>
      <c r="L5403" s="23" t="str">
        <f t="shared" si="1773"/>
        <v>NACIONAL</v>
      </c>
      <c r="M5403" s="40" t="s">
        <v>618</v>
      </c>
      <c r="N5403" s="23" t="s">
        <v>622</v>
      </c>
      <c r="O5403" s="23">
        <f t="shared" si="1774"/>
        <v>6</v>
      </c>
      <c r="P5403" s="23" t="str">
        <f t="shared" si="1775"/>
        <v>01110445Principal</v>
      </c>
    </row>
    <row r="5404" spans="1:16" ht="15" hidden="1" customHeight="1">
      <c r="A5404" s="40" t="s">
        <v>743</v>
      </c>
      <c r="B5404" s="23" t="str">
        <f>IFERROR(VLOOKUP(A5404,hoja!$A$2:$E$970,4,FALSE),0)</f>
        <v>CENTRO</v>
      </c>
      <c r="C5404" s="23" t="str">
        <f>IFERROR(VLOOKUP(A5404,hoja!$A$2:$E$1370,5,FALSE),0)</f>
        <v>BOGOTÁ</v>
      </c>
      <c r="D5404" s="23" t="str">
        <f>IFERROR(VLOOKUP(A5404,hoja!A:D,3,FALSE),0)</f>
        <v>0461</v>
      </c>
      <c r="E5404" s="40" t="s">
        <v>741</v>
      </c>
      <c r="F5404" s="23" t="str">
        <f>IFERROR(VLOOKUP(E5404,hoja!$A$2:$E$970,4,FALSE),0)</f>
        <v>CENTRO</v>
      </c>
      <c r="G5404" s="23" t="str">
        <f>IFERROR(VLOOKUP(E5404,hoja!$A$2:$E$970,5,FALSE),0)</f>
        <v>SESQUILÉ</v>
      </c>
      <c r="H5404" s="103" t="str">
        <f>IFERROR(VLOOKUP(E5404,hoja!A:C,3,FALSE),0)</f>
        <v>60123</v>
      </c>
      <c r="I5404" s="24" t="str">
        <f t="shared" si="1772"/>
        <v>046160123</v>
      </c>
      <c r="K5404" s="23">
        <v>57</v>
      </c>
      <c r="L5404" s="23" t="str">
        <f t="shared" si="1773"/>
        <v>REGIONAL</v>
      </c>
      <c r="M5404" s="40" t="s">
        <v>618</v>
      </c>
      <c r="N5404" s="23" t="s">
        <v>622</v>
      </c>
      <c r="O5404" s="23">
        <f t="shared" si="1774"/>
        <v>25</v>
      </c>
      <c r="P5404" s="23" t="str">
        <f t="shared" si="1775"/>
        <v>046160123Principal</v>
      </c>
    </row>
    <row r="5405" spans="1:16" ht="15" hidden="1" customHeight="1">
      <c r="A5405" s="40" t="s">
        <v>873</v>
      </c>
      <c r="B5405" s="23" t="str">
        <f>IFERROR(VLOOKUP(A5405,hoja!$A$2:$E$970,4,FALSE),0)</f>
        <v>OCCIDENTE</v>
      </c>
      <c r="C5405" s="23" t="str">
        <f>IFERROR(VLOOKUP(A5405,hoja!$A$2:$E$1370,5,FALSE),0)</f>
        <v>MANIZALES</v>
      </c>
      <c r="D5405" s="23" t="str">
        <f>IFERROR(VLOOKUP(A5405,hoja!A:D,3,FALSE),0)</f>
        <v>1711</v>
      </c>
      <c r="E5405" s="40" t="s">
        <v>661</v>
      </c>
      <c r="F5405" s="23" t="str">
        <f>IFERROR(VLOOKUP(E5405,hoja!$A$2:$E$970,4,FALSE),0)</f>
        <v>COSTA</v>
      </c>
      <c r="G5405" s="23" t="str">
        <f>IFERROR(VLOOKUP(E5405,hoja!$A$2:$E$970,5,FALSE),0)</f>
        <v>CARTAGENA</v>
      </c>
      <c r="H5405" s="103" t="str">
        <f>IFERROR(VLOOKUP(E5405,hoja!A:C,3,FALSE),0)</f>
        <v>0113</v>
      </c>
      <c r="I5405" s="24" t="str">
        <f t="shared" si="1772"/>
        <v>17110113</v>
      </c>
      <c r="K5405" s="23">
        <v>871</v>
      </c>
      <c r="L5405" s="23" t="str">
        <f t="shared" si="1773"/>
        <v>NACIONAL</v>
      </c>
      <c r="M5405" s="40" t="s">
        <v>618</v>
      </c>
      <c r="N5405" s="23" t="s">
        <v>622</v>
      </c>
      <c r="O5405" s="23">
        <f t="shared" si="1774"/>
        <v>8</v>
      </c>
      <c r="P5405" s="23" t="str">
        <f t="shared" si="1775"/>
        <v>17110113Principal</v>
      </c>
    </row>
    <row r="5406" spans="1:16" ht="15" hidden="1" customHeight="1">
      <c r="A5406" s="40" t="s">
        <v>681</v>
      </c>
      <c r="B5406" s="23" t="str">
        <f>IFERROR(VLOOKUP(A5406,hoja!$A$2:$E$970,4,FALSE),0)</f>
        <v>CENTRO</v>
      </c>
      <c r="C5406" s="23" t="str">
        <f>IFERROR(VLOOKUP(A5406,hoja!$A$2:$E$1370,5,FALSE),0)</f>
        <v>VILLAVICENCIO</v>
      </c>
      <c r="D5406" s="23" t="str">
        <f>IFERROR(VLOOKUP(A5406,hoja!A:D,3,FALSE),0)</f>
        <v>0393</v>
      </c>
      <c r="E5406" s="40" t="s">
        <v>698</v>
      </c>
      <c r="F5406" s="23" t="str">
        <f>IFERROR(VLOOKUP(E5406,hoja!$A$2:$E$970,4,FALSE),0)</f>
        <v>COSTA</v>
      </c>
      <c r="G5406" s="23" t="str">
        <f>IFERROR(VLOOKUP(E5406,hoja!$A$2:$E$970,5,FALSE),0)</f>
        <v>CAUCASIA</v>
      </c>
      <c r="H5406" s="103" t="str">
        <f>IFERROR(VLOOKUP(E5406,hoja!A:C,3,FALSE),0)</f>
        <v>0384</v>
      </c>
      <c r="I5406" s="24" t="str">
        <f t="shared" si="1772"/>
        <v>03930384</v>
      </c>
      <c r="K5406" s="23">
        <v>727</v>
      </c>
      <c r="L5406" s="23" t="str">
        <f t="shared" si="1773"/>
        <v>NACIONAL</v>
      </c>
      <c r="M5406" s="40" t="s">
        <v>618</v>
      </c>
      <c r="N5406" s="23" t="s">
        <v>622</v>
      </c>
      <c r="O5406" s="23">
        <f t="shared" si="1774"/>
        <v>12</v>
      </c>
      <c r="P5406" s="23" t="str">
        <f t="shared" si="1775"/>
        <v>03930384Principal</v>
      </c>
    </row>
    <row r="5407" spans="1:16" ht="15" hidden="1" customHeight="1">
      <c r="A5407" s="40" t="s">
        <v>617</v>
      </c>
      <c r="B5407" s="23" t="str">
        <f>IFERROR(VLOOKUP(A5407,hoja!$A$2:$E$970,4,FALSE),0)</f>
        <v>ANTIOQUIA</v>
      </c>
      <c r="C5407" s="23" t="str">
        <f>IFERROR(VLOOKUP(A5407,hoja!$A$2:$E$1370,5,FALSE),0)</f>
        <v>MEDELLÍN</v>
      </c>
      <c r="D5407" s="23">
        <f>IFERROR(VLOOKUP(A5407,hoja!A:D,3,FALSE),0)</f>
        <v>50443</v>
      </c>
      <c r="E5407" s="40" t="s">
        <v>807</v>
      </c>
      <c r="F5407" s="23" t="str">
        <f>IFERROR(VLOOKUP(E5407,hoja!$A$2:$E$970,4,FALSE),0)</f>
        <v>CENTRO</v>
      </c>
      <c r="G5407" s="23" t="str">
        <f>IFERROR(VLOOKUP(E5407,hoja!$A$2:$E$970,5,FALSE),0)</f>
        <v>BOGOTÁ</v>
      </c>
      <c r="H5407" s="103" t="str">
        <f>IFERROR(VLOOKUP(E5407,hoja!A:C,3,FALSE),0)</f>
        <v>0460</v>
      </c>
      <c r="I5407" s="24" t="str">
        <f t="shared" si="1772"/>
        <v>504430460</v>
      </c>
      <c r="K5407" s="23">
        <v>406</v>
      </c>
      <c r="L5407" s="23" t="str">
        <f t="shared" si="1773"/>
        <v>NACIONAL</v>
      </c>
      <c r="M5407" s="40" t="s">
        <v>618</v>
      </c>
      <c r="N5407" s="23" t="s">
        <v>622</v>
      </c>
      <c r="O5407" s="23">
        <f t="shared" si="1774"/>
        <v>16</v>
      </c>
      <c r="P5407" s="23" t="str">
        <f t="shared" si="1775"/>
        <v>504430460Principal</v>
      </c>
    </row>
    <row r="5408" spans="1:16" ht="15" hidden="1" customHeight="1">
      <c r="A5408" s="40" t="s">
        <v>657</v>
      </c>
      <c r="B5408" s="23" t="str">
        <f>IFERROR(VLOOKUP(A5408,hoja!$A$2:$E$970,4,FALSE),0)</f>
        <v>ANTIOQUIA</v>
      </c>
      <c r="C5408" s="23" t="str">
        <f>IFERROR(VLOOKUP(A5408,hoja!$A$2:$E$1370,5,FALSE),0)</f>
        <v>MEDELLÍN</v>
      </c>
      <c r="D5408" s="23" t="str">
        <f>IFERROR(VLOOKUP(A5408,hoja!A:D,3,FALSE),0)</f>
        <v>60022</v>
      </c>
      <c r="E5408" s="40" t="s">
        <v>699</v>
      </c>
      <c r="F5408" s="23" t="str">
        <f>IFERROR(VLOOKUP(E5408,hoja!$A$2:$E$970,4,FALSE),0)</f>
        <v>ANTIOQUIA</v>
      </c>
      <c r="G5408" s="23" t="str">
        <f>IFERROR(VLOOKUP(E5408,hoja!$A$2:$E$970,5,FALSE),0)</f>
        <v>CHIGORODÓ</v>
      </c>
      <c r="H5408" s="103" t="str">
        <f>IFERROR(VLOOKUP(E5408,hoja!A:C,3,FALSE),0)</f>
        <v>0074</v>
      </c>
      <c r="I5408" s="24" t="str">
        <f t="shared" si="1772"/>
        <v>600220074</v>
      </c>
      <c r="K5408" s="23">
        <v>277</v>
      </c>
      <c r="L5408" s="23" t="str">
        <f t="shared" si="1773"/>
        <v>REGIONAL</v>
      </c>
      <c r="M5408" s="40" t="s">
        <v>618</v>
      </c>
      <c r="N5408" s="23" t="s">
        <v>622</v>
      </c>
      <c r="O5408" s="23">
        <f t="shared" si="1774"/>
        <v>16</v>
      </c>
      <c r="P5408" s="23" t="str">
        <f t="shared" si="1775"/>
        <v>600220074Principal</v>
      </c>
    </row>
    <row r="5409" spans="1:16" ht="15" hidden="1" customHeight="1">
      <c r="A5409" s="40" t="s">
        <v>692</v>
      </c>
      <c r="B5409" s="23" t="str">
        <f>IFERROR(VLOOKUP(A5409,hoja!$A$2:$E$970,4,FALSE),0)</f>
        <v>SANTANDER</v>
      </c>
      <c r="C5409" s="23" t="str">
        <f>IFERROR(VLOOKUP(A5409,hoja!$A$2:$E$1370,5,FALSE),0)</f>
        <v>BARBOSA</v>
      </c>
      <c r="D5409" s="23" t="str">
        <f>IFERROR(VLOOKUP(A5409,hoja!A:D,3,FALSE),0)</f>
        <v>0446</v>
      </c>
      <c r="E5409" s="40" t="s">
        <v>881</v>
      </c>
      <c r="F5409" s="23" t="str">
        <f>IFERROR(VLOOKUP(E5409,hoja!$A$2:$E$970,4,FALSE),0)</f>
        <v>ANTIOQUIA</v>
      </c>
      <c r="G5409" s="23" t="str">
        <f>IFERROR(VLOOKUP(E5409,hoja!$A$2:$E$970,5,FALSE),0)</f>
        <v>MEDELLÍN</v>
      </c>
      <c r="H5409" s="103" t="str">
        <f>IFERROR(VLOOKUP(E5409,hoja!A:C,3,FALSE),0)</f>
        <v>1381</v>
      </c>
      <c r="I5409" s="24" t="str">
        <f t="shared" si="1772"/>
        <v>04461381</v>
      </c>
      <c r="K5409" s="23">
        <v>583</v>
      </c>
      <c r="L5409" s="23" t="str">
        <f t="shared" si="1773"/>
        <v>NACIONAL</v>
      </c>
      <c r="M5409" s="40" t="s">
        <v>618</v>
      </c>
      <c r="N5409" s="23" t="s">
        <v>622</v>
      </c>
      <c r="O5409" s="23">
        <f t="shared" si="1774"/>
        <v>12</v>
      </c>
      <c r="P5409" s="23" t="str">
        <f t="shared" si="1775"/>
        <v>04461381Principal</v>
      </c>
    </row>
    <row r="5410" spans="1:16" ht="15" hidden="1" customHeight="1">
      <c r="A5410" s="40" t="s">
        <v>721</v>
      </c>
      <c r="B5410" s="23" t="str">
        <f>IFERROR(VLOOKUP(A5410,hoja!$A$2:$E$970,4,FALSE),0)</f>
        <v>ANTIOQUIA</v>
      </c>
      <c r="C5410" s="23" t="str">
        <f>IFERROR(VLOOKUP(A5410,hoja!$A$2:$E$1370,5,FALSE),0)</f>
        <v>RIONEGRO</v>
      </c>
      <c r="D5410" s="23" t="str">
        <f>IFERROR(VLOOKUP(A5410,hoja!A:D,3,FALSE),0)</f>
        <v>0090</v>
      </c>
      <c r="E5410" s="40" t="s">
        <v>881</v>
      </c>
      <c r="F5410" s="23" t="str">
        <f>IFERROR(VLOOKUP(E5410,hoja!$A$2:$E$970,4,FALSE),0)</f>
        <v>ANTIOQUIA</v>
      </c>
      <c r="G5410" s="23" t="str">
        <f>IFERROR(VLOOKUP(E5410,hoja!$A$2:$E$970,5,FALSE),0)</f>
        <v>MEDELLÍN</v>
      </c>
      <c r="H5410" s="103" t="str">
        <f>IFERROR(VLOOKUP(E5410,hoja!A:C,3,FALSE),0)</f>
        <v>1381</v>
      </c>
      <c r="I5410" s="24" t="str">
        <f t="shared" si="1772"/>
        <v>00901381</v>
      </c>
      <c r="K5410" s="23">
        <v>51.802999999999997</v>
      </c>
      <c r="L5410" s="23" t="str">
        <f t="shared" si="1773"/>
        <v>REGIONAL</v>
      </c>
      <c r="M5410" s="40" t="s">
        <v>618</v>
      </c>
      <c r="N5410" s="23" t="s">
        <v>622</v>
      </c>
      <c r="O5410" s="23">
        <f t="shared" si="1774"/>
        <v>25</v>
      </c>
      <c r="P5410" s="23" t="str">
        <f t="shared" si="1775"/>
        <v>00901381Principal</v>
      </c>
    </row>
    <row r="5411" spans="1:16" ht="15" hidden="1" customHeight="1">
      <c r="A5411" s="40" t="s">
        <v>873</v>
      </c>
      <c r="B5411" s="23" t="str">
        <f>IFERROR(VLOOKUP(A5411,hoja!$A$2:$E$970,4,FALSE),0)</f>
        <v>OCCIDENTE</v>
      </c>
      <c r="C5411" s="23" t="str">
        <f>IFERROR(VLOOKUP(A5411,hoja!$A$2:$E$1370,5,FALSE),0)</f>
        <v>MANIZALES</v>
      </c>
      <c r="D5411" s="23" t="str">
        <f>IFERROR(VLOOKUP(A5411,hoja!A:D,3,FALSE),0)</f>
        <v>1711</v>
      </c>
      <c r="E5411" s="40" t="s">
        <v>636</v>
      </c>
      <c r="F5411" s="23" t="str">
        <f>IFERROR(VLOOKUP(E5411,hoja!$A$2:$E$970,4,FALSE),0)</f>
        <v>CENTRO</v>
      </c>
      <c r="G5411" s="23" t="str">
        <f>IFERROR(VLOOKUP(E5411,hoja!$A$2:$E$970,5,FALSE),0)</f>
        <v>DUITAMA</v>
      </c>
      <c r="H5411" s="103" t="str">
        <f>IFERROR(VLOOKUP(E5411,hoja!A:C,3,FALSE),0)</f>
        <v>0441</v>
      </c>
      <c r="I5411" s="24" t="str">
        <f t="shared" si="1772"/>
        <v>17110441</v>
      </c>
      <c r="K5411" s="23">
        <v>476</v>
      </c>
      <c r="L5411" s="23" t="str">
        <f t="shared" si="1773"/>
        <v>NACIONAL</v>
      </c>
      <c r="M5411" s="40" t="s">
        <v>618</v>
      </c>
      <c r="N5411" s="23" t="s">
        <v>622</v>
      </c>
      <c r="O5411" s="23">
        <f t="shared" si="1774"/>
        <v>16</v>
      </c>
      <c r="P5411" s="23" t="str">
        <f t="shared" si="1775"/>
        <v>17110441Principal</v>
      </c>
    </row>
    <row r="5412" spans="1:16" ht="15" hidden="1" customHeight="1">
      <c r="A5412" s="40" t="s">
        <v>873</v>
      </c>
      <c r="B5412" s="23" t="str">
        <f>IFERROR(VLOOKUP(A5412,hoja!$A$2:$E$970,4,FALSE),0)</f>
        <v>OCCIDENTE</v>
      </c>
      <c r="C5412" s="23" t="str">
        <f>IFERROR(VLOOKUP(A5412,hoja!$A$2:$E$1370,5,FALSE),0)</f>
        <v>MANIZALES</v>
      </c>
      <c r="D5412" s="23" t="str">
        <f>IFERROR(VLOOKUP(A5412,hoja!A:D,3,FALSE),0)</f>
        <v>1711</v>
      </c>
      <c r="E5412" s="40" t="s">
        <v>846</v>
      </c>
      <c r="F5412" s="23" t="str">
        <f>IFERROR(VLOOKUP(E5412,hoja!$A$2:$E$970,4,FALSE),0)</f>
        <v>SANTANDER</v>
      </c>
      <c r="G5412" s="23" t="str">
        <f>IFERROR(VLOOKUP(E5412,hoja!$A$2:$E$970,5,FALSE),0)</f>
        <v>CÚCUTA</v>
      </c>
      <c r="H5412" s="103" t="str">
        <f>IFERROR(VLOOKUP(E5412,hoja!A:C,3,FALSE),0)</f>
        <v>60155</v>
      </c>
      <c r="I5412" s="24" t="str">
        <f t="shared" si="1772"/>
        <v>171160155</v>
      </c>
      <c r="K5412" s="23">
        <v>690</v>
      </c>
      <c r="L5412" s="23" t="str">
        <f t="shared" si="1773"/>
        <v>NACIONAL</v>
      </c>
      <c r="M5412" s="40" t="s">
        <v>618</v>
      </c>
      <c r="N5412" s="23" t="s">
        <v>622</v>
      </c>
      <c r="O5412" s="23">
        <f t="shared" si="1774"/>
        <v>12</v>
      </c>
      <c r="P5412" s="23" t="str">
        <f t="shared" si="1775"/>
        <v>171160155Principal</v>
      </c>
    </row>
    <row r="5413" spans="1:16" ht="15" hidden="1" customHeight="1">
      <c r="A5413" s="40" t="s">
        <v>672</v>
      </c>
      <c r="B5413" s="23" t="str">
        <f>IFERROR(VLOOKUP(A5413,hoja!$A$2:$E$970,4,FALSE),0)</f>
        <v>ANTIOQUIA</v>
      </c>
      <c r="C5413" s="23" t="str">
        <f>IFERROR(VLOOKUP(A5413,hoja!$A$2:$E$1370,5,FALSE),0)</f>
        <v>MEDELLÍN</v>
      </c>
      <c r="D5413" s="23" t="str">
        <f>IFERROR(VLOOKUP(A5413,hoja!A:D,3,FALSE),0)</f>
        <v>0092</v>
      </c>
      <c r="E5413" s="40" t="s">
        <v>1038</v>
      </c>
      <c r="F5413" s="23" t="str">
        <f>IFERROR(VLOOKUP(E5413,hoja!$A$2:$E$970,4,FALSE),0)</f>
        <v>ANTIOQUIA</v>
      </c>
      <c r="G5413" s="23" t="str">
        <f>IFERROR(VLOOKUP(E5413,hoja!$A$2:$E$970,5,FALSE),0)</f>
        <v>MEDELLÍN</v>
      </c>
      <c r="H5413" s="103" t="str">
        <f>IFERROR(VLOOKUP(E5413,hoja!A:C,3,FALSE),0)</f>
        <v>50500</v>
      </c>
      <c r="I5413" s="24" t="str">
        <f t="shared" si="1772"/>
        <v>009250500</v>
      </c>
      <c r="K5413" s="23">
        <v>16</v>
      </c>
      <c r="L5413" s="23" t="str">
        <f t="shared" si="1773"/>
        <v>REGIONAL</v>
      </c>
      <c r="M5413" s="40" t="s">
        <v>618</v>
      </c>
      <c r="N5413" s="23" t="s">
        <v>622</v>
      </c>
      <c r="O5413" s="23">
        <f t="shared" si="1774"/>
        <v>25</v>
      </c>
      <c r="P5413" s="23" t="str">
        <f t="shared" si="1775"/>
        <v>009250500Principal</v>
      </c>
    </row>
    <row r="5414" spans="1:16" ht="15" hidden="1" customHeight="1">
      <c r="A5414" s="26" t="s">
        <v>919</v>
      </c>
      <c r="B5414" s="23" t="str">
        <f>IFERROR(VLOOKUP(A5414,hoja!$A$2:$E$970,4,FALSE),0)</f>
        <v>CENTRO</v>
      </c>
      <c r="C5414" s="23" t="str">
        <f>IFERROR(VLOOKUP(A5414,hoja!$A$2:$E$1370,5,FALSE),0)</f>
        <v>ZIPAQUIRÁ</v>
      </c>
      <c r="D5414" s="23" t="str">
        <f>IFERROR(VLOOKUP(A5414,hoja!A:D,3,FALSE),0)</f>
        <v>50390</v>
      </c>
      <c r="E5414" s="40" t="s">
        <v>71</v>
      </c>
      <c r="F5414" s="23" t="str">
        <f>IFERROR(VLOOKUP(E5414,hoja!$A$2:$E$970,4,FALSE),0)</f>
        <v>CENTRO</v>
      </c>
      <c r="G5414" s="23" t="str">
        <f>IFERROR(VLOOKUP(E5414,hoja!$A$2:$E$970,5,FALSE),0)</f>
        <v>BOGOTÁ</v>
      </c>
      <c r="H5414" s="103" t="str">
        <f>IFERROR(VLOOKUP(E5414,hoja!A:C,3,FALSE),0)</f>
        <v>60015</v>
      </c>
      <c r="I5414" s="24" t="str">
        <f t="shared" si="1772"/>
        <v>5039060015</v>
      </c>
      <c r="K5414" s="23">
        <v>53</v>
      </c>
      <c r="L5414" s="23" t="str">
        <f t="shared" si="1773"/>
        <v>REGIONAL</v>
      </c>
      <c r="M5414" s="40" t="s">
        <v>618</v>
      </c>
      <c r="N5414" s="23" t="s">
        <v>622</v>
      </c>
      <c r="O5414" s="23">
        <f t="shared" si="1774"/>
        <v>25</v>
      </c>
      <c r="P5414" s="23" t="str">
        <f t="shared" si="1775"/>
        <v>5039060015Principal</v>
      </c>
    </row>
    <row r="5415" spans="1:16" ht="15" hidden="1" customHeight="1">
      <c r="A5415" s="40" t="s">
        <v>581</v>
      </c>
      <c r="B5415" s="23" t="str">
        <f>IFERROR(VLOOKUP(A5415,hoja!$A$2:$E$970,4,FALSE),0)</f>
        <v>OCCIDENTE</v>
      </c>
      <c r="C5415" s="23" t="str">
        <f>IFERROR(VLOOKUP(A5415,hoja!$A$2:$E$1370,5,FALSE),0)</f>
        <v>CALI</v>
      </c>
      <c r="D5415" s="23" t="str">
        <f>IFERROR(VLOOKUP(A5415,hoja!A:D,3,FALSE),0)</f>
        <v>60043</v>
      </c>
      <c r="E5415" s="40" t="s">
        <v>95</v>
      </c>
      <c r="F5415" s="23" t="str">
        <f>IFERROR(VLOOKUP(E5415,hoja!$A$2:$E$970,4,FALSE),0)</f>
        <v>OCCIDENTE</v>
      </c>
      <c r="G5415" s="23" t="str">
        <f>IFERROR(VLOOKUP(E5415,hoja!$A$2:$E$970,5,FALSE),0)</f>
        <v>CALI</v>
      </c>
      <c r="H5415" s="103" t="str">
        <f>IFERROR(VLOOKUP(E5415,hoja!A:C,3,FALSE),0)</f>
        <v>3024</v>
      </c>
      <c r="I5415" s="24" t="str">
        <f t="shared" si="1772"/>
        <v>600433024</v>
      </c>
      <c r="K5415" s="23">
        <v>19</v>
      </c>
      <c r="L5415" s="23" t="str">
        <f t="shared" si="1773"/>
        <v>REGIONAL</v>
      </c>
      <c r="M5415" s="40" t="s">
        <v>618</v>
      </c>
      <c r="N5415" s="23" t="s">
        <v>622</v>
      </c>
      <c r="O5415" s="23">
        <f t="shared" si="1774"/>
        <v>25</v>
      </c>
      <c r="P5415" s="23" t="str">
        <f t="shared" si="1775"/>
        <v>600433024Principal</v>
      </c>
    </row>
    <row r="5416" spans="1:16" ht="15" hidden="1" customHeight="1">
      <c r="A5416" s="40" t="s">
        <v>95</v>
      </c>
      <c r="B5416" s="23" t="str">
        <f>IFERROR(VLOOKUP(A5416,hoja!$A$2:$E$970,4,FALSE),0)</f>
        <v>OCCIDENTE</v>
      </c>
      <c r="C5416" s="23" t="str">
        <f>IFERROR(VLOOKUP(A5416,hoja!$A$2:$E$1370,5,FALSE),0)</f>
        <v>CALI</v>
      </c>
      <c r="D5416" s="23" t="str">
        <f>IFERROR(VLOOKUP(A5416,hoja!A:D,3,FALSE),0)</f>
        <v>3024</v>
      </c>
      <c r="E5416" s="40" t="s">
        <v>1204</v>
      </c>
      <c r="F5416" s="23" t="str">
        <f>IFERROR(VLOOKUP(E5416,hoja!$A$2:$E$970,4,FALSE),0)</f>
        <v>OCCIDENTE</v>
      </c>
      <c r="G5416" s="23" t="str">
        <f>IFERROR(VLOOKUP(E5416,hoja!$A$2:$E$970,5,FALSE),0)</f>
        <v>PEREIRA</v>
      </c>
      <c r="H5416" s="103" t="str">
        <f>IFERROR(VLOOKUP(E5416,hoja!A:C,3,FALSE),0)</f>
        <v>60165</v>
      </c>
      <c r="I5416" s="24" t="str">
        <f t="shared" si="1772"/>
        <v>302460165</v>
      </c>
      <c r="K5416" s="23">
        <v>204</v>
      </c>
      <c r="L5416" s="23" t="str">
        <f t="shared" si="1773"/>
        <v>REGIONAL</v>
      </c>
      <c r="M5416" s="40" t="s">
        <v>618</v>
      </c>
      <c r="N5416" s="23" t="s">
        <v>622</v>
      </c>
      <c r="O5416" s="23">
        <f t="shared" si="1774"/>
        <v>25</v>
      </c>
      <c r="P5416" s="23" t="str">
        <f t="shared" si="1775"/>
        <v>302460165Principal</v>
      </c>
    </row>
    <row r="5417" spans="1:16" ht="15" hidden="1" customHeight="1">
      <c r="A5417" s="40" t="s">
        <v>645</v>
      </c>
      <c r="B5417" s="23" t="str">
        <f>IFERROR(VLOOKUP(A5417,hoja!$A$2:$E$970,4,FALSE),0)</f>
        <v>OCCIDENTE</v>
      </c>
      <c r="C5417" s="23" t="str">
        <f>IFERROR(VLOOKUP(A5417,hoja!$A$2:$E$1370,5,FALSE),0)</f>
        <v>CALI</v>
      </c>
      <c r="D5417" s="23" t="str">
        <f>IFERROR(VLOOKUP(A5417,hoja!A:D,3,FALSE),0)</f>
        <v>0410</v>
      </c>
      <c r="E5417" s="40" t="s">
        <v>1183</v>
      </c>
      <c r="F5417" s="23" t="str">
        <f>IFERROR(VLOOKUP(E5417,hoja!$A$2:$E$970,4,FALSE),0)</f>
        <v>CENTRO</v>
      </c>
      <c r="G5417" s="23" t="str">
        <f>IFERROR(VLOOKUP(E5417,hoja!$A$2:$E$970,5,FALSE),0)</f>
        <v>BOGOTÁ</v>
      </c>
      <c r="H5417" s="103" t="str">
        <f>IFERROR(VLOOKUP(E5417,hoja!A:C,3,FALSE),0)</f>
        <v>50438</v>
      </c>
      <c r="I5417" s="24" t="str">
        <f t="shared" si="1772"/>
        <v>041050438</v>
      </c>
      <c r="K5417" s="23">
        <v>440</v>
      </c>
      <c r="L5417" s="23" t="str">
        <f t="shared" si="1773"/>
        <v>NACIONAL</v>
      </c>
      <c r="M5417" s="40" t="s">
        <v>618</v>
      </c>
      <c r="N5417" s="23" t="s">
        <v>622</v>
      </c>
      <c r="O5417" s="23">
        <f t="shared" si="1774"/>
        <v>16</v>
      </c>
      <c r="P5417" s="23" t="str">
        <f t="shared" si="1775"/>
        <v>041050438Principal</v>
      </c>
    </row>
    <row r="5418" spans="1:16" ht="15" hidden="1" customHeight="1">
      <c r="A5418" s="40" t="s">
        <v>617</v>
      </c>
      <c r="B5418" s="23" t="str">
        <f>IFERROR(VLOOKUP(A5418,hoja!$A$2:$E$970,4,FALSE),0)</f>
        <v>ANTIOQUIA</v>
      </c>
      <c r="C5418" s="23" t="str">
        <f>IFERROR(VLOOKUP(A5418,hoja!$A$2:$E$1370,5,FALSE),0)</f>
        <v>MEDELLÍN</v>
      </c>
      <c r="D5418" s="23">
        <f>IFERROR(VLOOKUP(A5418,hoja!A:D,3,FALSE),0)</f>
        <v>50443</v>
      </c>
      <c r="E5418" s="40" t="s">
        <v>392</v>
      </c>
      <c r="F5418" s="23" t="str">
        <f>IFERROR(VLOOKUP(E5418,hoja!$A$2:$E$970,4,FALSE),0)</f>
        <v>OCCIDENTE</v>
      </c>
      <c r="G5418" s="23" t="str">
        <f>IFERROR(VLOOKUP(E5418,hoja!$A$2:$E$970,5,FALSE),0)</f>
        <v>PUERTO ASIS</v>
      </c>
      <c r="H5418" s="103" t="str">
        <f>IFERROR(VLOOKUP(E5418,hoja!A:C,3,FALSE),0)</f>
        <v>50313</v>
      </c>
      <c r="I5418" s="24" t="str">
        <f t="shared" si="1772"/>
        <v>5044350313</v>
      </c>
      <c r="K5418" s="23">
        <v>916</v>
      </c>
      <c r="L5418" s="23" t="str">
        <f t="shared" si="1773"/>
        <v>NACIONAL</v>
      </c>
      <c r="M5418" s="40" t="s">
        <v>618</v>
      </c>
      <c r="N5418" s="23" t="s">
        <v>622</v>
      </c>
      <c r="O5418" s="23">
        <f t="shared" si="1774"/>
        <v>8</v>
      </c>
      <c r="P5418" s="23" t="str">
        <f t="shared" si="1775"/>
        <v>5044350313Principal</v>
      </c>
    </row>
    <row r="5419" spans="1:16" ht="15" hidden="1" customHeight="1">
      <c r="A5419" s="40" t="s">
        <v>641</v>
      </c>
      <c r="B5419" s="23" t="str">
        <f>IFERROR(VLOOKUP(A5419,hoja!$A$2:$E$970,4,FALSE),0)</f>
        <v>ANTIOQUIA</v>
      </c>
      <c r="C5419" s="23" t="str">
        <f>IFERROR(VLOOKUP(A5419,hoja!$A$2:$E$1370,5,FALSE),0)</f>
        <v>MEDELLÍN</v>
      </c>
      <c r="D5419" s="23" t="str">
        <f>IFERROR(VLOOKUP(A5419,hoja!A:D,3,FALSE),0)</f>
        <v>0079</v>
      </c>
      <c r="E5419" s="40" t="s">
        <v>1203</v>
      </c>
      <c r="F5419" s="23" t="str">
        <f>IFERROR(VLOOKUP(E5419,hoja!$A$2:$E$970,4,FALSE),0)</f>
        <v>ANTIOQUIA</v>
      </c>
      <c r="G5419" s="23" t="str">
        <f>IFERROR(VLOOKUP(E5419,hoja!$A$2:$E$970,5,FALSE),0)</f>
        <v>MEDELLÍN</v>
      </c>
      <c r="H5419" s="103" t="str">
        <f>IFERROR(VLOOKUP(E5419,hoja!A:C,3,FALSE),0)</f>
        <v>50310</v>
      </c>
      <c r="I5419" s="24" t="str">
        <f t="shared" si="1772"/>
        <v>007950310</v>
      </c>
      <c r="K5419" s="23">
        <v>24</v>
      </c>
      <c r="L5419" s="23" t="str">
        <f t="shared" si="1773"/>
        <v>REGIONAL</v>
      </c>
      <c r="M5419" s="40" t="s">
        <v>618</v>
      </c>
      <c r="N5419" s="23" t="s">
        <v>622</v>
      </c>
      <c r="O5419" s="23">
        <f t="shared" si="1774"/>
        <v>25</v>
      </c>
      <c r="P5419" s="23" t="str">
        <f t="shared" si="1775"/>
        <v>007950310Principal</v>
      </c>
    </row>
    <row r="5420" spans="1:16" ht="15" hidden="1" customHeight="1">
      <c r="A5420" s="40" t="s">
        <v>653</v>
      </c>
      <c r="B5420" s="23" t="str">
        <f>IFERROR(VLOOKUP(A5420,hoja!$A$2:$E$970,4,FALSE),0)</f>
        <v>CENTRO</v>
      </c>
      <c r="C5420" s="23" t="str">
        <f>IFERROR(VLOOKUP(A5420,hoja!$A$2:$E$1370,5,FALSE),0)</f>
        <v>MADRID</v>
      </c>
      <c r="D5420" s="23" t="str">
        <f>IFERROR(VLOOKUP(A5420,hoja!A:D,3,FALSE),0)</f>
        <v>2023</v>
      </c>
      <c r="E5420" s="40" t="s">
        <v>476</v>
      </c>
      <c r="F5420" s="23" t="str">
        <f>IFERROR(VLOOKUP(E5420,hoja!$A$2:$E$970,4,FALSE),0)</f>
        <v>OCCIDENTE</v>
      </c>
      <c r="G5420" s="23">
        <f>IFERROR(VLOOKUP(E5420,hoja!$A$2:$E$970,5,FALSE),0)</f>
        <v>0</v>
      </c>
      <c r="H5420" s="103" t="str">
        <f>IFERROR(VLOOKUP(E5420,hoja!A:C,3,FALSE),0)</f>
        <v>50566</v>
      </c>
      <c r="I5420" s="24" t="str">
        <f t="shared" si="1772"/>
        <v>202350566</v>
      </c>
      <c r="K5420" s="23">
        <v>494</v>
      </c>
      <c r="L5420" s="23" t="str">
        <f t="shared" si="1773"/>
        <v>NACIONAL</v>
      </c>
      <c r="M5420" s="40" t="s">
        <v>618</v>
      </c>
      <c r="N5420" s="23" t="s">
        <v>622</v>
      </c>
      <c r="O5420" s="23">
        <f t="shared" si="1774"/>
        <v>16</v>
      </c>
      <c r="P5420" s="23" t="str">
        <f t="shared" si="1775"/>
        <v>202350566Principal</v>
      </c>
    </row>
    <row r="5421" spans="1:16" ht="15" hidden="1" customHeight="1">
      <c r="A5421" s="40" t="s">
        <v>873</v>
      </c>
      <c r="B5421" s="23" t="str">
        <f>IFERROR(VLOOKUP(A5421,hoja!$A$2:$E$970,4,FALSE),0)</f>
        <v>OCCIDENTE</v>
      </c>
      <c r="C5421" s="23" t="str">
        <f>IFERROR(VLOOKUP(A5421,hoja!$A$2:$E$1370,5,FALSE),0)</f>
        <v>MANIZALES</v>
      </c>
      <c r="D5421" s="23" t="str">
        <f>IFERROR(VLOOKUP(A5421,hoja!A:D,3,FALSE),0)</f>
        <v>1711</v>
      </c>
      <c r="E5421" s="40" t="s">
        <v>647</v>
      </c>
      <c r="F5421" s="23" t="str">
        <f>IFERROR(VLOOKUP(E5421,hoja!$A$2:$E$970,4,FALSE),0)</f>
        <v>CENTRO</v>
      </c>
      <c r="G5421" s="23" t="str">
        <f>IFERROR(VLOOKUP(E5421,hoja!$A$2:$E$970,5,FALSE),0)</f>
        <v>TOCANCIPÁ</v>
      </c>
      <c r="H5421" s="103" t="str">
        <f>IFERROR(VLOOKUP(E5421,hoja!A:C,3,FALSE),0)</f>
        <v>2058</v>
      </c>
      <c r="I5421" s="24" t="str">
        <f t="shared" si="1772"/>
        <v>17112058</v>
      </c>
      <c r="K5421" s="23">
        <v>301</v>
      </c>
      <c r="L5421" s="23" t="str">
        <f t="shared" si="1773"/>
        <v>NACIONAL</v>
      </c>
      <c r="M5421" s="40" t="s">
        <v>618</v>
      </c>
      <c r="N5421" s="23" t="s">
        <v>622</v>
      </c>
      <c r="O5421" s="23">
        <f t="shared" si="1774"/>
        <v>16</v>
      </c>
      <c r="P5421" s="23" t="str">
        <f t="shared" si="1775"/>
        <v>17112058Principal</v>
      </c>
    </row>
    <row r="5422" spans="1:16" ht="15" hidden="1" customHeight="1">
      <c r="A5422" s="40" t="s">
        <v>617</v>
      </c>
      <c r="B5422" s="23" t="str">
        <f>IFERROR(VLOOKUP(A5422,hoja!$A$2:$E$970,4,FALSE),0)</f>
        <v>ANTIOQUIA</v>
      </c>
      <c r="C5422" s="23" t="str">
        <f>IFERROR(VLOOKUP(A5422,hoja!$A$2:$E$1370,5,FALSE),0)</f>
        <v>MEDELLÍN</v>
      </c>
      <c r="D5422" s="23">
        <f>IFERROR(VLOOKUP(A5422,hoja!A:D,3,FALSE),0)</f>
        <v>50443</v>
      </c>
      <c r="E5422" s="40" t="s">
        <v>536</v>
      </c>
      <c r="F5422" s="23" t="str">
        <f>IFERROR(VLOOKUP(E5422,hoja!$A$2:$E$970,4,FALSE),0)</f>
        <v>OCCIDENTE</v>
      </c>
      <c r="G5422" s="23" t="str">
        <f>IFERROR(VLOOKUP(E5422,hoja!$A$2:$E$970,5,FALSE),0)</f>
        <v>TULUÁ</v>
      </c>
      <c r="H5422" s="103" t="str">
        <f>IFERROR(VLOOKUP(E5422,hoja!A:C,3,FALSE),0)</f>
        <v>50520</v>
      </c>
      <c r="I5422" s="24" t="str">
        <f t="shared" si="1772"/>
        <v>5044350520</v>
      </c>
      <c r="K5422" s="23">
        <v>334</v>
      </c>
      <c r="L5422" s="23" t="str">
        <f t="shared" si="1773"/>
        <v>NACIONAL</v>
      </c>
      <c r="M5422" s="40" t="s">
        <v>618</v>
      </c>
      <c r="N5422" s="23" t="s">
        <v>622</v>
      </c>
      <c r="O5422" s="23">
        <f t="shared" si="1774"/>
        <v>16</v>
      </c>
      <c r="P5422" s="23" t="str">
        <f t="shared" si="1775"/>
        <v>5044350520Principal</v>
      </c>
    </row>
    <row r="5423" spans="1:16" ht="15" hidden="1" customHeight="1">
      <c r="A5423" s="40" t="s">
        <v>733</v>
      </c>
      <c r="B5423" s="23" t="str">
        <f>IFERROR(VLOOKUP(A5423,hoja!$A$2:$E$970,4,FALSE),0)</f>
        <v>OCCIDENTE</v>
      </c>
      <c r="C5423" s="23" t="str">
        <f>IFERROR(VLOOKUP(A5423,hoja!$A$2:$E$1370,5,FALSE),0)</f>
        <v>PASTO</v>
      </c>
      <c r="D5423" s="23" t="str">
        <f>IFERROR(VLOOKUP(A5423,hoja!A:D,3,FALSE),0)</f>
        <v>0395</v>
      </c>
      <c r="E5423" s="40" t="s">
        <v>538</v>
      </c>
      <c r="F5423" s="23" t="str">
        <f>IFERROR(VLOOKUP(E5423,hoja!$A$2:$E$970,4,FALSE),0)</f>
        <v>OCCIDENTE</v>
      </c>
      <c r="G5423" s="23" t="str">
        <f>IFERROR(VLOOKUP(E5423,hoja!$A$2:$E$970,5,FALSE),0)</f>
        <v>TUMACO</v>
      </c>
      <c r="H5423" s="103" t="str">
        <f>IFERROR(VLOOKUP(E5423,hoja!A:C,3,FALSE),0)</f>
        <v>50563</v>
      </c>
      <c r="I5423" s="24" t="str">
        <f t="shared" si="1772"/>
        <v>039550563</v>
      </c>
      <c r="K5423" s="23">
        <v>279</v>
      </c>
      <c r="L5423" s="23" t="str">
        <f t="shared" si="1773"/>
        <v>REGIONAL</v>
      </c>
      <c r="M5423" s="40" t="s">
        <v>618</v>
      </c>
      <c r="N5423" s="23" t="s">
        <v>622</v>
      </c>
      <c r="O5423" s="23">
        <f t="shared" si="1774"/>
        <v>16</v>
      </c>
      <c r="P5423" s="23" t="str">
        <f t="shared" si="1775"/>
        <v>039550563Principal</v>
      </c>
    </row>
    <row r="5424" spans="1:16" ht="15" hidden="1" customHeight="1">
      <c r="A5424" s="40" t="s">
        <v>617</v>
      </c>
      <c r="B5424" s="23" t="str">
        <f>IFERROR(VLOOKUP(A5424,hoja!$A$2:$E$970,4,FALSE),0)</f>
        <v>ANTIOQUIA</v>
      </c>
      <c r="C5424" s="23" t="str">
        <f>IFERROR(VLOOKUP(A5424,hoja!$A$2:$E$1370,5,FALSE),0)</f>
        <v>MEDELLÍN</v>
      </c>
      <c r="D5424" s="23">
        <f>IFERROR(VLOOKUP(A5424,hoja!A:D,3,FALSE),0)</f>
        <v>50443</v>
      </c>
      <c r="E5424" s="40" t="s">
        <v>956</v>
      </c>
      <c r="F5424" s="23" t="str">
        <f>IFERROR(VLOOKUP(E5424,hoja!$A$2:$E$970,4,FALSE),0)</f>
        <v>OCCIDENTE</v>
      </c>
      <c r="G5424" s="23" t="str">
        <f>IFERROR(VLOOKUP(E5424,hoja!$A$2:$E$970,5,FALSE),0)</f>
        <v>CALI</v>
      </c>
      <c r="H5424" s="103" t="str">
        <f>IFERROR(VLOOKUP(E5424,hoja!A:C,3,FALSE),0)</f>
        <v>60160</v>
      </c>
      <c r="I5424" s="24" t="str">
        <f t="shared" si="1772"/>
        <v>5044360160</v>
      </c>
      <c r="K5424" s="23">
        <v>419</v>
      </c>
      <c r="L5424" s="23" t="str">
        <f t="shared" si="1773"/>
        <v>NACIONAL</v>
      </c>
      <c r="M5424" s="40" t="s">
        <v>618</v>
      </c>
      <c r="N5424" s="23" t="s">
        <v>622</v>
      </c>
      <c r="O5424" s="23">
        <f t="shared" si="1774"/>
        <v>16</v>
      </c>
      <c r="P5424" s="23" t="str">
        <f t="shared" si="1775"/>
        <v>5044360160Principal</v>
      </c>
    </row>
    <row r="5425" spans="1:16" ht="15" hidden="1" customHeight="1">
      <c r="A5425" s="40" t="s">
        <v>763</v>
      </c>
      <c r="B5425" s="23" t="str">
        <f>IFERROR(VLOOKUP(A5425,hoja!$A$2:$E$970,4,FALSE),0)</f>
        <v>ANTIOQUIA</v>
      </c>
      <c r="C5425" s="23" t="str">
        <f>IFERROR(VLOOKUP(A5425,hoja!$A$2:$E$1370,5,FALSE),0)</f>
        <v>MEDELLÍN</v>
      </c>
      <c r="D5425" s="23" t="str">
        <f>IFERROR(VLOOKUP(A5425,hoja!A:D,3,FALSE),0)</f>
        <v>60039</v>
      </c>
      <c r="E5425" s="40" t="s">
        <v>635</v>
      </c>
      <c r="F5425" s="23" t="str">
        <f>IFERROR(VLOOKUP(E5425,hoja!$A$2:$E$970,4,FALSE),0)</f>
        <v>CENTRO</v>
      </c>
      <c r="G5425" s="23" t="str">
        <f>IFERROR(VLOOKUP(E5425,hoja!$A$2:$E$970,5,FALSE),0)</f>
        <v>BOGOTÁ</v>
      </c>
      <c r="H5425" s="103" t="str">
        <f>IFERROR(VLOOKUP(E5425,hoja!A:C,3,FALSE),0)</f>
        <v>0021</v>
      </c>
      <c r="I5425" s="24" t="str">
        <f t="shared" si="1772"/>
        <v>600390021</v>
      </c>
      <c r="K5425" s="23">
        <v>426</v>
      </c>
      <c r="L5425" s="23" t="str">
        <f t="shared" si="1773"/>
        <v>NACIONAL</v>
      </c>
      <c r="M5425" s="40" t="s">
        <v>618</v>
      </c>
      <c r="N5425" s="23" t="s">
        <v>622</v>
      </c>
      <c r="O5425" s="23">
        <f t="shared" si="1774"/>
        <v>16</v>
      </c>
      <c r="P5425" s="23" t="str">
        <f t="shared" si="1775"/>
        <v>600390021Principal</v>
      </c>
    </row>
    <row r="5426" spans="1:16" ht="15" hidden="1" customHeight="1">
      <c r="A5426" s="40" t="s">
        <v>729</v>
      </c>
      <c r="B5426" s="23" t="str">
        <f>IFERROR(VLOOKUP(A5426,hoja!$A$2:$E$970,4,FALSE),0)</f>
        <v>SANTANDER</v>
      </c>
      <c r="C5426" s="23" t="str">
        <f>IFERROR(VLOOKUP(A5426,hoja!$A$2:$E$1370,5,FALSE),0)</f>
        <v>YOPAL</v>
      </c>
      <c r="D5426" s="23" t="str">
        <f>IFERROR(VLOOKUP(A5426,hoja!A:D,3,FALSE),0)</f>
        <v>0442</v>
      </c>
      <c r="E5426" s="40" t="s">
        <v>642</v>
      </c>
      <c r="F5426" s="23" t="str">
        <f>IFERROR(VLOOKUP(E5426,hoja!$A$2:$E$970,4,FALSE),0)</f>
        <v>COSTA</v>
      </c>
      <c r="G5426" s="23" t="str">
        <f>IFERROR(VLOOKUP(E5426,hoja!$A$2:$E$970,5,FALSE),0)</f>
        <v>BARRANQUILLA</v>
      </c>
      <c r="H5426" s="103" t="str">
        <f>IFERROR(VLOOKUP(E5426,hoja!A:C,3,FALSE),0)</f>
        <v>0111</v>
      </c>
      <c r="I5426" s="24" t="str">
        <f t="shared" si="1772"/>
        <v>04420111</v>
      </c>
      <c r="K5426" s="23">
        <v>1075</v>
      </c>
      <c r="L5426" s="23" t="str">
        <f t="shared" si="1773"/>
        <v>NACIONAL</v>
      </c>
      <c r="M5426" s="40" t="s">
        <v>618</v>
      </c>
      <c r="N5426" s="23" t="s">
        <v>622</v>
      </c>
      <c r="O5426" s="23">
        <f t="shared" si="1774"/>
        <v>8</v>
      </c>
      <c r="P5426" s="23" t="str">
        <f t="shared" si="1775"/>
        <v>04420111Principal</v>
      </c>
    </row>
    <row r="5427" spans="1:16" ht="15" hidden="1" customHeight="1">
      <c r="A5427" s="40" t="s">
        <v>673</v>
      </c>
      <c r="B5427" s="23" t="str">
        <f>IFERROR(VLOOKUP(A5427,hoja!$A$2:$E$970,4,FALSE),0)</f>
        <v>CENTRO</v>
      </c>
      <c r="C5427" s="23" t="str">
        <f>IFERROR(VLOOKUP(A5427,hoja!$A$2:$E$1370,5,FALSE),0)</f>
        <v>BOGOTÁ</v>
      </c>
      <c r="D5427" s="23" t="str">
        <f>IFERROR(VLOOKUP(A5427,hoja!A:D,3,FALSE),0)</f>
        <v>3052</v>
      </c>
      <c r="E5427" s="40" t="s">
        <v>672</v>
      </c>
      <c r="F5427" s="23" t="str">
        <f>IFERROR(VLOOKUP(E5427,hoja!$A$2:$E$970,4,FALSE),0)</f>
        <v>ANTIOQUIA</v>
      </c>
      <c r="G5427" s="23" t="str">
        <f>IFERROR(VLOOKUP(E5427,hoja!$A$2:$E$970,5,FALSE),0)</f>
        <v>MEDELLÍN</v>
      </c>
      <c r="H5427" s="103" t="str">
        <f>IFERROR(VLOOKUP(E5427,hoja!A:C,3,FALSE),0)</f>
        <v>0092</v>
      </c>
      <c r="I5427" s="24" t="str">
        <f t="shared" si="1772"/>
        <v>30520092</v>
      </c>
      <c r="K5427" s="23">
        <v>425</v>
      </c>
      <c r="L5427" s="23" t="str">
        <f t="shared" si="1773"/>
        <v>NACIONAL</v>
      </c>
      <c r="M5427" s="40" t="s">
        <v>618</v>
      </c>
      <c r="N5427" s="23" t="s">
        <v>622</v>
      </c>
      <c r="O5427" s="23">
        <f t="shared" si="1774"/>
        <v>16</v>
      </c>
      <c r="P5427" s="23" t="str">
        <f t="shared" si="1775"/>
        <v>30520092Principal</v>
      </c>
    </row>
    <row r="5428" spans="1:16" ht="15" hidden="1" customHeight="1">
      <c r="A5428" s="40" t="s">
        <v>663</v>
      </c>
      <c r="B5428" s="23" t="str">
        <f>IFERROR(VLOOKUP(A5428,hoja!$A$2:$E$970,4,FALSE),0)</f>
        <v>CENTRO</v>
      </c>
      <c r="C5428" s="23" t="str">
        <f>IFERROR(VLOOKUP(A5428,hoja!$A$2:$E$1370,5,FALSE),0)</f>
        <v>MADRID</v>
      </c>
      <c r="D5428" s="23" t="str">
        <f>IFERROR(VLOOKUP(A5428,hoja!A:D,3,FALSE),0)</f>
        <v>0022</v>
      </c>
      <c r="E5428" s="40" t="s">
        <v>672</v>
      </c>
      <c r="F5428" s="23" t="str">
        <f>IFERROR(VLOOKUP(E5428,hoja!$A$2:$E$970,4,FALSE),0)</f>
        <v>ANTIOQUIA</v>
      </c>
      <c r="G5428" s="23" t="str">
        <f>IFERROR(VLOOKUP(E5428,hoja!$A$2:$E$970,5,FALSE),0)</f>
        <v>MEDELLÍN</v>
      </c>
      <c r="H5428" s="103" t="str">
        <f>IFERROR(VLOOKUP(E5428,hoja!A:C,3,FALSE),0)</f>
        <v>0092</v>
      </c>
      <c r="I5428" s="24" t="str">
        <f t="shared" si="1772"/>
        <v>00220092</v>
      </c>
      <c r="K5428" s="23">
        <v>434</v>
      </c>
      <c r="L5428" s="23" t="str">
        <f t="shared" si="1773"/>
        <v>NACIONAL</v>
      </c>
      <c r="M5428" s="40" t="s">
        <v>618</v>
      </c>
      <c r="N5428" s="23" t="s">
        <v>622</v>
      </c>
      <c r="O5428" s="23">
        <f t="shared" si="1774"/>
        <v>16</v>
      </c>
      <c r="P5428" s="23" t="str">
        <f t="shared" si="1775"/>
        <v>00220092Principal</v>
      </c>
    </row>
    <row r="5429" spans="1:16" ht="15" hidden="1" customHeight="1">
      <c r="A5429" s="40" t="s">
        <v>371</v>
      </c>
      <c r="B5429" s="23" t="str">
        <f>IFERROR(VLOOKUP(A5429,hoja!$A$2:$E$970,4,FALSE),0)</f>
        <v>OCCIDENTE</v>
      </c>
      <c r="C5429" s="23" t="str">
        <f>IFERROR(VLOOKUP(A5429,hoja!$A$2:$E$1370,5,FALSE),0)</f>
        <v>PEREIRA</v>
      </c>
      <c r="D5429" s="23" t="str">
        <f>IFERROR(VLOOKUP(A5429,hoja!A:D,3,FALSE),0)</f>
        <v>60041</v>
      </c>
      <c r="E5429" s="40" t="s">
        <v>672</v>
      </c>
      <c r="F5429" s="23" t="str">
        <f>IFERROR(VLOOKUP(E5429,hoja!$A$2:$E$970,4,FALSE),0)</f>
        <v>ANTIOQUIA</v>
      </c>
      <c r="G5429" s="23" t="str">
        <f>IFERROR(VLOOKUP(E5429,hoja!$A$2:$E$970,5,FALSE),0)</f>
        <v>MEDELLÍN</v>
      </c>
      <c r="H5429" s="103" t="str">
        <f>IFERROR(VLOOKUP(E5429,hoja!A:C,3,FALSE),0)</f>
        <v>0092</v>
      </c>
      <c r="I5429" s="24" t="str">
        <f t="shared" si="1772"/>
        <v>600410092</v>
      </c>
      <c r="K5429" s="23">
        <v>209</v>
      </c>
      <c r="L5429" s="23" t="str">
        <f t="shared" si="1773"/>
        <v>NACIONAL</v>
      </c>
      <c r="M5429" s="40" t="s">
        <v>618</v>
      </c>
      <c r="N5429" s="23" t="s">
        <v>622</v>
      </c>
      <c r="O5429" s="23">
        <f t="shared" si="1774"/>
        <v>25</v>
      </c>
      <c r="P5429" s="23" t="str">
        <f t="shared" si="1775"/>
        <v>600410092Principal</v>
      </c>
    </row>
    <row r="5430" spans="1:16" ht="15" hidden="1" customHeight="1">
      <c r="A5430" s="40" t="s">
        <v>687</v>
      </c>
      <c r="B5430" s="23" t="str">
        <f>IFERROR(VLOOKUP(A5430,hoja!$A$2:$E$970,4,FALSE),0)</f>
        <v>OCCIDENTE</v>
      </c>
      <c r="C5430" s="23" t="str">
        <f>IFERROR(VLOOKUP(A5430,hoja!$A$2:$E$1370,5,FALSE),0)</f>
        <v>TULUÁ</v>
      </c>
      <c r="D5430" s="23" t="str">
        <f>IFERROR(VLOOKUP(A5430,hoja!A:D,3,FALSE),0)</f>
        <v>2007</v>
      </c>
      <c r="E5430" s="40" t="s">
        <v>881</v>
      </c>
      <c r="F5430" s="23" t="str">
        <f>IFERROR(VLOOKUP(E5430,hoja!$A$2:$E$970,4,FALSE),0)</f>
        <v>ANTIOQUIA</v>
      </c>
      <c r="G5430" s="23" t="str">
        <f>IFERROR(VLOOKUP(E5430,hoja!$A$2:$E$970,5,FALSE),0)</f>
        <v>MEDELLÍN</v>
      </c>
      <c r="H5430" s="103" t="str">
        <f>IFERROR(VLOOKUP(E5430,hoja!A:C,3,FALSE),0)</f>
        <v>1381</v>
      </c>
      <c r="I5430" s="24" t="str">
        <f t="shared" si="1772"/>
        <v>20071381</v>
      </c>
      <c r="K5430" s="23">
        <v>333</v>
      </c>
      <c r="L5430" s="23" t="str">
        <f t="shared" si="1773"/>
        <v>NACIONAL</v>
      </c>
      <c r="M5430" s="40" t="s">
        <v>618</v>
      </c>
      <c r="N5430" s="23" t="s">
        <v>622</v>
      </c>
      <c r="O5430" s="23">
        <f t="shared" si="1774"/>
        <v>16</v>
      </c>
      <c r="P5430" s="23" t="str">
        <f t="shared" si="1775"/>
        <v>20071381Principal</v>
      </c>
    </row>
    <row r="5431" spans="1:16" ht="15" hidden="1" customHeight="1">
      <c r="A5431" s="23" t="s">
        <v>770</v>
      </c>
      <c r="B5431" s="23" t="str">
        <f>IFERROR(VLOOKUP(A5431,hoja!$A$2:$E$970,4,FALSE),0)</f>
        <v>ANTIOQUIA</v>
      </c>
      <c r="C5431" s="23" t="str">
        <f>IFERROR(VLOOKUP(A5431,hoja!$A$2:$E$1370,5,FALSE),0)</f>
        <v>RIONEGRO</v>
      </c>
      <c r="D5431" s="23" t="str">
        <f>IFERROR(VLOOKUP(A5431,hoja!A:D,3,FALSE),0)</f>
        <v>3041</v>
      </c>
      <c r="E5431" s="40" t="s">
        <v>733</v>
      </c>
      <c r="F5431" s="23" t="str">
        <f>IFERROR(VLOOKUP(E5431,hoja!$A$2:$E$970,4,FALSE),0)</f>
        <v>OCCIDENTE</v>
      </c>
      <c r="G5431" s="23" t="str">
        <f>IFERROR(VLOOKUP(E5431,hoja!$A$2:$E$970,5,FALSE),0)</f>
        <v>PASTO</v>
      </c>
      <c r="H5431" s="103" t="str">
        <f>IFERROR(VLOOKUP(E5431,hoja!A:C,3,FALSE),0)</f>
        <v>0395</v>
      </c>
      <c r="I5431" s="24" t="str">
        <f t="shared" si="1772"/>
        <v>30410395</v>
      </c>
      <c r="K5431" s="23">
        <v>859</v>
      </c>
      <c r="L5431" s="23" t="str">
        <f t="shared" si="1773"/>
        <v>NACIONAL</v>
      </c>
      <c r="M5431" s="40" t="s">
        <v>618</v>
      </c>
      <c r="N5431" s="23" t="s">
        <v>622</v>
      </c>
      <c r="O5431" s="23">
        <f t="shared" si="1774"/>
        <v>8</v>
      </c>
      <c r="P5431" s="23" t="str">
        <f t="shared" si="1775"/>
        <v>30410395Principal</v>
      </c>
    </row>
    <row r="5432" spans="1:16" ht="15" hidden="1" customHeight="1">
      <c r="A5432" s="40" t="s">
        <v>879</v>
      </c>
      <c r="B5432" s="23" t="str">
        <f>IFERROR(VLOOKUP(A5432,hoja!$A$2:$E$970,4,FALSE),0)</f>
        <v>ANTIOQUIA</v>
      </c>
      <c r="C5432" s="23" t="str">
        <f>IFERROR(VLOOKUP(A5432,hoja!$A$2:$E$1370,5,FALSE),0)</f>
        <v>LLANOS DE CUIVA</v>
      </c>
      <c r="D5432" s="23" t="str">
        <f>IFERROR(VLOOKUP(A5432,hoja!A:D,3,FALSE),0)</f>
        <v>50256</v>
      </c>
      <c r="E5432" s="40" t="s">
        <v>675</v>
      </c>
      <c r="F5432" s="23" t="str">
        <f>IFERROR(VLOOKUP(E5432,hoja!$A$2:$E$970,4,FALSE),0)</f>
        <v>COSTA</v>
      </c>
      <c r="G5432" s="23" t="str">
        <f>IFERROR(VLOOKUP(E5432,hoja!$A$2:$E$970,5,FALSE),0)</f>
        <v>CARTAGENA</v>
      </c>
      <c r="H5432" s="103">
        <f>IFERROR(VLOOKUP(E5432,hoja!A:C,3,FALSE),0)</f>
        <v>3002</v>
      </c>
      <c r="I5432" s="24" t="str">
        <f t="shared" si="1772"/>
        <v>502563002</v>
      </c>
      <c r="K5432" s="23">
        <v>569</v>
      </c>
      <c r="L5432" s="23" t="str">
        <f t="shared" si="1773"/>
        <v>NACIONAL</v>
      </c>
      <c r="M5432" s="40" t="s">
        <v>618</v>
      </c>
      <c r="N5432" s="23" t="s">
        <v>622</v>
      </c>
      <c r="O5432" s="23">
        <f t="shared" si="1774"/>
        <v>12</v>
      </c>
      <c r="P5432" s="23" t="str">
        <f t="shared" si="1775"/>
        <v>502563002Principal</v>
      </c>
    </row>
    <row r="5433" spans="1:16" ht="15" hidden="1" customHeight="1">
      <c r="A5433" s="40" t="s">
        <v>807</v>
      </c>
      <c r="B5433" s="23" t="str">
        <f>IFERROR(VLOOKUP(A5433,hoja!$A$2:$E$970,4,FALSE),0)</f>
        <v>CENTRO</v>
      </c>
      <c r="C5433" s="23" t="str">
        <f>IFERROR(VLOOKUP(A5433,hoja!$A$2:$E$1370,5,FALSE),0)</f>
        <v>BOGOTÁ</v>
      </c>
      <c r="D5433" s="23" t="str">
        <f>IFERROR(VLOOKUP(A5433,hoja!A:D,3,FALSE),0)</f>
        <v>0460</v>
      </c>
      <c r="E5433" s="40" t="s">
        <v>416</v>
      </c>
      <c r="F5433" s="23" t="str">
        <f>IFERROR(VLOOKUP(E5433,hoja!$A$2:$E$970,4,FALSE),0)</f>
        <v>CENTRO</v>
      </c>
      <c r="G5433" s="23" t="str">
        <f>IFERROR(VLOOKUP(E5433,hoja!$A$2:$E$970,5,FALSE),0)</f>
        <v>RICAURTE</v>
      </c>
      <c r="H5433" s="103" t="str">
        <f>IFERROR(VLOOKUP(E5433,hoja!A:C,3,FALSE),0)</f>
        <v>50488</v>
      </c>
      <c r="I5433" s="24" t="str">
        <f t="shared" si="1772"/>
        <v>046050488</v>
      </c>
      <c r="K5433" s="23">
        <v>126</v>
      </c>
      <c r="L5433" s="23" t="str">
        <f t="shared" si="1773"/>
        <v>REGIONAL</v>
      </c>
      <c r="M5433" s="40" t="s">
        <v>618</v>
      </c>
      <c r="N5433" s="23" t="s">
        <v>622</v>
      </c>
      <c r="O5433" s="23">
        <f t="shared" si="1774"/>
        <v>25</v>
      </c>
      <c r="P5433" s="23" t="str">
        <f t="shared" si="1775"/>
        <v>046050488Principal</v>
      </c>
    </row>
    <row r="5434" spans="1:16" ht="15" hidden="1" customHeight="1">
      <c r="A5434" s="40" t="s">
        <v>71</v>
      </c>
      <c r="B5434" s="23" t="str">
        <f>IFERROR(VLOOKUP(A5434,hoja!$A$2:$E$970,4,FALSE),0)</f>
        <v>CENTRO</v>
      </c>
      <c r="C5434" s="23" t="str">
        <f>IFERROR(VLOOKUP(A5434,hoja!$A$2:$E$1370,5,FALSE),0)</f>
        <v>BOGOTÁ</v>
      </c>
      <c r="D5434" s="23" t="str">
        <f>IFERROR(VLOOKUP(A5434,hoja!A:D,3,FALSE),0)</f>
        <v>60015</v>
      </c>
      <c r="E5434" s="40" t="s">
        <v>630</v>
      </c>
      <c r="F5434" s="23" t="str">
        <f>IFERROR(VLOOKUP(E5434,hoja!$A$2:$E$970,4,FALSE),0)</f>
        <v>CENTRO</v>
      </c>
      <c r="G5434" s="23" t="str">
        <f>IFERROR(VLOOKUP(E5434,hoja!$A$2:$E$970,5,FALSE),0)</f>
        <v>SESQUILÉ</v>
      </c>
      <c r="H5434" s="103" t="str">
        <f>IFERROR(VLOOKUP(E5434,hoja!A:C,3,FALSE),0)</f>
        <v>1501</v>
      </c>
      <c r="I5434" s="24" t="str">
        <f t="shared" si="1772"/>
        <v>600151501</v>
      </c>
      <c r="L5434" s="23" t="str">
        <f t="shared" si="1773"/>
        <v>REGIONAL</v>
      </c>
      <c r="M5434" s="40" t="s">
        <v>618</v>
      </c>
      <c r="N5434" s="23" t="s">
        <v>622</v>
      </c>
      <c r="O5434" s="23">
        <f t="shared" si="1774"/>
        <v>25</v>
      </c>
      <c r="P5434" s="23" t="str">
        <f t="shared" si="1775"/>
        <v>600151501Principal</v>
      </c>
    </row>
    <row r="5435" spans="1:16" ht="15" hidden="1" customHeight="1">
      <c r="A5435" s="40" t="s">
        <v>691</v>
      </c>
      <c r="B5435" s="23" t="str">
        <f>IFERROR(VLOOKUP(A5435,hoja!$A$2:$E$970,4,FALSE),0)</f>
        <v>COSTA</v>
      </c>
      <c r="C5435" s="23" t="str">
        <f>IFERROR(VLOOKUP(A5435,hoja!$A$2:$E$1370,5,FALSE),0)</f>
        <v>ARACATACA</v>
      </c>
      <c r="D5435" s="23" t="str">
        <f>IFERROR(VLOOKUP(A5435,hoja!A:D,3,FALSE),0)</f>
        <v>0119</v>
      </c>
      <c r="E5435" s="40" t="s">
        <v>723</v>
      </c>
      <c r="F5435" s="23" t="str">
        <f>IFERROR(VLOOKUP(E5435,hoja!$A$2:$E$970,4,FALSE),0)</f>
        <v>COSTA</v>
      </c>
      <c r="G5435" s="23" t="str">
        <f>IFERROR(VLOOKUP(E5435,hoja!$A$2:$E$970,5,FALSE),0)</f>
        <v>SANTA MARTA</v>
      </c>
      <c r="H5435" s="103" t="str">
        <f>IFERROR(VLOOKUP(E5435,hoja!A:C,3,FALSE),0)</f>
        <v>0118</v>
      </c>
      <c r="I5435" s="24" t="str">
        <f t="shared" si="1772"/>
        <v>01190118</v>
      </c>
      <c r="K5435" s="23">
        <v>87</v>
      </c>
      <c r="L5435" s="23" t="str">
        <f t="shared" si="1773"/>
        <v>REGIONAL</v>
      </c>
      <c r="M5435" s="40" t="s">
        <v>618</v>
      </c>
      <c r="N5435" s="23" t="s">
        <v>622</v>
      </c>
      <c r="O5435" s="23">
        <f t="shared" si="1774"/>
        <v>25</v>
      </c>
      <c r="P5435" s="23" t="str">
        <f t="shared" si="1775"/>
        <v>01190118Principal</v>
      </c>
    </row>
    <row r="5436" spans="1:16" ht="15" hidden="1" customHeight="1">
      <c r="A5436" s="40" t="s">
        <v>732</v>
      </c>
      <c r="B5436" s="23" t="str">
        <f>IFERROR(VLOOKUP(A5436,hoja!$A$2:$E$970,4,FALSE),0)</f>
        <v>CENTRO</v>
      </c>
      <c r="C5436" s="23" t="str">
        <f>IFERROR(VLOOKUP(A5436,hoja!$A$2:$E$1370,5,FALSE),0)</f>
        <v>IBAGUÉ</v>
      </c>
      <c r="D5436" s="23" t="str">
        <f>IFERROR(VLOOKUP(A5436,hoja!A:D,3,FALSE),0)</f>
        <v>0389</v>
      </c>
      <c r="E5436" s="40" t="s">
        <v>681</v>
      </c>
      <c r="F5436" s="23" t="str">
        <f>IFERROR(VLOOKUP(E5436,hoja!$A$2:$E$970,4,FALSE),0)</f>
        <v>CENTRO</v>
      </c>
      <c r="G5436" s="23" t="str">
        <f>IFERROR(VLOOKUP(E5436,hoja!$A$2:$E$970,5,FALSE),0)</f>
        <v>VILLAVICENCIO</v>
      </c>
      <c r="H5436" s="103" t="str">
        <f>IFERROR(VLOOKUP(E5436,hoja!A:C,3,FALSE),0)</f>
        <v>0393</v>
      </c>
      <c r="I5436" s="24" t="str">
        <f t="shared" si="1772"/>
        <v>03890393</v>
      </c>
      <c r="K5436" s="23">
        <v>291</v>
      </c>
      <c r="L5436" s="23" t="str">
        <f t="shared" si="1773"/>
        <v>REGIONAL</v>
      </c>
      <c r="M5436" s="40" t="s">
        <v>618</v>
      </c>
      <c r="N5436" s="23" t="s">
        <v>622</v>
      </c>
      <c r="O5436" s="23">
        <f t="shared" si="1774"/>
        <v>16</v>
      </c>
      <c r="P5436" s="23" t="str">
        <f t="shared" si="1775"/>
        <v>03890393Principal</v>
      </c>
    </row>
    <row r="5437" spans="1:16" ht="15" hidden="1" customHeight="1">
      <c r="A5437" s="40" t="s">
        <v>63</v>
      </c>
      <c r="B5437" s="23" t="str">
        <f>IFERROR(VLOOKUP(A5437,hoja!$A$2:$E$970,4,FALSE),0)</f>
        <v>COSTA</v>
      </c>
      <c r="C5437" s="23" t="str">
        <f>IFERROR(VLOOKUP(A5437,hoja!$A$2:$E$1370,5,FALSE),0)</f>
        <v>BARRANQUILLA</v>
      </c>
      <c r="D5437" s="23" t="str">
        <f>IFERROR(VLOOKUP(A5437,hoja!A:D,3,FALSE),0)</f>
        <v>60016</v>
      </c>
      <c r="E5437" s="40" t="s">
        <v>824</v>
      </c>
      <c r="F5437" s="23" t="str">
        <f>IFERROR(VLOOKUP(E5437,hoja!$A$2:$E$970,4,FALSE),0)</f>
        <v>OCCIDENTE</v>
      </c>
      <c r="G5437" s="23" t="str">
        <f>IFERROR(VLOOKUP(E5437,hoja!$A$2:$E$970,5,FALSE),0)</f>
        <v>PEREIRA</v>
      </c>
      <c r="H5437" s="103" t="str">
        <f>IFERROR(VLOOKUP(E5437,hoja!A:C,3,FALSE),0)</f>
        <v>60053</v>
      </c>
      <c r="I5437" s="24" t="str">
        <f t="shared" si="1772"/>
        <v>6001660053</v>
      </c>
      <c r="K5437" s="23">
        <v>928</v>
      </c>
      <c r="L5437" s="23" t="str">
        <f t="shared" si="1773"/>
        <v>NACIONAL</v>
      </c>
      <c r="M5437" s="40" t="s">
        <v>618</v>
      </c>
      <c r="N5437" s="23" t="s">
        <v>622</v>
      </c>
      <c r="O5437" s="23">
        <f t="shared" si="1774"/>
        <v>8</v>
      </c>
      <c r="P5437" s="23" t="str">
        <f t="shared" si="1775"/>
        <v>6001660053Principal</v>
      </c>
    </row>
    <row r="5438" spans="1:16" ht="15" hidden="1" customHeight="1">
      <c r="A5438" s="40" t="s">
        <v>63</v>
      </c>
      <c r="B5438" s="23" t="str">
        <f>IFERROR(VLOOKUP(A5438,hoja!$A$2:$E$970,4,FALSE),0)</f>
        <v>COSTA</v>
      </c>
      <c r="C5438" s="23" t="str">
        <f>IFERROR(VLOOKUP(A5438,hoja!$A$2:$E$1370,5,FALSE),0)</f>
        <v>BARRANQUILLA</v>
      </c>
      <c r="D5438" s="23" t="str">
        <f>IFERROR(VLOOKUP(A5438,hoja!A:D,3,FALSE),0)</f>
        <v>60016</v>
      </c>
      <c r="E5438" s="40" t="s">
        <v>315</v>
      </c>
      <c r="F5438" s="23" t="str">
        <f>IFERROR(VLOOKUP(E5438,hoja!$A$2:$E$970,4,FALSE),0)</f>
        <v>OCCIDENTE</v>
      </c>
      <c r="G5438" s="23" t="str">
        <f>IFERROR(VLOOKUP(E5438,hoja!$A$2:$E$970,5,FALSE),0)</f>
        <v>MANIZALES</v>
      </c>
      <c r="H5438" s="103" t="str">
        <f>IFERROR(VLOOKUP(E5438,hoja!A:C,3,FALSE),0)</f>
        <v>60024</v>
      </c>
      <c r="I5438" s="24" t="str">
        <f t="shared" si="1772"/>
        <v>6001660024</v>
      </c>
      <c r="K5438" s="23">
        <v>916</v>
      </c>
      <c r="L5438" s="23" t="str">
        <f t="shared" si="1773"/>
        <v>NACIONAL</v>
      </c>
      <c r="M5438" s="40" t="s">
        <v>618</v>
      </c>
      <c r="N5438" s="23" t="s">
        <v>622</v>
      </c>
      <c r="O5438" s="23">
        <f t="shared" si="1774"/>
        <v>8</v>
      </c>
      <c r="P5438" s="23" t="str">
        <f t="shared" si="1775"/>
        <v>6001660024Principal</v>
      </c>
    </row>
    <row r="5439" spans="1:16" ht="15" hidden="1" customHeight="1">
      <c r="A5439" s="40" t="s">
        <v>650</v>
      </c>
      <c r="B5439" s="23" t="str">
        <f>IFERROR(VLOOKUP(A5439,hoja!$A$2:$E$970,4,FALSE),0)</f>
        <v>OCCIDENTE</v>
      </c>
      <c r="C5439" s="23" t="str">
        <f>IFERROR(VLOOKUP(A5439,hoja!$A$2:$E$1370,5,FALSE),0)</f>
        <v>CALOTO</v>
      </c>
      <c r="D5439" s="23" t="str">
        <f>IFERROR(VLOOKUP(A5439,hoja!A:D,3,FALSE),0)</f>
        <v>0445</v>
      </c>
      <c r="E5439" s="40" t="s">
        <v>657</v>
      </c>
      <c r="F5439" s="23" t="str">
        <f>IFERROR(VLOOKUP(E5439,hoja!$A$2:$E$970,4,FALSE),0)</f>
        <v>ANTIOQUIA</v>
      </c>
      <c r="G5439" s="23" t="str">
        <f>IFERROR(VLOOKUP(E5439,hoja!$A$2:$E$970,5,FALSE),0)</f>
        <v>MEDELLÍN</v>
      </c>
      <c r="H5439" s="103" t="str">
        <f>IFERROR(VLOOKUP(E5439,hoja!A:C,3,FALSE),0)</f>
        <v>60022</v>
      </c>
      <c r="I5439" s="24" t="str">
        <f t="shared" si="1772"/>
        <v>044560022</v>
      </c>
      <c r="K5439" s="23">
        <v>444</v>
      </c>
      <c r="L5439" s="23" t="str">
        <f t="shared" si="1773"/>
        <v>NACIONAL</v>
      </c>
      <c r="M5439" s="40" t="s">
        <v>618</v>
      </c>
      <c r="N5439" s="23" t="s">
        <v>622</v>
      </c>
      <c r="O5439" s="23">
        <f t="shared" si="1774"/>
        <v>16</v>
      </c>
      <c r="P5439" s="23" t="str">
        <f t="shared" si="1775"/>
        <v>044560022Principal</v>
      </c>
    </row>
    <row r="5440" spans="1:16" ht="15" hidden="1" customHeight="1">
      <c r="A5440" s="40" t="s">
        <v>617</v>
      </c>
      <c r="B5440" s="23" t="str">
        <f>IFERROR(VLOOKUP(A5440,hoja!$A$2:$E$970,4,FALSE),0)</f>
        <v>ANTIOQUIA</v>
      </c>
      <c r="C5440" s="23" t="str">
        <f>IFERROR(VLOOKUP(A5440,hoja!$A$2:$E$1370,5,FALSE),0)</f>
        <v>MEDELLÍN</v>
      </c>
      <c r="D5440" s="23">
        <f>IFERROR(VLOOKUP(A5440,hoja!A:D,3,FALSE),0)</f>
        <v>50443</v>
      </c>
      <c r="E5440" s="40" t="s">
        <v>1007</v>
      </c>
      <c r="F5440" s="23" t="str">
        <f>IFERROR(VLOOKUP(E5440,hoja!$A$2:$E$970,4,FALSE),0)</f>
        <v>CENTRO</v>
      </c>
      <c r="G5440" s="23" t="str">
        <f>IFERROR(VLOOKUP(E5440,hoja!$A$2:$E$970,5,FALSE),0)</f>
        <v>FUSA</v>
      </c>
      <c r="H5440" s="103" t="str">
        <f>IFERROR(VLOOKUP(E5440,hoja!A:C,3,FALSE),0)</f>
        <v>0463</v>
      </c>
      <c r="I5440" s="24" t="str">
        <f t="shared" si="1772"/>
        <v>504430463</v>
      </c>
      <c r="K5440" s="23">
        <v>451</v>
      </c>
      <c r="L5440" s="23" t="str">
        <f t="shared" si="1773"/>
        <v>NACIONAL</v>
      </c>
      <c r="M5440" s="40" t="s">
        <v>618</v>
      </c>
      <c r="N5440" s="23" t="s">
        <v>622</v>
      </c>
      <c r="O5440" s="23">
        <f t="shared" si="1774"/>
        <v>16</v>
      </c>
      <c r="P5440" s="23" t="str">
        <f t="shared" si="1775"/>
        <v>504430463Principal</v>
      </c>
    </row>
    <row r="5441" spans="1:16" ht="15" hidden="1" customHeight="1">
      <c r="A5441" s="40" t="s">
        <v>647</v>
      </c>
      <c r="B5441" s="23" t="str">
        <f>IFERROR(VLOOKUP(A5441,hoja!$A$2:$E$970,4,FALSE),0)</f>
        <v>CENTRO</v>
      </c>
      <c r="C5441" s="23" t="str">
        <f>IFERROR(VLOOKUP(A5441,hoja!$A$2:$E$1370,5,FALSE),0)</f>
        <v>TOCANCIPÁ</v>
      </c>
      <c r="D5441" s="23" t="str">
        <f>IFERROR(VLOOKUP(A5441,hoja!A:D,3,FALSE),0)</f>
        <v>2058</v>
      </c>
      <c r="E5441" s="40" t="s">
        <v>957</v>
      </c>
      <c r="F5441" s="23" t="str">
        <f>IFERROR(VLOOKUP(E5441,hoja!$A$2:$E$970,4,FALSE),0)</f>
        <v>ANTIOQUIA</v>
      </c>
      <c r="G5441" s="23" t="str">
        <f>IFERROR(VLOOKUP(E5441,hoja!$A$2:$E$970,5,FALSE),0)</f>
        <v>MEDELLÍN</v>
      </c>
      <c r="H5441" s="103" t="str">
        <f>IFERROR(VLOOKUP(E5441,hoja!A:C,3,FALSE),0)</f>
        <v>50183</v>
      </c>
      <c r="I5441" s="24" t="str">
        <f t="shared" si="1772"/>
        <v>205850183</v>
      </c>
      <c r="K5441" s="23">
        <v>457</v>
      </c>
      <c r="L5441" s="23" t="str">
        <f t="shared" si="1773"/>
        <v>NACIONAL</v>
      </c>
      <c r="M5441" s="40" t="s">
        <v>618</v>
      </c>
      <c r="N5441" s="23" t="s">
        <v>622</v>
      </c>
      <c r="O5441" s="23">
        <f t="shared" si="1774"/>
        <v>16</v>
      </c>
      <c r="P5441" s="23" t="str">
        <f t="shared" si="1775"/>
        <v>205850183Principal</v>
      </c>
    </row>
    <row r="5442" spans="1:16" ht="15" hidden="1" customHeight="1">
      <c r="A5442" s="40" t="s">
        <v>617</v>
      </c>
      <c r="B5442" s="23" t="str">
        <f>IFERROR(VLOOKUP(A5442,hoja!$A$2:$E$970,4,FALSE),0)</f>
        <v>ANTIOQUIA</v>
      </c>
      <c r="C5442" s="23" t="str">
        <f>IFERROR(VLOOKUP(A5442,hoja!$A$2:$E$1370,5,FALSE),0)</f>
        <v>MEDELLÍN</v>
      </c>
      <c r="D5442" s="23">
        <f>IFERROR(VLOOKUP(A5442,hoja!A:D,3,FALSE),0)</f>
        <v>50443</v>
      </c>
      <c r="E5442" s="40" t="s">
        <v>1204</v>
      </c>
      <c r="F5442" s="23" t="str">
        <f>IFERROR(VLOOKUP(E5442,hoja!$A$2:$E$970,4,FALSE),0)</f>
        <v>OCCIDENTE</v>
      </c>
      <c r="G5442" s="23" t="str">
        <f>IFERROR(VLOOKUP(E5442,hoja!$A$2:$E$970,5,FALSE),0)</f>
        <v>PEREIRA</v>
      </c>
      <c r="H5442" s="103" t="str">
        <f>IFERROR(VLOOKUP(E5442,hoja!A:C,3,FALSE),0)</f>
        <v>60165</v>
      </c>
      <c r="I5442" s="24" t="str">
        <f t="shared" si="1772"/>
        <v>5044360165</v>
      </c>
      <c r="K5442" s="23">
        <v>248</v>
      </c>
      <c r="L5442" s="23" t="str">
        <f t="shared" si="1773"/>
        <v>NACIONAL</v>
      </c>
      <c r="M5442" s="40" t="s">
        <v>618</v>
      </c>
      <c r="N5442" s="23" t="s">
        <v>622</v>
      </c>
      <c r="O5442" s="23">
        <f t="shared" si="1774"/>
        <v>25</v>
      </c>
      <c r="P5442" s="23" t="str">
        <f t="shared" si="1775"/>
        <v>5044360165Principal</v>
      </c>
    </row>
    <row r="5443" spans="1:16" ht="15" hidden="1" customHeight="1">
      <c r="A5443" s="40" t="s">
        <v>647</v>
      </c>
      <c r="B5443" s="23" t="str">
        <f>IFERROR(VLOOKUP(A5443,hoja!$A$2:$E$970,4,FALSE),0)</f>
        <v>CENTRO</v>
      </c>
      <c r="C5443" s="23" t="str">
        <f>IFERROR(VLOOKUP(A5443,hoja!$A$2:$E$1370,5,FALSE),0)</f>
        <v>TOCANCIPÁ</v>
      </c>
      <c r="D5443" s="23" t="str">
        <f>IFERROR(VLOOKUP(A5443,hoja!A:D,3,FALSE),0)</f>
        <v>2058</v>
      </c>
      <c r="E5443" s="40" t="s">
        <v>1064</v>
      </c>
      <c r="F5443" s="23" t="str">
        <f>IFERROR(VLOOKUP(E5443,hoja!$A$2:$E$970,4,FALSE),0)</f>
        <v>COSTA</v>
      </c>
      <c r="G5443" s="23" t="str">
        <f>IFERROR(VLOOKUP(E5443,hoja!$A$2:$E$970,5,FALSE),0)</f>
        <v>BARRANQUILLA</v>
      </c>
      <c r="H5443" s="103" t="str">
        <f>IFERROR(VLOOKUP(E5443,hoja!A:C,3,FALSE),0)</f>
        <v>50528</v>
      </c>
      <c r="I5443" s="24" t="str">
        <f t="shared" si="1772"/>
        <v>205850528</v>
      </c>
      <c r="K5443" s="23">
        <v>1022</v>
      </c>
      <c r="L5443" s="23" t="str">
        <f t="shared" si="1773"/>
        <v>NACIONAL</v>
      </c>
      <c r="M5443" s="40" t="s">
        <v>618</v>
      </c>
      <c r="N5443" s="23" t="s">
        <v>622</v>
      </c>
      <c r="O5443" s="23">
        <f t="shared" si="1774"/>
        <v>8</v>
      </c>
      <c r="P5443" s="23" t="str">
        <f t="shared" si="1775"/>
        <v>205850528Principal</v>
      </c>
    </row>
    <row r="5444" spans="1:16" ht="15" hidden="1" customHeight="1">
      <c r="A5444" s="40" t="s">
        <v>617</v>
      </c>
      <c r="B5444" s="23" t="str">
        <f>IFERROR(VLOOKUP(A5444,hoja!$A$2:$E$970,4,FALSE),0)</f>
        <v>ANTIOQUIA</v>
      </c>
      <c r="C5444" s="23" t="str">
        <f>IFERROR(VLOOKUP(A5444,hoja!$A$2:$E$1370,5,FALSE),0)</f>
        <v>MEDELLÍN</v>
      </c>
      <c r="D5444" s="23">
        <f>IFERROR(VLOOKUP(A5444,hoja!A:D,3,FALSE),0)</f>
        <v>50443</v>
      </c>
      <c r="E5444" s="40" t="s">
        <v>663</v>
      </c>
      <c r="F5444" s="23" t="str">
        <f>IFERROR(VLOOKUP(E5444,hoja!$A$2:$E$970,4,FALSE),0)</f>
        <v>CENTRO</v>
      </c>
      <c r="G5444" s="23" t="str">
        <f>IFERROR(VLOOKUP(E5444,hoja!$A$2:$E$970,5,FALSE),0)</f>
        <v>MADRID</v>
      </c>
      <c r="H5444" s="103" t="str">
        <f>IFERROR(VLOOKUP(E5444,hoja!A:C,3,FALSE),0)</f>
        <v>0022</v>
      </c>
      <c r="I5444" s="24" t="str">
        <f t="shared" si="1772"/>
        <v>504430022</v>
      </c>
      <c r="K5444" s="23">
        <v>378</v>
      </c>
      <c r="L5444" s="23" t="str">
        <f t="shared" si="1773"/>
        <v>NACIONAL</v>
      </c>
      <c r="M5444" s="40" t="s">
        <v>618</v>
      </c>
      <c r="N5444" s="23" t="s">
        <v>622</v>
      </c>
      <c r="O5444" s="23">
        <f t="shared" si="1774"/>
        <v>16</v>
      </c>
      <c r="P5444" s="23" t="str">
        <f t="shared" si="1775"/>
        <v>504430022Principal</v>
      </c>
    </row>
    <row r="5445" spans="1:16" ht="15" hidden="1" customHeight="1">
      <c r="A5445" s="40" t="s">
        <v>647</v>
      </c>
      <c r="B5445" s="23" t="str">
        <f>IFERROR(VLOOKUP(A5445,hoja!$A$2:$E$970,4,FALSE),0)</f>
        <v>CENTRO</v>
      </c>
      <c r="C5445" s="23" t="str">
        <f>IFERROR(VLOOKUP(A5445,hoja!$A$2:$E$1370,5,FALSE),0)</f>
        <v>TOCANCIPÁ</v>
      </c>
      <c r="D5445" s="23" t="str">
        <f>IFERROR(VLOOKUP(A5445,hoja!A:D,3,FALSE),0)</f>
        <v>2058</v>
      </c>
      <c r="E5445" s="40" t="s">
        <v>619</v>
      </c>
      <c r="F5445" s="23" t="str">
        <f>IFERROR(VLOOKUP(E5445,hoja!$A$2:$E$970,4,FALSE),0)</f>
        <v>ANTIOQUIA</v>
      </c>
      <c r="G5445" s="23" t="str">
        <f>IFERROR(VLOOKUP(E5445,hoja!$A$2:$E$970,5,FALSE),0)</f>
        <v>MEDELLÍN</v>
      </c>
      <c r="H5445" s="103" t="str">
        <f>IFERROR(VLOOKUP(E5445,hoja!A:C,3,FALSE),0)</f>
        <v>60100</v>
      </c>
      <c r="I5445" s="24" t="str">
        <f t="shared" si="1772"/>
        <v>205860100</v>
      </c>
      <c r="K5445" s="23">
        <v>448</v>
      </c>
      <c r="L5445" s="23" t="str">
        <f t="shared" si="1773"/>
        <v>NACIONAL</v>
      </c>
      <c r="M5445" s="40" t="s">
        <v>618</v>
      </c>
      <c r="N5445" s="23" t="s">
        <v>622</v>
      </c>
      <c r="O5445" s="23">
        <f t="shared" si="1774"/>
        <v>16</v>
      </c>
      <c r="P5445" s="23" t="str">
        <f t="shared" si="1775"/>
        <v>205860100Principal</v>
      </c>
    </row>
    <row r="5446" spans="1:16" ht="15" hidden="1" customHeight="1">
      <c r="A5446" s="40" t="s">
        <v>647</v>
      </c>
      <c r="B5446" s="23" t="str">
        <f>IFERROR(VLOOKUP(A5446,hoja!$A$2:$E$970,4,FALSE),0)</f>
        <v>CENTRO</v>
      </c>
      <c r="C5446" s="23" t="str">
        <f>IFERROR(VLOOKUP(A5446,hoja!$A$2:$E$1370,5,FALSE),0)</f>
        <v>TOCANCIPÁ</v>
      </c>
      <c r="D5446" s="23" t="str">
        <f>IFERROR(VLOOKUP(A5446,hoja!A:D,3,FALSE),0)</f>
        <v>2058</v>
      </c>
      <c r="E5446" s="40" t="s">
        <v>631</v>
      </c>
      <c r="F5446" s="23" t="str">
        <f>IFERROR(VLOOKUP(E5446,hoja!$A$2:$E$970,4,FALSE),0)</f>
        <v>ANTIOQUIA</v>
      </c>
      <c r="G5446" s="23" t="str">
        <f>IFERROR(VLOOKUP(E5446,hoja!$A$2:$E$970,5,FALSE),0)</f>
        <v>MEDELLÍN</v>
      </c>
      <c r="H5446" s="103" t="str">
        <f>IFERROR(VLOOKUP(E5446,hoja!A:C,3,FALSE),0)</f>
        <v>3038</v>
      </c>
      <c r="I5446" s="24" t="str">
        <f t="shared" si="1772"/>
        <v>20583038</v>
      </c>
      <c r="K5446" s="23">
        <v>451</v>
      </c>
      <c r="L5446" s="23" t="str">
        <f t="shared" si="1773"/>
        <v>NACIONAL</v>
      </c>
      <c r="M5446" s="40" t="s">
        <v>618</v>
      </c>
      <c r="N5446" s="23" t="s">
        <v>622</v>
      </c>
      <c r="O5446" s="23">
        <f t="shared" si="1774"/>
        <v>16</v>
      </c>
      <c r="P5446" s="23" t="str">
        <f t="shared" si="1775"/>
        <v>20583038Principal</v>
      </c>
    </row>
    <row r="5447" spans="1:16" ht="15" hidden="1" customHeight="1">
      <c r="A5447" s="40" t="s">
        <v>667</v>
      </c>
      <c r="B5447" s="23" t="str">
        <f>IFERROR(VLOOKUP(A5447,hoja!$A$2:$E$970,4,FALSE),0)</f>
        <v>COSTA</v>
      </c>
      <c r="C5447" s="23" t="str">
        <f>IFERROR(VLOOKUP(A5447,hoja!$A$2:$E$1370,5,FALSE),0)</f>
        <v>MONTERÍA</v>
      </c>
      <c r="D5447" s="23" t="str">
        <f>IFERROR(VLOOKUP(A5447,hoja!A:D,3,FALSE),0)</f>
        <v>0381</v>
      </c>
      <c r="E5447" s="40" t="s">
        <v>731</v>
      </c>
      <c r="F5447" s="23" t="str">
        <f>IFERROR(VLOOKUP(E5447,hoja!$A$2:$E$970,4,FALSE),0)</f>
        <v>SANTANDER</v>
      </c>
      <c r="G5447" s="23" t="str">
        <f>IFERROR(VLOOKUP(E5447,hoja!$A$2:$E$970,5,FALSE),0)</f>
        <v>CÚCUTA</v>
      </c>
      <c r="H5447" s="103" t="str">
        <f>IFERROR(VLOOKUP(E5447,hoja!A:C,3,FALSE),0)</f>
        <v>0438</v>
      </c>
      <c r="I5447" s="24" t="str">
        <f t="shared" si="1772"/>
        <v>03810438</v>
      </c>
      <c r="K5447" s="23">
        <v>811</v>
      </c>
      <c r="L5447" s="23" t="str">
        <f t="shared" si="1773"/>
        <v>NACIONAL</v>
      </c>
      <c r="M5447" s="40" t="s">
        <v>618</v>
      </c>
      <c r="N5447" s="23" t="s">
        <v>622</v>
      </c>
      <c r="O5447" s="23">
        <f t="shared" si="1774"/>
        <v>8</v>
      </c>
      <c r="P5447" s="23" t="str">
        <f t="shared" si="1775"/>
        <v>03810438Principal</v>
      </c>
    </row>
    <row r="5448" spans="1:16" ht="15" hidden="1" customHeight="1">
      <c r="A5448" s="40" t="s">
        <v>647</v>
      </c>
      <c r="B5448" s="23" t="str">
        <f>IFERROR(VLOOKUP(A5448,hoja!$A$2:$E$970,4,FALSE),0)</f>
        <v>CENTRO</v>
      </c>
      <c r="C5448" s="23" t="str">
        <f>IFERROR(VLOOKUP(A5448,hoja!$A$2:$E$1370,5,FALSE),0)</f>
        <v>TOCANCIPÁ</v>
      </c>
      <c r="D5448" s="23" t="str">
        <f>IFERROR(VLOOKUP(A5448,hoja!A:D,3,FALSE),0)</f>
        <v>2058</v>
      </c>
      <c r="E5448" s="40" t="s">
        <v>1075</v>
      </c>
      <c r="F5448" s="23" t="str">
        <f>IFERROR(VLOOKUP(E5448,hoja!$A$2:$E$970,4,FALSE),0)</f>
        <v>CENTRO</v>
      </c>
      <c r="G5448" s="23" t="str">
        <f>IFERROR(VLOOKUP(E5448,hoja!$A$2:$E$970,5,FALSE),0)</f>
        <v>TOCANCIPÁ</v>
      </c>
      <c r="H5448" s="103" t="str">
        <f>IFERROR(VLOOKUP(E5448,hoja!A:C,3,FALSE),0)</f>
        <v>50556</v>
      </c>
      <c r="I5448" s="24" t="str">
        <f t="shared" si="1772"/>
        <v>205850556</v>
      </c>
      <c r="K5448" s="23">
        <v>5</v>
      </c>
      <c r="L5448" s="23" t="str">
        <f t="shared" si="1773"/>
        <v>REGIONAL</v>
      </c>
      <c r="M5448" s="40" t="s">
        <v>618</v>
      </c>
      <c r="N5448" s="23" t="s">
        <v>622</v>
      </c>
      <c r="O5448" s="23">
        <f t="shared" si="1774"/>
        <v>25</v>
      </c>
      <c r="P5448" s="23" t="str">
        <f t="shared" si="1775"/>
        <v>205850556Principal</v>
      </c>
    </row>
    <row r="5449" spans="1:16" ht="15" hidden="1" customHeight="1">
      <c r="A5449" s="40" t="s">
        <v>617</v>
      </c>
      <c r="B5449" s="23" t="str">
        <f>IFERROR(VLOOKUP(A5449,hoja!$A$2:$E$970,4,FALSE),0)</f>
        <v>ANTIOQUIA</v>
      </c>
      <c r="C5449" s="23" t="str">
        <f>IFERROR(VLOOKUP(A5449,hoja!$A$2:$E$1370,5,FALSE),0)</f>
        <v>MEDELLÍN</v>
      </c>
      <c r="D5449" s="23">
        <f>IFERROR(VLOOKUP(A5449,hoja!A:D,3,FALSE),0)</f>
        <v>50443</v>
      </c>
      <c r="E5449" s="40" t="s">
        <v>667</v>
      </c>
      <c r="F5449" s="23" t="str">
        <f>IFERROR(VLOOKUP(E5449,hoja!$A$2:$E$970,4,FALSE),0)</f>
        <v>COSTA</v>
      </c>
      <c r="G5449" s="23" t="str">
        <f>IFERROR(VLOOKUP(E5449,hoja!$A$2:$E$970,5,FALSE),0)</f>
        <v>MONTERÍA</v>
      </c>
      <c r="H5449" s="103" t="str">
        <f>IFERROR(VLOOKUP(E5449,hoja!A:C,3,FALSE),0)</f>
        <v>0381</v>
      </c>
      <c r="I5449" s="24" t="str">
        <f t="shared" si="1772"/>
        <v>504430381</v>
      </c>
      <c r="K5449" s="23">
        <v>399</v>
      </c>
      <c r="L5449" s="23" t="str">
        <f t="shared" si="1773"/>
        <v>NACIONAL</v>
      </c>
      <c r="M5449" s="40" t="s">
        <v>618</v>
      </c>
      <c r="N5449" s="23" t="s">
        <v>622</v>
      </c>
      <c r="O5449" s="23">
        <f t="shared" si="1774"/>
        <v>16</v>
      </c>
      <c r="P5449" s="23" t="str">
        <f t="shared" si="1775"/>
        <v>504430381Principal</v>
      </c>
    </row>
    <row r="5450" spans="1:16" ht="15" hidden="1" customHeight="1">
      <c r="A5450" s="40" t="s">
        <v>647</v>
      </c>
      <c r="B5450" s="23" t="str">
        <f>IFERROR(VLOOKUP(A5450,hoja!$A$2:$E$970,4,FALSE),0)</f>
        <v>CENTRO</v>
      </c>
      <c r="C5450" s="23" t="str">
        <f>IFERROR(VLOOKUP(A5450,hoja!$A$2:$E$1370,5,FALSE),0)</f>
        <v>TOCANCIPÁ</v>
      </c>
      <c r="D5450" s="23" t="str">
        <f>IFERROR(VLOOKUP(A5450,hoja!A:D,3,FALSE),0)</f>
        <v>2058</v>
      </c>
      <c r="E5450" s="40" t="s">
        <v>889</v>
      </c>
      <c r="F5450" s="23" t="str">
        <f>IFERROR(VLOOKUP(E5450,hoja!$A$2:$E$970,4,FALSE),0)</f>
        <v>CENTRO</v>
      </c>
      <c r="G5450" s="23" t="str">
        <f>IFERROR(VLOOKUP(E5450,hoja!$A$2:$E$970,5,FALSE),0)</f>
        <v>CAJICÁ</v>
      </c>
      <c r="H5450" s="103" t="str">
        <f>IFERROR(VLOOKUP(E5450,hoja!A:C,3,FALSE),0)</f>
        <v>50486</v>
      </c>
      <c r="I5450" s="24" t="str">
        <f t="shared" si="1772"/>
        <v>205850486</v>
      </c>
      <c r="K5450" s="23">
        <v>26</v>
      </c>
      <c r="L5450" s="23" t="str">
        <f t="shared" si="1773"/>
        <v>REGIONAL</v>
      </c>
      <c r="M5450" s="40" t="s">
        <v>618</v>
      </c>
      <c r="N5450" s="23" t="s">
        <v>622</v>
      </c>
      <c r="O5450" s="23">
        <f t="shared" si="1774"/>
        <v>25</v>
      </c>
      <c r="P5450" s="23" t="str">
        <f t="shared" si="1775"/>
        <v>205850486Principal</v>
      </c>
    </row>
    <row r="5451" spans="1:16" ht="15" hidden="1" customHeight="1">
      <c r="A5451" s="40" t="s">
        <v>647</v>
      </c>
      <c r="B5451" s="23" t="str">
        <f>IFERROR(VLOOKUP(A5451,hoja!$A$2:$E$970,4,FALSE),0)</f>
        <v>CENTRO</v>
      </c>
      <c r="C5451" s="23" t="str">
        <f>IFERROR(VLOOKUP(A5451,hoja!$A$2:$E$1370,5,FALSE),0)</f>
        <v>TOCANCIPÁ</v>
      </c>
      <c r="D5451" s="23" t="str">
        <f>IFERROR(VLOOKUP(A5451,hoja!A:D,3,FALSE),0)</f>
        <v>2058</v>
      </c>
      <c r="E5451" s="40" t="s">
        <v>1205</v>
      </c>
      <c r="F5451" s="23" t="str">
        <f>IFERROR(VLOOKUP(E5451,hoja!$A$2:$E$970,4,FALSE),0)</f>
        <v>CENTRO</v>
      </c>
      <c r="G5451" s="23" t="str">
        <f>IFERROR(VLOOKUP(E5451,hoja!$A$2:$E$970,5,FALSE),0)</f>
        <v>BOGOTÁ</v>
      </c>
      <c r="H5451" s="103" t="str">
        <f>IFERROR(VLOOKUP(E5451,hoja!A:C,3,FALSE),0)</f>
        <v>50329</v>
      </c>
      <c r="I5451" s="24" t="str">
        <f t="shared" si="1772"/>
        <v>205850329</v>
      </c>
      <c r="K5451" s="23">
        <v>59</v>
      </c>
      <c r="L5451" s="23" t="str">
        <f t="shared" si="1773"/>
        <v>REGIONAL</v>
      </c>
      <c r="M5451" s="40" t="s">
        <v>618</v>
      </c>
      <c r="N5451" s="23" t="s">
        <v>622</v>
      </c>
      <c r="O5451" s="23">
        <f t="shared" si="1774"/>
        <v>25</v>
      </c>
      <c r="P5451" s="23" t="str">
        <f t="shared" si="1775"/>
        <v>205850329Principal</v>
      </c>
    </row>
    <row r="5452" spans="1:16" ht="15" hidden="1" customHeight="1">
      <c r="A5452" s="40" t="s">
        <v>647</v>
      </c>
      <c r="B5452" s="23" t="str">
        <f>IFERROR(VLOOKUP(A5452,hoja!$A$2:$E$970,4,FALSE),0)</f>
        <v>CENTRO</v>
      </c>
      <c r="C5452" s="23" t="str">
        <f>IFERROR(VLOOKUP(A5452,hoja!$A$2:$E$1370,5,FALSE),0)</f>
        <v>TOCANCIPÁ</v>
      </c>
      <c r="D5452" s="23" t="str">
        <f>IFERROR(VLOOKUP(A5452,hoja!A:D,3,FALSE),0)</f>
        <v>2058</v>
      </c>
      <c r="E5452" s="40" t="s">
        <v>648</v>
      </c>
      <c r="F5452" s="23" t="str">
        <f>IFERROR(VLOOKUP(E5452,hoja!$A$2:$E$970,4,FALSE),0)</f>
        <v>CENTRO</v>
      </c>
      <c r="G5452" s="23" t="str">
        <f>IFERROR(VLOOKUP(E5452,hoja!$A$2:$E$970,5,FALSE),0)</f>
        <v>BOGOTÁ</v>
      </c>
      <c r="H5452" s="103" t="str">
        <f>IFERROR(VLOOKUP(E5452,hoja!A:C,3,FALSE),0)</f>
        <v>10228</v>
      </c>
      <c r="I5452" s="24" t="str">
        <f t="shared" si="1772"/>
        <v>205810228</v>
      </c>
      <c r="K5452" s="23">
        <v>42</v>
      </c>
      <c r="L5452" s="23" t="str">
        <f t="shared" si="1773"/>
        <v>REGIONAL</v>
      </c>
      <c r="M5452" s="40" t="s">
        <v>618</v>
      </c>
      <c r="N5452" s="23" t="s">
        <v>622</v>
      </c>
      <c r="O5452" s="23">
        <f t="shared" si="1774"/>
        <v>25</v>
      </c>
      <c r="P5452" s="23" t="str">
        <f t="shared" si="1775"/>
        <v>205810228Principal</v>
      </c>
    </row>
    <row r="5453" spans="1:16" ht="15" hidden="1" customHeight="1">
      <c r="A5453" s="40" t="s">
        <v>617</v>
      </c>
      <c r="B5453" s="23" t="str">
        <f>IFERROR(VLOOKUP(A5453,hoja!$A$2:$E$970,4,FALSE),0)</f>
        <v>ANTIOQUIA</v>
      </c>
      <c r="C5453" s="23" t="str">
        <f>IFERROR(VLOOKUP(A5453,hoja!$A$2:$E$1370,5,FALSE),0)</f>
        <v>MEDELLÍN</v>
      </c>
      <c r="D5453" s="23">
        <f>IFERROR(VLOOKUP(A5453,hoja!A:D,3,FALSE),0)</f>
        <v>50443</v>
      </c>
      <c r="E5453" s="40" t="s">
        <v>659</v>
      </c>
      <c r="F5453" s="23" t="str">
        <f>IFERROR(VLOOKUP(E5453,hoja!$A$2:$E$970,4,FALSE),0)</f>
        <v>OCCIDENTE</v>
      </c>
      <c r="G5453" s="23" t="str">
        <f>IFERROR(VLOOKUP(E5453,hoja!$A$2:$E$970,5,FALSE),0)</f>
        <v>ARMENIA</v>
      </c>
      <c r="H5453" s="103" t="str">
        <f>IFERROR(VLOOKUP(E5453,hoja!A:C,3,FALSE),0)</f>
        <v>0142</v>
      </c>
      <c r="I5453" s="24" t="str">
        <f t="shared" ref="I5453:I5488" si="1776">D5453&amp;H5453</f>
        <v>504430142</v>
      </c>
      <c r="K5453" s="23">
        <v>277</v>
      </c>
      <c r="L5453" s="23" t="str">
        <f t="shared" ref="L5453:L5488" si="1777">IF(B5453=F5453,"REGIONAL","NACIONAL")</f>
        <v>NACIONAL</v>
      </c>
      <c r="M5453" s="40" t="s">
        <v>618</v>
      </c>
      <c r="N5453" s="23" t="s">
        <v>622</v>
      </c>
      <c r="O5453" s="23">
        <f t="shared" ref="O5453:O5488" si="1778">IF(K5453&lt;=250,25,IF(K5453&lt;=500,16,IF(K5453&lt;=800,12,IF(K5453&lt;=1100,8,IF(K5453&lt;=1400,6,IF(K5453&lt;=1700,5))))))</f>
        <v>16</v>
      </c>
      <c r="P5453" s="23" t="str">
        <f t="shared" ref="P5453:P5488" si="1779">D5453&amp;H5453&amp;M5453</f>
        <v>504430142Principal</v>
      </c>
    </row>
    <row r="5454" spans="1:16" ht="15" hidden="1" customHeight="1">
      <c r="A5454" s="40" t="s">
        <v>647</v>
      </c>
      <c r="B5454" s="23" t="str">
        <f>IFERROR(VLOOKUP(A5454,hoja!$A$2:$E$970,4,FALSE),0)</f>
        <v>CENTRO</v>
      </c>
      <c r="C5454" s="23" t="str">
        <f>IFERROR(VLOOKUP(A5454,hoja!$A$2:$E$1370,5,FALSE),0)</f>
        <v>TOCANCIPÁ</v>
      </c>
      <c r="D5454" s="23" t="str">
        <f>IFERROR(VLOOKUP(A5454,hoja!A:D,3,FALSE),0)</f>
        <v>2058</v>
      </c>
      <c r="E5454" s="40" t="s">
        <v>1065</v>
      </c>
      <c r="F5454" s="23" t="str">
        <f>IFERROR(VLOOKUP(E5454,hoja!$A$2:$E$970,4,FALSE),0)</f>
        <v>CENTRO</v>
      </c>
      <c r="G5454" s="23" t="str">
        <f>IFERROR(VLOOKUP(E5454,hoja!$A$2:$E$970,5,FALSE),0)</f>
        <v>BOGOTÁ</v>
      </c>
      <c r="H5454" s="103" t="str">
        <f>IFERROR(VLOOKUP(E5454,hoja!A:C,3,FALSE),0)</f>
        <v>50251</v>
      </c>
      <c r="I5454" s="24" t="str">
        <f t="shared" si="1776"/>
        <v>205850251</v>
      </c>
      <c r="K5454" s="23">
        <v>83</v>
      </c>
      <c r="L5454" s="23" t="str">
        <f t="shared" si="1777"/>
        <v>REGIONAL</v>
      </c>
      <c r="M5454" s="40" t="s">
        <v>618</v>
      </c>
      <c r="N5454" s="23" t="s">
        <v>622</v>
      </c>
      <c r="O5454" s="23">
        <f t="shared" si="1778"/>
        <v>25</v>
      </c>
      <c r="P5454" s="23" t="str">
        <f t="shared" si="1779"/>
        <v>205850251Principal</v>
      </c>
    </row>
    <row r="5455" spans="1:16" ht="15" hidden="1" customHeight="1">
      <c r="A5455" s="40" t="s">
        <v>647</v>
      </c>
      <c r="B5455" s="23" t="str">
        <f>IFERROR(VLOOKUP(A5455,hoja!$A$2:$E$970,4,FALSE),0)</f>
        <v>CENTRO</v>
      </c>
      <c r="C5455" s="23" t="str">
        <f>IFERROR(VLOOKUP(A5455,hoja!$A$2:$E$1370,5,FALSE),0)</f>
        <v>TOCANCIPÁ</v>
      </c>
      <c r="D5455" s="23" t="str">
        <f>IFERROR(VLOOKUP(A5455,hoja!A:D,3,FALSE),0)</f>
        <v>2058</v>
      </c>
      <c r="E5455" s="40" t="s">
        <v>639</v>
      </c>
      <c r="F5455" s="23" t="str">
        <f>IFERROR(VLOOKUP(E5455,hoja!$A$2:$E$970,4,FALSE),0)</f>
        <v>CENTRO</v>
      </c>
      <c r="G5455" s="23" t="str">
        <f>IFERROR(VLOOKUP(E5455,hoja!$A$2:$E$970,5,FALSE),0)</f>
        <v>BOGOTÁ</v>
      </c>
      <c r="H5455" s="103" t="str">
        <f>IFERROR(VLOOKUP(E5455,hoja!A:C,3,FALSE),0)</f>
        <v>10229</v>
      </c>
      <c r="I5455" s="24" t="str">
        <f t="shared" si="1776"/>
        <v>205810229</v>
      </c>
      <c r="K5455" s="23">
        <v>83</v>
      </c>
      <c r="L5455" s="23" t="str">
        <f t="shared" si="1777"/>
        <v>REGIONAL</v>
      </c>
      <c r="M5455" s="40" t="s">
        <v>618</v>
      </c>
      <c r="N5455" s="23" t="s">
        <v>622</v>
      </c>
      <c r="O5455" s="23">
        <f t="shared" si="1778"/>
        <v>25</v>
      </c>
      <c r="P5455" s="23" t="str">
        <f t="shared" si="1779"/>
        <v>205810229Principal</v>
      </c>
    </row>
    <row r="5456" spans="1:16" ht="15" hidden="1" customHeight="1">
      <c r="A5456" s="40" t="s">
        <v>617</v>
      </c>
      <c r="B5456" s="23" t="str">
        <f>IFERROR(VLOOKUP(A5456,hoja!$A$2:$E$970,4,FALSE),0)</f>
        <v>ANTIOQUIA</v>
      </c>
      <c r="C5456" s="23" t="str">
        <f>IFERROR(VLOOKUP(A5456,hoja!$A$2:$E$1370,5,FALSE),0)</f>
        <v>MEDELLÍN</v>
      </c>
      <c r="D5456" s="23">
        <f>IFERROR(VLOOKUP(A5456,hoja!A:D,3,FALSE),0)</f>
        <v>50443</v>
      </c>
      <c r="E5456" s="40" t="s">
        <v>644</v>
      </c>
      <c r="F5456" s="23" t="str">
        <f>IFERROR(VLOOKUP(E5456,hoja!$A$2:$E$970,4,FALSE),0)</f>
        <v>OCCIDENTE</v>
      </c>
      <c r="G5456" s="23" t="str">
        <f>IFERROR(VLOOKUP(E5456,hoja!$A$2:$E$970,5,FALSE),0)</f>
        <v>PEREIRA</v>
      </c>
      <c r="H5456" s="103" t="str">
        <f>IFERROR(VLOOKUP(E5456,hoja!A:C,3,FALSE),0)</f>
        <v>0198</v>
      </c>
      <c r="I5456" s="24" t="str">
        <f t="shared" si="1776"/>
        <v>504430198</v>
      </c>
      <c r="K5456" s="23">
        <v>246</v>
      </c>
      <c r="L5456" s="23" t="str">
        <f t="shared" si="1777"/>
        <v>NACIONAL</v>
      </c>
      <c r="M5456" s="40" t="s">
        <v>618</v>
      </c>
      <c r="N5456" s="23" t="s">
        <v>622</v>
      </c>
      <c r="O5456" s="23">
        <f t="shared" si="1778"/>
        <v>25</v>
      </c>
      <c r="P5456" s="23" t="str">
        <f t="shared" si="1779"/>
        <v>504430198Principal</v>
      </c>
    </row>
    <row r="5457" spans="1:16" ht="15" hidden="1" customHeight="1">
      <c r="A5457" s="40" t="s">
        <v>581</v>
      </c>
      <c r="B5457" s="23" t="str">
        <f>IFERROR(VLOOKUP(A5457,hoja!$A$2:$E$970,4,FALSE),0)</f>
        <v>OCCIDENTE</v>
      </c>
      <c r="C5457" s="23" t="str">
        <f>IFERROR(VLOOKUP(A5457,hoja!$A$2:$E$1370,5,FALSE),0)</f>
        <v>CALI</v>
      </c>
      <c r="D5457" s="23" t="str">
        <f>IFERROR(VLOOKUP(A5457,hoja!A:D,3,FALSE),0)</f>
        <v>60043</v>
      </c>
      <c r="E5457" s="40" t="s">
        <v>881</v>
      </c>
      <c r="F5457" s="23" t="str">
        <f>IFERROR(VLOOKUP(E5457,hoja!$A$2:$E$970,4,FALSE),0)</f>
        <v>ANTIOQUIA</v>
      </c>
      <c r="G5457" s="23" t="str">
        <f>IFERROR(VLOOKUP(E5457,hoja!$A$2:$E$970,5,FALSE),0)</f>
        <v>MEDELLÍN</v>
      </c>
      <c r="H5457" s="103" t="str">
        <f>IFERROR(VLOOKUP(E5457,hoja!A:C,3,FALSE),0)</f>
        <v>1381</v>
      </c>
      <c r="I5457" s="24" t="str">
        <f t="shared" si="1776"/>
        <v>600431381</v>
      </c>
      <c r="K5457" s="23">
        <v>415</v>
      </c>
      <c r="L5457" s="23" t="str">
        <f t="shared" si="1777"/>
        <v>NACIONAL</v>
      </c>
      <c r="M5457" s="40" t="s">
        <v>618</v>
      </c>
      <c r="N5457" s="23" t="s">
        <v>622</v>
      </c>
      <c r="O5457" s="23">
        <f t="shared" si="1778"/>
        <v>16</v>
      </c>
      <c r="P5457" s="23" t="str">
        <f t="shared" si="1779"/>
        <v>600431381Principal</v>
      </c>
    </row>
    <row r="5458" spans="1:16" ht="15" hidden="1" customHeight="1">
      <c r="A5458" s="40" t="s">
        <v>71</v>
      </c>
      <c r="B5458" s="23" t="str">
        <f>IFERROR(VLOOKUP(A5458,hoja!$A$2:$E$970,4,FALSE),0)</f>
        <v>CENTRO</v>
      </c>
      <c r="C5458" s="23" t="str">
        <f>IFERROR(VLOOKUP(A5458,hoja!$A$2:$E$1370,5,FALSE),0)</f>
        <v>BOGOTÁ</v>
      </c>
      <c r="D5458" s="23" t="str">
        <f>IFERROR(VLOOKUP(A5458,hoja!A:D,3,FALSE),0)</f>
        <v>60015</v>
      </c>
      <c r="E5458" s="40" t="s">
        <v>881</v>
      </c>
      <c r="F5458" s="23" t="str">
        <f>IFERROR(VLOOKUP(E5458,hoja!$A$2:$E$970,4,FALSE),0)</f>
        <v>ANTIOQUIA</v>
      </c>
      <c r="G5458" s="23" t="str">
        <f>IFERROR(VLOOKUP(E5458,hoja!$A$2:$E$970,5,FALSE),0)</f>
        <v>MEDELLÍN</v>
      </c>
      <c r="H5458" s="103" t="str">
        <f>IFERROR(VLOOKUP(E5458,hoja!A:C,3,FALSE),0)</f>
        <v>1381</v>
      </c>
      <c r="I5458" s="24" t="str">
        <f t="shared" si="1776"/>
        <v>600151381</v>
      </c>
      <c r="L5458" s="23" t="str">
        <f t="shared" si="1777"/>
        <v>NACIONAL</v>
      </c>
      <c r="M5458" s="40" t="s">
        <v>618</v>
      </c>
      <c r="N5458" s="23" t="s">
        <v>622</v>
      </c>
      <c r="O5458" s="23">
        <f t="shared" si="1778"/>
        <v>25</v>
      </c>
      <c r="P5458" s="23" t="str">
        <f t="shared" si="1779"/>
        <v>600151381Principal</v>
      </c>
    </row>
    <row r="5459" spans="1:16" ht="15" hidden="1" customHeight="1">
      <c r="A5459" s="40" t="s">
        <v>593</v>
      </c>
      <c r="B5459" s="23" t="str">
        <f>IFERROR(VLOOKUP(A5459,hoja!$A$2:$E$970,4,FALSE),0)</f>
        <v>COSTA</v>
      </c>
      <c r="C5459" s="23" t="str">
        <f>IFERROR(VLOOKUP(A5459,hoja!$A$2:$E$1370,5,FALSE),0)</f>
        <v>MONTERÍA</v>
      </c>
      <c r="D5459" s="23" t="str">
        <f>IFERROR(VLOOKUP(A5459,hoja!A:D,3,FALSE),0)</f>
        <v>60040</v>
      </c>
      <c r="E5459" s="40" t="s">
        <v>881</v>
      </c>
      <c r="F5459" s="23" t="str">
        <f>IFERROR(VLOOKUP(E5459,hoja!$A$2:$E$970,4,FALSE),0)</f>
        <v>ANTIOQUIA</v>
      </c>
      <c r="G5459" s="23" t="str">
        <f>IFERROR(VLOOKUP(E5459,hoja!$A$2:$E$970,5,FALSE),0)</f>
        <v>MEDELLÍN</v>
      </c>
      <c r="H5459" s="103" t="str">
        <f>IFERROR(VLOOKUP(E5459,hoja!A:C,3,FALSE),0)</f>
        <v>1381</v>
      </c>
      <c r="I5459" s="24" t="str">
        <f t="shared" si="1776"/>
        <v>600401381</v>
      </c>
      <c r="L5459" s="23" t="str">
        <f t="shared" si="1777"/>
        <v>NACIONAL</v>
      </c>
      <c r="M5459" s="40" t="s">
        <v>618</v>
      </c>
      <c r="N5459" s="23" t="s">
        <v>622</v>
      </c>
      <c r="O5459" s="23">
        <f t="shared" si="1778"/>
        <v>25</v>
      </c>
      <c r="P5459" s="23" t="str">
        <f t="shared" si="1779"/>
        <v>600401381Principal</v>
      </c>
    </row>
    <row r="5460" spans="1:16" ht="15" hidden="1" customHeight="1">
      <c r="A5460" s="40" t="s">
        <v>365</v>
      </c>
      <c r="B5460" s="23" t="str">
        <f>IFERROR(VLOOKUP(A5460,hoja!$A$2:$E$970,4,FALSE),0)</f>
        <v>OCCIDENTE</v>
      </c>
      <c r="C5460" s="23" t="str">
        <f>IFERROR(VLOOKUP(A5460,hoja!$A$2:$E$1370,5,FALSE),0)</f>
        <v>PASTO</v>
      </c>
      <c r="D5460" s="23" t="str">
        <f>IFERROR(VLOOKUP(A5460,hoja!A:D,3,FALSE),0)</f>
        <v>60148</v>
      </c>
      <c r="E5460" s="40" t="s">
        <v>881</v>
      </c>
      <c r="F5460" s="23" t="str">
        <f>IFERROR(VLOOKUP(E5460,hoja!$A$2:$E$970,4,FALSE),0)</f>
        <v>ANTIOQUIA</v>
      </c>
      <c r="G5460" s="23" t="str">
        <f>IFERROR(VLOOKUP(E5460,hoja!$A$2:$E$970,5,FALSE),0)</f>
        <v>MEDELLÍN</v>
      </c>
      <c r="H5460" s="103" t="str">
        <f>IFERROR(VLOOKUP(E5460,hoja!A:C,3,FALSE),0)</f>
        <v>1381</v>
      </c>
      <c r="I5460" s="24" t="str">
        <f t="shared" si="1776"/>
        <v>601481381</v>
      </c>
      <c r="L5460" s="23" t="str">
        <f t="shared" si="1777"/>
        <v>NACIONAL</v>
      </c>
      <c r="M5460" s="40" t="s">
        <v>618</v>
      </c>
      <c r="N5460" s="23" t="s">
        <v>622</v>
      </c>
      <c r="O5460" s="23">
        <f t="shared" si="1778"/>
        <v>25</v>
      </c>
      <c r="P5460" s="23" t="str">
        <f t="shared" si="1779"/>
        <v>601481381Principal</v>
      </c>
    </row>
    <row r="5461" spans="1:16" ht="15" hidden="1" customHeight="1">
      <c r="A5461" s="40" t="s">
        <v>891</v>
      </c>
      <c r="B5461" s="23" t="str">
        <f>IFERROR(VLOOKUP(A5461,hoja!$A$2:$E$970,4,FALSE),0)</f>
        <v>CENTRO</v>
      </c>
      <c r="C5461" s="23" t="str">
        <f>IFERROR(VLOOKUP(A5461,hoja!$A$2:$E$1370,5,FALSE),0)</f>
        <v>MARIQUITA</v>
      </c>
      <c r="D5461" s="23" t="str">
        <f>IFERROR(VLOOKUP(A5461,hoja!A:D,3,FALSE),0)</f>
        <v>60038</v>
      </c>
      <c r="E5461" s="40" t="s">
        <v>891</v>
      </c>
      <c r="F5461" s="23" t="str">
        <f>IFERROR(VLOOKUP(E5461,hoja!$A$2:$E$970,4,FALSE),0)</f>
        <v>CENTRO</v>
      </c>
      <c r="G5461" s="23" t="str">
        <f>IFERROR(VLOOKUP(E5461,hoja!$A$2:$E$970,5,FALSE),0)</f>
        <v>MARIQUITA</v>
      </c>
      <c r="H5461" s="103" t="str">
        <f>IFERROR(VLOOKUP(E5461,hoja!A:C,3,FALSE),0)</f>
        <v>60038</v>
      </c>
      <c r="I5461" s="24" t="str">
        <f t="shared" si="1776"/>
        <v>6003860038</v>
      </c>
      <c r="K5461" s="23">
        <v>2</v>
      </c>
      <c r="L5461" s="23" t="str">
        <f t="shared" si="1777"/>
        <v>REGIONAL</v>
      </c>
      <c r="M5461" s="40" t="s">
        <v>618</v>
      </c>
      <c r="N5461" s="23" t="s">
        <v>622</v>
      </c>
      <c r="O5461" s="23">
        <f t="shared" si="1778"/>
        <v>25</v>
      </c>
      <c r="P5461" s="23" t="str">
        <f t="shared" si="1779"/>
        <v>6003860038Principal</v>
      </c>
    </row>
    <row r="5462" spans="1:16" ht="15" hidden="1" customHeight="1">
      <c r="A5462" s="40" t="s">
        <v>581</v>
      </c>
      <c r="B5462" s="23" t="str">
        <f>IFERROR(VLOOKUP(A5462,hoja!$A$2:$E$970,4,FALSE),0)</f>
        <v>OCCIDENTE</v>
      </c>
      <c r="C5462" s="23" t="str">
        <f>IFERROR(VLOOKUP(A5462,hoja!$A$2:$E$1370,5,FALSE),0)</f>
        <v>CALI</v>
      </c>
      <c r="D5462" s="23" t="str">
        <f>IFERROR(VLOOKUP(A5462,hoja!A:D,3,FALSE),0)</f>
        <v>60043</v>
      </c>
      <c r="E5462" s="40" t="s">
        <v>581</v>
      </c>
      <c r="F5462" s="23" t="str">
        <f>IFERROR(VLOOKUP(E5462,hoja!$A$2:$E$970,4,FALSE),0)</f>
        <v>OCCIDENTE</v>
      </c>
      <c r="G5462" s="23" t="str">
        <f>IFERROR(VLOOKUP(E5462,hoja!$A$2:$E$970,5,FALSE),0)</f>
        <v>CALI</v>
      </c>
      <c r="H5462" s="103" t="str">
        <f>IFERROR(VLOOKUP(E5462,hoja!A:C,3,FALSE),0)</f>
        <v>60043</v>
      </c>
      <c r="I5462" s="24" t="str">
        <f t="shared" si="1776"/>
        <v>6004360043</v>
      </c>
      <c r="K5462" s="23">
        <v>3</v>
      </c>
      <c r="L5462" s="23" t="str">
        <f t="shared" si="1777"/>
        <v>REGIONAL</v>
      </c>
      <c r="M5462" s="40" t="s">
        <v>618</v>
      </c>
      <c r="N5462" s="23" t="s">
        <v>622</v>
      </c>
      <c r="O5462" s="23">
        <f t="shared" si="1778"/>
        <v>25</v>
      </c>
      <c r="P5462" s="23" t="str">
        <f t="shared" si="1779"/>
        <v>6004360043Principal</v>
      </c>
    </row>
    <row r="5463" spans="1:16" ht="15" hidden="1" customHeight="1">
      <c r="A5463" s="40" t="s">
        <v>95</v>
      </c>
      <c r="B5463" s="23" t="str">
        <f>IFERROR(VLOOKUP(A5463,hoja!$A$2:$E$970,4,FALSE),0)</f>
        <v>OCCIDENTE</v>
      </c>
      <c r="C5463" s="23" t="str">
        <f>IFERROR(VLOOKUP(A5463,hoja!$A$2:$E$1370,5,FALSE),0)</f>
        <v>CALI</v>
      </c>
      <c r="D5463" s="23" t="str">
        <f>IFERROR(VLOOKUP(A5463,hoja!A:D,3,FALSE),0)</f>
        <v>3024</v>
      </c>
      <c r="E5463" s="40" t="s">
        <v>881</v>
      </c>
      <c r="F5463" s="23" t="str">
        <f>IFERROR(VLOOKUP(E5463,hoja!$A$2:$E$970,4,FALSE),0)</f>
        <v>ANTIOQUIA</v>
      </c>
      <c r="G5463" s="23" t="str">
        <f>IFERROR(VLOOKUP(E5463,hoja!$A$2:$E$970,5,FALSE),0)</f>
        <v>MEDELLÍN</v>
      </c>
      <c r="H5463" s="103" t="str">
        <f>IFERROR(VLOOKUP(E5463,hoja!A:C,3,FALSE),0)</f>
        <v>1381</v>
      </c>
      <c r="I5463" s="24" t="str">
        <f t="shared" si="1776"/>
        <v>30241381</v>
      </c>
      <c r="K5463" s="23">
        <v>427</v>
      </c>
      <c r="L5463" s="23" t="str">
        <f t="shared" si="1777"/>
        <v>NACIONAL</v>
      </c>
      <c r="M5463" s="40" t="s">
        <v>618</v>
      </c>
      <c r="N5463" s="23" t="s">
        <v>622</v>
      </c>
      <c r="O5463" s="23">
        <f t="shared" si="1778"/>
        <v>16</v>
      </c>
      <c r="P5463" s="23" t="str">
        <f t="shared" si="1779"/>
        <v>30241381Principal</v>
      </c>
    </row>
    <row r="5464" spans="1:16" ht="15" hidden="1" customHeight="1">
      <c r="A5464" s="40" t="s">
        <v>816</v>
      </c>
      <c r="B5464" s="23" t="str">
        <f>IFERROR(VLOOKUP(A5464,hoja!$A$2:$E$970,4,FALSE),0)</f>
        <v>OCCIDENTE</v>
      </c>
      <c r="C5464" s="23" t="str">
        <f>IFERROR(VLOOKUP(A5464,hoja!$A$2:$E$1370,5,FALSE),0)</f>
        <v>IPIALES</v>
      </c>
      <c r="D5464" s="23" t="str">
        <f>IFERROR(VLOOKUP(A5464,hoja!A:D,3,FALSE),0)</f>
        <v>60013</v>
      </c>
      <c r="E5464" s="40" t="s">
        <v>617</v>
      </c>
      <c r="F5464" s="23" t="str">
        <f>IFERROR(VLOOKUP(E5464,hoja!$A$2:$E$970,4,FALSE),0)</f>
        <v>ANTIOQUIA</v>
      </c>
      <c r="G5464" s="23" t="str">
        <f>IFERROR(VLOOKUP(E5464,hoja!$A$2:$E$970,5,FALSE),0)</f>
        <v>MEDELLÍN</v>
      </c>
      <c r="H5464" s="103">
        <f>IFERROR(VLOOKUP(E5464,hoja!A:C,3,FALSE),0)</f>
        <v>50443</v>
      </c>
      <c r="I5464" s="24" t="str">
        <f t="shared" si="1776"/>
        <v>6001350443</v>
      </c>
      <c r="K5464" s="23">
        <v>913</v>
      </c>
      <c r="L5464" s="23" t="str">
        <f t="shared" si="1777"/>
        <v>NACIONAL</v>
      </c>
      <c r="M5464" s="40" t="s">
        <v>618</v>
      </c>
      <c r="N5464" s="23" t="s">
        <v>622</v>
      </c>
      <c r="O5464" s="23">
        <f t="shared" si="1778"/>
        <v>8</v>
      </c>
      <c r="P5464" s="23" t="str">
        <f t="shared" si="1779"/>
        <v>6001350443Principal</v>
      </c>
    </row>
    <row r="5465" spans="1:16" ht="15" hidden="1" customHeight="1">
      <c r="A5465" s="40" t="s">
        <v>891</v>
      </c>
      <c r="B5465" s="23" t="str">
        <f>IFERROR(VLOOKUP(A5465,hoja!$A$2:$E$970,4,FALSE),0)</f>
        <v>CENTRO</v>
      </c>
      <c r="C5465" s="23" t="str">
        <f>IFERROR(VLOOKUP(A5465,hoja!$A$2:$E$1370,5,FALSE),0)</f>
        <v>MARIQUITA</v>
      </c>
      <c r="D5465" s="23" t="str">
        <f>IFERROR(VLOOKUP(A5465,hoja!A:D,3,FALSE),0)</f>
        <v>60038</v>
      </c>
      <c r="E5465" s="40" t="s">
        <v>881</v>
      </c>
      <c r="F5465" s="23" t="str">
        <f>IFERROR(VLOOKUP(E5465,hoja!$A$2:$E$970,4,FALSE),0)</f>
        <v>ANTIOQUIA</v>
      </c>
      <c r="G5465" s="23" t="str">
        <f>IFERROR(VLOOKUP(E5465,hoja!$A$2:$E$970,5,FALSE),0)</f>
        <v>MEDELLÍN</v>
      </c>
      <c r="H5465" s="103" t="str">
        <f>IFERROR(VLOOKUP(E5465,hoja!A:C,3,FALSE),0)</f>
        <v>1381</v>
      </c>
      <c r="I5465" s="24" t="str">
        <f t="shared" si="1776"/>
        <v>600381381</v>
      </c>
      <c r="L5465" s="23" t="str">
        <f t="shared" si="1777"/>
        <v>NACIONAL</v>
      </c>
      <c r="M5465" s="40" t="s">
        <v>618</v>
      </c>
      <c r="N5465" s="23" t="s">
        <v>622</v>
      </c>
      <c r="O5465" s="23">
        <f t="shared" si="1778"/>
        <v>25</v>
      </c>
      <c r="P5465" s="23" t="str">
        <f t="shared" si="1779"/>
        <v>600381381Principal</v>
      </c>
    </row>
    <row r="5466" spans="1:16" ht="15" hidden="1" customHeight="1">
      <c r="A5466" s="40" t="s">
        <v>554</v>
      </c>
      <c r="B5466" s="23" t="str">
        <f>IFERROR(VLOOKUP(A5466,hoja!$A$2:$E$970,4,FALSE),0)</f>
        <v>COSTA</v>
      </c>
      <c r="C5466" s="23" t="str">
        <f>IFERROR(VLOOKUP(A5466,hoja!$A$2:$E$1370,5,FALSE),0)</f>
        <v>VALLEDUPAR</v>
      </c>
      <c r="D5466" s="23" t="str">
        <f>IFERROR(VLOOKUP(A5466,hoja!A:D,3,FALSE),0)</f>
        <v>60030</v>
      </c>
      <c r="E5466" s="40" t="s">
        <v>881</v>
      </c>
      <c r="F5466" s="23" t="str">
        <f>IFERROR(VLOOKUP(E5466,hoja!$A$2:$E$970,4,FALSE),0)</f>
        <v>ANTIOQUIA</v>
      </c>
      <c r="G5466" s="23" t="str">
        <f>IFERROR(VLOOKUP(E5466,hoja!$A$2:$E$970,5,FALSE),0)</f>
        <v>MEDELLÍN</v>
      </c>
      <c r="H5466" s="103" t="str">
        <f>IFERROR(VLOOKUP(E5466,hoja!A:C,3,FALSE),0)</f>
        <v>1381</v>
      </c>
      <c r="I5466" s="24" t="str">
        <f t="shared" si="1776"/>
        <v>600301381</v>
      </c>
      <c r="L5466" s="23" t="str">
        <f t="shared" si="1777"/>
        <v>NACIONAL</v>
      </c>
      <c r="M5466" s="40" t="s">
        <v>618</v>
      </c>
      <c r="N5466" s="23" t="s">
        <v>622</v>
      </c>
      <c r="O5466" s="23">
        <f t="shared" si="1778"/>
        <v>25</v>
      </c>
      <c r="P5466" s="23" t="str">
        <f t="shared" si="1779"/>
        <v>600301381Principal</v>
      </c>
    </row>
    <row r="5467" spans="1:16" ht="15" hidden="1" customHeight="1">
      <c r="A5467" s="40" t="s">
        <v>78</v>
      </c>
      <c r="B5467" s="23" t="str">
        <f>IFERROR(VLOOKUP(A5467,hoja!$A$2:$E$970,4,FALSE),0)</f>
        <v>SANTANDER</v>
      </c>
      <c r="C5467" s="23" t="str">
        <f>IFERROR(VLOOKUP(A5467,hoja!$A$2:$E$1370,5,FALSE),0)</f>
        <v>PIEDECUESTA</v>
      </c>
      <c r="D5467" s="23" t="str">
        <f>IFERROR(VLOOKUP(A5467,hoja!A:D,3,FALSE),0)</f>
        <v>60017</v>
      </c>
      <c r="E5467" s="40" t="s">
        <v>881</v>
      </c>
      <c r="F5467" s="23" t="str">
        <f>IFERROR(VLOOKUP(E5467,hoja!$A$2:$E$970,4,FALSE),0)</f>
        <v>ANTIOQUIA</v>
      </c>
      <c r="G5467" s="23" t="str">
        <f>IFERROR(VLOOKUP(E5467,hoja!$A$2:$E$970,5,FALSE),0)</f>
        <v>MEDELLÍN</v>
      </c>
      <c r="H5467" s="103" t="str">
        <f>IFERROR(VLOOKUP(E5467,hoja!A:C,3,FALSE),0)</f>
        <v>1381</v>
      </c>
      <c r="I5467" s="24" t="str">
        <f t="shared" si="1776"/>
        <v>600171381</v>
      </c>
      <c r="L5467" s="23" t="str">
        <f t="shared" si="1777"/>
        <v>NACIONAL</v>
      </c>
      <c r="M5467" s="40" t="s">
        <v>618</v>
      </c>
      <c r="N5467" s="23" t="s">
        <v>622</v>
      </c>
      <c r="O5467" s="23">
        <f t="shared" si="1778"/>
        <v>25</v>
      </c>
      <c r="P5467" s="23" t="str">
        <f t="shared" si="1779"/>
        <v>600171381Principal</v>
      </c>
    </row>
    <row r="5468" spans="1:16" ht="15" hidden="1" customHeight="1">
      <c r="A5468" s="40" t="s">
        <v>859</v>
      </c>
      <c r="B5468" s="23" t="str">
        <f>IFERROR(VLOOKUP(A5468,hoja!$A$2:$E$970,4,FALSE),0)</f>
        <v>CENTRO</v>
      </c>
      <c r="C5468" s="23" t="str">
        <f>IFERROR(VLOOKUP(A5468,hoja!$A$2:$E$1370,5,FALSE),0)</f>
        <v>IBAGUÉ</v>
      </c>
      <c r="D5468" s="23" t="str">
        <f>IFERROR(VLOOKUP(A5468,hoja!A:D,3,FALSE),0)</f>
        <v>60021</v>
      </c>
      <c r="E5468" s="40" t="s">
        <v>881</v>
      </c>
      <c r="F5468" s="23" t="str">
        <f>IFERROR(VLOOKUP(E5468,hoja!$A$2:$E$970,4,FALSE),0)</f>
        <v>ANTIOQUIA</v>
      </c>
      <c r="G5468" s="23" t="str">
        <f>IFERROR(VLOOKUP(E5468,hoja!$A$2:$E$970,5,FALSE),0)</f>
        <v>MEDELLÍN</v>
      </c>
      <c r="H5468" s="103" t="str">
        <f>IFERROR(VLOOKUP(E5468,hoja!A:C,3,FALSE),0)</f>
        <v>1381</v>
      </c>
      <c r="I5468" s="24" t="str">
        <f t="shared" si="1776"/>
        <v>600211381</v>
      </c>
      <c r="L5468" s="23" t="str">
        <f t="shared" si="1777"/>
        <v>NACIONAL</v>
      </c>
      <c r="M5468" s="40" t="s">
        <v>618</v>
      </c>
      <c r="N5468" s="23" t="s">
        <v>622</v>
      </c>
      <c r="O5468" s="23">
        <f t="shared" si="1778"/>
        <v>25</v>
      </c>
      <c r="P5468" s="23" t="str">
        <f t="shared" si="1779"/>
        <v>600211381Principal</v>
      </c>
    </row>
    <row r="5469" spans="1:16" ht="15" hidden="1" customHeight="1">
      <c r="A5469" s="40" t="s">
        <v>1031</v>
      </c>
      <c r="B5469" s="23" t="str">
        <f>IFERROR(VLOOKUP(A5469,hoja!$A$2:$E$970,4,FALSE),0)</f>
        <v>SANTANDER</v>
      </c>
      <c r="C5469" s="23" t="str">
        <f>IFERROR(VLOOKUP(A5469,hoja!$A$2:$E$1370,5,FALSE),0)</f>
        <v>AGUACHICA</v>
      </c>
      <c r="D5469" s="23" t="str">
        <f>IFERROR(VLOOKUP(A5469,hoja!A:D,3,FALSE),0)</f>
        <v>50521</v>
      </c>
      <c r="E5469" s="40" t="s">
        <v>881</v>
      </c>
      <c r="F5469" s="23" t="str">
        <f>IFERROR(VLOOKUP(E5469,hoja!$A$2:$E$970,4,FALSE),0)</f>
        <v>ANTIOQUIA</v>
      </c>
      <c r="G5469" s="23" t="str">
        <f>IFERROR(VLOOKUP(E5469,hoja!$A$2:$E$970,5,FALSE),0)</f>
        <v>MEDELLÍN</v>
      </c>
      <c r="H5469" s="103" t="str">
        <f>IFERROR(VLOOKUP(E5469,hoja!A:C,3,FALSE),0)</f>
        <v>1381</v>
      </c>
      <c r="I5469" s="24" t="str">
        <f t="shared" si="1776"/>
        <v>505211381</v>
      </c>
      <c r="L5469" s="23" t="str">
        <f t="shared" si="1777"/>
        <v>NACIONAL</v>
      </c>
      <c r="M5469" s="40" t="s">
        <v>618</v>
      </c>
      <c r="N5469" s="23" t="s">
        <v>622</v>
      </c>
      <c r="O5469" s="23">
        <f t="shared" si="1778"/>
        <v>25</v>
      </c>
      <c r="P5469" s="23" t="str">
        <f t="shared" si="1779"/>
        <v>505211381Principal</v>
      </c>
    </row>
    <row r="5470" spans="1:16" ht="15" hidden="1" customHeight="1">
      <c r="A5470" s="40" t="s">
        <v>654</v>
      </c>
      <c r="B5470" s="23" t="str">
        <f>IFERROR(VLOOKUP(A5470,hoja!$A$2:$E$970,4,FALSE),0)</f>
        <v>ANTIOQUIA</v>
      </c>
      <c r="C5470" s="23" t="str">
        <f>IFERROR(VLOOKUP(A5470,hoja!$A$2:$E$1370,5,FALSE),0)</f>
        <v>CHIGORODÓ</v>
      </c>
      <c r="D5470" s="23" t="str">
        <f>IFERROR(VLOOKUP(A5470,hoja!A:D,3,FALSE),0)</f>
        <v>60005</v>
      </c>
      <c r="E5470" s="40" t="s">
        <v>881</v>
      </c>
      <c r="F5470" s="23" t="str">
        <f>IFERROR(VLOOKUP(E5470,hoja!$A$2:$E$970,4,FALSE),0)</f>
        <v>ANTIOQUIA</v>
      </c>
      <c r="G5470" s="23" t="str">
        <f>IFERROR(VLOOKUP(E5470,hoja!$A$2:$E$970,5,FALSE),0)</f>
        <v>MEDELLÍN</v>
      </c>
      <c r="H5470" s="103" t="str">
        <f>IFERROR(VLOOKUP(E5470,hoja!A:C,3,FALSE),0)</f>
        <v>1381</v>
      </c>
      <c r="I5470" s="24" t="str">
        <f t="shared" si="1776"/>
        <v>600051381</v>
      </c>
      <c r="L5470" s="23" t="str">
        <f t="shared" si="1777"/>
        <v>REGIONAL</v>
      </c>
      <c r="M5470" s="40" t="s">
        <v>618</v>
      </c>
      <c r="N5470" s="23" t="s">
        <v>622</v>
      </c>
      <c r="O5470" s="23">
        <f t="shared" si="1778"/>
        <v>25</v>
      </c>
      <c r="P5470" s="23" t="str">
        <f t="shared" si="1779"/>
        <v>600051381Principal</v>
      </c>
    </row>
    <row r="5471" spans="1:16" ht="15" hidden="1" customHeight="1">
      <c r="A5471" s="40" t="s">
        <v>63</v>
      </c>
      <c r="B5471" s="23" t="str">
        <f>IFERROR(VLOOKUP(A5471,hoja!$A$2:$E$970,4,FALSE),0)</f>
        <v>COSTA</v>
      </c>
      <c r="C5471" s="23" t="str">
        <f>IFERROR(VLOOKUP(A5471,hoja!$A$2:$E$1370,5,FALSE),0)</f>
        <v>BARRANQUILLA</v>
      </c>
      <c r="D5471" s="23" t="str">
        <f>IFERROR(VLOOKUP(A5471,hoja!A:D,3,FALSE),0)</f>
        <v>60016</v>
      </c>
      <c r="E5471" s="40" t="s">
        <v>881</v>
      </c>
      <c r="F5471" s="23" t="str">
        <f>IFERROR(VLOOKUP(E5471,hoja!$A$2:$E$970,4,FALSE),0)</f>
        <v>ANTIOQUIA</v>
      </c>
      <c r="G5471" s="23" t="str">
        <f>IFERROR(VLOOKUP(E5471,hoja!$A$2:$E$970,5,FALSE),0)</f>
        <v>MEDELLÍN</v>
      </c>
      <c r="H5471" s="103" t="str">
        <f>IFERROR(VLOOKUP(E5471,hoja!A:C,3,FALSE),0)</f>
        <v>1381</v>
      </c>
      <c r="I5471" s="24" t="str">
        <f t="shared" si="1776"/>
        <v>600161381</v>
      </c>
      <c r="K5471" s="23">
        <v>686</v>
      </c>
      <c r="L5471" s="23" t="str">
        <f t="shared" si="1777"/>
        <v>NACIONAL</v>
      </c>
      <c r="M5471" s="40" t="s">
        <v>618</v>
      </c>
      <c r="N5471" s="23" t="s">
        <v>622</v>
      </c>
      <c r="O5471" s="23">
        <f t="shared" si="1778"/>
        <v>12</v>
      </c>
      <c r="P5471" s="23" t="str">
        <f t="shared" si="1779"/>
        <v>600161381Principal</v>
      </c>
    </row>
    <row r="5472" spans="1:16" ht="15" hidden="1" customHeight="1">
      <c r="A5472" s="40" t="s">
        <v>783</v>
      </c>
      <c r="B5472" s="23" t="str">
        <f>IFERROR(VLOOKUP(A5472,hoja!$A$2:$E$970,4,FALSE),0)</f>
        <v>COSTA</v>
      </c>
      <c r="C5472" s="23" t="str">
        <f>IFERROR(VLOOKUP(A5472,hoja!$A$2:$E$1370,5,FALSE),0)</f>
        <v>MONTERÍA</v>
      </c>
      <c r="D5472" s="23" t="str">
        <f>IFERROR(VLOOKUP(A5472,hoja!A:D,3,FALSE),0)</f>
        <v>60007</v>
      </c>
      <c r="E5472" s="40" t="s">
        <v>881</v>
      </c>
      <c r="F5472" s="23" t="str">
        <f>IFERROR(VLOOKUP(E5472,hoja!$A$2:$E$970,4,FALSE),0)</f>
        <v>ANTIOQUIA</v>
      </c>
      <c r="G5472" s="23" t="str">
        <f>IFERROR(VLOOKUP(E5472,hoja!$A$2:$E$970,5,FALSE),0)</f>
        <v>MEDELLÍN</v>
      </c>
      <c r="H5472" s="103" t="str">
        <f>IFERROR(VLOOKUP(E5472,hoja!A:C,3,FALSE),0)</f>
        <v>1381</v>
      </c>
      <c r="I5472" s="24" t="str">
        <f t="shared" si="1776"/>
        <v>600071381</v>
      </c>
      <c r="L5472" s="23" t="str">
        <f t="shared" si="1777"/>
        <v>NACIONAL</v>
      </c>
      <c r="M5472" s="40" t="s">
        <v>618</v>
      </c>
      <c r="N5472" s="23" t="s">
        <v>622</v>
      </c>
      <c r="O5472" s="23">
        <f t="shared" si="1778"/>
        <v>25</v>
      </c>
      <c r="P5472" s="23" t="str">
        <f t="shared" si="1779"/>
        <v>600071381Principal</v>
      </c>
    </row>
    <row r="5473" spans="1:16" ht="15" hidden="1" customHeight="1">
      <c r="A5473" s="40" t="s">
        <v>649</v>
      </c>
      <c r="B5473" s="23" t="str">
        <f>IFERROR(VLOOKUP(A5473,hoja!$A$2:$E$970,4,FALSE),0)</f>
        <v>ANTIOQUIA</v>
      </c>
      <c r="C5473" s="23" t="str">
        <f>IFERROR(VLOOKUP(A5473,hoja!$A$2:$E$1370,5,FALSE),0)</f>
        <v>MEDELLÍN</v>
      </c>
      <c r="D5473" s="23" t="str">
        <f>IFERROR(VLOOKUP(A5473,hoja!A:D,3,FALSE),0)</f>
        <v>60127</v>
      </c>
      <c r="E5473" s="40" t="s">
        <v>881</v>
      </c>
      <c r="F5473" s="23" t="str">
        <f>IFERROR(VLOOKUP(E5473,hoja!$A$2:$E$970,4,FALSE),0)</f>
        <v>ANTIOQUIA</v>
      </c>
      <c r="G5473" s="23" t="str">
        <f>IFERROR(VLOOKUP(E5473,hoja!$A$2:$E$970,5,FALSE),0)</f>
        <v>MEDELLÍN</v>
      </c>
      <c r="H5473" s="103" t="str">
        <f>IFERROR(VLOOKUP(E5473,hoja!A:C,3,FALSE),0)</f>
        <v>1381</v>
      </c>
      <c r="I5473" s="24" t="str">
        <f t="shared" si="1776"/>
        <v>601271381</v>
      </c>
      <c r="L5473" s="23" t="str">
        <f t="shared" si="1777"/>
        <v>REGIONAL</v>
      </c>
      <c r="M5473" s="40" t="s">
        <v>618</v>
      </c>
      <c r="N5473" s="23" t="s">
        <v>622</v>
      </c>
      <c r="O5473" s="23">
        <f t="shared" si="1778"/>
        <v>25</v>
      </c>
      <c r="P5473" s="23" t="str">
        <f t="shared" si="1779"/>
        <v>601271381Principal</v>
      </c>
    </row>
    <row r="5474" spans="1:16" ht="15" hidden="1" customHeight="1">
      <c r="A5474" s="40" t="s">
        <v>875</v>
      </c>
      <c r="B5474" s="23" t="str">
        <f>IFERROR(VLOOKUP(A5474,hoja!$A$2:$E$970,4,FALSE),0)</f>
        <v>COSTA</v>
      </c>
      <c r="C5474" s="23" t="str">
        <f>IFERROR(VLOOKUP(A5474,hoja!$A$2:$E$1370,5,FALSE),0)</f>
        <v>MALAMBO</v>
      </c>
      <c r="D5474" s="23" t="str">
        <f>IFERROR(VLOOKUP(A5474,hoja!A:D,3,FALSE),0)</f>
        <v>60023</v>
      </c>
      <c r="E5474" s="40" t="s">
        <v>881</v>
      </c>
      <c r="F5474" s="23" t="str">
        <f>IFERROR(VLOOKUP(E5474,hoja!$A$2:$E$970,4,FALSE),0)</f>
        <v>ANTIOQUIA</v>
      </c>
      <c r="G5474" s="23" t="str">
        <f>IFERROR(VLOOKUP(E5474,hoja!$A$2:$E$970,5,FALSE),0)</f>
        <v>MEDELLÍN</v>
      </c>
      <c r="H5474" s="103" t="str">
        <f>IFERROR(VLOOKUP(E5474,hoja!A:C,3,FALSE),0)</f>
        <v>1381</v>
      </c>
      <c r="I5474" s="24" t="str">
        <f t="shared" si="1776"/>
        <v>600231381</v>
      </c>
      <c r="L5474" s="23" t="str">
        <f t="shared" si="1777"/>
        <v>NACIONAL</v>
      </c>
      <c r="M5474" s="40" t="s">
        <v>618</v>
      </c>
      <c r="N5474" s="23" t="s">
        <v>622</v>
      </c>
      <c r="O5474" s="23">
        <f t="shared" si="1778"/>
        <v>25</v>
      </c>
      <c r="P5474" s="23" t="str">
        <f t="shared" si="1779"/>
        <v>600231381Principal</v>
      </c>
    </row>
    <row r="5475" spans="1:16" ht="15" hidden="1" customHeight="1">
      <c r="A5475" s="40" t="s">
        <v>885</v>
      </c>
      <c r="B5475" s="23" t="str">
        <f>IFERROR(VLOOKUP(A5475,hoja!$A$2:$E$970,4,FALSE),0)</f>
        <v>SANTANDER</v>
      </c>
      <c r="C5475" s="23" t="str">
        <f>IFERROR(VLOOKUP(A5475,hoja!$A$2:$E$1370,5,FALSE),0)</f>
        <v>PIEDECUESTA</v>
      </c>
      <c r="D5475" s="23" t="str">
        <f>IFERROR(VLOOKUP(A5475,hoja!A:D,3,FALSE),0)</f>
        <v>50172</v>
      </c>
      <c r="E5475" s="40" t="s">
        <v>881</v>
      </c>
      <c r="F5475" s="23" t="str">
        <f>IFERROR(VLOOKUP(E5475,hoja!$A$2:$E$970,4,FALSE),0)</f>
        <v>ANTIOQUIA</v>
      </c>
      <c r="G5475" s="23" t="str">
        <f>IFERROR(VLOOKUP(E5475,hoja!$A$2:$E$970,5,FALSE),0)</f>
        <v>MEDELLÍN</v>
      </c>
      <c r="H5475" s="103" t="str">
        <f>IFERROR(VLOOKUP(E5475,hoja!A:C,3,FALSE),0)</f>
        <v>1381</v>
      </c>
      <c r="I5475" s="24" t="str">
        <f t="shared" si="1776"/>
        <v>501721381</v>
      </c>
      <c r="L5475" s="23" t="str">
        <f t="shared" si="1777"/>
        <v>NACIONAL</v>
      </c>
      <c r="M5475" s="40" t="s">
        <v>618</v>
      </c>
      <c r="N5475" s="23" t="s">
        <v>622</v>
      </c>
      <c r="O5475" s="23">
        <f t="shared" si="1778"/>
        <v>25</v>
      </c>
      <c r="P5475" s="23" t="str">
        <f t="shared" si="1779"/>
        <v>501721381Principal</v>
      </c>
    </row>
    <row r="5476" spans="1:16" ht="15" hidden="1" customHeight="1">
      <c r="A5476" s="40" t="s">
        <v>371</v>
      </c>
      <c r="B5476" s="23" t="str">
        <f>IFERROR(VLOOKUP(A5476,hoja!$A$2:$E$970,4,FALSE),0)</f>
        <v>OCCIDENTE</v>
      </c>
      <c r="C5476" s="23" t="str">
        <f>IFERROR(VLOOKUP(A5476,hoja!$A$2:$E$1370,5,FALSE),0)</f>
        <v>PEREIRA</v>
      </c>
      <c r="D5476" s="23" t="str">
        <f>IFERROR(VLOOKUP(A5476,hoja!A:D,3,FALSE),0)</f>
        <v>60041</v>
      </c>
      <c r="E5476" s="40" t="s">
        <v>881</v>
      </c>
      <c r="F5476" s="23" t="str">
        <f>IFERROR(VLOOKUP(E5476,hoja!$A$2:$E$970,4,FALSE),0)</f>
        <v>ANTIOQUIA</v>
      </c>
      <c r="G5476" s="23" t="str">
        <f>IFERROR(VLOOKUP(E5476,hoja!$A$2:$E$970,5,FALSE),0)</f>
        <v>MEDELLÍN</v>
      </c>
      <c r="H5476" s="103" t="str">
        <f>IFERROR(VLOOKUP(E5476,hoja!A:C,3,FALSE),0)</f>
        <v>1381</v>
      </c>
      <c r="I5476" s="24" t="str">
        <f t="shared" si="1776"/>
        <v>600411381</v>
      </c>
      <c r="L5476" s="23" t="str">
        <f t="shared" si="1777"/>
        <v>NACIONAL</v>
      </c>
      <c r="M5476" s="40" t="s">
        <v>618</v>
      </c>
      <c r="N5476" s="23" t="s">
        <v>622</v>
      </c>
      <c r="O5476" s="23">
        <f t="shared" si="1778"/>
        <v>25</v>
      </c>
      <c r="P5476" s="23" t="str">
        <f t="shared" si="1779"/>
        <v>600411381Principal</v>
      </c>
    </row>
    <row r="5477" spans="1:16" ht="15" hidden="1" customHeight="1">
      <c r="A5477" s="40" t="s">
        <v>470</v>
      </c>
      <c r="B5477" s="23" t="str">
        <f>IFERROR(VLOOKUP(A5477,hoja!$A$2:$E$970,4,FALSE),0)</f>
        <v>COSTA</v>
      </c>
      <c r="C5477" s="23" t="str">
        <f>IFERROR(VLOOKUP(A5477,hoja!$A$2:$E$1370,5,FALSE),0)</f>
        <v>SANTA MARTA</v>
      </c>
      <c r="D5477" s="23" t="str">
        <f>IFERROR(VLOOKUP(A5477,hoja!A:D,3,FALSE),0)</f>
        <v>60028</v>
      </c>
      <c r="E5477" s="40" t="s">
        <v>881</v>
      </c>
      <c r="F5477" s="23" t="str">
        <f>IFERROR(VLOOKUP(E5477,hoja!$A$2:$E$970,4,FALSE),0)</f>
        <v>ANTIOQUIA</v>
      </c>
      <c r="G5477" s="23" t="str">
        <f>IFERROR(VLOOKUP(E5477,hoja!$A$2:$E$970,5,FALSE),0)</f>
        <v>MEDELLÍN</v>
      </c>
      <c r="H5477" s="103" t="str">
        <f>IFERROR(VLOOKUP(E5477,hoja!A:C,3,FALSE),0)</f>
        <v>1381</v>
      </c>
      <c r="I5477" s="24" t="str">
        <f t="shared" si="1776"/>
        <v>600281381</v>
      </c>
      <c r="K5477" s="23">
        <v>819</v>
      </c>
      <c r="L5477" s="23" t="str">
        <f t="shared" si="1777"/>
        <v>NACIONAL</v>
      </c>
      <c r="M5477" s="40" t="s">
        <v>618</v>
      </c>
      <c r="N5477" s="23" t="s">
        <v>622</v>
      </c>
      <c r="O5477" s="23">
        <f t="shared" si="1778"/>
        <v>8</v>
      </c>
      <c r="P5477" s="23" t="str">
        <f t="shared" si="1779"/>
        <v>600281381Principal</v>
      </c>
    </row>
    <row r="5478" spans="1:16" ht="15" hidden="1" customHeight="1">
      <c r="A5478" s="40" t="s">
        <v>536</v>
      </c>
      <c r="B5478" s="23" t="str">
        <f>IFERROR(VLOOKUP(A5478,hoja!$A$2:$E$970,4,FALSE),0)</f>
        <v>OCCIDENTE</v>
      </c>
      <c r="C5478" s="23" t="str">
        <f>IFERROR(VLOOKUP(A5478,hoja!$A$2:$E$1370,5,FALSE),0)</f>
        <v>TULUÁ</v>
      </c>
      <c r="D5478" s="23" t="str">
        <f>IFERROR(VLOOKUP(A5478,hoja!A:D,3,FALSE),0)</f>
        <v>50520</v>
      </c>
      <c r="E5478" s="40" t="s">
        <v>881</v>
      </c>
      <c r="F5478" s="23" t="str">
        <f>IFERROR(VLOOKUP(E5478,hoja!$A$2:$E$970,4,FALSE),0)</f>
        <v>ANTIOQUIA</v>
      </c>
      <c r="G5478" s="23" t="str">
        <f>IFERROR(VLOOKUP(E5478,hoja!$A$2:$E$970,5,FALSE),0)</f>
        <v>MEDELLÍN</v>
      </c>
      <c r="H5478" s="103" t="str">
        <f>IFERROR(VLOOKUP(E5478,hoja!A:C,3,FALSE),0)</f>
        <v>1381</v>
      </c>
      <c r="I5478" s="24" t="str">
        <f t="shared" si="1776"/>
        <v>505201381</v>
      </c>
      <c r="L5478" s="23" t="str">
        <f t="shared" si="1777"/>
        <v>NACIONAL</v>
      </c>
      <c r="M5478" s="40" t="s">
        <v>618</v>
      </c>
      <c r="N5478" s="23" t="s">
        <v>622</v>
      </c>
      <c r="O5478" s="23">
        <f t="shared" si="1778"/>
        <v>25</v>
      </c>
      <c r="P5478" s="23" t="str">
        <f t="shared" si="1779"/>
        <v>505201381Principal</v>
      </c>
    </row>
    <row r="5479" spans="1:16" ht="15" hidden="1" customHeight="1">
      <c r="A5479" s="40" t="s">
        <v>1032</v>
      </c>
      <c r="B5479" s="23" t="str">
        <f>IFERROR(VLOOKUP(A5479,hoja!$A$2:$E$970,4,FALSE),0)</f>
        <v>CENTRO</v>
      </c>
      <c r="C5479" s="23" t="str">
        <f>IFERROR(VLOOKUP(A5479,hoja!$A$2:$E$1370,5,FALSE),0)</f>
        <v>ZIPAQUIRÁ</v>
      </c>
      <c r="D5479" s="23" t="str">
        <f>IFERROR(VLOOKUP(A5479,hoja!A:D,3,FALSE),0)</f>
        <v>50293</v>
      </c>
      <c r="E5479" s="40" t="s">
        <v>881</v>
      </c>
      <c r="F5479" s="23" t="str">
        <f>IFERROR(VLOOKUP(E5479,hoja!$A$2:$E$970,4,FALSE),0)</f>
        <v>ANTIOQUIA</v>
      </c>
      <c r="G5479" s="23" t="str">
        <f>IFERROR(VLOOKUP(E5479,hoja!$A$2:$E$970,5,FALSE),0)</f>
        <v>MEDELLÍN</v>
      </c>
      <c r="H5479" s="103" t="str">
        <f>IFERROR(VLOOKUP(E5479,hoja!A:C,3,FALSE),0)</f>
        <v>1381</v>
      </c>
      <c r="I5479" s="24" t="str">
        <f t="shared" si="1776"/>
        <v>502931381</v>
      </c>
      <c r="K5479" s="23">
        <v>447</v>
      </c>
      <c r="L5479" s="23" t="str">
        <f t="shared" si="1777"/>
        <v>NACIONAL</v>
      </c>
      <c r="M5479" s="40" t="s">
        <v>618</v>
      </c>
      <c r="N5479" s="23" t="s">
        <v>622</v>
      </c>
      <c r="O5479" s="23">
        <f t="shared" si="1778"/>
        <v>16</v>
      </c>
      <c r="P5479" s="23" t="str">
        <f t="shared" si="1779"/>
        <v>502931381Principal</v>
      </c>
    </row>
    <row r="5480" spans="1:16" ht="15" hidden="1" customHeight="1">
      <c r="A5480" s="40" t="s">
        <v>723</v>
      </c>
      <c r="B5480" s="23" t="str">
        <f>IFERROR(VLOOKUP(A5480,hoja!$A$2:$E$970,4,FALSE),0)</f>
        <v>COSTA</v>
      </c>
      <c r="C5480" s="23" t="str">
        <f>IFERROR(VLOOKUP(A5480,hoja!$A$2:$E$1370,5,FALSE),0)</f>
        <v>SANTA MARTA</v>
      </c>
      <c r="D5480" s="23" t="str">
        <f>IFERROR(VLOOKUP(A5480,hoja!A:D,3,FALSE),0)</f>
        <v>0118</v>
      </c>
      <c r="E5480" s="40" t="s">
        <v>660</v>
      </c>
      <c r="F5480" s="23" t="str">
        <f>IFERROR(VLOOKUP(E5480,hoja!$A$2:$E$970,4,FALSE),0)</f>
        <v>CENTRO</v>
      </c>
      <c r="G5480" s="23" t="str">
        <f>IFERROR(VLOOKUP(E5480,hoja!$A$2:$E$970,5,FALSE),0)</f>
        <v>BOGOTÁ</v>
      </c>
      <c r="H5480" s="103" t="str">
        <f>IFERROR(VLOOKUP(E5480,hoja!A:C,3,FALSE),0)</f>
        <v>0035</v>
      </c>
      <c r="I5480" s="24" t="str">
        <f t="shared" si="1776"/>
        <v>01180035</v>
      </c>
      <c r="K5480" s="23">
        <v>948</v>
      </c>
      <c r="L5480" s="23" t="str">
        <f t="shared" si="1777"/>
        <v>NACIONAL</v>
      </c>
      <c r="M5480" s="40" t="s">
        <v>618</v>
      </c>
      <c r="N5480" s="23" t="s">
        <v>622</v>
      </c>
      <c r="O5480" s="23">
        <f t="shared" si="1778"/>
        <v>8</v>
      </c>
      <c r="P5480" s="23" t="str">
        <f t="shared" si="1779"/>
        <v>01180035Principal</v>
      </c>
    </row>
    <row r="5481" spans="1:16" ht="15" hidden="1" customHeight="1">
      <c r="A5481" s="40" t="s">
        <v>637</v>
      </c>
      <c r="B5481" s="23" t="str">
        <f>IFERROR(VLOOKUP(A5481,hoja!$A$2:$E$970,4,FALSE),0)</f>
        <v>SANTANDER</v>
      </c>
      <c r="C5481" s="23" t="str">
        <f>IFERROR(VLOOKUP(A5481,hoja!$A$2:$E$1370,5,FALSE),0)</f>
        <v>PIEDECUESTA</v>
      </c>
      <c r="D5481" s="23" t="str">
        <f>IFERROR(VLOOKUP(A5481,hoja!A:D,3,FALSE),0)</f>
        <v>0422</v>
      </c>
      <c r="E5481" s="40" t="s">
        <v>850</v>
      </c>
      <c r="F5481" s="23" t="str">
        <f>IFERROR(VLOOKUP(E5481,hoja!$A$2:$E$970,4,FALSE),0)</f>
        <v>SANTANDER</v>
      </c>
      <c r="G5481" s="23" t="str">
        <f>IFERROR(VLOOKUP(E5481,hoja!$A$2:$E$970,5,FALSE),0)</f>
        <v>PIEDECUESTA</v>
      </c>
      <c r="H5481" s="103" t="str">
        <f>IFERROR(VLOOKUP(E5481,hoja!A:C,3,FALSE),0)</f>
        <v>60012</v>
      </c>
      <c r="I5481" s="24" t="str">
        <f t="shared" si="1776"/>
        <v>042260012</v>
      </c>
      <c r="K5481" s="23">
        <v>23</v>
      </c>
      <c r="L5481" s="23" t="str">
        <f t="shared" si="1777"/>
        <v>REGIONAL</v>
      </c>
      <c r="M5481" s="40" t="s">
        <v>618</v>
      </c>
      <c r="N5481" s="23" t="s">
        <v>622</v>
      </c>
      <c r="O5481" s="23">
        <f t="shared" si="1778"/>
        <v>25</v>
      </c>
      <c r="P5481" s="23" t="str">
        <f t="shared" si="1779"/>
        <v>042260012Principal</v>
      </c>
    </row>
    <row r="5482" spans="1:16" ht="15" hidden="1" customHeight="1">
      <c r="A5482" s="40" t="s">
        <v>875</v>
      </c>
      <c r="B5482" s="23" t="str">
        <f>IFERROR(VLOOKUP(A5482,hoja!$A$2:$E$970,4,FALSE),0)</f>
        <v>COSTA</v>
      </c>
      <c r="C5482" s="23" t="str">
        <f>IFERROR(VLOOKUP(A5482,hoja!$A$2:$E$1370,5,FALSE),0)</f>
        <v>MALAMBO</v>
      </c>
      <c r="D5482" s="23" t="str">
        <f>IFERROR(VLOOKUP(A5482,hoja!A:D,3,FALSE),0)</f>
        <v>60023</v>
      </c>
      <c r="E5482" s="40" t="s">
        <v>71</v>
      </c>
      <c r="F5482" s="23" t="str">
        <f>IFERROR(VLOOKUP(E5482,hoja!$A$2:$E$970,4,FALSE),0)</f>
        <v>CENTRO</v>
      </c>
      <c r="G5482" s="23" t="str">
        <f>IFERROR(VLOOKUP(E5482,hoja!$A$2:$E$970,5,FALSE),0)</f>
        <v>BOGOTÁ</v>
      </c>
      <c r="H5482" s="103" t="str">
        <f>IFERROR(VLOOKUP(E5482,hoja!A:C,3,FALSE),0)</f>
        <v>60015</v>
      </c>
      <c r="I5482" s="24" t="str">
        <f t="shared" si="1776"/>
        <v>6002360015</v>
      </c>
      <c r="K5482" s="23">
        <v>1027</v>
      </c>
      <c r="L5482" s="23" t="str">
        <f t="shared" si="1777"/>
        <v>NACIONAL</v>
      </c>
      <c r="M5482" s="40" t="s">
        <v>618</v>
      </c>
      <c r="N5482" s="23" t="s">
        <v>622</v>
      </c>
      <c r="O5482" s="23">
        <f t="shared" si="1778"/>
        <v>8</v>
      </c>
      <c r="P5482" s="23" t="str">
        <f t="shared" si="1779"/>
        <v>6002360015Principal</v>
      </c>
    </row>
    <row r="5483" spans="1:16" ht="15" hidden="1" customHeight="1">
      <c r="A5483" s="40" t="s">
        <v>873</v>
      </c>
      <c r="B5483" s="23" t="str">
        <f>IFERROR(VLOOKUP(A5483,hoja!$A$2:$E$970,4,FALSE),0)</f>
        <v>OCCIDENTE</v>
      </c>
      <c r="C5483" s="23" t="str">
        <f>IFERROR(VLOOKUP(A5483,hoja!$A$2:$E$1370,5,FALSE),0)</f>
        <v>MANIZALES</v>
      </c>
      <c r="D5483" s="23" t="str">
        <f>IFERROR(VLOOKUP(A5483,hoja!A:D,3,FALSE),0)</f>
        <v>1711</v>
      </c>
      <c r="E5483" s="40" t="s">
        <v>71</v>
      </c>
      <c r="F5483" s="23" t="str">
        <f>IFERROR(VLOOKUP(E5483,hoja!$A$2:$E$970,4,FALSE),0)</f>
        <v>CENTRO</v>
      </c>
      <c r="G5483" s="23" t="str">
        <f>IFERROR(VLOOKUP(E5483,hoja!$A$2:$E$970,5,FALSE),0)</f>
        <v>BOGOTÁ</v>
      </c>
      <c r="H5483" s="103" t="str">
        <f>IFERROR(VLOOKUP(E5483,hoja!A:C,3,FALSE),0)</f>
        <v>60015</v>
      </c>
      <c r="I5483" s="24" t="str">
        <f t="shared" si="1776"/>
        <v>171160015</v>
      </c>
      <c r="K5483" s="23">
        <v>260</v>
      </c>
      <c r="L5483" s="23" t="str">
        <f t="shared" si="1777"/>
        <v>NACIONAL</v>
      </c>
      <c r="M5483" s="40" t="s">
        <v>618</v>
      </c>
      <c r="N5483" s="23" t="s">
        <v>622</v>
      </c>
      <c r="O5483" s="23">
        <f t="shared" si="1778"/>
        <v>16</v>
      </c>
      <c r="P5483" s="23" t="str">
        <f t="shared" si="1779"/>
        <v>171160015Principal</v>
      </c>
    </row>
    <row r="5484" spans="1:16" ht="15" hidden="1" customHeight="1">
      <c r="A5484" s="40" t="s">
        <v>875</v>
      </c>
      <c r="B5484" s="23" t="str">
        <f>IFERROR(VLOOKUP(A5484,hoja!$A$2:$E$970,4,FALSE),0)</f>
        <v>COSTA</v>
      </c>
      <c r="C5484" s="23" t="str">
        <f>IFERROR(VLOOKUP(A5484,hoja!$A$2:$E$1370,5,FALSE),0)</f>
        <v>MALAMBO</v>
      </c>
      <c r="D5484" s="23" t="str">
        <f>IFERROR(VLOOKUP(A5484,hoja!A:D,3,FALSE),0)</f>
        <v>60023</v>
      </c>
      <c r="E5484" s="40" t="s">
        <v>824</v>
      </c>
      <c r="F5484" s="23" t="str">
        <f>IFERROR(VLOOKUP(E5484,hoja!$A$2:$E$970,4,FALSE),0)</f>
        <v>OCCIDENTE</v>
      </c>
      <c r="G5484" s="23" t="str">
        <f>IFERROR(VLOOKUP(E5484,hoja!$A$2:$E$970,5,FALSE),0)</f>
        <v>PEREIRA</v>
      </c>
      <c r="H5484" s="103" t="str">
        <f>IFERROR(VLOOKUP(E5484,hoja!A:C,3,FALSE),0)</f>
        <v>60053</v>
      </c>
      <c r="I5484" s="24" t="str">
        <f t="shared" si="1776"/>
        <v>6002360053</v>
      </c>
      <c r="K5484" s="23">
        <v>1056</v>
      </c>
      <c r="L5484" s="23" t="str">
        <f t="shared" si="1777"/>
        <v>NACIONAL</v>
      </c>
      <c r="M5484" s="40" t="s">
        <v>618</v>
      </c>
      <c r="N5484" s="23" t="s">
        <v>622</v>
      </c>
      <c r="O5484" s="23">
        <f t="shared" si="1778"/>
        <v>8</v>
      </c>
      <c r="P5484" s="23" t="str">
        <f t="shared" si="1779"/>
        <v>6002360053Principal</v>
      </c>
    </row>
    <row r="5485" spans="1:16" ht="15" hidden="1" customHeight="1">
      <c r="A5485" s="40" t="s">
        <v>63</v>
      </c>
      <c r="B5485" s="23" t="str">
        <f>IFERROR(VLOOKUP(A5485,hoja!$A$2:$E$970,4,FALSE),0)</f>
        <v>COSTA</v>
      </c>
      <c r="C5485" s="23" t="str">
        <f>IFERROR(VLOOKUP(A5485,hoja!$A$2:$E$1370,5,FALSE),0)</f>
        <v>BARRANQUILLA</v>
      </c>
      <c r="D5485" s="23" t="str">
        <f>IFERROR(VLOOKUP(A5485,hoja!A:D,3,FALSE),0)</f>
        <v>60016</v>
      </c>
      <c r="E5485" s="40" t="s">
        <v>891</v>
      </c>
      <c r="F5485" s="23" t="str">
        <f>IFERROR(VLOOKUP(E5485,hoja!$A$2:$E$970,4,FALSE),0)</f>
        <v>CENTRO</v>
      </c>
      <c r="G5485" s="23" t="str">
        <f>IFERROR(VLOOKUP(E5485,hoja!$A$2:$E$970,5,FALSE),0)</f>
        <v>MARIQUITA</v>
      </c>
      <c r="H5485" s="103" t="str">
        <f>IFERROR(VLOOKUP(E5485,hoja!A:C,3,FALSE),0)</f>
        <v>60038</v>
      </c>
      <c r="I5485" s="24" t="str">
        <f t="shared" si="1776"/>
        <v>6001660038</v>
      </c>
      <c r="L5485" s="23" t="str">
        <f t="shared" si="1777"/>
        <v>NACIONAL</v>
      </c>
      <c r="M5485" s="40" t="s">
        <v>618</v>
      </c>
      <c r="N5485" s="23" t="s">
        <v>622</v>
      </c>
      <c r="O5485" s="23">
        <f t="shared" si="1778"/>
        <v>25</v>
      </c>
      <c r="P5485" s="23" t="str">
        <f t="shared" si="1779"/>
        <v>6001660038Principal</v>
      </c>
    </row>
    <row r="5486" spans="1:16" ht="15" hidden="1" customHeight="1">
      <c r="A5486" s="40" t="s">
        <v>875</v>
      </c>
      <c r="B5486" s="23" t="str">
        <f>IFERROR(VLOOKUP(A5486,hoja!$A$2:$E$970,4,FALSE),0)</f>
        <v>COSTA</v>
      </c>
      <c r="C5486" s="23" t="str">
        <f>IFERROR(VLOOKUP(A5486,hoja!$A$2:$E$1370,5,FALSE),0)</f>
        <v>MALAMBO</v>
      </c>
      <c r="D5486" s="23" t="str">
        <f>IFERROR(VLOOKUP(A5486,hoja!A:D,3,FALSE),0)</f>
        <v>60023</v>
      </c>
      <c r="E5486" s="40" t="s">
        <v>763</v>
      </c>
      <c r="F5486" s="23" t="str">
        <f>IFERROR(VLOOKUP(E5486,hoja!$A$2:$E$970,4,FALSE),0)</f>
        <v>ANTIOQUIA</v>
      </c>
      <c r="G5486" s="23" t="str">
        <f>IFERROR(VLOOKUP(E5486,hoja!$A$2:$E$970,5,FALSE),0)</f>
        <v>MEDELLÍN</v>
      </c>
      <c r="H5486" s="103" t="str">
        <f>IFERROR(VLOOKUP(E5486,hoja!A:C,3,FALSE),0)</f>
        <v>60039</v>
      </c>
      <c r="I5486" s="24" t="str">
        <f t="shared" si="1776"/>
        <v>6002360039</v>
      </c>
      <c r="K5486" s="23">
        <v>686</v>
      </c>
      <c r="L5486" s="23" t="str">
        <f t="shared" si="1777"/>
        <v>NACIONAL</v>
      </c>
      <c r="M5486" s="40" t="s">
        <v>618</v>
      </c>
      <c r="N5486" s="23" t="s">
        <v>622</v>
      </c>
      <c r="O5486" s="23">
        <f t="shared" si="1778"/>
        <v>12</v>
      </c>
      <c r="P5486" s="23" t="str">
        <f t="shared" si="1779"/>
        <v>6002360039Principal</v>
      </c>
    </row>
    <row r="5487" spans="1:16" ht="15" hidden="1" customHeight="1">
      <c r="A5487" s="40" t="s">
        <v>875</v>
      </c>
      <c r="B5487" s="23" t="str">
        <f>IFERROR(VLOOKUP(A5487,hoja!$A$2:$E$970,4,FALSE),0)</f>
        <v>COSTA</v>
      </c>
      <c r="C5487" s="23" t="str">
        <f>IFERROR(VLOOKUP(A5487,hoja!$A$2:$E$1370,5,FALSE),0)</f>
        <v>MALAMBO</v>
      </c>
      <c r="D5487" s="23" t="str">
        <f>IFERROR(VLOOKUP(A5487,hoja!A:D,3,FALSE),0)</f>
        <v>60023</v>
      </c>
      <c r="E5487" s="40" t="s">
        <v>572</v>
      </c>
      <c r="F5487" s="23" t="str">
        <f>IFERROR(VLOOKUP(E5487,hoja!$A$2:$E$970,4,FALSE),0)</f>
        <v>CENTRO</v>
      </c>
      <c r="G5487" s="23" t="str">
        <f>IFERROR(VLOOKUP(E5487,hoja!$A$2:$E$970,5,FALSE),0)</f>
        <v>VILLAVICENCIO</v>
      </c>
      <c r="H5487" s="103" t="str">
        <f>IFERROR(VLOOKUP(E5487,hoja!A:C,3,FALSE),0)</f>
        <v>60029</v>
      </c>
      <c r="I5487" s="24" t="str">
        <f t="shared" si="1776"/>
        <v>6002360029</v>
      </c>
      <c r="K5487" s="23">
        <v>1124</v>
      </c>
      <c r="L5487" s="23" t="str">
        <f t="shared" si="1777"/>
        <v>NACIONAL</v>
      </c>
      <c r="M5487" s="40" t="s">
        <v>618</v>
      </c>
      <c r="N5487" s="23" t="s">
        <v>622</v>
      </c>
      <c r="O5487" s="23">
        <f t="shared" si="1778"/>
        <v>6</v>
      </c>
      <c r="P5487" s="23" t="str">
        <f t="shared" si="1779"/>
        <v>6002360029Principal</v>
      </c>
    </row>
    <row r="5488" spans="1:16" ht="15" hidden="1" customHeight="1">
      <c r="A5488" s="40" t="s">
        <v>1206</v>
      </c>
      <c r="B5488" s="23" t="str">
        <f>IFERROR(VLOOKUP(A5488,hoja!$A$2:$E$970,4,FALSE),0)</f>
        <v>CENTRO</v>
      </c>
      <c r="C5488" s="23" t="str">
        <f>IFERROR(VLOOKUP(A5488,hoja!$A$2:$E$1370,5,FALSE),0)</f>
        <v>BOGOTÁ</v>
      </c>
      <c r="D5488" s="23" t="str">
        <f>IFERROR(VLOOKUP(A5488,hoja!A:D,3,FALSE),0)</f>
        <v>50675</v>
      </c>
      <c r="E5488" s="40" t="s">
        <v>635</v>
      </c>
      <c r="F5488" s="23" t="str">
        <f>IFERROR(VLOOKUP(E5488,hoja!$A$2:$E$970,4,FALSE),0)</f>
        <v>CENTRO</v>
      </c>
      <c r="G5488" s="23" t="str">
        <f>IFERROR(VLOOKUP(E5488,hoja!$A$2:$E$970,5,FALSE),0)</f>
        <v>BOGOTÁ</v>
      </c>
      <c r="H5488" s="103" t="str">
        <f>IFERROR(VLOOKUP(E5488,hoja!A:C,3,FALSE),0)</f>
        <v>0021</v>
      </c>
      <c r="I5488" s="24" t="str">
        <f t="shared" si="1776"/>
        <v>506750021</v>
      </c>
      <c r="K5488" s="23">
        <v>197</v>
      </c>
      <c r="L5488" s="23" t="str">
        <f t="shared" si="1777"/>
        <v>REGIONAL</v>
      </c>
      <c r="M5488" s="40" t="s">
        <v>618</v>
      </c>
      <c r="N5488" s="23" t="s">
        <v>622</v>
      </c>
      <c r="O5488" s="23">
        <f t="shared" si="1778"/>
        <v>25</v>
      </c>
      <c r="P5488" s="23" t="str">
        <f t="shared" si="1779"/>
        <v>506750021Principal</v>
      </c>
    </row>
    <row r="5489" spans="1:16" ht="15" hidden="1" customHeight="1">
      <c r="A5489" s="40" t="s">
        <v>1206</v>
      </c>
      <c r="B5489" s="23" t="str">
        <f>IFERROR(VLOOKUP(A5489,hoja!$A$2:$E$970,4,FALSE),0)</f>
        <v>CENTRO</v>
      </c>
      <c r="C5489" s="23" t="str">
        <f>IFERROR(VLOOKUP(A5489,hoja!$A$2:$E$1370,5,FALSE),0)</f>
        <v>BOGOTÁ</v>
      </c>
      <c r="D5489" s="23" t="str">
        <f>IFERROR(VLOOKUP(A5489,hoja!A:D,3,FALSE),0)</f>
        <v>50675</v>
      </c>
      <c r="E5489" s="40" t="s">
        <v>645</v>
      </c>
      <c r="F5489" s="23" t="str">
        <f>IFERROR(VLOOKUP(E5489,hoja!$A$2:$E$970,4,FALSE),0)</f>
        <v>OCCIDENTE</v>
      </c>
      <c r="G5489" s="23" t="str">
        <f>IFERROR(VLOOKUP(E5489,hoja!$A$2:$E$970,5,FALSE),0)</f>
        <v>CALI</v>
      </c>
      <c r="H5489" s="103" t="str">
        <f>IFERROR(VLOOKUP(E5489,hoja!A:C,3,FALSE),0)</f>
        <v>0410</v>
      </c>
      <c r="I5489" s="24" t="str">
        <f>D5489&amp;H5489</f>
        <v>506750410</v>
      </c>
      <c r="K5489" s="23">
        <v>623</v>
      </c>
      <c r="L5489" s="23" t="str">
        <f>IF(B5489=F5489,"REGIONAL","NACIONAL")</f>
        <v>NACIONAL</v>
      </c>
      <c r="M5489" s="40" t="s">
        <v>618</v>
      </c>
      <c r="N5489" s="23" t="s">
        <v>622</v>
      </c>
      <c r="O5489" s="23">
        <f>IF(K5489&lt;=250,25,IF(K5489&lt;=500,16,IF(K5489&lt;=800,12,IF(K5489&lt;=1100,8,IF(K5489&lt;=1400,6,IF(K5489&lt;=1700,5))))))</f>
        <v>12</v>
      </c>
      <c r="P5489" s="23" t="str">
        <f>D5489&amp;H5489&amp;M5489</f>
        <v>506750410Principal</v>
      </c>
    </row>
    <row r="5490" spans="1:16" ht="15" hidden="1" customHeight="1">
      <c r="A5490" s="40" t="s">
        <v>1206</v>
      </c>
      <c r="B5490" s="23" t="str">
        <f>IFERROR(VLOOKUP(A5490,hoja!$A$2:$E$970,4,FALSE),0)</f>
        <v>CENTRO</v>
      </c>
      <c r="C5490" s="23" t="str">
        <f>IFERROR(VLOOKUP(A5490,hoja!$A$2:$E$1370,5,FALSE),0)</f>
        <v>BOGOTÁ</v>
      </c>
      <c r="D5490" s="23" t="str">
        <f>IFERROR(VLOOKUP(A5490,hoja!A:D,3,FALSE),0)</f>
        <v>50675</v>
      </c>
      <c r="E5490" s="40" t="s">
        <v>637</v>
      </c>
      <c r="F5490" s="23" t="str">
        <f>IFERROR(VLOOKUP(E5490,hoja!$A$2:$E$970,4,FALSE),0)</f>
        <v>SANTANDER</v>
      </c>
      <c r="G5490" s="23" t="str">
        <f>IFERROR(VLOOKUP(E5490,hoja!$A$2:$E$970,5,FALSE),0)</f>
        <v>PIEDECUESTA</v>
      </c>
      <c r="H5490" s="103" t="str">
        <f>IFERROR(VLOOKUP(E5490,hoja!A:C,3,FALSE),0)</f>
        <v>0422</v>
      </c>
      <c r="I5490" s="24" t="str">
        <f>D5490&amp;H5490</f>
        <v>506750422</v>
      </c>
      <c r="K5490" s="23">
        <v>201</v>
      </c>
      <c r="L5490" s="23" t="str">
        <f>IF(B5490=F5490,"REGIONAL","NACIONAL")</f>
        <v>NACIONAL</v>
      </c>
      <c r="M5490" s="40" t="s">
        <v>618</v>
      </c>
      <c r="N5490" s="23" t="s">
        <v>622</v>
      </c>
      <c r="O5490" s="23">
        <f>IF(K5490&lt;=250,25,IF(K5490&lt;=500,16,IF(K5490&lt;=800,12,IF(K5490&lt;=1100,8,IF(K5490&lt;=1400,6,IF(K5490&lt;=1700,5))))))</f>
        <v>25</v>
      </c>
      <c r="P5490" s="23" t="str">
        <f>D5490&amp;H5490&amp;M5490</f>
        <v>506750422Principal</v>
      </c>
    </row>
    <row r="5491" spans="1:16" ht="15" hidden="1" customHeight="1">
      <c r="A5491" s="40" t="s">
        <v>1206</v>
      </c>
      <c r="B5491" s="23" t="str">
        <f>IFERROR(VLOOKUP(A5491,hoja!$A$2:$E$970,4,FALSE),0)</f>
        <v>CENTRO</v>
      </c>
      <c r="C5491" s="23" t="str">
        <f>IFERROR(VLOOKUP(A5491,hoja!$A$2:$E$1370,5,FALSE),0)</f>
        <v>BOGOTÁ</v>
      </c>
      <c r="D5491" s="23" t="str">
        <f>IFERROR(VLOOKUP(A5491,hoja!A:D,3,FALSE),0)</f>
        <v>50675</v>
      </c>
      <c r="E5491" s="40" t="s">
        <v>641</v>
      </c>
      <c r="F5491" s="23" t="str">
        <f>IFERROR(VLOOKUP(E5491,hoja!$A$2:$E$970,4,FALSE),0)</f>
        <v>ANTIOQUIA</v>
      </c>
      <c r="G5491" s="23" t="str">
        <f>IFERROR(VLOOKUP(E5491,hoja!$A$2:$E$970,5,FALSE),0)</f>
        <v>MEDELLÍN</v>
      </c>
      <c r="H5491" s="103" t="str">
        <f>IFERROR(VLOOKUP(E5491,hoja!A:C,3,FALSE),0)</f>
        <v>0079</v>
      </c>
      <c r="I5491" s="24" t="str">
        <f>D5491&amp;H5491</f>
        <v>506750079</v>
      </c>
      <c r="K5491" s="23">
        <v>334</v>
      </c>
      <c r="L5491" s="23" t="str">
        <f>IF(B5491=F5491,"REGIONAL","NACIONAL")</f>
        <v>NACIONAL</v>
      </c>
      <c r="M5491" s="40" t="s">
        <v>618</v>
      </c>
      <c r="N5491" s="23" t="s">
        <v>622</v>
      </c>
      <c r="O5491" s="23">
        <f>IF(K5491&lt;=250,25,IF(K5491&lt;=500,16,IF(K5491&lt;=800,12,IF(K5491&lt;=1100,8,IF(K5491&lt;=1400,6,IF(K5491&lt;=1700,5))))))</f>
        <v>16</v>
      </c>
      <c r="P5491" s="23" t="str">
        <f>D5491&amp;H5491&amp;M5491</f>
        <v>506750079Principal</v>
      </c>
    </row>
    <row r="5492" spans="1:16" ht="15" hidden="1" customHeight="1">
      <c r="A5492" s="40" t="s">
        <v>1206</v>
      </c>
      <c r="B5492" s="23" t="str">
        <f>IFERROR(VLOOKUP(A5492,hoja!$A$2:$E$970,4,FALSE),0)</f>
        <v>CENTRO</v>
      </c>
      <c r="C5492" s="23" t="str">
        <f>IFERROR(VLOOKUP(A5492,hoja!$A$2:$E$1370,5,FALSE),0)</f>
        <v>BOGOTÁ</v>
      </c>
      <c r="D5492" s="23" t="str">
        <f>IFERROR(VLOOKUP(A5492,hoja!A:D,3,FALSE),0)</f>
        <v>50675</v>
      </c>
      <c r="E5492" s="40" t="s">
        <v>642</v>
      </c>
      <c r="F5492" s="23" t="str">
        <f>IFERROR(VLOOKUP(E5492,hoja!$A$2:$E$970,4,FALSE),0)</f>
        <v>COSTA</v>
      </c>
      <c r="G5492" s="23" t="str">
        <f>IFERROR(VLOOKUP(E5492,hoja!$A$2:$E$970,5,FALSE),0)</f>
        <v>BARRANQUILLA</v>
      </c>
      <c r="H5492" s="103" t="str">
        <f>IFERROR(VLOOKUP(E5492,hoja!A:C,3,FALSE),0)</f>
        <v>0111</v>
      </c>
      <c r="I5492" s="24" t="str">
        <f>D5492&amp;H5492</f>
        <v>506750111</v>
      </c>
      <c r="K5492" s="23">
        <v>845</v>
      </c>
      <c r="L5492" s="23" t="str">
        <f>IF(B5492=F5492,"REGIONAL","NACIONAL")</f>
        <v>NACIONAL</v>
      </c>
      <c r="M5492" s="40" t="s">
        <v>618</v>
      </c>
      <c r="N5492" s="23" t="s">
        <v>622</v>
      </c>
      <c r="O5492" s="23">
        <f>IF(K5492&lt;=250,25,IF(K5492&lt;=500,16,IF(K5492&lt;=800,12,IF(K5492&lt;=1100,8,IF(K5492&lt;=1400,6,IF(K5492&lt;=1700,5))))))</f>
        <v>8</v>
      </c>
      <c r="P5492" s="23" t="str">
        <f>D5492&amp;H5492&amp;M5492</f>
        <v>506750111Principal</v>
      </c>
    </row>
    <row r="5493" spans="1:16" ht="15" hidden="1" customHeight="1">
      <c r="A5493" s="40" t="s">
        <v>645</v>
      </c>
      <c r="B5493" s="23" t="str">
        <f>IFERROR(VLOOKUP(A5493,hoja!$A$2:$E$970,4,FALSE),0)</f>
        <v>OCCIDENTE</v>
      </c>
      <c r="C5493" s="23" t="str">
        <f>IFERROR(VLOOKUP(A5493,hoja!$A$2:$E$1370,5,FALSE),0)</f>
        <v>CALI</v>
      </c>
      <c r="D5493" s="23" t="str">
        <f>IFERROR(VLOOKUP(A5493,hoja!A:D,3,FALSE),0)</f>
        <v>0410</v>
      </c>
      <c r="E5493" s="40" t="s">
        <v>1207</v>
      </c>
      <c r="F5493" s="23" t="str">
        <f>IFERROR(VLOOKUP(E5493,hoja!$A$2:$E$970,4,FALSE),0)</f>
        <v>OCCIDENTE</v>
      </c>
      <c r="G5493" s="23" t="str">
        <f>IFERROR(VLOOKUP(E5493,hoja!$A$2:$E$970,5,FALSE),0)</f>
        <v>CALI</v>
      </c>
      <c r="H5493" s="103" t="str">
        <f>IFERROR(VLOOKUP(E5493,hoja!A:C,3,FALSE),0)</f>
        <v>50427</v>
      </c>
      <c r="I5493" s="24" t="str">
        <f>D5493&amp;H5493</f>
        <v>041050427</v>
      </c>
      <c r="K5493" s="23">
        <v>23</v>
      </c>
      <c r="L5493" s="23" t="str">
        <f>IF(B5493=F5493,"REGIONAL","NACIONAL")</f>
        <v>REGIONAL</v>
      </c>
      <c r="M5493" s="40" t="s">
        <v>618</v>
      </c>
      <c r="N5493" s="23" t="s">
        <v>622</v>
      </c>
      <c r="O5493" s="23">
        <f>IF(K5493&lt;=250,25,IF(K5493&lt;=500,16,IF(K5493&lt;=800,12,IF(K5493&lt;=1100,8,IF(K5493&lt;=1400,6,IF(K5493&lt;=1700,5))))))</f>
        <v>25</v>
      </c>
      <c r="P5493" s="23" t="str">
        <f>D5493&amp;H5493&amp;M5493</f>
        <v>041050427Principal</v>
      </c>
    </row>
    <row r="5494" spans="1:16" ht="15" hidden="1" customHeight="1">
      <c r="A5494" s="40" t="s">
        <v>645</v>
      </c>
      <c r="B5494" s="23" t="str">
        <f>IFERROR(VLOOKUP(A5494,hoja!$A$2:$E$970,4,FALSE),0)</f>
        <v>OCCIDENTE</v>
      </c>
      <c r="C5494" s="23" t="str">
        <f>IFERROR(VLOOKUP(A5494,hoja!$A$2:$E$1370,5,FALSE),0)</f>
        <v>CALI</v>
      </c>
      <c r="D5494" s="23" t="str">
        <f>IFERROR(VLOOKUP(A5494,hoja!A:D,3,FALSE),0)</f>
        <v>0410</v>
      </c>
      <c r="E5494" s="40" t="s">
        <v>1208</v>
      </c>
      <c r="F5494" s="23" t="str">
        <f>IFERROR(VLOOKUP(E5494,hoja!$A$2:$E$970,4,FALSE),0)</f>
        <v>OCCIDENTE</v>
      </c>
      <c r="G5494" s="23" t="str">
        <f>IFERROR(VLOOKUP(E5494,hoja!$A$2:$E$970,5,FALSE),0)</f>
        <v>CALI</v>
      </c>
      <c r="H5494" s="103" t="str">
        <f>IFERROR(VLOOKUP(E5494,hoja!A:C,3,FALSE),0)</f>
        <v>50426</v>
      </c>
      <c r="I5494" s="24" t="str">
        <f>D5494&amp;H5494</f>
        <v>041050426</v>
      </c>
      <c r="K5494" s="23">
        <v>9</v>
      </c>
      <c r="L5494" s="23" t="str">
        <f>IF(B5494=F5494,"REGIONAL","NACIONAL")</f>
        <v>REGIONAL</v>
      </c>
      <c r="M5494" s="40" t="s">
        <v>618</v>
      </c>
      <c r="N5494" s="23" t="s">
        <v>622</v>
      </c>
      <c r="O5494" s="23">
        <f>IF(K5494&lt;=250,25,IF(K5494&lt;=500,16,IF(K5494&lt;=800,12,IF(K5494&lt;=1100,8,IF(K5494&lt;=1400,6,IF(K5494&lt;=1700,5))))))</f>
        <v>25</v>
      </c>
      <c r="P5494" s="23" t="str">
        <f>D5494&amp;H5494&amp;M5494</f>
        <v>041050426Principal</v>
      </c>
    </row>
    <row r="5495" spans="1:16" ht="15" hidden="1" customHeight="1">
      <c r="A5495" s="40" t="s">
        <v>645</v>
      </c>
      <c r="B5495" s="23" t="str">
        <f>IFERROR(VLOOKUP(A5495,hoja!$A$2:$E$970,4,FALSE),0)</f>
        <v>OCCIDENTE</v>
      </c>
      <c r="C5495" s="23" t="str">
        <f>IFERROR(VLOOKUP(A5495,hoja!$A$2:$E$1370,5,FALSE),0)</f>
        <v>CALI</v>
      </c>
      <c r="D5495" s="23" t="str">
        <f>IFERROR(VLOOKUP(A5495,hoja!A:D,3,FALSE),0)</f>
        <v>0410</v>
      </c>
      <c r="E5495" s="40" t="s">
        <v>1209</v>
      </c>
      <c r="F5495" s="23" t="str">
        <f>IFERROR(VLOOKUP(E5495,hoja!$A$2:$E$970,4,FALSE),0)</f>
        <v>OCCIDENTE</v>
      </c>
      <c r="G5495" s="23" t="str">
        <f>IFERROR(VLOOKUP(E5495,hoja!$A$2:$E$970,5,FALSE),0)</f>
        <v>CALI</v>
      </c>
      <c r="H5495" s="103" t="str">
        <f>IFERROR(VLOOKUP(E5495,hoja!A:C,3,FALSE),0)</f>
        <v>50220</v>
      </c>
      <c r="I5495" s="24" t="str">
        <f>D5495&amp;H5495</f>
        <v>041050220</v>
      </c>
      <c r="K5495" s="23">
        <v>13</v>
      </c>
      <c r="L5495" s="23" t="str">
        <f>IF(B5495=F5495,"REGIONAL","NACIONAL")</f>
        <v>REGIONAL</v>
      </c>
      <c r="M5495" s="40" t="s">
        <v>618</v>
      </c>
      <c r="N5495" s="23" t="s">
        <v>622</v>
      </c>
      <c r="O5495" s="23">
        <f>IF(K5495&lt;=250,25,IF(K5495&lt;=500,16,IF(K5495&lt;=800,12,IF(K5495&lt;=1100,8,IF(K5495&lt;=1400,6,IF(K5495&lt;=1700,5))))))</f>
        <v>25</v>
      </c>
      <c r="P5495" s="23" t="str">
        <f>D5495&amp;H5495&amp;M5495</f>
        <v>041050220Principal</v>
      </c>
    </row>
    <row r="5496" spans="1:16" ht="15" hidden="1" customHeight="1">
      <c r="A5496" s="26" t="s">
        <v>636</v>
      </c>
      <c r="B5496" s="23" t="str">
        <f>IFERROR(VLOOKUP(A5496,hoja!$A$2:$E$970,4,FALSE),0)</f>
        <v>CENTRO</v>
      </c>
      <c r="C5496" s="23" t="str">
        <f>IFERROR(VLOOKUP(A5496,hoja!$A$2:$E$1370,5,FALSE),0)</f>
        <v>DUITAMA</v>
      </c>
      <c r="D5496" s="23" t="str">
        <f>IFERROR(VLOOKUP(A5496,hoja!A:D,3,FALSE),0)</f>
        <v>0441</v>
      </c>
      <c r="E5496" s="23" t="s">
        <v>731</v>
      </c>
      <c r="F5496" s="23" t="str">
        <f>IFERROR(VLOOKUP(E5496,hoja!$A$2:$E$970,4,FALSE),0)</f>
        <v>SANTANDER</v>
      </c>
      <c r="G5496" s="23" t="str">
        <f>IFERROR(VLOOKUP(E5496,hoja!$A$2:$E$970,5,FALSE),0)</f>
        <v>CÚCUTA</v>
      </c>
      <c r="H5496" s="103" t="str">
        <f>IFERROR(VLOOKUP(E5496,hoja!A:C,3,FALSE),0)</f>
        <v>0438</v>
      </c>
      <c r="I5496" s="24" t="str">
        <f t="shared" ref="I5496" si="1780">D5496&amp;H5496</f>
        <v>04410438</v>
      </c>
      <c r="K5496" s="23">
        <v>382</v>
      </c>
      <c r="L5496" s="23" t="str">
        <f>IF(B5496=F5496,"REGIONAL","NACIONAL")</f>
        <v>NACIONAL</v>
      </c>
      <c r="M5496" s="23" t="s">
        <v>945</v>
      </c>
      <c r="N5496" s="23" cm="1">
        <f t="array" aca="1" ref="N5496" ca="1">IFERROR(IF(M5496="Principal","LES_ACTIVE",LES_INACTIVE),0)</f>
        <v>0</v>
      </c>
      <c r="O5496" s="23">
        <f t="shared" ref="O5496" si="1781">IF(K5496&lt;=250,25,IF(K5496&lt;=500,16,IF(K5496&lt;=800,12,IF(K5496&lt;=1100,8,IF(K5496&lt;=1400,6,IF(K5496&lt;=1700,5))))))</f>
        <v>16</v>
      </c>
      <c r="P5496" s="23" t="str">
        <f t="shared" ref="P5496:P5504" si="1782">D5496&amp;H5496&amp;M5496</f>
        <v>04410438Malaga</v>
      </c>
    </row>
    <row r="5497" spans="1:16" ht="15" hidden="1" customHeight="1">
      <c r="A5497" s="81" t="s">
        <v>642</v>
      </c>
      <c r="B5497" s="23" t="str">
        <f>IFERROR(VLOOKUP(A5497,hoja!$A$2:$E$970,4,FALSE),0)</f>
        <v>COSTA</v>
      </c>
      <c r="C5497" s="23" t="str">
        <f>IFERROR(VLOOKUP(A5497,hoja!$A$2:$E$1370,5,FALSE),0)</f>
        <v>BARRANQUILLA</v>
      </c>
      <c r="D5497" s="23" t="str">
        <f>IFERROR(VLOOKUP(A5497,hoja!A:D,3,FALSE),0)</f>
        <v>0111</v>
      </c>
      <c r="E5497" s="40" t="s">
        <v>1210</v>
      </c>
      <c r="F5497" s="23" t="str">
        <f>IFERROR(VLOOKUP(E5497,hoja!$A$2:$E$970,4,FALSE),0)</f>
        <v>COSTA</v>
      </c>
      <c r="G5497" s="23" t="str">
        <f>IFERROR(VLOOKUP(E5497,hoja!$A$2:$E$970,5,FALSE),0)</f>
        <v>BARRANQUILLA</v>
      </c>
      <c r="H5497" s="103" t="str">
        <f>IFERROR(VLOOKUP(E5497,hoja!A:C,3,FALSE),0)</f>
        <v>50352</v>
      </c>
      <c r="I5497" s="24" t="str">
        <f t="shared" ref="I5497:I5504" si="1783">D5497&amp;H5497</f>
        <v>011150352</v>
      </c>
      <c r="K5497" s="23">
        <v>26</v>
      </c>
      <c r="L5497" s="23" t="str">
        <f t="shared" ref="L5497:L5503" si="1784">IF(B5497=F5497,"REGIONAL","NACIONAL")</f>
        <v>REGIONAL</v>
      </c>
      <c r="M5497" s="40" t="s">
        <v>618</v>
      </c>
      <c r="N5497" s="23" t="str" cm="1">
        <f t="array" ref="N5497">IFERROR(IF(M5497="Principal","LES_ACTIVE",LES_INACTIVE),0)</f>
        <v>LES_ACTIVE</v>
      </c>
      <c r="O5497" s="23">
        <f t="shared" ref="O5497:O5504" si="1785">IF(K5497&lt;=250,25,IF(K5497&lt;=500,16,IF(K5497&lt;=800,12,IF(K5497&lt;=1100,8,IF(K5497&lt;=1400,6,IF(K5497&lt;=1700,5))))))</f>
        <v>25</v>
      </c>
      <c r="P5497" s="23" t="str">
        <f t="shared" si="1782"/>
        <v>011150352Principal</v>
      </c>
    </row>
    <row r="5498" spans="1:16" ht="15" hidden="1" customHeight="1">
      <c r="A5498" s="81" t="s">
        <v>1172</v>
      </c>
      <c r="B5498" s="23" t="str">
        <f>IFERROR(VLOOKUP(A5498,hoja!$A$2:$E$970,4,FALSE),0)</f>
        <v>COSTA</v>
      </c>
      <c r="C5498" s="23" t="str">
        <f>IFERROR(VLOOKUP(A5498,hoja!$A$2:$E$1370,5,FALSE),0)</f>
        <v>BARRANQUILLA</v>
      </c>
      <c r="D5498" s="23" t="str">
        <f>IFERROR(VLOOKUP(A5498,hoja!A:D,3,FALSE),0)</f>
        <v>50648</v>
      </c>
      <c r="E5498" s="40" t="s">
        <v>635</v>
      </c>
      <c r="F5498" s="23" t="str">
        <f>IFERROR(VLOOKUP(E5498,hoja!$A$2:$E$970,4,FALSE),0)</f>
        <v>CENTRO</v>
      </c>
      <c r="G5498" s="23" t="str">
        <f>IFERROR(VLOOKUP(E5498,hoja!$A$2:$E$970,5,FALSE),0)</f>
        <v>BOGOTÁ</v>
      </c>
      <c r="H5498" s="103" t="str">
        <f>IFERROR(VLOOKUP(E5498,hoja!A:C,3,FALSE),0)</f>
        <v>0021</v>
      </c>
      <c r="I5498" s="24" t="str">
        <f t="shared" si="1783"/>
        <v>506480021</v>
      </c>
      <c r="K5498" s="23">
        <v>1008</v>
      </c>
      <c r="L5498" s="23" t="str">
        <f t="shared" si="1784"/>
        <v>NACIONAL</v>
      </c>
      <c r="M5498" s="40" t="s">
        <v>618</v>
      </c>
      <c r="N5498" s="23" t="str" cm="1">
        <f t="array" ref="N5498">IFERROR(IF(M5498="Principal","LES_ACTIVE",LES_INACTIVE),0)</f>
        <v>LES_ACTIVE</v>
      </c>
      <c r="O5498" s="23">
        <f t="shared" si="1785"/>
        <v>8</v>
      </c>
      <c r="P5498" s="23" t="str">
        <f t="shared" si="1782"/>
        <v>506480021Principal</v>
      </c>
    </row>
    <row r="5499" spans="1:16" ht="15" hidden="1" customHeight="1">
      <c r="A5499" s="81" t="s">
        <v>1172</v>
      </c>
      <c r="B5499" s="23" t="str">
        <f>IFERROR(VLOOKUP(A5499,hoja!$A$2:$E$970,4,FALSE),0)</f>
        <v>COSTA</v>
      </c>
      <c r="C5499" s="23" t="str">
        <f>IFERROR(VLOOKUP(A5499,hoja!$A$2:$E$1370,5,FALSE),0)</f>
        <v>BARRANQUILLA</v>
      </c>
      <c r="D5499" s="23" t="str">
        <f>IFERROR(VLOOKUP(A5499,hoja!A:D,3,FALSE),0)</f>
        <v>50648</v>
      </c>
      <c r="E5499" s="40" t="s">
        <v>743</v>
      </c>
      <c r="F5499" s="23" t="str">
        <f>IFERROR(VLOOKUP(E5499,hoja!$A$2:$E$970,4,FALSE),0)</f>
        <v>CENTRO</v>
      </c>
      <c r="G5499" s="23" t="str">
        <f>IFERROR(VLOOKUP(E5499,hoja!$A$2:$E$970,5,FALSE),0)</f>
        <v>BOGOTÁ</v>
      </c>
      <c r="H5499" s="103" t="str">
        <f>IFERROR(VLOOKUP(E5499,hoja!A:C,3,FALSE),0)</f>
        <v>0461</v>
      </c>
      <c r="I5499" s="24" t="str">
        <f t="shared" si="1783"/>
        <v>506480461</v>
      </c>
      <c r="K5499" s="23">
        <v>1017</v>
      </c>
      <c r="L5499" s="23" t="str">
        <f t="shared" si="1784"/>
        <v>NACIONAL</v>
      </c>
      <c r="M5499" s="40" t="s">
        <v>618</v>
      </c>
      <c r="N5499" s="23" t="str" cm="1">
        <f t="array" ref="N5499">IFERROR(IF(M5499="Principal","LES_ACTIVE",LES_INACTIVE),0)</f>
        <v>LES_ACTIVE</v>
      </c>
      <c r="O5499" s="23">
        <f t="shared" si="1785"/>
        <v>8</v>
      </c>
      <c r="P5499" s="23" t="str">
        <f t="shared" si="1782"/>
        <v>506480461Principal</v>
      </c>
    </row>
    <row r="5500" spans="1:16" ht="15" hidden="1" customHeight="1">
      <c r="A5500" s="81" t="s">
        <v>849</v>
      </c>
      <c r="B5500" s="23" t="str">
        <f>IFERROR(VLOOKUP(A5500,hoja!$A$2:$E$970,4,FALSE),0)</f>
        <v>COSTA</v>
      </c>
      <c r="C5500" s="23" t="str">
        <f>IFERROR(VLOOKUP(A5500,hoja!$A$2:$E$1370,5,FALSE),0)</f>
        <v>CARTAGENA</v>
      </c>
      <c r="D5500" s="23" t="str">
        <f>IFERROR(VLOOKUP(A5500,hoja!A:D,3,FALSE),0)</f>
        <v>60090</v>
      </c>
      <c r="E5500" s="40" t="s">
        <v>743</v>
      </c>
      <c r="F5500" s="23" t="str">
        <f>IFERROR(VLOOKUP(E5500,hoja!$A$2:$E$970,4,FALSE),0)</f>
        <v>CENTRO</v>
      </c>
      <c r="G5500" s="23" t="str">
        <f>IFERROR(VLOOKUP(E5500,hoja!$A$2:$E$970,5,FALSE),0)</f>
        <v>BOGOTÁ</v>
      </c>
      <c r="H5500" s="103" t="str">
        <f>IFERROR(VLOOKUP(E5500,hoja!A:C,3,FALSE),0)</f>
        <v>0461</v>
      </c>
      <c r="I5500" s="24" t="str">
        <f t="shared" si="1783"/>
        <v>600900461</v>
      </c>
      <c r="K5500" s="23">
        <v>1172</v>
      </c>
      <c r="L5500" s="23" t="str">
        <f t="shared" si="1784"/>
        <v>NACIONAL</v>
      </c>
      <c r="M5500" s="40" t="s">
        <v>618</v>
      </c>
      <c r="N5500" s="23" t="str" cm="1">
        <f t="array" ref="N5500">IFERROR(IF(M5500="Principal","LES_ACTIVE",LES_INACTIVE),0)</f>
        <v>LES_ACTIVE</v>
      </c>
      <c r="O5500" s="23">
        <f t="shared" si="1785"/>
        <v>6</v>
      </c>
      <c r="P5500" s="23" t="str">
        <f t="shared" si="1782"/>
        <v>600900461Principal</v>
      </c>
    </row>
    <row r="5501" spans="1:16" ht="15" hidden="1" customHeight="1">
      <c r="A5501" s="81" t="s">
        <v>849</v>
      </c>
      <c r="B5501" s="23" t="str">
        <f>IFERROR(VLOOKUP(A5501,hoja!$A$2:$E$970,4,FALSE),0)</f>
        <v>COSTA</v>
      </c>
      <c r="C5501" s="23" t="str">
        <f>IFERROR(VLOOKUP(A5501,hoja!$A$2:$E$1370,5,FALSE),0)</f>
        <v>CARTAGENA</v>
      </c>
      <c r="D5501" s="23" t="str">
        <f>IFERROR(VLOOKUP(A5501,hoja!A:D,3,FALSE),0)</f>
        <v>60090</v>
      </c>
      <c r="E5501" s="40" t="s">
        <v>768</v>
      </c>
      <c r="F5501" s="23" t="str">
        <f>IFERROR(VLOOKUP(E5501,hoja!$A$2:$E$970,4,FALSE),0)</f>
        <v>COSTA</v>
      </c>
      <c r="G5501" s="23" t="str">
        <f>IFERROR(VLOOKUP(E5501,hoja!$A$2:$E$970,5,FALSE),0)</f>
        <v>CARTAGENA</v>
      </c>
      <c r="H5501" s="103" t="str">
        <f>IFERROR(VLOOKUP(E5501,hoja!A:C,3,FALSE),0)</f>
        <v>50264</v>
      </c>
      <c r="I5501" s="24" t="str">
        <f t="shared" si="1783"/>
        <v>6009050264</v>
      </c>
      <c r="K5501" s="23">
        <v>15</v>
      </c>
      <c r="L5501" s="23" t="str">
        <f t="shared" si="1784"/>
        <v>REGIONAL</v>
      </c>
      <c r="M5501" s="40" t="s">
        <v>618</v>
      </c>
      <c r="N5501" s="23" t="str" cm="1">
        <f t="array" ref="N5501">IFERROR(IF(M5501="Principal","LES_ACTIVE",LES_INACTIVE),0)</f>
        <v>LES_ACTIVE</v>
      </c>
      <c r="O5501" s="23">
        <f t="shared" si="1785"/>
        <v>25</v>
      </c>
      <c r="P5501" s="23" t="str">
        <f t="shared" si="1782"/>
        <v>6009050264Principal</v>
      </c>
    </row>
    <row r="5502" spans="1:16" ht="15" hidden="1" customHeight="1">
      <c r="A5502" s="81" t="s">
        <v>849</v>
      </c>
      <c r="B5502" s="23" t="str">
        <f>IFERROR(VLOOKUP(A5502,hoja!$A$2:$E$970,4,FALSE),0)</f>
        <v>COSTA</v>
      </c>
      <c r="C5502" s="23" t="str">
        <f>IFERROR(VLOOKUP(A5502,hoja!$A$2:$E$1370,5,FALSE),0)</f>
        <v>CARTAGENA</v>
      </c>
      <c r="D5502" s="23" t="str">
        <f>IFERROR(VLOOKUP(A5502,hoja!A:D,3,FALSE),0)</f>
        <v>60090</v>
      </c>
      <c r="E5502" s="40" t="s">
        <v>672</v>
      </c>
      <c r="F5502" s="23" t="str">
        <f>IFERROR(VLOOKUP(E5502,hoja!$A$2:$E$970,4,FALSE),0)</f>
        <v>ANTIOQUIA</v>
      </c>
      <c r="G5502" s="23" t="str">
        <f>IFERROR(VLOOKUP(E5502,hoja!$A$2:$E$970,5,FALSE),0)</f>
        <v>MEDELLÍN</v>
      </c>
      <c r="H5502" s="103" t="str">
        <f>IFERROR(VLOOKUP(E5502,hoja!A:C,3,FALSE),0)</f>
        <v>0092</v>
      </c>
      <c r="I5502" s="24" t="str">
        <f t="shared" si="1783"/>
        <v>600900092</v>
      </c>
      <c r="K5502" s="23">
        <v>661</v>
      </c>
      <c r="L5502" s="23" t="str">
        <f t="shared" si="1784"/>
        <v>NACIONAL</v>
      </c>
      <c r="M5502" s="40" t="s">
        <v>618</v>
      </c>
      <c r="N5502" s="23" t="str" cm="1">
        <f t="array" ref="N5502">IFERROR(IF(M5502="Principal","LES_ACTIVE",LES_INACTIVE),0)</f>
        <v>LES_ACTIVE</v>
      </c>
      <c r="O5502" s="23">
        <f t="shared" si="1785"/>
        <v>12</v>
      </c>
      <c r="P5502" s="23" t="str">
        <f t="shared" si="1782"/>
        <v>600900092Principal</v>
      </c>
    </row>
    <row r="5503" spans="1:16" ht="15" hidden="1" customHeight="1">
      <c r="A5503" s="81" t="s">
        <v>849</v>
      </c>
      <c r="B5503" s="23" t="str">
        <f>IFERROR(VLOOKUP(A5503,hoja!$A$2:$E$970,4,FALSE),0)</f>
        <v>COSTA</v>
      </c>
      <c r="C5503" s="23" t="str">
        <f>IFERROR(VLOOKUP(A5503,hoja!$A$2:$E$1370,5,FALSE),0)</f>
        <v>CARTAGENA</v>
      </c>
      <c r="D5503" s="23" t="str">
        <f>IFERROR(VLOOKUP(A5503,hoja!A:D,3,FALSE),0)</f>
        <v>60090</v>
      </c>
      <c r="E5503" s="40" t="s">
        <v>644</v>
      </c>
      <c r="F5503" s="23" t="str">
        <f>IFERROR(VLOOKUP(E5503,hoja!$A$2:$E$970,4,FALSE),0)</f>
        <v>OCCIDENTE</v>
      </c>
      <c r="G5503" s="23" t="str">
        <f>IFERROR(VLOOKUP(E5503,hoja!$A$2:$E$970,5,FALSE),0)</f>
        <v>PEREIRA</v>
      </c>
      <c r="H5503" s="103" t="str">
        <f>IFERROR(VLOOKUP(E5503,hoja!A:C,3,FALSE),0)</f>
        <v>0198</v>
      </c>
      <c r="I5503" s="24" t="str">
        <f t="shared" si="1783"/>
        <v>600900198</v>
      </c>
      <c r="K5503" s="23">
        <v>878</v>
      </c>
      <c r="L5503" s="23" t="str">
        <f t="shared" si="1784"/>
        <v>NACIONAL</v>
      </c>
      <c r="M5503" s="40" t="s">
        <v>618</v>
      </c>
      <c r="N5503" s="23" t="str" cm="1">
        <f t="array" ref="N5503">IFERROR(IF(M5503="Principal","LES_ACTIVE",LES_INACTIVE),0)</f>
        <v>LES_ACTIVE</v>
      </c>
      <c r="O5503" s="23">
        <f t="shared" si="1785"/>
        <v>8</v>
      </c>
      <c r="P5503" s="23" t="str">
        <f t="shared" si="1782"/>
        <v>600900198Principal</v>
      </c>
    </row>
    <row r="5504" spans="1:16" ht="15" hidden="1" customHeight="1">
      <c r="A5504" s="26" t="s">
        <v>687</v>
      </c>
      <c r="B5504" s="23" t="str">
        <f>IFERROR(VLOOKUP(A5504,hoja!$A$2:$E$970,4,FALSE),0)</f>
        <v>OCCIDENTE</v>
      </c>
      <c r="C5504" s="23" t="str">
        <f>IFERROR(VLOOKUP(A5504,hoja!$A$2:$E$1370,5,FALSE),0)</f>
        <v>TULUÁ</v>
      </c>
      <c r="D5504" s="23" t="str">
        <f>IFERROR(VLOOKUP(A5504,hoja!A:D,3,FALSE),0)</f>
        <v>2007</v>
      </c>
      <c r="E5504" s="23" t="s">
        <v>660</v>
      </c>
      <c r="F5504" s="23" t="str">
        <f>IFERROR(VLOOKUP(E5504,hoja!$A$2:$E$970,4,FALSE),0)</f>
        <v>CENTRO</v>
      </c>
      <c r="G5504" s="23" t="str">
        <f>IFERROR(VLOOKUP(E5504,hoja!$A$2:$E$970,5,FALSE),0)</f>
        <v>BOGOTÁ</v>
      </c>
      <c r="H5504" s="103" t="str">
        <f>IFERROR(VLOOKUP(E5504,hoja!A:C,3,FALSE),0)</f>
        <v>0035</v>
      </c>
      <c r="I5504" s="24" t="str">
        <f t="shared" si="1783"/>
        <v>20070035</v>
      </c>
      <c r="K5504" s="23">
        <v>370</v>
      </c>
      <c r="L5504" s="23" t="str">
        <f>IF(B5504=F5504,"REGIONAL","NACIONAL")</f>
        <v>NACIONAL</v>
      </c>
      <c r="M5504" s="23" t="s">
        <v>618</v>
      </c>
      <c r="N5504" s="23" t="str" cm="1">
        <f t="array" ref="N5504">IFERROR(IF(M5504="Principal","LES_ACTIVE",LES_INACTIVE),0)</f>
        <v>LES_ACTIVE</v>
      </c>
      <c r="O5504" s="23">
        <f t="shared" si="1785"/>
        <v>16</v>
      </c>
      <c r="P5504" s="23" t="str">
        <f t="shared" si="1782"/>
        <v>20070035Principal</v>
      </c>
    </row>
    <row r="5505" spans="1:16" ht="15" hidden="1" customHeight="1">
      <c r="A5505" s="83" t="s">
        <v>1211</v>
      </c>
      <c r="B5505" s="23" t="str">
        <f>IFERROR(VLOOKUP(A5505,hoja!$A$2:$E$970,4,FALSE),0)</f>
        <v>COSTA</v>
      </c>
      <c r="C5505" s="23" t="str">
        <f>IFERROR(VLOOKUP(A5505,hoja!$A$2:$E$1370,5,FALSE),0)</f>
        <v>BARRANQUILLA</v>
      </c>
      <c r="D5505" s="23" t="str">
        <f>IFERROR(VLOOKUP(A5505,hoja!A:D,3,FALSE),0)</f>
        <v>50612</v>
      </c>
      <c r="E5505" s="23" t="s">
        <v>1163</v>
      </c>
      <c r="F5505" s="23" t="str">
        <f>IFERROR(VLOOKUP(E5505,hoja!$A$2:$E$970,4,FALSE),0)</f>
        <v>CENTRO</v>
      </c>
      <c r="G5505" s="23" t="str">
        <f>IFERROR(VLOOKUP(E5505,hoja!$A$2:$E$970,5,FALSE),0)</f>
        <v>BOGOTÁ</v>
      </c>
      <c r="H5505" s="103" t="str">
        <f>IFERROR(VLOOKUP(E5505,hoja!A:C,3,FALSE),0)</f>
        <v>50399</v>
      </c>
      <c r="I5505" s="24" t="str">
        <f t="shared" ref="I5505:I5544" si="1786">D5505&amp;H5505</f>
        <v>5061250399</v>
      </c>
      <c r="K5505" s="23">
        <v>996</v>
      </c>
      <c r="L5505" s="23" t="str">
        <f t="shared" ref="L5505:L5544" si="1787">IF(B5505=F5505,"REGIONAL","NACIONAL")</f>
        <v>NACIONAL</v>
      </c>
      <c r="M5505" s="23" t="s">
        <v>623</v>
      </c>
      <c r="N5505" s="23" cm="1">
        <f t="array" aca="1" ref="N5505" ca="1">IFERROR(IF(M5505="Principal","LES_ACTIVE",LES_INACTIVE),0)</f>
        <v>0</v>
      </c>
      <c r="O5505" s="23">
        <f t="shared" ref="O5505:O5544" si="1788">IF(K5505&lt;=250,25,IF(K5505&lt;=500,16,IF(K5505&lt;=800,12,IF(K5505&lt;=1100,8,IF(K5505&lt;=1400,6,IF(K5505&lt;=1700,5))))))</f>
        <v>8</v>
      </c>
      <c r="P5505" s="23" t="str">
        <f t="shared" ref="P5505:P5544" si="1789">D5505&amp;H5505&amp;M5505</f>
        <v>5061250399Facatativa</v>
      </c>
    </row>
    <row r="5506" spans="1:16" ht="15" hidden="1" customHeight="1">
      <c r="A5506" s="83" t="s">
        <v>1211</v>
      </c>
      <c r="B5506" s="23" t="str">
        <f>IFERROR(VLOOKUP(A5506,hoja!$A$2:$E$970,4,FALSE),0)</f>
        <v>COSTA</v>
      </c>
      <c r="C5506" s="23" t="str">
        <f>IFERROR(VLOOKUP(A5506,hoja!$A$2:$E$1370,5,FALSE),0)</f>
        <v>BARRANQUILLA</v>
      </c>
      <c r="D5506" s="23" t="str">
        <f>IFERROR(VLOOKUP(A5506,hoja!A:D,3,FALSE),0)</f>
        <v>50612</v>
      </c>
      <c r="E5506" s="38" t="s">
        <v>1212</v>
      </c>
      <c r="F5506" s="23" t="str">
        <f>IFERROR(VLOOKUP(E5506,hoja!$A$2:$E$970,4,FALSE),0)</f>
        <v>ANTIOQUIA</v>
      </c>
      <c r="G5506" s="23" t="str">
        <f>IFERROR(VLOOKUP(E5506,hoja!$A$2:$E$970,5,FALSE),0)</f>
        <v>MEDELLÍN</v>
      </c>
      <c r="H5506" s="103" t="str">
        <f>IFERROR(VLOOKUP(E5506,hoja!A:C,3,FALSE),0)</f>
        <v>50225</v>
      </c>
      <c r="I5506" s="24" t="str">
        <f t="shared" si="1786"/>
        <v>5061250225</v>
      </c>
      <c r="K5506" s="23">
        <v>693</v>
      </c>
      <c r="L5506" s="23" t="str">
        <f t="shared" si="1787"/>
        <v>NACIONAL</v>
      </c>
      <c r="M5506" s="23" t="s">
        <v>618</v>
      </c>
      <c r="N5506" s="23" t="str" cm="1">
        <f t="array" ref="N5506">IFERROR(IF(M5506="Principal","LES_ACTIVE",LES_INACTIVE),0)</f>
        <v>LES_ACTIVE</v>
      </c>
      <c r="O5506" s="23">
        <f t="shared" si="1788"/>
        <v>12</v>
      </c>
      <c r="P5506" s="23" t="str">
        <f t="shared" si="1789"/>
        <v>5061250225Principal</v>
      </c>
    </row>
    <row r="5507" spans="1:16" ht="15" hidden="1" customHeight="1">
      <c r="A5507" s="83" t="s">
        <v>1162</v>
      </c>
      <c r="B5507" s="23" t="str">
        <f>IFERROR(VLOOKUP(A5507,hoja!$A$2:$E$970,4,FALSE),0)</f>
        <v>COSTA</v>
      </c>
      <c r="C5507" s="23" t="str">
        <f>IFERROR(VLOOKUP(A5507,hoja!$A$2:$E$1370,5,FALSE),0)</f>
        <v>BARRANQUILLA</v>
      </c>
      <c r="D5507" s="23" t="str">
        <f>IFERROR(VLOOKUP(A5507,hoja!A:D,3,FALSE),0)</f>
        <v>50260</v>
      </c>
      <c r="E5507" s="23" t="s">
        <v>1161</v>
      </c>
      <c r="F5507" s="23" t="str">
        <f>IFERROR(VLOOKUP(E5507,hoja!$A$2:$E$970,4,FALSE),0)</f>
        <v>ANTIOQUIA</v>
      </c>
      <c r="G5507" s="23" t="str">
        <f>IFERROR(VLOOKUP(E5507,hoja!$A$2:$E$970,5,FALSE),0)</f>
        <v>MEDELLÍN</v>
      </c>
      <c r="H5507" s="103" t="str">
        <f>IFERROR(VLOOKUP(E5507,hoja!A:C,3,FALSE),0)</f>
        <v>50247</v>
      </c>
      <c r="I5507" s="24" t="str">
        <f t="shared" si="1786"/>
        <v>5026050247</v>
      </c>
      <c r="K5507" s="23">
        <v>681</v>
      </c>
      <c r="L5507" s="23" t="str">
        <f t="shared" si="1787"/>
        <v>NACIONAL</v>
      </c>
      <c r="M5507" s="23" t="s">
        <v>618</v>
      </c>
      <c r="N5507" s="23" t="str" cm="1">
        <f t="array" ref="N5507">IFERROR(IF(M5507="Principal","LES_ACTIVE",LES_INACTIVE),0)</f>
        <v>LES_ACTIVE</v>
      </c>
      <c r="O5507" s="23">
        <f t="shared" si="1788"/>
        <v>12</v>
      </c>
      <c r="P5507" s="23" t="str">
        <f t="shared" si="1789"/>
        <v>5026050247Principal</v>
      </c>
    </row>
    <row r="5508" spans="1:16" ht="15" hidden="1" customHeight="1">
      <c r="A5508" s="83" t="s">
        <v>1162</v>
      </c>
      <c r="B5508" s="23" t="str">
        <f>IFERROR(VLOOKUP(A5508,hoja!$A$2:$E$970,4,FALSE),0)</f>
        <v>COSTA</v>
      </c>
      <c r="C5508" s="23" t="str">
        <f>IFERROR(VLOOKUP(A5508,hoja!$A$2:$E$1370,5,FALSE),0)</f>
        <v>BARRANQUILLA</v>
      </c>
      <c r="D5508" s="23" t="str">
        <f>IFERROR(VLOOKUP(A5508,hoja!A:D,3,FALSE),0)</f>
        <v>50260</v>
      </c>
      <c r="E5508" s="23" t="s">
        <v>1163</v>
      </c>
      <c r="F5508" s="23" t="str">
        <f>IFERROR(VLOOKUP(E5508,hoja!$A$2:$E$970,4,FALSE),0)</f>
        <v>CENTRO</v>
      </c>
      <c r="G5508" s="23" t="str">
        <f>IFERROR(VLOOKUP(E5508,hoja!$A$2:$E$970,5,FALSE),0)</f>
        <v>BOGOTÁ</v>
      </c>
      <c r="H5508" s="103" t="str">
        <f>IFERROR(VLOOKUP(E5508,hoja!A:C,3,FALSE),0)</f>
        <v>50399</v>
      </c>
      <c r="I5508" s="24" t="str">
        <f t="shared" si="1786"/>
        <v>5026050399</v>
      </c>
      <c r="K5508" s="23">
        <v>1011</v>
      </c>
      <c r="L5508" s="23" t="str">
        <f t="shared" si="1787"/>
        <v>NACIONAL</v>
      </c>
      <c r="M5508" s="23" t="s">
        <v>618</v>
      </c>
      <c r="N5508" s="23" t="str" cm="1">
        <f t="array" ref="N5508">IFERROR(IF(M5508="Principal","LES_ACTIVE",LES_INACTIVE),0)</f>
        <v>LES_ACTIVE</v>
      </c>
      <c r="O5508" s="23">
        <f t="shared" si="1788"/>
        <v>8</v>
      </c>
      <c r="P5508" s="23" t="str">
        <f t="shared" si="1789"/>
        <v>5026050399Principal</v>
      </c>
    </row>
    <row r="5509" spans="1:16" ht="15" hidden="1" customHeight="1">
      <c r="A5509" s="83" t="s">
        <v>1162</v>
      </c>
      <c r="B5509" s="23" t="str">
        <f>IFERROR(VLOOKUP(A5509,hoja!$A$2:$E$970,4,FALSE),0)</f>
        <v>COSTA</v>
      </c>
      <c r="C5509" s="23" t="str">
        <f>IFERROR(VLOOKUP(A5509,hoja!$A$2:$E$1370,5,FALSE),0)</f>
        <v>BARRANQUILLA</v>
      </c>
      <c r="D5509" s="23" t="str">
        <f>IFERROR(VLOOKUP(A5509,hoja!A:D,3,FALSE),0)</f>
        <v>50260</v>
      </c>
      <c r="E5509" s="38" t="s">
        <v>1212</v>
      </c>
      <c r="F5509" s="23" t="str">
        <f>IFERROR(VLOOKUP(E5509,hoja!$A$2:$E$970,4,FALSE),0)</f>
        <v>ANTIOQUIA</v>
      </c>
      <c r="G5509" s="23" t="str">
        <f>IFERROR(VLOOKUP(E5509,hoja!$A$2:$E$970,5,FALSE),0)</f>
        <v>MEDELLÍN</v>
      </c>
      <c r="H5509" s="103" t="str">
        <f>IFERROR(VLOOKUP(E5509,hoja!A:C,3,FALSE),0)</f>
        <v>50225</v>
      </c>
      <c r="I5509" s="24" t="str">
        <f t="shared" si="1786"/>
        <v>5026050225</v>
      </c>
      <c r="K5509" s="23">
        <v>695</v>
      </c>
      <c r="L5509" s="23" t="str">
        <f t="shared" si="1787"/>
        <v>NACIONAL</v>
      </c>
      <c r="M5509" s="23" t="s">
        <v>618</v>
      </c>
      <c r="N5509" s="23" t="str" cm="1">
        <f t="array" ref="N5509">IFERROR(IF(M5509="Principal","LES_ACTIVE",LES_INACTIVE),0)</f>
        <v>LES_ACTIVE</v>
      </c>
      <c r="O5509" s="23">
        <f t="shared" si="1788"/>
        <v>12</v>
      </c>
      <c r="P5509" s="23" t="str">
        <f t="shared" si="1789"/>
        <v>5026050225Principal</v>
      </c>
    </row>
    <row r="5510" spans="1:16" ht="15" hidden="1" customHeight="1">
      <c r="A5510" s="83" t="s">
        <v>1082</v>
      </c>
      <c r="B5510" s="23" t="str">
        <f>IFERROR(VLOOKUP(A5510,hoja!$A$2:$E$970,4,FALSE),0)</f>
        <v>COSTA</v>
      </c>
      <c r="C5510" s="23" t="str">
        <f>IFERROR(VLOOKUP(A5510,hoja!$A$2:$E$1370,5,FALSE),0)</f>
        <v>BARRANQUILLA</v>
      </c>
      <c r="D5510" s="23" t="str">
        <f>IFERROR(VLOOKUP(A5510,hoja!A:D,3,FALSE),0)</f>
        <v>50284</v>
      </c>
      <c r="E5510" s="23" t="s">
        <v>1161</v>
      </c>
      <c r="F5510" s="23" t="str">
        <f>IFERROR(VLOOKUP(E5510,hoja!$A$2:$E$970,4,FALSE),0)</f>
        <v>ANTIOQUIA</v>
      </c>
      <c r="G5510" s="23" t="str">
        <f>IFERROR(VLOOKUP(E5510,hoja!$A$2:$E$970,5,FALSE),0)</f>
        <v>MEDELLÍN</v>
      </c>
      <c r="H5510" s="103" t="str">
        <f>IFERROR(VLOOKUP(E5510,hoja!A:C,3,FALSE),0)</f>
        <v>50247</v>
      </c>
      <c r="I5510" s="24" t="str">
        <f t="shared" si="1786"/>
        <v>5028450247</v>
      </c>
      <c r="K5510" s="23">
        <v>680</v>
      </c>
      <c r="L5510" s="23" t="str">
        <f t="shared" si="1787"/>
        <v>NACIONAL</v>
      </c>
      <c r="M5510" s="23" t="s">
        <v>618</v>
      </c>
      <c r="N5510" s="23" t="str" cm="1">
        <f t="array" ref="N5510">IFERROR(IF(M5510="Principal","LES_ACTIVE",LES_INACTIVE),0)</f>
        <v>LES_ACTIVE</v>
      </c>
      <c r="O5510" s="23">
        <f t="shared" si="1788"/>
        <v>12</v>
      </c>
      <c r="P5510" s="23" t="str">
        <f t="shared" si="1789"/>
        <v>5028450247Principal</v>
      </c>
    </row>
    <row r="5511" spans="1:16" ht="15" hidden="1" customHeight="1">
      <c r="A5511" s="83" t="s">
        <v>1082</v>
      </c>
      <c r="B5511" s="23" t="str">
        <f>IFERROR(VLOOKUP(A5511,hoja!$A$2:$E$970,4,FALSE),0)</f>
        <v>COSTA</v>
      </c>
      <c r="C5511" s="23" t="str">
        <f>IFERROR(VLOOKUP(A5511,hoja!$A$2:$E$1370,5,FALSE),0)</f>
        <v>BARRANQUILLA</v>
      </c>
      <c r="D5511" s="23" t="str">
        <f>IFERROR(VLOOKUP(A5511,hoja!A:D,3,FALSE),0)</f>
        <v>50284</v>
      </c>
      <c r="E5511" s="23" t="s">
        <v>1163</v>
      </c>
      <c r="F5511" s="23" t="str">
        <f>IFERROR(VLOOKUP(E5511,hoja!$A$2:$E$970,4,FALSE),0)</f>
        <v>CENTRO</v>
      </c>
      <c r="G5511" s="23" t="str">
        <f>IFERROR(VLOOKUP(E5511,hoja!$A$2:$E$970,5,FALSE),0)</f>
        <v>BOGOTÁ</v>
      </c>
      <c r="H5511" s="103" t="str">
        <f>IFERROR(VLOOKUP(E5511,hoja!A:C,3,FALSE),0)</f>
        <v>50399</v>
      </c>
      <c r="I5511" s="24" t="str">
        <f t="shared" si="1786"/>
        <v>5028450399</v>
      </c>
      <c r="K5511" s="23">
        <v>996</v>
      </c>
      <c r="L5511" s="23" t="str">
        <f t="shared" si="1787"/>
        <v>NACIONAL</v>
      </c>
      <c r="M5511" s="23" t="s">
        <v>618</v>
      </c>
      <c r="N5511" s="23" t="str" cm="1">
        <f t="array" ref="N5511">IFERROR(IF(M5511="Principal","LES_ACTIVE",LES_INACTIVE),0)</f>
        <v>LES_ACTIVE</v>
      </c>
      <c r="O5511" s="23">
        <f t="shared" si="1788"/>
        <v>8</v>
      </c>
      <c r="P5511" s="23" t="str">
        <f t="shared" si="1789"/>
        <v>5028450399Principal</v>
      </c>
    </row>
    <row r="5512" spans="1:16" ht="15" hidden="1" customHeight="1">
      <c r="A5512" s="83" t="s">
        <v>1082</v>
      </c>
      <c r="B5512" s="23" t="str">
        <f>IFERROR(VLOOKUP(A5512,hoja!$A$2:$E$970,4,FALSE),0)</f>
        <v>COSTA</v>
      </c>
      <c r="C5512" s="23" t="str">
        <f>IFERROR(VLOOKUP(A5512,hoja!$A$2:$E$1370,5,FALSE),0)</f>
        <v>BARRANQUILLA</v>
      </c>
      <c r="D5512" s="23" t="str">
        <f>IFERROR(VLOOKUP(A5512,hoja!A:D,3,FALSE),0)</f>
        <v>50284</v>
      </c>
      <c r="E5512" s="38" t="s">
        <v>1212</v>
      </c>
      <c r="F5512" s="23" t="str">
        <f>IFERROR(VLOOKUP(E5512,hoja!$A$2:$E$970,4,FALSE),0)</f>
        <v>ANTIOQUIA</v>
      </c>
      <c r="G5512" s="23" t="str">
        <f>IFERROR(VLOOKUP(E5512,hoja!$A$2:$E$970,5,FALSE),0)</f>
        <v>MEDELLÍN</v>
      </c>
      <c r="H5512" s="103" t="str">
        <f>IFERROR(VLOOKUP(E5512,hoja!A:C,3,FALSE),0)</f>
        <v>50225</v>
      </c>
      <c r="I5512" s="24" t="str">
        <f t="shared" si="1786"/>
        <v>5028450225</v>
      </c>
      <c r="K5512" s="23">
        <v>694</v>
      </c>
      <c r="L5512" s="23" t="str">
        <f t="shared" si="1787"/>
        <v>NACIONAL</v>
      </c>
      <c r="M5512" s="23" t="s">
        <v>618</v>
      </c>
      <c r="N5512" s="23" t="str" cm="1">
        <f t="array" ref="N5512">IFERROR(IF(M5512="Principal","LES_ACTIVE",LES_INACTIVE),0)</f>
        <v>LES_ACTIVE</v>
      </c>
      <c r="O5512" s="23">
        <f t="shared" si="1788"/>
        <v>12</v>
      </c>
      <c r="P5512" s="23" t="str">
        <f t="shared" si="1789"/>
        <v>5028450225Principal</v>
      </c>
    </row>
    <row r="5513" spans="1:16" ht="15" hidden="1" customHeight="1">
      <c r="A5513" s="83" t="s">
        <v>675</v>
      </c>
      <c r="B5513" s="23" t="str">
        <f>IFERROR(VLOOKUP(A5513,hoja!$A$2:$E$970,4,FALSE),0)</f>
        <v>COSTA</v>
      </c>
      <c r="C5513" s="23" t="str">
        <f>IFERROR(VLOOKUP(A5513,hoja!$A$2:$E$1370,5,FALSE),0)</f>
        <v>CARTAGENA</v>
      </c>
      <c r="D5513" s="23">
        <f>IFERROR(VLOOKUP(A5513,hoja!A:D,3,FALSE),0)</f>
        <v>3002</v>
      </c>
      <c r="E5513" s="38" t="s">
        <v>1212</v>
      </c>
      <c r="F5513" s="23" t="str">
        <f>IFERROR(VLOOKUP(E5513,hoja!$A$2:$E$970,4,FALSE),0)</f>
        <v>ANTIOQUIA</v>
      </c>
      <c r="G5513" s="23" t="str">
        <f>IFERROR(VLOOKUP(E5513,hoja!$A$2:$E$970,5,FALSE),0)</f>
        <v>MEDELLÍN</v>
      </c>
      <c r="H5513" s="103" t="str">
        <f>IFERROR(VLOOKUP(E5513,hoja!A:C,3,FALSE),0)</f>
        <v>50225</v>
      </c>
      <c r="I5513" s="24" t="str">
        <f t="shared" si="1786"/>
        <v>300250225</v>
      </c>
      <c r="K5513" s="23">
        <v>648</v>
      </c>
      <c r="L5513" s="23" t="str">
        <f t="shared" si="1787"/>
        <v>NACIONAL</v>
      </c>
      <c r="M5513" s="23" t="s">
        <v>618</v>
      </c>
      <c r="N5513" s="23" t="str" cm="1">
        <f t="array" ref="N5513">IFERROR(IF(M5513="Principal","LES_ACTIVE",LES_INACTIVE),0)</f>
        <v>LES_ACTIVE</v>
      </c>
      <c r="O5513" s="23">
        <f t="shared" si="1788"/>
        <v>12</v>
      </c>
      <c r="P5513" s="23" t="str">
        <f t="shared" si="1789"/>
        <v>300250225Principal</v>
      </c>
    </row>
    <row r="5514" spans="1:16" ht="15" hidden="1" customHeight="1">
      <c r="A5514" s="83" t="s">
        <v>768</v>
      </c>
      <c r="B5514" s="23" t="str">
        <f>IFERROR(VLOOKUP(A5514,hoja!$A$2:$E$970,4,FALSE),0)</f>
        <v>COSTA</v>
      </c>
      <c r="C5514" s="23" t="str">
        <f>IFERROR(VLOOKUP(A5514,hoja!$A$2:$E$1370,5,FALSE),0)</f>
        <v>CARTAGENA</v>
      </c>
      <c r="D5514" s="23" t="str">
        <f>IFERROR(VLOOKUP(A5514,hoja!A:D,3,FALSE),0)</f>
        <v>50264</v>
      </c>
      <c r="E5514" s="38" t="s">
        <v>731</v>
      </c>
      <c r="F5514" s="23" t="str">
        <f>IFERROR(VLOOKUP(E5514,hoja!$A$2:$E$970,4,FALSE),0)</f>
        <v>SANTANDER</v>
      </c>
      <c r="G5514" s="23" t="str">
        <f>IFERROR(VLOOKUP(E5514,hoja!$A$2:$E$970,5,FALSE),0)</f>
        <v>CÚCUTA</v>
      </c>
      <c r="H5514" s="103" t="str">
        <f>IFERROR(VLOOKUP(E5514,hoja!A:C,3,FALSE),0)</f>
        <v>0438</v>
      </c>
      <c r="I5514" s="24" t="str">
        <f t="shared" si="1786"/>
        <v>502640438</v>
      </c>
      <c r="K5514" s="23">
        <v>785</v>
      </c>
      <c r="L5514" s="23" t="str">
        <f t="shared" si="1787"/>
        <v>NACIONAL</v>
      </c>
      <c r="M5514" s="23" t="s">
        <v>758</v>
      </c>
      <c r="N5514" s="23" cm="1">
        <f t="array" aca="1" ref="N5514" ca="1">IFERROR(IF(M5514="Principal","LES_ACTIVE",LES_INACTIVE),0)</f>
        <v>0</v>
      </c>
      <c r="O5514" s="23">
        <f t="shared" si="1788"/>
        <v>12</v>
      </c>
      <c r="P5514" s="23" t="str">
        <f t="shared" si="1789"/>
        <v>502640438Ocaña</v>
      </c>
    </row>
    <row r="5515" spans="1:16" ht="15" hidden="1" customHeight="1">
      <c r="A5515" s="83" t="s">
        <v>768</v>
      </c>
      <c r="B5515" s="23" t="str">
        <f>IFERROR(VLOOKUP(A5515,hoja!$A$2:$E$970,4,FALSE),0)</f>
        <v>COSTA</v>
      </c>
      <c r="C5515" s="23" t="str">
        <f>IFERROR(VLOOKUP(A5515,hoja!$A$2:$E$1370,5,FALSE),0)</f>
        <v>CARTAGENA</v>
      </c>
      <c r="D5515" s="23" t="str">
        <f>IFERROR(VLOOKUP(A5515,hoja!A:D,3,FALSE),0)</f>
        <v>50264</v>
      </c>
      <c r="E5515" s="23" t="s">
        <v>635</v>
      </c>
      <c r="F5515" s="23" t="str">
        <f>IFERROR(VLOOKUP(E5515,hoja!$A$2:$E$970,4,FALSE),0)</f>
        <v>CENTRO</v>
      </c>
      <c r="G5515" s="23" t="str">
        <f>IFERROR(VLOOKUP(E5515,hoja!$A$2:$E$970,5,FALSE),0)</f>
        <v>BOGOTÁ</v>
      </c>
      <c r="H5515" s="103" t="str">
        <f>IFERROR(VLOOKUP(E5515,hoja!A:C,3,FALSE),0)</f>
        <v>0021</v>
      </c>
      <c r="I5515" s="24" t="str">
        <f t="shared" si="1786"/>
        <v>502640021</v>
      </c>
      <c r="K5515" s="23">
        <v>1163</v>
      </c>
      <c r="L5515" s="23" t="str">
        <f t="shared" si="1787"/>
        <v>NACIONAL</v>
      </c>
      <c r="M5515" s="23" t="s">
        <v>618</v>
      </c>
      <c r="N5515" s="23" t="str" cm="1">
        <f t="array" ref="N5515">IFERROR(IF(M5515="Principal","LES_ACTIVE",LES_INACTIVE),0)</f>
        <v>LES_ACTIVE</v>
      </c>
      <c r="O5515" s="23">
        <f t="shared" si="1788"/>
        <v>6</v>
      </c>
      <c r="P5515" s="23" t="str">
        <f t="shared" si="1789"/>
        <v>502640021Principal</v>
      </c>
    </row>
    <row r="5516" spans="1:16" ht="15" hidden="1" customHeight="1">
      <c r="A5516" s="83" t="s">
        <v>768</v>
      </c>
      <c r="B5516" s="23" t="str">
        <f>IFERROR(VLOOKUP(A5516,hoja!$A$2:$E$970,4,FALSE),0)</f>
        <v>COSTA</v>
      </c>
      <c r="C5516" s="23" t="str">
        <f>IFERROR(VLOOKUP(A5516,hoja!$A$2:$E$1370,5,FALSE),0)</f>
        <v>CARTAGENA</v>
      </c>
      <c r="D5516" s="23" t="str">
        <f>IFERROR(VLOOKUP(A5516,hoja!A:D,3,FALSE),0)</f>
        <v>50264</v>
      </c>
      <c r="E5516" s="23" t="s">
        <v>743</v>
      </c>
      <c r="F5516" s="23" t="str">
        <f>IFERROR(VLOOKUP(E5516,hoja!$A$2:$E$970,4,FALSE),0)</f>
        <v>CENTRO</v>
      </c>
      <c r="G5516" s="23" t="str">
        <f>IFERROR(VLOOKUP(E5516,hoja!$A$2:$E$970,5,FALSE),0)</f>
        <v>BOGOTÁ</v>
      </c>
      <c r="H5516" s="103" t="str">
        <f>IFERROR(VLOOKUP(E5516,hoja!A:C,3,FALSE),0)</f>
        <v>0461</v>
      </c>
      <c r="I5516" s="24" t="str">
        <f t="shared" si="1786"/>
        <v>502640461</v>
      </c>
      <c r="K5516" s="23">
        <v>1673</v>
      </c>
      <c r="L5516" s="23" t="str">
        <f t="shared" si="1787"/>
        <v>NACIONAL</v>
      </c>
      <c r="M5516" s="23" t="s">
        <v>618</v>
      </c>
      <c r="N5516" s="23" t="str" cm="1">
        <f t="array" ref="N5516">IFERROR(IF(M5516="Principal","LES_ACTIVE",LES_INACTIVE),0)</f>
        <v>LES_ACTIVE</v>
      </c>
      <c r="O5516" s="23">
        <f t="shared" si="1788"/>
        <v>5</v>
      </c>
      <c r="P5516" s="23" t="str">
        <f t="shared" si="1789"/>
        <v>502640461Principal</v>
      </c>
    </row>
    <row r="5517" spans="1:16" ht="15" hidden="1" customHeight="1">
      <c r="A5517" s="83" t="s">
        <v>1172</v>
      </c>
      <c r="B5517" s="23" t="str">
        <f>IFERROR(VLOOKUP(A5517,hoja!$A$2:$E$970,4,FALSE),0)</f>
        <v>COSTA</v>
      </c>
      <c r="C5517" s="23" t="str">
        <f>IFERROR(VLOOKUP(A5517,hoja!$A$2:$E$1370,5,FALSE),0)</f>
        <v>BARRANQUILLA</v>
      </c>
      <c r="D5517" s="23" t="str">
        <f>IFERROR(VLOOKUP(A5517,hoja!A:D,3,FALSE),0)</f>
        <v>50648</v>
      </c>
      <c r="E5517" s="23" t="s">
        <v>635</v>
      </c>
      <c r="F5517" s="23" t="str">
        <f>IFERROR(VLOOKUP(E5517,hoja!$A$2:$E$970,4,FALSE),0)</f>
        <v>CENTRO</v>
      </c>
      <c r="G5517" s="23" t="str">
        <f>IFERROR(VLOOKUP(E5517,hoja!$A$2:$E$970,5,FALSE),0)</f>
        <v>BOGOTÁ</v>
      </c>
      <c r="H5517" s="103" t="str">
        <f>IFERROR(VLOOKUP(E5517,hoja!A:C,3,FALSE),0)</f>
        <v>0021</v>
      </c>
      <c r="I5517" s="24" t="str">
        <f t="shared" si="1786"/>
        <v>506480021</v>
      </c>
      <c r="K5517" s="23">
        <v>1008</v>
      </c>
      <c r="L5517" s="23" t="str">
        <f t="shared" si="1787"/>
        <v>NACIONAL</v>
      </c>
      <c r="M5517" s="23" t="s">
        <v>623</v>
      </c>
      <c r="N5517" s="23" cm="1">
        <f t="array" aca="1" ref="N5517" ca="1">IFERROR(IF(M5517="Principal","LES_ACTIVE",LES_INACTIVE),0)</f>
        <v>0</v>
      </c>
      <c r="O5517" s="23">
        <f t="shared" si="1788"/>
        <v>8</v>
      </c>
      <c r="P5517" s="23" t="str">
        <f t="shared" si="1789"/>
        <v>506480021Facatativa</v>
      </c>
    </row>
    <row r="5518" spans="1:16" ht="15" hidden="1" customHeight="1">
      <c r="A5518" s="83" t="s">
        <v>642</v>
      </c>
      <c r="B5518" s="23" t="str">
        <f>IFERROR(VLOOKUP(A5518,hoja!$A$2:$E$970,4,FALSE),0)</f>
        <v>COSTA</v>
      </c>
      <c r="C5518" s="23" t="str">
        <f>IFERROR(VLOOKUP(A5518,hoja!$A$2:$E$1370,5,FALSE),0)</f>
        <v>BARRANQUILLA</v>
      </c>
      <c r="D5518" s="23" t="str">
        <f>IFERROR(VLOOKUP(A5518,hoja!A:D,3,FALSE),0)</f>
        <v>0111</v>
      </c>
      <c r="E5518" s="23" t="s">
        <v>1210</v>
      </c>
      <c r="F5518" s="23" t="str">
        <f>IFERROR(VLOOKUP(E5518,hoja!$A$2:$E$970,4,FALSE),0)</f>
        <v>COSTA</v>
      </c>
      <c r="G5518" s="23" t="str">
        <f>IFERROR(VLOOKUP(E5518,hoja!$A$2:$E$970,5,FALSE),0)</f>
        <v>BARRANQUILLA</v>
      </c>
      <c r="H5518" s="103" t="str">
        <f>IFERROR(VLOOKUP(E5518,hoja!A:C,3,FALSE),0)</f>
        <v>50352</v>
      </c>
      <c r="I5518" s="24" t="str">
        <f t="shared" si="1786"/>
        <v>011150352</v>
      </c>
      <c r="K5518" s="23">
        <v>27</v>
      </c>
      <c r="L5518" s="23" t="str">
        <f t="shared" si="1787"/>
        <v>REGIONAL</v>
      </c>
      <c r="M5518" s="23" t="s">
        <v>618</v>
      </c>
      <c r="N5518" s="23" t="str" cm="1">
        <f t="array" ref="N5518">IFERROR(IF(M5518="Principal","LES_ACTIVE",LES_INACTIVE),0)</f>
        <v>LES_ACTIVE</v>
      </c>
      <c r="O5518" s="23">
        <f t="shared" si="1788"/>
        <v>25</v>
      </c>
      <c r="P5518" s="23" t="str">
        <f t="shared" si="1789"/>
        <v>011150352Principal</v>
      </c>
    </row>
    <row r="5519" spans="1:16" ht="15" hidden="1" customHeight="1">
      <c r="A5519" s="83" t="s">
        <v>642</v>
      </c>
      <c r="B5519" s="23" t="str">
        <f>IFERROR(VLOOKUP(A5519,hoja!$A$2:$E$970,4,FALSE),0)</f>
        <v>COSTA</v>
      </c>
      <c r="C5519" s="23" t="str">
        <f>IFERROR(VLOOKUP(A5519,hoja!$A$2:$E$1370,5,FALSE),0)</f>
        <v>BARRANQUILLA</v>
      </c>
      <c r="D5519" s="23" t="str">
        <f>IFERROR(VLOOKUP(A5519,hoja!A:D,3,FALSE),0)</f>
        <v>0111</v>
      </c>
      <c r="E5519" s="23" t="s">
        <v>1213</v>
      </c>
      <c r="F5519" s="23" t="str">
        <f>IFERROR(VLOOKUP(E5519,hoja!$A$2:$E$970,4,FALSE),0)</f>
        <v>COSTA</v>
      </c>
      <c r="G5519" s="23" t="str">
        <f>IFERROR(VLOOKUP(E5519,hoja!$A$2:$E$970,5,FALSE),0)</f>
        <v>MALAMBO</v>
      </c>
      <c r="H5519" s="103" t="str">
        <f>IFERROR(VLOOKUP(E5519,hoja!A:C,3,FALSE),0)</f>
        <v>50221</v>
      </c>
      <c r="I5519" s="24" t="str">
        <f t="shared" si="1786"/>
        <v>011150221</v>
      </c>
      <c r="K5519" s="23">
        <v>6</v>
      </c>
      <c r="L5519" s="23" t="str">
        <f t="shared" si="1787"/>
        <v>REGIONAL</v>
      </c>
      <c r="M5519" s="23" t="s">
        <v>618</v>
      </c>
      <c r="N5519" s="23" t="str" cm="1">
        <f t="array" ref="N5519">IFERROR(IF(M5519="Principal","LES_ACTIVE",LES_INACTIVE),0)</f>
        <v>LES_ACTIVE</v>
      </c>
      <c r="O5519" s="23">
        <f t="shared" si="1788"/>
        <v>25</v>
      </c>
      <c r="P5519" s="23" t="str">
        <f t="shared" si="1789"/>
        <v>011150221Principal</v>
      </c>
    </row>
    <row r="5520" spans="1:16" ht="15" hidden="1" customHeight="1">
      <c r="A5520" s="83" t="s">
        <v>661</v>
      </c>
      <c r="B5520" s="23" t="str">
        <f>IFERROR(VLOOKUP(A5520,hoja!$A$2:$E$970,4,FALSE),0)</f>
        <v>COSTA</v>
      </c>
      <c r="C5520" s="23" t="str">
        <f>IFERROR(VLOOKUP(A5520,hoja!$A$2:$E$1370,5,FALSE),0)</f>
        <v>CARTAGENA</v>
      </c>
      <c r="D5520" s="23" t="str">
        <f>IFERROR(VLOOKUP(A5520,hoja!A:D,3,FALSE),0)</f>
        <v>0113</v>
      </c>
      <c r="E5520" s="40" t="s">
        <v>1214</v>
      </c>
      <c r="F5520" s="23" t="str">
        <f>IFERROR(VLOOKUP(E5520,hoja!$A$2:$E$970,4,FALSE),0)</f>
        <v>COSTA</v>
      </c>
      <c r="G5520" s="23" t="str">
        <f>IFERROR(VLOOKUP(E5520,hoja!$A$2:$E$970,5,FALSE),0)</f>
        <v>CARTAGENA</v>
      </c>
      <c r="H5520" s="103" t="str">
        <f>IFERROR(VLOOKUP(E5520,hoja!A:C,3,FALSE),0)</f>
        <v>50538</v>
      </c>
      <c r="I5520" s="24" t="str">
        <f t="shared" si="1786"/>
        <v>011350538</v>
      </c>
      <c r="K5520" s="23">
        <v>9</v>
      </c>
      <c r="L5520" s="23" t="str">
        <f t="shared" si="1787"/>
        <v>REGIONAL</v>
      </c>
      <c r="M5520" s="23" t="s">
        <v>618</v>
      </c>
      <c r="N5520" s="23" t="str" cm="1">
        <f t="array" ref="N5520">IFERROR(IF(M5520="Principal","LES_ACTIVE",LES_INACTIVE),0)</f>
        <v>LES_ACTIVE</v>
      </c>
      <c r="O5520" s="23">
        <f t="shared" si="1788"/>
        <v>25</v>
      </c>
      <c r="P5520" s="23" t="str">
        <f t="shared" si="1789"/>
        <v>011350538Principal</v>
      </c>
    </row>
    <row r="5521" spans="1:16" ht="15" hidden="1" customHeight="1">
      <c r="A5521" s="40" t="s">
        <v>1059</v>
      </c>
      <c r="B5521" s="23" t="str">
        <f>IFERROR(VLOOKUP(A5521,hoja!$A$2:$E$970,4,FALSE),0)</f>
        <v>ANTIOQUIA</v>
      </c>
      <c r="C5521" s="23" t="str">
        <f>IFERROR(VLOOKUP(A5521,hoja!$A$2:$E$1370,5,FALSE),0)</f>
        <v>MEDELLÍN</v>
      </c>
      <c r="D5521" s="23" t="str">
        <f>IFERROR(VLOOKUP(A5521,hoja!A:D,3,FALSE),0)</f>
        <v>0043</v>
      </c>
      <c r="E5521" s="82" t="s">
        <v>708</v>
      </c>
      <c r="F5521" s="23" t="str">
        <f>IFERROR(VLOOKUP(E5521,hoja!$A$2:$E$970,4,FALSE),0)</f>
        <v>OCCIDENTE</v>
      </c>
      <c r="G5521" s="23" t="str">
        <f>IFERROR(VLOOKUP(E5521,hoja!$A$2:$E$970,5,FALSE),0)</f>
        <v>JAMUNDÍ</v>
      </c>
      <c r="H5521" s="103" t="str">
        <f>IFERROR(VLOOKUP(E5521,hoja!A:C,3,FALSE),0)</f>
        <v>0358</v>
      </c>
      <c r="I5521" s="24" t="str">
        <f t="shared" si="1786"/>
        <v>00430358</v>
      </c>
      <c r="K5521" s="23">
        <v>458</v>
      </c>
      <c r="L5521" s="23" t="str">
        <f t="shared" si="1787"/>
        <v>NACIONAL</v>
      </c>
      <c r="M5521" s="23" t="s">
        <v>618</v>
      </c>
      <c r="N5521" s="23" t="s">
        <v>622</v>
      </c>
      <c r="O5521" s="23">
        <f t="shared" si="1788"/>
        <v>16</v>
      </c>
      <c r="P5521" s="23" t="str">
        <f t="shared" si="1789"/>
        <v>00430358Principal</v>
      </c>
    </row>
    <row r="5522" spans="1:16" ht="15" hidden="1" customHeight="1">
      <c r="A5522" t="s">
        <v>1063</v>
      </c>
      <c r="B5522" s="23" t="str">
        <f>IFERROR(VLOOKUP(A5522,hoja!$A$2:$E$970,4,FALSE),0)</f>
        <v>COSTA</v>
      </c>
      <c r="C5522" s="23" t="str">
        <f>IFERROR(VLOOKUP(A5522,hoja!$A$2:$E$1370,5,FALSE),0)</f>
        <v>BARRANQUILLA</v>
      </c>
      <c r="D5522" s="23" t="str">
        <f>IFERROR(VLOOKUP(A5522,hoja!A:D,3,FALSE),0)</f>
        <v>50232</v>
      </c>
      <c r="E5522" s="40" t="s">
        <v>63</v>
      </c>
      <c r="F5522" s="23" t="str">
        <f>IFERROR(VLOOKUP(E5522,hoja!$A$2:$E$970,4,FALSE),0)</f>
        <v>COSTA</v>
      </c>
      <c r="G5522" s="23" t="str">
        <f>IFERROR(VLOOKUP(E5522,hoja!$A$2:$E$970,5,FALSE),0)</f>
        <v>BARRANQUILLA</v>
      </c>
      <c r="H5522" s="103" t="str">
        <f>IFERROR(VLOOKUP(E5522,hoja!A:C,3,FALSE),0)</f>
        <v>60016</v>
      </c>
      <c r="I5522" s="24" t="str">
        <f t="shared" si="1786"/>
        <v>5023260016</v>
      </c>
      <c r="K5522" s="23">
        <v>10</v>
      </c>
      <c r="L5522" s="23" t="str">
        <f t="shared" si="1787"/>
        <v>REGIONAL</v>
      </c>
      <c r="M5522" s="23" t="s">
        <v>618</v>
      </c>
      <c r="N5522" s="23" t="s">
        <v>622</v>
      </c>
      <c r="O5522" s="23">
        <f t="shared" si="1788"/>
        <v>25</v>
      </c>
      <c r="P5522" s="23" t="str">
        <f t="shared" si="1789"/>
        <v>5023260016Principal</v>
      </c>
    </row>
    <row r="5523" spans="1:16" ht="15" hidden="1" customHeight="1">
      <c r="A5523" t="s">
        <v>635</v>
      </c>
      <c r="B5523" s="23" t="str">
        <f>IFERROR(VLOOKUP(A5523,hoja!$A$2:$E$970,4,FALSE),0)</f>
        <v>CENTRO</v>
      </c>
      <c r="C5523" s="23" t="str">
        <f>IFERROR(VLOOKUP(A5523,hoja!$A$2:$E$1370,5,FALSE),0)</f>
        <v>BOGOTÁ</v>
      </c>
      <c r="D5523" s="23" t="str">
        <f>IFERROR(VLOOKUP(A5523,hoja!A:D,3,FALSE),0)</f>
        <v>0021</v>
      </c>
      <c r="E5523" s="40" t="s">
        <v>1215</v>
      </c>
      <c r="F5523" s="23" t="str">
        <f>IFERROR(VLOOKUP(E5523,hoja!$A$2:$E$970,4,FALSE),0)</f>
        <v>CENTRO</v>
      </c>
      <c r="G5523" s="23" t="str">
        <f>IFERROR(VLOOKUP(E5523,hoja!$A$2:$E$970,5,FALSE),0)</f>
        <v>BOGOTÁ</v>
      </c>
      <c r="H5523" s="103" t="str">
        <f>IFERROR(VLOOKUP(E5523,hoja!A:C,3,FALSE),0)</f>
        <v>50516</v>
      </c>
      <c r="I5523" s="24" t="str">
        <f t="shared" si="1786"/>
        <v>002150516</v>
      </c>
      <c r="K5523" s="23">
        <v>28</v>
      </c>
      <c r="L5523" s="23" t="str">
        <f t="shared" si="1787"/>
        <v>REGIONAL</v>
      </c>
      <c r="M5523" s="23" t="s">
        <v>618</v>
      </c>
      <c r="N5523" s="23" t="s">
        <v>622</v>
      </c>
      <c r="O5523" s="23">
        <f t="shared" si="1788"/>
        <v>25</v>
      </c>
      <c r="P5523" s="23" t="str">
        <f t="shared" si="1789"/>
        <v>002150516Principal</v>
      </c>
    </row>
    <row r="5524" spans="1:16" ht="15" hidden="1" customHeight="1">
      <c r="A5524" t="s">
        <v>780</v>
      </c>
      <c r="B5524" s="23" t="str">
        <f>IFERROR(VLOOKUP(A5524,hoja!$A$2:$E$970,4,FALSE),0)</f>
        <v>CENTRO</v>
      </c>
      <c r="C5524" s="23" t="str">
        <f>IFERROR(VLOOKUP(A5524,hoja!$A$2:$E$1370,5,FALSE),0)</f>
        <v>ZIPAQUIRÁ</v>
      </c>
      <c r="D5524" s="23" t="str">
        <f>IFERROR(VLOOKUP(A5524,hoja!A:D,3,FALSE),0)</f>
        <v>2031</v>
      </c>
      <c r="E5524" s="40" t="s">
        <v>1216</v>
      </c>
      <c r="F5524" s="23" t="str">
        <f>IFERROR(VLOOKUP(E5524,hoja!$A$2:$E$970,4,FALSE),0)</f>
        <v>COSTA</v>
      </c>
      <c r="G5524" s="23" t="str">
        <f>IFERROR(VLOOKUP(E5524,hoja!$A$2:$E$970,5,FALSE),0)</f>
        <v>BARRANQUILLA</v>
      </c>
      <c r="H5524" s="103" t="str">
        <f>IFERROR(VLOOKUP(E5524,hoja!A:C,3,FALSE),0)</f>
        <v>1486</v>
      </c>
      <c r="I5524" s="24" t="str">
        <f t="shared" si="1786"/>
        <v>20311486</v>
      </c>
      <c r="K5524" s="23">
        <v>32</v>
      </c>
      <c r="L5524" s="23" t="str">
        <f t="shared" si="1787"/>
        <v>NACIONAL</v>
      </c>
      <c r="M5524" s="23" t="s">
        <v>618</v>
      </c>
      <c r="N5524" s="23" t="s">
        <v>622</v>
      </c>
      <c r="O5524" s="23">
        <f t="shared" si="1788"/>
        <v>25</v>
      </c>
      <c r="P5524" s="23" t="str">
        <f t="shared" si="1789"/>
        <v>20311486Principal</v>
      </c>
    </row>
    <row r="5525" spans="1:16" ht="15" hidden="1" customHeight="1">
      <c r="A5525" t="s">
        <v>637</v>
      </c>
      <c r="B5525" s="23" t="str">
        <f>IFERROR(VLOOKUP(A5525,hoja!$A$2:$E$970,4,FALSE),0)</f>
        <v>SANTANDER</v>
      </c>
      <c r="C5525" s="23" t="str">
        <f>IFERROR(VLOOKUP(A5525,hoja!$A$2:$E$1370,5,FALSE),0)</f>
        <v>PIEDECUESTA</v>
      </c>
      <c r="D5525" s="23" t="str">
        <f>IFERROR(VLOOKUP(A5525,hoja!A:D,3,FALSE),0)</f>
        <v>0422</v>
      </c>
      <c r="E5525" s="40" t="s">
        <v>1217</v>
      </c>
      <c r="F5525" s="23" t="str">
        <f>IFERROR(VLOOKUP(E5525,hoja!$A$2:$E$970,4,FALSE),0)</f>
        <v>CENTRO</v>
      </c>
      <c r="G5525" s="23" t="str">
        <f>IFERROR(VLOOKUP(E5525,hoja!$A$2:$E$970,5,FALSE),0)</f>
        <v>PIEDECUESTA</v>
      </c>
      <c r="H5525" s="103" t="str">
        <f>IFERROR(VLOOKUP(E5525,hoja!A:C,3,FALSE),0)</f>
        <v>50630</v>
      </c>
      <c r="I5525" s="24" t="str">
        <f t="shared" si="1786"/>
        <v>042250630</v>
      </c>
      <c r="K5525" s="23">
        <v>34</v>
      </c>
      <c r="L5525" s="23" t="str">
        <f t="shared" si="1787"/>
        <v>NACIONAL</v>
      </c>
      <c r="M5525" s="23" t="s">
        <v>618</v>
      </c>
      <c r="N5525" s="23" t="s">
        <v>622</v>
      </c>
      <c r="O5525" s="23">
        <f t="shared" si="1788"/>
        <v>25</v>
      </c>
      <c r="P5525" s="23" t="str">
        <f t="shared" si="1789"/>
        <v>042250630Principal</v>
      </c>
    </row>
    <row r="5526" spans="1:16" ht="15" hidden="1" customHeight="1">
      <c r="A5526" t="s">
        <v>1152</v>
      </c>
      <c r="B5526" s="23" t="str">
        <f>IFERROR(VLOOKUP(A5526,hoja!$A$2:$E$970,4,FALSE),0)</f>
        <v>OCCIDENTE</v>
      </c>
      <c r="C5526" s="23" t="str">
        <f>IFERROR(VLOOKUP(A5526,hoja!$A$2:$E$1370,5,FALSE),0)</f>
        <v>CALOTO</v>
      </c>
      <c r="D5526" s="23" t="str">
        <f>IFERROR(VLOOKUP(A5526,hoja!A:D,3,FALSE),0)</f>
        <v>50305</v>
      </c>
      <c r="E5526" s="40" t="s">
        <v>645</v>
      </c>
      <c r="F5526" s="23" t="str">
        <f>IFERROR(VLOOKUP(E5526,hoja!$A$2:$E$970,4,FALSE),0)</f>
        <v>OCCIDENTE</v>
      </c>
      <c r="G5526" s="23" t="str">
        <f>IFERROR(VLOOKUP(E5526,hoja!$A$2:$E$970,5,FALSE),0)</f>
        <v>CALI</v>
      </c>
      <c r="H5526" s="103" t="str">
        <f>IFERROR(VLOOKUP(E5526,hoja!A:C,3,FALSE),0)</f>
        <v>0410</v>
      </c>
      <c r="I5526" s="24" t="str">
        <f t="shared" si="1786"/>
        <v>503050410</v>
      </c>
      <c r="K5526" s="23">
        <v>10</v>
      </c>
      <c r="L5526" s="23" t="str">
        <f t="shared" si="1787"/>
        <v>REGIONAL</v>
      </c>
      <c r="M5526" s="23" t="s">
        <v>618</v>
      </c>
      <c r="N5526" s="23" t="s">
        <v>622</v>
      </c>
      <c r="O5526" s="23">
        <f t="shared" si="1788"/>
        <v>25</v>
      </c>
      <c r="P5526" s="23" t="str">
        <f t="shared" si="1789"/>
        <v>503050410Principal</v>
      </c>
    </row>
    <row r="5527" spans="1:16" ht="15" hidden="1" customHeight="1">
      <c r="A5527" t="s">
        <v>1116</v>
      </c>
      <c r="B5527" s="23" t="str">
        <f>IFERROR(VLOOKUP(A5527,hoja!$A$2:$E$970,4,FALSE),0)</f>
        <v>CENTRO</v>
      </c>
      <c r="C5527" s="23" t="str">
        <f>IFERROR(VLOOKUP(A5527,hoja!$A$2:$E$1370,5,FALSE),0)</f>
        <v>BOGOTÁ</v>
      </c>
      <c r="D5527" s="23" t="str">
        <f>IFERROR(VLOOKUP(A5527,hoja!A:D,3,FALSE),0)</f>
        <v>50524</v>
      </c>
      <c r="E5527" s="40" t="s">
        <v>635</v>
      </c>
      <c r="F5527" s="23" t="str">
        <f>IFERROR(VLOOKUP(E5527,hoja!$A$2:$E$970,4,FALSE),0)</f>
        <v>CENTRO</v>
      </c>
      <c r="G5527" s="23" t="str">
        <f>IFERROR(VLOOKUP(E5527,hoja!$A$2:$E$970,5,FALSE),0)</f>
        <v>BOGOTÁ</v>
      </c>
      <c r="H5527" s="103" t="str">
        <f>IFERROR(VLOOKUP(E5527,hoja!A:C,3,FALSE),0)</f>
        <v>0021</v>
      </c>
      <c r="I5527" s="24" t="str">
        <f t="shared" si="1786"/>
        <v>505240021</v>
      </c>
      <c r="K5527" s="23">
        <v>64</v>
      </c>
      <c r="L5527" s="23" t="str">
        <f t="shared" si="1787"/>
        <v>REGIONAL</v>
      </c>
      <c r="M5527" s="23" t="s">
        <v>618</v>
      </c>
      <c r="N5527" s="23" t="s">
        <v>622</v>
      </c>
      <c r="O5527" s="23">
        <f t="shared" si="1788"/>
        <v>25</v>
      </c>
      <c r="P5527" s="23" t="str">
        <f t="shared" si="1789"/>
        <v>505240021Principal</v>
      </c>
    </row>
    <row r="5528" spans="1:16" ht="15" hidden="1" customHeight="1">
      <c r="A5528" t="s">
        <v>731</v>
      </c>
      <c r="B5528" s="23" t="str">
        <f>IFERROR(VLOOKUP(A5528,hoja!$A$2:$E$970,4,FALSE),0)</f>
        <v>SANTANDER</v>
      </c>
      <c r="C5528" s="23" t="str">
        <f>IFERROR(VLOOKUP(A5528,hoja!$A$2:$E$1370,5,FALSE),0)</f>
        <v>CÚCUTA</v>
      </c>
      <c r="D5528" s="23" t="str">
        <f>IFERROR(VLOOKUP(A5528,hoja!A:D,3,FALSE),0)</f>
        <v>0438</v>
      </c>
      <c r="E5528" s="40" t="s">
        <v>1104</v>
      </c>
      <c r="F5528" s="23" t="str">
        <f>IFERROR(VLOOKUP(E5528,hoja!$A$2:$E$970,4,FALSE),0)</f>
        <v>SANTANDER</v>
      </c>
      <c r="G5528" s="23" t="str">
        <f>IFERROR(VLOOKUP(E5528,hoja!$A$2:$E$970,5,FALSE),0)</f>
        <v>CÚCUTA</v>
      </c>
      <c r="H5528" s="103" t="str">
        <f>IFERROR(VLOOKUP(E5528,hoja!A:C,3,FALSE),0)</f>
        <v>50357</v>
      </c>
      <c r="I5528" s="24" t="str">
        <f t="shared" si="1786"/>
        <v>043850357</v>
      </c>
      <c r="K5528" s="23">
        <v>13</v>
      </c>
      <c r="L5528" s="23" t="str">
        <f t="shared" si="1787"/>
        <v>REGIONAL</v>
      </c>
      <c r="M5528" s="23" t="s">
        <v>618</v>
      </c>
      <c r="N5528" s="23" t="s">
        <v>622</v>
      </c>
      <c r="O5528" s="23">
        <f t="shared" si="1788"/>
        <v>25</v>
      </c>
      <c r="P5528" s="23" t="str">
        <f t="shared" si="1789"/>
        <v>043850357Principal</v>
      </c>
    </row>
    <row r="5529" spans="1:16" ht="15" hidden="1" customHeight="1">
      <c r="A5529" t="s">
        <v>1059</v>
      </c>
      <c r="B5529" s="23" t="str">
        <f>IFERROR(VLOOKUP(A5529,hoja!$A$2:$E$970,4,FALSE),0)</f>
        <v>ANTIOQUIA</v>
      </c>
      <c r="C5529" s="23" t="str">
        <f>IFERROR(VLOOKUP(A5529,hoja!$A$2:$E$1370,5,FALSE),0)</f>
        <v>MEDELLÍN</v>
      </c>
      <c r="D5529" s="23" t="str">
        <f>IFERROR(VLOOKUP(A5529,hoja!A:D,3,FALSE),0)</f>
        <v>0043</v>
      </c>
      <c r="E5529" s="40" t="s">
        <v>684</v>
      </c>
      <c r="F5529" s="23" t="str">
        <f>IFERROR(VLOOKUP(E5529,hoja!$A$2:$E$970,4,FALSE),0)</f>
        <v>ANTIOQUIA</v>
      </c>
      <c r="G5529" s="23" t="str">
        <f>IFERROR(VLOOKUP(E5529,hoja!$A$2:$E$970,5,FALSE),0)</f>
        <v>MEDELLÍN</v>
      </c>
      <c r="H5529" s="103" t="str">
        <f>IFERROR(VLOOKUP(E5529,hoja!A:C,3,FALSE),0)</f>
        <v>60046</v>
      </c>
      <c r="I5529" s="24" t="str">
        <f t="shared" si="1786"/>
        <v>004360046</v>
      </c>
      <c r="K5529" s="23">
        <v>25</v>
      </c>
      <c r="L5529" s="23" t="str">
        <f t="shared" si="1787"/>
        <v>REGIONAL</v>
      </c>
      <c r="M5529" s="23" t="s">
        <v>618</v>
      </c>
      <c r="N5529" s="23" t="s">
        <v>622</v>
      </c>
      <c r="O5529" s="23">
        <f t="shared" si="1788"/>
        <v>25</v>
      </c>
      <c r="P5529" s="23" t="str">
        <f t="shared" si="1789"/>
        <v>004360046Principal</v>
      </c>
    </row>
    <row r="5530" spans="1:16" ht="15" hidden="1" customHeight="1">
      <c r="A5530" t="s">
        <v>1215</v>
      </c>
      <c r="B5530" s="23" t="str">
        <f>IFERROR(VLOOKUP(A5530,hoja!$A$2:$E$970,4,FALSE),0)</f>
        <v>CENTRO</v>
      </c>
      <c r="C5530" s="23" t="str">
        <f>IFERROR(VLOOKUP(A5530,hoja!$A$2:$E$1370,5,FALSE),0)</f>
        <v>BOGOTÁ</v>
      </c>
      <c r="D5530" s="23" t="str">
        <f>IFERROR(VLOOKUP(A5530,hoja!A:D,3,FALSE),0)</f>
        <v>50516</v>
      </c>
      <c r="E5530" s="40" t="s">
        <v>635</v>
      </c>
      <c r="F5530" s="23" t="str">
        <f>IFERROR(VLOOKUP(E5530,hoja!$A$2:$E$970,4,FALSE),0)</f>
        <v>CENTRO</v>
      </c>
      <c r="G5530" s="23" t="str">
        <f>IFERROR(VLOOKUP(E5530,hoja!$A$2:$E$970,5,FALSE),0)</f>
        <v>BOGOTÁ</v>
      </c>
      <c r="H5530" s="103" t="str">
        <f>IFERROR(VLOOKUP(E5530,hoja!A:C,3,FALSE),0)</f>
        <v>0021</v>
      </c>
      <c r="I5530" s="24" t="str">
        <f t="shared" si="1786"/>
        <v>505160021</v>
      </c>
      <c r="K5530" s="23">
        <v>32</v>
      </c>
      <c r="L5530" s="23" t="str">
        <f t="shared" si="1787"/>
        <v>REGIONAL</v>
      </c>
      <c r="M5530" s="23" t="s">
        <v>618</v>
      </c>
      <c r="N5530" s="23" t="s">
        <v>622</v>
      </c>
      <c r="O5530" s="23">
        <f t="shared" si="1788"/>
        <v>25</v>
      </c>
      <c r="P5530" s="23" t="str">
        <f t="shared" si="1789"/>
        <v>505160021Principal</v>
      </c>
    </row>
    <row r="5531" spans="1:16" ht="15" hidden="1" customHeight="1">
      <c r="A5531" t="s">
        <v>699</v>
      </c>
      <c r="B5531" s="23" t="str">
        <f>IFERROR(VLOOKUP(A5531,hoja!$A$2:$E$970,4,FALSE),0)</f>
        <v>ANTIOQUIA</v>
      </c>
      <c r="C5531" s="23" t="str">
        <f>IFERROR(VLOOKUP(A5531,hoja!$A$2:$E$1370,5,FALSE),0)</f>
        <v>CHIGORODÓ</v>
      </c>
      <c r="D5531" s="23" t="str">
        <f>IFERROR(VLOOKUP(A5531,hoja!A:D,3,FALSE),0)</f>
        <v>0074</v>
      </c>
      <c r="E5531" s="40" t="s">
        <v>1136</v>
      </c>
      <c r="F5531" s="23" t="str">
        <f>IFERROR(VLOOKUP(E5531,hoja!$A$2:$E$970,4,FALSE),0)</f>
        <v>ANTIOQUIA</v>
      </c>
      <c r="G5531" s="23" t="str">
        <f>IFERROR(VLOOKUP(E5531,hoja!$A$2:$E$970,5,FALSE),0)</f>
        <v>CHIGORODÓ</v>
      </c>
      <c r="H5531" s="103" t="str">
        <f>IFERROR(VLOOKUP(E5531,hoja!A:C,3,FALSE),0)</f>
        <v>50493</v>
      </c>
      <c r="I5531" s="24" t="str">
        <f t="shared" si="1786"/>
        <v>007450493</v>
      </c>
      <c r="K5531" s="23">
        <v>29</v>
      </c>
      <c r="L5531" s="23" t="str">
        <f t="shared" si="1787"/>
        <v>REGIONAL</v>
      </c>
      <c r="M5531" s="23" t="s">
        <v>618</v>
      </c>
      <c r="N5531" s="23" t="s">
        <v>622</v>
      </c>
      <c r="O5531" s="23">
        <f t="shared" si="1788"/>
        <v>25</v>
      </c>
      <c r="P5531" s="23" t="str">
        <f t="shared" si="1789"/>
        <v>007450493Principal</v>
      </c>
    </row>
    <row r="5532" spans="1:16" ht="15" hidden="1" customHeight="1">
      <c r="A5532" t="s">
        <v>780</v>
      </c>
      <c r="B5532" s="23" t="str">
        <f>IFERROR(VLOOKUP(A5532,hoja!$A$2:$E$970,4,FALSE),0)</f>
        <v>CENTRO</v>
      </c>
      <c r="C5532" s="23" t="str">
        <f>IFERROR(VLOOKUP(A5532,hoja!$A$2:$E$1370,5,FALSE),0)</f>
        <v>ZIPAQUIRÁ</v>
      </c>
      <c r="D5532" s="23" t="str">
        <f>IFERROR(VLOOKUP(A5532,hoja!A:D,3,FALSE),0)</f>
        <v>2031</v>
      </c>
      <c r="E5532" s="40" t="s">
        <v>1080</v>
      </c>
      <c r="F5532" s="23" t="str">
        <f>IFERROR(VLOOKUP(E5532,hoja!$A$2:$E$970,4,FALSE),0)</f>
        <v>CENTRO</v>
      </c>
      <c r="G5532" s="23" t="str">
        <f>IFERROR(VLOOKUP(E5532,hoja!$A$2:$E$970,5,FALSE),0)</f>
        <v>VILLAVICENCIO</v>
      </c>
      <c r="H5532" s="103" t="str">
        <f>IFERROR(VLOOKUP(E5532,hoja!A:C,3,FALSE),0)</f>
        <v>0029</v>
      </c>
      <c r="I5532" s="24" t="str">
        <f t="shared" si="1786"/>
        <v>20310029</v>
      </c>
      <c r="K5532" s="23">
        <v>163</v>
      </c>
      <c r="L5532" s="23" t="str">
        <f t="shared" si="1787"/>
        <v>REGIONAL</v>
      </c>
      <c r="M5532" s="23" t="s">
        <v>618</v>
      </c>
      <c r="N5532" s="23" t="s">
        <v>622</v>
      </c>
      <c r="O5532" s="23">
        <f t="shared" si="1788"/>
        <v>25</v>
      </c>
      <c r="P5532" s="23" t="str">
        <f t="shared" si="1789"/>
        <v>20310029Principal</v>
      </c>
    </row>
    <row r="5533" spans="1:16" ht="15" hidden="1" customHeight="1">
      <c r="A5533" t="s">
        <v>1059</v>
      </c>
      <c r="B5533" s="23" t="str">
        <f>IFERROR(VLOOKUP(A5533,hoja!$A$2:$E$970,4,FALSE),0)</f>
        <v>ANTIOQUIA</v>
      </c>
      <c r="C5533" s="23" t="str">
        <f>IFERROR(VLOOKUP(A5533,hoja!$A$2:$E$1370,5,FALSE),0)</f>
        <v>MEDELLÍN</v>
      </c>
      <c r="D5533" s="23" t="str">
        <f>IFERROR(VLOOKUP(A5533,hoja!A:D,3,FALSE),0)</f>
        <v>0043</v>
      </c>
      <c r="E5533" s="40" t="s">
        <v>1129</v>
      </c>
      <c r="F5533" s="23" t="str">
        <f>IFERROR(VLOOKUP(E5533,hoja!$A$2:$E$970,4,FALSE),0)</f>
        <v>ANTIOQUIA</v>
      </c>
      <c r="G5533" s="23" t="str">
        <f>IFERROR(VLOOKUP(E5533,hoja!$A$2:$E$970,5,FALSE),0)</f>
        <v>RIONEGRO</v>
      </c>
      <c r="H5533" s="103" t="str">
        <f>IFERROR(VLOOKUP(E5533,hoja!A:C,3,FALSE),0)</f>
        <v>50554</v>
      </c>
      <c r="I5533" s="24" t="str">
        <f t="shared" si="1786"/>
        <v>004350554</v>
      </c>
      <c r="K5533" s="23">
        <v>36</v>
      </c>
      <c r="L5533" s="23" t="str">
        <f t="shared" si="1787"/>
        <v>REGIONAL</v>
      </c>
      <c r="M5533" s="23" t="s">
        <v>618</v>
      </c>
      <c r="N5533" s="23" t="s">
        <v>622</v>
      </c>
      <c r="O5533" s="23">
        <f t="shared" si="1788"/>
        <v>25</v>
      </c>
      <c r="P5533" s="23" t="str">
        <f t="shared" si="1789"/>
        <v>004350554Principal</v>
      </c>
    </row>
    <row r="5534" spans="1:16" ht="15" hidden="1" customHeight="1">
      <c r="A5534" t="s">
        <v>617</v>
      </c>
      <c r="B5534" s="23" t="str">
        <f>IFERROR(VLOOKUP(A5534,hoja!$A$2:$E$970,4,FALSE),0)</f>
        <v>ANTIOQUIA</v>
      </c>
      <c r="C5534" s="23" t="str">
        <f>IFERROR(VLOOKUP(A5534,hoja!$A$2:$E$1370,5,FALSE),0)</f>
        <v>MEDELLÍN</v>
      </c>
      <c r="D5534" s="23">
        <f>IFERROR(VLOOKUP(A5534,hoja!A:D,3,FALSE),0)</f>
        <v>50443</v>
      </c>
      <c r="E5534" s="40" t="s">
        <v>675</v>
      </c>
      <c r="F5534" s="23" t="str">
        <f>IFERROR(VLOOKUP(E5534,hoja!$A$2:$E$970,4,FALSE),0)</f>
        <v>COSTA</v>
      </c>
      <c r="G5534" s="23" t="str">
        <f>IFERROR(VLOOKUP(E5534,hoja!$A$2:$E$970,5,FALSE),0)</f>
        <v>CARTAGENA</v>
      </c>
      <c r="H5534" s="103">
        <f>IFERROR(VLOOKUP(E5534,hoja!A:C,3,FALSE),0)</f>
        <v>3002</v>
      </c>
      <c r="I5534" s="24" t="str">
        <f t="shared" si="1786"/>
        <v>504433002</v>
      </c>
      <c r="K5534" s="23">
        <v>639</v>
      </c>
      <c r="L5534" s="23" t="str">
        <f t="shared" si="1787"/>
        <v>NACIONAL</v>
      </c>
      <c r="M5534" s="23" t="s">
        <v>618</v>
      </c>
      <c r="N5534" s="23" t="s">
        <v>622</v>
      </c>
      <c r="O5534" s="23">
        <f t="shared" si="1788"/>
        <v>12</v>
      </c>
      <c r="P5534" s="23" t="str">
        <f t="shared" si="1789"/>
        <v>504433002Principal</v>
      </c>
    </row>
    <row r="5535" spans="1:16" ht="15" hidden="1" customHeight="1">
      <c r="A5535" t="s">
        <v>635</v>
      </c>
      <c r="B5535" s="23" t="str">
        <f>IFERROR(VLOOKUP(A5535,hoja!$A$2:$E$970,4,FALSE),0)</f>
        <v>CENTRO</v>
      </c>
      <c r="C5535" s="23" t="str">
        <f>IFERROR(VLOOKUP(A5535,hoja!$A$2:$E$1370,5,FALSE),0)</f>
        <v>BOGOTÁ</v>
      </c>
      <c r="D5535" s="23" t="str">
        <f>IFERROR(VLOOKUP(A5535,hoja!A:D,3,FALSE),0)</f>
        <v>0021</v>
      </c>
      <c r="E5535" s="40" t="s">
        <v>1118</v>
      </c>
      <c r="F5535" s="23" t="str">
        <f>IFERROR(VLOOKUP(E5535,hoja!$A$2:$E$970,4,FALSE),0)</f>
        <v>OCCIDENTE</v>
      </c>
      <c r="G5535" s="23" t="str">
        <f>IFERROR(VLOOKUP(E5535,hoja!$A$2:$E$970,5,FALSE),0)</f>
        <v>BOGOTÁ</v>
      </c>
      <c r="H5535" s="103" t="str">
        <f>IFERROR(VLOOKUP(E5535,hoja!A:C,3,FALSE),0)</f>
        <v>50541</v>
      </c>
      <c r="I5535" s="24" t="str">
        <f t="shared" si="1786"/>
        <v>002150541</v>
      </c>
      <c r="K5535" s="23">
        <v>16</v>
      </c>
      <c r="L5535" s="23" t="str">
        <f t="shared" si="1787"/>
        <v>NACIONAL</v>
      </c>
      <c r="M5535" s="23" t="s">
        <v>618</v>
      </c>
      <c r="N5535" s="23" t="s">
        <v>622</v>
      </c>
      <c r="O5535" s="23">
        <f t="shared" si="1788"/>
        <v>25</v>
      </c>
      <c r="P5535" s="23" t="str">
        <f t="shared" si="1789"/>
        <v>002150541Principal</v>
      </c>
    </row>
    <row r="5536" spans="1:16" ht="15" hidden="1" customHeight="1">
      <c r="A5536" t="s">
        <v>731</v>
      </c>
      <c r="B5536" s="23" t="str">
        <f>IFERROR(VLOOKUP(A5536,hoja!$A$2:$E$970,4,FALSE),0)</f>
        <v>SANTANDER</v>
      </c>
      <c r="C5536" s="23" t="str">
        <f>IFERROR(VLOOKUP(A5536,hoja!$A$2:$E$1370,5,FALSE),0)</f>
        <v>CÚCUTA</v>
      </c>
      <c r="D5536" s="23" t="str">
        <f>IFERROR(VLOOKUP(A5536,hoja!A:D,3,FALSE),0)</f>
        <v>0438</v>
      </c>
      <c r="E5536" s="40" t="s">
        <v>1105</v>
      </c>
      <c r="F5536" s="23" t="str">
        <f>IFERROR(VLOOKUP(E5536,hoja!$A$2:$E$970,4,FALSE),0)</f>
        <v>SANTANDER</v>
      </c>
      <c r="G5536" s="23" t="str">
        <f>IFERROR(VLOOKUP(E5536,hoja!$A$2:$E$970,5,FALSE),0)</f>
        <v>CÚCUTA</v>
      </c>
      <c r="H5536" s="103" t="str">
        <f>IFERROR(VLOOKUP(E5536,hoja!A:C,3,FALSE),0)</f>
        <v>50423</v>
      </c>
      <c r="I5536" s="24" t="str">
        <f t="shared" si="1786"/>
        <v>043850423</v>
      </c>
      <c r="K5536" s="23">
        <v>12</v>
      </c>
      <c r="L5536" s="23" t="str">
        <f t="shared" si="1787"/>
        <v>REGIONAL</v>
      </c>
      <c r="M5536" s="23" t="s">
        <v>618</v>
      </c>
      <c r="N5536" s="23" t="s">
        <v>622</v>
      </c>
      <c r="O5536" s="23">
        <f t="shared" si="1788"/>
        <v>25</v>
      </c>
      <c r="P5536" s="23" t="str">
        <f t="shared" si="1789"/>
        <v>043850423Principal</v>
      </c>
    </row>
    <row r="5537" spans="1:16" ht="15" hidden="1" customHeight="1">
      <c r="A5537" t="s">
        <v>1173</v>
      </c>
      <c r="B5537" s="23" t="str">
        <f>IFERROR(VLOOKUP(A5537,hoja!$A$2:$E$970,4,FALSE),0)</f>
        <v>COSTA</v>
      </c>
      <c r="C5537" s="23" t="str">
        <f>IFERROR(VLOOKUP(A5537,hoja!$A$2:$E$1370,5,FALSE),0)</f>
        <v>MALAMBO</v>
      </c>
      <c r="D5537" s="23" t="str">
        <f>IFERROR(VLOOKUP(A5537,hoja!A:D,3,FALSE),0)</f>
        <v>50257</v>
      </c>
      <c r="E5537" s="40" t="s">
        <v>687</v>
      </c>
      <c r="F5537" s="23" t="str">
        <f>IFERROR(VLOOKUP(E5537,hoja!$A$2:$E$970,4,FALSE),0)</f>
        <v>OCCIDENTE</v>
      </c>
      <c r="G5537" s="23" t="str">
        <f>IFERROR(VLOOKUP(E5537,hoja!$A$2:$E$970,5,FALSE),0)</f>
        <v>TULUÁ</v>
      </c>
      <c r="H5537" s="103" t="str">
        <f>IFERROR(VLOOKUP(E5537,hoja!A:C,3,FALSE),0)</f>
        <v>2007</v>
      </c>
      <c r="I5537" s="24" t="str">
        <f t="shared" si="1786"/>
        <v>502572007</v>
      </c>
      <c r="K5537" s="23">
        <v>1007</v>
      </c>
      <c r="L5537" s="23" t="str">
        <f t="shared" si="1787"/>
        <v>NACIONAL</v>
      </c>
      <c r="M5537" s="23" t="s">
        <v>618</v>
      </c>
      <c r="N5537" s="23" t="s">
        <v>622</v>
      </c>
      <c r="O5537" s="23">
        <f t="shared" si="1788"/>
        <v>8</v>
      </c>
      <c r="P5537" s="23" t="str">
        <f t="shared" si="1789"/>
        <v>502572007Principal</v>
      </c>
    </row>
    <row r="5538" spans="1:16" ht="15" hidden="1" customHeight="1">
      <c r="A5538" t="s">
        <v>642</v>
      </c>
      <c r="B5538" s="23" t="str">
        <f>IFERROR(VLOOKUP(A5538,hoja!$A$2:$E$970,4,FALSE),0)</f>
        <v>COSTA</v>
      </c>
      <c r="C5538" s="23" t="str">
        <f>IFERROR(VLOOKUP(A5538,hoja!$A$2:$E$1370,5,FALSE),0)</f>
        <v>BARRANQUILLA</v>
      </c>
      <c r="D5538" s="23" t="str">
        <f>IFERROR(VLOOKUP(A5538,hoja!A:D,3,FALSE),0)</f>
        <v>0111</v>
      </c>
      <c r="E5538" s="40" t="s">
        <v>1218</v>
      </c>
      <c r="F5538" s="23" t="str">
        <f>IFERROR(VLOOKUP(E5538,hoja!$A$2:$E$970,4,FALSE),0)</f>
        <v>COSTA</v>
      </c>
      <c r="G5538" s="23" t="str">
        <f>IFERROR(VLOOKUP(E5538,hoja!$A$2:$E$970,5,FALSE),0)</f>
        <v>BARRANQUILLA</v>
      </c>
      <c r="H5538" s="103" t="str">
        <f>IFERROR(VLOOKUP(E5538,hoja!A:C,3,FALSE),0)</f>
        <v>50496</v>
      </c>
      <c r="I5538" s="24" t="str">
        <f t="shared" si="1786"/>
        <v>011150496</v>
      </c>
      <c r="K5538" s="23">
        <v>23</v>
      </c>
      <c r="L5538" s="23" t="str">
        <f t="shared" si="1787"/>
        <v>REGIONAL</v>
      </c>
      <c r="M5538" s="23" t="s">
        <v>618</v>
      </c>
      <c r="N5538" s="23" t="s">
        <v>622</v>
      </c>
      <c r="O5538" s="23">
        <f t="shared" si="1788"/>
        <v>25</v>
      </c>
      <c r="P5538" s="23" t="str">
        <f t="shared" si="1789"/>
        <v>011150496Principal</v>
      </c>
    </row>
    <row r="5539" spans="1:16" ht="15" hidden="1" customHeight="1">
      <c r="A5539" t="s">
        <v>1059</v>
      </c>
      <c r="B5539" s="23" t="str">
        <f>IFERROR(VLOOKUP(A5539,hoja!$A$2:$E$970,4,FALSE),0)</f>
        <v>ANTIOQUIA</v>
      </c>
      <c r="C5539" s="23" t="str">
        <f>IFERROR(VLOOKUP(A5539,hoja!$A$2:$E$1370,5,FALSE),0)</f>
        <v>MEDELLÍN</v>
      </c>
      <c r="D5539" s="23" t="str">
        <f>IFERROR(VLOOKUP(A5539,hoja!A:D,3,FALSE),0)</f>
        <v>0043</v>
      </c>
      <c r="E5539" s="40" t="s">
        <v>1130</v>
      </c>
      <c r="F5539" s="23" t="str">
        <f>IFERROR(VLOOKUP(E5539,hoja!$A$2:$E$970,4,FALSE),0)</f>
        <v>ANTIOQUIA</v>
      </c>
      <c r="G5539" s="23" t="str">
        <f>IFERROR(VLOOKUP(E5539,hoja!$A$2:$E$970,5,FALSE),0)</f>
        <v>MEDELLÍN</v>
      </c>
      <c r="H5539" s="103" t="str">
        <f>IFERROR(VLOOKUP(E5539,hoja!A:C,3,FALSE),0)</f>
        <v>50553</v>
      </c>
      <c r="I5539" s="24" t="str">
        <f t="shared" si="1786"/>
        <v>004350553</v>
      </c>
      <c r="K5539" s="23">
        <v>17</v>
      </c>
      <c r="L5539" s="23" t="str">
        <f t="shared" si="1787"/>
        <v>REGIONAL</v>
      </c>
      <c r="M5539" s="23" t="s">
        <v>618</v>
      </c>
      <c r="N5539" s="23" t="s">
        <v>622</v>
      </c>
      <c r="O5539" s="23">
        <f t="shared" si="1788"/>
        <v>25</v>
      </c>
      <c r="P5539" s="23" t="str">
        <f t="shared" si="1789"/>
        <v>004350553Principal</v>
      </c>
    </row>
    <row r="5540" spans="1:16" ht="15" hidden="1" customHeight="1">
      <c r="A5540" t="s">
        <v>645</v>
      </c>
      <c r="B5540" s="23" t="str">
        <f>IFERROR(VLOOKUP(A5540,hoja!$A$2:$E$970,4,FALSE),0)</f>
        <v>OCCIDENTE</v>
      </c>
      <c r="C5540" s="23" t="str">
        <f>IFERROR(VLOOKUP(A5540,hoja!$A$2:$E$1370,5,FALSE),0)</f>
        <v>CALI</v>
      </c>
      <c r="D5540" s="23" t="str">
        <f>IFERROR(VLOOKUP(A5540,hoja!A:D,3,FALSE),0)</f>
        <v>0410</v>
      </c>
      <c r="E5540" s="40" t="s">
        <v>1204</v>
      </c>
      <c r="F5540" s="23" t="str">
        <f>IFERROR(VLOOKUP(E5540,hoja!$A$2:$E$970,4,FALSE),0)</f>
        <v>OCCIDENTE</v>
      </c>
      <c r="G5540" s="23" t="str">
        <f>IFERROR(VLOOKUP(E5540,hoja!$A$2:$E$970,5,FALSE),0)</f>
        <v>PEREIRA</v>
      </c>
      <c r="H5540" s="103" t="str">
        <f>IFERROR(VLOOKUP(E5540,hoja!A:C,3,FALSE),0)</f>
        <v>60165</v>
      </c>
      <c r="I5540" s="24" t="str">
        <f t="shared" si="1786"/>
        <v>041060165</v>
      </c>
      <c r="K5540" s="23">
        <v>196</v>
      </c>
      <c r="L5540" s="23" t="str">
        <f t="shared" si="1787"/>
        <v>REGIONAL</v>
      </c>
      <c r="M5540" s="23" t="s">
        <v>618</v>
      </c>
      <c r="N5540" s="23" t="s">
        <v>622</v>
      </c>
      <c r="O5540" s="23">
        <f t="shared" si="1788"/>
        <v>25</v>
      </c>
      <c r="P5540" s="23" t="str">
        <f t="shared" si="1789"/>
        <v>041060165Principal</v>
      </c>
    </row>
    <row r="5541" spans="1:16" ht="15" hidden="1" customHeight="1">
      <c r="A5541" t="s">
        <v>845</v>
      </c>
      <c r="B5541" s="23" t="str">
        <f>IFERROR(VLOOKUP(A5541,hoja!$A$2:$E$970,4,FALSE),0)</f>
        <v>OCCIDENTE</v>
      </c>
      <c r="C5541" s="23" t="str">
        <f>IFERROR(VLOOKUP(A5541,hoja!$A$2:$E$1370,5,FALSE),0)</f>
        <v>CALOTO</v>
      </c>
      <c r="D5541" s="23" t="str">
        <f>IFERROR(VLOOKUP(A5541,hoja!A:D,3,FALSE),0)</f>
        <v>0054</v>
      </c>
      <c r="E5541" s="40" t="s">
        <v>1206</v>
      </c>
      <c r="F5541" s="23" t="str">
        <f>IFERROR(VLOOKUP(E5541,hoja!$A$2:$E$970,4,FALSE),0)</f>
        <v>CENTRO</v>
      </c>
      <c r="G5541" s="23" t="str">
        <f>IFERROR(VLOOKUP(E5541,hoja!$A$2:$E$970,5,FALSE),0)</f>
        <v>BOGOTÁ</v>
      </c>
      <c r="H5541" s="103" t="str">
        <f>IFERROR(VLOOKUP(E5541,hoja!A:C,3,FALSE),0)</f>
        <v>50675</v>
      </c>
      <c r="I5541" s="24" t="str">
        <f t="shared" si="1786"/>
        <v>005450675</v>
      </c>
      <c r="K5541" s="23">
        <v>648</v>
      </c>
      <c r="L5541" s="23" t="str">
        <f t="shared" si="1787"/>
        <v>NACIONAL</v>
      </c>
      <c r="M5541" s="23" t="s">
        <v>618</v>
      </c>
      <c r="N5541" s="23" t="s">
        <v>622</v>
      </c>
      <c r="O5541" s="23">
        <f t="shared" si="1788"/>
        <v>12</v>
      </c>
      <c r="P5541" s="23" t="str">
        <f t="shared" si="1789"/>
        <v>005450675Principal</v>
      </c>
    </row>
    <row r="5542" spans="1:16" ht="15" hidden="1" customHeight="1">
      <c r="A5542" t="s">
        <v>1180</v>
      </c>
      <c r="B5542" s="23" t="str">
        <f>IFERROR(VLOOKUP(A5542,hoja!$A$2:$E$970,4,FALSE),0)</f>
        <v>COSTA</v>
      </c>
      <c r="C5542" s="23" t="str">
        <f>IFERROR(VLOOKUP(A5542,hoja!$A$2:$E$1370,5,FALSE),0)</f>
        <v>VALLEDUPAR</v>
      </c>
      <c r="D5542" s="23" t="str">
        <f>IFERROR(VLOOKUP(A5542,hoja!A:D,3,FALSE),0)</f>
        <v>50336</v>
      </c>
      <c r="E5542" s="40" t="s">
        <v>668</v>
      </c>
      <c r="F5542" s="23" t="str">
        <f>IFERROR(VLOOKUP(E5542,hoja!$A$2:$E$970,4,FALSE),0)</f>
        <v>COSTA</v>
      </c>
      <c r="G5542" s="23" t="str">
        <f>IFERROR(VLOOKUP(E5542,hoja!$A$2:$E$970,5,FALSE),0)</f>
        <v>VALLEDUPAR</v>
      </c>
      <c r="H5542" s="103" t="str">
        <f>IFERROR(VLOOKUP(E5542,hoja!A:C,3,FALSE),0)</f>
        <v>0447</v>
      </c>
      <c r="I5542" s="24" t="str">
        <f t="shared" si="1786"/>
        <v>503360447</v>
      </c>
      <c r="K5542" s="23">
        <v>5</v>
      </c>
      <c r="L5542" s="23" t="str">
        <f t="shared" si="1787"/>
        <v>REGIONAL</v>
      </c>
      <c r="M5542" s="23" t="s">
        <v>618</v>
      </c>
      <c r="N5542" s="23" t="s">
        <v>622</v>
      </c>
      <c r="O5542" s="23">
        <f t="shared" si="1788"/>
        <v>25</v>
      </c>
      <c r="P5542" s="23" t="str">
        <f t="shared" si="1789"/>
        <v>503360447Principal</v>
      </c>
    </row>
    <row r="5543" spans="1:16" ht="15" hidden="1" customHeight="1">
      <c r="A5543" t="s">
        <v>1219</v>
      </c>
      <c r="B5543" s="23" t="str">
        <f>IFERROR(VLOOKUP(A5543,hoja!$A$2:$E$970,4,FALSE),0)</f>
        <v>COSTA</v>
      </c>
      <c r="C5543" s="23" t="str">
        <f>IFERROR(VLOOKUP(A5543,hoja!$A$2:$E$1370,5,FALSE),0)</f>
        <v>CARTAGENA</v>
      </c>
      <c r="D5543" s="23" t="str">
        <f>IFERROR(VLOOKUP(A5543,hoja!A:D,3,FALSE),0)</f>
        <v>50667</v>
      </c>
      <c r="E5543" s="40" t="s">
        <v>635</v>
      </c>
      <c r="F5543" s="23" t="str">
        <f>IFERROR(VLOOKUP(E5543,hoja!$A$2:$E$970,4,FALSE),0)</f>
        <v>CENTRO</v>
      </c>
      <c r="G5543" s="23" t="str">
        <f>IFERROR(VLOOKUP(E5543,hoja!$A$2:$E$970,5,FALSE),0)</f>
        <v>BOGOTÁ</v>
      </c>
      <c r="H5543" s="103" t="str">
        <f>IFERROR(VLOOKUP(E5543,hoja!A:C,3,FALSE),0)</f>
        <v>0021</v>
      </c>
      <c r="I5543" s="24" t="str">
        <f t="shared" si="1786"/>
        <v>506670021</v>
      </c>
      <c r="K5543" s="23">
        <v>1081</v>
      </c>
      <c r="L5543" s="23" t="str">
        <f t="shared" si="1787"/>
        <v>NACIONAL</v>
      </c>
      <c r="M5543" s="23" t="s">
        <v>618</v>
      </c>
      <c r="N5543" s="23" t="s">
        <v>622</v>
      </c>
      <c r="O5543" s="23">
        <f t="shared" si="1788"/>
        <v>8</v>
      </c>
      <c r="P5543" s="23" t="str">
        <f t="shared" si="1789"/>
        <v>506670021Principal</v>
      </c>
    </row>
    <row r="5544" spans="1:16" ht="15" hidden="1" customHeight="1">
      <c r="A5544" t="s">
        <v>635</v>
      </c>
      <c r="B5544" s="23" t="str">
        <f>IFERROR(VLOOKUP(A5544,hoja!$A$2:$E$970,4,FALSE),0)</f>
        <v>CENTRO</v>
      </c>
      <c r="C5544" s="23" t="str">
        <f>IFERROR(VLOOKUP(A5544,hoja!$A$2:$E$1370,5,FALSE),0)</f>
        <v>BOGOTÁ</v>
      </c>
      <c r="D5544" s="23" t="str">
        <f>IFERROR(VLOOKUP(A5544,hoja!A:D,3,FALSE),0)</f>
        <v>0021</v>
      </c>
      <c r="E5544" s="40" t="s">
        <v>1220</v>
      </c>
      <c r="F5544" s="23" t="str">
        <f>IFERROR(VLOOKUP(E5544,hoja!$A$2:$E$970,4,FALSE),0)</f>
        <v>CENTRO</v>
      </c>
      <c r="G5544" s="23" t="str">
        <f>IFERROR(VLOOKUP(E5544,hoja!$A$2:$E$970,5,FALSE),0)</f>
        <v>NEIVA</v>
      </c>
      <c r="H5544" s="103" t="str">
        <f>IFERROR(VLOOKUP(E5544,hoja!A:C,3,FALSE),0)</f>
        <v>50668</v>
      </c>
      <c r="I5544" s="24" t="str">
        <f t="shared" si="1786"/>
        <v>002150668</v>
      </c>
      <c r="K5544" s="23">
        <v>305</v>
      </c>
      <c r="L5544" s="23" t="str">
        <f t="shared" si="1787"/>
        <v>REGIONAL</v>
      </c>
      <c r="M5544" s="23" t="s">
        <v>618</v>
      </c>
      <c r="N5544" s="23" t="s">
        <v>622</v>
      </c>
      <c r="O5544" s="23">
        <f t="shared" si="1788"/>
        <v>16</v>
      </c>
      <c r="P5544" s="23" t="str">
        <f t="shared" si="1789"/>
        <v>002150668Principal</v>
      </c>
    </row>
    <row r="5545" spans="1:16" ht="15" hidden="1" customHeight="1">
      <c r="A5545" t="s">
        <v>641</v>
      </c>
      <c r="B5545" s="23" t="str">
        <f>IFERROR(VLOOKUP(A5545,hoja!$A$2:$E$970,4,FALSE),0)</f>
        <v>ANTIOQUIA</v>
      </c>
      <c r="C5545" s="23" t="str">
        <f>IFERROR(VLOOKUP(A5545,hoja!$A$2:$E$1370,5,FALSE),0)</f>
        <v>MEDELLÍN</v>
      </c>
      <c r="D5545" s="23" t="str">
        <f>IFERROR(VLOOKUP(A5545,hoja!A:D,3,FALSE),0)</f>
        <v>0079</v>
      </c>
      <c r="E5545" s="40" t="s">
        <v>1221</v>
      </c>
      <c r="F5545" s="23" t="str">
        <f>IFERROR(VLOOKUP(E5545,hoja!$A$2:$E$970,4,FALSE),0)</f>
        <v>ANTIOQUIA</v>
      </c>
      <c r="G5545" s="23" t="str">
        <f>IFERROR(VLOOKUP(E5545,hoja!$A$2:$E$970,5,FALSE),0)</f>
        <v>MEDELLÍN</v>
      </c>
      <c r="H5545" s="103" t="str">
        <f>IFERROR(VLOOKUP(E5545,hoja!A:C,3,FALSE),0)</f>
        <v>50462</v>
      </c>
      <c r="I5545" s="24" t="str">
        <f t="shared" ref="I5545:I5601" si="1790">D5545&amp;H5545</f>
        <v>007950462</v>
      </c>
      <c r="K5545" s="23">
        <v>25</v>
      </c>
      <c r="L5545" s="23" t="str">
        <f t="shared" ref="L5545:L5599" si="1791">IF(B5545=F5545,"REGIONAL","NACIONAL")</f>
        <v>REGIONAL</v>
      </c>
      <c r="M5545" s="23" t="s">
        <v>618</v>
      </c>
      <c r="N5545" s="23" t="s">
        <v>622</v>
      </c>
      <c r="O5545" s="23">
        <f t="shared" ref="O5545:O5601" si="1792">IF(K5545&lt;=250,25,IF(K5545&lt;=500,16,IF(K5545&lt;=800,12,IF(K5545&lt;=1100,8,IF(K5545&lt;=1400,6,IF(K5545&lt;=1700,5))))))</f>
        <v>25</v>
      </c>
      <c r="P5545" s="23" t="str">
        <f t="shared" ref="P5545:P5601" si="1793">D5545&amp;H5545&amp;M5545</f>
        <v>007950462Principal</v>
      </c>
    </row>
    <row r="5546" spans="1:16" ht="15" hidden="1" customHeight="1">
      <c r="A5546" t="s">
        <v>1059</v>
      </c>
      <c r="B5546" s="23" t="str">
        <f>IFERROR(VLOOKUP(A5546,hoja!$A$2:$E$970,4,FALSE),0)</f>
        <v>ANTIOQUIA</v>
      </c>
      <c r="C5546" s="23" t="str">
        <f>IFERROR(VLOOKUP(A5546,hoja!$A$2:$E$1370,5,FALSE),0)</f>
        <v>MEDELLÍN</v>
      </c>
      <c r="D5546" s="23" t="str">
        <f>IFERROR(VLOOKUP(A5546,hoja!A:D,3,FALSE),0)</f>
        <v>0043</v>
      </c>
      <c r="E5546" s="40" t="s">
        <v>1131</v>
      </c>
      <c r="F5546" s="23" t="str">
        <f>IFERROR(VLOOKUP(E5546,hoja!$A$2:$E$970,4,FALSE),0)</f>
        <v>ANTIOQUIA</v>
      </c>
      <c r="G5546" s="23" t="str">
        <f>IFERROR(VLOOKUP(E5546,hoja!$A$2:$E$970,5,FALSE),0)</f>
        <v>MEDELLÍN</v>
      </c>
      <c r="H5546" s="103" t="str">
        <f>IFERROR(VLOOKUP(E5546,hoja!A:C,3,FALSE),0)</f>
        <v>50555</v>
      </c>
      <c r="I5546" s="24" t="str">
        <f t="shared" si="1790"/>
        <v>004350555</v>
      </c>
      <c r="K5546" s="23">
        <v>25</v>
      </c>
      <c r="L5546" s="23" t="str">
        <f t="shared" si="1791"/>
        <v>REGIONAL</v>
      </c>
      <c r="M5546" s="23" t="s">
        <v>618</v>
      </c>
      <c r="N5546" s="23" t="s">
        <v>622</v>
      </c>
      <c r="O5546" s="23">
        <f t="shared" si="1792"/>
        <v>25</v>
      </c>
      <c r="P5546" s="23" t="str">
        <f t="shared" si="1793"/>
        <v>004350555Principal</v>
      </c>
    </row>
    <row r="5547" spans="1:16" ht="15" hidden="1" customHeight="1">
      <c r="A5547" t="s">
        <v>1059</v>
      </c>
      <c r="B5547" s="23" t="str">
        <f>IFERROR(VLOOKUP(A5547,hoja!$A$2:$E$970,4,FALSE),0)</f>
        <v>ANTIOQUIA</v>
      </c>
      <c r="C5547" s="23" t="str">
        <f>IFERROR(VLOOKUP(A5547,hoja!$A$2:$E$1370,5,FALSE),0)</f>
        <v>MEDELLÍN</v>
      </c>
      <c r="D5547" s="23" t="str">
        <f>IFERROR(VLOOKUP(A5547,hoja!A:D,3,FALSE),0)</f>
        <v>0043</v>
      </c>
      <c r="E5547" s="40" t="s">
        <v>1221</v>
      </c>
      <c r="F5547" s="23" t="str">
        <f>IFERROR(VLOOKUP(E5547,hoja!$A$2:$E$970,4,FALSE),0)</f>
        <v>ANTIOQUIA</v>
      </c>
      <c r="G5547" s="23" t="str">
        <f>IFERROR(VLOOKUP(E5547,hoja!$A$2:$E$970,5,FALSE),0)</f>
        <v>MEDELLÍN</v>
      </c>
      <c r="H5547" s="103" t="str">
        <f>IFERROR(VLOOKUP(E5547,hoja!A:C,3,FALSE),0)</f>
        <v>50462</v>
      </c>
      <c r="I5547" s="24" t="str">
        <f t="shared" si="1790"/>
        <v>004350462</v>
      </c>
      <c r="K5547" s="23">
        <v>25</v>
      </c>
      <c r="L5547" s="23" t="str">
        <f t="shared" si="1791"/>
        <v>REGIONAL</v>
      </c>
      <c r="M5547" s="23" t="s">
        <v>618</v>
      </c>
      <c r="N5547" s="23" t="s">
        <v>622</v>
      </c>
      <c r="O5547" s="23">
        <f t="shared" si="1792"/>
        <v>25</v>
      </c>
      <c r="P5547" s="23" t="str">
        <f t="shared" si="1793"/>
        <v>004350462Principal</v>
      </c>
    </row>
    <row r="5548" spans="1:16" ht="15" hidden="1" customHeight="1">
      <c r="A5548" t="s">
        <v>1222</v>
      </c>
      <c r="B5548" s="23" t="str">
        <f>IFERROR(VLOOKUP(A5548,hoja!$A$2:$E$970,4,FALSE),0)</f>
        <v>OCCIDENTE</v>
      </c>
      <c r="C5548" s="23" t="str">
        <f>IFERROR(VLOOKUP(A5548,hoja!$A$2:$E$1370,5,FALSE),0)</f>
        <v>CALOTO</v>
      </c>
      <c r="D5548" s="23" t="str">
        <f>IFERROR(VLOOKUP(A5548,hoja!A:D,3,FALSE),0)</f>
        <v>50604</v>
      </c>
      <c r="E5548" s="40" t="s">
        <v>650</v>
      </c>
      <c r="F5548" s="23" t="str">
        <f>IFERROR(VLOOKUP(E5548,hoja!$A$2:$E$970,4,FALSE),0)</f>
        <v>OCCIDENTE</v>
      </c>
      <c r="G5548" s="23" t="str">
        <f>IFERROR(VLOOKUP(E5548,hoja!$A$2:$E$970,5,FALSE),0)</f>
        <v>CALOTO</v>
      </c>
      <c r="H5548" s="103" t="str">
        <f>IFERROR(VLOOKUP(E5548,hoja!A:C,3,FALSE),0)</f>
        <v>0445</v>
      </c>
      <c r="I5548" s="24" t="str">
        <f t="shared" si="1790"/>
        <v>506040445</v>
      </c>
      <c r="K5548" s="23">
        <v>58</v>
      </c>
      <c r="L5548" s="23" t="str">
        <f t="shared" si="1791"/>
        <v>REGIONAL</v>
      </c>
      <c r="M5548" s="23" t="s">
        <v>618</v>
      </c>
      <c r="N5548" s="23" t="s">
        <v>622</v>
      </c>
      <c r="O5548" s="23">
        <f t="shared" si="1792"/>
        <v>25</v>
      </c>
      <c r="P5548" s="23" t="str">
        <f t="shared" si="1793"/>
        <v>506040445Principal</v>
      </c>
    </row>
    <row r="5549" spans="1:16" ht="15" hidden="1" customHeight="1">
      <c r="A5549" t="s">
        <v>1192</v>
      </c>
      <c r="B5549" s="23" t="str">
        <f>IFERROR(VLOOKUP(A5549,hoja!$A$2:$E$970,4,FALSE),0)</f>
        <v>CENTRO</v>
      </c>
      <c r="C5549" s="23" t="str">
        <f>IFERROR(VLOOKUP(A5549,hoja!$A$2:$E$1370,5,FALSE),0)</f>
        <v>CHICORAL</v>
      </c>
      <c r="D5549" s="23" t="str">
        <f>IFERROR(VLOOKUP(A5549,hoja!A:D,3,FALSE),0)</f>
        <v>50610</v>
      </c>
      <c r="E5549" s="40" t="s">
        <v>1223</v>
      </c>
      <c r="F5549" s="23" t="str">
        <f>IFERROR(VLOOKUP(E5549,hoja!$A$2:$E$970,4,FALSE),0)</f>
        <v>ORIENTE</v>
      </c>
      <c r="G5549" s="23">
        <f>IFERROR(VLOOKUP(E5549,hoja!$A$2:$E$970,5,FALSE),0)</f>
        <v>0</v>
      </c>
      <c r="H5549" s="103" t="str">
        <f>IFERROR(VLOOKUP(E5549,hoja!A:C,3,FALSE),0)</f>
        <v>50691</v>
      </c>
      <c r="I5549" s="24" t="str">
        <f t="shared" si="1790"/>
        <v>5061050691</v>
      </c>
      <c r="K5549" s="23">
        <v>780</v>
      </c>
      <c r="L5549" s="23" t="str">
        <f t="shared" si="1791"/>
        <v>NACIONAL</v>
      </c>
      <c r="M5549" s="23" t="s">
        <v>618</v>
      </c>
      <c r="N5549" s="23" t="s">
        <v>622</v>
      </c>
      <c r="O5549" s="23">
        <f t="shared" si="1792"/>
        <v>12</v>
      </c>
      <c r="P5549" s="23" t="str">
        <f t="shared" si="1793"/>
        <v>5061050691Principal</v>
      </c>
    </row>
    <row r="5550" spans="1:16" ht="15" hidden="1" customHeight="1">
      <c r="A5550" t="s">
        <v>642</v>
      </c>
      <c r="B5550" s="23" t="str">
        <f>IFERROR(VLOOKUP(A5550,hoja!$A$2:$E$970,4,FALSE),0)</f>
        <v>COSTA</v>
      </c>
      <c r="C5550" s="23" t="str">
        <f>IFERROR(VLOOKUP(A5550,hoja!$A$2:$E$1370,5,FALSE),0)</f>
        <v>BARRANQUILLA</v>
      </c>
      <c r="D5550" s="23" t="str">
        <f>IFERROR(VLOOKUP(A5550,hoja!A:D,3,FALSE),0)</f>
        <v>0111</v>
      </c>
      <c r="E5550" s="40" t="s">
        <v>1034</v>
      </c>
      <c r="F5550" s="23" t="str">
        <f>IFERROR(VLOOKUP(E5550,hoja!$A$2:$E$970,4,FALSE),0)</f>
        <v>COSTA</v>
      </c>
      <c r="G5550" s="23" t="str">
        <f>IFERROR(VLOOKUP(E5550,hoja!$A$2:$E$970,5,FALSE),0)</f>
        <v>PARAGUACHON</v>
      </c>
      <c r="H5550" s="103" t="str">
        <f>IFERROR(VLOOKUP(E5550,hoja!A:C,3,FALSE),0)</f>
        <v>50317</v>
      </c>
      <c r="I5550" s="24" t="str">
        <f t="shared" si="1790"/>
        <v>011150317</v>
      </c>
      <c r="K5550" s="23">
        <v>364</v>
      </c>
      <c r="L5550" s="23" t="str">
        <f t="shared" si="1791"/>
        <v>REGIONAL</v>
      </c>
      <c r="M5550" s="23" t="s">
        <v>618</v>
      </c>
      <c r="N5550" s="23" t="s">
        <v>622</v>
      </c>
      <c r="O5550" s="23">
        <f t="shared" si="1792"/>
        <v>16</v>
      </c>
      <c r="P5550" s="23" t="str">
        <f t="shared" si="1793"/>
        <v>011150317Principal</v>
      </c>
    </row>
    <row r="5551" spans="1:16" ht="15" hidden="1" customHeight="1">
      <c r="A5551" t="s">
        <v>819</v>
      </c>
      <c r="B5551" s="23" t="str">
        <f>IFERROR(VLOOKUP(A5551,hoja!$A$2:$E$970,4,FALSE),0)</f>
        <v>OCCIDENTE</v>
      </c>
      <c r="C5551" s="23" t="str">
        <f>IFERROR(VLOOKUP(A5551,hoja!$A$2:$E$1370,5,FALSE),0)</f>
        <v>BUENAVENTURA</v>
      </c>
      <c r="D5551" s="23" t="str">
        <f>IFERROR(VLOOKUP(A5551,hoja!A:D,3,FALSE),0)</f>
        <v>3001</v>
      </c>
      <c r="E5551" s="40" t="s">
        <v>759</v>
      </c>
      <c r="F5551" s="23" t="str">
        <f>IFERROR(VLOOKUP(E5551,hoja!$A$2:$E$970,4,FALSE),0)</f>
        <v>CENTRO</v>
      </c>
      <c r="G5551" s="23" t="str">
        <f>IFERROR(VLOOKUP(E5551,hoja!$A$2:$E$970,5,FALSE),0)</f>
        <v>BOGOTÁ</v>
      </c>
      <c r="H5551" s="103" t="str">
        <f>IFERROR(VLOOKUP(E5551,hoja!A:C,3,FALSE),0)</f>
        <v>60163</v>
      </c>
      <c r="I5551" s="24" t="str">
        <f t="shared" si="1790"/>
        <v>300160163</v>
      </c>
      <c r="K5551" s="23">
        <v>492</v>
      </c>
      <c r="L5551" s="23" t="str">
        <f t="shared" si="1791"/>
        <v>NACIONAL</v>
      </c>
      <c r="M5551" s="23" t="s">
        <v>618</v>
      </c>
      <c r="N5551" s="23" t="s">
        <v>622</v>
      </c>
      <c r="O5551" s="23">
        <f t="shared" si="1792"/>
        <v>16</v>
      </c>
      <c r="P5551" s="23" t="str">
        <f t="shared" si="1793"/>
        <v>300160163Principal</v>
      </c>
    </row>
    <row r="5552" spans="1:16" ht="15" hidden="1" customHeight="1">
      <c r="A5552" t="s">
        <v>673</v>
      </c>
      <c r="B5552" s="23" t="str">
        <f>IFERROR(VLOOKUP(A5552,hoja!$A$2:$E$970,4,FALSE),0)</f>
        <v>CENTRO</v>
      </c>
      <c r="C5552" s="23" t="str">
        <f>IFERROR(VLOOKUP(A5552,hoja!$A$2:$E$1370,5,FALSE),0)</f>
        <v>BOGOTÁ</v>
      </c>
      <c r="D5552" s="23" t="str">
        <f>IFERROR(VLOOKUP(A5552,hoja!A:D,3,FALSE),0)</f>
        <v>3052</v>
      </c>
      <c r="E5552" s="40" t="s">
        <v>642</v>
      </c>
      <c r="F5552" s="23" t="str">
        <f>IFERROR(VLOOKUP(E5552,hoja!$A$2:$E$970,4,FALSE),0)</f>
        <v>COSTA</v>
      </c>
      <c r="G5552" s="23" t="str">
        <f>IFERROR(VLOOKUP(E5552,hoja!$A$2:$E$970,5,FALSE),0)</f>
        <v>BARRANQUILLA</v>
      </c>
      <c r="H5552" s="103" t="str">
        <f>IFERROR(VLOOKUP(E5552,hoja!A:C,3,FALSE),0)</f>
        <v>0111</v>
      </c>
      <c r="I5552" s="24" t="str">
        <f t="shared" si="1790"/>
        <v>30520111</v>
      </c>
      <c r="K5552" s="23">
        <v>1015</v>
      </c>
      <c r="L5552" s="23" t="str">
        <f t="shared" si="1791"/>
        <v>NACIONAL</v>
      </c>
      <c r="M5552" s="23" t="s">
        <v>618</v>
      </c>
      <c r="N5552" s="23" t="s">
        <v>622</v>
      </c>
      <c r="O5552" s="23">
        <f t="shared" si="1792"/>
        <v>8</v>
      </c>
      <c r="P5552" s="23" t="str">
        <f t="shared" si="1793"/>
        <v>30520111Principal</v>
      </c>
    </row>
    <row r="5553" spans="1:16" ht="15" hidden="1" customHeight="1">
      <c r="A5553" t="s">
        <v>1219</v>
      </c>
      <c r="B5553" s="23" t="str">
        <f>IFERROR(VLOOKUP(A5553,hoja!$A$2:$E$970,4,FALSE),0)</f>
        <v>COSTA</v>
      </c>
      <c r="C5553" s="23" t="str">
        <f>IFERROR(VLOOKUP(A5553,hoja!$A$2:$E$1370,5,FALSE),0)</f>
        <v>CARTAGENA</v>
      </c>
      <c r="D5553" s="23" t="str">
        <f>IFERROR(VLOOKUP(A5553,hoja!A:D,3,FALSE),0)</f>
        <v>50667</v>
      </c>
      <c r="E5553" s="40" t="s">
        <v>642</v>
      </c>
      <c r="F5553" s="23" t="str">
        <f>IFERROR(VLOOKUP(E5553,hoja!$A$2:$E$970,4,FALSE),0)</f>
        <v>COSTA</v>
      </c>
      <c r="G5553" s="23" t="str">
        <f>IFERROR(VLOOKUP(E5553,hoja!$A$2:$E$970,5,FALSE),0)</f>
        <v>BARRANQUILLA</v>
      </c>
      <c r="H5553" s="103" t="str">
        <f>IFERROR(VLOOKUP(E5553,hoja!A:C,3,FALSE),0)</f>
        <v>0111</v>
      </c>
      <c r="I5553" s="24" t="str">
        <f t="shared" si="1790"/>
        <v>506670111</v>
      </c>
      <c r="K5553" s="23">
        <v>122</v>
      </c>
      <c r="L5553" s="23" t="str">
        <f t="shared" si="1791"/>
        <v>REGIONAL</v>
      </c>
      <c r="M5553" s="23" t="s">
        <v>618</v>
      </c>
      <c r="N5553" s="23" t="s">
        <v>622</v>
      </c>
      <c r="O5553" s="23">
        <f t="shared" si="1792"/>
        <v>25</v>
      </c>
      <c r="P5553" s="23" t="str">
        <f t="shared" si="1793"/>
        <v>506670111Principal</v>
      </c>
    </row>
    <row r="5554" spans="1:16" ht="15" hidden="1" customHeight="1">
      <c r="A5554" t="s">
        <v>1219</v>
      </c>
      <c r="B5554" s="23" t="str">
        <f>IFERROR(VLOOKUP(A5554,hoja!$A$2:$E$970,4,FALSE),0)</f>
        <v>COSTA</v>
      </c>
      <c r="C5554" s="23" t="str">
        <f>IFERROR(VLOOKUP(A5554,hoja!$A$2:$E$1370,5,FALSE),0)</f>
        <v>CARTAGENA</v>
      </c>
      <c r="D5554" s="23" t="str">
        <f>IFERROR(VLOOKUP(A5554,hoja!A:D,3,FALSE),0)</f>
        <v>50667</v>
      </c>
      <c r="E5554" s="40" t="s">
        <v>672</v>
      </c>
      <c r="F5554" s="23" t="str">
        <f>IFERROR(VLOOKUP(E5554,hoja!$A$2:$E$970,4,FALSE),0)</f>
        <v>ANTIOQUIA</v>
      </c>
      <c r="G5554" s="23" t="str">
        <f>IFERROR(VLOOKUP(E5554,hoja!$A$2:$E$970,5,FALSE),0)</f>
        <v>MEDELLÍN</v>
      </c>
      <c r="H5554" s="103" t="str">
        <f>IFERROR(VLOOKUP(E5554,hoja!A:C,3,FALSE),0)</f>
        <v>0092</v>
      </c>
      <c r="I5554" s="24" t="str">
        <f t="shared" si="1790"/>
        <v>506670092</v>
      </c>
      <c r="K5554" s="23">
        <v>658</v>
      </c>
      <c r="L5554" s="23" t="str">
        <f t="shared" si="1791"/>
        <v>NACIONAL</v>
      </c>
      <c r="M5554" s="23" t="s">
        <v>618</v>
      </c>
      <c r="N5554" s="23" t="s">
        <v>622</v>
      </c>
      <c r="O5554" s="23">
        <f t="shared" si="1792"/>
        <v>12</v>
      </c>
      <c r="P5554" s="23" t="str">
        <f t="shared" si="1793"/>
        <v>506670092Principal</v>
      </c>
    </row>
    <row r="5555" spans="1:16" ht="15" hidden="1" customHeight="1">
      <c r="A5555" t="s">
        <v>1219</v>
      </c>
      <c r="B5555" s="23" t="str">
        <f>IFERROR(VLOOKUP(A5555,hoja!$A$2:$E$970,4,FALSE),0)</f>
        <v>COSTA</v>
      </c>
      <c r="C5555" s="23" t="str">
        <f>IFERROR(VLOOKUP(A5555,hoja!$A$2:$E$1370,5,FALSE),0)</f>
        <v>CARTAGENA</v>
      </c>
      <c r="D5555" s="23" t="str">
        <f>IFERROR(VLOOKUP(A5555,hoja!A:D,3,FALSE),0)</f>
        <v>50667</v>
      </c>
      <c r="E5555" s="40" t="s">
        <v>644</v>
      </c>
      <c r="F5555" s="23" t="str">
        <f>IFERROR(VLOOKUP(E5555,hoja!$A$2:$E$970,4,FALSE),0)</f>
        <v>OCCIDENTE</v>
      </c>
      <c r="G5555" s="23" t="str">
        <f>IFERROR(VLOOKUP(E5555,hoja!$A$2:$E$970,5,FALSE),0)</f>
        <v>PEREIRA</v>
      </c>
      <c r="H5555" s="103" t="str">
        <f>IFERROR(VLOOKUP(E5555,hoja!A:C,3,FALSE),0)</f>
        <v>0198</v>
      </c>
      <c r="I5555" s="24" t="str">
        <f t="shared" si="1790"/>
        <v>506670198</v>
      </c>
      <c r="K5555" s="23">
        <v>883</v>
      </c>
      <c r="L5555" s="23" t="str">
        <f t="shared" si="1791"/>
        <v>NACIONAL</v>
      </c>
      <c r="M5555" s="23" t="s">
        <v>618</v>
      </c>
      <c r="N5555" s="23" t="s">
        <v>622</v>
      </c>
      <c r="O5555" s="23">
        <f t="shared" si="1792"/>
        <v>8</v>
      </c>
      <c r="P5555" s="23" t="str">
        <f t="shared" si="1793"/>
        <v>506670198Principal</v>
      </c>
    </row>
    <row r="5556" spans="1:16" ht="15" hidden="1" customHeight="1">
      <c r="A5556" t="s">
        <v>1219</v>
      </c>
      <c r="B5556" s="23" t="str">
        <f>IFERROR(VLOOKUP(A5556,hoja!$A$2:$E$970,4,FALSE),0)</f>
        <v>COSTA</v>
      </c>
      <c r="C5556" s="23" t="str">
        <f>IFERROR(VLOOKUP(A5556,hoja!$A$2:$E$1370,5,FALSE),0)</f>
        <v>CARTAGENA</v>
      </c>
      <c r="D5556" s="23" t="str">
        <f>IFERROR(VLOOKUP(A5556,hoja!A:D,3,FALSE),0)</f>
        <v>50667</v>
      </c>
      <c r="E5556" s="40" t="s">
        <v>743</v>
      </c>
      <c r="F5556" s="23" t="str">
        <f>IFERROR(VLOOKUP(E5556,hoja!$A$2:$E$970,4,FALSE),0)</f>
        <v>CENTRO</v>
      </c>
      <c r="G5556" s="23" t="str">
        <f>IFERROR(VLOOKUP(E5556,hoja!$A$2:$E$970,5,FALSE),0)</f>
        <v>BOGOTÁ</v>
      </c>
      <c r="H5556" s="103" t="str">
        <f>IFERROR(VLOOKUP(E5556,hoja!A:C,3,FALSE),0)</f>
        <v>0461</v>
      </c>
      <c r="I5556" s="24" t="str">
        <f t="shared" si="1790"/>
        <v>506670461</v>
      </c>
      <c r="K5556" s="23">
        <v>1072</v>
      </c>
      <c r="L5556" s="23" t="str">
        <f t="shared" si="1791"/>
        <v>NACIONAL</v>
      </c>
      <c r="M5556" s="23" t="s">
        <v>618</v>
      </c>
      <c r="N5556" s="23" t="s">
        <v>622</v>
      </c>
      <c r="O5556" s="23">
        <f t="shared" si="1792"/>
        <v>8</v>
      </c>
      <c r="P5556" s="23" t="str">
        <f t="shared" si="1793"/>
        <v>506670461Principal</v>
      </c>
    </row>
    <row r="5557" spans="1:16" ht="15" hidden="1" customHeight="1">
      <c r="A5557" t="s">
        <v>1219</v>
      </c>
      <c r="B5557" s="23" t="str">
        <f>IFERROR(VLOOKUP(A5557,hoja!$A$2:$E$970,4,FALSE),0)</f>
        <v>COSTA</v>
      </c>
      <c r="C5557" s="23" t="str">
        <f>IFERROR(VLOOKUP(A5557,hoja!$A$2:$E$1370,5,FALSE),0)</f>
        <v>CARTAGENA</v>
      </c>
      <c r="D5557" s="23" t="str">
        <f>IFERROR(VLOOKUP(A5557,hoja!A:D,3,FALSE),0)</f>
        <v>50667</v>
      </c>
      <c r="E5557" s="40" t="s">
        <v>645</v>
      </c>
      <c r="F5557" s="23" t="str">
        <f>IFERROR(VLOOKUP(E5557,hoja!$A$2:$E$970,4,FALSE),0)</f>
        <v>OCCIDENTE</v>
      </c>
      <c r="G5557" s="23" t="str">
        <f>IFERROR(VLOOKUP(E5557,hoja!$A$2:$E$970,5,FALSE),0)</f>
        <v>CALI</v>
      </c>
      <c r="H5557" s="103" t="str">
        <f>IFERROR(VLOOKUP(E5557,hoja!A:C,3,FALSE),0)</f>
        <v>0410</v>
      </c>
      <c r="I5557" s="24" t="str">
        <f t="shared" si="1790"/>
        <v>506670410</v>
      </c>
      <c r="K5557" s="23">
        <v>1057</v>
      </c>
      <c r="L5557" s="23" t="str">
        <f t="shared" si="1791"/>
        <v>NACIONAL</v>
      </c>
      <c r="M5557" s="23" t="s">
        <v>618</v>
      </c>
      <c r="N5557" s="23" t="s">
        <v>622</v>
      </c>
      <c r="O5557" s="23">
        <f t="shared" si="1792"/>
        <v>8</v>
      </c>
      <c r="P5557" s="23" t="str">
        <f t="shared" si="1793"/>
        <v>506670410Principal</v>
      </c>
    </row>
    <row r="5558" spans="1:16" ht="15" hidden="1" customHeight="1">
      <c r="A5558" t="s">
        <v>1224</v>
      </c>
      <c r="B5558" s="23" t="str">
        <f>IFERROR(VLOOKUP(A5558,hoja!$A$2:$E$970,4,FALSE),0)</f>
        <v>CENTRO</v>
      </c>
      <c r="C5558" s="23" t="str">
        <f>IFERROR(VLOOKUP(A5558,hoja!$A$2:$E$1370,5,FALSE),0)</f>
        <v>BOGOTÁ</v>
      </c>
      <c r="D5558" s="23" t="str">
        <f>IFERROR(VLOOKUP(A5558,hoja!A:D,3,FALSE),0)</f>
        <v>50214</v>
      </c>
      <c r="E5558" s="40" t="s">
        <v>635</v>
      </c>
      <c r="F5558" s="23" t="str">
        <f>IFERROR(VLOOKUP(E5558,hoja!$A$2:$E$970,4,FALSE),0)</f>
        <v>CENTRO</v>
      </c>
      <c r="G5558" s="23" t="str">
        <f>IFERROR(VLOOKUP(E5558,hoja!$A$2:$E$970,5,FALSE),0)</f>
        <v>BOGOTÁ</v>
      </c>
      <c r="H5558" s="103" t="str">
        <f>IFERROR(VLOOKUP(E5558,hoja!A:C,3,FALSE),0)</f>
        <v>0021</v>
      </c>
      <c r="I5558" s="24" t="str">
        <f t="shared" si="1790"/>
        <v>502140021</v>
      </c>
      <c r="K5558" s="23">
        <v>28</v>
      </c>
      <c r="L5558" s="23" t="str">
        <f t="shared" si="1791"/>
        <v>REGIONAL</v>
      </c>
      <c r="M5558" s="23" t="s">
        <v>618</v>
      </c>
      <c r="N5558" s="23" t="s">
        <v>622</v>
      </c>
      <c r="O5558" s="23">
        <f t="shared" si="1792"/>
        <v>25</v>
      </c>
      <c r="P5558" s="23" t="str">
        <f t="shared" si="1793"/>
        <v>502140021Principal</v>
      </c>
    </row>
    <row r="5559" spans="1:16" ht="15" hidden="1" customHeight="1">
      <c r="A5559" t="s">
        <v>1224</v>
      </c>
      <c r="B5559" s="23" t="str">
        <f>IFERROR(VLOOKUP(A5559,hoja!$A$2:$E$970,4,FALSE),0)</f>
        <v>CENTRO</v>
      </c>
      <c r="C5559" s="23" t="str">
        <f>IFERROR(VLOOKUP(A5559,hoja!$A$2:$E$1370,5,FALSE),0)</f>
        <v>BOGOTÁ</v>
      </c>
      <c r="D5559" s="23" t="str">
        <f>IFERROR(VLOOKUP(A5559,hoja!A:D,3,FALSE),0)</f>
        <v>50214</v>
      </c>
      <c r="E5559" s="40" t="s">
        <v>743</v>
      </c>
      <c r="F5559" s="23" t="str">
        <f>IFERROR(VLOOKUP(E5559,hoja!$A$2:$E$970,4,FALSE),0)</f>
        <v>CENTRO</v>
      </c>
      <c r="G5559" s="23" t="str">
        <f>IFERROR(VLOOKUP(E5559,hoja!$A$2:$E$970,5,FALSE),0)</f>
        <v>BOGOTÁ</v>
      </c>
      <c r="H5559" s="103" t="str">
        <f>IFERROR(VLOOKUP(E5559,hoja!A:C,3,FALSE),0)</f>
        <v>0461</v>
      </c>
      <c r="I5559" s="24" t="str">
        <f t="shared" si="1790"/>
        <v>502140461</v>
      </c>
      <c r="K5559" s="23">
        <v>30</v>
      </c>
      <c r="L5559" s="23" t="str">
        <f t="shared" si="1791"/>
        <v>REGIONAL</v>
      </c>
      <c r="M5559" s="23" t="s">
        <v>618</v>
      </c>
      <c r="N5559" s="23" t="s">
        <v>622</v>
      </c>
      <c r="O5559" s="23">
        <f t="shared" si="1792"/>
        <v>25</v>
      </c>
      <c r="P5559" s="23" t="str">
        <f t="shared" si="1793"/>
        <v>502140461Principal</v>
      </c>
    </row>
    <row r="5560" spans="1:16" ht="15" hidden="1" customHeight="1">
      <c r="A5560" t="s">
        <v>71</v>
      </c>
      <c r="B5560" s="23" t="str">
        <f>IFERROR(VLOOKUP(A5560,hoja!$A$2:$E$970,4,FALSE),0)</f>
        <v>CENTRO</v>
      </c>
      <c r="C5560" s="23" t="str">
        <f>IFERROR(VLOOKUP(A5560,hoja!$A$2:$E$1370,5,FALSE),0)</f>
        <v>BOGOTÁ</v>
      </c>
      <c r="D5560" s="23" t="str">
        <f>IFERROR(VLOOKUP(A5560,hoja!A:D,3,FALSE),0)</f>
        <v>60015</v>
      </c>
      <c r="E5560" s="40" t="s">
        <v>636</v>
      </c>
      <c r="F5560" s="23" t="str">
        <f>IFERROR(VLOOKUP(E5560,hoja!$A$2:$E$970,4,FALSE),0)</f>
        <v>CENTRO</v>
      </c>
      <c r="G5560" s="23" t="str">
        <f>IFERROR(VLOOKUP(E5560,hoja!$A$2:$E$970,5,FALSE),0)</f>
        <v>DUITAMA</v>
      </c>
      <c r="H5560" s="103" t="str">
        <f>IFERROR(VLOOKUP(E5560,hoja!A:C,3,FALSE),0)</f>
        <v>0441</v>
      </c>
      <c r="I5560" s="24" t="str">
        <f t="shared" si="1790"/>
        <v>600150441</v>
      </c>
      <c r="K5560" s="23">
        <v>207</v>
      </c>
      <c r="L5560" s="23" t="str">
        <f t="shared" si="1791"/>
        <v>REGIONAL</v>
      </c>
      <c r="M5560" s="23" t="s">
        <v>618</v>
      </c>
      <c r="N5560" s="23" t="s">
        <v>622</v>
      </c>
      <c r="O5560" s="23">
        <f t="shared" si="1792"/>
        <v>25</v>
      </c>
      <c r="P5560" s="23" t="str">
        <f t="shared" si="1793"/>
        <v>600150441Principal</v>
      </c>
    </row>
    <row r="5561" spans="1:16" ht="15" hidden="1" customHeight="1">
      <c r="A5561" t="s">
        <v>71</v>
      </c>
      <c r="B5561" s="23" t="str">
        <f>IFERROR(VLOOKUP(A5561,hoja!$A$2:$E$970,4,FALSE),0)</f>
        <v>CENTRO</v>
      </c>
      <c r="C5561" s="23" t="str">
        <f>IFERROR(VLOOKUP(A5561,hoja!$A$2:$E$1370,5,FALSE),0)</f>
        <v>BOGOTÁ</v>
      </c>
      <c r="D5561" s="23" t="str">
        <f>IFERROR(VLOOKUP(A5561,hoja!A:D,3,FALSE),0)</f>
        <v>60015</v>
      </c>
      <c r="E5561" s="40" t="s">
        <v>1187</v>
      </c>
      <c r="F5561" s="23" t="str">
        <f>IFERROR(VLOOKUP(E5561,hoja!$A$2:$E$970,4,FALSE),0)</f>
        <v>CENTRO</v>
      </c>
      <c r="G5561" s="23" t="str">
        <f>IFERROR(VLOOKUP(E5561,hoja!$A$2:$E$970,5,FALSE),0)</f>
        <v>BOGOTÁ</v>
      </c>
      <c r="H5561" s="103" t="str">
        <f>IFERROR(VLOOKUP(E5561,hoja!A:C,3,FALSE),0)</f>
        <v>50629</v>
      </c>
      <c r="I5561" s="24" t="str">
        <f t="shared" si="1790"/>
        <v>6001550629</v>
      </c>
      <c r="K5561" s="23">
        <v>288</v>
      </c>
      <c r="L5561" s="23" t="str">
        <f t="shared" si="1791"/>
        <v>REGIONAL</v>
      </c>
      <c r="M5561" s="23" t="s">
        <v>618</v>
      </c>
      <c r="N5561" s="23" t="s">
        <v>622</v>
      </c>
      <c r="O5561" s="23">
        <f t="shared" si="1792"/>
        <v>16</v>
      </c>
      <c r="P5561" s="23" t="str">
        <f t="shared" si="1793"/>
        <v>6001550629Principal</v>
      </c>
    </row>
    <row r="5562" spans="1:16" ht="15" hidden="1" customHeight="1">
      <c r="A5562" t="s">
        <v>95</v>
      </c>
      <c r="B5562" s="23" t="str">
        <f>IFERROR(VLOOKUP(A5562,hoja!$A$2:$E$970,4,FALSE),0)</f>
        <v>OCCIDENTE</v>
      </c>
      <c r="C5562" s="23" t="str">
        <f>IFERROR(VLOOKUP(A5562,hoja!$A$2:$E$1370,5,FALSE),0)</f>
        <v>CALI</v>
      </c>
      <c r="D5562" s="23" t="str">
        <f>IFERROR(VLOOKUP(A5562,hoja!A:D,3,FALSE),0)</f>
        <v>3024</v>
      </c>
      <c r="E5562" s="40" t="s">
        <v>683</v>
      </c>
      <c r="F5562" s="23" t="str">
        <f>IFERROR(VLOOKUP(E5562,hoja!$A$2:$E$970,4,FALSE),0)</f>
        <v>OCCIDENTE</v>
      </c>
      <c r="G5562" s="23" t="str">
        <f>IFERROR(VLOOKUP(E5562,hoja!$A$2:$E$970,5,FALSE),0)</f>
        <v>BUGA</v>
      </c>
      <c r="H5562" s="103" t="str">
        <f>IFERROR(VLOOKUP(E5562,hoja!A:C,3,FALSE),0)</f>
        <v>0411</v>
      </c>
      <c r="I5562" s="24" t="str">
        <f t="shared" si="1790"/>
        <v>30240411</v>
      </c>
      <c r="K5562" s="23">
        <v>68</v>
      </c>
      <c r="L5562" s="23" t="str">
        <f t="shared" si="1791"/>
        <v>REGIONAL</v>
      </c>
      <c r="M5562" s="23" t="s">
        <v>618</v>
      </c>
      <c r="N5562" s="23" t="s">
        <v>622</v>
      </c>
      <c r="O5562" s="23">
        <f t="shared" si="1792"/>
        <v>25</v>
      </c>
      <c r="P5562" s="23" t="str">
        <f t="shared" si="1793"/>
        <v>30240411Principal</v>
      </c>
    </row>
    <row r="5563" spans="1:16" ht="15" hidden="1" customHeight="1">
      <c r="A5563" t="s">
        <v>629</v>
      </c>
      <c r="B5563" s="23" t="str">
        <f>IFERROR(VLOOKUP(A5563,hoja!$A$2:$E$970,4,FALSE),0)</f>
        <v>CENTRO</v>
      </c>
      <c r="C5563" s="23" t="str">
        <f>IFERROR(VLOOKUP(A5563,hoja!$A$2:$E$1370,5,FALSE),0)</f>
        <v>ZIPAQUIRÁ</v>
      </c>
      <c r="D5563" s="23" t="str">
        <f>IFERROR(VLOOKUP(A5563,hoja!A:D,3,FALSE),0)</f>
        <v>0032</v>
      </c>
      <c r="E5563" s="40" t="s">
        <v>647</v>
      </c>
      <c r="F5563" s="23" t="str">
        <f>IFERROR(VLOOKUP(E5563,hoja!$A$2:$E$970,4,FALSE),0)</f>
        <v>CENTRO</v>
      </c>
      <c r="G5563" s="23" t="str">
        <f>IFERROR(VLOOKUP(E5563,hoja!$A$2:$E$970,5,FALSE),0)</f>
        <v>TOCANCIPÁ</v>
      </c>
      <c r="H5563" s="103" t="str">
        <f>IFERROR(VLOOKUP(E5563,hoja!A:C,3,FALSE),0)</f>
        <v>2058</v>
      </c>
      <c r="I5563" s="24" t="str">
        <f t="shared" si="1790"/>
        <v>00322058</v>
      </c>
      <c r="K5563" s="23">
        <v>17</v>
      </c>
      <c r="L5563" s="23" t="str">
        <f t="shared" si="1791"/>
        <v>REGIONAL</v>
      </c>
      <c r="M5563" s="23" t="s">
        <v>618</v>
      </c>
      <c r="N5563" s="23" t="s">
        <v>622</v>
      </c>
      <c r="O5563" s="23">
        <f t="shared" si="1792"/>
        <v>25</v>
      </c>
      <c r="P5563" s="23" t="str">
        <f t="shared" si="1793"/>
        <v>00322058Principal</v>
      </c>
    </row>
    <row r="5564" spans="1:16" ht="15" hidden="1" customHeight="1">
      <c r="A5564" t="s">
        <v>809</v>
      </c>
      <c r="B5564" s="23" t="str">
        <f>IFERROR(VLOOKUP(A5564,hoja!$A$2:$E$970,4,FALSE),0)</f>
        <v>OCCIDENTE</v>
      </c>
      <c r="C5564" s="23" t="str">
        <f>IFERROR(VLOOKUP(A5564,hoja!$A$2:$E$1370,5,FALSE),0)</f>
        <v>MANIZALES</v>
      </c>
      <c r="D5564" s="23" t="str">
        <f>IFERROR(VLOOKUP(A5564,hoja!A:D,3,FALSE),0)</f>
        <v>50371</v>
      </c>
      <c r="E5564" s="40" t="s">
        <v>635</v>
      </c>
      <c r="F5564" s="23" t="str">
        <f>IFERROR(VLOOKUP(E5564,hoja!$A$2:$E$970,4,FALSE),0)</f>
        <v>CENTRO</v>
      </c>
      <c r="G5564" s="23" t="str">
        <f>IFERROR(VLOOKUP(E5564,hoja!$A$2:$E$970,5,FALSE),0)</f>
        <v>BOGOTÁ</v>
      </c>
      <c r="H5564" s="103" t="str">
        <f>IFERROR(VLOOKUP(E5564,hoja!A:C,3,FALSE),0)</f>
        <v>0021</v>
      </c>
      <c r="I5564" s="24" t="str">
        <f t="shared" si="1790"/>
        <v>503710021</v>
      </c>
      <c r="K5564" s="23">
        <v>299</v>
      </c>
      <c r="L5564" s="23" t="str">
        <f t="shared" si="1791"/>
        <v>NACIONAL</v>
      </c>
      <c r="M5564" s="23" t="s">
        <v>618</v>
      </c>
      <c r="N5564" s="23" t="s">
        <v>622</v>
      </c>
      <c r="O5564" s="23">
        <f t="shared" si="1792"/>
        <v>16</v>
      </c>
      <c r="P5564" s="23" t="str">
        <f t="shared" si="1793"/>
        <v>503710021Principal</v>
      </c>
    </row>
    <row r="5565" spans="1:16" ht="15" hidden="1" customHeight="1">
      <c r="A5565" t="s">
        <v>630</v>
      </c>
      <c r="B5565" s="23" t="str">
        <f>IFERROR(VLOOKUP(A5565,hoja!$A$2:$E$970,4,FALSE),0)</f>
        <v>CENTRO</v>
      </c>
      <c r="C5565" s="23" t="str">
        <f>IFERROR(VLOOKUP(A5565,hoja!$A$2:$E$1370,5,FALSE),0)</f>
        <v>SESQUILÉ</v>
      </c>
      <c r="D5565" s="23" t="str">
        <f>IFERROR(VLOOKUP(A5565,hoja!A:D,3,FALSE),0)</f>
        <v>1501</v>
      </c>
      <c r="E5565" s="40" t="s">
        <v>572</v>
      </c>
      <c r="F5565" s="23" t="str">
        <f>IFERROR(VLOOKUP(E5565,hoja!$A$2:$E$970,4,FALSE),0)</f>
        <v>CENTRO</v>
      </c>
      <c r="G5565" s="23" t="str">
        <f>IFERROR(VLOOKUP(E5565,hoja!$A$2:$E$970,5,FALSE),0)</f>
        <v>VILLAVICENCIO</v>
      </c>
      <c r="H5565" s="103" t="str">
        <f>IFERROR(VLOOKUP(E5565,hoja!A:C,3,FALSE),0)</f>
        <v>60029</v>
      </c>
      <c r="I5565" s="24" t="str">
        <f t="shared" si="1790"/>
        <v>150160029</v>
      </c>
      <c r="K5565" s="23">
        <v>172.09700000000001</v>
      </c>
      <c r="L5565" s="23" t="str">
        <f t="shared" si="1791"/>
        <v>REGIONAL</v>
      </c>
      <c r="M5565" s="23" t="s">
        <v>618</v>
      </c>
      <c r="N5565" s="23" t="s">
        <v>622</v>
      </c>
      <c r="O5565" s="23">
        <f t="shared" si="1792"/>
        <v>25</v>
      </c>
      <c r="P5565" s="23" t="str">
        <f t="shared" si="1793"/>
        <v>150160029Principal</v>
      </c>
    </row>
    <row r="5566" spans="1:16" ht="15" hidden="1" customHeight="1">
      <c r="A5566" t="s">
        <v>821</v>
      </c>
      <c r="B5566" s="23" t="str">
        <f>IFERROR(VLOOKUP(A5566,hoja!$A$2:$E$970,4,FALSE),0)</f>
        <v>CENTRO</v>
      </c>
      <c r="C5566" s="23" t="str">
        <f>IFERROR(VLOOKUP(A5566,hoja!$A$2:$E$1370,5,FALSE),0)</f>
        <v>BOGOTÁ</v>
      </c>
      <c r="D5566" s="23" t="str">
        <f>IFERROR(VLOOKUP(A5566,hoja!A:D,3,FALSE),0)</f>
        <v>10217</v>
      </c>
      <c r="E5566" s="40" t="s">
        <v>641</v>
      </c>
      <c r="F5566" s="23" t="str">
        <f>IFERROR(VLOOKUP(E5566,hoja!$A$2:$E$970,4,FALSE),0)</f>
        <v>ANTIOQUIA</v>
      </c>
      <c r="G5566" s="23" t="str">
        <f>IFERROR(VLOOKUP(E5566,hoja!$A$2:$E$970,5,FALSE),0)</f>
        <v>MEDELLÍN</v>
      </c>
      <c r="H5566" s="103" t="str">
        <f>IFERROR(VLOOKUP(E5566,hoja!A:C,3,FALSE),0)</f>
        <v>0079</v>
      </c>
      <c r="I5566" s="24" t="str">
        <f t="shared" si="1790"/>
        <v>102170079</v>
      </c>
      <c r="K5566" s="23">
        <v>406</v>
      </c>
      <c r="L5566" s="23" t="str">
        <f t="shared" si="1791"/>
        <v>NACIONAL</v>
      </c>
      <c r="M5566" s="23" t="s">
        <v>618</v>
      </c>
      <c r="N5566" s="23" t="s">
        <v>622</v>
      </c>
      <c r="O5566" s="23">
        <f t="shared" si="1792"/>
        <v>16</v>
      </c>
      <c r="P5566" s="23" t="str">
        <f t="shared" si="1793"/>
        <v>102170079Principal</v>
      </c>
    </row>
    <row r="5567" spans="1:16" ht="15" hidden="1" customHeight="1">
      <c r="A5567" t="s">
        <v>1225</v>
      </c>
      <c r="B5567" s="23" t="str">
        <f>IFERROR(VLOOKUP(A5567,hoja!$A$2:$E$970,4,FALSE),0)</f>
        <v>ANTIOQUIA</v>
      </c>
      <c r="C5567" s="23" t="str">
        <f>IFERROR(VLOOKUP(A5567,hoja!$A$2:$E$1370,5,FALSE),0)</f>
        <v>MEDELLÍN</v>
      </c>
      <c r="D5567" s="23" t="str">
        <f>IFERROR(VLOOKUP(A5567,hoja!A:D,3,FALSE),0)</f>
        <v>50688</v>
      </c>
      <c r="E5567" s="40" t="s">
        <v>1059</v>
      </c>
      <c r="F5567" s="23" t="str">
        <f>IFERROR(VLOOKUP(E5567,hoja!$A$2:$E$970,4,FALSE),0)</f>
        <v>ANTIOQUIA</v>
      </c>
      <c r="G5567" s="23" t="str">
        <f>IFERROR(VLOOKUP(E5567,hoja!$A$2:$E$970,5,FALSE),0)</f>
        <v>MEDELLÍN</v>
      </c>
      <c r="H5567" s="103" t="str">
        <f>IFERROR(VLOOKUP(E5567,hoja!A:C,3,FALSE),0)</f>
        <v>0043</v>
      </c>
      <c r="I5567" s="24" t="str">
        <f t="shared" si="1790"/>
        <v>506880043</v>
      </c>
      <c r="K5567" s="23">
        <v>11</v>
      </c>
      <c r="L5567" s="23" t="str">
        <f t="shared" si="1791"/>
        <v>REGIONAL</v>
      </c>
      <c r="M5567" s="23" t="s">
        <v>618</v>
      </c>
      <c r="N5567" s="23" t="s">
        <v>622</v>
      </c>
      <c r="O5567" s="23">
        <f t="shared" si="1792"/>
        <v>25</v>
      </c>
      <c r="P5567" s="23" t="str">
        <f t="shared" si="1793"/>
        <v>506880043Principal</v>
      </c>
    </row>
    <row r="5568" spans="1:16" ht="15" hidden="1" customHeight="1">
      <c r="A5568" t="s">
        <v>1204</v>
      </c>
      <c r="B5568" s="23" t="str">
        <f>IFERROR(VLOOKUP(A5568,hoja!$A$2:$E$970,4,FALSE),0)</f>
        <v>OCCIDENTE</v>
      </c>
      <c r="C5568" s="23" t="str">
        <f>IFERROR(VLOOKUP(A5568,hoja!$A$2:$E$1370,5,FALSE),0)</f>
        <v>PEREIRA</v>
      </c>
      <c r="D5568" s="23" t="str">
        <f>IFERROR(VLOOKUP(A5568,hoja!A:D,3,FALSE),0)</f>
        <v>60165</v>
      </c>
      <c r="E5568" s="40" t="s">
        <v>670</v>
      </c>
      <c r="F5568" s="23" t="str">
        <f>IFERROR(VLOOKUP(E5568,hoja!$A$2:$E$970,4,FALSE),0)</f>
        <v>OCCIDENTE</v>
      </c>
      <c r="G5568" s="23" t="str">
        <f>IFERROR(VLOOKUP(E5568,hoja!$A$2:$E$970,5,FALSE),0)</f>
        <v>PEREIRA</v>
      </c>
      <c r="H5568" s="103" t="str">
        <f>IFERROR(VLOOKUP(E5568,hoja!A:C,3,FALSE),0)</f>
        <v>0134</v>
      </c>
      <c r="I5568" s="24" t="str">
        <f t="shared" si="1790"/>
        <v>601650134</v>
      </c>
      <c r="K5568" s="23">
        <v>11</v>
      </c>
      <c r="L5568" s="23" t="str">
        <f t="shared" si="1791"/>
        <v>REGIONAL</v>
      </c>
      <c r="M5568" s="23" t="s">
        <v>618</v>
      </c>
      <c r="N5568" s="23" t="s">
        <v>622</v>
      </c>
      <c r="O5568" s="23">
        <f t="shared" si="1792"/>
        <v>25</v>
      </c>
      <c r="P5568" s="23" t="str">
        <f t="shared" si="1793"/>
        <v>601650134Principal</v>
      </c>
    </row>
    <row r="5569" spans="1:16" ht="15" hidden="1" customHeight="1">
      <c r="A5569" t="s">
        <v>186</v>
      </c>
      <c r="B5569" s="23" t="str">
        <f>IFERROR(VLOOKUP(A5569,hoja!$A$2:$E$970,4,FALSE),0)</f>
        <v>ORIENTE</v>
      </c>
      <c r="C5569" s="23" t="str">
        <f>IFERROR(VLOOKUP(A5569,hoja!$A$2:$E$1370,5,FALSE),0)</f>
        <v>PIEDECUESTA</v>
      </c>
      <c r="D5569" s="23" t="str">
        <f>IFERROR(VLOOKUP(A5569,hoja!A:D,3,FALSE),0)</f>
        <v>50689</v>
      </c>
      <c r="E5569" s="40" t="s">
        <v>1226</v>
      </c>
      <c r="F5569" s="23" t="str">
        <f>IFERROR(VLOOKUP(E5569,hoja!$A$2:$E$970,4,FALSE),0)</f>
        <v>OCCIDENTE</v>
      </c>
      <c r="G5569" s="23">
        <f>IFERROR(VLOOKUP(E5569,hoja!$A$2:$E$970,5,FALSE),0)</f>
        <v>0</v>
      </c>
      <c r="H5569" s="103" t="str">
        <f>IFERROR(VLOOKUP(E5569,hoja!A:C,3,FALSE),0)</f>
        <v>50692</v>
      </c>
      <c r="I5569" s="24" t="str">
        <f t="shared" si="1790"/>
        <v>5068950692</v>
      </c>
      <c r="K5569" s="23">
        <v>771</v>
      </c>
      <c r="L5569" s="23" t="str">
        <f t="shared" si="1791"/>
        <v>NACIONAL</v>
      </c>
      <c r="M5569" s="23" t="s">
        <v>618</v>
      </c>
      <c r="N5569" s="23" t="s">
        <v>622</v>
      </c>
      <c r="O5569" s="23">
        <f t="shared" si="1792"/>
        <v>12</v>
      </c>
      <c r="P5569" s="23" t="str">
        <f t="shared" si="1793"/>
        <v>5068950692Principal</v>
      </c>
    </row>
    <row r="5570" spans="1:16" ht="15" hidden="1" customHeight="1">
      <c r="A5570" t="s">
        <v>635</v>
      </c>
      <c r="B5570" s="23" t="str">
        <f>IFERROR(VLOOKUP(A5570,hoja!$A$2:$E$970,4,FALSE),0)</f>
        <v>CENTRO</v>
      </c>
      <c r="C5570" s="23" t="str">
        <f>IFERROR(VLOOKUP(A5570,hoja!$A$2:$E$1370,5,FALSE),0)</f>
        <v>BOGOTÁ</v>
      </c>
      <c r="D5570" s="23" t="str">
        <f>IFERROR(VLOOKUP(A5570,hoja!A:D,3,FALSE),0)</f>
        <v>0021</v>
      </c>
      <c r="E5570" s="40" t="s">
        <v>1227</v>
      </c>
      <c r="F5570" s="23" t="str">
        <f>IFERROR(VLOOKUP(E5570,hoja!$A$2:$E$970,4,FALSE),0)</f>
        <v>CENTRO</v>
      </c>
      <c r="G5570" s="23" t="str">
        <f>IFERROR(VLOOKUP(E5570,hoja!$A$2:$E$970,5,FALSE),0)</f>
        <v>BOGOTÁ</v>
      </c>
      <c r="H5570" s="103" t="str">
        <f>IFERROR(VLOOKUP(E5570,hoja!A:C,3,FALSE),0)</f>
        <v>50623</v>
      </c>
      <c r="I5570" s="24" t="str">
        <f t="shared" si="1790"/>
        <v>002150623</v>
      </c>
      <c r="K5570" s="23">
        <v>29</v>
      </c>
      <c r="L5570" s="23" t="str">
        <f t="shared" si="1791"/>
        <v>REGIONAL</v>
      </c>
      <c r="M5570" s="23" t="s">
        <v>618</v>
      </c>
      <c r="N5570" s="23" t="s">
        <v>622</v>
      </c>
      <c r="O5570" s="23">
        <f t="shared" si="1792"/>
        <v>25</v>
      </c>
      <c r="P5570" s="23" t="str">
        <f t="shared" si="1793"/>
        <v>002150623Principal</v>
      </c>
    </row>
    <row r="5571" spans="1:16" ht="15" hidden="1" customHeight="1">
      <c r="A5571" t="s">
        <v>635</v>
      </c>
      <c r="B5571" s="23" t="str">
        <f>IFERROR(VLOOKUP(A5571,hoja!$A$2:$E$970,4,FALSE),0)</f>
        <v>CENTRO</v>
      </c>
      <c r="C5571" s="23" t="str">
        <f>IFERROR(VLOOKUP(A5571,hoja!$A$2:$E$1370,5,FALSE),0)</f>
        <v>BOGOTÁ</v>
      </c>
      <c r="D5571" s="23" t="str">
        <f>IFERROR(VLOOKUP(A5571,hoja!A:D,3,FALSE),0)</f>
        <v>0021</v>
      </c>
      <c r="E5571" s="40" t="s">
        <v>850</v>
      </c>
      <c r="F5571" s="23" t="str">
        <f>IFERROR(VLOOKUP(E5571,hoja!$A$2:$E$970,4,FALSE),0)</f>
        <v>SANTANDER</v>
      </c>
      <c r="G5571" s="23" t="str">
        <f>IFERROR(VLOOKUP(E5571,hoja!$A$2:$E$970,5,FALSE),0)</f>
        <v>PIEDECUESTA</v>
      </c>
      <c r="H5571" s="103" t="str">
        <f>IFERROR(VLOOKUP(E5571,hoja!A:C,3,FALSE),0)</f>
        <v>60012</v>
      </c>
      <c r="I5571" s="24" t="str">
        <f t="shared" si="1790"/>
        <v>002160012</v>
      </c>
      <c r="K5571" s="23">
        <v>413</v>
      </c>
      <c r="L5571" s="23" t="str">
        <f t="shared" si="1791"/>
        <v>NACIONAL</v>
      </c>
      <c r="M5571" s="23" t="s">
        <v>618</v>
      </c>
      <c r="N5571" s="23" t="s">
        <v>622</v>
      </c>
      <c r="O5571" s="23">
        <f t="shared" si="1792"/>
        <v>16</v>
      </c>
      <c r="P5571" s="23" t="str">
        <f t="shared" si="1793"/>
        <v>002160012Principal</v>
      </c>
    </row>
    <row r="5572" spans="1:16" ht="15" hidden="1" customHeight="1">
      <c r="A5572" t="s">
        <v>635</v>
      </c>
      <c r="B5572" s="23" t="str">
        <f>IFERROR(VLOOKUP(A5572,hoja!$A$2:$E$970,4,FALSE),0)</f>
        <v>CENTRO</v>
      </c>
      <c r="C5572" s="23" t="str">
        <f>IFERROR(VLOOKUP(A5572,hoja!$A$2:$E$1370,5,FALSE),0)</f>
        <v>BOGOTÁ</v>
      </c>
      <c r="D5572" s="23" t="str">
        <f>IFERROR(VLOOKUP(A5572,hoja!A:D,3,FALSE),0)</f>
        <v>0021</v>
      </c>
      <c r="E5572" s="40" t="s">
        <v>928</v>
      </c>
      <c r="F5572" s="23" t="str">
        <f>IFERROR(VLOOKUP(E5572,hoja!$A$2:$E$970,4,FALSE),0)</f>
        <v>CENTRO</v>
      </c>
      <c r="G5572" s="23" t="str">
        <f>IFERROR(VLOOKUP(E5572,hoja!$A$2:$E$970,5,FALSE),0)</f>
        <v>TENJO</v>
      </c>
      <c r="H5572" s="103" t="str">
        <f>IFERROR(VLOOKUP(E5572,hoja!A:C,3,FALSE),0)</f>
        <v>60122</v>
      </c>
      <c r="I5572" s="24" t="str">
        <f t="shared" si="1790"/>
        <v>002160122</v>
      </c>
      <c r="K5572" s="23">
        <v>38</v>
      </c>
      <c r="L5572" s="23" t="str">
        <f t="shared" si="1791"/>
        <v>REGIONAL</v>
      </c>
      <c r="M5572" s="23" t="s">
        <v>618</v>
      </c>
      <c r="N5572" s="23" t="s">
        <v>622</v>
      </c>
      <c r="O5572" s="23">
        <f t="shared" si="1792"/>
        <v>25</v>
      </c>
      <c r="P5572" s="23" t="str">
        <f t="shared" si="1793"/>
        <v>002160122Principal</v>
      </c>
    </row>
    <row r="5573" spans="1:16" ht="15" hidden="1" customHeight="1">
      <c r="A5573" t="s">
        <v>807</v>
      </c>
      <c r="B5573" s="23" t="str">
        <f>IFERROR(VLOOKUP(A5573,hoja!$A$2:$E$970,4,FALSE),0)</f>
        <v>CENTRO</v>
      </c>
      <c r="C5573" s="23" t="str">
        <f>IFERROR(VLOOKUP(A5573,hoja!$A$2:$E$1370,5,FALSE),0)</f>
        <v>BOGOTÁ</v>
      </c>
      <c r="D5573" s="23" t="str">
        <f>IFERROR(VLOOKUP(A5573,hoja!A:D,3,FALSE),0)</f>
        <v>0460</v>
      </c>
      <c r="E5573" s="40" t="s">
        <v>1228</v>
      </c>
      <c r="F5573" s="23" t="str">
        <f>IFERROR(VLOOKUP(E5573,hoja!$A$2:$E$970,4,FALSE),0)</f>
        <v>CENTRO</v>
      </c>
      <c r="G5573" s="23" t="str">
        <f>IFERROR(VLOOKUP(E5573,hoja!$A$2:$E$970,5,FALSE),0)</f>
        <v>BOGOTÁ</v>
      </c>
      <c r="H5573" s="103" t="str">
        <f>IFERROR(VLOOKUP(E5573,hoja!A:C,3,FALSE),0)</f>
        <v>50666</v>
      </c>
      <c r="I5573" s="24" t="str">
        <f t="shared" si="1790"/>
        <v>046050666</v>
      </c>
      <c r="K5573" s="23">
        <v>10</v>
      </c>
      <c r="L5573" s="23" t="str">
        <f t="shared" si="1791"/>
        <v>REGIONAL</v>
      </c>
      <c r="M5573" s="23" t="s">
        <v>618</v>
      </c>
      <c r="N5573" s="23" t="s">
        <v>622</v>
      </c>
      <c r="O5573" s="23">
        <f t="shared" si="1792"/>
        <v>25</v>
      </c>
      <c r="P5573" s="23" t="str">
        <f t="shared" si="1793"/>
        <v>046050666Principal</v>
      </c>
    </row>
    <row r="5574" spans="1:16" ht="15" hidden="1" customHeight="1">
      <c r="A5574" t="s">
        <v>679</v>
      </c>
      <c r="B5574" s="23" t="str">
        <f>IFERROR(VLOOKUP(A5574,hoja!$A$2:$E$970,4,FALSE),0)</f>
        <v>CENTRO</v>
      </c>
      <c r="C5574" s="23" t="str">
        <f>IFERROR(VLOOKUP(A5574,hoja!$A$2:$E$1370,5,FALSE),0)</f>
        <v>NEIVA</v>
      </c>
      <c r="D5574" s="23" t="str">
        <f>IFERROR(VLOOKUP(A5574,hoja!A:D,3,FALSE),0)</f>
        <v>0385</v>
      </c>
      <c r="E5574" s="40" t="s">
        <v>1226</v>
      </c>
      <c r="F5574" s="23" t="str">
        <f>IFERROR(VLOOKUP(E5574,hoja!$A$2:$E$970,4,FALSE),0)</f>
        <v>OCCIDENTE</v>
      </c>
      <c r="G5574" s="23">
        <f>IFERROR(VLOOKUP(E5574,hoja!$A$2:$E$970,5,FALSE),0)</f>
        <v>0</v>
      </c>
      <c r="H5574" s="103" t="str">
        <f>IFERROR(VLOOKUP(E5574,hoja!A:C,3,FALSE),0)</f>
        <v>50692</v>
      </c>
      <c r="I5574" s="24" t="str">
        <f t="shared" si="1790"/>
        <v>038550692</v>
      </c>
      <c r="K5574" s="23">
        <v>469</v>
      </c>
      <c r="L5574" s="23" t="str">
        <f t="shared" si="1791"/>
        <v>NACIONAL</v>
      </c>
      <c r="M5574" s="23" t="s">
        <v>618</v>
      </c>
      <c r="N5574" s="23" t="s">
        <v>622</v>
      </c>
      <c r="O5574" s="23">
        <f t="shared" si="1792"/>
        <v>16</v>
      </c>
      <c r="P5574" s="23" t="str">
        <f t="shared" si="1793"/>
        <v>038550692Principal</v>
      </c>
    </row>
    <row r="5575" spans="1:16" ht="15" hidden="1" customHeight="1">
      <c r="A5575" t="s">
        <v>733</v>
      </c>
      <c r="B5575" s="23" t="str">
        <f>IFERROR(VLOOKUP(A5575,hoja!$A$2:$E$970,4,FALSE),0)</f>
        <v>OCCIDENTE</v>
      </c>
      <c r="C5575" s="23" t="str">
        <f>IFERROR(VLOOKUP(A5575,hoja!$A$2:$E$1370,5,FALSE),0)</f>
        <v>PASTO</v>
      </c>
      <c r="D5575" s="23" t="str">
        <f>IFERROR(VLOOKUP(A5575,hoja!A:D,3,FALSE),0)</f>
        <v>0395</v>
      </c>
      <c r="E5575" s="40" t="s">
        <v>1229</v>
      </c>
      <c r="F5575" s="23" t="str">
        <f>IFERROR(VLOOKUP(E5575,hoja!$A$2:$E$970,4,FALSE),0)</f>
        <v>OCCIDENTE</v>
      </c>
      <c r="G5575" s="23" t="str">
        <f>IFERROR(VLOOKUP(E5575,hoja!$A$2:$E$970,5,FALSE),0)</f>
        <v>TUQUERES</v>
      </c>
      <c r="H5575" s="103" t="str">
        <f>IFERROR(VLOOKUP(E5575,hoja!A:C,3,FALSE),0)</f>
        <v>50552</v>
      </c>
      <c r="I5575" s="24" t="str">
        <f t="shared" si="1790"/>
        <v>039550552</v>
      </c>
      <c r="K5575" s="23">
        <v>72</v>
      </c>
      <c r="L5575" s="23" t="str">
        <f t="shared" si="1791"/>
        <v>REGIONAL</v>
      </c>
      <c r="M5575" s="23" t="s">
        <v>618</v>
      </c>
      <c r="N5575" s="23" t="s">
        <v>622</v>
      </c>
      <c r="O5575" s="23">
        <f t="shared" si="1792"/>
        <v>25</v>
      </c>
      <c r="P5575" s="23" t="str">
        <f t="shared" si="1793"/>
        <v>039550552Principal</v>
      </c>
    </row>
    <row r="5576" spans="1:16" ht="15" hidden="1" customHeight="1">
      <c r="A5576" t="s">
        <v>681</v>
      </c>
      <c r="B5576" s="23" t="str">
        <f>IFERROR(VLOOKUP(A5576,hoja!$A$2:$E$970,4,FALSE),0)</f>
        <v>CENTRO</v>
      </c>
      <c r="C5576" s="23" t="str">
        <f>IFERROR(VLOOKUP(A5576,hoja!$A$2:$E$1370,5,FALSE),0)</f>
        <v>VILLAVICENCIO</v>
      </c>
      <c r="D5576" s="23" t="str">
        <f>IFERROR(VLOOKUP(A5576,hoja!A:D,3,FALSE),0)</f>
        <v>0393</v>
      </c>
      <c r="E5576" s="40" t="s">
        <v>1230</v>
      </c>
      <c r="F5576" s="23" t="str">
        <f>IFERROR(VLOOKUP(E5576,hoja!$A$2:$E$970,4,FALSE),0)</f>
        <v>CENTRO</v>
      </c>
      <c r="G5576" s="23">
        <f>IFERROR(VLOOKUP(E5576,hoja!$A$2:$E$970,5,FALSE),0)</f>
        <v>0</v>
      </c>
      <c r="H5576" s="103" t="str">
        <f>IFERROR(VLOOKUP(E5576,hoja!A:C,3,FALSE),0)</f>
        <v>50693</v>
      </c>
      <c r="I5576" s="24" t="str">
        <f t="shared" si="1790"/>
        <v>039350693</v>
      </c>
      <c r="K5576" s="23">
        <v>19</v>
      </c>
      <c r="L5576" s="23" t="str">
        <f t="shared" si="1791"/>
        <v>REGIONAL</v>
      </c>
      <c r="M5576" s="23" t="s">
        <v>618</v>
      </c>
      <c r="N5576" s="23" t="s">
        <v>622</v>
      </c>
      <c r="O5576" s="23">
        <f t="shared" si="1792"/>
        <v>25</v>
      </c>
      <c r="P5576" s="23" t="str">
        <f t="shared" si="1793"/>
        <v>039350693Principal</v>
      </c>
    </row>
    <row r="5577" spans="1:16" ht="15" hidden="1" customHeight="1">
      <c r="A5577" t="s">
        <v>791</v>
      </c>
      <c r="B5577" s="23" t="str">
        <f>IFERROR(VLOOKUP(A5577,hoja!$A$2:$E$970,4,FALSE),0)</f>
        <v>CENTRO</v>
      </c>
      <c r="C5577" s="23" t="str">
        <f>IFERROR(VLOOKUP(A5577,hoja!$A$2:$E$1370,5,FALSE),0)</f>
        <v>MADRID</v>
      </c>
      <c r="D5577" s="23" t="str">
        <f>IFERROR(VLOOKUP(A5577,hoja!A:D,3,FALSE),0)</f>
        <v>60147</v>
      </c>
      <c r="E5577" s="40" t="s">
        <v>194</v>
      </c>
      <c r="F5577" s="23" t="str">
        <f>IFERROR(VLOOKUP(E5577,hoja!$A$2:$E$970,4,FALSE),0)</f>
        <v>CENTRO</v>
      </c>
      <c r="G5577" s="23" t="str">
        <f>IFERROR(VLOOKUP(E5577,hoja!$A$2:$E$970,5,FALSE),0)</f>
        <v>BOGOTÁ</v>
      </c>
      <c r="H5577" s="103" t="str">
        <f>IFERROR(VLOOKUP(E5577,hoja!A:C,3,FALSE),0)</f>
        <v>2067</v>
      </c>
      <c r="I5577" s="24" t="str">
        <f t="shared" si="1790"/>
        <v>601472067</v>
      </c>
      <c r="K5577" s="23">
        <v>11</v>
      </c>
      <c r="L5577" s="23" t="str">
        <f t="shared" si="1791"/>
        <v>REGIONAL</v>
      </c>
      <c r="M5577" s="23" t="s">
        <v>618</v>
      </c>
      <c r="N5577" s="23" t="s">
        <v>622</v>
      </c>
      <c r="O5577" s="23">
        <f t="shared" si="1792"/>
        <v>25</v>
      </c>
      <c r="P5577" s="23" t="str">
        <f t="shared" si="1793"/>
        <v>601472067Principal</v>
      </c>
    </row>
    <row r="5578" spans="1:16" ht="15" hidden="1" customHeight="1">
      <c r="A5578" t="s">
        <v>1231</v>
      </c>
      <c r="B5578" s="23" t="str">
        <f>IFERROR(VLOOKUP(A5578,hoja!$A$2:$E$970,4,FALSE),0)</f>
        <v>CENTRO</v>
      </c>
      <c r="C5578" s="23" t="str">
        <f>IFERROR(VLOOKUP(A5578,hoja!$A$2:$E$1370,5,FALSE),0)</f>
        <v>BOGOTÁ</v>
      </c>
      <c r="D5578" s="23" t="str">
        <f>IFERROR(VLOOKUP(A5578,hoja!A:D,3,FALSE),0)</f>
        <v>50263</v>
      </c>
      <c r="E5578" s="40" t="s">
        <v>743</v>
      </c>
      <c r="F5578" s="23" t="str">
        <f>IFERROR(VLOOKUP(E5578,hoja!$A$2:$E$970,4,FALSE),0)</f>
        <v>CENTRO</v>
      </c>
      <c r="G5578" s="23" t="str">
        <f>IFERROR(VLOOKUP(E5578,hoja!$A$2:$E$970,5,FALSE),0)</f>
        <v>BOGOTÁ</v>
      </c>
      <c r="H5578" s="103" t="str">
        <f>IFERROR(VLOOKUP(E5578,hoja!A:C,3,FALSE),0)</f>
        <v>0461</v>
      </c>
      <c r="I5578" s="24" t="str">
        <f t="shared" si="1790"/>
        <v>502630461</v>
      </c>
      <c r="K5578" s="23">
        <v>35</v>
      </c>
      <c r="L5578" s="23" t="str">
        <f t="shared" si="1791"/>
        <v>REGIONAL</v>
      </c>
      <c r="M5578" s="23" t="s">
        <v>618</v>
      </c>
      <c r="N5578" s="23" t="s">
        <v>622</v>
      </c>
      <c r="O5578" s="23">
        <f t="shared" si="1792"/>
        <v>25</v>
      </c>
      <c r="P5578" s="23" t="str">
        <f t="shared" si="1793"/>
        <v>502630461Principal</v>
      </c>
    </row>
    <row r="5579" spans="1:16" ht="15" hidden="1" customHeight="1">
      <c r="A5579" t="s">
        <v>1232</v>
      </c>
      <c r="B5579" s="23" t="str">
        <f>IFERROR(VLOOKUP(A5579,hoja!$A$2:$E$970,4,FALSE),0)</f>
        <v>ORIENTE</v>
      </c>
      <c r="C5579" s="23" t="str">
        <f>IFERROR(VLOOKUP(A5579,hoja!$A$2:$E$1370,5,FALSE),0)</f>
        <v>PINCHOTE</v>
      </c>
      <c r="D5579" s="23" t="str">
        <f>IFERROR(VLOOKUP(A5579,hoja!A:D,3,FALSE),0)</f>
        <v>50690</v>
      </c>
      <c r="E5579" s="40" t="s">
        <v>637</v>
      </c>
      <c r="F5579" s="23" t="str">
        <f>IFERROR(VLOOKUP(E5579,hoja!$A$2:$E$970,4,FALSE),0)</f>
        <v>SANTANDER</v>
      </c>
      <c r="G5579" s="23" t="str">
        <f>IFERROR(VLOOKUP(E5579,hoja!$A$2:$E$970,5,FALSE),0)</f>
        <v>PIEDECUESTA</v>
      </c>
      <c r="H5579" s="103" t="str">
        <f>IFERROR(VLOOKUP(E5579,hoja!A:C,3,FALSE),0)</f>
        <v>0422</v>
      </c>
      <c r="I5579" s="24" t="str">
        <f t="shared" si="1790"/>
        <v>506900422</v>
      </c>
      <c r="K5579" s="23">
        <v>92.78</v>
      </c>
      <c r="L5579" s="23" t="str">
        <f t="shared" si="1791"/>
        <v>NACIONAL</v>
      </c>
      <c r="M5579" s="23" t="s">
        <v>618</v>
      </c>
      <c r="N5579" s="23" t="s">
        <v>622</v>
      </c>
      <c r="O5579" s="23">
        <f t="shared" si="1792"/>
        <v>25</v>
      </c>
      <c r="P5579" s="23" t="str">
        <f t="shared" si="1793"/>
        <v>506900422Principal</v>
      </c>
    </row>
    <row r="5580" spans="1:16" ht="15" hidden="1" customHeight="1">
      <c r="A5580" t="s">
        <v>780</v>
      </c>
      <c r="B5580" s="23" t="str">
        <f>IFERROR(VLOOKUP(A5580,hoja!$A$2:$E$970,4,FALSE),0)</f>
        <v>CENTRO</v>
      </c>
      <c r="C5580" s="23" t="str">
        <f>IFERROR(VLOOKUP(A5580,hoja!$A$2:$E$1370,5,FALSE),0)</f>
        <v>ZIPAQUIRÁ</v>
      </c>
      <c r="D5580" s="23" t="str">
        <f>IFERROR(VLOOKUP(A5580,hoja!A:D,3,FALSE),0)</f>
        <v>2031</v>
      </c>
      <c r="E5580" s="40" t="s">
        <v>668</v>
      </c>
      <c r="F5580" s="23" t="str">
        <f>IFERROR(VLOOKUP(E5580,hoja!$A$2:$E$970,4,FALSE),0)</f>
        <v>COSTA</v>
      </c>
      <c r="G5580" s="23" t="str">
        <f>IFERROR(VLOOKUP(E5580,hoja!$A$2:$E$970,5,FALSE),0)</f>
        <v>VALLEDUPAR</v>
      </c>
      <c r="H5580" s="103" t="str">
        <f>IFERROR(VLOOKUP(E5580,hoja!A:C,3,FALSE),0)</f>
        <v>0447</v>
      </c>
      <c r="I5580" s="24" t="str">
        <f t="shared" si="1790"/>
        <v>20310447</v>
      </c>
      <c r="K5580" s="23">
        <v>800</v>
      </c>
      <c r="L5580" s="23" t="str">
        <f t="shared" si="1791"/>
        <v>NACIONAL</v>
      </c>
      <c r="M5580" s="23" t="s">
        <v>618</v>
      </c>
      <c r="N5580" s="23" t="s">
        <v>622</v>
      </c>
      <c r="O5580" s="23">
        <f t="shared" si="1792"/>
        <v>12</v>
      </c>
      <c r="P5580" s="23" t="str">
        <f t="shared" si="1793"/>
        <v>20310447Principal</v>
      </c>
    </row>
    <row r="5581" spans="1:16" ht="15" hidden="1" customHeight="1">
      <c r="A5581" t="s">
        <v>641</v>
      </c>
      <c r="B5581" s="23" t="str">
        <f>IFERROR(VLOOKUP(A5581,hoja!$A$2:$E$970,4,FALSE),0)</f>
        <v>ANTIOQUIA</v>
      </c>
      <c r="C5581" s="23" t="str">
        <f>IFERROR(VLOOKUP(A5581,hoja!$A$2:$E$1370,5,FALSE),0)</f>
        <v>MEDELLÍN</v>
      </c>
      <c r="D5581" s="23" t="str">
        <f>IFERROR(VLOOKUP(A5581,hoja!A:D,3,FALSE),0)</f>
        <v>0079</v>
      </c>
      <c r="E5581" s="40" t="s">
        <v>657</v>
      </c>
      <c r="F5581" s="23" t="str">
        <f>IFERROR(VLOOKUP(E5581,hoja!$A$2:$E$970,4,FALSE),0)</f>
        <v>ANTIOQUIA</v>
      </c>
      <c r="G5581" s="23" t="str">
        <f>IFERROR(VLOOKUP(E5581,hoja!$A$2:$E$970,5,FALSE),0)</f>
        <v>MEDELLÍN</v>
      </c>
      <c r="H5581" s="103" t="str">
        <f>IFERROR(VLOOKUP(E5581,hoja!A:C,3,FALSE),0)</f>
        <v>60022</v>
      </c>
      <c r="I5581" s="24" t="str">
        <f t="shared" si="1790"/>
        <v>007960022</v>
      </c>
      <c r="K5581" s="23">
        <v>25</v>
      </c>
      <c r="L5581" s="23" t="str">
        <f t="shared" si="1791"/>
        <v>REGIONAL</v>
      </c>
      <c r="M5581" s="23" t="s">
        <v>618</v>
      </c>
      <c r="N5581" s="23" t="s">
        <v>622</v>
      </c>
      <c r="O5581" s="23">
        <f t="shared" si="1792"/>
        <v>25</v>
      </c>
      <c r="P5581" s="23" t="str">
        <f t="shared" si="1793"/>
        <v>007960022Principal</v>
      </c>
    </row>
    <row r="5582" spans="1:16" ht="15" hidden="1" customHeight="1">
      <c r="A5582" t="s">
        <v>641</v>
      </c>
      <c r="B5582" s="23" t="str">
        <f>IFERROR(VLOOKUP(A5582,hoja!$A$2:$E$970,4,FALSE),0)</f>
        <v>ANTIOQUIA</v>
      </c>
      <c r="C5582" s="23" t="str">
        <f>IFERROR(VLOOKUP(A5582,hoja!$A$2:$E$1370,5,FALSE),0)</f>
        <v>MEDELLÍN</v>
      </c>
      <c r="D5582" s="23" t="str">
        <f>IFERROR(VLOOKUP(A5582,hoja!A:D,3,FALSE),0)</f>
        <v>0079</v>
      </c>
      <c r="E5582" s="40" t="s">
        <v>687</v>
      </c>
      <c r="F5582" s="23" t="str">
        <f>IFERROR(VLOOKUP(E5582,hoja!$A$2:$E$970,4,FALSE),0)</f>
        <v>OCCIDENTE</v>
      </c>
      <c r="G5582" s="23" t="str">
        <f>IFERROR(VLOOKUP(E5582,hoja!$A$2:$E$970,5,FALSE),0)</f>
        <v>TULUÁ</v>
      </c>
      <c r="H5582" s="103" t="str">
        <f>IFERROR(VLOOKUP(E5582,hoja!A:C,3,FALSE),0)</f>
        <v>2007</v>
      </c>
      <c r="I5582" s="24" t="str">
        <f t="shared" si="1790"/>
        <v>00792007</v>
      </c>
      <c r="K5582" s="23">
        <v>333</v>
      </c>
      <c r="L5582" s="23" t="str">
        <f t="shared" si="1791"/>
        <v>NACIONAL</v>
      </c>
      <c r="M5582" s="23" t="s">
        <v>618</v>
      </c>
      <c r="N5582" s="23" t="s">
        <v>622</v>
      </c>
      <c r="O5582" s="23">
        <f t="shared" si="1792"/>
        <v>16</v>
      </c>
      <c r="P5582" s="23" t="str">
        <f t="shared" si="1793"/>
        <v>00792007Principal</v>
      </c>
    </row>
    <row r="5583" spans="1:16" ht="15" hidden="1" customHeight="1">
      <c r="A5583" t="s">
        <v>642</v>
      </c>
      <c r="B5583" s="23" t="str">
        <f>IFERROR(VLOOKUP(A5583,hoja!$A$2:$E$970,4,FALSE),0)</f>
        <v>COSTA</v>
      </c>
      <c r="C5583" s="23" t="str">
        <f>IFERROR(VLOOKUP(A5583,hoja!$A$2:$E$1370,5,FALSE),0)</f>
        <v>BARRANQUILLA</v>
      </c>
      <c r="D5583" s="23" t="str">
        <f>IFERROR(VLOOKUP(A5583,hoja!A:D,3,FALSE),0)</f>
        <v>0111</v>
      </c>
      <c r="E5583" s="40" t="s">
        <v>680</v>
      </c>
      <c r="F5583" s="23" t="str">
        <f>IFERROR(VLOOKUP(E5583,hoja!$A$2:$E$970,4,FALSE),0)</f>
        <v>OCCIDENTE</v>
      </c>
      <c r="G5583" s="23" t="str">
        <f>IFERROR(VLOOKUP(E5583,hoja!$A$2:$E$970,5,FALSE),0)</f>
        <v>CALOTO</v>
      </c>
      <c r="H5583" s="103" t="str">
        <f>IFERROR(VLOOKUP(E5583,hoja!A:C,3,FALSE),0)</f>
        <v>60048</v>
      </c>
      <c r="I5583" s="24" t="str">
        <f t="shared" si="1790"/>
        <v>011160048</v>
      </c>
      <c r="K5583" s="23">
        <v>1103</v>
      </c>
      <c r="L5583" s="23" t="str">
        <f t="shared" si="1791"/>
        <v>NACIONAL</v>
      </c>
      <c r="M5583" s="23" t="s">
        <v>618</v>
      </c>
      <c r="N5583" s="23" t="s">
        <v>622</v>
      </c>
      <c r="O5583" s="23">
        <f t="shared" si="1792"/>
        <v>6</v>
      </c>
      <c r="P5583" s="23" t="str">
        <f t="shared" si="1793"/>
        <v>011160048Principal</v>
      </c>
    </row>
    <row r="5584" spans="1:16" ht="15" hidden="1" customHeight="1">
      <c r="A5584" t="s">
        <v>642</v>
      </c>
      <c r="B5584" s="23" t="str">
        <f>IFERROR(VLOOKUP(A5584,hoja!$A$2:$E$970,4,FALSE),0)</f>
        <v>COSTA</v>
      </c>
      <c r="C5584" s="23" t="str">
        <f>IFERROR(VLOOKUP(A5584,hoja!$A$2:$E$1370,5,FALSE),0)</f>
        <v>BARRANQUILLA</v>
      </c>
      <c r="D5584" s="23" t="str">
        <f>IFERROR(VLOOKUP(A5584,hoja!A:D,3,FALSE),0)</f>
        <v>0111</v>
      </c>
      <c r="E5584" t="s">
        <v>1233</v>
      </c>
      <c r="F5584" s="23">
        <f>IFERROR(VLOOKUP(E5584,hoja!$A$2:$E$970,4,FALSE),0)</f>
        <v>0</v>
      </c>
      <c r="G5584" s="23">
        <f>IFERROR(VLOOKUP(E5584,hoja!$A$2:$E$970,5,FALSE),0)</f>
        <v>0</v>
      </c>
      <c r="H5584" s="103">
        <f>IFERROR(VLOOKUP(E5584,hoja!A:C,3,FALSE),0)</f>
        <v>0</v>
      </c>
      <c r="I5584" s="24" t="str">
        <f t="shared" si="1790"/>
        <v>01110</v>
      </c>
      <c r="L5584" s="23" t="str">
        <f t="shared" si="1791"/>
        <v>NACIONAL</v>
      </c>
      <c r="M5584" s="23" t="s">
        <v>618</v>
      </c>
      <c r="N5584" s="23" t="s">
        <v>622</v>
      </c>
      <c r="O5584" s="23">
        <f t="shared" si="1792"/>
        <v>25</v>
      </c>
      <c r="P5584" s="23" t="str">
        <f t="shared" si="1793"/>
        <v>01110Principal</v>
      </c>
    </row>
    <row r="5585" spans="1:16" ht="15" hidden="1" customHeight="1">
      <c r="A5585" t="s">
        <v>1059</v>
      </c>
      <c r="B5585" s="23" t="str">
        <f>IFERROR(VLOOKUP(A5585,hoja!$A$2:$E$970,4,FALSE),0)</f>
        <v>ANTIOQUIA</v>
      </c>
      <c r="C5585" s="23" t="str">
        <f>IFERROR(VLOOKUP(A5585,hoja!$A$2:$E$1370,5,FALSE),0)</f>
        <v>MEDELLÍN</v>
      </c>
      <c r="D5585" s="23" t="str">
        <f>IFERROR(VLOOKUP(A5585,hoja!A:D,3,FALSE),0)</f>
        <v>0043</v>
      </c>
      <c r="E5585" s="40" t="s">
        <v>657</v>
      </c>
      <c r="F5585" s="23" t="str">
        <f>IFERROR(VLOOKUP(E5585,hoja!$A$2:$E$970,4,FALSE),0)</f>
        <v>ANTIOQUIA</v>
      </c>
      <c r="G5585" s="23" t="str">
        <f>IFERROR(VLOOKUP(E5585,hoja!$A$2:$E$970,5,FALSE),0)</f>
        <v>MEDELLÍN</v>
      </c>
      <c r="H5585" s="103" t="str">
        <f>IFERROR(VLOOKUP(E5585,hoja!A:C,3,FALSE),0)</f>
        <v>60022</v>
      </c>
      <c r="I5585" s="24" t="str">
        <f t="shared" si="1790"/>
        <v>004360022</v>
      </c>
      <c r="K5585" s="23">
        <v>21</v>
      </c>
      <c r="L5585" s="23" t="str">
        <f t="shared" si="1791"/>
        <v>REGIONAL</v>
      </c>
      <c r="M5585" s="23" t="s">
        <v>618</v>
      </c>
      <c r="N5585" s="23" t="s">
        <v>622</v>
      </c>
      <c r="O5585" s="23">
        <f t="shared" si="1792"/>
        <v>25</v>
      </c>
      <c r="P5585" s="23" t="str">
        <f t="shared" si="1793"/>
        <v>004360022Principal</v>
      </c>
    </row>
    <row r="5586" spans="1:16" ht="15" hidden="1" customHeight="1">
      <c r="A5586" t="s">
        <v>645</v>
      </c>
      <c r="B5586" s="23" t="str">
        <f>IFERROR(VLOOKUP(A5586,hoja!$A$2:$E$970,4,FALSE),0)</f>
        <v>OCCIDENTE</v>
      </c>
      <c r="C5586" s="23" t="str">
        <f>IFERROR(VLOOKUP(A5586,hoja!$A$2:$E$1370,5,FALSE),0)</f>
        <v>CALI</v>
      </c>
      <c r="D5586" s="23" t="str">
        <f>IFERROR(VLOOKUP(A5586,hoja!A:D,3,FALSE),0)</f>
        <v>0410</v>
      </c>
      <c r="E5586" s="40" t="s">
        <v>1234</v>
      </c>
      <c r="F5586" s="23" t="str">
        <f>IFERROR(VLOOKUP(E5586,hoja!$A$2:$E$970,4,FALSE),0)</f>
        <v>OCCIDENTE</v>
      </c>
      <c r="G5586" s="23" t="str">
        <f>IFERROR(VLOOKUP(E5586,hoja!$A$2:$E$970,5,FALSE),0)</f>
        <v>CALI</v>
      </c>
      <c r="H5586" s="103" t="str">
        <f>IFERROR(VLOOKUP(E5586,hoja!A:C,3,FALSE),0)</f>
        <v>50218</v>
      </c>
      <c r="I5586" s="24" t="str">
        <f t="shared" si="1790"/>
        <v>041050218</v>
      </c>
      <c r="K5586" s="23">
        <v>6</v>
      </c>
      <c r="L5586" s="23" t="str">
        <f t="shared" si="1791"/>
        <v>REGIONAL</v>
      </c>
      <c r="M5586" s="23" t="s">
        <v>618</v>
      </c>
      <c r="N5586" s="23" t="s">
        <v>622</v>
      </c>
      <c r="O5586" s="23">
        <f t="shared" si="1792"/>
        <v>25</v>
      </c>
      <c r="P5586" s="23" t="str">
        <f t="shared" si="1793"/>
        <v>041050218Principal</v>
      </c>
    </row>
    <row r="5587" spans="1:16" ht="15" hidden="1" customHeight="1">
      <c r="A5587" t="s">
        <v>645</v>
      </c>
      <c r="B5587" s="23" t="str">
        <f>IFERROR(VLOOKUP(A5587,hoja!$A$2:$E$970,4,FALSE),0)</f>
        <v>OCCIDENTE</v>
      </c>
      <c r="C5587" s="23" t="str">
        <f>IFERROR(VLOOKUP(A5587,hoja!$A$2:$E$1370,5,FALSE),0)</f>
        <v>CALI</v>
      </c>
      <c r="D5587" s="23" t="str">
        <f>IFERROR(VLOOKUP(A5587,hoja!A:D,3,FALSE),0)</f>
        <v>0410</v>
      </c>
      <c r="E5587" s="40" t="s">
        <v>821</v>
      </c>
      <c r="F5587" s="23" t="str">
        <f>IFERROR(VLOOKUP(E5587,hoja!$A$2:$E$970,4,FALSE),0)</f>
        <v>CENTRO</v>
      </c>
      <c r="G5587" s="23" t="str">
        <f>IFERROR(VLOOKUP(E5587,hoja!$A$2:$E$970,5,FALSE),0)</f>
        <v>BOGOTÁ</v>
      </c>
      <c r="H5587" s="103" t="str">
        <f>IFERROR(VLOOKUP(E5587,hoja!A:C,3,FALSE),0)</f>
        <v>10217</v>
      </c>
      <c r="I5587" s="24" t="str">
        <f t="shared" si="1790"/>
        <v>041010217</v>
      </c>
      <c r="K5587" s="23">
        <v>454</v>
      </c>
      <c r="L5587" s="23" t="str">
        <f t="shared" si="1791"/>
        <v>NACIONAL</v>
      </c>
      <c r="M5587" s="23" t="s">
        <v>618</v>
      </c>
      <c r="N5587" s="23" t="s">
        <v>622</v>
      </c>
      <c r="O5587" s="23">
        <f t="shared" si="1792"/>
        <v>16</v>
      </c>
      <c r="P5587" s="23" t="str">
        <f t="shared" si="1793"/>
        <v>041010217Principal</v>
      </c>
    </row>
    <row r="5588" spans="1:16" ht="15" hidden="1" customHeight="1">
      <c r="A5588" t="s">
        <v>1120</v>
      </c>
      <c r="B5588" s="23" t="str">
        <f>IFERROR(VLOOKUP(A5588,hoja!$A$2:$E$970,4,FALSE),0)</f>
        <v>CENTRO</v>
      </c>
      <c r="C5588" s="23" t="str">
        <f>IFERROR(VLOOKUP(A5588,hoja!$A$2:$E$1370,5,FALSE),0)</f>
        <v>BOGOTÁ</v>
      </c>
      <c r="D5588" s="23" t="str">
        <f>IFERROR(VLOOKUP(A5588,hoja!A:D,3,FALSE),0)</f>
        <v>50567</v>
      </c>
      <c r="E5588" s="40" t="s">
        <v>635</v>
      </c>
      <c r="F5588" s="23" t="str">
        <f>IFERROR(VLOOKUP(E5588,hoja!$A$2:$E$970,4,FALSE),0)</f>
        <v>CENTRO</v>
      </c>
      <c r="G5588" s="23" t="str">
        <f>IFERROR(VLOOKUP(E5588,hoja!$A$2:$E$970,5,FALSE),0)</f>
        <v>BOGOTÁ</v>
      </c>
      <c r="H5588" s="103" t="str">
        <f>IFERROR(VLOOKUP(E5588,hoja!A:C,3,FALSE),0)</f>
        <v>0021</v>
      </c>
      <c r="I5588" s="24" t="str">
        <f t="shared" si="1790"/>
        <v>505670021</v>
      </c>
      <c r="K5588" s="23">
        <v>10</v>
      </c>
      <c r="L5588" s="23" t="str">
        <f t="shared" si="1791"/>
        <v>REGIONAL</v>
      </c>
      <c r="M5588" s="23" t="s">
        <v>618</v>
      </c>
      <c r="N5588" s="23" t="s">
        <v>622</v>
      </c>
      <c r="O5588" s="23">
        <f t="shared" si="1792"/>
        <v>25</v>
      </c>
      <c r="P5588" s="23" t="str">
        <f t="shared" si="1793"/>
        <v>505670021Principal</v>
      </c>
    </row>
    <row r="5589" spans="1:16" ht="15" hidden="1" customHeight="1">
      <c r="A5589" t="s">
        <v>1235</v>
      </c>
      <c r="B5589" s="23" t="str">
        <f>IFERROR(VLOOKUP(A5589,hoja!$A$2:$E$970,4,FALSE),0)</f>
        <v>SANTANDER</v>
      </c>
      <c r="C5589" s="23" t="str">
        <f>IFERROR(VLOOKUP(A5589,hoja!$A$2:$E$1370,5,FALSE),0)</f>
        <v>DUITAMA</v>
      </c>
      <c r="D5589" s="23" t="str">
        <f>IFERROR(VLOOKUP(A5589,hoja!A:D,3,FALSE),0)</f>
        <v>50465</v>
      </c>
      <c r="E5589" s="40" t="s">
        <v>642</v>
      </c>
      <c r="F5589" s="23" t="str">
        <f>IFERROR(VLOOKUP(E5589,hoja!$A$2:$E$970,4,FALSE),0)</f>
        <v>COSTA</v>
      </c>
      <c r="G5589" s="23" t="str">
        <f>IFERROR(VLOOKUP(E5589,hoja!$A$2:$E$970,5,FALSE),0)</f>
        <v>BARRANQUILLA</v>
      </c>
      <c r="H5589" s="103" t="str">
        <f>IFERROR(VLOOKUP(E5589,hoja!A:C,3,FALSE),0)</f>
        <v>0111</v>
      </c>
      <c r="I5589" s="24" t="str">
        <f t="shared" si="1790"/>
        <v>504650111</v>
      </c>
      <c r="K5589" s="23">
        <v>917</v>
      </c>
      <c r="L5589" s="23" t="str">
        <f t="shared" si="1791"/>
        <v>NACIONAL</v>
      </c>
      <c r="M5589" s="23" t="s">
        <v>618</v>
      </c>
      <c r="N5589" s="23" t="s">
        <v>622</v>
      </c>
      <c r="O5589" s="23">
        <f t="shared" si="1792"/>
        <v>8</v>
      </c>
      <c r="P5589" s="23" t="str">
        <f t="shared" si="1793"/>
        <v>504650111Principal</v>
      </c>
    </row>
    <row r="5590" spans="1:16" ht="15" hidden="1" customHeight="1">
      <c r="A5590" t="s">
        <v>1066</v>
      </c>
      <c r="B5590" s="23" t="str">
        <f>IFERROR(VLOOKUP(A5590,hoja!$A$2:$E$970,4,FALSE),0)</f>
        <v>ANTIOQUIA</v>
      </c>
      <c r="C5590" s="23" t="str">
        <f>IFERROR(VLOOKUP(A5590,hoja!$A$2:$E$1370,5,FALSE),0)</f>
        <v>MEDELLÍN</v>
      </c>
      <c r="D5590" s="23" t="str">
        <f>IFERROR(VLOOKUP(A5590,hoja!A:D,3,FALSE),0)</f>
        <v>60000</v>
      </c>
      <c r="E5590" s="40" t="s">
        <v>644</v>
      </c>
      <c r="F5590" s="23" t="str">
        <f>IFERROR(VLOOKUP(E5590,hoja!$A$2:$E$970,4,FALSE),0)</f>
        <v>OCCIDENTE</v>
      </c>
      <c r="G5590" s="23" t="str">
        <f>IFERROR(VLOOKUP(E5590,hoja!$A$2:$E$970,5,FALSE),0)</f>
        <v>PEREIRA</v>
      </c>
      <c r="H5590" s="103" t="str">
        <f>IFERROR(VLOOKUP(E5590,hoja!A:C,3,FALSE),0)</f>
        <v>0198</v>
      </c>
      <c r="I5590" s="24" t="str">
        <f t="shared" si="1790"/>
        <v>600000198</v>
      </c>
      <c r="K5590" s="23">
        <v>244</v>
      </c>
      <c r="L5590" s="23" t="str">
        <f t="shared" si="1791"/>
        <v>NACIONAL</v>
      </c>
      <c r="M5590" s="23" t="s">
        <v>618</v>
      </c>
      <c r="N5590" s="23" t="s">
        <v>622</v>
      </c>
      <c r="O5590" s="23">
        <f t="shared" si="1792"/>
        <v>25</v>
      </c>
      <c r="P5590" s="23" t="str">
        <f t="shared" si="1793"/>
        <v>600000198Principal</v>
      </c>
    </row>
    <row r="5591" spans="1:16" ht="15" hidden="1" customHeight="1">
      <c r="A5591" t="s">
        <v>792</v>
      </c>
      <c r="B5591" s="23" t="str">
        <f>IFERROR(VLOOKUP(A5591,hoja!$A$2:$E$970,4,FALSE),0)</f>
        <v>CENTRO</v>
      </c>
      <c r="C5591" s="23" t="str">
        <f>IFERROR(VLOOKUP(A5591,hoja!$A$2:$E$1370,5,FALSE),0)</f>
        <v>BOGOTÁ</v>
      </c>
      <c r="D5591" s="23" t="str">
        <f>IFERROR(VLOOKUP(A5591,hoja!A:D,3,FALSE),0)</f>
        <v>60042</v>
      </c>
      <c r="E5591" s="40" t="s">
        <v>672</v>
      </c>
      <c r="F5591" s="23" t="str">
        <f>IFERROR(VLOOKUP(E5591,hoja!$A$2:$E$970,4,FALSE),0)</f>
        <v>ANTIOQUIA</v>
      </c>
      <c r="G5591" s="23" t="str">
        <f>IFERROR(VLOOKUP(E5591,hoja!$A$2:$E$970,5,FALSE),0)</f>
        <v>MEDELLÍN</v>
      </c>
      <c r="H5591" s="103" t="str">
        <f>IFERROR(VLOOKUP(E5591,hoja!A:C,3,FALSE),0)</f>
        <v>0092</v>
      </c>
      <c r="I5591" s="24" t="str">
        <f t="shared" si="1790"/>
        <v>600420092</v>
      </c>
      <c r="K5591" s="23">
        <v>443</v>
      </c>
      <c r="L5591" s="23" t="str">
        <f t="shared" si="1791"/>
        <v>NACIONAL</v>
      </c>
      <c r="M5591" s="23" t="s">
        <v>618</v>
      </c>
      <c r="N5591" s="23" t="s">
        <v>622</v>
      </c>
      <c r="O5591" s="23">
        <f t="shared" si="1792"/>
        <v>16</v>
      </c>
      <c r="P5591" s="23" t="str">
        <f t="shared" si="1793"/>
        <v>600420092Principal</v>
      </c>
    </row>
    <row r="5592" spans="1:16" ht="15" hidden="1" customHeight="1">
      <c r="A5592" t="s">
        <v>647</v>
      </c>
      <c r="B5592" s="23" t="str">
        <f>IFERROR(VLOOKUP(A5592,hoja!$A$2:$E$970,4,FALSE),0)</f>
        <v>CENTRO</v>
      </c>
      <c r="C5592" s="23" t="str">
        <f>IFERROR(VLOOKUP(A5592,hoja!$A$2:$E$1370,5,FALSE),0)</f>
        <v>TOCANCIPÁ</v>
      </c>
      <c r="D5592" s="23" t="str">
        <f>IFERROR(VLOOKUP(A5592,hoja!A:D,3,FALSE),0)</f>
        <v>2058</v>
      </c>
      <c r="E5592" s="40" t="s">
        <v>336</v>
      </c>
      <c r="F5592" s="23" t="str">
        <f>IFERROR(VLOOKUP(E5592,hoja!$A$2:$E$970,4,FALSE),0)</f>
        <v>CENTRO</v>
      </c>
      <c r="G5592" s="23" t="str">
        <f>IFERROR(VLOOKUP(E5592,hoja!$A$2:$E$970,5,FALSE),0)</f>
        <v>MOSQUERA</v>
      </c>
      <c r="H5592" s="103" t="str">
        <f>IFERROR(VLOOKUP(E5592,hoja!A:C,3,FALSE),0)</f>
        <v>10216</v>
      </c>
      <c r="I5592" s="24" t="str">
        <f t="shared" si="1790"/>
        <v>205810216</v>
      </c>
      <c r="K5592" s="23">
        <v>72</v>
      </c>
      <c r="L5592" s="23" t="str">
        <f t="shared" si="1791"/>
        <v>REGIONAL</v>
      </c>
      <c r="M5592" s="23" t="s">
        <v>618</v>
      </c>
      <c r="N5592" s="23" t="s">
        <v>622</v>
      </c>
      <c r="O5592" s="23">
        <f t="shared" si="1792"/>
        <v>25</v>
      </c>
      <c r="P5592" s="23" t="str">
        <f t="shared" si="1793"/>
        <v>205810216Principal</v>
      </c>
    </row>
    <row r="5593" spans="1:16" ht="15" hidden="1" customHeight="1">
      <c r="A5593" t="s">
        <v>647</v>
      </c>
      <c r="B5593" s="23" t="str">
        <f>IFERROR(VLOOKUP(A5593,hoja!$A$2:$E$970,4,FALSE),0)</f>
        <v>CENTRO</v>
      </c>
      <c r="C5593" s="23" t="str">
        <f>IFERROR(VLOOKUP(A5593,hoja!$A$2:$E$1370,5,FALSE),0)</f>
        <v>TOCANCIPÁ</v>
      </c>
      <c r="D5593" s="23" t="str">
        <f>IFERROR(VLOOKUP(A5593,hoja!A:D,3,FALSE),0)</f>
        <v>2058</v>
      </c>
      <c r="E5593" s="40" t="s">
        <v>646</v>
      </c>
      <c r="F5593" s="23" t="str">
        <f>IFERROR(VLOOKUP(E5593,hoja!$A$2:$E$970,4,FALSE),0)</f>
        <v>CENTRO</v>
      </c>
      <c r="G5593" s="23" t="str">
        <f>IFERROR(VLOOKUP(E5593,hoja!$A$2:$E$970,5,FALSE),0)</f>
        <v>ZIPAQUIRÁ</v>
      </c>
      <c r="H5593" s="103" t="str">
        <f>IFERROR(VLOOKUP(E5593,hoja!A:C,3,FALSE),0)</f>
        <v>3039</v>
      </c>
      <c r="I5593" s="24" t="str">
        <f t="shared" si="1790"/>
        <v>20583039</v>
      </c>
      <c r="K5593" s="23">
        <v>28</v>
      </c>
      <c r="L5593" s="23" t="str">
        <f t="shared" si="1791"/>
        <v>REGIONAL</v>
      </c>
      <c r="M5593" s="23" t="s">
        <v>618</v>
      </c>
      <c r="N5593" s="23" t="s">
        <v>622</v>
      </c>
      <c r="O5593" s="23">
        <f t="shared" si="1792"/>
        <v>25</v>
      </c>
      <c r="P5593" s="23" t="str">
        <f t="shared" si="1793"/>
        <v>20583039Principal</v>
      </c>
    </row>
    <row r="5594" spans="1:16" ht="15" hidden="1" customHeight="1">
      <c r="A5594" t="s">
        <v>1192</v>
      </c>
      <c r="B5594" s="23" t="str">
        <f>IFERROR(VLOOKUP(A5594,hoja!$A$2:$E$970,4,FALSE),0)</f>
        <v>CENTRO</v>
      </c>
      <c r="C5594" s="23" t="str">
        <f>IFERROR(VLOOKUP(A5594,hoja!$A$2:$E$1370,5,FALSE),0)</f>
        <v>CHICORAL</v>
      </c>
      <c r="D5594" s="23" t="str">
        <f>IFERROR(VLOOKUP(A5594,hoja!A:D,3,FALSE),0)</f>
        <v>50610</v>
      </c>
      <c r="E5594" s="40" t="s">
        <v>1189</v>
      </c>
      <c r="F5594" s="23" t="str">
        <f>IFERROR(VLOOKUP(E5594,hoja!$A$2:$E$970,4,FALSE),0)</f>
        <v>CENTRO</v>
      </c>
      <c r="G5594" s="23" t="str">
        <f>IFERROR(VLOOKUP(E5594,hoja!$A$2:$E$970,5,FALSE),0)</f>
        <v>CUMARAL</v>
      </c>
      <c r="H5594" s="103" t="str">
        <f>IFERROR(VLOOKUP(E5594,hoja!A:C,3,FALSE),0)</f>
        <v>50637</v>
      </c>
      <c r="I5594" s="24" t="str">
        <f t="shared" si="1790"/>
        <v>5061050637</v>
      </c>
      <c r="K5594" s="23">
        <v>282</v>
      </c>
      <c r="L5594" s="23" t="str">
        <f t="shared" si="1791"/>
        <v>REGIONAL</v>
      </c>
      <c r="M5594" s="23" t="s">
        <v>618</v>
      </c>
      <c r="N5594" s="23" t="s">
        <v>622</v>
      </c>
      <c r="O5594" s="23">
        <f t="shared" si="1792"/>
        <v>16</v>
      </c>
      <c r="P5594" s="23" t="str">
        <f t="shared" si="1793"/>
        <v>5061050637Principal</v>
      </c>
    </row>
    <row r="5595" spans="1:16" ht="15" hidden="1" customHeight="1">
      <c r="A5595" t="s">
        <v>1192</v>
      </c>
      <c r="B5595" s="23" t="str">
        <f>IFERROR(VLOOKUP(A5595,hoja!$A$2:$E$970,4,FALSE),0)</f>
        <v>CENTRO</v>
      </c>
      <c r="C5595" s="23" t="str">
        <f>IFERROR(VLOOKUP(A5595,hoja!$A$2:$E$1370,5,FALSE),0)</f>
        <v>CHICORAL</v>
      </c>
      <c r="D5595" s="23" t="str">
        <f>IFERROR(VLOOKUP(A5595,hoja!A:D,3,FALSE),0)</f>
        <v>50610</v>
      </c>
      <c r="E5595" s="40" t="s">
        <v>1236</v>
      </c>
      <c r="F5595" s="23" t="str">
        <f>IFERROR(VLOOKUP(E5595,hoja!$A$2:$E$970,4,FALSE),0)</f>
        <v>COSTA</v>
      </c>
      <c r="G5595" s="23" t="str">
        <f>IFERROR(VLOOKUP(E5595,hoja!$A$2:$E$970,5,FALSE),0)</f>
        <v>SINCELEJO</v>
      </c>
      <c r="H5595" s="103" t="str">
        <f>IFERROR(VLOOKUP(E5595,hoja!A:C,3,FALSE),0)</f>
        <v>50664</v>
      </c>
      <c r="I5595" s="24" t="str">
        <f t="shared" si="1790"/>
        <v>5061050664</v>
      </c>
      <c r="K5595" s="23">
        <v>906</v>
      </c>
      <c r="L5595" s="23" t="str">
        <f t="shared" si="1791"/>
        <v>NACIONAL</v>
      </c>
      <c r="M5595" s="23" t="s">
        <v>618</v>
      </c>
      <c r="N5595" s="23" t="s">
        <v>622</v>
      </c>
      <c r="O5595" s="23">
        <f t="shared" si="1792"/>
        <v>8</v>
      </c>
      <c r="P5595" s="23" t="str">
        <f t="shared" si="1793"/>
        <v>5061050664Principal</v>
      </c>
    </row>
    <row r="5596" spans="1:16" ht="15" hidden="1" customHeight="1">
      <c r="A5596" s="40" t="s">
        <v>667</v>
      </c>
      <c r="B5596" s="23" t="str">
        <f>IFERROR(VLOOKUP(A5596,hoja!$A$2:$E$970,4,FALSE),0)</f>
        <v>COSTA</v>
      </c>
      <c r="C5596" s="23" t="str">
        <f>IFERROR(VLOOKUP(A5596,hoja!$A$2:$E$1370,5,FALSE),0)</f>
        <v>MONTERÍA</v>
      </c>
      <c r="D5596" s="23" t="str">
        <f>IFERROR(VLOOKUP(A5596,hoja!A:D,3,FALSE),0)</f>
        <v>0381</v>
      </c>
      <c r="E5596" s="40" t="s">
        <v>693</v>
      </c>
      <c r="F5596" s="23" t="str">
        <f>IFERROR(VLOOKUP(E5596,hoja!$A$2:$E$970,4,FALSE),0)</f>
        <v>COSTA</v>
      </c>
      <c r="G5596" s="23" t="str">
        <f>IFERROR(VLOOKUP(E5596,hoja!$A$2:$E$970,5,FALSE),0)</f>
        <v>BOSCONIA</v>
      </c>
      <c r="H5596" s="103" t="str">
        <f>IFERROR(VLOOKUP(E5596,hoja!A:C,3,FALSE),0)</f>
        <v>0449</v>
      </c>
      <c r="I5596" s="24" t="str">
        <f t="shared" si="1790"/>
        <v>03810449</v>
      </c>
      <c r="K5596" s="23">
        <v>363</v>
      </c>
      <c r="L5596" s="23" t="str">
        <f t="shared" si="1791"/>
        <v>REGIONAL</v>
      </c>
      <c r="M5596" s="40" t="s">
        <v>618</v>
      </c>
      <c r="N5596" s="23" t="s">
        <v>622</v>
      </c>
      <c r="O5596" s="23">
        <f t="shared" si="1792"/>
        <v>16</v>
      </c>
      <c r="P5596" s="23" t="str">
        <f t="shared" si="1793"/>
        <v>03810449Principal</v>
      </c>
    </row>
    <row r="5597" spans="1:16" ht="15" hidden="1" customHeight="1">
      <c r="A5597" s="26" t="s">
        <v>641</v>
      </c>
      <c r="B5597" s="23" t="str">
        <f>IFERROR(VLOOKUP(A5597,hoja!$A$2:$E$970,4,FALSE),0)</f>
        <v>ANTIOQUIA</v>
      </c>
      <c r="C5597" s="23" t="str">
        <f>IFERROR(VLOOKUP(A5597,hoja!$A$2:$E$1370,5,FALSE),0)</f>
        <v>MEDELLÍN</v>
      </c>
      <c r="D5597" s="23" t="str">
        <f>IFERROR(VLOOKUP(A5597,hoja!A:D,3,FALSE),0)</f>
        <v>0079</v>
      </c>
      <c r="E5597" s="23" t="s">
        <v>681</v>
      </c>
      <c r="F5597" s="23" t="str">
        <f>IFERROR(VLOOKUP(E5597,hoja!$A$2:$E$970,4,FALSE),0)</f>
        <v>CENTRO</v>
      </c>
      <c r="G5597" s="23" t="str">
        <f>IFERROR(VLOOKUP(E5597,hoja!$A$2:$E$970,5,FALSE),0)</f>
        <v>VILLAVICENCIO</v>
      </c>
      <c r="H5597" s="103" t="str">
        <f>IFERROR(VLOOKUP(E5597,hoja!A:C,3,FALSE),0)</f>
        <v>0393</v>
      </c>
      <c r="I5597" s="24" t="str">
        <f t="shared" si="1790"/>
        <v>00790393</v>
      </c>
      <c r="K5597" s="23">
        <v>965</v>
      </c>
      <c r="L5597" s="23" t="str">
        <f t="shared" si="1791"/>
        <v>NACIONAL</v>
      </c>
      <c r="M5597" s="23" t="s">
        <v>808</v>
      </c>
      <c r="N5597" s="23" cm="1">
        <f t="array" aca="1" ref="N5597" ca="1">IFERROR(IF(M5597="Principal","LES_ACTIVE",LES_INACTIVE),0)</f>
        <v>0</v>
      </c>
      <c r="O5597" s="23">
        <f t="shared" si="1792"/>
        <v>8</v>
      </c>
      <c r="P5597" s="23" t="str">
        <f t="shared" si="1793"/>
        <v>00790393Sogamoso</v>
      </c>
    </row>
    <row r="5598" spans="1:16" ht="15" hidden="1" customHeight="1">
      <c r="A5598" s="26" t="s">
        <v>637</v>
      </c>
      <c r="B5598" s="23" t="str">
        <f>IFERROR(VLOOKUP(A5598,hoja!$A$2:$E$970,4,FALSE),0)</f>
        <v>SANTANDER</v>
      </c>
      <c r="C5598" s="23" t="str">
        <f>IFERROR(VLOOKUP(A5598,hoja!$A$2:$E$1370,5,FALSE),0)</f>
        <v>PIEDECUESTA</v>
      </c>
      <c r="D5598" s="23" t="str">
        <f>IFERROR(VLOOKUP(A5598,hoja!A:D,3,FALSE),0)</f>
        <v>0422</v>
      </c>
      <c r="E5598" s="23" t="s">
        <v>681</v>
      </c>
      <c r="F5598" s="23" t="str">
        <f>IFERROR(VLOOKUP(E5598,hoja!$A$2:$E$970,4,FALSE),0)</f>
        <v>CENTRO</v>
      </c>
      <c r="G5598" s="23" t="str">
        <f>IFERROR(VLOOKUP(E5598,hoja!$A$2:$E$970,5,FALSE),0)</f>
        <v>VILLAVICENCIO</v>
      </c>
      <c r="H5598" s="103" t="str">
        <f>IFERROR(VLOOKUP(E5598,hoja!A:C,3,FALSE),0)</f>
        <v>0393</v>
      </c>
      <c r="I5598" s="24" t="str">
        <f t="shared" si="1790"/>
        <v>04220393</v>
      </c>
      <c r="K5598" s="23">
        <v>668</v>
      </c>
      <c r="L5598" s="23" t="str">
        <f t="shared" si="1791"/>
        <v>NACIONAL</v>
      </c>
      <c r="M5598" s="40" t="s">
        <v>1237</v>
      </c>
      <c r="N5598" s="23" cm="1">
        <f t="array" aca="1" ref="N5598" ca="1">IFERROR(IF(M5598="Principal","LES_ACTIVE",LES_INACTIVE),0)</f>
        <v>0</v>
      </c>
      <c r="O5598" s="23">
        <f t="shared" si="1792"/>
        <v>12</v>
      </c>
      <c r="P5598" s="23" t="str">
        <f t="shared" si="1793"/>
        <v>04220393Duitama</v>
      </c>
    </row>
    <row r="5599" spans="1:16" ht="15" hidden="1" customHeight="1">
      <c r="A5599" s="40" t="s">
        <v>617</v>
      </c>
      <c r="B5599" s="23" t="str">
        <f>IFERROR(VLOOKUP(A5599,hoja!$A$2:$E$970,4,FALSE),0)</f>
        <v>ANTIOQUIA</v>
      </c>
      <c r="C5599" s="23" t="str">
        <f>IFERROR(VLOOKUP(A5599,hoja!$A$2:$E$1370,5,FALSE),0)</f>
        <v>MEDELLÍN</v>
      </c>
      <c r="D5599" s="23">
        <f>IFERROR(VLOOKUP(A5599,hoja!A:D,3,FALSE),0)</f>
        <v>50443</v>
      </c>
      <c r="E5599" s="23" t="s">
        <v>795</v>
      </c>
      <c r="F5599" s="23" t="str">
        <f>IFERROR(VLOOKUP(E5599,hoja!$A$2:$E$970,4,FALSE),0)</f>
        <v>CENTRO</v>
      </c>
      <c r="G5599" s="23" t="str">
        <f>IFERROR(VLOOKUP(E5599,hoja!$A$2:$E$970,5,FALSE),0)</f>
        <v>BOGOTÁ</v>
      </c>
      <c r="H5599" s="103" t="str">
        <f>IFERROR(VLOOKUP(E5599,hoja!A:C,3,FALSE),0)</f>
        <v>0011M</v>
      </c>
      <c r="I5599" s="24" t="str">
        <f t="shared" si="1790"/>
        <v>504430011M</v>
      </c>
      <c r="K5599" s="23">
        <v>443</v>
      </c>
      <c r="L5599" s="23" t="str">
        <f t="shared" si="1791"/>
        <v>NACIONAL</v>
      </c>
      <c r="M5599" s="23" t="s">
        <v>623</v>
      </c>
      <c r="N5599" s="23" t="s">
        <v>622</v>
      </c>
      <c r="O5599" s="23">
        <f t="shared" si="1792"/>
        <v>16</v>
      </c>
      <c r="P5599" s="23" t="str">
        <f t="shared" si="1793"/>
        <v>504430011MFacatativa</v>
      </c>
    </row>
    <row r="5600" spans="1:16" ht="15" hidden="1" customHeight="1">
      <c r="A5600" s="26" t="s">
        <v>617</v>
      </c>
      <c r="B5600" s="23" t="str">
        <f>IFERROR(VLOOKUP(A5600,hoja!$A$2:$E$970,4,FALSE),0)</f>
        <v>ANTIOQUIA</v>
      </c>
      <c r="C5600" s="23" t="str">
        <f>IFERROR(VLOOKUP(A5600,hoja!$A$2:$E$1370,5,FALSE),0)</f>
        <v>MEDELLÍN</v>
      </c>
      <c r="D5600" s="23">
        <f>IFERROR(VLOOKUP(A5600,hoja!A:D,3,FALSE),0)</f>
        <v>50443</v>
      </c>
      <c r="E5600" s="23" t="s">
        <v>635</v>
      </c>
      <c r="F5600" s="23" t="str">
        <f>IFERROR(VLOOKUP(E5600,hoja!$A$2:$E$970,4,FALSE),0)</f>
        <v>CENTRO</v>
      </c>
      <c r="G5600" s="23" t="str">
        <f>IFERROR(VLOOKUP(E5600,hoja!$A$2:$E$970,5,FALSE),0)</f>
        <v>BOGOTÁ</v>
      </c>
      <c r="H5600" s="103" t="str">
        <f>IFERROR(VLOOKUP(E5600,hoja!A:C,3,FALSE),0)</f>
        <v>0021</v>
      </c>
      <c r="I5600" s="24" t="str">
        <f t="shared" si="1790"/>
        <v>504430021</v>
      </c>
      <c r="J5600" s="23">
        <v>43.063611111079808</v>
      </c>
      <c r="K5600" s="23">
        <v>435</v>
      </c>
      <c r="L5600" s="23" t="str">
        <f>IF(B5600=F5600,"REGIONAL","NACIONAL")</f>
        <v>NACIONAL</v>
      </c>
      <c r="M5600" s="23" t="s">
        <v>621</v>
      </c>
      <c r="N5600" s="23" t="s">
        <v>624</v>
      </c>
      <c r="O5600" s="23">
        <f t="shared" si="1792"/>
        <v>16</v>
      </c>
      <c r="P5600" s="23" t="str">
        <f t="shared" si="1793"/>
        <v>504430021La vega</v>
      </c>
    </row>
    <row r="5601" spans="1:16" ht="15" hidden="1" customHeight="1">
      <c r="A5601" t="s">
        <v>617</v>
      </c>
      <c r="B5601" s="23" t="str">
        <f>IFERROR(VLOOKUP(A5601,hoja!$A$2:$E$970,4,FALSE),0)</f>
        <v>ANTIOQUIA</v>
      </c>
      <c r="C5601" s="23" t="str">
        <f>IFERROR(VLOOKUP(A5601,hoja!$A$2:$E$1370,5,FALSE),0)</f>
        <v>MEDELLÍN</v>
      </c>
      <c r="D5601" s="23">
        <f>IFERROR(VLOOKUP(A5601,hoja!A:D,3,FALSE),0)</f>
        <v>50443</v>
      </c>
      <c r="E5601" s="23" t="s">
        <v>637</v>
      </c>
      <c r="F5601" s="23" t="str">
        <f>IFERROR(VLOOKUP(E5601,hoja!$A$2:$E$970,4,FALSE),0)</f>
        <v>SANTANDER</v>
      </c>
      <c r="G5601" s="23" t="str">
        <f>IFERROR(VLOOKUP(E5601,hoja!$A$2:$E$970,5,FALSE),0)</f>
        <v>PIEDECUESTA</v>
      </c>
      <c r="H5601" s="103" t="str">
        <f>IFERROR(VLOOKUP(E5601,hoja!A:C,3,FALSE),0)</f>
        <v>0422</v>
      </c>
      <c r="I5601" s="24" t="str">
        <f t="shared" si="1790"/>
        <v>504430422</v>
      </c>
      <c r="K5601" s="23">
        <v>600</v>
      </c>
      <c r="L5601" s="23" t="str">
        <f t="shared" ref="L5601" si="1794">IF(B5601=F5601,"REGIONAL","NACIONAL")</f>
        <v>NACIONAL</v>
      </c>
      <c r="M5601" s="23" t="s">
        <v>1000</v>
      </c>
      <c r="N5601" s="23" cm="1">
        <f t="array" aca="1" ref="N5601" ca="1">IFERROR(IF(M5601="Principal","LES_ACTIVE",LES_INACTIVE),0)</f>
        <v>0</v>
      </c>
      <c r="O5601" s="23">
        <f t="shared" si="1792"/>
        <v>12</v>
      </c>
      <c r="P5601" s="23" t="str">
        <f t="shared" si="1793"/>
        <v>504430422Doradal-San Alberto</v>
      </c>
    </row>
    <row r="5602" spans="1:16" ht="15" hidden="1" customHeight="1">
      <c r="A5602" t="s">
        <v>617</v>
      </c>
      <c r="B5602" s="23" t="str">
        <f>IFERROR(VLOOKUP(A5602,hoja!$A$2:$E$970,4,FALSE),0)</f>
        <v>ANTIOQUIA</v>
      </c>
      <c r="C5602" s="23" t="str">
        <f>IFERROR(VLOOKUP(A5602,hoja!$A$2:$E$1370,5,FALSE),0)</f>
        <v>MEDELLÍN</v>
      </c>
      <c r="D5602" s="23">
        <f>IFERROR(VLOOKUP(A5602,hoja!A:D,3,FALSE),0)</f>
        <v>50443</v>
      </c>
      <c r="E5602" s="23" t="s">
        <v>987</v>
      </c>
      <c r="F5602" s="23" t="str">
        <f>IFERROR(VLOOKUP(E5602,hoja!$A$2:$E$970,4,FALSE),0)</f>
        <v>ANTIOQUIA</v>
      </c>
      <c r="G5602" s="23" t="str">
        <f>IFERROR(VLOOKUP(E5602,hoja!$A$2:$E$970,5,FALSE),0)</f>
        <v>MEDELLÍN</v>
      </c>
      <c r="H5602" s="103" t="str">
        <f>IFERROR(VLOOKUP(E5602,hoja!A:C,3,FALSE),0)</f>
        <v>60001</v>
      </c>
      <c r="I5602" s="24" t="str">
        <f t="shared" ref="I5602:I5603" si="1795">D5602&amp;H5602</f>
        <v>5044360001</v>
      </c>
      <c r="K5602" s="23">
        <v>7</v>
      </c>
      <c r="L5602" s="23" t="str">
        <f t="shared" ref="L5602:L5603" si="1796">IF(B5602=F5602,"REGIONAL","NACIONAL")</f>
        <v>REGIONAL</v>
      </c>
      <c r="M5602" s="23" t="s">
        <v>1000</v>
      </c>
      <c r="N5602" s="23" cm="1">
        <f t="array" aca="1" ref="N5602" ca="1">IFERROR(IF(M5602="Principal","LES_ACTIVE",LES_INACTIVE),0)</f>
        <v>0</v>
      </c>
      <c r="O5602" s="23">
        <f t="shared" ref="O5602:O5603" si="1797">IF(K5602&lt;=250,25,IF(K5602&lt;=500,16,IF(K5602&lt;=800,12,IF(K5602&lt;=1100,8,IF(K5602&lt;=1400,6,IF(K5602&lt;=1700,5))))))</f>
        <v>25</v>
      </c>
      <c r="P5602" s="23" t="str">
        <f t="shared" ref="P5602:P5603" si="1798">D5602&amp;H5602&amp;M5602</f>
        <v>5044360001Doradal-San Alberto</v>
      </c>
    </row>
    <row r="5603" spans="1:16" ht="15" hidden="1" customHeight="1">
      <c r="A5603" t="s">
        <v>617</v>
      </c>
      <c r="B5603" s="23" t="str">
        <f>IFERROR(VLOOKUP(A5603,hoja!$A$2:$E$970,4,FALSE),0)</f>
        <v>ANTIOQUIA</v>
      </c>
      <c r="C5603" s="23" t="str">
        <f>IFERROR(VLOOKUP(A5603,hoja!$A$2:$E$1370,5,FALSE),0)</f>
        <v>MEDELLÍN</v>
      </c>
      <c r="D5603" s="23">
        <f>IFERROR(VLOOKUP(A5603,hoja!A:D,3,FALSE),0)</f>
        <v>50443</v>
      </c>
      <c r="E5603" s="23" t="s">
        <v>1042</v>
      </c>
      <c r="F5603" s="23" t="str">
        <f>IFERROR(VLOOKUP(E5603,hoja!$A$2:$E$970,4,FALSE),0)</f>
        <v>ANTIOQUIA</v>
      </c>
      <c r="G5603" s="23" t="str">
        <f>IFERROR(VLOOKUP(E5603,hoja!$A$2:$E$970,5,FALSE),0)</f>
        <v>MEDELLÍN</v>
      </c>
      <c r="H5603" s="103" t="str">
        <f>IFERROR(VLOOKUP(E5603,hoja!A:C,3,FALSE),0)</f>
        <v>50217</v>
      </c>
      <c r="I5603" s="24" t="str">
        <f t="shared" si="1795"/>
        <v>5044350217</v>
      </c>
      <c r="K5603" s="23">
        <v>29</v>
      </c>
      <c r="L5603" s="23" t="str">
        <f t="shared" si="1796"/>
        <v>REGIONAL</v>
      </c>
      <c r="M5603" s="23" t="s">
        <v>1000</v>
      </c>
      <c r="N5603" s="23" cm="1">
        <f t="array" aca="1" ref="N5603" ca="1">IFERROR(IF(M5603="Principal","LES_ACTIVE",LES_INACTIVE),0)</f>
        <v>0</v>
      </c>
      <c r="O5603" s="23">
        <f t="shared" si="1797"/>
        <v>25</v>
      </c>
      <c r="P5603" s="23" t="str">
        <f t="shared" si="1798"/>
        <v>5044350217Doradal-San Alberto</v>
      </c>
    </row>
    <row r="5604" spans="1:16" ht="15" hidden="1" customHeight="1">
      <c r="A5604" t="s">
        <v>617</v>
      </c>
      <c r="B5604" s="23" t="str">
        <f>IFERROR(VLOOKUP(A5604,hoja!$A$2:$E$970,4,FALSE),0)</f>
        <v>ANTIOQUIA</v>
      </c>
      <c r="C5604" s="23" t="str">
        <f>IFERROR(VLOOKUP(A5604,hoja!$A$2:$E$1370,5,FALSE),0)</f>
        <v>MEDELLÍN</v>
      </c>
      <c r="D5604" s="23">
        <f>IFERROR(VLOOKUP(A5604,hoja!A:D,3,FALSE),0)</f>
        <v>50443</v>
      </c>
      <c r="E5604" s="23" t="s">
        <v>628</v>
      </c>
      <c r="F5604" s="23" t="str">
        <f>IFERROR(VLOOKUP(E5604,hoja!$A$2:$E$970,4,FALSE),0)</f>
        <v>ANTIOQUIA</v>
      </c>
      <c r="G5604" s="23" t="str">
        <f>IFERROR(VLOOKUP(E5604,hoja!$A$2:$E$970,5,FALSE),0)</f>
        <v>SANTA FE DE ANTIOQUIA</v>
      </c>
      <c r="H5604" s="103" t="str">
        <f>IFERROR(VLOOKUP(E5604,hoja!A:C,3,FALSE),0)</f>
        <v>0080</v>
      </c>
      <c r="I5604" s="24" t="str">
        <f t="shared" ref="I5604" si="1799">D5604&amp;H5604</f>
        <v>504430080</v>
      </c>
      <c r="K5604" s="23">
        <v>71</v>
      </c>
      <c r="L5604" s="23" t="str">
        <f t="shared" ref="L5604" si="1800">IF(B5604=F5604,"REGIONAL","NACIONAL")</f>
        <v>REGIONAL</v>
      </c>
      <c r="M5604" s="23" t="s">
        <v>1000</v>
      </c>
      <c r="N5604" s="23" cm="1">
        <f t="array" aca="1" ref="N5604" ca="1">IFERROR(IF(M5604="Principal","LES_ACTIVE",LES_INACTIVE),0)</f>
        <v>0</v>
      </c>
      <c r="O5604" s="23">
        <f t="shared" ref="O5604" si="1801">IF(K5604&lt;=250,25,IF(K5604&lt;=500,16,IF(K5604&lt;=800,12,IF(K5604&lt;=1100,8,IF(K5604&lt;=1400,6,IF(K5604&lt;=1700,5))))))</f>
        <v>25</v>
      </c>
      <c r="P5604" s="23" t="str">
        <f t="shared" ref="P5604" si="1802">D5604&amp;H5604&amp;M5604</f>
        <v>504430080Doradal-San Alberto</v>
      </c>
    </row>
    <row r="5605" spans="1:16" ht="15" hidden="1" customHeight="1">
      <c r="A5605" t="s">
        <v>617</v>
      </c>
      <c r="B5605" s="23" t="str">
        <f>IFERROR(VLOOKUP(A5605,hoja!$A$2:$E$970,4,FALSE),0)</f>
        <v>ANTIOQUIA</v>
      </c>
      <c r="C5605" s="23" t="str">
        <f>IFERROR(VLOOKUP(A5605,hoja!$A$2:$E$1370,5,FALSE),0)</f>
        <v>MEDELLÍN</v>
      </c>
      <c r="D5605" s="23">
        <f>IFERROR(VLOOKUP(A5605,hoja!A:D,3,FALSE),0)</f>
        <v>50443</v>
      </c>
      <c r="E5605" s="40" t="s">
        <v>630</v>
      </c>
      <c r="F5605" s="23" t="str">
        <f>IFERROR(VLOOKUP(E5605,hoja!$A$2:$E$970,4,FALSE),0)</f>
        <v>CENTRO</v>
      </c>
      <c r="G5605" s="23" t="str">
        <f>IFERROR(VLOOKUP(E5605,hoja!$A$2:$E$970,5,FALSE),0)</f>
        <v>SESQUILÉ</v>
      </c>
      <c r="H5605" s="103" t="str">
        <f>IFERROR(VLOOKUP(E5605,hoja!A:C,3,FALSE),0)</f>
        <v>1501</v>
      </c>
      <c r="I5605" s="24" t="str">
        <f t="shared" ref="I5605:I5607" si="1803">D5605&amp;H5605</f>
        <v>504431501</v>
      </c>
      <c r="K5605" s="23">
        <v>467</v>
      </c>
      <c r="L5605" s="23" t="str">
        <f t="shared" ref="L5605:L5607" si="1804">IF(B5605=F5605,"REGIONAL","NACIONAL")</f>
        <v>NACIONAL</v>
      </c>
      <c r="M5605" s="23" t="s">
        <v>1000</v>
      </c>
      <c r="N5605" s="23" cm="1">
        <f t="array" aca="1" ref="N5605" ca="1">IFERROR(IF(M5605="Principal","LES_ACTIVE",LES_INACTIVE),0)</f>
        <v>0</v>
      </c>
      <c r="O5605" s="23">
        <f t="shared" ref="O5605:O5607" si="1805">IF(K5605&lt;=250,25,IF(K5605&lt;=500,16,IF(K5605&lt;=800,12,IF(K5605&lt;=1100,8,IF(K5605&lt;=1400,6,IF(K5605&lt;=1700,5))))))</f>
        <v>16</v>
      </c>
      <c r="P5605" s="23" t="str">
        <f t="shared" ref="P5605:P5607" si="1806">D5605&amp;H5605&amp;M5605</f>
        <v>504431501Doradal-San Alberto</v>
      </c>
    </row>
    <row r="5606" spans="1:16" ht="15" hidden="1" customHeight="1">
      <c r="A5606" s="40" t="s">
        <v>617</v>
      </c>
      <c r="B5606" s="23" t="str">
        <f>IFERROR(VLOOKUP(A5606,hoja!$A$2:$E$970,4,FALSE),0)</f>
        <v>ANTIOQUIA</v>
      </c>
      <c r="C5606" s="23" t="str">
        <f>IFERROR(VLOOKUP(A5606,hoja!$A$2:$E$1370,5,FALSE),0)</f>
        <v>MEDELLÍN</v>
      </c>
      <c r="D5606" s="23">
        <f>IFERROR(VLOOKUP(A5606,hoja!A:D,3,FALSE),0)</f>
        <v>50443</v>
      </c>
      <c r="E5606" s="40" t="s">
        <v>644</v>
      </c>
      <c r="F5606" s="23" t="str">
        <f>IFERROR(VLOOKUP(E5606,hoja!$A$2:$E$970,4,FALSE),0)</f>
        <v>OCCIDENTE</v>
      </c>
      <c r="G5606" s="23" t="str">
        <f>IFERROR(VLOOKUP(E5606,hoja!$A$2:$E$970,5,FALSE),0)</f>
        <v>PEREIRA</v>
      </c>
      <c r="H5606" s="103" t="str">
        <f>IFERROR(VLOOKUP(E5606,hoja!A:C,3,FALSE),0)</f>
        <v>0198</v>
      </c>
      <c r="I5606" s="24" t="str">
        <f t="shared" si="1803"/>
        <v>504430198</v>
      </c>
      <c r="K5606" s="23">
        <v>256</v>
      </c>
      <c r="L5606" s="23" t="str">
        <f t="shared" si="1804"/>
        <v>NACIONAL</v>
      </c>
      <c r="M5606" s="40" t="s">
        <v>671</v>
      </c>
      <c r="N5606" s="23" t="s">
        <v>622</v>
      </c>
      <c r="O5606" s="23">
        <f t="shared" si="1805"/>
        <v>16</v>
      </c>
      <c r="P5606" s="23" t="str">
        <f t="shared" si="1806"/>
        <v>504430198Amaga</v>
      </c>
    </row>
    <row r="5607" spans="1:16" ht="15" hidden="1" customHeight="1">
      <c r="A5607" s="26" t="s">
        <v>617</v>
      </c>
      <c r="B5607" s="23" t="str">
        <f>IFERROR(VLOOKUP(A5607,hoja!$A$2:$E$970,4,FALSE),0)</f>
        <v>ANTIOQUIA</v>
      </c>
      <c r="C5607" s="23" t="str">
        <f>IFERROR(VLOOKUP(A5607,hoja!$A$2:$E$1370,5,FALSE),0)</f>
        <v>MEDELLÍN</v>
      </c>
      <c r="D5607" s="23">
        <f>IFERROR(VLOOKUP(A5607,hoja!A:D,3,FALSE),0)</f>
        <v>50443</v>
      </c>
      <c r="E5607" s="23" t="s">
        <v>645</v>
      </c>
      <c r="F5607" s="23" t="str">
        <f>IFERROR(VLOOKUP(E5607,hoja!$A$2:$E$970,4,FALSE),0)</f>
        <v>OCCIDENTE</v>
      </c>
      <c r="G5607" s="23" t="str">
        <f>IFERROR(VLOOKUP(E5607,hoja!$A$2:$E$970,5,FALSE),0)</f>
        <v>CALI</v>
      </c>
      <c r="H5607" s="103" t="str">
        <f>IFERROR(VLOOKUP(E5607,hoja!A:C,3,FALSE),0)</f>
        <v>0410</v>
      </c>
      <c r="I5607" s="24" t="str">
        <f t="shared" si="1803"/>
        <v>504430410</v>
      </c>
      <c r="K5607" s="23">
        <v>470</v>
      </c>
      <c r="L5607" s="23" t="str">
        <f t="shared" si="1804"/>
        <v>NACIONAL</v>
      </c>
      <c r="M5607" s="23" t="s">
        <v>671</v>
      </c>
      <c r="N5607" s="23" t="s">
        <v>622</v>
      </c>
      <c r="O5607" s="23">
        <f t="shared" si="1805"/>
        <v>16</v>
      </c>
      <c r="P5607" s="23" t="str">
        <f t="shared" si="1806"/>
        <v>504430410Amaga</v>
      </c>
    </row>
    <row r="5608" spans="1:16" ht="15" hidden="1" customHeight="1">
      <c r="A5608" s="26" t="s">
        <v>617</v>
      </c>
      <c r="B5608" s="23" t="str">
        <f>IFERROR(VLOOKUP(A5608,hoja!$A$2:$E$970,4,FALSE),0)</f>
        <v>ANTIOQUIA</v>
      </c>
      <c r="C5608" s="23" t="str">
        <f>IFERROR(VLOOKUP(A5608,hoja!$A$2:$E$1370,5,FALSE),0)</f>
        <v>MEDELLÍN</v>
      </c>
      <c r="D5608" s="23">
        <f>IFERROR(VLOOKUP(A5608,hoja!A:D,3,FALSE),0)</f>
        <v>50443</v>
      </c>
      <c r="E5608" s="23" t="s">
        <v>645</v>
      </c>
      <c r="F5608" s="23" t="str">
        <f>IFERROR(VLOOKUP(E5608,hoja!$A$2:$E$970,4,FALSE),0)</f>
        <v>OCCIDENTE</v>
      </c>
      <c r="G5608" s="23" t="str">
        <f>IFERROR(VLOOKUP(E5608,hoja!$A$2:$E$970,5,FALSE),0)</f>
        <v>CALI</v>
      </c>
      <c r="H5608" s="103" t="str">
        <f>IFERROR(VLOOKUP(E5608,hoja!A:C,3,FALSE),0)</f>
        <v>0410</v>
      </c>
      <c r="I5608" s="24" t="str">
        <f t="shared" ref="I5608" si="1807">D5608&amp;H5608</f>
        <v>504430410</v>
      </c>
      <c r="K5608" s="23">
        <v>438</v>
      </c>
      <c r="L5608" s="23" t="str">
        <f t="shared" ref="L5608" si="1808">IF(B5608=F5608,"REGIONAL","NACIONAL")</f>
        <v>NACIONAL</v>
      </c>
      <c r="M5608" s="23" t="s">
        <v>967</v>
      </c>
      <c r="N5608" s="23" t="s">
        <v>622</v>
      </c>
      <c r="O5608" s="23">
        <f t="shared" ref="O5608" si="1809">IF(K5608&lt;=250,25,IF(K5608&lt;=500,16,IF(K5608&lt;=800,12,IF(K5608&lt;=1100,8,IF(K5608&lt;=1400,6,IF(K5608&lt;=1700,5))))))</f>
        <v>16</v>
      </c>
      <c r="P5608" s="23" t="str">
        <f t="shared" ref="P5608" si="1810">D5608&amp;H5608&amp;M5608</f>
        <v>504430410Riosucio</v>
      </c>
    </row>
    <row r="5609" spans="1:16" ht="15" hidden="1" customHeight="1">
      <c r="A5609" s="26" t="s">
        <v>617</v>
      </c>
      <c r="B5609" s="23" t="str">
        <f>IFERROR(VLOOKUP(A5609,hoja!$A$2:$E$970,4,FALSE),0)</f>
        <v>ANTIOQUIA</v>
      </c>
      <c r="C5609" s="23" t="str">
        <f>IFERROR(VLOOKUP(A5609,hoja!$A$2:$E$1370,5,FALSE),0)</f>
        <v>MEDELLÍN</v>
      </c>
      <c r="D5609" s="23">
        <f>IFERROR(VLOOKUP(A5609,hoja!A:D,3,FALSE),0)</f>
        <v>50443</v>
      </c>
      <c r="E5609" s="23" t="s">
        <v>645</v>
      </c>
      <c r="F5609" s="23" t="str">
        <f>IFERROR(VLOOKUP(E5609,hoja!$A$2:$E$970,4,FALSE),0)</f>
        <v>OCCIDENTE</v>
      </c>
      <c r="G5609" s="23" t="str">
        <f>IFERROR(VLOOKUP(E5609,hoja!$A$2:$E$970,5,FALSE),0)</f>
        <v>CALI</v>
      </c>
      <c r="H5609" s="103" t="str">
        <f>IFERROR(VLOOKUP(E5609,hoja!A:C,3,FALSE),0)</f>
        <v>0410</v>
      </c>
      <c r="I5609" s="24" t="str">
        <f t="shared" ref="I5609:I5611" si="1811">D5609&amp;H5609</f>
        <v>504430410</v>
      </c>
      <c r="K5609" s="23">
        <v>513</v>
      </c>
      <c r="L5609" s="23" t="str">
        <f t="shared" ref="L5609" si="1812">IF(B5609=F5609,"REGIONAL","NACIONAL")</f>
        <v>NACIONAL</v>
      </c>
      <c r="M5609" s="23" t="s">
        <v>893</v>
      </c>
      <c r="N5609" s="23" t="s">
        <v>622</v>
      </c>
      <c r="O5609" s="23">
        <f t="shared" ref="O5609:O5611" si="1813">IF(K5609&lt;=250,25,IF(K5609&lt;=500,16,IF(K5609&lt;=800,12,IF(K5609&lt;=1100,8,IF(K5609&lt;=1400,6,IF(K5609&lt;=1700,5))))))</f>
        <v>12</v>
      </c>
      <c r="P5609" s="23" t="str">
        <f t="shared" ref="P5609:P5611" si="1814">D5609&amp;H5609&amp;M5609</f>
        <v>504430410Santa Fe de Antioquia</v>
      </c>
    </row>
    <row r="5610" spans="1:16" ht="15" hidden="1" customHeight="1">
      <c r="A5610" s="26" t="s">
        <v>617</v>
      </c>
      <c r="B5610" s="23" t="str">
        <f>IFERROR(VLOOKUP(A5610,hoja!$A$2:$E$970,4,FALSE),0)</f>
        <v>ANTIOQUIA</v>
      </c>
      <c r="C5610" s="23" t="str">
        <f>IFERROR(VLOOKUP(A5610,hoja!$A$2:$E$1370,5,FALSE),0)</f>
        <v>MEDELLÍN</v>
      </c>
      <c r="D5610" s="23">
        <f>IFERROR(VLOOKUP(A5610,hoja!A:D,3,FALSE),0)</f>
        <v>50443</v>
      </c>
      <c r="E5610" s="23" t="s">
        <v>642</v>
      </c>
      <c r="F5610" s="23" t="str">
        <f>IFERROR(VLOOKUP(E5610,hoja!$A$2:$E$970,4,FALSE),0)</f>
        <v>COSTA</v>
      </c>
      <c r="G5610" s="23" t="str">
        <f>IFERROR(VLOOKUP(E5610,hoja!$A$2:$E$970,5,FALSE),0)</f>
        <v>BARRANQUILLA</v>
      </c>
      <c r="H5610" s="103" t="str">
        <f>IFERROR(VLOOKUP(E5610,hoja!A:C,3,FALSE),0)</f>
        <v>0111</v>
      </c>
      <c r="I5610" s="24" t="str">
        <f t="shared" si="1811"/>
        <v>504430111</v>
      </c>
      <c r="K5610" s="23">
        <v>953</v>
      </c>
      <c r="L5610" s="23" t="str">
        <f>IF(B5610=F5610,"REGIONAL","NACIONAL")</f>
        <v>NACIONAL</v>
      </c>
      <c r="M5610" s="23" t="s">
        <v>765</v>
      </c>
      <c r="N5610" s="23" cm="1">
        <f t="array" aca="1" ref="N5610" ca="1">IFERROR(IF(M5610="Principal","LES_ACTIVE",LES_INACTIVE),0)</f>
        <v>0</v>
      </c>
      <c r="O5610" s="23">
        <f t="shared" si="1813"/>
        <v>8</v>
      </c>
      <c r="P5610" s="23" t="str">
        <f t="shared" si="1814"/>
        <v>504430111Magdalena medio</v>
      </c>
    </row>
    <row r="5611" spans="1:16" ht="15" hidden="1" customHeight="1">
      <c r="A5611" s="26" t="s">
        <v>635</v>
      </c>
      <c r="B5611" s="23" t="str">
        <f>IFERROR(VLOOKUP(A5611,hoja!$A$2:$E$970,4,FALSE),0)</f>
        <v>CENTRO</v>
      </c>
      <c r="C5611" s="23" t="str">
        <f>IFERROR(VLOOKUP(A5611,hoja!$A$2:$E$1370,5,FALSE),0)</f>
        <v>BOGOTÁ</v>
      </c>
      <c r="D5611" s="23" t="str">
        <f>IFERROR(VLOOKUP(A5611,hoja!A:D,3,FALSE),0)</f>
        <v>0021</v>
      </c>
      <c r="E5611" s="23" t="s">
        <v>661</v>
      </c>
      <c r="F5611" s="23" t="str">
        <f>IFERROR(VLOOKUP(E5611,hoja!$A$2:$E$970,4,FALSE),0)</f>
        <v>COSTA</v>
      </c>
      <c r="G5611" s="23" t="str">
        <f>IFERROR(VLOOKUP(E5611,hoja!$A$2:$E$970,5,FALSE),0)</f>
        <v>CARTAGENA</v>
      </c>
      <c r="H5611" s="103" t="str">
        <f>IFERROR(VLOOKUP(E5611,hoja!A:C,3,FALSE),0)</f>
        <v>0113</v>
      </c>
      <c r="I5611" s="24" t="str">
        <f t="shared" si="1811"/>
        <v>00210113</v>
      </c>
      <c r="K5611" s="23">
        <v>1078</v>
      </c>
      <c r="L5611" s="23" t="str">
        <f t="shared" ref="L5611" si="1815">IF(B5611=F5611,"REGIONAL","NACIONAL")</f>
        <v>NACIONAL</v>
      </c>
      <c r="M5611" t="s">
        <v>959</v>
      </c>
      <c r="N5611" s="23" t="s">
        <v>622</v>
      </c>
      <c r="O5611" s="23">
        <f t="shared" si="1813"/>
        <v>8</v>
      </c>
      <c r="P5611" s="23" t="str">
        <f t="shared" si="1814"/>
        <v>00210113Barranquilla</v>
      </c>
    </row>
    <row r="5612" spans="1:16" ht="15" hidden="1" customHeight="1">
      <c r="A5612" s="26" t="s">
        <v>635</v>
      </c>
      <c r="B5612" s="23" t="str">
        <f>IFERROR(VLOOKUP(A5612,hoja!$A$2:$E$970,4,FALSE),0)</f>
        <v>CENTRO</v>
      </c>
      <c r="C5612" s="23" t="str">
        <f>IFERROR(VLOOKUP(A5612,hoja!$A$2:$E$1370,5,FALSE),0)</f>
        <v>BOGOTÁ</v>
      </c>
      <c r="D5612" s="23" t="str">
        <f>IFERROR(VLOOKUP(A5612,hoja!A:D,3,FALSE),0)</f>
        <v>0021</v>
      </c>
      <c r="E5612" s="23" t="s">
        <v>661</v>
      </c>
      <c r="F5612" s="23" t="str">
        <f>IFERROR(VLOOKUP(E5612,hoja!$A$2:$E$970,4,FALSE),0)</f>
        <v>COSTA</v>
      </c>
      <c r="G5612" s="23" t="str">
        <f>IFERROR(VLOOKUP(E5612,hoja!$A$2:$E$970,5,FALSE),0)</f>
        <v>CARTAGENA</v>
      </c>
      <c r="H5612" s="103" t="str">
        <f>IFERROR(VLOOKUP(E5612,hoja!A:C,3,FALSE),0)</f>
        <v>0113</v>
      </c>
      <c r="I5612" s="24" t="str">
        <f t="shared" ref="I5612" si="1816">D5612&amp;H5612</f>
        <v>00210113</v>
      </c>
      <c r="K5612" s="23">
        <v>1075</v>
      </c>
      <c r="L5612" s="23" t="str">
        <f t="shared" ref="L5612" si="1817">IF(B5612=F5612,"REGIONAL","NACIONAL")</f>
        <v>NACIONAL</v>
      </c>
      <c r="M5612" t="s">
        <v>931</v>
      </c>
      <c r="N5612" s="23" t="s">
        <v>622</v>
      </c>
      <c r="O5612" s="23">
        <f t="shared" ref="O5612" si="1818">IF(K5612&lt;=250,25,IF(K5612&lt;=500,16,IF(K5612&lt;=800,12,IF(K5612&lt;=1100,8,IF(K5612&lt;=1400,6,IF(K5612&lt;=1700,5))))))</f>
        <v>8</v>
      </c>
      <c r="P5612" s="23" t="str">
        <f t="shared" ref="P5612" si="1819">D5612&amp;H5612&amp;M5612</f>
        <v>00210113Medellin-Facatativa</v>
      </c>
    </row>
    <row r="5613" spans="1:16" ht="15" hidden="1" customHeight="1">
      <c r="A5613" s="26" t="s">
        <v>635</v>
      </c>
      <c r="B5613" s="23" t="str">
        <f>IFERROR(VLOOKUP(A5613,hoja!$A$2:$E$970,4,FALSE),0)</f>
        <v>CENTRO</v>
      </c>
      <c r="C5613" s="23" t="str">
        <f>IFERROR(VLOOKUP(A5613,hoja!$A$2:$E$1370,5,FALSE),0)</f>
        <v>BOGOTÁ</v>
      </c>
      <c r="D5613" s="23" t="str">
        <f>IFERROR(VLOOKUP(A5613,hoja!A:D,3,FALSE),0)</f>
        <v>0021</v>
      </c>
      <c r="E5613" s="23" t="s">
        <v>661</v>
      </c>
      <c r="F5613" s="23" t="str">
        <f>IFERROR(VLOOKUP(E5613,hoja!$A$2:$E$970,4,FALSE),0)</f>
        <v>COSTA</v>
      </c>
      <c r="G5613" s="23" t="str">
        <f>IFERROR(VLOOKUP(E5613,hoja!$A$2:$E$970,5,FALSE),0)</f>
        <v>CARTAGENA</v>
      </c>
      <c r="H5613" s="103" t="str">
        <f>IFERROR(VLOOKUP(E5613,hoja!A:C,3,FALSE),0)</f>
        <v>0113</v>
      </c>
      <c r="I5613" s="24" t="str">
        <f t="shared" ref="I5613" si="1820">D5613&amp;H5613</f>
        <v>00210113</v>
      </c>
      <c r="K5613" s="23">
        <v>1100</v>
      </c>
      <c r="L5613" s="23" t="str">
        <f t="shared" ref="L5613" si="1821">IF(B5613=F5613,"REGIONAL","NACIONAL")</f>
        <v>NACIONAL</v>
      </c>
      <c r="M5613" t="s">
        <v>761</v>
      </c>
      <c r="N5613" s="23" t="s">
        <v>622</v>
      </c>
      <c r="O5613" s="23">
        <f t="shared" ref="O5613" si="1822">IF(K5613&lt;=250,25,IF(K5613&lt;=500,16,IF(K5613&lt;=800,12,IF(K5613&lt;=1100,8,IF(K5613&lt;=1400,6,IF(K5613&lt;=1700,5))))))</f>
        <v>8</v>
      </c>
      <c r="P5613" s="23" t="str">
        <f t="shared" ref="P5613" si="1823">D5613&amp;H5613&amp;M5613</f>
        <v>00210113Medellin-la vega</v>
      </c>
    </row>
    <row r="5614" spans="1:16" ht="15" hidden="1" customHeight="1">
      <c r="A5614" s="26" t="s">
        <v>635</v>
      </c>
      <c r="B5614" s="23" t="str">
        <f>IFERROR(VLOOKUP(A5614,hoja!$A$2:$E$970,4,FALSE),0)</f>
        <v>CENTRO</v>
      </c>
      <c r="C5614" s="23" t="str">
        <f>IFERROR(VLOOKUP(A5614,hoja!$A$2:$E$1370,5,FALSE),0)</f>
        <v>BOGOTÁ</v>
      </c>
      <c r="D5614" s="23" t="str">
        <f>IFERROR(VLOOKUP(A5614,hoja!A:D,3,FALSE),0)</f>
        <v>0021</v>
      </c>
      <c r="E5614" s="23" t="s">
        <v>661</v>
      </c>
      <c r="F5614" s="23" t="str">
        <f>IFERROR(VLOOKUP(E5614,hoja!$A$2:$E$970,4,FALSE),0)</f>
        <v>COSTA</v>
      </c>
      <c r="G5614" s="23" t="str">
        <f>IFERROR(VLOOKUP(E5614,hoja!$A$2:$E$970,5,FALSE),0)</f>
        <v>CARTAGENA</v>
      </c>
      <c r="H5614" s="103" t="str">
        <f>IFERROR(VLOOKUP(E5614,hoja!A:C,3,FALSE),0)</f>
        <v>0113</v>
      </c>
      <c r="I5614" s="24" t="str">
        <f t="shared" ref="I5614" si="1824">D5614&amp;H5614</f>
        <v>00210113</v>
      </c>
      <c r="K5614" s="23">
        <v>1100</v>
      </c>
      <c r="L5614" s="23" t="str">
        <f t="shared" ref="L5614" si="1825">IF(B5614=F5614,"REGIONAL","NACIONAL")</f>
        <v>NACIONAL</v>
      </c>
      <c r="M5614" t="s">
        <v>761</v>
      </c>
      <c r="N5614" s="23" t="s">
        <v>622</v>
      </c>
      <c r="O5614" s="23">
        <f t="shared" ref="O5614" si="1826">IF(K5614&lt;=250,25,IF(K5614&lt;=500,16,IF(K5614&lt;=800,12,IF(K5614&lt;=1100,8,IF(K5614&lt;=1400,6,IF(K5614&lt;=1700,5))))))</f>
        <v>8</v>
      </c>
      <c r="P5614" s="23" t="str">
        <f t="shared" ref="P5614" si="1827">D5614&amp;H5614&amp;M5614</f>
        <v>00210113Medellin-la vega</v>
      </c>
    </row>
    <row r="5615" spans="1:16" ht="15" hidden="1" customHeight="1">
      <c r="A5615" s="26" t="s">
        <v>635</v>
      </c>
      <c r="B5615" s="23" t="str">
        <f>IFERROR(VLOOKUP(A5615,hoja!$A$2:$E$970,4,FALSE),0)</f>
        <v>CENTRO</v>
      </c>
      <c r="C5615" s="23" t="str">
        <f>IFERROR(VLOOKUP(A5615,hoja!$A$2:$E$1370,5,FALSE),0)</f>
        <v>BOGOTÁ</v>
      </c>
      <c r="D5615" s="23" t="str">
        <f>IFERROR(VLOOKUP(A5615,hoja!A:D,3,FALSE),0)</f>
        <v>0021</v>
      </c>
      <c r="E5615" s="23" t="s">
        <v>661</v>
      </c>
      <c r="F5615" s="23" t="str">
        <f>IFERROR(VLOOKUP(E5615,hoja!$A$2:$E$970,4,FALSE),0)</f>
        <v>COSTA</v>
      </c>
      <c r="G5615" s="23" t="str">
        <f>IFERROR(VLOOKUP(E5615,hoja!$A$2:$E$970,5,FALSE),0)</f>
        <v>CARTAGENA</v>
      </c>
      <c r="H5615" s="103" t="str">
        <f>IFERROR(VLOOKUP(E5615,hoja!A:C,3,FALSE),0)</f>
        <v>0113</v>
      </c>
      <c r="I5615" s="24" t="str">
        <f t="shared" ref="I5615:I5623" si="1828">D5615&amp;H5615</f>
        <v>00210113</v>
      </c>
      <c r="K5615" s="23">
        <v>1002</v>
      </c>
      <c r="L5615" s="23" t="str">
        <f t="shared" ref="L5615" si="1829">IF(B5615=F5615,"REGIONAL","NACIONAL")</f>
        <v>NACIONAL</v>
      </c>
      <c r="M5615" t="s">
        <v>1238</v>
      </c>
      <c r="N5615" s="23" t="s">
        <v>622</v>
      </c>
      <c r="O5615" s="23">
        <f t="shared" ref="O5615:O5619" si="1830">IF(K5615&lt;=250,25,IF(K5615&lt;=500,16,IF(K5615&lt;=800,12,IF(K5615&lt;=1100,8,IF(K5615&lt;=1400,6,IF(K5615&lt;=1700,5))))))</f>
        <v>8</v>
      </c>
      <c r="P5615" s="23" t="str">
        <f t="shared" ref="P5615:P5623" si="1831">D5615&amp;H5615&amp;M5615</f>
        <v>00210113Remedios</v>
      </c>
    </row>
    <row r="5616" spans="1:16" ht="15" hidden="1" customHeight="1">
      <c r="A5616" s="26" t="s">
        <v>635</v>
      </c>
      <c r="B5616" s="23" t="str">
        <f>IFERROR(VLOOKUP(A5616,hoja!$A$2:$E$970,4,FALSE),0)</f>
        <v>CENTRO</v>
      </c>
      <c r="C5616" s="23" t="str">
        <f>IFERROR(VLOOKUP(A5616,hoja!$A$2:$E$1370,5,FALSE),0)</f>
        <v>BOGOTÁ</v>
      </c>
      <c r="D5616" s="23" t="str">
        <f>IFERROR(VLOOKUP(A5616,hoja!A:D,3,FALSE),0)</f>
        <v>0021</v>
      </c>
      <c r="E5616" s="23" t="s">
        <v>699</v>
      </c>
      <c r="F5616" s="23" t="str">
        <f>IFERROR(VLOOKUP(E5616,hoja!$A$2:$E$970,4,FALSE),0)</f>
        <v>ANTIOQUIA</v>
      </c>
      <c r="G5616" s="23" t="str">
        <f>IFERROR(VLOOKUP(E5616,hoja!$A$2:$E$970,5,FALSE),0)</f>
        <v>CHIGORODÓ</v>
      </c>
      <c r="H5616" s="103" t="str">
        <f>IFERROR(VLOOKUP(E5616,hoja!A:C,3,FALSE),0)</f>
        <v>0074</v>
      </c>
      <c r="I5616" s="24" t="str">
        <f t="shared" si="1828"/>
        <v>00210074</v>
      </c>
      <c r="K5616" s="23">
        <v>1412</v>
      </c>
      <c r="L5616" s="23" t="str">
        <f>IF(B5616=F5616,"REGIONAL","NACIONAL")</f>
        <v>NACIONAL</v>
      </c>
      <c r="M5616" s="23" t="s">
        <v>765</v>
      </c>
      <c r="N5616" s="23" t="s">
        <v>624</v>
      </c>
      <c r="O5616" s="23">
        <f t="shared" si="1830"/>
        <v>5</v>
      </c>
      <c r="P5616" s="23" t="str">
        <f t="shared" si="1831"/>
        <v>00210074Magdalena medio</v>
      </c>
    </row>
    <row r="5617" spans="1:16" ht="15" hidden="1" customHeight="1">
      <c r="A5617" s="26" t="s">
        <v>635</v>
      </c>
      <c r="B5617" s="23" t="str">
        <f>IFERROR(VLOOKUP(A5617,hoja!$A$2:$E$970,4,FALSE),0)</f>
        <v>CENTRO</v>
      </c>
      <c r="C5617" s="23" t="str">
        <f>IFERROR(VLOOKUP(A5617,hoja!$A$2:$E$1370,5,FALSE),0)</f>
        <v>BOGOTÁ</v>
      </c>
      <c r="D5617" s="23" t="str">
        <f>IFERROR(VLOOKUP(A5617,hoja!A:D,3,FALSE),0)</f>
        <v>0021</v>
      </c>
      <c r="E5617" s="23" t="s">
        <v>666</v>
      </c>
      <c r="F5617" s="23" t="str">
        <f>IFERROR(VLOOKUP(E5617,hoja!$A$2:$E$970,4,FALSE),0)</f>
        <v>COSTA</v>
      </c>
      <c r="G5617" s="23" t="str">
        <f>IFERROR(VLOOKUP(E5617,hoja!$A$2:$E$970,5,FALSE),0)</f>
        <v>SINCELEJO</v>
      </c>
      <c r="H5617" s="103" t="str">
        <f>IFERROR(VLOOKUP(E5617,hoja!A:C,3,FALSE),0)</f>
        <v>0382</v>
      </c>
      <c r="I5617" s="24" t="str">
        <f t="shared" si="1828"/>
        <v>00210382</v>
      </c>
      <c r="K5617" s="23">
        <v>806</v>
      </c>
      <c r="L5617" s="23" t="str">
        <f t="shared" ref="L5617:L5623" si="1832">IF(B5617=F5617,"REGIONAL","NACIONAL")</f>
        <v>NACIONAL</v>
      </c>
      <c r="M5617" s="27" t="s">
        <v>1238</v>
      </c>
      <c r="N5617" s="23" t="s">
        <v>622</v>
      </c>
      <c r="O5617" s="23">
        <f t="shared" si="1830"/>
        <v>8</v>
      </c>
      <c r="P5617" s="23" t="str">
        <f t="shared" si="1831"/>
        <v>00210382Remedios</v>
      </c>
    </row>
    <row r="5618" spans="1:16" ht="15" hidden="1" customHeight="1">
      <c r="A5618" s="26" t="s">
        <v>635</v>
      </c>
      <c r="B5618" s="23" t="str">
        <f>IFERROR(VLOOKUP(A5618,hoja!$A$2:$E$970,4,FALSE),0)</f>
        <v>CENTRO</v>
      </c>
      <c r="C5618" s="23" t="str">
        <f>IFERROR(VLOOKUP(A5618,hoja!$A$2:$E$1370,5,FALSE),0)</f>
        <v>BOGOTÁ</v>
      </c>
      <c r="D5618" s="23" t="str">
        <f>IFERROR(VLOOKUP(A5618,hoja!A:D,3,FALSE),0)</f>
        <v>0021</v>
      </c>
      <c r="E5618" s="23" t="s">
        <v>667</v>
      </c>
      <c r="F5618" s="23" t="str">
        <f>IFERROR(VLOOKUP(E5618,hoja!$A$2:$E$970,4,FALSE),0)</f>
        <v>COSTA</v>
      </c>
      <c r="G5618" s="23" t="str">
        <f>IFERROR(VLOOKUP(E5618,hoja!$A$2:$E$970,5,FALSE),0)</f>
        <v>MONTERÍA</v>
      </c>
      <c r="H5618" s="103" t="str">
        <f>IFERROR(VLOOKUP(E5618,hoja!A:C,3,FALSE),0)</f>
        <v>0381</v>
      </c>
      <c r="I5618" s="24" t="str">
        <f t="shared" si="1828"/>
        <v>00210381</v>
      </c>
      <c r="K5618" s="23">
        <v>739</v>
      </c>
      <c r="L5618" s="23" t="str">
        <f t="shared" si="1832"/>
        <v>NACIONAL</v>
      </c>
      <c r="M5618" s="23" t="s">
        <v>1238</v>
      </c>
      <c r="N5618" s="23" t="s">
        <v>622</v>
      </c>
      <c r="O5618" s="23">
        <f t="shared" si="1830"/>
        <v>12</v>
      </c>
      <c r="P5618" s="23" t="str">
        <f t="shared" si="1831"/>
        <v>00210381Remedios</v>
      </c>
    </row>
    <row r="5619" spans="1:16" ht="15" hidden="1" customHeight="1">
      <c r="A5619" s="26" t="s">
        <v>635</v>
      </c>
      <c r="B5619" s="23" t="str">
        <f>IFERROR(VLOOKUP(A5619,hoja!$A$2:$E$970,4,FALSE),0)</f>
        <v>CENTRO</v>
      </c>
      <c r="C5619" s="23" t="str">
        <f>IFERROR(VLOOKUP(A5619,hoja!$A$2:$E$1370,5,FALSE),0)</f>
        <v>BOGOTÁ</v>
      </c>
      <c r="D5619" s="23" t="str">
        <f>IFERROR(VLOOKUP(A5619,hoja!A:D,3,FALSE),0)</f>
        <v>0021</v>
      </c>
      <c r="E5619" s="23" t="s">
        <v>698</v>
      </c>
      <c r="F5619" s="23" t="str">
        <f>IFERROR(VLOOKUP(E5619,hoja!$A$2:$E$970,4,FALSE),0)</f>
        <v>COSTA</v>
      </c>
      <c r="G5619" s="23" t="str">
        <f>IFERROR(VLOOKUP(E5619,hoja!$A$2:$E$970,5,FALSE),0)</f>
        <v>CAUCASIA</v>
      </c>
      <c r="H5619" s="103" t="str">
        <f>IFERROR(VLOOKUP(E5619,hoja!A:C,3,FALSE),0)</f>
        <v>0384</v>
      </c>
      <c r="I5619" s="24" t="str">
        <f t="shared" si="1828"/>
        <v>00210384</v>
      </c>
      <c r="K5619" s="23">
        <v>620</v>
      </c>
      <c r="L5619" s="23" t="str">
        <f t="shared" si="1832"/>
        <v>NACIONAL</v>
      </c>
      <c r="M5619" s="23" t="s">
        <v>1238</v>
      </c>
      <c r="N5619" s="23" t="s">
        <v>622</v>
      </c>
      <c r="O5619" s="23">
        <f t="shared" si="1830"/>
        <v>12</v>
      </c>
      <c r="P5619" s="23" t="str">
        <f t="shared" si="1831"/>
        <v>00210384Remedios</v>
      </c>
    </row>
    <row r="5620" spans="1:16" ht="15" hidden="1" customHeight="1">
      <c r="A5620" s="26" t="s">
        <v>635</v>
      </c>
      <c r="B5620" s="23" t="str">
        <f>IFERROR(VLOOKUP(A5620,hoja!$A$2:$E$970,4,FALSE),0)</f>
        <v>CENTRO</v>
      </c>
      <c r="C5620" s="23" t="str">
        <f>IFERROR(VLOOKUP(A5620,hoja!$A$2:$E$1370,5,FALSE),0)</f>
        <v>BOGOTÁ</v>
      </c>
      <c r="D5620" s="23" t="str">
        <f>IFERROR(VLOOKUP(A5620,hoja!A:D,3,FALSE),0)</f>
        <v>0021</v>
      </c>
      <c r="E5620" s="23" t="s">
        <v>642</v>
      </c>
      <c r="F5620" s="23" t="str">
        <f>IFERROR(VLOOKUP(E5620,hoja!$A$2:$E$970,4,FALSE),0)</f>
        <v>COSTA</v>
      </c>
      <c r="G5620" s="23" t="str">
        <f>IFERROR(VLOOKUP(E5620,hoja!$A$2:$E$970,5,FALSE),0)</f>
        <v>BARRANQUILLA</v>
      </c>
      <c r="H5620" s="103" t="str">
        <f>IFERROR(VLOOKUP(E5620,hoja!A:C,3,FALSE),0)</f>
        <v>0111</v>
      </c>
      <c r="I5620" s="24" t="str">
        <f t="shared" si="1828"/>
        <v>00210111</v>
      </c>
      <c r="K5620" s="23">
        <v>1021</v>
      </c>
      <c r="L5620" s="23" t="str">
        <f t="shared" si="1832"/>
        <v>NACIONAL</v>
      </c>
      <c r="M5620" s="23" t="s">
        <v>1238</v>
      </c>
      <c r="N5620" s="23" t="s">
        <v>622</v>
      </c>
      <c r="O5620" s="23">
        <f>IF(K5620&lt;=250,25,IF(K5620&lt;=500,16,IF(K5620&lt;=800,12,IF(K5620&lt;=1100,8,IF(K5620&lt;=1400,6,IF(K5620&lt;=1700,5))))))</f>
        <v>8</v>
      </c>
      <c r="P5620" s="23" t="str">
        <f t="shared" si="1831"/>
        <v>00210111Remedios</v>
      </c>
    </row>
    <row r="5621" spans="1:16" ht="15" hidden="1" customHeight="1">
      <c r="A5621" s="26" t="s">
        <v>645</v>
      </c>
      <c r="B5621" s="23" t="str">
        <f>IFERROR(VLOOKUP(A5621,hoja!$A$2:$E$970,4,FALSE),0)</f>
        <v>OCCIDENTE</v>
      </c>
      <c r="C5621" s="23" t="str">
        <f>IFERROR(VLOOKUP(A5621,hoja!$A$2:$E$1370,5,FALSE),0)</f>
        <v>CALI</v>
      </c>
      <c r="D5621" s="23" t="str">
        <f>IFERROR(VLOOKUP(A5621,hoja!A:D,3,FALSE),0)</f>
        <v>0410</v>
      </c>
      <c r="E5621" s="23" t="s">
        <v>1141</v>
      </c>
      <c r="F5621" s="23" t="str">
        <f>IFERROR(VLOOKUP(E5621,hoja!$A$2:$E$970,4,FALSE),0)</f>
        <v>OCCIDENTE</v>
      </c>
      <c r="G5621" s="23" t="str">
        <f>IFERROR(VLOOKUP(E5621,hoja!$A$2:$E$970,5,FALSE),0)</f>
        <v>BUENAVENTURA</v>
      </c>
      <c r="H5621" s="103" t="str">
        <f>IFERROR(VLOOKUP(E5621,hoja!A:C,3,FALSE),0)</f>
        <v>50351</v>
      </c>
      <c r="I5621" s="24" t="str">
        <f t="shared" si="1828"/>
        <v>041050351</v>
      </c>
      <c r="K5621" s="23">
        <v>161</v>
      </c>
      <c r="L5621" s="23" t="str">
        <f t="shared" si="1832"/>
        <v>REGIONAL</v>
      </c>
      <c r="M5621" s="23" t="s">
        <v>618</v>
      </c>
      <c r="N5621" s="23" t="str" cm="1">
        <f t="array" ref="N5621">IFERROR(IF(M5621="Principal","LES_ACTIVE",LES_INACTIVE),0)</f>
        <v>LES_ACTIVE</v>
      </c>
      <c r="O5621" s="23">
        <f t="shared" ref="O5621:O5623" si="1833">IF(K5621&lt;=250,25,IF(K5621&lt;=500,16,IF(K5621&lt;=800,12,IF(K5621&lt;=1100,8,IF(K5621&lt;=1400,6,IF(K5621&lt;=1700,5))))))</f>
        <v>25</v>
      </c>
      <c r="P5621" s="23" t="str">
        <f t="shared" si="1831"/>
        <v>041050351Principal</v>
      </c>
    </row>
    <row r="5622" spans="1:16" ht="15" hidden="1" customHeight="1">
      <c r="A5622" s="26" t="s">
        <v>645</v>
      </c>
      <c r="B5622" s="23" t="str">
        <f>IFERROR(VLOOKUP(A5622,hoja!$A$2:$E$970,4,FALSE),0)</f>
        <v>OCCIDENTE</v>
      </c>
      <c r="C5622" s="23" t="str">
        <f>IFERROR(VLOOKUP(A5622,hoja!$A$2:$E$1370,5,FALSE),0)</f>
        <v>CALI</v>
      </c>
      <c r="D5622" s="23" t="str">
        <f>IFERROR(VLOOKUP(A5622,hoja!A:D,3,FALSE),0)</f>
        <v>0410</v>
      </c>
      <c r="E5622" s="23" t="s">
        <v>679</v>
      </c>
      <c r="F5622" s="23" t="str">
        <f>IFERROR(VLOOKUP(E5622,hoja!$A$2:$E$970,4,FALSE),0)</f>
        <v>CENTRO</v>
      </c>
      <c r="G5622" s="23" t="str">
        <f>IFERROR(VLOOKUP(E5622,hoja!$A$2:$E$970,5,FALSE),0)</f>
        <v>NEIVA</v>
      </c>
      <c r="H5622" s="103" t="str">
        <f>IFERROR(VLOOKUP(E5622,hoja!A:C,3,FALSE),0)</f>
        <v>0385</v>
      </c>
      <c r="I5622" s="24" t="str">
        <f t="shared" si="1828"/>
        <v>04100385</v>
      </c>
      <c r="K5622" s="23">
        <v>514</v>
      </c>
      <c r="L5622" s="23" t="str">
        <f t="shared" si="1832"/>
        <v>NACIONAL</v>
      </c>
      <c r="M5622" s="23" t="s">
        <v>697</v>
      </c>
      <c r="N5622" s="23" cm="1">
        <f t="array" aca="1" ref="N5622" ca="1">IFERROR(IF(M5622="Principal","LES_ACTIVE",LES_INACTIVE),0)</f>
        <v>0</v>
      </c>
      <c r="O5622" s="23">
        <f t="shared" si="1833"/>
        <v>12</v>
      </c>
      <c r="P5622" s="23" t="str">
        <f t="shared" si="1831"/>
        <v>04100385Pereira</v>
      </c>
    </row>
    <row r="5623" spans="1:16" ht="15" hidden="1" customHeight="1">
      <c r="A5623" s="26" t="s">
        <v>645</v>
      </c>
      <c r="B5623" s="23" t="str">
        <f>IFERROR(VLOOKUP(A5623,hoja!$A$2:$E$970,4,FALSE),0)</f>
        <v>OCCIDENTE</v>
      </c>
      <c r="C5623" s="23" t="str">
        <f>IFERROR(VLOOKUP(A5623,hoja!$A$2:$E$1370,5,FALSE),0)</f>
        <v>CALI</v>
      </c>
      <c r="D5623" s="23" t="str">
        <f>IFERROR(VLOOKUP(A5623,hoja!A:D,3,FALSE),0)</f>
        <v>0410</v>
      </c>
      <c r="E5623" s="23" t="s">
        <v>743</v>
      </c>
      <c r="F5623" s="23" t="str">
        <f>IFERROR(VLOOKUP(E5623,hoja!$A$2:$E$970,4,FALSE),0)</f>
        <v>CENTRO</v>
      </c>
      <c r="G5623" s="23" t="str">
        <f>IFERROR(VLOOKUP(E5623,hoja!$A$2:$E$970,5,FALSE),0)</f>
        <v>BOGOTÁ</v>
      </c>
      <c r="H5623" s="103" t="str">
        <f>IFERROR(VLOOKUP(E5623,hoja!A:C,3,FALSE),0)</f>
        <v>0461</v>
      </c>
      <c r="I5623" s="24" t="str">
        <f t="shared" si="1828"/>
        <v>04100461</v>
      </c>
      <c r="K5623" s="23">
        <v>542</v>
      </c>
      <c r="L5623" s="23" t="str">
        <f t="shared" si="1832"/>
        <v>NACIONAL</v>
      </c>
      <c r="M5623" s="23" t="s">
        <v>874</v>
      </c>
      <c r="N5623" s="23" t="s">
        <v>622</v>
      </c>
      <c r="O5623" s="23">
        <f t="shared" si="1833"/>
        <v>12</v>
      </c>
      <c r="P5623" s="23" t="str">
        <f t="shared" si="1831"/>
        <v>04100461Letras-Facatativa</v>
      </c>
    </row>
    <row r="5624" spans="1:16" ht="15" hidden="1" customHeight="1">
      <c r="A5624" s="26" t="s">
        <v>645</v>
      </c>
      <c r="B5624" s="23" t="str">
        <f>IFERROR(VLOOKUP(A5624,hoja!$A$2:$E$970,4,FALSE),0)</f>
        <v>OCCIDENTE</v>
      </c>
      <c r="C5624" s="23" t="str">
        <f>IFERROR(VLOOKUP(A5624,hoja!$A$2:$E$1370,5,FALSE),0)</f>
        <v>CALI</v>
      </c>
      <c r="D5624" s="23" t="str">
        <f>IFERROR(VLOOKUP(A5624,hoja!A:D,3,FALSE),0)</f>
        <v>0410</v>
      </c>
      <c r="E5624" s="40" t="s">
        <v>1239</v>
      </c>
      <c r="F5624" s="23" t="str">
        <f>IFERROR(VLOOKUP(E5624,hoja!$A$2:$E$970,4,FALSE),0)</f>
        <v>OCCIDENTE</v>
      </c>
      <c r="G5624" s="23" t="str">
        <f>IFERROR(VLOOKUP(E5624,hoja!$A$2:$E$970,5,FALSE),0)</f>
        <v>BUENAVENTURA</v>
      </c>
      <c r="H5624" s="103" t="str">
        <f>IFERROR(VLOOKUP(E5624,hoja!A:C,3,FALSE),0)</f>
        <v>50287</v>
      </c>
      <c r="I5624" s="24" t="str">
        <f t="shared" ref="I5624:I5627" si="1834">D5624&amp;H5624</f>
        <v>041050287</v>
      </c>
      <c r="K5624" s="23">
        <v>161</v>
      </c>
      <c r="L5624" s="23" t="str">
        <f t="shared" ref="L5624:L5625" si="1835">IF(B5624=F5624,"REGIONAL","NACIONAL")</f>
        <v>REGIONAL</v>
      </c>
      <c r="M5624" s="23" t="s">
        <v>618</v>
      </c>
      <c r="N5624" s="23" t="str" cm="1">
        <f t="array" ref="N5624">IFERROR(IF(M5624="Principal","LES_ACTIVE",LES_INACTIVE),0)</f>
        <v>LES_ACTIVE</v>
      </c>
      <c r="O5624" s="23">
        <f t="shared" ref="O5624:O5627" si="1836">IF(K5624&lt;=250,25,IF(K5624&lt;=500,16,IF(K5624&lt;=800,12,IF(K5624&lt;=1100,8,IF(K5624&lt;=1400,6,IF(K5624&lt;=1700,5))))))</f>
        <v>25</v>
      </c>
      <c r="P5624" s="23" t="str">
        <f t="shared" ref="P5624:P5627" si="1837">D5624&amp;H5624&amp;M5624</f>
        <v>041050287Principal</v>
      </c>
    </row>
    <row r="5625" spans="1:16" ht="15" hidden="1" customHeight="1">
      <c r="A5625" s="26" t="s">
        <v>641</v>
      </c>
      <c r="B5625" s="23" t="str">
        <f>IFERROR(VLOOKUP(A5625,hoja!$A$2:$E$970,4,FALSE),0)</f>
        <v>ANTIOQUIA</v>
      </c>
      <c r="C5625" s="23" t="str">
        <f>IFERROR(VLOOKUP(A5625,hoja!$A$2:$E$1370,5,FALSE),0)</f>
        <v>MEDELLÍN</v>
      </c>
      <c r="D5625" s="23" t="str">
        <f>IFERROR(VLOOKUP(A5625,hoja!A:D,3,FALSE),0)</f>
        <v>0079</v>
      </c>
      <c r="E5625" s="23" t="s">
        <v>650</v>
      </c>
      <c r="F5625" s="23" t="str">
        <f>IFERROR(VLOOKUP(E5625,hoja!$A$2:$E$970,4,FALSE),0)</f>
        <v>OCCIDENTE</v>
      </c>
      <c r="G5625" s="23" t="str">
        <f>IFERROR(VLOOKUP(E5625,hoja!$A$2:$E$970,5,FALSE),0)</f>
        <v>CALOTO</v>
      </c>
      <c r="H5625" s="103" t="str">
        <f>IFERROR(VLOOKUP(E5625,hoja!A:C,3,FALSE),0)</f>
        <v>0445</v>
      </c>
      <c r="I5625" s="24" t="str">
        <f t="shared" si="1834"/>
        <v>00790445</v>
      </c>
      <c r="K5625" s="23">
        <v>531</v>
      </c>
      <c r="L5625" s="23" t="str">
        <f t="shared" si="1835"/>
        <v>NACIONAL</v>
      </c>
      <c r="M5625" s="23" t="s">
        <v>893</v>
      </c>
      <c r="N5625" s="23" t="s">
        <v>622</v>
      </c>
      <c r="O5625" s="23">
        <f t="shared" si="1836"/>
        <v>12</v>
      </c>
      <c r="P5625" s="23" t="str">
        <f t="shared" si="1837"/>
        <v>00790445Santa Fe de Antioquia</v>
      </c>
    </row>
    <row r="5626" spans="1:16" ht="15" hidden="1" customHeight="1">
      <c r="A5626" s="26" t="s">
        <v>641</v>
      </c>
      <c r="B5626" s="23" t="str">
        <f>IFERROR(VLOOKUP(A5626,hoja!$A$2:$E$970,4,FALSE),0)</f>
        <v>ANTIOQUIA</v>
      </c>
      <c r="C5626" s="23" t="str">
        <f>IFERROR(VLOOKUP(A5626,hoja!$A$2:$E$1370,5,FALSE),0)</f>
        <v>MEDELLÍN</v>
      </c>
      <c r="D5626" s="23" t="str">
        <f>IFERROR(VLOOKUP(A5626,hoja!A:D,3,FALSE),0)</f>
        <v>0079</v>
      </c>
      <c r="E5626" s="23" t="s">
        <v>630</v>
      </c>
      <c r="F5626" s="23" t="str">
        <f>IFERROR(VLOOKUP(E5626,hoja!$A$2:$E$970,4,FALSE),0)</f>
        <v>CENTRO</v>
      </c>
      <c r="G5626" s="23" t="str">
        <f>IFERROR(VLOOKUP(E5626,hoja!$A$2:$E$970,5,FALSE),0)</f>
        <v>SESQUILÉ</v>
      </c>
      <c r="H5626" s="103" t="str">
        <f>IFERROR(VLOOKUP(E5626,hoja!A:C,3,FALSE),0)</f>
        <v>1501</v>
      </c>
      <c r="I5626" s="24" t="str">
        <f t="shared" si="1834"/>
        <v>00791501</v>
      </c>
      <c r="J5626" s="23">
        <v>25.083333333372138</v>
      </c>
      <c r="K5626" s="23">
        <v>469</v>
      </c>
      <c r="L5626" s="23" t="str">
        <f t="shared" ref="L5626" si="1838">IF(B5623=F5623,"REGIONAL","NACIONAL")</f>
        <v>NACIONAL</v>
      </c>
      <c r="M5626" s="23" t="s">
        <v>623</v>
      </c>
      <c r="N5626" s="23" t="s">
        <v>622</v>
      </c>
      <c r="O5626" s="23">
        <f t="shared" si="1836"/>
        <v>16</v>
      </c>
      <c r="P5626" s="23" t="str">
        <f t="shared" si="1837"/>
        <v>00791501Facatativa</v>
      </c>
    </row>
    <row r="5627" spans="1:16" ht="15" hidden="1" customHeight="1">
      <c r="A5627" s="26" t="s">
        <v>641</v>
      </c>
      <c r="B5627" s="23" t="str">
        <f>IFERROR(VLOOKUP(A5627,hoja!$A$2:$E$970,4,FALSE),0)</f>
        <v>ANTIOQUIA</v>
      </c>
      <c r="C5627" s="23" t="str">
        <f>IFERROR(VLOOKUP(A5627,hoja!$A$2:$E$1370,5,FALSE),0)</f>
        <v>MEDELLÍN</v>
      </c>
      <c r="D5627" s="23" t="str">
        <f>IFERROR(VLOOKUP(A5627,hoja!A:D,3,FALSE),0)</f>
        <v>0079</v>
      </c>
      <c r="E5627" s="23" t="s">
        <v>635</v>
      </c>
      <c r="F5627" s="23" t="str">
        <f>IFERROR(VLOOKUP(E5627,hoja!$A$2:$E$970,4,FALSE),0)</f>
        <v>CENTRO</v>
      </c>
      <c r="G5627" s="23" t="str">
        <f>IFERROR(VLOOKUP(E5627,hoja!$A$2:$E$970,5,FALSE),0)</f>
        <v>BOGOTÁ</v>
      </c>
      <c r="H5627" s="103" t="str">
        <f>IFERROR(VLOOKUP(E5627,hoja!A:C,3,FALSE),0)</f>
        <v>0021</v>
      </c>
      <c r="I5627" s="24" t="str">
        <f t="shared" si="1834"/>
        <v>00790021</v>
      </c>
      <c r="K5627" s="23">
        <v>425</v>
      </c>
      <c r="L5627" s="23" t="str">
        <f t="shared" ref="L5627" si="1839">IF(B5627=F5627,"REGIONAL","NACIONAL")</f>
        <v>NACIONAL</v>
      </c>
      <c r="M5627" s="23" t="s">
        <v>965</v>
      </c>
      <c r="N5627" s="23" t="s">
        <v>622</v>
      </c>
      <c r="O5627" s="23">
        <f t="shared" si="1836"/>
        <v>16</v>
      </c>
      <c r="P5627" s="23" t="str">
        <f t="shared" si="1837"/>
        <v>00790021Facatativa-Dorada</v>
      </c>
    </row>
    <row r="5628" spans="1:16" ht="15" hidden="1" customHeight="1">
      <c r="A5628" s="26" t="s">
        <v>641</v>
      </c>
      <c r="B5628" s="23" t="str">
        <f>IFERROR(VLOOKUP(A5628,hoja!$A$2:$E$970,4,FALSE),0)</f>
        <v>ANTIOQUIA</v>
      </c>
      <c r="C5628" s="23" t="str">
        <f>IFERROR(VLOOKUP(A5628,hoja!$A$2:$E$1370,5,FALSE),0)</f>
        <v>MEDELLÍN</v>
      </c>
      <c r="D5628" s="23" t="str">
        <f>IFERROR(VLOOKUP(A5628,hoja!A:D,3,FALSE),0)</f>
        <v>0079</v>
      </c>
      <c r="E5628" s="40" t="s">
        <v>943</v>
      </c>
      <c r="F5628" s="23" t="str">
        <f>IFERROR(VLOOKUP(E5628,hoja!$A$2:$E$970,4,FALSE),0)</f>
        <v>CENTRO</v>
      </c>
      <c r="G5628" s="23" t="str">
        <f>IFERROR(VLOOKUP(E5628,hoja!$A$2:$E$970,5,FALSE),0)</f>
        <v>BOGOTÁ</v>
      </c>
      <c r="H5628" s="103" t="str">
        <f>IFERROR(VLOOKUP(E5628,hoja!A:C,3,FALSE),0)</f>
        <v>60003</v>
      </c>
      <c r="I5628" s="24" t="str">
        <f t="shared" ref="I5628" si="1840">D5628&amp;H5628</f>
        <v>007960003</v>
      </c>
      <c r="K5628" s="23">
        <v>406</v>
      </c>
      <c r="L5628" s="23" t="str">
        <f t="shared" ref="L5628" si="1841">IF(B5628=F5628,"REGIONAL","NACIONAL")</f>
        <v>NACIONAL</v>
      </c>
      <c r="M5628" s="23" t="s">
        <v>674</v>
      </c>
      <c r="N5628" s="23" t="s">
        <v>622</v>
      </c>
      <c r="O5628" s="23">
        <f t="shared" ref="O5628" si="1842">IF(K5628&lt;=250,25,IF(K5628&lt;=500,16,IF(K5628&lt;=800,12,IF(K5628&lt;=1100,8,IF(K5628&lt;=1400,6,IF(K5628&lt;=1700,5))))))</f>
        <v>16</v>
      </c>
      <c r="P5628" s="23" t="str">
        <f t="shared" ref="P5628" si="1843">D5628&amp;H5628&amp;M5628</f>
        <v>007960003La Vega</v>
      </c>
    </row>
    <row r="5629" spans="1:16" ht="15" hidden="1" customHeight="1">
      <c r="A5629" s="26" t="s">
        <v>641</v>
      </c>
      <c r="B5629" s="23" t="str">
        <f>IFERROR(VLOOKUP(A5629,hoja!$A$2:$E$970,4,FALSE),0)</f>
        <v>ANTIOQUIA</v>
      </c>
      <c r="C5629" s="23" t="str">
        <f>IFERROR(VLOOKUP(A5629,hoja!$A$2:$E$1370,5,FALSE),0)</f>
        <v>MEDELLÍN</v>
      </c>
      <c r="D5629" s="23" t="str">
        <f>IFERROR(VLOOKUP(A5629,hoja!A:D,3,FALSE),0)</f>
        <v>0079</v>
      </c>
      <c r="E5629" s="40" t="s">
        <v>943</v>
      </c>
      <c r="F5629" s="23" t="str">
        <f>IFERROR(VLOOKUP(E5629,hoja!$A$2:$E$970,4,FALSE),0)</f>
        <v>CENTRO</v>
      </c>
      <c r="G5629" s="23" t="str">
        <f>IFERROR(VLOOKUP(E5629,hoja!$A$2:$E$970,5,FALSE),0)</f>
        <v>BOGOTÁ</v>
      </c>
      <c r="H5629" s="103" t="str">
        <f>IFERROR(VLOOKUP(E5629,hoja!A:C,3,FALSE),0)</f>
        <v>60003</v>
      </c>
      <c r="I5629" s="24" t="str">
        <f t="shared" ref="I5629:I5636" si="1844">D5629&amp;H5629</f>
        <v>007960003</v>
      </c>
      <c r="K5629" s="23">
        <v>409</v>
      </c>
      <c r="L5629" s="23" t="str">
        <f t="shared" ref="L5629:L5630" si="1845">IF(B5629=F5629,"REGIONAL","NACIONAL")</f>
        <v>NACIONAL</v>
      </c>
      <c r="M5629" s="23" t="s">
        <v>623</v>
      </c>
      <c r="N5629" s="23" t="s">
        <v>622</v>
      </c>
      <c r="O5629" s="23">
        <f t="shared" ref="O5629:O5634" si="1846">IF(K5629&lt;=250,25,IF(K5629&lt;=500,16,IF(K5629&lt;=800,12,IF(K5629&lt;=1100,8,IF(K5629&lt;=1400,6,IF(K5629&lt;=1700,5))))))</f>
        <v>16</v>
      </c>
      <c r="P5629" s="23" t="str">
        <f t="shared" ref="P5629:P5636" si="1847">D5629&amp;H5629&amp;M5629</f>
        <v>007960003Facatativa</v>
      </c>
    </row>
    <row r="5630" spans="1:16" ht="15" hidden="1" customHeight="1">
      <c r="A5630" s="26" t="s">
        <v>731</v>
      </c>
      <c r="B5630" s="23" t="str">
        <f>IFERROR(VLOOKUP(A5630,hoja!$A$2:$E$970,4,FALSE),0)</f>
        <v>SANTANDER</v>
      </c>
      <c r="C5630" s="23" t="str">
        <f>IFERROR(VLOOKUP(A5630,hoja!$A$2:$E$1370,5,FALSE),0)</f>
        <v>CÚCUTA</v>
      </c>
      <c r="D5630" s="23" t="str">
        <f>IFERROR(VLOOKUP(A5630,hoja!A:D,3,FALSE),0)</f>
        <v>0438</v>
      </c>
      <c r="E5630" s="23" t="s">
        <v>714</v>
      </c>
      <c r="F5630" s="23" t="str">
        <f>IFERROR(VLOOKUP(E5630,hoja!$A$2:$E$970,4,FALSE),0)</f>
        <v>SANTANDER</v>
      </c>
      <c r="G5630" s="23" t="str">
        <f>IFERROR(VLOOKUP(E5630,hoja!$A$2:$E$970,5,FALSE),0)</f>
        <v>OCAÑA</v>
      </c>
      <c r="H5630" s="103" t="str">
        <f>IFERROR(VLOOKUP(E5630,hoja!A:C,3,FALSE),0)</f>
        <v>0434</v>
      </c>
      <c r="I5630" s="24" t="str">
        <f t="shared" si="1844"/>
        <v>04380434</v>
      </c>
      <c r="K5630" s="23">
        <v>413</v>
      </c>
      <c r="L5630" s="23" t="str">
        <f t="shared" si="1845"/>
        <v>REGIONAL</v>
      </c>
      <c r="M5630" s="23" t="s">
        <v>903</v>
      </c>
      <c r="N5630" s="23" cm="1">
        <f t="array" aca="1" ref="N5630" ca="1">IFERROR(IF(M5630="Principal","LES_ACTIVE",LES_INACTIVE),0)</f>
        <v>0</v>
      </c>
      <c r="O5630" s="23">
        <f t="shared" si="1846"/>
        <v>16</v>
      </c>
      <c r="P5630" s="23" t="str">
        <f t="shared" si="1847"/>
        <v>04380434Bucaramanga</v>
      </c>
    </row>
    <row r="5631" spans="1:16" ht="15" hidden="1" customHeight="1">
      <c r="A5631" s="26" t="s">
        <v>731</v>
      </c>
      <c r="B5631" s="23" t="str">
        <f>IFERROR(VLOOKUP(A5631,hoja!$A$2:$E$970,4,FALSE),0)</f>
        <v>SANTANDER</v>
      </c>
      <c r="C5631" s="23" t="str">
        <f>IFERROR(VLOOKUP(A5631,hoja!$A$2:$E$1370,5,FALSE),0)</f>
        <v>CÚCUTA</v>
      </c>
      <c r="D5631" s="23" t="str">
        <f>IFERROR(VLOOKUP(A5631,hoja!A:D,3,FALSE),0)</f>
        <v>0438</v>
      </c>
      <c r="E5631" s="23" t="s">
        <v>630</v>
      </c>
      <c r="F5631" s="23" t="str">
        <f>IFERROR(VLOOKUP(E5631,hoja!$A$2:$E$970,4,FALSE),0)</f>
        <v>CENTRO</v>
      </c>
      <c r="G5631" s="23" t="str">
        <f>IFERROR(VLOOKUP(E5631,hoja!$A$2:$E$970,5,FALSE),0)</f>
        <v>SESQUILÉ</v>
      </c>
      <c r="H5631" s="103" t="str">
        <f>IFERROR(VLOOKUP(E5631,hoja!A:C,3,FALSE),0)</f>
        <v>1501</v>
      </c>
      <c r="I5631" s="24" t="str">
        <f t="shared" si="1844"/>
        <v>04381501</v>
      </c>
      <c r="K5631" s="23">
        <v>531</v>
      </c>
      <c r="L5631" s="23" t="str">
        <f>IF(B5631=F5631,"REGIONAL","NACIONAL")</f>
        <v>NACIONAL</v>
      </c>
      <c r="M5631" s="23" t="s">
        <v>945</v>
      </c>
      <c r="N5631" s="23" cm="1">
        <f t="array" aca="1" ref="N5631" ca="1">IFERROR(IF(M5631="Principal","LES_ACTIVE",LES_INACTIVE),0)</f>
        <v>0</v>
      </c>
      <c r="O5631" s="23">
        <f t="shared" si="1846"/>
        <v>12</v>
      </c>
      <c r="P5631" s="23" t="str">
        <f t="shared" si="1847"/>
        <v>04381501Malaga</v>
      </c>
    </row>
    <row r="5632" spans="1:16" ht="15" hidden="1" customHeight="1">
      <c r="A5632" s="26" t="s">
        <v>686</v>
      </c>
      <c r="B5632" s="23" t="str">
        <f>IFERROR(VLOOKUP(A5632,hoja!$A$2:$E$970,4,FALSE),0)</f>
        <v>SANTANDER</v>
      </c>
      <c r="C5632" s="23" t="str">
        <f>IFERROR(VLOOKUP(A5632,hoja!$A$2:$E$1370,5,FALSE),0)</f>
        <v>BARRANCABERMEJA</v>
      </c>
      <c r="D5632" s="23" t="str">
        <f>IFERROR(VLOOKUP(A5632,hoja!A:D,3,FALSE),0)</f>
        <v>0424</v>
      </c>
      <c r="E5632" s="23" t="s">
        <v>637</v>
      </c>
      <c r="F5632" s="23" t="str">
        <f>IFERROR(VLOOKUP(E5632,hoja!$A$2:$E$970,4,FALSE),0)</f>
        <v>SANTANDER</v>
      </c>
      <c r="G5632" s="23" t="str">
        <f>IFERROR(VLOOKUP(E5632,hoja!$A$2:$E$970,5,FALSE),0)</f>
        <v>PIEDECUESTA</v>
      </c>
      <c r="H5632" s="103" t="str">
        <f>IFERROR(VLOOKUP(E5632,hoja!A:C,3,FALSE),0)</f>
        <v>0422</v>
      </c>
      <c r="I5632" s="24" t="str">
        <f t="shared" si="1844"/>
        <v>04240422</v>
      </c>
      <c r="K5632" s="23">
        <v>128.83199999999999</v>
      </c>
      <c r="L5632" s="23" t="str">
        <f t="shared" ref="L5632:L5636" si="1848">IF(B5632=F5632,"REGIONAL","NACIONAL")</f>
        <v>REGIONAL</v>
      </c>
      <c r="M5632" s="23" t="s">
        <v>618</v>
      </c>
      <c r="N5632" s="23" t="s">
        <v>624</v>
      </c>
      <c r="O5632" s="23">
        <f t="shared" si="1846"/>
        <v>25</v>
      </c>
      <c r="P5632" s="23" t="str">
        <f t="shared" si="1847"/>
        <v>04240422Principal</v>
      </c>
    </row>
    <row r="5633" spans="1:16" ht="15" hidden="1" customHeight="1">
      <c r="A5633" s="26" t="s">
        <v>636</v>
      </c>
      <c r="B5633" s="23" t="str">
        <f>IFERROR(VLOOKUP(A5633,hoja!$A$2:$E$970,4,FALSE),0)</f>
        <v>CENTRO</v>
      </c>
      <c r="C5633" s="23" t="str">
        <f>IFERROR(VLOOKUP(A5633,hoja!$A$2:$E$1370,5,FALSE),0)</f>
        <v>DUITAMA</v>
      </c>
      <c r="D5633" s="23" t="str">
        <f>IFERROR(VLOOKUP(A5633,hoja!A:D,3,FALSE),0)</f>
        <v>0441</v>
      </c>
      <c r="E5633" s="23" t="s">
        <v>721</v>
      </c>
      <c r="F5633" s="23" t="str">
        <f>IFERROR(VLOOKUP(E5633,hoja!$A$2:$E$970,4,FALSE),0)</f>
        <v>ANTIOQUIA</v>
      </c>
      <c r="G5633" s="23" t="str">
        <f>IFERROR(VLOOKUP(E5633,hoja!$A$2:$E$970,5,FALSE),0)</f>
        <v>RIONEGRO</v>
      </c>
      <c r="H5633" s="103" t="str">
        <f>IFERROR(VLOOKUP(E5633,hoja!A:C,3,FALSE),0)</f>
        <v>0090</v>
      </c>
      <c r="I5633" s="24" t="str">
        <f t="shared" si="1844"/>
        <v>04410090</v>
      </c>
      <c r="J5633" s="23">
        <v>30</v>
      </c>
      <c r="K5633" s="23">
        <v>559</v>
      </c>
      <c r="L5633" s="23" t="str">
        <f t="shared" si="1848"/>
        <v>NACIONAL</v>
      </c>
      <c r="M5633" s="23" t="s">
        <v>623</v>
      </c>
      <c r="N5633" s="23" t="s">
        <v>624</v>
      </c>
      <c r="O5633" s="23">
        <f t="shared" si="1846"/>
        <v>12</v>
      </c>
      <c r="P5633" s="23" t="str">
        <f t="shared" si="1847"/>
        <v>04410090Facatativa</v>
      </c>
    </row>
    <row r="5634" spans="1:16" ht="15" hidden="1" customHeight="1">
      <c r="A5634" s="26" t="s">
        <v>635</v>
      </c>
      <c r="B5634" s="23" t="str">
        <f>IFERROR(VLOOKUP(A5634,hoja!$A$2:$E$970,4,FALSE),0)</f>
        <v>CENTRO</v>
      </c>
      <c r="C5634" s="23" t="str">
        <f>IFERROR(VLOOKUP(A5634,hoja!$A$2:$E$1370,5,FALSE),0)</f>
        <v>BOGOTÁ</v>
      </c>
      <c r="D5634" s="23" t="str">
        <f>IFERROR(VLOOKUP(A5634,hoja!A:D,3,FALSE),0)</f>
        <v>0021</v>
      </c>
      <c r="E5634" s="23" t="s">
        <v>661</v>
      </c>
      <c r="F5634" s="23" t="str">
        <f>IFERROR(VLOOKUP(E5634,hoja!$A$2:$E$970,4,FALSE),0)</f>
        <v>COSTA</v>
      </c>
      <c r="G5634" s="23" t="str">
        <f>IFERROR(VLOOKUP(E5634,hoja!$A$2:$E$970,5,FALSE),0)</f>
        <v>CARTAGENA</v>
      </c>
      <c r="H5634" s="103" t="str">
        <f>IFERROR(VLOOKUP(E5634,hoja!A:C,3,FALSE),0)</f>
        <v>0113</v>
      </c>
      <c r="I5634" s="24" t="str">
        <f t="shared" si="1844"/>
        <v>00210113</v>
      </c>
      <c r="K5634" s="23">
        <v>1091</v>
      </c>
      <c r="L5634" s="23" t="str">
        <f t="shared" si="1848"/>
        <v>NACIONAL</v>
      </c>
      <c r="M5634" t="s">
        <v>643</v>
      </c>
      <c r="N5634" s="23" t="s">
        <v>622</v>
      </c>
      <c r="O5634" s="23">
        <f t="shared" si="1846"/>
        <v>8</v>
      </c>
      <c r="P5634" s="23" t="str">
        <f t="shared" si="1847"/>
        <v>00210113Piedecuesta</v>
      </c>
    </row>
    <row r="5635" spans="1:16" ht="15" hidden="1" customHeight="1">
      <c r="A5635" s="26" t="s">
        <v>635</v>
      </c>
      <c r="B5635" s="23" t="str">
        <f>IFERROR(VLOOKUP(A5635,hoja!$A$2:$E$970,4,FALSE),0)</f>
        <v>CENTRO</v>
      </c>
      <c r="C5635" s="23" t="str">
        <f>IFERROR(VLOOKUP(A5635,hoja!$A$2:$E$1370,5,FALSE),0)</f>
        <v>BOGOTÁ</v>
      </c>
      <c r="D5635" s="23" t="str">
        <f>IFERROR(VLOOKUP(A5635,hoja!A:D,3,FALSE),0)</f>
        <v>0021</v>
      </c>
      <c r="E5635" s="23" t="s">
        <v>642</v>
      </c>
      <c r="F5635" s="23" t="str">
        <f>IFERROR(VLOOKUP(E5635,hoja!$A$2:$E$970,4,FALSE),0)</f>
        <v>COSTA</v>
      </c>
      <c r="G5635" s="23" t="str">
        <f>IFERROR(VLOOKUP(E5635,hoja!$A$2:$E$970,5,FALSE),0)</f>
        <v>BARRANQUILLA</v>
      </c>
      <c r="H5635" s="103" t="str">
        <f>IFERROR(VLOOKUP(E5635,hoja!A:C,3,FALSE),0)</f>
        <v>0111</v>
      </c>
      <c r="I5635" s="24" t="str">
        <f t="shared" si="1844"/>
        <v>00210111</v>
      </c>
      <c r="K5635" s="23">
        <v>1100</v>
      </c>
      <c r="L5635" s="23" t="str">
        <f t="shared" si="1848"/>
        <v>NACIONAL</v>
      </c>
      <c r="M5635" s="23" t="s">
        <v>761</v>
      </c>
      <c r="N5635" s="23" t="s">
        <v>622</v>
      </c>
      <c r="O5635" s="23">
        <f>IF(K5635&lt;=250,25,IF(K5635&lt;=500,16,IF(K5635&lt;=800,12,IF(K5635&lt;=1100,8,IF(K5635&lt;=1400,6,IF(K5635&lt;=1700,5))))))</f>
        <v>8</v>
      </c>
      <c r="P5635" s="23" t="str">
        <f t="shared" si="1847"/>
        <v>00210111Medellin-la vega</v>
      </c>
    </row>
    <row r="5636" spans="1:16" ht="15" hidden="1" customHeight="1">
      <c r="A5636" s="26" t="s">
        <v>635</v>
      </c>
      <c r="B5636" s="23" t="str">
        <f>IFERROR(VLOOKUP(A5636,hoja!$A$2:$E$970,4,FALSE),0)</f>
        <v>CENTRO</v>
      </c>
      <c r="C5636" s="23" t="str">
        <f>IFERROR(VLOOKUP(A5636,hoja!$A$2:$E$1370,5,FALSE),0)</f>
        <v>BOGOTÁ</v>
      </c>
      <c r="D5636" s="23" t="str">
        <f>IFERROR(VLOOKUP(A5636,hoja!A:D,3,FALSE),0)</f>
        <v>0021</v>
      </c>
      <c r="E5636" s="23" t="s">
        <v>698</v>
      </c>
      <c r="F5636" s="23" t="str">
        <f>IFERROR(VLOOKUP(E5636,hoja!$A$2:$E$970,4,FALSE),0)</f>
        <v>COSTA</v>
      </c>
      <c r="G5636" s="23" t="str">
        <f>IFERROR(VLOOKUP(E5636,hoja!$A$2:$E$970,5,FALSE),0)</f>
        <v>CAUCASIA</v>
      </c>
      <c r="H5636" s="103" t="str">
        <f>IFERROR(VLOOKUP(E5636,hoja!A:C,3,FALSE),0)</f>
        <v>0384</v>
      </c>
      <c r="I5636" s="24" t="str">
        <f t="shared" si="1844"/>
        <v>00210384</v>
      </c>
      <c r="K5636" s="23">
        <v>1219</v>
      </c>
      <c r="L5636" s="23" t="str">
        <f t="shared" si="1848"/>
        <v>NACIONAL</v>
      </c>
      <c r="M5636" s="23" t="s">
        <v>765</v>
      </c>
      <c r="N5636" s="23" t="s">
        <v>622</v>
      </c>
      <c r="O5636" s="23">
        <f t="shared" ref="O5636" si="1849">IF(K5636&lt;=250,25,IF(K5636&lt;=500,16,IF(K5636&lt;=800,12,IF(K5636&lt;=1100,8,IF(K5636&lt;=1400,6,IF(K5636&lt;=1700,5))))))</f>
        <v>6</v>
      </c>
      <c r="P5636" s="23" t="str">
        <f t="shared" si="1847"/>
        <v>00210384Magdalena medio</v>
      </c>
    </row>
    <row r="5637" spans="1:16" ht="15" hidden="1" customHeight="1">
      <c r="A5637" s="26" t="s">
        <v>942</v>
      </c>
      <c r="B5637" s="23" t="str">
        <f>IFERROR(VLOOKUP(A5637,hoja!$A$2:$E$970,4,FALSE),0)</f>
        <v>CENTRO</v>
      </c>
      <c r="C5637" s="23" t="str">
        <f>IFERROR(VLOOKUP(A5637,hoja!$A$2:$E$1370,5,FALSE),0)</f>
        <v>BOGOTÁ</v>
      </c>
      <c r="D5637" s="23" t="str">
        <f>IFERROR(VLOOKUP(A5637,hoja!A:D,3,FALSE),0)</f>
        <v>60002</v>
      </c>
      <c r="E5637" s="23" t="s">
        <v>751</v>
      </c>
      <c r="F5637" s="23" t="str">
        <f>IFERROR(VLOOKUP(E5637,hoja!$A$2:$E$970,4,FALSE),0)</f>
        <v>CENTRO</v>
      </c>
      <c r="G5637" s="23" t="str">
        <f>IFERROR(VLOOKUP(E5637,hoja!$A$2:$E$970,5,FALSE),0)</f>
        <v>BOGOTÁ</v>
      </c>
      <c r="H5637" s="103" t="str">
        <f>IFERROR(VLOOKUP(E5637,hoja!A:C,3,FALSE),0)</f>
        <v>0002A</v>
      </c>
      <c r="I5637" s="24" t="str">
        <f t="shared" ref="I5637:I5698" si="1850">D5637&amp;H5637</f>
        <v>600020002A</v>
      </c>
      <c r="K5637" s="23">
        <v>8</v>
      </c>
      <c r="L5637" s="23" t="s">
        <v>833</v>
      </c>
      <c r="M5637" s="23" t="s">
        <v>618</v>
      </c>
      <c r="N5637" s="23" t="s">
        <v>622</v>
      </c>
      <c r="O5637" s="23">
        <f t="shared" ref="O5637" si="1851">IF(K5637&lt;=250,25,IF(K5637&lt;=500,16,IF(K5637&lt;=800,12,IF(K5637&lt;=1100,8,IF(K5637&lt;=1400,6,IF(K5637&lt;=1700,5))))))</f>
        <v>25</v>
      </c>
      <c r="P5637" s="23" t="str">
        <f t="shared" ref="P5637" si="1852">D5637&amp;H5637&amp;M5637</f>
        <v>600020002APrincipal</v>
      </c>
    </row>
    <row r="5638" spans="1:16" ht="15" hidden="1" customHeight="1">
      <c r="A5638" s="23" t="s">
        <v>942</v>
      </c>
      <c r="B5638" s="23" t="str">
        <f>IFERROR(VLOOKUP(A5638,hoja!$A$2:$E$970,4,FALSE),0)</f>
        <v>CENTRO</v>
      </c>
      <c r="C5638" s="23" t="str">
        <f>IFERROR(VLOOKUP(A5638,hoja!$A$2:$E$1370,5,FALSE),0)</f>
        <v>BOGOTÁ</v>
      </c>
      <c r="D5638" s="23" t="str">
        <f>IFERROR(VLOOKUP(A5638,hoja!A:D,3,FALSE),0)</f>
        <v>60002</v>
      </c>
      <c r="E5638" s="40" t="s">
        <v>619</v>
      </c>
      <c r="F5638" s="23" t="str">
        <f>IFERROR(VLOOKUP(E5638,hoja!$A$2:$E$970,4,FALSE),0)</f>
        <v>ANTIOQUIA</v>
      </c>
      <c r="G5638" s="23" t="str">
        <f>IFERROR(VLOOKUP(E5638,hoja!$A$2:$E$970,5,FALSE),0)</f>
        <v>MEDELLÍN</v>
      </c>
      <c r="H5638" s="103" t="str">
        <f>IFERROR(VLOOKUP(E5638,hoja!A:C,3,FALSE),0)</f>
        <v>60100</v>
      </c>
      <c r="I5638" s="24" t="str">
        <f t="shared" si="1850"/>
        <v>6000260100</v>
      </c>
      <c r="K5638" s="23">
        <v>420</v>
      </c>
      <c r="L5638" s="23" t="str">
        <f t="shared" ref="L5638:L5699" si="1853">IF(B5638=F5638,"REGIONAL","NACIONAL")</f>
        <v>NACIONAL</v>
      </c>
      <c r="M5638" s="40" t="s">
        <v>623</v>
      </c>
      <c r="N5638" s="23" t="s">
        <v>622</v>
      </c>
      <c r="O5638" s="23">
        <f t="shared" ref="O5638:O5699" si="1854">IF(K5638&lt;=250,25,IF(K5638&lt;=500,16,IF(K5638&lt;=800,12,IF(K5638&lt;=1100,8,IF(K5638&lt;=1400,6,IF(K5638&lt;=1700,5))))))</f>
        <v>16</v>
      </c>
      <c r="P5638" s="23" t="str">
        <f t="shared" ref="P5638:P5699" si="1855">D5638&amp;H5638&amp;M5638</f>
        <v>6000260100Facatativa</v>
      </c>
    </row>
    <row r="5639" spans="1:16" ht="15" hidden="1" customHeight="1">
      <c r="A5639" s="23" t="s">
        <v>942</v>
      </c>
      <c r="B5639" s="23" t="str">
        <f>IFERROR(VLOOKUP(A5639,hoja!$A$2:$E$970,4,FALSE),0)</f>
        <v>CENTRO</v>
      </c>
      <c r="C5639" s="23" t="str">
        <f>IFERROR(VLOOKUP(A5639,hoja!$A$2:$E$1370,5,FALSE),0)</f>
        <v>BOGOTÁ</v>
      </c>
      <c r="D5639" s="23" t="str">
        <f>IFERROR(VLOOKUP(A5639,hoja!A:D,3,FALSE),0)</f>
        <v>60002</v>
      </c>
      <c r="E5639" s="40" t="s">
        <v>1240</v>
      </c>
      <c r="F5639" s="23" t="str">
        <f>IFERROR(VLOOKUP(E5639,hoja!$A$2:$E$970,4,FALSE),0)</f>
        <v>CENTRO</v>
      </c>
      <c r="G5639" s="23" t="str">
        <f>IFERROR(VLOOKUP(E5639,hoja!$A$2:$E$970,5,FALSE),0)</f>
        <v>BOGOTÁ</v>
      </c>
      <c r="H5639" s="103" t="str">
        <f>IFERROR(VLOOKUP(E5639,hoja!A:C,3,FALSE),0)</f>
        <v>50202</v>
      </c>
      <c r="I5639" s="24" t="str">
        <f t="shared" si="1850"/>
        <v>6000250202</v>
      </c>
      <c r="K5639" s="23">
        <v>10</v>
      </c>
      <c r="L5639" s="23" t="str">
        <f t="shared" si="1853"/>
        <v>REGIONAL</v>
      </c>
      <c r="M5639" s="40" t="s">
        <v>618</v>
      </c>
      <c r="N5639" s="23" t="s">
        <v>622</v>
      </c>
      <c r="O5639" s="23">
        <f t="shared" si="1854"/>
        <v>25</v>
      </c>
      <c r="P5639" s="23" t="str">
        <f t="shared" si="1855"/>
        <v>6000250202Principal</v>
      </c>
    </row>
    <row r="5640" spans="1:16" ht="15" hidden="1" customHeight="1">
      <c r="A5640" s="23" t="s">
        <v>942</v>
      </c>
      <c r="B5640" s="23" t="str">
        <f>IFERROR(VLOOKUP(A5640,hoja!$A$2:$E$970,4,FALSE),0)</f>
        <v>CENTRO</v>
      </c>
      <c r="C5640" s="23" t="str">
        <f>IFERROR(VLOOKUP(A5640,hoja!$A$2:$E$1370,5,FALSE),0)</f>
        <v>BOGOTÁ</v>
      </c>
      <c r="D5640" s="23" t="str">
        <f>IFERROR(VLOOKUP(A5640,hoja!A:D,3,FALSE),0)</f>
        <v>60002</v>
      </c>
      <c r="E5640" s="40" t="s">
        <v>1241</v>
      </c>
      <c r="F5640" s="23" t="str">
        <f>IFERROR(VLOOKUP(E5640,hoja!$A$2:$E$970,4,FALSE),0)</f>
        <v>CENTRO</v>
      </c>
      <c r="G5640" s="23" t="str">
        <f>IFERROR(VLOOKUP(E5640,hoja!$A$2:$E$970,5,FALSE),0)</f>
        <v>BOGOTÁ</v>
      </c>
      <c r="H5640" s="103" t="str">
        <f>IFERROR(VLOOKUP(E5640,hoja!A:C,3,FALSE),0)</f>
        <v>50203</v>
      </c>
      <c r="I5640" s="24" t="str">
        <f t="shared" si="1850"/>
        <v>6000250203</v>
      </c>
      <c r="K5640" s="23">
        <v>8</v>
      </c>
      <c r="L5640" s="23" t="str">
        <f t="shared" si="1853"/>
        <v>REGIONAL</v>
      </c>
      <c r="M5640" s="40" t="s">
        <v>618</v>
      </c>
      <c r="N5640" s="23" t="s">
        <v>622</v>
      </c>
      <c r="O5640" s="23">
        <f t="shared" si="1854"/>
        <v>25</v>
      </c>
      <c r="P5640" s="23" t="str">
        <f t="shared" si="1855"/>
        <v>6000250203Principal</v>
      </c>
    </row>
    <row r="5641" spans="1:16" ht="15" hidden="1" customHeight="1">
      <c r="A5641" s="23" t="s">
        <v>942</v>
      </c>
      <c r="B5641" s="23" t="str">
        <f>IFERROR(VLOOKUP(A5641,hoja!$A$2:$E$970,4,FALSE),0)</f>
        <v>CENTRO</v>
      </c>
      <c r="C5641" s="23" t="str">
        <f>IFERROR(VLOOKUP(A5641,hoja!$A$2:$E$1370,5,FALSE),0)</f>
        <v>BOGOTÁ</v>
      </c>
      <c r="D5641" s="23" t="str">
        <f>IFERROR(VLOOKUP(A5641,hoja!A:D,3,FALSE),0)</f>
        <v>60002</v>
      </c>
      <c r="E5641" s="40" t="s">
        <v>1242</v>
      </c>
      <c r="F5641" s="23" t="str">
        <f>IFERROR(VLOOKUP(E5641,hoja!$A$2:$E$970,4,FALSE),0)</f>
        <v>CENTRO</v>
      </c>
      <c r="G5641" s="23" t="str">
        <f>IFERROR(VLOOKUP(E5641,hoja!$A$2:$E$970,5,FALSE),0)</f>
        <v>BOGOTÁ</v>
      </c>
      <c r="H5641" s="103" t="str">
        <f>IFERROR(VLOOKUP(E5641,hoja!A:C,3,FALSE),0)</f>
        <v>50330</v>
      </c>
      <c r="I5641" s="24" t="str">
        <f t="shared" si="1850"/>
        <v>6000250330</v>
      </c>
      <c r="K5641" s="23">
        <v>33</v>
      </c>
      <c r="L5641" s="23" t="str">
        <f t="shared" si="1853"/>
        <v>REGIONAL</v>
      </c>
      <c r="M5641" s="40" t="s">
        <v>618</v>
      </c>
      <c r="N5641" s="23" t="s">
        <v>622</v>
      </c>
      <c r="O5641" s="23">
        <f t="shared" si="1854"/>
        <v>25</v>
      </c>
      <c r="P5641" s="23" t="str">
        <f t="shared" si="1855"/>
        <v>6000250330Principal</v>
      </c>
    </row>
    <row r="5642" spans="1:16" ht="15" hidden="1" customHeight="1">
      <c r="A5642" s="23" t="s">
        <v>942</v>
      </c>
      <c r="B5642" s="23" t="str">
        <f>IFERROR(VLOOKUP(A5642,hoja!$A$2:$E$970,4,FALSE),0)</f>
        <v>CENTRO</v>
      </c>
      <c r="C5642" s="23" t="str">
        <f>IFERROR(VLOOKUP(A5642,hoja!$A$2:$E$1370,5,FALSE),0)</f>
        <v>BOGOTÁ</v>
      </c>
      <c r="D5642" s="23" t="str">
        <f>IFERROR(VLOOKUP(A5642,hoja!A:D,3,FALSE),0)</f>
        <v>60002</v>
      </c>
      <c r="E5642" s="40" t="s">
        <v>1243</v>
      </c>
      <c r="F5642" s="23">
        <f>IFERROR(VLOOKUP(E5642,hoja!$A$2:$E$970,4,FALSE),0)</f>
        <v>0</v>
      </c>
      <c r="G5642" s="23">
        <f>IFERROR(VLOOKUP(E5642,hoja!$A$2:$E$970,5,FALSE),0)</f>
        <v>0</v>
      </c>
      <c r="H5642" s="103">
        <f>IFERROR(VLOOKUP(E5642,hoja!A:C,3,FALSE),0)</f>
        <v>0</v>
      </c>
      <c r="I5642" s="24" t="str">
        <f t="shared" si="1850"/>
        <v>600020</v>
      </c>
      <c r="K5642" s="23">
        <v>19</v>
      </c>
      <c r="L5642" s="23" t="str">
        <f t="shared" si="1853"/>
        <v>NACIONAL</v>
      </c>
      <c r="M5642" s="40" t="s">
        <v>618</v>
      </c>
      <c r="N5642" s="23" t="s">
        <v>622</v>
      </c>
      <c r="O5642" s="23">
        <f t="shared" si="1854"/>
        <v>25</v>
      </c>
      <c r="P5642" s="23" t="str">
        <f t="shared" si="1855"/>
        <v>600020Principal</v>
      </c>
    </row>
    <row r="5643" spans="1:16" ht="15" hidden="1" customHeight="1">
      <c r="A5643" s="23" t="s">
        <v>942</v>
      </c>
      <c r="B5643" s="23" t="str">
        <f>IFERROR(VLOOKUP(A5643,hoja!$A$2:$E$970,4,FALSE),0)</f>
        <v>CENTRO</v>
      </c>
      <c r="C5643" s="23" t="str">
        <f>IFERROR(VLOOKUP(A5643,hoja!$A$2:$E$1370,5,FALSE),0)</f>
        <v>BOGOTÁ</v>
      </c>
      <c r="D5643" s="23" t="str">
        <f>IFERROR(VLOOKUP(A5643,hoja!A:D,3,FALSE),0)</f>
        <v>60002</v>
      </c>
      <c r="E5643" s="40" t="s">
        <v>1244</v>
      </c>
      <c r="F5643" s="23">
        <f>IFERROR(VLOOKUP(E5643,hoja!$A$2:$E$970,4,FALSE),0)</f>
        <v>0</v>
      </c>
      <c r="G5643" s="23">
        <f>IFERROR(VLOOKUP(E5643,hoja!$A$2:$E$970,5,FALSE),0)</f>
        <v>0</v>
      </c>
      <c r="H5643" s="103">
        <f>IFERROR(VLOOKUP(E5643,hoja!A:C,3,FALSE),0)</f>
        <v>0</v>
      </c>
      <c r="I5643" s="24" t="str">
        <f t="shared" si="1850"/>
        <v>600020</v>
      </c>
      <c r="K5643" s="23">
        <v>7</v>
      </c>
      <c r="L5643" s="23" t="str">
        <f t="shared" si="1853"/>
        <v>NACIONAL</v>
      </c>
      <c r="M5643" s="40" t="s">
        <v>618</v>
      </c>
      <c r="N5643" s="23" t="s">
        <v>622</v>
      </c>
      <c r="O5643" s="23">
        <f t="shared" si="1854"/>
        <v>25</v>
      </c>
      <c r="P5643" s="23" t="str">
        <f t="shared" si="1855"/>
        <v>600020Principal</v>
      </c>
    </row>
    <row r="5644" spans="1:16" ht="15" hidden="1" customHeight="1">
      <c r="A5644" s="23" t="s">
        <v>942</v>
      </c>
      <c r="B5644" s="23" t="str">
        <f>IFERROR(VLOOKUP(A5644,hoja!$A$2:$E$970,4,FALSE),0)</f>
        <v>CENTRO</v>
      </c>
      <c r="C5644" s="23" t="str">
        <f>IFERROR(VLOOKUP(A5644,hoja!$A$2:$E$1370,5,FALSE),0)</f>
        <v>BOGOTÁ</v>
      </c>
      <c r="D5644" s="23" t="str">
        <f>IFERROR(VLOOKUP(A5644,hoja!A:D,3,FALSE),0)</f>
        <v>60002</v>
      </c>
      <c r="E5644" s="40" t="s">
        <v>1245</v>
      </c>
      <c r="F5644" s="23" t="str">
        <f>IFERROR(VLOOKUP(E5644,hoja!$A$2:$E$970,4,FALSE),0)</f>
        <v>CENTRO</v>
      </c>
      <c r="G5644" s="23" t="str">
        <f>IFERROR(VLOOKUP(E5644,hoja!$A$2:$E$970,5,FALSE),0)</f>
        <v>BOGOTÁ</v>
      </c>
      <c r="H5644" s="103" t="str">
        <f>IFERROR(VLOOKUP(E5644,hoja!A:C,3,FALSE),0)</f>
        <v>50210</v>
      </c>
      <c r="I5644" s="24" t="str">
        <f t="shared" si="1850"/>
        <v>6000250210</v>
      </c>
      <c r="K5644" s="23">
        <v>8</v>
      </c>
      <c r="L5644" s="23" t="str">
        <f t="shared" si="1853"/>
        <v>REGIONAL</v>
      </c>
      <c r="M5644" s="40" t="s">
        <v>618</v>
      </c>
      <c r="N5644" s="23" t="s">
        <v>622</v>
      </c>
      <c r="O5644" s="23">
        <f t="shared" si="1854"/>
        <v>25</v>
      </c>
      <c r="P5644" s="23" t="str">
        <f t="shared" si="1855"/>
        <v>6000250210Principal</v>
      </c>
    </row>
    <row r="5645" spans="1:16" ht="15" hidden="1" customHeight="1">
      <c r="A5645" s="23" t="s">
        <v>942</v>
      </c>
      <c r="B5645" s="23" t="str">
        <f>IFERROR(VLOOKUP(A5645,hoja!$A$2:$E$970,4,FALSE),0)</f>
        <v>CENTRO</v>
      </c>
      <c r="C5645" s="23" t="str">
        <f>IFERROR(VLOOKUP(A5645,hoja!$A$2:$E$1370,5,FALSE),0)</f>
        <v>BOGOTÁ</v>
      </c>
      <c r="D5645" s="23" t="str">
        <f>IFERROR(VLOOKUP(A5645,hoja!A:D,3,FALSE),0)</f>
        <v>60002</v>
      </c>
      <c r="E5645" s="40" t="s">
        <v>1246</v>
      </c>
      <c r="F5645" s="23" t="str">
        <f>IFERROR(VLOOKUP(E5645,hoja!$A$2:$E$970,4,FALSE),0)</f>
        <v>CENTRO</v>
      </c>
      <c r="G5645" s="23" t="str">
        <f>IFERROR(VLOOKUP(E5645,hoja!$A$2:$E$970,5,FALSE),0)</f>
        <v>BOGOTÁ</v>
      </c>
      <c r="H5645" s="103" t="str">
        <f>IFERROR(VLOOKUP(E5645,hoja!A:C,3,FALSE),0)</f>
        <v>50214</v>
      </c>
      <c r="I5645" s="24" t="str">
        <f t="shared" si="1850"/>
        <v>6000250214</v>
      </c>
      <c r="K5645" s="23">
        <v>34</v>
      </c>
      <c r="L5645" s="23" t="str">
        <f t="shared" si="1853"/>
        <v>REGIONAL</v>
      </c>
      <c r="M5645" s="40" t="s">
        <v>618</v>
      </c>
      <c r="N5645" s="23" t="s">
        <v>622</v>
      </c>
      <c r="O5645" s="23">
        <f t="shared" si="1854"/>
        <v>25</v>
      </c>
      <c r="P5645" s="23" t="str">
        <f t="shared" si="1855"/>
        <v>6000250214Principal</v>
      </c>
    </row>
    <row r="5646" spans="1:16" ht="15" hidden="1" customHeight="1">
      <c r="A5646" s="23" t="s">
        <v>942</v>
      </c>
      <c r="B5646" s="23" t="str">
        <f>IFERROR(VLOOKUP(A5646,hoja!$A$2:$E$970,4,FALSE),0)</f>
        <v>CENTRO</v>
      </c>
      <c r="C5646" s="23" t="str">
        <f>IFERROR(VLOOKUP(A5646,hoja!$A$2:$E$1370,5,FALSE),0)</f>
        <v>BOGOTÁ</v>
      </c>
      <c r="D5646" s="23" t="str">
        <f>IFERROR(VLOOKUP(A5646,hoja!A:D,3,FALSE),0)</f>
        <v>60002</v>
      </c>
      <c r="E5646" s="40" t="s">
        <v>650</v>
      </c>
      <c r="F5646" s="23" t="str">
        <f>IFERROR(VLOOKUP(E5646,hoja!$A$2:$E$970,4,FALSE),0)</f>
        <v>OCCIDENTE</v>
      </c>
      <c r="G5646" s="23" t="str">
        <f>IFERROR(VLOOKUP(E5646,hoja!$A$2:$E$970,5,FALSE),0)</f>
        <v>CALOTO</v>
      </c>
      <c r="H5646" s="103" t="str">
        <f>IFERROR(VLOOKUP(E5646,hoja!A:C,3,FALSE),0)</f>
        <v>0445</v>
      </c>
      <c r="I5646" s="24" t="str">
        <f t="shared" si="1850"/>
        <v>600020445</v>
      </c>
      <c r="K5646" s="23">
        <v>484</v>
      </c>
      <c r="L5646" s="23" t="str">
        <f t="shared" si="1853"/>
        <v>NACIONAL</v>
      </c>
      <c r="M5646" s="40" t="s">
        <v>618</v>
      </c>
      <c r="N5646" s="23" t="s">
        <v>622</v>
      </c>
      <c r="O5646" s="23">
        <f t="shared" si="1854"/>
        <v>16</v>
      </c>
      <c r="P5646" s="23" t="str">
        <f t="shared" si="1855"/>
        <v>600020445Principal</v>
      </c>
    </row>
    <row r="5647" spans="1:16" ht="15" hidden="1" customHeight="1">
      <c r="A5647" s="23" t="s">
        <v>942</v>
      </c>
      <c r="B5647" s="23" t="str">
        <f>IFERROR(VLOOKUP(A5647,hoja!$A$2:$E$970,4,FALSE),0)</f>
        <v>CENTRO</v>
      </c>
      <c r="C5647" s="23" t="str">
        <f>IFERROR(VLOOKUP(A5647,hoja!$A$2:$E$1370,5,FALSE),0)</f>
        <v>BOGOTÁ</v>
      </c>
      <c r="D5647" s="23" t="str">
        <f>IFERROR(VLOOKUP(A5647,hoja!A:D,3,FALSE),0)</f>
        <v>60002</v>
      </c>
      <c r="E5647" s="40" t="s">
        <v>1013</v>
      </c>
      <c r="F5647" s="23" t="str">
        <f>IFERROR(VLOOKUP(E5647,hoja!$A$2:$E$970,4,FALSE),0)</f>
        <v>CENTRO</v>
      </c>
      <c r="G5647" s="23" t="str">
        <f>IFERROR(VLOOKUP(E5647,hoja!$A$2:$E$970,5,FALSE),0)</f>
        <v>BOGOTÁ</v>
      </c>
      <c r="H5647" s="103" t="str">
        <f>IFERROR(VLOOKUP(E5647,hoja!A:C,3,FALSE),0)</f>
        <v>50364</v>
      </c>
      <c r="I5647" s="24" t="str">
        <f t="shared" si="1850"/>
        <v>6000250364</v>
      </c>
      <c r="K5647" s="23">
        <v>50</v>
      </c>
      <c r="L5647" s="23" t="str">
        <f t="shared" si="1853"/>
        <v>REGIONAL</v>
      </c>
      <c r="M5647" s="40" t="s">
        <v>618</v>
      </c>
      <c r="N5647" s="23" t="s">
        <v>622</v>
      </c>
      <c r="O5647" s="23">
        <f t="shared" si="1854"/>
        <v>25</v>
      </c>
      <c r="P5647" s="23" t="str">
        <f t="shared" si="1855"/>
        <v>6000250364Principal</v>
      </c>
    </row>
    <row r="5648" spans="1:16" ht="15" hidden="1" customHeight="1">
      <c r="A5648" s="23" t="s">
        <v>942</v>
      </c>
      <c r="B5648" s="23" t="str">
        <f>IFERROR(VLOOKUP(A5648,hoja!$A$2:$E$970,4,FALSE),0)</f>
        <v>CENTRO</v>
      </c>
      <c r="C5648" s="23" t="str">
        <f>IFERROR(VLOOKUP(A5648,hoja!$A$2:$E$1370,5,FALSE),0)</f>
        <v>BOGOTÁ</v>
      </c>
      <c r="D5648" s="23" t="str">
        <f>IFERROR(VLOOKUP(A5648,hoja!A:D,3,FALSE),0)</f>
        <v>60002</v>
      </c>
      <c r="E5648" s="40" t="s">
        <v>1247</v>
      </c>
      <c r="F5648" s="23">
        <f>IFERROR(VLOOKUP(E5648,hoja!$A$2:$E$970,4,FALSE),0)</f>
        <v>0</v>
      </c>
      <c r="G5648" s="23">
        <f>IFERROR(VLOOKUP(E5648,hoja!$A$2:$E$970,5,FALSE),0)</f>
        <v>0</v>
      </c>
      <c r="H5648" s="103">
        <f>IFERROR(VLOOKUP(E5648,hoja!A:C,3,FALSE),0)</f>
        <v>0</v>
      </c>
      <c r="I5648" s="24" t="str">
        <f t="shared" si="1850"/>
        <v>600020</v>
      </c>
      <c r="K5648" s="23">
        <v>12</v>
      </c>
      <c r="L5648" s="23" t="str">
        <f t="shared" si="1853"/>
        <v>NACIONAL</v>
      </c>
      <c r="M5648" s="40" t="s">
        <v>618</v>
      </c>
      <c r="N5648" s="23" t="s">
        <v>622</v>
      </c>
      <c r="O5648" s="23">
        <f t="shared" si="1854"/>
        <v>25</v>
      </c>
      <c r="P5648" s="23" t="str">
        <f t="shared" si="1855"/>
        <v>600020Principal</v>
      </c>
    </row>
    <row r="5649" spans="1:16" ht="15" hidden="1" customHeight="1">
      <c r="A5649" s="23" t="s">
        <v>942</v>
      </c>
      <c r="B5649" s="23" t="str">
        <f>IFERROR(VLOOKUP(A5649,hoja!$A$2:$E$970,4,FALSE),0)</f>
        <v>CENTRO</v>
      </c>
      <c r="C5649" s="23" t="str">
        <f>IFERROR(VLOOKUP(A5649,hoja!$A$2:$E$1370,5,FALSE),0)</f>
        <v>BOGOTÁ</v>
      </c>
      <c r="D5649" s="23" t="str">
        <f>IFERROR(VLOOKUP(A5649,hoja!A:D,3,FALSE),0)</f>
        <v>60002</v>
      </c>
      <c r="E5649" s="40" t="s">
        <v>1248</v>
      </c>
      <c r="F5649" s="23">
        <f>IFERROR(VLOOKUP(E5649,hoja!$A$2:$E$970,4,FALSE),0)</f>
        <v>0</v>
      </c>
      <c r="G5649" s="23">
        <f>IFERROR(VLOOKUP(E5649,hoja!$A$2:$E$970,5,FALSE),0)</f>
        <v>0</v>
      </c>
      <c r="H5649" s="103">
        <f>IFERROR(VLOOKUP(E5649,hoja!A:C,3,FALSE),0)</f>
        <v>0</v>
      </c>
      <c r="I5649" s="24" t="str">
        <f t="shared" si="1850"/>
        <v>600020</v>
      </c>
      <c r="K5649" s="23">
        <v>263</v>
      </c>
      <c r="L5649" s="23" t="str">
        <f t="shared" si="1853"/>
        <v>NACIONAL</v>
      </c>
      <c r="M5649" s="40" t="s">
        <v>618</v>
      </c>
      <c r="N5649" s="23" t="s">
        <v>622</v>
      </c>
      <c r="O5649" s="23">
        <f t="shared" si="1854"/>
        <v>16</v>
      </c>
      <c r="P5649" s="23" t="str">
        <f t="shared" si="1855"/>
        <v>600020Principal</v>
      </c>
    </row>
    <row r="5650" spans="1:16" ht="15" hidden="1" customHeight="1">
      <c r="A5650" s="23" t="s">
        <v>942</v>
      </c>
      <c r="B5650" s="23" t="str">
        <f>IFERROR(VLOOKUP(A5650,hoja!$A$2:$E$970,4,FALSE),0)</f>
        <v>CENTRO</v>
      </c>
      <c r="C5650" s="23" t="str">
        <f>IFERROR(VLOOKUP(A5650,hoja!$A$2:$E$1370,5,FALSE),0)</f>
        <v>BOGOTÁ</v>
      </c>
      <c r="D5650" s="23" t="str">
        <f>IFERROR(VLOOKUP(A5650,hoja!A:D,3,FALSE),0)</f>
        <v>60002</v>
      </c>
      <c r="E5650" s="40" t="s">
        <v>689</v>
      </c>
      <c r="F5650" s="23" t="str">
        <f>IFERROR(VLOOKUP(E5650,hoja!$A$2:$E$970,4,FALSE),0)</f>
        <v>SANTANDER</v>
      </c>
      <c r="G5650" s="23" t="str">
        <f>IFERROR(VLOOKUP(E5650,hoja!$A$2:$E$970,5,FALSE),0)</f>
        <v>AGUACHICA</v>
      </c>
      <c r="H5650" s="103" t="str">
        <f>IFERROR(VLOOKUP(E5650,hoja!A:C,3,FALSE),0)</f>
        <v>0437</v>
      </c>
      <c r="I5650" s="24" t="str">
        <f t="shared" si="1850"/>
        <v>600020437</v>
      </c>
      <c r="K5650" s="23">
        <v>599</v>
      </c>
      <c r="L5650" s="23" t="str">
        <f t="shared" si="1853"/>
        <v>NACIONAL</v>
      </c>
      <c r="M5650" s="40" t="s">
        <v>623</v>
      </c>
      <c r="N5650" s="23" t="s">
        <v>622</v>
      </c>
      <c r="O5650" s="23">
        <f t="shared" si="1854"/>
        <v>12</v>
      </c>
      <c r="P5650" s="23" t="str">
        <f t="shared" si="1855"/>
        <v>600020437Facatativa</v>
      </c>
    </row>
    <row r="5651" spans="1:16" ht="15" hidden="1" customHeight="1">
      <c r="A5651" s="23" t="s">
        <v>942</v>
      </c>
      <c r="B5651" s="23" t="str">
        <f>IFERROR(VLOOKUP(A5651,hoja!$A$2:$E$970,4,FALSE),0)</f>
        <v>CENTRO</v>
      </c>
      <c r="C5651" s="23" t="str">
        <f>IFERROR(VLOOKUP(A5651,hoja!$A$2:$E$1370,5,FALSE),0)</f>
        <v>BOGOTÁ</v>
      </c>
      <c r="D5651" s="23" t="str">
        <f>IFERROR(VLOOKUP(A5651,hoja!A:D,3,FALSE),0)</f>
        <v>60002</v>
      </c>
      <c r="E5651" s="40" t="s">
        <v>689</v>
      </c>
      <c r="F5651" s="23" t="str">
        <f>IFERROR(VLOOKUP(E5651,hoja!$A$2:$E$970,4,FALSE),0)</f>
        <v>SANTANDER</v>
      </c>
      <c r="G5651" s="23" t="str">
        <f>IFERROR(VLOOKUP(E5651,hoja!$A$2:$E$970,5,FALSE),0)</f>
        <v>AGUACHICA</v>
      </c>
      <c r="H5651" s="103" t="str">
        <f>IFERROR(VLOOKUP(E5651,hoja!A:C,3,FALSE),0)</f>
        <v>0437</v>
      </c>
      <c r="I5651" s="24" t="str">
        <f t="shared" si="1850"/>
        <v>600020437</v>
      </c>
      <c r="K5651" s="23">
        <v>491</v>
      </c>
      <c r="L5651" s="23" t="str">
        <f t="shared" si="1853"/>
        <v>NACIONAL</v>
      </c>
      <c r="M5651" s="40" t="s">
        <v>674</v>
      </c>
      <c r="N5651" s="23" t="s">
        <v>622</v>
      </c>
      <c r="O5651" s="23">
        <f t="shared" si="1854"/>
        <v>16</v>
      </c>
      <c r="P5651" s="23" t="str">
        <f t="shared" si="1855"/>
        <v>600020437La Vega</v>
      </c>
    </row>
    <row r="5652" spans="1:16" ht="15" hidden="1" customHeight="1">
      <c r="A5652" s="23" t="s">
        <v>942</v>
      </c>
      <c r="B5652" s="23" t="str">
        <f>IFERROR(VLOOKUP(A5652,hoja!$A$2:$E$970,4,FALSE),0)</f>
        <v>CENTRO</v>
      </c>
      <c r="C5652" s="23" t="str">
        <f>IFERROR(VLOOKUP(A5652,hoja!$A$2:$E$1370,5,FALSE),0)</f>
        <v>BOGOTÁ</v>
      </c>
      <c r="D5652" s="23" t="str">
        <f>IFERROR(VLOOKUP(A5652,hoja!A:D,3,FALSE),0)</f>
        <v>60002</v>
      </c>
      <c r="E5652" s="40" t="s">
        <v>689</v>
      </c>
      <c r="F5652" s="23" t="str">
        <f>IFERROR(VLOOKUP(E5652,hoja!$A$2:$E$970,4,FALSE),0)</f>
        <v>SANTANDER</v>
      </c>
      <c r="G5652" s="23" t="str">
        <f>IFERROR(VLOOKUP(E5652,hoja!$A$2:$E$970,5,FALSE),0)</f>
        <v>AGUACHICA</v>
      </c>
      <c r="H5652" s="103" t="str">
        <f>IFERROR(VLOOKUP(E5652,hoja!A:C,3,FALSE),0)</f>
        <v>0437</v>
      </c>
      <c r="I5652" s="24" t="str">
        <f t="shared" si="1850"/>
        <v>600020437</v>
      </c>
      <c r="K5652" s="23">
        <v>583</v>
      </c>
      <c r="L5652" s="23" t="str">
        <f t="shared" si="1853"/>
        <v>NACIONAL</v>
      </c>
      <c r="M5652" s="40" t="s">
        <v>618</v>
      </c>
      <c r="N5652" s="23" t="s">
        <v>622</v>
      </c>
      <c r="O5652" s="23">
        <f t="shared" si="1854"/>
        <v>12</v>
      </c>
      <c r="P5652" s="23" t="str">
        <f t="shared" si="1855"/>
        <v>600020437Principal</v>
      </c>
    </row>
    <row r="5653" spans="1:16" ht="15" hidden="1" customHeight="1">
      <c r="A5653" s="23" t="s">
        <v>942</v>
      </c>
      <c r="B5653" s="23" t="str">
        <f>IFERROR(VLOOKUP(A5653,hoja!$A$2:$E$970,4,FALSE),0)</f>
        <v>CENTRO</v>
      </c>
      <c r="C5653" s="23" t="str">
        <f>IFERROR(VLOOKUP(A5653,hoja!$A$2:$E$1370,5,FALSE),0)</f>
        <v>BOGOTÁ</v>
      </c>
      <c r="D5653" s="23" t="str">
        <f>IFERROR(VLOOKUP(A5653,hoja!A:D,3,FALSE),0)</f>
        <v>60002</v>
      </c>
      <c r="E5653" s="40" t="s">
        <v>659</v>
      </c>
      <c r="F5653" s="23" t="str">
        <f>IFERROR(VLOOKUP(E5653,hoja!$A$2:$E$970,4,FALSE),0)</f>
        <v>OCCIDENTE</v>
      </c>
      <c r="G5653" s="23" t="str">
        <f>IFERROR(VLOOKUP(E5653,hoja!$A$2:$E$970,5,FALSE),0)</f>
        <v>ARMENIA</v>
      </c>
      <c r="H5653" s="103" t="str">
        <f>IFERROR(VLOOKUP(E5653,hoja!A:C,3,FALSE),0)</f>
        <v>0142</v>
      </c>
      <c r="I5653" s="24" t="str">
        <f t="shared" si="1850"/>
        <v>600020142</v>
      </c>
      <c r="K5653" s="23">
        <v>282</v>
      </c>
      <c r="L5653" s="23" t="str">
        <f t="shared" si="1853"/>
        <v>NACIONAL</v>
      </c>
      <c r="M5653" s="40" t="s">
        <v>618</v>
      </c>
      <c r="N5653" s="23" t="s">
        <v>622</v>
      </c>
      <c r="O5653" s="23">
        <f t="shared" si="1854"/>
        <v>16</v>
      </c>
      <c r="P5653" s="23" t="str">
        <f t="shared" si="1855"/>
        <v>600020142Principal</v>
      </c>
    </row>
    <row r="5654" spans="1:16" ht="15" hidden="1" customHeight="1">
      <c r="A5654" s="23" t="s">
        <v>942</v>
      </c>
      <c r="B5654" s="23" t="str">
        <f>IFERROR(VLOOKUP(A5654,hoja!$A$2:$E$970,4,FALSE),0)</f>
        <v>CENTRO</v>
      </c>
      <c r="C5654" s="23" t="str">
        <f>IFERROR(VLOOKUP(A5654,hoja!$A$2:$E$1370,5,FALSE),0)</f>
        <v>BOGOTÁ</v>
      </c>
      <c r="D5654" s="23" t="str">
        <f>IFERROR(VLOOKUP(A5654,hoja!A:D,3,FALSE),0)</f>
        <v>60002</v>
      </c>
      <c r="E5654" s="40" t="s">
        <v>692</v>
      </c>
      <c r="F5654" s="23" t="str">
        <f>IFERROR(VLOOKUP(E5654,hoja!$A$2:$E$970,4,FALSE),0)</f>
        <v>SANTANDER</v>
      </c>
      <c r="G5654" s="23" t="str">
        <f>IFERROR(VLOOKUP(E5654,hoja!$A$2:$E$970,5,FALSE),0)</f>
        <v>BARBOSA</v>
      </c>
      <c r="H5654" s="103" t="str">
        <f>IFERROR(VLOOKUP(E5654,hoja!A:C,3,FALSE),0)</f>
        <v>0446</v>
      </c>
      <c r="I5654" s="24" t="str">
        <f t="shared" si="1850"/>
        <v>600020446</v>
      </c>
      <c r="K5654" s="23">
        <v>202</v>
      </c>
      <c r="L5654" s="23" t="str">
        <f t="shared" si="1853"/>
        <v>NACIONAL</v>
      </c>
      <c r="M5654" s="40" t="s">
        <v>618</v>
      </c>
      <c r="N5654" s="23" t="s">
        <v>622</v>
      </c>
      <c r="O5654" s="23">
        <f t="shared" si="1854"/>
        <v>25</v>
      </c>
      <c r="P5654" s="23" t="str">
        <f t="shared" si="1855"/>
        <v>600020446Principal</v>
      </c>
    </row>
    <row r="5655" spans="1:16" ht="15" hidden="1" customHeight="1">
      <c r="A5655" s="23" t="s">
        <v>942</v>
      </c>
      <c r="B5655" s="23" t="str">
        <f>IFERROR(VLOOKUP(A5655,hoja!$A$2:$E$970,4,FALSE),0)</f>
        <v>CENTRO</v>
      </c>
      <c r="C5655" s="23" t="str">
        <f>IFERROR(VLOOKUP(A5655,hoja!$A$2:$E$1370,5,FALSE),0)</f>
        <v>BOGOTÁ</v>
      </c>
      <c r="D5655" s="23" t="str">
        <f>IFERROR(VLOOKUP(A5655,hoja!A:D,3,FALSE),0)</f>
        <v>60002</v>
      </c>
      <c r="E5655" s="40" t="s">
        <v>693</v>
      </c>
      <c r="F5655" s="23" t="str">
        <f>IFERROR(VLOOKUP(E5655,hoja!$A$2:$E$970,4,FALSE),0)</f>
        <v>COSTA</v>
      </c>
      <c r="G5655" s="23" t="str">
        <f>IFERROR(VLOOKUP(E5655,hoja!$A$2:$E$970,5,FALSE),0)</f>
        <v>BOSCONIA</v>
      </c>
      <c r="H5655" s="103" t="str">
        <f>IFERROR(VLOOKUP(E5655,hoja!A:C,3,FALSE),0)</f>
        <v>0449</v>
      </c>
      <c r="I5655" s="24" t="str">
        <f t="shared" si="1850"/>
        <v>600020449</v>
      </c>
      <c r="K5655" s="23">
        <v>806</v>
      </c>
      <c r="L5655" s="23" t="str">
        <f t="shared" si="1853"/>
        <v>NACIONAL</v>
      </c>
      <c r="M5655" s="40" t="s">
        <v>618</v>
      </c>
      <c r="N5655" s="23" t="s">
        <v>622</v>
      </c>
      <c r="O5655" s="23">
        <f t="shared" si="1854"/>
        <v>8</v>
      </c>
      <c r="P5655" s="23" t="str">
        <f t="shared" si="1855"/>
        <v>600020449Principal</v>
      </c>
    </row>
    <row r="5656" spans="1:16" ht="15" hidden="1" customHeight="1">
      <c r="A5656" s="23" t="s">
        <v>942</v>
      </c>
      <c r="B5656" s="23" t="str">
        <f>IFERROR(VLOOKUP(A5656,hoja!$A$2:$E$970,4,FALSE),0)</f>
        <v>CENTRO</v>
      </c>
      <c r="C5656" s="23" t="str">
        <f>IFERROR(VLOOKUP(A5656,hoja!$A$2:$E$1370,5,FALSE),0)</f>
        <v>BOGOTÁ</v>
      </c>
      <c r="D5656" s="23" t="str">
        <f>IFERROR(VLOOKUP(A5656,hoja!A:D,3,FALSE),0)</f>
        <v>60002</v>
      </c>
      <c r="E5656" s="40" t="s">
        <v>694</v>
      </c>
      <c r="F5656" s="23" t="str">
        <f>IFERROR(VLOOKUP(E5656,hoja!$A$2:$E$970,4,FALSE),0)</f>
        <v>OCCIDENTE</v>
      </c>
      <c r="G5656" s="23" t="str">
        <f>IFERROR(VLOOKUP(E5656,hoja!$A$2:$E$970,5,FALSE),0)</f>
        <v>BUENAVENTURA</v>
      </c>
      <c r="H5656" s="103" t="str">
        <f>IFERROR(VLOOKUP(E5656,hoja!A:C,3,FALSE),0)</f>
        <v>0131</v>
      </c>
      <c r="I5656" s="24" t="str">
        <f t="shared" si="1850"/>
        <v>600020131</v>
      </c>
      <c r="K5656" s="23">
        <v>494</v>
      </c>
      <c r="L5656" s="23" t="str">
        <f t="shared" si="1853"/>
        <v>NACIONAL</v>
      </c>
      <c r="M5656" s="40" t="s">
        <v>618</v>
      </c>
      <c r="N5656" s="23" t="s">
        <v>622</v>
      </c>
      <c r="O5656" s="23">
        <f t="shared" si="1854"/>
        <v>16</v>
      </c>
      <c r="P5656" s="23" t="str">
        <f t="shared" si="1855"/>
        <v>600020131Principal</v>
      </c>
    </row>
    <row r="5657" spans="1:16" ht="15" hidden="1" customHeight="1">
      <c r="A5657" s="23" t="s">
        <v>942</v>
      </c>
      <c r="B5657" s="23" t="str">
        <f>IFERROR(VLOOKUP(A5657,hoja!$A$2:$E$970,4,FALSE),0)</f>
        <v>CENTRO</v>
      </c>
      <c r="C5657" s="23" t="str">
        <f>IFERROR(VLOOKUP(A5657,hoja!$A$2:$E$1370,5,FALSE),0)</f>
        <v>BOGOTÁ</v>
      </c>
      <c r="D5657" s="23" t="str">
        <f>IFERROR(VLOOKUP(A5657,hoja!A:D,3,FALSE),0)</f>
        <v>60002</v>
      </c>
      <c r="E5657" s="40" t="s">
        <v>683</v>
      </c>
      <c r="F5657" s="23" t="str">
        <f>IFERROR(VLOOKUP(E5657,hoja!$A$2:$E$970,4,FALSE),0)</f>
        <v>OCCIDENTE</v>
      </c>
      <c r="G5657" s="23" t="str">
        <f>IFERROR(VLOOKUP(E5657,hoja!$A$2:$E$970,5,FALSE),0)</f>
        <v>BUGA</v>
      </c>
      <c r="H5657" s="103" t="str">
        <f>IFERROR(VLOOKUP(E5657,hoja!A:C,3,FALSE),0)</f>
        <v>0411</v>
      </c>
      <c r="I5657" s="24" t="str">
        <f t="shared" si="1850"/>
        <v>600020411</v>
      </c>
      <c r="K5657" s="23">
        <v>393</v>
      </c>
      <c r="L5657" s="23" t="str">
        <f t="shared" si="1853"/>
        <v>NACIONAL</v>
      </c>
      <c r="M5657" s="40" t="s">
        <v>618</v>
      </c>
      <c r="N5657" s="23" t="s">
        <v>622</v>
      </c>
      <c r="O5657" s="23">
        <f t="shared" si="1854"/>
        <v>16</v>
      </c>
      <c r="P5657" s="23" t="str">
        <f t="shared" si="1855"/>
        <v>600020411Principal</v>
      </c>
    </row>
    <row r="5658" spans="1:16" ht="15" hidden="1" customHeight="1">
      <c r="A5658" s="23" t="s">
        <v>942</v>
      </c>
      <c r="B5658" s="23" t="str">
        <f>IFERROR(VLOOKUP(A5658,hoja!$A$2:$E$970,4,FALSE),0)</f>
        <v>CENTRO</v>
      </c>
      <c r="C5658" s="23" t="str">
        <f>IFERROR(VLOOKUP(A5658,hoja!$A$2:$E$1370,5,FALSE),0)</f>
        <v>BOGOTÁ</v>
      </c>
      <c r="D5658" s="23" t="str">
        <f>IFERROR(VLOOKUP(A5658,hoja!A:D,3,FALSE),0)</f>
        <v>60002</v>
      </c>
      <c r="E5658" s="40" t="s">
        <v>660</v>
      </c>
      <c r="F5658" s="23" t="str">
        <f>IFERROR(VLOOKUP(E5658,hoja!$A$2:$E$970,4,FALSE),0)</f>
        <v>CENTRO</v>
      </c>
      <c r="G5658" s="23" t="str">
        <f>IFERROR(VLOOKUP(E5658,hoja!$A$2:$E$970,5,FALSE),0)</f>
        <v>BOGOTÁ</v>
      </c>
      <c r="H5658" s="103" t="str">
        <f>IFERROR(VLOOKUP(E5658,hoja!A:C,3,FALSE),0)</f>
        <v>0035</v>
      </c>
      <c r="I5658" s="24" t="str">
        <f t="shared" si="1850"/>
        <v>600020035</v>
      </c>
      <c r="K5658" s="23">
        <v>17</v>
      </c>
      <c r="L5658" s="23" t="str">
        <f t="shared" si="1853"/>
        <v>REGIONAL</v>
      </c>
      <c r="M5658" s="40" t="s">
        <v>618</v>
      </c>
      <c r="N5658" s="23" t="s">
        <v>622</v>
      </c>
      <c r="O5658" s="23">
        <f t="shared" si="1854"/>
        <v>25</v>
      </c>
      <c r="P5658" s="23" t="str">
        <f t="shared" si="1855"/>
        <v>600020035Principal</v>
      </c>
    </row>
    <row r="5659" spans="1:16" ht="15" hidden="1" customHeight="1">
      <c r="A5659" s="23" t="s">
        <v>942</v>
      </c>
      <c r="B5659" s="23" t="str">
        <f>IFERROR(VLOOKUP(A5659,hoja!$A$2:$E$970,4,FALSE),0)</f>
        <v>CENTRO</v>
      </c>
      <c r="C5659" s="23" t="str">
        <f>IFERROR(VLOOKUP(A5659,hoja!$A$2:$E$1370,5,FALSE),0)</f>
        <v>BOGOTÁ</v>
      </c>
      <c r="D5659" s="23" t="str">
        <f>IFERROR(VLOOKUP(A5659,hoja!A:D,3,FALSE),0)</f>
        <v>60002</v>
      </c>
      <c r="E5659" s="40" t="s">
        <v>695</v>
      </c>
      <c r="F5659" s="23" t="str">
        <f>IFERROR(VLOOKUP(E5659,hoja!$A$2:$E$970,4,FALSE),0)</f>
        <v>CENTRO</v>
      </c>
      <c r="G5659" s="23" t="str">
        <f>IFERROR(VLOOKUP(E5659,hoja!$A$2:$E$970,5,FALSE),0)</f>
        <v>CAQUEZA</v>
      </c>
      <c r="H5659" s="103" t="str">
        <f>IFERROR(VLOOKUP(E5659,hoja!A:C,3,FALSE),0)</f>
        <v>0012</v>
      </c>
      <c r="I5659" s="24" t="str">
        <f t="shared" si="1850"/>
        <v>600020012</v>
      </c>
      <c r="K5659" s="23">
        <v>65</v>
      </c>
      <c r="L5659" s="23" t="str">
        <f t="shared" si="1853"/>
        <v>REGIONAL</v>
      </c>
      <c r="M5659" s="40" t="s">
        <v>618</v>
      </c>
      <c r="N5659" s="23" t="s">
        <v>622</v>
      </c>
      <c r="O5659" s="23">
        <f t="shared" si="1854"/>
        <v>25</v>
      </c>
      <c r="P5659" s="23" t="str">
        <f t="shared" si="1855"/>
        <v>600020012Principal</v>
      </c>
    </row>
    <row r="5660" spans="1:16" ht="15" hidden="1" customHeight="1">
      <c r="A5660" s="23" t="s">
        <v>942</v>
      </c>
      <c r="B5660" s="23" t="str">
        <f>IFERROR(VLOOKUP(A5660,hoja!$A$2:$E$970,4,FALSE),0)</f>
        <v>CENTRO</v>
      </c>
      <c r="C5660" s="23" t="str">
        <f>IFERROR(VLOOKUP(A5660,hoja!$A$2:$E$1370,5,FALSE),0)</f>
        <v>BOGOTÁ</v>
      </c>
      <c r="D5660" s="23" t="str">
        <f>IFERROR(VLOOKUP(A5660,hoja!A:D,3,FALSE),0)</f>
        <v>60002</v>
      </c>
      <c r="E5660" s="40" t="s">
        <v>661</v>
      </c>
      <c r="F5660" s="23" t="str">
        <f>IFERROR(VLOOKUP(E5660,hoja!$A$2:$E$970,4,FALSE),0)</f>
        <v>COSTA</v>
      </c>
      <c r="G5660" s="23" t="str">
        <f>IFERROR(VLOOKUP(E5660,hoja!$A$2:$E$970,5,FALSE),0)</f>
        <v>CARTAGENA</v>
      </c>
      <c r="H5660" s="103" t="str">
        <f>IFERROR(VLOOKUP(E5660,hoja!A:C,3,FALSE),0)</f>
        <v>0113</v>
      </c>
      <c r="I5660" s="24" t="str">
        <f t="shared" si="1850"/>
        <v>600020113</v>
      </c>
      <c r="K5660" s="36">
        <v>1068</v>
      </c>
      <c r="L5660" s="23" t="str">
        <f t="shared" si="1853"/>
        <v>NACIONAL</v>
      </c>
      <c r="M5660" s="40" t="s">
        <v>623</v>
      </c>
      <c r="N5660" s="23" t="s">
        <v>622</v>
      </c>
      <c r="O5660" s="23">
        <f t="shared" si="1854"/>
        <v>8</v>
      </c>
      <c r="P5660" s="23" t="str">
        <f t="shared" si="1855"/>
        <v>600020113Facatativa</v>
      </c>
    </row>
    <row r="5661" spans="1:16" ht="15" hidden="1" customHeight="1">
      <c r="A5661" s="23" t="s">
        <v>942</v>
      </c>
      <c r="B5661" s="23" t="str">
        <f>IFERROR(VLOOKUP(A5661,hoja!$A$2:$E$970,4,FALSE),0)</f>
        <v>CENTRO</v>
      </c>
      <c r="C5661" s="23" t="str">
        <f>IFERROR(VLOOKUP(A5661,hoja!$A$2:$E$1370,5,FALSE),0)</f>
        <v>BOGOTÁ</v>
      </c>
      <c r="D5661" s="23" t="str">
        <f>IFERROR(VLOOKUP(A5661,hoja!A:D,3,FALSE),0)</f>
        <v>60002</v>
      </c>
      <c r="E5661" s="40" t="s">
        <v>661</v>
      </c>
      <c r="F5661" s="23" t="str">
        <f>IFERROR(VLOOKUP(E5661,hoja!$A$2:$E$970,4,FALSE),0)</f>
        <v>COSTA</v>
      </c>
      <c r="G5661" s="23" t="str">
        <f>IFERROR(VLOOKUP(E5661,hoja!$A$2:$E$970,5,FALSE),0)</f>
        <v>CARTAGENA</v>
      </c>
      <c r="H5661" s="103" t="str">
        <f>IFERROR(VLOOKUP(E5661,hoja!A:C,3,FALSE),0)</f>
        <v>0113</v>
      </c>
      <c r="I5661" s="24" t="str">
        <f t="shared" si="1850"/>
        <v>600020113</v>
      </c>
      <c r="K5661" s="23">
        <v>846</v>
      </c>
      <c r="L5661" s="23" t="str">
        <f t="shared" si="1853"/>
        <v>NACIONAL</v>
      </c>
      <c r="M5661" s="40" t="s">
        <v>674</v>
      </c>
      <c r="N5661" s="23" t="s">
        <v>622</v>
      </c>
      <c r="O5661" s="23">
        <f t="shared" si="1854"/>
        <v>8</v>
      </c>
      <c r="P5661" s="23" t="str">
        <f t="shared" si="1855"/>
        <v>600020113La Vega</v>
      </c>
    </row>
    <row r="5662" spans="1:16" ht="15" hidden="1" customHeight="1">
      <c r="A5662" s="23" t="s">
        <v>942</v>
      </c>
      <c r="B5662" s="23" t="str">
        <f>IFERROR(VLOOKUP(A5662,hoja!$A$2:$E$970,4,FALSE),0)</f>
        <v>CENTRO</v>
      </c>
      <c r="C5662" s="23" t="str">
        <f>IFERROR(VLOOKUP(A5662,hoja!$A$2:$E$1370,5,FALSE),0)</f>
        <v>BOGOTÁ</v>
      </c>
      <c r="D5662" s="23" t="str">
        <f>IFERROR(VLOOKUP(A5662,hoja!A:D,3,FALSE),0)</f>
        <v>60002</v>
      </c>
      <c r="E5662" s="40" t="s">
        <v>661</v>
      </c>
      <c r="F5662" s="23" t="str">
        <f>IFERROR(VLOOKUP(E5662,hoja!$A$2:$E$970,4,FALSE),0)</f>
        <v>COSTA</v>
      </c>
      <c r="G5662" s="23" t="str">
        <f>IFERROR(VLOOKUP(E5662,hoja!$A$2:$E$970,5,FALSE),0)</f>
        <v>CARTAGENA</v>
      </c>
      <c r="H5662" s="103" t="str">
        <f>IFERROR(VLOOKUP(E5662,hoja!A:C,3,FALSE),0)</f>
        <v>0113</v>
      </c>
      <c r="I5662" s="24" t="str">
        <f t="shared" si="1850"/>
        <v>600020113</v>
      </c>
      <c r="K5662" s="36">
        <v>1074</v>
      </c>
      <c r="L5662" s="23" t="str">
        <f t="shared" si="1853"/>
        <v>NACIONAL</v>
      </c>
      <c r="M5662" s="40" t="s">
        <v>618</v>
      </c>
      <c r="N5662" s="23" t="s">
        <v>622</v>
      </c>
      <c r="O5662" s="23">
        <f t="shared" si="1854"/>
        <v>8</v>
      </c>
      <c r="P5662" s="23" t="str">
        <f t="shared" si="1855"/>
        <v>600020113Principal</v>
      </c>
    </row>
    <row r="5663" spans="1:16" ht="15" hidden="1" customHeight="1">
      <c r="A5663" s="23" t="s">
        <v>942</v>
      </c>
      <c r="B5663" s="23" t="str">
        <f>IFERROR(VLOOKUP(A5663,hoja!$A$2:$E$970,4,FALSE),0)</f>
        <v>CENTRO</v>
      </c>
      <c r="C5663" s="23" t="str">
        <f>IFERROR(VLOOKUP(A5663,hoja!$A$2:$E$1370,5,FALSE),0)</f>
        <v>BOGOTÁ</v>
      </c>
      <c r="D5663" s="23" t="str">
        <f>IFERROR(VLOOKUP(A5663,hoja!A:D,3,FALSE),0)</f>
        <v>60002</v>
      </c>
      <c r="E5663" s="40" t="s">
        <v>698</v>
      </c>
      <c r="F5663" s="23" t="str">
        <f>IFERROR(VLOOKUP(E5663,hoja!$A$2:$E$970,4,FALSE),0)</f>
        <v>COSTA</v>
      </c>
      <c r="G5663" s="23" t="str">
        <f>IFERROR(VLOOKUP(E5663,hoja!$A$2:$E$970,5,FALSE),0)</f>
        <v>CAUCASIA</v>
      </c>
      <c r="H5663" s="103" t="str">
        <f>IFERROR(VLOOKUP(E5663,hoja!A:C,3,FALSE),0)</f>
        <v>0384</v>
      </c>
      <c r="I5663" s="24" t="str">
        <f t="shared" si="1850"/>
        <v>600020384</v>
      </c>
      <c r="K5663" s="23">
        <v>699</v>
      </c>
      <c r="L5663" s="23" t="str">
        <f t="shared" si="1853"/>
        <v>NACIONAL</v>
      </c>
      <c r="M5663" s="40" t="s">
        <v>623</v>
      </c>
      <c r="N5663" s="23" t="s">
        <v>622</v>
      </c>
      <c r="O5663" s="23">
        <f t="shared" si="1854"/>
        <v>12</v>
      </c>
      <c r="P5663" s="23" t="str">
        <f t="shared" si="1855"/>
        <v>600020384Facatativa</v>
      </c>
    </row>
    <row r="5664" spans="1:16" ht="15" hidden="1" customHeight="1">
      <c r="A5664" s="23" t="s">
        <v>942</v>
      </c>
      <c r="B5664" s="23" t="str">
        <f>IFERROR(VLOOKUP(A5664,hoja!$A$2:$E$970,4,FALSE),0)</f>
        <v>CENTRO</v>
      </c>
      <c r="C5664" s="23" t="str">
        <f>IFERROR(VLOOKUP(A5664,hoja!$A$2:$E$1370,5,FALSE),0)</f>
        <v>BOGOTÁ</v>
      </c>
      <c r="D5664" s="23" t="str">
        <f>IFERROR(VLOOKUP(A5664,hoja!A:D,3,FALSE),0)</f>
        <v>60002</v>
      </c>
      <c r="E5664" s="40" t="s">
        <v>698</v>
      </c>
      <c r="F5664" s="23" t="str">
        <f>IFERROR(VLOOKUP(E5664,hoja!$A$2:$E$970,4,FALSE),0)</f>
        <v>COSTA</v>
      </c>
      <c r="G5664" s="23" t="str">
        <f>IFERROR(VLOOKUP(E5664,hoja!$A$2:$E$970,5,FALSE),0)</f>
        <v>CAUCASIA</v>
      </c>
      <c r="H5664" s="103" t="str">
        <f>IFERROR(VLOOKUP(E5664,hoja!A:C,3,FALSE),0)</f>
        <v>0384</v>
      </c>
      <c r="I5664" s="24" t="str">
        <f t="shared" si="1850"/>
        <v>600020384</v>
      </c>
      <c r="K5664" s="23">
        <v>694</v>
      </c>
      <c r="L5664" s="23" t="str">
        <f t="shared" si="1853"/>
        <v>NACIONAL</v>
      </c>
      <c r="M5664" s="40" t="s">
        <v>618</v>
      </c>
      <c r="N5664" s="23" t="s">
        <v>622</v>
      </c>
      <c r="O5664" s="23">
        <f t="shared" si="1854"/>
        <v>12</v>
      </c>
      <c r="P5664" s="23" t="str">
        <f t="shared" si="1855"/>
        <v>600020384Principal</v>
      </c>
    </row>
    <row r="5665" spans="1:16" ht="15" hidden="1" customHeight="1">
      <c r="A5665" s="23" t="s">
        <v>942</v>
      </c>
      <c r="B5665" s="23" t="str">
        <f>IFERROR(VLOOKUP(A5665,hoja!$A$2:$E$970,4,FALSE),0)</f>
        <v>CENTRO</v>
      </c>
      <c r="C5665" s="23" t="str">
        <f>IFERROR(VLOOKUP(A5665,hoja!$A$2:$E$1370,5,FALSE),0)</f>
        <v>BOGOTÁ</v>
      </c>
      <c r="D5665" s="23" t="str">
        <f>IFERROR(VLOOKUP(A5665,hoja!A:D,3,FALSE),0)</f>
        <v>60002</v>
      </c>
      <c r="E5665" s="40" t="s">
        <v>699</v>
      </c>
      <c r="F5665" s="23" t="str">
        <f>IFERROR(VLOOKUP(E5665,hoja!$A$2:$E$970,4,FALSE),0)</f>
        <v>ANTIOQUIA</v>
      </c>
      <c r="G5665" s="23" t="str">
        <f>IFERROR(VLOOKUP(E5665,hoja!$A$2:$E$970,5,FALSE),0)</f>
        <v>CHIGORODÓ</v>
      </c>
      <c r="H5665" s="103" t="str">
        <f>IFERROR(VLOOKUP(E5665,hoja!A:C,3,FALSE),0)</f>
        <v>0074</v>
      </c>
      <c r="I5665" s="24" t="str">
        <f t="shared" si="1850"/>
        <v>600020074</v>
      </c>
      <c r="K5665" s="23">
        <v>691</v>
      </c>
      <c r="L5665" s="23" t="str">
        <f t="shared" si="1853"/>
        <v>NACIONAL</v>
      </c>
      <c r="M5665" s="40" t="s">
        <v>835</v>
      </c>
      <c r="N5665" s="23" t="s">
        <v>622</v>
      </c>
      <c r="O5665" s="23">
        <f t="shared" si="1854"/>
        <v>12</v>
      </c>
      <c r="P5665" s="23" t="str">
        <f t="shared" si="1855"/>
        <v>600020074Facatativa-Medellin</v>
      </c>
    </row>
    <row r="5666" spans="1:16" ht="15" hidden="1" customHeight="1">
      <c r="A5666" s="23" t="s">
        <v>942</v>
      </c>
      <c r="B5666" s="23" t="str">
        <f>IFERROR(VLOOKUP(A5666,hoja!$A$2:$E$970,4,FALSE),0)</f>
        <v>CENTRO</v>
      </c>
      <c r="C5666" s="23" t="str">
        <f>IFERROR(VLOOKUP(A5666,hoja!$A$2:$E$1370,5,FALSE),0)</f>
        <v>BOGOTÁ</v>
      </c>
      <c r="D5666" s="23" t="str">
        <f>IFERROR(VLOOKUP(A5666,hoja!A:D,3,FALSE),0)</f>
        <v>60002</v>
      </c>
      <c r="E5666" s="40" t="s">
        <v>699</v>
      </c>
      <c r="F5666" s="23" t="str">
        <f>IFERROR(VLOOKUP(E5666,hoja!$A$2:$E$970,4,FALSE),0)</f>
        <v>ANTIOQUIA</v>
      </c>
      <c r="G5666" s="23" t="str">
        <f>IFERROR(VLOOKUP(E5666,hoja!$A$2:$E$970,5,FALSE),0)</f>
        <v>CHIGORODÓ</v>
      </c>
      <c r="H5666" s="103" t="str">
        <f>IFERROR(VLOOKUP(E5666,hoja!A:C,3,FALSE),0)</f>
        <v>0074</v>
      </c>
      <c r="I5666" s="24" t="str">
        <f t="shared" si="1850"/>
        <v>600020074</v>
      </c>
      <c r="K5666" s="23">
        <v>720</v>
      </c>
      <c r="L5666" s="23" t="str">
        <f t="shared" si="1853"/>
        <v>NACIONAL</v>
      </c>
      <c r="M5666" s="40" t="s">
        <v>674</v>
      </c>
      <c r="N5666" s="23" t="s">
        <v>622</v>
      </c>
      <c r="O5666" s="23">
        <f t="shared" si="1854"/>
        <v>12</v>
      </c>
      <c r="P5666" s="23" t="str">
        <f t="shared" si="1855"/>
        <v>600020074La Vega</v>
      </c>
    </row>
    <row r="5667" spans="1:16" ht="15" hidden="1" customHeight="1">
      <c r="A5667" s="23" t="s">
        <v>942</v>
      </c>
      <c r="B5667" s="23" t="str">
        <f>IFERROR(VLOOKUP(A5667,hoja!$A$2:$E$970,4,FALSE),0)</f>
        <v>CENTRO</v>
      </c>
      <c r="C5667" s="23" t="str">
        <f>IFERROR(VLOOKUP(A5667,hoja!$A$2:$E$1370,5,FALSE),0)</f>
        <v>BOGOTÁ</v>
      </c>
      <c r="D5667" s="23" t="str">
        <f>IFERROR(VLOOKUP(A5667,hoja!A:D,3,FALSE),0)</f>
        <v>60002</v>
      </c>
      <c r="E5667" s="40" t="s">
        <v>699</v>
      </c>
      <c r="F5667" s="23" t="str">
        <f>IFERROR(VLOOKUP(E5667,hoja!$A$2:$E$970,4,FALSE),0)</f>
        <v>ANTIOQUIA</v>
      </c>
      <c r="G5667" s="23" t="str">
        <f>IFERROR(VLOOKUP(E5667,hoja!$A$2:$E$970,5,FALSE),0)</f>
        <v>CHIGORODÓ</v>
      </c>
      <c r="H5667" s="103" t="str">
        <f>IFERROR(VLOOKUP(E5667,hoja!A:C,3,FALSE),0)</f>
        <v>0074</v>
      </c>
      <c r="I5667" s="24" t="str">
        <f t="shared" si="1850"/>
        <v>600020074</v>
      </c>
      <c r="K5667" s="36">
        <v>1273</v>
      </c>
      <c r="L5667" s="23" t="str">
        <f t="shared" si="1853"/>
        <v>NACIONAL</v>
      </c>
      <c r="M5667" s="40" t="s">
        <v>765</v>
      </c>
      <c r="N5667" s="23" t="s">
        <v>622</v>
      </c>
      <c r="O5667" s="23">
        <f t="shared" si="1854"/>
        <v>6</v>
      </c>
      <c r="P5667" s="23" t="str">
        <f t="shared" si="1855"/>
        <v>600020074Magdalena medio</v>
      </c>
    </row>
    <row r="5668" spans="1:16" ht="15" hidden="1" customHeight="1">
      <c r="A5668" s="23" t="s">
        <v>942</v>
      </c>
      <c r="B5668" s="23" t="str">
        <f>IFERROR(VLOOKUP(A5668,hoja!$A$2:$E$970,4,FALSE),0)</f>
        <v>CENTRO</v>
      </c>
      <c r="C5668" s="23" t="str">
        <f>IFERROR(VLOOKUP(A5668,hoja!$A$2:$E$1370,5,FALSE),0)</f>
        <v>BOGOTÁ</v>
      </c>
      <c r="D5668" s="23" t="str">
        <f>IFERROR(VLOOKUP(A5668,hoja!A:D,3,FALSE),0)</f>
        <v>60002</v>
      </c>
      <c r="E5668" s="40" t="s">
        <v>699</v>
      </c>
      <c r="F5668" s="23" t="str">
        <f>IFERROR(VLOOKUP(E5668,hoja!$A$2:$E$970,4,FALSE),0)</f>
        <v>ANTIOQUIA</v>
      </c>
      <c r="G5668" s="23" t="str">
        <f>IFERROR(VLOOKUP(E5668,hoja!$A$2:$E$970,5,FALSE),0)</f>
        <v>CHIGORODÓ</v>
      </c>
      <c r="H5668" s="103" t="str">
        <f>IFERROR(VLOOKUP(E5668,hoja!A:C,3,FALSE),0)</f>
        <v>0074</v>
      </c>
      <c r="I5668" s="24" t="str">
        <f t="shared" si="1850"/>
        <v>600020074</v>
      </c>
      <c r="K5668" s="23">
        <v>714</v>
      </c>
      <c r="L5668" s="23" t="str">
        <f t="shared" si="1853"/>
        <v>NACIONAL</v>
      </c>
      <c r="M5668" s="40" t="s">
        <v>618</v>
      </c>
      <c r="N5668" s="23" t="s">
        <v>622</v>
      </c>
      <c r="O5668" s="23">
        <f t="shared" si="1854"/>
        <v>12</v>
      </c>
      <c r="P5668" s="23" t="str">
        <f t="shared" si="1855"/>
        <v>600020074Principal</v>
      </c>
    </row>
    <row r="5669" spans="1:16" ht="15" hidden="1" customHeight="1">
      <c r="A5669" s="23" t="s">
        <v>942</v>
      </c>
      <c r="B5669" s="23" t="str">
        <f>IFERROR(VLOOKUP(A5669,hoja!$A$2:$E$970,4,FALSE),0)</f>
        <v>CENTRO</v>
      </c>
      <c r="C5669" s="23" t="str">
        <f>IFERROR(VLOOKUP(A5669,hoja!$A$2:$E$1370,5,FALSE),0)</f>
        <v>BOGOTÁ</v>
      </c>
      <c r="D5669" s="23" t="str">
        <f>IFERROR(VLOOKUP(A5669,hoja!A:D,3,FALSE),0)</f>
        <v>60002</v>
      </c>
      <c r="E5669" s="40" t="s">
        <v>700</v>
      </c>
      <c r="F5669" s="23" t="str">
        <f>IFERROR(VLOOKUP(E5669,hoja!$A$2:$E$970,4,FALSE),0)</f>
        <v>SANTANDER</v>
      </c>
      <c r="G5669" s="23" t="str">
        <f>IFERROR(VLOOKUP(E5669,hoja!$A$2:$E$970,5,FALSE),0)</f>
        <v>CHIQUINQUIRÁ</v>
      </c>
      <c r="H5669" s="103" t="str">
        <f>IFERROR(VLOOKUP(E5669,hoja!A:C,3,FALSE),0)</f>
        <v>0444</v>
      </c>
      <c r="I5669" s="24" t="str">
        <f t="shared" si="1850"/>
        <v>600020444</v>
      </c>
      <c r="K5669" s="23">
        <v>149</v>
      </c>
      <c r="L5669" s="23" t="str">
        <f t="shared" si="1853"/>
        <v>NACIONAL</v>
      </c>
      <c r="M5669" s="40" t="s">
        <v>618</v>
      </c>
      <c r="N5669" s="23" t="s">
        <v>622</v>
      </c>
      <c r="O5669" s="23">
        <f t="shared" si="1854"/>
        <v>25</v>
      </c>
      <c r="P5669" s="23" t="str">
        <f t="shared" si="1855"/>
        <v>600020444Principal</v>
      </c>
    </row>
    <row r="5670" spans="1:16" ht="15" hidden="1" customHeight="1">
      <c r="A5670" s="23" t="s">
        <v>942</v>
      </c>
      <c r="B5670" s="23" t="str">
        <f>IFERROR(VLOOKUP(A5670,hoja!$A$2:$E$970,4,FALSE),0)</f>
        <v>CENTRO</v>
      </c>
      <c r="C5670" s="23" t="str">
        <f>IFERROR(VLOOKUP(A5670,hoja!$A$2:$E$1370,5,FALSE),0)</f>
        <v>BOGOTÁ</v>
      </c>
      <c r="D5670" s="23" t="str">
        <f>IFERROR(VLOOKUP(A5670,hoja!A:D,3,FALSE),0)</f>
        <v>60002</v>
      </c>
      <c r="E5670" s="40" t="s">
        <v>702</v>
      </c>
      <c r="F5670" s="23" t="str">
        <f>IFERROR(VLOOKUP(E5670,hoja!$A$2:$E$970,4,FALSE),0)</f>
        <v>CENTRO</v>
      </c>
      <c r="G5670" s="23" t="str">
        <f>IFERROR(VLOOKUP(E5670,hoja!$A$2:$E$970,5,FALSE),0)</f>
        <v>FLORENCIA</v>
      </c>
      <c r="H5670" s="103" t="str">
        <f>IFERROR(VLOOKUP(E5670,hoja!A:C,3,FALSE),0)</f>
        <v>0388</v>
      </c>
      <c r="I5670" s="24" t="str">
        <f t="shared" si="1850"/>
        <v>600020388</v>
      </c>
      <c r="K5670" s="23">
        <v>544</v>
      </c>
      <c r="L5670" s="23" t="str">
        <f t="shared" si="1853"/>
        <v>REGIONAL</v>
      </c>
      <c r="M5670" s="40" t="s">
        <v>618</v>
      </c>
      <c r="N5670" s="23" t="s">
        <v>622</v>
      </c>
      <c r="O5670" s="23">
        <f t="shared" si="1854"/>
        <v>12</v>
      </c>
      <c r="P5670" s="23" t="str">
        <f t="shared" si="1855"/>
        <v>600020388Principal</v>
      </c>
    </row>
    <row r="5671" spans="1:16" ht="15" hidden="1" customHeight="1">
      <c r="A5671" s="23" t="s">
        <v>942</v>
      </c>
      <c r="B5671" s="23" t="str">
        <f>IFERROR(VLOOKUP(A5671,hoja!$A$2:$E$970,4,FALSE),0)</f>
        <v>CENTRO</v>
      </c>
      <c r="C5671" s="23" t="str">
        <f>IFERROR(VLOOKUP(A5671,hoja!$A$2:$E$1370,5,FALSE),0)</f>
        <v>BOGOTÁ</v>
      </c>
      <c r="D5671" s="23" t="str">
        <f>IFERROR(VLOOKUP(A5671,hoja!A:D,3,FALSE),0)</f>
        <v>60002</v>
      </c>
      <c r="E5671" s="40" t="s">
        <v>1007</v>
      </c>
      <c r="F5671" s="23" t="str">
        <f>IFERROR(VLOOKUP(E5671,hoja!$A$2:$E$970,4,FALSE),0)</f>
        <v>CENTRO</v>
      </c>
      <c r="G5671" s="23" t="str">
        <f>IFERROR(VLOOKUP(E5671,hoja!$A$2:$E$970,5,FALSE),0)</f>
        <v>FUSA</v>
      </c>
      <c r="H5671" s="103" t="str">
        <f>IFERROR(VLOOKUP(E5671,hoja!A:C,3,FALSE),0)</f>
        <v>0463</v>
      </c>
      <c r="I5671" s="24" t="str">
        <f t="shared" si="1850"/>
        <v>600020463</v>
      </c>
      <c r="K5671" s="23">
        <v>69</v>
      </c>
      <c r="L5671" s="23" t="str">
        <f t="shared" si="1853"/>
        <v>REGIONAL</v>
      </c>
      <c r="M5671" s="40" t="s">
        <v>618</v>
      </c>
      <c r="N5671" s="23" t="s">
        <v>622</v>
      </c>
      <c r="O5671" s="23">
        <f t="shared" si="1854"/>
        <v>25</v>
      </c>
      <c r="P5671" s="23" t="str">
        <f t="shared" si="1855"/>
        <v>600020463Principal</v>
      </c>
    </row>
    <row r="5672" spans="1:16" ht="15" hidden="1" customHeight="1">
      <c r="A5672" s="23" t="s">
        <v>942</v>
      </c>
      <c r="B5672" s="23" t="str">
        <f>IFERROR(VLOOKUP(A5672,hoja!$A$2:$E$970,4,FALSE),0)</f>
        <v>CENTRO</v>
      </c>
      <c r="C5672" s="23" t="str">
        <f>IFERROR(VLOOKUP(A5672,hoja!$A$2:$E$1370,5,FALSE),0)</f>
        <v>BOGOTÁ</v>
      </c>
      <c r="D5672" s="23" t="str">
        <f>IFERROR(VLOOKUP(A5672,hoja!A:D,3,FALSE),0)</f>
        <v>60002</v>
      </c>
      <c r="E5672" s="40" t="s">
        <v>704</v>
      </c>
      <c r="F5672" s="23" t="str">
        <f>IFERROR(VLOOKUP(E5672,hoja!$A$2:$E$970,4,FALSE),0)</f>
        <v>CENTRO</v>
      </c>
      <c r="G5672" s="23" t="str">
        <f>IFERROR(VLOOKUP(E5672,hoja!$A$2:$E$970,5,FALSE),0)</f>
        <v>GARZÓN</v>
      </c>
      <c r="H5672" s="103" t="str">
        <f>IFERROR(VLOOKUP(E5672,hoja!A:C,3,FALSE),0)</f>
        <v>0387</v>
      </c>
      <c r="I5672" s="24" t="str">
        <f t="shared" si="1850"/>
        <v>600020387</v>
      </c>
      <c r="K5672" s="23">
        <v>422</v>
      </c>
      <c r="L5672" s="23" t="str">
        <f t="shared" si="1853"/>
        <v>REGIONAL</v>
      </c>
      <c r="M5672" s="40" t="s">
        <v>618</v>
      </c>
      <c r="N5672" s="23" t="s">
        <v>622</v>
      </c>
      <c r="O5672" s="23">
        <f t="shared" si="1854"/>
        <v>16</v>
      </c>
      <c r="P5672" s="23" t="str">
        <f t="shared" si="1855"/>
        <v>600020387Principal</v>
      </c>
    </row>
    <row r="5673" spans="1:16" ht="15" hidden="1" customHeight="1">
      <c r="A5673" s="23" t="s">
        <v>942</v>
      </c>
      <c r="B5673" s="23" t="str">
        <f>IFERROR(VLOOKUP(A5673,hoja!$A$2:$E$970,4,FALSE),0)</f>
        <v>CENTRO</v>
      </c>
      <c r="C5673" s="23" t="str">
        <f>IFERROR(VLOOKUP(A5673,hoja!$A$2:$E$1370,5,FALSE),0)</f>
        <v>BOGOTÁ</v>
      </c>
      <c r="D5673" s="23" t="str">
        <f>IFERROR(VLOOKUP(A5673,hoja!A:D,3,FALSE),0)</f>
        <v>60002</v>
      </c>
      <c r="E5673" s="40" t="s">
        <v>705</v>
      </c>
      <c r="F5673" s="23" t="str">
        <f>IFERROR(VLOOKUP(E5673,hoja!$A$2:$E$970,4,FALSE),0)</f>
        <v>CENTRO</v>
      </c>
      <c r="G5673" s="23" t="str">
        <f>IFERROR(VLOOKUP(E5673,hoja!$A$2:$E$970,5,FALSE),0)</f>
        <v>GRANADA</v>
      </c>
      <c r="H5673" s="103" t="str">
        <f>IFERROR(VLOOKUP(E5673,hoja!A:C,3,FALSE),0)</f>
        <v>0394</v>
      </c>
      <c r="I5673" s="24" t="str">
        <f t="shared" si="1850"/>
        <v>600020394</v>
      </c>
      <c r="K5673" s="23">
        <v>704</v>
      </c>
      <c r="L5673" s="23" t="str">
        <f t="shared" si="1853"/>
        <v>REGIONAL</v>
      </c>
      <c r="M5673" s="40" t="s">
        <v>815</v>
      </c>
      <c r="N5673" s="23" t="s">
        <v>622</v>
      </c>
      <c r="O5673" s="23">
        <f t="shared" si="1854"/>
        <v>12</v>
      </c>
      <c r="P5673" s="23" t="str">
        <f t="shared" si="1855"/>
        <v>600020394Aguazul-Villavicencio</v>
      </c>
    </row>
    <row r="5674" spans="1:16" ht="15" hidden="1" customHeight="1">
      <c r="A5674" s="23" t="s">
        <v>942</v>
      </c>
      <c r="B5674" s="23" t="str">
        <f>IFERROR(VLOOKUP(A5674,hoja!$A$2:$E$970,4,FALSE),0)</f>
        <v>CENTRO</v>
      </c>
      <c r="C5674" s="23" t="str">
        <f>IFERROR(VLOOKUP(A5674,hoja!$A$2:$E$1370,5,FALSE),0)</f>
        <v>BOGOTÁ</v>
      </c>
      <c r="D5674" s="23" t="str">
        <f>IFERROR(VLOOKUP(A5674,hoja!A:D,3,FALSE),0)</f>
        <v>60002</v>
      </c>
      <c r="E5674" s="40" t="s">
        <v>705</v>
      </c>
      <c r="F5674" s="23" t="str">
        <f>IFERROR(VLOOKUP(E5674,hoja!$A$2:$E$970,4,FALSE),0)</f>
        <v>CENTRO</v>
      </c>
      <c r="G5674" s="23" t="str">
        <f>IFERROR(VLOOKUP(E5674,hoja!$A$2:$E$970,5,FALSE),0)</f>
        <v>GRANADA</v>
      </c>
      <c r="H5674" s="103" t="str">
        <f>IFERROR(VLOOKUP(E5674,hoja!A:C,3,FALSE),0)</f>
        <v>0394</v>
      </c>
      <c r="I5674" s="24" t="str">
        <f t="shared" si="1850"/>
        <v>600020394</v>
      </c>
      <c r="K5674" s="23">
        <v>193</v>
      </c>
      <c r="L5674" s="23" t="str">
        <f t="shared" si="1853"/>
        <v>REGIONAL</v>
      </c>
      <c r="M5674" s="40" t="s">
        <v>618</v>
      </c>
      <c r="N5674" s="23" t="s">
        <v>622</v>
      </c>
      <c r="O5674" s="23">
        <f t="shared" si="1854"/>
        <v>25</v>
      </c>
      <c r="P5674" s="23" t="str">
        <f t="shared" si="1855"/>
        <v>600020394Principal</v>
      </c>
    </row>
    <row r="5675" spans="1:16" ht="15" hidden="1" customHeight="1">
      <c r="A5675" s="23" t="s">
        <v>942</v>
      </c>
      <c r="B5675" s="23" t="str">
        <f>IFERROR(VLOOKUP(A5675,hoja!$A$2:$E$970,4,FALSE),0)</f>
        <v>CENTRO</v>
      </c>
      <c r="C5675" s="23" t="str">
        <f>IFERROR(VLOOKUP(A5675,hoja!$A$2:$E$1370,5,FALSE),0)</f>
        <v>BOGOTÁ</v>
      </c>
      <c r="D5675" s="23" t="str">
        <f>IFERROR(VLOOKUP(A5675,hoja!A:D,3,FALSE),0)</f>
        <v>60002</v>
      </c>
      <c r="E5675" s="40" t="s">
        <v>1249</v>
      </c>
      <c r="F5675" s="23">
        <f>IFERROR(VLOOKUP(E5675,hoja!$A$2:$E$970,4,FALSE),0)</f>
        <v>0</v>
      </c>
      <c r="G5675" s="23">
        <f>IFERROR(VLOOKUP(E5675,hoja!$A$2:$E$970,5,FALSE),0)</f>
        <v>0</v>
      </c>
      <c r="H5675" s="103">
        <f>IFERROR(VLOOKUP(E5675,hoja!A:C,3,FALSE),0)</f>
        <v>0</v>
      </c>
      <c r="I5675" s="24" t="str">
        <f t="shared" si="1850"/>
        <v>600020</v>
      </c>
      <c r="K5675" s="23">
        <v>174</v>
      </c>
      <c r="L5675" s="23" t="str">
        <f t="shared" si="1853"/>
        <v>NACIONAL</v>
      </c>
      <c r="M5675" s="40" t="s">
        <v>618</v>
      </c>
      <c r="N5675" s="23" t="s">
        <v>622</v>
      </c>
      <c r="O5675" s="23">
        <f t="shared" si="1854"/>
        <v>25</v>
      </c>
      <c r="P5675" s="23" t="str">
        <f t="shared" si="1855"/>
        <v>600020Principal</v>
      </c>
    </row>
    <row r="5676" spans="1:16" ht="15" hidden="1" customHeight="1">
      <c r="A5676" s="23" t="s">
        <v>942</v>
      </c>
      <c r="B5676" s="23" t="str">
        <f>IFERROR(VLOOKUP(A5676,hoja!$A$2:$E$970,4,FALSE),0)</f>
        <v>CENTRO</v>
      </c>
      <c r="C5676" s="23" t="str">
        <f>IFERROR(VLOOKUP(A5676,hoja!$A$2:$E$1370,5,FALSE),0)</f>
        <v>BOGOTÁ</v>
      </c>
      <c r="D5676" s="23" t="str">
        <f>IFERROR(VLOOKUP(A5676,hoja!A:D,3,FALSE),0)</f>
        <v>60002</v>
      </c>
      <c r="E5676" s="40" t="s">
        <v>655</v>
      </c>
      <c r="F5676" s="23" t="str">
        <f>IFERROR(VLOOKUP(E5676,hoja!$A$2:$E$970,4,FALSE),0)</f>
        <v>ANTIOQUIA</v>
      </c>
      <c r="G5676" s="23" t="str">
        <f>IFERROR(VLOOKUP(E5676,hoja!$A$2:$E$970,5,FALSE),0)</f>
        <v>MEDELLÍN</v>
      </c>
      <c r="H5676" s="103" t="str">
        <f>IFERROR(VLOOKUP(E5676,hoja!A:C,3,FALSE),0)</f>
        <v>0292</v>
      </c>
      <c r="I5676" s="24" t="str">
        <f t="shared" si="1850"/>
        <v>600020292</v>
      </c>
      <c r="K5676" s="23">
        <v>435</v>
      </c>
      <c r="L5676" s="23" t="str">
        <f t="shared" si="1853"/>
        <v>NACIONAL</v>
      </c>
      <c r="M5676" s="40" t="s">
        <v>623</v>
      </c>
      <c r="N5676" s="23" t="s">
        <v>622</v>
      </c>
      <c r="O5676" s="23">
        <f t="shared" si="1854"/>
        <v>16</v>
      </c>
      <c r="P5676" s="23" t="str">
        <f t="shared" si="1855"/>
        <v>600020292Facatativa</v>
      </c>
    </row>
    <row r="5677" spans="1:16" ht="15" hidden="1" customHeight="1">
      <c r="A5677" s="23" t="s">
        <v>942</v>
      </c>
      <c r="B5677" s="23" t="str">
        <f>IFERROR(VLOOKUP(A5677,hoja!$A$2:$E$970,4,FALSE),0)</f>
        <v>CENTRO</v>
      </c>
      <c r="C5677" s="23" t="str">
        <f>IFERROR(VLOOKUP(A5677,hoja!$A$2:$E$1370,5,FALSE),0)</f>
        <v>BOGOTÁ</v>
      </c>
      <c r="D5677" s="23" t="str">
        <f>IFERROR(VLOOKUP(A5677,hoja!A:D,3,FALSE),0)</f>
        <v>60002</v>
      </c>
      <c r="E5677" s="40" t="s">
        <v>655</v>
      </c>
      <c r="F5677" s="23" t="str">
        <f>IFERROR(VLOOKUP(E5677,hoja!$A$2:$E$970,4,FALSE),0)</f>
        <v>ANTIOQUIA</v>
      </c>
      <c r="G5677" s="23" t="str">
        <f>IFERROR(VLOOKUP(E5677,hoja!$A$2:$E$970,5,FALSE),0)</f>
        <v>MEDELLÍN</v>
      </c>
      <c r="H5677" s="103" t="str">
        <f>IFERROR(VLOOKUP(E5677,hoja!A:C,3,FALSE),0)</f>
        <v>0292</v>
      </c>
      <c r="I5677" s="24" t="str">
        <f t="shared" si="1850"/>
        <v>600020292</v>
      </c>
      <c r="K5677" s="23">
        <v>443</v>
      </c>
      <c r="L5677" s="23" t="str">
        <f t="shared" si="1853"/>
        <v>NACIONAL</v>
      </c>
      <c r="M5677" s="40" t="s">
        <v>674</v>
      </c>
      <c r="N5677" s="23" t="s">
        <v>622</v>
      </c>
      <c r="O5677" s="23">
        <f t="shared" si="1854"/>
        <v>16</v>
      </c>
      <c r="P5677" s="23" t="str">
        <f t="shared" si="1855"/>
        <v>600020292La Vega</v>
      </c>
    </row>
    <row r="5678" spans="1:16" ht="15" hidden="1" customHeight="1">
      <c r="A5678" s="23" t="s">
        <v>942</v>
      </c>
      <c r="B5678" s="23" t="str">
        <f>IFERROR(VLOOKUP(A5678,hoja!$A$2:$E$970,4,FALSE),0)</f>
        <v>CENTRO</v>
      </c>
      <c r="C5678" s="23" t="str">
        <f>IFERROR(VLOOKUP(A5678,hoja!$A$2:$E$1370,5,FALSE),0)</f>
        <v>BOGOTÁ</v>
      </c>
      <c r="D5678" s="23" t="str">
        <f>IFERROR(VLOOKUP(A5678,hoja!A:D,3,FALSE),0)</f>
        <v>60002</v>
      </c>
      <c r="E5678" s="40" t="s">
        <v>655</v>
      </c>
      <c r="F5678" s="23" t="str">
        <f>IFERROR(VLOOKUP(E5678,hoja!$A$2:$E$970,4,FALSE),0)</f>
        <v>ANTIOQUIA</v>
      </c>
      <c r="G5678" s="23" t="str">
        <f>IFERROR(VLOOKUP(E5678,hoja!$A$2:$E$970,5,FALSE),0)</f>
        <v>MEDELLÍN</v>
      </c>
      <c r="H5678" s="103" t="str">
        <f>IFERROR(VLOOKUP(E5678,hoja!A:C,3,FALSE),0)</f>
        <v>0292</v>
      </c>
      <c r="I5678" s="24" t="str">
        <f t="shared" si="1850"/>
        <v>600020292</v>
      </c>
      <c r="K5678" s="23">
        <v>439</v>
      </c>
      <c r="L5678" s="23" t="str">
        <f t="shared" si="1853"/>
        <v>NACIONAL</v>
      </c>
      <c r="M5678" s="40" t="s">
        <v>618</v>
      </c>
      <c r="N5678" s="23" t="s">
        <v>622</v>
      </c>
      <c r="O5678" s="23">
        <f t="shared" si="1854"/>
        <v>16</v>
      </c>
      <c r="P5678" s="23" t="str">
        <f t="shared" si="1855"/>
        <v>600020292Principal</v>
      </c>
    </row>
    <row r="5679" spans="1:16" ht="15" hidden="1" customHeight="1">
      <c r="A5679" s="23" t="s">
        <v>942</v>
      </c>
      <c r="B5679" s="23" t="str">
        <f>IFERROR(VLOOKUP(A5679,hoja!$A$2:$E$970,4,FALSE),0)</f>
        <v>CENTRO</v>
      </c>
      <c r="C5679" s="23" t="str">
        <f>IFERROR(VLOOKUP(A5679,hoja!$A$2:$E$1370,5,FALSE),0)</f>
        <v>BOGOTÁ</v>
      </c>
      <c r="D5679" s="23" t="str">
        <f>IFERROR(VLOOKUP(A5679,hoja!A:D,3,FALSE),0)</f>
        <v>60002</v>
      </c>
      <c r="E5679" s="40" t="s">
        <v>708</v>
      </c>
      <c r="F5679" s="23" t="str">
        <f>IFERROR(VLOOKUP(E5679,hoja!$A$2:$E$970,4,FALSE),0)</f>
        <v>OCCIDENTE</v>
      </c>
      <c r="G5679" s="23" t="str">
        <f>IFERROR(VLOOKUP(E5679,hoja!$A$2:$E$970,5,FALSE),0)</f>
        <v>JAMUNDÍ</v>
      </c>
      <c r="H5679" s="103" t="str">
        <f>IFERROR(VLOOKUP(E5679,hoja!A:C,3,FALSE),0)</f>
        <v>0358</v>
      </c>
      <c r="I5679" s="24" t="str">
        <f t="shared" si="1850"/>
        <v>600020358</v>
      </c>
      <c r="K5679" s="23">
        <v>492</v>
      </c>
      <c r="L5679" s="23" t="str">
        <f t="shared" si="1853"/>
        <v>NACIONAL</v>
      </c>
      <c r="M5679" s="40" t="s">
        <v>618</v>
      </c>
      <c r="N5679" s="23" t="s">
        <v>622</v>
      </c>
      <c r="O5679" s="23">
        <f t="shared" si="1854"/>
        <v>16</v>
      </c>
      <c r="P5679" s="23" t="str">
        <f t="shared" si="1855"/>
        <v>600020358Principal</v>
      </c>
    </row>
    <row r="5680" spans="1:16" ht="15" hidden="1" customHeight="1">
      <c r="A5680" s="23" t="s">
        <v>942</v>
      </c>
      <c r="B5680" s="23" t="str">
        <f>IFERROR(VLOOKUP(A5680,hoja!$A$2:$E$970,4,FALSE),0)</f>
        <v>CENTRO</v>
      </c>
      <c r="C5680" s="23" t="str">
        <f>IFERROR(VLOOKUP(A5680,hoja!$A$2:$E$1370,5,FALSE),0)</f>
        <v>BOGOTÁ</v>
      </c>
      <c r="D5680" s="23" t="str">
        <f>IFERROR(VLOOKUP(A5680,hoja!A:D,3,FALSE),0)</f>
        <v>60002</v>
      </c>
      <c r="E5680" s="40" t="s">
        <v>709</v>
      </c>
      <c r="F5680" s="23" t="str">
        <f>IFERROR(VLOOKUP(E5680,hoja!$A$2:$E$970,4,FALSE),0)</f>
        <v>CENTRO</v>
      </c>
      <c r="G5680" s="23" t="str">
        <f>IFERROR(VLOOKUP(E5680,hoja!$A$2:$E$970,5,FALSE),0)</f>
        <v>LA DORADA</v>
      </c>
      <c r="H5680" s="103" t="str">
        <f>IFERROR(VLOOKUP(E5680,hoja!A:C,3,FALSE),0)</f>
        <v>0391</v>
      </c>
      <c r="I5680" s="24" t="str">
        <f t="shared" si="1850"/>
        <v>600020391</v>
      </c>
      <c r="K5680" s="23">
        <v>186</v>
      </c>
      <c r="L5680" s="23" t="str">
        <f t="shared" si="1853"/>
        <v>REGIONAL</v>
      </c>
      <c r="M5680" s="40" t="s">
        <v>623</v>
      </c>
      <c r="N5680" s="23" t="s">
        <v>622</v>
      </c>
      <c r="O5680" s="23">
        <f t="shared" si="1854"/>
        <v>25</v>
      </c>
      <c r="P5680" s="23" t="str">
        <f t="shared" si="1855"/>
        <v>600020391Facatativa</v>
      </c>
    </row>
    <row r="5681" spans="1:16" ht="15" hidden="1" customHeight="1">
      <c r="A5681" s="23" t="s">
        <v>942</v>
      </c>
      <c r="B5681" s="23" t="str">
        <f>IFERROR(VLOOKUP(A5681,hoja!$A$2:$E$970,4,FALSE),0)</f>
        <v>CENTRO</v>
      </c>
      <c r="C5681" s="23" t="str">
        <f>IFERROR(VLOOKUP(A5681,hoja!$A$2:$E$1370,5,FALSE),0)</f>
        <v>BOGOTÁ</v>
      </c>
      <c r="D5681" s="23" t="str">
        <f>IFERROR(VLOOKUP(A5681,hoja!A:D,3,FALSE),0)</f>
        <v>60002</v>
      </c>
      <c r="E5681" s="40" t="s">
        <v>709</v>
      </c>
      <c r="F5681" s="23" t="str">
        <f>IFERROR(VLOOKUP(E5681,hoja!$A$2:$E$970,4,FALSE),0)</f>
        <v>CENTRO</v>
      </c>
      <c r="G5681" s="23" t="str">
        <f>IFERROR(VLOOKUP(E5681,hoja!$A$2:$E$970,5,FALSE),0)</f>
        <v>LA DORADA</v>
      </c>
      <c r="H5681" s="103" t="str">
        <f>IFERROR(VLOOKUP(E5681,hoja!A:C,3,FALSE),0)</f>
        <v>0391</v>
      </c>
      <c r="I5681" s="24" t="str">
        <f t="shared" si="1850"/>
        <v>600020391</v>
      </c>
      <c r="K5681" s="23">
        <v>145</v>
      </c>
      <c r="L5681" s="23" t="str">
        <f t="shared" si="1853"/>
        <v>REGIONAL</v>
      </c>
      <c r="M5681" s="40" t="s">
        <v>674</v>
      </c>
      <c r="N5681" s="23" t="s">
        <v>622</v>
      </c>
      <c r="O5681" s="23">
        <f t="shared" si="1854"/>
        <v>25</v>
      </c>
      <c r="P5681" s="23" t="str">
        <f t="shared" si="1855"/>
        <v>600020391La Vega</v>
      </c>
    </row>
    <row r="5682" spans="1:16" ht="15" hidden="1" customHeight="1">
      <c r="A5682" s="23" t="s">
        <v>942</v>
      </c>
      <c r="B5682" s="23" t="str">
        <f>IFERROR(VLOOKUP(A5682,hoja!$A$2:$E$970,4,FALSE),0)</f>
        <v>CENTRO</v>
      </c>
      <c r="C5682" s="23" t="str">
        <f>IFERROR(VLOOKUP(A5682,hoja!$A$2:$E$1370,5,FALSE),0)</f>
        <v>BOGOTÁ</v>
      </c>
      <c r="D5682" s="23" t="str">
        <f>IFERROR(VLOOKUP(A5682,hoja!A:D,3,FALSE),0)</f>
        <v>60002</v>
      </c>
      <c r="E5682" s="40" t="s">
        <v>709</v>
      </c>
      <c r="F5682" s="23" t="str">
        <f>IFERROR(VLOOKUP(E5682,hoja!$A$2:$E$970,4,FALSE),0)</f>
        <v>CENTRO</v>
      </c>
      <c r="G5682" s="23" t="str">
        <f>IFERROR(VLOOKUP(E5682,hoja!$A$2:$E$970,5,FALSE),0)</f>
        <v>LA DORADA</v>
      </c>
      <c r="H5682" s="103" t="str">
        <f>IFERROR(VLOOKUP(E5682,hoja!A:C,3,FALSE),0)</f>
        <v>0391</v>
      </c>
      <c r="I5682" s="24" t="str">
        <f t="shared" si="1850"/>
        <v>600020391</v>
      </c>
      <c r="K5682" s="23">
        <v>184</v>
      </c>
      <c r="L5682" s="23" t="str">
        <f t="shared" si="1853"/>
        <v>REGIONAL</v>
      </c>
      <c r="M5682" s="40" t="s">
        <v>618</v>
      </c>
      <c r="N5682" s="23" t="s">
        <v>622</v>
      </c>
      <c r="O5682" s="23">
        <f t="shared" si="1854"/>
        <v>25</v>
      </c>
      <c r="P5682" s="23" t="str">
        <f t="shared" si="1855"/>
        <v>600020391Principal</v>
      </c>
    </row>
    <row r="5683" spans="1:16" ht="15" hidden="1" customHeight="1">
      <c r="A5683" s="23" t="s">
        <v>942</v>
      </c>
      <c r="B5683" s="23" t="str">
        <f>IFERROR(VLOOKUP(A5683,hoja!$A$2:$E$970,4,FALSE),0)</f>
        <v>CENTRO</v>
      </c>
      <c r="C5683" s="23" t="str">
        <f>IFERROR(VLOOKUP(A5683,hoja!$A$2:$E$1370,5,FALSE),0)</f>
        <v>BOGOTÁ</v>
      </c>
      <c r="D5683" s="23" t="str">
        <f>IFERROR(VLOOKUP(A5683,hoja!A:D,3,FALSE),0)</f>
        <v>60002</v>
      </c>
      <c r="E5683" s="40" t="s">
        <v>710</v>
      </c>
      <c r="F5683" s="23" t="str">
        <f>IFERROR(VLOOKUP(E5683,hoja!$A$2:$E$970,4,FALSE),0)</f>
        <v>CENTRO</v>
      </c>
      <c r="G5683" s="23" t="str">
        <f>IFERROR(VLOOKUP(E5683,hoja!$A$2:$E$970,5,FALSE),0)</f>
        <v>LA MESA</v>
      </c>
      <c r="H5683" s="103" t="str">
        <f>IFERROR(VLOOKUP(E5683,hoja!A:C,3,FALSE),0)</f>
        <v>0024</v>
      </c>
      <c r="I5683" s="24" t="str">
        <f t="shared" si="1850"/>
        <v>600020024</v>
      </c>
      <c r="K5683" s="23">
        <v>65</v>
      </c>
      <c r="L5683" s="23" t="str">
        <f t="shared" si="1853"/>
        <v>REGIONAL</v>
      </c>
      <c r="M5683" s="40" t="s">
        <v>618</v>
      </c>
      <c r="N5683" s="23" t="s">
        <v>622</v>
      </c>
      <c r="O5683" s="23">
        <f t="shared" si="1854"/>
        <v>25</v>
      </c>
      <c r="P5683" s="23" t="str">
        <f t="shared" si="1855"/>
        <v>600020024Principal</v>
      </c>
    </row>
    <row r="5684" spans="1:16" ht="15" hidden="1" customHeight="1">
      <c r="A5684" s="23" t="s">
        <v>942</v>
      </c>
      <c r="B5684" s="23" t="str">
        <f>IFERROR(VLOOKUP(A5684,hoja!$A$2:$E$970,4,FALSE),0)</f>
        <v>CENTRO</v>
      </c>
      <c r="C5684" s="23" t="str">
        <f>IFERROR(VLOOKUP(A5684,hoja!$A$2:$E$1370,5,FALSE),0)</f>
        <v>BOGOTÁ</v>
      </c>
      <c r="D5684" s="23" t="str">
        <f>IFERROR(VLOOKUP(A5684,hoja!A:D,3,FALSE),0)</f>
        <v>60002</v>
      </c>
      <c r="E5684" s="40" t="s">
        <v>663</v>
      </c>
      <c r="F5684" s="23" t="str">
        <f>IFERROR(VLOOKUP(E5684,hoja!$A$2:$E$970,4,FALSE),0)</f>
        <v>CENTRO</v>
      </c>
      <c r="G5684" s="23" t="str">
        <f>IFERROR(VLOOKUP(E5684,hoja!$A$2:$E$970,5,FALSE),0)</f>
        <v>MADRID</v>
      </c>
      <c r="H5684" s="103" t="str">
        <f>IFERROR(VLOOKUP(E5684,hoja!A:C,3,FALSE),0)</f>
        <v>0022</v>
      </c>
      <c r="I5684" s="24" t="str">
        <f t="shared" si="1850"/>
        <v>600020022</v>
      </c>
      <c r="K5684" s="23">
        <v>20</v>
      </c>
      <c r="L5684" s="23" t="str">
        <f t="shared" si="1853"/>
        <v>REGIONAL</v>
      </c>
      <c r="M5684" s="40" t="s">
        <v>618</v>
      </c>
      <c r="N5684" s="23" t="s">
        <v>622</v>
      </c>
      <c r="O5684" s="23">
        <f t="shared" si="1854"/>
        <v>25</v>
      </c>
      <c r="P5684" s="23" t="str">
        <f t="shared" si="1855"/>
        <v>600020022Principal</v>
      </c>
    </row>
    <row r="5685" spans="1:16" ht="15" hidden="1" customHeight="1">
      <c r="A5685" s="23" t="s">
        <v>942</v>
      </c>
      <c r="B5685" s="23" t="str">
        <f>IFERROR(VLOOKUP(A5685,hoja!$A$2:$E$970,4,FALSE),0)</f>
        <v>CENTRO</v>
      </c>
      <c r="C5685" s="23" t="str">
        <f>IFERROR(VLOOKUP(A5685,hoja!$A$2:$E$1370,5,FALSE),0)</f>
        <v>BOGOTÁ</v>
      </c>
      <c r="D5685" s="23" t="str">
        <f>IFERROR(VLOOKUP(A5685,hoja!A:D,3,FALSE),0)</f>
        <v>60002</v>
      </c>
      <c r="E5685" s="40" t="s">
        <v>711</v>
      </c>
      <c r="F5685" s="23" t="str">
        <f>IFERROR(VLOOKUP(E5685,hoja!$A$2:$E$970,4,FALSE),0)</f>
        <v>COSTA</v>
      </c>
      <c r="G5685" s="23" t="str">
        <f>IFERROR(VLOOKUP(E5685,hoja!$A$2:$E$970,5,FALSE),0)</f>
        <v>MAGANGUÉ</v>
      </c>
      <c r="H5685" s="103" t="str">
        <f>IFERROR(VLOOKUP(E5685,hoja!A:C,3,FALSE),0)</f>
        <v>0383</v>
      </c>
      <c r="I5685" s="24" t="str">
        <f t="shared" si="1850"/>
        <v>600020383</v>
      </c>
      <c r="K5685" s="23">
        <v>959</v>
      </c>
      <c r="L5685" s="23" t="str">
        <f t="shared" si="1853"/>
        <v>NACIONAL</v>
      </c>
      <c r="M5685" s="40" t="s">
        <v>674</v>
      </c>
      <c r="N5685" s="23" t="s">
        <v>622</v>
      </c>
      <c r="O5685" s="23">
        <f t="shared" si="1854"/>
        <v>8</v>
      </c>
      <c r="P5685" s="23" t="str">
        <f t="shared" si="1855"/>
        <v>600020383La Vega</v>
      </c>
    </row>
    <row r="5686" spans="1:16" ht="15" hidden="1" customHeight="1">
      <c r="A5686" s="23" t="s">
        <v>942</v>
      </c>
      <c r="B5686" s="23" t="str">
        <f>IFERROR(VLOOKUP(A5686,hoja!$A$2:$E$970,4,FALSE),0)</f>
        <v>CENTRO</v>
      </c>
      <c r="C5686" s="23" t="str">
        <f>IFERROR(VLOOKUP(A5686,hoja!$A$2:$E$1370,5,FALSE),0)</f>
        <v>BOGOTÁ</v>
      </c>
      <c r="D5686" s="23" t="str">
        <f>IFERROR(VLOOKUP(A5686,hoja!A:D,3,FALSE),0)</f>
        <v>60002</v>
      </c>
      <c r="E5686" s="40" t="s">
        <v>665</v>
      </c>
      <c r="F5686" s="23" t="str">
        <f>IFERROR(VLOOKUP(E5686,hoja!$A$2:$E$970,4,FALSE),0)</f>
        <v>OCCIDENTE</v>
      </c>
      <c r="G5686" s="23" t="str">
        <f>IFERROR(VLOOKUP(E5686,hoja!$A$2:$E$970,5,FALSE),0)</f>
        <v>MANIZALES</v>
      </c>
      <c r="H5686" s="103" t="str">
        <f>IFERROR(VLOOKUP(E5686,hoja!A:C,3,FALSE),0)</f>
        <v>0145</v>
      </c>
      <c r="I5686" s="24" t="str">
        <f t="shared" si="1850"/>
        <v>600020145</v>
      </c>
      <c r="K5686" s="23">
        <v>0</v>
      </c>
      <c r="L5686" s="23" t="str">
        <f t="shared" si="1853"/>
        <v>NACIONAL</v>
      </c>
      <c r="M5686" s="40" t="s">
        <v>623</v>
      </c>
      <c r="N5686" s="23" t="s">
        <v>622</v>
      </c>
      <c r="O5686" s="23">
        <f t="shared" si="1854"/>
        <v>25</v>
      </c>
      <c r="P5686" s="23" t="str">
        <f t="shared" si="1855"/>
        <v>600020145Facatativa</v>
      </c>
    </row>
    <row r="5687" spans="1:16" ht="15" hidden="1" customHeight="1">
      <c r="A5687" s="23" t="s">
        <v>942</v>
      </c>
      <c r="B5687" s="23" t="str">
        <f>IFERROR(VLOOKUP(A5687,hoja!$A$2:$E$970,4,FALSE),0)</f>
        <v>CENTRO</v>
      </c>
      <c r="C5687" s="23" t="str">
        <f>IFERROR(VLOOKUP(A5687,hoja!$A$2:$E$1370,5,FALSE),0)</f>
        <v>BOGOTÁ</v>
      </c>
      <c r="D5687" s="23" t="str">
        <f>IFERROR(VLOOKUP(A5687,hoja!A:D,3,FALSE),0)</f>
        <v>60002</v>
      </c>
      <c r="E5687" s="40" t="s">
        <v>665</v>
      </c>
      <c r="F5687" s="23" t="str">
        <f>IFERROR(VLOOKUP(E5687,hoja!$A$2:$E$970,4,FALSE),0)</f>
        <v>OCCIDENTE</v>
      </c>
      <c r="G5687" s="23" t="str">
        <f>IFERROR(VLOOKUP(E5687,hoja!$A$2:$E$970,5,FALSE),0)</f>
        <v>MANIZALES</v>
      </c>
      <c r="H5687" s="103" t="str">
        <f>IFERROR(VLOOKUP(E5687,hoja!A:C,3,FALSE),0)</f>
        <v>0145</v>
      </c>
      <c r="I5687" s="24" t="str">
        <f t="shared" si="1850"/>
        <v>600020145</v>
      </c>
      <c r="K5687" s="23">
        <v>596</v>
      </c>
      <c r="L5687" s="23" t="str">
        <f t="shared" si="1853"/>
        <v>NACIONAL</v>
      </c>
      <c r="M5687" s="40" t="s">
        <v>1250</v>
      </c>
      <c r="N5687" s="23" t="s">
        <v>622</v>
      </c>
      <c r="O5687" s="23">
        <f t="shared" si="1854"/>
        <v>12</v>
      </c>
      <c r="P5687" s="23" t="str">
        <f t="shared" si="1855"/>
        <v>600020145Facatativa-La Linea</v>
      </c>
    </row>
    <row r="5688" spans="1:16" ht="15" hidden="1" customHeight="1">
      <c r="A5688" s="23" t="s">
        <v>942</v>
      </c>
      <c r="B5688" s="23" t="str">
        <f>IFERROR(VLOOKUP(A5688,hoja!$A$2:$E$970,4,FALSE),0)</f>
        <v>CENTRO</v>
      </c>
      <c r="C5688" s="23" t="str">
        <f>IFERROR(VLOOKUP(A5688,hoja!$A$2:$E$1370,5,FALSE),0)</f>
        <v>BOGOTÁ</v>
      </c>
      <c r="D5688" s="23" t="str">
        <f>IFERROR(VLOOKUP(A5688,hoja!A:D,3,FALSE),0)</f>
        <v>60002</v>
      </c>
      <c r="E5688" s="40" t="s">
        <v>665</v>
      </c>
      <c r="F5688" s="23" t="str">
        <f>IFERROR(VLOOKUP(E5688,hoja!$A$2:$E$970,4,FALSE),0)</f>
        <v>OCCIDENTE</v>
      </c>
      <c r="G5688" s="23" t="str">
        <f>IFERROR(VLOOKUP(E5688,hoja!$A$2:$E$970,5,FALSE),0)</f>
        <v>MANIZALES</v>
      </c>
      <c r="H5688" s="103" t="str">
        <f>IFERROR(VLOOKUP(E5688,hoja!A:C,3,FALSE),0)</f>
        <v>0145</v>
      </c>
      <c r="I5688" s="24" t="str">
        <f t="shared" si="1850"/>
        <v>600020145</v>
      </c>
      <c r="K5688" s="23">
        <v>284</v>
      </c>
      <c r="L5688" s="23" t="str">
        <f t="shared" si="1853"/>
        <v>NACIONAL</v>
      </c>
      <c r="M5688" s="40" t="s">
        <v>839</v>
      </c>
      <c r="N5688" s="23" t="s">
        <v>622</v>
      </c>
      <c r="O5688" s="23">
        <f t="shared" si="1854"/>
        <v>16</v>
      </c>
      <c r="P5688" s="23" t="str">
        <f t="shared" si="1855"/>
        <v>600020145Facatativa-Letras</v>
      </c>
    </row>
    <row r="5689" spans="1:16" ht="15" hidden="1" customHeight="1">
      <c r="A5689" s="23" t="s">
        <v>942</v>
      </c>
      <c r="B5689" s="23" t="str">
        <f>IFERROR(VLOOKUP(A5689,hoja!$A$2:$E$970,4,FALSE),0)</f>
        <v>CENTRO</v>
      </c>
      <c r="C5689" s="23" t="str">
        <f>IFERROR(VLOOKUP(A5689,hoja!$A$2:$E$1370,5,FALSE),0)</f>
        <v>BOGOTÁ</v>
      </c>
      <c r="D5689" s="23" t="str">
        <f>IFERROR(VLOOKUP(A5689,hoja!A:D,3,FALSE),0)</f>
        <v>60002</v>
      </c>
      <c r="E5689" s="40" t="s">
        <v>665</v>
      </c>
      <c r="F5689" s="23" t="str">
        <f>IFERROR(VLOOKUP(E5689,hoja!$A$2:$E$970,4,FALSE),0)</f>
        <v>OCCIDENTE</v>
      </c>
      <c r="G5689" s="23" t="str">
        <f>IFERROR(VLOOKUP(E5689,hoja!$A$2:$E$970,5,FALSE),0)</f>
        <v>MANIZALES</v>
      </c>
      <c r="H5689" s="103" t="str">
        <f>IFERROR(VLOOKUP(E5689,hoja!A:C,3,FALSE),0)</f>
        <v>0145</v>
      </c>
      <c r="I5689" s="24" t="str">
        <f t="shared" si="1850"/>
        <v>600020145</v>
      </c>
      <c r="K5689" s="23">
        <v>284</v>
      </c>
      <c r="L5689" s="23" t="str">
        <f t="shared" si="1853"/>
        <v>NACIONAL</v>
      </c>
      <c r="M5689" s="40" t="s">
        <v>1251</v>
      </c>
      <c r="N5689" s="23" t="s">
        <v>622</v>
      </c>
      <c r="O5689" s="23">
        <f t="shared" si="1854"/>
        <v>16</v>
      </c>
      <c r="P5689" s="23" t="str">
        <f t="shared" si="1855"/>
        <v>600020145Facatativa-Linea</v>
      </c>
    </row>
    <row r="5690" spans="1:16" ht="15" hidden="1" customHeight="1">
      <c r="A5690" s="23" t="s">
        <v>942</v>
      </c>
      <c r="B5690" s="23" t="str">
        <f>IFERROR(VLOOKUP(A5690,hoja!$A$2:$E$970,4,FALSE),0)</f>
        <v>CENTRO</v>
      </c>
      <c r="C5690" s="23" t="str">
        <f>IFERROR(VLOOKUP(A5690,hoja!$A$2:$E$1370,5,FALSE),0)</f>
        <v>BOGOTÁ</v>
      </c>
      <c r="D5690" s="23" t="str">
        <f>IFERROR(VLOOKUP(A5690,hoja!A:D,3,FALSE),0)</f>
        <v>60002</v>
      </c>
      <c r="E5690" s="40" t="s">
        <v>665</v>
      </c>
      <c r="F5690" s="23" t="str">
        <f>IFERROR(VLOOKUP(E5690,hoja!$A$2:$E$970,4,FALSE),0)</f>
        <v>OCCIDENTE</v>
      </c>
      <c r="G5690" s="23" t="str">
        <f>IFERROR(VLOOKUP(E5690,hoja!$A$2:$E$970,5,FALSE),0)</f>
        <v>MANIZALES</v>
      </c>
      <c r="H5690" s="103" t="str">
        <f>IFERROR(VLOOKUP(E5690,hoja!A:C,3,FALSE),0)</f>
        <v>0145</v>
      </c>
      <c r="I5690" s="24" t="str">
        <f t="shared" si="1850"/>
        <v>600020145</v>
      </c>
      <c r="K5690" s="23">
        <v>280</v>
      </c>
      <c r="L5690" s="23" t="str">
        <f t="shared" si="1853"/>
        <v>NACIONAL</v>
      </c>
      <c r="M5690" s="40" t="s">
        <v>754</v>
      </c>
      <c r="N5690" s="23" t="s">
        <v>622</v>
      </c>
      <c r="O5690" s="23">
        <f t="shared" si="1854"/>
        <v>16</v>
      </c>
      <c r="P5690" s="23" t="str">
        <f t="shared" si="1855"/>
        <v>600020145La Vega-Letras</v>
      </c>
    </row>
    <row r="5691" spans="1:16" ht="15" hidden="1" customHeight="1">
      <c r="A5691" s="23" t="s">
        <v>942</v>
      </c>
      <c r="B5691" s="23" t="str">
        <f>IFERROR(VLOOKUP(A5691,hoja!$A$2:$E$970,4,FALSE),0)</f>
        <v>CENTRO</v>
      </c>
      <c r="C5691" s="23" t="str">
        <f>IFERROR(VLOOKUP(A5691,hoja!$A$2:$E$1370,5,FALSE),0)</f>
        <v>BOGOTÁ</v>
      </c>
      <c r="D5691" s="23" t="str">
        <f>IFERROR(VLOOKUP(A5691,hoja!A:D,3,FALSE),0)</f>
        <v>60002</v>
      </c>
      <c r="E5691" s="40" t="s">
        <v>665</v>
      </c>
      <c r="F5691" s="23" t="str">
        <f>IFERROR(VLOOKUP(E5691,hoja!$A$2:$E$970,4,FALSE),0)</f>
        <v>OCCIDENTE</v>
      </c>
      <c r="G5691" s="23" t="str">
        <f>IFERROR(VLOOKUP(E5691,hoja!$A$2:$E$970,5,FALSE),0)</f>
        <v>MANIZALES</v>
      </c>
      <c r="H5691" s="103" t="str">
        <f>IFERROR(VLOOKUP(E5691,hoja!A:C,3,FALSE),0)</f>
        <v>0145</v>
      </c>
      <c r="I5691" s="24" t="str">
        <f t="shared" si="1850"/>
        <v>600020145</v>
      </c>
      <c r="K5691" s="23">
        <v>290</v>
      </c>
      <c r="L5691" s="23" t="str">
        <f t="shared" si="1853"/>
        <v>NACIONAL</v>
      </c>
      <c r="M5691" s="40" t="s">
        <v>618</v>
      </c>
      <c r="N5691" s="23" t="s">
        <v>622</v>
      </c>
      <c r="O5691" s="23">
        <f t="shared" si="1854"/>
        <v>16</v>
      </c>
      <c r="P5691" s="23" t="str">
        <f t="shared" si="1855"/>
        <v>600020145Principal</v>
      </c>
    </row>
    <row r="5692" spans="1:16" ht="15" hidden="1" customHeight="1">
      <c r="A5692" s="23" t="s">
        <v>942</v>
      </c>
      <c r="B5692" s="23" t="str">
        <f>IFERROR(VLOOKUP(A5692,hoja!$A$2:$E$970,4,FALSE),0)</f>
        <v>CENTRO</v>
      </c>
      <c r="C5692" s="23" t="str">
        <f>IFERROR(VLOOKUP(A5692,hoja!$A$2:$E$1370,5,FALSE),0)</f>
        <v>BOGOTÁ</v>
      </c>
      <c r="D5692" s="23" t="str">
        <f>IFERROR(VLOOKUP(A5692,hoja!A:D,3,FALSE),0)</f>
        <v>60002</v>
      </c>
      <c r="E5692" s="40" t="s">
        <v>713</v>
      </c>
      <c r="F5692" s="23" t="str">
        <f>IFERROR(VLOOKUP(E5692,hoja!$A$2:$E$970,4,FALSE),0)</f>
        <v>ANTIOQUIA</v>
      </c>
      <c r="G5692" s="23" t="str">
        <f>IFERROR(VLOOKUP(E5692,hoja!$A$2:$E$970,5,FALSE),0)</f>
        <v>MARIQUITA</v>
      </c>
      <c r="H5692" s="103" t="str">
        <f>IFERROR(VLOOKUP(E5692,hoja!A:C,3,FALSE),0)</f>
        <v>0392</v>
      </c>
      <c r="I5692" s="24" t="str">
        <f t="shared" si="1850"/>
        <v>600020392</v>
      </c>
      <c r="K5692" s="23">
        <v>179</v>
      </c>
      <c r="L5692" s="23" t="str">
        <f t="shared" si="1853"/>
        <v>NACIONAL</v>
      </c>
      <c r="M5692" s="40" t="s">
        <v>623</v>
      </c>
      <c r="N5692" s="23" t="s">
        <v>622</v>
      </c>
      <c r="O5692" s="23">
        <f t="shared" si="1854"/>
        <v>25</v>
      </c>
      <c r="P5692" s="23" t="str">
        <f t="shared" si="1855"/>
        <v>600020392Facatativa</v>
      </c>
    </row>
    <row r="5693" spans="1:16" ht="15" hidden="1" customHeight="1">
      <c r="A5693" s="23" t="s">
        <v>942</v>
      </c>
      <c r="B5693" s="23" t="str">
        <f>IFERROR(VLOOKUP(A5693,hoja!$A$2:$E$970,4,FALSE),0)</f>
        <v>CENTRO</v>
      </c>
      <c r="C5693" s="23" t="str">
        <f>IFERROR(VLOOKUP(A5693,hoja!$A$2:$E$1370,5,FALSE),0)</f>
        <v>BOGOTÁ</v>
      </c>
      <c r="D5693" s="23" t="str">
        <f>IFERROR(VLOOKUP(A5693,hoja!A:D,3,FALSE),0)</f>
        <v>60002</v>
      </c>
      <c r="E5693" s="40" t="s">
        <v>713</v>
      </c>
      <c r="F5693" s="23" t="str">
        <f>IFERROR(VLOOKUP(E5693,hoja!$A$2:$E$970,4,FALSE),0)</f>
        <v>ANTIOQUIA</v>
      </c>
      <c r="G5693" s="23" t="str">
        <f>IFERROR(VLOOKUP(E5693,hoja!$A$2:$E$970,5,FALSE),0)</f>
        <v>MARIQUITA</v>
      </c>
      <c r="H5693" s="103" t="str">
        <f>IFERROR(VLOOKUP(E5693,hoja!A:C,3,FALSE),0)</f>
        <v>0392</v>
      </c>
      <c r="I5693" s="24" t="str">
        <f t="shared" si="1850"/>
        <v>600020392</v>
      </c>
      <c r="K5693" s="23">
        <v>175</v>
      </c>
      <c r="L5693" s="23" t="str">
        <f t="shared" si="1853"/>
        <v>NACIONAL</v>
      </c>
      <c r="M5693" s="40" t="s">
        <v>674</v>
      </c>
      <c r="N5693" s="23" t="s">
        <v>622</v>
      </c>
      <c r="O5693" s="23">
        <f t="shared" si="1854"/>
        <v>25</v>
      </c>
      <c r="P5693" s="23" t="str">
        <f t="shared" si="1855"/>
        <v>600020392La Vega</v>
      </c>
    </row>
    <row r="5694" spans="1:16" ht="15" hidden="1" customHeight="1">
      <c r="A5694" s="23" t="s">
        <v>942</v>
      </c>
      <c r="B5694" s="23" t="str">
        <f>IFERROR(VLOOKUP(A5694,hoja!$A$2:$E$970,4,FALSE),0)</f>
        <v>CENTRO</v>
      </c>
      <c r="C5694" s="23" t="str">
        <f>IFERROR(VLOOKUP(A5694,hoja!$A$2:$E$1370,5,FALSE),0)</f>
        <v>BOGOTÁ</v>
      </c>
      <c r="D5694" s="23" t="str">
        <f>IFERROR(VLOOKUP(A5694,hoja!A:D,3,FALSE),0)</f>
        <v>60002</v>
      </c>
      <c r="E5694" s="40" t="s">
        <v>713</v>
      </c>
      <c r="F5694" s="23" t="str">
        <f>IFERROR(VLOOKUP(E5694,hoja!$A$2:$E$970,4,FALSE),0)</f>
        <v>ANTIOQUIA</v>
      </c>
      <c r="G5694" s="23" t="str">
        <f>IFERROR(VLOOKUP(E5694,hoja!$A$2:$E$970,5,FALSE),0)</f>
        <v>MARIQUITA</v>
      </c>
      <c r="H5694" s="103" t="str">
        <f>IFERROR(VLOOKUP(E5694,hoja!A:C,3,FALSE),0)</f>
        <v>0392</v>
      </c>
      <c r="I5694" s="24" t="str">
        <f t="shared" si="1850"/>
        <v>600020392</v>
      </c>
      <c r="K5694" s="23">
        <v>171</v>
      </c>
      <c r="L5694" s="23" t="str">
        <f t="shared" si="1853"/>
        <v>NACIONAL</v>
      </c>
      <c r="M5694" s="40" t="s">
        <v>618</v>
      </c>
      <c r="N5694" s="23" t="s">
        <v>622</v>
      </c>
      <c r="O5694" s="23">
        <f t="shared" si="1854"/>
        <v>25</v>
      </c>
      <c r="P5694" s="23" t="str">
        <f t="shared" si="1855"/>
        <v>600020392Principal</v>
      </c>
    </row>
    <row r="5695" spans="1:16" ht="15" hidden="1" customHeight="1">
      <c r="A5695" s="23" t="s">
        <v>942</v>
      </c>
      <c r="B5695" s="23" t="str">
        <f>IFERROR(VLOOKUP(A5695,hoja!$A$2:$E$970,4,FALSE),0)</f>
        <v>CENTRO</v>
      </c>
      <c r="C5695" s="23" t="str">
        <f>IFERROR(VLOOKUP(A5695,hoja!$A$2:$E$1370,5,FALSE),0)</f>
        <v>BOGOTÁ</v>
      </c>
      <c r="D5695" s="23" t="str">
        <f>IFERROR(VLOOKUP(A5695,hoja!A:D,3,FALSE),0)</f>
        <v>60002</v>
      </c>
      <c r="E5695" s="40" t="s">
        <v>795</v>
      </c>
      <c r="F5695" s="23" t="str">
        <f>IFERROR(VLOOKUP(E5695,hoja!$A$2:$E$970,4,FALSE),0)</f>
        <v>CENTRO</v>
      </c>
      <c r="G5695" s="23" t="str">
        <f>IFERROR(VLOOKUP(E5695,hoja!$A$2:$E$970,5,FALSE),0)</f>
        <v>BOGOTÁ</v>
      </c>
      <c r="H5695" s="103" t="str">
        <f>IFERROR(VLOOKUP(E5695,hoja!A:C,3,FALSE),0)</f>
        <v>0011M</v>
      </c>
      <c r="I5695" s="24" t="str">
        <f t="shared" si="1850"/>
        <v>600020011M</v>
      </c>
      <c r="K5695" s="23">
        <v>5</v>
      </c>
      <c r="L5695" s="23" t="str">
        <f t="shared" si="1853"/>
        <v>REGIONAL</v>
      </c>
      <c r="M5695" s="40" t="s">
        <v>618</v>
      </c>
      <c r="N5695" s="23" t="s">
        <v>622</v>
      </c>
      <c r="O5695" s="23">
        <f t="shared" si="1854"/>
        <v>25</v>
      </c>
      <c r="P5695" s="23" t="str">
        <f t="shared" si="1855"/>
        <v>600020011MPrincipal</v>
      </c>
    </row>
    <row r="5696" spans="1:16" ht="15" hidden="1" customHeight="1">
      <c r="A5696" s="23" t="s">
        <v>942</v>
      </c>
      <c r="B5696" s="23" t="str">
        <f>IFERROR(VLOOKUP(A5696,hoja!$A$2:$E$970,4,FALSE),0)</f>
        <v>CENTRO</v>
      </c>
      <c r="C5696" s="23" t="str">
        <f>IFERROR(VLOOKUP(A5696,hoja!$A$2:$E$1370,5,FALSE),0)</f>
        <v>BOGOTÁ</v>
      </c>
      <c r="D5696" s="23" t="str">
        <f>IFERROR(VLOOKUP(A5696,hoja!A:D,3,FALSE),0)</f>
        <v>60002</v>
      </c>
      <c r="E5696" s="40" t="s">
        <v>714</v>
      </c>
      <c r="F5696" s="23" t="str">
        <f>IFERROR(VLOOKUP(E5696,hoja!$A$2:$E$970,4,FALSE),0)</f>
        <v>SANTANDER</v>
      </c>
      <c r="G5696" s="23" t="str">
        <f>IFERROR(VLOOKUP(E5696,hoja!$A$2:$E$970,5,FALSE),0)</f>
        <v>OCAÑA</v>
      </c>
      <c r="H5696" s="103" t="str">
        <f>IFERROR(VLOOKUP(E5696,hoja!A:C,3,FALSE),0)</f>
        <v>0434</v>
      </c>
      <c r="I5696" s="24" t="str">
        <f t="shared" si="1850"/>
        <v>600020434</v>
      </c>
      <c r="K5696" s="23">
        <v>640</v>
      </c>
      <c r="L5696" s="23" t="str">
        <f t="shared" si="1853"/>
        <v>NACIONAL</v>
      </c>
      <c r="M5696" s="40" t="s">
        <v>623</v>
      </c>
      <c r="N5696" s="23" t="s">
        <v>622</v>
      </c>
      <c r="O5696" s="23">
        <f t="shared" si="1854"/>
        <v>12</v>
      </c>
      <c r="P5696" s="23" t="str">
        <f t="shared" si="1855"/>
        <v>600020434Facatativa</v>
      </c>
    </row>
    <row r="5697" spans="1:16" ht="15" hidden="1" customHeight="1">
      <c r="A5697" s="23" t="s">
        <v>942</v>
      </c>
      <c r="B5697" s="23" t="str">
        <f>IFERROR(VLOOKUP(A5697,hoja!$A$2:$E$970,4,FALSE),0)</f>
        <v>CENTRO</v>
      </c>
      <c r="C5697" s="23" t="str">
        <f>IFERROR(VLOOKUP(A5697,hoja!$A$2:$E$1370,5,FALSE),0)</f>
        <v>BOGOTÁ</v>
      </c>
      <c r="D5697" s="23" t="str">
        <f>IFERROR(VLOOKUP(A5697,hoja!A:D,3,FALSE),0)</f>
        <v>60002</v>
      </c>
      <c r="E5697" s="40" t="s">
        <v>714</v>
      </c>
      <c r="F5697" s="23" t="str">
        <f>IFERROR(VLOOKUP(E5697,hoja!$A$2:$E$970,4,FALSE),0)</f>
        <v>SANTANDER</v>
      </c>
      <c r="G5697" s="23" t="str">
        <f>IFERROR(VLOOKUP(E5697,hoja!$A$2:$E$970,5,FALSE),0)</f>
        <v>OCAÑA</v>
      </c>
      <c r="H5697" s="103" t="str">
        <f>IFERROR(VLOOKUP(E5697,hoja!A:C,3,FALSE),0)</f>
        <v>0434</v>
      </c>
      <c r="I5697" s="24" t="str">
        <f t="shared" si="1850"/>
        <v>600020434</v>
      </c>
      <c r="K5697" s="23">
        <v>647</v>
      </c>
      <c r="L5697" s="23" t="str">
        <f t="shared" si="1853"/>
        <v>NACIONAL</v>
      </c>
      <c r="M5697" s="40" t="s">
        <v>674</v>
      </c>
      <c r="N5697" s="23" t="s">
        <v>622</v>
      </c>
      <c r="O5697" s="23">
        <f t="shared" si="1854"/>
        <v>12</v>
      </c>
      <c r="P5697" s="23" t="str">
        <f t="shared" si="1855"/>
        <v>600020434La Vega</v>
      </c>
    </row>
    <row r="5698" spans="1:16" ht="15" hidden="1" customHeight="1">
      <c r="A5698" s="23" t="s">
        <v>942</v>
      </c>
      <c r="B5698" s="23" t="str">
        <f>IFERROR(VLOOKUP(A5698,hoja!$A$2:$E$970,4,FALSE),0)</f>
        <v>CENTRO</v>
      </c>
      <c r="C5698" s="23" t="str">
        <f>IFERROR(VLOOKUP(A5698,hoja!$A$2:$E$1370,5,FALSE),0)</f>
        <v>BOGOTÁ</v>
      </c>
      <c r="D5698" s="23" t="str">
        <f>IFERROR(VLOOKUP(A5698,hoja!A:D,3,FALSE),0)</f>
        <v>60002</v>
      </c>
      <c r="E5698" s="40" t="s">
        <v>714</v>
      </c>
      <c r="F5698" s="23" t="str">
        <f>IFERROR(VLOOKUP(E5698,hoja!$A$2:$E$970,4,FALSE),0)</f>
        <v>SANTANDER</v>
      </c>
      <c r="G5698" s="23" t="str">
        <f>IFERROR(VLOOKUP(E5698,hoja!$A$2:$E$970,5,FALSE),0)</f>
        <v>OCAÑA</v>
      </c>
      <c r="H5698" s="103" t="str">
        <f>IFERROR(VLOOKUP(E5698,hoja!A:C,3,FALSE),0)</f>
        <v>0434</v>
      </c>
      <c r="I5698" s="24" t="str">
        <f t="shared" si="1850"/>
        <v>600020434</v>
      </c>
      <c r="K5698" s="23">
        <v>623</v>
      </c>
      <c r="L5698" s="23" t="str">
        <f t="shared" si="1853"/>
        <v>NACIONAL</v>
      </c>
      <c r="M5698" s="40" t="s">
        <v>618</v>
      </c>
      <c r="N5698" s="23" t="s">
        <v>622</v>
      </c>
      <c r="O5698" s="23">
        <f t="shared" si="1854"/>
        <v>12</v>
      </c>
      <c r="P5698" s="23" t="str">
        <f t="shared" si="1855"/>
        <v>600020434Principal</v>
      </c>
    </row>
    <row r="5699" spans="1:16" ht="15" hidden="1" customHeight="1">
      <c r="A5699" s="23" t="s">
        <v>942</v>
      </c>
      <c r="B5699" s="23" t="str">
        <f>IFERROR(VLOOKUP(A5699,hoja!$A$2:$E$970,4,FALSE),0)</f>
        <v>CENTRO</v>
      </c>
      <c r="C5699" s="23" t="str">
        <f>IFERROR(VLOOKUP(A5699,hoja!$A$2:$E$1370,5,FALSE),0)</f>
        <v>BOGOTÁ</v>
      </c>
      <c r="D5699" s="23" t="str">
        <f>IFERROR(VLOOKUP(A5699,hoja!A:D,3,FALSE),0)</f>
        <v>60002</v>
      </c>
      <c r="E5699" s="40" t="s">
        <v>716</v>
      </c>
      <c r="F5699" s="23" t="str">
        <f>IFERROR(VLOOKUP(E5699,hoja!$A$2:$E$970,4,FALSE),0)</f>
        <v>SANTANDER</v>
      </c>
      <c r="G5699" s="23" t="str">
        <f>IFERROR(VLOOKUP(E5699,hoja!$A$2:$E$970,5,FALSE),0)</f>
        <v>PINCHOTE</v>
      </c>
      <c r="H5699" s="103" t="str">
        <f>IFERROR(VLOOKUP(E5699,hoja!A:C,3,FALSE),0)</f>
        <v>0423</v>
      </c>
      <c r="I5699" s="24" t="str">
        <f t="shared" ref="I5699:I5759" si="1856">D5699&amp;H5699</f>
        <v>600020423</v>
      </c>
      <c r="K5699" s="23">
        <v>310</v>
      </c>
      <c r="L5699" s="23" t="str">
        <f t="shared" si="1853"/>
        <v>NACIONAL</v>
      </c>
      <c r="M5699" s="40" t="s">
        <v>618</v>
      </c>
      <c r="N5699" s="23" t="s">
        <v>622</v>
      </c>
      <c r="O5699" s="23">
        <f t="shared" si="1854"/>
        <v>16</v>
      </c>
      <c r="P5699" s="23" t="str">
        <f t="shared" si="1855"/>
        <v>600020423Principal</v>
      </c>
    </row>
    <row r="5700" spans="1:16" ht="15" hidden="1" customHeight="1">
      <c r="A5700" s="23" t="s">
        <v>942</v>
      </c>
      <c r="B5700" s="23" t="str">
        <f>IFERROR(VLOOKUP(A5700,hoja!$A$2:$E$970,4,FALSE),0)</f>
        <v>CENTRO</v>
      </c>
      <c r="C5700" s="23" t="str">
        <f>IFERROR(VLOOKUP(A5700,hoja!$A$2:$E$1370,5,FALSE),0)</f>
        <v>BOGOTÁ</v>
      </c>
      <c r="D5700" s="23" t="str">
        <f>IFERROR(VLOOKUP(A5700,hoja!A:D,3,FALSE),0)</f>
        <v>60002</v>
      </c>
      <c r="E5700" s="40" t="s">
        <v>717</v>
      </c>
      <c r="F5700" s="23" t="str">
        <f>IFERROR(VLOOKUP(E5700,hoja!$A$2:$E$970,4,FALSE),0)</f>
        <v>OCCIDENTE</v>
      </c>
      <c r="G5700" s="23" t="str">
        <f>IFERROR(VLOOKUP(E5700,hoja!$A$2:$E$970,5,FALSE),0)</f>
        <v>POPAYÁN</v>
      </c>
      <c r="H5700" s="103" t="str">
        <f>IFERROR(VLOOKUP(E5700,hoja!A:C,3,FALSE),0)</f>
        <v>0126</v>
      </c>
      <c r="I5700" s="24" t="str">
        <f t="shared" si="1856"/>
        <v>600020126</v>
      </c>
      <c r="K5700" s="23">
        <v>575</v>
      </c>
      <c r="L5700" s="23" t="str">
        <f t="shared" ref="L5700:L5760" si="1857">IF(B5700=F5700,"REGIONAL","NACIONAL")</f>
        <v>NACIONAL</v>
      </c>
      <c r="M5700" s="40" t="s">
        <v>618</v>
      </c>
      <c r="N5700" s="23" t="s">
        <v>622</v>
      </c>
      <c r="O5700" s="23">
        <f t="shared" ref="O5700:O5760" si="1858">IF(K5700&lt;=250,25,IF(K5700&lt;=500,16,IF(K5700&lt;=800,12,IF(K5700&lt;=1100,8,IF(K5700&lt;=1400,6,IF(K5700&lt;=1700,5))))))</f>
        <v>12</v>
      </c>
      <c r="P5700" s="23" t="str">
        <f t="shared" ref="P5700:P5760" si="1859">D5700&amp;H5700&amp;M5700</f>
        <v>600020126Principal</v>
      </c>
    </row>
    <row r="5701" spans="1:16" ht="15" hidden="1" customHeight="1">
      <c r="A5701" s="23" t="s">
        <v>942</v>
      </c>
      <c r="B5701" s="23" t="str">
        <f>IFERROR(VLOOKUP(A5701,hoja!$A$2:$E$970,4,FALSE),0)</f>
        <v>CENTRO</v>
      </c>
      <c r="C5701" s="23" t="str">
        <f>IFERROR(VLOOKUP(A5701,hoja!$A$2:$E$1370,5,FALSE),0)</f>
        <v>BOGOTÁ</v>
      </c>
      <c r="D5701" s="23" t="str">
        <f>IFERROR(VLOOKUP(A5701,hoja!A:D,3,FALSE),0)</f>
        <v>60002</v>
      </c>
      <c r="E5701" s="40" t="s">
        <v>719</v>
      </c>
      <c r="F5701" s="23" t="str">
        <f>IFERROR(VLOOKUP(E5701,hoja!$A$2:$E$970,4,FALSE),0)</f>
        <v>CENTRO</v>
      </c>
      <c r="G5701" s="23" t="str">
        <f>IFERROR(VLOOKUP(E5701,hoja!$A$2:$E$970,5,FALSE),0)</f>
        <v>RICAURTE</v>
      </c>
      <c r="H5701" s="103" t="str">
        <f>IFERROR(VLOOKUP(E5701,hoja!A:C,3,FALSE),0)</f>
        <v>0390</v>
      </c>
      <c r="I5701" s="24" t="str">
        <f t="shared" si="1856"/>
        <v>600020390</v>
      </c>
      <c r="K5701" s="23">
        <v>127</v>
      </c>
      <c r="L5701" s="23" t="str">
        <f t="shared" si="1857"/>
        <v>REGIONAL</v>
      </c>
      <c r="M5701" s="40" t="s">
        <v>618</v>
      </c>
      <c r="N5701" s="23" t="s">
        <v>622</v>
      </c>
      <c r="O5701" s="23">
        <f t="shared" si="1858"/>
        <v>25</v>
      </c>
      <c r="P5701" s="23" t="str">
        <f t="shared" si="1859"/>
        <v>600020390Principal</v>
      </c>
    </row>
    <row r="5702" spans="1:16" ht="15" hidden="1" customHeight="1">
      <c r="A5702" s="23" t="s">
        <v>942</v>
      </c>
      <c r="B5702" s="23" t="str">
        <f>IFERROR(VLOOKUP(A5702,hoja!$A$2:$E$970,4,FALSE),0)</f>
        <v>CENTRO</v>
      </c>
      <c r="C5702" s="23" t="str">
        <f>IFERROR(VLOOKUP(A5702,hoja!$A$2:$E$1370,5,FALSE),0)</f>
        <v>BOGOTÁ</v>
      </c>
      <c r="D5702" s="23" t="str">
        <f>IFERROR(VLOOKUP(A5702,hoja!A:D,3,FALSE),0)</f>
        <v>60002</v>
      </c>
      <c r="E5702" s="40" t="s">
        <v>720</v>
      </c>
      <c r="F5702" s="23" t="str">
        <f>IFERROR(VLOOKUP(E5702,hoja!$A$2:$E$970,4,FALSE),0)</f>
        <v>COSTA</v>
      </c>
      <c r="G5702" s="23" t="str">
        <f>IFERROR(VLOOKUP(E5702,hoja!$A$2:$E$970,5,FALSE),0)</f>
        <v>RIOHACHA</v>
      </c>
      <c r="H5702" s="103" t="str">
        <f>IFERROR(VLOOKUP(E5702,hoja!A:C,3,FALSE),0)</f>
        <v>0239</v>
      </c>
      <c r="I5702" s="24" t="str">
        <f t="shared" si="1856"/>
        <v>600020239</v>
      </c>
      <c r="K5702" s="36">
        <v>1056</v>
      </c>
      <c r="L5702" s="23" t="str">
        <f t="shared" si="1857"/>
        <v>NACIONAL</v>
      </c>
      <c r="M5702" s="40" t="s">
        <v>674</v>
      </c>
      <c r="N5702" s="23" t="s">
        <v>622</v>
      </c>
      <c r="O5702" s="23">
        <f t="shared" si="1858"/>
        <v>8</v>
      </c>
      <c r="P5702" s="23" t="str">
        <f t="shared" si="1859"/>
        <v>600020239La Vega</v>
      </c>
    </row>
    <row r="5703" spans="1:16" ht="15" hidden="1" customHeight="1">
      <c r="A5703" s="23" t="s">
        <v>942</v>
      </c>
      <c r="B5703" s="23" t="str">
        <f>IFERROR(VLOOKUP(A5703,hoja!$A$2:$E$970,4,FALSE),0)</f>
        <v>CENTRO</v>
      </c>
      <c r="C5703" s="23" t="str">
        <f>IFERROR(VLOOKUP(A5703,hoja!$A$2:$E$1370,5,FALSE),0)</f>
        <v>BOGOTÁ</v>
      </c>
      <c r="D5703" s="23" t="str">
        <f>IFERROR(VLOOKUP(A5703,hoja!A:D,3,FALSE),0)</f>
        <v>60002</v>
      </c>
      <c r="E5703" s="40" t="s">
        <v>721</v>
      </c>
      <c r="F5703" s="23" t="str">
        <f>IFERROR(VLOOKUP(E5703,hoja!$A$2:$E$970,4,FALSE),0)</f>
        <v>ANTIOQUIA</v>
      </c>
      <c r="G5703" s="23" t="str">
        <f>IFERROR(VLOOKUP(E5703,hoja!$A$2:$E$970,5,FALSE),0)</f>
        <v>RIONEGRO</v>
      </c>
      <c r="H5703" s="103" t="str">
        <f>IFERROR(VLOOKUP(E5703,hoja!A:C,3,FALSE),0)</f>
        <v>0090</v>
      </c>
      <c r="I5703" s="24" t="str">
        <f t="shared" si="1856"/>
        <v>600020090</v>
      </c>
      <c r="K5703" s="23">
        <v>373</v>
      </c>
      <c r="L5703" s="23" t="str">
        <f t="shared" si="1857"/>
        <v>NACIONAL</v>
      </c>
      <c r="M5703" s="40" t="s">
        <v>623</v>
      </c>
      <c r="N5703" s="23" t="s">
        <v>622</v>
      </c>
      <c r="O5703" s="23">
        <f t="shared" si="1858"/>
        <v>16</v>
      </c>
      <c r="P5703" s="23" t="str">
        <f t="shared" si="1859"/>
        <v>600020090Facatativa</v>
      </c>
    </row>
    <row r="5704" spans="1:16" ht="15" hidden="1" customHeight="1">
      <c r="A5704" s="23" t="s">
        <v>942</v>
      </c>
      <c r="B5704" s="23" t="str">
        <f>IFERROR(VLOOKUP(A5704,hoja!$A$2:$E$970,4,FALSE),0)</f>
        <v>CENTRO</v>
      </c>
      <c r="C5704" s="23" t="str">
        <f>IFERROR(VLOOKUP(A5704,hoja!$A$2:$E$1370,5,FALSE),0)</f>
        <v>BOGOTÁ</v>
      </c>
      <c r="D5704" s="23" t="str">
        <f>IFERROR(VLOOKUP(A5704,hoja!A:D,3,FALSE),0)</f>
        <v>60002</v>
      </c>
      <c r="E5704" s="40" t="s">
        <v>721</v>
      </c>
      <c r="F5704" s="23" t="str">
        <f>IFERROR(VLOOKUP(E5704,hoja!$A$2:$E$970,4,FALSE),0)</f>
        <v>ANTIOQUIA</v>
      </c>
      <c r="G5704" s="23" t="str">
        <f>IFERROR(VLOOKUP(E5704,hoja!$A$2:$E$970,5,FALSE),0)</f>
        <v>RIONEGRO</v>
      </c>
      <c r="H5704" s="103" t="str">
        <f>IFERROR(VLOOKUP(E5704,hoja!A:C,3,FALSE),0)</f>
        <v>0090</v>
      </c>
      <c r="I5704" s="24" t="str">
        <f t="shared" si="1856"/>
        <v>600020090</v>
      </c>
      <c r="K5704" s="23">
        <v>382</v>
      </c>
      <c r="L5704" s="23" t="str">
        <f t="shared" si="1857"/>
        <v>NACIONAL</v>
      </c>
      <c r="M5704" s="40" t="s">
        <v>674</v>
      </c>
      <c r="N5704" s="23" t="s">
        <v>622</v>
      </c>
      <c r="O5704" s="23">
        <f t="shared" si="1858"/>
        <v>16</v>
      </c>
      <c r="P5704" s="23" t="str">
        <f t="shared" si="1859"/>
        <v>600020090La Vega</v>
      </c>
    </row>
    <row r="5705" spans="1:16" ht="15" hidden="1" customHeight="1">
      <c r="A5705" s="23" t="s">
        <v>942</v>
      </c>
      <c r="B5705" s="23" t="str">
        <f>IFERROR(VLOOKUP(A5705,hoja!$A$2:$E$970,4,FALSE),0)</f>
        <v>CENTRO</v>
      </c>
      <c r="C5705" s="23" t="str">
        <f>IFERROR(VLOOKUP(A5705,hoja!$A$2:$E$1370,5,FALSE),0)</f>
        <v>BOGOTÁ</v>
      </c>
      <c r="D5705" s="23" t="str">
        <f>IFERROR(VLOOKUP(A5705,hoja!A:D,3,FALSE),0)</f>
        <v>60002</v>
      </c>
      <c r="E5705" s="40" t="s">
        <v>721</v>
      </c>
      <c r="F5705" s="23" t="str">
        <f>IFERROR(VLOOKUP(E5705,hoja!$A$2:$E$970,4,FALSE),0)</f>
        <v>ANTIOQUIA</v>
      </c>
      <c r="G5705" s="23" t="str">
        <f>IFERROR(VLOOKUP(E5705,hoja!$A$2:$E$970,5,FALSE),0)</f>
        <v>RIONEGRO</v>
      </c>
      <c r="H5705" s="103" t="str">
        <f>IFERROR(VLOOKUP(E5705,hoja!A:C,3,FALSE),0)</f>
        <v>0090</v>
      </c>
      <c r="I5705" s="24" t="str">
        <f t="shared" si="1856"/>
        <v>600020090</v>
      </c>
      <c r="K5705" s="23">
        <v>380</v>
      </c>
      <c r="L5705" s="23" t="str">
        <f t="shared" si="1857"/>
        <v>NACIONAL</v>
      </c>
      <c r="M5705" s="40" t="s">
        <v>618</v>
      </c>
      <c r="N5705" s="23" t="s">
        <v>622</v>
      </c>
      <c r="O5705" s="23">
        <f t="shared" si="1858"/>
        <v>16</v>
      </c>
      <c r="P5705" s="23" t="str">
        <f t="shared" si="1859"/>
        <v>600020090Principal</v>
      </c>
    </row>
    <row r="5706" spans="1:16" ht="15" hidden="1" customHeight="1">
      <c r="A5706" s="23" t="s">
        <v>942</v>
      </c>
      <c r="B5706" s="23" t="str">
        <f>IFERROR(VLOOKUP(A5706,hoja!$A$2:$E$970,4,FALSE),0)</f>
        <v>CENTRO</v>
      </c>
      <c r="C5706" s="23" t="str">
        <f>IFERROR(VLOOKUP(A5706,hoja!$A$2:$E$1370,5,FALSE),0)</f>
        <v>BOGOTÁ</v>
      </c>
      <c r="D5706" s="23" t="str">
        <f>IFERROR(VLOOKUP(A5706,hoja!A:D,3,FALSE),0)</f>
        <v>60002</v>
      </c>
      <c r="E5706" s="40" t="s">
        <v>722</v>
      </c>
      <c r="F5706" s="23" t="str">
        <f>IFERROR(VLOOKUP(E5706,hoja!$A$2:$E$970,4,FALSE),0)</f>
        <v>ANTIOQUIA</v>
      </c>
      <c r="G5706" s="23" t="str">
        <f>IFERROR(VLOOKUP(E5706,hoja!$A$2:$E$970,5,FALSE),0)</f>
        <v>SALDAÑA</v>
      </c>
      <c r="H5706" s="103" t="str">
        <f>IFERROR(VLOOKUP(E5706,hoja!A:C,3,FALSE),0)</f>
        <v>0386</v>
      </c>
      <c r="I5706" s="24" t="str">
        <f t="shared" si="1856"/>
        <v>600020386</v>
      </c>
      <c r="K5706" s="23">
        <v>180</v>
      </c>
      <c r="L5706" s="23" t="str">
        <f t="shared" si="1857"/>
        <v>NACIONAL</v>
      </c>
      <c r="M5706" s="40" t="s">
        <v>618</v>
      </c>
      <c r="N5706" s="23" t="s">
        <v>622</v>
      </c>
      <c r="O5706" s="23">
        <f t="shared" si="1858"/>
        <v>25</v>
      </c>
      <c r="P5706" s="23" t="str">
        <f t="shared" si="1859"/>
        <v>600020386Principal</v>
      </c>
    </row>
    <row r="5707" spans="1:16" ht="15" hidden="1" customHeight="1">
      <c r="A5707" s="23" t="s">
        <v>942</v>
      </c>
      <c r="B5707" s="23" t="str">
        <f>IFERROR(VLOOKUP(A5707,hoja!$A$2:$E$970,4,FALSE),0)</f>
        <v>CENTRO</v>
      </c>
      <c r="C5707" s="23" t="str">
        <f>IFERROR(VLOOKUP(A5707,hoja!$A$2:$E$1370,5,FALSE),0)</f>
        <v>BOGOTÁ</v>
      </c>
      <c r="D5707" s="23" t="str">
        <f>IFERROR(VLOOKUP(A5707,hoja!A:D,3,FALSE),0)</f>
        <v>60002</v>
      </c>
      <c r="E5707" s="40" t="s">
        <v>723</v>
      </c>
      <c r="F5707" s="23" t="str">
        <f>IFERROR(VLOOKUP(E5707,hoja!$A$2:$E$970,4,FALSE),0)</f>
        <v>COSTA</v>
      </c>
      <c r="G5707" s="23" t="str">
        <f>IFERROR(VLOOKUP(E5707,hoja!$A$2:$E$970,5,FALSE),0)</f>
        <v>SANTA MARTA</v>
      </c>
      <c r="H5707" s="103" t="str">
        <f>IFERROR(VLOOKUP(E5707,hoja!A:C,3,FALSE),0)</f>
        <v>0118</v>
      </c>
      <c r="I5707" s="24" t="str">
        <f t="shared" si="1856"/>
        <v>600020118</v>
      </c>
      <c r="K5707" s="23">
        <v>955</v>
      </c>
      <c r="L5707" s="23" t="str">
        <f t="shared" si="1857"/>
        <v>NACIONAL</v>
      </c>
      <c r="M5707" s="40" t="s">
        <v>623</v>
      </c>
      <c r="N5707" s="23" t="s">
        <v>622</v>
      </c>
      <c r="O5707" s="23">
        <f t="shared" si="1858"/>
        <v>8</v>
      </c>
      <c r="P5707" s="23" t="str">
        <f t="shared" si="1859"/>
        <v>600020118Facatativa</v>
      </c>
    </row>
    <row r="5708" spans="1:16" ht="15" hidden="1" customHeight="1">
      <c r="A5708" s="23" t="s">
        <v>942</v>
      </c>
      <c r="B5708" s="23" t="str">
        <f>IFERROR(VLOOKUP(A5708,hoja!$A$2:$E$970,4,FALSE),0)</f>
        <v>CENTRO</v>
      </c>
      <c r="C5708" s="23" t="str">
        <f>IFERROR(VLOOKUP(A5708,hoja!$A$2:$E$1370,5,FALSE),0)</f>
        <v>BOGOTÁ</v>
      </c>
      <c r="D5708" s="23" t="str">
        <f>IFERROR(VLOOKUP(A5708,hoja!A:D,3,FALSE),0)</f>
        <v>60002</v>
      </c>
      <c r="E5708" s="40" t="s">
        <v>723</v>
      </c>
      <c r="F5708" s="23" t="str">
        <f>IFERROR(VLOOKUP(E5708,hoja!$A$2:$E$970,4,FALSE),0)</f>
        <v>COSTA</v>
      </c>
      <c r="G5708" s="23" t="str">
        <f>IFERROR(VLOOKUP(E5708,hoja!$A$2:$E$970,5,FALSE),0)</f>
        <v>SANTA MARTA</v>
      </c>
      <c r="H5708" s="103" t="str">
        <f>IFERROR(VLOOKUP(E5708,hoja!A:C,3,FALSE),0)</f>
        <v>0118</v>
      </c>
      <c r="I5708" s="24" t="str">
        <f t="shared" si="1856"/>
        <v>600020118</v>
      </c>
      <c r="K5708" s="23">
        <v>893</v>
      </c>
      <c r="L5708" s="23" t="str">
        <f t="shared" si="1857"/>
        <v>NACIONAL</v>
      </c>
      <c r="M5708" s="40" t="s">
        <v>674</v>
      </c>
      <c r="N5708" s="23" t="s">
        <v>622</v>
      </c>
      <c r="O5708" s="23">
        <f t="shared" si="1858"/>
        <v>8</v>
      </c>
      <c r="P5708" s="23" t="str">
        <f t="shared" si="1859"/>
        <v>600020118La Vega</v>
      </c>
    </row>
    <row r="5709" spans="1:16" ht="15" hidden="1" customHeight="1">
      <c r="A5709" s="23" t="s">
        <v>942</v>
      </c>
      <c r="B5709" s="23" t="str">
        <f>IFERROR(VLOOKUP(A5709,hoja!$A$2:$E$970,4,FALSE),0)</f>
        <v>CENTRO</v>
      </c>
      <c r="C5709" s="23" t="str">
        <f>IFERROR(VLOOKUP(A5709,hoja!$A$2:$E$1370,5,FALSE),0)</f>
        <v>BOGOTÁ</v>
      </c>
      <c r="D5709" s="23" t="str">
        <f>IFERROR(VLOOKUP(A5709,hoja!A:D,3,FALSE),0)</f>
        <v>60002</v>
      </c>
      <c r="E5709" s="40" t="s">
        <v>723</v>
      </c>
      <c r="F5709" s="23" t="str">
        <f>IFERROR(VLOOKUP(E5709,hoja!$A$2:$E$970,4,FALSE),0)</f>
        <v>COSTA</v>
      </c>
      <c r="G5709" s="23" t="str">
        <f>IFERROR(VLOOKUP(E5709,hoja!$A$2:$E$970,5,FALSE),0)</f>
        <v>SANTA MARTA</v>
      </c>
      <c r="H5709" s="103" t="str">
        <f>IFERROR(VLOOKUP(E5709,hoja!A:C,3,FALSE),0)</f>
        <v>0118</v>
      </c>
      <c r="I5709" s="24" t="str">
        <f t="shared" si="1856"/>
        <v>600020118</v>
      </c>
      <c r="K5709" s="23">
        <v>965</v>
      </c>
      <c r="L5709" s="23" t="str">
        <f t="shared" si="1857"/>
        <v>NACIONAL</v>
      </c>
      <c r="M5709" s="40" t="s">
        <v>618</v>
      </c>
      <c r="N5709" s="23" t="s">
        <v>622</v>
      </c>
      <c r="O5709" s="23">
        <f t="shared" si="1858"/>
        <v>8</v>
      </c>
      <c r="P5709" s="23" t="str">
        <f t="shared" si="1859"/>
        <v>600020118Principal</v>
      </c>
    </row>
    <row r="5710" spans="1:16" ht="15" hidden="1" customHeight="1">
      <c r="A5710" s="23" t="s">
        <v>942</v>
      </c>
      <c r="B5710" s="23" t="str">
        <f>IFERROR(VLOOKUP(A5710,hoja!$A$2:$E$970,4,FALSE),0)</f>
        <v>CENTRO</v>
      </c>
      <c r="C5710" s="23" t="str">
        <f>IFERROR(VLOOKUP(A5710,hoja!$A$2:$E$1370,5,FALSE),0)</f>
        <v>BOGOTÁ</v>
      </c>
      <c r="D5710" s="23" t="str">
        <f>IFERROR(VLOOKUP(A5710,hoja!A:D,3,FALSE),0)</f>
        <v>60002</v>
      </c>
      <c r="E5710" s="40" t="s">
        <v>666</v>
      </c>
      <c r="F5710" s="23" t="str">
        <f>IFERROR(VLOOKUP(E5710,hoja!$A$2:$E$970,4,FALSE),0)</f>
        <v>COSTA</v>
      </c>
      <c r="G5710" s="23" t="str">
        <f>IFERROR(VLOOKUP(E5710,hoja!$A$2:$E$970,5,FALSE),0)</f>
        <v>SINCELEJO</v>
      </c>
      <c r="H5710" s="103" t="str">
        <f>IFERROR(VLOOKUP(E5710,hoja!A:C,3,FALSE),0)</f>
        <v>0382</v>
      </c>
      <c r="I5710" s="24" t="str">
        <f t="shared" si="1856"/>
        <v>600020382</v>
      </c>
      <c r="K5710" s="23">
        <v>868</v>
      </c>
      <c r="L5710" s="23" t="str">
        <f t="shared" si="1857"/>
        <v>NACIONAL</v>
      </c>
      <c r="M5710" s="40" t="s">
        <v>623</v>
      </c>
      <c r="N5710" s="23" t="s">
        <v>622</v>
      </c>
      <c r="O5710" s="23">
        <f t="shared" si="1858"/>
        <v>8</v>
      </c>
      <c r="P5710" s="23" t="str">
        <f t="shared" si="1859"/>
        <v>600020382Facatativa</v>
      </c>
    </row>
    <row r="5711" spans="1:16" ht="15" hidden="1" customHeight="1">
      <c r="A5711" s="23" t="s">
        <v>942</v>
      </c>
      <c r="B5711" s="23" t="str">
        <f>IFERROR(VLOOKUP(A5711,hoja!$A$2:$E$970,4,FALSE),0)</f>
        <v>CENTRO</v>
      </c>
      <c r="C5711" s="23" t="str">
        <f>IFERROR(VLOOKUP(A5711,hoja!$A$2:$E$1370,5,FALSE),0)</f>
        <v>BOGOTÁ</v>
      </c>
      <c r="D5711" s="23" t="str">
        <f>IFERROR(VLOOKUP(A5711,hoja!A:D,3,FALSE),0)</f>
        <v>60002</v>
      </c>
      <c r="E5711" s="40" t="s">
        <v>666</v>
      </c>
      <c r="F5711" s="23" t="str">
        <f>IFERROR(VLOOKUP(E5711,hoja!$A$2:$E$970,4,FALSE),0)</f>
        <v>COSTA</v>
      </c>
      <c r="G5711" s="23" t="str">
        <f>IFERROR(VLOOKUP(E5711,hoja!$A$2:$E$970,5,FALSE),0)</f>
        <v>SINCELEJO</v>
      </c>
      <c r="H5711" s="103" t="str">
        <f>IFERROR(VLOOKUP(E5711,hoja!A:C,3,FALSE),0)</f>
        <v>0382</v>
      </c>
      <c r="I5711" s="24" t="str">
        <f t="shared" si="1856"/>
        <v>600020382</v>
      </c>
      <c r="K5711" s="23">
        <v>863</v>
      </c>
      <c r="L5711" s="23" t="str">
        <f t="shared" si="1857"/>
        <v>NACIONAL</v>
      </c>
      <c r="M5711" s="40" t="s">
        <v>618</v>
      </c>
      <c r="N5711" s="23" t="s">
        <v>622</v>
      </c>
      <c r="O5711" s="23">
        <f t="shared" si="1858"/>
        <v>8</v>
      </c>
      <c r="P5711" s="23" t="str">
        <f t="shared" si="1859"/>
        <v>600020382Principal</v>
      </c>
    </row>
    <row r="5712" spans="1:16" ht="15" hidden="1" customHeight="1">
      <c r="A5712" s="23" t="s">
        <v>942</v>
      </c>
      <c r="B5712" s="23" t="str">
        <f>IFERROR(VLOOKUP(A5712,hoja!$A$2:$E$970,4,FALSE),0)</f>
        <v>CENTRO</v>
      </c>
      <c r="C5712" s="23" t="str">
        <f>IFERROR(VLOOKUP(A5712,hoja!$A$2:$E$1370,5,FALSE),0)</f>
        <v>BOGOTÁ</v>
      </c>
      <c r="D5712" s="23" t="str">
        <f>IFERROR(VLOOKUP(A5712,hoja!A:D,3,FALSE),0)</f>
        <v>60002</v>
      </c>
      <c r="E5712" s="40" t="s">
        <v>727</v>
      </c>
      <c r="F5712" s="23" t="str">
        <f>IFERROR(VLOOKUP(E5712,hoja!$A$2:$E$970,4,FALSE),0)</f>
        <v>CENTRO</v>
      </c>
      <c r="G5712" s="23" t="str">
        <f>IFERROR(VLOOKUP(E5712,hoja!$A$2:$E$970,5,FALSE),0)</f>
        <v>TUNJA</v>
      </c>
      <c r="H5712" s="103" t="str">
        <f>IFERROR(VLOOKUP(E5712,hoja!A:C,3,FALSE),0)</f>
        <v>0443</v>
      </c>
      <c r="I5712" s="24" t="str">
        <f t="shared" si="1856"/>
        <v>600020443</v>
      </c>
      <c r="K5712" s="23">
        <v>155</v>
      </c>
      <c r="L5712" s="23" t="str">
        <f t="shared" si="1857"/>
        <v>REGIONAL</v>
      </c>
      <c r="M5712" s="40" t="s">
        <v>618</v>
      </c>
      <c r="N5712" s="23" t="s">
        <v>622</v>
      </c>
      <c r="O5712" s="23">
        <f t="shared" si="1858"/>
        <v>25</v>
      </c>
      <c r="P5712" s="23" t="str">
        <f t="shared" si="1859"/>
        <v>600020443Principal</v>
      </c>
    </row>
    <row r="5713" spans="1:16" ht="15" hidden="1" customHeight="1">
      <c r="A5713" s="23" t="s">
        <v>942</v>
      </c>
      <c r="B5713" s="23" t="str">
        <f>IFERROR(VLOOKUP(A5713,hoja!$A$2:$E$970,4,FALSE),0)</f>
        <v>CENTRO</v>
      </c>
      <c r="C5713" s="23" t="str">
        <f>IFERROR(VLOOKUP(A5713,hoja!$A$2:$E$1370,5,FALSE),0)</f>
        <v>BOGOTÁ</v>
      </c>
      <c r="D5713" s="23" t="str">
        <f>IFERROR(VLOOKUP(A5713,hoja!A:D,3,FALSE),0)</f>
        <v>60002</v>
      </c>
      <c r="E5713" s="40" t="s">
        <v>728</v>
      </c>
      <c r="F5713" s="23" t="str">
        <f>IFERROR(VLOOKUP(E5713,hoja!$A$2:$E$970,4,FALSE),0)</f>
        <v>CENTRO</v>
      </c>
      <c r="G5713" s="23" t="str">
        <f>IFERROR(VLOOKUP(E5713,hoja!$A$2:$E$970,5,FALSE),0)</f>
        <v>VILLETA</v>
      </c>
      <c r="H5713" s="103" t="str">
        <f>IFERROR(VLOOKUP(E5713,hoja!A:C,3,FALSE),0)</f>
        <v>0025</v>
      </c>
      <c r="I5713" s="24" t="str">
        <f t="shared" si="1856"/>
        <v>600020025</v>
      </c>
      <c r="K5713" s="23">
        <v>81</v>
      </c>
      <c r="L5713" s="23" t="str">
        <f t="shared" si="1857"/>
        <v>REGIONAL</v>
      </c>
      <c r="M5713" s="40" t="s">
        <v>623</v>
      </c>
      <c r="N5713" s="23" t="s">
        <v>622</v>
      </c>
      <c r="O5713" s="23">
        <f t="shared" si="1858"/>
        <v>25</v>
      </c>
      <c r="P5713" s="23" t="str">
        <f t="shared" si="1859"/>
        <v>600020025Facatativa</v>
      </c>
    </row>
    <row r="5714" spans="1:16" ht="15" hidden="1" customHeight="1">
      <c r="A5714" s="23" t="s">
        <v>942</v>
      </c>
      <c r="B5714" s="23" t="str">
        <f>IFERROR(VLOOKUP(A5714,hoja!$A$2:$E$970,4,FALSE),0)</f>
        <v>CENTRO</v>
      </c>
      <c r="C5714" s="23" t="str">
        <f>IFERROR(VLOOKUP(A5714,hoja!$A$2:$E$1370,5,FALSE),0)</f>
        <v>BOGOTÁ</v>
      </c>
      <c r="D5714" s="23" t="str">
        <f>IFERROR(VLOOKUP(A5714,hoja!A:D,3,FALSE),0)</f>
        <v>60002</v>
      </c>
      <c r="E5714" s="40" t="s">
        <v>728</v>
      </c>
      <c r="F5714" s="23" t="str">
        <f>IFERROR(VLOOKUP(E5714,hoja!$A$2:$E$970,4,FALSE),0)</f>
        <v>CENTRO</v>
      </c>
      <c r="G5714" s="23" t="str">
        <f>IFERROR(VLOOKUP(E5714,hoja!$A$2:$E$970,5,FALSE),0)</f>
        <v>VILLETA</v>
      </c>
      <c r="H5714" s="103" t="str">
        <f>IFERROR(VLOOKUP(E5714,hoja!A:C,3,FALSE),0)</f>
        <v>0025</v>
      </c>
      <c r="I5714" s="24" t="str">
        <f t="shared" si="1856"/>
        <v>600020025</v>
      </c>
      <c r="K5714" s="23">
        <v>97</v>
      </c>
      <c r="L5714" s="23" t="str">
        <f t="shared" si="1857"/>
        <v>REGIONAL</v>
      </c>
      <c r="M5714" s="40" t="s">
        <v>674</v>
      </c>
      <c r="N5714" s="23" t="s">
        <v>622</v>
      </c>
      <c r="O5714" s="23">
        <f t="shared" si="1858"/>
        <v>25</v>
      </c>
      <c r="P5714" s="23" t="str">
        <f t="shared" si="1859"/>
        <v>600020025La Vega</v>
      </c>
    </row>
    <row r="5715" spans="1:16" ht="15" hidden="1" customHeight="1">
      <c r="A5715" s="23" t="s">
        <v>942</v>
      </c>
      <c r="B5715" s="23" t="str">
        <f>IFERROR(VLOOKUP(A5715,hoja!$A$2:$E$970,4,FALSE),0)</f>
        <v>CENTRO</v>
      </c>
      <c r="C5715" s="23" t="str">
        <f>IFERROR(VLOOKUP(A5715,hoja!$A$2:$E$1370,5,FALSE),0)</f>
        <v>BOGOTÁ</v>
      </c>
      <c r="D5715" s="23" t="str">
        <f>IFERROR(VLOOKUP(A5715,hoja!A:D,3,FALSE),0)</f>
        <v>60002</v>
      </c>
      <c r="E5715" s="40" t="s">
        <v>728</v>
      </c>
      <c r="F5715" s="23" t="str">
        <f>IFERROR(VLOOKUP(E5715,hoja!$A$2:$E$970,4,FALSE),0)</f>
        <v>CENTRO</v>
      </c>
      <c r="G5715" s="23" t="str">
        <f>IFERROR(VLOOKUP(E5715,hoja!$A$2:$E$970,5,FALSE),0)</f>
        <v>VILLETA</v>
      </c>
      <c r="H5715" s="103" t="str">
        <f>IFERROR(VLOOKUP(E5715,hoja!A:C,3,FALSE),0)</f>
        <v>0025</v>
      </c>
      <c r="I5715" s="24" t="str">
        <f t="shared" si="1856"/>
        <v>600020025</v>
      </c>
      <c r="K5715" s="23">
        <v>94</v>
      </c>
      <c r="L5715" s="23" t="str">
        <f t="shared" si="1857"/>
        <v>REGIONAL</v>
      </c>
      <c r="M5715" s="40" t="s">
        <v>618</v>
      </c>
      <c r="N5715" s="23" t="s">
        <v>622</v>
      </c>
      <c r="O5715" s="23">
        <f t="shared" si="1858"/>
        <v>25</v>
      </c>
      <c r="P5715" s="23" t="str">
        <f t="shared" si="1859"/>
        <v>600020025Principal</v>
      </c>
    </row>
    <row r="5716" spans="1:16" ht="15" hidden="1" customHeight="1">
      <c r="A5716" s="23" t="s">
        <v>942</v>
      </c>
      <c r="B5716" s="23" t="str">
        <f>IFERROR(VLOOKUP(A5716,hoja!$A$2:$E$970,4,FALSE),0)</f>
        <v>CENTRO</v>
      </c>
      <c r="C5716" s="23" t="str">
        <f>IFERROR(VLOOKUP(A5716,hoja!$A$2:$E$1370,5,FALSE),0)</f>
        <v>BOGOTÁ</v>
      </c>
      <c r="D5716" s="23" t="str">
        <f>IFERROR(VLOOKUP(A5716,hoja!A:D,3,FALSE),0)</f>
        <v>60002</v>
      </c>
      <c r="E5716" s="40" t="s">
        <v>729</v>
      </c>
      <c r="F5716" s="23" t="str">
        <f>IFERROR(VLOOKUP(E5716,hoja!$A$2:$E$970,4,FALSE),0)</f>
        <v>SANTANDER</v>
      </c>
      <c r="G5716" s="23" t="str">
        <f>IFERROR(VLOOKUP(E5716,hoja!$A$2:$E$970,5,FALSE),0)</f>
        <v>YOPAL</v>
      </c>
      <c r="H5716" s="103" t="str">
        <f>IFERROR(VLOOKUP(E5716,hoja!A:C,3,FALSE),0)</f>
        <v>0442</v>
      </c>
      <c r="I5716" s="24" t="str">
        <f t="shared" si="1856"/>
        <v>600020442</v>
      </c>
      <c r="K5716" s="23">
        <v>380</v>
      </c>
      <c r="L5716" s="23" t="str">
        <f t="shared" si="1857"/>
        <v>NACIONAL</v>
      </c>
      <c r="M5716" s="40" t="s">
        <v>618</v>
      </c>
      <c r="N5716" s="23" t="s">
        <v>622</v>
      </c>
      <c r="O5716" s="23">
        <f t="shared" si="1858"/>
        <v>16</v>
      </c>
      <c r="P5716" s="23" t="str">
        <f t="shared" si="1859"/>
        <v>600020442Principal</v>
      </c>
    </row>
    <row r="5717" spans="1:16" ht="15" hidden="1" customHeight="1">
      <c r="A5717" s="23" t="s">
        <v>942</v>
      </c>
      <c r="B5717" s="23" t="str">
        <f>IFERROR(VLOOKUP(A5717,hoja!$A$2:$E$970,4,FALSE),0)</f>
        <v>CENTRO</v>
      </c>
      <c r="C5717" s="23" t="str">
        <f>IFERROR(VLOOKUP(A5717,hoja!$A$2:$E$1370,5,FALSE),0)</f>
        <v>BOGOTÁ</v>
      </c>
      <c r="D5717" s="23" t="str">
        <f>IFERROR(VLOOKUP(A5717,hoja!A:D,3,FALSE),0)</f>
        <v>60002</v>
      </c>
      <c r="E5717" s="40" t="s">
        <v>729</v>
      </c>
      <c r="F5717" s="23" t="str">
        <f>IFERROR(VLOOKUP(E5717,hoja!$A$2:$E$970,4,FALSE),0)</f>
        <v>SANTANDER</v>
      </c>
      <c r="G5717" s="23" t="str">
        <f>IFERROR(VLOOKUP(E5717,hoja!$A$2:$E$970,5,FALSE),0)</f>
        <v>YOPAL</v>
      </c>
      <c r="H5717" s="103" t="str">
        <f>IFERROR(VLOOKUP(E5717,hoja!A:C,3,FALSE),0)</f>
        <v>0442</v>
      </c>
      <c r="I5717" s="24" t="str">
        <f t="shared" si="1856"/>
        <v>600020442</v>
      </c>
      <c r="K5717" s="23">
        <v>369</v>
      </c>
      <c r="L5717" s="23" t="str">
        <f t="shared" si="1857"/>
        <v>NACIONAL</v>
      </c>
      <c r="M5717" s="40" t="s">
        <v>808</v>
      </c>
      <c r="N5717" s="23" t="s">
        <v>622</v>
      </c>
      <c r="O5717" s="23">
        <f t="shared" si="1858"/>
        <v>16</v>
      </c>
      <c r="P5717" s="23" t="str">
        <f t="shared" si="1859"/>
        <v>600020442Sogamoso</v>
      </c>
    </row>
    <row r="5718" spans="1:16" ht="15" hidden="1" customHeight="1">
      <c r="A5718" s="23" t="s">
        <v>942</v>
      </c>
      <c r="B5718" s="23" t="str">
        <f>IFERROR(VLOOKUP(A5718,hoja!$A$2:$E$970,4,FALSE),0)</f>
        <v>CENTRO</v>
      </c>
      <c r="C5718" s="23" t="str">
        <f>IFERROR(VLOOKUP(A5718,hoja!$A$2:$E$1370,5,FALSE),0)</f>
        <v>BOGOTÁ</v>
      </c>
      <c r="D5718" s="23" t="str">
        <f>IFERROR(VLOOKUP(A5718,hoja!A:D,3,FALSE),0)</f>
        <v>60002</v>
      </c>
      <c r="E5718" s="40" t="s">
        <v>629</v>
      </c>
      <c r="F5718" s="23" t="str">
        <f>IFERROR(VLOOKUP(E5718,hoja!$A$2:$E$970,4,FALSE),0)</f>
        <v>CENTRO</v>
      </c>
      <c r="G5718" s="23" t="str">
        <f>IFERROR(VLOOKUP(E5718,hoja!$A$2:$E$970,5,FALSE),0)</f>
        <v>ZIPAQUIRÁ</v>
      </c>
      <c r="H5718" s="103" t="str">
        <f>IFERROR(VLOOKUP(E5718,hoja!A:C,3,FALSE),0)</f>
        <v>0032</v>
      </c>
      <c r="I5718" s="24" t="str">
        <f t="shared" si="1856"/>
        <v>600020032</v>
      </c>
      <c r="K5718" s="23">
        <v>63</v>
      </c>
      <c r="L5718" s="23" t="str">
        <f t="shared" si="1857"/>
        <v>REGIONAL</v>
      </c>
      <c r="M5718" s="40" t="s">
        <v>618</v>
      </c>
      <c r="N5718" s="23" t="s">
        <v>622</v>
      </c>
      <c r="O5718" s="23">
        <f t="shared" si="1858"/>
        <v>25</v>
      </c>
      <c r="P5718" s="23" t="str">
        <f t="shared" si="1859"/>
        <v>600020032Principal</v>
      </c>
    </row>
    <row r="5719" spans="1:16" ht="15" hidden="1" customHeight="1">
      <c r="A5719" s="23" t="s">
        <v>942</v>
      </c>
      <c r="B5719" s="23" t="str">
        <f>IFERROR(VLOOKUP(A5719,hoja!$A$2:$E$970,4,FALSE),0)</f>
        <v>CENTRO</v>
      </c>
      <c r="C5719" s="23" t="str">
        <f>IFERROR(VLOOKUP(A5719,hoja!$A$2:$E$1370,5,FALSE),0)</f>
        <v>BOGOTÁ</v>
      </c>
      <c r="D5719" s="23" t="str">
        <f>IFERROR(VLOOKUP(A5719,hoja!A:D,3,FALSE),0)</f>
        <v>60002</v>
      </c>
      <c r="E5719" s="40" t="s">
        <v>630</v>
      </c>
      <c r="F5719" s="23" t="str">
        <f>IFERROR(VLOOKUP(E5719,hoja!$A$2:$E$970,4,FALSE),0)</f>
        <v>CENTRO</v>
      </c>
      <c r="G5719" s="23" t="str">
        <f>IFERROR(VLOOKUP(E5719,hoja!$A$2:$E$970,5,FALSE),0)</f>
        <v>SESQUILÉ</v>
      </c>
      <c r="H5719" s="103" t="str">
        <f>IFERROR(VLOOKUP(E5719,hoja!A:C,3,FALSE),0)</f>
        <v>1501</v>
      </c>
      <c r="I5719" s="24" t="str">
        <f t="shared" si="1856"/>
        <v>600021501</v>
      </c>
      <c r="K5719" s="23">
        <v>65</v>
      </c>
      <c r="L5719" s="23" t="str">
        <f t="shared" si="1857"/>
        <v>REGIONAL</v>
      </c>
      <c r="M5719" s="40" t="s">
        <v>938</v>
      </c>
      <c r="N5719" s="23" t="s">
        <v>622</v>
      </c>
      <c r="O5719" s="23">
        <f t="shared" si="1858"/>
        <v>25</v>
      </c>
      <c r="P5719" s="23" t="str">
        <f t="shared" si="1859"/>
        <v>600021501Chia</v>
      </c>
    </row>
    <row r="5720" spans="1:16" ht="15" hidden="1" customHeight="1">
      <c r="A5720" s="23" t="s">
        <v>942</v>
      </c>
      <c r="B5720" s="23" t="str">
        <f>IFERROR(VLOOKUP(A5720,hoja!$A$2:$E$970,4,FALSE),0)</f>
        <v>CENTRO</v>
      </c>
      <c r="C5720" s="23" t="str">
        <f>IFERROR(VLOOKUP(A5720,hoja!$A$2:$E$1370,5,FALSE),0)</f>
        <v>BOGOTÁ</v>
      </c>
      <c r="D5720" s="23" t="str">
        <f>IFERROR(VLOOKUP(A5720,hoja!A:D,3,FALSE),0)</f>
        <v>60002</v>
      </c>
      <c r="E5720" s="40" t="s">
        <v>630</v>
      </c>
      <c r="F5720" s="23" t="str">
        <f>IFERROR(VLOOKUP(E5720,hoja!$A$2:$E$970,4,FALSE),0)</f>
        <v>CENTRO</v>
      </c>
      <c r="G5720" s="23" t="str">
        <f>IFERROR(VLOOKUP(E5720,hoja!$A$2:$E$970,5,FALSE),0)</f>
        <v>SESQUILÉ</v>
      </c>
      <c r="H5720" s="103" t="str">
        <f>IFERROR(VLOOKUP(E5720,hoja!A:C,3,FALSE),0)</f>
        <v>1501</v>
      </c>
      <c r="I5720" s="24" t="str">
        <f t="shared" si="1856"/>
        <v>600021501</v>
      </c>
      <c r="K5720" s="23">
        <v>64</v>
      </c>
      <c r="L5720" s="23" t="str">
        <f t="shared" si="1857"/>
        <v>REGIONAL</v>
      </c>
      <c r="M5720" s="40" t="s">
        <v>618</v>
      </c>
      <c r="N5720" s="23" t="s">
        <v>622</v>
      </c>
      <c r="O5720" s="23">
        <f t="shared" si="1858"/>
        <v>25</v>
      </c>
      <c r="P5720" s="23" t="str">
        <f t="shared" si="1859"/>
        <v>600021501Principal</v>
      </c>
    </row>
    <row r="5721" spans="1:16" ht="15" hidden="1" customHeight="1">
      <c r="A5721" s="23" t="s">
        <v>942</v>
      </c>
      <c r="B5721" s="23" t="str">
        <f>IFERROR(VLOOKUP(A5721,hoja!$A$2:$E$970,4,FALSE),0)</f>
        <v>CENTRO</v>
      </c>
      <c r="C5721" s="23" t="str">
        <f>IFERROR(VLOOKUP(A5721,hoja!$A$2:$E$1370,5,FALSE),0)</f>
        <v>BOGOTÁ</v>
      </c>
      <c r="D5721" s="23" t="str">
        <f>IFERROR(VLOOKUP(A5721,hoja!A:D,3,FALSE),0)</f>
        <v>60002</v>
      </c>
      <c r="E5721" s="40" t="s">
        <v>1252</v>
      </c>
      <c r="F5721" s="23" t="str">
        <f>IFERROR(VLOOKUP(E5721,hoja!$A$2:$E$970,4,FALSE),0)</f>
        <v>CENTRO</v>
      </c>
      <c r="G5721" s="23" t="str">
        <f>IFERROR(VLOOKUP(E5721,hoja!$A$2:$E$970,5,FALSE),0)</f>
        <v>BOGOTÁ</v>
      </c>
      <c r="H5721" s="103" t="str">
        <f>IFERROR(VLOOKUP(E5721,hoja!A:C,3,FALSE),0)</f>
        <v>50373</v>
      </c>
      <c r="I5721" s="24" t="str">
        <f t="shared" si="1856"/>
        <v>6000250373</v>
      </c>
      <c r="K5721" s="23">
        <v>24</v>
      </c>
      <c r="L5721" s="23" t="str">
        <f t="shared" si="1857"/>
        <v>REGIONAL</v>
      </c>
      <c r="M5721" s="40" t="s">
        <v>618</v>
      </c>
      <c r="N5721" s="23" t="s">
        <v>622</v>
      </c>
      <c r="O5721" s="23">
        <f t="shared" si="1858"/>
        <v>25</v>
      </c>
      <c r="P5721" s="23" t="str">
        <f t="shared" si="1859"/>
        <v>6000250373Principal</v>
      </c>
    </row>
    <row r="5722" spans="1:16" ht="15" hidden="1" customHeight="1">
      <c r="A5722" s="23" t="s">
        <v>942</v>
      </c>
      <c r="B5722" s="23" t="str">
        <f>IFERROR(VLOOKUP(A5722,hoja!$A$2:$E$970,4,FALSE),0)</f>
        <v>CENTRO</v>
      </c>
      <c r="C5722" s="23" t="str">
        <f>IFERROR(VLOOKUP(A5722,hoja!$A$2:$E$1370,5,FALSE),0)</f>
        <v>BOGOTÁ</v>
      </c>
      <c r="D5722" s="23" t="str">
        <f>IFERROR(VLOOKUP(A5722,hoja!A:D,3,FALSE),0)</f>
        <v>60002</v>
      </c>
      <c r="E5722" s="40" t="s">
        <v>1011</v>
      </c>
      <c r="F5722" s="23" t="str">
        <f>IFERROR(VLOOKUP(E5722,hoja!$A$2:$E$970,4,FALSE),0)</f>
        <v>CENTRO</v>
      </c>
      <c r="G5722" s="23" t="str">
        <f>IFERROR(VLOOKUP(E5722,hoja!$A$2:$E$970,5,FALSE),0)</f>
        <v>DUITAMA</v>
      </c>
      <c r="H5722" s="103" t="str">
        <f>IFERROR(VLOOKUP(E5722,hoja!A:C,3,FALSE),0)</f>
        <v>50197</v>
      </c>
      <c r="I5722" s="24" t="str">
        <f t="shared" si="1856"/>
        <v>6000250197</v>
      </c>
      <c r="K5722" s="23">
        <v>208</v>
      </c>
      <c r="L5722" s="23" t="str">
        <f t="shared" si="1857"/>
        <v>REGIONAL</v>
      </c>
      <c r="M5722" s="40" t="s">
        <v>618</v>
      </c>
      <c r="N5722" s="23" t="s">
        <v>622</v>
      </c>
      <c r="O5722" s="23">
        <f t="shared" si="1858"/>
        <v>25</v>
      </c>
      <c r="P5722" s="23" t="str">
        <f t="shared" si="1859"/>
        <v>6000250197Principal</v>
      </c>
    </row>
    <row r="5723" spans="1:16" ht="15" hidden="1" customHeight="1">
      <c r="A5723" s="23" t="s">
        <v>942</v>
      </c>
      <c r="B5723" s="23" t="str">
        <f>IFERROR(VLOOKUP(A5723,hoja!$A$2:$E$970,4,FALSE),0)</f>
        <v>CENTRO</v>
      </c>
      <c r="C5723" s="23" t="str">
        <f>IFERROR(VLOOKUP(A5723,hoja!$A$2:$E$1370,5,FALSE),0)</f>
        <v>BOGOTÁ</v>
      </c>
      <c r="D5723" s="23" t="str">
        <f>IFERROR(VLOOKUP(A5723,hoja!A:D,3,FALSE),0)</f>
        <v>60002</v>
      </c>
      <c r="E5723" s="40" t="s">
        <v>1006</v>
      </c>
      <c r="F5723" s="23" t="str">
        <f>IFERROR(VLOOKUP(E5723,hoja!$A$2:$E$970,4,FALSE),0)</f>
        <v>COSTA</v>
      </c>
      <c r="G5723" s="23" t="str">
        <f>IFERROR(VLOOKUP(E5723,hoja!$A$2:$E$970,5,FALSE),0)</f>
        <v>BARRANQUILLA</v>
      </c>
      <c r="H5723" s="103" t="str">
        <f>IFERROR(VLOOKUP(E5723,hoja!A:C,3,FALSE),0)</f>
        <v>50491</v>
      </c>
      <c r="I5723" s="24" t="str">
        <f t="shared" si="1856"/>
        <v>6000250491</v>
      </c>
      <c r="K5723" s="36">
        <v>1023</v>
      </c>
      <c r="L5723" s="23" t="str">
        <f t="shared" si="1857"/>
        <v>NACIONAL</v>
      </c>
      <c r="M5723" s="40" t="s">
        <v>623</v>
      </c>
      <c r="N5723" s="23" t="s">
        <v>622</v>
      </c>
      <c r="O5723" s="23">
        <f t="shared" si="1858"/>
        <v>8</v>
      </c>
      <c r="P5723" s="23" t="str">
        <f t="shared" si="1859"/>
        <v>6000250491Facatativa</v>
      </c>
    </row>
    <row r="5724" spans="1:16" ht="15" hidden="1" customHeight="1">
      <c r="A5724" s="23" t="s">
        <v>942</v>
      </c>
      <c r="B5724" s="23" t="str">
        <f>IFERROR(VLOOKUP(A5724,hoja!$A$2:$E$970,4,FALSE),0)</f>
        <v>CENTRO</v>
      </c>
      <c r="C5724" s="23" t="str">
        <f>IFERROR(VLOOKUP(A5724,hoja!$A$2:$E$1370,5,FALSE),0)</f>
        <v>BOGOTÁ</v>
      </c>
      <c r="D5724" s="23" t="str">
        <f>IFERROR(VLOOKUP(A5724,hoja!A:D,3,FALSE),0)</f>
        <v>60002</v>
      </c>
      <c r="E5724" s="40" t="s">
        <v>957</v>
      </c>
      <c r="F5724" s="23" t="str">
        <f>IFERROR(VLOOKUP(E5724,hoja!$A$2:$E$970,4,FALSE),0)</f>
        <v>ANTIOQUIA</v>
      </c>
      <c r="G5724" s="23" t="str">
        <f>IFERROR(VLOOKUP(E5724,hoja!$A$2:$E$970,5,FALSE),0)</f>
        <v>MEDELLÍN</v>
      </c>
      <c r="H5724" s="103" t="str">
        <f>IFERROR(VLOOKUP(E5724,hoja!A:C,3,FALSE),0)</f>
        <v>50183</v>
      </c>
      <c r="I5724" s="24" t="str">
        <f t="shared" si="1856"/>
        <v>6000250183</v>
      </c>
      <c r="K5724" s="23">
        <v>427</v>
      </c>
      <c r="L5724" s="23" t="str">
        <f t="shared" si="1857"/>
        <v>NACIONAL</v>
      </c>
      <c r="M5724" s="40" t="s">
        <v>623</v>
      </c>
      <c r="N5724" s="23" t="s">
        <v>622</v>
      </c>
      <c r="O5724" s="23">
        <f t="shared" si="1858"/>
        <v>16</v>
      </c>
      <c r="P5724" s="23" t="str">
        <f t="shared" si="1859"/>
        <v>6000250183Facatativa</v>
      </c>
    </row>
    <row r="5725" spans="1:16" ht="15" hidden="1" customHeight="1">
      <c r="A5725" s="23" t="s">
        <v>942</v>
      </c>
      <c r="B5725" s="23" t="str">
        <f>IFERROR(VLOOKUP(A5725,hoja!$A$2:$E$970,4,FALSE),0)</f>
        <v>CENTRO</v>
      </c>
      <c r="C5725" s="23" t="str">
        <f>IFERROR(VLOOKUP(A5725,hoja!$A$2:$E$1370,5,FALSE),0)</f>
        <v>BOGOTÁ</v>
      </c>
      <c r="D5725" s="23" t="str">
        <f>IFERROR(VLOOKUP(A5725,hoja!A:D,3,FALSE),0)</f>
        <v>60002</v>
      </c>
      <c r="E5725" s="40" t="s">
        <v>1253</v>
      </c>
      <c r="F5725" s="23" t="str">
        <f>IFERROR(VLOOKUP(E5725,hoja!$A$2:$E$970,4,FALSE),0)</f>
        <v>CENTRO</v>
      </c>
      <c r="G5725" s="23" t="str">
        <f>IFERROR(VLOOKUP(E5725,hoja!$A$2:$E$970,5,FALSE),0)</f>
        <v>BOGOTÁ</v>
      </c>
      <c r="H5725" s="103" t="str">
        <f>IFERROR(VLOOKUP(E5725,hoja!A:C,3,FALSE),0)</f>
        <v>50231</v>
      </c>
      <c r="I5725" s="24" t="str">
        <f t="shared" si="1856"/>
        <v>6000250231</v>
      </c>
      <c r="K5725" s="23">
        <v>21</v>
      </c>
      <c r="L5725" s="23" t="str">
        <f t="shared" si="1857"/>
        <v>REGIONAL</v>
      </c>
      <c r="M5725" s="40" t="s">
        <v>618</v>
      </c>
      <c r="N5725" s="23" t="s">
        <v>622</v>
      </c>
      <c r="O5725" s="23">
        <f t="shared" si="1858"/>
        <v>25</v>
      </c>
      <c r="P5725" s="23" t="str">
        <f t="shared" si="1859"/>
        <v>6000250231Principal</v>
      </c>
    </row>
    <row r="5726" spans="1:16" ht="15" hidden="1" customHeight="1">
      <c r="A5726" s="23" t="s">
        <v>942</v>
      </c>
      <c r="B5726" s="23" t="str">
        <f>IFERROR(VLOOKUP(A5726,hoja!$A$2:$E$970,4,FALSE),0)</f>
        <v>CENTRO</v>
      </c>
      <c r="C5726" s="23" t="str">
        <f>IFERROR(VLOOKUP(A5726,hoja!$A$2:$E$1370,5,FALSE),0)</f>
        <v>BOGOTÁ</v>
      </c>
      <c r="D5726" s="23" t="str">
        <f>IFERROR(VLOOKUP(A5726,hoja!A:D,3,FALSE),0)</f>
        <v>60002</v>
      </c>
      <c r="E5726" s="40" t="s">
        <v>620</v>
      </c>
      <c r="F5726" s="23" t="str">
        <f>IFERROR(VLOOKUP(E5726,hoja!$A$2:$E$970,4,FALSE),0)</f>
        <v>CENTRO</v>
      </c>
      <c r="G5726" s="23" t="str">
        <f>IFERROR(VLOOKUP(E5726,hoja!$A$2:$E$970,5,FALSE),0)</f>
        <v>SESQUILÉ</v>
      </c>
      <c r="H5726" s="103" t="str">
        <f>IFERROR(VLOOKUP(E5726,hoja!A:C,3,FALSE),0)</f>
        <v>50193</v>
      </c>
      <c r="I5726" s="24" t="str">
        <f t="shared" si="1856"/>
        <v>6000250193</v>
      </c>
      <c r="K5726" s="23">
        <v>52</v>
      </c>
      <c r="L5726" s="23" t="str">
        <f t="shared" si="1857"/>
        <v>REGIONAL</v>
      </c>
      <c r="M5726" s="40" t="s">
        <v>618</v>
      </c>
      <c r="N5726" s="23" t="s">
        <v>622</v>
      </c>
      <c r="O5726" s="23">
        <f t="shared" si="1858"/>
        <v>25</v>
      </c>
      <c r="P5726" s="23" t="str">
        <f t="shared" si="1859"/>
        <v>6000250193Principal</v>
      </c>
    </row>
    <row r="5727" spans="1:16" ht="15" hidden="1" customHeight="1">
      <c r="A5727" s="23" t="s">
        <v>942</v>
      </c>
      <c r="B5727" s="23" t="str">
        <f>IFERROR(VLOOKUP(A5727,hoja!$A$2:$E$970,4,FALSE),0)</f>
        <v>CENTRO</v>
      </c>
      <c r="C5727" s="23" t="str">
        <f>IFERROR(VLOOKUP(A5727,hoja!$A$2:$E$1370,5,FALSE),0)</f>
        <v>BOGOTÁ</v>
      </c>
      <c r="D5727" s="23" t="str">
        <f>IFERROR(VLOOKUP(A5727,hoja!A:D,3,FALSE),0)</f>
        <v>60002</v>
      </c>
      <c r="E5727" s="40" t="s">
        <v>1254</v>
      </c>
      <c r="F5727" s="23" t="str">
        <f>IFERROR(VLOOKUP(E5727,hoja!$A$2:$E$970,4,FALSE),0)</f>
        <v>COSTA</v>
      </c>
      <c r="G5727" s="23" t="str">
        <f>IFERROR(VLOOKUP(E5727,hoja!$A$2:$E$970,5,FALSE),0)</f>
        <v>MAICAO</v>
      </c>
      <c r="H5727" s="103" t="str">
        <f>IFERROR(VLOOKUP(E5727,hoja!A:C,3,FALSE),0)</f>
        <v>50391</v>
      </c>
      <c r="I5727" s="24" t="str">
        <f t="shared" si="1856"/>
        <v>6000250391</v>
      </c>
      <c r="K5727" s="23">
        <v>10</v>
      </c>
      <c r="L5727" s="23" t="str">
        <f t="shared" si="1857"/>
        <v>NACIONAL</v>
      </c>
      <c r="M5727" s="40" t="s">
        <v>618</v>
      </c>
      <c r="N5727" s="23" t="s">
        <v>622</v>
      </c>
      <c r="O5727" s="23">
        <f t="shared" si="1858"/>
        <v>25</v>
      </c>
      <c r="P5727" s="23" t="str">
        <f t="shared" si="1859"/>
        <v>6000250391Principal</v>
      </c>
    </row>
    <row r="5728" spans="1:16" ht="15" hidden="1" customHeight="1">
      <c r="A5728" s="23" t="s">
        <v>942</v>
      </c>
      <c r="B5728" s="23" t="str">
        <f>IFERROR(VLOOKUP(A5728,hoja!$A$2:$E$970,4,FALSE),0)</f>
        <v>CENTRO</v>
      </c>
      <c r="C5728" s="23" t="str">
        <f>IFERROR(VLOOKUP(A5728,hoja!$A$2:$E$1370,5,FALSE),0)</f>
        <v>BOGOTÁ</v>
      </c>
      <c r="D5728" s="23" t="str">
        <f>IFERROR(VLOOKUP(A5728,hoja!A:D,3,FALSE),0)</f>
        <v>60002</v>
      </c>
      <c r="E5728" s="40" t="s">
        <v>1255</v>
      </c>
      <c r="F5728" s="23" t="str">
        <f>IFERROR(VLOOKUP(E5728,hoja!$A$2:$E$970,4,FALSE),0)</f>
        <v>CENTRO</v>
      </c>
      <c r="G5728" s="23" t="str">
        <f>IFERROR(VLOOKUP(E5728,hoja!$A$2:$E$970,5,FALSE),0)</f>
        <v>BOGOTÁ</v>
      </c>
      <c r="H5728" s="103" t="str">
        <f>IFERROR(VLOOKUP(E5728,hoja!A:C,3,FALSE),0)</f>
        <v>50235</v>
      </c>
      <c r="I5728" s="24" t="str">
        <f t="shared" si="1856"/>
        <v>6000250235</v>
      </c>
      <c r="K5728" s="23">
        <v>12</v>
      </c>
      <c r="L5728" s="23" t="str">
        <f t="shared" si="1857"/>
        <v>REGIONAL</v>
      </c>
      <c r="M5728" s="40" t="s">
        <v>618</v>
      </c>
      <c r="N5728" s="23" t="s">
        <v>622</v>
      </c>
      <c r="O5728" s="23">
        <f t="shared" si="1858"/>
        <v>25</v>
      </c>
      <c r="P5728" s="23" t="str">
        <f t="shared" si="1859"/>
        <v>6000250235Principal</v>
      </c>
    </row>
    <row r="5729" spans="1:16" ht="15" hidden="1" customHeight="1">
      <c r="A5729" s="23" t="s">
        <v>942</v>
      </c>
      <c r="B5729" s="23" t="str">
        <f>IFERROR(VLOOKUP(A5729,hoja!$A$2:$E$970,4,FALSE),0)</f>
        <v>CENTRO</v>
      </c>
      <c r="C5729" s="23" t="str">
        <f>IFERROR(VLOOKUP(A5729,hoja!$A$2:$E$1370,5,FALSE),0)</f>
        <v>BOGOTÁ</v>
      </c>
      <c r="D5729" s="23" t="str">
        <f>IFERROR(VLOOKUP(A5729,hoja!A:D,3,FALSE),0)</f>
        <v>60002</v>
      </c>
      <c r="E5729" s="40" t="s">
        <v>1256</v>
      </c>
      <c r="F5729" s="23" t="str">
        <f>IFERROR(VLOOKUP(E5729,hoja!$A$2:$E$970,4,FALSE),0)</f>
        <v>CENTRO</v>
      </c>
      <c r="G5729" s="23" t="str">
        <f>IFERROR(VLOOKUP(E5729,hoja!$A$2:$E$970,5,FALSE),0)</f>
        <v>BOGOTÁ</v>
      </c>
      <c r="H5729" s="103" t="str">
        <f>IFERROR(VLOOKUP(E5729,hoja!A:C,3,FALSE),0)</f>
        <v>50236</v>
      </c>
      <c r="I5729" s="24" t="str">
        <f t="shared" si="1856"/>
        <v>6000250236</v>
      </c>
      <c r="K5729" s="23">
        <v>14</v>
      </c>
      <c r="L5729" s="23" t="str">
        <f t="shared" si="1857"/>
        <v>REGIONAL</v>
      </c>
      <c r="M5729" s="40" t="s">
        <v>618</v>
      </c>
      <c r="N5729" s="23" t="s">
        <v>622</v>
      </c>
      <c r="O5729" s="23">
        <f t="shared" si="1858"/>
        <v>25</v>
      </c>
      <c r="P5729" s="23" t="str">
        <f t="shared" si="1859"/>
        <v>6000250236Principal</v>
      </c>
    </row>
    <row r="5730" spans="1:16" ht="15" hidden="1" customHeight="1">
      <c r="A5730" s="23" t="s">
        <v>942</v>
      </c>
      <c r="B5730" s="23" t="str">
        <f>IFERROR(VLOOKUP(A5730,hoja!$A$2:$E$970,4,FALSE),0)</f>
        <v>CENTRO</v>
      </c>
      <c r="C5730" s="23" t="str">
        <f>IFERROR(VLOOKUP(A5730,hoja!$A$2:$E$1370,5,FALSE),0)</f>
        <v>BOGOTÁ</v>
      </c>
      <c r="D5730" s="23" t="str">
        <f>IFERROR(VLOOKUP(A5730,hoja!A:D,3,FALSE),0)</f>
        <v>60002</v>
      </c>
      <c r="E5730" s="40" t="s">
        <v>1257</v>
      </c>
      <c r="F5730" s="23" t="str">
        <f>IFERROR(VLOOKUP(E5730,hoja!$A$2:$E$970,4,FALSE),0)</f>
        <v>CENTRO</v>
      </c>
      <c r="G5730" s="23" t="str">
        <f>IFERROR(VLOOKUP(E5730,hoja!$A$2:$E$970,5,FALSE),0)</f>
        <v>BOGOTÁ</v>
      </c>
      <c r="H5730" s="103" t="str">
        <f>IFERROR(VLOOKUP(E5730,hoja!A:C,3,FALSE),0)</f>
        <v>50237</v>
      </c>
      <c r="I5730" s="24" t="str">
        <f t="shared" si="1856"/>
        <v>6000250237</v>
      </c>
      <c r="K5730" s="23">
        <v>6</v>
      </c>
      <c r="L5730" s="23" t="str">
        <f t="shared" si="1857"/>
        <v>REGIONAL</v>
      </c>
      <c r="M5730" s="40" t="s">
        <v>618</v>
      </c>
      <c r="N5730" s="23" t="s">
        <v>622</v>
      </c>
      <c r="O5730" s="23">
        <f t="shared" si="1858"/>
        <v>25</v>
      </c>
      <c r="P5730" s="23" t="str">
        <f t="shared" si="1859"/>
        <v>6000250237Principal</v>
      </c>
    </row>
    <row r="5731" spans="1:16" ht="15" hidden="1" customHeight="1">
      <c r="A5731" s="23" t="s">
        <v>942</v>
      </c>
      <c r="B5731" s="23" t="str">
        <f>IFERROR(VLOOKUP(A5731,hoja!$A$2:$E$970,4,FALSE),0)</f>
        <v>CENTRO</v>
      </c>
      <c r="C5731" s="23" t="str">
        <f>IFERROR(VLOOKUP(A5731,hoja!$A$2:$E$1370,5,FALSE),0)</f>
        <v>BOGOTÁ</v>
      </c>
      <c r="D5731" s="23" t="str">
        <f>IFERROR(VLOOKUP(A5731,hoja!A:D,3,FALSE),0)</f>
        <v>60002</v>
      </c>
      <c r="E5731" s="40" t="s">
        <v>1258</v>
      </c>
      <c r="F5731" s="23">
        <f>IFERROR(VLOOKUP(E5731,hoja!$A$2:$E$970,4,FALSE),0)</f>
        <v>0</v>
      </c>
      <c r="G5731" s="23">
        <f>IFERROR(VLOOKUP(E5731,hoja!$A$2:$E$970,5,FALSE),0)</f>
        <v>0</v>
      </c>
      <c r="H5731" s="103" t="str">
        <f>IFERROR(VLOOKUP(E5731,hoja!A:C,3,FALSE),0)</f>
        <v>50238</v>
      </c>
      <c r="I5731" s="24" t="str">
        <f t="shared" si="1856"/>
        <v>6000250238</v>
      </c>
      <c r="K5731" s="23">
        <v>22</v>
      </c>
      <c r="L5731" s="23" t="str">
        <f t="shared" si="1857"/>
        <v>NACIONAL</v>
      </c>
      <c r="M5731" s="40" t="s">
        <v>618</v>
      </c>
      <c r="N5731" s="23" t="s">
        <v>622</v>
      </c>
      <c r="O5731" s="23">
        <f t="shared" si="1858"/>
        <v>25</v>
      </c>
      <c r="P5731" s="23" t="str">
        <f t="shared" si="1859"/>
        <v>6000250238Principal</v>
      </c>
    </row>
    <row r="5732" spans="1:16" ht="15" hidden="1" customHeight="1">
      <c r="A5732" s="23" t="s">
        <v>942</v>
      </c>
      <c r="B5732" s="23" t="str">
        <f>IFERROR(VLOOKUP(A5732,hoja!$A$2:$E$970,4,FALSE),0)</f>
        <v>CENTRO</v>
      </c>
      <c r="C5732" s="23" t="str">
        <f>IFERROR(VLOOKUP(A5732,hoja!$A$2:$E$1370,5,FALSE),0)</f>
        <v>BOGOTÁ</v>
      </c>
      <c r="D5732" s="23" t="str">
        <f>IFERROR(VLOOKUP(A5732,hoja!A:D,3,FALSE),0)</f>
        <v>60002</v>
      </c>
      <c r="E5732" s="40" t="s">
        <v>631</v>
      </c>
      <c r="F5732" s="23" t="str">
        <f>IFERROR(VLOOKUP(E5732,hoja!$A$2:$E$970,4,FALSE),0)</f>
        <v>ANTIOQUIA</v>
      </c>
      <c r="G5732" s="23" t="str">
        <f>IFERROR(VLOOKUP(E5732,hoja!$A$2:$E$970,5,FALSE),0)</f>
        <v>MEDELLÍN</v>
      </c>
      <c r="H5732" s="103" t="str">
        <f>IFERROR(VLOOKUP(E5732,hoja!A:C,3,FALSE),0)</f>
        <v>3038</v>
      </c>
      <c r="I5732" s="24" t="str">
        <f t="shared" si="1856"/>
        <v>600023038</v>
      </c>
      <c r="K5732" s="23">
        <v>452</v>
      </c>
      <c r="L5732" s="23" t="str">
        <f t="shared" si="1857"/>
        <v>NACIONAL</v>
      </c>
      <c r="M5732" s="40" t="s">
        <v>623</v>
      </c>
      <c r="N5732" s="23" t="s">
        <v>622</v>
      </c>
      <c r="O5732" s="23">
        <f t="shared" si="1858"/>
        <v>16</v>
      </c>
      <c r="P5732" s="23" t="str">
        <f t="shared" si="1859"/>
        <v>600023038Facatativa</v>
      </c>
    </row>
    <row r="5733" spans="1:16" ht="15" hidden="1" customHeight="1">
      <c r="A5733" s="23" t="s">
        <v>942</v>
      </c>
      <c r="B5733" s="23" t="str">
        <f>IFERROR(VLOOKUP(A5733,hoja!$A$2:$E$970,4,FALSE),0)</f>
        <v>CENTRO</v>
      </c>
      <c r="C5733" s="23" t="str">
        <f>IFERROR(VLOOKUP(A5733,hoja!$A$2:$E$1370,5,FALSE),0)</f>
        <v>BOGOTÁ</v>
      </c>
      <c r="D5733" s="23" t="str">
        <f>IFERROR(VLOOKUP(A5733,hoja!A:D,3,FALSE),0)</f>
        <v>60002</v>
      </c>
      <c r="E5733" s="40" t="s">
        <v>631</v>
      </c>
      <c r="F5733" s="23" t="str">
        <f>IFERROR(VLOOKUP(E5733,hoja!$A$2:$E$970,4,FALSE),0)</f>
        <v>ANTIOQUIA</v>
      </c>
      <c r="G5733" s="23" t="str">
        <f>IFERROR(VLOOKUP(E5733,hoja!$A$2:$E$970,5,FALSE),0)</f>
        <v>MEDELLÍN</v>
      </c>
      <c r="H5733" s="103" t="str">
        <f>IFERROR(VLOOKUP(E5733,hoja!A:C,3,FALSE),0)</f>
        <v>3038</v>
      </c>
      <c r="I5733" s="24" t="str">
        <f t="shared" si="1856"/>
        <v>600023038</v>
      </c>
      <c r="K5733" s="23">
        <v>441</v>
      </c>
      <c r="L5733" s="23" t="str">
        <f t="shared" si="1857"/>
        <v>NACIONAL</v>
      </c>
      <c r="M5733" s="40" t="s">
        <v>674</v>
      </c>
      <c r="N5733" s="23" t="s">
        <v>622</v>
      </c>
      <c r="O5733" s="23">
        <f t="shared" si="1858"/>
        <v>16</v>
      </c>
      <c r="P5733" s="23" t="str">
        <f t="shared" si="1859"/>
        <v>600023038La Vega</v>
      </c>
    </row>
    <row r="5734" spans="1:16" ht="15" hidden="1" customHeight="1">
      <c r="A5734" s="23" t="s">
        <v>942</v>
      </c>
      <c r="B5734" s="23" t="str">
        <f>IFERROR(VLOOKUP(A5734,hoja!$A$2:$E$970,4,FALSE),0)</f>
        <v>CENTRO</v>
      </c>
      <c r="C5734" s="23" t="str">
        <f>IFERROR(VLOOKUP(A5734,hoja!$A$2:$E$1370,5,FALSE),0)</f>
        <v>BOGOTÁ</v>
      </c>
      <c r="D5734" s="23" t="str">
        <f>IFERROR(VLOOKUP(A5734,hoja!A:D,3,FALSE),0)</f>
        <v>60002</v>
      </c>
      <c r="E5734" s="40" t="s">
        <v>631</v>
      </c>
      <c r="F5734" s="23" t="str">
        <f>IFERROR(VLOOKUP(E5734,hoja!$A$2:$E$970,4,FALSE),0)</f>
        <v>ANTIOQUIA</v>
      </c>
      <c r="G5734" s="23" t="str">
        <f>IFERROR(VLOOKUP(E5734,hoja!$A$2:$E$970,5,FALSE),0)</f>
        <v>MEDELLÍN</v>
      </c>
      <c r="H5734" s="103" t="str">
        <f>IFERROR(VLOOKUP(E5734,hoja!A:C,3,FALSE),0)</f>
        <v>3038</v>
      </c>
      <c r="I5734" s="24" t="str">
        <f t="shared" si="1856"/>
        <v>600023038</v>
      </c>
      <c r="K5734" s="23">
        <v>465</v>
      </c>
      <c r="L5734" s="23" t="str">
        <f t="shared" si="1857"/>
        <v>NACIONAL</v>
      </c>
      <c r="M5734" s="40" t="s">
        <v>618</v>
      </c>
      <c r="N5734" s="23" t="s">
        <v>622</v>
      </c>
      <c r="O5734" s="23">
        <f t="shared" si="1858"/>
        <v>16</v>
      </c>
      <c r="P5734" s="23" t="str">
        <f t="shared" si="1859"/>
        <v>600023038Principal</v>
      </c>
    </row>
    <row r="5735" spans="1:16" ht="15" hidden="1" customHeight="1">
      <c r="A5735" s="23" t="s">
        <v>942</v>
      </c>
      <c r="B5735" s="23" t="str">
        <f>IFERROR(VLOOKUP(A5735,hoja!$A$2:$E$970,4,FALSE),0)</f>
        <v>CENTRO</v>
      </c>
      <c r="C5735" s="23" t="str">
        <f>IFERROR(VLOOKUP(A5735,hoja!$A$2:$E$1370,5,FALSE),0)</f>
        <v>BOGOTÁ</v>
      </c>
      <c r="D5735" s="23" t="str">
        <f>IFERROR(VLOOKUP(A5735,hoja!A:D,3,FALSE),0)</f>
        <v>60002</v>
      </c>
      <c r="E5735" s="40" t="s">
        <v>1259</v>
      </c>
      <c r="F5735" s="23" t="str">
        <f>IFERROR(VLOOKUP(E5735,hoja!$A$2:$E$970,4,FALSE),0)</f>
        <v>CENTRO</v>
      </c>
      <c r="G5735" s="23" t="str">
        <f>IFERROR(VLOOKUP(E5735,hoja!$A$2:$E$970,5,FALSE),0)</f>
        <v>MADRID</v>
      </c>
      <c r="H5735" s="103" t="str">
        <f>IFERROR(VLOOKUP(E5735,hoja!A:C,3,FALSE),0)</f>
        <v>50240</v>
      </c>
      <c r="I5735" s="24" t="str">
        <f t="shared" si="1856"/>
        <v>6000250240</v>
      </c>
      <c r="K5735" s="23">
        <v>21</v>
      </c>
      <c r="L5735" s="23" t="str">
        <f t="shared" si="1857"/>
        <v>REGIONAL</v>
      </c>
      <c r="M5735" s="40" t="s">
        <v>618</v>
      </c>
      <c r="N5735" s="23" t="s">
        <v>622</v>
      </c>
      <c r="O5735" s="23">
        <f t="shared" si="1858"/>
        <v>25</v>
      </c>
      <c r="P5735" s="23" t="str">
        <f t="shared" si="1859"/>
        <v>6000250240Principal</v>
      </c>
    </row>
    <row r="5736" spans="1:16" ht="15" hidden="1" customHeight="1">
      <c r="A5736" s="23" t="s">
        <v>942</v>
      </c>
      <c r="B5736" s="23" t="str">
        <f>IFERROR(VLOOKUP(A5736,hoja!$A$2:$E$970,4,FALSE),0)</f>
        <v>CENTRO</v>
      </c>
      <c r="C5736" s="23" t="str">
        <f>IFERROR(VLOOKUP(A5736,hoja!$A$2:$E$1370,5,FALSE),0)</f>
        <v>BOGOTÁ</v>
      </c>
      <c r="D5736" s="23" t="str">
        <f>IFERROR(VLOOKUP(A5736,hoja!A:D,3,FALSE),0)</f>
        <v>60002</v>
      </c>
      <c r="E5736" s="40" t="s">
        <v>1260</v>
      </c>
      <c r="F5736" s="23" t="str">
        <f>IFERROR(VLOOKUP(E5736,hoja!$A$2:$E$970,4,FALSE),0)</f>
        <v>CENTRO</v>
      </c>
      <c r="G5736" s="23" t="str">
        <f>IFERROR(VLOOKUP(E5736,hoja!$A$2:$E$970,5,FALSE),0)</f>
        <v>BOGOTÁ</v>
      </c>
      <c r="H5736" s="103" t="str">
        <f>IFERROR(VLOOKUP(E5736,hoja!A:C,3,FALSE),0)</f>
        <v>50587</v>
      </c>
      <c r="I5736" s="24" t="str">
        <f t="shared" si="1856"/>
        <v>6000250587</v>
      </c>
      <c r="K5736" s="23">
        <v>4</v>
      </c>
      <c r="L5736" s="23" t="str">
        <f t="shared" si="1857"/>
        <v>REGIONAL</v>
      </c>
      <c r="M5736" s="40" t="s">
        <v>618</v>
      </c>
      <c r="N5736" s="23" t="s">
        <v>622</v>
      </c>
      <c r="O5736" s="23">
        <f t="shared" si="1858"/>
        <v>25</v>
      </c>
      <c r="P5736" s="23" t="str">
        <f t="shared" si="1859"/>
        <v>6000250587Principal</v>
      </c>
    </row>
    <row r="5737" spans="1:16" ht="15" hidden="1" customHeight="1">
      <c r="A5737" s="23" t="s">
        <v>942</v>
      </c>
      <c r="B5737" s="23" t="str">
        <f>IFERROR(VLOOKUP(A5737,hoja!$A$2:$E$970,4,FALSE),0)</f>
        <v>CENTRO</v>
      </c>
      <c r="C5737" s="23" t="str">
        <f>IFERROR(VLOOKUP(A5737,hoja!$A$2:$E$1370,5,FALSE),0)</f>
        <v>BOGOTÁ</v>
      </c>
      <c r="D5737" s="23" t="str">
        <f>IFERROR(VLOOKUP(A5737,hoja!A:D,3,FALSE),0)</f>
        <v>60002</v>
      </c>
      <c r="E5737" s="40" t="s">
        <v>1261</v>
      </c>
      <c r="F5737" s="23" t="str">
        <f>IFERROR(VLOOKUP(E5737,hoja!$A$2:$E$970,4,FALSE),0)</f>
        <v>CENTRO</v>
      </c>
      <c r="G5737" s="23" t="str">
        <f>IFERROR(VLOOKUP(E5737,hoja!$A$2:$E$970,5,FALSE),0)</f>
        <v>BOGOTÁ</v>
      </c>
      <c r="H5737" s="103" t="str">
        <f>IFERROR(VLOOKUP(E5737,hoja!A:C,3,FALSE),0)</f>
        <v>50509</v>
      </c>
      <c r="I5737" s="24" t="str">
        <f t="shared" si="1856"/>
        <v>6000250509</v>
      </c>
      <c r="K5737" s="23">
        <v>1</v>
      </c>
      <c r="L5737" s="23" t="str">
        <f t="shared" si="1857"/>
        <v>REGIONAL</v>
      </c>
      <c r="M5737" s="40" t="s">
        <v>618</v>
      </c>
      <c r="N5737" s="23" t="s">
        <v>622</v>
      </c>
      <c r="O5737" s="23">
        <f t="shared" si="1858"/>
        <v>25</v>
      </c>
      <c r="P5737" s="23" t="str">
        <f t="shared" si="1859"/>
        <v>6000250509Principal</v>
      </c>
    </row>
    <row r="5738" spans="1:16" ht="15" hidden="1" customHeight="1">
      <c r="A5738" s="23" t="s">
        <v>942</v>
      </c>
      <c r="B5738" s="23" t="str">
        <f>IFERROR(VLOOKUP(A5738,hoja!$A$2:$E$970,4,FALSE),0)</f>
        <v>CENTRO</v>
      </c>
      <c r="C5738" s="23" t="str">
        <f>IFERROR(VLOOKUP(A5738,hoja!$A$2:$E$1370,5,FALSE),0)</f>
        <v>BOGOTÁ</v>
      </c>
      <c r="D5738" s="23" t="str">
        <f>IFERROR(VLOOKUP(A5738,hoja!A:D,3,FALSE),0)</f>
        <v>60002</v>
      </c>
      <c r="E5738" s="40" t="s">
        <v>751</v>
      </c>
      <c r="F5738" s="23" t="str">
        <f>IFERROR(VLOOKUP(E5738,hoja!$A$2:$E$970,4,FALSE),0)</f>
        <v>CENTRO</v>
      </c>
      <c r="G5738" s="23" t="str">
        <f>IFERROR(VLOOKUP(E5738,hoja!$A$2:$E$970,5,FALSE),0)</f>
        <v>BOGOTÁ</v>
      </c>
      <c r="H5738" s="103" t="str">
        <f>IFERROR(VLOOKUP(E5738,hoja!A:C,3,FALSE),0)</f>
        <v>0002A</v>
      </c>
      <c r="I5738" s="24" t="str">
        <f t="shared" si="1856"/>
        <v>600020002A</v>
      </c>
      <c r="K5738" s="23">
        <v>8</v>
      </c>
      <c r="L5738" s="23" t="str">
        <f t="shared" si="1857"/>
        <v>REGIONAL</v>
      </c>
      <c r="M5738" s="40" t="s">
        <v>618</v>
      </c>
      <c r="N5738" s="23" t="s">
        <v>622</v>
      </c>
      <c r="O5738" s="23">
        <f t="shared" si="1858"/>
        <v>25</v>
      </c>
      <c r="P5738" s="23" t="str">
        <f t="shared" si="1859"/>
        <v>600020002APrincipal</v>
      </c>
    </row>
    <row r="5739" spans="1:16" ht="15" hidden="1" customHeight="1">
      <c r="A5739" s="23" t="s">
        <v>942</v>
      </c>
      <c r="B5739" s="23" t="str">
        <f>IFERROR(VLOOKUP(A5739,hoja!$A$2:$E$970,4,FALSE),0)</f>
        <v>CENTRO</v>
      </c>
      <c r="C5739" s="23" t="str">
        <f>IFERROR(VLOOKUP(A5739,hoja!$A$2:$E$1370,5,FALSE),0)</f>
        <v>BOGOTÁ</v>
      </c>
      <c r="D5739" s="23" t="str">
        <f>IFERROR(VLOOKUP(A5739,hoja!A:D,3,FALSE),0)</f>
        <v>60002</v>
      </c>
      <c r="E5739" s="40" t="s">
        <v>1262</v>
      </c>
      <c r="F5739" s="23">
        <f>IFERROR(VLOOKUP(E5739,hoja!$A$2:$E$970,4,FALSE),0)</f>
        <v>0</v>
      </c>
      <c r="G5739" s="23">
        <f>IFERROR(VLOOKUP(E5739,hoja!$A$2:$E$970,5,FALSE),0)</f>
        <v>0</v>
      </c>
      <c r="H5739" s="103">
        <f>IFERROR(VLOOKUP(E5739,hoja!A:C,3,FALSE),0)</f>
        <v>0</v>
      </c>
      <c r="I5739" s="24" t="str">
        <f t="shared" si="1856"/>
        <v>600020</v>
      </c>
      <c r="K5739" s="23">
        <v>834</v>
      </c>
      <c r="L5739" s="23" t="str">
        <f t="shared" si="1857"/>
        <v>NACIONAL</v>
      </c>
      <c r="M5739" s="40" t="s">
        <v>618</v>
      </c>
      <c r="N5739" s="23" t="s">
        <v>622</v>
      </c>
      <c r="O5739" s="23">
        <f t="shared" si="1858"/>
        <v>8</v>
      </c>
      <c r="P5739" s="23" t="str">
        <f t="shared" si="1859"/>
        <v>600020Principal</v>
      </c>
    </row>
    <row r="5740" spans="1:16" ht="15" hidden="1" customHeight="1">
      <c r="A5740" s="23" t="s">
        <v>942</v>
      </c>
      <c r="B5740" s="23" t="str">
        <f>IFERROR(VLOOKUP(A5740,hoja!$A$2:$E$970,4,FALSE),0)</f>
        <v>CENTRO</v>
      </c>
      <c r="C5740" s="23" t="str">
        <f>IFERROR(VLOOKUP(A5740,hoja!$A$2:$E$1370,5,FALSE),0)</f>
        <v>BOGOTÁ</v>
      </c>
      <c r="D5740" s="23" t="str">
        <f>IFERROR(VLOOKUP(A5740,hoja!A:D,3,FALSE),0)</f>
        <v>60002</v>
      </c>
      <c r="E5740" s="40" t="s">
        <v>1263</v>
      </c>
      <c r="F5740" s="23">
        <f>IFERROR(VLOOKUP(E5740,hoja!$A$2:$E$970,4,FALSE),0)</f>
        <v>0</v>
      </c>
      <c r="G5740" s="23">
        <f>IFERROR(VLOOKUP(E5740,hoja!$A$2:$E$970,5,FALSE),0)</f>
        <v>0</v>
      </c>
      <c r="H5740" s="103">
        <f>IFERROR(VLOOKUP(E5740,hoja!A:C,3,FALSE),0)</f>
        <v>0</v>
      </c>
      <c r="I5740" s="24" t="str">
        <f t="shared" si="1856"/>
        <v>600020</v>
      </c>
      <c r="K5740" s="23">
        <v>308</v>
      </c>
      <c r="L5740" s="23" t="str">
        <f t="shared" si="1857"/>
        <v>NACIONAL</v>
      </c>
      <c r="M5740" s="40" t="s">
        <v>618</v>
      </c>
      <c r="N5740" s="23" t="s">
        <v>622</v>
      </c>
      <c r="O5740" s="23">
        <f t="shared" si="1858"/>
        <v>16</v>
      </c>
      <c r="P5740" s="23" t="str">
        <f t="shared" si="1859"/>
        <v>600020Principal</v>
      </c>
    </row>
    <row r="5741" spans="1:16" ht="15" hidden="1" customHeight="1">
      <c r="A5741" s="23" t="s">
        <v>942</v>
      </c>
      <c r="B5741" s="23" t="str">
        <f>IFERROR(VLOOKUP(A5741,hoja!$A$2:$E$970,4,FALSE),0)</f>
        <v>CENTRO</v>
      </c>
      <c r="C5741" s="23" t="str">
        <f>IFERROR(VLOOKUP(A5741,hoja!$A$2:$E$1370,5,FALSE),0)</f>
        <v>BOGOTÁ</v>
      </c>
      <c r="D5741" s="23" t="str">
        <f>IFERROR(VLOOKUP(A5741,hoja!A:D,3,FALSE),0)</f>
        <v>60002</v>
      </c>
      <c r="E5741" s="40" t="s">
        <v>1264</v>
      </c>
      <c r="F5741" s="23">
        <f>IFERROR(VLOOKUP(E5741,hoja!$A$2:$E$970,4,FALSE),0)</f>
        <v>0</v>
      </c>
      <c r="G5741" s="23">
        <f>IFERROR(VLOOKUP(E5741,hoja!$A$2:$E$970,5,FALSE),0)</f>
        <v>0</v>
      </c>
      <c r="H5741" s="103">
        <f>IFERROR(VLOOKUP(E5741,hoja!A:C,3,FALSE),0)</f>
        <v>0</v>
      </c>
      <c r="I5741" s="24" t="str">
        <f t="shared" si="1856"/>
        <v>600020</v>
      </c>
      <c r="K5741" s="23">
        <v>108</v>
      </c>
      <c r="L5741" s="23" t="str">
        <f t="shared" si="1857"/>
        <v>NACIONAL</v>
      </c>
      <c r="M5741" s="40" t="s">
        <v>618</v>
      </c>
      <c r="N5741" s="23" t="s">
        <v>622</v>
      </c>
      <c r="O5741" s="23">
        <f t="shared" si="1858"/>
        <v>25</v>
      </c>
      <c r="P5741" s="23" t="str">
        <f t="shared" si="1859"/>
        <v>600020Principal</v>
      </c>
    </row>
    <row r="5742" spans="1:16" ht="15" hidden="1" customHeight="1">
      <c r="A5742" s="23" t="s">
        <v>942</v>
      </c>
      <c r="B5742" s="23" t="str">
        <f>IFERROR(VLOOKUP(A5742,hoja!$A$2:$E$970,4,FALSE),0)</f>
        <v>CENTRO</v>
      </c>
      <c r="C5742" s="23" t="str">
        <f>IFERROR(VLOOKUP(A5742,hoja!$A$2:$E$1370,5,FALSE),0)</f>
        <v>BOGOTÁ</v>
      </c>
      <c r="D5742" s="23" t="str">
        <f>IFERROR(VLOOKUP(A5742,hoja!A:D,3,FALSE),0)</f>
        <v>60002</v>
      </c>
      <c r="E5742" s="40" t="s">
        <v>1265</v>
      </c>
      <c r="F5742" s="23" t="str">
        <f>IFERROR(VLOOKUP(E5742,hoja!$A$2:$E$970,4,FALSE),0)</f>
        <v>CENTRO</v>
      </c>
      <c r="G5742" s="23" t="str">
        <f>IFERROR(VLOOKUP(E5742,hoja!$A$2:$E$970,5,FALSE),0)</f>
        <v>MARIQUITA</v>
      </c>
      <c r="H5742" s="103" t="str">
        <f>IFERROR(VLOOKUP(E5742,hoja!A:C,3,FALSE),0)</f>
        <v>50170</v>
      </c>
      <c r="I5742" s="24" t="str">
        <f t="shared" si="1856"/>
        <v>6000250170</v>
      </c>
      <c r="K5742" s="23">
        <v>162</v>
      </c>
      <c r="L5742" s="23" t="str">
        <f t="shared" si="1857"/>
        <v>REGIONAL</v>
      </c>
      <c r="M5742" s="40" t="s">
        <v>623</v>
      </c>
      <c r="N5742" s="23" t="s">
        <v>622</v>
      </c>
      <c r="O5742" s="23">
        <f t="shared" si="1858"/>
        <v>25</v>
      </c>
      <c r="P5742" s="23" t="str">
        <f t="shared" si="1859"/>
        <v>6000250170Facatativa</v>
      </c>
    </row>
    <row r="5743" spans="1:16" ht="15" hidden="1" customHeight="1">
      <c r="A5743" s="23" t="s">
        <v>942</v>
      </c>
      <c r="B5743" s="23" t="str">
        <f>IFERROR(VLOOKUP(A5743,hoja!$A$2:$E$970,4,FALSE),0)</f>
        <v>CENTRO</v>
      </c>
      <c r="C5743" s="23" t="str">
        <f>IFERROR(VLOOKUP(A5743,hoja!$A$2:$E$1370,5,FALSE),0)</f>
        <v>BOGOTÁ</v>
      </c>
      <c r="D5743" s="23" t="str">
        <f>IFERROR(VLOOKUP(A5743,hoja!A:D,3,FALSE),0)</f>
        <v>60002</v>
      </c>
      <c r="E5743" s="40" t="s">
        <v>637</v>
      </c>
      <c r="F5743" s="23" t="str">
        <f>IFERROR(VLOOKUP(E5743,hoja!$A$2:$E$970,4,FALSE),0)</f>
        <v>SANTANDER</v>
      </c>
      <c r="G5743" s="23" t="str">
        <f>IFERROR(VLOOKUP(E5743,hoja!$A$2:$E$970,5,FALSE),0)</f>
        <v>PIEDECUESTA</v>
      </c>
      <c r="H5743" s="103" t="str">
        <f>IFERROR(VLOOKUP(E5743,hoja!A:C,3,FALSE),0)</f>
        <v>0422</v>
      </c>
      <c r="I5743" s="24" t="str">
        <f t="shared" si="1856"/>
        <v>600020422</v>
      </c>
      <c r="K5743" s="23">
        <v>403</v>
      </c>
      <c r="L5743" s="23" t="str">
        <f t="shared" si="1857"/>
        <v>NACIONAL</v>
      </c>
      <c r="M5743" s="40" t="s">
        <v>618</v>
      </c>
      <c r="N5743" s="23" t="s">
        <v>622</v>
      </c>
      <c r="O5743" s="23">
        <f t="shared" si="1858"/>
        <v>16</v>
      </c>
      <c r="P5743" s="23" t="str">
        <f t="shared" si="1859"/>
        <v>600020422Principal</v>
      </c>
    </row>
    <row r="5744" spans="1:16" ht="15" hidden="1" customHeight="1">
      <c r="A5744" s="23" t="s">
        <v>942</v>
      </c>
      <c r="B5744" s="23" t="str">
        <f>IFERROR(VLOOKUP(A5744,hoja!$A$2:$E$970,4,FALSE),0)</f>
        <v>CENTRO</v>
      </c>
      <c r="C5744" s="23" t="str">
        <f>IFERROR(VLOOKUP(A5744,hoja!$A$2:$E$1370,5,FALSE),0)</f>
        <v>BOGOTÁ</v>
      </c>
      <c r="D5744" s="23" t="str">
        <f>IFERROR(VLOOKUP(A5744,hoja!A:D,3,FALSE),0)</f>
        <v>60002</v>
      </c>
      <c r="E5744" s="40" t="s">
        <v>686</v>
      </c>
      <c r="F5744" s="23" t="str">
        <f>IFERROR(VLOOKUP(E5744,hoja!$A$2:$E$970,4,FALSE),0)</f>
        <v>SANTANDER</v>
      </c>
      <c r="G5744" s="23" t="str">
        <f>IFERROR(VLOOKUP(E5744,hoja!$A$2:$E$970,5,FALSE),0)</f>
        <v>BARRANCABERMEJA</v>
      </c>
      <c r="H5744" s="103" t="str">
        <f>IFERROR(VLOOKUP(E5744,hoja!A:C,3,FALSE),0)</f>
        <v>0424</v>
      </c>
      <c r="I5744" s="24" t="str">
        <f t="shared" si="1856"/>
        <v>600020424</v>
      </c>
      <c r="K5744" s="23">
        <v>418</v>
      </c>
      <c r="L5744" s="23" t="str">
        <f t="shared" si="1857"/>
        <v>NACIONAL</v>
      </c>
      <c r="M5744" s="40" t="s">
        <v>623</v>
      </c>
      <c r="N5744" s="23" t="s">
        <v>622</v>
      </c>
      <c r="O5744" s="23">
        <f t="shared" si="1858"/>
        <v>16</v>
      </c>
      <c r="P5744" s="23" t="str">
        <f t="shared" si="1859"/>
        <v>600020424Facatativa</v>
      </c>
    </row>
    <row r="5745" spans="1:16" ht="15" hidden="1" customHeight="1">
      <c r="A5745" s="23" t="s">
        <v>942</v>
      </c>
      <c r="B5745" s="23" t="str">
        <f>IFERROR(VLOOKUP(A5745,hoja!$A$2:$E$970,4,FALSE),0)</f>
        <v>CENTRO</v>
      </c>
      <c r="C5745" s="23" t="str">
        <f>IFERROR(VLOOKUP(A5745,hoja!$A$2:$E$1370,5,FALSE),0)</f>
        <v>BOGOTÁ</v>
      </c>
      <c r="D5745" s="23" t="str">
        <f>IFERROR(VLOOKUP(A5745,hoja!A:D,3,FALSE),0)</f>
        <v>60002</v>
      </c>
      <c r="E5745" s="40" t="s">
        <v>686</v>
      </c>
      <c r="F5745" s="23" t="str">
        <f>IFERROR(VLOOKUP(E5745,hoja!$A$2:$E$970,4,FALSE),0)</f>
        <v>SANTANDER</v>
      </c>
      <c r="G5745" s="23" t="str">
        <f>IFERROR(VLOOKUP(E5745,hoja!$A$2:$E$970,5,FALSE),0)</f>
        <v>BARRANCABERMEJA</v>
      </c>
      <c r="H5745" s="103" t="str">
        <f>IFERROR(VLOOKUP(E5745,hoja!A:C,3,FALSE),0)</f>
        <v>0424</v>
      </c>
      <c r="I5745" s="24" t="str">
        <f t="shared" si="1856"/>
        <v>600020424</v>
      </c>
      <c r="K5745" s="23">
        <v>437</v>
      </c>
      <c r="L5745" s="23" t="str">
        <f t="shared" si="1857"/>
        <v>NACIONAL</v>
      </c>
      <c r="M5745" s="40" t="s">
        <v>674</v>
      </c>
      <c r="N5745" s="23" t="s">
        <v>622</v>
      </c>
      <c r="O5745" s="23">
        <f t="shared" si="1858"/>
        <v>16</v>
      </c>
      <c r="P5745" s="23" t="str">
        <f t="shared" si="1859"/>
        <v>600020424La Vega</v>
      </c>
    </row>
    <row r="5746" spans="1:16" ht="15" hidden="1" customHeight="1">
      <c r="A5746" s="23" t="s">
        <v>942</v>
      </c>
      <c r="B5746" s="23" t="str">
        <f>IFERROR(VLOOKUP(A5746,hoja!$A$2:$E$970,4,FALSE),0)</f>
        <v>CENTRO</v>
      </c>
      <c r="C5746" s="23" t="str">
        <f>IFERROR(VLOOKUP(A5746,hoja!$A$2:$E$1370,5,FALSE),0)</f>
        <v>BOGOTÁ</v>
      </c>
      <c r="D5746" s="23" t="str">
        <f>IFERROR(VLOOKUP(A5746,hoja!A:D,3,FALSE),0)</f>
        <v>60002</v>
      </c>
      <c r="E5746" s="40" t="s">
        <v>686</v>
      </c>
      <c r="F5746" s="23" t="str">
        <f>IFERROR(VLOOKUP(E5746,hoja!$A$2:$E$970,4,FALSE),0)</f>
        <v>SANTANDER</v>
      </c>
      <c r="G5746" s="23" t="str">
        <f>IFERROR(VLOOKUP(E5746,hoja!$A$2:$E$970,5,FALSE),0)</f>
        <v>BARRANCABERMEJA</v>
      </c>
      <c r="H5746" s="103" t="str">
        <f>IFERROR(VLOOKUP(E5746,hoja!A:C,3,FALSE),0)</f>
        <v>0424</v>
      </c>
      <c r="I5746" s="24" t="str">
        <f t="shared" si="1856"/>
        <v>600020424</v>
      </c>
      <c r="K5746" s="23">
        <v>427</v>
      </c>
      <c r="L5746" s="23" t="str">
        <f t="shared" si="1857"/>
        <v>NACIONAL</v>
      </c>
      <c r="M5746" s="40" t="s">
        <v>618</v>
      </c>
      <c r="N5746" s="23" t="s">
        <v>622</v>
      </c>
      <c r="O5746" s="23">
        <f t="shared" si="1858"/>
        <v>16</v>
      </c>
      <c r="P5746" s="23" t="str">
        <f t="shared" si="1859"/>
        <v>600020424Principal</v>
      </c>
    </row>
    <row r="5747" spans="1:16" ht="15" hidden="1" customHeight="1">
      <c r="A5747" s="23" t="s">
        <v>942</v>
      </c>
      <c r="B5747" s="23" t="str">
        <f>IFERROR(VLOOKUP(A5747,hoja!$A$2:$E$970,4,FALSE),0)</f>
        <v>CENTRO</v>
      </c>
      <c r="C5747" s="23" t="str">
        <f>IFERROR(VLOOKUP(A5747,hoja!$A$2:$E$1370,5,FALSE),0)</f>
        <v>BOGOTÁ</v>
      </c>
      <c r="D5747" s="23" t="str">
        <f>IFERROR(VLOOKUP(A5747,hoja!A:D,3,FALSE),0)</f>
        <v>60002</v>
      </c>
      <c r="E5747" s="40" t="s">
        <v>635</v>
      </c>
      <c r="F5747" s="23" t="str">
        <f>IFERROR(VLOOKUP(E5747,hoja!$A$2:$E$970,4,FALSE),0)</f>
        <v>CENTRO</v>
      </c>
      <c r="G5747" s="23" t="str">
        <f>IFERROR(VLOOKUP(E5747,hoja!$A$2:$E$970,5,FALSE),0)</f>
        <v>BOGOTÁ</v>
      </c>
      <c r="H5747" s="103" t="str">
        <f>IFERROR(VLOOKUP(E5747,hoja!A:C,3,FALSE),0)</f>
        <v>0021</v>
      </c>
      <c r="I5747" s="24" t="str">
        <f t="shared" si="1856"/>
        <v>600020021</v>
      </c>
      <c r="K5747" s="23">
        <v>671</v>
      </c>
      <c r="L5747" s="23" t="str">
        <f t="shared" si="1857"/>
        <v>REGIONAL</v>
      </c>
      <c r="M5747" s="40" t="s">
        <v>674</v>
      </c>
      <c r="N5747" s="23" t="s">
        <v>622</v>
      </c>
      <c r="O5747" s="23">
        <f t="shared" si="1858"/>
        <v>12</v>
      </c>
      <c r="P5747" s="23" t="str">
        <f t="shared" si="1859"/>
        <v>600020021La Vega</v>
      </c>
    </row>
    <row r="5748" spans="1:16" ht="15" hidden="1" customHeight="1">
      <c r="A5748" s="23" t="s">
        <v>942</v>
      </c>
      <c r="B5748" s="23" t="str">
        <f>IFERROR(VLOOKUP(A5748,hoja!$A$2:$E$970,4,FALSE),0)</f>
        <v>CENTRO</v>
      </c>
      <c r="C5748" s="23" t="str">
        <f>IFERROR(VLOOKUP(A5748,hoja!$A$2:$E$1370,5,FALSE),0)</f>
        <v>BOGOTÁ</v>
      </c>
      <c r="D5748" s="23" t="str">
        <f>IFERROR(VLOOKUP(A5748,hoja!A:D,3,FALSE),0)</f>
        <v>60002</v>
      </c>
      <c r="E5748" s="40" t="s">
        <v>635</v>
      </c>
      <c r="F5748" s="23" t="str">
        <f>IFERROR(VLOOKUP(E5748,hoja!$A$2:$E$970,4,FALSE),0)</f>
        <v>CENTRO</v>
      </c>
      <c r="G5748" s="23" t="str">
        <f>IFERROR(VLOOKUP(E5748,hoja!$A$2:$E$970,5,FALSE),0)</f>
        <v>BOGOTÁ</v>
      </c>
      <c r="H5748" s="103" t="str">
        <f>IFERROR(VLOOKUP(E5748,hoja!A:C,3,FALSE),0)</f>
        <v>0021</v>
      </c>
      <c r="I5748" s="24" t="str">
        <f t="shared" si="1856"/>
        <v>600020021</v>
      </c>
      <c r="K5748" s="23">
        <v>8</v>
      </c>
      <c r="L5748" s="23" t="str">
        <f t="shared" si="1857"/>
        <v>REGIONAL</v>
      </c>
      <c r="M5748" s="40" t="s">
        <v>618</v>
      </c>
      <c r="N5748" s="23" t="s">
        <v>622</v>
      </c>
      <c r="O5748" s="23">
        <f t="shared" si="1858"/>
        <v>25</v>
      </c>
      <c r="P5748" s="23" t="str">
        <f t="shared" si="1859"/>
        <v>600020021Principal</v>
      </c>
    </row>
    <row r="5749" spans="1:16" ht="15" hidden="1" customHeight="1">
      <c r="A5749" s="23" t="s">
        <v>942</v>
      </c>
      <c r="B5749" s="23" t="str">
        <f>IFERROR(VLOOKUP(A5749,hoja!$A$2:$E$970,4,FALSE),0)</f>
        <v>CENTRO</v>
      </c>
      <c r="C5749" s="23" t="str">
        <f>IFERROR(VLOOKUP(A5749,hoja!$A$2:$E$1370,5,FALSE),0)</f>
        <v>BOGOTÁ</v>
      </c>
      <c r="D5749" s="23" t="str">
        <f>IFERROR(VLOOKUP(A5749,hoja!A:D,3,FALSE),0)</f>
        <v>60002</v>
      </c>
      <c r="E5749" s="40" t="s">
        <v>731</v>
      </c>
      <c r="F5749" s="23" t="str">
        <f>IFERROR(VLOOKUP(E5749,hoja!$A$2:$E$970,4,FALSE),0)</f>
        <v>SANTANDER</v>
      </c>
      <c r="G5749" s="23" t="str">
        <f>IFERROR(VLOOKUP(E5749,hoja!$A$2:$E$970,5,FALSE),0)</f>
        <v>CÚCUTA</v>
      </c>
      <c r="H5749" s="103" t="str">
        <f>IFERROR(VLOOKUP(E5749,hoja!A:C,3,FALSE),0)</f>
        <v>0438</v>
      </c>
      <c r="I5749" s="24" t="str">
        <f t="shared" si="1856"/>
        <v>600020438</v>
      </c>
      <c r="K5749" s="23">
        <v>638</v>
      </c>
      <c r="L5749" s="23" t="str">
        <f t="shared" si="1857"/>
        <v>NACIONAL</v>
      </c>
      <c r="M5749" s="40" t="s">
        <v>618</v>
      </c>
      <c r="N5749" s="23" t="s">
        <v>622</v>
      </c>
      <c r="O5749" s="23">
        <f t="shared" si="1858"/>
        <v>12</v>
      </c>
      <c r="P5749" s="23" t="str">
        <f t="shared" si="1859"/>
        <v>600020438Principal</v>
      </c>
    </row>
    <row r="5750" spans="1:16" ht="15" hidden="1" customHeight="1">
      <c r="A5750" s="23" t="s">
        <v>942</v>
      </c>
      <c r="B5750" s="23" t="str">
        <f>IFERROR(VLOOKUP(A5750,hoja!$A$2:$E$970,4,FALSE),0)</f>
        <v>CENTRO</v>
      </c>
      <c r="C5750" s="23" t="str">
        <f>IFERROR(VLOOKUP(A5750,hoja!$A$2:$E$1370,5,FALSE),0)</f>
        <v>BOGOTÁ</v>
      </c>
      <c r="D5750" s="23" t="str">
        <f>IFERROR(VLOOKUP(A5750,hoja!A:D,3,FALSE),0)</f>
        <v>60002</v>
      </c>
      <c r="E5750" s="40" t="s">
        <v>636</v>
      </c>
      <c r="F5750" s="23" t="str">
        <f>IFERROR(VLOOKUP(E5750,hoja!$A$2:$E$970,4,FALSE),0)</f>
        <v>CENTRO</v>
      </c>
      <c r="G5750" s="23" t="str">
        <f>IFERROR(VLOOKUP(E5750,hoja!$A$2:$E$970,5,FALSE),0)</f>
        <v>DUITAMA</v>
      </c>
      <c r="H5750" s="103" t="str">
        <f>IFERROR(VLOOKUP(E5750,hoja!A:C,3,FALSE),0)</f>
        <v>0441</v>
      </c>
      <c r="I5750" s="24" t="str">
        <f t="shared" si="1856"/>
        <v>600020441</v>
      </c>
      <c r="K5750" s="23">
        <v>206</v>
      </c>
      <c r="L5750" s="23" t="str">
        <f t="shared" si="1857"/>
        <v>REGIONAL</v>
      </c>
      <c r="M5750" s="40" t="s">
        <v>618</v>
      </c>
      <c r="N5750" s="23" t="s">
        <v>622</v>
      </c>
      <c r="O5750" s="23">
        <f t="shared" si="1858"/>
        <v>25</v>
      </c>
      <c r="P5750" s="23" t="str">
        <f t="shared" si="1859"/>
        <v>600020441Principal</v>
      </c>
    </row>
    <row r="5751" spans="1:16" ht="15" hidden="1" customHeight="1">
      <c r="A5751" s="23" t="s">
        <v>942</v>
      </c>
      <c r="B5751" s="23" t="str">
        <f>IFERROR(VLOOKUP(A5751,hoja!$A$2:$E$970,4,FALSE),0)</f>
        <v>CENTRO</v>
      </c>
      <c r="C5751" s="23" t="str">
        <f>IFERROR(VLOOKUP(A5751,hoja!$A$2:$E$1370,5,FALSE),0)</f>
        <v>BOGOTÁ</v>
      </c>
      <c r="D5751" s="23" t="str">
        <f>IFERROR(VLOOKUP(A5751,hoja!A:D,3,FALSE),0)</f>
        <v>60002</v>
      </c>
      <c r="E5751" s="40" t="s">
        <v>732</v>
      </c>
      <c r="F5751" s="23" t="str">
        <f>IFERROR(VLOOKUP(E5751,hoja!$A$2:$E$970,4,FALSE),0)</f>
        <v>CENTRO</v>
      </c>
      <c r="G5751" s="23" t="str">
        <f>IFERROR(VLOOKUP(E5751,hoja!$A$2:$E$970,5,FALSE),0)</f>
        <v>IBAGUÉ</v>
      </c>
      <c r="H5751" s="103" t="str">
        <f>IFERROR(VLOOKUP(E5751,hoja!A:C,3,FALSE),0)</f>
        <v>0389</v>
      </c>
      <c r="I5751" s="24" t="str">
        <f t="shared" si="1856"/>
        <v>600020389</v>
      </c>
      <c r="K5751" s="23">
        <v>174</v>
      </c>
      <c r="L5751" s="23" t="str">
        <f t="shared" si="1857"/>
        <v>REGIONAL</v>
      </c>
      <c r="M5751" s="40" t="s">
        <v>618</v>
      </c>
      <c r="N5751" s="23" t="s">
        <v>622</v>
      </c>
      <c r="O5751" s="23">
        <f t="shared" si="1858"/>
        <v>25</v>
      </c>
      <c r="P5751" s="23" t="str">
        <f t="shared" si="1859"/>
        <v>600020389Principal</v>
      </c>
    </row>
    <row r="5752" spans="1:16" ht="15" hidden="1" customHeight="1">
      <c r="A5752" s="23" t="s">
        <v>942</v>
      </c>
      <c r="B5752" s="23" t="str">
        <f>IFERROR(VLOOKUP(A5752,hoja!$A$2:$E$970,4,FALSE),0)</f>
        <v>CENTRO</v>
      </c>
      <c r="C5752" s="23" t="str">
        <f>IFERROR(VLOOKUP(A5752,hoja!$A$2:$E$1370,5,FALSE),0)</f>
        <v>BOGOTÁ</v>
      </c>
      <c r="D5752" s="23" t="str">
        <f>IFERROR(VLOOKUP(A5752,hoja!A:D,3,FALSE),0)</f>
        <v>60002</v>
      </c>
      <c r="E5752" s="40" t="s">
        <v>667</v>
      </c>
      <c r="F5752" s="23" t="str">
        <f>IFERROR(VLOOKUP(E5752,hoja!$A$2:$E$970,4,FALSE),0)</f>
        <v>COSTA</v>
      </c>
      <c r="G5752" s="23" t="str">
        <f>IFERROR(VLOOKUP(E5752,hoja!$A$2:$E$970,5,FALSE),0)</f>
        <v>MONTERÍA</v>
      </c>
      <c r="H5752" s="103" t="str">
        <f>IFERROR(VLOOKUP(E5752,hoja!A:C,3,FALSE),0)</f>
        <v>0381</v>
      </c>
      <c r="I5752" s="24" t="str">
        <f t="shared" si="1856"/>
        <v>600020381</v>
      </c>
      <c r="K5752" s="23">
        <v>978</v>
      </c>
      <c r="L5752" s="23" t="str">
        <f t="shared" si="1857"/>
        <v>NACIONAL</v>
      </c>
      <c r="M5752" s="40" t="s">
        <v>623</v>
      </c>
      <c r="N5752" s="23" t="s">
        <v>622</v>
      </c>
      <c r="O5752" s="23">
        <f t="shared" si="1858"/>
        <v>8</v>
      </c>
      <c r="P5752" s="23" t="str">
        <f t="shared" si="1859"/>
        <v>600020381Facatativa</v>
      </c>
    </row>
    <row r="5753" spans="1:16" ht="15" hidden="1" customHeight="1">
      <c r="A5753" s="23" t="s">
        <v>942</v>
      </c>
      <c r="B5753" s="23" t="str">
        <f>IFERROR(VLOOKUP(A5753,hoja!$A$2:$E$970,4,FALSE),0)</f>
        <v>CENTRO</v>
      </c>
      <c r="C5753" s="23" t="str">
        <f>IFERROR(VLOOKUP(A5753,hoja!$A$2:$E$1370,5,FALSE),0)</f>
        <v>BOGOTÁ</v>
      </c>
      <c r="D5753" s="23" t="str">
        <f>IFERROR(VLOOKUP(A5753,hoja!A:D,3,FALSE),0)</f>
        <v>60002</v>
      </c>
      <c r="E5753" s="40" t="s">
        <v>667</v>
      </c>
      <c r="F5753" s="23" t="str">
        <f>IFERROR(VLOOKUP(E5753,hoja!$A$2:$E$970,4,FALSE),0)</f>
        <v>COSTA</v>
      </c>
      <c r="G5753" s="23" t="str">
        <f>IFERROR(VLOOKUP(E5753,hoja!$A$2:$E$970,5,FALSE),0)</f>
        <v>MONTERÍA</v>
      </c>
      <c r="H5753" s="103" t="str">
        <f>IFERROR(VLOOKUP(E5753,hoja!A:C,3,FALSE),0)</f>
        <v>0381</v>
      </c>
      <c r="I5753" s="24" t="str">
        <f t="shared" si="1856"/>
        <v>600020381</v>
      </c>
      <c r="K5753" s="23">
        <v>789</v>
      </c>
      <c r="L5753" s="23" t="str">
        <f t="shared" si="1857"/>
        <v>NACIONAL</v>
      </c>
      <c r="M5753" s="40" t="s">
        <v>674</v>
      </c>
      <c r="N5753" s="23" t="s">
        <v>622</v>
      </c>
      <c r="O5753" s="23">
        <f t="shared" si="1858"/>
        <v>12</v>
      </c>
      <c r="P5753" s="23" t="str">
        <f t="shared" si="1859"/>
        <v>600020381La Vega</v>
      </c>
    </row>
    <row r="5754" spans="1:16" ht="15" hidden="1" customHeight="1">
      <c r="A5754" s="23" t="s">
        <v>942</v>
      </c>
      <c r="B5754" s="23" t="str">
        <f>IFERROR(VLOOKUP(A5754,hoja!$A$2:$E$970,4,FALSE),0)</f>
        <v>CENTRO</v>
      </c>
      <c r="C5754" s="23" t="str">
        <f>IFERROR(VLOOKUP(A5754,hoja!$A$2:$E$1370,5,FALSE),0)</f>
        <v>BOGOTÁ</v>
      </c>
      <c r="D5754" s="23" t="str">
        <f>IFERROR(VLOOKUP(A5754,hoja!A:D,3,FALSE),0)</f>
        <v>60002</v>
      </c>
      <c r="E5754" s="40" t="s">
        <v>667</v>
      </c>
      <c r="F5754" s="23" t="str">
        <f>IFERROR(VLOOKUP(E5754,hoja!$A$2:$E$970,4,FALSE),0)</f>
        <v>COSTA</v>
      </c>
      <c r="G5754" s="23" t="str">
        <f>IFERROR(VLOOKUP(E5754,hoja!$A$2:$E$970,5,FALSE),0)</f>
        <v>MONTERÍA</v>
      </c>
      <c r="H5754" s="103" t="str">
        <f>IFERROR(VLOOKUP(E5754,hoja!A:C,3,FALSE),0)</f>
        <v>0381</v>
      </c>
      <c r="I5754" s="24" t="str">
        <f t="shared" si="1856"/>
        <v>600020381</v>
      </c>
      <c r="K5754" s="23">
        <v>642</v>
      </c>
      <c r="L5754" s="23" t="str">
        <f t="shared" si="1857"/>
        <v>NACIONAL</v>
      </c>
      <c r="M5754" s="40" t="s">
        <v>765</v>
      </c>
      <c r="N5754" s="23" t="s">
        <v>622</v>
      </c>
      <c r="O5754" s="23">
        <f t="shared" si="1858"/>
        <v>12</v>
      </c>
      <c r="P5754" s="23" t="str">
        <f t="shared" si="1859"/>
        <v>600020381Magdalena medio</v>
      </c>
    </row>
    <row r="5755" spans="1:16" ht="15" hidden="1" customHeight="1">
      <c r="A5755" s="23" t="s">
        <v>942</v>
      </c>
      <c r="B5755" s="23" t="str">
        <f>IFERROR(VLOOKUP(A5755,hoja!$A$2:$E$970,4,FALSE),0)</f>
        <v>CENTRO</v>
      </c>
      <c r="C5755" s="23" t="str">
        <f>IFERROR(VLOOKUP(A5755,hoja!$A$2:$E$1370,5,FALSE),0)</f>
        <v>BOGOTÁ</v>
      </c>
      <c r="D5755" s="23" t="str">
        <f>IFERROR(VLOOKUP(A5755,hoja!A:D,3,FALSE),0)</f>
        <v>60002</v>
      </c>
      <c r="E5755" s="40" t="s">
        <v>667</v>
      </c>
      <c r="F5755" s="23" t="str">
        <f>IFERROR(VLOOKUP(E5755,hoja!$A$2:$E$970,4,FALSE),0)</f>
        <v>COSTA</v>
      </c>
      <c r="G5755" s="23" t="str">
        <f>IFERROR(VLOOKUP(E5755,hoja!$A$2:$E$970,5,FALSE),0)</f>
        <v>MONTERÍA</v>
      </c>
      <c r="H5755" s="103" t="str">
        <f>IFERROR(VLOOKUP(E5755,hoja!A:C,3,FALSE),0)</f>
        <v>0381</v>
      </c>
      <c r="I5755" s="24" t="str">
        <f t="shared" si="1856"/>
        <v>600020381</v>
      </c>
      <c r="K5755" s="23">
        <v>834</v>
      </c>
      <c r="L5755" s="23" t="str">
        <f t="shared" si="1857"/>
        <v>NACIONAL</v>
      </c>
      <c r="M5755" s="40" t="s">
        <v>618</v>
      </c>
      <c r="N5755" s="23" t="s">
        <v>622</v>
      </c>
      <c r="O5755" s="23">
        <f t="shared" si="1858"/>
        <v>8</v>
      </c>
      <c r="P5755" s="23" t="str">
        <f t="shared" si="1859"/>
        <v>600020381Principal</v>
      </c>
    </row>
    <row r="5756" spans="1:16" ht="15" hidden="1" customHeight="1">
      <c r="A5756" s="23" t="s">
        <v>942</v>
      </c>
      <c r="B5756" s="23" t="str">
        <f>IFERROR(VLOOKUP(A5756,hoja!$A$2:$E$970,4,FALSE),0)</f>
        <v>CENTRO</v>
      </c>
      <c r="C5756" s="23" t="str">
        <f>IFERROR(VLOOKUP(A5756,hoja!$A$2:$E$1370,5,FALSE),0)</f>
        <v>BOGOTÁ</v>
      </c>
      <c r="D5756" s="23" t="str">
        <f>IFERROR(VLOOKUP(A5756,hoja!A:D,3,FALSE),0)</f>
        <v>60002</v>
      </c>
      <c r="E5756" s="40" t="s">
        <v>679</v>
      </c>
      <c r="F5756" s="23" t="str">
        <f>IFERROR(VLOOKUP(E5756,hoja!$A$2:$E$970,4,FALSE),0)</f>
        <v>CENTRO</v>
      </c>
      <c r="G5756" s="23" t="str">
        <f>IFERROR(VLOOKUP(E5756,hoja!$A$2:$E$970,5,FALSE),0)</f>
        <v>NEIVA</v>
      </c>
      <c r="H5756" s="103" t="str">
        <f>IFERROR(VLOOKUP(E5756,hoja!A:C,3,FALSE),0)</f>
        <v>0385</v>
      </c>
      <c r="I5756" s="24" t="str">
        <f t="shared" si="1856"/>
        <v>600020385</v>
      </c>
      <c r="K5756" s="23">
        <v>308</v>
      </c>
      <c r="L5756" s="23" t="str">
        <f t="shared" si="1857"/>
        <v>REGIONAL</v>
      </c>
      <c r="M5756" s="40" t="s">
        <v>618</v>
      </c>
      <c r="N5756" s="23" t="s">
        <v>622</v>
      </c>
      <c r="O5756" s="23">
        <f t="shared" si="1858"/>
        <v>16</v>
      </c>
      <c r="P5756" s="23" t="str">
        <f t="shared" si="1859"/>
        <v>600020385Principal</v>
      </c>
    </row>
    <row r="5757" spans="1:16" ht="15" hidden="1" customHeight="1">
      <c r="A5757" s="23" t="s">
        <v>942</v>
      </c>
      <c r="B5757" s="23" t="str">
        <f>IFERROR(VLOOKUP(A5757,hoja!$A$2:$E$970,4,FALSE),0)</f>
        <v>CENTRO</v>
      </c>
      <c r="C5757" s="23" t="str">
        <f>IFERROR(VLOOKUP(A5757,hoja!$A$2:$E$1370,5,FALSE),0)</f>
        <v>BOGOTÁ</v>
      </c>
      <c r="D5757" s="23" t="str">
        <f>IFERROR(VLOOKUP(A5757,hoja!A:D,3,FALSE),0)</f>
        <v>60002</v>
      </c>
      <c r="E5757" s="40" t="s">
        <v>733</v>
      </c>
      <c r="F5757" s="23" t="str">
        <f>IFERROR(VLOOKUP(E5757,hoja!$A$2:$E$970,4,FALSE),0)</f>
        <v>OCCIDENTE</v>
      </c>
      <c r="G5757" s="23" t="str">
        <f>IFERROR(VLOOKUP(E5757,hoja!$A$2:$E$970,5,FALSE),0)</f>
        <v>PASTO</v>
      </c>
      <c r="H5757" s="103" t="str">
        <f>IFERROR(VLOOKUP(E5757,hoja!A:C,3,FALSE),0)</f>
        <v>0395</v>
      </c>
      <c r="I5757" s="24" t="str">
        <f t="shared" si="1856"/>
        <v>600020395</v>
      </c>
      <c r="K5757" s="23">
        <v>838</v>
      </c>
      <c r="L5757" s="23" t="str">
        <f t="shared" si="1857"/>
        <v>NACIONAL</v>
      </c>
      <c r="M5757" s="40" t="s">
        <v>618</v>
      </c>
      <c r="N5757" s="23" t="s">
        <v>622</v>
      </c>
      <c r="O5757" s="23">
        <f t="shared" si="1858"/>
        <v>8</v>
      </c>
      <c r="P5757" s="23" t="str">
        <f t="shared" si="1859"/>
        <v>600020395Principal</v>
      </c>
    </row>
    <row r="5758" spans="1:16" ht="15" hidden="1" customHeight="1">
      <c r="A5758" s="23" t="s">
        <v>942</v>
      </c>
      <c r="B5758" s="23" t="str">
        <f>IFERROR(VLOOKUP(A5758,hoja!$A$2:$E$970,4,FALSE),0)</f>
        <v>CENTRO</v>
      </c>
      <c r="C5758" s="23" t="str">
        <f>IFERROR(VLOOKUP(A5758,hoja!$A$2:$E$1370,5,FALSE),0)</f>
        <v>BOGOTÁ</v>
      </c>
      <c r="D5758" s="23" t="str">
        <f>IFERROR(VLOOKUP(A5758,hoja!A:D,3,FALSE),0)</f>
        <v>60002</v>
      </c>
      <c r="E5758" s="40" t="s">
        <v>637</v>
      </c>
      <c r="F5758" s="23" t="str">
        <f>IFERROR(VLOOKUP(E5758,hoja!$A$2:$E$970,4,FALSE),0)</f>
        <v>SANTANDER</v>
      </c>
      <c r="G5758" s="23" t="str">
        <f>IFERROR(VLOOKUP(E5758,hoja!$A$2:$E$970,5,FALSE),0)</f>
        <v>PIEDECUESTA</v>
      </c>
      <c r="H5758" s="103" t="str">
        <f>IFERROR(VLOOKUP(E5758,hoja!A:C,3,FALSE),0)</f>
        <v>0422</v>
      </c>
      <c r="I5758" s="24" t="str">
        <f t="shared" si="1856"/>
        <v>600020422</v>
      </c>
      <c r="K5758" s="23">
        <v>403</v>
      </c>
      <c r="L5758" s="23" t="str">
        <f t="shared" si="1857"/>
        <v>NACIONAL</v>
      </c>
      <c r="M5758" s="40" t="s">
        <v>618</v>
      </c>
      <c r="N5758" s="23" t="s">
        <v>622</v>
      </c>
      <c r="O5758" s="23">
        <f t="shared" si="1858"/>
        <v>16</v>
      </c>
      <c r="P5758" s="23" t="str">
        <f t="shared" si="1859"/>
        <v>600020422Principal</v>
      </c>
    </row>
    <row r="5759" spans="1:16" ht="15" hidden="1" customHeight="1">
      <c r="A5759" s="23" t="s">
        <v>942</v>
      </c>
      <c r="B5759" s="23" t="str">
        <f>IFERROR(VLOOKUP(A5759,hoja!$A$2:$E$970,4,FALSE),0)</f>
        <v>CENTRO</v>
      </c>
      <c r="C5759" s="23" t="str">
        <f>IFERROR(VLOOKUP(A5759,hoja!$A$2:$E$1370,5,FALSE),0)</f>
        <v>BOGOTÁ</v>
      </c>
      <c r="D5759" s="23" t="str">
        <f>IFERROR(VLOOKUP(A5759,hoja!A:D,3,FALSE),0)</f>
        <v>60002</v>
      </c>
      <c r="E5759" s="40" t="s">
        <v>668</v>
      </c>
      <c r="F5759" s="23" t="str">
        <f>IFERROR(VLOOKUP(E5759,hoja!$A$2:$E$970,4,FALSE),0)</f>
        <v>COSTA</v>
      </c>
      <c r="G5759" s="23" t="str">
        <f>IFERROR(VLOOKUP(E5759,hoja!$A$2:$E$970,5,FALSE),0)</f>
        <v>VALLEDUPAR</v>
      </c>
      <c r="H5759" s="103" t="str">
        <f>IFERROR(VLOOKUP(E5759,hoja!A:C,3,FALSE),0)</f>
        <v>0447</v>
      </c>
      <c r="I5759" s="24" t="str">
        <f t="shared" si="1856"/>
        <v>600020447</v>
      </c>
      <c r="K5759" s="23">
        <v>853</v>
      </c>
      <c r="L5759" s="23" t="str">
        <f t="shared" si="1857"/>
        <v>NACIONAL</v>
      </c>
      <c r="M5759" s="40" t="s">
        <v>623</v>
      </c>
      <c r="N5759" s="23" t="s">
        <v>622</v>
      </c>
      <c r="O5759" s="23">
        <f t="shared" si="1858"/>
        <v>8</v>
      </c>
      <c r="P5759" s="23" t="str">
        <f t="shared" si="1859"/>
        <v>600020447Facatativa</v>
      </c>
    </row>
    <row r="5760" spans="1:16" ht="15" hidden="1" customHeight="1">
      <c r="A5760" s="23" t="s">
        <v>942</v>
      </c>
      <c r="B5760" s="23" t="str">
        <f>IFERROR(VLOOKUP(A5760,hoja!$A$2:$E$970,4,FALSE),0)</f>
        <v>CENTRO</v>
      </c>
      <c r="C5760" s="23" t="str">
        <f>IFERROR(VLOOKUP(A5760,hoja!$A$2:$E$1370,5,FALSE),0)</f>
        <v>BOGOTÁ</v>
      </c>
      <c r="D5760" s="23" t="str">
        <f>IFERROR(VLOOKUP(A5760,hoja!A:D,3,FALSE),0)</f>
        <v>60002</v>
      </c>
      <c r="E5760" s="40" t="s">
        <v>668</v>
      </c>
      <c r="F5760" s="23" t="str">
        <f>IFERROR(VLOOKUP(E5760,hoja!$A$2:$E$970,4,FALSE),0)</f>
        <v>COSTA</v>
      </c>
      <c r="G5760" s="23" t="str">
        <f>IFERROR(VLOOKUP(E5760,hoja!$A$2:$E$970,5,FALSE),0)</f>
        <v>VALLEDUPAR</v>
      </c>
      <c r="H5760" s="103" t="str">
        <f>IFERROR(VLOOKUP(E5760,hoja!A:C,3,FALSE),0)</f>
        <v>0447</v>
      </c>
      <c r="I5760" s="24" t="str">
        <f t="shared" ref="I5760:I5815" si="1860">D5760&amp;H5760</f>
        <v>600020447</v>
      </c>
      <c r="K5760" s="23">
        <v>814</v>
      </c>
      <c r="L5760" s="23" t="str">
        <f t="shared" si="1857"/>
        <v>NACIONAL</v>
      </c>
      <c r="M5760" s="40" t="s">
        <v>674</v>
      </c>
      <c r="N5760" s="23" t="s">
        <v>622</v>
      </c>
      <c r="O5760" s="23">
        <f t="shared" si="1858"/>
        <v>8</v>
      </c>
      <c r="P5760" s="23" t="str">
        <f t="shared" si="1859"/>
        <v>600020447La Vega</v>
      </c>
    </row>
    <row r="5761" spans="1:16" ht="15" hidden="1" customHeight="1">
      <c r="A5761" s="23" t="s">
        <v>942</v>
      </c>
      <c r="B5761" s="23" t="str">
        <f>IFERROR(VLOOKUP(A5761,hoja!$A$2:$E$970,4,FALSE),0)</f>
        <v>CENTRO</v>
      </c>
      <c r="C5761" s="23" t="str">
        <f>IFERROR(VLOOKUP(A5761,hoja!$A$2:$E$1370,5,FALSE),0)</f>
        <v>BOGOTÁ</v>
      </c>
      <c r="D5761" s="23" t="str">
        <f>IFERROR(VLOOKUP(A5761,hoja!A:D,3,FALSE),0)</f>
        <v>60002</v>
      </c>
      <c r="E5761" s="40" t="s">
        <v>668</v>
      </c>
      <c r="F5761" s="23" t="str">
        <f>IFERROR(VLOOKUP(E5761,hoja!$A$2:$E$970,4,FALSE),0)</f>
        <v>COSTA</v>
      </c>
      <c r="G5761" s="23" t="str">
        <f>IFERROR(VLOOKUP(E5761,hoja!$A$2:$E$970,5,FALSE),0)</f>
        <v>VALLEDUPAR</v>
      </c>
      <c r="H5761" s="103" t="str">
        <f>IFERROR(VLOOKUP(E5761,hoja!A:C,3,FALSE),0)</f>
        <v>0447</v>
      </c>
      <c r="I5761" s="24" t="str">
        <f t="shared" si="1860"/>
        <v>600020447</v>
      </c>
      <c r="K5761" s="23">
        <v>860</v>
      </c>
      <c r="L5761" s="23" t="str">
        <f t="shared" ref="L5761:L5816" si="1861">IF(B5761=F5761,"REGIONAL","NACIONAL")</f>
        <v>NACIONAL</v>
      </c>
      <c r="M5761" s="40" t="s">
        <v>618</v>
      </c>
      <c r="N5761" s="23" t="s">
        <v>622</v>
      </c>
      <c r="O5761" s="23">
        <f t="shared" ref="O5761:O5816" si="1862">IF(K5761&lt;=250,25,IF(K5761&lt;=500,16,IF(K5761&lt;=800,12,IF(K5761&lt;=1100,8,IF(K5761&lt;=1400,6,IF(K5761&lt;=1700,5))))))</f>
        <v>8</v>
      </c>
      <c r="P5761" s="23" t="str">
        <f t="shared" ref="P5761:P5816" si="1863">D5761&amp;H5761&amp;M5761</f>
        <v>600020447Principal</v>
      </c>
    </row>
    <row r="5762" spans="1:16" ht="15" hidden="1" customHeight="1">
      <c r="A5762" s="23" t="s">
        <v>942</v>
      </c>
      <c r="B5762" s="23" t="str">
        <f>IFERROR(VLOOKUP(A5762,hoja!$A$2:$E$970,4,FALSE),0)</f>
        <v>CENTRO</v>
      </c>
      <c r="C5762" s="23" t="str">
        <f>IFERROR(VLOOKUP(A5762,hoja!$A$2:$E$1370,5,FALSE),0)</f>
        <v>BOGOTÁ</v>
      </c>
      <c r="D5762" s="23" t="str">
        <f>IFERROR(VLOOKUP(A5762,hoja!A:D,3,FALSE),0)</f>
        <v>60002</v>
      </c>
      <c r="E5762" s="40" t="s">
        <v>681</v>
      </c>
      <c r="F5762" s="23" t="str">
        <f>IFERROR(VLOOKUP(E5762,hoja!$A$2:$E$970,4,FALSE),0)</f>
        <v>CENTRO</v>
      </c>
      <c r="G5762" s="23" t="str">
        <f>IFERROR(VLOOKUP(E5762,hoja!$A$2:$E$970,5,FALSE),0)</f>
        <v>VILLAVICENCIO</v>
      </c>
      <c r="H5762" s="103" t="str">
        <f>IFERROR(VLOOKUP(E5762,hoja!A:C,3,FALSE),0)</f>
        <v>0393</v>
      </c>
      <c r="I5762" s="24" t="str">
        <f t="shared" si="1860"/>
        <v>600020393</v>
      </c>
      <c r="K5762" s="23">
        <v>586</v>
      </c>
      <c r="L5762" s="23" t="str">
        <f t="shared" si="1861"/>
        <v>REGIONAL</v>
      </c>
      <c r="M5762" s="40" t="s">
        <v>840</v>
      </c>
      <c r="N5762" s="23" t="s">
        <v>622</v>
      </c>
      <c r="O5762" s="23">
        <f t="shared" si="1862"/>
        <v>12</v>
      </c>
      <c r="P5762" s="23" t="str">
        <f t="shared" si="1863"/>
        <v>600020393Aguazul-Yopal</v>
      </c>
    </row>
    <row r="5763" spans="1:16" ht="15" hidden="1" customHeight="1">
      <c r="A5763" s="23" t="s">
        <v>942</v>
      </c>
      <c r="B5763" s="23" t="str">
        <f>IFERROR(VLOOKUP(A5763,hoja!$A$2:$E$970,4,FALSE),0)</f>
        <v>CENTRO</v>
      </c>
      <c r="C5763" s="23" t="str">
        <f>IFERROR(VLOOKUP(A5763,hoja!$A$2:$E$1370,5,FALSE),0)</f>
        <v>BOGOTÁ</v>
      </c>
      <c r="D5763" s="23" t="str">
        <f>IFERROR(VLOOKUP(A5763,hoja!A:D,3,FALSE),0)</f>
        <v>60002</v>
      </c>
      <c r="E5763" s="40" t="s">
        <v>681</v>
      </c>
      <c r="F5763" s="23" t="str">
        <f>IFERROR(VLOOKUP(E5763,hoja!$A$2:$E$970,4,FALSE),0)</f>
        <v>CENTRO</v>
      </c>
      <c r="G5763" s="23" t="str">
        <f>IFERROR(VLOOKUP(E5763,hoja!$A$2:$E$970,5,FALSE),0)</f>
        <v>VILLAVICENCIO</v>
      </c>
      <c r="H5763" s="103" t="str">
        <f>IFERROR(VLOOKUP(E5763,hoja!A:C,3,FALSE),0)</f>
        <v>0393</v>
      </c>
      <c r="I5763" s="24" t="str">
        <f t="shared" si="1860"/>
        <v>600020393</v>
      </c>
      <c r="K5763" s="23">
        <v>115</v>
      </c>
      <c r="L5763" s="23" t="str">
        <f t="shared" si="1861"/>
        <v>REGIONAL</v>
      </c>
      <c r="M5763" s="40" t="s">
        <v>618</v>
      </c>
      <c r="N5763" s="23" t="s">
        <v>622</v>
      </c>
      <c r="O5763" s="23">
        <f t="shared" si="1862"/>
        <v>25</v>
      </c>
      <c r="P5763" s="23" t="str">
        <f t="shared" si="1863"/>
        <v>600020393Principal</v>
      </c>
    </row>
    <row r="5764" spans="1:16" ht="15" hidden="1" customHeight="1">
      <c r="A5764" s="23" t="s">
        <v>942</v>
      </c>
      <c r="B5764" s="23" t="str">
        <f>IFERROR(VLOOKUP(A5764,hoja!$A$2:$E$970,4,FALSE),0)</f>
        <v>CENTRO</v>
      </c>
      <c r="C5764" s="23" t="str">
        <f>IFERROR(VLOOKUP(A5764,hoja!$A$2:$E$1370,5,FALSE),0)</f>
        <v>BOGOTÁ</v>
      </c>
      <c r="D5764" s="23" t="str">
        <f>IFERROR(VLOOKUP(A5764,hoja!A:D,3,FALSE),0)</f>
        <v>60002</v>
      </c>
      <c r="E5764" s="40" t="s">
        <v>1266</v>
      </c>
      <c r="F5764" s="23">
        <f>IFERROR(VLOOKUP(E5764,hoja!$A$2:$E$970,4,FALSE),0)</f>
        <v>0</v>
      </c>
      <c r="G5764" s="23">
        <f>IFERROR(VLOOKUP(E5764,hoja!$A$2:$E$970,5,FALSE),0)</f>
        <v>0</v>
      </c>
      <c r="H5764" s="103">
        <f>IFERROR(VLOOKUP(E5764,hoja!A:C,3,FALSE),0)</f>
        <v>0</v>
      </c>
      <c r="I5764" s="24" t="str">
        <f t="shared" si="1860"/>
        <v>600020</v>
      </c>
      <c r="K5764" s="23">
        <v>18</v>
      </c>
      <c r="L5764" s="23" t="str">
        <f t="shared" si="1861"/>
        <v>NACIONAL</v>
      </c>
      <c r="M5764" s="40" t="s">
        <v>618</v>
      </c>
      <c r="N5764" s="23" t="s">
        <v>622</v>
      </c>
      <c r="O5764" s="23">
        <f t="shared" si="1862"/>
        <v>25</v>
      </c>
      <c r="P5764" s="23" t="str">
        <f t="shared" si="1863"/>
        <v>600020Principal</v>
      </c>
    </row>
    <row r="5765" spans="1:16" ht="15" hidden="1" customHeight="1">
      <c r="A5765" s="23" t="s">
        <v>942</v>
      </c>
      <c r="B5765" s="23" t="str">
        <f>IFERROR(VLOOKUP(A5765,hoja!$A$2:$E$970,4,FALSE),0)</f>
        <v>CENTRO</v>
      </c>
      <c r="C5765" s="23" t="str">
        <f>IFERROR(VLOOKUP(A5765,hoja!$A$2:$E$1370,5,FALSE),0)</f>
        <v>BOGOTÁ</v>
      </c>
      <c r="D5765" s="23" t="str">
        <f>IFERROR(VLOOKUP(A5765,hoja!A:D,3,FALSE),0)</f>
        <v>60002</v>
      </c>
      <c r="E5765" s="40" t="s">
        <v>1267</v>
      </c>
      <c r="F5765" s="23" t="str">
        <f>IFERROR(VLOOKUP(E5765,hoja!$A$2:$E$970,4,FALSE),0)</f>
        <v>CENTRO</v>
      </c>
      <c r="G5765" s="23" t="str">
        <f>IFERROR(VLOOKUP(E5765,hoja!$A$2:$E$970,5,FALSE),0)</f>
        <v>MOSQUERA</v>
      </c>
      <c r="H5765" s="103" t="str">
        <f>IFERROR(VLOOKUP(E5765,hoja!A:C,3,FALSE),0)</f>
        <v>50246</v>
      </c>
      <c r="I5765" s="24" t="str">
        <f t="shared" si="1860"/>
        <v>6000250246</v>
      </c>
      <c r="K5765" s="23">
        <v>21</v>
      </c>
      <c r="L5765" s="23" t="str">
        <f t="shared" si="1861"/>
        <v>REGIONAL</v>
      </c>
      <c r="M5765" s="40" t="s">
        <v>618</v>
      </c>
      <c r="N5765" s="23" t="s">
        <v>622</v>
      </c>
      <c r="O5765" s="23">
        <f t="shared" si="1862"/>
        <v>25</v>
      </c>
      <c r="P5765" s="23" t="str">
        <f t="shared" si="1863"/>
        <v>6000250246Principal</v>
      </c>
    </row>
    <row r="5766" spans="1:16" ht="15" hidden="1" customHeight="1">
      <c r="A5766" s="23" t="s">
        <v>942</v>
      </c>
      <c r="B5766" s="23" t="str">
        <f>IFERROR(VLOOKUP(A5766,hoja!$A$2:$E$970,4,FALSE),0)</f>
        <v>CENTRO</v>
      </c>
      <c r="C5766" s="23" t="str">
        <f>IFERROR(VLOOKUP(A5766,hoja!$A$2:$E$1370,5,FALSE),0)</f>
        <v>BOGOTÁ</v>
      </c>
      <c r="D5766" s="23" t="str">
        <f>IFERROR(VLOOKUP(A5766,hoja!A:D,3,FALSE),0)</f>
        <v>60002</v>
      </c>
      <c r="E5766" s="40" t="s">
        <v>1268</v>
      </c>
      <c r="F5766" s="23" t="str">
        <f>IFERROR(VLOOKUP(E5766,hoja!$A$2:$E$970,4,FALSE),0)</f>
        <v>CENTRO</v>
      </c>
      <c r="G5766" s="23" t="str">
        <f>IFERROR(VLOOKUP(E5766,hoja!$A$2:$E$970,5,FALSE),0)</f>
        <v>TOCANCIPÁ</v>
      </c>
      <c r="H5766" s="103" t="str">
        <f>IFERROR(VLOOKUP(E5766,hoja!A:C,3,FALSE),0)</f>
        <v>50425</v>
      </c>
      <c r="I5766" s="24" t="str">
        <f t="shared" si="1860"/>
        <v>6000250425</v>
      </c>
      <c r="K5766" s="23">
        <v>209</v>
      </c>
      <c r="L5766" s="23" t="str">
        <f t="shared" si="1861"/>
        <v>REGIONAL</v>
      </c>
      <c r="M5766" s="40" t="s">
        <v>618</v>
      </c>
      <c r="N5766" s="23" t="s">
        <v>622</v>
      </c>
      <c r="O5766" s="23">
        <f t="shared" si="1862"/>
        <v>25</v>
      </c>
      <c r="P5766" s="23" t="str">
        <f t="shared" si="1863"/>
        <v>6000250425Principal</v>
      </c>
    </row>
    <row r="5767" spans="1:16" ht="15" hidden="1" customHeight="1">
      <c r="A5767" s="23" t="s">
        <v>942</v>
      </c>
      <c r="B5767" s="23" t="str">
        <f>IFERROR(VLOOKUP(A5767,hoja!$A$2:$E$970,4,FALSE),0)</f>
        <v>CENTRO</v>
      </c>
      <c r="C5767" s="23" t="str">
        <f>IFERROR(VLOOKUP(A5767,hoja!$A$2:$E$1370,5,FALSE),0)</f>
        <v>BOGOTÁ</v>
      </c>
      <c r="D5767" s="23" t="str">
        <f>IFERROR(VLOOKUP(A5767,hoja!A:D,3,FALSE),0)</f>
        <v>60002</v>
      </c>
      <c r="E5767" s="40" t="s">
        <v>1269</v>
      </c>
      <c r="F5767" s="23" t="str">
        <f>IFERROR(VLOOKUP(E5767,hoja!$A$2:$E$970,4,FALSE),0)</f>
        <v>CENTRO</v>
      </c>
      <c r="G5767" s="23" t="str">
        <f>IFERROR(VLOOKUP(E5767,hoja!$A$2:$E$970,5,FALSE),0)</f>
        <v>BOGOTÁ</v>
      </c>
      <c r="H5767" s="103" t="str">
        <f>IFERROR(VLOOKUP(E5767,hoja!A:C,3,FALSE),0)</f>
        <v>50249</v>
      </c>
      <c r="I5767" s="24" t="str">
        <f t="shared" si="1860"/>
        <v>6000250249</v>
      </c>
      <c r="K5767" s="23">
        <v>8</v>
      </c>
      <c r="L5767" s="23" t="str">
        <f t="shared" si="1861"/>
        <v>REGIONAL</v>
      </c>
      <c r="M5767" s="40" t="s">
        <v>618</v>
      </c>
      <c r="N5767" s="23" t="s">
        <v>622</v>
      </c>
      <c r="O5767" s="23">
        <f t="shared" si="1862"/>
        <v>25</v>
      </c>
      <c r="P5767" s="23" t="str">
        <f t="shared" si="1863"/>
        <v>6000250249Principal</v>
      </c>
    </row>
    <row r="5768" spans="1:16" ht="15" hidden="1" customHeight="1">
      <c r="A5768" s="23" t="s">
        <v>942</v>
      </c>
      <c r="B5768" s="23" t="str">
        <f>IFERROR(VLOOKUP(A5768,hoja!$A$2:$E$970,4,FALSE),0)</f>
        <v>CENTRO</v>
      </c>
      <c r="C5768" s="23" t="str">
        <f>IFERROR(VLOOKUP(A5768,hoja!$A$2:$E$1370,5,FALSE),0)</f>
        <v>BOGOTÁ</v>
      </c>
      <c r="D5768" s="23" t="str">
        <f>IFERROR(VLOOKUP(A5768,hoja!A:D,3,FALSE),0)</f>
        <v>60002</v>
      </c>
      <c r="E5768" s="40" t="s">
        <v>791</v>
      </c>
      <c r="F5768" s="23" t="str">
        <f>IFERROR(VLOOKUP(E5768,hoja!$A$2:$E$970,4,FALSE),0)</f>
        <v>CENTRO</v>
      </c>
      <c r="G5768" s="23" t="str">
        <f>IFERROR(VLOOKUP(E5768,hoja!$A$2:$E$970,5,FALSE),0)</f>
        <v>MADRID</v>
      </c>
      <c r="H5768" s="103" t="str">
        <f>IFERROR(VLOOKUP(E5768,hoja!A:C,3,FALSE),0)</f>
        <v>60147</v>
      </c>
      <c r="I5768" s="24" t="str">
        <f t="shared" si="1860"/>
        <v>6000260147</v>
      </c>
      <c r="K5768" s="23">
        <v>32</v>
      </c>
      <c r="L5768" s="23" t="str">
        <f t="shared" si="1861"/>
        <v>REGIONAL</v>
      </c>
      <c r="M5768" s="40" t="s">
        <v>618</v>
      </c>
      <c r="N5768" s="23" t="s">
        <v>622</v>
      </c>
      <c r="O5768" s="23">
        <f t="shared" si="1862"/>
        <v>25</v>
      </c>
      <c r="P5768" s="23" t="str">
        <f t="shared" si="1863"/>
        <v>6000260147Principal</v>
      </c>
    </row>
    <row r="5769" spans="1:16" ht="15" hidden="1" customHeight="1">
      <c r="A5769" s="23" t="s">
        <v>942</v>
      </c>
      <c r="B5769" s="23" t="str">
        <f>IFERROR(VLOOKUP(A5769,hoja!$A$2:$E$970,4,FALSE),0)</f>
        <v>CENTRO</v>
      </c>
      <c r="C5769" s="23" t="str">
        <f>IFERROR(VLOOKUP(A5769,hoja!$A$2:$E$1370,5,FALSE),0)</f>
        <v>BOGOTÁ</v>
      </c>
      <c r="D5769" s="23" t="str">
        <f>IFERROR(VLOOKUP(A5769,hoja!A:D,3,FALSE),0)</f>
        <v>60002</v>
      </c>
      <c r="E5769" s="40" t="s">
        <v>1270</v>
      </c>
      <c r="F5769" s="23" t="str">
        <f>IFERROR(VLOOKUP(E5769,hoja!$A$2:$E$970,4,FALSE),0)</f>
        <v>CENTRO</v>
      </c>
      <c r="G5769" s="23" t="str">
        <f>IFERROR(VLOOKUP(E5769,hoja!$A$2:$E$970,5,FALSE),0)</f>
        <v>BOGOTÁ</v>
      </c>
      <c r="H5769" s="103" t="str">
        <f>IFERROR(VLOOKUP(E5769,hoja!A:C,3,FALSE),0)</f>
        <v>50250</v>
      </c>
      <c r="I5769" s="24" t="str">
        <f t="shared" si="1860"/>
        <v>6000250250</v>
      </c>
      <c r="K5769" s="23">
        <v>28</v>
      </c>
      <c r="L5769" s="23" t="str">
        <f t="shared" si="1861"/>
        <v>REGIONAL</v>
      </c>
      <c r="M5769" s="40" t="s">
        <v>618</v>
      </c>
      <c r="N5769" s="23" t="s">
        <v>622</v>
      </c>
      <c r="O5769" s="23">
        <f t="shared" si="1862"/>
        <v>25</v>
      </c>
      <c r="P5769" s="23" t="str">
        <f t="shared" si="1863"/>
        <v>6000250250Principal</v>
      </c>
    </row>
    <row r="5770" spans="1:16" ht="15" hidden="1" customHeight="1">
      <c r="A5770" s="23" t="s">
        <v>942</v>
      </c>
      <c r="B5770" s="23" t="str">
        <f>IFERROR(VLOOKUP(A5770,hoja!$A$2:$E$970,4,FALSE),0)</f>
        <v>CENTRO</v>
      </c>
      <c r="C5770" s="23" t="str">
        <f>IFERROR(VLOOKUP(A5770,hoja!$A$2:$E$1370,5,FALSE),0)</f>
        <v>BOGOTÁ</v>
      </c>
      <c r="D5770" s="23" t="str">
        <f>IFERROR(VLOOKUP(A5770,hoja!A:D,3,FALSE),0)</f>
        <v>60002</v>
      </c>
      <c r="E5770" s="40" t="s">
        <v>1065</v>
      </c>
      <c r="F5770" s="23" t="str">
        <f>IFERROR(VLOOKUP(E5770,hoja!$A$2:$E$970,4,FALSE),0)</f>
        <v>CENTRO</v>
      </c>
      <c r="G5770" s="23" t="str">
        <f>IFERROR(VLOOKUP(E5770,hoja!$A$2:$E$970,5,FALSE),0)</f>
        <v>BOGOTÁ</v>
      </c>
      <c r="H5770" s="103" t="str">
        <f>IFERROR(VLOOKUP(E5770,hoja!A:C,3,FALSE),0)</f>
        <v>50251</v>
      </c>
      <c r="I5770" s="24" t="str">
        <f t="shared" si="1860"/>
        <v>6000250251</v>
      </c>
      <c r="K5770" s="23">
        <v>26</v>
      </c>
      <c r="L5770" s="23" t="str">
        <f t="shared" si="1861"/>
        <v>REGIONAL</v>
      </c>
      <c r="M5770" s="40" t="s">
        <v>618</v>
      </c>
      <c r="N5770" s="23" t="s">
        <v>622</v>
      </c>
      <c r="O5770" s="23">
        <f t="shared" si="1862"/>
        <v>25</v>
      </c>
      <c r="P5770" s="23" t="str">
        <f t="shared" si="1863"/>
        <v>6000250251Principal</v>
      </c>
    </row>
    <row r="5771" spans="1:16" ht="15" hidden="1" customHeight="1">
      <c r="A5771" s="23" t="s">
        <v>942</v>
      </c>
      <c r="B5771" s="23" t="str">
        <f>IFERROR(VLOOKUP(A5771,hoja!$A$2:$E$970,4,FALSE),0)</f>
        <v>CENTRO</v>
      </c>
      <c r="C5771" s="23" t="str">
        <f>IFERROR(VLOOKUP(A5771,hoja!$A$2:$E$1370,5,FALSE),0)</f>
        <v>BOGOTÁ</v>
      </c>
      <c r="D5771" s="23" t="str">
        <f>IFERROR(VLOOKUP(A5771,hoja!A:D,3,FALSE),0)</f>
        <v>60002</v>
      </c>
      <c r="E5771" s="40" t="s">
        <v>1271</v>
      </c>
      <c r="F5771" s="23" t="str">
        <f>IFERROR(VLOOKUP(E5771,hoja!$A$2:$E$970,4,FALSE),0)</f>
        <v>CENTRO</v>
      </c>
      <c r="G5771" s="23" t="str">
        <f>IFERROR(VLOOKUP(E5771,hoja!$A$2:$E$970,5,FALSE),0)</f>
        <v>MADRID</v>
      </c>
      <c r="H5771" s="103" t="str">
        <f>IFERROR(VLOOKUP(E5771,hoja!A:C,3,FALSE),0)</f>
        <v>50255</v>
      </c>
      <c r="I5771" s="24" t="str">
        <f t="shared" si="1860"/>
        <v>6000250255</v>
      </c>
      <c r="K5771" s="23">
        <v>22</v>
      </c>
      <c r="L5771" s="23" t="str">
        <f t="shared" si="1861"/>
        <v>REGIONAL</v>
      </c>
      <c r="M5771" s="40" t="s">
        <v>618</v>
      </c>
      <c r="N5771" s="23" t="s">
        <v>622</v>
      </c>
      <c r="O5771" s="23">
        <f t="shared" si="1862"/>
        <v>25</v>
      </c>
      <c r="P5771" s="23" t="str">
        <f t="shared" si="1863"/>
        <v>6000250255Principal</v>
      </c>
    </row>
    <row r="5772" spans="1:16" ht="15" hidden="1" customHeight="1">
      <c r="A5772" s="23" t="s">
        <v>942</v>
      </c>
      <c r="B5772" s="23" t="str">
        <f>IFERROR(VLOOKUP(A5772,hoja!$A$2:$E$970,4,FALSE),0)</f>
        <v>CENTRO</v>
      </c>
      <c r="C5772" s="23" t="str">
        <f>IFERROR(VLOOKUP(A5772,hoja!$A$2:$E$1370,5,FALSE),0)</f>
        <v>BOGOTÁ</v>
      </c>
      <c r="D5772" s="23" t="str">
        <f>IFERROR(VLOOKUP(A5772,hoja!A:D,3,FALSE),0)</f>
        <v>60002</v>
      </c>
      <c r="E5772" s="40" t="s">
        <v>1272</v>
      </c>
      <c r="F5772" s="23">
        <f>IFERROR(VLOOKUP(E5772,hoja!$A$2:$E$970,4,FALSE),0)</f>
        <v>0</v>
      </c>
      <c r="G5772" s="23">
        <f>IFERROR(VLOOKUP(E5772,hoja!$A$2:$E$970,5,FALSE),0)</f>
        <v>0</v>
      </c>
      <c r="H5772" s="103">
        <f>IFERROR(VLOOKUP(E5772,hoja!A:C,3,FALSE),0)</f>
        <v>0</v>
      </c>
      <c r="I5772" s="24" t="str">
        <f t="shared" si="1860"/>
        <v>600020</v>
      </c>
      <c r="K5772" s="23">
        <v>88</v>
      </c>
      <c r="L5772" s="23" t="str">
        <f t="shared" si="1861"/>
        <v>NACIONAL</v>
      </c>
      <c r="M5772" s="40" t="s">
        <v>618</v>
      </c>
      <c r="N5772" s="23" t="s">
        <v>622</v>
      </c>
      <c r="O5772" s="23">
        <f t="shared" si="1862"/>
        <v>25</v>
      </c>
      <c r="P5772" s="23" t="str">
        <f t="shared" si="1863"/>
        <v>600020Principal</v>
      </c>
    </row>
    <row r="5773" spans="1:16" ht="15" hidden="1" customHeight="1">
      <c r="A5773" s="23" t="s">
        <v>942</v>
      </c>
      <c r="B5773" s="23" t="str">
        <f>IFERROR(VLOOKUP(A5773,hoja!$A$2:$E$970,4,FALSE),0)</f>
        <v>CENTRO</v>
      </c>
      <c r="C5773" s="23" t="str">
        <f>IFERROR(VLOOKUP(A5773,hoja!$A$2:$E$1370,5,FALSE),0)</f>
        <v>BOGOTÁ</v>
      </c>
      <c r="D5773" s="23" t="str">
        <f>IFERROR(VLOOKUP(A5773,hoja!A:D,3,FALSE),0)</f>
        <v>60002</v>
      </c>
      <c r="E5773" s="40" t="s">
        <v>1273</v>
      </c>
      <c r="F5773" s="23">
        <f>IFERROR(VLOOKUP(E5773,hoja!$A$2:$E$970,4,FALSE),0)</f>
        <v>0</v>
      </c>
      <c r="G5773" s="23">
        <f>IFERROR(VLOOKUP(E5773,hoja!$A$2:$E$970,5,FALSE),0)</f>
        <v>0</v>
      </c>
      <c r="H5773" s="103">
        <f>IFERROR(VLOOKUP(E5773,hoja!A:C,3,FALSE),0)</f>
        <v>0</v>
      </c>
      <c r="I5773" s="24" t="str">
        <f t="shared" si="1860"/>
        <v>600020</v>
      </c>
      <c r="K5773" s="23">
        <v>206</v>
      </c>
      <c r="L5773" s="23" t="str">
        <f t="shared" si="1861"/>
        <v>NACIONAL</v>
      </c>
      <c r="M5773" s="40" t="s">
        <v>618</v>
      </c>
      <c r="N5773" s="23" t="s">
        <v>622</v>
      </c>
      <c r="O5773" s="23">
        <f t="shared" si="1862"/>
        <v>25</v>
      </c>
      <c r="P5773" s="23" t="str">
        <f t="shared" si="1863"/>
        <v>600020Principal</v>
      </c>
    </row>
    <row r="5774" spans="1:16" ht="15" hidden="1" customHeight="1">
      <c r="A5774" s="23" t="s">
        <v>942</v>
      </c>
      <c r="B5774" s="23" t="str">
        <f>IFERROR(VLOOKUP(A5774,hoja!$A$2:$E$970,4,FALSE),0)</f>
        <v>CENTRO</v>
      </c>
      <c r="C5774" s="23" t="str">
        <f>IFERROR(VLOOKUP(A5774,hoja!$A$2:$E$1370,5,FALSE),0)</f>
        <v>BOGOTÁ</v>
      </c>
      <c r="D5774" s="23" t="str">
        <f>IFERROR(VLOOKUP(A5774,hoja!A:D,3,FALSE),0)</f>
        <v>60002</v>
      </c>
      <c r="E5774" s="40" t="s">
        <v>1274</v>
      </c>
      <c r="F5774" s="23">
        <f>IFERROR(VLOOKUP(E5774,hoja!$A$2:$E$970,4,FALSE),0)</f>
        <v>0</v>
      </c>
      <c r="G5774" s="23">
        <f>IFERROR(VLOOKUP(E5774,hoja!$A$2:$E$970,5,FALSE),0)</f>
        <v>0</v>
      </c>
      <c r="H5774" s="103">
        <f>IFERROR(VLOOKUP(E5774,hoja!A:C,3,FALSE),0)</f>
        <v>0</v>
      </c>
      <c r="I5774" s="24" t="str">
        <f t="shared" si="1860"/>
        <v>600020</v>
      </c>
      <c r="K5774" s="23">
        <v>449</v>
      </c>
      <c r="L5774" s="23" t="str">
        <f t="shared" si="1861"/>
        <v>NACIONAL</v>
      </c>
      <c r="M5774" s="40" t="s">
        <v>674</v>
      </c>
      <c r="N5774" s="23" t="s">
        <v>622</v>
      </c>
      <c r="O5774" s="23">
        <f t="shared" si="1862"/>
        <v>16</v>
      </c>
      <c r="P5774" s="23" t="str">
        <f t="shared" si="1863"/>
        <v>600020La Vega</v>
      </c>
    </row>
    <row r="5775" spans="1:16" ht="15" hidden="1" customHeight="1">
      <c r="A5775" s="23" t="s">
        <v>942</v>
      </c>
      <c r="B5775" s="23" t="str">
        <f>IFERROR(VLOOKUP(A5775,hoja!$A$2:$E$970,4,FALSE),0)</f>
        <v>CENTRO</v>
      </c>
      <c r="C5775" s="23" t="str">
        <f>IFERROR(VLOOKUP(A5775,hoja!$A$2:$E$1370,5,FALSE),0)</f>
        <v>BOGOTÁ</v>
      </c>
      <c r="D5775" s="23" t="str">
        <f>IFERROR(VLOOKUP(A5775,hoja!A:D,3,FALSE),0)</f>
        <v>60002</v>
      </c>
      <c r="E5775" s="40" t="s">
        <v>817</v>
      </c>
      <c r="F5775" s="23" t="str">
        <f>IFERROR(VLOOKUP(E5775,hoja!$A$2:$E$970,4,FALSE),0)</f>
        <v>CENTRO</v>
      </c>
      <c r="G5775" s="23" t="str">
        <f>IFERROR(VLOOKUP(E5775,hoja!$A$2:$E$970,5,FALSE),0)</f>
        <v>BOGOTÁ</v>
      </c>
      <c r="H5775" s="103" t="str">
        <f>IFERROR(VLOOKUP(E5775,hoja!A:C,3,FALSE),0)</f>
        <v>50304</v>
      </c>
      <c r="I5775" s="24" t="str">
        <f t="shared" si="1860"/>
        <v>6000250304</v>
      </c>
      <c r="K5775" s="23">
        <v>6</v>
      </c>
      <c r="L5775" s="23" t="str">
        <f t="shared" si="1861"/>
        <v>REGIONAL</v>
      </c>
      <c r="M5775" s="40" t="s">
        <v>618</v>
      </c>
      <c r="N5775" s="23" t="s">
        <v>622</v>
      </c>
      <c r="O5775" s="23">
        <f t="shared" si="1862"/>
        <v>25</v>
      </c>
      <c r="P5775" s="23" t="str">
        <f t="shared" si="1863"/>
        <v>6000250304Principal</v>
      </c>
    </row>
    <row r="5776" spans="1:16" ht="15" hidden="1" customHeight="1">
      <c r="A5776" s="23" t="s">
        <v>942</v>
      </c>
      <c r="B5776" s="23" t="str">
        <f>IFERROR(VLOOKUP(A5776,hoja!$A$2:$E$970,4,FALSE),0)</f>
        <v>CENTRO</v>
      </c>
      <c r="C5776" s="23" t="str">
        <f>IFERROR(VLOOKUP(A5776,hoja!$A$2:$E$1370,5,FALSE),0)</f>
        <v>BOGOTÁ</v>
      </c>
      <c r="D5776" s="23" t="str">
        <f>IFERROR(VLOOKUP(A5776,hoja!A:D,3,FALSE),0)</f>
        <v>60002</v>
      </c>
      <c r="E5776" s="40" t="s">
        <v>1275</v>
      </c>
      <c r="F5776" s="23">
        <f>IFERROR(VLOOKUP(E5776,hoja!$A$2:$E$970,4,FALSE),0)</f>
        <v>0</v>
      </c>
      <c r="G5776" s="23">
        <f>IFERROR(VLOOKUP(E5776,hoja!$A$2:$E$970,5,FALSE),0)</f>
        <v>0</v>
      </c>
      <c r="H5776" s="103">
        <f>IFERROR(VLOOKUP(E5776,hoja!A:C,3,FALSE),0)</f>
        <v>0</v>
      </c>
      <c r="I5776" s="24" t="str">
        <f t="shared" si="1860"/>
        <v>600020</v>
      </c>
      <c r="K5776" s="23">
        <v>11</v>
      </c>
      <c r="L5776" s="23" t="str">
        <f t="shared" si="1861"/>
        <v>NACIONAL</v>
      </c>
      <c r="M5776" s="40" t="s">
        <v>618</v>
      </c>
      <c r="N5776" s="23" t="s">
        <v>622</v>
      </c>
      <c r="O5776" s="23">
        <f t="shared" si="1862"/>
        <v>25</v>
      </c>
      <c r="P5776" s="23" t="str">
        <f t="shared" si="1863"/>
        <v>600020Principal</v>
      </c>
    </row>
    <row r="5777" spans="1:16" ht="15" hidden="1" customHeight="1">
      <c r="A5777" s="23" t="s">
        <v>942</v>
      </c>
      <c r="B5777" s="23" t="str">
        <f>IFERROR(VLOOKUP(A5777,hoja!$A$2:$E$970,4,FALSE),0)</f>
        <v>CENTRO</v>
      </c>
      <c r="C5777" s="23" t="str">
        <f>IFERROR(VLOOKUP(A5777,hoja!$A$2:$E$1370,5,FALSE),0)</f>
        <v>BOGOTÁ</v>
      </c>
      <c r="D5777" s="23" t="str">
        <f>IFERROR(VLOOKUP(A5777,hoja!A:D,3,FALSE),0)</f>
        <v>60002</v>
      </c>
      <c r="E5777" s="40" t="s">
        <v>1276</v>
      </c>
      <c r="F5777" s="23" t="str">
        <f>IFERROR(VLOOKUP(E5777,hoja!$A$2:$E$970,4,FALSE),0)</f>
        <v>CENTRO</v>
      </c>
      <c r="G5777" s="23" t="str">
        <f>IFERROR(VLOOKUP(E5777,hoja!$A$2:$E$970,5,FALSE),0)</f>
        <v>BOGOTÁ</v>
      </c>
      <c r="H5777" s="103" t="str">
        <f>IFERROR(VLOOKUP(E5777,hoja!A:C,3,FALSE),0)</f>
        <v>50263</v>
      </c>
      <c r="I5777" s="24" t="str">
        <f t="shared" si="1860"/>
        <v>6000250263</v>
      </c>
      <c r="K5777" s="23">
        <v>22</v>
      </c>
      <c r="L5777" s="23" t="str">
        <f t="shared" si="1861"/>
        <v>REGIONAL</v>
      </c>
      <c r="M5777" s="40" t="s">
        <v>618</v>
      </c>
      <c r="N5777" s="23" t="s">
        <v>622</v>
      </c>
      <c r="O5777" s="23">
        <f t="shared" si="1862"/>
        <v>25</v>
      </c>
      <c r="P5777" s="23" t="str">
        <f t="shared" si="1863"/>
        <v>6000250263Principal</v>
      </c>
    </row>
    <row r="5778" spans="1:16" ht="15" hidden="1" customHeight="1">
      <c r="A5778" s="23" t="s">
        <v>942</v>
      </c>
      <c r="B5778" s="23" t="str">
        <f>IFERROR(VLOOKUP(A5778,hoja!$A$2:$E$970,4,FALSE),0)</f>
        <v>CENTRO</v>
      </c>
      <c r="C5778" s="23" t="str">
        <f>IFERROR(VLOOKUP(A5778,hoja!$A$2:$E$1370,5,FALSE),0)</f>
        <v>BOGOTÁ</v>
      </c>
      <c r="D5778" s="23" t="str">
        <f>IFERROR(VLOOKUP(A5778,hoja!A:D,3,FALSE),0)</f>
        <v>60002</v>
      </c>
      <c r="E5778" s="40" t="s">
        <v>987</v>
      </c>
      <c r="F5778" s="23" t="str">
        <f>IFERROR(VLOOKUP(E5778,hoja!$A$2:$E$970,4,FALSE),0)</f>
        <v>ANTIOQUIA</v>
      </c>
      <c r="G5778" s="23" t="str">
        <f>IFERROR(VLOOKUP(E5778,hoja!$A$2:$E$970,5,FALSE),0)</f>
        <v>MEDELLÍN</v>
      </c>
      <c r="H5778" s="103" t="str">
        <f>IFERROR(VLOOKUP(E5778,hoja!A:C,3,FALSE),0)</f>
        <v>60001</v>
      </c>
      <c r="I5778" s="24" t="str">
        <f t="shared" si="1860"/>
        <v>6000260001</v>
      </c>
      <c r="K5778" s="23">
        <v>371</v>
      </c>
      <c r="L5778" s="23" t="str">
        <f t="shared" si="1861"/>
        <v>NACIONAL</v>
      </c>
      <c r="M5778" s="40" t="s">
        <v>623</v>
      </c>
      <c r="N5778" s="23" t="s">
        <v>622</v>
      </c>
      <c r="O5778" s="23">
        <f t="shared" si="1862"/>
        <v>16</v>
      </c>
      <c r="P5778" s="23" t="str">
        <f t="shared" si="1863"/>
        <v>6000260001Facatativa</v>
      </c>
    </row>
    <row r="5779" spans="1:16" ht="15" hidden="1" customHeight="1">
      <c r="A5779" s="23" t="s">
        <v>942</v>
      </c>
      <c r="B5779" s="23" t="str">
        <f>IFERROR(VLOOKUP(A5779,hoja!$A$2:$E$970,4,FALSE),0)</f>
        <v>CENTRO</v>
      </c>
      <c r="C5779" s="23" t="str">
        <f>IFERROR(VLOOKUP(A5779,hoja!$A$2:$E$1370,5,FALSE),0)</f>
        <v>BOGOTÁ</v>
      </c>
      <c r="D5779" s="23" t="str">
        <f>IFERROR(VLOOKUP(A5779,hoja!A:D,3,FALSE),0)</f>
        <v>60002</v>
      </c>
      <c r="E5779" s="40" t="s">
        <v>987</v>
      </c>
      <c r="F5779" s="23" t="str">
        <f>IFERROR(VLOOKUP(E5779,hoja!$A$2:$E$970,4,FALSE),0)</f>
        <v>ANTIOQUIA</v>
      </c>
      <c r="G5779" s="23" t="str">
        <f>IFERROR(VLOOKUP(E5779,hoja!$A$2:$E$970,5,FALSE),0)</f>
        <v>MEDELLÍN</v>
      </c>
      <c r="H5779" s="103" t="str">
        <f>IFERROR(VLOOKUP(E5779,hoja!A:C,3,FALSE),0)</f>
        <v>60001</v>
      </c>
      <c r="I5779" s="24" t="str">
        <f t="shared" si="1860"/>
        <v>6000260001</v>
      </c>
      <c r="K5779" s="23">
        <v>414</v>
      </c>
      <c r="L5779" s="23" t="str">
        <f t="shared" si="1861"/>
        <v>NACIONAL</v>
      </c>
      <c r="M5779" s="40" t="s">
        <v>618</v>
      </c>
      <c r="N5779" s="23" t="s">
        <v>622</v>
      </c>
      <c r="O5779" s="23">
        <f t="shared" si="1862"/>
        <v>16</v>
      </c>
      <c r="P5779" s="23" t="str">
        <f t="shared" si="1863"/>
        <v>6000260001Principal</v>
      </c>
    </row>
    <row r="5780" spans="1:16" ht="15" hidden="1" customHeight="1">
      <c r="A5780" s="23" t="s">
        <v>942</v>
      </c>
      <c r="B5780" s="23" t="str">
        <f>IFERROR(VLOOKUP(A5780,hoja!$A$2:$E$970,4,FALSE),0)</f>
        <v>CENTRO</v>
      </c>
      <c r="C5780" s="23" t="str">
        <f>IFERROR(VLOOKUP(A5780,hoja!$A$2:$E$1370,5,FALSE),0)</f>
        <v>BOGOTÁ</v>
      </c>
      <c r="D5780" s="23" t="str">
        <f>IFERROR(VLOOKUP(A5780,hoja!A:D,3,FALSE),0)</f>
        <v>60002</v>
      </c>
      <c r="E5780" s="40" t="s">
        <v>1277</v>
      </c>
      <c r="F5780" s="23" t="str">
        <f>IFERROR(VLOOKUP(E5780,hoja!$A$2:$E$970,4,FALSE),0)</f>
        <v>CENTRO</v>
      </c>
      <c r="G5780" s="23" t="str">
        <f>IFERROR(VLOOKUP(E5780,hoja!$A$2:$E$970,5,FALSE),0)</f>
        <v>BOGOTÁ</v>
      </c>
      <c r="H5780" s="103" t="str">
        <f>IFERROR(VLOOKUP(E5780,hoja!A:C,3,FALSE),0)</f>
        <v>50784</v>
      </c>
      <c r="I5780" s="24" t="str">
        <f t="shared" si="1860"/>
        <v>6000250784</v>
      </c>
      <c r="K5780" s="23">
        <v>8</v>
      </c>
      <c r="L5780" s="23" t="str">
        <f t="shared" si="1861"/>
        <v>REGIONAL</v>
      </c>
      <c r="M5780" s="40" t="s">
        <v>618</v>
      </c>
      <c r="N5780" s="23" t="s">
        <v>622</v>
      </c>
      <c r="O5780" s="23">
        <f t="shared" si="1862"/>
        <v>25</v>
      </c>
      <c r="P5780" s="23" t="str">
        <f t="shared" si="1863"/>
        <v>6000250784Principal</v>
      </c>
    </row>
    <row r="5781" spans="1:16" ht="15" hidden="1" customHeight="1">
      <c r="A5781" s="23" t="s">
        <v>942</v>
      </c>
      <c r="B5781" s="23" t="str">
        <f>IFERROR(VLOOKUP(A5781,hoja!$A$2:$E$970,4,FALSE),0)</f>
        <v>CENTRO</v>
      </c>
      <c r="C5781" s="23" t="str">
        <f>IFERROR(VLOOKUP(A5781,hoja!$A$2:$E$1370,5,FALSE),0)</f>
        <v>BOGOTÁ</v>
      </c>
      <c r="D5781" s="23" t="str">
        <f>IFERROR(VLOOKUP(A5781,hoja!A:D,3,FALSE),0)</f>
        <v>60002</v>
      </c>
      <c r="E5781" s="40" t="s">
        <v>1278</v>
      </c>
      <c r="F5781" s="23">
        <f>IFERROR(VLOOKUP(E5781,hoja!$A$2:$E$970,4,FALSE),0)</f>
        <v>0</v>
      </c>
      <c r="G5781" s="23">
        <f>IFERROR(VLOOKUP(E5781,hoja!$A$2:$E$970,5,FALSE),0)</f>
        <v>0</v>
      </c>
      <c r="H5781" s="103">
        <f>IFERROR(VLOOKUP(E5781,hoja!A:C,3,FALSE),0)</f>
        <v>0</v>
      </c>
      <c r="I5781" s="24" t="str">
        <f t="shared" si="1860"/>
        <v>600020</v>
      </c>
      <c r="K5781" s="23">
        <v>47</v>
      </c>
      <c r="L5781" s="23" t="str">
        <f t="shared" si="1861"/>
        <v>NACIONAL</v>
      </c>
      <c r="M5781" s="40" t="s">
        <v>618</v>
      </c>
      <c r="N5781" s="23" t="s">
        <v>622</v>
      </c>
      <c r="O5781" s="23">
        <f t="shared" si="1862"/>
        <v>25</v>
      </c>
      <c r="P5781" s="23" t="str">
        <f t="shared" si="1863"/>
        <v>600020Principal</v>
      </c>
    </row>
    <row r="5782" spans="1:16" ht="15" hidden="1" customHeight="1">
      <c r="A5782" s="23" t="s">
        <v>942</v>
      </c>
      <c r="B5782" s="23" t="str">
        <f>IFERROR(VLOOKUP(A5782,hoja!$A$2:$E$970,4,FALSE),0)</f>
        <v>CENTRO</v>
      </c>
      <c r="C5782" s="23" t="str">
        <f>IFERROR(VLOOKUP(A5782,hoja!$A$2:$E$1370,5,FALSE),0)</f>
        <v>BOGOTÁ</v>
      </c>
      <c r="D5782" s="23" t="str">
        <f>IFERROR(VLOOKUP(A5782,hoja!A:D,3,FALSE),0)</f>
        <v>60002</v>
      </c>
      <c r="E5782" s="40" t="s">
        <v>1279</v>
      </c>
      <c r="F5782" s="23">
        <f>IFERROR(VLOOKUP(E5782,hoja!$A$2:$E$970,4,FALSE),0)</f>
        <v>0</v>
      </c>
      <c r="G5782" s="23">
        <f>IFERROR(VLOOKUP(E5782,hoja!$A$2:$E$970,5,FALSE),0)</f>
        <v>0</v>
      </c>
      <c r="H5782" s="103">
        <f>IFERROR(VLOOKUP(E5782,hoja!A:C,3,FALSE),0)</f>
        <v>0</v>
      </c>
      <c r="I5782" s="24" t="str">
        <f t="shared" si="1860"/>
        <v>600020</v>
      </c>
      <c r="K5782" s="23">
        <v>33</v>
      </c>
      <c r="L5782" s="23" t="str">
        <f t="shared" si="1861"/>
        <v>NACIONAL</v>
      </c>
      <c r="M5782" s="40" t="s">
        <v>618</v>
      </c>
      <c r="N5782" s="23" t="s">
        <v>622</v>
      </c>
      <c r="O5782" s="23">
        <f t="shared" si="1862"/>
        <v>25</v>
      </c>
      <c r="P5782" s="23" t="str">
        <f t="shared" si="1863"/>
        <v>600020Principal</v>
      </c>
    </row>
    <row r="5783" spans="1:16" ht="15" hidden="1" customHeight="1">
      <c r="A5783" s="23" t="s">
        <v>942</v>
      </c>
      <c r="B5783" s="23" t="str">
        <f>IFERROR(VLOOKUP(A5783,hoja!$A$2:$E$970,4,FALSE),0)</f>
        <v>CENTRO</v>
      </c>
      <c r="C5783" s="23" t="str">
        <f>IFERROR(VLOOKUP(A5783,hoja!$A$2:$E$1370,5,FALSE),0)</f>
        <v>BOGOTÁ</v>
      </c>
      <c r="D5783" s="23" t="str">
        <f>IFERROR(VLOOKUP(A5783,hoja!A:D,3,FALSE),0)</f>
        <v>60002</v>
      </c>
      <c r="E5783" s="40" t="s">
        <v>942</v>
      </c>
      <c r="F5783" s="23" t="str">
        <f>IFERROR(VLOOKUP(E5783,hoja!$A$2:$E$970,4,FALSE),0)</f>
        <v>CENTRO</v>
      </c>
      <c r="G5783" s="23" t="str">
        <f>IFERROR(VLOOKUP(E5783,hoja!$A$2:$E$970,5,FALSE),0)</f>
        <v>BOGOTÁ</v>
      </c>
      <c r="H5783" s="103" t="str">
        <f>IFERROR(VLOOKUP(E5783,hoja!A:C,3,FALSE),0)</f>
        <v>60002</v>
      </c>
      <c r="I5783" s="24" t="str">
        <f t="shared" si="1860"/>
        <v>6000260002</v>
      </c>
      <c r="K5783" s="23">
        <v>12</v>
      </c>
      <c r="L5783" s="23" t="str">
        <f t="shared" si="1861"/>
        <v>REGIONAL</v>
      </c>
      <c r="M5783" s="40" t="s">
        <v>618</v>
      </c>
      <c r="N5783" s="23" t="s">
        <v>622</v>
      </c>
      <c r="O5783" s="23">
        <f t="shared" si="1862"/>
        <v>25</v>
      </c>
      <c r="P5783" s="23" t="str">
        <f t="shared" si="1863"/>
        <v>6000260002Principal</v>
      </c>
    </row>
    <row r="5784" spans="1:16" ht="15" hidden="1" customHeight="1">
      <c r="A5784" s="23" t="s">
        <v>942</v>
      </c>
      <c r="B5784" s="23" t="str">
        <f>IFERROR(VLOOKUP(A5784,hoja!$A$2:$E$970,4,FALSE),0)</f>
        <v>CENTRO</v>
      </c>
      <c r="C5784" s="23" t="str">
        <f>IFERROR(VLOOKUP(A5784,hoja!$A$2:$E$1370,5,FALSE),0)</f>
        <v>BOGOTÁ</v>
      </c>
      <c r="D5784" s="23" t="str">
        <f>IFERROR(VLOOKUP(A5784,hoja!A:D,3,FALSE),0)</f>
        <v>60002</v>
      </c>
      <c r="E5784" s="40" t="s">
        <v>1280</v>
      </c>
      <c r="F5784" s="23" t="str">
        <f>IFERROR(VLOOKUP(E5784,hoja!$A$2:$E$970,4,FALSE),0)</f>
        <v>CENTRO</v>
      </c>
      <c r="G5784" s="23" t="str">
        <f>IFERROR(VLOOKUP(E5784,hoja!$A$2:$E$970,5,FALSE),0)</f>
        <v>BOGOTÁ</v>
      </c>
      <c r="H5784" s="103" t="str">
        <f>IFERROR(VLOOKUP(E5784,hoja!A:C,3,FALSE),0)</f>
        <v>50785</v>
      </c>
      <c r="I5784" s="24" t="str">
        <f t="shared" si="1860"/>
        <v>6000250785</v>
      </c>
      <c r="K5784" s="23">
        <v>20</v>
      </c>
      <c r="L5784" s="23" t="str">
        <f t="shared" si="1861"/>
        <v>REGIONAL</v>
      </c>
      <c r="M5784" s="40" t="s">
        <v>618</v>
      </c>
      <c r="N5784" s="23" t="s">
        <v>622</v>
      </c>
      <c r="O5784" s="23">
        <f t="shared" si="1862"/>
        <v>25</v>
      </c>
      <c r="P5784" s="23" t="str">
        <f t="shared" si="1863"/>
        <v>6000250785Principal</v>
      </c>
    </row>
    <row r="5785" spans="1:16" ht="15" hidden="1" customHeight="1">
      <c r="A5785" s="23" t="s">
        <v>942</v>
      </c>
      <c r="B5785" s="23" t="str">
        <f>IFERROR(VLOOKUP(A5785,hoja!$A$2:$E$970,4,FALSE),0)</f>
        <v>CENTRO</v>
      </c>
      <c r="C5785" s="23" t="str">
        <f>IFERROR(VLOOKUP(A5785,hoja!$A$2:$E$1370,5,FALSE),0)</f>
        <v>BOGOTÁ</v>
      </c>
      <c r="D5785" s="23" t="str">
        <f>IFERROR(VLOOKUP(A5785,hoja!A:D,3,FALSE),0)</f>
        <v>60002</v>
      </c>
      <c r="E5785" s="40" t="s">
        <v>1281</v>
      </c>
      <c r="F5785" s="23">
        <f>IFERROR(VLOOKUP(E5785,hoja!$A$2:$E$970,4,FALSE),0)</f>
        <v>0</v>
      </c>
      <c r="G5785" s="23">
        <f>IFERROR(VLOOKUP(E5785,hoja!$A$2:$E$970,5,FALSE),0)</f>
        <v>0</v>
      </c>
      <c r="H5785" s="103">
        <f>IFERROR(VLOOKUP(E5785,hoja!A:C,3,FALSE),0)</f>
        <v>0</v>
      </c>
      <c r="I5785" s="24" t="str">
        <f t="shared" si="1860"/>
        <v>600020</v>
      </c>
      <c r="K5785" s="23">
        <v>20</v>
      </c>
      <c r="L5785" s="23" t="str">
        <f t="shared" si="1861"/>
        <v>NACIONAL</v>
      </c>
      <c r="M5785" s="40" t="s">
        <v>618</v>
      </c>
      <c r="N5785" s="23" t="s">
        <v>622</v>
      </c>
      <c r="O5785" s="23">
        <f t="shared" si="1862"/>
        <v>25</v>
      </c>
      <c r="P5785" s="23" t="str">
        <f t="shared" si="1863"/>
        <v>600020Principal</v>
      </c>
    </row>
    <row r="5786" spans="1:16" ht="15" hidden="1" customHeight="1">
      <c r="A5786" s="23" t="s">
        <v>942</v>
      </c>
      <c r="B5786" s="23" t="str">
        <f>IFERROR(VLOOKUP(A5786,hoja!$A$2:$E$970,4,FALSE),0)</f>
        <v>CENTRO</v>
      </c>
      <c r="C5786" s="23" t="str">
        <f>IFERROR(VLOOKUP(A5786,hoja!$A$2:$E$1370,5,FALSE),0)</f>
        <v>BOGOTÁ</v>
      </c>
      <c r="D5786" s="23" t="str">
        <f>IFERROR(VLOOKUP(A5786,hoja!A:D,3,FALSE),0)</f>
        <v>60002</v>
      </c>
      <c r="E5786" s="40" t="s">
        <v>1282</v>
      </c>
      <c r="F5786" s="23" t="str">
        <f>IFERROR(VLOOKUP(E5786,hoja!$A$2:$E$970,4,FALSE),0)</f>
        <v>ANTIOQUIA</v>
      </c>
      <c r="G5786" s="23" t="str">
        <f>IFERROR(VLOOKUP(E5786,hoja!$A$2:$E$970,5,FALSE),0)</f>
        <v>MEDELLÍN</v>
      </c>
      <c r="H5786" s="103" t="str">
        <f>IFERROR(VLOOKUP(E5786,hoja!A:C,3,FALSE),0)</f>
        <v>50265</v>
      </c>
      <c r="I5786" s="24" t="str">
        <f t="shared" si="1860"/>
        <v>6000250265</v>
      </c>
      <c r="K5786" s="23">
        <v>94</v>
      </c>
      <c r="L5786" s="23" t="str">
        <f t="shared" si="1861"/>
        <v>NACIONAL</v>
      </c>
      <c r="M5786" s="40" t="s">
        <v>618</v>
      </c>
      <c r="N5786" s="23" t="s">
        <v>622</v>
      </c>
      <c r="O5786" s="23">
        <f t="shared" si="1862"/>
        <v>25</v>
      </c>
      <c r="P5786" s="23" t="str">
        <f t="shared" si="1863"/>
        <v>6000250265Principal</v>
      </c>
    </row>
    <row r="5787" spans="1:16" ht="15" hidden="1" customHeight="1">
      <c r="A5787" s="23" t="s">
        <v>942</v>
      </c>
      <c r="B5787" s="23" t="str">
        <f>IFERROR(VLOOKUP(A5787,hoja!$A$2:$E$970,4,FALSE),0)</f>
        <v>CENTRO</v>
      </c>
      <c r="C5787" s="23" t="str">
        <f>IFERROR(VLOOKUP(A5787,hoja!$A$2:$E$1370,5,FALSE),0)</f>
        <v>BOGOTÁ</v>
      </c>
      <c r="D5787" s="23" t="str">
        <f>IFERROR(VLOOKUP(A5787,hoja!A:D,3,FALSE),0)</f>
        <v>60002</v>
      </c>
      <c r="E5787" s="40" t="s">
        <v>1283</v>
      </c>
      <c r="F5787" s="23">
        <f>IFERROR(VLOOKUP(E5787,hoja!$A$2:$E$970,4,FALSE),0)</f>
        <v>0</v>
      </c>
      <c r="G5787" s="23">
        <f>IFERROR(VLOOKUP(E5787,hoja!$A$2:$E$970,5,FALSE),0)</f>
        <v>0</v>
      </c>
      <c r="H5787" s="103">
        <f>IFERROR(VLOOKUP(E5787,hoja!A:C,3,FALSE),0)</f>
        <v>0</v>
      </c>
      <c r="I5787" s="24" t="str">
        <f t="shared" si="1860"/>
        <v>600020</v>
      </c>
      <c r="K5787" s="23">
        <v>18</v>
      </c>
      <c r="L5787" s="23" t="str">
        <f t="shared" si="1861"/>
        <v>NACIONAL</v>
      </c>
      <c r="M5787" s="40" t="s">
        <v>618</v>
      </c>
      <c r="N5787" s="23" t="s">
        <v>622</v>
      </c>
      <c r="O5787" s="23">
        <f t="shared" si="1862"/>
        <v>25</v>
      </c>
      <c r="P5787" s="23" t="str">
        <f t="shared" si="1863"/>
        <v>600020Principal</v>
      </c>
    </row>
    <row r="5788" spans="1:16" ht="15" hidden="1" customHeight="1">
      <c r="A5788" s="23" t="s">
        <v>942</v>
      </c>
      <c r="B5788" s="23" t="str">
        <f>IFERROR(VLOOKUP(A5788,hoja!$A$2:$E$970,4,FALSE),0)</f>
        <v>CENTRO</v>
      </c>
      <c r="C5788" s="23" t="str">
        <f>IFERROR(VLOOKUP(A5788,hoja!$A$2:$E$1370,5,FALSE),0)</f>
        <v>BOGOTÁ</v>
      </c>
      <c r="D5788" s="23" t="str">
        <f>IFERROR(VLOOKUP(A5788,hoja!A:D,3,FALSE),0)</f>
        <v>60002</v>
      </c>
      <c r="E5788" s="40" t="s">
        <v>764</v>
      </c>
      <c r="F5788" s="23" t="str">
        <f>IFERROR(VLOOKUP(E5788,hoja!$A$2:$E$970,4,FALSE),0)</f>
        <v>CENTRO</v>
      </c>
      <c r="G5788" s="23" t="str">
        <f>IFERROR(VLOOKUP(E5788,hoja!$A$2:$E$970,5,FALSE),0)</f>
        <v>MADRID</v>
      </c>
      <c r="H5788" s="103" t="str">
        <f>IFERROR(VLOOKUP(E5788,hoja!A:C,3,FALSE),0)</f>
        <v>60108</v>
      </c>
      <c r="I5788" s="24" t="str">
        <f t="shared" si="1860"/>
        <v>6000260108</v>
      </c>
      <c r="K5788" s="23">
        <v>23</v>
      </c>
      <c r="L5788" s="23" t="str">
        <f t="shared" si="1861"/>
        <v>REGIONAL</v>
      </c>
      <c r="M5788" s="40" t="s">
        <v>618</v>
      </c>
      <c r="N5788" s="23" t="s">
        <v>622</v>
      </c>
      <c r="O5788" s="23">
        <f t="shared" si="1862"/>
        <v>25</v>
      </c>
      <c r="P5788" s="23" t="str">
        <f t="shared" si="1863"/>
        <v>6000260108Principal</v>
      </c>
    </row>
    <row r="5789" spans="1:16" ht="15" hidden="1" customHeight="1">
      <c r="A5789" s="23" t="s">
        <v>942</v>
      </c>
      <c r="B5789" s="23" t="str">
        <f>IFERROR(VLOOKUP(A5789,hoja!$A$2:$E$970,4,FALSE),0)</f>
        <v>CENTRO</v>
      </c>
      <c r="C5789" s="23" t="str">
        <f>IFERROR(VLOOKUP(A5789,hoja!$A$2:$E$1370,5,FALSE),0)</f>
        <v>BOGOTÁ</v>
      </c>
      <c r="D5789" s="23" t="str">
        <f>IFERROR(VLOOKUP(A5789,hoja!A:D,3,FALSE),0)</f>
        <v>60002</v>
      </c>
      <c r="E5789" s="40" t="s">
        <v>889</v>
      </c>
      <c r="F5789" s="23" t="str">
        <f>IFERROR(VLOOKUP(E5789,hoja!$A$2:$E$970,4,FALSE),0)</f>
        <v>CENTRO</v>
      </c>
      <c r="G5789" s="23" t="str">
        <f>IFERROR(VLOOKUP(E5789,hoja!$A$2:$E$970,5,FALSE),0)</f>
        <v>CAJICÁ</v>
      </c>
      <c r="H5789" s="103" t="str">
        <f>IFERROR(VLOOKUP(E5789,hoja!A:C,3,FALSE),0)</f>
        <v>50486</v>
      </c>
      <c r="I5789" s="24" t="str">
        <f t="shared" si="1860"/>
        <v>6000250486</v>
      </c>
      <c r="K5789" s="23">
        <v>55</v>
      </c>
      <c r="L5789" s="23" t="str">
        <f t="shared" si="1861"/>
        <v>REGIONAL</v>
      </c>
      <c r="M5789" s="40" t="s">
        <v>618</v>
      </c>
      <c r="N5789" s="23" t="s">
        <v>622</v>
      </c>
      <c r="O5789" s="23">
        <f t="shared" si="1862"/>
        <v>25</v>
      </c>
      <c r="P5789" s="23" t="str">
        <f t="shared" si="1863"/>
        <v>6000250486Principal</v>
      </c>
    </row>
    <row r="5790" spans="1:16" ht="15" hidden="1" customHeight="1">
      <c r="A5790" s="23" t="s">
        <v>942</v>
      </c>
      <c r="B5790" s="23" t="str">
        <f>IFERROR(VLOOKUP(A5790,hoja!$A$2:$E$970,4,FALSE),0)</f>
        <v>CENTRO</v>
      </c>
      <c r="C5790" s="23" t="str">
        <f>IFERROR(VLOOKUP(A5790,hoja!$A$2:$E$1370,5,FALSE),0)</f>
        <v>BOGOTÁ</v>
      </c>
      <c r="D5790" s="23" t="str">
        <f>IFERROR(VLOOKUP(A5790,hoja!A:D,3,FALSE),0)</f>
        <v>60002</v>
      </c>
      <c r="E5790" s="40" t="s">
        <v>653</v>
      </c>
      <c r="F5790" s="23" t="str">
        <f>IFERROR(VLOOKUP(E5790,hoja!$A$2:$E$970,4,FALSE),0)</f>
        <v>CENTRO</v>
      </c>
      <c r="G5790" s="23" t="str">
        <f>IFERROR(VLOOKUP(E5790,hoja!$A$2:$E$970,5,FALSE),0)</f>
        <v>MADRID</v>
      </c>
      <c r="H5790" s="103" t="str">
        <f>IFERROR(VLOOKUP(E5790,hoja!A:C,3,FALSE),0)</f>
        <v>2023</v>
      </c>
      <c r="I5790" s="24" t="str">
        <f t="shared" si="1860"/>
        <v>600022023</v>
      </c>
      <c r="K5790" s="23">
        <v>25</v>
      </c>
      <c r="L5790" s="23" t="str">
        <f t="shared" si="1861"/>
        <v>REGIONAL</v>
      </c>
      <c r="M5790" s="40" t="s">
        <v>618</v>
      </c>
      <c r="N5790" s="23" t="s">
        <v>622</v>
      </c>
      <c r="O5790" s="23">
        <f t="shared" si="1862"/>
        <v>25</v>
      </c>
      <c r="P5790" s="23" t="str">
        <f t="shared" si="1863"/>
        <v>600022023Principal</v>
      </c>
    </row>
    <row r="5791" spans="1:16" ht="15" hidden="1" customHeight="1">
      <c r="A5791" s="23" t="s">
        <v>942</v>
      </c>
      <c r="B5791" s="23" t="str">
        <f>IFERROR(VLOOKUP(A5791,hoja!$A$2:$E$970,4,FALSE),0)</f>
        <v>CENTRO</v>
      </c>
      <c r="C5791" s="23" t="str">
        <f>IFERROR(VLOOKUP(A5791,hoja!$A$2:$E$1370,5,FALSE),0)</f>
        <v>BOGOTÁ</v>
      </c>
      <c r="D5791" s="23" t="str">
        <f>IFERROR(VLOOKUP(A5791,hoja!A:D,3,FALSE),0)</f>
        <v>60002</v>
      </c>
      <c r="E5791" s="40" t="s">
        <v>780</v>
      </c>
      <c r="F5791" s="23" t="str">
        <f>IFERROR(VLOOKUP(E5791,hoja!$A$2:$E$970,4,FALSE),0)</f>
        <v>CENTRO</v>
      </c>
      <c r="G5791" s="23" t="str">
        <f>IFERROR(VLOOKUP(E5791,hoja!$A$2:$E$970,5,FALSE),0)</f>
        <v>ZIPAQUIRÁ</v>
      </c>
      <c r="H5791" s="103" t="str">
        <f>IFERROR(VLOOKUP(E5791,hoja!A:C,3,FALSE),0)</f>
        <v>2031</v>
      </c>
      <c r="I5791" s="24" t="str">
        <f t="shared" si="1860"/>
        <v>600022031</v>
      </c>
      <c r="K5791" s="23">
        <v>62</v>
      </c>
      <c r="L5791" s="23" t="str">
        <f t="shared" si="1861"/>
        <v>REGIONAL</v>
      </c>
      <c r="M5791" s="40" t="s">
        <v>618</v>
      </c>
      <c r="N5791" s="23" t="s">
        <v>622</v>
      </c>
      <c r="O5791" s="23">
        <f t="shared" si="1862"/>
        <v>25</v>
      </c>
      <c r="P5791" s="23" t="str">
        <f t="shared" si="1863"/>
        <v>600022031Principal</v>
      </c>
    </row>
    <row r="5792" spans="1:16" ht="15" hidden="1" customHeight="1">
      <c r="A5792" s="23" t="s">
        <v>942</v>
      </c>
      <c r="B5792" s="23" t="str">
        <f>IFERROR(VLOOKUP(A5792,hoja!$A$2:$E$970,4,FALSE),0)</f>
        <v>CENTRO</v>
      </c>
      <c r="C5792" s="23" t="str">
        <f>IFERROR(VLOOKUP(A5792,hoja!$A$2:$E$1370,5,FALSE),0)</f>
        <v>BOGOTÁ</v>
      </c>
      <c r="D5792" s="23" t="str">
        <f>IFERROR(VLOOKUP(A5792,hoja!A:D,3,FALSE),0)</f>
        <v>60002</v>
      </c>
      <c r="E5792" s="40" t="s">
        <v>641</v>
      </c>
      <c r="F5792" s="23" t="str">
        <f>IFERROR(VLOOKUP(E5792,hoja!$A$2:$E$970,4,FALSE),0)</f>
        <v>ANTIOQUIA</v>
      </c>
      <c r="G5792" s="23" t="str">
        <f>IFERROR(VLOOKUP(E5792,hoja!$A$2:$E$970,5,FALSE),0)</f>
        <v>MEDELLÍN</v>
      </c>
      <c r="H5792" s="103" t="str">
        <f>IFERROR(VLOOKUP(E5792,hoja!A:C,3,FALSE),0)</f>
        <v>0079</v>
      </c>
      <c r="I5792" s="24" t="str">
        <f t="shared" si="1860"/>
        <v>600020079</v>
      </c>
      <c r="K5792" s="23">
        <v>410</v>
      </c>
      <c r="L5792" s="23" t="str">
        <f t="shared" si="1861"/>
        <v>NACIONAL</v>
      </c>
      <c r="M5792" s="40" t="s">
        <v>623</v>
      </c>
      <c r="N5792" s="23" t="s">
        <v>622</v>
      </c>
      <c r="O5792" s="23">
        <f t="shared" si="1862"/>
        <v>16</v>
      </c>
      <c r="P5792" s="23" t="str">
        <f t="shared" si="1863"/>
        <v>600020079Facatativa</v>
      </c>
    </row>
    <row r="5793" spans="1:16" ht="15" hidden="1" customHeight="1">
      <c r="A5793" s="23" t="s">
        <v>942</v>
      </c>
      <c r="B5793" s="23" t="str">
        <f>IFERROR(VLOOKUP(A5793,hoja!$A$2:$E$970,4,FALSE),0)</f>
        <v>CENTRO</v>
      </c>
      <c r="C5793" s="23" t="str">
        <f>IFERROR(VLOOKUP(A5793,hoja!$A$2:$E$1370,5,FALSE),0)</f>
        <v>BOGOTÁ</v>
      </c>
      <c r="D5793" s="23" t="str">
        <f>IFERROR(VLOOKUP(A5793,hoja!A:D,3,FALSE),0)</f>
        <v>60002</v>
      </c>
      <c r="E5793" s="40" t="s">
        <v>641</v>
      </c>
      <c r="F5793" s="23" t="str">
        <f>IFERROR(VLOOKUP(E5793,hoja!$A$2:$E$970,4,FALSE),0)</f>
        <v>ANTIOQUIA</v>
      </c>
      <c r="G5793" s="23" t="str">
        <f>IFERROR(VLOOKUP(E5793,hoja!$A$2:$E$970,5,FALSE),0)</f>
        <v>MEDELLÍN</v>
      </c>
      <c r="H5793" s="103" t="str">
        <f>IFERROR(VLOOKUP(E5793,hoja!A:C,3,FALSE),0)</f>
        <v>0079</v>
      </c>
      <c r="I5793" s="24" t="str">
        <f t="shared" si="1860"/>
        <v>600020079</v>
      </c>
      <c r="K5793" s="23">
        <v>413</v>
      </c>
      <c r="L5793" s="23" t="str">
        <f t="shared" si="1861"/>
        <v>NACIONAL</v>
      </c>
      <c r="M5793" s="40" t="s">
        <v>674</v>
      </c>
      <c r="N5793" s="23" t="s">
        <v>622</v>
      </c>
      <c r="O5793" s="23">
        <f t="shared" si="1862"/>
        <v>16</v>
      </c>
      <c r="P5793" s="23" t="str">
        <f t="shared" si="1863"/>
        <v>600020079La Vega</v>
      </c>
    </row>
    <row r="5794" spans="1:16" ht="15" hidden="1" customHeight="1">
      <c r="A5794" s="23" t="s">
        <v>942</v>
      </c>
      <c r="B5794" s="23" t="str">
        <f>IFERROR(VLOOKUP(A5794,hoja!$A$2:$E$970,4,FALSE),0)</f>
        <v>CENTRO</v>
      </c>
      <c r="C5794" s="23" t="str">
        <f>IFERROR(VLOOKUP(A5794,hoja!$A$2:$E$1370,5,FALSE),0)</f>
        <v>BOGOTÁ</v>
      </c>
      <c r="D5794" s="23" t="str">
        <f>IFERROR(VLOOKUP(A5794,hoja!A:D,3,FALSE),0)</f>
        <v>60002</v>
      </c>
      <c r="E5794" s="40" t="s">
        <v>641</v>
      </c>
      <c r="F5794" s="23" t="str">
        <f>IFERROR(VLOOKUP(E5794,hoja!$A$2:$E$970,4,FALSE),0)</f>
        <v>ANTIOQUIA</v>
      </c>
      <c r="G5794" s="23" t="str">
        <f>IFERROR(VLOOKUP(E5794,hoja!$A$2:$E$970,5,FALSE),0)</f>
        <v>MEDELLÍN</v>
      </c>
      <c r="H5794" s="103" t="str">
        <f>IFERROR(VLOOKUP(E5794,hoja!A:C,3,FALSE),0)</f>
        <v>0079</v>
      </c>
      <c r="I5794" s="24" t="str">
        <f t="shared" si="1860"/>
        <v>600020079</v>
      </c>
      <c r="K5794" s="23">
        <v>413</v>
      </c>
      <c r="L5794" s="23" t="str">
        <f t="shared" si="1861"/>
        <v>NACIONAL</v>
      </c>
      <c r="M5794" s="40" t="s">
        <v>618</v>
      </c>
      <c r="N5794" s="23" t="s">
        <v>622</v>
      </c>
      <c r="O5794" s="23">
        <f t="shared" si="1862"/>
        <v>16</v>
      </c>
      <c r="P5794" s="23" t="str">
        <f t="shared" si="1863"/>
        <v>600020079Principal</v>
      </c>
    </row>
    <row r="5795" spans="1:16" ht="15" hidden="1" customHeight="1">
      <c r="A5795" s="23" t="s">
        <v>942</v>
      </c>
      <c r="B5795" s="23" t="str">
        <f>IFERROR(VLOOKUP(A5795,hoja!$A$2:$E$970,4,FALSE),0)</f>
        <v>CENTRO</v>
      </c>
      <c r="C5795" s="23" t="str">
        <f>IFERROR(VLOOKUP(A5795,hoja!$A$2:$E$1370,5,FALSE),0)</f>
        <v>BOGOTÁ</v>
      </c>
      <c r="D5795" s="23" t="str">
        <f>IFERROR(VLOOKUP(A5795,hoja!A:D,3,FALSE),0)</f>
        <v>60002</v>
      </c>
      <c r="E5795" s="40" t="s">
        <v>670</v>
      </c>
      <c r="F5795" s="23" t="str">
        <f>IFERROR(VLOOKUP(E5795,hoja!$A$2:$E$970,4,FALSE),0)</f>
        <v>OCCIDENTE</v>
      </c>
      <c r="G5795" s="23" t="str">
        <f>IFERROR(VLOOKUP(E5795,hoja!$A$2:$E$970,5,FALSE),0)</f>
        <v>PEREIRA</v>
      </c>
      <c r="H5795" s="103" t="str">
        <f>IFERROR(VLOOKUP(E5795,hoja!A:C,3,FALSE),0)</f>
        <v>0134</v>
      </c>
      <c r="I5795" s="24" t="str">
        <f t="shared" si="1860"/>
        <v>600020134</v>
      </c>
      <c r="K5795" s="23">
        <v>326</v>
      </c>
      <c r="L5795" s="23" t="str">
        <f t="shared" si="1861"/>
        <v>NACIONAL</v>
      </c>
      <c r="M5795" s="40" t="s">
        <v>618</v>
      </c>
      <c r="N5795" s="23" t="s">
        <v>622</v>
      </c>
      <c r="O5795" s="23">
        <f t="shared" si="1862"/>
        <v>16</v>
      </c>
      <c r="P5795" s="23" t="str">
        <f t="shared" si="1863"/>
        <v>600020134Principal</v>
      </c>
    </row>
    <row r="5796" spans="1:16" ht="15" hidden="1" customHeight="1">
      <c r="A5796" s="23" t="s">
        <v>942</v>
      </c>
      <c r="B5796" s="23" t="str">
        <f>IFERROR(VLOOKUP(A5796,hoja!$A$2:$E$970,4,FALSE),0)</f>
        <v>CENTRO</v>
      </c>
      <c r="C5796" s="23" t="str">
        <f>IFERROR(VLOOKUP(A5796,hoja!$A$2:$E$1370,5,FALSE),0)</f>
        <v>BOGOTÁ</v>
      </c>
      <c r="D5796" s="23" t="str">
        <f>IFERROR(VLOOKUP(A5796,hoja!A:D,3,FALSE),0)</f>
        <v>60002</v>
      </c>
      <c r="E5796" s="40" t="s">
        <v>642</v>
      </c>
      <c r="F5796" s="23" t="str">
        <f>IFERROR(VLOOKUP(E5796,hoja!$A$2:$E$970,4,FALSE),0)</f>
        <v>COSTA</v>
      </c>
      <c r="G5796" s="23" t="str">
        <f>IFERROR(VLOOKUP(E5796,hoja!$A$2:$E$970,5,FALSE),0)</f>
        <v>BARRANQUILLA</v>
      </c>
      <c r="H5796" s="103" t="str">
        <f>IFERROR(VLOOKUP(E5796,hoja!A:C,3,FALSE),0)</f>
        <v>0111</v>
      </c>
      <c r="I5796" s="24" t="str">
        <f t="shared" si="1860"/>
        <v>600020111</v>
      </c>
      <c r="K5796" s="36">
        <v>1009</v>
      </c>
      <c r="L5796" s="23" t="str">
        <f t="shared" si="1861"/>
        <v>NACIONAL</v>
      </c>
      <c r="M5796" s="40" t="s">
        <v>623</v>
      </c>
      <c r="N5796" s="23" t="s">
        <v>622</v>
      </c>
      <c r="O5796" s="23">
        <f t="shared" si="1862"/>
        <v>8</v>
      </c>
      <c r="P5796" s="23" t="str">
        <f t="shared" si="1863"/>
        <v>600020111Facatativa</v>
      </c>
    </row>
    <row r="5797" spans="1:16" ht="15" hidden="1" customHeight="1">
      <c r="A5797" s="23" t="s">
        <v>942</v>
      </c>
      <c r="B5797" s="23" t="str">
        <f>IFERROR(VLOOKUP(A5797,hoja!$A$2:$E$970,4,FALSE),0)</f>
        <v>CENTRO</v>
      </c>
      <c r="C5797" s="23" t="str">
        <f>IFERROR(VLOOKUP(A5797,hoja!$A$2:$E$1370,5,FALSE),0)</f>
        <v>BOGOTÁ</v>
      </c>
      <c r="D5797" s="23" t="str">
        <f>IFERROR(VLOOKUP(A5797,hoja!A:D,3,FALSE),0)</f>
        <v>60002</v>
      </c>
      <c r="E5797" s="40" t="s">
        <v>642</v>
      </c>
      <c r="F5797" s="23" t="str">
        <f>IFERROR(VLOOKUP(E5797,hoja!$A$2:$E$970,4,FALSE),0)</f>
        <v>COSTA</v>
      </c>
      <c r="G5797" s="23" t="str">
        <f>IFERROR(VLOOKUP(E5797,hoja!$A$2:$E$970,5,FALSE),0)</f>
        <v>BARRANQUILLA</v>
      </c>
      <c r="H5797" s="103" t="str">
        <f>IFERROR(VLOOKUP(E5797,hoja!A:C,3,FALSE),0)</f>
        <v>0111</v>
      </c>
      <c r="I5797" s="24" t="str">
        <f t="shared" si="1860"/>
        <v>600020111</v>
      </c>
      <c r="K5797" s="36">
        <v>1022</v>
      </c>
      <c r="L5797" s="23" t="str">
        <f t="shared" si="1861"/>
        <v>NACIONAL</v>
      </c>
      <c r="M5797" s="40" t="s">
        <v>674</v>
      </c>
      <c r="N5797" s="23" t="s">
        <v>622</v>
      </c>
      <c r="O5797" s="23">
        <f t="shared" si="1862"/>
        <v>8</v>
      </c>
      <c r="P5797" s="23" t="str">
        <f t="shared" si="1863"/>
        <v>600020111La Vega</v>
      </c>
    </row>
    <row r="5798" spans="1:16" ht="15" hidden="1" customHeight="1">
      <c r="A5798" s="23" t="s">
        <v>942</v>
      </c>
      <c r="B5798" s="23" t="str">
        <f>IFERROR(VLOOKUP(A5798,hoja!$A$2:$E$970,4,FALSE),0)</f>
        <v>CENTRO</v>
      </c>
      <c r="C5798" s="23" t="str">
        <f>IFERROR(VLOOKUP(A5798,hoja!$A$2:$E$1370,5,FALSE),0)</f>
        <v>BOGOTÁ</v>
      </c>
      <c r="D5798" s="23" t="str">
        <f>IFERROR(VLOOKUP(A5798,hoja!A:D,3,FALSE),0)</f>
        <v>60002</v>
      </c>
      <c r="E5798" s="40" t="s">
        <v>642</v>
      </c>
      <c r="F5798" s="23" t="str">
        <f>IFERROR(VLOOKUP(E5798,hoja!$A$2:$E$970,4,FALSE),0)</f>
        <v>COSTA</v>
      </c>
      <c r="G5798" s="23" t="str">
        <f>IFERROR(VLOOKUP(E5798,hoja!$A$2:$E$970,5,FALSE),0)</f>
        <v>BARRANQUILLA</v>
      </c>
      <c r="H5798" s="103" t="str">
        <f>IFERROR(VLOOKUP(E5798,hoja!A:C,3,FALSE),0)</f>
        <v>0111</v>
      </c>
      <c r="I5798" s="24" t="str">
        <f t="shared" si="1860"/>
        <v>600020111</v>
      </c>
      <c r="K5798" s="36">
        <v>1005</v>
      </c>
      <c r="L5798" s="23" t="str">
        <f t="shared" si="1861"/>
        <v>NACIONAL</v>
      </c>
      <c r="M5798" s="40" t="s">
        <v>618</v>
      </c>
      <c r="N5798" s="23" t="s">
        <v>622</v>
      </c>
      <c r="O5798" s="23">
        <f t="shared" si="1862"/>
        <v>8</v>
      </c>
      <c r="P5798" s="23" t="str">
        <f t="shared" si="1863"/>
        <v>600020111Principal</v>
      </c>
    </row>
    <row r="5799" spans="1:16" ht="15" hidden="1" customHeight="1">
      <c r="A5799" s="23" t="s">
        <v>942</v>
      </c>
      <c r="B5799" s="23" t="str">
        <f>IFERROR(VLOOKUP(A5799,hoja!$A$2:$E$970,4,FALSE),0)</f>
        <v>CENTRO</v>
      </c>
      <c r="C5799" s="23" t="str">
        <f>IFERROR(VLOOKUP(A5799,hoja!$A$2:$E$1370,5,FALSE),0)</f>
        <v>BOGOTÁ</v>
      </c>
      <c r="D5799" s="23" t="str">
        <f>IFERROR(VLOOKUP(A5799,hoja!A:D,3,FALSE),0)</f>
        <v>60002</v>
      </c>
      <c r="E5799" s="40" t="s">
        <v>672</v>
      </c>
      <c r="F5799" s="23" t="str">
        <f>IFERROR(VLOOKUP(E5799,hoja!$A$2:$E$970,4,FALSE),0)</f>
        <v>ANTIOQUIA</v>
      </c>
      <c r="G5799" s="23" t="str">
        <f>IFERROR(VLOOKUP(E5799,hoja!$A$2:$E$970,5,FALSE),0)</f>
        <v>MEDELLÍN</v>
      </c>
      <c r="H5799" s="103" t="str">
        <f>IFERROR(VLOOKUP(E5799,hoja!A:C,3,FALSE),0)</f>
        <v>0092</v>
      </c>
      <c r="I5799" s="24" t="str">
        <f t="shared" si="1860"/>
        <v>600020092</v>
      </c>
      <c r="K5799" s="23">
        <v>430</v>
      </c>
      <c r="L5799" s="23" t="str">
        <f t="shared" si="1861"/>
        <v>NACIONAL</v>
      </c>
      <c r="M5799" s="40" t="s">
        <v>674</v>
      </c>
      <c r="N5799" s="23" t="s">
        <v>622</v>
      </c>
      <c r="O5799" s="23">
        <f t="shared" si="1862"/>
        <v>16</v>
      </c>
      <c r="P5799" s="23" t="str">
        <f t="shared" si="1863"/>
        <v>600020092La Vega</v>
      </c>
    </row>
    <row r="5800" spans="1:16" ht="15" hidden="1" customHeight="1">
      <c r="A5800" s="23" t="s">
        <v>942</v>
      </c>
      <c r="B5800" s="23" t="str">
        <f>IFERROR(VLOOKUP(A5800,hoja!$A$2:$E$970,4,FALSE),0)</f>
        <v>CENTRO</v>
      </c>
      <c r="C5800" s="23" t="str">
        <f>IFERROR(VLOOKUP(A5800,hoja!$A$2:$E$1370,5,FALSE),0)</f>
        <v>BOGOTÁ</v>
      </c>
      <c r="D5800" s="23" t="str">
        <f>IFERROR(VLOOKUP(A5800,hoja!A:D,3,FALSE),0)</f>
        <v>60002</v>
      </c>
      <c r="E5800" s="40" t="s">
        <v>1059</v>
      </c>
      <c r="F5800" s="23" t="str">
        <f>IFERROR(VLOOKUP(E5800,hoja!$A$2:$E$970,4,FALSE),0)</f>
        <v>ANTIOQUIA</v>
      </c>
      <c r="G5800" s="23" t="str">
        <f>IFERROR(VLOOKUP(E5800,hoja!$A$2:$E$970,5,FALSE),0)</f>
        <v>MEDELLÍN</v>
      </c>
      <c r="H5800" s="103" t="str">
        <f>IFERROR(VLOOKUP(E5800,hoja!A:C,3,FALSE),0)</f>
        <v>0043</v>
      </c>
      <c r="I5800" s="24" t="str">
        <f t="shared" si="1860"/>
        <v>600020043</v>
      </c>
      <c r="K5800" s="23">
        <v>376</v>
      </c>
      <c r="L5800" s="23" t="str">
        <f t="shared" si="1861"/>
        <v>NACIONAL</v>
      </c>
      <c r="M5800" s="40" t="s">
        <v>618</v>
      </c>
      <c r="N5800" s="23" t="s">
        <v>622</v>
      </c>
      <c r="O5800" s="23">
        <f t="shared" si="1862"/>
        <v>16</v>
      </c>
      <c r="P5800" s="23" t="str">
        <f t="shared" si="1863"/>
        <v>600020043Principal</v>
      </c>
    </row>
    <row r="5801" spans="1:16" ht="15" hidden="1" customHeight="1">
      <c r="A5801" s="23" t="s">
        <v>942</v>
      </c>
      <c r="B5801" s="23" t="str">
        <f>IFERROR(VLOOKUP(A5801,hoja!$A$2:$E$970,4,FALSE),0)</f>
        <v>CENTRO</v>
      </c>
      <c r="C5801" s="23" t="str">
        <f>IFERROR(VLOOKUP(A5801,hoja!$A$2:$E$1370,5,FALSE),0)</f>
        <v>BOGOTÁ</v>
      </c>
      <c r="D5801" s="23" t="str">
        <f>IFERROR(VLOOKUP(A5801,hoja!A:D,3,FALSE),0)</f>
        <v>60002</v>
      </c>
      <c r="E5801" s="40" t="s">
        <v>644</v>
      </c>
      <c r="F5801" s="23" t="str">
        <f>IFERROR(VLOOKUP(E5801,hoja!$A$2:$E$970,4,FALSE),0)</f>
        <v>OCCIDENTE</v>
      </c>
      <c r="G5801" s="23" t="str">
        <f>IFERROR(VLOOKUP(E5801,hoja!$A$2:$E$970,5,FALSE),0)</f>
        <v>PEREIRA</v>
      </c>
      <c r="H5801" s="103" t="str">
        <f>IFERROR(VLOOKUP(E5801,hoja!A:C,3,FALSE),0)</f>
        <v>0198</v>
      </c>
      <c r="I5801" s="24" t="str">
        <f t="shared" si="1860"/>
        <v>600020198</v>
      </c>
      <c r="K5801" s="23">
        <v>317</v>
      </c>
      <c r="L5801" s="23" t="str">
        <f t="shared" si="1861"/>
        <v>NACIONAL</v>
      </c>
      <c r="M5801" s="40" t="s">
        <v>618</v>
      </c>
      <c r="N5801" s="23" t="s">
        <v>622</v>
      </c>
      <c r="O5801" s="23">
        <f t="shared" si="1862"/>
        <v>16</v>
      </c>
      <c r="P5801" s="23" t="str">
        <f t="shared" si="1863"/>
        <v>600020198Principal</v>
      </c>
    </row>
    <row r="5802" spans="1:16" ht="15" hidden="1" customHeight="1">
      <c r="A5802" s="23" t="s">
        <v>942</v>
      </c>
      <c r="B5802" s="23" t="str">
        <f>IFERROR(VLOOKUP(A5802,hoja!$A$2:$E$970,4,FALSE),0)</f>
        <v>CENTRO</v>
      </c>
      <c r="C5802" s="23" t="str">
        <f>IFERROR(VLOOKUP(A5802,hoja!$A$2:$E$1370,5,FALSE),0)</f>
        <v>BOGOTÁ</v>
      </c>
      <c r="D5802" s="23" t="str">
        <f>IFERROR(VLOOKUP(A5802,hoja!A:D,3,FALSE),0)</f>
        <v>60002</v>
      </c>
      <c r="E5802" s="40" t="s">
        <v>645</v>
      </c>
      <c r="F5802" s="23" t="str">
        <f>IFERROR(VLOOKUP(E5802,hoja!$A$2:$E$970,4,FALSE),0)</f>
        <v>OCCIDENTE</v>
      </c>
      <c r="G5802" s="23" t="str">
        <f>IFERROR(VLOOKUP(E5802,hoja!$A$2:$E$970,5,FALSE),0)</f>
        <v>CALI</v>
      </c>
      <c r="H5802" s="103" t="str">
        <f>IFERROR(VLOOKUP(E5802,hoja!A:C,3,FALSE),0)</f>
        <v>0410</v>
      </c>
      <c r="I5802" s="24" t="str">
        <f t="shared" si="1860"/>
        <v>600020410</v>
      </c>
      <c r="K5802" s="23">
        <v>162</v>
      </c>
      <c r="L5802" s="23" t="str">
        <f t="shared" si="1861"/>
        <v>NACIONAL</v>
      </c>
      <c r="M5802" s="40" t="s">
        <v>748</v>
      </c>
      <c r="N5802" s="23" t="s">
        <v>622</v>
      </c>
      <c r="O5802" s="23">
        <f t="shared" si="1862"/>
        <v>25</v>
      </c>
      <c r="P5802" s="23" t="str">
        <f t="shared" si="1863"/>
        <v>600020410Eficiente destino Yumbo</v>
      </c>
    </row>
    <row r="5803" spans="1:16" ht="15" hidden="1" customHeight="1">
      <c r="A5803" s="23" t="s">
        <v>942</v>
      </c>
      <c r="B5803" s="23" t="str">
        <f>IFERROR(VLOOKUP(A5803,hoja!$A$2:$E$970,4,FALSE),0)</f>
        <v>CENTRO</v>
      </c>
      <c r="C5803" s="23" t="str">
        <f>IFERROR(VLOOKUP(A5803,hoja!$A$2:$E$1370,5,FALSE),0)</f>
        <v>BOGOTÁ</v>
      </c>
      <c r="D5803" s="23" t="str">
        <f>IFERROR(VLOOKUP(A5803,hoja!A:D,3,FALSE),0)</f>
        <v>60002</v>
      </c>
      <c r="E5803" s="40" t="s">
        <v>645</v>
      </c>
      <c r="F5803" s="23" t="str">
        <f>IFERROR(VLOOKUP(E5803,hoja!$A$2:$E$970,4,FALSE),0)</f>
        <v>OCCIDENTE</v>
      </c>
      <c r="G5803" s="23" t="str">
        <f>IFERROR(VLOOKUP(E5803,hoja!$A$2:$E$970,5,FALSE),0)</f>
        <v>CALI</v>
      </c>
      <c r="H5803" s="103" t="str">
        <f>IFERROR(VLOOKUP(E5803,hoja!A:C,3,FALSE),0)</f>
        <v>0410</v>
      </c>
      <c r="I5803" s="24" t="str">
        <f t="shared" si="1860"/>
        <v>600020410</v>
      </c>
      <c r="K5803" s="23">
        <v>447</v>
      </c>
      <c r="L5803" s="23" t="str">
        <f t="shared" si="1861"/>
        <v>NACIONAL</v>
      </c>
      <c r="M5803" s="40" t="s">
        <v>1284</v>
      </c>
      <c r="N5803" s="23" t="s">
        <v>622</v>
      </c>
      <c r="O5803" s="23">
        <f t="shared" si="1862"/>
        <v>16</v>
      </c>
      <c r="P5803" s="23" t="str">
        <f t="shared" si="1863"/>
        <v>600020410Manizales</v>
      </c>
    </row>
    <row r="5804" spans="1:16" ht="15" hidden="1" customHeight="1">
      <c r="A5804" s="23" t="s">
        <v>942</v>
      </c>
      <c r="B5804" s="23" t="str">
        <f>IFERROR(VLOOKUP(A5804,hoja!$A$2:$E$970,4,FALSE),0)</f>
        <v>CENTRO</v>
      </c>
      <c r="C5804" s="23" t="str">
        <f>IFERROR(VLOOKUP(A5804,hoja!$A$2:$E$1370,5,FALSE),0)</f>
        <v>BOGOTÁ</v>
      </c>
      <c r="D5804" s="23" t="str">
        <f>IFERROR(VLOOKUP(A5804,hoja!A:D,3,FALSE),0)</f>
        <v>60002</v>
      </c>
      <c r="E5804" s="40" t="s">
        <v>645</v>
      </c>
      <c r="F5804" s="23" t="str">
        <f>IFERROR(VLOOKUP(E5804,hoja!$A$2:$E$970,4,FALSE),0)</f>
        <v>OCCIDENTE</v>
      </c>
      <c r="G5804" s="23" t="str">
        <f>IFERROR(VLOOKUP(E5804,hoja!$A$2:$E$970,5,FALSE),0)</f>
        <v>CALI</v>
      </c>
      <c r="H5804" s="103" t="str">
        <f>IFERROR(VLOOKUP(E5804,hoja!A:C,3,FALSE),0)</f>
        <v>0410</v>
      </c>
      <c r="I5804" s="24" t="str">
        <f t="shared" si="1860"/>
        <v>600020410</v>
      </c>
      <c r="K5804" s="23">
        <v>429</v>
      </c>
      <c r="L5804" s="23" t="str">
        <f t="shared" si="1861"/>
        <v>NACIONAL</v>
      </c>
      <c r="M5804" s="40" t="s">
        <v>697</v>
      </c>
      <c r="N5804" s="23" t="s">
        <v>622</v>
      </c>
      <c r="O5804" s="23">
        <f t="shared" si="1862"/>
        <v>16</v>
      </c>
      <c r="P5804" s="23" t="str">
        <f t="shared" si="1863"/>
        <v>600020410Pereira</v>
      </c>
    </row>
    <row r="5805" spans="1:16" ht="15" hidden="1" customHeight="1">
      <c r="A5805" s="23" t="s">
        <v>942</v>
      </c>
      <c r="B5805" s="23" t="str">
        <f>IFERROR(VLOOKUP(A5805,hoja!$A$2:$E$970,4,FALSE),0)</f>
        <v>CENTRO</v>
      </c>
      <c r="C5805" s="23" t="str">
        <f>IFERROR(VLOOKUP(A5805,hoja!$A$2:$E$1370,5,FALSE),0)</f>
        <v>BOGOTÁ</v>
      </c>
      <c r="D5805" s="23" t="str">
        <f>IFERROR(VLOOKUP(A5805,hoja!A:D,3,FALSE),0)</f>
        <v>60002</v>
      </c>
      <c r="E5805" s="40" t="s">
        <v>645</v>
      </c>
      <c r="F5805" s="23" t="str">
        <f>IFERROR(VLOOKUP(E5805,hoja!$A$2:$E$970,4,FALSE),0)</f>
        <v>OCCIDENTE</v>
      </c>
      <c r="G5805" s="23" t="str">
        <f>IFERROR(VLOOKUP(E5805,hoja!$A$2:$E$970,5,FALSE),0)</f>
        <v>CALI</v>
      </c>
      <c r="H5805" s="103" t="str">
        <f>IFERROR(VLOOKUP(E5805,hoja!A:C,3,FALSE),0)</f>
        <v>0410</v>
      </c>
      <c r="I5805" s="24" t="str">
        <f t="shared" si="1860"/>
        <v>600020410</v>
      </c>
      <c r="K5805" s="23">
        <v>444</v>
      </c>
      <c r="L5805" s="23" t="str">
        <f t="shared" si="1861"/>
        <v>NACIONAL</v>
      </c>
      <c r="M5805" s="40" t="s">
        <v>618</v>
      </c>
      <c r="N5805" s="23" t="s">
        <v>622</v>
      </c>
      <c r="O5805" s="23">
        <f t="shared" si="1862"/>
        <v>16</v>
      </c>
      <c r="P5805" s="23" t="str">
        <f t="shared" si="1863"/>
        <v>600020410Principal</v>
      </c>
    </row>
    <row r="5806" spans="1:16" ht="15" hidden="1" customHeight="1">
      <c r="A5806" s="23" t="s">
        <v>942</v>
      </c>
      <c r="B5806" s="23" t="str">
        <f>IFERROR(VLOOKUP(A5806,hoja!$A$2:$E$970,4,FALSE),0)</f>
        <v>CENTRO</v>
      </c>
      <c r="C5806" s="23" t="str">
        <f>IFERROR(VLOOKUP(A5806,hoja!$A$2:$E$1370,5,FALSE),0)</f>
        <v>BOGOTÁ</v>
      </c>
      <c r="D5806" s="23" t="str">
        <f>IFERROR(VLOOKUP(A5806,hoja!A:D,3,FALSE),0)</f>
        <v>60002</v>
      </c>
      <c r="E5806" s="40" t="s">
        <v>745</v>
      </c>
      <c r="F5806" s="23" t="str">
        <f>IFERROR(VLOOKUP(E5806,hoja!$A$2:$E$970,4,FALSE),0)</f>
        <v>SANTANDER</v>
      </c>
      <c r="G5806" s="23" t="str">
        <f>IFERROR(VLOOKUP(E5806,hoja!$A$2:$E$970,5,FALSE),0)</f>
        <v>EL PLAYON</v>
      </c>
      <c r="H5806" s="103" t="str">
        <f>IFERROR(VLOOKUP(E5806,hoja!A:C,3,FALSE),0)</f>
        <v>60105</v>
      </c>
      <c r="I5806" s="24" t="str">
        <f t="shared" si="1860"/>
        <v>6000260105</v>
      </c>
      <c r="K5806" s="23">
        <v>24</v>
      </c>
      <c r="L5806" s="23" t="str">
        <f t="shared" si="1861"/>
        <v>NACIONAL</v>
      </c>
      <c r="M5806" s="40" t="s">
        <v>618</v>
      </c>
      <c r="N5806" s="23" t="s">
        <v>622</v>
      </c>
      <c r="O5806" s="23">
        <f t="shared" si="1862"/>
        <v>25</v>
      </c>
      <c r="P5806" s="23" t="str">
        <f t="shared" si="1863"/>
        <v>6000260105Principal</v>
      </c>
    </row>
    <row r="5807" spans="1:16" ht="15" hidden="1" customHeight="1">
      <c r="A5807" s="23" t="s">
        <v>942</v>
      </c>
      <c r="B5807" s="23" t="str">
        <f>IFERROR(VLOOKUP(A5807,hoja!$A$2:$E$970,4,FALSE),0)</f>
        <v>CENTRO</v>
      </c>
      <c r="C5807" s="23" t="str">
        <f>IFERROR(VLOOKUP(A5807,hoja!$A$2:$E$1370,5,FALSE),0)</f>
        <v>BOGOTÁ</v>
      </c>
      <c r="D5807" s="23" t="str">
        <f>IFERROR(VLOOKUP(A5807,hoja!A:D,3,FALSE),0)</f>
        <v>60002</v>
      </c>
      <c r="E5807" s="40" t="s">
        <v>735</v>
      </c>
      <c r="F5807" s="23" t="str">
        <f>IFERROR(VLOOKUP(E5807,hoja!$A$2:$E$970,4,FALSE),0)</f>
        <v>CENTRO</v>
      </c>
      <c r="G5807" s="23" t="str">
        <f>IFERROR(VLOOKUP(E5807,hoja!$A$2:$E$970,5,FALSE),0)</f>
        <v>GUALANDAY</v>
      </c>
      <c r="H5807" s="103" t="str">
        <f>IFERROR(VLOOKUP(E5807,hoja!A:C,3,FALSE),0)</f>
        <v>3042</v>
      </c>
      <c r="I5807" s="24" t="str">
        <f t="shared" si="1860"/>
        <v>600023042</v>
      </c>
      <c r="K5807" s="23">
        <v>161</v>
      </c>
      <c r="L5807" s="23" t="str">
        <f t="shared" si="1861"/>
        <v>REGIONAL</v>
      </c>
      <c r="M5807" s="40" t="s">
        <v>748</v>
      </c>
      <c r="N5807" s="23" t="s">
        <v>622</v>
      </c>
      <c r="O5807" s="23">
        <f t="shared" si="1862"/>
        <v>25</v>
      </c>
      <c r="P5807" s="23" t="str">
        <f t="shared" si="1863"/>
        <v>600023042Eficiente destino Yumbo</v>
      </c>
    </row>
    <row r="5808" spans="1:16" ht="15" hidden="1" customHeight="1">
      <c r="A5808" s="23" t="s">
        <v>942</v>
      </c>
      <c r="B5808" s="23" t="str">
        <f>IFERROR(VLOOKUP(A5808,hoja!$A$2:$E$970,4,FALSE),0)</f>
        <v>CENTRO</v>
      </c>
      <c r="C5808" s="23" t="str">
        <f>IFERROR(VLOOKUP(A5808,hoja!$A$2:$E$1370,5,FALSE),0)</f>
        <v>BOGOTÁ</v>
      </c>
      <c r="D5808" s="23" t="str">
        <f>IFERROR(VLOOKUP(A5808,hoja!A:D,3,FALSE),0)</f>
        <v>60002</v>
      </c>
      <c r="E5808" s="40" t="s">
        <v>735</v>
      </c>
      <c r="F5808" s="23" t="str">
        <f>IFERROR(VLOOKUP(E5808,hoja!$A$2:$E$970,4,FALSE),0)</f>
        <v>CENTRO</v>
      </c>
      <c r="G5808" s="23" t="str">
        <f>IFERROR(VLOOKUP(E5808,hoja!$A$2:$E$970,5,FALSE),0)</f>
        <v>GUALANDAY</v>
      </c>
      <c r="H5808" s="103" t="str">
        <f>IFERROR(VLOOKUP(E5808,hoja!A:C,3,FALSE),0)</f>
        <v>3042</v>
      </c>
      <c r="I5808" s="24" t="str">
        <f t="shared" si="1860"/>
        <v>600023042</v>
      </c>
      <c r="K5808" s="23">
        <v>154</v>
      </c>
      <c r="L5808" s="23" t="str">
        <f t="shared" si="1861"/>
        <v>REGIONAL</v>
      </c>
      <c r="M5808" s="40" t="s">
        <v>618</v>
      </c>
      <c r="N5808" s="23" t="s">
        <v>622</v>
      </c>
      <c r="O5808" s="23">
        <f t="shared" si="1862"/>
        <v>25</v>
      </c>
      <c r="P5808" s="23" t="str">
        <f t="shared" si="1863"/>
        <v>600023042Principal</v>
      </c>
    </row>
    <row r="5809" spans="1:16" ht="15" hidden="1" customHeight="1">
      <c r="A5809" s="23" t="s">
        <v>942</v>
      </c>
      <c r="B5809" s="23" t="str">
        <f>IFERROR(VLOOKUP(A5809,hoja!$A$2:$E$970,4,FALSE),0)</f>
        <v>CENTRO</v>
      </c>
      <c r="C5809" s="23" t="str">
        <f>IFERROR(VLOOKUP(A5809,hoja!$A$2:$E$1370,5,FALSE),0)</f>
        <v>BOGOTÁ</v>
      </c>
      <c r="D5809" s="23" t="str">
        <f>IFERROR(VLOOKUP(A5809,hoja!A:D,3,FALSE),0)</f>
        <v>60002</v>
      </c>
      <c r="E5809" s="40" t="s">
        <v>787</v>
      </c>
      <c r="F5809" s="23" t="str">
        <f>IFERROR(VLOOKUP(E5809,hoja!$A$2:$E$970,4,FALSE),0)</f>
        <v>ANTIOQUIA</v>
      </c>
      <c r="G5809" s="23" t="str">
        <f>IFERROR(VLOOKUP(E5809,hoja!$A$2:$E$970,5,FALSE),0)</f>
        <v>PUERTO LIBRE</v>
      </c>
      <c r="H5809" s="103" t="str">
        <f>IFERROR(VLOOKUP(E5809,hoja!A:C,3,FALSE),0)</f>
        <v>10214</v>
      </c>
      <c r="I5809" s="24" t="str">
        <f t="shared" si="1860"/>
        <v>6000210214</v>
      </c>
      <c r="K5809" s="23">
        <v>214</v>
      </c>
      <c r="L5809" s="23" t="str">
        <f t="shared" si="1861"/>
        <v>NACIONAL</v>
      </c>
      <c r="M5809" s="40" t="s">
        <v>618</v>
      </c>
      <c r="N5809" s="23" t="s">
        <v>622</v>
      </c>
      <c r="O5809" s="23">
        <f t="shared" si="1862"/>
        <v>25</v>
      </c>
      <c r="P5809" s="23" t="str">
        <f t="shared" si="1863"/>
        <v>6000210214Principal</v>
      </c>
    </row>
    <row r="5810" spans="1:16" ht="15" hidden="1" customHeight="1">
      <c r="A5810" s="23" t="s">
        <v>942</v>
      </c>
      <c r="B5810" s="23" t="str">
        <f>IFERROR(VLOOKUP(A5810,hoja!$A$2:$E$970,4,FALSE),0)</f>
        <v>CENTRO</v>
      </c>
      <c r="C5810" s="23" t="str">
        <f>IFERROR(VLOOKUP(A5810,hoja!$A$2:$E$1370,5,FALSE),0)</f>
        <v>BOGOTÁ</v>
      </c>
      <c r="D5810" s="23" t="str">
        <f>IFERROR(VLOOKUP(A5810,hoja!A:D,3,FALSE),0)</f>
        <v>60002</v>
      </c>
      <c r="E5810" s="40" t="s">
        <v>918</v>
      </c>
      <c r="F5810" s="23" t="str">
        <f>IFERROR(VLOOKUP(E5810,hoja!$A$2:$E$970,4,FALSE),0)</f>
        <v>ANTIOQUIA</v>
      </c>
      <c r="G5810" s="23" t="str">
        <f>IFERROR(VLOOKUP(E5810,hoja!$A$2:$E$970,5,FALSE),0)</f>
        <v>PUERTO TRIUNFO</v>
      </c>
      <c r="H5810" s="103" t="str">
        <f>IFERROR(VLOOKUP(E5810,hoja!A:C,3,FALSE),0)</f>
        <v>60079</v>
      </c>
      <c r="I5810" s="24" t="str">
        <f t="shared" si="1860"/>
        <v>6000260079</v>
      </c>
      <c r="K5810" s="23">
        <v>240</v>
      </c>
      <c r="L5810" s="23" t="str">
        <f t="shared" si="1861"/>
        <v>NACIONAL</v>
      </c>
      <c r="M5810" s="40" t="s">
        <v>618</v>
      </c>
      <c r="N5810" s="23" t="s">
        <v>622</v>
      </c>
      <c r="O5810" s="23">
        <f t="shared" si="1862"/>
        <v>25</v>
      </c>
      <c r="P5810" s="23" t="str">
        <f t="shared" si="1863"/>
        <v>6000260079Principal</v>
      </c>
    </row>
    <row r="5811" spans="1:16" ht="15" hidden="1" customHeight="1">
      <c r="A5811" s="23" t="s">
        <v>942</v>
      </c>
      <c r="B5811" s="23" t="str">
        <f>IFERROR(VLOOKUP(A5811,hoja!$A$2:$E$970,4,FALSE),0)</f>
        <v>CENTRO</v>
      </c>
      <c r="C5811" s="23" t="str">
        <f>IFERROR(VLOOKUP(A5811,hoja!$A$2:$E$1370,5,FALSE),0)</f>
        <v>BOGOTÁ</v>
      </c>
      <c r="D5811" s="23" t="str">
        <f>IFERROR(VLOOKUP(A5811,hoja!A:D,3,FALSE),0)</f>
        <v>60002</v>
      </c>
      <c r="E5811" s="40" t="s">
        <v>834</v>
      </c>
      <c r="F5811" s="23" t="str">
        <f>IFERROR(VLOOKUP(E5811,hoja!$A$2:$E$970,4,FALSE),0)</f>
        <v>CENTRO</v>
      </c>
      <c r="G5811" s="23" t="str">
        <f>IFERROR(VLOOKUP(E5811,hoja!$A$2:$E$970,5,FALSE),0)</f>
        <v>RICAURTE</v>
      </c>
      <c r="H5811" s="103" t="str">
        <f>IFERROR(VLOOKUP(E5811,hoja!A:C,3,FALSE),0)</f>
        <v>60080</v>
      </c>
      <c r="I5811" s="24" t="str">
        <f t="shared" si="1860"/>
        <v>6000260080</v>
      </c>
      <c r="K5811" s="23">
        <v>138</v>
      </c>
      <c r="L5811" s="23" t="str">
        <f t="shared" si="1861"/>
        <v>REGIONAL</v>
      </c>
      <c r="M5811" s="40" t="s">
        <v>618</v>
      </c>
      <c r="N5811" s="23" t="s">
        <v>622</v>
      </c>
      <c r="O5811" s="23">
        <f t="shared" si="1862"/>
        <v>25</v>
      </c>
      <c r="P5811" s="23" t="str">
        <f t="shared" si="1863"/>
        <v>6000260080Principal</v>
      </c>
    </row>
    <row r="5812" spans="1:16" ht="15" hidden="1" customHeight="1">
      <c r="A5812" s="23" t="s">
        <v>942</v>
      </c>
      <c r="B5812" s="23" t="str">
        <f>IFERROR(VLOOKUP(A5812,hoja!$A$2:$E$970,4,FALSE),0)</f>
        <v>CENTRO</v>
      </c>
      <c r="C5812" s="23" t="str">
        <f>IFERROR(VLOOKUP(A5812,hoja!$A$2:$E$1370,5,FALSE),0)</f>
        <v>BOGOTÁ</v>
      </c>
      <c r="D5812" s="23" t="str">
        <f>IFERROR(VLOOKUP(A5812,hoja!A:D,3,FALSE),0)</f>
        <v>60002</v>
      </c>
      <c r="E5812" s="40" t="s">
        <v>756</v>
      </c>
      <c r="F5812" s="23" t="str">
        <f>IFERROR(VLOOKUP(E5812,hoja!$A$2:$E$970,4,FALSE),0)</f>
        <v>SANTANDER</v>
      </c>
      <c r="G5812" s="23" t="str">
        <f>IFERROR(VLOOKUP(E5812,hoja!$A$2:$E$970,5,FALSE),0)</f>
        <v>SANTANA</v>
      </c>
      <c r="H5812" s="103" t="str">
        <f>IFERROR(VLOOKUP(E5812,hoja!A:C,3,FALSE),0)</f>
        <v>60084</v>
      </c>
      <c r="I5812" s="24" t="str">
        <f t="shared" si="1860"/>
        <v>6000260084</v>
      </c>
      <c r="K5812" s="23">
        <v>226</v>
      </c>
      <c r="L5812" s="23" t="str">
        <f t="shared" si="1861"/>
        <v>NACIONAL</v>
      </c>
      <c r="M5812" s="40" t="s">
        <v>736</v>
      </c>
      <c r="N5812" s="23" t="s">
        <v>622</v>
      </c>
      <c r="O5812" s="23">
        <f t="shared" si="1862"/>
        <v>25</v>
      </c>
      <c r="P5812" s="23" t="str">
        <f t="shared" si="1863"/>
        <v>6000260084Eficiente destino Bogota</v>
      </c>
    </row>
    <row r="5813" spans="1:16" ht="15" hidden="1" customHeight="1">
      <c r="A5813" s="23" t="s">
        <v>942</v>
      </c>
      <c r="B5813" s="23" t="str">
        <f>IFERROR(VLOOKUP(A5813,hoja!$A$2:$E$970,4,FALSE),0)</f>
        <v>CENTRO</v>
      </c>
      <c r="C5813" s="23" t="str">
        <f>IFERROR(VLOOKUP(A5813,hoja!$A$2:$E$1370,5,FALSE),0)</f>
        <v>BOGOTÁ</v>
      </c>
      <c r="D5813" s="23" t="str">
        <f>IFERROR(VLOOKUP(A5813,hoja!A:D,3,FALSE),0)</f>
        <v>60002</v>
      </c>
      <c r="E5813" s="40" t="s">
        <v>756</v>
      </c>
      <c r="F5813" s="23" t="str">
        <f>IFERROR(VLOOKUP(E5813,hoja!$A$2:$E$970,4,FALSE),0)</f>
        <v>SANTANDER</v>
      </c>
      <c r="G5813" s="23" t="str">
        <f>IFERROR(VLOOKUP(E5813,hoja!$A$2:$E$970,5,FALSE),0)</f>
        <v>SANTANA</v>
      </c>
      <c r="H5813" s="103" t="str">
        <f>IFERROR(VLOOKUP(E5813,hoja!A:C,3,FALSE),0)</f>
        <v>60084</v>
      </c>
      <c r="I5813" s="24" t="str">
        <f t="shared" si="1860"/>
        <v>6000260084</v>
      </c>
      <c r="K5813" s="23">
        <v>223</v>
      </c>
      <c r="L5813" s="23" t="str">
        <f t="shared" si="1861"/>
        <v>NACIONAL</v>
      </c>
      <c r="M5813" s="40" t="s">
        <v>746</v>
      </c>
      <c r="N5813" s="23" t="s">
        <v>622</v>
      </c>
      <c r="O5813" s="23">
        <f t="shared" si="1862"/>
        <v>25</v>
      </c>
      <c r="P5813" s="23" t="str">
        <f t="shared" si="1863"/>
        <v>6000260084Eficiente destino Piedecuesta</v>
      </c>
    </row>
    <row r="5814" spans="1:16" ht="15" hidden="1" customHeight="1">
      <c r="A5814" s="23" t="s">
        <v>942</v>
      </c>
      <c r="B5814" s="23" t="str">
        <f>IFERROR(VLOOKUP(A5814,hoja!$A$2:$E$970,4,FALSE),0)</f>
        <v>CENTRO</v>
      </c>
      <c r="C5814" s="23" t="str">
        <f>IFERROR(VLOOKUP(A5814,hoja!$A$2:$E$1370,5,FALSE),0)</f>
        <v>BOGOTÁ</v>
      </c>
      <c r="D5814" s="23" t="str">
        <f>IFERROR(VLOOKUP(A5814,hoja!A:D,3,FALSE),0)</f>
        <v>60002</v>
      </c>
      <c r="E5814" s="40" t="s">
        <v>756</v>
      </c>
      <c r="F5814" s="23" t="str">
        <f>IFERROR(VLOOKUP(E5814,hoja!$A$2:$E$970,4,FALSE),0)</f>
        <v>SANTANDER</v>
      </c>
      <c r="G5814" s="23" t="str">
        <f>IFERROR(VLOOKUP(E5814,hoja!$A$2:$E$970,5,FALSE),0)</f>
        <v>SANTANA</v>
      </c>
      <c r="H5814" s="103" t="str">
        <f>IFERROR(VLOOKUP(E5814,hoja!A:C,3,FALSE),0)</f>
        <v>60084</v>
      </c>
      <c r="I5814" s="24" t="str">
        <f t="shared" si="1860"/>
        <v>6000260084</v>
      </c>
      <c r="K5814" s="23">
        <v>226</v>
      </c>
      <c r="L5814" s="23" t="str">
        <f t="shared" si="1861"/>
        <v>NACIONAL</v>
      </c>
      <c r="M5814" s="40" t="s">
        <v>618</v>
      </c>
      <c r="N5814" s="23" t="s">
        <v>622</v>
      </c>
      <c r="O5814" s="23">
        <f t="shared" si="1862"/>
        <v>25</v>
      </c>
      <c r="P5814" s="23" t="str">
        <f t="shared" si="1863"/>
        <v>6000260084Principal</v>
      </c>
    </row>
    <row r="5815" spans="1:16" ht="15" hidden="1" customHeight="1">
      <c r="A5815" s="23" t="s">
        <v>942</v>
      </c>
      <c r="B5815" s="23" t="str">
        <f>IFERROR(VLOOKUP(A5815,hoja!$A$2:$E$970,4,FALSE),0)</f>
        <v>CENTRO</v>
      </c>
      <c r="C5815" s="23" t="str">
        <f>IFERROR(VLOOKUP(A5815,hoja!$A$2:$E$1370,5,FALSE),0)</f>
        <v>BOGOTÁ</v>
      </c>
      <c r="D5815" s="23" t="str">
        <f>IFERROR(VLOOKUP(A5815,hoja!A:D,3,FALSE),0)</f>
        <v>60002</v>
      </c>
      <c r="E5815" s="40" t="s">
        <v>1285</v>
      </c>
      <c r="F5815" s="23">
        <f>IFERROR(VLOOKUP(E5815,hoja!$A$2:$E$970,4,FALSE),0)</f>
        <v>0</v>
      </c>
      <c r="G5815" s="23">
        <f>IFERROR(VLOOKUP(E5815,hoja!$A$2:$E$970,5,FALSE),0)</f>
        <v>0</v>
      </c>
      <c r="H5815" s="103">
        <f>IFERROR(VLOOKUP(E5815,hoja!A:C,3,FALSE),0)</f>
        <v>0</v>
      </c>
      <c r="I5815" s="24" t="str">
        <f t="shared" si="1860"/>
        <v>600020</v>
      </c>
      <c r="K5815" s="23">
        <v>37</v>
      </c>
      <c r="L5815" s="23" t="str">
        <f t="shared" si="1861"/>
        <v>NACIONAL</v>
      </c>
      <c r="M5815" s="40" t="s">
        <v>618</v>
      </c>
      <c r="N5815" s="23" t="s">
        <v>622</v>
      </c>
      <c r="O5815" s="23">
        <f t="shared" si="1862"/>
        <v>25</v>
      </c>
      <c r="P5815" s="23" t="str">
        <f t="shared" si="1863"/>
        <v>600020Principal</v>
      </c>
    </row>
    <row r="5816" spans="1:16" ht="15" hidden="1" customHeight="1">
      <c r="A5816" s="23" t="s">
        <v>942</v>
      </c>
      <c r="B5816" s="23" t="str">
        <f>IFERROR(VLOOKUP(A5816,hoja!$A$2:$E$970,4,FALSE),0)</f>
        <v>CENTRO</v>
      </c>
      <c r="C5816" s="23" t="str">
        <f>IFERROR(VLOOKUP(A5816,hoja!$A$2:$E$1370,5,FALSE),0)</f>
        <v>BOGOTÁ</v>
      </c>
      <c r="D5816" s="23" t="str">
        <f>IFERROR(VLOOKUP(A5816,hoja!A:D,3,FALSE),0)</f>
        <v>60002</v>
      </c>
      <c r="E5816" s="40" t="s">
        <v>1286</v>
      </c>
      <c r="F5816" s="23">
        <f>IFERROR(VLOOKUP(E5816,hoja!$A$2:$E$970,4,FALSE),0)</f>
        <v>0</v>
      </c>
      <c r="G5816" s="23">
        <f>IFERROR(VLOOKUP(E5816,hoja!$A$2:$E$970,5,FALSE),0)</f>
        <v>0</v>
      </c>
      <c r="H5816" s="103">
        <f>IFERROR(VLOOKUP(E5816,hoja!A:C,3,FALSE),0)</f>
        <v>0</v>
      </c>
      <c r="I5816" s="24" t="str">
        <f t="shared" ref="I5816:I5827" si="1864">D5816&amp;H5816</f>
        <v>600020</v>
      </c>
      <c r="K5816" s="23">
        <v>7</v>
      </c>
      <c r="L5816" s="23" t="str">
        <f t="shared" si="1861"/>
        <v>NACIONAL</v>
      </c>
      <c r="M5816" s="40" t="s">
        <v>618</v>
      </c>
      <c r="N5816" s="23" t="s">
        <v>622</v>
      </c>
      <c r="O5816" s="23">
        <f t="shared" si="1862"/>
        <v>25</v>
      </c>
      <c r="P5816" s="23" t="str">
        <f t="shared" si="1863"/>
        <v>600020Principal</v>
      </c>
    </row>
    <row r="5817" spans="1:16" ht="15" hidden="1" customHeight="1">
      <c r="A5817" s="23" t="s">
        <v>942</v>
      </c>
      <c r="B5817" s="23" t="str">
        <f>IFERROR(VLOOKUP(A5817,hoja!$A$2:$E$970,4,FALSE),0)</f>
        <v>CENTRO</v>
      </c>
      <c r="C5817" s="23" t="str">
        <f>IFERROR(VLOOKUP(A5817,hoja!$A$2:$E$1370,5,FALSE),0)</f>
        <v>BOGOTÁ</v>
      </c>
      <c r="D5817" s="23" t="str">
        <f>IFERROR(VLOOKUP(A5817,hoja!A:D,3,FALSE),0)</f>
        <v>60002</v>
      </c>
      <c r="E5817" s="40" t="s">
        <v>1024</v>
      </c>
      <c r="F5817" s="23" t="str">
        <f>IFERROR(VLOOKUP(E5817,hoja!$A$2:$E$970,4,FALSE),0)</f>
        <v>CENTRO</v>
      </c>
      <c r="G5817" s="23" t="str">
        <f>IFERROR(VLOOKUP(E5817,hoja!$A$2:$E$970,5,FALSE),0)</f>
        <v>MADRID</v>
      </c>
      <c r="H5817" s="103" t="str">
        <f>IFERROR(VLOOKUP(E5817,hoja!A:C,3,FALSE),0)</f>
        <v>50472</v>
      </c>
      <c r="I5817" s="24" t="str">
        <f t="shared" si="1864"/>
        <v>6000250472</v>
      </c>
      <c r="K5817" s="23">
        <v>19</v>
      </c>
      <c r="L5817" s="23" t="str">
        <f t="shared" ref="L5817:L5827" si="1865">IF(B5817=F5817,"REGIONAL","NACIONAL")</f>
        <v>REGIONAL</v>
      </c>
      <c r="M5817" s="40" t="s">
        <v>618</v>
      </c>
      <c r="N5817" s="23" t="s">
        <v>622</v>
      </c>
      <c r="O5817" s="23">
        <f t="shared" ref="O5817:O5827" si="1866">IF(K5817&lt;=250,25,IF(K5817&lt;=500,16,IF(K5817&lt;=800,12,IF(K5817&lt;=1100,8,IF(K5817&lt;=1400,6,IF(K5817&lt;=1700,5))))))</f>
        <v>25</v>
      </c>
      <c r="P5817" s="23" t="str">
        <f t="shared" ref="P5817:P5827" si="1867">D5817&amp;H5817&amp;M5817</f>
        <v>6000250472Principal</v>
      </c>
    </row>
    <row r="5818" spans="1:16" ht="15" hidden="1" customHeight="1">
      <c r="A5818" s="23" t="s">
        <v>942</v>
      </c>
      <c r="B5818" s="23" t="str">
        <f>IFERROR(VLOOKUP(A5818,hoja!$A$2:$E$970,4,FALSE),0)</f>
        <v>CENTRO</v>
      </c>
      <c r="C5818" s="23" t="str">
        <f>IFERROR(VLOOKUP(A5818,hoja!$A$2:$E$1370,5,FALSE),0)</f>
        <v>BOGOTÁ</v>
      </c>
      <c r="D5818" s="23" t="str">
        <f>IFERROR(VLOOKUP(A5818,hoja!A:D,3,FALSE),0)</f>
        <v>60002</v>
      </c>
      <c r="E5818" s="40" t="s">
        <v>1287</v>
      </c>
      <c r="F5818" s="23">
        <f>IFERROR(VLOOKUP(E5818,hoja!$A$2:$E$970,4,FALSE),0)</f>
        <v>0</v>
      </c>
      <c r="G5818" s="23">
        <f>IFERROR(VLOOKUP(E5818,hoja!$A$2:$E$970,5,FALSE),0)</f>
        <v>0</v>
      </c>
      <c r="H5818" s="103">
        <f>IFERROR(VLOOKUP(E5818,hoja!A:C,3,FALSE),0)</f>
        <v>0</v>
      </c>
      <c r="I5818" s="24" t="str">
        <f t="shared" si="1864"/>
        <v>600020</v>
      </c>
      <c r="K5818" s="23">
        <v>358</v>
      </c>
      <c r="L5818" s="23" t="str">
        <f t="shared" si="1865"/>
        <v>NACIONAL</v>
      </c>
      <c r="M5818" s="40" t="s">
        <v>618</v>
      </c>
      <c r="N5818" s="23" t="s">
        <v>622</v>
      </c>
      <c r="O5818" s="23">
        <f t="shared" si="1866"/>
        <v>16</v>
      </c>
      <c r="P5818" s="23" t="str">
        <f t="shared" si="1867"/>
        <v>600020Principal</v>
      </c>
    </row>
    <row r="5819" spans="1:16" ht="15" hidden="1" customHeight="1">
      <c r="A5819" s="23" t="s">
        <v>942</v>
      </c>
      <c r="B5819" s="23" t="str">
        <f>IFERROR(VLOOKUP(A5819,hoja!$A$2:$E$970,4,FALSE),0)</f>
        <v>CENTRO</v>
      </c>
      <c r="C5819" s="23" t="str">
        <f>IFERROR(VLOOKUP(A5819,hoja!$A$2:$E$1370,5,FALSE),0)</f>
        <v>BOGOTÁ</v>
      </c>
      <c r="D5819" s="23" t="str">
        <f>IFERROR(VLOOKUP(A5819,hoja!A:D,3,FALSE),0)</f>
        <v>60002</v>
      </c>
      <c r="E5819" s="40" t="s">
        <v>1113</v>
      </c>
      <c r="F5819" s="23" t="str">
        <f>IFERROR(VLOOKUP(E5819,hoja!$A$2:$E$970,4,FALSE),0)</f>
        <v>CENTRO</v>
      </c>
      <c r="G5819" s="23" t="str">
        <f>IFERROR(VLOOKUP(E5819,hoja!$A$2:$E$970,5,FALSE),0)</f>
        <v>MADRID</v>
      </c>
      <c r="H5819" s="103" t="str">
        <f>IFERROR(VLOOKUP(E5819,hoja!A:C,3,FALSE),0)</f>
        <v>50517</v>
      </c>
      <c r="I5819" s="24" t="str">
        <f t="shared" si="1864"/>
        <v>6000250517</v>
      </c>
      <c r="K5819" s="23">
        <v>18</v>
      </c>
      <c r="L5819" s="23" t="str">
        <f t="shared" si="1865"/>
        <v>REGIONAL</v>
      </c>
      <c r="M5819" s="40" t="s">
        <v>618</v>
      </c>
      <c r="N5819" s="23" t="s">
        <v>622</v>
      </c>
      <c r="O5819" s="23">
        <f t="shared" si="1866"/>
        <v>25</v>
      </c>
      <c r="P5819" s="23" t="str">
        <f t="shared" si="1867"/>
        <v>6000250517Principal</v>
      </c>
    </row>
    <row r="5820" spans="1:16" ht="15" hidden="1" customHeight="1">
      <c r="A5820" s="23" t="s">
        <v>942</v>
      </c>
      <c r="B5820" s="23" t="str">
        <f>IFERROR(VLOOKUP(A5820,hoja!$A$2:$E$970,4,FALSE),0)</f>
        <v>CENTRO</v>
      </c>
      <c r="C5820" s="23" t="str">
        <f>IFERROR(VLOOKUP(A5820,hoja!$A$2:$E$1370,5,FALSE),0)</f>
        <v>BOGOTÁ</v>
      </c>
      <c r="D5820" s="23" t="str">
        <f>IFERROR(VLOOKUP(A5820,hoja!A:D,3,FALSE),0)</f>
        <v>60002</v>
      </c>
      <c r="E5820" s="40" t="s">
        <v>1288</v>
      </c>
      <c r="F5820" s="23">
        <f>IFERROR(VLOOKUP(E5820,hoja!$A$2:$E$970,4,FALSE),0)</f>
        <v>0</v>
      </c>
      <c r="G5820" s="23">
        <f>IFERROR(VLOOKUP(E5820,hoja!$A$2:$E$970,5,FALSE),0)</f>
        <v>0</v>
      </c>
      <c r="H5820" s="103">
        <f>IFERROR(VLOOKUP(E5820,hoja!A:C,3,FALSE),0)</f>
        <v>0</v>
      </c>
      <c r="I5820" s="24" t="str">
        <f t="shared" si="1864"/>
        <v>600020</v>
      </c>
      <c r="K5820" s="23">
        <v>1</v>
      </c>
      <c r="L5820" s="23" t="str">
        <f t="shared" si="1865"/>
        <v>NACIONAL</v>
      </c>
      <c r="M5820" s="40" t="s">
        <v>618</v>
      </c>
      <c r="N5820" s="23" t="s">
        <v>622</v>
      </c>
      <c r="O5820" s="23">
        <f t="shared" si="1866"/>
        <v>25</v>
      </c>
      <c r="P5820" s="23" t="str">
        <f t="shared" si="1867"/>
        <v>600020Principal</v>
      </c>
    </row>
    <row r="5821" spans="1:16" ht="15" hidden="1" customHeight="1">
      <c r="A5821" s="23" t="s">
        <v>942</v>
      </c>
      <c r="B5821" s="23" t="str">
        <f>IFERROR(VLOOKUP(A5821,hoja!$A$2:$E$970,4,FALSE),0)</f>
        <v>CENTRO</v>
      </c>
      <c r="C5821" s="23" t="str">
        <f>IFERROR(VLOOKUP(A5821,hoja!$A$2:$E$1370,5,FALSE),0)</f>
        <v>BOGOTÁ</v>
      </c>
      <c r="D5821" s="23" t="str">
        <f>IFERROR(VLOOKUP(A5821,hoja!A:D,3,FALSE),0)</f>
        <v>60002</v>
      </c>
      <c r="E5821" s="40" t="s">
        <v>1195</v>
      </c>
      <c r="F5821" s="23" t="str">
        <f>IFERROR(VLOOKUP(E5821,hoja!$A$2:$E$970,4,FALSE),0)</f>
        <v>ANTIOQUIA</v>
      </c>
      <c r="G5821" s="23" t="str">
        <f>IFERROR(VLOOKUP(E5821,hoja!$A$2:$E$970,5,FALSE),0)</f>
        <v>MEDELLÍN</v>
      </c>
      <c r="H5821" s="103" t="str">
        <f>IFERROR(VLOOKUP(E5821,hoja!A:C,3,FALSE),0)</f>
        <v>50651</v>
      </c>
      <c r="I5821" s="24" t="str">
        <f t="shared" si="1864"/>
        <v>6000250651</v>
      </c>
      <c r="K5821" s="23">
        <v>21</v>
      </c>
      <c r="L5821" s="23" t="str">
        <f t="shared" si="1865"/>
        <v>NACIONAL</v>
      </c>
      <c r="M5821" s="40" t="s">
        <v>618</v>
      </c>
      <c r="N5821" s="23" t="s">
        <v>622</v>
      </c>
      <c r="O5821" s="23">
        <f t="shared" si="1866"/>
        <v>25</v>
      </c>
      <c r="P5821" s="23" t="str">
        <f t="shared" si="1867"/>
        <v>6000250651Principal</v>
      </c>
    </row>
    <row r="5822" spans="1:16" ht="15" hidden="1" customHeight="1">
      <c r="A5822" s="23" t="s">
        <v>942</v>
      </c>
      <c r="B5822" s="23" t="str">
        <f>IFERROR(VLOOKUP(A5822,hoja!$A$2:$E$970,4,FALSE),0)</f>
        <v>CENTRO</v>
      </c>
      <c r="C5822" s="23" t="str">
        <f>IFERROR(VLOOKUP(A5822,hoja!$A$2:$E$1370,5,FALSE),0)</f>
        <v>BOGOTÁ</v>
      </c>
      <c r="D5822" s="23" t="str">
        <f>IFERROR(VLOOKUP(A5822,hoja!A:D,3,FALSE),0)</f>
        <v>60002</v>
      </c>
      <c r="E5822" s="40" t="s">
        <v>1289</v>
      </c>
      <c r="F5822" s="23">
        <f>IFERROR(VLOOKUP(E5822,hoja!$A$2:$E$970,4,FALSE),0)</f>
        <v>0</v>
      </c>
      <c r="G5822" s="23">
        <f>IFERROR(VLOOKUP(E5822,hoja!$A$2:$E$970,5,FALSE),0)</f>
        <v>0</v>
      </c>
      <c r="H5822" s="103">
        <f>IFERROR(VLOOKUP(E5822,hoja!A:C,3,FALSE),0)</f>
        <v>0</v>
      </c>
      <c r="I5822" s="24" t="str">
        <f t="shared" si="1864"/>
        <v>600020</v>
      </c>
      <c r="K5822" s="23">
        <v>8</v>
      </c>
      <c r="L5822" s="23" t="str">
        <f t="shared" si="1865"/>
        <v>NACIONAL</v>
      </c>
      <c r="M5822" s="40" t="s">
        <v>618</v>
      </c>
      <c r="N5822" s="23" t="s">
        <v>622</v>
      </c>
      <c r="O5822" s="23">
        <f t="shared" si="1866"/>
        <v>25</v>
      </c>
      <c r="P5822" s="23" t="str">
        <f t="shared" si="1867"/>
        <v>600020Principal</v>
      </c>
    </row>
    <row r="5823" spans="1:16" ht="15" hidden="1" customHeight="1">
      <c r="A5823" s="23" t="s">
        <v>942</v>
      </c>
      <c r="B5823" s="23" t="str">
        <f>IFERROR(VLOOKUP(A5823,hoja!$A$2:$E$970,4,FALSE),0)</f>
        <v>CENTRO</v>
      </c>
      <c r="C5823" s="23" t="str">
        <f>IFERROR(VLOOKUP(A5823,hoja!$A$2:$E$1370,5,FALSE),0)</f>
        <v>BOGOTÁ</v>
      </c>
      <c r="D5823" s="23" t="str">
        <f>IFERROR(VLOOKUP(A5823,hoja!A:D,3,FALSE),0)</f>
        <v>60002</v>
      </c>
      <c r="E5823" s="40" t="s">
        <v>943</v>
      </c>
      <c r="F5823" s="23" t="str">
        <f>IFERROR(VLOOKUP(E5823,hoja!$A$2:$E$970,4,FALSE),0)</f>
        <v>CENTRO</v>
      </c>
      <c r="G5823" s="23" t="str">
        <f>IFERROR(VLOOKUP(E5823,hoja!$A$2:$E$970,5,FALSE),0)</f>
        <v>BOGOTÁ</v>
      </c>
      <c r="H5823" s="103" t="str">
        <f>IFERROR(VLOOKUP(E5823,hoja!A:C,3,FALSE),0)</f>
        <v>60003</v>
      </c>
      <c r="I5823" s="24" t="str">
        <f t="shared" si="1864"/>
        <v>6000260003</v>
      </c>
      <c r="K5823" s="23">
        <v>20</v>
      </c>
      <c r="L5823" s="23" t="str">
        <f t="shared" si="1865"/>
        <v>REGIONAL</v>
      </c>
      <c r="M5823" s="40" t="s">
        <v>618</v>
      </c>
      <c r="N5823" s="23" t="s">
        <v>622</v>
      </c>
      <c r="O5823" s="23">
        <f t="shared" si="1866"/>
        <v>25</v>
      </c>
      <c r="P5823" s="23" t="str">
        <f t="shared" si="1867"/>
        <v>6000260003Principal</v>
      </c>
    </row>
    <row r="5824" spans="1:16" ht="15" hidden="1" customHeight="1">
      <c r="A5824" s="23" t="s">
        <v>942</v>
      </c>
      <c r="B5824" s="23" t="str">
        <f>IFERROR(VLOOKUP(A5824,hoja!$A$2:$E$970,4,FALSE),0)</f>
        <v>CENTRO</v>
      </c>
      <c r="C5824" s="23" t="str">
        <f>IFERROR(VLOOKUP(A5824,hoja!$A$2:$E$1370,5,FALSE),0)</f>
        <v>BOGOTÁ</v>
      </c>
      <c r="D5824" s="23" t="str">
        <f>IFERROR(VLOOKUP(A5824,hoja!A:D,3,FALSE),0)</f>
        <v>60002</v>
      </c>
      <c r="E5824" s="40" t="s">
        <v>1290</v>
      </c>
      <c r="F5824" s="23">
        <f>IFERROR(VLOOKUP(E5824,hoja!$A$2:$E$970,4,FALSE),0)</f>
        <v>0</v>
      </c>
      <c r="G5824" s="23">
        <f>IFERROR(VLOOKUP(E5824,hoja!$A$2:$E$970,5,FALSE),0)</f>
        <v>0</v>
      </c>
      <c r="H5824" s="103">
        <f>IFERROR(VLOOKUP(E5824,hoja!A:C,3,FALSE),0)</f>
        <v>0</v>
      </c>
      <c r="I5824" s="24" t="str">
        <f t="shared" si="1864"/>
        <v>600020</v>
      </c>
      <c r="K5824" s="23">
        <v>37</v>
      </c>
      <c r="L5824" s="23" t="str">
        <f t="shared" si="1865"/>
        <v>NACIONAL</v>
      </c>
      <c r="M5824" s="40" t="s">
        <v>618</v>
      </c>
      <c r="N5824" s="23" t="s">
        <v>622</v>
      </c>
      <c r="O5824" s="23">
        <f t="shared" si="1866"/>
        <v>25</v>
      </c>
      <c r="P5824" s="23" t="str">
        <f t="shared" si="1867"/>
        <v>600020Principal</v>
      </c>
    </row>
    <row r="5825" spans="1:16" ht="15" hidden="1" customHeight="1">
      <c r="A5825" s="23" t="s">
        <v>942</v>
      </c>
      <c r="B5825" s="23" t="str">
        <f>IFERROR(VLOOKUP(A5825,hoja!$A$2:$E$970,4,FALSE),0)</f>
        <v>CENTRO</v>
      </c>
      <c r="C5825" s="23" t="str">
        <f>IFERROR(VLOOKUP(A5825,hoja!$A$2:$E$1370,5,FALSE),0)</f>
        <v>BOGOTÁ</v>
      </c>
      <c r="D5825" s="23" t="str">
        <f>IFERROR(VLOOKUP(A5825,hoja!A:D,3,FALSE),0)</f>
        <v>60002</v>
      </c>
      <c r="E5825" s="40" t="s">
        <v>1291</v>
      </c>
      <c r="F5825" s="23">
        <f>IFERROR(VLOOKUP(E5825,hoja!$A$2:$E$970,4,FALSE),0)</f>
        <v>0</v>
      </c>
      <c r="G5825" s="23">
        <f>IFERROR(VLOOKUP(E5825,hoja!$A$2:$E$970,5,FALSE),0)</f>
        <v>0</v>
      </c>
      <c r="H5825" s="103">
        <f>IFERROR(VLOOKUP(E5825,hoja!A:C,3,FALSE),0)</f>
        <v>0</v>
      </c>
      <c r="I5825" s="24" t="str">
        <f t="shared" si="1864"/>
        <v>600020</v>
      </c>
      <c r="K5825" s="23">
        <v>18</v>
      </c>
      <c r="L5825" s="23" t="str">
        <f>IF(B5825=F5825,"REGIONAL","NACIONAL")</f>
        <v>NACIONAL</v>
      </c>
      <c r="M5825" s="40" t="s">
        <v>618</v>
      </c>
      <c r="N5825" s="23" t="s">
        <v>622</v>
      </c>
      <c r="O5825" s="23">
        <f t="shared" si="1866"/>
        <v>25</v>
      </c>
      <c r="P5825" s="23" t="str">
        <f t="shared" si="1867"/>
        <v>600020Principal</v>
      </c>
    </row>
    <row r="5826" spans="1:16" ht="15" hidden="1" customHeight="1">
      <c r="A5826" s="23" t="s">
        <v>942</v>
      </c>
      <c r="B5826" s="23" t="str">
        <f>IFERROR(VLOOKUP(A5826,hoja!$A$2:$E$970,4,FALSE),0)</f>
        <v>CENTRO</v>
      </c>
      <c r="C5826" s="23" t="str">
        <f>IFERROR(VLOOKUP(A5826,hoja!$A$2:$E$1370,5,FALSE),0)</f>
        <v>BOGOTÁ</v>
      </c>
      <c r="D5826" s="23" t="str">
        <f>IFERROR(VLOOKUP(A5826,hoja!A:D,3,FALSE),0)</f>
        <v>60002</v>
      </c>
      <c r="E5826" s="40" t="s">
        <v>1292</v>
      </c>
      <c r="F5826" s="23">
        <f>IFERROR(VLOOKUP(E5826,hoja!$A$2:$E$970,4,FALSE),0)</f>
        <v>0</v>
      </c>
      <c r="G5826" s="23">
        <f>IFERROR(VLOOKUP(E5826,hoja!$A$2:$E$970,5,FALSE),0)</f>
        <v>0</v>
      </c>
      <c r="H5826" s="103">
        <f>IFERROR(VLOOKUP(E5826,hoja!A:C,3,FALSE),0)</f>
        <v>0</v>
      </c>
      <c r="I5826" s="24" t="str">
        <f t="shared" si="1864"/>
        <v>600020</v>
      </c>
      <c r="K5826" s="23">
        <v>9</v>
      </c>
      <c r="L5826" s="23" t="str">
        <f t="shared" si="1865"/>
        <v>NACIONAL</v>
      </c>
      <c r="M5826" s="40" t="s">
        <v>618</v>
      </c>
      <c r="N5826" s="23" t="s">
        <v>622</v>
      </c>
      <c r="O5826" s="23">
        <f t="shared" si="1866"/>
        <v>25</v>
      </c>
      <c r="P5826" s="23" t="str">
        <f t="shared" si="1867"/>
        <v>600020Principal</v>
      </c>
    </row>
    <row r="5827" spans="1:16" ht="15" hidden="1" customHeight="1">
      <c r="A5827" s="23" t="s">
        <v>942</v>
      </c>
      <c r="B5827" s="23" t="str">
        <f>IFERROR(VLOOKUP(A5827,hoja!$A$2:$E$970,4,FALSE),0)</f>
        <v>CENTRO</v>
      </c>
      <c r="C5827" s="23" t="str">
        <f>IFERROR(VLOOKUP(A5827,hoja!$A$2:$E$1370,5,FALSE),0)</f>
        <v>BOGOTÁ</v>
      </c>
      <c r="D5827" s="23" t="str">
        <f>IFERROR(VLOOKUP(A5827,hoja!A:D,3,FALSE),0)</f>
        <v>60002</v>
      </c>
      <c r="E5827" s="40" t="s">
        <v>1293</v>
      </c>
      <c r="F5827" s="23">
        <f>IFERROR(VLOOKUP(E5827,hoja!$A$2:$E$970,4,FALSE),0)</f>
        <v>0</v>
      </c>
      <c r="G5827" s="23">
        <f>IFERROR(VLOOKUP(E5827,hoja!$A$2:$E$970,5,FALSE),0)</f>
        <v>0</v>
      </c>
      <c r="H5827" s="103">
        <f>IFERROR(VLOOKUP(E5827,hoja!A:C,3,FALSE),0)</f>
        <v>0</v>
      </c>
      <c r="I5827" s="24" t="str">
        <f t="shared" si="1864"/>
        <v>600020</v>
      </c>
      <c r="K5827" s="23">
        <v>8</v>
      </c>
      <c r="L5827" s="23" t="str">
        <f t="shared" si="1865"/>
        <v>NACIONAL</v>
      </c>
      <c r="M5827" s="40" t="s">
        <v>618</v>
      </c>
      <c r="N5827" s="23" t="s">
        <v>622</v>
      </c>
      <c r="O5827" s="23">
        <f t="shared" si="1866"/>
        <v>25</v>
      </c>
      <c r="P5827" s="23" t="str">
        <f t="shared" si="1867"/>
        <v>600020Principal</v>
      </c>
    </row>
    <row r="5828" spans="1:16" ht="15" hidden="1" customHeight="1">
      <c r="A5828" s="23" t="s">
        <v>942</v>
      </c>
      <c r="B5828" s="23" t="str">
        <f>IFERROR(VLOOKUP(A5828,hoja!$A$2:$E$970,4,FALSE),0)</f>
        <v>CENTRO</v>
      </c>
      <c r="C5828" s="23" t="str">
        <f>IFERROR(VLOOKUP(A5828,hoja!$A$2:$E$1370,5,FALSE),0)</f>
        <v>BOGOTÁ</v>
      </c>
      <c r="D5828" s="23" t="str">
        <f>IFERROR(VLOOKUP(A5828,hoja!A:D,3,FALSE),0)</f>
        <v>60002</v>
      </c>
      <c r="E5828" s="40" t="s">
        <v>743</v>
      </c>
      <c r="F5828" s="23" t="str">
        <f>IFERROR(VLOOKUP(E5828,hoja!$A$2:$E$970,4,FALSE),0)</f>
        <v>CENTRO</v>
      </c>
      <c r="G5828" s="23" t="str">
        <f>IFERROR(VLOOKUP(E5828,hoja!$A$2:$E$970,5,FALSE),0)</f>
        <v>BOGOTÁ</v>
      </c>
      <c r="H5828" s="103" t="str">
        <f>IFERROR(VLOOKUP(E5828,hoja!A:C,3,FALSE),0)</f>
        <v>0461</v>
      </c>
      <c r="I5828" s="24" t="str">
        <f t="shared" ref="I5828:I5882" si="1868">D5828&amp;H5828</f>
        <v>600020461</v>
      </c>
      <c r="K5828" s="23">
        <v>10</v>
      </c>
      <c r="L5828" s="23" t="s">
        <v>833</v>
      </c>
      <c r="M5828" s="40" t="s">
        <v>618</v>
      </c>
      <c r="N5828" s="23" t="s">
        <v>622</v>
      </c>
      <c r="O5828" s="23">
        <f t="shared" ref="O5828:O5882" si="1869">IF(K5828&lt;=250,25,IF(K5828&lt;=500,16,IF(K5828&lt;=800,12,IF(K5828&lt;=1100,8,IF(K5828&lt;=1400,6,IF(K5828&lt;=1700,5))))))</f>
        <v>25</v>
      </c>
      <c r="P5828" s="23" t="str">
        <f t="shared" ref="P5828:P5882" si="1870">D5828&amp;H5828&amp;M5828</f>
        <v>600020461Principal</v>
      </c>
    </row>
    <row r="5829" spans="1:16" ht="15" hidden="1" customHeight="1">
      <c r="A5829" s="23" t="s">
        <v>1080</v>
      </c>
      <c r="B5829" s="23" t="str">
        <f>IFERROR(VLOOKUP(A5829,hoja!$A$2:$E$970,4,FALSE),0)</f>
        <v>CENTRO</v>
      </c>
      <c r="C5829" s="23" t="str">
        <f>IFERROR(VLOOKUP(A5829,hoja!$A$2:$E$1370,5,FALSE),0)</f>
        <v>VILLAVICENCIO</v>
      </c>
      <c r="D5829" s="23" t="str">
        <f>IFERROR(VLOOKUP(A5829,hoja!A:D,3,FALSE),0)</f>
        <v>0029</v>
      </c>
      <c r="E5829" s="40" t="s">
        <v>653</v>
      </c>
      <c r="F5829" s="23" t="str">
        <f>IFERROR(VLOOKUP(E5829,hoja!$A$2:$E$970,4,FALSE),0)</f>
        <v>CENTRO</v>
      </c>
      <c r="G5829" s="23" t="str">
        <f>IFERROR(VLOOKUP(E5829,hoja!$A$2:$E$970,5,FALSE),0)</f>
        <v>MADRID</v>
      </c>
      <c r="H5829" s="103" t="str">
        <f>IFERROR(VLOOKUP(E5829,hoja!A:C,3,FALSE),0)</f>
        <v>2023</v>
      </c>
      <c r="I5829" s="24" t="str">
        <f t="shared" si="1868"/>
        <v>00292023</v>
      </c>
      <c r="K5829" s="23">
        <v>143</v>
      </c>
      <c r="L5829" s="23" t="str">
        <f t="shared" ref="L5829:L5883" si="1871">IF(B5829=F5829,"REGIONAL","NACIONAL")</f>
        <v>REGIONAL</v>
      </c>
      <c r="M5829" s="40" t="s">
        <v>618</v>
      </c>
      <c r="N5829" s="23" t="s">
        <v>622</v>
      </c>
      <c r="O5829" s="23">
        <f t="shared" si="1869"/>
        <v>25</v>
      </c>
      <c r="P5829" s="23" t="str">
        <f t="shared" si="1870"/>
        <v>00292023Principal</v>
      </c>
    </row>
    <row r="5830" spans="1:16" ht="15" hidden="1" customHeight="1">
      <c r="A5830" s="23" t="s">
        <v>1073</v>
      </c>
      <c r="B5830" s="23" t="str">
        <f>IFERROR(VLOOKUP(A5830,hoja!$A$2:$E$970,4,FALSE),0)</f>
        <v>ANTIOQUIA</v>
      </c>
      <c r="C5830" s="23" t="str">
        <f>IFERROR(VLOOKUP(A5830,hoja!$A$2:$E$1370,5,FALSE),0)</f>
        <v>MEDELLÍN</v>
      </c>
      <c r="D5830" s="23" t="str">
        <f>IFERROR(VLOOKUP(A5830,hoja!A:D,3,FALSE),0)</f>
        <v>50559</v>
      </c>
      <c r="E5830" s="40" t="s">
        <v>636</v>
      </c>
      <c r="F5830" s="23" t="str">
        <f>IFERROR(VLOOKUP(E5830,hoja!$A$2:$E$970,4,FALSE),0)</f>
        <v>CENTRO</v>
      </c>
      <c r="G5830" s="23" t="str">
        <f>IFERROR(VLOOKUP(E5830,hoja!$A$2:$E$970,5,FALSE),0)</f>
        <v>DUITAMA</v>
      </c>
      <c r="H5830" s="103" t="str">
        <f>IFERROR(VLOOKUP(E5830,hoja!A:C,3,FALSE),0)</f>
        <v>0441</v>
      </c>
      <c r="I5830" s="24" t="str">
        <f t="shared" si="1868"/>
        <v>505590441</v>
      </c>
      <c r="K5830" s="23">
        <v>596</v>
      </c>
      <c r="L5830" s="23" t="str">
        <f t="shared" si="1871"/>
        <v>NACIONAL</v>
      </c>
      <c r="M5830" s="40" t="s">
        <v>618</v>
      </c>
      <c r="N5830" s="23" t="s">
        <v>622</v>
      </c>
      <c r="O5830" s="23">
        <f t="shared" si="1869"/>
        <v>12</v>
      </c>
      <c r="P5830" s="23" t="str">
        <f t="shared" si="1870"/>
        <v>505590441Principal</v>
      </c>
    </row>
    <row r="5831" spans="1:16" ht="15" hidden="1" customHeight="1">
      <c r="A5831" s="23" t="s">
        <v>80</v>
      </c>
      <c r="B5831" s="23" t="str">
        <f>IFERROR(VLOOKUP(A5831,hoja!$A$2:$E$970,4,FALSE),0)</f>
        <v>OCCIDENTE</v>
      </c>
      <c r="C5831" s="23" t="str">
        <f>IFERROR(VLOOKUP(A5831,hoja!$A$2:$E$1370,5,FALSE),0)</f>
        <v>BUENAVENTURA</v>
      </c>
      <c r="D5831" s="23" t="str">
        <f>IFERROR(VLOOKUP(A5831,hoja!A:D,3,FALSE),0)</f>
        <v>60054</v>
      </c>
      <c r="E5831" s="40" t="s">
        <v>650</v>
      </c>
      <c r="F5831" s="23" t="str">
        <f>IFERROR(VLOOKUP(E5831,hoja!$A$2:$E$970,4,FALSE),0)</f>
        <v>OCCIDENTE</v>
      </c>
      <c r="G5831" s="23" t="str">
        <f>IFERROR(VLOOKUP(E5831,hoja!$A$2:$E$970,5,FALSE),0)</f>
        <v>CALOTO</v>
      </c>
      <c r="H5831" s="103" t="str">
        <f>IFERROR(VLOOKUP(E5831,hoja!A:C,3,FALSE),0)</f>
        <v>0445</v>
      </c>
      <c r="I5831" s="24" t="str">
        <f t="shared" si="1868"/>
        <v>600540445</v>
      </c>
      <c r="K5831" s="23">
        <v>198</v>
      </c>
      <c r="L5831" s="23" t="str">
        <f t="shared" si="1871"/>
        <v>REGIONAL</v>
      </c>
      <c r="M5831" s="40" t="s">
        <v>618</v>
      </c>
      <c r="N5831" s="23" t="s">
        <v>622</v>
      </c>
      <c r="O5831" s="23">
        <f t="shared" si="1869"/>
        <v>25</v>
      </c>
      <c r="P5831" s="23" t="str">
        <f t="shared" si="1870"/>
        <v>600540445Principal</v>
      </c>
    </row>
    <row r="5832" spans="1:16" ht="15" hidden="1" customHeight="1">
      <c r="A5832" s="23" t="s">
        <v>660</v>
      </c>
      <c r="B5832" s="23" t="str">
        <f>IFERROR(VLOOKUP(A5832,hoja!$A$2:$E$970,4,FALSE),0)</f>
        <v>CENTRO</v>
      </c>
      <c r="C5832" s="23" t="str">
        <f>IFERROR(VLOOKUP(A5832,hoja!$A$2:$E$1370,5,FALSE),0)</f>
        <v>BOGOTÁ</v>
      </c>
      <c r="D5832" s="23" t="str">
        <f>IFERROR(VLOOKUP(A5832,hoja!A:D,3,FALSE),0)</f>
        <v>0035</v>
      </c>
      <c r="E5832" s="40" t="s">
        <v>712</v>
      </c>
      <c r="F5832" s="23" t="str">
        <f>IFERROR(VLOOKUP(E5832,hoja!$A$2:$E$970,4,FALSE),0)</f>
        <v>COSTA</v>
      </c>
      <c r="G5832" s="23" t="str">
        <f>IFERROR(VLOOKUP(E5832,hoja!$A$2:$E$970,5,FALSE),0)</f>
        <v>MAICAO</v>
      </c>
      <c r="H5832" s="103" t="str">
        <f>IFERROR(VLOOKUP(E5832,hoja!A:C,3,FALSE),0)</f>
        <v>0230</v>
      </c>
      <c r="I5832" s="24" t="str">
        <f t="shared" si="1868"/>
        <v>00350230</v>
      </c>
      <c r="K5832" s="23">
        <v>1021</v>
      </c>
      <c r="L5832" s="23" t="str">
        <f t="shared" si="1871"/>
        <v>NACIONAL</v>
      </c>
      <c r="M5832" s="40" t="s">
        <v>674</v>
      </c>
      <c r="N5832" s="23" t="s">
        <v>622</v>
      </c>
      <c r="O5832" s="23">
        <f t="shared" si="1869"/>
        <v>8</v>
      </c>
      <c r="P5832" s="23" t="str">
        <f t="shared" si="1870"/>
        <v>00350230La Vega</v>
      </c>
    </row>
    <row r="5833" spans="1:16" ht="15" hidden="1" customHeight="1">
      <c r="A5833" s="23" t="s">
        <v>1042</v>
      </c>
      <c r="B5833" s="23" t="str">
        <f>IFERROR(VLOOKUP(A5833,hoja!$A$2:$E$970,4,FALSE),0)</f>
        <v>ANTIOQUIA</v>
      </c>
      <c r="C5833" s="23" t="str">
        <f>IFERROR(VLOOKUP(A5833,hoja!$A$2:$E$1370,5,FALSE),0)</f>
        <v>MEDELLÍN</v>
      </c>
      <c r="D5833" s="23" t="str">
        <f>IFERROR(VLOOKUP(A5833,hoja!A:D,3,FALSE),0)</f>
        <v>50217</v>
      </c>
      <c r="E5833" s="40" t="s">
        <v>875</v>
      </c>
      <c r="F5833" s="23" t="str">
        <f>IFERROR(VLOOKUP(E5833,hoja!$A$2:$E$970,4,FALSE),0)</f>
        <v>COSTA</v>
      </c>
      <c r="G5833" s="23" t="str">
        <f>IFERROR(VLOOKUP(E5833,hoja!$A$2:$E$970,5,FALSE),0)</f>
        <v>MALAMBO</v>
      </c>
      <c r="H5833" s="103" t="str">
        <f>IFERROR(VLOOKUP(E5833,hoja!A:C,3,FALSE),0)</f>
        <v>60023</v>
      </c>
      <c r="I5833" s="24" t="str">
        <f t="shared" si="1868"/>
        <v>5021760023</v>
      </c>
      <c r="K5833" s="23">
        <v>695</v>
      </c>
      <c r="L5833" s="23" t="str">
        <f t="shared" si="1871"/>
        <v>NACIONAL</v>
      </c>
      <c r="M5833" s="40" t="s">
        <v>618</v>
      </c>
      <c r="N5833" s="23" t="s">
        <v>622</v>
      </c>
      <c r="O5833" s="23">
        <f t="shared" si="1869"/>
        <v>12</v>
      </c>
      <c r="P5833" s="23" t="str">
        <f t="shared" si="1870"/>
        <v>5021760023Principal</v>
      </c>
    </row>
    <row r="5834" spans="1:16" ht="15" hidden="1" customHeight="1">
      <c r="A5834" s="23" t="s">
        <v>1227</v>
      </c>
      <c r="B5834" s="23" t="str">
        <f>IFERROR(VLOOKUP(A5834,hoja!$A$2:$E$970,4,FALSE),0)</f>
        <v>CENTRO</v>
      </c>
      <c r="C5834" s="23" t="str">
        <f>IFERROR(VLOOKUP(A5834,hoja!$A$2:$E$1370,5,FALSE),0)</f>
        <v>BOGOTÁ</v>
      </c>
      <c r="D5834" s="23" t="str">
        <f>IFERROR(VLOOKUP(A5834,hoja!A:D,3,FALSE),0)</f>
        <v>50623</v>
      </c>
      <c r="E5834" s="40" t="s">
        <v>635</v>
      </c>
      <c r="F5834" s="23" t="str">
        <f>IFERROR(VLOOKUP(E5834,hoja!$A$2:$E$970,4,FALSE),0)</f>
        <v>CENTRO</v>
      </c>
      <c r="G5834" s="23" t="str">
        <f>IFERROR(VLOOKUP(E5834,hoja!$A$2:$E$970,5,FALSE),0)</f>
        <v>BOGOTÁ</v>
      </c>
      <c r="H5834" s="103" t="str">
        <f>IFERROR(VLOOKUP(E5834,hoja!A:C,3,FALSE),0)</f>
        <v>0021</v>
      </c>
      <c r="I5834" s="24" t="str">
        <f t="shared" si="1868"/>
        <v>506230021</v>
      </c>
      <c r="K5834" s="23">
        <v>24</v>
      </c>
      <c r="L5834" s="23" t="str">
        <f t="shared" si="1871"/>
        <v>REGIONAL</v>
      </c>
      <c r="M5834" s="40" t="s">
        <v>618</v>
      </c>
      <c r="N5834" s="23" t="s">
        <v>622</v>
      </c>
      <c r="O5834" s="23">
        <f t="shared" si="1869"/>
        <v>25</v>
      </c>
      <c r="P5834" s="23" t="str">
        <f t="shared" si="1870"/>
        <v>506230021Principal</v>
      </c>
    </row>
    <row r="5835" spans="1:16" ht="15" hidden="1" customHeight="1">
      <c r="A5835" s="23" t="s">
        <v>663</v>
      </c>
      <c r="B5835" s="23" t="str">
        <f>IFERROR(VLOOKUP(A5835,hoja!$A$2:$E$970,4,FALSE),0)</f>
        <v>CENTRO</v>
      </c>
      <c r="C5835" s="23" t="str">
        <f>IFERROR(VLOOKUP(A5835,hoja!$A$2:$E$1370,5,FALSE),0)</f>
        <v>MADRID</v>
      </c>
      <c r="D5835" s="23" t="str">
        <f>IFERROR(VLOOKUP(A5835,hoja!A:D,3,FALSE),0)</f>
        <v>0022</v>
      </c>
      <c r="E5835" s="40" t="s">
        <v>1215</v>
      </c>
      <c r="F5835" s="23" t="str">
        <f>IFERROR(VLOOKUP(E5835,hoja!$A$2:$E$970,4,FALSE),0)</f>
        <v>CENTRO</v>
      </c>
      <c r="G5835" s="23" t="str">
        <f>IFERROR(VLOOKUP(E5835,hoja!$A$2:$E$970,5,FALSE),0)</f>
        <v>BOGOTÁ</v>
      </c>
      <c r="H5835" s="103" t="str">
        <f>IFERROR(VLOOKUP(E5835,hoja!A:C,3,FALSE),0)</f>
        <v>50516</v>
      </c>
      <c r="I5835" s="24" t="str">
        <f t="shared" si="1868"/>
        <v>002250516</v>
      </c>
      <c r="K5835" s="23">
        <v>20</v>
      </c>
      <c r="L5835" s="23" t="str">
        <f t="shared" si="1871"/>
        <v>REGIONAL</v>
      </c>
      <c r="M5835" s="40" t="s">
        <v>618</v>
      </c>
      <c r="N5835" s="23" t="s">
        <v>622</v>
      </c>
      <c r="O5835" s="23">
        <f t="shared" si="1869"/>
        <v>25</v>
      </c>
      <c r="P5835" s="23" t="str">
        <f t="shared" si="1870"/>
        <v>002250516Principal</v>
      </c>
    </row>
    <row r="5836" spans="1:16" ht="15" hidden="1" customHeight="1">
      <c r="A5836" s="23" t="s">
        <v>1115</v>
      </c>
      <c r="B5836" s="23" t="str">
        <f>IFERROR(VLOOKUP(A5836,hoja!$A$2:$E$970,4,FALSE),0)</f>
        <v>CENTRO</v>
      </c>
      <c r="C5836" s="23" t="str">
        <f>IFERROR(VLOOKUP(A5836,hoja!$A$2:$E$1370,5,FALSE),0)</f>
        <v>BOGOTÁ</v>
      </c>
      <c r="D5836" s="23" t="str">
        <f>IFERROR(VLOOKUP(A5836,hoja!A:D,3,FALSE),0)</f>
        <v>50523</v>
      </c>
      <c r="E5836" s="40" t="s">
        <v>635</v>
      </c>
      <c r="F5836" s="23" t="str">
        <f>IFERROR(VLOOKUP(E5836,hoja!$A$2:$E$970,4,FALSE),0)</f>
        <v>CENTRO</v>
      </c>
      <c r="G5836" s="23" t="str">
        <f>IFERROR(VLOOKUP(E5836,hoja!$A$2:$E$970,5,FALSE),0)</f>
        <v>BOGOTÁ</v>
      </c>
      <c r="H5836" s="103" t="str">
        <f>IFERROR(VLOOKUP(E5836,hoja!A:C,3,FALSE),0)</f>
        <v>0021</v>
      </c>
      <c r="I5836" s="24" t="str">
        <f t="shared" si="1868"/>
        <v>505230021</v>
      </c>
      <c r="K5836" s="23">
        <v>12</v>
      </c>
      <c r="L5836" s="23" t="str">
        <f t="shared" si="1871"/>
        <v>REGIONAL</v>
      </c>
      <c r="M5836" s="40" t="s">
        <v>618</v>
      </c>
      <c r="N5836" s="23" t="s">
        <v>622</v>
      </c>
      <c r="O5836" s="23">
        <f t="shared" si="1869"/>
        <v>25</v>
      </c>
      <c r="P5836" s="23" t="str">
        <f t="shared" si="1870"/>
        <v>505230021Principal</v>
      </c>
    </row>
    <row r="5837" spans="1:16" ht="15" hidden="1" customHeight="1">
      <c r="A5837" s="23" t="s">
        <v>723</v>
      </c>
      <c r="B5837" s="23" t="str">
        <f>IFERROR(VLOOKUP(A5837,hoja!$A$2:$E$970,4,FALSE),0)</f>
        <v>COSTA</v>
      </c>
      <c r="C5837" s="23" t="str">
        <f>IFERROR(VLOOKUP(A5837,hoja!$A$2:$E$1370,5,FALSE),0)</f>
        <v>SANTA MARTA</v>
      </c>
      <c r="D5837" s="23" t="str">
        <f>IFERROR(VLOOKUP(A5837,hoja!A:D,3,FALSE),0)</f>
        <v>0118</v>
      </c>
      <c r="E5837" s="40" t="s">
        <v>780</v>
      </c>
      <c r="F5837" s="23" t="str">
        <f>IFERROR(VLOOKUP(E5837,hoja!$A$2:$E$970,4,FALSE),0)</f>
        <v>CENTRO</v>
      </c>
      <c r="G5837" s="23" t="str">
        <f>IFERROR(VLOOKUP(E5837,hoja!$A$2:$E$970,5,FALSE),0)</f>
        <v>ZIPAQUIRÁ</v>
      </c>
      <c r="H5837" s="103" t="str">
        <f>IFERROR(VLOOKUP(E5837,hoja!A:C,3,FALSE),0)</f>
        <v>2031</v>
      </c>
      <c r="I5837" s="24" t="str">
        <f t="shared" si="1868"/>
        <v>01182031</v>
      </c>
      <c r="K5837" s="23">
        <v>948</v>
      </c>
      <c r="L5837" s="23" t="str">
        <f t="shared" si="1871"/>
        <v>NACIONAL</v>
      </c>
      <c r="M5837" s="40" t="s">
        <v>643</v>
      </c>
      <c r="N5837" s="23" t="s">
        <v>622</v>
      </c>
      <c r="O5837" s="23">
        <f t="shared" si="1869"/>
        <v>8</v>
      </c>
      <c r="P5837" s="23" t="str">
        <f t="shared" si="1870"/>
        <v>01182031Piedecuesta</v>
      </c>
    </row>
    <row r="5838" spans="1:16" ht="15" hidden="1" customHeight="1">
      <c r="A5838" s="23" t="s">
        <v>1294</v>
      </c>
      <c r="B5838" s="23" t="str">
        <f>IFERROR(VLOOKUP(A5838,hoja!$A$2:$E$970,4,FALSE),0)</f>
        <v>CENTRO</v>
      </c>
      <c r="C5838" s="23" t="str">
        <f>IFERROR(VLOOKUP(A5838,hoja!$A$2:$E$1370,5,FALSE),0)</f>
        <v>BOGOTÁ</v>
      </c>
      <c r="D5838" s="23" t="str">
        <f>IFERROR(VLOOKUP(A5838,hoja!A:D,3,FALSE),0)</f>
        <v>50709</v>
      </c>
      <c r="E5838" s="40" t="s">
        <v>635</v>
      </c>
      <c r="F5838" s="23" t="str">
        <f>IFERROR(VLOOKUP(E5838,hoja!$A$2:$E$970,4,FALSE),0)</f>
        <v>CENTRO</v>
      </c>
      <c r="G5838" s="23" t="str">
        <f>IFERROR(VLOOKUP(E5838,hoja!$A$2:$E$970,5,FALSE),0)</f>
        <v>BOGOTÁ</v>
      </c>
      <c r="H5838" s="103" t="str">
        <f>IFERROR(VLOOKUP(E5838,hoja!A:C,3,FALSE),0)</f>
        <v>0021</v>
      </c>
      <c r="I5838" s="24" t="str">
        <f t="shared" si="1868"/>
        <v>507090021</v>
      </c>
      <c r="K5838" s="23">
        <v>19</v>
      </c>
      <c r="L5838" s="23" t="str">
        <f t="shared" si="1871"/>
        <v>REGIONAL</v>
      </c>
      <c r="M5838" s="40" t="s">
        <v>618</v>
      </c>
      <c r="N5838" s="23" t="s">
        <v>622</v>
      </c>
      <c r="O5838" s="23">
        <f t="shared" si="1869"/>
        <v>25</v>
      </c>
      <c r="P5838" s="23" t="str">
        <f t="shared" si="1870"/>
        <v>507090021Principal</v>
      </c>
    </row>
    <row r="5839" spans="1:16" ht="15" hidden="1" customHeight="1">
      <c r="A5839" s="23" t="s">
        <v>630</v>
      </c>
      <c r="B5839" s="23" t="str">
        <f>IFERROR(VLOOKUP(A5839,hoja!$A$2:$E$970,4,FALSE),0)</f>
        <v>CENTRO</v>
      </c>
      <c r="C5839" s="23" t="str">
        <f>IFERROR(VLOOKUP(A5839,hoja!$A$2:$E$1370,5,FALSE),0)</f>
        <v>SESQUILÉ</v>
      </c>
      <c r="D5839" s="23" t="str">
        <f>IFERROR(VLOOKUP(A5839,hoja!A:D,3,FALSE),0)</f>
        <v>1501</v>
      </c>
      <c r="E5839" s="40" t="s">
        <v>1295</v>
      </c>
      <c r="F5839" s="23" t="str">
        <f>IFERROR(VLOOKUP(E5839,hoja!$A$2:$E$970,4,FALSE),0)</f>
        <v>SANTANDER</v>
      </c>
      <c r="G5839" s="23" t="str">
        <f>IFERROR(VLOOKUP(E5839,hoja!$A$2:$E$970,5,FALSE),0)</f>
        <v>CÚCUTA</v>
      </c>
      <c r="H5839" s="103" t="str">
        <f>IFERROR(VLOOKUP(E5839,hoja!A:C,3,FALSE),0)</f>
        <v>50499</v>
      </c>
      <c r="I5839" s="24" t="str">
        <f t="shared" si="1868"/>
        <v>150150499</v>
      </c>
      <c r="K5839" s="23">
        <v>620</v>
      </c>
      <c r="L5839" s="23" t="str">
        <f t="shared" si="1871"/>
        <v>NACIONAL</v>
      </c>
      <c r="M5839" s="40" t="s">
        <v>618</v>
      </c>
      <c r="N5839" s="23" t="s">
        <v>622</v>
      </c>
      <c r="O5839" s="23">
        <f t="shared" si="1869"/>
        <v>12</v>
      </c>
      <c r="P5839" s="23" t="str">
        <f t="shared" si="1870"/>
        <v>150150499Principal</v>
      </c>
    </row>
    <row r="5840" spans="1:16" ht="15" hidden="1" customHeight="1">
      <c r="A5840" s="23" t="s">
        <v>1213</v>
      </c>
      <c r="B5840" s="23" t="str">
        <f>IFERROR(VLOOKUP(A5840,hoja!$A$2:$E$970,4,FALSE),0)</f>
        <v>COSTA</v>
      </c>
      <c r="C5840" s="23" t="str">
        <f>IFERROR(VLOOKUP(A5840,hoja!$A$2:$E$1370,5,FALSE),0)</f>
        <v>MALAMBO</v>
      </c>
      <c r="D5840" s="23" t="str">
        <f>IFERROR(VLOOKUP(A5840,hoja!A:D,3,FALSE),0)</f>
        <v>50221</v>
      </c>
      <c r="E5840" s="40" t="s">
        <v>642</v>
      </c>
      <c r="F5840" s="23" t="str">
        <f>IFERROR(VLOOKUP(E5840,hoja!$A$2:$E$970,4,FALSE),0)</f>
        <v>COSTA</v>
      </c>
      <c r="G5840" s="23" t="str">
        <f>IFERROR(VLOOKUP(E5840,hoja!$A$2:$E$970,5,FALSE),0)</f>
        <v>BARRANQUILLA</v>
      </c>
      <c r="H5840" s="103" t="str">
        <f>IFERROR(VLOOKUP(E5840,hoja!A:C,3,FALSE),0)</f>
        <v>0111</v>
      </c>
      <c r="I5840" s="24" t="str">
        <f t="shared" si="1868"/>
        <v>502210111</v>
      </c>
      <c r="K5840" s="23">
        <v>4</v>
      </c>
      <c r="L5840" s="23" t="str">
        <f t="shared" si="1871"/>
        <v>REGIONAL</v>
      </c>
      <c r="M5840" s="40" t="s">
        <v>618</v>
      </c>
      <c r="N5840" s="23" t="s">
        <v>622</v>
      </c>
      <c r="O5840" s="23">
        <f t="shared" si="1869"/>
        <v>25</v>
      </c>
      <c r="P5840" s="23" t="str">
        <f t="shared" si="1870"/>
        <v>502210111Principal</v>
      </c>
    </row>
    <row r="5841" spans="1:16" ht="15" hidden="1" customHeight="1">
      <c r="A5841" s="23" t="s">
        <v>821</v>
      </c>
      <c r="B5841" s="23" t="str">
        <f>IFERROR(VLOOKUP(A5841,hoja!$A$2:$E$970,4,FALSE),0)</f>
        <v>CENTRO</v>
      </c>
      <c r="C5841" s="23" t="str">
        <f>IFERROR(VLOOKUP(A5841,hoja!$A$2:$E$1370,5,FALSE),0)</f>
        <v>BOGOTÁ</v>
      </c>
      <c r="D5841" s="23" t="str">
        <f>IFERROR(VLOOKUP(A5841,hoja!A:D,3,FALSE),0)</f>
        <v>10217</v>
      </c>
      <c r="E5841" s="40" t="s">
        <v>644</v>
      </c>
      <c r="F5841" s="23" t="str">
        <f>IFERROR(VLOOKUP(E5841,hoja!$A$2:$E$970,4,FALSE),0)</f>
        <v>OCCIDENTE</v>
      </c>
      <c r="G5841" s="23" t="str">
        <f>IFERROR(VLOOKUP(E5841,hoja!$A$2:$E$970,5,FALSE),0)</f>
        <v>PEREIRA</v>
      </c>
      <c r="H5841" s="103" t="str">
        <f>IFERROR(VLOOKUP(E5841,hoja!A:C,3,FALSE),0)</f>
        <v>0198</v>
      </c>
      <c r="I5841" s="24" t="str">
        <f t="shared" si="1868"/>
        <v>102170198</v>
      </c>
      <c r="K5841" s="23">
        <v>344</v>
      </c>
      <c r="L5841" s="23" t="str">
        <f t="shared" si="1871"/>
        <v>NACIONAL</v>
      </c>
      <c r="M5841" s="40" t="s">
        <v>955</v>
      </c>
      <c r="N5841" s="23" t="s">
        <v>622</v>
      </c>
      <c r="O5841" s="23">
        <f t="shared" si="1869"/>
        <v>16</v>
      </c>
      <c r="P5841" s="23" t="str">
        <f t="shared" si="1870"/>
        <v>102170198letras</v>
      </c>
    </row>
    <row r="5842" spans="1:16" ht="15" hidden="1" customHeight="1">
      <c r="A5842" s="23" t="s">
        <v>821</v>
      </c>
      <c r="B5842" s="23" t="str">
        <f>IFERROR(VLOOKUP(A5842,hoja!$A$2:$E$970,4,FALSE),0)</f>
        <v>CENTRO</v>
      </c>
      <c r="C5842" s="23" t="str">
        <f>IFERROR(VLOOKUP(A5842,hoja!$A$2:$E$1370,5,FALSE),0)</f>
        <v>BOGOTÁ</v>
      </c>
      <c r="D5842" s="23" t="str">
        <f>IFERROR(VLOOKUP(A5842,hoja!A:D,3,FALSE),0)</f>
        <v>10217</v>
      </c>
      <c r="E5842" s="40" t="s">
        <v>645</v>
      </c>
      <c r="F5842" s="23" t="str">
        <f>IFERROR(VLOOKUP(E5842,hoja!$A$2:$E$970,4,FALSE),0)</f>
        <v>OCCIDENTE</v>
      </c>
      <c r="G5842" s="23" t="str">
        <f>IFERROR(VLOOKUP(E5842,hoja!$A$2:$E$970,5,FALSE),0)</f>
        <v>CALI</v>
      </c>
      <c r="H5842" s="103" t="str">
        <f>IFERROR(VLOOKUP(E5842,hoja!A:C,3,FALSE),0)</f>
        <v>0410</v>
      </c>
      <c r="I5842" s="24" t="str">
        <f t="shared" si="1868"/>
        <v>102170410</v>
      </c>
      <c r="K5842" s="23">
        <v>460</v>
      </c>
      <c r="L5842" s="23" t="str">
        <f t="shared" si="1871"/>
        <v>NACIONAL</v>
      </c>
      <c r="M5842" s="40" t="s">
        <v>618</v>
      </c>
      <c r="N5842" s="23" t="s">
        <v>622</v>
      </c>
      <c r="O5842" s="23">
        <f t="shared" si="1869"/>
        <v>16</v>
      </c>
      <c r="P5842" s="23" t="str">
        <f t="shared" si="1870"/>
        <v>102170410Principal</v>
      </c>
    </row>
    <row r="5843" spans="1:16" ht="15" hidden="1" customHeight="1">
      <c r="A5843" s="23" t="s">
        <v>801</v>
      </c>
      <c r="B5843" s="23" t="str">
        <f>IFERROR(VLOOKUP(A5843,hoja!$A$2:$E$970,4,FALSE),0)</f>
        <v>CENTRO</v>
      </c>
      <c r="C5843" s="23" t="str">
        <f>IFERROR(VLOOKUP(A5843,hoja!$A$2:$E$1370,5,FALSE),0)</f>
        <v>SESQUILÉ</v>
      </c>
      <c r="D5843" s="23" t="str">
        <f>IFERROR(VLOOKUP(A5843,hoja!A:D,3,FALSE),0)</f>
        <v>6034</v>
      </c>
      <c r="E5843" s="40" t="s">
        <v>1296</v>
      </c>
      <c r="F5843" s="23" t="str">
        <f>IFERROR(VLOOKUP(E5843,hoja!$A$2:$E$970,4,FALSE),0)</f>
        <v>CENTRO</v>
      </c>
      <c r="G5843" s="23" t="str">
        <f>IFERROR(VLOOKUP(E5843,hoja!$A$2:$E$970,5,FALSE),0)</f>
        <v>TOCANCIPÁ</v>
      </c>
      <c r="H5843" s="103" t="str">
        <f>IFERROR(VLOOKUP(E5843,hoja!A:C,3,FALSE),0)</f>
        <v>50448</v>
      </c>
      <c r="I5843" s="24" t="str">
        <f t="shared" si="1868"/>
        <v>603450448</v>
      </c>
      <c r="K5843" s="23">
        <v>2</v>
      </c>
      <c r="L5843" s="23" t="str">
        <f t="shared" si="1871"/>
        <v>REGIONAL</v>
      </c>
      <c r="M5843" s="40" t="s">
        <v>618</v>
      </c>
      <c r="N5843" s="23" t="s">
        <v>622</v>
      </c>
      <c r="O5843" s="23">
        <f t="shared" si="1869"/>
        <v>25</v>
      </c>
      <c r="P5843" s="23" t="str">
        <f t="shared" si="1870"/>
        <v>603450448Principal</v>
      </c>
    </row>
    <row r="5844" spans="1:16" ht="15" hidden="1" customHeight="1">
      <c r="A5844" s="23" t="s">
        <v>1179</v>
      </c>
      <c r="B5844" s="23" t="str">
        <f>IFERROR(VLOOKUP(A5844,hoja!$A$2:$E$970,4,FALSE),0)</f>
        <v>COSTA</v>
      </c>
      <c r="C5844" s="23" t="str">
        <f>IFERROR(VLOOKUP(A5844,hoja!$A$2:$E$1370,5,FALSE),0)</f>
        <v>VALLEDUPAR</v>
      </c>
      <c r="D5844" s="23" t="str">
        <f>IFERROR(VLOOKUP(A5844,hoja!A:D,3,FALSE),0)</f>
        <v>50570</v>
      </c>
      <c r="E5844" s="40" t="s">
        <v>668</v>
      </c>
      <c r="F5844" s="23" t="str">
        <f>IFERROR(VLOOKUP(E5844,hoja!$A$2:$E$970,4,FALSE),0)</f>
        <v>COSTA</v>
      </c>
      <c r="G5844" s="23" t="str">
        <f>IFERROR(VLOOKUP(E5844,hoja!$A$2:$E$970,5,FALSE),0)</f>
        <v>VALLEDUPAR</v>
      </c>
      <c r="H5844" s="103" t="str">
        <f>IFERROR(VLOOKUP(E5844,hoja!A:C,3,FALSE),0)</f>
        <v>0447</v>
      </c>
      <c r="I5844" s="24" t="str">
        <f t="shared" si="1868"/>
        <v>505700447</v>
      </c>
      <c r="K5844" s="23">
        <v>4</v>
      </c>
      <c r="L5844" s="23" t="str">
        <f t="shared" si="1871"/>
        <v>REGIONAL</v>
      </c>
      <c r="M5844" s="40" t="s">
        <v>618</v>
      </c>
      <c r="N5844" s="23" t="s">
        <v>622</v>
      </c>
      <c r="O5844" s="23">
        <f t="shared" si="1869"/>
        <v>25</v>
      </c>
      <c r="P5844" s="23" t="str">
        <f t="shared" si="1870"/>
        <v>505700447Principal</v>
      </c>
    </row>
    <row r="5845" spans="1:16" ht="15" hidden="1" customHeight="1">
      <c r="A5845" s="23" t="s">
        <v>919</v>
      </c>
      <c r="B5845" s="23" t="str">
        <f>IFERROR(VLOOKUP(A5845,hoja!$A$2:$E$970,4,FALSE),0)</f>
        <v>CENTRO</v>
      </c>
      <c r="C5845" s="23" t="str">
        <f>IFERROR(VLOOKUP(A5845,hoja!$A$2:$E$1370,5,FALSE),0)</f>
        <v>ZIPAQUIRÁ</v>
      </c>
      <c r="D5845" s="23" t="str">
        <f>IFERROR(VLOOKUP(A5845,hoja!A:D,3,FALSE),0)</f>
        <v>50390</v>
      </c>
      <c r="E5845" s="40" t="s">
        <v>1227</v>
      </c>
      <c r="F5845" s="23" t="str">
        <f>IFERROR(VLOOKUP(E5845,hoja!$A$2:$E$970,4,FALSE),0)</f>
        <v>CENTRO</v>
      </c>
      <c r="G5845" s="23" t="str">
        <f>IFERROR(VLOOKUP(E5845,hoja!$A$2:$E$970,5,FALSE),0)</f>
        <v>BOGOTÁ</v>
      </c>
      <c r="H5845" s="103" t="str">
        <f>IFERROR(VLOOKUP(E5845,hoja!A:C,3,FALSE),0)</f>
        <v>50623</v>
      </c>
      <c r="I5845" s="24" t="str">
        <f t="shared" si="1868"/>
        <v>5039050623</v>
      </c>
      <c r="K5845" s="23">
        <v>42</v>
      </c>
      <c r="L5845" s="23" t="str">
        <f t="shared" si="1871"/>
        <v>REGIONAL</v>
      </c>
      <c r="M5845" s="40" t="s">
        <v>618</v>
      </c>
      <c r="N5845" s="23" t="s">
        <v>622</v>
      </c>
      <c r="O5845" s="23">
        <f t="shared" si="1869"/>
        <v>25</v>
      </c>
      <c r="P5845" s="23" t="str">
        <f t="shared" si="1870"/>
        <v>5039050623Principal</v>
      </c>
    </row>
    <row r="5846" spans="1:16" ht="15" hidden="1" customHeight="1">
      <c r="A5846" s="23" t="s">
        <v>827</v>
      </c>
      <c r="B5846" s="23" t="str">
        <f>IFERROR(VLOOKUP(A5846,hoja!$A$2:$E$970,4,FALSE),0)</f>
        <v>ANTIOQUIA</v>
      </c>
      <c r="C5846" s="23" t="str">
        <f>IFERROR(VLOOKUP(A5846,hoja!$A$2:$E$1370,5,FALSE),0)</f>
        <v>MEDELLÍN</v>
      </c>
      <c r="D5846" s="23" t="str">
        <f>IFERROR(VLOOKUP(A5846,hoja!A:D,3,FALSE),0)</f>
        <v>10221</v>
      </c>
      <c r="E5846" s="40" t="s">
        <v>1059</v>
      </c>
      <c r="F5846" s="23" t="str">
        <f>IFERROR(VLOOKUP(E5846,hoja!$A$2:$E$970,4,FALSE),0)</f>
        <v>ANTIOQUIA</v>
      </c>
      <c r="G5846" s="23" t="str">
        <f>IFERROR(VLOOKUP(E5846,hoja!$A$2:$E$970,5,FALSE),0)</f>
        <v>MEDELLÍN</v>
      </c>
      <c r="H5846" s="103" t="str">
        <f>IFERROR(VLOOKUP(E5846,hoja!A:C,3,FALSE),0)</f>
        <v>0043</v>
      </c>
      <c r="I5846" s="24" t="str">
        <f t="shared" si="1868"/>
        <v>102210043</v>
      </c>
      <c r="K5846" s="23">
        <v>26</v>
      </c>
      <c r="L5846" s="23" t="str">
        <f t="shared" si="1871"/>
        <v>REGIONAL</v>
      </c>
      <c r="M5846" s="40" t="s">
        <v>618</v>
      </c>
      <c r="N5846" s="23" t="s">
        <v>622</v>
      </c>
      <c r="O5846" s="23">
        <f t="shared" si="1869"/>
        <v>25</v>
      </c>
      <c r="P5846" s="23" t="str">
        <f t="shared" si="1870"/>
        <v>102210043Principal</v>
      </c>
    </row>
    <row r="5847" spans="1:16" ht="15" hidden="1" customHeight="1">
      <c r="A5847" s="23" t="s">
        <v>1297</v>
      </c>
      <c r="B5847" s="23" t="str">
        <f>IFERROR(VLOOKUP(A5847,hoja!$A$2:$E$970,4,FALSE),0)</f>
        <v>COSTA</v>
      </c>
      <c r="C5847" s="23" t="str">
        <f>IFERROR(VLOOKUP(A5847,hoja!$A$2:$E$1370,5,FALSE),0)</f>
        <v>CARTAGENA</v>
      </c>
      <c r="D5847" s="23" t="str">
        <f>IFERROR(VLOOKUP(A5847,hoja!A:D,3,FALSE),0)</f>
        <v>50572</v>
      </c>
      <c r="E5847" s="40" t="s">
        <v>653</v>
      </c>
      <c r="F5847" s="23" t="str">
        <f>IFERROR(VLOOKUP(E5847,hoja!$A$2:$E$970,4,FALSE),0)</f>
        <v>CENTRO</v>
      </c>
      <c r="G5847" s="23" t="str">
        <f>IFERROR(VLOOKUP(E5847,hoja!$A$2:$E$970,5,FALSE),0)</f>
        <v>MADRID</v>
      </c>
      <c r="H5847" s="103" t="str">
        <f>IFERROR(VLOOKUP(E5847,hoja!A:C,3,FALSE),0)</f>
        <v>2023</v>
      </c>
      <c r="I5847" s="24" t="str">
        <f t="shared" si="1868"/>
        <v>505722023</v>
      </c>
      <c r="K5847" s="23">
        <v>1114</v>
      </c>
      <c r="L5847" s="23" t="str">
        <f t="shared" si="1871"/>
        <v>NACIONAL</v>
      </c>
      <c r="M5847" s="40" t="s">
        <v>618</v>
      </c>
      <c r="N5847" s="23" t="s">
        <v>622</v>
      </c>
      <c r="O5847" s="23">
        <f t="shared" si="1869"/>
        <v>6</v>
      </c>
      <c r="P5847" s="23" t="str">
        <f t="shared" si="1870"/>
        <v>505722023Principal</v>
      </c>
    </row>
    <row r="5848" spans="1:16" ht="15" hidden="1" customHeight="1">
      <c r="A5848" s="23" t="s">
        <v>684</v>
      </c>
      <c r="B5848" s="23" t="str">
        <f>IFERROR(VLOOKUP(A5848,hoja!$A$2:$E$970,4,FALSE),0)</f>
        <v>ANTIOQUIA</v>
      </c>
      <c r="C5848" s="23" t="str">
        <f>IFERROR(VLOOKUP(A5848,hoja!$A$2:$E$1370,5,FALSE),0)</f>
        <v>MEDELLÍN</v>
      </c>
      <c r="D5848" s="23" t="str">
        <f>IFERROR(VLOOKUP(A5848,hoja!A:D,3,FALSE),0)</f>
        <v>60046</v>
      </c>
      <c r="E5848" s="40" t="s">
        <v>1059</v>
      </c>
      <c r="F5848" s="23" t="str">
        <f>IFERROR(VLOOKUP(E5848,hoja!$A$2:$E$970,4,FALSE),0)</f>
        <v>ANTIOQUIA</v>
      </c>
      <c r="G5848" s="23" t="str">
        <f>IFERROR(VLOOKUP(E5848,hoja!$A$2:$E$970,5,FALSE),0)</f>
        <v>MEDELLÍN</v>
      </c>
      <c r="H5848" s="103" t="str">
        <f>IFERROR(VLOOKUP(E5848,hoja!A:C,3,FALSE),0)</f>
        <v>0043</v>
      </c>
      <c r="I5848" s="24" t="str">
        <f t="shared" si="1868"/>
        <v>600460043</v>
      </c>
      <c r="K5848" s="23">
        <v>26</v>
      </c>
      <c r="L5848" s="23" t="str">
        <f t="shared" si="1871"/>
        <v>REGIONAL</v>
      </c>
      <c r="M5848" s="40" t="s">
        <v>618</v>
      </c>
      <c r="N5848" s="23" t="s">
        <v>622</v>
      </c>
      <c r="O5848" s="23">
        <f t="shared" si="1869"/>
        <v>25</v>
      </c>
      <c r="P5848" s="23" t="str">
        <f t="shared" si="1870"/>
        <v>600460043Principal</v>
      </c>
    </row>
    <row r="5849" spans="1:16" ht="15" hidden="1" customHeight="1">
      <c r="A5849" s="23" t="s">
        <v>1118</v>
      </c>
      <c r="B5849" s="23" t="str">
        <f>IFERROR(VLOOKUP(A5849,hoja!$A$2:$E$970,4,FALSE),0)</f>
        <v>OCCIDENTE</v>
      </c>
      <c r="C5849" s="23" t="str">
        <f>IFERROR(VLOOKUP(A5849,hoja!$A$2:$E$1370,5,FALSE),0)</f>
        <v>BOGOTÁ</v>
      </c>
      <c r="D5849" s="23" t="str">
        <f>IFERROR(VLOOKUP(A5849,hoja!A:D,3,FALSE),0)</f>
        <v>50541</v>
      </c>
      <c r="E5849" s="40" t="s">
        <v>635</v>
      </c>
      <c r="F5849" s="23" t="str">
        <f>IFERROR(VLOOKUP(E5849,hoja!$A$2:$E$970,4,FALSE),0)</f>
        <v>CENTRO</v>
      </c>
      <c r="G5849" s="23" t="str">
        <f>IFERROR(VLOOKUP(E5849,hoja!$A$2:$E$970,5,FALSE),0)</f>
        <v>BOGOTÁ</v>
      </c>
      <c r="H5849" s="103" t="str">
        <f>IFERROR(VLOOKUP(E5849,hoja!A:C,3,FALSE),0)</f>
        <v>0021</v>
      </c>
      <c r="I5849" s="24" t="str">
        <f t="shared" si="1868"/>
        <v>505410021</v>
      </c>
      <c r="K5849" s="23">
        <v>15</v>
      </c>
      <c r="L5849" s="23" t="str">
        <f t="shared" si="1871"/>
        <v>NACIONAL</v>
      </c>
      <c r="M5849" s="40" t="s">
        <v>618</v>
      </c>
      <c r="N5849" s="23" t="s">
        <v>622</v>
      </c>
      <c r="O5849" s="23">
        <f t="shared" si="1869"/>
        <v>25</v>
      </c>
      <c r="P5849" s="23" t="str">
        <f t="shared" si="1870"/>
        <v>505410021Principal</v>
      </c>
    </row>
    <row r="5850" spans="1:16" ht="15" hidden="1" customHeight="1">
      <c r="A5850" s="23" t="s">
        <v>635</v>
      </c>
      <c r="B5850" s="23" t="str">
        <f>IFERROR(VLOOKUP(A5850,hoja!$A$2:$E$970,4,FALSE),0)</f>
        <v>CENTRO</v>
      </c>
      <c r="C5850" s="23" t="str">
        <f>IFERROR(VLOOKUP(A5850,hoja!$A$2:$E$1370,5,FALSE),0)</f>
        <v>BOGOTÁ</v>
      </c>
      <c r="D5850" s="23" t="str">
        <f>IFERROR(VLOOKUP(A5850,hoja!A:D,3,FALSE),0)</f>
        <v>0021</v>
      </c>
      <c r="E5850" s="40" t="s">
        <v>1294</v>
      </c>
      <c r="F5850" s="23" t="str">
        <f>IFERROR(VLOOKUP(E5850,hoja!$A$2:$E$970,4,FALSE),0)</f>
        <v>CENTRO</v>
      </c>
      <c r="G5850" s="23" t="str">
        <f>IFERROR(VLOOKUP(E5850,hoja!$A$2:$E$970,5,FALSE),0)</f>
        <v>BOGOTÁ</v>
      </c>
      <c r="H5850" s="103" t="str">
        <f>IFERROR(VLOOKUP(E5850,hoja!A:C,3,FALSE),0)</f>
        <v>50709</v>
      </c>
      <c r="I5850" s="24" t="str">
        <f t="shared" si="1868"/>
        <v>002150709</v>
      </c>
      <c r="K5850" s="23">
        <v>19</v>
      </c>
      <c r="L5850" s="23" t="str">
        <f t="shared" si="1871"/>
        <v>REGIONAL</v>
      </c>
      <c r="M5850" s="40" t="s">
        <v>618</v>
      </c>
      <c r="N5850" s="23" t="s">
        <v>622</v>
      </c>
      <c r="O5850" s="23">
        <f t="shared" si="1869"/>
        <v>25</v>
      </c>
      <c r="P5850" s="23" t="str">
        <f t="shared" si="1870"/>
        <v>002150709Principal</v>
      </c>
    </row>
    <row r="5851" spans="1:16" ht="15" hidden="1" customHeight="1">
      <c r="A5851" s="23" t="s">
        <v>635</v>
      </c>
      <c r="B5851" s="23" t="str">
        <f>IFERROR(VLOOKUP(A5851,hoja!$A$2:$E$970,4,FALSE),0)</f>
        <v>CENTRO</v>
      </c>
      <c r="C5851" s="23" t="str">
        <f>IFERROR(VLOOKUP(A5851,hoja!$A$2:$E$1370,5,FALSE),0)</f>
        <v>BOGOTÁ</v>
      </c>
      <c r="D5851" s="23" t="str">
        <f>IFERROR(VLOOKUP(A5851,hoja!A:D,3,FALSE),0)</f>
        <v>0021</v>
      </c>
      <c r="E5851" s="40" t="s">
        <v>1298</v>
      </c>
      <c r="F5851" s="23" t="str">
        <f>IFERROR(VLOOKUP(E5851,hoja!$A$2:$E$970,4,FALSE),0)</f>
        <v>CENTRO</v>
      </c>
      <c r="G5851" s="23" t="str">
        <f>IFERROR(VLOOKUP(E5851,hoja!$A$2:$E$970,5,FALSE),0)</f>
        <v>BOGOTÁ</v>
      </c>
      <c r="H5851" s="103" t="str">
        <f>IFERROR(VLOOKUP(E5851,hoja!A:C,3,FALSE),0)</f>
        <v>50671</v>
      </c>
      <c r="I5851" s="24" t="str">
        <f t="shared" si="1868"/>
        <v>002150671</v>
      </c>
      <c r="K5851" s="23">
        <v>5</v>
      </c>
      <c r="L5851" s="23" t="str">
        <f t="shared" si="1871"/>
        <v>REGIONAL</v>
      </c>
      <c r="M5851" s="40" t="s">
        <v>618</v>
      </c>
      <c r="N5851" s="23" t="s">
        <v>622</v>
      </c>
      <c r="O5851" s="23">
        <f t="shared" si="1869"/>
        <v>25</v>
      </c>
      <c r="P5851" s="23" t="str">
        <f t="shared" si="1870"/>
        <v>002150671Principal</v>
      </c>
    </row>
    <row r="5852" spans="1:16" ht="15" hidden="1" customHeight="1">
      <c r="A5852" s="23" t="s">
        <v>635</v>
      </c>
      <c r="B5852" s="23" t="str">
        <f>IFERROR(VLOOKUP(A5852,hoja!$A$2:$E$970,4,FALSE),0)</f>
        <v>CENTRO</v>
      </c>
      <c r="C5852" s="23" t="str">
        <f>IFERROR(VLOOKUP(A5852,hoja!$A$2:$E$1370,5,FALSE),0)</f>
        <v>BOGOTÁ</v>
      </c>
      <c r="D5852" s="23" t="str">
        <f>IFERROR(VLOOKUP(A5852,hoja!A:D,3,FALSE),0)</f>
        <v>0021</v>
      </c>
      <c r="E5852" s="40" t="s">
        <v>1299</v>
      </c>
      <c r="F5852" s="23" t="str">
        <f>IFERROR(VLOOKUP(E5852,hoja!$A$2:$E$970,4,FALSE),0)</f>
        <v>CENTRO</v>
      </c>
      <c r="G5852" s="23" t="str">
        <f>IFERROR(VLOOKUP(E5852,hoja!$A$2:$E$970,5,FALSE),0)</f>
        <v>BOGOTÁ</v>
      </c>
      <c r="H5852" s="103" t="str">
        <f>IFERROR(VLOOKUP(E5852,hoja!A:C,3,FALSE),0)</f>
        <v>50625</v>
      </c>
      <c r="I5852" s="24" t="str">
        <f t="shared" si="1868"/>
        <v>002150625</v>
      </c>
      <c r="K5852" s="23">
        <v>12</v>
      </c>
      <c r="L5852" s="23" t="str">
        <f t="shared" si="1871"/>
        <v>REGIONAL</v>
      </c>
      <c r="M5852" s="40" t="s">
        <v>618</v>
      </c>
      <c r="N5852" s="23" t="s">
        <v>622</v>
      </c>
      <c r="O5852" s="23">
        <f t="shared" si="1869"/>
        <v>25</v>
      </c>
      <c r="P5852" s="23" t="str">
        <f t="shared" si="1870"/>
        <v>002150625Principal</v>
      </c>
    </row>
    <row r="5853" spans="1:16" ht="15" hidden="1" customHeight="1">
      <c r="A5853" s="23" t="s">
        <v>635</v>
      </c>
      <c r="B5853" s="23" t="str">
        <f>IFERROR(VLOOKUP(A5853,hoja!$A$2:$E$970,4,FALSE),0)</f>
        <v>CENTRO</v>
      </c>
      <c r="C5853" s="23" t="str">
        <f>IFERROR(VLOOKUP(A5853,hoja!$A$2:$E$1370,5,FALSE),0)</f>
        <v>BOGOTÁ</v>
      </c>
      <c r="D5853" s="23" t="str">
        <f>IFERROR(VLOOKUP(A5853,hoja!A:D,3,FALSE),0)</f>
        <v>0021</v>
      </c>
      <c r="E5853" s="40" t="s">
        <v>1300</v>
      </c>
      <c r="F5853" s="23" t="str">
        <f>IFERROR(VLOOKUP(E5853,hoja!$A$2:$E$970,4,FALSE),0)</f>
        <v>CENTRO</v>
      </c>
      <c r="G5853" s="23" t="str">
        <f>IFERROR(VLOOKUP(E5853,hoja!$A$2:$E$970,5,FALSE),0)</f>
        <v>BOGOTÁ</v>
      </c>
      <c r="H5853" s="103" t="str">
        <f>IFERROR(VLOOKUP(E5853,hoja!A:C,3,FALSE),0)</f>
        <v>50600</v>
      </c>
      <c r="I5853" s="24" t="str">
        <f t="shared" si="1868"/>
        <v>002150600</v>
      </c>
      <c r="K5853" s="23">
        <v>10</v>
      </c>
      <c r="L5853" s="23" t="str">
        <f t="shared" si="1871"/>
        <v>REGIONAL</v>
      </c>
      <c r="M5853" s="40" t="s">
        <v>618</v>
      </c>
      <c r="N5853" s="23" t="s">
        <v>622</v>
      </c>
      <c r="O5853" s="23">
        <f t="shared" si="1869"/>
        <v>25</v>
      </c>
      <c r="P5853" s="23" t="str">
        <f t="shared" si="1870"/>
        <v>002150600Principal</v>
      </c>
    </row>
    <row r="5854" spans="1:16" ht="15" hidden="1" customHeight="1">
      <c r="A5854" s="23" t="s">
        <v>635</v>
      </c>
      <c r="B5854" s="23" t="str">
        <f>IFERROR(VLOOKUP(A5854,hoja!$A$2:$E$970,4,FALSE),0)</f>
        <v>CENTRO</v>
      </c>
      <c r="C5854" s="23" t="str">
        <f>IFERROR(VLOOKUP(A5854,hoja!$A$2:$E$1370,5,FALSE),0)</f>
        <v>BOGOTÁ</v>
      </c>
      <c r="D5854" s="23" t="str">
        <f>IFERROR(VLOOKUP(A5854,hoja!A:D,3,FALSE),0)</f>
        <v>0021</v>
      </c>
      <c r="E5854" s="40" t="s">
        <v>1301</v>
      </c>
      <c r="F5854" s="23" t="str">
        <f>IFERROR(VLOOKUP(E5854,hoja!$A$2:$E$970,4,FALSE),0)</f>
        <v>CENTRO</v>
      </c>
      <c r="G5854" s="23" t="str">
        <f>IFERROR(VLOOKUP(E5854,hoja!$A$2:$E$970,5,FALSE),0)</f>
        <v>BOGOTÁ</v>
      </c>
      <c r="H5854" s="103" t="str">
        <f>IFERROR(VLOOKUP(E5854,hoja!A:C,3,FALSE),0)</f>
        <v>50701</v>
      </c>
      <c r="I5854" s="24" t="str">
        <f t="shared" si="1868"/>
        <v>002150701</v>
      </c>
      <c r="K5854" s="23">
        <v>3</v>
      </c>
      <c r="L5854" s="23" t="str">
        <f t="shared" si="1871"/>
        <v>REGIONAL</v>
      </c>
      <c r="M5854" s="40" t="s">
        <v>618</v>
      </c>
      <c r="N5854" s="23" t="s">
        <v>622</v>
      </c>
      <c r="O5854" s="23">
        <f t="shared" si="1869"/>
        <v>25</v>
      </c>
      <c r="P5854" s="23" t="str">
        <f t="shared" si="1870"/>
        <v>002150701Principal</v>
      </c>
    </row>
    <row r="5855" spans="1:16" ht="15" hidden="1" customHeight="1">
      <c r="A5855" s="23" t="s">
        <v>635</v>
      </c>
      <c r="B5855" s="23" t="str">
        <f>IFERROR(VLOOKUP(A5855,hoja!$A$2:$E$970,4,FALSE),0)</f>
        <v>CENTRO</v>
      </c>
      <c r="C5855" s="23" t="str">
        <f>IFERROR(VLOOKUP(A5855,hoja!$A$2:$E$1370,5,FALSE),0)</f>
        <v>BOGOTÁ</v>
      </c>
      <c r="D5855" s="23" t="str">
        <f>IFERROR(VLOOKUP(A5855,hoja!A:D,3,FALSE),0)</f>
        <v>0021</v>
      </c>
      <c r="E5855" s="40" t="s">
        <v>1302</v>
      </c>
      <c r="F5855" s="23" t="str">
        <f>IFERROR(VLOOKUP(E5855,hoja!$A$2:$E$970,4,FALSE),0)</f>
        <v>CENTRO</v>
      </c>
      <c r="G5855" s="23" t="str">
        <f>IFERROR(VLOOKUP(E5855,hoja!$A$2:$E$970,5,FALSE),0)</f>
        <v>BOGOTÁ</v>
      </c>
      <c r="H5855" s="103" t="str">
        <f>IFERROR(VLOOKUP(E5855,hoja!A:C,3,FALSE),0)</f>
        <v>50707</v>
      </c>
      <c r="I5855" s="24" t="str">
        <f t="shared" si="1868"/>
        <v>002150707</v>
      </c>
      <c r="K5855" s="23">
        <v>1</v>
      </c>
      <c r="L5855" s="23" t="str">
        <f t="shared" si="1871"/>
        <v>REGIONAL</v>
      </c>
      <c r="M5855" s="40" t="s">
        <v>618</v>
      </c>
      <c r="N5855" s="23" t="s">
        <v>622</v>
      </c>
      <c r="O5855" s="23">
        <f t="shared" si="1869"/>
        <v>25</v>
      </c>
      <c r="P5855" s="23" t="str">
        <f t="shared" si="1870"/>
        <v>002150707Principal</v>
      </c>
    </row>
    <row r="5856" spans="1:16" ht="15" hidden="1" customHeight="1">
      <c r="A5856" s="23" t="s">
        <v>635</v>
      </c>
      <c r="B5856" s="23" t="str">
        <f>IFERROR(VLOOKUP(A5856,hoja!$A$2:$E$970,4,FALSE),0)</f>
        <v>CENTRO</v>
      </c>
      <c r="C5856" s="23" t="str">
        <f>IFERROR(VLOOKUP(A5856,hoja!$A$2:$E$1370,5,FALSE),0)</f>
        <v>BOGOTÁ</v>
      </c>
      <c r="D5856" s="23" t="str">
        <f>IFERROR(VLOOKUP(A5856,hoja!A:D,3,FALSE),0)</f>
        <v>0021</v>
      </c>
      <c r="E5856" s="40" t="s">
        <v>1303</v>
      </c>
      <c r="F5856" s="23" t="str">
        <f>IFERROR(VLOOKUP(E5856,hoja!$A$2:$E$970,4,FALSE),0)</f>
        <v>CENTRO</v>
      </c>
      <c r="G5856" s="23" t="str">
        <f>IFERROR(VLOOKUP(E5856,hoja!$A$2:$E$970,5,FALSE),0)</f>
        <v>BOGOTÁ</v>
      </c>
      <c r="H5856" s="103" t="str">
        <f>IFERROR(VLOOKUP(E5856,hoja!A:C,3,FALSE),0)</f>
        <v>50626</v>
      </c>
      <c r="I5856" s="24" t="str">
        <f t="shared" si="1868"/>
        <v>002150626</v>
      </c>
      <c r="K5856" s="23">
        <v>1</v>
      </c>
      <c r="L5856" s="23" t="str">
        <f t="shared" si="1871"/>
        <v>REGIONAL</v>
      </c>
      <c r="M5856" s="40" t="s">
        <v>618</v>
      </c>
      <c r="N5856" s="23" t="s">
        <v>622</v>
      </c>
      <c r="O5856" s="23">
        <f t="shared" si="1869"/>
        <v>25</v>
      </c>
      <c r="P5856" s="23" t="str">
        <f t="shared" si="1870"/>
        <v>002150626Principal</v>
      </c>
    </row>
    <row r="5857" spans="1:16" ht="15" hidden="1" customHeight="1">
      <c r="A5857" s="23" t="s">
        <v>635</v>
      </c>
      <c r="B5857" s="23" t="str">
        <f>IFERROR(VLOOKUP(A5857,hoja!$A$2:$E$970,4,FALSE),0)</f>
        <v>CENTRO</v>
      </c>
      <c r="C5857" s="23" t="str">
        <f>IFERROR(VLOOKUP(A5857,hoja!$A$2:$E$1370,5,FALSE),0)</f>
        <v>BOGOTÁ</v>
      </c>
      <c r="D5857" s="23" t="str">
        <f>IFERROR(VLOOKUP(A5857,hoja!A:D,3,FALSE),0)</f>
        <v>0021</v>
      </c>
      <c r="E5857" s="40" t="s">
        <v>1304</v>
      </c>
      <c r="F5857" s="23" t="str">
        <f>IFERROR(VLOOKUP(E5857,hoja!$A$2:$E$970,4,FALSE),0)</f>
        <v>CENTRO</v>
      </c>
      <c r="G5857" s="23" t="str">
        <f>IFERROR(VLOOKUP(E5857,hoja!$A$2:$E$970,5,FALSE),0)</f>
        <v>BOGOTÁ</v>
      </c>
      <c r="H5857" s="103" t="str">
        <f>IFERROR(VLOOKUP(E5857,hoja!A:C,3,FALSE),0)</f>
        <v>50714</v>
      </c>
      <c r="I5857" s="24" t="str">
        <f t="shared" si="1868"/>
        <v>002150714</v>
      </c>
      <c r="K5857" s="23">
        <v>10</v>
      </c>
      <c r="L5857" s="23" t="str">
        <f t="shared" si="1871"/>
        <v>REGIONAL</v>
      </c>
      <c r="M5857" s="40" t="s">
        <v>618</v>
      </c>
      <c r="N5857" s="23" t="s">
        <v>622</v>
      </c>
      <c r="O5857" s="23">
        <f t="shared" si="1869"/>
        <v>25</v>
      </c>
      <c r="P5857" s="23" t="str">
        <f t="shared" si="1870"/>
        <v>002150714Principal</v>
      </c>
    </row>
    <row r="5858" spans="1:16" ht="15" hidden="1" customHeight="1">
      <c r="A5858" s="23" t="s">
        <v>635</v>
      </c>
      <c r="B5858" s="23" t="str">
        <f>IFERROR(VLOOKUP(A5858,hoja!$A$2:$E$970,4,FALSE),0)</f>
        <v>CENTRO</v>
      </c>
      <c r="C5858" s="23" t="str">
        <f>IFERROR(VLOOKUP(A5858,hoja!$A$2:$E$1370,5,FALSE),0)</f>
        <v>BOGOTÁ</v>
      </c>
      <c r="D5858" s="23" t="str">
        <f>IFERROR(VLOOKUP(A5858,hoja!A:D,3,FALSE),0)</f>
        <v>0021</v>
      </c>
      <c r="E5858" s="40" t="s">
        <v>1305</v>
      </c>
      <c r="F5858" s="23" t="str">
        <f>IFERROR(VLOOKUP(E5858,hoja!$A$2:$E$970,4,FALSE),0)</f>
        <v>CENTRO</v>
      </c>
      <c r="G5858" s="23" t="str">
        <f>IFERROR(VLOOKUP(E5858,hoja!$A$2:$E$970,5,FALSE),0)</f>
        <v>BOGOTÁ</v>
      </c>
      <c r="H5858" s="103" t="str">
        <f>IFERROR(VLOOKUP(E5858,hoja!A:C,3,FALSE),0)</f>
        <v>50624</v>
      </c>
      <c r="I5858" s="24" t="str">
        <f t="shared" si="1868"/>
        <v>002150624</v>
      </c>
      <c r="K5858" s="23">
        <v>5</v>
      </c>
      <c r="L5858" s="23" t="str">
        <f t="shared" si="1871"/>
        <v>REGIONAL</v>
      </c>
      <c r="M5858" s="40" t="s">
        <v>618</v>
      </c>
      <c r="N5858" s="23" t="s">
        <v>622</v>
      </c>
      <c r="O5858" s="23">
        <f t="shared" si="1869"/>
        <v>25</v>
      </c>
      <c r="P5858" s="23" t="str">
        <f t="shared" si="1870"/>
        <v>002150624Principal</v>
      </c>
    </row>
    <row r="5859" spans="1:16" ht="15" hidden="1" customHeight="1">
      <c r="A5859" s="23" t="s">
        <v>635</v>
      </c>
      <c r="B5859" s="23" t="str">
        <f>IFERROR(VLOOKUP(A5859,hoja!$A$2:$E$970,4,FALSE),0)</f>
        <v>CENTRO</v>
      </c>
      <c r="C5859" s="23" t="str">
        <f>IFERROR(VLOOKUP(A5859,hoja!$A$2:$E$1370,5,FALSE),0)</f>
        <v>BOGOTÁ</v>
      </c>
      <c r="D5859" s="23" t="str">
        <f>IFERROR(VLOOKUP(A5859,hoja!A:D,3,FALSE),0)</f>
        <v>0021</v>
      </c>
      <c r="E5859" s="40" t="s">
        <v>1306</v>
      </c>
      <c r="F5859" s="23" t="str">
        <f>IFERROR(VLOOKUP(E5859,hoja!$A$2:$E$970,4,FALSE),0)</f>
        <v>CENTRO</v>
      </c>
      <c r="G5859" s="23" t="str">
        <f>IFERROR(VLOOKUP(E5859,hoja!$A$2:$E$970,5,FALSE),0)</f>
        <v>BOGOTÁ</v>
      </c>
      <c r="H5859" s="103" t="str">
        <f>IFERROR(VLOOKUP(E5859,hoja!A:C,3,FALSE),0)</f>
        <v>50716</v>
      </c>
      <c r="I5859" s="24" t="str">
        <f t="shared" si="1868"/>
        <v>002150716</v>
      </c>
      <c r="K5859" s="23">
        <v>10</v>
      </c>
      <c r="L5859" s="23" t="str">
        <f t="shared" si="1871"/>
        <v>REGIONAL</v>
      </c>
      <c r="M5859" s="40" t="s">
        <v>618</v>
      </c>
      <c r="N5859" s="23" t="s">
        <v>622</v>
      </c>
      <c r="O5859" s="23">
        <f t="shared" si="1869"/>
        <v>25</v>
      </c>
      <c r="P5859" s="23" t="str">
        <f t="shared" si="1870"/>
        <v>002150716Principal</v>
      </c>
    </row>
    <row r="5860" spans="1:16" ht="15" hidden="1" customHeight="1">
      <c r="A5860" s="23" t="s">
        <v>635</v>
      </c>
      <c r="B5860" s="23" t="str">
        <f>IFERROR(VLOOKUP(A5860,hoja!$A$2:$E$970,4,FALSE),0)</f>
        <v>CENTRO</v>
      </c>
      <c r="C5860" s="23" t="str">
        <f>IFERROR(VLOOKUP(A5860,hoja!$A$2:$E$1370,5,FALSE),0)</f>
        <v>BOGOTÁ</v>
      </c>
      <c r="D5860" s="23" t="str">
        <f>IFERROR(VLOOKUP(A5860,hoja!A:D,3,FALSE),0)</f>
        <v>0021</v>
      </c>
      <c r="E5860" s="40" t="s">
        <v>1307</v>
      </c>
      <c r="F5860" s="23" t="str">
        <f>IFERROR(VLOOKUP(E5860,hoja!$A$2:$E$970,4,FALSE),0)</f>
        <v>CENTRO</v>
      </c>
      <c r="G5860" s="23" t="str">
        <f>IFERROR(VLOOKUP(E5860,hoja!$A$2:$E$970,5,FALSE),0)</f>
        <v>BOGOTÁ</v>
      </c>
      <c r="H5860" s="103" t="str">
        <f>IFERROR(VLOOKUP(E5860,hoja!A:C,3,FALSE),0)</f>
        <v>50715</v>
      </c>
      <c r="I5860" s="24" t="str">
        <f t="shared" si="1868"/>
        <v>002150715</v>
      </c>
      <c r="K5860" s="23">
        <v>11</v>
      </c>
      <c r="L5860" s="23" t="str">
        <f t="shared" si="1871"/>
        <v>REGIONAL</v>
      </c>
      <c r="M5860" s="40" t="s">
        <v>618</v>
      </c>
      <c r="N5860" s="23" t="s">
        <v>622</v>
      </c>
      <c r="O5860" s="23">
        <f t="shared" si="1869"/>
        <v>25</v>
      </c>
      <c r="P5860" s="23" t="str">
        <f t="shared" si="1870"/>
        <v>002150715Principal</v>
      </c>
    </row>
    <row r="5861" spans="1:16" ht="15" hidden="1" customHeight="1">
      <c r="A5861" s="23" t="s">
        <v>635</v>
      </c>
      <c r="B5861" s="23" t="str">
        <f>IFERROR(VLOOKUP(A5861,hoja!$A$2:$E$970,4,FALSE),0)</f>
        <v>CENTRO</v>
      </c>
      <c r="C5861" s="23" t="str">
        <f>IFERROR(VLOOKUP(A5861,hoja!$A$2:$E$1370,5,FALSE),0)</f>
        <v>BOGOTÁ</v>
      </c>
      <c r="D5861" s="23" t="str">
        <f>IFERROR(VLOOKUP(A5861,hoja!A:D,3,FALSE),0)</f>
        <v>0021</v>
      </c>
      <c r="E5861" s="40" t="s">
        <v>1308</v>
      </c>
      <c r="F5861" s="23" t="str">
        <f>IFERROR(VLOOKUP(E5861,hoja!$A$2:$E$970,4,FALSE),0)</f>
        <v>COSTA</v>
      </c>
      <c r="G5861" s="23" t="str">
        <f>IFERROR(VLOOKUP(E5861,hoja!$A$2:$E$970,5,FALSE),0)</f>
        <v>PARAGUACHON</v>
      </c>
      <c r="H5861" s="103" t="str">
        <f>IFERROR(VLOOKUP(E5861,hoja!A:C,3,FALSE),0)</f>
        <v>50537</v>
      </c>
      <c r="I5861" s="24" t="str">
        <f t="shared" si="1868"/>
        <v>002150537</v>
      </c>
      <c r="K5861" s="23">
        <v>1051</v>
      </c>
      <c r="L5861" s="23" t="str">
        <f t="shared" si="1871"/>
        <v>NACIONAL</v>
      </c>
      <c r="M5861" s="40" t="s">
        <v>618</v>
      </c>
      <c r="N5861" s="23" t="s">
        <v>622</v>
      </c>
      <c r="O5861" s="23">
        <f t="shared" si="1869"/>
        <v>8</v>
      </c>
      <c r="P5861" s="23" t="str">
        <f t="shared" si="1870"/>
        <v>002150537Principal</v>
      </c>
    </row>
    <row r="5862" spans="1:16" ht="15" hidden="1" customHeight="1">
      <c r="A5862" s="23" t="s">
        <v>635</v>
      </c>
      <c r="B5862" s="23" t="str">
        <f>IFERROR(VLOOKUP(A5862,hoja!$A$2:$E$970,4,FALSE),0)</f>
        <v>CENTRO</v>
      </c>
      <c r="C5862" s="23" t="str">
        <f>IFERROR(VLOOKUP(A5862,hoja!$A$2:$E$1370,5,FALSE),0)</f>
        <v>BOGOTÁ</v>
      </c>
      <c r="D5862" s="23" t="str">
        <f>IFERROR(VLOOKUP(A5862,hoja!A:D,3,FALSE),0)</f>
        <v>0021</v>
      </c>
      <c r="E5862" s="40" t="s">
        <v>1309</v>
      </c>
      <c r="F5862" s="23" t="str">
        <f>IFERROR(VLOOKUP(E5862,hoja!$A$2:$E$970,4,FALSE),0)</f>
        <v>OCCIDENTE</v>
      </c>
      <c r="G5862" s="23" t="str">
        <f>IFERROR(VLOOKUP(E5862,hoja!$A$2:$E$970,5,FALSE),0)</f>
        <v>IPIALES</v>
      </c>
      <c r="H5862" s="103" t="str">
        <f>IFERROR(VLOOKUP(E5862,hoja!A:C,3,FALSE),0)</f>
        <v>50532</v>
      </c>
      <c r="I5862" s="24" t="str">
        <f t="shared" si="1868"/>
        <v>002150532</v>
      </c>
      <c r="K5862" s="23">
        <v>899</v>
      </c>
      <c r="L5862" s="23" t="str">
        <f t="shared" si="1871"/>
        <v>NACIONAL</v>
      </c>
      <c r="M5862" s="40" t="s">
        <v>618</v>
      </c>
      <c r="N5862" s="23" t="s">
        <v>622</v>
      </c>
      <c r="O5862" s="23">
        <f t="shared" si="1869"/>
        <v>8</v>
      </c>
      <c r="P5862" s="23" t="str">
        <f t="shared" si="1870"/>
        <v>002150532Principal</v>
      </c>
    </row>
    <row r="5863" spans="1:16" ht="15" hidden="1" customHeight="1">
      <c r="A5863" s="23" t="s">
        <v>731</v>
      </c>
      <c r="B5863" s="23" t="str">
        <f>IFERROR(VLOOKUP(A5863,hoja!$A$2:$E$970,4,FALSE),0)</f>
        <v>SANTANDER</v>
      </c>
      <c r="C5863" s="23" t="str">
        <f>IFERROR(VLOOKUP(A5863,hoja!$A$2:$E$1370,5,FALSE),0)</f>
        <v>CÚCUTA</v>
      </c>
      <c r="D5863" s="23" t="str">
        <f>IFERROR(VLOOKUP(A5863,hoja!A:D,3,FALSE),0)</f>
        <v>0438</v>
      </c>
      <c r="E5863" s="40" t="s">
        <v>972</v>
      </c>
      <c r="F5863" s="23" t="str">
        <f>IFERROR(VLOOKUP(E5863,hoja!$A$2:$E$970,4,FALSE),0)</f>
        <v>CENTRO</v>
      </c>
      <c r="G5863" s="23" t="str">
        <f>IFERROR(VLOOKUP(E5863,hoja!$A$2:$E$970,5,FALSE),0)</f>
        <v>BOGOTÁ</v>
      </c>
      <c r="H5863" s="103" t="str">
        <f>IFERROR(VLOOKUP(E5863,hoja!A:C,3,FALSE),0)</f>
        <v>50249</v>
      </c>
      <c r="I5863" s="24" t="str">
        <f t="shared" si="1868"/>
        <v>043850249</v>
      </c>
      <c r="K5863" s="23">
        <v>623</v>
      </c>
      <c r="L5863" s="23" t="str">
        <f t="shared" si="1871"/>
        <v>NACIONAL</v>
      </c>
      <c r="M5863" s="40" t="s">
        <v>618</v>
      </c>
      <c r="N5863" s="23" t="s">
        <v>622</v>
      </c>
      <c r="O5863" s="23">
        <f t="shared" si="1869"/>
        <v>12</v>
      </c>
      <c r="P5863" s="23" t="str">
        <f t="shared" si="1870"/>
        <v>043850249Principal</v>
      </c>
    </row>
    <row r="5864" spans="1:16" ht="15" hidden="1" customHeight="1">
      <c r="A5864" s="23" t="s">
        <v>679</v>
      </c>
      <c r="B5864" s="23" t="str">
        <f>IFERROR(VLOOKUP(A5864,hoja!$A$2:$E$970,4,FALSE),0)</f>
        <v>CENTRO</v>
      </c>
      <c r="C5864" s="23" t="str">
        <f>IFERROR(VLOOKUP(A5864,hoja!$A$2:$E$1370,5,FALSE),0)</f>
        <v>NEIVA</v>
      </c>
      <c r="D5864" s="23" t="str">
        <f>IFERROR(VLOOKUP(A5864,hoja!A:D,3,FALSE),0)</f>
        <v>0385</v>
      </c>
      <c r="E5864" s="40" t="s">
        <v>1310</v>
      </c>
      <c r="F5864" s="23" t="str">
        <f>IFERROR(VLOOKUP(E5864,hoja!$A$2:$E$970,4,FALSE),0)</f>
        <v>CENTRO</v>
      </c>
      <c r="G5864" s="23" t="str">
        <f>IFERROR(VLOOKUP(E5864,hoja!$A$2:$E$970,5,FALSE),0)</f>
        <v>NEIVA</v>
      </c>
      <c r="H5864" s="103" t="str">
        <f>IFERROR(VLOOKUP(E5864,hoja!A:C,3,FALSE),0)</f>
        <v>50334</v>
      </c>
      <c r="I5864" s="24" t="str">
        <f t="shared" si="1868"/>
        <v>038550334</v>
      </c>
      <c r="K5864" s="23">
        <v>3</v>
      </c>
      <c r="L5864" s="23" t="str">
        <f t="shared" si="1871"/>
        <v>REGIONAL</v>
      </c>
      <c r="M5864" s="40" t="s">
        <v>618</v>
      </c>
      <c r="N5864" s="23" t="s">
        <v>622</v>
      </c>
      <c r="O5864" s="23">
        <f t="shared" si="1869"/>
        <v>25</v>
      </c>
      <c r="P5864" s="23" t="str">
        <f t="shared" si="1870"/>
        <v>038550334Principal</v>
      </c>
    </row>
    <row r="5865" spans="1:16" ht="15" hidden="1" customHeight="1">
      <c r="A5865" s="23" t="s">
        <v>637</v>
      </c>
      <c r="B5865" s="23" t="str">
        <f>IFERROR(VLOOKUP(A5865,hoja!$A$2:$E$970,4,FALSE),0)</f>
        <v>SANTANDER</v>
      </c>
      <c r="C5865" s="23" t="str">
        <f>IFERROR(VLOOKUP(A5865,hoja!$A$2:$E$1370,5,FALSE),0)</f>
        <v>PIEDECUESTA</v>
      </c>
      <c r="D5865" s="23" t="str">
        <f>IFERROR(VLOOKUP(A5865,hoja!A:D,3,FALSE),0)</f>
        <v>0422</v>
      </c>
      <c r="E5865" s="40" t="s">
        <v>972</v>
      </c>
      <c r="F5865" s="23" t="str">
        <f>IFERROR(VLOOKUP(E5865,hoja!$A$2:$E$970,4,FALSE),0)</f>
        <v>CENTRO</v>
      </c>
      <c r="G5865" s="23" t="str">
        <f>IFERROR(VLOOKUP(E5865,hoja!$A$2:$E$970,5,FALSE),0)</f>
        <v>BOGOTÁ</v>
      </c>
      <c r="H5865" s="103" t="str">
        <f>IFERROR(VLOOKUP(E5865,hoja!A:C,3,FALSE),0)</f>
        <v>50249</v>
      </c>
      <c r="I5865" s="24" t="str">
        <f t="shared" si="1868"/>
        <v>042250249</v>
      </c>
      <c r="K5865" s="23">
        <v>396</v>
      </c>
      <c r="L5865" s="23" t="str">
        <f t="shared" si="1871"/>
        <v>NACIONAL</v>
      </c>
      <c r="M5865" s="40" t="s">
        <v>618</v>
      </c>
      <c r="N5865" s="23" t="s">
        <v>622</v>
      </c>
      <c r="O5865" s="23">
        <f t="shared" si="1869"/>
        <v>16</v>
      </c>
      <c r="P5865" s="23" t="str">
        <f t="shared" si="1870"/>
        <v>042250249Principal</v>
      </c>
    </row>
    <row r="5866" spans="1:16" ht="15" hidden="1" customHeight="1">
      <c r="A5866" s="23" t="s">
        <v>743</v>
      </c>
      <c r="B5866" s="23" t="str">
        <f>IFERROR(VLOOKUP(A5866,hoja!$A$2:$E$970,4,FALSE),0)</f>
        <v>CENTRO</v>
      </c>
      <c r="C5866" s="23" t="str">
        <f>IFERROR(VLOOKUP(A5866,hoja!$A$2:$E$1370,5,FALSE),0)</f>
        <v>BOGOTÁ</v>
      </c>
      <c r="D5866" s="23" t="str">
        <f>IFERROR(VLOOKUP(A5866,hoja!A:D,3,FALSE),0)</f>
        <v>0461</v>
      </c>
      <c r="E5866" s="40" t="s">
        <v>821</v>
      </c>
      <c r="F5866" s="23" t="str">
        <f>IFERROR(VLOOKUP(E5866,hoja!$A$2:$E$970,4,FALSE),0)</f>
        <v>CENTRO</v>
      </c>
      <c r="G5866" s="23" t="str">
        <f>IFERROR(VLOOKUP(E5866,hoja!$A$2:$E$970,5,FALSE),0)</f>
        <v>BOGOTÁ</v>
      </c>
      <c r="H5866" s="103" t="str">
        <f>IFERROR(VLOOKUP(E5866,hoja!A:C,3,FALSE),0)</f>
        <v>10217</v>
      </c>
      <c r="I5866" s="24" t="str">
        <f t="shared" si="1868"/>
        <v>046110217</v>
      </c>
      <c r="K5866" s="23">
        <v>32</v>
      </c>
      <c r="L5866" s="23" t="str">
        <f t="shared" si="1871"/>
        <v>REGIONAL</v>
      </c>
      <c r="M5866" s="40" t="s">
        <v>618</v>
      </c>
      <c r="N5866" s="23" t="s">
        <v>622</v>
      </c>
      <c r="O5866" s="23">
        <f t="shared" si="1869"/>
        <v>25</v>
      </c>
      <c r="P5866" s="23" t="str">
        <f t="shared" si="1870"/>
        <v>046110217Principal</v>
      </c>
    </row>
    <row r="5867" spans="1:16" ht="15" hidden="1" customHeight="1">
      <c r="A5867" s="23" t="s">
        <v>743</v>
      </c>
      <c r="B5867" s="23" t="str">
        <f>IFERROR(VLOOKUP(A5867,hoja!$A$2:$E$970,4,FALSE),0)</f>
        <v>CENTRO</v>
      </c>
      <c r="C5867" s="23" t="str">
        <f>IFERROR(VLOOKUP(A5867,hoja!$A$2:$E$1370,5,FALSE),0)</f>
        <v>BOGOTÁ</v>
      </c>
      <c r="D5867" s="23" t="str">
        <f>IFERROR(VLOOKUP(A5867,hoja!A:D,3,FALSE),0)</f>
        <v>0461</v>
      </c>
      <c r="E5867" s="40" t="s">
        <v>792</v>
      </c>
      <c r="F5867" s="23" t="str">
        <f>IFERROR(VLOOKUP(E5867,hoja!$A$2:$E$970,4,FALSE),0)</f>
        <v>CENTRO</v>
      </c>
      <c r="G5867" s="23" t="str">
        <f>IFERROR(VLOOKUP(E5867,hoja!$A$2:$E$970,5,FALSE),0)</f>
        <v>BOGOTÁ</v>
      </c>
      <c r="H5867" s="103" t="str">
        <f>IFERROR(VLOOKUP(E5867,hoja!A:C,3,FALSE),0)</f>
        <v>60042</v>
      </c>
      <c r="I5867" s="24" t="str">
        <f t="shared" si="1868"/>
        <v>046160042</v>
      </c>
      <c r="K5867" s="23">
        <v>29</v>
      </c>
      <c r="L5867" s="23" t="str">
        <f t="shared" si="1871"/>
        <v>REGIONAL</v>
      </c>
      <c r="M5867" s="40" t="s">
        <v>618</v>
      </c>
      <c r="N5867" s="23" t="s">
        <v>622</v>
      </c>
      <c r="O5867" s="23">
        <f t="shared" si="1869"/>
        <v>25</v>
      </c>
      <c r="P5867" s="23" t="str">
        <f t="shared" si="1870"/>
        <v>046160042Principal</v>
      </c>
    </row>
    <row r="5868" spans="1:16" ht="15" hidden="1" customHeight="1">
      <c r="A5868" s="23" t="s">
        <v>668</v>
      </c>
      <c r="B5868" s="23" t="str">
        <f>IFERROR(VLOOKUP(A5868,hoja!$A$2:$E$970,4,FALSE),0)</f>
        <v>COSTA</v>
      </c>
      <c r="C5868" s="23" t="str">
        <f>IFERROR(VLOOKUP(A5868,hoja!$A$2:$E$1370,5,FALSE),0)</f>
        <v>VALLEDUPAR</v>
      </c>
      <c r="D5868" s="23" t="str">
        <f>IFERROR(VLOOKUP(A5868,hoja!A:D,3,FALSE),0)</f>
        <v>0447</v>
      </c>
      <c r="E5868" s="40" t="s">
        <v>780</v>
      </c>
      <c r="F5868" s="23" t="str">
        <f>IFERROR(VLOOKUP(E5868,hoja!$A$2:$E$970,4,FALSE),0)</f>
        <v>CENTRO</v>
      </c>
      <c r="G5868" s="23" t="str">
        <f>IFERROR(VLOOKUP(E5868,hoja!$A$2:$E$970,5,FALSE),0)</f>
        <v>ZIPAQUIRÁ</v>
      </c>
      <c r="H5868" s="103" t="str">
        <f>IFERROR(VLOOKUP(E5868,hoja!A:C,3,FALSE),0)</f>
        <v>2031</v>
      </c>
      <c r="I5868" s="24" t="str">
        <f t="shared" si="1868"/>
        <v>04472031</v>
      </c>
      <c r="K5868" s="23">
        <v>807</v>
      </c>
      <c r="L5868" s="23" t="str">
        <f t="shared" si="1871"/>
        <v>NACIONAL</v>
      </c>
      <c r="M5868" s="40" t="s">
        <v>618</v>
      </c>
      <c r="N5868" s="23" t="s">
        <v>622</v>
      </c>
      <c r="O5868" s="23">
        <f t="shared" si="1869"/>
        <v>8</v>
      </c>
      <c r="P5868" s="23" t="str">
        <f t="shared" si="1870"/>
        <v>04472031Principal</v>
      </c>
    </row>
    <row r="5869" spans="1:16" ht="15" hidden="1" customHeight="1">
      <c r="A5869" s="23" t="s">
        <v>681</v>
      </c>
      <c r="B5869" s="23" t="str">
        <f>IFERROR(VLOOKUP(A5869,hoja!$A$2:$E$970,4,FALSE),0)</f>
        <v>CENTRO</v>
      </c>
      <c r="C5869" s="23" t="str">
        <f>IFERROR(VLOOKUP(A5869,hoja!$A$2:$E$1370,5,FALSE),0)</f>
        <v>VILLAVICENCIO</v>
      </c>
      <c r="D5869" s="23" t="str">
        <f>IFERROR(VLOOKUP(A5869,hoja!A:D,3,FALSE),0)</f>
        <v>0393</v>
      </c>
      <c r="E5869" s="40" t="s">
        <v>1311</v>
      </c>
      <c r="F5869" s="23" t="str">
        <f>IFERROR(VLOOKUP(E5869,hoja!$A$2:$E$970,4,FALSE),0)</f>
        <v>CENTRO</v>
      </c>
      <c r="G5869" s="23" t="str">
        <f>IFERROR(VLOOKUP(E5869,hoja!$A$2:$E$970,5,FALSE),0)</f>
        <v>VILLAVICENCIO</v>
      </c>
      <c r="H5869" s="103" t="str">
        <f>IFERROR(VLOOKUP(E5869,hoja!A:C,3,FALSE),0)</f>
        <v>50695</v>
      </c>
      <c r="I5869" s="24" t="str">
        <f t="shared" si="1868"/>
        <v>039350695</v>
      </c>
      <c r="K5869" s="23">
        <v>5</v>
      </c>
      <c r="L5869" s="23" t="str">
        <f t="shared" si="1871"/>
        <v>REGIONAL</v>
      </c>
      <c r="M5869" s="40" t="s">
        <v>618</v>
      </c>
      <c r="N5869" s="23" t="s">
        <v>622</v>
      </c>
      <c r="O5869" s="23">
        <f t="shared" si="1869"/>
        <v>25</v>
      </c>
      <c r="P5869" s="23" t="str">
        <f t="shared" si="1870"/>
        <v>039350695Principal</v>
      </c>
    </row>
    <row r="5870" spans="1:16" ht="15" hidden="1" customHeight="1">
      <c r="A5870" s="23" t="s">
        <v>681</v>
      </c>
      <c r="B5870" s="23" t="str">
        <f>IFERROR(VLOOKUP(A5870,hoja!$A$2:$E$970,4,FALSE),0)</f>
        <v>CENTRO</v>
      </c>
      <c r="C5870" s="23" t="str">
        <f>IFERROR(VLOOKUP(A5870,hoja!$A$2:$E$1370,5,FALSE),0)</f>
        <v>VILLAVICENCIO</v>
      </c>
      <c r="D5870" s="23" t="str">
        <f>IFERROR(VLOOKUP(A5870,hoja!A:D,3,FALSE),0)</f>
        <v>0393</v>
      </c>
      <c r="E5870" s="40" t="s">
        <v>686</v>
      </c>
      <c r="F5870" s="23" t="str">
        <f>IFERROR(VLOOKUP(E5870,hoja!$A$2:$E$970,4,FALSE),0)</f>
        <v>SANTANDER</v>
      </c>
      <c r="G5870" s="23" t="str">
        <f>IFERROR(VLOOKUP(E5870,hoja!$A$2:$E$970,5,FALSE),0)</f>
        <v>BARRANCABERMEJA</v>
      </c>
      <c r="H5870" s="103" t="str">
        <f>IFERROR(VLOOKUP(E5870,hoja!A:C,3,FALSE),0)</f>
        <v>0424</v>
      </c>
      <c r="I5870" s="24" t="str">
        <f t="shared" si="1868"/>
        <v>03930424</v>
      </c>
      <c r="K5870" s="23">
        <v>556</v>
      </c>
      <c r="L5870" s="23" t="str">
        <f t="shared" si="1871"/>
        <v>NACIONAL</v>
      </c>
      <c r="M5870" s="40" t="s">
        <v>618</v>
      </c>
      <c r="N5870" s="23" t="s">
        <v>622</v>
      </c>
      <c r="O5870" s="23">
        <f t="shared" si="1869"/>
        <v>12</v>
      </c>
      <c r="P5870" s="23" t="str">
        <f t="shared" si="1870"/>
        <v>03930424Principal</v>
      </c>
    </row>
    <row r="5871" spans="1:16" ht="15" hidden="1" customHeight="1">
      <c r="A5871" s="23" t="s">
        <v>1047</v>
      </c>
      <c r="B5871" s="23" t="str">
        <f>IFERROR(VLOOKUP(A5871,hoja!$A$2:$E$970,4,FALSE),0)</f>
        <v>CENTRO</v>
      </c>
      <c r="C5871" s="23" t="str">
        <f>IFERROR(VLOOKUP(A5871,hoja!$A$2:$E$1370,5,FALSE),0)</f>
        <v>BOGOTÁ</v>
      </c>
      <c r="D5871" s="23" t="str">
        <f>IFERROR(VLOOKUP(A5871,hoja!A:D,3,FALSE),0)</f>
        <v>60154</v>
      </c>
      <c r="E5871" s="40" t="s">
        <v>667</v>
      </c>
      <c r="F5871" s="23" t="str">
        <f>IFERROR(VLOOKUP(E5871,hoja!$A$2:$E$970,4,FALSE),0)</f>
        <v>COSTA</v>
      </c>
      <c r="G5871" s="23" t="str">
        <f>IFERROR(VLOOKUP(E5871,hoja!$A$2:$E$970,5,FALSE),0)</f>
        <v>MONTERÍA</v>
      </c>
      <c r="H5871" s="103" t="str">
        <f>IFERROR(VLOOKUP(E5871,hoja!A:C,3,FALSE),0)</f>
        <v>0381</v>
      </c>
      <c r="I5871" s="24" t="str">
        <f t="shared" si="1868"/>
        <v>601540381</v>
      </c>
      <c r="K5871" s="23">
        <v>813</v>
      </c>
      <c r="L5871" s="23" t="str">
        <f t="shared" si="1871"/>
        <v>NACIONAL</v>
      </c>
      <c r="M5871" s="40" t="s">
        <v>618</v>
      </c>
      <c r="N5871" s="23" t="s">
        <v>622</v>
      </c>
      <c r="O5871" s="23">
        <f t="shared" si="1869"/>
        <v>8</v>
      </c>
      <c r="P5871" s="23" t="str">
        <f t="shared" si="1870"/>
        <v>601540381Principal</v>
      </c>
    </row>
    <row r="5872" spans="1:16" ht="15" hidden="1" customHeight="1">
      <c r="A5872" s="23" t="s">
        <v>1312</v>
      </c>
      <c r="B5872" s="23" t="str">
        <f>IFERROR(VLOOKUP(A5872,hoja!$A$2:$E$970,4,FALSE),0)</f>
        <v>OCCIDENTE</v>
      </c>
      <c r="C5872" s="23" t="str">
        <f>IFERROR(VLOOKUP(A5872,hoja!$A$2:$E$1370,5,FALSE),0)</f>
        <v>CALI</v>
      </c>
      <c r="D5872" s="23" t="str">
        <f>IFERROR(VLOOKUP(A5872,hoja!A:D,3,FALSE),0)</f>
        <v>50702</v>
      </c>
      <c r="E5872" s="40" t="s">
        <v>635</v>
      </c>
      <c r="F5872" s="23" t="str">
        <f>IFERROR(VLOOKUP(E5872,hoja!$A$2:$E$970,4,FALSE),0)</f>
        <v>CENTRO</v>
      </c>
      <c r="G5872" s="23" t="str">
        <f>IFERROR(VLOOKUP(E5872,hoja!$A$2:$E$970,5,FALSE),0)</f>
        <v>BOGOTÁ</v>
      </c>
      <c r="H5872" s="103" t="str">
        <f>IFERROR(VLOOKUP(E5872,hoja!A:C,3,FALSE),0)</f>
        <v>0021</v>
      </c>
      <c r="I5872" s="24" t="str">
        <f t="shared" si="1868"/>
        <v>507020021</v>
      </c>
      <c r="K5872" s="23">
        <v>439</v>
      </c>
      <c r="L5872" s="23" t="str">
        <f t="shared" si="1871"/>
        <v>NACIONAL</v>
      </c>
      <c r="M5872" s="40" t="s">
        <v>618</v>
      </c>
      <c r="N5872" s="23" t="s">
        <v>622</v>
      </c>
      <c r="O5872" s="23">
        <f t="shared" si="1869"/>
        <v>16</v>
      </c>
      <c r="P5872" s="23" t="str">
        <f t="shared" si="1870"/>
        <v>507020021Principal</v>
      </c>
    </row>
    <row r="5873" spans="1:16" ht="15" hidden="1" customHeight="1">
      <c r="A5873" s="23" t="s">
        <v>873</v>
      </c>
      <c r="B5873" s="23" t="str">
        <f>IFERROR(VLOOKUP(A5873,hoja!$A$2:$E$970,4,FALSE),0)</f>
        <v>OCCIDENTE</v>
      </c>
      <c r="C5873" s="23" t="str">
        <f>IFERROR(VLOOKUP(A5873,hoja!$A$2:$E$1370,5,FALSE),0)</f>
        <v>MANIZALES</v>
      </c>
      <c r="D5873" s="23" t="str">
        <f>IFERROR(VLOOKUP(A5873,hoja!A:D,3,FALSE),0)</f>
        <v>1711</v>
      </c>
      <c r="E5873" s="40" t="s">
        <v>809</v>
      </c>
      <c r="F5873" s="23" t="str">
        <f>IFERROR(VLOOKUP(E5873,hoja!$A$2:$E$970,4,FALSE),0)</f>
        <v>OCCIDENTE</v>
      </c>
      <c r="G5873" s="23" t="str">
        <f>IFERROR(VLOOKUP(E5873,hoja!$A$2:$E$970,5,FALSE),0)</f>
        <v>MANIZALES</v>
      </c>
      <c r="H5873" s="103" t="str">
        <f>IFERROR(VLOOKUP(E5873,hoja!A:C,3,FALSE),0)</f>
        <v>50371</v>
      </c>
      <c r="I5873" s="24" t="str">
        <f t="shared" si="1868"/>
        <v>171150371</v>
      </c>
      <c r="K5873" s="23">
        <v>2</v>
      </c>
      <c r="L5873" s="23" t="str">
        <f t="shared" si="1871"/>
        <v>REGIONAL</v>
      </c>
      <c r="M5873" s="40" t="s">
        <v>618</v>
      </c>
      <c r="N5873" s="23" t="s">
        <v>622</v>
      </c>
      <c r="O5873" s="23">
        <f t="shared" si="1869"/>
        <v>25</v>
      </c>
      <c r="P5873" s="23" t="str">
        <f t="shared" si="1870"/>
        <v>171150371Principal</v>
      </c>
    </row>
    <row r="5874" spans="1:16" ht="15" hidden="1" customHeight="1">
      <c r="A5874" s="23" t="s">
        <v>875</v>
      </c>
      <c r="B5874" s="23" t="str">
        <f>IFERROR(VLOOKUP(A5874,hoja!$A$2:$E$970,4,FALSE),0)</f>
        <v>COSTA</v>
      </c>
      <c r="C5874" s="23" t="str">
        <f>IFERROR(VLOOKUP(A5874,hoja!$A$2:$E$1370,5,FALSE),0)</f>
        <v>MALAMBO</v>
      </c>
      <c r="D5874" s="23" t="str">
        <f>IFERROR(VLOOKUP(A5874,hoja!A:D,3,FALSE),0)</f>
        <v>60023</v>
      </c>
      <c r="E5874" s="40" t="s">
        <v>653</v>
      </c>
      <c r="F5874" s="23" t="str">
        <f>IFERROR(VLOOKUP(E5874,hoja!$A$2:$E$970,4,FALSE),0)</f>
        <v>CENTRO</v>
      </c>
      <c r="G5874" s="23" t="str">
        <f>IFERROR(VLOOKUP(E5874,hoja!$A$2:$E$970,5,FALSE),0)</f>
        <v>MADRID</v>
      </c>
      <c r="H5874" s="103" t="str">
        <f>IFERROR(VLOOKUP(E5874,hoja!A:C,3,FALSE),0)</f>
        <v>2023</v>
      </c>
      <c r="I5874" s="24" t="str">
        <f t="shared" si="1868"/>
        <v>600232023</v>
      </c>
      <c r="K5874" s="23">
        <v>1000</v>
      </c>
      <c r="L5874" s="23" t="str">
        <f t="shared" si="1871"/>
        <v>NACIONAL</v>
      </c>
      <c r="M5874" s="40" t="s">
        <v>618</v>
      </c>
      <c r="N5874" s="23" t="s">
        <v>622</v>
      </c>
      <c r="O5874" s="23">
        <f t="shared" si="1869"/>
        <v>8</v>
      </c>
      <c r="P5874" s="23" t="str">
        <f t="shared" si="1870"/>
        <v>600232023Principal</v>
      </c>
    </row>
    <row r="5875" spans="1:16" ht="15" hidden="1" customHeight="1">
      <c r="A5875" s="23" t="s">
        <v>875</v>
      </c>
      <c r="B5875" s="23" t="str">
        <f>IFERROR(VLOOKUP(A5875,hoja!$A$2:$E$970,4,FALSE),0)</f>
        <v>COSTA</v>
      </c>
      <c r="C5875" s="23" t="str">
        <f>IFERROR(VLOOKUP(A5875,hoja!$A$2:$E$1370,5,FALSE),0)</f>
        <v>MALAMBO</v>
      </c>
      <c r="D5875" s="23" t="str">
        <f>IFERROR(VLOOKUP(A5875,hoja!A:D,3,FALSE),0)</f>
        <v>60023</v>
      </c>
      <c r="E5875" s="40" t="s">
        <v>645</v>
      </c>
      <c r="F5875" s="23" t="str">
        <f>IFERROR(VLOOKUP(E5875,hoja!$A$2:$E$970,4,FALSE),0)</f>
        <v>OCCIDENTE</v>
      </c>
      <c r="G5875" s="23" t="str">
        <f>IFERROR(VLOOKUP(E5875,hoja!$A$2:$E$970,5,FALSE),0)</f>
        <v>CALI</v>
      </c>
      <c r="H5875" s="103" t="str">
        <f>IFERROR(VLOOKUP(E5875,hoja!A:C,3,FALSE),0)</f>
        <v>0410</v>
      </c>
      <c r="I5875" s="24" t="str">
        <f t="shared" si="1868"/>
        <v>600230410</v>
      </c>
      <c r="K5875" s="23">
        <v>1086</v>
      </c>
      <c r="L5875" s="23" t="str">
        <f t="shared" si="1871"/>
        <v>NACIONAL</v>
      </c>
      <c r="M5875" s="40" t="s">
        <v>618</v>
      </c>
      <c r="N5875" s="23" t="s">
        <v>622</v>
      </c>
      <c r="O5875" s="23">
        <f t="shared" si="1869"/>
        <v>8</v>
      </c>
      <c r="P5875" s="23" t="str">
        <f t="shared" si="1870"/>
        <v>600230410Principal</v>
      </c>
    </row>
    <row r="5876" spans="1:16" ht="15" hidden="1" customHeight="1">
      <c r="A5876" s="23" t="s">
        <v>875</v>
      </c>
      <c r="B5876" s="23" t="str">
        <f>IFERROR(VLOOKUP(A5876,hoja!$A$2:$E$970,4,FALSE),0)</f>
        <v>COSTA</v>
      </c>
      <c r="C5876" s="23" t="str">
        <f>IFERROR(VLOOKUP(A5876,hoja!$A$2:$E$1370,5,FALSE),0)</f>
        <v>MALAMBO</v>
      </c>
      <c r="D5876" s="23" t="str">
        <f>IFERROR(VLOOKUP(A5876,hoja!A:D,3,FALSE),0)</f>
        <v>60023</v>
      </c>
      <c r="E5876" s="40" t="s">
        <v>743</v>
      </c>
      <c r="F5876" s="23" t="str">
        <f>IFERROR(VLOOKUP(E5876,hoja!$A$2:$E$970,4,FALSE),0)</f>
        <v>CENTRO</v>
      </c>
      <c r="G5876" s="23" t="str">
        <f>IFERROR(VLOOKUP(E5876,hoja!$A$2:$E$970,5,FALSE),0)</f>
        <v>BOGOTÁ</v>
      </c>
      <c r="H5876" s="103" t="str">
        <f>IFERROR(VLOOKUP(E5876,hoja!A:C,3,FALSE),0)</f>
        <v>0461</v>
      </c>
      <c r="I5876" s="24" t="str">
        <f t="shared" si="1868"/>
        <v>600230461</v>
      </c>
      <c r="K5876" s="23">
        <v>1019</v>
      </c>
      <c r="L5876" s="23" t="str">
        <f t="shared" si="1871"/>
        <v>NACIONAL</v>
      </c>
      <c r="M5876" s="40" t="s">
        <v>618</v>
      </c>
      <c r="N5876" s="23" t="s">
        <v>622</v>
      </c>
      <c r="O5876" s="23">
        <f t="shared" si="1869"/>
        <v>8</v>
      </c>
      <c r="P5876" s="23" t="str">
        <f t="shared" si="1870"/>
        <v>600230461Principal</v>
      </c>
    </row>
    <row r="5877" spans="1:16" ht="15" hidden="1" customHeight="1">
      <c r="A5877" s="23" t="s">
        <v>1313</v>
      </c>
      <c r="B5877" s="23" t="str">
        <f>IFERROR(VLOOKUP(A5877,hoja!$A$2:$E$970,4,FALSE),0)</f>
        <v>CENTRO</v>
      </c>
      <c r="C5877" s="23" t="str">
        <f>IFERROR(VLOOKUP(A5877,hoja!$A$2:$E$1370,5,FALSE),0)</f>
        <v>BOGOTÁ</v>
      </c>
      <c r="D5877" s="23" t="str">
        <f>IFERROR(VLOOKUP(A5877,hoja!A:D,3,FALSE),0)</f>
        <v>50602</v>
      </c>
      <c r="E5877" s="40" t="s">
        <v>743</v>
      </c>
      <c r="F5877" s="23" t="str">
        <f>IFERROR(VLOOKUP(E5877,hoja!$A$2:$E$970,4,FALSE),0)</f>
        <v>CENTRO</v>
      </c>
      <c r="G5877" s="23" t="str">
        <f>IFERROR(VLOOKUP(E5877,hoja!$A$2:$E$970,5,FALSE),0)</f>
        <v>BOGOTÁ</v>
      </c>
      <c r="H5877" s="103" t="str">
        <f>IFERROR(VLOOKUP(E5877,hoja!A:C,3,FALSE),0)</f>
        <v>0461</v>
      </c>
      <c r="I5877" s="24" t="str">
        <f t="shared" si="1868"/>
        <v>506020461</v>
      </c>
      <c r="K5877" s="23">
        <v>27</v>
      </c>
      <c r="L5877" s="23" t="str">
        <f t="shared" si="1871"/>
        <v>REGIONAL</v>
      </c>
      <c r="M5877" s="40" t="s">
        <v>618</v>
      </c>
      <c r="N5877" s="23" t="s">
        <v>622</v>
      </c>
      <c r="O5877" s="23">
        <f t="shared" si="1869"/>
        <v>25</v>
      </c>
      <c r="P5877" s="23" t="str">
        <f t="shared" si="1870"/>
        <v>506020461Principal</v>
      </c>
    </row>
    <row r="5878" spans="1:16" ht="15" hidden="1" customHeight="1">
      <c r="A5878" s="23" t="s">
        <v>1313</v>
      </c>
      <c r="B5878" s="23" t="str">
        <f>IFERROR(VLOOKUP(A5878,hoja!$A$2:$E$970,4,FALSE),0)</f>
        <v>CENTRO</v>
      </c>
      <c r="C5878" s="23" t="str">
        <f>IFERROR(VLOOKUP(A5878,hoja!$A$2:$E$1370,5,FALSE),0)</f>
        <v>BOGOTÁ</v>
      </c>
      <c r="D5878" s="23" t="str">
        <f>IFERROR(VLOOKUP(A5878,hoja!A:D,3,FALSE),0)</f>
        <v>50602</v>
      </c>
      <c r="E5878" s="40" t="s">
        <v>641</v>
      </c>
      <c r="F5878" s="23" t="str">
        <f>IFERROR(VLOOKUP(E5878,hoja!$A$2:$E$970,4,FALSE),0)</f>
        <v>ANTIOQUIA</v>
      </c>
      <c r="G5878" s="23" t="str">
        <f>IFERROR(VLOOKUP(E5878,hoja!$A$2:$E$970,5,FALSE),0)</f>
        <v>MEDELLÍN</v>
      </c>
      <c r="H5878" s="103" t="str">
        <f>IFERROR(VLOOKUP(E5878,hoja!A:C,3,FALSE),0)</f>
        <v>0079</v>
      </c>
      <c r="I5878" s="24" t="str">
        <f t="shared" si="1868"/>
        <v>506020079</v>
      </c>
      <c r="K5878" s="23">
        <v>401</v>
      </c>
      <c r="L5878" s="23" t="str">
        <f t="shared" si="1871"/>
        <v>NACIONAL</v>
      </c>
      <c r="M5878" s="40" t="s">
        <v>618</v>
      </c>
      <c r="N5878" s="23" t="s">
        <v>622</v>
      </c>
      <c r="O5878" s="23">
        <f t="shared" si="1869"/>
        <v>16</v>
      </c>
      <c r="P5878" s="23" t="str">
        <f t="shared" si="1870"/>
        <v>506020079Principal</v>
      </c>
    </row>
    <row r="5879" spans="1:16" ht="15" hidden="1" customHeight="1">
      <c r="A5879" s="23" t="s">
        <v>1313</v>
      </c>
      <c r="B5879" s="23" t="str">
        <f>IFERROR(VLOOKUP(A5879,hoja!$A$2:$E$970,4,FALSE),0)</f>
        <v>CENTRO</v>
      </c>
      <c r="C5879" s="23" t="str">
        <f>IFERROR(VLOOKUP(A5879,hoja!$A$2:$E$1370,5,FALSE),0)</f>
        <v>BOGOTÁ</v>
      </c>
      <c r="D5879" s="23" t="str">
        <f>IFERROR(VLOOKUP(A5879,hoja!A:D,3,FALSE),0)</f>
        <v>50602</v>
      </c>
      <c r="E5879" s="40" t="s">
        <v>650</v>
      </c>
      <c r="F5879" s="23" t="str">
        <f>IFERROR(VLOOKUP(E5879,hoja!$A$2:$E$970,4,FALSE),0)</f>
        <v>OCCIDENTE</v>
      </c>
      <c r="G5879" s="23" t="str">
        <f>IFERROR(VLOOKUP(E5879,hoja!$A$2:$E$970,5,FALSE),0)</f>
        <v>CALOTO</v>
      </c>
      <c r="H5879" s="103" t="str">
        <f>IFERROR(VLOOKUP(E5879,hoja!A:C,3,FALSE),0)</f>
        <v>0445</v>
      </c>
      <c r="I5879" s="24" t="str">
        <f t="shared" si="1868"/>
        <v>506020445</v>
      </c>
      <c r="K5879" s="23">
        <v>490</v>
      </c>
      <c r="L5879" s="23" t="str">
        <f t="shared" si="1871"/>
        <v>NACIONAL</v>
      </c>
      <c r="M5879" s="40" t="s">
        <v>618</v>
      </c>
      <c r="N5879" s="23" t="s">
        <v>622</v>
      </c>
      <c r="O5879" s="23">
        <f t="shared" si="1869"/>
        <v>16</v>
      </c>
      <c r="P5879" s="23" t="str">
        <f t="shared" si="1870"/>
        <v>506020445Principal</v>
      </c>
    </row>
    <row r="5880" spans="1:16" ht="15" hidden="1" customHeight="1">
      <c r="A5880" s="23" t="s">
        <v>1313</v>
      </c>
      <c r="B5880" s="23" t="str">
        <f>IFERROR(VLOOKUP(A5880,hoja!$A$2:$E$970,4,FALSE),0)</f>
        <v>CENTRO</v>
      </c>
      <c r="C5880" s="23" t="str">
        <f>IFERROR(VLOOKUP(A5880,hoja!$A$2:$E$1370,5,FALSE),0)</f>
        <v>BOGOTÁ</v>
      </c>
      <c r="D5880" s="23" t="str">
        <f>IFERROR(VLOOKUP(A5880,hoja!A:D,3,FALSE),0)</f>
        <v>50602</v>
      </c>
      <c r="E5880" s="40" t="s">
        <v>635</v>
      </c>
      <c r="F5880" s="23" t="str">
        <f>IFERROR(VLOOKUP(E5880,hoja!$A$2:$E$970,4,FALSE),0)</f>
        <v>CENTRO</v>
      </c>
      <c r="G5880" s="23" t="str">
        <f>IFERROR(VLOOKUP(E5880,hoja!$A$2:$E$970,5,FALSE),0)</f>
        <v>BOGOTÁ</v>
      </c>
      <c r="H5880" s="103" t="str">
        <f>IFERROR(VLOOKUP(E5880,hoja!A:C,3,FALSE),0)</f>
        <v>0021</v>
      </c>
      <c r="I5880" s="24" t="str">
        <f t="shared" si="1868"/>
        <v>506020021</v>
      </c>
      <c r="K5880" s="23">
        <v>24</v>
      </c>
      <c r="L5880" s="23" t="str">
        <f t="shared" si="1871"/>
        <v>REGIONAL</v>
      </c>
      <c r="M5880" s="40" t="s">
        <v>618</v>
      </c>
      <c r="N5880" s="23" t="s">
        <v>622</v>
      </c>
      <c r="O5880" s="23">
        <f t="shared" si="1869"/>
        <v>25</v>
      </c>
      <c r="P5880" s="23" t="str">
        <f t="shared" si="1870"/>
        <v>506020021Principal</v>
      </c>
    </row>
    <row r="5881" spans="1:16" ht="15" hidden="1" customHeight="1">
      <c r="A5881" s="23" t="s">
        <v>1173</v>
      </c>
      <c r="B5881" s="23" t="str">
        <f>IFERROR(VLOOKUP(A5881,hoja!$A$2:$E$970,4,FALSE),0)</f>
        <v>COSTA</v>
      </c>
      <c r="C5881" s="23" t="str">
        <f>IFERROR(VLOOKUP(A5881,hoja!$A$2:$E$1370,5,FALSE),0)</f>
        <v>MALAMBO</v>
      </c>
      <c r="D5881" s="23" t="str">
        <f>IFERROR(VLOOKUP(A5881,hoja!A:D,3,FALSE),0)</f>
        <v>50257</v>
      </c>
      <c r="E5881" s="40" t="s">
        <v>1314</v>
      </c>
      <c r="F5881" s="23" t="str">
        <f>IFERROR(VLOOKUP(E5881,hoja!$A$2:$E$970,4,FALSE),0)</f>
        <v>CENTRO</v>
      </c>
      <c r="G5881" s="23" t="str">
        <f>IFERROR(VLOOKUP(E5881,hoja!$A$2:$E$970,5,FALSE),0)</f>
        <v>MOSQUERA</v>
      </c>
      <c r="H5881" s="103" t="str">
        <f>IFERROR(VLOOKUP(E5881,hoja!A:C,3,FALSE),0)</f>
        <v>50295</v>
      </c>
      <c r="I5881" s="24" t="str">
        <f t="shared" si="1868"/>
        <v>5025750295</v>
      </c>
      <c r="K5881" s="23">
        <v>1076</v>
      </c>
      <c r="L5881" s="23" t="str">
        <f t="shared" si="1871"/>
        <v>NACIONAL</v>
      </c>
      <c r="M5881" s="40" t="s">
        <v>618</v>
      </c>
      <c r="N5881" s="23" t="s">
        <v>622</v>
      </c>
      <c r="O5881" s="23">
        <f t="shared" si="1869"/>
        <v>8</v>
      </c>
      <c r="P5881" s="23" t="str">
        <f t="shared" si="1870"/>
        <v>5025750295Principal</v>
      </c>
    </row>
    <row r="5882" spans="1:16" ht="15" hidden="1" customHeight="1">
      <c r="A5882" s="23" t="s">
        <v>1173</v>
      </c>
      <c r="B5882" s="23" t="str">
        <f>IFERROR(VLOOKUP(A5882,hoja!$A$2:$E$970,4,FALSE),0)</f>
        <v>COSTA</v>
      </c>
      <c r="C5882" s="23" t="str">
        <f>IFERROR(VLOOKUP(A5882,hoja!$A$2:$E$1370,5,FALSE),0)</f>
        <v>MALAMBO</v>
      </c>
      <c r="D5882" s="23" t="str">
        <f>IFERROR(VLOOKUP(A5882,hoja!A:D,3,FALSE),0)</f>
        <v>50257</v>
      </c>
      <c r="E5882" s="40" t="s">
        <v>644</v>
      </c>
      <c r="F5882" s="23" t="str">
        <f>IFERROR(VLOOKUP(E5882,hoja!$A$2:$E$970,4,FALSE),0)</f>
        <v>OCCIDENTE</v>
      </c>
      <c r="G5882" s="23" t="str">
        <f>IFERROR(VLOOKUP(E5882,hoja!$A$2:$E$970,5,FALSE),0)</f>
        <v>PEREIRA</v>
      </c>
      <c r="H5882" s="103" t="str">
        <f>IFERROR(VLOOKUP(E5882,hoja!A:C,3,FALSE),0)</f>
        <v>0198</v>
      </c>
      <c r="I5882" s="24" t="str">
        <f t="shared" si="1868"/>
        <v>502570198</v>
      </c>
      <c r="K5882" s="23">
        <v>911</v>
      </c>
      <c r="L5882" s="23" t="str">
        <f t="shared" si="1871"/>
        <v>NACIONAL</v>
      </c>
      <c r="M5882" s="40" t="s">
        <v>618</v>
      </c>
      <c r="N5882" s="23" t="s">
        <v>622</v>
      </c>
      <c r="O5882" s="23">
        <f t="shared" si="1869"/>
        <v>8</v>
      </c>
      <c r="P5882" s="23" t="str">
        <f t="shared" si="1870"/>
        <v>502570198Principal</v>
      </c>
    </row>
    <row r="5883" spans="1:16" ht="15" hidden="1" customHeight="1">
      <c r="A5883" s="23" t="s">
        <v>687</v>
      </c>
      <c r="B5883" s="23" t="str">
        <f>IFERROR(VLOOKUP(A5883,hoja!$A$2:$E$970,4,FALSE),0)</f>
        <v>OCCIDENTE</v>
      </c>
      <c r="C5883" s="23" t="str">
        <f>IFERROR(VLOOKUP(A5883,hoja!$A$2:$E$1370,5,FALSE),0)</f>
        <v>TULUÁ</v>
      </c>
      <c r="D5883" s="23" t="str">
        <f>IFERROR(VLOOKUP(A5883,hoja!A:D,3,FALSE),0)</f>
        <v>2007</v>
      </c>
      <c r="E5883" s="40" t="s">
        <v>819</v>
      </c>
      <c r="F5883" s="23" t="str">
        <f>IFERROR(VLOOKUP(E5883,hoja!$A$2:$E$970,4,FALSE),0)</f>
        <v>OCCIDENTE</v>
      </c>
      <c r="G5883" s="23" t="str">
        <f>IFERROR(VLOOKUP(E5883,hoja!$A$2:$E$970,5,FALSE),0)</f>
        <v>BUENAVENTURA</v>
      </c>
      <c r="H5883" s="103" t="str">
        <f>IFERROR(VLOOKUP(E5883,hoja!A:C,3,FALSE),0)</f>
        <v>3001</v>
      </c>
      <c r="I5883" s="24" t="str">
        <f t="shared" ref="I5883:I5903" si="1872">D5883&amp;H5883</f>
        <v>20073001</v>
      </c>
      <c r="K5883" s="23">
        <v>135</v>
      </c>
      <c r="L5883" s="23" t="str">
        <f t="shared" si="1871"/>
        <v>REGIONAL</v>
      </c>
      <c r="M5883" s="40" t="s">
        <v>618</v>
      </c>
      <c r="N5883" s="23" t="s">
        <v>622</v>
      </c>
      <c r="O5883" s="23">
        <f t="shared" ref="O5883:O5903" si="1873">IF(K5883&lt;=250,25,IF(K5883&lt;=500,16,IF(K5883&lt;=800,12,IF(K5883&lt;=1100,8,IF(K5883&lt;=1400,6,IF(K5883&lt;=1700,5))))))</f>
        <v>25</v>
      </c>
      <c r="P5883" s="23" t="str">
        <f t="shared" ref="P5883:P5903" si="1874">D5883&amp;H5883&amp;M5883</f>
        <v>20073001Principal</v>
      </c>
    </row>
    <row r="5884" spans="1:16" ht="15" hidden="1" customHeight="1">
      <c r="A5884" s="23" t="s">
        <v>1296</v>
      </c>
      <c r="B5884" s="23" t="str">
        <f>IFERROR(VLOOKUP(A5884,hoja!$A$2:$E$970,4,FALSE),0)</f>
        <v>CENTRO</v>
      </c>
      <c r="C5884" s="23" t="str">
        <f>IFERROR(VLOOKUP(A5884,hoja!$A$2:$E$1370,5,FALSE),0)</f>
        <v>TOCANCIPÁ</v>
      </c>
      <c r="D5884" s="23" t="str">
        <f>IFERROR(VLOOKUP(A5884,hoja!A:D,3,FALSE),0)</f>
        <v>50448</v>
      </c>
      <c r="E5884" s="40" t="s">
        <v>743</v>
      </c>
      <c r="F5884" s="23" t="str">
        <f>IFERROR(VLOOKUP(E5884,hoja!$A$2:$E$970,4,FALSE),0)</f>
        <v>CENTRO</v>
      </c>
      <c r="G5884" s="23" t="str">
        <f>IFERROR(VLOOKUP(E5884,hoja!$A$2:$E$970,5,FALSE),0)</f>
        <v>BOGOTÁ</v>
      </c>
      <c r="H5884" s="103" t="str">
        <f>IFERROR(VLOOKUP(E5884,hoja!A:C,3,FALSE),0)</f>
        <v>0461</v>
      </c>
      <c r="I5884" s="24" t="str">
        <f t="shared" si="1872"/>
        <v>504480461</v>
      </c>
      <c r="K5884" s="23">
        <v>60</v>
      </c>
      <c r="L5884" s="23" t="str">
        <f t="shared" ref="L5884:L5903" si="1875">IF(B5884=F5884,"REGIONAL","NACIONAL")</f>
        <v>REGIONAL</v>
      </c>
      <c r="M5884" s="40" t="s">
        <v>618</v>
      </c>
      <c r="N5884" s="23" t="s">
        <v>622</v>
      </c>
      <c r="O5884" s="23">
        <f t="shared" si="1873"/>
        <v>25</v>
      </c>
      <c r="P5884" s="23" t="str">
        <f t="shared" si="1874"/>
        <v>504480461Principal</v>
      </c>
    </row>
    <row r="5885" spans="1:16" ht="15" hidden="1" customHeight="1">
      <c r="A5885" s="23" t="s">
        <v>653</v>
      </c>
      <c r="B5885" s="23" t="str">
        <f>IFERROR(VLOOKUP(A5885,hoja!$A$2:$E$970,4,FALSE),0)</f>
        <v>CENTRO</v>
      </c>
      <c r="C5885" s="23" t="str">
        <f>IFERROR(VLOOKUP(A5885,hoja!$A$2:$E$1370,5,FALSE),0)</f>
        <v>MADRID</v>
      </c>
      <c r="D5885" s="23" t="str">
        <f>IFERROR(VLOOKUP(A5885,hoja!A:D,3,FALSE),0)</f>
        <v>2023</v>
      </c>
      <c r="E5885" s="40" t="s">
        <v>1315</v>
      </c>
      <c r="F5885" s="23" t="str">
        <f>IFERROR(VLOOKUP(E5885,hoja!$A$2:$E$970,4,FALSE),0)</f>
        <v>SANTANDER</v>
      </c>
      <c r="G5885" s="23" t="str">
        <f>IFERROR(VLOOKUP(E5885,hoja!$A$2:$E$970,5,FALSE),0)</f>
        <v>CÚCUTA</v>
      </c>
      <c r="H5885" s="103" t="str">
        <f>IFERROR(VLOOKUP(E5885,hoja!A:C,3,FALSE),0)</f>
        <v>50359</v>
      </c>
      <c r="I5885" s="24" t="str">
        <f t="shared" si="1872"/>
        <v>202350359</v>
      </c>
      <c r="K5885" s="23">
        <v>612</v>
      </c>
      <c r="L5885" s="23" t="str">
        <f t="shared" si="1875"/>
        <v>NACIONAL</v>
      </c>
      <c r="M5885" s="40" t="s">
        <v>618</v>
      </c>
      <c r="N5885" s="23" t="s">
        <v>622</v>
      </c>
      <c r="O5885" s="23">
        <f t="shared" si="1873"/>
        <v>12</v>
      </c>
      <c r="P5885" s="23" t="str">
        <f t="shared" si="1874"/>
        <v>202350359Principal</v>
      </c>
    </row>
    <row r="5886" spans="1:16" ht="15" hidden="1" customHeight="1">
      <c r="A5886" s="23" t="s">
        <v>653</v>
      </c>
      <c r="B5886" s="23" t="str">
        <f>IFERROR(VLOOKUP(A5886,hoja!$A$2:$E$970,4,FALSE),0)</f>
        <v>CENTRO</v>
      </c>
      <c r="C5886" s="23" t="str">
        <f>IFERROR(VLOOKUP(A5886,hoja!$A$2:$E$1370,5,FALSE),0)</f>
        <v>MADRID</v>
      </c>
      <c r="D5886" s="23" t="str">
        <f>IFERROR(VLOOKUP(A5886,hoja!A:D,3,FALSE),0)</f>
        <v>2023</v>
      </c>
      <c r="E5886" s="40" t="s">
        <v>1316</v>
      </c>
      <c r="F5886" s="23" t="str">
        <f>IFERROR(VLOOKUP(E5886,hoja!$A$2:$E$970,4,FALSE),0)</f>
        <v>CENTRO</v>
      </c>
      <c r="G5886" s="23" t="str">
        <f>IFERROR(VLOOKUP(E5886,hoja!$A$2:$E$970,5,FALSE),0)</f>
        <v>BOGOTÁ</v>
      </c>
      <c r="H5886" s="103" t="str">
        <f>IFERROR(VLOOKUP(E5886,hoja!A:C,3,FALSE),0)</f>
        <v>50588</v>
      </c>
      <c r="I5886" s="24" t="str">
        <f t="shared" si="1872"/>
        <v>202350588</v>
      </c>
      <c r="K5886" s="23">
        <v>13</v>
      </c>
      <c r="L5886" s="23" t="str">
        <f t="shared" si="1875"/>
        <v>REGIONAL</v>
      </c>
      <c r="M5886" s="40" t="s">
        <v>618</v>
      </c>
      <c r="N5886" s="23" t="s">
        <v>622</v>
      </c>
      <c r="O5886" s="23">
        <f t="shared" si="1873"/>
        <v>25</v>
      </c>
      <c r="P5886" s="23" t="str">
        <f t="shared" si="1874"/>
        <v>202350588Principal</v>
      </c>
    </row>
    <row r="5887" spans="1:16" ht="15" hidden="1" customHeight="1">
      <c r="A5887" s="23" t="s">
        <v>653</v>
      </c>
      <c r="B5887" s="23" t="str">
        <f>IFERROR(VLOOKUP(A5887,hoja!$A$2:$E$970,4,FALSE),0)</f>
        <v>CENTRO</v>
      </c>
      <c r="C5887" s="23" t="str">
        <f>IFERROR(VLOOKUP(A5887,hoja!$A$2:$E$1370,5,FALSE),0)</f>
        <v>MADRID</v>
      </c>
      <c r="D5887" s="23" t="str">
        <f>IFERROR(VLOOKUP(A5887,hoja!A:D,3,FALSE),0)</f>
        <v>2023</v>
      </c>
      <c r="E5887" s="40" t="s">
        <v>1317</v>
      </c>
      <c r="F5887" s="23" t="str">
        <f>IFERROR(VLOOKUP(E5887,hoja!$A$2:$E$970,4,FALSE),0)</f>
        <v>ANTIOQUIA</v>
      </c>
      <c r="G5887" s="23" t="str">
        <f>IFERROR(VLOOKUP(E5887,hoja!$A$2:$E$970,5,FALSE),0)</f>
        <v>MEDELLÍN</v>
      </c>
      <c r="H5887" s="103" t="str">
        <f>IFERROR(VLOOKUP(E5887,hoja!A:C,3,FALSE),0)</f>
        <v>50439</v>
      </c>
      <c r="I5887" s="24" t="str">
        <f t="shared" si="1872"/>
        <v>202350439</v>
      </c>
      <c r="K5887" s="23">
        <v>408</v>
      </c>
      <c r="L5887" s="23" t="str">
        <f t="shared" si="1875"/>
        <v>NACIONAL</v>
      </c>
      <c r="M5887" s="40" t="s">
        <v>618</v>
      </c>
      <c r="N5887" s="23" t="s">
        <v>622</v>
      </c>
      <c r="O5887" s="23">
        <f t="shared" si="1873"/>
        <v>16</v>
      </c>
      <c r="P5887" s="23" t="str">
        <f t="shared" si="1874"/>
        <v>202350439Principal</v>
      </c>
    </row>
    <row r="5888" spans="1:16" ht="15" hidden="1" customHeight="1">
      <c r="A5888" s="23" t="s">
        <v>653</v>
      </c>
      <c r="B5888" s="23" t="str">
        <f>IFERROR(VLOOKUP(A5888,hoja!$A$2:$E$970,4,FALSE),0)</f>
        <v>CENTRO</v>
      </c>
      <c r="C5888" s="23" t="str">
        <f>IFERROR(VLOOKUP(A5888,hoja!$A$2:$E$1370,5,FALSE),0)</f>
        <v>MADRID</v>
      </c>
      <c r="D5888" s="23" t="str">
        <f>IFERROR(VLOOKUP(A5888,hoja!A:D,3,FALSE),0)</f>
        <v>2023</v>
      </c>
      <c r="E5888" s="40" t="s">
        <v>1318</v>
      </c>
      <c r="F5888" s="23" t="str">
        <f>IFERROR(VLOOKUP(E5888,hoja!$A$2:$E$970,4,FALSE),0)</f>
        <v>ANTIOQUIA</v>
      </c>
      <c r="G5888" s="23" t="str">
        <f>IFERROR(VLOOKUP(E5888,hoja!$A$2:$E$970,5,FALSE),0)</f>
        <v>MEDELLÍN</v>
      </c>
      <c r="H5888" s="103" t="str">
        <f>IFERROR(VLOOKUP(E5888,hoja!A:C,3,FALSE),0)</f>
        <v>50411</v>
      </c>
      <c r="I5888" s="24" t="str">
        <f t="shared" si="1872"/>
        <v>202350411</v>
      </c>
      <c r="K5888" s="23">
        <v>409</v>
      </c>
      <c r="L5888" s="23" t="str">
        <f t="shared" si="1875"/>
        <v>NACIONAL</v>
      </c>
      <c r="M5888" s="40" t="s">
        <v>618</v>
      </c>
      <c r="N5888" s="23" t="s">
        <v>622</v>
      </c>
      <c r="O5888" s="23">
        <f t="shared" si="1873"/>
        <v>16</v>
      </c>
      <c r="P5888" s="23" t="str">
        <f t="shared" si="1874"/>
        <v>202350411Principal</v>
      </c>
    </row>
    <row r="5889" spans="1:16" ht="15" hidden="1" customHeight="1">
      <c r="A5889" s="23" t="s">
        <v>653</v>
      </c>
      <c r="B5889" s="23" t="str">
        <f>IFERROR(VLOOKUP(A5889,hoja!$A$2:$E$970,4,FALSE),0)</f>
        <v>CENTRO</v>
      </c>
      <c r="C5889" s="23" t="str">
        <f>IFERROR(VLOOKUP(A5889,hoja!$A$2:$E$1370,5,FALSE),0)</f>
        <v>MADRID</v>
      </c>
      <c r="D5889" s="23" t="str">
        <f>IFERROR(VLOOKUP(A5889,hoja!A:D,3,FALSE),0)</f>
        <v>2023</v>
      </c>
      <c r="E5889" s="40" t="s">
        <v>1319</v>
      </c>
      <c r="F5889" s="23" t="str">
        <f>IFERROR(VLOOKUP(E5889,hoja!$A$2:$E$970,4,FALSE),0)</f>
        <v>ANTIOQUIA</v>
      </c>
      <c r="G5889" s="23" t="str">
        <f>IFERROR(VLOOKUP(E5889,hoja!$A$2:$E$970,5,FALSE),0)</f>
        <v>MEDELLÍN</v>
      </c>
      <c r="H5889" s="103" t="str">
        <f>IFERROR(VLOOKUP(E5889,hoja!A:C,3,FALSE),0)</f>
        <v>50717</v>
      </c>
      <c r="I5889" s="24" t="str">
        <f t="shared" si="1872"/>
        <v>202350717</v>
      </c>
      <c r="K5889" s="23">
        <v>402</v>
      </c>
      <c r="L5889" s="23" t="str">
        <f t="shared" si="1875"/>
        <v>NACIONAL</v>
      </c>
      <c r="M5889" s="40" t="s">
        <v>618</v>
      </c>
      <c r="N5889" s="23" t="s">
        <v>622</v>
      </c>
      <c r="O5889" s="23">
        <f t="shared" si="1873"/>
        <v>16</v>
      </c>
      <c r="P5889" s="23" t="str">
        <f t="shared" si="1874"/>
        <v>202350717Principal</v>
      </c>
    </row>
    <row r="5890" spans="1:16" ht="15" hidden="1" customHeight="1">
      <c r="A5890" s="23" t="s">
        <v>653</v>
      </c>
      <c r="B5890" s="23" t="str">
        <f>IFERROR(VLOOKUP(A5890,hoja!$A$2:$E$970,4,FALSE),0)</f>
        <v>CENTRO</v>
      </c>
      <c r="C5890" s="23" t="str">
        <f>IFERROR(VLOOKUP(A5890,hoja!$A$2:$E$1370,5,FALSE),0)</f>
        <v>MADRID</v>
      </c>
      <c r="D5890" s="23" t="str">
        <f>IFERROR(VLOOKUP(A5890,hoja!A:D,3,FALSE),0)</f>
        <v>2023</v>
      </c>
      <c r="E5890" s="40" t="s">
        <v>821</v>
      </c>
      <c r="F5890" s="23" t="str">
        <f>IFERROR(VLOOKUP(E5890,hoja!$A$2:$E$970,4,FALSE),0)</f>
        <v>CENTRO</v>
      </c>
      <c r="G5890" s="23" t="str">
        <f>IFERROR(VLOOKUP(E5890,hoja!$A$2:$E$970,5,FALSE),0)</f>
        <v>BOGOTÁ</v>
      </c>
      <c r="H5890" s="103" t="str">
        <f>IFERROR(VLOOKUP(E5890,hoja!A:C,3,FALSE),0)</f>
        <v>10217</v>
      </c>
      <c r="I5890" s="24" t="str">
        <f t="shared" si="1872"/>
        <v>202310217</v>
      </c>
      <c r="K5890" s="23">
        <v>26</v>
      </c>
      <c r="L5890" s="23" t="str">
        <f t="shared" si="1875"/>
        <v>REGIONAL</v>
      </c>
      <c r="M5890" s="40" t="s">
        <v>618</v>
      </c>
      <c r="N5890" s="23" t="s">
        <v>622</v>
      </c>
      <c r="O5890" s="23">
        <f t="shared" si="1873"/>
        <v>25</v>
      </c>
      <c r="P5890" s="23" t="str">
        <f t="shared" si="1874"/>
        <v>202310217Principal</v>
      </c>
    </row>
    <row r="5891" spans="1:16" ht="15" hidden="1" customHeight="1">
      <c r="A5891" s="23" t="s">
        <v>653</v>
      </c>
      <c r="B5891" s="23" t="str">
        <f>IFERROR(VLOOKUP(A5891,hoja!$A$2:$E$970,4,FALSE),0)</f>
        <v>CENTRO</v>
      </c>
      <c r="C5891" s="23" t="str">
        <f>IFERROR(VLOOKUP(A5891,hoja!$A$2:$E$1370,5,FALSE),0)</f>
        <v>MADRID</v>
      </c>
      <c r="D5891" s="23" t="str">
        <f>IFERROR(VLOOKUP(A5891,hoja!A:D,3,FALSE),0)</f>
        <v>2023</v>
      </c>
      <c r="E5891" s="40" t="s">
        <v>1320</v>
      </c>
      <c r="F5891" s="23" t="str">
        <f>IFERROR(VLOOKUP(E5891,hoja!$A$2:$E$970,4,FALSE),0)</f>
        <v>COSTA</v>
      </c>
      <c r="G5891" s="23" t="str">
        <f>IFERROR(VLOOKUP(E5891,hoja!$A$2:$E$970,5,FALSE),0)</f>
        <v>BARRANQUILLA</v>
      </c>
      <c r="H5891" s="103" t="str">
        <f>IFERROR(VLOOKUP(E5891,hoja!A:C,3,FALSE),0)</f>
        <v>50568</v>
      </c>
      <c r="I5891" s="24" t="str">
        <f t="shared" si="1872"/>
        <v>202350568</v>
      </c>
      <c r="K5891" s="23">
        <v>1079</v>
      </c>
      <c r="L5891" s="23" t="str">
        <f t="shared" si="1875"/>
        <v>NACIONAL</v>
      </c>
      <c r="M5891" s="40" t="s">
        <v>618</v>
      </c>
      <c r="N5891" s="23" t="s">
        <v>622</v>
      </c>
      <c r="O5891" s="23">
        <f t="shared" si="1873"/>
        <v>8</v>
      </c>
      <c r="P5891" s="23" t="str">
        <f t="shared" si="1874"/>
        <v>202350568Principal</v>
      </c>
    </row>
    <row r="5892" spans="1:16" ht="15" hidden="1" customHeight="1">
      <c r="A5892" s="23" t="s">
        <v>845</v>
      </c>
      <c r="B5892" s="23" t="str">
        <f>IFERROR(VLOOKUP(A5892,hoja!$A$2:$E$970,4,FALSE),0)</f>
        <v>OCCIDENTE</v>
      </c>
      <c r="C5892" s="23" t="str">
        <f>IFERROR(VLOOKUP(A5892,hoja!$A$2:$E$1370,5,FALSE),0)</f>
        <v>CALOTO</v>
      </c>
      <c r="D5892" s="23" t="str">
        <f>IFERROR(VLOOKUP(A5892,hoja!A:D,3,FALSE),0)</f>
        <v>0054</v>
      </c>
      <c r="E5892" s="40" t="s">
        <v>919</v>
      </c>
      <c r="F5892" s="23" t="str">
        <f>IFERROR(VLOOKUP(E5892,hoja!$A$2:$E$970,4,FALSE),0)</f>
        <v>CENTRO</v>
      </c>
      <c r="G5892" s="23" t="str">
        <f>IFERROR(VLOOKUP(E5892,hoja!$A$2:$E$970,5,FALSE),0)</f>
        <v>ZIPAQUIRÁ</v>
      </c>
      <c r="H5892" s="103" t="str">
        <f>IFERROR(VLOOKUP(E5892,hoja!A:C,3,FALSE),0)</f>
        <v>50390</v>
      </c>
      <c r="I5892" s="24" t="str">
        <f t="shared" si="1872"/>
        <v>005450390</v>
      </c>
      <c r="K5892" s="23">
        <v>509</v>
      </c>
      <c r="L5892" s="23" t="str">
        <f t="shared" si="1875"/>
        <v>NACIONAL</v>
      </c>
      <c r="M5892" s="40" t="s">
        <v>618</v>
      </c>
      <c r="N5892" s="23" t="s">
        <v>622</v>
      </c>
      <c r="O5892" s="23">
        <f t="shared" si="1873"/>
        <v>12</v>
      </c>
      <c r="P5892" s="23" t="str">
        <f t="shared" si="1874"/>
        <v>005450390Principal</v>
      </c>
    </row>
    <row r="5893" spans="1:16" ht="15" hidden="1" customHeight="1">
      <c r="A5893" s="23" t="s">
        <v>642</v>
      </c>
      <c r="B5893" s="23" t="str">
        <f>IFERROR(VLOOKUP(A5893,hoja!$A$2:$E$970,4,FALSE),0)</f>
        <v>COSTA</v>
      </c>
      <c r="C5893" s="23" t="str">
        <f>IFERROR(VLOOKUP(A5893,hoja!$A$2:$E$1370,5,FALSE),0)</f>
        <v>BARRANQUILLA</v>
      </c>
      <c r="D5893" s="23" t="str">
        <f>IFERROR(VLOOKUP(A5893,hoja!A:D,3,FALSE),0)</f>
        <v>0111</v>
      </c>
      <c r="E5893" s="40" t="s">
        <v>1082</v>
      </c>
      <c r="F5893" s="23" t="str">
        <f>IFERROR(VLOOKUP(E5893,hoja!$A$2:$E$970,4,FALSE),0)</f>
        <v>COSTA</v>
      </c>
      <c r="G5893" s="23" t="str">
        <f>IFERROR(VLOOKUP(E5893,hoja!$A$2:$E$970,5,FALSE),0)</f>
        <v>BARRANQUILLA</v>
      </c>
      <c r="H5893" s="103" t="str">
        <f>IFERROR(VLOOKUP(E5893,hoja!A:C,3,FALSE),0)</f>
        <v>50284</v>
      </c>
      <c r="I5893" s="24" t="str">
        <f t="shared" si="1872"/>
        <v>011150284</v>
      </c>
      <c r="K5893" s="23">
        <v>21</v>
      </c>
      <c r="L5893" s="23" t="str">
        <f t="shared" si="1875"/>
        <v>REGIONAL</v>
      </c>
      <c r="M5893" s="40" t="s">
        <v>618</v>
      </c>
      <c r="N5893" s="23" t="s">
        <v>622</v>
      </c>
      <c r="O5893" s="23">
        <f t="shared" si="1873"/>
        <v>25</v>
      </c>
      <c r="P5893" s="23" t="str">
        <f t="shared" si="1874"/>
        <v>011150284Principal</v>
      </c>
    </row>
    <row r="5894" spans="1:16" ht="15" hidden="1" customHeight="1">
      <c r="A5894" s="23" t="s">
        <v>642</v>
      </c>
      <c r="B5894" s="23" t="str">
        <f>IFERROR(VLOOKUP(A5894,hoja!$A$2:$E$970,4,FALSE),0)</f>
        <v>COSTA</v>
      </c>
      <c r="C5894" s="23" t="str">
        <f>IFERROR(VLOOKUP(A5894,hoja!$A$2:$E$1370,5,FALSE),0)</f>
        <v>BARRANQUILLA</v>
      </c>
      <c r="D5894" s="23" t="str">
        <f>IFERROR(VLOOKUP(A5894,hoja!A:D,3,FALSE),0)</f>
        <v>0111</v>
      </c>
      <c r="E5894" s="40" t="s">
        <v>846</v>
      </c>
      <c r="F5894" s="23" t="str">
        <f>IFERROR(VLOOKUP(E5894,hoja!$A$2:$E$970,4,FALSE),0)</f>
        <v>SANTANDER</v>
      </c>
      <c r="G5894" s="23" t="str">
        <f>IFERROR(VLOOKUP(E5894,hoja!$A$2:$E$970,5,FALSE),0)</f>
        <v>CÚCUTA</v>
      </c>
      <c r="H5894" s="103" t="str">
        <f>IFERROR(VLOOKUP(E5894,hoja!A:C,3,FALSE),0)</f>
        <v>60155</v>
      </c>
      <c r="I5894" s="24" t="str">
        <f t="shared" si="1872"/>
        <v>011160155</v>
      </c>
      <c r="K5894" s="23">
        <v>735</v>
      </c>
      <c r="L5894" s="23" t="str">
        <f t="shared" si="1875"/>
        <v>NACIONAL</v>
      </c>
      <c r="M5894" s="40" t="s">
        <v>618</v>
      </c>
      <c r="N5894" s="23" t="s">
        <v>622</v>
      </c>
      <c r="O5894" s="23">
        <f t="shared" si="1873"/>
        <v>12</v>
      </c>
      <c r="P5894" s="23" t="str">
        <f t="shared" si="1874"/>
        <v>011160155Principal</v>
      </c>
    </row>
    <row r="5895" spans="1:16" ht="15" hidden="1" customHeight="1">
      <c r="A5895" s="23" t="s">
        <v>672</v>
      </c>
      <c r="B5895" s="23" t="str">
        <f>IFERROR(VLOOKUP(A5895,hoja!$A$2:$E$970,4,FALSE),0)</f>
        <v>ANTIOQUIA</v>
      </c>
      <c r="C5895" s="23" t="str">
        <f>IFERROR(VLOOKUP(A5895,hoja!$A$2:$E$1370,5,FALSE),0)</f>
        <v>MEDELLÍN</v>
      </c>
      <c r="D5895" s="23" t="str">
        <f>IFERROR(VLOOKUP(A5895,hoja!A:D,3,FALSE),0)</f>
        <v>0092</v>
      </c>
      <c r="E5895" s="40" t="s">
        <v>1321</v>
      </c>
      <c r="F5895" s="23" t="str">
        <f>IFERROR(VLOOKUP(E5895,hoja!$A$2:$E$970,4,FALSE),0)</f>
        <v>CENTRO</v>
      </c>
      <c r="G5895" s="23" t="str">
        <f>IFERROR(VLOOKUP(E5895,hoja!$A$2:$E$970,5,FALSE),0)</f>
        <v>BOGOTÁ</v>
      </c>
      <c r="H5895" s="103" t="str">
        <f>IFERROR(VLOOKUP(E5895,hoja!A:C,3,FALSE),0)</f>
        <v>50644</v>
      </c>
      <c r="I5895" s="24" t="str">
        <f t="shared" si="1872"/>
        <v>009250644</v>
      </c>
      <c r="K5895" s="23">
        <v>418</v>
      </c>
      <c r="L5895" s="23" t="str">
        <f t="shared" si="1875"/>
        <v>NACIONAL</v>
      </c>
      <c r="M5895" s="40" t="s">
        <v>618</v>
      </c>
      <c r="N5895" s="23" t="s">
        <v>622</v>
      </c>
      <c r="O5895" s="23">
        <f t="shared" si="1873"/>
        <v>16</v>
      </c>
      <c r="P5895" s="23" t="str">
        <f t="shared" si="1874"/>
        <v>009250644Principal</v>
      </c>
    </row>
    <row r="5896" spans="1:16" ht="15" hidden="1" customHeight="1">
      <c r="A5896" s="23" t="s">
        <v>1059</v>
      </c>
      <c r="B5896" s="23" t="str">
        <f>IFERROR(VLOOKUP(A5896,hoja!$A$2:$E$970,4,FALSE),0)</f>
        <v>ANTIOQUIA</v>
      </c>
      <c r="C5896" s="23" t="str">
        <f>IFERROR(VLOOKUP(A5896,hoja!$A$2:$E$1370,5,FALSE),0)</f>
        <v>MEDELLÍN</v>
      </c>
      <c r="D5896" s="23" t="str">
        <f>IFERROR(VLOOKUP(A5896,hoja!A:D,3,FALSE),0)</f>
        <v>0043</v>
      </c>
      <c r="E5896" s="40" t="s">
        <v>1132</v>
      </c>
      <c r="F5896" s="23" t="str">
        <f>IFERROR(VLOOKUP(E5896,hoja!$A$2:$E$970,4,FALSE),0)</f>
        <v>ANTIOQUIA</v>
      </c>
      <c r="G5896" s="23" t="str">
        <f>IFERROR(VLOOKUP(E5896,hoja!$A$2:$E$970,5,FALSE),0)</f>
        <v>MEDELLÍN</v>
      </c>
      <c r="H5896" s="103" t="str">
        <f>IFERROR(VLOOKUP(E5896,hoja!A:C,3,FALSE),0)</f>
        <v>50418</v>
      </c>
      <c r="I5896" s="24" t="str">
        <f t="shared" si="1872"/>
        <v>004350418</v>
      </c>
      <c r="K5896" s="23">
        <v>17</v>
      </c>
      <c r="L5896" s="23" t="str">
        <f t="shared" si="1875"/>
        <v>REGIONAL</v>
      </c>
      <c r="M5896" s="40" t="s">
        <v>618</v>
      </c>
      <c r="N5896" s="23" t="s">
        <v>622</v>
      </c>
      <c r="O5896" s="23">
        <f t="shared" si="1873"/>
        <v>25</v>
      </c>
      <c r="P5896" s="23" t="str">
        <f t="shared" si="1874"/>
        <v>004350418Principal</v>
      </c>
    </row>
    <row r="5897" spans="1:16" ht="15" hidden="1" customHeight="1">
      <c r="A5897" s="23" t="s">
        <v>1059</v>
      </c>
      <c r="B5897" s="23" t="str">
        <f>IFERROR(VLOOKUP(A5897,hoja!$A$2:$E$970,4,FALSE),0)</f>
        <v>ANTIOQUIA</v>
      </c>
      <c r="C5897" s="23" t="str">
        <f>IFERROR(VLOOKUP(A5897,hoja!$A$2:$E$1370,5,FALSE),0)</f>
        <v>MEDELLÍN</v>
      </c>
      <c r="D5897" s="23" t="str">
        <f>IFERROR(VLOOKUP(A5897,hoja!A:D,3,FALSE),0)</f>
        <v>0043</v>
      </c>
      <c r="E5897" s="40" t="s">
        <v>1128</v>
      </c>
      <c r="F5897" s="23" t="str">
        <f>IFERROR(VLOOKUP(E5897,hoja!$A$2:$E$970,4,FALSE),0)</f>
        <v>ANTIOQUIA</v>
      </c>
      <c r="G5897" s="23" t="str">
        <f>IFERROR(VLOOKUP(E5897,hoja!$A$2:$E$970,5,FALSE),0)</f>
        <v>MEDELLÍN</v>
      </c>
      <c r="H5897" s="103" t="str">
        <f>IFERROR(VLOOKUP(E5897,hoja!A:C,3,FALSE),0)</f>
        <v>50335</v>
      </c>
      <c r="I5897" s="24" t="str">
        <f t="shared" si="1872"/>
        <v>004350335</v>
      </c>
      <c r="K5897" s="23">
        <v>12</v>
      </c>
      <c r="L5897" s="23" t="str">
        <f t="shared" si="1875"/>
        <v>REGIONAL</v>
      </c>
      <c r="M5897" s="40" t="s">
        <v>618</v>
      </c>
      <c r="N5897" s="23" t="s">
        <v>622</v>
      </c>
      <c r="O5897" s="23">
        <f t="shared" si="1873"/>
        <v>25</v>
      </c>
      <c r="P5897" s="23" t="str">
        <f t="shared" si="1874"/>
        <v>004350335Principal</v>
      </c>
    </row>
    <row r="5898" spans="1:16" ht="15" hidden="1" customHeight="1">
      <c r="A5898" s="23" t="s">
        <v>1059</v>
      </c>
      <c r="B5898" s="23" t="str">
        <f>IFERROR(VLOOKUP(A5898,hoja!$A$2:$E$970,4,FALSE),0)</f>
        <v>ANTIOQUIA</v>
      </c>
      <c r="C5898" s="23" t="str">
        <f>IFERROR(VLOOKUP(A5898,hoja!$A$2:$E$1370,5,FALSE),0)</f>
        <v>MEDELLÍN</v>
      </c>
      <c r="D5898" s="23" t="str">
        <f>IFERROR(VLOOKUP(A5898,hoja!A:D,3,FALSE),0)</f>
        <v>0043</v>
      </c>
      <c r="E5898" s="40" t="s">
        <v>1042</v>
      </c>
      <c r="F5898" s="23" t="str">
        <f>IFERROR(VLOOKUP(E5898,hoja!$A$2:$E$970,4,FALSE),0)</f>
        <v>ANTIOQUIA</v>
      </c>
      <c r="G5898" s="23" t="str">
        <f>IFERROR(VLOOKUP(E5898,hoja!$A$2:$E$970,5,FALSE),0)</f>
        <v>MEDELLÍN</v>
      </c>
      <c r="H5898" s="103" t="str">
        <f>IFERROR(VLOOKUP(E5898,hoja!A:C,3,FALSE),0)</f>
        <v>50217</v>
      </c>
      <c r="I5898" s="24" t="str">
        <f t="shared" si="1872"/>
        <v>004350217</v>
      </c>
      <c r="K5898" s="23">
        <v>21</v>
      </c>
      <c r="L5898" s="23" t="str">
        <f t="shared" si="1875"/>
        <v>REGIONAL</v>
      </c>
      <c r="M5898" s="40" t="s">
        <v>618</v>
      </c>
      <c r="N5898" s="23" t="s">
        <v>622</v>
      </c>
      <c r="O5898" s="23">
        <f t="shared" si="1873"/>
        <v>25</v>
      </c>
      <c r="P5898" s="23" t="str">
        <f t="shared" si="1874"/>
        <v>004350217Principal</v>
      </c>
    </row>
    <row r="5899" spans="1:16" ht="15" hidden="1" customHeight="1">
      <c r="A5899" s="23" t="s">
        <v>1059</v>
      </c>
      <c r="B5899" s="23" t="str">
        <f>IFERROR(VLOOKUP(A5899,hoja!$A$2:$E$970,4,FALSE),0)</f>
        <v>ANTIOQUIA</v>
      </c>
      <c r="C5899" s="23" t="str">
        <f>IFERROR(VLOOKUP(A5899,hoja!$A$2:$E$1370,5,FALSE),0)</f>
        <v>MEDELLÍN</v>
      </c>
      <c r="D5899" s="23" t="str">
        <f>IFERROR(VLOOKUP(A5899,hoja!A:D,3,FALSE),0)</f>
        <v>0043</v>
      </c>
      <c r="E5899" s="40" t="s">
        <v>843</v>
      </c>
      <c r="F5899" s="23" t="str">
        <f>IFERROR(VLOOKUP(E5899,hoja!$A$2:$E$970,4,FALSE),0)</f>
        <v>ANTIOQUIA</v>
      </c>
      <c r="G5899" s="23" t="str">
        <f>IFERROR(VLOOKUP(E5899,hoja!$A$2:$E$970,5,FALSE),0)</f>
        <v>MEDELLÍN</v>
      </c>
      <c r="H5899" s="103" t="str">
        <f>IFERROR(VLOOKUP(E5899,hoja!A:C,3,FALSE),0)</f>
        <v>60014</v>
      </c>
      <c r="I5899" s="24" t="str">
        <f t="shared" si="1872"/>
        <v>004360014</v>
      </c>
      <c r="K5899" s="23">
        <v>1</v>
      </c>
      <c r="L5899" s="23" t="str">
        <f t="shared" si="1875"/>
        <v>REGIONAL</v>
      </c>
      <c r="M5899" s="40" t="s">
        <v>618</v>
      </c>
      <c r="N5899" s="23" t="s">
        <v>622</v>
      </c>
      <c r="O5899" s="23">
        <f t="shared" si="1873"/>
        <v>25</v>
      </c>
      <c r="P5899" s="23" t="str">
        <f t="shared" si="1874"/>
        <v>004360014Principal</v>
      </c>
    </row>
    <row r="5900" spans="1:16" ht="15" hidden="1" customHeight="1">
      <c r="A5900" s="23" t="s">
        <v>644</v>
      </c>
      <c r="B5900" s="23" t="str">
        <f>IFERROR(VLOOKUP(A5900,hoja!$A$2:$E$970,4,FALSE),0)</f>
        <v>OCCIDENTE</v>
      </c>
      <c r="C5900" s="23" t="str">
        <f>IFERROR(VLOOKUP(A5900,hoja!$A$2:$E$1370,5,FALSE),0)</f>
        <v>PEREIRA</v>
      </c>
      <c r="D5900" s="23" t="str">
        <f>IFERROR(VLOOKUP(A5900,hoja!A:D,3,FALSE),0)</f>
        <v>0198</v>
      </c>
      <c r="E5900" s="40" t="s">
        <v>780</v>
      </c>
      <c r="F5900" s="23" t="str">
        <f>IFERROR(VLOOKUP(E5900,hoja!$A$2:$E$970,4,FALSE),0)</f>
        <v>CENTRO</v>
      </c>
      <c r="G5900" s="23" t="str">
        <f>IFERROR(VLOOKUP(E5900,hoja!$A$2:$E$970,5,FALSE),0)</f>
        <v>ZIPAQUIRÁ</v>
      </c>
      <c r="H5900" s="103" t="str">
        <f>IFERROR(VLOOKUP(E5900,hoja!A:C,3,FALSE),0)</f>
        <v>2031</v>
      </c>
      <c r="I5900" s="24" t="str">
        <f t="shared" si="1872"/>
        <v>01982031</v>
      </c>
      <c r="K5900" s="23">
        <v>360</v>
      </c>
      <c r="L5900" s="23" t="str">
        <f t="shared" si="1875"/>
        <v>NACIONAL</v>
      </c>
      <c r="M5900" s="40" t="s">
        <v>618</v>
      </c>
      <c r="N5900" s="23" t="s">
        <v>622</v>
      </c>
      <c r="O5900" s="23">
        <f t="shared" si="1873"/>
        <v>16</v>
      </c>
      <c r="P5900" s="23" t="str">
        <f t="shared" si="1874"/>
        <v>01982031Principal</v>
      </c>
    </row>
    <row r="5901" spans="1:16" ht="15" hidden="1" customHeight="1">
      <c r="A5901" s="23" t="s">
        <v>645</v>
      </c>
      <c r="B5901" s="23" t="str">
        <f>IFERROR(VLOOKUP(A5901,hoja!$A$2:$E$970,4,FALSE),0)</f>
        <v>OCCIDENTE</v>
      </c>
      <c r="C5901" s="23" t="str">
        <f>IFERROR(VLOOKUP(A5901,hoja!$A$2:$E$1370,5,FALSE),0)</f>
        <v>CALI</v>
      </c>
      <c r="D5901" s="23" t="str">
        <f>IFERROR(VLOOKUP(A5901,hoja!A:D,3,FALSE),0)</f>
        <v>0410</v>
      </c>
      <c r="E5901" s="40" t="s">
        <v>1322</v>
      </c>
      <c r="F5901" s="23" t="str">
        <f>IFERROR(VLOOKUP(E5901,hoja!$A$2:$E$970,4,FALSE),0)</f>
        <v>OCCIDENTE</v>
      </c>
      <c r="G5901" s="23" t="str">
        <f>IFERROR(VLOOKUP(E5901,hoja!$A$2:$E$970,5,FALSE),0)</f>
        <v>CALI</v>
      </c>
      <c r="H5901" s="103" t="str">
        <f>IFERROR(VLOOKUP(E5901,hoja!A:C,3,FALSE),0)</f>
        <v>50718</v>
      </c>
      <c r="I5901" s="24" t="str">
        <f t="shared" si="1872"/>
        <v>041050718</v>
      </c>
      <c r="K5901" s="23">
        <v>6</v>
      </c>
      <c r="L5901" s="23" t="str">
        <f t="shared" si="1875"/>
        <v>REGIONAL</v>
      </c>
      <c r="M5901" s="40" t="s">
        <v>618</v>
      </c>
      <c r="N5901" s="23" t="s">
        <v>622</v>
      </c>
      <c r="O5901" s="23">
        <f t="shared" si="1873"/>
        <v>25</v>
      </c>
      <c r="P5901" s="23" t="str">
        <f t="shared" si="1874"/>
        <v>041050718Principal</v>
      </c>
    </row>
    <row r="5902" spans="1:16" ht="15" hidden="1" customHeight="1">
      <c r="A5902" s="23" t="s">
        <v>410</v>
      </c>
      <c r="B5902" s="23" t="str">
        <f>IFERROR(VLOOKUP(A5902,hoja!$A$2:$E$970,4,FALSE),0)</f>
        <v>ANTIOQUIA</v>
      </c>
      <c r="C5902" s="23" t="str">
        <f>IFERROR(VLOOKUP(A5902,hoja!$A$2:$E$1370,5,FALSE),0)</f>
        <v>QUIBDÓ</v>
      </c>
      <c r="D5902" s="23" t="str">
        <f>IFERROR(VLOOKUP(A5902,hoja!A:D,3,FALSE),0)</f>
        <v>60130</v>
      </c>
      <c r="E5902" s="40" t="s">
        <v>660</v>
      </c>
      <c r="F5902" s="23" t="str">
        <f>IFERROR(VLOOKUP(E5902,hoja!$A$2:$E$970,4,FALSE),0)</f>
        <v>CENTRO</v>
      </c>
      <c r="G5902" s="23" t="str">
        <f>IFERROR(VLOOKUP(E5902,hoja!$A$2:$E$970,5,FALSE),0)</f>
        <v>BOGOTÁ</v>
      </c>
      <c r="H5902" s="103" t="str">
        <f>IFERROR(VLOOKUP(E5902,hoja!A:C,3,FALSE),0)</f>
        <v>0035</v>
      </c>
      <c r="I5902" s="24" t="str">
        <f t="shared" si="1872"/>
        <v>601300035</v>
      </c>
      <c r="K5902" s="23">
        <v>560</v>
      </c>
      <c r="L5902" s="23" t="str">
        <f t="shared" si="1875"/>
        <v>NACIONAL</v>
      </c>
      <c r="M5902" s="40" t="s">
        <v>618</v>
      </c>
      <c r="N5902" s="23" t="s">
        <v>622</v>
      </c>
      <c r="O5902" s="23">
        <f t="shared" si="1873"/>
        <v>12</v>
      </c>
      <c r="P5902" s="23" t="str">
        <f t="shared" si="1874"/>
        <v>601300035Principal</v>
      </c>
    </row>
    <row r="5903" spans="1:16" ht="15" hidden="1" customHeight="1">
      <c r="A5903" s="40" t="s">
        <v>930</v>
      </c>
      <c r="B5903" s="23" t="str">
        <f>IFERROR(VLOOKUP(A5903,hoja!$A$2:$E$970,4,FALSE),0)</f>
        <v>ANTIOQUIA</v>
      </c>
      <c r="C5903" s="23" t="str">
        <f>IFERROR(VLOOKUP(A5903,hoja!$A$2:$E$1370,5,FALSE),0)</f>
        <v>SAN PEDRO DE LOS MILAGROS</v>
      </c>
      <c r="D5903" s="23" t="str">
        <f>IFERROR(VLOOKUP(A5903,hoja!A:D,3,FALSE),0)</f>
        <v>50178</v>
      </c>
      <c r="E5903" s="40" t="s">
        <v>1026</v>
      </c>
      <c r="F5903" s="23" t="str">
        <f>IFERROR(VLOOKUP(E5903,hoja!$A$2:$E$970,4,FALSE),0)</f>
        <v>COSTA</v>
      </c>
      <c r="G5903" s="23" t="str">
        <f>IFERROR(VLOOKUP(E5903,hoja!$A$2:$E$970,5,FALSE),0)</f>
        <v>BARRANQUILLA</v>
      </c>
      <c r="H5903" s="103" t="str">
        <f>IFERROR(VLOOKUP(E5903,hoja!A:C,3,FALSE),0)</f>
        <v>50290</v>
      </c>
      <c r="I5903" s="24" t="str">
        <f t="shared" si="1872"/>
        <v>5017850290</v>
      </c>
      <c r="K5903" s="23">
        <v>626</v>
      </c>
      <c r="L5903" s="23" t="str">
        <f t="shared" si="1875"/>
        <v>NACIONAL</v>
      </c>
      <c r="M5903" s="40" t="s">
        <v>618</v>
      </c>
      <c r="N5903" s="23" t="s">
        <v>622</v>
      </c>
      <c r="O5903" s="23">
        <f t="shared" si="1873"/>
        <v>12</v>
      </c>
      <c r="P5903" s="23" t="str">
        <f t="shared" si="1874"/>
        <v>5017850290Principal</v>
      </c>
    </row>
    <row r="5904" spans="1:16" ht="15" hidden="1" customHeight="1">
      <c r="A5904" s="40" t="s">
        <v>1323</v>
      </c>
      <c r="B5904" s="23" t="str">
        <f>IFERROR(VLOOKUP(A5904,hoja!$A$2:$E$970,4,FALSE),0)</f>
        <v>OCCIDENTE</v>
      </c>
      <c r="C5904" s="23" t="str">
        <f>IFERROR(VLOOKUP(A5904,hoja!$A$2:$E$1370,5,FALSE),0)</f>
        <v>BUENAVENTURA</v>
      </c>
      <c r="D5904" s="23" t="str">
        <f>IFERROR(VLOOKUP(A5904,hoja!A:D,3,FALSE),0)</f>
        <v>50211</v>
      </c>
      <c r="E5904" s="40" t="s">
        <v>637</v>
      </c>
      <c r="F5904" s="23" t="str">
        <f>IFERROR(VLOOKUP(E5904,hoja!$A$2:$E$970,4,FALSE),0)</f>
        <v>SANTANDER</v>
      </c>
      <c r="G5904" s="23" t="str">
        <f>IFERROR(VLOOKUP(E5904,hoja!$A$2:$E$970,5,FALSE),0)</f>
        <v>PIEDECUESTA</v>
      </c>
      <c r="H5904" s="103" t="str">
        <f>IFERROR(VLOOKUP(E5904,hoja!A:C,3,FALSE),0)</f>
        <v>0422</v>
      </c>
      <c r="I5904" s="24" t="str">
        <f t="shared" ref="I5904" si="1876">D5904&amp;H5904</f>
        <v>502110422</v>
      </c>
      <c r="K5904" s="23">
        <v>818</v>
      </c>
      <c r="L5904" s="23" t="str">
        <f t="shared" ref="L5904" si="1877">IF(B5904=F5904,"REGIONAL","NACIONAL")</f>
        <v>NACIONAL</v>
      </c>
      <c r="M5904" s="40" t="s">
        <v>618</v>
      </c>
      <c r="N5904" s="23" t="s">
        <v>622</v>
      </c>
      <c r="O5904" s="23">
        <f t="shared" ref="O5904" si="1878">IF(K5904&lt;=250,25,IF(K5904&lt;=500,16,IF(K5904&lt;=800,12,IF(K5904&lt;=1100,8,IF(K5904&lt;=1400,6,IF(K5904&lt;=1700,5))))))</f>
        <v>8</v>
      </c>
      <c r="P5904" s="23" t="str">
        <f t="shared" ref="P5904" si="1879">D5904&amp;H5904&amp;M5904</f>
        <v>502110422Principal</v>
      </c>
    </row>
    <row r="5905" spans="1:16" ht="15" hidden="1" customHeight="1">
      <c r="A5905" s="40" t="s">
        <v>1140</v>
      </c>
      <c r="B5905" s="23" t="str">
        <f>IFERROR(VLOOKUP(A5905,hoja!$A$2:$E$970,4,FALSE),0)</f>
        <v>OCCIDENTE</v>
      </c>
      <c r="C5905" s="23" t="str">
        <f>IFERROR(VLOOKUP(A5905,hoja!$A$2:$E$1370,5,FALSE),0)</f>
        <v>BUENAVENTURA</v>
      </c>
      <c r="D5905" s="23" t="str">
        <f>IFERROR(VLOOKUP(A5905,hoja!A:D,3,FALSE),0)</f>
        <v>50267</v>
      </c>
      <c r="E5905" s="40" t="s">
        <v>637</v>
      </c>
      <c r="F5905" s="23" t="str">
        <f>IFERROR(VLOOKUP(E5905,hoja!$A$2:$E$970,4,FALSE),0)</f>
        <v>SANTANDER</v>
      </c>
      <c r="G5905" s="23" t="str">
        <f>IFERROR(VLOOKUP(E5905,hoja!$A$2:$E$970,5,FALSE),0)</f>
        <v>PIEDECUESTA</v>
      </c>
      <c r="H5905" s="103" t="str">
        <f>IFERROR(VLOOKUP(E5905,hoja!A:C,3,FALSE),0)</f>
        <v>0422</v>
      </c>
      <c r="I5905" s="24" t="str">
        <f t="shared" ref="I5905:I5906" si="1880">D5905&amp;H5905</f>
        <v>502670422</v>
      </c>
      <c r="K5905" s="23">
        <v>819</v>
      </c>
      <c r="L5905" s="23" t="str">
        <f t="shared" ref="L5905" si="1881">IF(B5905=F5905,"REGIONAL","NACIONAL")</f>
        <v>NACIONAL</v>
      </c>
      <c r="M5905" s="40" t="s">
        <v>618</v>
      </c>
      <c r="N5905" s="23" t="s">
        <v>622</v>
      </c>
      <c r="O5905" s="23">
        <f t="shared" ref="O5905:O5906" si="1882">IF(K5905&lt;=250,25,IF(K5905&lt;=500,16,IF(K5905&lt;=800,12,IF(K5905&lt;=1100,8,IF(K5905&lt;=1400,6,IF(K5905&lt;=1700,5))))))</f>
        <v>8</v>
      </c>
      <c r="P5905" s="23" t="str">
        <f t="shared" ref="P5905:P5906" si="1883">D5905&amp;H5905&amp;M5905</f>
        <v>502670422Principal</v>
      </c>
    </row>
    <row r="5906" spans="1:16" ht="15" hidden="1" customHeight="1">
      <c r="A5906" s="26" t="s">
        <v>801</v>
      </c>
      <c r="B5906" s="23" t="str">
        <f>IFERROR(VLOOKUP(A5906,hoja!$A$2:$E$970,4,FALSE),0)</f>
        <v>CENTRO</v>
      </c>
      <c r="C5906" s="23" t="str">
        <f>IFERROR(VLOOKUP(A5906,hoja!$A$2:$E$1370,5,FALSE),0)</f>
        <v>SESQUILÉ</v>
      </c>
      <c r="D5906" s="23" t="str">
        <f>IFERROR(VLOOKUP(A5906,hoja!A:D,3,FALSE),0)</f>
        <v>6034</v>
      </c>
      <c r="E5906" s="23" t="s">
        <v>641</v>
      </c>
      <c r="F5906" s="23" t="str">
        <f>IFERROR(VLOOKUP(E5906,hoja!$A$2:$E$970,4,FALSE),0)</f>
        <v>ANTIOQUIA</v>
      </c>
      <c r="G5906" s="23" t="str">
        <f>IFERROR(VLOOKUP(E5906,hoja!$A$2:$E$970,5,FALSE),0)</f>
        <v>MEDELLÍN</v>
      </c>
      <c r="H5906" s="103" t="str">
        <f>IFERROR(VLOOKUP(E5906,hoja!A:C,3,FALSE),0)</f>
        <v>0079</v>
      </c>
      <c r="I5906" s="24" t="str">
        <f t="shared" si="1880"/>
        <v>60340079</v>
      </c>
      <c r="K5906" s="23">
        <v>426</v>
      </c>
      <c r="L5906" s="23" t="str">
        <f>IF(B5906=F5906,"REGIONAL","NACIONAL")</f>
        <v>NACIONAL</v>
      </c>
      <c r="M5906" s="23" t="s">
        <v>623</v>
      </c>
      <c r="N5906" s="23" cm="1">
        <f t="array" aca="1" ref="N5906" ca="1">IFERROR(IF(M5906="Principal","LES_ACTIVE",LES_INACTIVE),0)</f>
        <v>0</v>
      </c>
      <c r="O5906" s="23">
        <f t="shared" si="1882"/>
        <v>16</v>
      </c>
      <c r="P5906" s="23" t="str">
        <f t="shared" si="1883"/>
        <v>60340079Facatativa</v>
      </c>
    </row>
    <row r="5907" spans="1:16" ht="15" hidden="1" customHeight="1">
      <c r="A5907" s="26" t="s">
        <v>986</v>
      </c>
      <c r="B5907" s="23" t="str">
        <f>IFERROR(VLOOKUP(A5907,hoja!$A$2:$E$970,4,FALSE),0)</f>
        <v>COSTA</v>
      </c>
      <c r="C5907" s="23" t="str">
        <f>IFERROR(VLOOKUP(A5907,hoja!$A$2:$E$1370,5,FALSE),0)</f>
        <v>TOLU</v>
      </c>
      <c r="D5907" s="23" t="str">
        <f>IFERROR(VLOOKUP(A5907,hoja!A:D,3,FALSE),0)</f>
        <v>50277</v>
      </c>
      <c r="E5907" s="23" t="s">
        <v>1163</v>
      </c>
      <c r="F5907" s="23" t="str">
        <f>IFERROR(VLOOKUP(E5907,hoja!$A$2:$E$970,4,FALSE),0)</f>
        <v>CENTRO</v>
      </c>
      <c r="G5907" s="23" t="str">
        <f>IFERROR(VLOOKUP(E5907,hoja!$A$2:$E$970,5,FALSE),0)</f>
        <v>BOGOTÁ</v>
      </c>
      <c r="H5907" s="103" t="str">
        <f>IFERROR(VLOOKUP(E5907,hoja!A:C,3,FALSE),0)</f>
        <v>50399</v>
      </c>
      <c r="I5907" s="24" t="str">
        <f t="shared" ref="I5907" si="1884">D5907&amp;H5907</f>
        <v>5027750399</v>
      </c>
      <c r="K5907" s="23">
        <v>906</v>
      </c>
      <c r="L5907" s="23" t="str">
        <f>IF(B5907=F5907,"REGIONAL","NACIONAL")</f>
        <v>NACIONAL</v>
      </c>
      <c r="M5907" s="23" t="s">
        <v>623</v>
      </c>
      <c r="N5907" s="23" cm="1">
        <f t="array" aca="1" ref="N5907" ca="1">IFERROR(IF(M5907="Principal","LES_ACTIVE",LES_INACTIVE),0)</f>
        <v>0</v>
      </c>
      <c r="O5907" s="23">
        <f t="shared" ref="O5907" si="1885">IF(K5907&lt;=250,25,IF(K5907&lt;=500,16,IF(K5907&lt;=800,12,IF(K5907&lt;=1100,8,IF(K5907&lt;=1400,6,IF(K5907&lt;=1700,5))))))</f>
        <v>8</v>
      </c>
      <c r="P5907" s="23" t="str">
        <f t="shared" ref="P5907" si="1886">D5907&amp;H5907&amp;M5907</f>
        <v>5027750399Facatativa</v>
      </c>
    </row>
    <row r="5908" spans="1:16" ht="15" hidden="1" customHeight="1">
      <c r="A5908" s="26" t="s">
        <v>683</v>
      </c>
      <c r="B5908" s="23" t="str">
        <f>IFERROR(VLOOKUP(A5908,hoja!$A$2:$E$970,4,FALSE),0)</f>
        <v>OCCIDENTE</v>
      </c>
      <c r="C5908" s="23" t="str">
        <f>IFERROR(VLOOKUP(A5908,hoja!$A$2:$E$1370,5,FALSE),0)</f>
        <v>BUGA</v>
      </c>
      <c r="D5908" s="23" t="str">
        <f>IFERROR(VLOOKUP(A5908,hoja!A:D,3,FALSE),0)</f>
        <v>0411</v>
      </c>
      <c r="E5908" s="23" t="s">
        <v>1324</v>
      </c>
      <c r="F5908" s="23" t="str">
        <f>IFERROR(VLOOKUP(E5908,hoja!$A$2:$E$970,4,FALSE),0)</f>
        <v>CENTRO</v>
      </c>
      <c r="G5908" s="23" t="str">
        <f>IFERROR(VLOOKUP(E5908,hoja!$A$2:$E$970,5,FALSE),0)</f>
        <v>BOGOTÁ</v>
      </c>
      <c r="H5908" s="103" t="str">
        <f>IFERROR(VLOOKUP(E5908,hoja!A:C,3,FALSE),0)</f>
        <v>50673</v>
      </c>
      <c r="I5908" s="24" t="str">
        <f t="shared" ref="I5908" si="1887">D5908&amp;H5908</f>
        <v>041150673</v>
      </c>
      <c r="K5908" s="23">
        <v>430</v>
      </c>
      <c r="L5908" s="23" t="str">
        <f>IF(B5908=F5908,"REGIONAL","NACIONAL")</f>
        <v>NACIONAL</v>
      </c>
      <c r="M5908" s="23" t="s">
        <v>618</v>
      </c>
      <c r="N5908" s="23" t="str" cm="1">
        <f t="array" ref="N5908">IFERROR(IF(M5908="Principal","LES_ACTIVE",LES_INACTIVE),0)</f>
        <v>LES_ACTIVE</v>
      </c>
      <c r="O5908" s="23">
        <f t="shared" ref="O5908" si="1888">IF(K5908&lt;=250,25,IF(K5908&lt;=500,16,IF(K5908&lt;=800,12,IF(K5908&lt;=1100,8,IF(K5908&lt;=1400,6,IF(K5908&lt;=1700,5))))))</f>
        <v>16</v>
      </c>
      <c r="P5908" s="23" t="str">
        <f t="shared" ref="P5908" si="1889">D5908&amp;H5908&amp;M5908</f>
        <v>041150673Principal</v>
      </c>
    </row>
    <row r="5909" spans="1:16" ht="15" hidden="1" customHeight="1">
      <c r="A5909" s="26" t="s">
        <v>675</v>
      </c>
      <c r="B5909" s="23" t="str">
        <f>IFERROR(VLOOKUP(A5909,hoja!$A$2:$E$970,4,FALSE),0)</f>
        <v>COSTA</v>
      </c>
      <c r="C5909" s="23" t="str">
        <f>IFERROR(VLOOKUP(A5909,hoja!$A$2:$E$1370,5,FALSE),0)</f>
        <v>CARTAGENA</v>
      </c>
      <c r="D5909" s="23">
        <f>IFERROR(VLOOKUP(A5909,hoja!A:D,3,FALSE),0)</f>
        <v>3002</v>
      </c>
      <c r="E5909" s="40" t="s">
        <v>1325</v>
      </c>
      <c r="F5909" s="23" t="str">
        <f>IFERROR(VLOOKUP(E5909,hoja!$A$2:$E$970,4,FALSE),0)</f>
        <v>COSTA</v>
      </c>
      <c r="G5909" s="23" t="str">
        <f>IFERROR(VLOOKUP(E5909,hoja!$A$2:$E$970,5,FALSE),0)</f>
        <v>CARTAGENA</v>
      </c>
      <c r="H5909" s="103" t="str">
        <f>IFERROR(VLOOKUP(E5909,hoja!A:C,3,FALSE),0)</f>
        <v>50677</v>
      </c>
      <c r="I5909" s="24" t="str">
        <f t="shared" ref="I5909:I5969" si="1890">D5909&amp;H5909</f>
        <v>300250677</v>
      </c>
      <c r="K5909" s="23">
        <v>3</v>
      </c>
      <c r="L5909" s="23" t="str">
        <f>IF(B5909=F5909,"REGIONAL","NACIONAL")</f>
        <v>REGIONAL</v>
      </c>
      <c r="M5909" s="23" t="s">
        <v>618</v>
      </c>
      <c r="N5909" s="23" t="str" cm="1">
        <f t="array" ref="N5909">IFERROR(IF(M5909="Principal","LES_ACTIVE",LES_INACTIVE),0)</f>
        <v>LES_ACTIVE</v>
      </c>
      <c r="O5909" s="23">
        <f t="shared" ref="O5909:O5969" si="1891">IF(K5909&lt;=250,25,IF(K5909&lt;=500,16,IF(K5909&lt;=800,12,IF(K5909&lt;=1100,8,IF(K5909&lt;=1400,6,IF(K5909&lt;=1700,5))))))</f>
        <v>25</v>
      </c>
      <c r="P5909" s="23" t="str">
        <f t="shared" ref="P5909:P5969" si="1892">D5909&amp;H5909&amp;M5909</f>
        <v>300250677Principal</v>
      </c>
    </row>
    <row r="5910" spans="1:16" ht="15" hidden="1" customHeight="1">
      <c r="A5910" s="26" t="s">
        <v>986</v>
      </c>
      <c r="B5910" s="23" t="str">
        <f>IFERROR(VLOOKUP(A5910,hoja!$A$2:$E$970,4,FALSE),0)</f>
        <v>COSTA</v>
      </c>
      <c r="C5910" s="23" t="str">
        <f>IFERROR(VLOOKUP(A5910,hoja!$A$2:$E$1370,5,FALSE),0)</f>
        <v>TOLU</v>
      </c>
      <c r="D5910" s="23" t="str">
        <f>IFERROR(VLOOKUP(A5910,hoja!A:D,3,FALSE),0)</f>
        <v>50277</v>
      </c>
      <c r="E5910" s="23" t="s">
        <v>1212</v>
      </c>
      <c r="F5910" s="23" t="str">
        <f>IFERROR(VLOOKUP(E5910,hoja!$A$2:$E$970,4,FALSE),0)</f>
        <v>ANTIOQUIA</v>
      </c>
      <c r="G5910" s="23" t="str">
        <f>IFERROR(VLOOKUP(E5910,hoja!$A$2:$E$970,5,FALSE),0)</f>
        <v>MEDELLÍN</v>
      </c>
      <c r="H5910" s="103" t="str">
        <f>IFERROR(VLOOKUP(E5910,hoja!A:C,3,FALSE),0)</f>
        <v>50225</v>
      </c>
      <c r="I5910" s="24" t="str">
        <f t="shared" si="1890"/>
        <v>5027750225</v>
      </c>
      <c r="K5910" s="23">
        <v>501</v>
      </c>
      <c r="L5910" s="23" t="str">
        <f>IF(B5910=F5910,"REGIONAL","NACIONAL")</f>
        <v>NACIONAL</v>
      </c>
      <c r="M5910" s="23" t="s">
        <v>618</v>
      </c>
      <c r="N5910" s="23" t="str" cm="1">
        <f t="array" ref="N5910">IFERROR(IF(M5910="Principal","LES_ACTIVE",LES_INACTIVE),0)</f>
        <v>LES_ACTIVE</v>
      </c>
      <c r="O5910" s="23">
        <f t="shared" si="1891"/>
        <v>12</v>
      </c>
      <c r="P5910" s="23" t="str">
        <f t="shared" si="1892"/>
        <v>5027750225Principal</v>
      </c>
    </row>
    <row r="5911" spans="1:16" ht="15" hidden="1" customHeight="1">
      <c r="A5911" s="40" t="s">
        <v>879</v>
      </c>
      <c r="B5911" s="23" t="str">
        <f>IFERROR(VLOOKUP(A5911,hoja!$A$2:$E$970,4,FALSE),0)</f>
        <v>ANTIOQUIA</v>
      </c>
      <c r="C5911" s="23" t="str">
        <f>IFERROR(VLOOKUP(A5911,hoja!$A$2:$E$1370,5,FALSE),0)</f>
        <v>LLANOS DE CUIVA</v>
      </c>
      <c r="D5911" s="23" t="str">
        <f>IFERROR(VLOOKUP(A5911,hoja!A:D,3,FALSE),0)</f>
        <v>50256</v>
      </c>
      <c r="E5911" s="40" t="s">
        <v>1026</v>
      </c>
      <c r="F5911" s="23" t="str">
        <f>IFERROR(VLOOKUP(E5911,hoja!$A$2:$E$970,4,FALSE),0)</f>
        <v>COSTA</v>
      </c>
      <c r="G5911" s="23" t="str">
        <f>IFERROR(VLOOKUP(E5911,hoja!$A$2:$E$970,5,FALSE),0)</f>
        <v>BARRANQUILLA</v>
      </c>
      <c r="H5911" s="103" t="str">
        <f>IFERROR(VLOOKUP(E5911,hoja!A:C,3,FALSE),0)</f>
        <v>50290</v>
      </c>
      <c r="I5911" s="24" t="str">
        <f t="shared" si="1890"/>
        <v>5025650290</v>
      </c>
      <c r="K5911" s="23">
        <v>560</v>
      </c>
      <c r="L5911" s="23" t="str">
        <f t="shared" ref="L5911:L5971" si="1893">IF(B5911=F5911,"REGIONAL","NACIONAL")</f>
        <v>NACIONAL</v>
      </c>
      <c r="M5911" s="40" t="s">
        <v>618</v>
      </c>
      <c r="N5911" s="23" t="s">
        <v>622</v>
      </c>
      <c r="O5911" s="23">
        <f t="shared" si="1891"/>
        <v>12</v>
      </c>
      <c r="P5911" s="23" t="str">
        <f t="shared" si="1892"/>
        <v>5025650290Principal</v>
      </c>
    </row>
    <row r="5912" spans="1:16" ht="15" hidden="1" customHeight="1">
      <c r="A5912" s="82" t="s">
        <v>1326</v>
      </c>
      <c r="B5912" s="23" t="str">
        <f>IFERROR(VLOOKUP(A5912,hoja!$A$2:$E$970,4,FALSE),0)</f>
        <v>COSTA</v>
      </c>
      <c r="C5912" s="23" t="str">
        <f>IFERROR(VLOOKUP(A5912,hoja!$A$2:$E$1370,5,FALSE),0)</f>
        <v>BARRANQUILLA</v>
      </c>
      <c r="D5912" s="23" t="str">
        <f>IFERROR(VLOOKUP(A5912,hoja!A:D,3,FALSE),0)</f>
        <v>50198</v>
      </c>
      <c r="E5912" s="40" t="s">
        <v>1064</v>
      </c>
      <c r="F5912" s="23" t="str">
        <f>IFERROR(VLOOKUP(E5912,hoja!$A$2:$E$970,4,FALSE),0)</f>
        <v>COSTA</v>
      </c>
      <c r="G5912" s="23" t="str">
        <f>IFERROR(VLOOKUP(E5912,hoja!$A$2:$E$970,5,FALSE),0)</f>
        <v>BARRANQUILLA</v>
      </c>
      <c r="H5912" s="103" t="str">
        <f>IFERROR(VLOOKUP(E5912,hoja!A:C,3,FALSE),0)</f>
        <v>50528</v>
      </c>
      <c r="I5912" s="24" t="str">
        <f t="shared" si="1890"/>
        <v>5019850528</v>
      </c>
      <c r="K5912" s="23">
        <v>19</v>
      </c>
      <c r="L5912" s="23" t="str">
        <f t="shared" si="1893"/>
        <v>REGIONAL</v>
      </c>
      <c r="M5912" s="23" t="s">
        <v>618</v>
      </c>
      <c r="N5912" s="23" t="s">
        <v>622</v>
      </c>
      <c r="O5912" s="23">
        <f t="shared" si="1891"/>
        <v>25</v>
      </c>
      <c r="P5912" s="23" t="str">
        <f t="shared" si="1892"/>
        <v>5019850528Principal</v>
      </c>
    </row>
    <row r="5913" spans="1:16" ht="15" hidden="1" customHeight="1">
      <c r="A5913" s="82" t="s">
        <v>619</v>
      </c>
      <c r="B5913" s="23" t="str">
        <f>IFERROR(VLOOKUP(A5913,hoja!$A$2:$E$970,4,FALSE),0)</f>
        <v>ANTIOQUIA</v>
      </c>
      <c r="C5913" s="23" t="str">
        <f>IFERROR(VLOOKUP(A5913,hoja!$A$2:$E$1370,5,FALSE),0)</f>
        <v>MEDELLÍN</v>
      </c>
      <c r="D5913" s="23" t="str">
        <f>IFERROR(VLOOKUP(A5913,hoja!A:D,3,FALSE),0)</f>
        <v>60100</v>
      </c>
      <c r="E5913" s="40" t="s">
        <v>631</v>
      </c>
      <c r="F5913" s="23" t="str">
        <f>IFERROR(VLOOKUP(E5913,hoja!$A$2:$E$970,4,FALSE),0)</f>
        <v>ANTIOQUIA</v>
      </c>
      <c r="G5913" s="23" t="str">
        <f>IFERROR(VLOOKUP(E5913,hoja!$A$2:$E$970,5,FALSE),0)</f>
        <v>MEDELLÍN</v>
      </c>
      <c r="H5913" s="103" t="str">
        <f>IFERROR(VLOOKUP(E5913,hoja!A:C,3,FALSE),0)</f>
        <v>3038</v>
      </c>
      <c r="I5913" s="24" t="str">
        <f t="shared" si="1890"/>
        <v>601003038</v>
      </c>
      <c r="K5913" s="23">
        <v>30</v>
      </c>
      <c r="L5913" s="23" t="str">
        <f t="shared" si="1893"/>
        <v>REGIONAL</v>
      </c>
      <c r="M5913" s="23" t="s">
        <v>618</v>
      </c>
      <c r="N5913" s="23" t="s">
        <v>622</v>
      </c>
      <c r="O5913" s="23">
        <f t="shared" si="1891"/>
        <v>25</v>
      </c>
      <c r="P5913" s="23" t="str">
        <f t="shared" si="1892"/>
        <v>601003038Principal</v>
      </c>
    </row>
    <row r="5914" spans="1:16" ht="15" hidden="1" customHeight="1">
      <c r="A5914" s="82" t="s">
        <v>1199</v>
      </c>
      <c r="B5914" s="23" t="str">
        <f>IFERROR(VLOOKUP(A5914,hoja!$A$2:$E$970,4,FALSE),0)</f>
        <v>OCCIDENTE</v>
      </c>
      <c r="C5914" s="23" t="str">
        <f>IFERROR(VLOOKUP(A5914,hoja!$A$2:$E$1370,5,FALSE),0)</f>
        <v>TUQUERES</v>
      </c>
      <c r="D5914" s="23" t="str">
        <f>IFERROR(VLOOKUP(A5914,hoja!A:D,3,FALSE),0)</f>
        <v>50576</v>
      </c>
      <c r="E5914" s="40" t="s">
        <v>650</v>
      </c>
      <c r="F5914" s="23" t="str">
        <f>IFERROR(VLOOKUP(E5914,hoja!$A$2:$E$970,4,FALSE),0)</f>
        <v>OCCIDENTE</v>
      </c>
      <c r="G5914" s="23" t="str">
        <f>IFERROR(VLOOKUP(E5914,hoja!$A$2:$E$970,5,FALSE),0)</f>
        <v>CALOTO</v>
      </c>
      <c r="H5914" s="103" t="str">
        <f>IFERROR(VLOOKUP(E5914,hoja!A:C,3,FALSE),0)</f>
        <v>0445</v>
      </c>
      <c r="I5914" s="24" t="str">
        <f t="shared" si="1890"/>
        <v>505760445</v>
      </c>
      <c r="K5914" s="23">
        <v>423</v>
      </c>
      <c r="L5914" s="23" t="str">
        <f t="shared" si="1893"/>
        <v>REGIONAL</v>
      </c>
      <c r="M5914" s="23" t="s">
        <v>618</v>
      </c>
      <c r="N5914" s="23" t="s">
        <v>622</v>
      </c>
      <c r="O5914" s="23">
        <f t="shared" si="1891"/>
        <v>16</v>
      </c>
      <c r="P5914" s="23" t="str">
        <f t="shared" si="1892"/>
        <v>505760445Principal</v>
      </c>
    </row>
    <row r="5915" spans="1:16" ht="15" hidden="1" customHeight="1">
      <c r="A5915" s="82" t="s">
        <v>1176</v>
      </c>
      <c r="B5915" s="23" t="str">
        <f>IFERROR(VLOOKUP(A5915,hoja!$A$2:$E$970,4,FALSE),0)</f>
        <v>COSTA</v>
      </c>
      <c r="C5915" s="23" t="str">
        <f>IFERROR(VLOOKUP(A5915,hoja!$A$2:$E$1370,5,FALSE),0)</f>
        <v>CARTAGENA</v>
      </c>
      <c r="D5915" s="23" t="str">
        <f>IFERROR(VLOOKUP(A5915,hoja!A:D,3,FALSE),0)</f>
        <v>50331</v>
      </c>
      <c r="E5915" s="40" t="s">
        <v>661</v>
      </c>
      <c r="F5915" s="23" t="str">
        <f>IFERROR(VLOOKUP(E5915,hoja!$A$2:$E$970,4,FALSE),0)</f>
        <v>COSTA</v>
      </c>
      <c r="G5915" s="23" t="str">
        <f>IFERROR(VLOOKUP(E5915,hoja!$A$2:$E$970,5,FALSE),0)</f>
        <v>CARTAGENA</v>
      </c>
      <c r="H5915" s="103" t="str">
        <f>IFERROR(VLOOKUP(E5915,hoja!A:C,3,FALSE),0)</f>
        <v>0113</v>
      </c>
      <c r="I5915" s="24" t="str">
        <f t="shared" si="1890"/>
        <v>503310113</v>
      </c>
      <c r="K5915" s="23">
        <v>25</v>
      </c>
      <c r="L5915" s="23" t="str">
        <f t="shared" si="1893"/>
        <v>REGIONAL</v>
      </c>
      <c r="M5915" s="23" t="s">
        <v>618</v>
      </c>
      <c r="N5915" s="23" t="s">
        <v>622</v>
      </c>
      <c r="O5915" s="23">
        <f t="shared" si="1891"/>
        <v>25</v>
      </c>
      <c r="P5915" s="23" t="str">
        <f t="shared" si="1892"/>
        <v>503310113Principal</v>
      </c>
    </row>
    <row r="5916" spans="1:16" ht="15" hidden="1" customHeight="1">
      <c r="A5916" s="82" t="s">
        <v>1327</v>
      </c>
      <c r="B5916" s="23">
        <f>IFERROR(VLOOKUP(A5916,hoja!$A$2:$E$970,4,FALSE),0)</f>
        <v>0</v>
      </c>
      <c r="C5916" s="23">
        <f>IFERROR(VLOOKUP(A5916,hoja!$A$2:$E$1370,5,FALSE),0)</f>
        <v>0</v>
      </c>
      <c r="D5916" s="23">
        <f>IFERROR(VLOOKUP(A5916,hoja!A:D,3,FALSE),0)</f>
        <v>0</v>
      </c>
      <c r="E5916" s="40" t="s">
        <v>667</v>
      </c>
      <c r="F5916" s="23" t="str">
        <f>IFERROR(VLOOKUP(E5916,hoja!$A$2:$E$970,4,FALSE),0)</f>
        <v>COSTA</v>
      </c>
      <c r="G5916" s="23" t="str">
        <f>IFERROR(VLOOKUP(E5916,hoja!$A$2:$E$970,5,FALSE),0)</f>
        <v>MONTERÍA</v>
      </c>
      <c r="H5916" s="103" t="str">
        <f>IFERROR(VLOOKUP(E5916,hoja!A:C,3,FALSE),0)</f>
        <v>0381</v>
      </c>
      <c r="I5916" s="24" t="str">
        <f t="shared" si="1890"/>
        <v>00381</v>
      </c>
      <c r="K5916" s="23">
        <v>22</v>
      </c>
      <c r="L5916" s="23" t="str">
        <f t="shared" si="1893"/>
        <v>NACIONAL</v>
      </c>
      <c r="M5916" s="23" t="s">
        <v>618</v>
      </c>
      <c r="N5916" s="23" t="s">
        <v>622</v>
      </c>
      <c r="O5916" s="23">
        <f t="shared" si="1891"/>
        <v>25</v>
      </c>
      <c r="P5916" s="23" t="str">
        <f t="shared" si="1892"/>
        <v>00381Principal</v>
      </c>
    </row>
    <row r="5917" spans="1:16" ht="15" hidden="1" customHeight="1">
      <c r="A5917" s="82" t="s">
        <v>1327</v>
      </c>
      <c r="B5917" s="23">
        <f>IFERROR(VLOOKUP(A5917,hoja!$A$2:$E$970,4,FALSE),0)</f>
        <v>0</v>
      </c>
      <c r="C5917" s="23">
        <f>IFERROR(VLOOKUP(A5917,hoja!$A$2:$E$1370,5,FALSE),0)</f>
        <v>0</v>
      </c>
      <c r="D5917" s="23">
        <f>IFERROR(VLOOKUP(A5917,hoja!A:D,3,FALSE),0)</f>
        <v>0</v>
      </c>
      <c r="E5917" s="40" t="s">
        <v>667</v>
      </c>
      <c r="F5917" s="23" t="str">
        <f>IFERROR(VLOOKUP(E5917,hoja!$A$2:$E$970,4,FALSE),0)</f>
        <v>COSTA</v>
      </c>
      <c r="G5917" s="23" t="str">
        <f>IFERROR(VLOOKUP(E5917,hoja!$A$2:$E$970,5,FALSE),0)</f>
        <v>MONTERÍA</v>
      </c>
      <c r="H5917" s="103" t="str">
        <f>IFERROR(VLOOKUP(E5917,hoja!A:C,3,FALSE),0)</f>
        <v>0381</v>
      </c>
      <c r="I5917" s="24" t="str">
        <f t="shared" si="1890"/>
        <v>00381</v>
      </c>
      <c r="K5917" s="23">
        <v>74</v>
      </c>
      <c r="L5917" s="23" t="str">
        <f t="shared" si="1893"/>
        <v>NACIONAL</v>
      </c>
      <c r="M5917" s="23" t="s">
        <v>618</v>
      </c>
      <c r="N5917" s="23" t="s">
        <v>622</v>
      </c>
      <c r="O5917" s="23">
        <f t="shared" si="1891"/>
        <v>25</v>
      </c>
      <c r="P5917" s="23" t="str">
        <f t="shared" si="1892"/>
        <v>00381Principal</v>
      </c>
    </row>
    <row r="5918" spans="1:16" ht="15" hidden="1" customHeight="1">
      <c r="A5918" s="82" t="s">
        <v>1327</v>
      </c>
      <c r="B5918" s="23">
        <f>IFERROR(VLOOKUP(A5918,hoja!$A$2:$E$970,4,FALSE),0)</f>
        <v>0</v>
      </c>
      <c r="C5918" s="23">
        <f>IFERROR(VLOOKUP(A5918,hoja!$A$2:$E$1370,5,FALSE),0)</f>
        <v>0</v>
      </c>
      <c r="D5918" s="23">
        <f>IFERROR(VLOOKUP(A5918,hoja!A:D,3,FALSE),0)</f>
        <v>0</v>
      </c>
      <c r="E5918" s="40" t="s">
        <v>642</v>
      </c>
      <c r="F5918" s="23" t="str">
        <f>IFERROR(VLOOKUP(E5918,hoja!$A$2:$E$970,4,FALSE),0)</f>
        <v>COSTA</v>
      </c>
      <c r="G5918" s="23" t="str">
        <f>IFERROR(VLOOKUP(E5918,hoja!$A$2:$E$970,5,FALSE),0)</f>
        <v>BARRANQUILLA</v>
      </c>
      <c r="H5918" s="103" t="str">
        <f>IFERROR(VLOOKUP(E5918,hoja!A:C,3,FALSE),0)</f>
        <v>0111</v>
      </c>
      <c r="I5918" s="24" t="str">
        <f t="shared" si="1890"/>
        <v>00111</v>
      </c>
      <c r="K5918" s="23">
        <v>315</v>
      </c>
      <c r="L5918" s="23" t="str">
        <f t="shared" si="1893"/>
        <v>NACIONAL</v>
      </c>
      <c r="M5918" s="23" t="s">
        <v>618</v>
      </c>
      <c r="N5918" s="23" t="s">
        <v>622</v>
      </c>
      <c r="O5918" s="23">
        <f t="shared" si="1891"/>
        <v>16</v>
      </c>
      <c r="P5918" s="23" t="str">
        <f t="shared" si="1892"/>
        <v>00111Principal</v>
      </c>
    </row>
    <row r="5919" spans="1:16" ht="15" hidden="1" customHeight="1">
      <c r="A5919" s="82" t="s">
        <v>954</v>
      </c>
      <c r="B5919" s="23" t="str">
        <f>IFERROR(VLOOKUP(A5919,hoja!$A$2:$E$970,4,FALSE),0)</f>
        <v>COSTA</v>
      </c>
      <c r="C5919" s="23" t="str">
        <f>IFERROR(VLOOKUP(A5919,hoja!$A$2:$E$1370,5,FALSE),0)</f>
        <v>GALAPA</v>
      </c>
      <c r="D5919" s="23" t="str">
        <f>IFERROR(VLOOKUP(A5919,hoja!A:D,3,FALSE),0)</f>
        <v>50195</v>
      </c>
      <c r="E5919" s="40" t="s">
        <v>642</v>
      </c>
      <c r="F5919" s="23" t="str">
        <f>IFERROR(VLOOKUP(E5919,hoja!$A$2:$E$970,4,FALSE),0)</f>
        <v>COSTA</v>
      </c>
      <c r="G5919" s="23" t="str">
        <f>IFERROR(VLOOKUP(E5919,hoja!$A$2:$E$970,5,FALSE),0)</f>
        <v>BARRANQUILLA</v>
      </c>
      <c r="H5919" s="103" t="str">
        <f>IFERROR(VLOOKUP(E5919,hoja!A:C,3,FALSE),0)</f>
        <v>0111</v>
      </c>
      <c r="I5919" s="24" t="str">
        <f t="shared" si="1890"/>
        <v>501950111</v>
      </c>
      <c r="K5919" s="23">
        <v>31</v>
      </c>
      <c r="L5919" s="23" t="str">
        <f t="shared" si="1893"/>
        <v>REGIONAL</v>
      </c>
      <c r="M5919" s="23" t="s">
        <v>618</v>
      </c>
      <c r="N5919" s="23" t="s">
        <v>622</v>
      </c>
      <c r="O5919" s="23">
        <f t="shared" si="1891"/>
        <v>25</v>
      </c>
      <c r="P5919" s="23" t="str">
        <f t="shared" si="1892"/>
        <v>501950111Principal</v>
      </c>
    </row>
    <row r="5920" spans="1:16" ht="15" hidden="1" customHeight="1">
      <c r="A5920" s="82" t="s">
        <v>1244</v>
      </c>
      <c r="B5920" s="23">
        <f>IFERROR(VLOOKUP(A5920,hoja!$A$2:$E$970,4,FALSE),0)</f>
        <v>0</v>
      </c>
      <c r="C5920" s="23">
        <f>IFERROR(VLOOKUP(A5920,hoja!$A$2:$E$1370,5,FALSE),0)</f>
        <v>0</v>
      </c>
      <c r="D5920" s="23">
        <f>IFERROR(VLOOKUP(A5920,hoja!A:D,3,FALSE),0)</f>
        <v>0</v>
      </c>
      <c r="E5920" s="40" t="s">
        <v>660</v>
      </c>
      <c r="F5920" s="23" t="str">
        <f>IFERROR(VLOOKUP(E5920,hoja!$A$2:$E$970,4,FALSE),0)</f>
        <v>CENTRO</v>
      </c>
      <c r="G5920" s="23" t="str">
        <f>IFERROR(VLOOKUP(E5920,hoja!$A$2:$E$970,5,FALSE),0)</f>
        <v>BOGOTÁ</v>
      </c>
      <c r="H5920" s="103" t="str">
        <f>IFERROR(VLOOKUP(E5920,hoja!A:C,3,FALSE),0)</f>
        <v>0035</v>
      </c>
      <c r="I5920" s="24" t="str">
        <f t="shared" si="1890"/>
        <v>00035</v>
      </c>
      <c r="K5920" s="23">
        <v>90</v>
      </c>
      <c r="L5920" s="23" t="str">
        <f t="shared" si="1893"/>
        <v>NACIONAL</v>
      </c>
      <c r="M5920" s="23" t="s">
        <v>618</v>
      </c>
      <c r="N5920" s="23" t="s">
        <v>622</v>
      </c>
      <c r="O5920" s="23">
        <f t="shared" si="1891"/>
        <v>25</v>
      </c>
      <c r="P5920" s="23" t="str">
        <f t="shared" si="1892"/>
        <v>00035Principal</v>
      </c>
    </row>
    <row r="5921" spans="1:16" ht="15" hidden="1" customHeight="1">
      <c r="A5921" s="82" t="s">
        <v>1244</v>
      </c>
      <c r="B5921" s="23">
        <f>IFERROR(VLOOKUP(A5921,hoja!$A$2:$E$970,4,FALSE),0)</f>
        <v>0</v>
      </c>
      <c r="C5921" s="23">
        <f>IFERROR(VLOOKUP(A5921,hoja!$A$2:$E$1370,5,FALSE),0)</f>
        <v>0</v>
      </c>
      <c r="D5921" s="23">
        <f>IFERROR(VLOOKUP(A5921,hoja!A:D,3,FALSE),0)</f>
        <v>0</v>
      </c>
      <c r="E5921" s="40" t="s">
        <v>1256</v>
      </c>
      <c r="F5921" s="23" t="str">
        <f>IFERROR(VLOOKUP(E5921,hoja!$A$2:$E$970,4,FALSE),0)</f>
        <v>CENTRO</v>
      </c>
      <c r="G5921" s="23" t="str">
        <f>IFERROR(VLOOKUP(E5921,hoja!$A$2:$E$970,5,FALSE),0)</f>
        <v>BOGOTÁ</v>
      </c>
      <c r="H5921" s="103" t="str">
        <f>IFERROR(VLOOKUP(E5921,hoja!A:C,3,FALSE),0)</f>
        <v>50236</v>
      </c>
      <c r="I5921" s="24" t="str">
        <f t="shared" si="1890"/>
        <v>050236</v>
      </c>
      <c r="K5921" s="23">
        <v>11</v>
      </c>
      <c r="L5921" s="23" t="str">
        <f t="shared" si="1893"/>
        <v>NACIONAL</v>
      </c>
      <c r="M5921" s="23" t="s">
        <v>618</v>
      </c>
      <c r="N5921" s="23" t="s">
        <v>622</v>
      </c>
      <c r="O5921" s="23">
        <f t="shared" si="1891"/>
        <v>25</v>
      </c>
      <c r="P5921" s="23" t="str">
        <f t="shared" si="1892"/>
        <v>050236Principal</v>
      </c>
    </row>
    <row r="5922" spans="1:16" ht="15" hidden="1" customHeight="1">
      <c r="A5922" s="82" t="s">
        <v>1244</v>
      </c>
      <c r="B5922" s="23">
        <f>IFERROR(VLOOKUP(A5922,hoja!$A$2:$E$970,4,FALSE),0)</f>
        <v>0</v>
      </c>
      <c r="C5922" s="23">
        <f>IFERROR(VLOOKUP(A5922,hoja!$A$2:$E$1370,5,FALSE),0)</f>
        <v>0</v>
      </c>
      <c r="D5922" s="23">
        <f>IFERROR(VLOOKUP(A5922,hoja!A:D,3,FALSE),0)</f>
        <v>0</v>
      </c>
      <c r="E5922" s="40" t="s">
        <v>942</v>
      </c>
      <c r="F5922" s="23" t="str">
        <f>IFERROR(VLOOKUP(E5922,hoja!$A$2:$E$970,4,FALSE),0)</f>
        <v>CENTRO</v>
      </c>
      <c r="G5922" s="23" t="str">
        <f>IFERROR(VLOOKUP(E5922,hoja!$A$2:$E$970,5,FALSE),0)</f>
        <v>BOGOTÁ</v>
      </c>
      <c r="H5922" s="103" t="str">
        <f>IFERROR(VLOOKUP(E5922,hoja!A:C,3,FALSE),0)</f>
        <v>60002</v>
      </c>
      <c r="I5922" s="24" t="str">
        <f t="shared" si="1890"/>
        <v>060002</v>
      </c>
      <c r="K5922" s="23">
        <v>15</v>
      </c>
      <c r="L5922" s="23" t="str">
        <f t="shared" si="1893"/>
        <v>NACIONAL</v>
      </c>
      <c r="M5922" s="23" t="s">
        <v>618</v>
      </c>
      <c r="N5922" s="23" t="s">
        <v>622</v>
      </c>
      <c r="O5922" s="23">
        <f t="shared" si="1891"/>
        <v>25</v>
      </c>
      <c r="P5922" s="23" t="str">
        <f t="shared" si="1892"/>
        <v>060002Principal</v>
      </c>
    </row>
    <row r="5923" spans="1:16" ht="15" hidden="1" customHeight="1">
      <c r="A5923" s="82" t="s">
        <v>1328</v>
      </c>
      <c r="B5923" s="23">
        <f>IFERROR(VLOOKUP(A5923,hoja!$A$2:$E$970,4,FALSE),0)</f>
        <v>0</v>
      </c>
      <c r="C5923" s="23">
        <f>IFERROR(VLOOKUP(A5923,hoja!$A$2:$E$1370,5,FALSE),0)</f>
        <v>0</v>
      </c>
      <c r="D5923" s="23">
        <f>IFERROR(VLOOKUP(A5923,hoja!A:D,3,FALSE),0)</f>
        <v>0</v>
      </c>
      <c r="E5923" s="40" t="s">
        <v>637</v>
      </c>
      <c r="F5923" s="23" t="str">
        <f>IFERROR(VLOOKUP(E5923,hoja!$A$2:$E$970,4,FALSE),0)</f>
        <v>SANTANDER</v>
      </c>
      <c r="G5923" s="23" t="str">
        <f>IFERROR(VLOOKUP(E5923,hoja!$A$2:$E$970,5,FALSE),0)</f>
        <v>PIEDECUESTA</v>
      </c>
      <c r="H5923" s="103" t="str">
        <f>IFERROR(VLOOKUP(E5923,hoja!A:C,3,FALSE),0)</f>
        <v>0422</v>
      </c>
      <c r="I5923" s="24" t="str">
        <f t="shared" si="1890"/>
        <v>00422</v>
      </c>
      <c r="K5923" s="23">
        <v>43</v>
      </c>
      <c r="L5923" s="23" t="str">
        <f t="shared" si="1893"/>
        <v>NACIONAL</v>
      </c>
      <c r="M5923" s="23" t="s">
        <v>618</v>
      </c>
      <c r="N5923" s="23" t="s">
        <v>622</v>
      </c>
      <c r="O5923" s="23">
        <f t="shared" si="1891"/>
        <v>25</v>
      </c>
      <c r="P5923" s="23" t="str">
        <f t="shared" si="1892"/>
        <v>00422Principal</v>
      </c>
    </row>
    <row r="5924" spans="1:16" ht="15" hidden="1" customHeight="1">
      <c r="A5924" s="82" t="s">
        <v>1040</v>
      </c>
      <c r="B5924" s="23">
        <f>IFERROR(VLOOKUP(A5924,hoja!$A$2:$E$970,4,FALSE),0)</f>
        <v>0</v>
      </c>
      <c r="C5924" s="23">
        <f>IFERROR(VLOOKUP(A5924,hoja!$A$2:$E$1370,5,FALSE),0)</f>
        <v>0</v>
      </c>
      <c r="D5924" s="23">
        <f>IFERROR(VLOOKUP(A5924,hoja!A:D,3,FALSE),0)</f>
        <v>0</v>
      </c>
      <c r="E5924" s="40" t="s">
        <v>987</v>
      </c>
      <c r="F5924" s="23" t="str">
        <f>IFERROR(VLOOKUP(E5924,hoja!$A$2:$E$970,4,FALSE),0)</f>
        <v>ANTIOQUIA</v>
      </c>
      <c r="G5924" s="23" t="str">
        <f>IFERROR(VLOOKUP(E5924,hoja!$A$2:$E$970,5,FALSE),0)</f>
        <v>MEDELLÍN</v>
      </c>
      <c r="H5924" s="103" t="str">
        <f>IFERROR(VLOOKUP(E5924,hoja!A:C,3,FALSE),0)</f>
        <v>60001</v>
      </c>
      <c r="I5924" s="24" t="str">
        <f t="shared" si="1890"/>
        <v>060001</v>
      </c>
      <c r="K5924" s="23">
        <v>28</v>
      </c>
      <c r="L5924" s="23" t="str">
        <f t="shared" si="1893"/>
        <v>NACIONAL</v>
      </c>
      <c r="M5924" s="23" t="s">
        <v>618</v>
      </c>
      <c r="N5924" s="23" t="s">
        <v>622</v>
      </c>
      <c r="O5924" s="23">
        <f t="shared" si="1891"/>
        <v>25</v>
      </c>
      <c r="P5924" s="23" t="str">
        <f t="shared" si="1892"/>
        <v>060001Principal</v>
      </c>
    </row>
    <row r="5925" spans="1:16" ht="15" hidden="1" customHeight="1">
      <c r="A5925" s="82" t="s">
        <v>1040</v>
      </c>
      <c r="B5925" s="23">
        <f>IFERROR(VLOOKUP(A5925,hoja!$A$2:$E$970,4,FALSE),0)</f>
        <v>0</v>
      </c>
      <c r="C5925" s="23">
        <f>IFERROR(VLOOKUP(A5925,hoja!$A$2:$E$1370,5,FALSE),0)</f>
        <v>0</v>
      </c>
      <c r="D5925" s="23">
        <f>IFERROR(VLOOKUP(A5925,hoja!A:D,3,FALSE),0)</f>
        <v>0</v>
      </c>
      <c r="E5925" s="40" t="s">
        <v>641</v>
      </c>
      <c r="F5925" s="23" t="str">
        <f>IFERROR(VLOOKUP(E5925,hoja!$A$2:$E$970,4,FALSE),0)</f>
        <v>ANTIOQUIA</v>
      </c>
      <c r="G5925" s="23" t="str">
        <f>IFERROR(VLOOKUP(E5925,hoja!$A$2:$E$970,5,FALSE),0)</f>
        <v>MEDELLÍN</v>
      </c>
      <c r="H5925" s="103" t="str">
        <f>IFERROR(VLOOKUP(E5925,hoja!A:C,3,FALSE),0)</f>
        <v>0079</v>
      </c>
      <c r="I5925" s="24" t="str">
        <f t="shared" si="1890"/>
        <v>00079</v>
      </c>
      <c r="K5925" s="23">
        <v>25</v>
      </c>
      <c r="L5925" s="23" t="str">
        <f t="shared" si="1893"/>
        <v>NACIONAL</v>
      </c>
      <c r="M5925" s="23" t="s">
        <v>618</v>
      </c>
      <c r="N5925" s="23" t="s">
        <v>622</v>
      </c>
      <c r="O5925" s="23">
        <f t="shared" si="1891"/>
        <v>25</v>
      </c>
      <c r="P5925" s="23" t="str">
        <f t="shared" si="1892"/>
        <v>00079Principal</v>
      </c>
    </row>
    <row r="5926" spans="1:16" ht="15" hidden="1" customHeight="1">
      <c r="A5926" s="82" t="s">
        <v>1329</v>
      </c>
      <c r="B5926" s="23">
        <f>IFERROR(VLOOKUP(A5926,hoja!$A$2:$E$970,4,FALSE),0)</f>
        <v>0</v>
      </c>
      <c r="C5926" s="23">
        <f>IFERROR(VLOOKUP(A5926,hoja!$A$2:$E$1370,5,FALSE),0)</f>
        <v>0</v>
      </c>
      <c r="D5926" s="23">
        <f>IFERROR(VLOOKUP(A5926,hoja!A:D,3,FALSE),0)</f>
        <v>0</v>
      </c>
      <c r="E5926" s="40" t="s">
        <v>645</v>
      </c>
      <c r="F5926" s="23" t="str">
        <f>IFERROR(VLOOKUP(E5926,hoja!$A$2:$E$970,4,FALSE),0)</f>
        <v>OCCIDENTE</v>
      </c>
      <c r="G5926" s="23" t="str">
        <f>IFERROR(VLOOKUP(E5926,hoja!$A$2:$E$970,5,FALSE),0)</f>
        <v>CALI</v>
      </c>
      <c r="H5926" s="103" t="str">
        <f>IFERROR(VLOOKUP(E5926,hoja!A:C,3,FALSE),0)</f>
        <v>0410</v>
      </c>
      <c r="I5926" s="24" t="str">
        <f t="shared" si="1890"/>
        <v>00410</v>
      </c>
      <c r="K5926" s="23">
        <v>2</v>
      </c>
      <c r="L5926" s="23" t="str">
        <f t="shared" si="1893"/>
        <v>NACIONAL</v>
      </c>
      <c r="M5926" s="23" t="s">
        <v>618</v>
      </c>
      <c r="N5926" s="23" t="s">
        <v>622</v>
      </c>
      <c r="O5926" s="23">
        <f t="shared" si="1891"/>
        <v>25</v>
      </c>
      <c r="P5926" s="23" t="str">
        <f t="shared" si="1892"/>
        <v>00410Principal</v>
      </c>
    </row>
    <row r="5927" spans="1:16" ht="15" hidden="1" customHeight="1">
      <c r="A5927" s="82" t="s">
        <v>650</v>
      </c>
      <c r="B5927" s="23" t="str">
        <f>IFERROR(VLOOKUP(A5927,hoja!$A$2:$E$970,4,FALSE),0)</f>
        <v>OCCIDENTE</v>
      </c>
      <c r="C5927" s="23" t="str">
        <f>IFERROR(VLOOKUP(A5927,hoja!$A$2:$E$1370,5,FALSE),0)</f>
        <v>CALOTO</v>
      </c>
      <c r="D5927" s="23" t="str">
        <f>IFERROR(VLOOKUP(A5927,hoja!A:D,3,FALSE),0)</f>
        <v>0445</v>
      </c>
      <c r="E5927" s="40" t="s">
        <v>660</v>
      </c>
      <c r="F5927" s="23" t="str">
        <f>IFERROR(VLOOKUP(E5927,hoja!$A$2:$E$970,4,FALSE),0)</f>
        <v>CENTRO</v>
      </c>
      <c r="G5927" s="23" t="str">
        <f>IFERROR(VLOOKUP(E5927,hoja!$A$2:$E$970,5,FALSE),0)</f>
        <v>BOGOTÁ</v>
      </c>
      <c r="H5927" s="103" t="str">
        <f>IFERROR(VLOOKUP(E5927,hoja!A:C,3,FALSE),0)</f>
        <v>0035</v>
      </c>
      <c r="I5927" s="24" t="str">
        <f t="shared" si="1890"/>
        <v>04450035</v>
      </c>
      <c r="K5927" s="23">
        <v>515</v>
      </c>
      <c r="L5927" s="23" t="str">
        <f t="shared" si="1893"/>
        <v>NACIONAL</v>
      </c>
      <c r="M5927" s="23" t="s">
        <v>697</v>
      </c>
      <c r="N5927" s="23" t="s">
        <v>622</v>
      </c>
      <c r="O5927" s="23">
        <f t="shared" si="1891"/>
        <v>12</v>
      </c>
      <c r="P5927" s="23" t="str">
        <f t="shared" si="1892"/>
        <v>04450035Pereira</v>
      </c>
    </row>
    <row r="5928" spans="1:16" ht="15" hidden="1" customHeight="1">
      <c r="A5928" s="82" t="s">
        <v>650</v>
      </c>
      <c r="B5928" s="23" t="str">
        <f>IFERROR(VLOOKUP(A5928,hoja!$A$2:$E$970,4,FALSE),0)</f>
        <v>OCCIDENTE</v>
      </c>
      <c r="C5928" s="23" t="str">
        <f>IFERROR(VLOOKUP(A5928,hoja!$A$2:$E$1370,5,FALSE),0)</f>
        <v>CALOTO</v>
      </c>
      <c r="D5928" s="23" t="str">
        <f>IFERROR(VLOOKUP(A5928,hoja!A:D,3,FALSE),0)</f>
        <v>0445</v>
      </c>
      <c r="E5928" s="40" t="s">
        <v>637</v>
      </c>
      <c r="F5928" s="23" t="str">
        <f>IFERROR(VLOOKUP(E5928,hoja!$A$2:$E$970,4,FALSE),0)</f>
        <v>SANTANDER</v>
      </c>
      <c r="G5928" s="23" t="str">
        <f>IFERROR(VLOOKUP(E5928,hoja!$A$2:$E$970,5,FALSE),0)</f>
        <v>PIEDECUESTA</v>
      </c>
      <c r="H5928" s="103" t="str">
        <f>IFERROR(VLOOKUP(E5928,hoja!A:C,3,FALSE),0)</f>
        <v>0422</v>
      </c>
      <c r="I5928" s="24" t="str">
        <f t="shared" si="1890"/>
        <v>04450422</v>
      </c>
      <c r="K5928" s="23">
        <v>905</v>
      </c>
      <c r="L5928" s="23" t="str">
        <f t="shared" si="1893"/>
        <v>NACIONAL</v>
      </c>
      <c r="M5928" s="23" t="s">
        <v>861</v>
      </c>
      <c r="N5928" s="23" t="s">
        <v>622</v>
      </c>
      <c r="O5928" s="23">
        <f t="shared" si="1891"/>
        <v>8</v>
      </c>
      <c r="P5928" s="23" t="str">
        <f t="shared" si="1892"/>
        <v>04450422San Alberto</v>
      </c>
    </row>
    <row r="5929" spans="1:16" ht="15" hidden="1" customHeight="1">
      <c r="A5929" s="82" t="s">
        <v>1013</v>
      </c>
      <c r="B5929" s="23" t="str">
        <f>IFERROR(VLOOKUP(A5929,hoja!$A$2:$E$970,4,FALSE),0)</f>
        <v>CENTRO</v>
      </c>
      <c r="C5929" s="23" t="str">
        <f>IFERROR(VLOOKUP(A5929,hoja!$A$2:$E$1370,5,FALSE),0)</f>
        <v>BOGOTÁ</v>
      </c>
      <c r="D5929" s="23" t="str">
        <f>IFERROR(VLOOKUP(A5929,hoja!A:D,3,FALSE),0)</f>
        <v>50364</v>
      </c>
      <c r="E5929" s="40" t="s">
        <v>1261</v>
      </c>
      <c r="F5929" s="23" t="str">
        <f>IFERROR(VLOOKUP(E5929,hoja!$A$2:$E$970,4,FALSE),0)</f>
        <v>CENTRO</v>
      </c>
      <c r="G5929" s="23" t="str">
        <f>IFERROR(VLOOKUP(E5929,hoja!$A$2:$E$970,5,FALSE),0)</f>
        <v>BOGOTÁ</v>
      </c>
      <c r="H5929" s="103" t="str">
        <f>IFERROR(VLOOKUP(E5929,hoja!A:C,3,FALSE),0)</f>
        <v>50509</v>
      </c>
      <c r="I5929" s="24" t="str">
        <f t="shared" si="1890"/>
        <v>5036450509</v>
      </c>
      <c r="K5929" s="23">
        <v>46</v>
      </c>
      <c r="L5929" s="23" t="str">
        <f t="shared" si="1893"/>
        <v>REGIONAL</v>
      </c>
      <c r="M5929" s="23" t="s">
        <v>618</v>
      </c>
      <c r="N5929" s="23" t="s">
        <v>622</v>
      </c>
      <c r="O5929" s="23">
        <f t="shared" si="1891"/>
        <v>25</v>
      </c>
      <c r="P5929" s="23" t="str">
        <f t="shared" si="1892"/>
        <v>5036450509Principal</v>
      </c>
    </row>
    <row r="5930" spans="1:16" ht="15" hidden="1" customHeight="1">
      <c r="A5930" s="82" t="s">
        <v>1013</v>
      </c>
      <c r="B5930" s="23" t="str">
        <f>IFERROR(VLOOKUP(A5930,hoja!$A$2:$E$970,4,FALSE),0)</f>
        <v>CENTRO</v>
      </c>
      <c r="C5930" s="23" t="str">
        <f>IFERROR(VLOOKUP(A5930,hoja!$A$2:$E$1370,5,FALSE),0)</f>
        <v>BOGOTÁ</v>
      </c>
      <c r="D5930" s="23" t="str">
        <f>IFERROR(VLOOKUP(A5930,hoja!A:D,3,FALSE),0)</f>
        <v>50364</v>
      </c>
      <c r="E5930" s="40" t="s">
        <v>1265</v>
      </c>
      <c r="F5930" s="23" t="str">
        <f>IFERROR(VLOOKUP(E5930,hoja!$A$2:$E$970,4,FALSE),0)</f>
        <v>CENTRO</v>
      </c>
      <c r="G5930" s="23" t="str">
        <f>IFERROR(VLOOKUP(E5930,hoja!$A$2:$E$970,5,FALSE),0)</f>
        <v>MARIQUITA</v>
      </c>
      <c r="H5930" s="103" t="str">
        <f>IFERROR(VLOOKUP(E5930,hoja!A:C,3,FALSE),0)</f>
        <v>50170</v>
      </c>
      <c r="I5930" s="24" t="str">
        <f t="shared" si="1890"/>
        <v>5036450170</v>
      </c>
      <c r="K5930" s="23">
        <v>221</v>
      </c>
      <c r="L5930" s="23" t="str">
        <f t="shared" si="1893"/>
        <v>REGIONAL</v>
      </c>
      <c r="M5930" s="23" t="s">
        <v>618</v>
      </c>
      <c r="N5930" s="23" t="s">
        <v>622</v>
      </c>
      <c r="O5930" s="23">
        <f t="shared" si="1891"/>
        <v>25</v>
      </c>
      <c r="P5930" s="23" t="str">
        <f t="shared" si="1892"/>
        <v>5036450170Principal</v>
      </c>
    </row>
    <row r="5931" spans="1:16" ht="15" hidden="1" customHeight="1">
      <c r="A5931" s="82" t="s">
        <v>1013</v>
      </c>
      <c r="B5931" s="23" t="str">
        <f>IFERROR(VLOOKUP(A5931,hoja!$A$2:$E$970,4,FALSE),0)</f>
        <v>CENTRO</v>
      </c>
      <c r="C5931" s="23" t="str">
        <f>IFERROR(VLOOKUP(A5931,hoja!$A$2:$E$1370,5,FALSE),0)</f>
        <v>BOGOTÁ</v>
      </c>
      <c r="D5931" s="23" t="str">
        <f>IFERROR(VLOOKUP(A5931,hoja!A:D,3,FALSE),0)</f>
        <v>50364</v>
      </c>
      <c r="E5931" s="40" t="s">
        <v>1265</v>
      </c>
      <c r="F5931" s="23" t="str">
        <f>IFERROR(VLOOKUP(E5931,hoja!$A$2:$E$970,4,FALSE),0)</f>
        <v>CENTRO</v>
      </c>
      <c r="G5931" s="23" t="str">
        <f>IFERROR(VLOOKUP(E5931,hoja!$A$2:$E$970,5,FALSE),0)</f>
        <v>MARIQUITA</v>
      </c>
      <c r="H5931" s="103" t="str">
        <f>IFERROR(VLOOKUP(E5931,hoja!A:C,3,FALSE),0)</f>
        <v>50170</v>
      </c>
      <c r="I5931" s="24" t="str">
        <f t="shared" si="1890"/>
        <v>5036450170</v>
      </c>
      <c r="K5931" s="23">
        <v>219</v>
      </c>
      <c r="L5931" s="23" t="str">
        <f t="shared" si="1893"/>
        <v>REGIONAL</v>
      </c>
      <c r="M5931" s="23" t="s">
        <v>618</v>
      </c>
      <c r="N5931" s="23" t="s">
        <v>622</v>
      </c>
      <c r="O5931" s="23">
        <f t="shared" si="1891"/>
        <v>25</v>
      </c>
      <c r="P5931" s="23" t="str">
        <f t="shared" si="1892"/>
        <v>5036450170Principal</v>
      </c>
    </row>
    <row r="5932" spans="1:16" ht="15" hidden="1" customHeight="1">
      <c r="A5932" s="82" t="s">
        <v>1013</v>
      </c>
      <c r="B5932" s="23" t="str">
        <f>IFERROR(VLOOKUP(A5932,hoja!$A$2:$E$970,4,FALSE),0)</f>
        <v>CENTRO</v>
      </c>
      <c r="C5932" s="23" t="str">
        <f>IFERROR(VLOOKUP(A5932,hoja!$A$2:$E$1370,5,FALSE),0)</f>
        <v>BOGOTÁ</v>
      </c>
      <c r="D5932" s="23" t="str">
        <f>IFERROR(VLOOKUP(A5932,hoja!A:D,3,FALSE),0)</f>
        <v>50364</v>
      </c>
      <c r="E5932" s="40" t="s">
        <v>637</v>
      </c>
      <c r="F5932" s="23" t="str">
        <f>IFERROR(VLOOKUP(E5932,hoja!$A$2:$E$970,4,FALSE),0)</f>
        <v>SANTANDER</v>
      </c>
      <c r="G5932" s="23" t="str">
        <f>IFERROR(VLOOKUP(E5932,hoja!$A$2:$E$970,5,FALSE),0)</f>
        <v>PIEDECUESTA</v>
      </c>
      <c r="H5932" s="103" t="str">
        <f>IFERROR(VLOOKUP(E5932,hoja!A:C,3,FALSE),0)</f>
        <v>0422</v>
      </c>
      <c r="I5932" s="24" t="str">
        <f t="shared" si="1890"/>
        <v>503640422</v>
      </c>
      <c r="K5932" s="23">
        <v>377</v>
      </c>
      <c r="L5932" s="23" t="str">
        <f t="shared" si="1893"/>
        <v>NACIONAL</v>
      </c>
      <c r="M5932" s="23" t="s">
        <v>618</v>
      </c>
      <c r="N5932" s="23" t="s">
        <v>622</v>
      </c>
      <c r="O5932" s="23">
        <f t="shared" si="1891"/>
        <v>16</v>
      </c>
      <c r="P5932" s="23" t="str">
        <f t="shared" si="1892"/>
        <v>503640422Principal</v>
      </c>
    </row>
    <row r="5933" spans="1:16" ht="15" hidden="1" customHeight="1">
      <c r="A5933" s="82" t="s">
        <v>1013</v>
      </c>
      <c r="B5933" s="23" t="str">
        <f>IFERROR(VLOOKUP(A5933,hoja!$A$2:$E$970,4,FALSE),0)</f>
        <v>CENTRO</v>
      </c>
      <c r="C5933" s="23" t="str">
        <f>IFERROR(VLOOKUP(A5933,hoja!$A$2:$E$1370,5,FALSE),0)</f>
        <v>BOGOTÁ</v>
      </c>
      <c r="D5933" s="23" t="str">
        <f>IFERROR(VLOOKUP(A5933,hoja!A:D,3,FALSE),0)</f>
        <v>50364</v>
      </c>
      <c r="E5933" s="40" t="s">
        <v>743</v>
      </c>
      <c r="F5933" s="23" t="str">
        <f>IFERROR(VLOOKUP(E5933,hoja!$A$2:$E$970,4,FALSE),0)</f>
        <v>CENTRO</v>
      </c>
      <c r="G5933" s="23" t="str">
        <f>IFERROR(VLOOKUP(E5933,hoja!$A$2:$E$970,5,FALSE),0)</f>
        <v>BOGOTÁ</v>
      </c>
      <c r="H5933" s="103" t="str">
        <f>IFERROR(VLOOKUP(E5933,hoja!A:C,3,FALSE),0)</f>
        <v>0461</v>
      </c>
      <c r="I5933" s="24" t="str">
        <f t="shared" si="1890"/>
        <v>503640461</v>
      </c>
      <c r="K5933" s="23">
        <v>83</v>
      </c>
      <c r="L5933" s="23" t="str">
        <f t="shared" si="1893"/>
        <v>REGIONAL</v>
      </c>
      <c r="M5933" s="23" t="s">
        <v>618</v>
      </c>
      <c r="N5933" s="23" t="s">
        <v>622</v>
      </c>
      <c r="O5933" s="23">
        <f t="shared" si="1891"/>
        <v>25</v>
      </c>
      <c r="P5933" s="23" t="str">
        <f t="shared" si="1892"/>
        <v>503640461Principal</v>
      </c>
    </row>
    <row r="5934" spans="1:16" ht="15" hidden="1" customHeight="1">
      <c r="A5934" s="82" t="s">
        <v>1013</v>
      </c>
      <c r="B5934" s="23" t="str">
        <f>IFERROR(VLOOKUP(A5934,hoja!$A$2:$E$970,4,FALSE),0)</f>
        <v>CENTRO</v>
      </c>
      <c r="C5934" s="23" t="str">
        <f>IFERROR(VLOOKUP(A5934,hoja!$A$2:$E$1370,5,FALSE),0)</f>
        <v>BOGOTÁ</v>
      </c>
      <c r="D5934" s="23" t="str">
        <f>IFERROR(VLOOKUP(A5934,hoja!A:D,3,FALSE),0)</f>
        <v>50364</v>
      </c>
      <c r="E5934" s="40" t="s">
        <v>642</v>
      </c>
      <c r="F5934" s="23" t="str">
        <f>IFERROR(VLOOKUP(E5934,hoja!$A$2:$E$970,4,FALSE),0)</f>
        <v>COSTA</v>
      </c>
      <c r="G5934" s="23" t="str">
        <f>IFERROR(VLOOKUP(E5934,hoja!$A$2:$E$970,5,FALSE),0)</f>
        <v>BARRANQUILLA</v>
      </c>
      <c r="H5934" s="103" t="str">
        <f>IFERROR(VLOOKUP(E5934,hoja!A:C,3,FALSE),0)</f>
        <v>0111</v>
      </c>
      <c r="I5934" s="24" t="str">
        <f t="shared" si="1890"/>
        <v>503640111</v>
      </c>
      <c r="K5934" s="36">
        <v>1058</v>
      </c>
      <c r="L5934" s="23" t="str">
        <f t="shared" si="1893"/>
        <v>NACIONAL</v>
      </c>
      <c r="M5934" s="23" t="s">
        <v>618</v>
      </c>
      <c r="N5934" s="23" t="s">
        <v>622</v>
      </c>
      <c r="O5934" s="23">
        <f t="shared" si="1891"/>
        <v>8</v>
      </c>
      <c r="P5934" s="23" t="str">
        <f t="shared" si="1892"/>
        <v>503640111Principal</v>
      </c>
    </row>
    <row r="5935" spans="1:16" ht="15" hidden="1" customHeight="1">
      <c r="A5935" s="82" t="s">
        <v>1013</v>
      </c>
      <c r="B5935" s="23" t="str">
        <f>IFERROR(VLOOKUP(A5935,hoja!$A$2:$E$970,4,FALSE),0)</f>
        <v>CENTRO</v>
      </c>
      <c r="C5935" s="23" t="str">
        <f>IFERROR(VLOOKUP(A5935,hoja!$A$2:$E$1370,5,FALSE),0)</f>
        <v>BOGOTÁ</v>
      </c>
      <c r="D5935" s="23" t="str">
        <f>IFERROR(VLOOKUP(A5935,hoja!A:D,3,FALSE),0)</f>
        <v>50364</v>
      </c>
      <c r="E5935" s="40" t="s">
        <v>642</v>
      </c>
      <c r="F5935" s="23" t="str">
        <f>IFERROR(VLOOKUP(E5935,hoja!$A$2:$E$970,4,FALSE),0)</f>
        <v>COSTA</v>
      </c>
      <c r="G5935" s="23" t="str">
        <f>IFERROR(VLOOKUP(E5935,hoja!$A$2:$E$970,5,FALSE),0)</f>
        <v>BARRANQUILLA</v>
      </c>
      <c r="H5935" s="103" t="str">
        <f>IFERROR(VLOOKUP(E5935,hoja!A:C,3,FALSE),0)</f>
        <v>0111</v>
      </c>
      <c r="I5935" s="24" t="str">
        <f t="shared" si="1890"/>
        <v>503640111</v>
      </c>
      <c r="K5935" s="36">
        <v>1055</v>
      </c>
      <c r="L5935" s="23" t="str">
        <f t="shared" si="1893"/>
        <v>NACIONAL</v>
      </c>
      <c r="M5935" s="23" t="s">
        <v>618</v>
      </c>
      <c r="N5935" s="23" t="s">
        <v>622</v>
      </c>
      <c r="O5935" s="23">
        <f t="shared" si="1891"/>
        <v>8</v>
      </c>
      <c r="P5935" s="23" t="str">
        <f t="shared" si="1892"/>
        <v>503640111Principal</v>
      </c>
    </row>
    <row r="5936" spans="1:16" ht="15" hidden="1" customHeight="1">
      <c r="A5936" s="82" t="s">
        <v>1247</v>
      </c>
      <c r="B5936" s="23">
        <f>IFERROR(VLOOKUP(A5936,hoja!$A$2:$E$970,4,FALSE),0)</f>
        <v>0</v>
      </c>
      <c r="C5936" s="23">
        <f>IFERROR(VLOOKUP(A5936,hoja!$A$2:$E$1370,5,FALSE),0)</f>
        <v>0</v>
      </c>
      <c r="D5936" s="23">
        <f>IFERROR(VLOOKUP(A5936,hoja!A:D,3,FALSE),0)</f>
        <v>0</v>
      </c>
      <c r="E5936" s="40" t="s">
        <v>635</v>
      </c>
      <c r="F5936" s="23" t="str">
        <f>IFERROR(VLOOKUP(E5936,hoja!$A$2:$E$970,4,FALSE),0)</f>
        <v>CENTRO</v>
      </c>
      <c r="G5936" s="23" t="str">
        <f>IFERROR(VLOOKUP(E5936,hoja!$A$2:$E$970,5,FALSE),0)</f>
        <v>BOGOTÁ</v>
      </c>
      <c r="H5936" s="103" t="str">
        <f>IFERROR(VLOOKUP(E5936,hoja!A:C,3,FALSE),0)</f>
        <v>0021</v>
      </c>
      <c r="I5936" s="24" t="str">
        <f t="shared" si="1890"/>
        <v>00021</v>
      </c>
      <c r="K5936" s="23">
        <v>21</v>
      </c>
      <c r="L5936" s="23" t="str">
        <f t="shared" si="1893"/>
        <v>NACIONAL</v>
      </c>
      <c r="M5936" s="23" t="s">
        <v>618</v>
      </c>
      <c r="N5936" s="23" t="s">
        <v>622</v>
      </c>
      <c r="O5936" s="23">
        <f t="shared" si="1891"/>
        <v>25</v>
      </c>
      <c r="P5936" s="23" t="str">
        <f t="shared" si="1892"/>
        <v>00021Principal</v>
      </c>
    </row>
    <row r="5937" spans="1:16" ht="15" hidden="1" customHeight="1">
      <c r="A5937" s="82" t="s">
        <v>689</v>
      </c>
      <c r="B5937" s="23" t="str">
        <f>IFERROR(VLOOKUP(A5937,hoja!$A$2:$E$970,4,FALSE),0)</f>
        <v>SANTANDER</v>
      </c>
      <c r="C5937" s="23" t="str">
        <f>IFERROR(VLOOKUP(A5937,hoja!$A$2:$E$1370,5,FALSE),0)</f>
        <v>AGUACHICA</v>
      </c>
      <c r="D5937" s="23" t="str">
        <f>IFERROR(VLOOKUP(A5937,hoja!A:D,3,FALSE),0)</f>
        <v>0437</v>
      </c>
      <c r="E5937" s="40" t="s">
        <v>660</v>
      </c>
      <c r="F5937" s="23" t="str">
        <f>IFERROR(VLOOKUP(E5937,hoja!$A$2:$E$970,4,FALSE),0)</f>
        <v>CENTRO</v>
      </c>
      <c r="G5937" s="23" t="str">
        <f>IFERROR(VLOOKUP(E5937,hoja!$A$2:$E$970,5,FALSE),0)</f>
        <v>BOGOTÁ</v>
      </c>
      <c r="H5937" s="103" t="str">
        <f>IFERROR(VLOOKUP(E5937,hoja!A:C,3,FALSE),0)</f>
        <v>0035</v>
      </c>
      <c r="I5937" s="24" t="str">
        <f t="shared" si="1890"/>
        <v>04370035</v>
      </c>
      <c r="K5937" s="23">
        <v>581</v>
      </c>
      <c r="L5937" s="23" t="str">
        <f t="shared" si="1893"/>
        <v>NACIONAL</v>
      </c>
      <c r="M5937" s="23" t="s">
        <v>618</v>
      </c>
      <c r="N5937" s="23" t="s">
        <v>622</v>
      </c>
      <c r="O5937" s="23">
        <f t="shared" si="1891"/>
        <v>12</v>
      </c>
      <c r="P5937" s="23" t="str">
        <f t="shared" si="1892"/>
        <v>04370035Principal</v>
      </c>
    </row>
    <row r="5938" spans="1:16" ht="15" hidden="1" customHeight="1">
      <c r="A5938" s="82" t="s">
        <v>689</v>
      </c>
      <c r="B5938" s="23" t="str">
        <f>IFERROR(VLOOKUP(A5938,hoja!$A$2:$E$970,4,FALSE),0)</f>
        <v>SANTANDER</v>
      </c>
      <c r="C5938" s="23" t="str">
        <f>IFERROR(VLOOKUP(A5938,hoja!$A$2:$E$1370,5,FALSE),0)</f>
        <v>AGUACHICA</v>
      </c>
      <c r="D5938" s="23" t="str">
        <f>IFERROR(VLOOKUP(A5938,hoja!A:D,3,FALSE),0)</f>
        <v>0437</v>
      </c>
      <c r="E5938" s="40" t="s">
        <v>635</v>
      </c>
      <c r="F5938" s="23" t="str">
        <f>IFERROR(VLOOKUP(E5938,hoja!$A$2:$E$970,4,FALSE),0)</f>
        <v>CENTRO</v>
      </c>
      <c r="G5938" s="23" t="str">
        <f>IFERROR(VLOOKUP(E5938,hoja!$A$2:$E$970,5,FALSE),0)</f>
        <v>BOGOTÁ</v>
      </c>
      <c r="H5938" s="103" t="str">
        <f>IFERROR(VLOOKUP(E5938,hoja!A:C,3,FALSE),0)</f>
        <v>0021</v>
      </c>
      <c r="I5938" s="24" t="str">
        <f t="shared" si="1890"/>
        <v>04370021</v>
      </c>
      <c r="K5938" s="23">
        <v>589</v>
      </c>
      <c r="L5938" s="23" t="str">
        <f t="shared" si="1893"/>
        <v>NACIONAL</v>
      </c>
      <c r="M5938" s="23" t="s">
        <v>618</v>
      </c>
      <c r="N5938" s="23" t="s">
        <v>622</v>
      </c>
      <c r="O5938" s="23">
        <f t="shared" si="1891"/>
        <v>12</v>
      </c>
      <c r="P5938" s="23" t="str">
        <f t="shared" si="1892"/>
        <v>04370021Principal</v>
      </c>
    </row>
    <row r="5939" spans="1:16" ht="15" hidden="1" customHeight="1">
      <c r="A5939" s="82" t="s">
        <v>689</v>
      </c>
      <c r="B5939" s="23" t="str">
        <f>IFERROR(VLOOKUP(A5939,hoja!$A$2:$E$970,4,FALSE),0)</f>
        <v>SANTANDER</v>
      </c>
      <c r="C5939" s="23" t="str">
        <f>IFERROR(VLOOKUP(A5939,hoja!$A$2:$E$1370,5,FALSE),0)</f>
        <v>AGUACHICA</v>
      </c>
      <c r="D5939" s="23" t="str">
        <f>IFERROR(VLOOKUP(A5939,hoja!A:D,3,FALSE),0)</f>
        <v>0437</v>
      </c>
      <c r="E5939" s="40" t="s">
        <v>743</v>
      </c>
      <c r="F5939" s="23" t="str">
        <f>IFERROR(VLOOKUP(E5939,hoja!$A$2:$E$970,4,FALSE),0)</f>
        <v>CENTRO</v>
      </c>
      <c r="G5939" s="23" t="str">
        <f>IFERROR(VLOOKUP(E5939,hoja!$A$2:$E$970,5,FALSE),0)</f>
        <v>BOGOTÁ</v>
      </c>
      <c r="H5939" s="103" t="str">
        <f>IFERROR(VLOOKUP(E5939,hoja!A:C,3,FALSE),0)</f>
        <v>0461</v>
      </c>
      <c r="I5939" s="24" t="str">
        <f t="shared" si="1890"/>
        <v>04370461</v>
      </c>
      <c r="K5939" s="23">
        <v>606</v>
      </c>
      <c r="L5939" s="23" t="str">
        <f t="shared" si="1893"/>
        <v>NACIONAL</v>
      </c>
      <c r="M5939" s="23" t="s">
        <v>618</v>
      </c>
      <c r="N5939" s="23" t="s">
        <v>622</v>
      </c>
      <c r="O5939" s="23">
        <f t="shared" si="1891"/>
        <v>12</v>
      </c>
      <c r="P5939" s="23" t="str">
        <f t="shared" si="1892"/>
        <v>04370461Principal</v>
      </c>
    </row>
    <row r="5940" spans="1:16" ht="15" hidden="1" customHeight="1">
      <c r="A5940" s="82" t="s">
        <v>689</v>
      </c>
      <c r="B5940" s="23" t="str">
        <f>IFERROR(VLOOKUP(A5940,hoja!$A$2:$E$970,4,FALSE),0)</f>
        <v>SANTANDER</v>
      </c>
      <c r="C5940" s="23" t="str">
        <f>IFERROR(VLOOKUP(A5940,hoja!$A$2:$E$1370,5,FALSE),0)</f>
        <v>AGUACHICA</v>
      </c>
      <c r="D5940" s="23" t="str">
        <f>IFERROR(VLOOKUP(A5940,hoja!A:D,3,FALSE),0)</f>
        <v>0437</v>
      </c>
      <c r="E5940" s="40" t="s">
        <v>942</v>
      </c>
      <c r="F5940" s="23" t="str">
        <f>IFERROR(VLOOKUP(E5940,hoja!$A$2:$E$970,4,FALSE),0)</f>
        <v>CENTRO</v>
      </c>
      <c r="G5940" s="23" t="str">
        <f>IFERROR(VLOOKUP(E5940,hoja!$A$2:$E$970,5,FALSE),0)</f>
        <v>BOGOTÁ</v>
      </c>
      <c r="H5940" s="103" t="str">
        <f>IFERROR(VLOOKUP(E5940,hoja!A:C,3,FALSE),0)</f>
        <v>60002</v>
      </c>
      <c r="I5940" s="24" t="str">
        <f t="shared" si="1890"/>
        <v>043760002</v>
      </c>
      <c r="K5940" s="23">
        <v>581</v>
      </c>
      <c r="L5940" s="23" t="str">
        <f t="shared" si="1893"/>
        <v>NACIONAL</v>
      </c>
      <c r="M5940" s="23" t="s">
        <v>618</v>
      </c>
      <c r="N5940" s="23" t="s">
        <v>622</v>
      </c>
      <c r="O5940" s="23">
        <f t="shared" si="1891"/>
        <v>12</v>
      </c>
      <c r="P5940" s="23" t="str">
        <f t="shared" si="1892"/>
        <v>043760002Principal</v>
      </c>
    </row>
    <row r="5941" spans="1:16" ht="15" hidden="1" customHeight="1">
      <c r="A5941" s="82" t="s">
        <v>690</v>
      </c>
      <c r="B5941" s="23" t="str">
        <f>IFERROR(VLOOKUP(A5941,hoja!$A$2:$E$970,4,FALSE),0)</f>
        <v>OCCIDENTE</v>
      </c>
      <c r="C5941" s="23" t="str">
        <f>IFERROR(VLOOKUP(A5941,hoja!$A$2:$E$1370,5,FALSE),0)</f>
        <v>ANSERMA</v>
      </c>
      <c r="D5941" s="23" t="str">
        <f>IFERROR(VLOOKUP(A5941,hoja!A:D,3,FALSE),0)</f>
        <v>0146</v>
      </c>
      <c r="E5941" s="40" t="s">
        <v>873</v>
      </c>
      <c r="F5941" s="23" t="str">
        <f>IFERROR(VLOOKUP(E5941,hoja!$A$2:$E$970,4,FALSE),0)</f>
        <v>OCCIDENTE</v>
      </c>
      <c r="G5941" s="23" t="str">
        <f>IFERROR(VLOOKUP(E5941,hoja!$A$2:$E$970,5,FALSE),0)</f>
        <v>MANIZALES</v>
      </c>
      <c r="H5941" s="103" t="str">
        <f>IFERROR(VLOOKUP(E5941,hoja!A:C,3,FALSE),0)</f>
        <v>1711</v>
      </c>
      <c r="I5941" s="24" t="str">
        <f t="shared" si="1890"/>
        <v>01461711</v>
      </c>
      <c r="K5941" s="23">
        <v>102</v>
      </c>
      <c r="L5941" s="23" t="str">
        <f t="shared" si="1893"/>
        <v>REGIONAL</v>
      </c>
      <c r="M5941" s="23" t="s">
        <v>618</v>
      </c>
      <c r="N5941" s="23" t="s">
        <v>622</v>
      </c>
      <c r="O5941" s="23">
        <f t="shared" si="1891"/>
        <v>25</v>
      </c>
      <c r="P5941" s="23" t="str">
        <f t="shared" si="1892"/>
        <v>01461711Principal</v>
      </c>
    </row>
    <row r="5942" spans="1:16" ht="15" hidden="1" customHeight="1">
      <c r="A5942" s="82" t="s">
        <v>659</v>
      </c>
      <c r="B5942" s="23" t="str">
        <f>IFERROR(VLOOKUP(A5942,hoja!$A$2:$E$970,4,FALSE),0)</f>
        <v>OCCIDENTE</v>
      </c>
      <c r="C5942" s="23" t="str">
        <f>IFERROR(VLOOKUP(A5942,hoja!$A$2:$E$1370,5,FALSE),0)</f>
        <v>ARMENIA</v>
      </c>
      <c r="D5942" s="23" t="str">
        <f>IFERROR(VLOOKUP(A5942,hoja!A:D,3,FALSE),0)</f>
        <v>0142</v>
      </c>
      <c r="E5942" s="40" t="s">
        <v>1330</v>
      </c>
      <c r="F5942" s="23" t="str">
        <f>IFERROR(VLOOKUP(E5942,hoja!$A$2:$E$970,4,FALSE),0)</f>
        <v>CENTRO</v>
      </c>
      <c r="G5942" s="23" t="str">
        <f>IFERROR(VLOOKUP(E5942,hoja!$A$2:$E$970,5,FALSE),0)</f>
        <v>SESQUILÉ</v>
      </c>
      <c r="H5942" s="103" t="str">
        <f>IFERROR(VLOOKUP(E5942,hoja!A:C,3,FALSE),0)</f>
        <v>1501</v>
      </c>
      <c r="I5942" s="24" t="str">
        <f t="shared" si="1890"/>
        <v>01421501</v>
      </c>
      <c r="K5942" s="23">
        <v>331</v>
      </c>
      <c r="L5942" s="23" t="str">
        <f t="shared" si="1893"/>
        <v>NACIONAL</v>
      </c>
      <c r="M5942" s="23" t="s">
        <v>794</v>
      </c>
      <c r="N5942" s="23" t="s">
        <v>622</v>
      </c>
      <c r="O5942" s="23">
        <f t="shared" si="1891"/>
        <v>16</v>
      </c>
      <c r="P5942" s="23" t="str">
        <f t="shared" si="1892"/>
        <v>01421501Letras</v>
      </c>
    </row>
    <row r="5943" spans="1:16" ht="15" hidden="1" customHeight="1">
      <c r="A5943" s="82" t="s">
        <v>692</v>
      </c>
      <c r="B5943" s="23" t="str">
        <f>IFERROR(VLOOKUP(A5943,hoja!$A$2:$E$970,4,FALSE),0)</f>
        <v>SANTANDER</v>
      </c>
      <c r="C5943" s="23" t="str">
        <f>IFERROR(VLOOKUP(A5943,hoja!$A$2:$E$1370,5,FALSE),0)</f>
        <v>BARBOSA</v>
      </c>
      <c r="D5943" s="23" t="str">
        <f>IFERROR(VLOOKUP(A5943,hoja!A:D,3,FALSE),0)</f>
        <v>0446</v>
      </c>
      <c r="E5943" s="40" t="s">
        <v>1330</v>
      </c>
      <c r="F5943" s="23" t="str">
        <f>IFERROR(VLOOKUP(E5943,hoja!$A$2:$E$970,4,FALSE),0)</f>
        <v>CENTRO</v>
      </c>
      <c r="G5943" s="23" t="str">
        <f>IFERROR(VLOOKUP(E5943,hoja!$A$2:$E$970,5,FALSE),0)</f>
        <v>SESQUILÉ</v>
      </c>
      <c r="H5943" s="103" t="str">
        <f>IFERROR(VLOOKUP(E5943,hoja!A:C,3,FALSE),0)</f>
        <v>1501</v>
      </c>
      <c r="I5943" s="24" t="str">
        <f t="shared" si="1890"/>
        <v>04461501</v>
      </c>
      <c r="K5943" s="23">
        <v>160</v>
      </c>
      <c r="L5943" s="23" t="str">
        <f t="shared" si="1893"/>
        <v>NACIONAL</v>
      </c>
      <c r="M5943" s="23" t="s">
        <v>618</v>
      </c>
      <c r="N5943" s="23" t="s">
        <v>622</v>
      </c>
      <c r="O5943" s="23">
        <f t="shared" si="1891"/>
        <v>25</v>
      </c>
      <c r="P5943" s="23" t="str">
        <f t="shared" si="1892"/>
        <v>04461501Principal</v>
      </c>
    </row>
    <row r="5944" spans="1:16" ht="15" hidden="1" customHeight="1">
      <c r="A5944" s="82" t="s">
        <v>683</v>
      </c>
      <c r="B5944" s="23" t="str">
        <f>IFERROR(VLOOKUP(A5944,hoja!$A$2:$E$970,4,FALSE),0)</f>
        <v>OCCIDENTE</v>
      </c>
      <c r="C5944" s="23" t="str">
        <f>IFERROR(VLOOKUP(A5944,hoja!$A$2:$E$1370,5,FALSE),0)</f>
        <v>BUGA</v>
      </c>
      <c r="D5944" s="23" t="str">
        <f>IFERROR(VLOOKUP(A5944,hoja!A:D,3,FALSE),0)</f>
        <v>0411</v>
      </c>
      <c r="E5944" s="40" t="s">
        <v>1330</v>
      </c>
      <c r="F5944" s="23" t="str">
        <f>IFERROR(VLOOKUP(E5944,hoja!$A$2:$E$970,4,FALSE),0)</f>
        <v>CENTRO</v>
      </c>
      <c r="G5944" s="23" t="str">
        <f>IFERROR(VLOOKUP(E5944,hoja!$A$2:$E$970,5,FALSE),0)</f>
        <v>SESQUILÉ</v>
      </c>
      <c r="H5944" s="103" t="str">
        <f>IFERROR(VLOOKUP(E5944,hoja!A:C,3,FALSE),0)</f>
        <v>1501</v>
      </c>
      <c r="I5944" s="24" t="str">
        <f t="shared" si="1890"/>
        <v>04111501</v>
      </c>
      <c r="K5944" s="23">
        <v>453</v>
      </c>
      <c r="L5944" s="23" t="str">
        <f t="shared" si="1893"/>
        <v>NACIONAL</v>
      </c>
      <c r="M5944" s="23" t="s">
        <v>618</v>
      </c>
      <c r="N5944" s="23" t="s">
        <v>622</v>
      </c>
      <c r="O5944" s="23">
        <f t="shared" si="1891"/>
        <v>16</v>
      </c>
      <c r="P5944" s="23" t="str">
        <f t="shared" si="1892"/>
        <v>04111501Principal</v>
      </c>
    </row>
    <row r="5945" spans="1:16" ht="15" hidden="1" customHeight="1">
      <c r="A5945" s="82" t="s">
        <v>683</v>
      </c>
      <c r="B5945" s="23" t="str">
        <f>IFERROR(VLOOKUP(A5945,hoja!$A$2:$E$970,4,FALSE),0)</f>
        <v>OCCIDENTE</v>
      </c>
      <c r="C5945" s="23" t="str">
        <f>IFERROR(VLOOKUP(A5945,hoja!$A$2:$E$1370,5,FALSE),0)</f>
        <v>BUGA</v>
      </c>
      <c r="D5945" s="23" t="str">
        <f>IFERROR(VLOOKUP(A5945,hoja!A:D,3,FALSE),0)</f>
        <v>0411</v>
      </c>
      <c r="E5945" s="40" t="s">
        <v>1330</v>
      </c>
      <c r="F5945" s="23" t="str">
        <f>IFERROR(VLOOKUP(E5945,hoja!$A$2:$E$970,4,FALSE),0)</f>
        <v>CENTRO</v>
      </c>
      <c r="G5945" s="23" t="str">
        <f>IFERROR(VLOOKUP(E5945,hoja!$A$2:$E$970,5,FALSE),0)</f>
        <v>SESQUILÉ</v>
      </c>
      <c r="H5945" s="103" t="str">
        <f>IFERROR(VLOOKUP(E5945,hoja!A:C,3,FALSE),0)</f>
        <v>1501</v>
      </c>
      <c r="I5945" s="24" t="str">
        <f t="shared" si="1890"/>
        <v>04111501</v>
      </c>
      <c r="K5945" s="23">
        <v>443</v>
      </c>
      <c r="L5945" s="23" t="str">
        <f t="shared" si="1893"/>
        <v>NACIONAL</v>
      </c>
      <c r="M5945" s="23" t="s">
        <v>618</v>
      </c>
      <c r="N5945" s="23" t="s">
        <v>622</v>
      </c>
      <c r="O5945" s="23">
        <f t="shared" si="1891"/>
        <v>16</v>
      </c>
      <c r="P5945" s="23" t="str">
        <f t="shared" si="1892"/>
        <v>04111501Principal</v>
      </c>
    </row>
    <row r="5946" spans="1:16" ht="15" hidden="1" customHeight="1">
      <c r="A5946" s="82" t="s">
        <v>660</v>
      </c>
      <c r="B5946" s="23" t="str">
        <f>IFERROR(VLOOKUP(A5946,hoja!$A$2:$E$970,4,FALSE),0)</f>
        <v>CENTRO</v>
      </c>
      <c r="C5946" s="23" t="str">
        <f>IFERROR(VLOOKUP(A5946,hoja!$A$2:$E$1370,5,FALSE),0)</f>
        <v>BOGOTÁ</v>
      </c>
      <c r="D5946" s="23" t="str">
        <f>IFERROR(VLOOKUP(A5946,hoja!A:D,3,FALSE),0)</f>
        <v>0035</v>
      </c>
      <c r="E5946" s="40" t="s">
        <v>1244</v>
      </c>
      <c r="F5946" s="23">
        <f>IFERROR(VLOOKUP(E5946,hoja!$A$2:$E$970,4,FALSE),0)</f>
        <v>0</v>
      </c>
      <c r="G5946" s="23">
        <f>IFERROR(VLOOKUP(E5946,hoja!$A$2:$E$970,5,FALSE),0)</f>
        <v>0</v>
      </c>
      <c r="H5946" s="103">
        <f>IFERROR(VLOOKUP(E5946,hoja!A:C,3,FALSE),0)</f>
        <v>0</v>
      </c>
      <c r="I5946" s="24" t="str">
        <f t="shared" si="1890"/>
        <v>00350</v>
      </c>
      <c r="K5946" s="23">
        <v>27</v>
      </c>
      <c r="L5946" s="23" t="str">
        <f t="shared" si="1893"/>
        <v>NACIONAL</v>
      </c>
      <c r="M5946" s="23" t="s">
        <v>618</v>
      </c>
      <c r="N5946" s="23" t="s">
        <v>622</v>
      </c>
      <c r="O5946" s="23">
        <f t="shared" si="1891"/>
        <v>25</v>
      </c>
      <c r="P5946" s="23" t="str">
        <f t="shared" si="1892"/>
        <v>00350Principal</v>
      </c>
    </row>
    <row r="5947" spans="1:16" ht="15" hidden="1" customHeight="1">
      <c r="A5947" s="82" t="s">
        <v>660</v>
      </c>
      <c r="B5947" s="23" t="str">
        <f>IFERROR(VLOOKUP(A5947,hoja!$A$2:$E$970,4,FALSE),0)</f>
        <v>CENTRO</v>
      </c>
      <c r="C5947" s="23" t="str">
        <f>IFERROR(VLOOKUP(A5947,hoja!$A$2:$E$1370,5,FALSE),0)</f>
        <v>BOGOTÁ</v>
      </c>
      <c r="D5947" s="23" t="str">
        <f>IFERROR(VLOOKUP(A5947,hoja!A:D,3,FALSE),0)</f>
        <v>0035</v>
      </c>
      <c r="E5947" s="40" t="s">
        <v>689</v>
      </c>
      <c r="F5947" s="23" t="str">
        <f>IFERROR(VLOOKUP(E5947,hoja!$A$2:$E$970,4,FALSE),0)</f>
        <v>SANTANDER</v>
      </c>
      <c r="G5947" s="23" t="str">
        <f>IFERROR(VLOOKUP(E5947,hoja!$A$2:$E$970,5,FALSE),0)</f>
        <v>AGUACHICA</v>
      </c>
      <c r="H5947" s="103" t="str">
        <f>IFERROR(VLOOKUP(E5947,hoja!A:C,3,FALSE),0)</f>
        <v>0437</v>
      </c>
      <c r="I5947" s="24" t="str">
        <f t="shared" si="1890"/>
        <v>00350437</v>
      </c>
      <c r="K5947" s="23">
        <v>602</v>
      </c>
      <c r="L5947" s="23" t="str">
        <f t="shared" si="1893"/>
        <v>NACIONAL</v>
      </c>
      <c r="M5947" s="23" t="s">
        <v>618</v>
      </c>
      <c r="N5947" s="23" t="s">
        <v>622</v>
      </c>
      <c r="O5947" s="23">
        <f t="shared" si="1891"/>
        <v>12</v>
      </c>
      <c r="P5947" s="23" t="str">
        <f t="shared" si="1892"/>
        <v>00350437Principal</v>
      </c>
    </row>
    <row r="5948" spans="1:16" ht="15" hidden="1" customHeight="1">
      <c r="A5948" s="82" t="s">
        <v>660</v>
      </c>
      <c r="B5948" s="23" t="str">
        <f>IFERROR(VLOOKUP(A5948,hoja!$A$2:$E$970,4,FALSE),0)</f>
        <v>CENTRO</v>
      </c>
      <c r="C5948" s="23" t="str">
        <f>IFERROR(VLOOKUP(A5948,hoja!$A$2:$E$1370,5,FALSE),0)</f>
        <v>BOGOTÁ</v>
      </c>
      <c r="D5948" s="23" t="str">
        <f>IFERROR(VLOOKUP(A5948,hoja!A:D,3,FALSE),0)</f>
        <v>0035</v>
      </c>
      <c r="E5948" s="40" t="s">
        <v>661</v>
      </c>
      <c r="F5948" s="23" t="str">
        <f>IFERROR(VLOOKUP(E5948,hoja!$A$2:$E$970,4,FALSE),0)</f>
        <v>COSTA</v>
      </c>
      <c r="G5948" s="23" t="str">
        <f>IFERROR(VLOOKUP(E5948,hoja!$A$2:$E$970,5,FALSE),0)</f>
        <v>CARTAGENA</v>
      </c>
      <c r="H5948" s="103" t="str">
        <f>IFERROR(VLOOKUP(E5948,hoja!A:C,3,FALSE),0)</f>
        <v>0113</v>
      </c>
      <c r="I5948" s="24" t="str">
        <f t="shared" si="1890"/>
        <v>00350113</v>
      </c>
      <c r="K5948" s="36">
        <v>1067</v>
      </c>
      <c r="L5948" s="23" t="str">
        <f t="shared" si="1893"/>
        <v>NACIONAL</v>
      </c>
      <c r="M5948" s="23" t="s">
        <v>618</v>
      </c>
      <c r="N5948" s="23" t="s">
        <v>622</v>
      </c>
      <c r="O5948" s="23">
        <f t="shared" si="1891"/>
        <v>8</v>
      </c>
      <c r="P5948" s="23" t="str">
        <f t="shared" si="1892"/>
        <v>00350113Principal</v>
      </c>
    </row>
    <row r="5949" spans="1:16" ht="15" hidden="1" customHeight="1">
      <c r="A5949" s="82" t="s">
        <v>660</v>
      </c>
      <c r="B5949" s="23" t="str">
        <f>IFERROR(VLOOKUP(A5949,hoja!$A$2:$E$970,4,FALSE),0)</f>
        <v>CENTRO</v>
      </c>
      <c r="C5949" s="23" t="str">
        <f>IFERROR(VLOOKUP(A5949,hoja!$A$2:$E$1370,5,FALSE),0)</f>
        <v>BOGOTÁ</v>
      </c>
      <c r="D5949" s="23" t="str">
        <f>IFERROR(VLOOKUP(A5949,hoja!A:D,3,FALSE),0)</f>
        <v>0035</v>
      </c>
      <c r="E5949" s="40" t="s">
        <v>655</v>
      </c>
      <c r="F5949" s="23" t="str">
        <f>IFERROR(VLOOKUP(E5949,hoja!$A$2:$E$970,4,FALSE),0)</f>
        <v>ANTIOQUIA</v>
      </c>
      <c r="G5949" s="23" t="str">
        <f>IFERROR(VLOOKUP(E5949,hoja!$A$2:$E$970,5,FALSE),0)</f>
        <v>MEDELLÍN</v>
      </c>
      <c r="H5949" s="103" t="str">
        <f>IFERROR(VLOOKUP(E5949,hoja!A:C,3,FALSE),0)</f>
        <v>0292</v>
      </c>
      <c r="I5949" s="24" t="str">
        <f t="shared" si="1890"/>
        <v>00350292</v>
      </c>
      <c r="K5949" s="23">
        <v>420</v>
      </c>
      <c r="L5949" s="23" t="str">
        <f t="shared" si="1893"/>
        <v>NACIONAL</v>
      </c>
      <c r="M5949" s="23" t="s">
        <v>618</v>
      </c>
      <c r="N5949" s="23" t="s">
        <v>622</v>
      </c>
      <c r="O5949" s="23">
        <f t="shared" si="1891"/>
        <v>16</v>
      </c>
      <c r="P5949" s="23" t="str">
        <f t="shared" si="1892"/>
        <v>00350292Principal</v>
      </c>
    </row>
    <row r="5950" spans="1:16" ht="15" hidden="1" customHeight="1">
      <c r="A5950" s="82" t="s">
        <v>660</v>
      </c>
      <c r="B5950" s="23" t="str">
        <f>IFERROR(VLOOKUP(A5950,hoja!$A$2:$E$970,4,FALSE),0)</f>
        <v>CENTRO</v>
      </c>
      <c r="C5950" s="23" t="str">
        <f>IFERROR(VLOOKUP(A5950,hoja!$A$2:$E$1370,5,FALSE),0)</f>
        <v>BOGOTÁ</v>
      </c>
      <c r="D5950" s="23" t="str">
        <f>IFERROR(VLOOKUP(A5950,hoja!A:D,3,FALSE),0)</f>
        <v>0035</v>
      </c>
      <c r="E5950" s="40" t="s">
        <v>709</v>
      </c>
      <c r="F5950" s="23" t="str">
        <f>IFERROR(VLOOKUP(E5950,hoja!$A$2:$E$970,4,FALSE),0)</f>
        <v>CENTRO</v>
      </c>
      <c r="G5950" s="23" t="str">
        <f>IFERROR(VLOOKUP(E5950,hoja!$A$2:$E$970,5,FALSE),0)</f>
        <v>LA DORADA</v>
      </c>
      <c r="H5950" s="103" t="str">
        <f>IFERROR(VLOOKUP(E5950,hoja!A:C,3,FALSE),0)</f>
        <v>0391</v>
      </c>
      <c r="I5950" s="24" t="str">
        <f t="shared" si="1890"/>
        <v>00350391</v>
      </c>
      <c r="K5950" s="23">
        <v>170</v>
      </c>
      <c r="L5950" s="23" t="str">
        <f t="shared" si="1893"/>
        <v>REGIONAL</v>
      </c>
      <c r="M5950" s="23" t="s">
        <v>618</v>
      </c>
      <c r="N5950" s="23" t="s">
        <v>622</v>
      </c>
      <c r="O5950" s="23">
        <f t="shared" si="1891"/>
        <v>25</v>
      </c>
      <c r="P5950" s="23" t="str">
        <f t="shared" si="1892"/>
        <v>00350391Principal</v>
      </c>
    </row>
    <row r="5951" spans="1:16" ht="15" hidden="1" customHeight="1">
      <c r="A5951" s="82" t="s">
        <v>660</v>
      </c>
      <c r="B5951" s="23" t="str">
        <f>IFERROR(VLOOKUP(A5951,hoja!$A$2:$E$970,4,FALSE),0)</f>
        <v>CENTRO</v>
      </c>
      <c r="C5951" s="23" t="str">
        <f>IFERROR(VLOOKUP(A5951,hoja!$A$2:$E$1370,5,FALSE),0)</f>
        <v>BOGOTÁ</v>
      </c>
      <c r="D5951" s="23" t="str">
        <f>IFERROR(VLOOKUP(A5951,hoja!A:D,3,FALSE),0)</f>
        <v>0035</v>
      </c>
      <c r="E5951" s="40" t="s">
        <v>710</v>
      </c>
      <c r="F5951" s="23" t="str">
        <f>IFERROR(VLOOKUP(E5951,hoja!$A$2:$E$970,4,FALSE),0)</f>
        <v>CENTRO</v>
      </c>
      <c r="G5951" s="23" t="str">
        <f>IFERROR(VLOOKUP(E5951,hoja!$A$2:$E$970,5,FALSE),0)</f>
        <v>LA MESA</v>
      </c>
      <c r="H5951" s="103" t="str">
        <f>IFERROR(VLOOKUP(E5951,hoja!A:C,3,FALSE),0)</f>
        <v>0024</v>
      </c>
      <c r="I5951" s="24" t="str">
        <f t="shared" si="1890"/>
        <v>00350024</v>
      </c>
      <c r="K5951" s="23">
        <v>79</v>
      </c>
      <c r="L5951" s="23" t="str">
        <f t="shared" si="1893"/>
        <v>REGIONAL</v>
      </c>
      <c r="M5951" s="23" t="s">
        <v>618</v>
      </c>
      <c r="N5951" s="23" t="s">
        <v>622</v>
      </c>
      <c r="O5951" s="23">
        <f t="shared" si="1891"/>
        <v>25</v>
      </c>
      <c r="P5951" s="23" t="str">
        <f t="shared" si="1892"/>
        <v>00350024Principal</v>
      </c>
    </row>
    <row r="5952" spans="1:16" ht="15" hidden="1" customHeight="1">
      <c r="A5952" s="82" t="s">
        <v>660</v>
      </c>
      <c r="B5952" s="23" t="str">
        <f>IFERROR(VLOOKUP(A5952,hoja!$A$2:$E$970,4,FALSE),0)</f>
        <v>CENTRO</v>
      </c>
      <c r="C5952" s="23" t="str">
        <f>IFERROR(VLOOKUP(A5952,hoja!$A$2:$E$1370,5,FALSE),0)</f>
        <v>BOGOTÁ</v>
      </c>
      <c r="D5952" s="23" t="str">
        <f>IFERROR(VLOOKUP(A5952,hoja!A:D,3,FALSE),0)</f>
        <v>0035</v>
      </c>
      <c r="E5952" s="40" t="s">
        <v>663</v>
      </c>
      <c r="F5952" s="23" t="str">
        <f>IFERROR(VLOOKUP(E5952,hoja!$A$2:$E$970,4,FALSE),0)</f>
        <v>CENTRO</v>
      </c>
      <c r="G5952" s="23" t="str">
        <f>IFERROR(VLOOKUP(E5952,hoja!$A$2:$E$970,5,FALSE),0)</f>
        <v>MADRID</v>
      </c>
      <c r="H5952" s="103" t="str">
        <f>IFERROR(VLOOKUP(E5952,hoja!A:C,3,FALSE),0)</f>
        <v>0022</v>
      </c>
      <c r="I5952" s="24" t="str">
        <f t="shared" si="1890"/>
        <v>00350022</v>
      </c>
      <c r="K5952" s="23">
        <v>31</v>
      </c>
      <c r="L5952" s="23" t="str">
        <f t="shared" si="1893"/>
        <v>REGIONAL</v>
      </c>
      <c r="M5952" s="23" t="s">
        <v>618</v>
      </c>
      <c r="N5952" s="23" t="s">
        <v>622</v>
      </c>
      <c r="O5952" s="23">
        <f t="shared" si="1891"/>
        <v>25</v>
      </c>
      <c r="P5952" s="23" t="str">
        <f t="shared" si="1892"/>
        <v>00350022Principal</v>
      </c>
    </row>
    <row r="5953" spans="1:16" ht="15" hidden="1" customHeight="1">
      <c r="A5953" s="82" t="s">
        <v>660</v>
      </c>
      <c r="B5953" s="23" t="str">
        <f>IFERROR(VLOOKUP(A5953,hoja!$A$2:$E$970,4,FALSE),0)</f>
        <v>CENTRO</v>
      </c>
      <c r="C5953" s="23" t="str">
        <f>IFERROR(VLOOKUP(A5953,hoja!$A$2:$E$1370,5,FALSE),0)</f>
        <v>BOGOTÁ</v>
      </c>
      <c r="D5953" s="23" t="str">
        <f>IFERROR(VLOOKUP(A5953,hoja!A:D,3,FALSE),0)</f>
        <v>0035</v>
      </c>
      <c r="E5953" s="40" t="s">
        <v>665</v>
      </c>
      <c r="F5953" s="23" t="str">
        <f>IFERROR(VLOOKUP(E5953,hoja!$A$2:$E$970,4,FALSE),0)</f>
        <v>OCCIDENTE</v>
      </c>
      <c r="G5953" s="23" t="str">
        <f>IFERROR(VLOOKUP(E5953,hoja!$A$2:$E$970,5,FALSE),0)</f>
        <v>MANIZALES</v>
      </c>
      <c r="H5953" s="103" t="str">
        <f>IFERROR(VLOOKUP(E5953,hoja!A:C,3,FALSE),0)</f>
        <v>0145</v>
      </c>
      <c r="I5953" s="24" t="str">
        <f t="shared" si="1890"/>
        <v>00350145</v>
      </c>
      <c r="K5953" s="23">
        <v>285</v>
      </c>
      <c r="L5953" s="23" t="str">
        <f t="shared" si="1893"/>
        <v>NACIONAL</v>
      </c>
      <c r="M5953" s="23" t="s">
        <v>623</v>
      </c>
      <c r="N5953" s="23" t="s">
        <v>622</v>
      </c>
      <c r="O5953" s="23">
        <f t="shared" si="1891"/>
        <v>16</v>
      </c>
      <c r="P5953" s="23" t="str">
        <f t="shared" si="1892"/>
        <v>00350145Facatativa</v>
      </c>
    </row>
    <row r="5954" spans="1:16" ht="15" hidden="1" customHeight="1">
      <c r="A5954" s="82" t="s">
        <v>660</v>
      </c>
      <c r="B5954" s="23" t="str">
        <f>IFERROR(VLOOKUP(A5954,hoja!$A$2:$E$970,4,FALSE),0)</f>
        <v>CENTRO</v>
      </c>
      <c r="C5954" s="23" t="str">
        <f>IFERROR(VLOOKUP(A5954,hoja!$A$2:$E$1370,5,FALSE),0)</f>
        <v>BOGOTÁ</v>
      </c>
      <c r="D5954" s="23" t="str">
        <f>IFERROR(VLOOKUP(A5954,hoja!A:D,3,FALSE),0)</f>
        <v>0035</v>
      </c>
      <c r="E5954" s="40" t="s">
        <v>713</v>
      </c>
      <c r="F5954" s="23" t="str">
        <f>IFERROR(VLOOKUP(E5954,hoja!$A$2:$E$970,4,FALSE),0)</f>
        <v>ANTIOQUIA</v>
      </c>
      <c r="G5954" s="23" t="str">
        <f>IFERROR(VLOOKUP(E5954,hoja!$A$2:$E$970,5,FALSE),0)</f>
        <v>MARIQUITA</v>
      </c>
      <c r="H5954" s="103" t="str">
        <f>IFERROR(VLOOKUP(E5954,hoja!A:C,3,FALSE),0)</f>
        <v>0392</v>
      </c>
      <c r="I5954" s="24" t="str">
        <f t="shared" si="1890"/>
        <v>00350392</v>
      </c>
      <c r="K5954" s="23">
        <v>168</v>
      </c>
      <c r="L5954" s="23" t="str">
        <f t="shared" si="1893"/>
        <v>NACIONAL</v>
      </c>
      <c r="M5954" s="23" t="s">
        <v>618</v>
      </c>
      <c r="N5954" s="23" t="s">
        <v>622</v>
      </c>
      <c r="O5954" s="23">
        <f t="shared" si="1891"/>
        <v>25</v>
      </c>
      <c r="P5954" s="23" t="str">
        <f t="shared" si="1892"/>
        <v>00350392Principal</v>
      </c>
    </row>
    <row r="5955" spans="1:16" ht="15" hidden="1" customHeight="1">
      <c r="A5955" s="82" t="s">
        <v>660</v>
      </c>
      <c r="B5955" s="23" t="str">
        <f>IFERROR(VLOOKUP(A5955,hoja!$A$2:$E$970,4,FALSE),0)</f>
        <v>CENTRO</v>
      </c>
      <c r="C5955" s="23" t="str">
        <f>IFERROR(VLOOKUP(A5955,hoja!$A$2:$E$1370,5,FALSE),0)</f>
        <v>BOGOTÁ</v>
      </c>
      <c r="D5955" s="23" t="str">
        <f>IFERROR(VLOOKUP(A5955,hoja!A:D,3,FALSE),0)</f>
        <v>0035</v>
      </c>
      <c r="E5955" s="40" t="s">
        <v>714</v>
      </c>
      <c r="F5955" s="23" t="str">
        <f>IFERROR(VLOOKUP(E5955,hoja!$A$2:$E$970,4,FALSE),0)</f>
        <v>SANTANDER</v>
      </c>
      <c r="G5955" s="23" t="str">
        <f>IFERROR(VLOOKUP(E5955,hoja!$A$2:$E$970,5,FALSE),0)</f>
        <v>OCAÑA</v>
      </c>
      <c r="H5955" s="103" t="str">
        <f>IFERROR(VLOOKUP(E5955,hoja!A:C,3,FALSE),0)</f>
        <v>0434</v>
      </c>
      <c r="I5955" s="24" t="str">
        <f t="shared" si="1890"/>
        <v>00350434</v>
      </c>
      <c r="K5955" s="23">
        <v>628</v>
      </c>
      <c r="L5955" s="23" t="str">
        <f t="shared" si="1893"/>
        <v>NACIONAL</v>
      </c>
      <c r="M5955" s="23" t="s">
        <v>618</v>
      </c>
      <c r="N5955" s="23" t="s">
        <v>622</v>
      </c>
      <c r="O5955" s="23">
        <f t="shared" si="1891"/>
        <v>12</v>
      </c>
      <c r="P5955" s="23" t="str">
        <f t="shared" si="1892"/>
        <v>00350434Principal</v>
      </c>
    </row>
    <row r="5956" spans="1:16" ht="15" hidden="1" customHeight="1">
      <c r="A5956" s="82" t="s">
        <v>660</v>
      </c>
      <c r="B5956" s="23" t="str">
        <f>IFERROR(VLOOKUP(A5956,hoja!$A$2:$E$970,4,FALSE),0)</f>
        <v>CENTRO</v>
      </c>
      <c r="C5956" s="23" t="str">
        <f>IFERROR(VLOOKUP(A5956,hoja!$A$2:$E$1370,5,FALSE),0)</f>
        <v>BOGOTÁ</v>
      </c>
      <c r="D5956" s="23" t="str">
        <f>IFERROR(VLOOKUP(A5956,hoja!A:D,3,FALSE),0)</f>
        <v>0035</v>
      </c>
      <c r="E5956" s="40" t="s">
        <v>721</v>
      </c>
      <c r="F5956" s="23" t="str">
        <f>IFERROR(VLOOKUP(E5956,hoja!$A$2:$E$970,4,FALSE),0)</f>
        <v>ANTIOQUIA</v>
      </c>
      <c r="G5956" s="23" t="str">
        <f>IFERROR(VLOOKUP(E5956,hoja!$A$2:$E$970,5,FALSE),0)</f>
        <v>RIONEGRO</v>
      </c>
      <c r="H5956" s="103" t="str">
        <f>IFERROR(VLOOKUP(E5956,hoja!A:C,3,FALSE),0)</f>
        <v>0090</v>
      </c>
      <c r="I5956" s="24" t="str">
        <f t="shared" si="1890"/>
        <v>00350090</v>
      </c>
      <c r="K5956" s="23">
        <v>367</v>
      </c>
      <c r="L5956" s="23" t="str">
        <f t="shared" si="1893"/>
        <v>NACIONAL</v>
      </c>
      <c r="M5956" s="23" t="s">
        <v>618</v>
      </c>
      <c r="N5956" s="23" t="s">
        <v>622</v>
      </c>
      <c r="O5956" s="23">
        <f t="shared" si="1891"/>
        <v>16</v>
      </c>
      <c r="P5956" s="23" t="str">
        <f t="shared" si="1892"/>
        <v>00350090Principal</v>
      </c>
    </row>
    <row r="5957" spans="1:16" ht="15" hidden="1" customHeight="1">
      <c r="A5957" s="82" t="s">
        <v>660</v>
      </c>
      <c r="B5957" s="23" t="str">
        <f>IFERROR(VLOOKUP(A5957,hoja!$A$2:$E$970,4,FALSE),0)</f>
        <v>CENTRO</v>
      </c>
      <c r="C5957" s="23" t="str">
        <f>IFERROR(VLOOKUP(A5957,hoja!$A$2:$E$1370,5,FALSE),0)</f>
        <v>BOGOTÁ</v>
      </c>
      <c r="D5957" s="23" t="str">
        <f>IFERROR(VLOOKUP(A5957,hoja!A:D,3,FALSE),0)</f>
        <v>0035</v>
      </c>
      <c r="E5957" s="40" t="s">
        <v>728</v>
      </c>
      <c r="F5957" s="23" t="str">
        <f>IFERROR(VLOOKUP(E5957,hoja!$A$2:$E$970,4,FALSE),0)</f>
        <v>CENTRO</v>
      </c>
      <c r="G5957" s="23" t="str">
        <f>IFERROR(VLOOKUP(E5957,hoja!$A$2:$E$970,5,FALSE),0)</f>
        <v>VILLETA</v>
      </c>
      <c r="H5957" s="103" t="str">
        <f>IFERROR(VLOOKUP(E5957,hoja!A:C,3,FALSE),0)</f>
        <v>0025</v>
      </c>
      <c r="I5957" s="24" t="str">
        <f t="shared" si="1890"/>
        <v>00350025</v>
      </c>
      <c r="K5957" s="23">
        <v>102</v>
      </c>
      <c r="L5957" s="23" t="str">
        <f t="shared" si="1893"/>
        <v>REGIONAL</v>
      </c>
      <c r="M5957" s="23" t="s">
        <v>618</v>
      </c>
      <c r="N5957" s="23" t="s">
        <v>622</v>
      </c>
      <c r="O5957" s="23">
        <f t="shared" si="1891"/>
        <v>25</v>
      </c>
      <c r="P5957" s="23" t="str">
        <f t="shared" si="1892"/>
        <v>00350025Principal</v>
      </c>
    </row>
    <row r="5958" spans="1:16" ht="15" hidden="1" customHeight="1">
      <c r="A5958" s="82" t="s">
        <v>660</v>
      </c>
      <c r="B5958" s="23" t="str">
        <f>IFERROR(VLOOKUP(A5958,hoja!$A$2:$E$970,4,FALSE),0)</f>
        <v>CENTRO</v>
      </c>
      <c r="C5958" s="23" t="str">
        <f>IFERROR(VLOOKUP(A5958,hoja!$A$2:$E$1370,5,FALSE),0)</f>
        <v>BOGOTÁ</v>
      </c>
      <c r="D5958" s="23" t="str">
        <f>IFERROR(VLOOKUP(A5958,hoja!A:D,3,FALSE),0)</f>
        <v>0035</v>
      </c>
      <c r="E5958" s="40" t="s">
        <v>1330</v>
      </c>
      <c r="F5958" s="23" t="str">
        <f>IFERROR(VLOOKUP(E5958,hoja!$A$2:$E$970,4,FALSE),0)</f>
        <v>CENTRO</v>
      </c>
      <c r="G5958" s="23" t="str">
        <f>IFERROR(VLOOKUP(E5958,hoja!$A$2:$E$970,5,FALSE),0)</f>
        <v>SESQUILÉ</v>
      </c>
      <c r="H5958" s="103" t="str">
        <f>IFERROR(VLOOKUP(E5958,hoja!A:C,3,FALSE),0)</f>
        <v>1501</v>
      </c>
      <c r="I5958" s="24" t="str">
        <f t="shared" si="1890"/>
        <v>00351501</v>
      </c>
      <c r="K5958" s="23">
        <v>60</v>
      </c>
      <c r="L5958" s="23" t="str">
        <f t="shared" si="1893"/>
        <v>REGIONAL</v>
      </c>
      <c r="M5958" s="23" t="s">
        <v>618</v>
      </c>
      <c r="N5958" s="23" t="s">
        <v>622</v>
      </c>
      <c r="O5958" s="23">
        <f t="shared" si="1891"/>
        <v>25</v>
      </c>
      <c r="P5958" s="23" t="str">
        <f t="shared" si="1892"/>
        <v>00351501Principal</v>
      </c>
    </row>
    <row r="5959" spans="1:16" ht="15" hidden="1" customHeight="1">
      <c r="A5959" s="82" t="s">
        <v>660</v>
      </c>
      <c r="B5959" s="23" t="str">
        <f>IFERROR(VLOOKUP(A5959,hoja!$A$2:$E$970,4,FALSE),0)</f>
        <v>CENTRO</v>
      </c>
      <c r="C5959" s="23" t="str">
        <f>IFERROR(VLOOKUP(A5959,hoja!$A$2:$E$1370,5,FALSE),0)</f>
        <v>BOGOTÁ</v>
      </c>
      <c r="D5959" s="23" t="str">
        <f>IFERROR(VLOOKUP(A5959,hoja!A:D,3,FALSE),0)</f>
        <v>0035</v>
      </c>
      <c r="E5959" s="40" t="s">
        <v>1330</v>
      </c>
      <c r="F5959" s="23" t="str">
        <f>IFERROR(VLOOKUP(E5959,hoja!$A$2:$E$970,4,FALSE),0)</f>
        <v>CENTRO</v>
      </c>
      <c r="G5959" s="23" t="str">
        <f>IFERROR(VLOOKUP(E5959,hoja!$A$2:$E$970,5,FALSE),0)</f>
        <v>SESQUILÉ</v>
      </c>
      <c r="H5959" s="103" t="str">
        <f>IFERROR(VLOOKUP(E5959,hoja!A:C,3,FALSE),0)</f>
        <v>1501</v>
      </c>
      <c r="I5959" s="24" t="str">
        <f t="shared" si="1890"/>
        <v>00351501</v>
      </c>
      <c r="K5959" s="23">
        <v>63</v>
      </c>
      <c r="L5959" s="23" t="str">
        <f t="shared" si="1893"/>
        <v>REGIONAL</v>
      </c>
      <c r="M5959" s="23" t="s">
        <v>755</v>
      </c>
      <c r="N5959" s="23" t="s">
        <v>622</v>
      </c>
      <c r="O5959" s="23">
        <f t="shared" si="1891"/>
        <v>25</v>
      </c>
      <c r="P5959" s="23" t="str">
        <f t="shared" si="1892"/>
        <v>00351501Bogota</v>
      </c>
    </row>
    <row r="5960" spans="1:16" ht="15" hidden="1" customHeight="1">
      <c r="A5960" s="82" t="s">
        <v>660</v>
      </c>
      <c r="B5960" s="23" t="str">
        <f>IFERROR(VLOOKUP(A5960,hoja!$A$2:$E$970,4,FALSE),0)</f>
        <v>CENTRO</v>
      </c>
      <c r="C5960" s="23" t="str">
        <f>IFERROR(VLOOKUP(A5960,hoja!$A$2:$E$1370,5,FALSE),0)</f>
        <v>BOGOTÁ</v>
      </c>
      <c r="D5960" s="23" t="str">
        <f>IFERROR(VLOOKUP(A5960,hoja!A:D,3,FALSE),0)</f>
        <v>0035</v>
      </c>
      <c r="E5960" s="40" t="s">
        <v>1330</v>
      </c>
      <c r="F5960" s="23" t="str">
        <f>IFERROR(VLOOKUP(E5960,hoja!$A$2:$E$970,4,FALSE),0)</f>
        <v>CENTRO</v>
      </c>
      <c r="G5960" s="23" t="str">
        <f>IFERROR(VLOOKUP(E5960,hoja!$A$2:$E$970,5,FALSE),0)</f>
        <v>SESQUILÉ</v>
      </c>
      <c r="H5960" s="103" t="str">
        <f>IFERROR(VLOOKUP(E5960,hoja!A:C,3,FALSE),0)</f>
        <v>1501</v>
      </c>
      <c r="I5960" s="24" t="str">
        <f t="shared" si="1890"/>
        <v>00351501</v>
      </c>
      <c r="K5960" s="23">
        <v>65</v>
      </c>
      <c r="L5960" s="23" t="str">
        <f t="shared" si="1893"/>
        <v>REGIONAL</v>
      </c>
      <c r="M5960" s="23" t="s">
        <v>938</v>
      </c>
      <c r="N5960" s="23" t="s">
        <v>622</v>
      </c>
      <c r="O5960" s="23">
        <f t="shared" si="1891"/>
        <v>25</v>
      </c>
      <c r="P5960" s="23" t="str">
        <f t="shared" si="1892"/>
        <v>00351501Chia</v>
      </c>
    </row>
    <row r="5961" spans="1:16" ht="15" hidden="1" customHeight="1">
      <c r="A5961" s="82" t="s">
        <v>660</v>
      </c>
      <c r="B5961" s="23" t="str">
        <f>IFERROR(VLOOKUP(A5961,hoja!$A$2:$E$970,4,FALSE),0)</f>
        <v>CENTRO</v>
      </c>
      <c r="C5961" s="23" t="str">
        <f>IFERROR(VLOOKUP(A5961,hoja!$A$2:$E$1370,5,FALSE),0)</f>
        <v>BOGOTÁ</v>
      </c>
      <c r="D5961" s="23" t="str">
        <f>IFERROR(VLOOKUP(A5961,hoja!A:D,3,FALSE),0)</f>
        <v>0035</v>
      </c>
      <c r="E5961" s="40" t="s">
        <v>1330</v>
      </c>
      <c r="F5961" s="23" t="str">
        <f>IFERROR(VLOOKUP(E5961,hoja!$A$2:$E$970,4,FALSE),0)</f>
        <v>CENTRO</v>
      </c>
      <c r="G5961" s="23" t="str">
        <f>IFERROR(VLOOKUP(E5961,hoja!$A$2:$E$970,5,FALSE),0)</f>
        <v>SESQUILÉ</v>
      </c>
      <c r="H5961" s="103" t="str">
        <f>IFERROR(VLOOKUP(E5961,hoja!A:C,3,FALSE),0)</f>
        <v>1501</v>
      </c>
      <c r="I5961" s="24" t="str">
        <f t="shared" si="1890"/>
        <v>00351501</v>
      </c>
      <c r="K5961" s="23">
        <v>61</v>
      </c>
      <c r="L5961" s="23" t="str">
        <f t="shared" si="1893"/>
        <v>REGIONAL</v>
      </c>
      <c r="M5961" s="23" t="s">
        <v>618</v>
      </c>
      <c r="N5961" s="23" t="s">
        <v>622</v>
      </c>
      <c r="O5961" s="23">
        <f t="shared" si="1891"/>
        <v>25</v>
      </c>
      <c r="P5961" s="23" t="str">
        <f t="shared" si="1892"/>
        <v>00351501Principal</v>
      </c>
    </row>
    <row r="5962" spans="1:16" ht="15" hidden="1" customHeight="1">
      <c r="A5962" s="82" t="s">
        <v>660</v>
      </c>
      <c r="B5962" s="23" t="str">
        <f>IFERROR(VLOOKUP(A5962,hoja!$A$2:$E$970,4,FALSE),0)</f>
        <v>CENTRO</v>
      </c>
      <c r="C5962" s="23" t="str">
        <f>IFERROR(VLOOKUP(A5962,hoja!$A$2:$E$1370,5,FALSE),0)</f>
        <v>BOGOTÁ</v>
      </c>
      <c r="D5962" s="23" t="str">
        <f>IFERROR(VLOOKUP(A5962,hoja!A:D,3,FALSE),0)</f>
        <v>0035</v>
      </c>
      <c r="E5962" s="40" t="s">
        <v>620</v>
      </c>
      <c r="F5962" s="23" t="str">
        <f>IFERROR(VLOOKUP(E5962,hoja!$A$2:$E$970,4,FALSE),0)</f>
        <v>CENTRO</v>
      </c>
      <c r="G5962" s="23" t="str">
        <f>IFERROR(VLOOKUP(E5962,hoja!$A$2:$E$970,5,FALSE),0)</f>
        <v>SESQUILÉ</v>
      </c>
      <c r="H5962" s="103" t="str">
        <f>IFERROR(VLOOKUP(E5962,hoja!A:C,3,FALSE),0)</f>
        <v>50193</v>
      </c>
      <c r="I5962" s="24" t="str">
        <f t="shared" si="1890"/>
        <v>003550193</v>
      </c>
      <c r="K5962" s="23">
        <v>114</v>
      </c>
      <c r="L5962" s="23" t="str">
        <f t="shared" si="1893"/>
        <v>REGIONAL</v>
      </c>
      <c r="M5962" s="23" t="s">
        <v>618</v>
      </c>
      <c r="N5962" s="23" t="s">
        <v>622</v>
      </c>
      <c r="O5962" s="23">
        <f t="shared" si="1891"/>
        <v>25</v>
      </c>
      <c r="P5962" s="23" t="str">
        <f t="shared" si="1892"/>
        <v>003550193Principal</v>
      </c>
    </row>
    <row r="5963" spans="1:16" ht="15" hidden="1" customHeight="1">
      <c r="A5963" s="82" t="s">
        <v>660</v>
      </c>
      <c r="B5963" s="23" t="str">
        <f>IFERROR(VLOOKUP(A5963,hoja!$A$2:$E$970,4,FALSE),0)</f>
        <v>CENTRO</v>
      </c>
      <c r="C5963" s="23" t="str">
        <f>IFERROR(VLOOKUP(A5963,hoja!$A$2:$E$1370,5,FALSE),0)</f>
        <v>BOGOTÁ</v>
      </c>
      <c r="D5963" s="23" t="str">
        <f>IFERROR(VLOOKUP(A5963,hoja!A:D,3,FALSE),0)</f>
        <v>0035</v>
      </c>
      <c r="E5963" s="40" t="s">
        <v>620</v>
      </c>
      <c r="F5963" s="23" t="str">
        <f>IFERROR(VLOOKUP(E5963,hoja!$A$2:$E$970,4,FALSE),0)</f>
        <v>CENTRO</v>
      </c>
      <c r="G5963" s="23" t="str">
        <f>IFERROR(VLOOKUP(E5963,hoja!$A$2:$E$970,5,FALSE),0)</f>
        <v>SESQUILÉ</v>
      </c>
      <c r="H5963" s="103" t="str">
        <f>IFERROR(VLOOKUP(E5963,hoja!A:C,3,FALSE),0)</f>
        <v>50193</v>
      </c>
      <c r="I5963" s="24" t="str">
        <f t="shared" si="1890"/>
        <v>003550193</v>
      </c>
      <c r="K5963" s="23">
        <v>64</v>
      </c>
      <c r="L5963" s="23" t="str">
        <f t="shared" si="1893"/>
        <v>REGIONAL</v>
      </c>
      <c r="M5963" s="23" t="s">
        <v>618</v>
      </c>
      <c r="N5963" s="23" t="s">
        <v>622</v>
      </c>
      <c r="O5963" s="23">
        <f t="shared" si="1891"/>
        <v>25</v>
      </c>
      <c r="P5963" s="23" t="str">
        <f t="shared" si="1892"/>
        <v>003550193Principal</v>
      </c>
    </row>
    <row r="5964" spans="1:16" ht="15" hidden="1" customHeight="1">
      <c r="A5964" s="82" t="s">
        <v>660</v>
      </c>
      <c r="B5964" s="23" t="str">
        <f>IFERROR(VLOOKUP(A5964,hoja!$A$2:$E$970,4,FALSE),0)</f>
        <v>CENTRO</v>
      </c>
      <c r="C5964" s="23" t="str">
        <f>IFERROR(VLOOKUP(A5964,hoja!$A$2:$E$1370,5,FALSE),0)</f>
        <v>BOGOTÁ</v>
      </c>
      <c r="D5964" s="23" t="str">
        <f>IFERROR(VLOOKUP(A5964,hoja!A:D,3,FALSE),0)</f>
        <v>0035</v>
      </c>
      <c r="E5964" s="40" t="s">
        <v>1255</v>
      </c>
      <c r="F5964" s="23" t="str">
        <f>IFERROR(VLOOKUP(E5964,hoja!$A$2:$E$970,4,FALSE),0)</f>
        <v>CENTRO</v>
      </c>
      <c r="G5964" s="23" t="str">
        <f>IFERROR(VLOOKUP(E5964,hoja!$A$2:$E$970,5,FALSE),0)</f>
        <v>BOGOTÁ</v>
      </c>
      <c r="H5964" s="103" t="str">
        <f>IFERROR(VLOOKUP(E5964,hoja!A:C,3,FALSE),0)</f>
        <v>50235</v>
      </c>
      <c r="I5964" s="24" t="str">
        <f t="shared" si="1890"/>
        <v>003550235</v>
      </c>
      <c r="K5964" s="23">
        <v>0</v>
      </c>
      <c r="L5964" s="23" t="str">
        <f t="shared" si="1893"/>
        <v>REGIONAL</v>
      </c>
      <c r="M5964" s="23" t="s">
        <v>618</v>
      </c>
      <c r="N5964" s="23" t="s">
        <v>622</v>
      </c>
      <c r="O5964" s="23">
        <f t="shared" si="1891"/>
        <v>25</v>
      </c>
      <c r="P5964" s="23" t="str">
        <f t="shared" si="1892"/>
        <v>003550235Principal</v>
      </c>
    </row>
    <row r="5965" spans="1:16" ht="15" hidden="1" customHeight="1">
      <c r="A5965" s="82" t="s">
        <v>660</v>
      </c>
      <c r="B5965" s="23" t="str">
        <f>IFERROR(VLOOKUP(A5965,hoja!$A$2:$E$970,4,FALSE),0)</f>
        <v>CENTRO</v>
      </c>
      <c r="C5965" s="23" t="str">
        <f>IFERROR(VLOOKUP(A5965,hoja!$A$2:$E$1370,5,FALSE),0)</f>
        <v>BOGOTÁ</v>
      </c>
      <c r="D5965" s="23" t="str">
        <f>IFERROR(VLOOKUP(A5965,hoja!A:D,3,FALSE),0)</f>
        <v>0035</v>
      </c>
      <c r="E5965" s="40" t="s">
        <v>1255</v>
      </c>
      <c r="F5965" s="23" t="str">
        <f>IFERROR(VLOOKUP(E5965,hoja!$A$2:$E$970,4,FALSE),0)</f>
        <v>CENTRO</v>
      </c>
      <c r="G5965" s="23" t="str">
        <f>IFERROR(VLOOKUP(E5965,hoja!$A$2:$E$970,5,FALSE),0)</f>
        <v>BOGOTÁ</v>
      </c>
      <c r="H5965" s="103" t="str">
        <f>IFERROR(VLOOKUP(E5965,hoja!A:C,3,FALSE),0)</f>
        <v>50235</v>
      </c>
      <c r="I5965" s="24" t="str">
        <f t="shared" si="1890"/>
        <v>003550235</v>
      </c>
      <c r="K5965" s="23">
        <v>7</v>
      </c>
      <c r="L5965" s="23" t="str">
        <f t="shared" si="1893"/>
        <v>REGIONAL</v>
      </c>
      <c r="M5965" s="23" t="s">
        <v>618</v>
      </c>
      <c r="N5965" s="23" t="s">
        <v>622</v>
      </c>
      <c r="O5965" s="23">
        <f t="shared" si="1891"/>
        <v>25</v>
      </c>
      <c r="P5965" s="23" t="str">
        <f t="shared" si="1892"/>
        <v>003550235Principal</v>
      </c>
    </row>
    <row r="5966" spans="1:16" ht="15" hidden="1" customHeight="1">
      <c r="A5966" s="82" t="s">
        <v>660</v>
      </c>
      <c r="B5966" s="23" t="str">
        <f>IFERROR(VLOOKUP(A5966,hoja!$A$2:$E$970,4,FALSE),0)</f>
        <v>CENTRO</v>
      </c>
      <c r="C5966" s="23" t="str">
        <f>IFERROR(VLOOKUP(A5966,hoja!$A$2:$E$1370,5,FALSE),0)</f>
        <v>BOGOTÁ</v>
      </c>
      <c r="D5966" s="23" t="str">
        <f>IFERROR(VLOOKUP(A5966,hoja!A:D,3,FALSE),0)</f>
        <v>0035</v>
      </c>
      <c r="E5966" s="40" t="s">
        <v>686</v>
      </c>
      <c r="F5966" s="23" t="str">
        <f>IFERROR(VLOOKUP(E5966,hoja!$A$2:$E$970,4,FALSE),0)</f>
        <v>SANTANDER</v>
      </c>
      <c r="G5966" s="23" t="str">
        <f>IFERROR(VLOOKUP(E5966,hoja!$A$2:$E$970,5,FALSE),0)</f>
        <v>BARRANCABERMEJA</v>
      </c>
      <c r="H5966" s="103" t="str">
        <f>IFERROR(VLOOKUP(E5966,hoja!A:C,3,FALSE),0)</f>
        <v>0424</v>
      </c>
      <c r="I5966" s="24" t="str">
        <f t="shared" si="1890"/>
        <v>00350424</v>
      </c>
      <c r="K5966" s="23">
        <v>423</v>
      </c>
      <c r="L5966" s="23" t="str">
        <f t="shared" si="1893"/>
        <v>NACIONAL</v>
      </c>
      <c r="M5966" s="23" t="s">
        <v>618</v>
      </c>
      <c r="N5966" s="23" t="s">
        <v>622</v>
      </c>
      <c r="O5966" s="23">
        <f t="shared" si="1891"/>
        <v>16</v>
      </c>
      <c r="P5966" s="23" t="str">
        <f t="shared" si="1892"/>
        <v>00350424Principal</v>
      </c>
    </row>
    <row r="5967" spans="1:16" ht="15" hidden="1" customHeight="1">
      <c r="A5967" s="82" t="s">
        <v>660</v>
      </c>
      <c r="B5967" s="23" t="str">
        <f>IFERROR(VLOOKUP(A5967,hoja!$A$2:$E$970,4,FALSE),0)</f>
        <v>CENTRO</v>
      </c>
      <c r="C5967" s="23" t="str">
        <f>IFERROR(VLOOKUP(A5967,hoja!$A$2:$E$1370,5,FALSE),0)</f>
        <v>BOGOTÁ</v>
      </c>
      <c r="D5967" s="23" t="str">
        <f>IFERROR(VLOOKUP(A5967,hoja!A:D,3,FALSE),0)</f>
        <v>0035</v>
      </c>
      <c r="E5967" s="40" t="s">
        <v>1331</v>
      </c>
      <c r="F5967" s="23" t="str">
        <f>IFERROR(VLOOKUP(E5967,hoja!$A$2:$E$970,4,FALSE),0)</f>
        <v>CENTRO</v>
      </c>
      <c r="G5967" s="23" t="str">
        <f>IFERROR(VLOOKUP(E5967,hoja!$A$2:$E$970,5,FALSE),0)</f>
        <v>BOGOTÁ</v>
      </c>
      <c r="H5967" s="103" t="str">
        <f>IFERROR(VLOOKUP(E5967,hoja!A:C,3,FALSE),0)</f>
        <v>50786</v>
      </c>
      <c r="I5967" s="24" t="str">
        <f t="shared" si="1890"/>
        <v>003550786</v>
      </c>
      <c r="K5967" s="23">
        <v>21</v>
      </c>
      <c r="L5967" s="23" t="str">
        <f t="shared" si="1893"/>
        <v>REGIONAL</v>
      </c>
      <c r="M5967" s="23" t="s">
        <v>618</v>
      </c>
      <c r="N5967" s="23" t="s">
        <v>622</v>
      </c>
      <c r="O5967" s="23">
        <f t="shared" si="1891"/>
        <v>25</v>
      </c>
      <c r="P5967" s="23" t="str">
        <f t="shared" si="1892"/>
        <v>003550786Principal</v>
      </c>
    </row>
    <row r="5968" spans="1:16" ht="15" hidden="1" customHeight="1">
      <c r="A5968" s="82" t="s">
        <v>660</v>
      </c>
      <c r="B5968" s="23" t="str">
        <f>IFERROR(VLOOKUP(A5968,hoja!$A$2:$E$970,4,FALSE),0)</f>
        <v>CENTRO</v>
      </c>
      <c r="C5968" s="23" t="str">
        <f>IFERROR(VLOOKUP(A5968,hoja!$A$2:$E$1370,5,FALSE),0)</f>
        <v>BOGOTÁ</v>
      </c>
      <c r="D5968" s="23" t="str">
        <f>IFERROR(VLOOKUP(A5968,hoja!A:D,3,FALSE),0)</f>
        <v>0035</v>
      </c>
      <c r="E5968" s="40" t="s">
        <v>617</v>
      </c>
      <c r="F5968" s="23" t="str">
        <f>IFERROR(VLOOKUP(E5968,hoja!$A$2:$E$970,4,FALSE),0)</f>
        <v>ANTIOQUIA</v>
      </c>
      <c r="G5968" s="23" t="str">
        <f>IFERROR(VLOOKUP(E5968,hoja!$A$2:$E$970,5,FALSE),0)</f>
        <v>MEDELLÍN</v>
      </c>
      <c r="H5968" s="103">
        <f>IFERROR(VLOOKUP(E5968,hoja!A:C,3,FALSE),0)</f>
        <v>50443</v>
      </c>
      <c r="I5968" s="24" t="str">
        <f t="shared" si="1890"/>
        <v>003550443</v>
      </c>
      <c r="K5968" s="23">
        <v>416</v>
      </c>
      <c r="L5968" s="23" t="str">
        <f t="shared" si="1893"/>
        <v>NACIONAL</v>
      </c>
      <c r="M5968" s="23" t="s">
        <v>618</v>
      </c>
      <c r="N5968" s="23" t="s">
        <v>622</v>
      </c>
      <c r="O5968" s="23">
        <f t="shared" si="1891"/>
        <v>16</v>
      </c>
      <c r="P5968" s="23" t="str">
        <f t="shared" si="1892"/>
        <v>003550443Principal</v>
      </c>
    </row>
    <row r="5969" spans="1:16" ht="15" hidden="1" customHeight="1">
      <c r="A5969" s="82" t="s">
        <v>660</v>
      </c>
      <c r="B5969" s="23" t="str">
        <f>IFERROR(VLOOKUP(A5969,hoja!$A$2:$E$970,4,FALSE),0)</f>
        <v>CENTRO</v>
      </c>
      <c r="C5969" s="23" t="str">
        <f>IFERROR(VLOOKUP(A5969,hoja!$A$2:$E$1370,5,FALSE),0)</f>
        <v>BOGOTÁ</v>
      </c>
      <c r="D5969" s="23" t="str">
        <f>IFERROR(VLOOKUP(A5969,hoja!A:D,3,FALSE),0)</f>
        <v>0035</v>
      </c>
      <c r="E5969" s="40" t="s">
        <v>1278</v>
      </c>
      <c r="F5969" s="23">
        <f>IFERROR(VLOOKUP(E5969,hoja!$A$2:$E$970,4,FALSE),0)</f>
        <v>0</v>
      </c>
      <c r="G5969" s="23">
        <f>IFERROR(VLOOKUP(E5969,hoja!$A$2:$E$970,5,FALSE),0)</f>
        <v>0</v>
      </c>
      <c r="H5969" s="103">
        <f>IFERROR(VLOOKUP(E5969,hoja!A:C,3,FALSE),0)</f>
        <v>0</v>
      </c>
      <c r="I5969" s="24" t="str">
        <f t="shared" si="1890"/>
        <v>00350</v>
      </c>
      <c r="K5969" s="23">
        <v>41</v>
      </c>
      <c r="L5969" s="23" t="str">
        <f t="shared" si="1893"/>
        <v>NACIONAL</v>
      </c>
      <c r="M5969" s="23" t="s">
        <v>618</v>
      </c>
      <c r="N5969" s="23" t="s">
        <v>622</v>
      </c>
      <c r="O5969" s="23">
        <f t="shared" si="1891"/>
        <v>25</v>
      </c>
      <c r="P5969" s="23" t="str">
        <f t="shared" si="1892"/>
        <v>00350Principal</v>
      </c>
    </row>
    <row r="5970" spans="1:16" ht="15" hidden="1" customHeight="1">
      <c r="A5970" s="82" t="s">
        <v>660</v>
      </c>
      <c r="B5970" s="23" t="str">
        <f>IFERROR(VLOOKUP(A5970,hoja!$A$2:$E$970,4,FALSE),0)</f>
        <v>CENTRO</v>
      </c>
      <c r="C5970" s="23" t="str">
        <f>IFERROR(VLOOKUP(A5970,hoja!$A$2:$E$1370,5,FALSE),0)</f>
        <v>BOGOTÁ</v>
      </c>
      <c r="D5970" s="23" t="str">
        <f>IFERROR(VLOOKUP(A5970,hoja!A:D,3,FALSE),0)</f>
        <v>0035</v>
      </c>
      <c r="E5970" s="40" t="s">
        <v>942</v>
      </c>
      <c r="F5970" s="23" t="str">
        <f>IFERROR(VLOOKUP(E5970,hoja!$A$2:$E$970,4,FALSE),0)</f>
        <v>CENTRO</v>
      </c>
      <c r="G5970" s="23" t="str">
        <f>IFERROR(VLOOKUP(E5970,hoja!$A$2:$E$970,5,FALSE),0)</f>
        <v>BOGOTÁ</v>
      </c>
      <c r="H5970" s="103" t="str">
        <f>IFERROR(VLOOKUP(E5970,hoja!A:C,3,FALSE),0)</f>
        <v>60002</v>
      </c>
      <c r="I5970" s="24" t="str">
        <f t="shared" ref="I5970:I6027" si="1894">D5970&amp;H5970</f>
        <v>003560002</v>
      </c>
      <c r="K5970" s="23">
        <v>16</v>
      </c>
      <c r="L5970" s="23" t="str">
        <f t="shared" si="1893"/>
        <v>REGIONAL</v>
      </c>
      <c r="M5970" s="23" t="s">
        <v>618</v>
      </c>
      <c r="N5970" s="23" t="s">
        <v>622</v>
      </c>
      <c r="O5970" s="23">
        <f t="shared" ref="O5970:O6027" si="1895">IF(K5970&lt;=250,25,IF(K5970&lt;=500,16,IF(K5970&lt;=800,12,IF(K5970&lt;=1100,8,IF(K5970&lt;=1400,6,IF(K5970&lt;=1700,5))))))</f>
        <v>25</v>
      </c>
      <c r="P5970" s="23" t="str">
        <f t="shared" ref="P5970:P6027" si="1896">D5970&amp;H5970&amp;M5970</f>
        <v>003560002Principal</v>
      </c>
    </row>
    <row r="5971" spans="1:16" ht="15" hidden="1" customHeight="1">
      <c r="A5971" s="82" t="s">
        <v>660</v>
      </c>
      <c r="B5971" s="23" t="str">
        <f>IFERROR(VLOOKUP(A5971,hoja!$A$2:$E$970,4,FALSE),0)</f>
        <v>CENTRO</v>
      </c>
      <c r="C5971" s="23" t="str">
        <f>IFERROR(VLOOKUP(A5971,hoja!$A$2:$E$1370,5,FALSE),0)</f>
        <v>BOGOTÁ</v>
      </c>
      <c r="D5971" s="23" t="str">
        <f>IFERROR(VLOOKUP(A5971,hoja!A:D,3,FALSE),0)</f>
        <v>0035</v>
      </c>
      <c r="E5971" s="40" t="s">
        <v>942</v>
      </c>
      <c r="F5971" s="23" t="str">
        <f>IFERROR(VLOOKUP(E5971,hoja!$A$2:$E$970,4,FALSE),0)</f>
        <v>CENTRO</v>
      </c>
      <c r="G5971" s="23" t="str">
        <f>IFERROR(VLOOKUP(E5971,hoja!$A$2:$E$970,5,FALSE),0)</f>
        <v>BOGOTÁ</v>
      </c>
      <c r="H5971" s="103" t="str">
        <f>IFERROR(VLOOKUP(E5971,hoja!A:C,3,FALSE),0)</f>
        <v>60002</v>
      </c>
      <c r="I5971" s="24" t="str">
        <f t="shared" si="1894"/>
        <v>003560002</v>
      </c>
      <c r="K5971" s="23">
        <v>20</v>
      </c>
      <c r="L5971" s="23" t="str">
        <f t="shared" si="1893"/>
        <v>REGIONAL</v>
      </c>
      <c r="M5971" s="23" t="s">
        <v>618</v>
      </c>
      <c r="N5971" s="23" t="s">
        <v>622</v>
      </c>
      <c r="O5971" s="23">
        <f t="shared" si="1895"/>
        <v>25</v>
      </c>
      <c r="P5971" s="23" t="str">
        <f t="shared" si="1896"/>
        <v>003560002Principal</v>
      </c>
    </row>
    <row r="5972" spans="1:16" ht="15" hidden="1" customHeight="1">
      <c r="A5972" s="82" t="s">
        <v>660</v>
      </c>
      <c r="B5972" s="23" t="str">
        <f>IFERROR(VLOOKUP(A5972,hoja!$A$2:$E$970,4,FALSE),0)</f>
        <v>CENTRO</v>
      </c>
      <c r="C5972" s="23" t="str">
        <f>IFERROR(VLOOKUP(A5972,hoja!$A$2:$E$1370,5,FALSE),0)</f>
        <v>BOGOTÁ</v>
      </c>
      <c r="D5972" s="23" t="str">
        <f>IFERROR(VLOOKUP(A5972,hoja!A:D,3,FALSE),0)</f>
        <v>0035</v>
      </c>
      <c r="E5972" s="40" t="s">
        <v>942</v>
      </c>
      <c r="F5972" s="23" t="str">
        <f>IFERROR(VLOOKUP(E5972,hoja!$A$2:$E$970,4,FALSE),0)</f>
        <v>CENTRO</v>
      </c>
      <c r="G5972" s="23" t="str">
        <f>IFERROR(VLOOKUP(E5972,hoja!$A$2:$E$970,5,FALSE),0)</f>
        <v>BOGOTÁ</v>
      </c>
      <c r="H5972" s="103" t="str">
        <f>IFERROR(VLOOKUP(E5972,hoja!A:C,3,FALSE),0)</f>
        <v>60002</v>
      </c>
      <c r="I5972" s="24" t="str">
        <f t="shared" si="1894"/>
        <v>003560002</v>
      </c>
      <c r="K5972" s="23">
        <v>19</v>
      </c>
      <c r="L5972" s="23" t="str">
        <f t="shared" ref="L5972:L6029" si="1897">IF(B5972=F5972,"REGIONAL","NACIONAL")</f>
        <v>REGIONAL</v>
      </c>
      <c r="M5972" s="23" t="s">
        <v>618</v>
      </c>
      <c r="N5972" s="23" t="s">
        <v>622</v>
      </c>
      <c r="O5972" s="23">
        <f t="shared" si="1895"/>
        <v>25</v>
      </c>
      <c r="P5972" s="23" t="str">
        <f t="shared" si="1896"/>
        <v>003560002Principal</v>
      </c>
    </row>
    <row r="5973" spans="1:16" ht="15" hidden="1" customHeight="1">
      <c r="A5973" s="82" t="s">
        <v>660</v>
      </c>
      <c r="B5973" s="23" t="str">
        <f>IFERROR(VLOOKUP(A5973,hoja!$A$2:$E$970,4,FALSE),0)</f>
        <v>CENTRO</v>
      </c>
      <c r="C5973" s="23" t="str">
        <f>IFERROR(VLOOKUP(A5973,hoja!$A$2:$E$1370,5,FALSE),0)</f>
        <v>BOGOTÁ</v>
      </c>
      <c r="D5973" s="23" t="str">
        <f>IFERROR(VLOOKUP(A5973,hoja!A:D,3,FALSE),0)</f>
        <v>0035</v>
      </c>
      <c r="E5973" s="40" t="s">
        <v>641</v>
      </c>
      <c r="F5973" s="23" t="str">
        <f>IFERROR(VLOOKUP(E5973,hoja!$A$2:$E$970,4,FALSE),0)</f>
        <v>ANTIOQUIA</v>
      </c>
      <c r="G5973" s="23" t="str">
        <f>IFERROR(VLOOKUP(E5973,hoja!$A$2:$E$970,5,FALSE),0)</f>
        <v>MEDELLÍN</v>
      </c>
      <c r="H5973" s="103" t="str">
        <f>IFERROR(VLOOKUP(E5973,hoja!A:C,3,FALSE),0)</f>
        <v>0079</v>
      </c>
      <c r="I5973" s="24" t="str">
        <f t="shared" si="1894"/>
        <v>00350079</v>
      </c>
      <c r="K5973" s="23">
        <v>366</v>
      </c>
      <c r="L5973" s="23" t="str">
        <f t="shared" si="1897"/>
        <v>NACIONAL</v>
      </c>
      <c r="M5973" s="23" t="s">
        <v>618</v>
      </c>
      <c r="N5973" s="23" t="s">
        <v>622</v>
      </c>
      <c r="O5973" s="23">
        <f t="shared" si="1895"/>
        <v>16</v>
      </c>
      <c r="P5973" s="23" t="str">
        <f t="shared" si="1896"/>
        <v>00350079Principal</v>
      </c>
    </row>
    <row r="5974" spans="1:16" ht="15" hidden="1" customHeight="1">
      <c r="A5974" s="82" t="s">
        <v>660</v>
      </c>
      <c r="B5974" s="23" t="str">
        <f>IFERROR(VLOOKUP(A5974,hoja!$A$2:$E$970,4,FALSE),0)</f>
        <v>CENTRO</v>
      </c>
      <c r="C5974" s="23" t="str">
        <f>IFERROR(VLOOKUP(A5974,hoja!$A$2:$E$1370,5,FALSE),0)</f>
        <v>BOGOTÁ</v>
      </c>
      <c r="D5974" s="23" t="str">
        <f>IFERROR(VLOOKUP(A5974,hoja!A:D,3,FALSE),0)</f>
        <v>0035</v>
      </c>
      <c r="E5974" s="40" t="s">
        <v>642</v>
      </c>
      <c r="F5974" s="23" t="str">
        <f>IFERROR(VLOOKUP(E5974,hoja!$A$2:$E$970,4,FALSE),0)</f>
        <v>COSTA</v>
      </c>
      <c r="G5974" s="23" t="str">
        <f>IFERROR(VLOOKUP(E5974,hoja!$A$2:$E$970,5,FALSE),0)</f>
        <v>BARRANQUILLA</v>
      </c>
      <c r="H5974" s="103" t="str">
        <f>IFERROR(VLOOKUP(E5974,hoja!A:C,3,FALSE),0)</f>
        <v>0111</v>
      </c>
      <c r="I5974" s="24" t="str">
        <f t="shared" si="1894"/>
        <v>00350111</v>
      </c>
      <c r="K5974" s="36">
        <v>1004</v>
      </c>
      <c r="L5974" s="23" t="str">
        <f t="shared" si="1897"/>
        <v>NACIONAL</v>
      </c>
      <c r="M5974" s="23" t="s">
        <v>618</v>
      </c>
      <c r="N5974" s="23" t="s">
        <v>622</v>
      </c>
      <c r="O5974" s="23">
        <f t="shared" si="1895"/>
        <v>8</v>
      </c>
      <c r="P5974" s="23" t="str">
        <f t="shared" si="1896"/>
        <v>00350111Principal</v>
      </c>
    </row>
    <row r="5975" spans="1:16" ht="15" hidden="1" customHeight="1">
      <c r="A5975" s="82" t="s">
        <v>660</v>
      </c>
      <c r="B5975" s="23" t="str">
        <f>IFERROR(VLOOKUP(A5975,hoja!$A$2:$E$970,4,FALSE),0)</f>
        <v>CENTRO</v>
      </c>
      <c r="C5975" s="23" t="str">
        <f>IFERROR(VLOOKUP(A5975,hoja!$A$2:$E$1370,5,FALSE),0)</f>
        <v>BOGOTÁ</v>
      </c>
      <c r="D5975" s="23" t="str">
        <f>IFERROR(VLOOKUP(A5975,hoja!A:D,3,FALSE),0)</f>
        <v>0035</v>
      </c>
      <c r="E5975" s="40" t="s">
        <v>1059</v>
      </c>
      <c r="F5975" s="23" t="str">
        <f>IFERROR(VLOOKUP(E5975,hoja!$A$2:$E$970,4,FALSE),0)</f>
        <v>ANTIOQUIA</v>
      </c>
      <c r="G5975" s="23" t="str">
        <f>IFERROR(VLOOKUP(E5975,hoja!$A$2:$E$970,5,FALSE),0)</f>
        <v>MEDELLÍN</v>
      </c>
      <c r="H5975" s="103" t="str">
        <f>IFERROR(VLOOKUP(E5975,hoja!A:C,3,FALSE),0)</f>
        <v>0043</v>
      </c>
      <c r="I5975" s="24" t="str">
        <f t="shared" si="1894"/>
        <v>00350043</v>
      </c>
      <c r="K5975" s="23">
        <v>407</v>
      </c>
      <c r="L5975" s="23" t="str">
        <f t="shared" si="1897"/>
        <v>NACIONAL</v>
      </c>
      <c r="M5975" s="23" t="s">
        <v>618</v>
      </c>
      <c r="N5975" s="23" t="s">
        <v>622</v>
      </c>
      <c r="O5975" s="23">
        <f t="shared" si="1895"/>
        <v>16</v>
      </c>
      <c r="P5975" s="23" t="str">
        <f t="shared" si="1896"/>
        <v>00350043Principal</v>
      </c>
    </row>
    <row r="5976" spans="1:16" ht="15" hidden="1" customHeight="1">
      <c r="A5976" s="82" t="s">
        <v>660</v>
      </c>
      <c r="B5976" s="23" t="str">
        <f>IFERROR(VLOOKUP(A5976,hoja!$A$2:$E$970,4,FALSE),0)</f>
        <v>CENTRO</v>
      </c>
      <c r="C5976" s="23" t="str">
        <f>IFERROR(VLOOKUP(A5976,hoja!$A$2:$E$1370,5,FALSE),0)</f>
        <v>BOGOTÁ</v>
      </c>
      <c r="D5976" s="23" t="str">
        <f>IFERROR(VLOOKUP(A5976,hoja!A:D,3,FALSE),0)</f>
        <v>0035</v>
      </c>
      <c r="E5976" s="40" t="s">
        <v>1285</v>
      </c>
      <c r="F5976" s="23">
        <f>IFERROR(VLOOKUP(E5976,hoja!$A$2:$E$970,4,FALSE),0)</f>
        <v>0</v>
      </c>
      <c r="G5976" s="23">
        <f>IFERROR(VLOOKUP(E5976,hoja!$A$2:$E$970,5,FALSE),0)</f>
        <v>0</v>
      </c>
      <c r="H5976" s="103">
        <f>IFERROR(VLOOKUP(E5976,hoja!A:C,3,FALSE),0)</f>
        <v>0</v>
      </c>
      <c r="I5976" s="24" t="str">
        <f t="shared" si="1894"/>
        <v>00350</v>
      </c>
      <c r="K5976" s="23">
        <v>15</v>
      </c>
      <c r="L5976" s="23" t="str">
        <f t="shared" si="1897"/>
        <v>NACIONAL</v>
      </c>
      <c r="M5976" s="23" t="s">
        <v>618</v>
      </c>
      <c r="N5976" s="23" t="s">
        <v>622</v>
      </c>
      <c r="O5976" s="23">
        <f t="shared" si="1895"/>
        <v>25</v>
      </c>
      <c r="P5976" s="23" t="str">
        <f t="shared" si="1896"/>
        <v>00350Principal</v>
      </c>
    </row>
    <row r="5977" spans="1:16" ht="15" hidden="1" customHeight="1">
      <c r="A5977" s="82" t="s">
        <v>660</v>
      </c>
      <c r="B5977" s="23" t="str">
        <f>IFERROR(VLOOKUP(A5977,hoja!$A$2:$E$970,4,FALSE),0)</f>
        <v>CENTRO</v>
      </c>
      <c r="C5977" s="23" t="str">
        <f>IFERROR(VLOOKUP(A5977,hoja!$A$2:$E$1370,5,FALSE),0)</f>
        <v>BOGOTÁ</v>
      </c>
      <c r="D5977" s="23" t="str">
        <f>IFERROR(VLOOKUP(A5977,hoja!A:D,3,FALSE),0)</f>
        <v>0035</v>
      </c>
      <c r="E5977" s="40" t="s">
        <v>1332</v>
      </c>
      <c r="F5977" s="23">
        <f>IFERROR(VLOOKUP(E5977,hoja!$A$2:$E$970,4,FALSE),0)</f>
        <v>0</v>
      </c>
      <c r="G5977" s="23">
        <f>IFERROR(VLOOKUP(E5977,hoja!$A$2:$E$970,5,FALSE),0)</f>
        <v>0</v>
      </c>
      <c r="H5977" s="103">
        <f>IFERROR(VLOOKUP(E5977,hoja!A:C,3,FALSE),0)</f>
        <v>0</v>
      </c>
      <c r="I5977" s="24" t="str">
        <f t="shared" si="1894"/>
        <v>00350</v>
      </c>
      <c r="K5977" s="23">
        <v>20</v>
      </c>
      <c r="L5977" s="23" t="str">
        <f t="shared" si="1897"/>
        <v>NACIONAL</v>
      </c>
      <c r="M5977" s="23" t="s">
        <v>618</v>
      </c>
      <c r="N5977" s="23" t="s">
        <v>622</v>
      </c>
      <c r="O5977" s="23">
        <f t="shared" si="1895"/>
        <v>25</v>
      </c>
      <c r="P5977" s="23" t="str">
        <f t="shared" si="1896"/>
        <v>00350Principal</v>
      </c>
    </row>
    <row r="5978" spans="1:16" ht="15" hidden="1" customHeight="1">
      <c r="A5978" s="82" t="s">
        <v>695</v>
      </c>
      <c r="B5978" s="23" t="str">
        <f>IFERROR(VLOOKUP(A5978,hoja!$A$2:$E$970,4,FALSE),0)</f>
        <v>CENTRO</v>
      </c>
      <c r="C5978" s="23" t="str">
        <f>IFERROR(VLOOKUP(A5978,hoja!$A$2:$E$1370,5,FALSE),0)</f>
        <v>CAQUEZA</v>
      </c>
      <c r="D5978" s="23" t="str">
        <f>IFERROR(VLOOKUP(A5978,hoja!A:D,3,FALSE),0)</f>
        <v>0012</v>
      </c>
      <c r="E5978" s="40" t="s">
        <v>942</v>
      </c>
      <c r="F5978" s="23" t="str">
        <f>IFERROR(VLOOKUP(E5978,hoja!$A$2:$E$970,4,FALSE),0)</f>
        <v>CENTRO</v>
      </c>
      <c r="G5978" s="23" t="str">
        <f>IFERROR(VLOOKUP(E5978,hoja!$A$2:$E$970,5,FALSE),0)</f>
        <v>BOGOTÁ</v>
      </c>
      <c r="H5978" s="103" t="str">
        <f>IFERROR(VLOOKUP(E5978,hoja!A:C,3,FALSE),0)</f>
        <v>60002</v>
      </c>
      <c r="I5978" s="24" t="str">
        <f t="shared" si="1894"/>
        <v>001260002</v>
      </c>
      <c r="K5978" s="23">
        <v>71</v>
      </c>
      <c r="L5978" s="23" t="str">
        <f t="shared" si="1897"/>
        <v>REGIONAL</v>
      </c>
      <c r="M5978" s="23" t="s">
        <v>618</v>
      </c>
      <c r="N5978" s="23" t="s">
        <v>622</v>
      </c>
      <c r="O5978" s="23">
        <f t="shared" si="1895"/>
        <v>25</v>
      </c>
      <c r="P5978" s="23" t="str">
        <f t="shared" si="1896"/>
        <v>001260002Principal</v>
      </c>
    </row>
    <row r="5979" spans="1:16" ht="15" hidden="1" customHeight="1">
      <c r="A5979" s="82" t="s">
        <v>661</v>
      </c>
      <c r="B5979" s="23" t="str">
        <f>IFERROR(VLOOKUP(A5979,hoja!$A$2:$E$970,4,FALSE),0)</f>
        <v>COSTA</v>
      </c>
      <c r="C5979" s="23" t="str">
        <f>IFERROR(VLOOKUP(A5979,hoja!$A$2:$E$1370,5,FALSE),0)</f>
        <v>CARTAGENA</v>
      </c>
      <c r="D5979" s="23" t="str">
        <f>IFERROR(VLOOKUP(A5979,hoja!A:D,3,FALSE),0)</f>
        <v>0113</v>
      </c>
      <c r="E5979" s="40" t="s">
        <v>743</v>
      </c>
      <c r="F5979" s="23" t="str">
        <f>IFERROR(VLOOKUP(E5979,hoja!$A$2:$E$970,4,FALSE),0)</f>
        <v>CENTRO</v>
      </c>
      <c r="G5979" s="23" t="str">
        <f>IFERROR(VLOOKUP(E5979,hoja!$A$2:$E$970,5,FALSE),0)</f>
        <v>BOGOTÁ</v>
      </c>
      <c r="H5979" s="103" t="str">
        <f>IFERROR(VLOOKUP(E5979,hoja!A:C,3,FALSE),0)</f>
        <v>0461</v>
      </c>
      <c r="I5979" s="24" t="str">
        <f t="shared" si="1894"/>
        <v>01130461</v>
      </c>
      <c r="K5979" s="36">
        <v>1089</v>
      </c>
      <c r="L5979" s="23" t="str">
        <f t="shared" si="1897"/>
        <v>NACIONAL</v>
      </c>
      <c r="M5979" s="23" t="s">
        <v>618</v>
      </c>
      <c r="N5979" s="23" t="s">
        <v>622</v>
      </c>
      <c r="O5979" s="23">
        <f t="shared" si="1895"/>
        <v>8</v>
      </c>
      <c r="P5979" s="23" t="str">
        <f t="shared" si="1896"/>
        <v>01130461Principal</v>
      </c>
    </row>
    <row r="5980" spans="1:16" ht="15" hidden="1" customHeight="1">
      <c r="A5980" s="82" t="s">
        <v>698</v>
      </c>
      <c r="B5980" s="23" t="str">
        <f>IFERROR(VLOOKUP(A5980,hoja!$A$2:$E$970,4,FALSE),0)</f>
        <v>COSTA</v>
      </c>
      <c r="C5980" s="23" t="str">
        <f>IFERROR(VLOOKUP(A5980,hoja!$A$2:$E$1370,5,FALSE),0)</f>
        <v>CAUCASIA</v>
      </c>
      <c r="D5980" s="23" t="str">
        <f>IFERROR(VLOOKUP(A5980,hoja!A:D,3,FALSE),0)</f>
        <v>0384</v>
      </c>
      <c r="E5980" s="40" t="s">
        <v>675</v>
      </c>
      <c r="F5980" s="23" t="str">
        <f>IFERROR(VLOOKUP(E5980,hoja!$A$2:$E$970,4,FALSE),0)</f>
        <v>COSTA</v>
      </c>
      <c r="G5980" s="23" t="str">
        <f>IFERROR(VLOOKUP(E5980,hoja!$A$2:$E$970,5,FALSE),0)</f>
        <v>CARTAGENA</v>
      </c>
      <c r="H5980" s="103">
        <f>IFERROR(VLOOKUP(E5980,hoja!A:C,3,FALSE),0)</f>
        <v>3002</v>
      </c>
      <c r="I5980" s="24" t="str">
        <f t="shared" si="1894"/>
        <v>03843002</v>
      </c>
      <c r="K5980" s="23">
        <v>370</v>
      </c>
      <c r="L5980" s="23" t="str">
        <f t="shared" si="1897"/>
        <v>REGIONAL</v>
      </c>
      <c r="M5980" s="23" t="s">
        <v>618</v>
      </c>
      <c r="N5980" s="23" t="s">
        <v>622</v>
      </c>
      <c r="O5980" s="23">
        <f t="shared" si="1895"/>
        <v>16</v>
      </c>
      <c r="P5980" s="23" t="str">
        <f t="shared" si="1896"/>
        <v>03843002Principal</v>
      </c>
    </row>
    <row r="5981" spans="1:16" ht="15" hidden="1" customHeight="1">
      <c r="A5981" s="82" t="s">
        <v>699</v>
      </c>
      <c r="B5981" s="23" t="str">
        <f>IFERROR(VLOOKUP(A5981,hoja!$A$2:$E$970,4,FALSE),0)</f>
        <v>ANTIOQUIA</v>
      </c>
      <c r="C5981" s="23" t="str">
        <f>IFERROR(VLOOKUP(A5981,hoja!$A$2:$E$1370,5,FALSE),0)</f>
        <v>CHIGORODÓ</v>
      </c>
      <c r="D5981" s="23" t="str">
        <f>IFERROR(VLOOKUP(A5981,hoja!A:D,3,FALSE),0)</f>
        <v>0074</v>
      </c>
      <c r="E5981" s="40" t="s">
        <v>650</v>
      </c>
      <c r="F5981" s="23" t="str">
        <f>IFERROR(VLOOKUP(E5981,hoja!$A$2:$E$970,4,FALSE),0)</f>
        <v>OCCIDENTE</v>
      </c>
      <c r="G5981" s="23" t="str">
        <f>IFERROR(VLOOKUP(E5981,hoja!$A$2:$E$970,5,FALSE),0)</f>
        <v>CALOTO</v>
      </c>
      <c r="H5981" s="103" t="str">
        <f>IFERROR(VLOOKUP(E5981,hoja!A:C,3,FALSE),0)</f>
        <v>0445</v>
      </c>
      <c r="I5981" s="24" t="str">
        <f t="shared" si="1894"/>
        <v>00740445</v>
      </c>
      <c r="K5981" s="23">
        <v>689</v>
      </c>
      <c r="L5981" s="23" t="str">
        <f t="shared" si="1897"/>
        <v>NACIONAL</v>
      </c>
      <c r="M5981" s="23" t="s">
        <v>1198</v>
      </c>
      <c r="N5981" s="23" t="s">
        <v>622</v>
      </c>
      <c r="O5981" s="23">
        <f t="shared" si="1895"/>
        <v>12</v>
      </c>
      <c r="P5981" s="23" t="str">
        <f t="shared" si="1896"/>
        <v>00740445Principal-Bolombolo</v>
      </c>
    </row>
    <row r="5982" spans="1:16" ht="15" hidden="1" customHeight="1">
      <c r="A5982" s="82" t="s">
        <v>699</v>
      </c>
      <c r="B5982" s="23" t="str">
        <f>IFERROR(VLOOKUP(A5982,hoja!$A$2:$E$970,4,FALSE),0)</f>
        <v>ANTIOQUIA</v>
      </c>
      <c r="C5982" s="23" t="str">
        <f>IFERROR(VLOOKUP(A5982,hoja!$A$2:$E$1370,5,FALSE),0)</f>
        <v>CHIGORODÓ</v>
      </c>
      <c r="D5982" s="23" t="str">
        <f>IFERROR(VLOOKUP(A5982,hoja!A:D,3,FALSE),0)</f>
        <v>0074</v>
      </c>
      <c r="E5982" s="40" t="s">
        <v>1330</v>
      </c>
      <c r="F5982" s="23" t="str">
        <f>IFERROR(VLOOKUP(E5982,hoja!$A$2:$E$970,4,FALSE),0)</f>
        <v>CENTRO</v>
      </c>
      <c r="G5982" s="23" t="str">
        <f>IFERROR(VLOOKUP(E5982,hoja!$A$2:$E$970,5,FALSE),0)</f>
        <v>SESQUILÉ</v>
      </c>
      <c r="H5982" s="103" t="str">
        <f>IFERROR(VLOOKUP(E5982,hoja!A:C,3,FALSE),0)</f>
        <v>1501</v>
      </c>
      <c r="I5982" s="24" t="str">
        <f t="shared" si="1894"/>
        <v>00741501</v>
      </c>
      <c r="K5982" s="23">
        <v>736</v>
      </c>
      <c r="L5982" s="23" t="str">
        <f t="shared" si="1897"/>
        <v>NACIONAL</v>
      </c>
      <c r="M5982" s="23" t="s">
        <v>618</v>
      </c>
      <c r="N5982" s="23" t="s">
        <v>622</v>
      </c>
      <c r="O5982" s="23">
        <f t="shared" si="1895"/>
        <v>12</v>
      </c>
      <c r="P5982" s="23" t="str">
        <f t="shared" si="1896"/>
        <v>00741501Principal</v>
      </c>
    </row>
    <row r="5983" spans="1:16" ht="15" hidden="1" customHeight="1">
      <c r="A5983" s="82" t="s">
        <v>699</v>
      </c>
      <c r="B5983" s="23" t="str">
        <f>IFERROR(VLOOKUP(A5983,hoja!$A$2:$E$970,4,FALSE),0)</f>
        <v>ANTIOQUIA</v>
      </c>
      <c r="C5983" s="23" t="str">
        <f>IFERROR(VLOOKUP(A5983,hoja!$A$2:$E$1370,5,FALSE),0)</f>
        <v>CHIGORODÓ</v>
      </c>
      <c r="D5983" s="23" t="str">
        <f>IFERROR(VLOOKUP(A5983,hoja!A:D,3,FALSE),0)</f>
        <v>0074</v>
      </c>
      <c r="E5983" s="40" t="s">
        <v>645</v>
      </c>
      <c r="F5983" s="23" t="str">
        <f>IFERROR(VLOOKUP(E5983,hoja!$A$2:$E$970,4,FALSE),0)</f>
        <v>OCCIDENTE</v>
      </c>
      <c r="G5983" s="23" t="str">
        <f>IFERROR(VLOOKUP(E5983,hoja!$A$2:$E$970,5,FALSE),0)</f>
        <v>CALI</v>
      </c>
      <c r="H5983" s="103" t="str">
        <f>IFERROR(VLOOKUP(E5983,hoja!A:C,3,FALSE),0)</f>
        <v>0410</v>
      </c>
      <c r="I5983" s="24" t="str">
        <f t="shared" si="1894"/>
        <v>00740410</v>
      </c>
      <c r="K5983" s="23">
        <v>653</v>
      </c>
      <c r="L5983" s="23" t="str">
        <f t="shared" si="1897"/>
        <v>NACIONAL</v>
      </c>
      <c r="M5983" s="23" t="s">
        <v>1198</v>
      </c>
      <c r="N5983" s="23" t="s">
        <v>622</v>
      </c>
      <c r="O5983" s="23">
        <f t="shared" si="1895"/>
        <v>12</v>
      </c>
      <c r="P5983" s="23" t="str">
        <f t="shared" si="1896"/>
        <v>00740410Principal-Bolombolo</v>
      </c>
    </row>
    <row r="5984" spans="1:16" ht="15" hidden="1" customHeight="1">
      <c r="A5984" s="82" t="s">
        <v>700</v>
      </c>
      <c r="B5984" s="23" t="str">
        <f>IFERROR(VLOOKUP(A5984,hoja!$A$2:$E$970,4,FALSE),0)</f>
        <v>SANTANDER</v>
      </c>
      <c r="C5984" s="23" t="str">
        <f>IFERROR(VLOOKUP(A5984,hoja!$A$2:$E$1370,5,FALSE),0)</f>
        <v>CHIQUINQUIRÁ</v>
      </c>
      <c r="D5984" s="23" t="str">
        <f>IFERROR(VLOOKUP(A5984,hoja!A:D,3,FALSE),0)</f>
        <v>0444</v>
      </c>
      <c r="E5984" s="40" t="s">
        <v>1330</v>
      </c>
      <c r="F5984" s="23" t="str">
        <f>IFERROR(VLOOKUP(E5984,hoja!$A$2:$E$970,4,FALSE),0)</f>
        <v>CENTRO</v>
      </c>
      <c r="G5984" s="23" t="str">
        <f>IFERROR(VLOOKUP(E5984,hoja!$A$2:$E$970,5,FALSE),0)</f>
        <v>SESQUILÉ</v>
      </c>
      <c r="H5984" s="103" t="str">
        <f>IFERROR(VLOOKUP(E5984,hoja!A:C,3,FALSE),0)</f>
        <v>1501</v>
      </c>
      <c r="I5984" s="24" t="str">
        <f t="shared" si="1894"/>
        <v>04441501</v>
      </c>
      <c r="K5984" s="23">
        <v>121</v>
      </c>
      <c r="L5984" s="23" t="str">
        <f t="shared" si="1897"/>
        <v>NACIONAL</v>
      </c>
      <c r="M5984" s="23" t="s">
        <v>618</v>
      </c>
      <c r="N5984" s="23" t="s">
        <v>622</v>
      </c>
      <c r="O5984" s="23">
        <f t="shared" si="1895"/>
        <v>25</v>
      </c>
      <c r="P5984" s="23" t="str">
        <f t="shared" si="1896"/>
        <v>04441501Principal</v>
      </c>
    </row>
    <row r="5985" spans="1:16" ht="15" hidden="1" customHeight="1">
      <c r="A5985" s="82" t="s">
        <v>1007</v>
      </c>
      <c r="B5985" s="23" t="str">
        <f>IFERROR(VLOOKUP(A5985,hoja!$A$2:$E$970,4,FALSE),0)</f>
        <v>CENTRO</v>
      </c>
      <c r="C5985" s="23" t="str">
        <f>IFERROR(VLOOKUP(A5985,hoja!$A$2:$E$1370,5,FALSE),0)</f>
        <v>FUSA</v>
      </c>
      <c r="D5985" s="23" t="str">
        <f>IFERROR(VLOOKUP(A5985,hoja!A:D,3,FALSE),0)</f>
        <v>0463</v>
      </c>
      <c r="E5985" s="40" t="s">
        <v>1330</v>
      </c>
      <c r="F5985" s="23" t="str">
        <f>IFERROR(VLOOKUP(E5985,hoja!$A$2:$E$970,4,FALSE),0)</f>
        <v>CENTRO</v>
      </c>
      <c r="G5985" s="23" t="str">
        <f>IFERROR(VLOOKUP(E5985,hoja!$A$2:$E$970,5,FALSE),0)</f>
        <v>SESQUILÉ</v>
      </c>
      <c r="H5985" s="103" t="str">
        <f>IFERROR(VLOOKUP(E5985,hoja!A:C,3,FALSE),0)</f>
        <v>1501</v>
      </c>
      <c r="I5985" s="24" t="str">
        <f t="shared" si="1894"/>
        <v>04631501</v>
      </c>
      <c r="K5985" s="23">
        <v>131</v>
      </c>
      <c r="L5985" s="23" t="str">
        <f t="shared" si="1897"/>
        <v>REGIONAL</v>
      </c>
      <c r="M5985" s="23" t="s">
        <v>618</v>
      </c>
      <c r="N5985" s="23" t="s">
        <v>622</v>
      </c>
      <c r="O5985" s="23">
        <f t="shared" si="1895"/>
        <v>25</v>
      </c>
      <c r="P5985" s="23" t="str">
        <f t="shared" si="1896"/>
        <v>04631501Principal</v>
      </c>
    </row>
    <row r="5986" spans="1:16" ht="15" hidden="1" customHeight="1">
      <c r="A5986" s="82" t="s">
        <v>1007</v>
      </c>
      <c r="B5986" s="23" t="str">
        <f>IFERROR(VLOOKUP(A5986,hoja!$A$2:$E$970,4,FALSE),0)</f>
        <v>CENTRO</v>
      </c>
      <c r="C5986" s="23" t="str">
        <f>IFERROR(VLOOKUP(A5986,hoja!$A$2:$E$1370,5,FALSE),0)</f>
        <v>FUSA</v>
      </c>
      <c r="D5986" s="23" t="str">
        <f>IFERROR(VLOOKUP(A5986,hoja!A:D,3,FALSE),0)</f>
        <v>0463</v>
      </c>
      <c r="E5986" s="40" t="s">
        <v>1330</v>
      </c>
      <c r="F5986" s="23" t="str">
        <f>IFERROR(VLOOKUP(E5986,hoja!$A$2:$E$970,4,FALSE),0)</f>
        <v>CENTRO</v>
      </c>
      <c r="G5986" s="23" t="str">
        <f>IFERROR(VLOOKUP(E5986,hoja!$A$2:$E$970,5,FALSE),0)</f>
        <v>SESQUILÉ</v>
      </c>
      <c r="H5986" s="103" t="str">
        <f>IFERROR(VLOOKUP(E5986,hoja!A:C,3,FALSE),0)</f>
        <v>1501</v>
      </c>
      <c r="I5986" s="24" t="str">
        <f t="shared" si="1894"/>
        <v>04631501</v>
      </c>
      <c r="K5986" s="23">
        <v>130</v>
      </c>
      <c r="L5986" s="23" t="str">
        <f t="shared" si="1897"/>
        <v>REGIONAL</v>
      </c>
      <c r="M5986" s="23" t="s">
        <v>618</v>
      </c>
      <c r="N5986" s="23" t="s">
        <v>622</v>
      </c>
      <c r="O5986" s="23">
        <f t="shared" si="1895"/>
        <v>25</v>
      </c>
      <c r="P5986" s="23" t="str">
        <f t="shared" si="1896"/>
        <v>04631501Principal</v>
      </c>
    </row>
    <row r="5987" spans="1:16" ht="15" hidden="1" customHeight="1">
      <c r="A5987" s="82" t="s">
        <v>655</v>
      </c>
      <c r="B5987" s="23" t="str">
        <f>IFERROR(VLOOKUP(A5987,hoja!$A$2:$E$970,4,FALSE),0)</f>
        <v>ANTIOQUIA</v>
      </c>
      <c r="C5987" s="23" t="str">
        <f>IFERROR(VLOOKUP(A5987,hoja!$A$2:$E$1370,5,FALSE),0)</f>
        <v>MEDELLÍN</v>
      </c>
      <c r="D5987" s="23" t="str">
        <f>IFERROR(VLOOKUP(A5987,hoja!A:D,3,FALSE),0)</f>
        <v>0292</v>
      </c>
      <c r="E5987" s="40" t="s">
        <v>1040</v>
      </c>
      <c r="F5987" s="23">
        <f>IFERROR(VLOOKUP(E5987,hoja!$A$2:$E$970,4,FALSE),0)</f>
        <v>0</v>
      </c>
      <c r="G5987" s="23">
        <f>IFERROR(VLOOKUP(E5987,hoja!$A$2:$E$970,5,FALSE),0)</f>
        <v>0</v>
      </c>
      <c r="H5987" s="103">
        <f>IFERROR(VLOOKUP(E5987,hoja!A:C,3,FALSE),0)</f>
        <v>0</v>
      </c>
      <c r="I5987" s="24" t="str">
        <f t="shared" si="1894"/>
        <v>02920</v>
      </c>
      <c r="K5987" s="23">
        <v>5</v>
      </c>
      <c r="L5987" s="23" t="str">
        <f t="shared" si="1897"/>
        <v>NACIONAL</v>
      </c>
      <c r="M5987" s="23" t="s">
        <v>618</v>
      </c>
      <c r="N5987" s="23" t="s">
        <v>622</v>
      </c>
      <c r="O5987" s="23">
        <f t="shared" si="1895"/>
        <v>25</v>
      </c>
      <c r="P5987" s="23" t="str">
        <f t="shared" si="1896"/>
        <v>02920Principal</v>
      </c>
    </row>
    <row r="5988" spans="1:16" ht="15" hidden="1" customHeight="1">
      <c r="A5988" s="82" t="s">
        <v>655</v>
      </c>
      <c r="B5988" s="23" t="str">
        <f>IFERROR(VLOOKUP(A5988,hoja!$A$2:$E$970,4,FALSE),0)</f>
        <v>ANTIOQUIA</v>
      </c>
      <c r="C5988" s="23" t="str">
        <f>IFERROR(VLOOKUP(A5988,hoja!$A$2:$E$1370,5,FALSE),0)</f>
        <v>MEDELLÍN</v>
      </c>
      <c r="D5988" s="23" t="str">
        <f>IFERROR(VLOOKUP(A5988,hoja!A:D,3,FALSE),0)</f>
        <v>0292</v>
      </c>
      <c r="E5988" s="40" t="s">
        <v>1330</v>
      </c>
      <c r="F5988" s="23" t="str">
        <f>IFERROR(VLOOKUP(E5988,hoja!$A$2:$E$970,4,FALSE),0)</f>
        <v>CENTRO</v>
      </c>
      <c r="G5988" s="23" t="str">
        <f>IFERROR(VLOOKUP(E5988,hoja!$A$2:$E$970,5,FALSE),0)</f>
        <v>SESQUILÉ</v>
      </c>
      <c r="H5988" s="103" t="str">
        <f>IFERROR(VLOOKUP(E5988,hoja!A:C,3,FALSE),0)</f>
        <v>1501</v>
      </c>
      <c r="I5988" s="24" t="str">
        <f t="shared" si="1894"/>
        <v>02921501</v>
      </c>
      <c r="K5988" s="23">
        <v>482</v>
      </c>
      <c r="L5988" s="23" t="str">
        <f t="shared" si="1897"/>
        <v>NACIONAL</v>
      </c>
      <c r="M5988" s="23" t="s">
        <v>618</v>
      </c>
      <c r="N5988" s="23" t="s">
        <v>622</v>
      </c>
      <c r="O5988" s="23">
        <f t="shared" si="1895"/>
        <v>16</v>
      </c>
      <c r="P5988" s="23" t="str">
        <f t="shared" si="1896"/>
        <v>02921501Principal</v>
      </c>
    </row>
    <row r="5989" spans="1:16" ht="15" hidden="1" customHeight="1">
      <c r="A5989" s="82" t="s">
        <v>655</v>
      </c>
      <c r="B5989" s="23" t="str">
        <f>IFERROR(VLOOKUP(A5989,hoja!$A$2:$E$970,4,FALSE),0)</f>
        <v>ANTIOQUIA</v>
      </c>
      <c r="C5989" s="23" t="str">
        <f>IFERROR(VLOOKUP(A5989,hoja!$A$2:$E$1370,5,FALSE),0)</f>
        <v>MEDELLÍN</v>
      </c>
      <c r="D5989" s="23" t="str">
        <f>IFERROR(VLOOKUP(A5989,hoja!A:D,3,FALSE),0)</f>
        <v>0292</v>
      </c>
      <c r="E5989" s="40" t="s">
        <v>635</v>
      </c>
      <c r="F5989" s="23" t="str">
        <f>IFERROR(VLOOKUP(E5989,hoja!$A$2:$E$970,4,FALSE),0)</f>
        <v>CENTRO</v>
      </c>
      <c r="G5989" s="23" t="str">
        <f>IFERROR(VLOOKUP(E5989,hoja!$A$2:$E$970,5,FALSE),0)</f>
        <v>BOGOTÁ</v>
      </c>
      <c r="H5989" s="103" t="str">
        <f>IFERROR(VLOOKUP(E5989,hoja!A:C,3,FALSE),0)</f>
        <v>0021</v>
      </c>
      <c r="I5989" s="24" t="str">
        <f t="shared" si="1894"/>
        <v>02920021</v>
      </c>
      <c r="K5989" s="23">
        <v>424</v>
      </c>
      <c r="L5989" s="23" t="str">
        <f t="shared" si="1897"/>
        <v>NACIONAL</v>
      </c>
      <c r="M5989" s="23" t="s">
        <v>618</v>
      </c>
      <c r="N5989" s="23" t="s">
        <v>622</v>
      </c>
      <c r="O5989" s="23">
        <f t="shared" si="1895"/>
        <v>16</v>
      </c>
      <c r="P5989" s="23" t="str">
        <f t="shared" si="1896"/>
        <v>02920021Principal</v>
      </c>
    </row>
    <row r="5990" spans="1:16" ht="15" hidden="1" customHeight="1">
      <c r="A5990" s="82" t="s">
        <v>655</v>
      </c>
      <c r="B5990" s="23" t="str">
        <f>IFERROR(VLOOKUP(A5990,hoja!$A$2:$E$970,4,FALSE),0)</f>
        <v>ANTIOQUIA</v>
      </c>
      <c r="C5990" s="23" t="str">
        <f>IFERROR(VLOOKUP(A5990,hoja!$A$2:$E$1370,5,FALSE),0)</f>
        <v>MEDELLÍN</v>
      </c>
      <c r="D5990" s="23" t="str">
        <f>IFERROR(VLOOKUP(A5990,hoja!A:D,3,FALSE),0)</f>
        <v>0292</v>
      </c>
      <c r="E5990" s="40" t="s">
        <v>1333</v>
      </c>
      <c r="F5990" s="23">
        <f>IFERROR(VLOOKUP(E5990,hoja!$A$2:$E$970,4,FALSE),0)</f>
        <v>0</v>
      </c>
      <c r="G5990" s="23">
        <f>IFERROR(VLOOKUP(E5990,hoja!$A$2:$E$970,5,FALSE),0)</f>
        <v>0</v>
      </c>
      <c r="H5990" s="103">
        <f>IFERROR(VLOOKUP(E5990,hoja!A:C,3,FALSE),0)</f>
        <v>0</v>
      </c>
      <c r="I5990" s="24" t="str">
        <f t="shared" si="1894"/>
        <v>02920</v>
      </c>
      <c r="K5990" s="23">
        <v>4</v>
      </c>
      <c r="L5990" s="23" t="str">
        <f t="shared" si="1897"/>
        <v>NACIONAL</v>
      </c>
      <c r="M5990" s="23" t="s">
        <v>618</v>
      </c>
      <c r="N5990" s="23" t="s">
        <v>622</v>
      </c>
      <c r="O5990" s="23">
        <f t="shared" si="1895"/>
        <v>25</v>
      </c>
      <c r="P5990" s="23" t="str">
        <f t="shared" si="1896"/>
        <v>02920Principal</v>
      </c>
    </row>
    <row r="5991" spans="1:16" ht="15" hidden="1" customHeight="1">
      <c r="A5991" s="82" t="s">
        <v>655</v>
      </c>
      <c r="B5991" s="23" t="str">
        <f>IFERROR(VLOOKUP(A5991,hoja!$A$2:$E$970,4,FALSE),0)</f>
        <v>ANTIOQUIA</v>
      </c>
      <c r="C5991" s="23" t="str">
        <f>IFERROR(VLOOKUP(A5991,hoja!$A$2:$E$1370,5,FALSE),0)</f>
        <v>MEDELLÍN</v>
      </c>
      <c r="D5991" s="23" t="str">
        <f>IFERROR(VLOOKUP(A5991,hoja!A:D,3,FALSE),0)</f>
        <v>0292</v>
      </c>
      <c r="E5991" s="40" t="s">
        <v>942</v>
      </c>
      <c r="F5991" s="23" t="str">
        <f>IFERROR(VLOOKUP(E5991,hoja!$A$2:$E$970,4,FALSE),0)</f>
        <v>CENTRO</v>
      </c>
      <c r="G5991" s="23" t="str">
        <f>IFERROR(VLOOKUP(E5991,hoja!$A$2:$E$970,5,FALSE),0)</f>
        <v>BOGOTÁ</v>
      </c>
      <c r="H5991" s="103" t="str">
        <f>IFERROR(VLOOKUP(E5991,hoja!A:C,3,FALSE),0)</f>
        <v>60002</v>
      </c>
      <c r="I5991" s="24" t="str">
        <f t="shared" si="1894"/>
        <v>029260002</v>
      </c>
      <c r="K5991" s="23">
        <v>401</v>
      </c>
      <c r="L5991" s="23" t="str">
        <f t="shared" si="1897"/>
        <v>NACIONAL</v>
      </c>
      <c r="M5991" s="23" t="s">
        <v>618</v>
      </c>
      <c r="N5991" s="23" t="s">
        <v>622</v>
      </c>
      <c r="O5991" s="23">
        <f t="shared" si="1895"/>
        <v>16</v>
      </c>
      <c r="P5991" s="23" t="str">
        <f t="shared" si="1896"/>
        <v>029260002Principal</v>
      </c>
    </row>
    <row r="5992" spans="1:16" ht="15" hidden="1" customHeight="1">
      <c r="A5992" s="82" t="s">
        <v>655</v>
      </c>
      <c r="B5992" s="23" t="str">
        <f>IFERROR(VLOOKUP(A5992,hoja!$A$2:$E$970,4,FALSE),0)</f>
        <v>ANTIOQUIA</v>
      </c>
      <c r="C5992" s="23" t="str">
        <f>IFERROR(VLOOKUP(A5992,hoja!$A$2:$E$1370,5,FALSE),0)</f>
        <v>MEDELLÍN</v>
      </c>
      <c r="D5992" s="23" t="str">
        <f>IFERROR(VLOOKUP(A5992,hoja!A:D,3,FALSE),0)</f>
        <v>0292</v>
      </c>
      <c r="E5992" s="40" t="s">
        <v>942</v>
      </c>
      <c r="F5992" s="23" t="str">
        <f>IFERROR(VLOOKUP(E5992,hoja!$A$2:$E$970,4,FALSE),0)</f>
        <v>CENTRO</v>
      </c>
      <c r="G5992" s="23" t="str">
        <f>IFERROR(VLOOKUP(E5992,hoja!$A$2:$E$970,5,FALSE),0)</f>
        <v>BOGOTÁ</v>
      </c>
      <c r="H5992" s="103" t="str">
        <f>IFERROR(VLOOKUP(E5992,hoja!A:C,3,FALSE),0)</f>
        <v>60002</v>
      </c>
      <c r="I5992" s="24" t="str">
        <f t="shared" si="1894"/>
        <v>029260002</v>
      </c>
      <c r="K5992" s="23">
        <v>419</v>
      </c>
      <c r="L5992" s="23" t="str">
        <f t="shared" si="1897"/>
        <v>NACIONAL</v>
      </c>
      <c r="M5992" s="23" t="s">
        <v>618</v>
      </c>
      <c r="N5992" s="23" t="s">
        <v>622</v>
      </c>
      <c r="O5992" s="23">
        <f t="shared" si="1895"/>
        <v>16</v>
      </c>
      <c r="P5992" s="23" t="str">
        <f t="shared" si="1896"/>
        <v>029260002Principal</v>
      </c>
    </row>
    <row r="5993" spans="1:16" ht="15" hidden="1" customHeight="1">
      <c r="A5993" s="82" t="s">
        <v>655</v>
      </c>
      <c r="B5993" s="23" t="str">
        <f>IFERROR(VLOOKUP(A5993,hoja!$A$2:$E$970,4,FALSE),0)</f>
        <v>ANTIOQUIA</v>
      </c>
      <c r="C5993" s="23" t="str">
        <f>IFERROR(VLOOKUP(A5993,hoja!$A$2:$E$1370,5,FALSE),0)</f>
        <v>MEDELLÍN</v>
      </c>
      <c r="D5993" s="23" t="str">
        <f>IFERROR(VLOOKUP(A5993,hoja!A:D,3,FALSE),0)</f>
        <v>0292</v>
      </c>
      <c r="E5993" s="40" t="s">
        <v>1046</v>
      </c>
      <c r="F5993" s="23">
        <f>IFERROR(VLOOKUP(E5993,hoja!$A$2:$E$970,4,FALSE),0)</f>
        <v>0</v>
      </c>
      <c r="G5993" s="23">
        <f>IFERROR(VLOOKUP(E5993,hoja!$A$2:$E$970,5,FALSE),0)</f>
        <v>0</v>
      </c>
      <c r="H5993" s="103">
        <f>IFERROR(VLOOKUP(E5993,hoja!A:C,3,FALSE),0)</f>
        <v>0</v>
      </c>
      <c r="I5993" s="24" t="str">
        <f t="shared" si="1894"/>
        <v>02920</v>
      </c>
      <c r="K5993" s="23">
        <v>8</v>
      </c>
      <c r="L5993" s="23" t="str">
        <f t="shared" si="1897"/>
        <v>NACIONAL</v>
      </c>
      <c r="M5993" s="23" t="s">
        <v>618</v>
      </c>
      <c r="N5993" s="23" t="s">
        <v>622</v>
      </c>
      <c r="O5993" s="23">
        <f t="shared" si="1895"/>
        <v>25</v>
      </c>
      <c r="P5993" s="23" t="str">
        <f t="shared" si="1896"/>
        <v>02920Principal</v>
      </c>
    </row>
    <row r="5994" spans="1:16" ht="15" hidden="1" customHeight="1">
      <c r="A5994" s="82" t="s">
        <v>708</v>
      </c>
      <c r="B5994" s="23" t="str">
        <f>IFERROR(VLOOKUP(A5994,hoja!$A$2:$E$970,4,FALSE),0)</f>
        <v>OCCIDENTE</v>
      </c>
      <c r="C5994" s="23" t="str">
        <f>IFERROR(VLOOKUP(A5994,hoja!$A$2:$E$1370,5,FALSE),0)</f>
        <v>JAMUNDÍ</v>
      </c>
      <c r="D5994" s="23" t="str">
        <f>IFERROR(VLOOKUP(A5994,hoja!A:D,3,FALSE),0)</f>
        <v>0358</v>
      </c>
      <c r="E5994" s="40" t="s">
        <v>1330</v>
      </c>
      <c r="F5994" s="23" t="str">
        <f>IFERROR(VLOOKUP(E5994,hoja!$A$2:$E$970,4,FALSE),0)</f>
        <v>CENTRO</v>
      </c>
      <c r="G5994" s="23" t="str">
        <f>IFERROR(VLOOKUP(E5994,hoja!$A$2:$E$970,5,FALSE),0)</f>
        <v>SESQUILÉ</v>
      </c>
      <c r="H5994" s="103" t="str">
        <f>IFERROR(VLOOKUP(E5994,hoja!A:C,3,FALSE),0)</f>
        <v>1501</v>
      </c>
      <c r="I5994" s="24" t="str">
        <f t="shared" si="1894"/>
        <v>03581501</v>
      </c>
      <c r="K5994" s="23">
        <v>549</v>
      </c>
      <c r="L5994" s="23" t="str">
        <f t="shared" si="1897"/>
        <v>NACIONAL</v>
      </c>
      <c r="M5994" s="23" t="s">
        <v>618</v>
      </c>
      <c r="N5994" s="23" t="s">
        <v>622</v>
      </c>
      <c r="O5994" s="23">
        <f t="shared" si="1895"/>
        <v>12</v>
      </c>
      <c r="P5994" s="23" t="str">
        <f t="shared" si="1896"/>
        <v>03581501Principal</v>
      </c>
    </row>
    <row r="5995" spans="1:16" ht="15" hidden="1" customHeight="1">
      <c r="A5995" s="82" t="s">
        <v>709</v>
      </c>
      <c r="B5995" s="23" t="str">
        <f>IFERROR(VLOOKUP(A5995,hoja!$A$2:$E$970,4,FALSE),0)</f>
        <v>CENTRO</v>
      </c>
      <c r="C5995" s="23" t="str">
        <f>IFERROR(VLOOKUP(A5995,hoja!$A$2:$E$1370,5,FALSE),0)</f>
        <v>LA DORADA</v>
      </c>
      <c r="D5995" s="23" t="str">
        <f>IFERROR(VLOOKUP(A5995,hoja!A:D,3,FALSE),0)</f>
        <v>0391</v>
      </c>
      <c r="E5995" s="40" t="s">
        <v>660</v>
      </c>
      <c r="F5995" s="23" t="str">
        <f>IFERROR(VLOOKUP(E5995,hoja!$A$2:$E$970,4,FALSE),0)</f>
        <v>CENTRO</v>
      </c>
      <c r="G5995" s="23" t="str">
        <f>IFERROR(VLOOKUP(E5995,hoja!$A$2:$E$970,5,FALSE),0)</f>
        <v>BOGOTÁ</v>
      </c>
      <c r="H5995" s="103" t="str">
        <f>IFERROR(VLOOKUP(E5995,hoja!A:C,3,FALSE),0)</f>
        <v>0035</v>
      </c>
      <c r="I5995" s="24" t="str">
        <f t="shared" si="1894"/>
        <v>03910035</v>
      </c>
      <c r="K5995" s="23">
        <v>177</v>
      </c>
      <c r="L5995" s="23" t="str">
        <f t="shared" si="1897"/>
        <v>REGIONAL</v>
      </c>
      <c r="M5995" s="23" t="s">
        <v>618</v>
      </c>
      <c r="N5995" s="23" t="s">
        <v>622</v>
      </c>
      <c r="O5995" s="23">
        <f t="shared" si="1895"/>
        <v>25</v>
      </c>
      <c r="P5995" s="23" t="str">
        <f t="shared" si="1896"/>
        <v>03910035Principal</v>
      </c>
    </row>
    <row r="5996" spans="1:16" ht="15" hidden="1" customHeight="1">
      <c r="A5996" s="82" t="s">
        <v>709</v>
      </c>
      <c r="B5996" s="23" t="str">
        <f>IFERROR(VLOOKUP(A5996,hoja!$A$2:$E$970,4,FALSE),0)</f>
        <v>CENTRO</v>
      </c>
      <c r="C5996" s="23" t="str">
        <f>IFERROR(VLOOKUP(A5996,hoja!$A$2:$E$1370,5,FALSE),0)</f>
        <v>LA DORADA</v>
      </c>
      <c r="D5996" s="23" t="str">
        <f>IFERROR(VLOOKUP(A5996,hoja!A:D,3,FALSE),0)</f>
        <v>0391</v>
      </c>
      <c r="E5996" s="40" t="s">
        <v>751</v>
      </c>
      <c r="F5996" s="23" t="str">
        <f>IFERROR(VLOOKUP(E5996,hoja!$A$2:$E$970,4,FALSE),0)</f>
        <v>CENTRO</v>
      </c>
      <c r="G5996" s="23" t="str">
        <f>IFERROR(VLOOKUP(E5996,hoja!$A$2:$E$970,5,FALSE),0)</f>
        <v>BOGOTÁ</v>
      </c>
      <c r="H5996" s="103" t="str">
        <f>IFERROR(VLOOKUP(E5996,hoja!A:C,3,FALSE),0)</f>
        <v>0002A</v>
      </c>
      <c r="I5996" s="24" t="str">
        <f t="shared" si="1894"/>
        <v>03910002A</v>
      </c>
      <c r="K5996" s="23">
        <v>198</v>
      </c>
      <c r="L5996" s="23" t="str">
        <f t="shared" si="1897"/>
        <v>REGIONAL</v>
      </c>
      <c r="M5996" s="23" t="s">
        <v>618</v>
      </c>
      <c r="N5996" s="23" t="s">
        <v>622</v>
      </c>
      <c r="O5996" s="23">
        <f t="shared" si="1895"/>
        <v>25</v>
      </c>
      <c r="P5996" s="23" t="str">
        <f t="shared" si="1896"/>
        <v>03910002APrincipal</v>
      </c>
    </row>
    <row r="5997" spans="1:16" ht="15" hidden="1" customHeight="1">
      <c r="A5997" s="82" t="s">
        <v>709</v>
      </c>
      <c r="B5997" s="23" t="str">
        <f>IFERROR(VLOOKUP(A5997,hoja!$A$2:$E$970,4,FALSE),0)</f>
        <v>CENTRO</v>
      </c>
      <c r="C5997" s="23" t="str">
        <f>IFERROR(VLOOKUP(A5997,hoja!$A$2:$E$1370,5,FALSE),0)</f>
        <v>LA DORADA</v>
      </c>
      <c r="D5997" s="23" t="str">
        <f>IFERROR(VLOOKUP(A5997,hoja!A:D,3,FALSE),0)</f>
        <v>0391</v>
      </c>
      <c r="E5997" s="40" t="s">
        <v>633</v>
      </c>
      <c r="F5997" s="23" t="str">
        <f>IFERROR(VLOOKUP(E5997,hoja!$A$2:$E$970,4,FALSE),0)</f>
        <v>CENTRO</v>
      </c>
      <c r="G5997" s="23" t="str">
        <f>IFERROR(VLOOKUP(E5997,hoja!$A$2:$E$970,5,FALSE),0)</f>
        <v>BOGOTÁ</v>
      </c>
      <c r="H5997" s="103" t="str">
        <f>IFERROR(VLOOKUP(E5997,hoja!A:C,3,FALSE),0)</f>
        <v>0002</v>
      </c>
      <c r="I5997" s="24" t="str">
        <f t="shared" si="1894"/>
        <v>03910002</v>
      </c>
      <c r="K5997" s="23">
        <v>150</v>
      </c>
      <c r="L5997" s="23" t="str">
        <f t="shared" si="1897"/>
        <v>REGIONAL</v>
      </c>
      <c r="M5997" s="23" t="s">
        <v>618</v>
      </c>
      <c r="N5997" s="23" t="s">
        <v>622</v>
      </c>
      <c r="O5997" s="23">
        <f t="shared" si="1895"/>
        <v>25</v>
      </c>
      <c r="P5997" s="23" t="str">
        <f t="shared" si="1896"/>
        <v>03910002Principal</v>
      </c>
    </row>
    <row r="5998" spans="1:16" ht="15" hidden="1" customHeight="1">
      <c r="A5998" s="82" t="s">
        <v>709</v>
      </c>
      <c r="B5998" s="23" t="str">
        <f>IFERROR(VLOOKUP(A5998,hoja!$A$2:$E$970,4,FALSE),0)</f>
        <v>CENTRO</v>
      </c>
      <c r="C5998" s="23" t="str">
        <f>IFERROR(VLOOKUP(A5998,hoja!$A$2:$E$1370,5,FALSE),0)</f>
        <v>LA DORADA</v>
      </c>
      <c r="D5998" s="23" t="str">
        <f>IFERROR(VLOOKUP(A5998,hoja!A:D,3,FALSE),0)</f>
        <v>0391</v>
      </c>
      <c r="E5998" s="40" t="s">
        <v>635</v>
      </c>
      <c r="F5998" s="23" t="str">
        <f>IFERROR(VLOOKUP(E5998,hoja!$A$2:$E$970,4,FALSE),0)</f>
        <v>CENTRO</v>
      </c>
      <c r="G5998" s="23" t="str">
        <f>IFERROR(VLOOKUP(E5998,hoja!$A$2:$E$970,5,FALSE),0)</f>
        <v>BOGOTÁ</v>
      </c>
      <c r="H5998" s="103" t="str">
        <f>IFERROR(VLOOKUP(E5998,hoja!A:C,3,FALSE),0)</f>
        <v>0021</v>
      </c>
      <c r="I5998" s="24" t="str">
        <f t="shared" si="1894"/>
        <v>03910021</v>
      </c>
      <c r="K5998" s="23">
        <v>197</v>
      </c>
      <c r="L5998" s="23" t="str">
        <f t="shared" si="1897"/>
        <v>REGIONAL</v>
      </c>
      <c r="M5998" s="23" t="s">
        <v>618</v>
      </c>
      <c r="N5998" s="23" t="s">
        <v>622</v>
      </c>
      <c r="O5998" s="23">
        <f t="shared" si="1895"/>
        <v>25</v>
      </c>
      <c r="P5998" s="23" t="str">
        <f t="shared" si="1896"/>
        <v>03910021Principal</v>
      </c>
    </row>
    <row r="5999" spans="1:16" ht="15" hidden="1" customHeight="1">
      <c r="A5999" s="82" t="s">
        <v>709</v>
      </c>
      <c r="B5999" s="23" t="str">
        <f>IFERROR(VLOOKUP(A5999,hoja!$A$2:$E$970,4,FALSE),0)</f>
        <v>CENTRO</v>
      </c>
      <c r="C5999" s="23" t="str">
        <f>IFERROR(VLOOKUP(A5999,hoja!$A$2:$E$1370,5,FALSE),0)</f>
        <v>LA DORADA</v>
      </c>
      <c r="D5999" s="23" t="str">
        <f>IFERROR(VLOOKUP(A5999,hoja!A:D,3,FALSE),0)</f>
        <v>0391</v>
      </c>
      <c r="E5999" s="40" t="s">
        <v>743</v>
      </c>
      <c r="F5999" s="23" t="str">
        <f>IFERROR(VLOOKUP(E5999,hoja!$A$2:$E$970,4,FALSE),0)</f>
        <v>CENTRO</v>
      </c>
      <c r="G5999" s="23" t="str">
        <f>IFERROR(VLOOKUP(E5999,hoja!$A$2:$E$970,5,FALSE),0)</f>
        <v>BOGOTÁ</v>
      </c>
      <c r="H5999" s="103" t="str">
        <f>IFERROR(VLOOKUP(E5999,hoja!A:C,3,FALSE),0)</f>
        <v>0461</v>
      </c>
      <c r="I5999" s="24" t="str">
        <f t="shared" si="1894"/>
        <v>03910461</v>
      </c>
      <c r="K5999" s="23">
        <v>199</v>
      </c>
      <c r="L5999" s="23" t="str">
        <f t="shared" si="1897"/>
        <v>REGIONAL</v>
      </c>
      <c r="M5999" s="23" t="s">
        <v>618</v>
      </c>
      <c r="N5999" s="23" t="s">
        <v>622</v>
      </c>
      <c r="O5999" s="23">
        <f t="shared" si="1895"/>
        <v>25</v>
      </c>
      <c r="P5999" s="23" t="str">
        <f t="shared" si="1896"/>
        <v>03910461Principal</v>
      </c>
    </row>
    <row r="6000" spans="1:16" ht="15" hidden="1" customHeight="1">
      <c r="A6000" s="82" t="s">
        <v>709</v>
      </c>
      <c r="B6000" s="23" t="str">
        <f>IFERROR(VLOOKUP(A6000,hoja!$A$2:$E$970,4,FALSE),0)</f>
        <v>CENTRO</v>
      </c>
      <c r="C6000" s="23" t="str">
        <f>IFERROR(VLOOKUP(A6000,hoja!$A$2:$E$1370,5,FALSE),0)</f>
        <v>LA DORADA</v>
      </c>
      <c r="D6000" s="23" t="str">
        <f>IFERROR(VLOOKUP(A6000,hoja!A:D,3,FALSE),0)</f>
        <v>0391</v>
      </c>
      <c r="E6000" s="40" t="s">
        <v>943</v>
      </c>
      <c r="F6000" s="23" t="str">
        <f>IFERROR(VLOOKUP(E6000,hoja!$A$2:$E$970,4,FALSE),0)</f>
        <v>CENTRO</v>
      </c>
      <c r="G6000" s="23" t="str">
        <f>IFERROR(VLOOKUP(E6000,hoja!$A$2:$E$970,5,FALSE),0)</f>
        <v>BOGOTÁ</v>
      </c>
      <c r="H6000" s="103" t="str">
        <f>IFERROR(VLOOKUP(E6000,hoja!A:C,3,FALSE),0)</f>
        <v>60003</v>
      </c>
      <c r="I6000" s="24" t="str">
        <f t="shared" si="1894"/>
        <v>039160003</v>
      </c>
      <c r="K6000" s="23">
        <v>181</v>
      </c>
      <c r="L6000" s="23" t="str">
        <f t="shared" si="1897"/>
        <v>REGIONAL</v>
      </c>
      <c r="M6000" s="23" t="s">
        <v>618</v>
      </c>
      <c r="N6000" s="23" t="s">
        <v>622</v>
      </c>
      <c r="O6000" s="23">
        <f t="shared" si="1895"/>
        <v>25</v>
      </c>
      <c r="P6000" s="23" t="str">
        <f t="shared" si="1896"/>
        <v>039160003Principal</v>
      </c>
    </row>
    <row r="6001" spans="1:16" ht="15" hidden="1" customHeight="1">
      <c r="A6001" s="82" t="s">
        <v>710</v>
      </c>
      <c r="B6001" s="23" t="str">
        <f>IFERROR(VLOOKUP(A6001,hoja!$A$2:$E$970,4,FALSE),0)</f>
        <v>CENTRO</v>
      </c>
      <c r="C6001" s="23" t="str">
        <f>IFERROR(VLOOKUP(A6001,hoja!$A$2:$E$1370,5,FALSE),0)</f>
        <v>LA MESA</v>
      </c>
      <c r="D6001" s="23" t="str">
        <f>IFERROR(VLOOKUP(A6001,hoja!A:D,3,FALSE),0)</f>
        <v>0024</v>
      </c>
      <c r="E6001" s="40" t="s">
        <v>1330</v>
      </c>
      <c r="F6001" s="23" t="str">
        <f>IFERROR(VLOOKUP(E6001,hoja!$A$2:$E$970,4,FALSE),0)</f>
        <v>CENTRO</v>
      </c>
      <c r="G6001" s="23" t="str">
        <f>IFERROR(VLOOKUP(E6001,hoja!$A$2:$E$970,5,FALSE),0)</f>
        <v>SESQUILÉ</v>
      </c>
      <c r="H6001" s="103" t="str">
        <f>IFERROR(VLOOKUP(E6001,hoja!A:C,3,FALSE),0)</f>
        <v>1501</v>
      </c>
      <c r="I6001" s="24" t="str">
        <f t="shared" si="1894"/>
        <v>00241501</v>
      </c>
      <c r="K6001" s="23">
        <v>118</v>
      </c>
      <c r="L6001" s="23" t="str">
        <f t="shared" si="1897"/>
        <v>REGIONAL</v>
      </c>
      <c r="M6001" s="23" t="s">
        <v>618</v>
      </c>
      <c r="N6001" s="23" t="s">
        <v>622</v>
      </c>
      <c r="O6001" s="23">
        <f t="shared" si="1895"/>
        <v>25</v>
      </c>
      <c r="P6001" s="23" t="str">
        <f t="shared" si="1896"/>
        <v>00241501Principal</v>
      </c>
    </row>
    <row r="6002" spans="1:16" ht="15" hidden="1" customHeight="1">
      <c r="A6002" s="82" t="s">
        <v>710</v>
      </c>
      <c r="B6002" s="23" t="str">
        <f>IFERROR(VLOOKUP(A6002,hoja!$A$2:$E$970,4,FALSE),0)</f>
        <v>CENTRO</v>
      </c>
      <c r="C6002" s="23" t="str">
        <f>IFERROR(VLOOKUP(A6002,hoja!$A$2:$E$1370,5,FALSE),0)</f>
        <v>LA MESA</v>
      </c>
      <c r="D6002" s="23" t="str">
        <f>IFERROR(VLOOKUP(A6002,hoja!A:D,3,FALSE),0)</f>
        <v>0024</v>
      </c>
      <c r="E6002" s="40" t="s">
        <v>1330</v>
      </c>
      <c r="F6002" s="23" t="str">
        <f>IFERROR(VLOOKUP(E6002,hoja!$A$2:$E$970,4,FALSE),0)</f>
        <v>CENTRO</v>
      </c>
      <c r="G6002" s="23" t="str">
        <f>IFERROR(VLOOKUP(E6002,hoja!$A$2:$E$970,5,FALSE),0)</f>
        <v>SESQUILÉ</v>
      </c>
      <c r="H6002" s="103" t="str">
        <f>IFERROR(VLOOKUP(E6002,hoja!A:C,3,FALSE),0)</f>
        <v>1501</v>
      </c>
      <c r="I6002" s="24" t="str">
        <f t="shared" si="1894"/>
        <v>00241501</v>
      </c>
      <c r="K6002" s="23">
        <v>119</v>
      </c>
      <c r="L6002" s="23" t="str">
        <f t="shared" si="1897"/>
        <v>REGIONAL</v>
      </c>
      <c r="M6002" s="23" t="s">
        <v>618</v>
      </c>
      <c r="N6002" s="23" t="s">
        <v>622</v>
      </c>
      <c r="O6002" s="23">
        <f t="shared" si="1895"/>
        <v>25</v>
      </c>
      <c r="P6002" s="23" t="str">
        <f t="shared" si="1896"/>
        <v>00241501Principal</v>
      </c>
    </row>
    <row r="6003" spans="1:16" ht="15" hidden="1" customHeight="1">
      <c r="A6003" s="82" t="s">
        <v>663</v>
      </c>
      <c r="B6003" s="23" t="str">
        <f>IFERROR(VLOOKUP(A6003,hoja!$A$2:$E$970,4,FALSE),0)</f>
        <v>CENTRO</v>
      </c>
      <c r="C6003" s="23" t="str">
        <f>IFERROR(VLOOKUP(A6003,hoja!$A$2:$E$1370,5,FALSE),0)</f>
        <v>MADRID</v>
      </c>
      <c r="D6003" s="23" t="str">
        <f>IFERROR(VLOOKUP(A6003,hoja!A:D,3,FALSE),0)</f>
        <v>0022</v>
      </c>
      <c r="E6003" s="40" t="s">
        <v>660</v>
      </c>
      <c r="F6003" s="23" t="str">
        <f>IFERROR(VLOOKUP(E6003,hoja!$A$2:$E$970,4,FALSE),0)</f>
        <v>CENTRO</v>
      </c>
      <c r="G6003" s="23" t="str">
        <f>IFERROR(VLOOKUP(E6003,hoja!$A$2:$E$970,5,FALSE),0)</f>
        <v>BOGOTÁ</v>
      </c>
      <c r="H6003" s="103" t="str">
        <f>IFERROR(VLOOKUP(E6003,hoja!A:C,3,FALSE),0)</f>
        <v>0035</v>
      </c>
      <c r="I6003" s="24" t="str">
        <f t="shared" si="1894"/>
        <v>00220035</v>
      </c>
      <c r="K6003" s="23">
        <v>16</v>
      </c>
      <c r="L6003" s="23" t="str">
        <f t="shared" si="1897"/>
        <v>REGIONAL</v>
      </c>
      <c r="M6003" s="23" t="s">
        <v>618</v>
      </c>
      <c r="N6003" s="23" t="s">
        <v>622</v>
      </c>
      <c r="O6003" s="23">
        <f t="shared" si="1895"/>
        <v>25</v>
      </c>
      <c r="P6003" s="23" t="str">
        <f t="shared" si="1896"/>
        <v>00220035Principal</v>
      </c>
    </row>
    <row r="6004" spans="1:16" ht="15" hidden="1" customHeight="1">
      <c r="A6004" s="82" t="s">
        <v>663</v>
      </c>
      <c r="B6004" s="23" t="str">
        <f>IFERROR(VLOOKUP(A6004,hoja!$A$2:$E$970,4,FALSE),0)</f>
        <v>CENTRO</v>
      </c>
      <c r="C6004" s="23" t="str">
        <f>IFERROR(VLOOKUP(A6004,hoja!$A$2:$E$1370,5,FALSE),0)</f>
        <v>MADRID</v>
      </c>
      <c r="D6004" s="23" t="str">
        <f>IFERROR(VLOOKUP(A6004,hoja!A:D,3,FALSE),0)</f>
        <v>0022</v>
      </c>
      <c r="E6004" s="40" t="s">
        <v>660</v>
      </c>
      <c r="F6004" s="23" t="str">
        <f>IFERROR(VLOOKUP(E6004,hoja!$A$2:$E$970,4,FALSE),0)</f>
        <v>CENTRO</v>
      </c>
      <c r="G6004" s="23" t="str">
        <f>IFERROR(VLOOKUP(E6004,hoja!$A$2:$E$970,5,FALSE),0)</f>
        <v>BOGOTÁ</v>
      </c>
      <c r="H6004" s="103" t="str">
        <f>IFERROR(VLOOKUP(E6004,hoja!A:C,3,FALSE),0)</f>
        <v>0035</v>
      </c>
      <c r="I6004" s="24" t="str">
        <f t="shared" si="1894"/>
        <v>00220035</v>
      </c>
      <c r="K6004" s="23">
        <v>27</v>
      </c>
      <c r="L6004" s="23" t="str">
        <f t="shared" si="1897"/>
        <v>REGIONAL</v>
      </c>
      <c r="M6004" s="23" t="s">
        <v>618</v>
      </c>
      <c r="N6004" s="23" t="s">
        <v>622</v>
      </c>
      <c r="O6004" s="23">
        <f t="shared" si="1895"/>
        <v>25</v>
      </c>
      <c r="P6004" s="23" t="str">
        <f t="shared" si="1896"/>
        <v>00220035Principal</v>
      </c>
    </row>
    <row r="6005" spans="1:16" ht="15" hidden="1" customHeight="1">
      <c r="A6005" s="82" t="s">
        <v>663</v>
      </c>
      <c r="B6005" s="23" t="str">
        <f>IFERROR(VLOOKUP(A6005,hoja!$A$2:$E$970,4,FALSE),0)</f>
        <v>CENTRO</v>
      </c>
      <c r="C6005" s="23" t="str">
        <f>IFERROR(VLOOKUP(A6005,hoja!$A$2:$E$1370,5,FALSE),0)</f>
        <v>MADRID</v>
      </c>
      <c r="D6005" s="23" t="str">
        <f>IFERROR(VLOOKUP(A6005,hoja!A:D,3,FALSE),0)</f>
        <v>0022</v>
      </c>
      <c r="E6005" s="40" t="s">
        <v>629</v>
      </c>
      <c r="F6005" s="23" t="str">
        <f>IFERROR(VLOOKUP(E6005,hoja!$A$2:$E$970,4,FALSE),0)</f>
        <v>CENTRO</v>
      </c>
      <c r="G6005" s="23" t="str">
        <f>IFERROR(VLOOKUP(E6005,hoja!$A$2:$E$970,5,FALSE),0)</f>
        <v>ZIPAQUIRÁ</v>
      </c>
      <c r="H6005" s="103" t="str">
        <f>IFERROR(VLOOKUP(E6005,hoja!A:C,3,FALSE),0)</f>
        <v>0032</v>
      </c>
      <c r="I6005" s="24" t="str">
        <f t="shared" si="1894"/>
        <v>00220032</v>
      </c>
      <c r="K6005" s="23">
        <v>65</v>
      </c>
      <c r="L6005" s="23" t="str">
        <f t="shared" si="1897"/>
        <v>REGIONAL</v>
      </c>
      <c r="M6005" s="23" t="s">
        <v>618</v>
      </c>
      <c r="N6005" s="23" t="s">
        <v>622</v>
      </c>
      <c r="O6005" s="23">
        <f t="shared" si="1895"/>
        <v>25</v>
      </c>
      <c r="P6005" s="23" t="str">
        <f t="shared" si="1896"/>
        <v>00220032Principal</v>
      </c>
    </row>
    <row r="6006" spans="1:16" ht="15" hidden="1" customHeight="1">
      <c r="A6006" s="82" t="s">
        <v>663</v>
      </c>
      <c r="B6006" s="23" t="str">
        <f>IFERROR(VLOOKUP(A6006,hoja!$A$2:$E$970,4,FALSE),0)</f>
        <v>CENTRO</v>
      </c>
      <c r="C6006" s="23" t="str">
        <f>IFERROR(VLOOKUP(A6006,hoja!$A$2:$E$1370,5,FALSE),0)</f>
        <v>MADRID</v>
      </c>
      <c r="D6006" s="23" t="str">
        <f>IFERROR(VLOOKUP(A6006,hoja!A:D,3,FALSE),0)</f>
        <v>0022</v>
      </c>
      <c r="E6006" s="40" t="s">
        <v>1330</v>
      </c>
      <c r="F6006" s="23" t="str">
        <f>IFERROR(VLOOKUP(E6006,hoja!$A$2:$E$970,4,FALSE),0)</f>
        <v>CENTRO</v>
      </c>
      <c r="G6006" s="23" t="str">
        <f>IFERROR(VLOOKUP(E6006,hoja!$A$2:$E$970,5,FALSE),0)</f>
        <v>SESQUILÉ</v>
      </c>
      <c r="H6006" s="103" t="str">
        <f>IFERROR(VLOOKUP(E6006,hoja!A:C,3,FALSE),0)</f>
        <v>1501</v>
      </c>
      <c r="I6006" s="24" t="str">
        <f t="shared" si="1894"/>
        <v>00221501</v>
      </c>
      <c r="K6006" s="23">
        <v>75</v>
      </c>
      <c r="L6006" s="23" t="str">
        <f t="shared" si="1897"/>
        <v>REGIONAL</v>
      </c>
      <c r="M6006" s="23" t="s">
        <v>618</v>
      </c>
      <c r="N6006" s="23" t="s">
        <v>622</v>
      </c>
      <c r="O6006" s="23">
        <f t="shared" si="1895"/>
        <v>25</v>
      </c>
      <c r="P6006" s="23" t="str">
        <f t="shared" si="1896"/>
        <v>00221501Principal</v>
      </c>
    </row>
    <row r="6007" spans="1:16" ht="15" hidden="1" customHeight="1">
      <c r="A6007" s="82" t="s">
        <v>665</v>
      </c>
      <c r="B6007" s="23" t="str">
        <f>IFERROR(VLOOKUP(A6007,hoja!$A$2:$E$970,4,FALSE),0)</f>
        <v>OCCIDENTE</v>
      </c>
      <c r="C6007" s="23" t="str">
        <f>IFERROR(VLOOKUP(A6007,hoja!$A$2:$E$1370,5,FALSE),0)</f>
        <v>MANIZALES</v>
      </c>
      <c r="D6007" s="23" t="str">
        <f>IFERROR(VLOOKUP(A6007,hoja!A:D,3,FALSE),0)</f>
        <v>0145</v>
      </c>
      <c r="E6007" s="40" t="s">
        <v>942</v>
      </c>
      <c r="F6007" s="23" t="str">
        <f>IFERROR(VLOOKUP(E6007,hoja!$A$2:$E$970,4,FALSE),0)</f>
        <v>CENTRO</v>
      </c>
      <c r="G6007" s="23" t="str">
        <f>IFERROR(VLOOKUP(E6007,hoja!$A$2:$E$970,5,FALSE),0)</f>
        <v>BOGOTÁ</v>
      </c>
      <c r="H6007" s="103" t="str">
        <f>IFERROR(VLOOKUP(E6007,hoja!A:C,3,FALSE),0)</f>
        <v>60002</v>
      </c>
      <c r="I6007" s="24" t="str">
        <f t="shared" si="1894"/>
        <v>014560002</v>
      </c>
      <c r="K6007" s="23">
        <v>301</v>
      </c>
      <c r="L6007" s="23" t="str">
        <f t="shared" si="1897"/>
        <v>NACIONAL</v>
      </c>
      <c r="M6007" s="23" t="s">
        <v>618</v>
      </c>
      <c r="N6007" s="23" t="s">
        <v>622</v>
      </c>
      <c r="O6007" s="23">
        <f t="shared" si="1895"/>
        <v>16</v>
      </c>
      <c r="P6007" s="23" t="str">
        <f t="shared" si="1896"/>
        <v>014560002Principal</v>
      </c>
    </row>
    <row r="6008" spans="1:16" ht="15" hidden="1" customHeight="1">
      <c r="A6008" s="82" t="s">
        <v>713</v>
      </c>
      <c r="B6008" s="23" t="str">
        <f>IFERROR(VLOOKUP(A6008,hoja!$A$2:$E$970,4,FALSE),0)</f>
        <v>ANTIOQUIA</v>
      </c>
      <c r="C6008" s="23" t="str">
        <f>IFERROR(VLOOKUP(A6008,hoja!$A$2:$E$1370,5,FALSE),0)</f>
        <v>MARIQUITA</v>
      </c>
      <c r="D6008" s="23" t="str">
        <f>IFERROR(VLOOKUP(A6008,hoja!A:D,3,FALSE),0)</f>
        <v>0392</v>
      </c>
      <c r="E6008" s="40" t="s">
        <v>660</v>
      </c>
      <c r="F6008" s="23" t="str">
        <f>IFERROR(VLOOKUP(E6008,hoja!$A$2:$E$970,4,FALSE),0)</f>
        <v>CENTRO</v>
      </c>
      <c r="G6008" s="23" t="str">
        <f>IFERROR(VLOOKUP(E6008,hoja!$A$2:$E$970,5,FALSE),0)</f>
        <v>BOGOTÁ</v>
      </c>
      <c r="H6008" s="103" t="str">
        <f>IFERROR(VLOOKUP(E6008,hoja!A:C,3,FALSE),0)</f>
        <v>0035</v>
      </c>
      <c r="I6008" s="24" t="str">
        <f t="shared" si="1894"/>
        <v>03920035</v>
      </c>
      <c r="K6008" s="23">
        <v>163</v>
      </c>
      <c r="L6008" s="23" t="str">
        <f t="shared" si="1897"/>
        <v>NACIONAL</v>
      </c>
      <c r="M6008" s="23" t="s">
        <v>618</v>
      </c>
      <c r="N6008" s="23" t="s">
        <v>622</v>
      </c>
      <c r="O6008" s="23">
        <f t="shared" si="1895"/>
        <v>25</v>
      </c>
      <c r="P6008" s="23" t="str">
        <f t="shared" si="1896"/>
        <v>03920035Principal</v>
      </c>
    </row>
    <row r="6009" spans="1:16" ht="15" hidden="1" customHeight="1">
      <c r="A6009" s="82" t="s">
        <v>713</v>
      </c>
      <c r="B6009" s="23" t="str">
        <f>IFERROR(VLOOKUP(A6009,hoja!$A$2:$E$970,4,FALSE),0)</f>
        <v>ANTIOQUIA</v>
      </c>
      <c r="C6009" s="23" t="str">
        <f>IFERROR(VLOOKUP(A6009,hoja!$A$2:$E$1370,5,FALSE),0)</f>
        <v>MARIQUITA</v>
      </c>
      <c r="D6009" s="23" t="str">
        <f>IFERROR(VLOOKUP(A6009,hoja!A:D,3,FALSE),0)</f>
        <v>0392</v>
      </c>
      <c r="E6009" s="40" t="s">
        <v>1330</v>
      </c>
      <c r="F6009" s="23" t="str">
        <f>IFERROR(VLOOKUP(E6009,hoja!$A$2:$E$970,4,FALSE),0)</f>
        <v>CENTRO</v>
      </c>
      <c r="G6009" s="23" t="str">
        <f>IFERROR(VLOOKUP(E6009,hoja!$A$2:$E$970,5,FALSE),0)</f>
        <v>SESQUILÉ</v>
      </c>
      <c r="H6009" s="103" t="str">
        <f>IFERROR(VLOOKUP(E6009,hoja!A:C,3,FALSE),0)</f>
        <v>1501</v>
      </c>
      <c r="I6009" s="24" t="str">
        <f t="shared" si="1894"/>
        <v>03921501</v>
      </c>
      <c r="K6009" s="23">
        <v>46</v>
      </c>
      <c r="L6009" s="23" t="str">
        <f t="shared" si="1897"/>
        <v>NACIONAL</v>
      </c>
      <c r="M6009" s="23" t="s">
        <v>618</v>
      </c>
      <c r="N6009" s="23" t="s">
        <v>622</v>
      </c>
      <c r="O6009" s="23">
        <f t="shared" si="1895"/>
        <v>25</v>
      </c>
      <c r="P6009" s="23" t="str">
        <f t="shared" si="1896"/>
        <v>03921501Principal</v>
      </c>
    </row>
    <row r="6010" spans="1:16" ht="15" hidden="1" customHeight="1">
      <c r="A6010" s="82" t="s">
        <v>713</v>
      </c>
      <c r="B6010" s="23" t="str">
        <f>IFERROR(VLOOKUP(A6010,hoja!$A$2:$E$970,4,FALSE),0)</f>
        <v>ANTIOQUIA</v>
      </c>
      <c r="C6010" s="23" t="str">
        <f>IFERROR(VLOOKUP(A6010,hoja!$A$2:$E$1370,5,FALSE),0)</f>
        <v>MARIQUITA</v>
      </c>
      <c r="D6010" s="23" t="str">
        <f>IFERROR(VLOOKUP(A6010,hoja!A:D,3,FALSE),0)</f>
        <v>0392</v>
      </c>
      <c r="E6010" s="40" t="s">
        <v>635</v>
      </c>
      <c r="F6010" s="23" t="str">
        <f>IFERROR(VLOOKUP(E6010,hoja!$A$2:$E$970,4,FALSE),0)</f>
        <v>CENTRO</v>
      </c>
      <c r="G6010" s="23" t="str">
        <f>IFERROR(VLOOKUP(E6010,hoja!$A$2:$E$970,5,FALSE),0)</f>
        <v>BOGOTÁ</v>
      </c>
      <c r="H6010" s="103" t="str">
        <f>IFERROR(VLOOKUP(E6010,hoja!A:C,3,FALSE),0)</f>
        <v>0021</v>
      </c>
      <c r="I6010" s="24" t="str">
        <f t="shared" si="1894"/>
        <v>03920021</v>
      </c>
      <c r="K6010" s="23">
        <v>197</v>
      </c>
      <c r="L6010" s="23" t="str">
        <f t="shared" si="1897"/>
        <v>NACIONAL</v>
      </c>
      <c r="M6010" s="23" t="s">
        <v>618</v>
      </c>
      <c r="N6010" s="23" t="s">
        <v>622</v>
      </c>
      <c r="O6010" s="23">
        <f t="shared" si="1895"/>
        <v>25</v>
      </c>
      <c r="P6010" s="23" t="str">
        <f t="shared" si="1896"/>
        <v>03920021Principal</v>
      </c>
    </row>
    <row r="6011" spans="1:16" ht="15" hidden="1" customHeight="1">
      <c r="A6011" s="82" t="s">
        <v>713</v>
      </c>
      <c r="B6011" s="23" t="str">
        <f>IFERROR(VLOOKUP(A6011,hoja!$A$2:$E$970,4,FALSE),0)</f>
        <v>ANTIOQUIA</v>
      </c>
      <c r="C6011" s="23" t="str">
        <f>IFERROR(VLOOKUP(A6011,hoja!$A$2:$E$1370,5,FALSE),0)</f>
        <v>MARIQUITA</v>
      </c>
      <c r="D6011" s="23" t="str">
        <f>IFERROR(VLOOKUP(A6011,hoja!A:D,3,FALSE),0)</f>
        <v>0392</v>
      </c>
      <c r="E6011" s="40" t="s">
        <v>942</v>
      </c>
      <c r="F6011" s="23" t="str">
        <f>IFERROR(VLOOKUP(E6011,hoja!$A$2:$E$970,4,FALSE),0)</f>
        <v>CENTRO</v>
      </c>
      <c r="G6011" s="23" t="str">
        <f>IFERROR(VLOOKUP(E6011,hoja!$A$2:$E$970,5,FALSE),0)</f>
        <v>BOGOTÁ</v>
      </c>
      <c r="H6011" s="103" t="str">
        <f>IFERROR(VLOOKUP(E6011,hoja!A:C,3,FALSE),0)</f>
        <v>60002</v>
      </c>
      <c r="I6011" s="24" t="str">
        <f t="shared" si="1894"/>
        <v>039260002</v>
      </c>
      <c r="K6011" s="23">
        <v>224</v>
      </c>
      <c r="L6011" s="23" t="str">
        <f t="shared" si="1897"/>
        <v>NACIONAL</v>
      </c>
      <c r="M6011" s="23" t="s">
        <v>618</v>
      </c>
      <c r="N6011" s="23" t="s">
        <v>622</v>
      </c>
      <c r="O6011" s="23">
        <f t="shared" si="1895"/>
        <v>25</v>
      </c>
      <c r="P6011" s="23" t="str">
        <f t="shared" si="1896"/>
        <v>039260002Principal</v>
      </c>
    </row>
    <row r="6012" spans="1:16" ht="15" hidden="1" customHeight="1">
      <c r="A6012" s="82" t="s">
        <v>714</v>
      </c>
      <c r="B6012" s="23" t="str">
        <f>IFERROR(VLOOKUP(A6012,hoja!$A$2:$E$970,4,FALSE),0)</f>
        <v>SANTANDER</v>
      </c>
      <c r="C6012" s="23" t="str">
        <f>IFERROR(VLOOKUP(A6012,hoja!$A$2:$E$1370,5,FALSE),0)</f>
        <v>OCAÑA</v>
      </c>
      <c r="D6012" s="23" t="str">
        <f>IFERROR(VLOOKUP(A6012,hoja!A:D,3,FALSE),0)</f>
        <v>0434</v>
      </c>
      <c r="E6012" s="40" t="s">
        <v>660</v>
      </c>
      <c r="F6012" s="23" t="str">
        <f>IFERROR(VLOOKUP(E6012,hoja!$A$2:$E$970,4,FALSE),0)</f>
        <v>CENTRO</v>
      </c>
      <c r="G6012" s="23" t="str">
        <f>IFERROR(VLOOKUP(E6012,hoja!$A$2:$E$970,5,FALSE),0)</f>
        <v>BOGOTÁ</v>
      </c>
      <c r="H6012" s="103" t="str">
        <f>IFERROR(VLOOKUP(E6012,hoja!A:C,3,FALSE),0)</f>
        <v>0035</v>
      </c>
      <c r="I6012" s="24" t="str">
        <f t="shared" si="1894"/>
        <v>04340035</v>
      </c>
      <c r="K6012" s="23">
        <v>621</v>
      </c>
      <c r="L6012" s="23" t="str">
        <f t="shared" si="1897"/>
        <v>NACIONAL</v>
      </c>
      <c r="M6012" s="23" t="s">
        <v>618</v>
      </c>
      <c r="N6012" s="23" t="s">
        <v>622</v>
      </c>
      <c r="O6012" s="23">
        <f t="shared" si="1895"/>
        <v>12</v>
      </c>
      <c r="P6012" s="23" t="str">
        <f t="shared" si="1896"/>
        <v>04340035Principal</v>
      </c>
    </row>
    <row r="6013" spans="1:16" ht="15" hidden="1" customHeight="1">
      <c r="A6013" s="82" t="s">
        <v>714</v>
      </c>
      <c r="B6013" s="23" t="str">
        <f>IFERROR(VLOOKUP(A6013,hoja!$A$2:$E$970,4,FALSE),0)</f>
        <v>SANTANDER</v>
      </c>
      <c r="C6013" s="23" t="str">
        <f>IFERROR(VLOOKUP(A6013,hoja!$A$2:$E$1370,5,FALSE),0)</f>
        <v>OCAÑA</v>
      </c>
      <c r="D6013" s="23" t="str">
        <f>IFERROR(VLOOKUP(A6013,hoja!A:D,3,FALSE),0)</f>
        <v>0434</v>
      </c>
      <c r="E6013" s="40" t="s">
        <v>635</v>
      </c>
      <c r="F6013" s="23" t="str">
        <f>IFERROR(VLOOKUP(E6013,hoja!$A$2:$E$970,4,FALSE),0)</f>
        <v>CENTRO</v>
      </c>
      <c r="G6013" s="23" t="str">
        <f>IFERROR(VLOOKUP(E6013,hoja!$A$2:$E$970,5,FALSE),0)</f>
        <v>BOGOTÁ</v>
      </c>
      <c r="H6013" s="103" t="str">
        <f>IFERROR(VLOOKUP(E6013,hoja!A:C,3,FALSE),0)</f>
        <v>0021</v>
      </c>
      <c r="I6013" s="24" t="str">
        <f t="shared" si="1894"/>
        <v>04340021</v>
      </c>
      <c r="K6013" s="23">
        <v>632</v>
      </c>
      <c r="L6013" s="23" t="str">
        <f t="shared" si="1897"/>
        <v>NACIONAL</v>
      </c>
      <c r="M6013" s="23" t="s">
        <v>618</v>
      </c>
      <c r="N6013" s="23" t="s">
        <v>622</v>
      </c>
      <c r="O6013" s="23">
        <f t="shared" si="1895"/>
        <v>12</v>
      </c>
      <c r="P6013" s="23" t="str">
        <f t="shared" si="1896"/>
        <v>04340021Principal</v>
      </c>
    </row>
    <row r="6014" spans="1:16" ht="15" hidden="1" customHeight="1">
      <c r="A6014" s="82" t="s">
        <v>714</v>
      </c>
      <c r="B6014" s="23" t="str">
        <f>IFERROR(VLOOKUP(A6014,hoja!$A$2:$E$970,4,FALSE),0)</f>
        <v>SANTANDER</v>
      </c>
      <c r="C6014" s="23" t="str">
        <f>IFERROR(VLOOKUP(A6014,hoja!$A$2:$E$1370,5,FALSE),0)</f>
        <v>OCAÑA</v>
      </c>
      <c r="D6014" s="23" t="str">
        <f>IFERROR(VLOOKUP(A6014,hoja!A:D,3,FALSE),0)</f>
        <v>0434</v>
      </c>
      <c r="E6014" s="40" t="s">
        <v>943</v>
      </c>
      <c r="F6014" s="23" t="str">
        <f>IFERROR(VLOOKUP(E6014,hoja!$A$2:$E$970,4,FALSE),0)</f>
        <v>CENTRO</v>
      </c>
      <c r="G6014" s="23" t="str">
        <f>IFERROR(VLOOKUP(E6014,hoja!$A$2:$E$970,5,FALSE),0)</f>
        <v>BOGOTÁ</v>
      </c>
      <c r="H6014" s="103" t="str">
        <f>IFERROR(VLOOKUP(E6014,hoja!A:C,3,FALSE),0)</f>
        <v>60003</v>
      </c>
      <c r="I6014" s="24" t="str">
        <f t="shared" si="1894"/>
        <v>043460003</v>
      </c>
      <c r="K6014" s="23">
        <v>675</v>
      </c>
      <c r="L6014" s="23" t="str">
        <f t="shared" si="1897"/>
        <v>NACIONAL</v>
      </c>
      <c r="M6014" s="23" t="s">
        <v>618</v>
      </c>
      <c r="N6014" s="23" t="s">
        <v>622</v>
      </c>
      <c r="O6014" s="23">
        <f t="shared" si="1895"/>
        <v>12</v>
      </c>
      <c r="P6014" s="23" t="str">
        <f t="shared" si="1896"/>
        <v>043460003Principal</v>
      </c>
    </row>
    <row r="6015" spans="1:16" ht="15" hidden="1" customHeight="1">
      <c r="A6015" s="82" t="s">
        <v>716</v>
      </c>
      <c r="B6015" s="23" t="str">
        <f>IFERROR(VLOOKUP(A6015,hoja!$A$2:$E$970,4,FALSE),0)</f>
        <v>SANTANDER</v>
      </c>
      <c r="C6015" s="23" t="str">
        <f>IFERROR(VLOOKUP(A6015,hoja!$A$2:$E$1370,5,FALSE),0)</f>
        <v>PINCHOTE</v>
      </c>
      <c r="D6015" s="23" t="str">
        <f>IFERROR(VLOOKUP(A6015,hoja!A:D,3,FALSE),0)</f>
        <v>0423</v>
      </c>
      <c r="E6015" s="40" t="s">
        <v>1330</v>
      </c>
      <c r="F6015" s="23" t="str">
        <f>IFERROR(VLOOKUP(E6015,hoja!$A$2:$E$970,4,FALSE),0)</f>
        <v>CENTRO</v>
      </c>
      <c r="G6015" s="23" t="str">
        <f>IFERROR(VLOOKUP(E6015,hoja!$A$2:$E$970,5,FALSE),0)</f>
        <v>SESQUILÉ</v>
      </c>
      <c r="H6015" s="103" t="str">
        <f>IFERROR(VLOOKUP(E6015,hoja!A:C,3,FALSE),0)</f>
        <v>1501</v>
      </c>
      <c r="I6015" s="24" t="str">
        <f t="shared" si="1894"/>
        <v>04231501</v>
      </c>
      <c r="K6015" s="23">
        <v>269</v>
      </c>
      <c r="L6015" s="23" t="str">
        <f t="shared" si="1897"/>
        <v>NACIONAL</v>
      </c>
      <c r="M6015" s="23" t="s">
        <v>618</v>
      </c>
      <c r="N6015" s="23" t="s">
        <v>622</v>
      </c>
      <c r="O6015" s="23">
        <f t="shared" si="1895"/>
        <v>16</v>
      </c>
      <c r="P6015" s="23" t="str">
        <f t="shared" si="1896"/>
        <v>04231501Principal</v>
      </c>
    </row>
    <row r="6016" spans="1:16" ht="15" hidden="1" customHeight="1">
      <c r="A6016" s="82" t="s">
        <v>716</v>
      </c>
      <c r="B6016" s="23" t="str">
        <f>IFERROR(VLOOKUP(A6016,hoja!$A$2:$E$970,4,FALSE),0)</f>
        <v>SANTANDER</v>
      </c>
      <c r="C6016" s="23" t="str">
        <f>IFERROR(VLOOKUP(A6016,hoja!$A$2:$E$1370,5,FALSE),0)</f>
        <v>PINCHOTE</v>
      </c>
      <c r="D6016" s="23" t="str">
        <f>IFERROR(VLOOKUP(A6016,hoja!A:D,3,FALSE),0)</f>
        <v>0423</v>
      </c>
      <c r="E6016" s="40" t="s">
        <v>617</v>
      </c>
      <c r="F6016" s="23" t="str">
        <f>IFERROR(VLOOKUP(E6016,hoja!$A$2:$E$970,4,FALSE),0)</f>
        <v>ANTIOQUIA</v>
      </c>
      <c r="G6016" s="23" t="str">
        <f>IFERROR(VLOOKUP(E6016,hoja!$A$2:$E$970,5,FALSE),0)</f>
        <v>MEDELLÍN</v>
      </c>
      <c r="H6016" s="103">
        <f>IFERROR(VLOOKUP(E6016,hoja!A:C,3,FALSE),0)</f>
        <v>50443</v>
      </c>
      <c r="I6016" s="24" t="str">
        <f t="shared" si="1894"/>
        <v>042350443</v>
      </c>
      <c r="K6016" s="23">
        <v>462</v>
      </c>
      <c r="L6016" s="23" t="str">
        <f t="shared" si="1897"/>
        <v>NACIONAL</v>
      </c>
      <c r="M6016" s="23" t="s">
        <v>618</v>
      </c>
      <c r="N6016" s="23" t="s">
        <v>622</v>
      </c>
      <c r="O6016" s="23">
        <f t="shared" si="1895"/>
        <v>16</v>
      </c>
      <c r="P6016" s="23" t="str">
        <f t="shared" si="1896"/>
        <v>042350443Principal</v>
      </c>
    </row>
    <row r="6017" spans="1:16" ht="15" hidden="1" customHeight="1">
      <c r="A6017" s="82" t="s">
        <v>717</v>
      </c>
      <c r="B6017" s="23" t="str">
        <f>IFERROR(VLOOKUP(A6017,hoja!$A$2:$E$970,4,FALSE),0)</f>
        <v>OCCIDENTE</v>
      </c>
      <c r="C6017" s="23" t="str">
        <f>IFERROR(VLOOKUP(A6017,hoja!$A$2:$E$1370,5,FALSE),0)</f>
        <v>POPAYÁN</v>
      </c>
      <c r="D6017" s="23" t="str">
        <f>IFERROR(VLOOKUP(A6017,hoja!A:D,3,FALSE),0)</f>
        <v>0126</v>
      </c>
      <c r="E6017" s="40" t="s">
        <v>1330</v>
      </c>
      <c r="F6017" s="23" t="str">
        <f>IFERROR(VLOOKUP(E6017,hoja!$A$2:$E$970,4,FALSE),0)</f>
        <v>CENTRO</v>
      </c>
      <c r="G6017" s="23" t="str">
        <f>IFERROR(VLOOKUP(E6017,hoja!$A$2:$E$970,5,FALSE),0)</f>
        <v>SESQUILÉ</v>
      </c>
      <c r="H6017" s="103" t="str">
        <f>IFERROR(VLOOKUP(E6017,hoja!A:C,3,FALSE),0)</f>
        <v>1501</v>
      </c>
      <c r="I6017" s="24" t="str">
        <f t="shared" si="1894"/>
        <v>01261501</v>
      </c>
      <c r="K6017" s="23">
        <v>636</v>
      </c>
      <c r="L6017" s="23" t="str">
        <f t="shared" si="1897"/>
        <v>NACIONAL</v>
      </c>
      <c r="M6017" s="23" t="s">
        <v>618</v>
      </c>
      <c r="N6017" s="23" t="s">
        <v>622</v>
      </c>
      <c r="O6017" s="23">
        <f t="shared" si="1895"/>
        <v>12</v>
      </c>
      <c r="P6017" s="23" t="str">
        <f t="shared" si="1896"/>
        <v>01261501Principal</v>
      </c>
    </row>
    <row r="6018" spans="1:16" ht="15" hidden="1" customHeight="1">
      <c r="A6018" s="82" t="s">
        <v>718</v>
      </c>
      <c r="B6018" s="23" t="str">
        <f>IFERROR(VLOOKUP(A6018,hoja!$A$2:$E$970,4,FALSE),0)</f>
        <v>SANTANDER</v>
      </c>
      <c r="C6018" s="23" t="str">
        <f>IFERROR(VLOOKUP(A6018,hoja!$A$2:$E$1370,5,FALSE),0)</f>
        <v>PUERTO BERRIO</v>
      </c>
      <c r="D6018" s="23" t="str">
        <f>IFERROR(VLOOKUP(A6018,hoja!A:D,3,FALSE),0)</f>
        <v>0433</v>
      </c>
      <c r="E6018" s="40" t="s">
        <v>637</v>
      </c>
      <c r="F6018" s="23" t="str">
        <f>IFERROR(VLOOKUP(E6018,hoja!$A$2:$E$970,4,FALSE),0)</f>
        <v>SANTANDER</v>
      </c>
      <c r="G6018" s="23" t="str">
        <f>IFERROR(VLOOKUP(E6018,hoja!$A$2:$E$970,5,FALSE),0)</f>
        <v>PIEDECUESTA</v>
      </c>
      <c r="H6018" s="103" t="str">
        <f>IFERROR(VLOOKUP(E6018,hoja!A:C,3,FALSE),0)</f>
        <v>0422</v>
      </c>
      <c r="I6018" s="24" t="str">
        <f t="shared" si="1894"/>
        <v>04330422</v>
      </c>
      <c r="K6018" s="23">
        <v>224</v>
      </c>
      <c r="L6018" s="23" t="str">
        <f t="shared" si="1897"/>
        <v>REGIONAL</v>
      </c>
      <c r="M6018" s="23" t="s">
        <v>618</v>
      </c>
      <c r="N6018" s="23" t="s">
        <v>622</v>
      </c>
      <c r="O6018" s="23">
        <f t="shared" si="1895"/>
        <v>25</v>
      </c>
      <c r="P6018" s="23" t="str">
        <f t="shared" si="1896"/>
        <v>04330422Principal</v>
      </c>
    </row>
    <row r="6019" spans="1:16" ht="15" hidden="1" customHeight="1">
      <c r="A6019" s="82" t="s">
        <v>719</v>
      </c>
      <c r="B6019" s="23" t="str">
        <f>IFERROR(VLOOKUP(A6019,hoja!$A$2:$E$970,4,FALSE),0)</f>
        <v>CENTRO</v>
      </c>
      <c r="C6019" s="23" t="str">
        <f>IFERROR(VLOOKUP(A6019,hoja!$A$2:$E$1370,5,FALSE),0)</f>
        <v>RICAURTE</v>
      </c>
      <c r="D6019" s="23" t="str">
        <f>IFERROR(VLOOKUP(A6019,hoja!A:D,3,FALSE),0)</f>
        <v>0390</v>
      </c>
      <c r="E6019" s="40" t="s">
        <v>1330</v>
      </c>
      <c r="F6019" s="23" t="str">
        <f>IFERROR(VLOOKUP(E6019,hoja!$A$2:$E$970,4,FALSE),0)</f>
        <v>CENTRO</v>
      </c>
      <c r="G6019" s="23" t="str">
        <f>IFERROR(VLOOKUP(E6019,hoja!$A$2:$E$970,5,FALSE),0)</f>
        <v>SESQUILÉ</v>
      </c>
      <c r="H6019" s="103" t="str">
        <f>IFERROR(VLOOKUP(E6019,hoja!A:C,3,FALSE),0)</f>
        <v>1501</v>
      </c>
      <c r="I6019" s="24" t="str">
        <f t="shared" si="1894"/>
        <v>03901501</v>
      </c>
      <c r="K6019" s="23">
        <v>192</v>
      </c>
      <c r="L6019" s="23" t="str">
        <f t="shared" si="1897"/>
        <v>REGIONAL</v>
      </c>
      <c r="M6019" s="23" t="s">
        <v>618</v>
      </c>
      <c r="N6019" s="23" t="s">
        <v>622</v>
      </c>
      <c r="O6019" s="23">
        <f t="shared" si="1895"/>
        <v>25</v>
      </c>
      <c r="P6019" s="23" t="str">
        <f t="shared" si="1896"/>
        <v>03901501Principal</v>
      </c>
    </row>
    <row r="6020" spans="1:16" ht="15" hidden="1" customHeight="1">
      <c r="A6020" s="82" t="s">
        <v>719</v>
      </c>
      <c r="B6020" s="23" t="str">
        <f>IFERROR(VLOOKUP(A6020,hoja!$A$2:$E$970,4,FALSE),0)</f>
        <v>CENTRO</v>
      </c>
      <c r="C6020" s="23" t="str">
        <f>IFERROR(VLOOKUP(A6020,hoja!$A$2:$E$1370,5,FALSE),0)</f>
        <v>RICAURTE</v>
      </c>
      <c r="D6020" s="23" t="str">
        <f>IFERROR(VLOOKUP(A6020,hoja!A:D,3,FALSE),0)</f>
        <v>0390</v>
      </c>
      <c r="E6020" s="40" t="s">
        <v>1330</v>
      </c>
      <c r="F6020" s="23" t="str">
        <f>IFERROR(VLOOKUP(E6020,hoja!$A$2:$E$970,4,FALSE),0)</f>
        <v>CENTRO</v>
      </c>
      <c r="G6020" s="23" t="str">
        <f>IFERROR(VLOOKUP(E6020,hoja!$A$2:$E$970,5,FALSE),0)</f>
        <v>SESQUILÉ</v>
      </c>
      <c r="H6020" s="103" t="str">
        <f>IFERROR(VLOOKUP(E6020,hoja!A:C,3,FALSE),0)</f>
        <v>1501</v>
      </c>
      <c r="I6020" s="24" t="str">
        <f t="shared" si="1894"/>
        <v>03901501</v>
      </c>
      <c r="K6020" s="23">
        <v>196</v>
      </c>
      <c r="L6020" s="23" t="str">
        <f t="shared" si="1897"/>
        <v>REGIONAL</v>
      </c>
      <c r="M6020" s="23" t="s">
        <v>618</v>
      </c>
      <c r="N6020" s="23" t="s">
        <v>622</v>
      </c>
      <c r="O6020" s="23">
        <f t="shared" si="1895"/>
        <v>25</v>
      </c>
      <c r="P6020" s="23" t="str">
        <f t="shared" si="1896"/>
        <v>03901501Principal</v>
      </c>
    </row>
    <row r="6021" spans="1:16" ht="15" hidden="1" customHeight="1">
      <c r="A6021" s="82" t="s">
        <v>719</v>
      </c>
      <c r="B6021" s="23" t="str">
        <f>IFERROR(VLOOKUP(A6021,hoja!$A$2:$E$970,4,FALSE),0)</f>
        <v>CENTRO</v>
      </c>
      <c r="C6021" s="23" t="str">
        <f>IFERROR(VLOOKUP(A6021,hoja!$A$2:$E$1370,5,FALSE),0)</f>
        <v>RICAURTE</v>
      </c>
      <c r="D6021" s="23" t="str">
        <f>IFERROR(VLOOKUP(A6021,hoja!A:D,3,FALSE),0)</f>
        <v>0390</v>
      </c>
      <c r="E6021" s="40" t="s">
        <v>1334</v>
      </c>
      <c r="F6021" s="23">
        <f>IFERROR(VLOOKUP(E6021,hoja!$A$2:$E$970,4,FALSE),0)</f>
        <v>0</v>
      </c>
      <c r="G6021" s="23">
        <f>IFERROR(VLOOKUP(E6021,hoja!$A$2:$E$970,5,FALSE),0)</f>
        <v>0</v>
      </c>
      <c r="H6021" s="103">
        <f>IFERROR(VLOOKUP(E6021,hoja!A:C,3,FALSE),0)</f>
        <v>0</v>
      </c>
      <c r="I6021" s="24" t="str">
        <f t="shared" si="1894"/>
        <v>03900</v>
      </c>
      <c r="K6021" s="23">
        <v>64</v>
      </c>
      <c r="L6021" s="23" t="str">
        <f t="shared" si="1897"/>
        <v>NACIONAL</v>
      </c>
      <c r="M6021" s="23" t="s">
        <v>618</v>
      </c>
      <c r="N6021" s="23" t="s">
        <v>622</v>
      </c>
      <c r="O6021" s="23">
        <f t="shared" si="1895"/>
        <v>25</v>
      </c>
      <c r="P6021" s="23" t="str">
        <f t="shared" si="1896"/>
        <v>03900Principal</v>
      </c>
    </row>
    <row r="6022" spans="1:16" ht="15" hidden="1" customHeight="1">
      <c r="A6022" s="82" t="s">
        <v>721</v>
      </c>
      <c r="B6022" s="23" t="str">
        <f>IFERROR(VLOOKUP(A6022,hoja!$A$2:$E$970,4,FALSE),0)</f>
        <v>ANTIOQUIA</v>
      </c>
      <c r="C6022" s="23" t="str">
        <f>IFERROR(VLOOKUP(A6022,hoja!$A$2:$E$1370,5,FALSE),0)</f>
        <v>RIONEGRO</v>
      </c>
      <c r="D6022" s="23" t="str">
        <f>IFERROR(VLOOKUP(A6022,hoja!A:D,3,FALSE),0)</f>
        <v>0090</v>
      </c>
      <c r="E6022" s="40" t="s">
        <v>650</v>
      </c>
      <c r="F6022" s="23" t="str">
        <f>IFERROR(VLOOKUP(E6022,hoja!$A$2:$E$970,4,FALSE),0)</f>
        <v>OCCIDENTE</v>
      </c>
      <c r="G6022" s="23" t="str">
        <f>IFERROR(VLOOKUP(E6022,hoja!$A$2:$E$970,5,FALSE),0)</f>
        <v>CALOTO</v>
      </c>
      <c r="H6022" s="103" t="str">
        <f>IFERROR(VLOOKUP(E6022,hoja!A:C,3,FALSE),0)</f>
        <v>0445</v>
      </c>
      <c r="I6022" s="24" t="str">
        <f t="shared" si="1894"/>
        <v>00900445</v>
      </c>
      <c r="K6022" s="23">
        <v>570</v>
      </c>
      <c r="L6022" s="23" t="str">
        <f t="shared" si="1897"/>
        <v>NACIONAL</v>
      </c>
      <c r="M6022" s="23" t="s">
        <v>893</v>
      </c>
      <c r="N6022" s="23" t="s">
        <v>622</v>
      </c>
      <c r="O6022" s="23">
        <f t="shared" si="1895"/>
        <v>12</v>
      </c>
      <c r="P6022" s="23" t="str">
        <f t="shared" si="1896"/>
        <v>00900445Santa Fe de Antioquia</v>
      </c>
    </row>
    <row r="6023" spans="1:16" ht="15" hidden="1" customHeight="1">
      <c r="A6023" s="82" t="s">
        <v>721</v>
      </c>
      <c r="B6023" s="23" t="str">
        <f>IFERROR(VLOOKUP(A6023,hoja!$A$2:$E$970,4,FALSE),0)</f>
        <v>ANTIOQUIA</v>
      </c>
      <c r="C6023" s="23" t="str">
        <f>IFERROR(VLOOKUP(A6023,hoja!$A$2:$E$1370,5,FALSE),0)</f>
        <v>RIONEGRO</v>
      </c>
      <c r="D6023" s="23" t="str">
        <f>IFERROR(VLOOKUP(A6023,hoja!A:D,3,FALSE),0)</f>
        <v>0090</v>
      </c>
      <c r="E6023" s="40" t="s">
        <v>660</v>
      </c>
      <c r="F6023" s="23" t="str">
        <f>IFERROR(VLOOKUP(E6023,hoja!$A$2:$E$970,4,FALSE),0)</f>
        <v>CENTRO</v>
      </c>
      <c r="G6023" s="23" t="str">
        <f>IFERROR(VLOOKUP(E6023,hoja!$A$2:$E$970,5,FALSE),0)</f>
        <v>BOGOTÁ</v>
      </c>
      <c r="H6023" s="103" t="str">
        <f>IFERROR(VLOOKUP(E6023,hoja!A:C,3,FALSE),0)</f>
        <v>0035</v>
      </c>
      <c r="I6023" s="24" t="str">
        <f t="shared" si="1894"/>
        <v>00900035</v>
      </c>
      <c r="K6023" s="23">
        <v>361</v>
      </c>
      <c r="L6023" s="23" t="str">
        <f t="shared" si="1897"/>
        <v>NACIONAL</v>
      </c>
      <c r="M6023" s="23" t="s">
        <v>618</v>
      </c>
      <c r="N6023" s="23" t="s">
        <v>622</v>
      </c>
      <c r="O6023" s="23">
        <f t="shared" si="1895"/>
        <v>16</v>
      </c>
      <c r="P6023" s="23" t="str">
        <f t="shared" si="1896"/>
        <v>00900035Principal</v>
      </c>
    </row>
    <row r="6024" spans="1:16" ht="15" hidden="1" customHeight="1">
      <c r="A6024" s="82" t="s">
        <v>721</v>
      </c>
      <c r="B6024" s="23" t="str">
        <f>IFERROR(VLOOKUP(A6024,hoja!$A$2:$E$970,4,FALSE),0)</f>
        <v>ANTIOQUIA</v>
      </c>
      <c r="C6024" s="23" t="str">
        <f>IFERROR(VLOOKUP(A6024,hoja!$A$2:$E$1370,5,FALSE),0)</f>
        <v>RIONEGRO</v>
      </c>
      <c r="D6024" s="23" t="str">
        <f>IFERROR(VLOOKUP(A6024,hoja!A:D,3,FALSE),0)</f>
        <v>0090</v>
      </c>
      <c r="E6024" s="40" t="s">
        <v>1330</v>
      </c>
      <c r="F6024" s="23" t="str">
        <f>IFERROR(VLOOKUP(E6024,hoja!$A$2:$E$970,4,FALSE),0)</f>
        <v>CENTRO</v>
      </c>
      <c r="G6024" s="23" t="str">
        <f>IFERROR(VLOOKUP(E6024,hoja!$A$2:$E$970,5,FALSE),0)</f>
        <v>SESQUILÉ</v>
      </c>
      <c r="H6024" s="103" t="str">
        <f>IFERROR(VLOOKUP(E6024,hoja!A:C,3,FALSE),0)</f>
        <v>1501</v>
      </c>
      <c r="I6024" s="24" t="str">
        <f t="shared" si="1894"/>
        <v>00901501</v>
      </c>
      <c r="K6024" s="23">
        <v>423</v>
      </c>
      <c r="L6024" s="23" t="str">
        <f t="shared" si="1897"/>
        <v>NACIONAL</v>
      </c>
      <c r="M6024" s="23" t="s">
        <v>618</v>
      </c>
      <c r="N6024" s="23" t="s">
        <v>622</v>
      </c>
      <c r="O6024" s="23">
        <f t="shared" si="1895"/>
        <v>16</v>
      </c>
      <c r="P6024" s="23" t="str">
        <f t="shared" si="1896"/>
        <v>00901501Principal</v>
      </c>
    </row>
    <row r="6025" spans="1:16" ht="15" hidden="1" customHeight="1">
      <c r="A6025" s="82" t="s">
        <v>721</v>
      </c>
      <c r="B6025" s="23" t="str">
        <f>IFERROR(VLOOKUP(A6025,hoja!$A$2:$E$970,4,FALSE),0)</f>
        <v>ANTIOQUIA</v>
      </c>
      <c r="C6025" s="23" t="str">
        <f>IFERROR(VLOOKUP(A6025,hoja!$A$2:$E$1370,5,FALSE),0)</f>
        <v>RIONEGRO</v>
      </c>
      <c r="D6025" s="23" t="str">
        <f>IFERROR(VLOOKUP(A6025,hoja!A:D,3,FALSE),0)</f>
        <v>0090</v>
      </c>
      <c r="E6025" s="40" t="s">
        <v>645</v>
      </c>
      <c r="F6025" s="23" t="str">
        <f>IFERROR(VLOOKUP(E6025,hoja!$A$2:$E$970,4,FALSE),0)</f>
        <v>OCCIDENTE</v>
      </c>
      <c r="G6025" s="23" t="str">
        <f>IFERROR(VLOOKUP(E6025,hoja!$A$2:$E$970,5,FALSE),0)</f>
        <v>CALI</v>
      </c>
      <c r="H6025" s="103" t="str">
        <f>IFERROR(VLOOKUP(E6025,hoja!A:C,3,FALSE),0)</f>
        <v>0410</v>
      </c>
      <c r="I6025" s="24" t="str">
        <f t="shared" si="1894"/>
        <v>00900410</v>
      </c>
      <c r="K6025" s="23">
        <v>542</v>
      </c>
      <c r="L6025" s="23" t="str">
        <f t="shared" si="1897"/>
        <v>NACIONAL</v>
      </c>
      <c r="M6025" s="23" t="s">
        <v>893</v>
      </c>
      <c r="N6025" s="23" t="s">
        <v>622</v>
      </c>
      <c r="O6025" s="23">
        <f t="shared" si="1895"/>
        <v>12</v>
      </c>
      <c r="P6025" s="23" t="str">
        <f t="shared" si="1896"/>
        <v>00900410Santa Fe de Antioquia</v>
      </c>
    </row>
    <row r="6026" spans="1:16" ht="15" hidden="1" customHeight="1">
      <c r="A6026" s="82" t="s">
        <v>721</v>
      </c>
      <c r="B6026" s="23" t="str">
        <f>IFERROR(VLOOKUP(A6026,hoja!$A$2:$E$970,4,FALSE),0)</f>
        <v>ANTIOQUIA</v>
      </c>
      <c r="C6026" s="23" t="str">
        <f>IFERROR(VLOOKUP(A6026,hoja!$A$2:$E$1370,5,FALSE),0)</f>
        <v>RIONEGRO</v>
      </c>
      <c r="D6026" s="23" t="str">
        <f>IFERROR(VLOOKUP(A6026,hoja!A:D,3,FALSE),0)</f>
        <v>0090</v>
      </c>
      <c r="E6026" s="40" t="s">
        <v>645</v>
      </c>
      <c r="F6026" s="23" t="str">
        <f>IFERROR(VLOOKUP(E6026,hoja!$A$2:$E$970,4,FALSE),0)</f>
        <v>OCCIDENTE</v>
      </c>
      <c r="G6026" s="23" t="str">
        <f>IFERROR(VLOOKUP(E6026,hoja!$A$2:$E$970,5,FALSE),0)</f>
        <v>CALI</v>
      </c>
      <c r="H6026" s="103" t="str">
        <f>IFERROR(VLOOKUP(E6026,hoja!A:C,3,FALSE),0)</f>
        <v>0410</v>
      </c>
      <c r="I6026" s="24" t="str">
        <f t="shared" si="1894"/>
        <v>00900410</v>
      </c>
      <c r="K6026" s="23">
        <v>475</v>
      </c>
      <c r="L6026" s="23" t="str">
        <f t="shared" si="1897"/>
        <v>NACIONAL</v>
      </c>
      <c r="M6026" s="23" t="s">
        <v>671</v>
      </c>
      <c r="N6026" s="23" t="s">
        <v>622</v>
      </c>
      <c r="O6026" s="23">
        <f t="shared" si="1895"/>
        <v>16</v>
      </c>
      <c r="P6026" s="23" t="str">
        <f t="shared" si="1896"/>
        <v>00900410Amaga</v>
      </c>
    </row>
    <row r="6027" spans="1:16" ht="15" hidden="1" customHeight="1">
      <c r="A6027" s="23" t="s">
        <v>628</v>
      </c>
      <c r="B6027" s="23" t="str">
        <f>IFERROR(VLOOKUP(A6027,hoja!$A$2:$E$970,4,FALSE),0)</f>
        <v>ANTIOQUIA</v>
      </c>
      <c r="C6027" s="23" t="str">
        <f>IFERROR(VLOOKUP(A6027,hoja!$A$2:$E$1370,5,FALSE),0)</f>
        <v>SANTA FE DE ANTIOQUIA</v>
      </c>
      <c r="D6027" s="23" t="str">
        <f>IFERROR(VLOOKUP(A6027,hoja!A:D,3,FALSE),0)</f>
        <v>0080</v>
      </c>
      <c r="E6027" s="40" t="s">
        <v>617</v>
      </c>
      <c r="F6027" s="23" t="str">
        <f>IFERROR(VLOOKUP(E6027,hoja!$A$2:$E$970,4,FALSE),0)</f>
        <v>ANTIOQUIA</v>
      </c>
      <c r="G6027" s="23" t="str">
        <f>IFERROR(VLOOKUP(E6027,hoja!$A$2:$E$970,5,FALSE),0)</f>
        <v>MEDELLÍN</v>
      </c>
      <c r="H6027" s="103">
        <f>IFERROR(VLOOKUP(E6027,hoja!A:C,3,FALSE),0)</f>
        <v>50443</v>
      </c>
      <c r="I6027" s="24" t="str">
        <f t="shared" si="1894"/>
        <v>008050443</v>
      </c>
      <c r="K6027" s="23">
        <v>72</v>
      </c>
      <c r="L6027" s="23" t="str">
        <f t="shared" si="1897"/>
        <v>REGIONAL</v>
      </c>
      <c r="M6027" s="23" t="s">
        <v>618</v>
      </c>
      <c r="N6027" s="23" t="s">
        <v>622</v>
      </c>
      <c r="O6027" s="23">
        <f t="shared" si="1895"/>
        <v>25</v>
      </c>
      <c r="P6027" s="23" t="str">
        <f t="shared" si="1896"/>
        <v>008050443Principal</v>
      </c>
    </row>
    <row r="6028" spans="1:16" ht="15" hidden="1" customHeight="1">
      <c r="A6028" s="23" t="s">
        <v>628</v>
      </c>
      <c r="B6028" s="23" t="str">
        <f>IFERROR(VLOOKUP(A6028,hoja!$A$2:$E$970,4,FALSE),0)</f>
        <v>ANTIOQUIA</v>
      </c>
      <c r="C6028" s="23" t="str">
        <f>IFERROR(VLOOKUP(A6028,hoja!$A$2:$E$1370,5,FALSE),0)</f>
        <v>SANTA FE DE ANTIOQUIA</v>
      </c>
      <c r="D6028" s="23" t="str">
        <f>IFERROR(VLOOKUP(A6028,hoja!A:D,3,FALSE),0)</f>
        <v>0080</v>
      </c>
      <c r="E6028" s="40" t="s">
        <v>645</v>
      </c>
      <c r="F6028" s="23" t="str">
        <f>IFERROR(VLOOKUP(E6028,hoja!$A$2:$E$970,4,FALSE),0)</f>
        <v>OCCIDENTE</v>
      </c>
      <c r="G6028" s="23" t="str">
        <f>IFERROR(VLOOKUP(E6028,hoja!$A$2:$E$970,5,FALSE),0)</f>
        <v>CALI</v>
      </c>
      <c r="H6028" s="103" t="str">
        <f>IFERROR(VLOOKUP(E6028,hoja!A:C,3,FALSE),0)</f>
        <v>0410</v>
      </c>
      <c r="I6028" s="24" t="str">
        <f t="shared" ref="I6028:I6087" si="1898">D6028&amp;H6028</f>
        <v>00800410</v>
      </c>
      <c r="K6028" s="23">
        <v>445</v>
      </c>
      <c r="L6028" s="23" t="str">
        <f t="shared" si="1897"/>
        <v>NACIONAL</v>
      </c>
      <c r="M6028" s="23" t="s">
        <v>893</v>
      </c>
      <c r="N6028" s="23" t="s">
        <v>622</v>
      </c>
      <c r="O6028" s="23">
        <f t="shared" ref="O6028:O6087" si="1899">IF(K6028&lt;=250,25,IF(K6028&lt;=500,16,IF(K6028&lt;=800,12,IF(K6028&lt;=1100,8,IF(K6028&lt;=1400,6,IF(K6028&lt;=1700,5))))))</f>
        <v>16</v>
      </c>
      <c r="P6028" s="23" t="str">
        <f t="shared" ref="P6028:P6087" si="1900">D6028&amp;H6028&amp;M6028</f>
        <v>00800410Santa Fe de Antioquia</v>
      </c>
    </row>
    <row r="6029" spans="1:16" ht="15" hidden="1" customHeight="1">
      <c r="A6029" s="82" t="s">
        <v>723</v>
      </c>
      <c r="B6029" s="23" t="str">
        <f>IFERROR(VLOOKUP(A6029,hoja!$A$2:$E$970,4,FALSE),0)</f>
        <v>COSTA</v>
      </c>
      <c r="C6029" s="23" t="str">
        <f>IFERROR(VLOOKUP(A6029,hoja!$A$2:$E$1370,5,FALSE),0)</f>
        <v>SANTA MARTA</v>
      </c>
      <c r="D6029" s="23" t="str">
        <f>IFERROR(VLOOKUP(A6029,hoja!A:D,3,FALSE),0)</f>
        <v>0118</v>
      </c>
      <c r="E6029" s="40" t="s">
        <v>1330</v>
      </c>
      <c r="F6029" s="23" t="str">
        <f>IFERROR(VLOOKUP(E6029,hoja!$A$2:$E$970,4,FALSE),0)</f>
        <v>CENTRO</v>
      </c>
      <c r="G6029" s="23" t="str">
        <f>IFERROR(VLOOKUP(E6029,hoja!$A$2:$E$970,5,FALSE),0)</f>
        <v>SESQUILÉ</v>
      </c>
      <c r="H6029" s="103" t="str">
        <f>IFERROR(VLOOKUP(E6029,hoja!A:C,3,FALSE),0)</f>
        <v>1501</v>
      </c>
      <c r="I6029" s="24" t="str">
        <f t="shared" si="1898"/>
        <v>01181501</v>
      </c>
      <c r="K6029" s="36">
        <v>1019</v>
      </c>
      <c r="L6029" s="23" t="str">
        <f t="shared" si="1897"/>
        <v>NACIONAL</v>
      </c>
      <c r="M6029" s="23" t="s">
        <v>618</v>
      </c>
      <c r="N6029" s="23" t="s">
        <v>622</v>
      </c>
      <c r="O6029" s="23">
        <f t="shared" si="1899"/>
        <v>8</v>
      </c>
      <c r="P6029" s="23" t="str">
        <f t="shared" si="1900"/>
        <v>01181501Principal</v>
      </c>
    </row>
    <row r="6030" spans="1:16" ht="15" hidden="1" customHeight="1">
      <c r="A6030" s="82" t="s">
        <v>666</v>
      </c>
      <c r="B6030" s="23" t="str">
        <f>IFERROR(VLOOKUP(A6030,hoja!$A$2:$E$970,4,FALSE),0)</f>
        <v>COSTA</v>
      </c>
      <c r="C6030" s="23" t="str">
        <f>IFERROR(VLOOKUP(A6030,hoja!$A$2:$E$1370,5,FALSE),0)</f>
        <v>SINCELEJO</v>
      </c>
      <c r="D6030" s="23" t="str">
        <f>IFERROR(VLOOKUP(A6030,hoja!A:D,3,FALSE),0)</f>
        <v>0382</v>
      </c>
      <c r="E6030" s="40" t="s">
        <v>1330</v>
      </c>
      <c r="F6030" s="23" t="str">
        <f>IFERROR(VLOOKUP(E6030,hoja!$A$2:$E$970,4,FALSE),0)</f>
        <v>CENTRO</v>
      </c>
      <c r="G6030" s="23" t="str">
        <f>IFERROR(VLOOKUP(E6030,hoja!$A$2:$E$970,5,FALSE),0)</f>
        <v>SESQUILÉ</v>
      </c>
      <c r="H6030" s="103" t="str">
        <f>IFERROR(VLOOKUP(E6030,hoja!A:C,3,FALSE),0)</f>
        <v>1501</v>
      </c>
      <c r="I6030" s="24" t="str">
        <f t="shared" si="1898"/>
        <v>03821501</v>
      </c>
      <c r="K6030" s="23">
        <v>922</v>
      </c>
      <c r="L6030" s="23" t="str">
        <f t="shared" ref="L6030:L6089" si="1901">IF(B6030=F6030,"REGIONAL","NACIONAL")</f>
        <v>NACIONAL</v>
      </c>
      <c r="M6030" s="23" t="s">
        <v>618</v>
      </c>
      <c r="N6030" s="23" t="s">
        <v>622</v>
      </c>
      <c r="O6030" s="23">
        <f t="shared" si="1899"/>
        <v>8</v>
      </c>
      <c r="P6030" s="23" t="str">
        <f t="shared" si="1900"/>
        <v>03821501Principal</v>
      </c>
    </row>
    <row r="6031" spans="1:16" ht="15" hidden="1" customHeight="1">
      <c r="A6031" s="82" t="s">
        <v>727</v>
      </c>
      <c r="B6031" s="23" t="str">
        <f>IFERROR(VLOOKUP(A6031,hoja!$A$2:$E$970,4,FALSE),0)</f>
        <v>CENTRO</v>
      </c>
      <c r="C6031" s="23" t="str">
        <f>IFERROR(VLOOKUP(A6031,hoja!$A$2:$E$1370,5,FALSE),0)</f>
        <v>TUNJA</v>
      </c>
      <c r="D6031" s="23" t="str">
        <f>IFERROR(VLOOKUP(A6031,hoja!A:D,3,FALSE),0)</f>
        <v>0443</v>
      </c>
      <c r="E6031" s="40" t="s">
        <v>1330</v>
      </c>
      <c r="F6031" s="23" t="str">
        <f>IFERROR(VLOOKUP(E6031,hoja!$A$2:$E$970,4,FALSE),0)</f>
        <v>CENTRO</v>
      </c>
      <c r="G6031" s="23" t="str">
        <f>IFERROR(VLOOKUP(E6031,hoja!$A$2:$E$970,5,FALSE),0)</f>
        <v>SESQUILÉ</v>
      </c>
      <c r="H6031" s="103" t="str">
        <f>IFERROR(VLOOKUP(E6031,hoja!A:C,3,FALSE),0)</f>
        <v>1501</v>
      </c>
      <c r="I6031" s="24" t="str">
        <f t="shared" si="1898"/>
        <v>04431501</v>
      </c>
      <c r="K6031" s="23">
        <v>93</v>
      </c>
      <c r="L6031" s="23" t="str">
        <f t="shared" si="1901"/>
        <v>REGIONAL</v>
      </c>
      <c r="M6031" s="23" t="s">
        <v>618</v>
      </c>
      <c r="N6031" s="23" t="s">
        <v>622</v>
      </c>
      <c r="O6031" s="23">
        <f t="shared" si="1899"/>
        <v>25</v>
      </c>
      <c r="P6031" s="23" t="str">
        <f t="shared" si="1900"/>
        <v>04431501Principal</v>
      </c>
    </row>
    <row r="6032" spans="1:16" ht="15" hidden="1" customHeight="1">
      <c r="A6032" s="82" t="s">
        <v>727</v>
      </c>
      <c r="B6032" s="23" t="str">
        <f>IFERROR(VLOOKUP(A6032,hoja!$A$2:$E$970,4,FALSE),0)</f>
        <v>CENTRO</v>
      </c>
      <c r="C6032" s="23" t="str">
        <f>IFERROR(VLOOKUP(A6032,hoja!$A$2:$E$1370,5,FALSE),0)</f>
        <v>TUNJA</v>
      </c>
      <c r="D6032" s="23" t="str">
        <f>IFERROR(VLOOKUP(A6032,hoja!A:D,3,FALSE),0)</f>
        <v>0443</v>
      </c>
      <c r="E6032" s="40" t="s">
        <v>1330</v>
      </c>
      <c r="F6032" s="23" t="str">
        <f>IFERROR(VLOOKUP(E6032,hoja!$A$2:$E$970,4,FALSE),0)</f>
        <v>CENTRO</v>
      </c>
      <c r="G6032" s="23" t="str">
        <f>IFERROR(VLOOKUP(E6032,hoja!$A$2:$E$970,5,FALSE),0)</f>
        <v>SESQUILÉ</v>
      </c>
      <c r="H6032" s="103" t="str">
        <f>IFERROR(VLOOKUP(E6032,hoja!A:C,3,FALSE),0)</f>
        <v>1501</v>
      </c>
      <c r="I6032" s="24" t="str">
        <f t="shared" si="1898"/>
        <v>04431501</v>
      </c>
      <c r="K6032" s="23">
        <v>93</v>
      </c>
      <c r="L6032" s="23" t="str">
        <f t="shared" si="1901"/>
        <v>REGIONAL</v>
      </c>
      <c r="M6032" s="23" t="s">
        <v>618</v>
      </c>
      <c r="N6032" s="23" t="s">
        <v>622</v>
      </c>
      <c r="O6032" s="23">
        <f t="shared" si="1899"/>
        <v>25</v>
      </c>
      <c r="P6032" s="23" t="str">
        <f t="shared" si="1900"/>
        <v>04431501Principal</v>
      </c>
    </row>
    <row r="6033" spans="1:16" ht="15" hidden="1" customHeight="1">
      <c r="A6033" s="82" t="s">
        <v>728</v>
      </c>
      <c r="B6033" s="23" t="str">
        <f>IFERROR(VLOOKUP(A6033,hoja!$A$2:$E$970,4,FALSE),0)</f>
        <v>CENTRO</v>
      </c>
      <c r="C6033" s="23" t="str">
        <f>IFERROR(VLOOKUP(A6033,hoja!$A$2:$E$1370,5,FALSE),0)</f>
        <v>VILLETA</v>
      </c>
      <c r="D6033" s="23" t="str">
        <f>IFERROR(VLOOKUP(A6033,hoja!A:D,3,FALSE),0)</f>
        <v>0025</v>
      </c>
      <c r="E6033" s="40" t="s">
        <v>660</v>
      </c>
      <c r="F6033" s="23" t="str">
        <f>IFERROR(VLOOKUP(E6033,hoja!$A$2:$E$970,4,FALSE),0)</f>
        <v>CENTRO</v>
      </c>
      <c r="G6033" s="23" t="str">
        <f>IFERROR(VLOOKUP(E6033,hoja!$A$2:$E$970,5,FALSE),0)</f>
        <v>BOGOTÁ</v>
      </c>
      <c r="H6033" s="103" t="str">
        <f>IFERROR(VLOOKUP(E6033,hoja!A:C,3,FALSE),0)</f>
        <v>0035</v>
      </c>
      <c r="I6033" s="24" t="str">
        <f t="shared" si="1898"/>
        <v>00250035</v>
      </c>
      <c r="K6033" s="23">
        <v>72</v>
      </c>
      <c r="L6033" s="23" t="str">
        <f t="shared" si="1901"/>
        <v>REGIONAL</v>
      </c>
      <c r="M6033" s="23" t="s">
        <v>618</v>
      </c>
      <c r="N6033" s="23" t="s">
        <v>622</v>
      </c>
      <c r="O6033" s="23">
        <f t="shared" si="1899"/>
        <v>25</v>
      </c>
      <c r="P6033" s="23" t="str">
        <f t="shared" si="1900"/>
        <v>00250035Principal</v>
      </c>
    </row>
    <row r="6034" spans="1:16" ht="15" hidden="1" customHeight="1">
      <c r="A6034" s="82" t="s">
        <v>728</v>
      </c>
      <c r="B6034" s="23" t="str">
        <f>IFERROR(VLOOKUP(A6034,hoja!$A$2:$E$970,4,FALSE),0)</f>
        <v>CENTRO</v>
      </c>
      <c r="C6034" s="23" t="str">
        <f>IFERROR(VLOOKUP(A6034,hoja!$A$2:$E$1370,5,FALSE),0)</f>
        <v>VILLETA</v>
      </c>
      <c r="D6034" s="23" t="str">
        <f>IFERROR(VLOOKUP(A6034,hoja!A:D,3,FALSE),0)</f>
        <v>0025</v>
      </c>
      <c r="E6034" s="40" t="s">
        <v>1330</v>
      </c>
      <c r="F6034" s="23" t="str">
        <f>IFERROR(VLOOKUP(E6034,hoja!$A$2:$E$970,4,FALSE),0)</f>
        <v>CENTRO</v>
      </c>
      <c r="G6034" s="23" t="str">
        <f>IFERROR(VLOOKUP(E6034,hoja!$A$2:$E$970,5,FALSE),0)</f>
        <v>SESQUILÉ</v>
      </c>
      <c r="H6034" s="103" t="str">
        <f>IFERROR(VLOOKUP(E6034,hoja!A:C,3,FALSE),0)</f>
        <v>1501</v>
      </c>
      <c r="I6034" s="24" t="str">
        <f t="shared" si="1898"/>
        <v>00251501</v>
      </c>
      <c r="K6034" s="23">
        <v>131</v>
      </c>
      <c r="L6034" s="23" t="str">
        <f t="shared" si="1901"/>
        <v>REGIONAL</v>
      </c>
      <c r="M6034" s="23" t="s">
        <v>618</v>
      </c>
      <c r="N6034" s="23" t="s">
        <v>622</v>
      </c>
      <c r="O6034" s="23">
        <f t="shared" si="1899"/>
        <v>25</v>
      </c>
      <c r="P6034" s="23" t="str">
        <f t="shared" si="1900"/>
        <v>00251501Principal</v>
      </c>
    </row>
    <row r="6035" spans="1:16" ht="15" hidden="1" customHeight="1">
      <c r="A6035" s="82" t="s">
        <v>728</v>
      </c>
      <c r="B6035" s="23" t="str">
        <f>IFERROR(VLOOKUP(A6035,hoja!$A$2:$E$970,4,FALSE),0)</f>
        <v>CENTRO</v>
      </c>
      <c r="C6035" s="23" t="str">
        <f>IFERROR(VLOOKUP(A6035,hoja!$A$2:$E$1370,5,FALSE),0)</f>
        <v>VILLETA</v>
      </c>
      <c r="D6035" s="23" t="str">
        <f>IFERROR(VLOOKUP(A6035,hoja!A:D,3,FALSE),0)</f>
        <v>0025</v>
      </c>
      <c r="E6035" s="40" t="s">
        <v>751</v>
      </c>
      <c r="F6035" s="23" t="str">
        <f>IFERROR(VLOOKUP(E6035,hoja!$A$2:$E$970,4,FALSE),0)</f>
        <v>CENTRO</v>
      </c>
      <c r="G6035" s="23" t="str">
        <f>IFERROR(VLOOKUP(E6035,hoja!$A$2:$E$970,5,FALSE),0)</f>
        <v>BOGOTÁ</v>
      </c>
      <c r="H6035" s="103" t="str">
        <f>IFERROR(VLOOKUP(E6035,hoja!A:C,3,FALSE),0)</f>
        <v>0002A</v>
      </c>
      <c r="I6035" s="24" t="str">
        <f t="shared" si="1898"/>
        <v>00250002A</v>
      </c>
      <c r="K6035" s="23">
        <v>95</v>
      </c>
      <c r="L6035" s="23" t="str">
        <f t="shared" si="1901"/>
        <v>REGIONAL</v>
      </c>
      <c r="M6035" s="23" t="s">
        <v>618</v>
      </c>
      <c r="N6035" s="23" t="s">
        <v>622</v>
      </c>
      <c r="O6035" s="23">
        <f t="shared" si="1899"/>
        <v>25</v>
      </c>
      <c r="P6035" s="23" t="str">
        <f t="shared" si="1900"/>
        <v>00250002APrincipal</v>
      </c>
    </row>
    <row r="6036" spans="1:16" ht="15" hidden="1" customHeight="1">
      <c r="A6036" s="82" t="s">
        <v>728</v>
      </c>
      <c r="B6036" s="23" t="str">
        <f>IFERROR(VLOOKUP(A6036,hoja!$A$2:$E$970,4,FALSE),0)</f>
        <v>CENTRO</v>
      </c>
      <c r="C6036" s="23" t="str">
        <f>IFERROR(VLOOKUP(A6036,hoja!$A$2:$E$1370,5,FALSE),0)</f>
        <v>VILLETA</v>
      </c>
      <c r="D6036" s="23" t="str">
        <f>IFERROR(VLOOKUP(A6036,hoja!A:D,3,FALSE),0)</f>
        <v>0025</v>
      </c>
      <c r="E6036" s="40" t="s">
        <v>635</v>
      </c>
      <c r="F6036" s="23" t="str">
        <f>IFERROR(VLOOKUP(E6036,hoja!$A$2:$E$970,4,FALSE),0)</f>
        <v>CENTRO</v>
      </c>
      <c r="G6036" s="23" t="str">
        <f>IFERROR(VLOOKUP(E6036,hoja!$A$2:$E$970,5,FALSE),0)</f>
        <v>BOGOTÁ</v>
      </c>
      <c r="H6036" s="103" t="str">
        <f>IFERROR(VLOOKUP(E6036,hoja!A:C,3,FALSE),0)</f>
        <v>0021</v>
      </c>
      <c r="I6036" s="24" t="str">
        <f t="shared" si="1898"/>
        <v>00250021</v>
      </c>
      <c r="K6036" s="23">
        <v>93</v>
      </c>
      <c r="L6036" s="23" t="str">
        <f t="shared" si="1901"/>
        <v>REGIONAL</v>
      </c>
      <c r="M6036" s="23" t="s">
        <v>618</v>
      </c>
      <c r="N6036" s="23" t="s">
        <v>622</v>
      </c>
      <c r="O6036" s="23">
        <f t="shared" si="1899"/>
        <v>25</v>
      </c>
      <c r="P6036" s="23" t="str">
        <f t="shared" si="1900"/>
        <v>00250021Principal</v>
      </c>
    </row>
    <row r="6037" spans="1:16" ht="15" hidden="1" customHeight="1">
      <c r="A6037" s="82" t="s">
        <v>728</v>
      </c>
      <c r="B6037" s="23" t="str">
        <f>IFERROR(VLOOKUP(A6037,hoja!$A$2:$E$970,4,FALSE),0)</f>
        <v>CENTRO</v>
      </c>
      <c r="C6037" s="23" t="str">
        <f>IFERROR(VLOOKUP(A6037,hoja!$A$2:$E$1370,5,FALSE),0)</f>
        <v>VILLETA</v>
      </c>
      <c r="D6037" s="23" t="str">
        <f>IFERROR(VLOOKUP(A6037,hoja!A:D,3,FALSE),0)</f>
        <v>0025</v>
      </c>
      <c r="E6037" s="40" t="s">
        <v>635</v>
      </c>
      <c r="F6037" s="23" t="str">
        <f>IFERROR(VLOOKUP(E6037,hoja!$A$2:$E$970,4,FALSE),0)</f>
        <v>CENTRO</v>
      </c>
      <c r="G6037" s="23" t="str">
        <f>IFERROR(VLOOKUP(E6037,hoja!$A$2:$E$970,5,FALSE),0)</f>
        <v>BOGOTÁ</v>
      </c>
      <c r="H6037" s="103" t="str">
        <f>IFERROR(VLOOKUP(E6037,hoja!A:C,3,FALSE),0)</f>
        <v>0021</v>
      </c>
      <c r="I6037" s="24" t="str">
        <f t="shared" si="1898"/>
        <v>00250021</v>
      </c>
      <c r="K6037" s="23">
        <v>94</v>
      </c>
      <c r="L6037" s="23" t="str">
        <f t="shared" si="1901"/>
        <v>REGIONAL</v>
      </c>
      <c r="M6037" s="23" t="s">
        <v>618</v>
      </c>
      <c r="N6037" s="23" t="s">
        <v>622</v>
      </c>
      <c r="O6037" s="23">
        <f t="shared" si="1899"/>
        <v>25</v>
      </c>
      <c r="P6037" s="23" t="str">
        <f t="shared" si="1900"/>
        <v>00250021Principal</v>
      </c>
    </row>
    <row r="6038" spans="1:16" ht="15" hidden="1" customHeight="1">
      <c r="A6038" s="82" t="s">
        <v>728</v>
      </c>
      <c r="B6038" s="23" t="str">
        <f>IFERROR(VLOOKUP(A6038,hoja!$A$2:$E$970,4,FALSE),0)</f>
        <v>CENTRO</v>
      </c>
      <c r="C6038" s="23" t="str">
        <f>IFERROR(VLOOKUP(A6038,hoja!$A$2:$E$1370,5,FALSE),0)</f>
        <v>VILLETA</v>
      </c>
      <c r="D6038" s="23" t="str">
        <f>IFERROR(VLOOKUP(A6038,hoja!A:D,3,FALSE),0)</f>
        <v>0025</v>
      </c>
      <c r="E6038" s="40" t="s">
        <v>635</v>
      </c>
      <c r="F6038" s="23" t="str">
        <f>IFERROR(VLOOKUP(E6038,hoja!$A$2:$E$970,4,FALSE),0)</f>
        <v>CENTRO</v>
      </c>
      <c r="G6038" s="23" t="str">
        <f>IFERROR(VLOOKUP(E6038,hoja!$A$2:$E$970,5,FALSE),0)</f>
        <v>BOGOTÁ</v>
      </c>
      <c r="H6038" s="103" t="str">
        <f>IFERROR(VLOOKUP(E6038,hoja!A:C,3,FALSE),0)</f>
        <v>0021</v>
      </c>
      <c r="I6038" s="24" t="str">
        <f t="shared" si="1898"/>
        <v>00250021</v>
      </c>
      <c r="K6038" s="23">
        <v>95</v>
      </c>
      <c r="L6038" s="23" t="str">
        <f t="shared" si="1901"/>
        <v>REGIONAL</v>
      </c>
      <c r="M6038" s="23" t="s">
        <v>618</v>
      </c>
      <c r="N6038" s="23" t="s">
        <v>622</v>
      </c>
      <c r="O6038" s="23">
        <f t="shared" si="1899"/>
        <v>25</v>
      </c>
      <c r="P6038" s="23" t="str">
        <f t="shared" si="1900"/>
        <v>00250021Principal</v>
      </c>
    </row>
    <row r="6039" spans="1:16" ht="15" hidden="1" customHeight="1">
      <c r="A6039" s="82" t="s">
        <v>728</v>
      </c>
      <c r="B6039" s="23" t="str">
        <f>IFERROR(VLOOKUP(A6039,hoja!$A$2:$E$970,4,FALSE),0)</f>
        <v>CENTRO</v>
      </c>
      <c r="C6039" s="23" t="str">
        <f>IFERROR(VLOOKUP(A6039,hoja!$A$2:$E$1370,5,FALSE),0)</f>
        <v>VILLETA</v>
      </c>
      <c r="D6039" s="23" t="str">
        <f>IFERROR(VLOOKUP(A6039,hoja!A:D,3,FALSE),0)</f>
        <v>0025</v>
      </c>
      <c r="E6039" s="40" t="s">
        <v>743</v>
      </c>
      <c r="F6039" s="23" t="str">
        <f>IFERROR(VLOOKUP(E6039,hoja!$A$2:$E$970,4,FALSE),0)</f>
        <v>CENTRO</v>
      </c>
      <c r="G6039" s="23" t="str">
        <f>IFERROR(VLOOKUP(E6039,hoja!$A$2:$E$970,5,FALSE),0)</f>
        <v>BOGOTÁ</v>
      </c>
      <c r="H6039" s="103" t="str">
        <f>IFERROR(VLOOKUP(E6039,hoja!A:C,3,FALSE),0)</f>
        <v>0461</v>
      </c>
      <c r="I6039" s="24" t="str">
        <f t="shared" si="1898"/>
        <v>00250461</v>
      </c>
      <c r="K6039" s="23">
        <v>96</v>
      </c>
      <c r="L6039" s="23" t="str">
        <f t="shared" si="1901"/>
        <v>REGIONAL</v>
      </c>
      <c r="M6039" s="23" t="s">
        <v>618</v>
      </c>
      <c r="N6039" s="23" t="s">
        <v>622</v>
      </c>
      <c r="O6039" s="23">
        <f t="shared" si="1899"/>
        <v>25</v>
      </c>
      <c r="P6039" s="23" t="str">
        <f t="shared" si="1900"/>
        <v>00250461Principal</v>
      </c>
    </row>
    <row r="6040" spans="1:16" ht="15" hidden="1" customHeight="1">
      <c r="A6040" s="82" t="s">
        <v>728</v>
      </c>
      <c r="B6040" s="23" t="str">
        <f>IFERROR(VLOOKUP(A6040,hoja!$A$2:$E$970,4,FALSE),0)</f>
        <v>CENTRO</v>
      </c>
      <c r="C6040" s="23" t="str">
        <f>IFERROR(VLOOKUP(A6040,hoja!$A$2:$E$1370,5,FALSE),0)</f>
        <v>VILLETA</v>
      </c>
      <c r="D6040" s="23" t="str">
        <f>IFERROR(VLOOKUP(A6040,hoja!A:D,3,FALSE),0)</f>
        <v>0025</v>
      </c>
      <c r="E6040" s="40" t="s">
        <v>743</v>
      </c>
      <c r="F6040" s="23" t="str">
        <f>IFERROR(VLOOKUP(E6040,hoja!$A$2:$E$970,4,FALSE),0)</f>
        <v>CENTRO</v>
      </c>
      <c r="G6040" s="23" t="str">
        <f>IFERROR(VLOOKUP(E6040,hoja!$A$2:$E$970,5,FALSE),0)</f>
        <v>BOGOTÁ</v>
      </c>
      <c r="H6040" s="103" t="str">
        <f>IFERROR(VLOOKUP(E6040,hoja!A:C,3,FALSE),0)</f>
        <v>0461</v>
      </c>
      <c r="I6040" s="24" t="str">
        <f t="shared" si="1898"/>
        <v>00250461</v>
      </c>
      <c r="K6040" s="23">
        <v>97</v>
      </c>
      <c r="L6040" s="23" t="str">
        <f t="shared" si="1901"/>
        <v>REGIONAL</v>
      </c>
      <c r="M6040" s="23" t="s">
        <v>618</v>
      </c>
      <c r="N6040" s="23" t="s">
        <v>622</v>
      </c>
      <c r="O6040" s="23">
        <f t="shared" si="1899"/>
        <v>25</v>
      </c>
      <c r="P6040" s="23" t="str">
        <f t="shared" si="1900"/>
        <v>00250461Principal</v>
      </c>
    </row>
    <row r="6041" spans="1:16" ht="15" hidden="1" customHeight="1">
      <c r="A6041" s="82" t="s">
        <v>728</v>
      </c>
      <c r="B6041" s="23" t="str">
        <f>IFERROR(VLOOKUP(A6041,hoja!$A$2:$E$970,4,FALSE),0)</f>
        <v>CENTRO</v>
      </c>
      <c r="C6041" s="23" t="str">
        <f>IFERROR(VLOOKUP(A6041,hoja!$A$2:$E$1370,5,FALSE),0)</f>
        <v>VILLETA</v>
      </c>
      <c r="D6041" s="23" t="str">
        <f>IFERROR(VLOOKUP(A6041,hoja!A:D,3,FALSE),0)</f>
        <v>0025</v>
      </c>
      <c r="E6041" s="40" t="s">
        <v>942</v>
      </c>
      <c r="F6041" s="23" t="str">
        <f>IFERROR(VLOOKUP(E6041,hoja!$A$2:$E$970,4,FALSE),0)</f>
        <v>CENTRO</v>
      </c>
      <c r="G6041" s="23" t="str">
        <f>IFERROR(VLOOKUP(E6041,hoja!$A$2:$E$970,5,FALSE),0)</f>
        <v>BOGOTÁ</v>
      </c>
      <c r="H6041" s="103" t="str">
        <f>IFERROR(VLOOKUP(E6041,hoja!A:C,3,FALSE),0)</f>
        <v>60002</v>
      </c>
      <c r="I6041" s="24" t="str">
        <f t="shared" si="1898"/>
        <v>002560002</v>
      </c>
      <c r="K6041" s="23">
        <v>101</v>
      </c>
      <c r="L6041" s="23" t="str">
        <f t="shared" si="1901"/>
        <v>REGIONAL</v>
      </c>
      <c r="M6041" s="23" t="s">
        <v>618</v>
      </c>
      <c r="N6041" s="23" t="s">
        <v>622</v>
      </c>
      <c r="O6041" s="23">
        <f t="shared" si="1899"/>
        <v>25</v>
      </c>
      <c r="P6041" s="23" t="str">
        <f t="shared" si="1900"/>
        <v>002560002Principal</v>
      </c>
    </row>
    <row r="6042" spans="1:16" ht="15" hidden="1" customHeight="1">
      <c r="A6042" s="82" t="s">
        <v>728</v>
      </c>
      <c r="B6042" s="23" t="str">
        <f>IFERROR(VLOOKUP(A6042,hoja!$A$2:$E$970,4,FALSE),0)</f>
        <v>CENTRO</v>
      </c>
      <c r="C6042" s="23" t="str">
        <f>IFERROR(VLOOKUP(A6042,hoja!$A$2:$E$1370,5,FALSE),0)</f>
        <v>VILLETA</v>
      </c>
      <c r="D6042" s="23" t="str">
        <f>IFERROR(VLOOKUP(A6042,hoja!A:D,3,FALSE),0)</f>
        <v>0025</v>
      </c>
      <c r="E6042" s="40" t="s">
        <v>942</v>
      </c>
      <c r="F6042" s="23" t="str">
        <f>IFERROR(VLOOKUP(E6042,hoja!$A$2:$E$970,4,FALSE),0)</f>
        <v>CENTRO</v>
      </c>
      <c r="G6042" s="23" t="str">
        <f>IFERROR(VLOOKUP(E6042,hoja!$A$2:$E$970,5,FALSE),0)</f>
        <v>BOGOTÁ</v>
      </c>
      <c r="H6042" s="103" t="str">
        <f>IFERROR(VLOOKUP(E6042,hoja!A:C,3,FALSE),0)</f>
        <v>60002</v>
      </c>
      <c r="I6042" s="24" t="str">
        <f t="shared" si="1898"/>
        <v>002560002</v>
      </c>
      <c r="K6042" s="23">
        <v>84</v>
      </c>
      <c r="L6042" s="23" t="str">
        <f t="shared" si="1901"/>
        <v>REGIONAL</v>
      </c>
      <c r="M6042" s="23" t="s">
        <v>618</v>
      </c>
      <c r="N6042" s="23" t="s">
        <v>622</v>
      </c>
      <c r="O6042" s="23">
        <f t="shared" si="1899"/>
        <v>25</v>
      </c>
      <c r="P6042" s="23" t="str">
        <f t="shared" si="1900"/>
        <v>002560002Principal</v>
      </c>
    </row>
    <row r="6043" spans="1:16" ht="15" hidden="1" customHeight="1">
      <c r="A6043" s="82" t="s">
        <v>728</v>
      </c>
      <c r="B6043" s="23" t="str">
        <f>IFERROR(VLOOKUP(A6043,hoja!$A$2:$E$970,4,FALSE),0)</f>
        <v>CENTRO</v>
      </c>
      <c r="C6043" s="23" t="str">
        <f>IFERROR(VLOOKUP(A6043,hoja!$A$2:$E$1370,5,FALSE),0)</f>
        <v>VILLETA</v>
      </c>
      <c r="D6043" s="23" t="str">
        <f>IFERROR(VLOOKUP(A6043,hoja!A:D,3,FALSE),0)</f>
        <v>0025</v>
      </c>
      <c r="E6043" s="40" t="s">
        <v>943</v>
      </c>
      <c r="F6043" s="23" t="str">
        <f>IFERROR(VLOOKUP(E6043,hoja!$A$2:$E$970,4,FALSE),0)</f>
        <v>CENTRO</v>
      </c>
      <c r="G6043" s="23" t="str">
        <f>IFERROR(VLOOKUP(E6043,hoja!$A$2:$E$970,5,FALSE),0)</f>
        <v>BOGOTÁ</v>
      </c>
      <c r="H6043" s="103" t="str">
        <f>IFERROR(VLOOKUP(E6043,hoja!A:C,3,FALSE),0)</f>
        <v>60003</v>
      </c>
      <c r="I6043" s="24" t="str">
        <f t="shared" si="1898"/>
        <v>002560003</v>
      </c>
      <c r="K6043" s="23">
        <v>138</v>
      </c>
      <c r="L6043" s="23" t="str">
        <f t="shared" si="1901"/>
        <v>REGIONAL</v>
      </c>
      <c r="M6043" s="23" t="s">
        <v>618</v>
      </c>
      <c r="N6043" s="23" t="s">
        <v>622</v>
      </c>
      <c r="O6043" s="23">
        <f t="shared" si="1899"/>
        <v>25</v>
      </c>
      <c r="P6043" s="23" t="str">
        <f t="shared" si="1900"/>
        <v>002560003Principal</v>
      </c>
    </row>
    <row r="6044" spans="1:16" ht="15" hidden="1" customHeight="1">
      <c r="A6044" s="82" t="s">
        <v>729</v>
      </c>
      <c r="B6044" s="23" t="str">
        <f>IFERROR(VLOOKUP(A6044,hoja!$A$2:$E$970,4,FALSE),0)</f>
        <v>SANTANDER</v>
      </c>
      <c r="C6044" s="23" t="str">
        <f>IFERROR(VLOOKUP(A6044,hoja!$A$2:$E$1370,5,FALSE),0)</f>
        <v>YOPAL</v>
      </c>
      <c r="D6044" s="23" t="str">
        <f>IFERROR(VLOOKUP(A6044,hoja!A:D,3,FALSE),0)</f>
        <v>0442</v>
      </c>
      <c r="E6044" s="40" t="s">
        <v>1330</v>
      </c>
      <c r="F6044" s="23" t="str">
        <f>IFERROR(VLOOKUP(E6044,hoja!$A$2:$E$970,4,FALSE),0)</f>
        <v>CENTRO</v>
      </c>
      <c r="G6044" s="23" t="str">
        <f>IFERROR(VLOOKUP(E6044,hoja!$A$2:$E$970,5,FALSE),0)</f>
        <v>SESQUILÉ</v>
      </c>
      <c r="H6044" s="103" t="str">
        <f>IFERROR(VLOOKUP(E6044,hoja!A:C,3,FALSE),0)</f>
        <v>1501</v>
      </c>
      <c r="I6044" s="24" t="str">
        <f t="shared" si="1898"/>
        <v>04421501</v>
      </c>
      <c r="K6044" s="23">
        <v>451</v>
      </c>
      <c r="L6044" s="23" t="str">
        <f t="shared" si="1901"/>
        <v>NACIONAL</v>
      </c>
      <c r="M6044" s="23" t="s">
        <v>618</v>
      </c>
      <c r="N6044" s="23" t="s">
        <v>622</v>
      </c>
      <c r="O6044" s="23">
        <f t="shared" si="1899"/>
        <v>16</v>
      </c>
      <c r="P6044" s="23" t="str">
        <f t="shared" si="1900"/>
        <v>04421501Principal</v>
      </c>
    </row>
    <row r="6045" spans="1:16" ht="15" hidden="1" customHeight="1">
      <c r="A6045" s="82" t="s">
        <v>729</v>
      </c>
      <c r="B6045" s="23" t="str">
        <f>IFERROR(VLOOKUP(A6045,hoja!$A$2:$E$970,4,FALSE),0)</f>
        <v>SANTANDER</v>
      </c>
      <c r="C6045" s="23" t="str">
        <f>IFERROR(VLOOKUP(A6045,hoja!$A$2:$E$1370,5,FALSE),0)</f>
        <v>YOPAL</v>
      </c>
      <c r="D6045" s="23" t="str">
        <f>IFERROR(VLOOKUP(A6045,hoja!A:D,3,FALSE),0)</f>
        <v>0442</v>
      </c>
      <c r="E6045" s="40" t="s">
        <v>637</v>
      </c>
      <c r="F6045" s="23" t="str">
        <f>IFERROR(VLOOKUP(E6045,hoja!$A$2:$E$970,4,FALSE),0)</f>
        <v>SANTANDER</v>
      </c>
      <c r="G6045" s="23" t="str">
        <f>IFERROR(VLOOKUP(E6045,hoja!$A$2:$E$970,5,FALSE),0)</f>
        <v>PIEDECUESTA</v>
      </c>
      <c r="H6045" s="103" t="str">
        <f>IFERROR(VLOOKUP(E6045,hoja!A:C,3,FALSE),0)</f>
        <v>0422</v>
      </c>
      <c r="I6045" s="24" t="str">
        <f t="shared" si="1898"/>
        <v>04420422</v>
      </c>
      <c r="K6045" s="23">
        <v>471</v>
      </c>
      <c r="L6045" s="23" t="str">
        <f t="shared" si="1901"/>
        <v>REGIONAL</v>
      </c>
      <c r="M6045" s="23" t="s">
        <v>808</v>
      </c>
      <c r="N6045" s="23" t="s">
        <v>622</v>
      </c>
      <c r="O6045" s="23">
        <f t="shared" si="1899"/>
        <v>16</v>
      </c>
      <c r="P6045" s="23" t="str">
        <f t="shared" si="1900"/>
        <v>04420422Sogamoso</v>
      </c>
    </row>
    <row r="6046" spans="1:16" ht="15" hidden="1" customHeight="1">
      <c r="A6046" s="82" t="s">
        <v>629</v>
      </c>
      <c r="B6046" s="23" t="str">
        <f>IFERROR(VLOOKUP(A6046,hoja!$A$2:$E$970,4,FALSE),0)</f>
        <v>CENTRO</v>
      </c>
      <c r="C6046" s="23" t="str">
        <f>IFERROR(VLOOKUP(A6046,hoja!$A$2:$E$1370,5,FALSE),0)</f>
        <v>ZIPAQUIRÁ</v>
      </c>
      <c r="D6046" s="23" t="str">
        <f>IFERROR(VLOOKUP(A6046,hoja!A:D,3,FALSE),0)</f>
        <v>0032</v>
      </c>
      <c r="E6046" s="40" t="s">
        <v>1330</v>
      </c>
      <c r="F6046" s="23" t="str">
        <f>IFERROR(VLOOKUP(E6046,hoja!$A$2:$E$970,4,FALSE),0)</f>
        <v>CENTRO</v>
      </c>
      <c r="G6046" s="23" t="str">
        <f>IFERROR(VLOOKUP(E6046,hoja!$A$2:$E$970,5,FALSE),0)</f>
        <v>SESQUILÉ</v>
      </c>
      <c r="H6046" s="103" t="str">
        <f>IFERROR(VLOOKUP(E6046,hoja!A:C,3,FALSE),0)</f>
        <v>1501</v>
      </c>
      <c r="I6046" s="24" t="str">
        <f t="shared" si="1898"/>
        <v>00321501</v>
      </c>
      <c r="K6046" s="23">
        <v>36</v>
      </c>
      <c r="L6046" s="23" t="str">
        <f t="shared" si="1901"/>
        <v>REGIONAL</v>
      </c>
      <c r="M6046" s="23" t="s">
        <v>618</v>
      </c>
      <c r="N6046" s="23" t="s">
        <v>622</v>
      </c>
      <c r="O6046" s="23">
        <f t="shared" si="1899"/>
        <v>25</v>
      </c>
      <c r="P6046" s="23" t="str">
        <f t="shared" si="1900"/>
        <v>00321501Principal</v>
      </c>
    </row>
    <row r="6047" spans="1:16" ht="15" hidden="1" customHeight="1">
      <c r="A6047" s="82" t="s">
        <v>629</v>
      </c>
      <c r="B6047" s="23" t="str">
        <f>IFERROR(VLOOKUP(A6047,hoja!$A$2:$E$970,4,FALSE),0)</f>
        <v>CENTRO</v>
      </c>
      <c r="C6047" s="23" t="str">
        <f>IFERROR(VLOOKUP(A6047,hoja!$A$2:$E$1370,5,FALSE),0)</f>
        <v>ZIPAQUIRÁ</v>
      </c>
      <c r="D6047" s="23" t="str">
        <f>IFERROR(VLOOKUP(A6047,hoja!A:D,3,FALSE),0)</f>
        <v>0032</v>
      </c>
      <c r="E6047" s="40" t="s">
        <v>1330</v>
      </c>
      <c r="F6047" s="23" t="str">
        <f>IFERROR(VLOOKUP(E6047,hoja!$A$2:$E$970,4,FALSE),0)</f>
        <v>CENTRO</v>
      </c>
      <c r="G6047" s="23" t="str">
        <f>IFERROR(VLOOKUP(E6047,hoja!$A$2:$E$970,5,FALSE),0)</f>
        <v>SESQUILÉ</v>
      </c>
      <c r="H6047" s="103" t="str">
        <f>IFERROR(VLOOKUP(E6047,hoja!A:C,3,FALSE),0)</f>
        <v>1501</v>
      </c>
      <c r="I6047" s="24" t="str">
        <f t="shared" si="1898"/>
        <v>00321501</v>
      </c>
      <c r="K6047" s="23">
        <v>29</v>
      </c>
      <c r="L6047" s="23" t="str">
        <f t="shared" si="1901"/>
        <v>REGIONAL</v>
      </c>
      <c r="M6047" s="23" t="s">
        <v>618</v>
      </c>
      <c r="N6047" s="23" t="s">
        <v>622</v>
      </c>
      <c r="O6047" s="23">
        <f t="shared" si="1899"/>
        <v>25</v>
      </c>
      <c r="P6047" s="23" t="str">
        <f t="shared" si="1900"/>
        <v>00321501Principal</v>
      </c>
    </row>
    <row r="6048" spans="1:16" ht="15" hidden="1" customHeight="1">
      <c r="A6048" s="82" t="s">
        <v>629</v>
      </c>
      <c r="B6048" s="23" t="str">
        <f>IFERROR(VLOOKUP(A6048,hoja!$A$2:$E$970,4,FALSE),0)</f>
        <v>CENTRO</v>
      </c>
      <c r="C6048" s="23" t="str">
        <f>IFERROR(VLOOKUP(A6048,hoja!$A$2:$E$1370,5,FALSE),0)</f>
        <v>ZIPAQUIRÁ</v>
      </c>
      <c r="D6048" s="23" t="str">
        <f>IFERROR(VLOOKUP(A6048,hoja!A:D,3,FALSE),0)</f>
        <v>0032</v>
      </c>
      <c r="E6048" s="40" t="s">
        <v>1330</v>
      </c>
      <c r="F6048" s="23" t="str">
        <f>IFERROR(VLOOKUP(E6048,hoja!$A$2:$E$970,4,FALSE),0)</f>
        <v>CENTRO</v>
      </c>
      <c r="G6048" s="23" t="str">
        <f>IFERROR(VLOOKUP(E6048,hoja!$A$2:$E$970,5,FALSE),0)</f>
        <v>SESQUILÉ</v>
      </c>
      <c r="H6048" s="103" t="str">
        <f>IFERROR(VLOOKUP(E6048,hoja!A:C,3,FALSE),0)</f>
        <v>1501</v>
      </c>
      <c r="I6048" s="24" t="str">
        <f t="shared" si="1898"/>
        <v>00321501</v>
      </c>
      <c r="K6048" s="23">
        <v>29</v>
      </c>
      <c r="L6048" s="23" t="str">
        <f t="shared" si="1901"/>
        <v>REGIONAL</v>
      </c>
      <c r="M6048" s="23" t="s">
        <v>618</v>
      </c>
      <c r="N6048" s="23" t="s">
        <v>622</v>
      </c>
      <c r="O6048" s="23">
        <f t="shared" si="1899"/>
        <v>25</v>
      </c>
      <c r="P6048" s="23" t="str">
        <f t="shared" si="1900"/>
        <v>00321501Principal</v>
      </c>
    </row>
    <row r="6049" spans="1:16" ht="15" hidden="1" customHeight="1">
      <c r="A6049" s="82" t="s">
        <v>630</v>
      </c>
      <c r="B6049" s="23" t="str">
        <f>IFERROR(VLOOKUP(A6049,hoja!$A$2:$E$970,4,FALSE),0)</f>
        <v>CENTRO</v>
      </c>
      <c r="C6049" s="23" t="str">
        <f>IFERROR(VLOOKUP(A6049,hoja!$A$2:$E$1370,5,FALSE),0)</f>
        <v>SESQUILÉ</v>
      </c>
      <c r="D6049" s="23" t="str">
        <f>IFERROR(VLOOKUP(A6049,hoja!A:D,3,FALSE),0)</f>
        <v>1501</v>
      </c>
      <c r="E6049" s="40" t="s">
        <v>692</v>
      </c>
      <c r="F6049" s="23" t="str">
        <f>IFERROR(VLOOKUP(E6049,hoja!$A$2:$E$970,4,FALSE),0)</f>
        <v>SANTANDER</v>
      </c>
      <c r="G6049" s="23" t="str">
        <f>IFERROR(VLOOKUP(E6049,hoja!$A$2:$E$970,5,FALSE),0)</f>
        <v>BARBOSA</v>
      </c>
      <c r="H6049" s="103" t="str">
        <f>IFERROR(VLOOKUP(E6049,hoja!A:C,3,FALSE),0)</f>
        <v>0446</v>
      </c>
      <c r="I6049" s="24" t="str">
        <f t="shared" si="1898"/>
        <v>15010446</v>
      </c>
      <c r="K6049" s="23">
        <v>163</v>
      </c>
      <c r="L6049" s="23" t="str">
        <f t="shared" si="1901"/>
        <v>NACIONAL</v>
      </c>
      <c r="M6049" s="23" t="s">
        <v>618</v>
      </c>
      <c r="N6049" s="23" t="s">
        <v>622</v>
      </c>
      <c r="O6049" s="23">
        <f t="shared" si="1899"/>
        <v>25</v>
      </c>
      <c r="P6049" s="23" t="str">
        <f t="shared" si="1900"/>
        <v>15010446Principal</v>
      </c>
    </row>
    <row r="6050" spans="1:16" ht="15" hidden="1" customHeight="1">
      <c r="A6050" s="82" t="s">
        <v>630</v>
      </c>
      <c r="B6050" s="23" t="str">
        <f>IFERROR(VLOOKUP(A6050,hoja!$A$2:$E$970,4,FALSE),0)</f>
        <v>CENTRO</v>
      </c>
      <c r="C6050" s="23" t="str">
        <f>IFERROR(VLOOKUP(A6050,hoja!$A$2:$E$1370,5,FALSE),0)</f>
        <v>SESQUILÉ</v>
      </c>
      <c r="D6050" s="23" t="str">
        <f>IFERROR(VLOOKUP(A6050,hoja!A:D,3,FALSE),0)</f>
        <v>1501</v>
      </c>
      <c r="E6050" s="40" t="s">
        <v>683</v>
      </c>
      <c r="F6050" s="23" t="str">
        <f>IFERROR(VLOOKUP(E6050,hoja!$A$2:$E$970,4,FALSE),0)</f>
        <v>OCCIDENTE</v>
      </c>
      <c r="G6050" s="23" t="str">
        <f>IFERROR(VLOOKUP(E6050,hoja!$A$2:$E$970,5,FALSE),0)</f>
        <v>BUGA</v>
      </c>
      <c r="H6050" s="103" t="str">
        <f>IFERROR(VLOOKUP(E6050,hoja!A:C,3,FALSE),0)</f>
        <v>0411</v>
      </c>
      <c r="I6050" s="24" t="str">
        <f t="shared" si="1898"/>
        <v>15010411</v>
      </c>
      <c r="K6050" s="23">
        <v>456</v>
      </c>
      <c r="L6050" s="23" t="str">
        <f t="shared" si="1901"/>
        <v>NACIONAL</v>
      </c>
      <c r="M6050" s="23" t="s">
        <v>618</v>
      </c>
      <c r="N6050" s="23" t="s">
        <v>622</v>
      </c>
      <c r="O6050" s="23">
        <f t="shared" si="1899"/>
        <v>16</v>
      </c>
      <c r="P6050" s="23" t="str">
        <f t="shared" si="1900"/>
        <v>15010411Principal</v>
      </c>
    </row>
    <row r="6051" spans="1:16" ht="15" hidden="1" customHeight="1">
      <c r="A6051" s="82" t="s">
        <v>630</v>
      </c>
      <c r="B6051" s="23" t="str">
        <f>IFERROR(VLOOKUP(A6051,hoja!$A$2:$E$970,4,FALSE),0)</f>
        <v>CENTRO</v>
      </c>
      <c r="C6051" s="23" t="str">
        <f>IFERROR(VLOOKUP(A6051,hoja!$A$2:$E$1370,5,FALSE),0)</f>
        <v>SESQUILÉ</v>
      </c>
      <c r="D6051" s="23" t="str">
        <f>IFERROR(VLOOKUP(A6051,hoja!A:D,3,FALSE),0)</f>
        <v>1501</v>
      </c>
      <c r="E6051" s="40" t="s">
        <v>660</v>
      </c>
      <c r="F6051" s="23" t="str">
        <f>IFERROR(VLOOKUP(E6051,hoja!$A$2:$E$970,4,FALSE),0)</f>
        <v>CENTRO</v>
      </c>
      <c r="G6051" s="23" t="str">
        <f>IFERROR(VLOOKUP(E6051,hoja!$A$2:$E$970,5,FALSE),0)</f>
        <v>BOGOTÁ</v>
      </c>
      <c r="H6051" s="103" t="str">
        <f>IFERROR(VLOOKUP(E6051,hoja!A:C,3,FALSE),0)</f>
        <v>0035</v>
      </c>
      <c r="I6051" s="24" t="str">
        <f t="shared" si="1898"/>
        <v>15010035</v>
      </c>
      <c r="K6051" s="23">
        <v>53</v>
      </c>
      <c r="L6051" s="23" t="str">
        <f t="shared" si="1901"/>
        <v>REGIONAL</v>
      </c>
      <c r="M6051" s="23" t="s">
        <v>618</v>
      </c>
      <c r="N6051" s="23" t="s">
        <v>622</v>
      </c>
      <c r="O6051" s="23">
        <f t="shared" si="1899"/>
        <v>25</v>
      </c>
      <c r="P6051" s="23" t="str">
        <f t="shared" si="1900"/>
        <v>15010035Principal</v>
      </c>
    </row>
    <row r="6052" spans="1:16" ht="15" hidden="1" customHeight="1">
      <c r="A6052" s="82" t="s">
        <v>630</v>
      </c>
      <c r="B6052" s="23" t="str">
        <f>IFERROR(VLOOKUP(A6052,hoja!$A$2:$E$970,4,FALSE),0)</f>
        <v>CENTRO</v>
      </c>
      <c r="C6052" s="23" t="str">
        <f>IFERROR(VLOOKUP(A6052,hoja!$A$2:$E$1370,5,FALSE),0)</f>
        <v>SESQUILÉ</v>
      </c>
      <c r="D6052" s="23" t="str">
        <f>IFERROR(VLOOKUP(A6052,hoja!A:D,3,FALSE),0)</f>
        <v>1501</v>
      </c>
      <c r="E6052" s="40" t="s">
        <v>660</v>
      </c>
      <c r="F6052" s="23" t="str">
        <f>IFERROR(VLOOKUP(E6052,hoja!$A$2:$E$970,4,FALSE),0)</f>
        <v>CENTRO</v>
      </c>
      <c r="G6052" s="23" t="str">
        <f>IFERROR(VLOOKUP(E6052,hoja!$A$2:$E$970,5,FALSE),0)</f>
        <v>BOGOTÁ</v>
      </c>
      <c r="H6052" s="103" t="str">
        <f>IFERROR(VLOOKUP(E6052,hoja!A:C,3,FALSE),0)</f>
        <v>0035</v>
      </c>
      <c r="I6052" s="24" t="str">
        <f t="shared" si="1898"/>
        <v>15010035</v>
      </c>
      <c r="K6052" s="23">
        <v>53</v>
      </c>
      <c r="L6052" s="23" t="str">
        <f t="shared" si="1901"/>
        <v>REGIONAL</v>
      </c>
      <c r="M6052" s="23" t="s">
        <v>618</v>
      </c>
      <c r="N6052" s="23" t="s">
        <v>622</v>
      </c>
      <c r="O6052" s="23">
        <f t="shared" si="1899"/>
        <v>25</v>
      </c>
      <c r="P6052" s="23" t="str">
        <f t="shared" si="1900"/>
        <v>15010035Principal</v>
      </c>
    </row>
    <row r="6053" spans="1:16" ht="15" hidden="1" customHeight="1">
      <c r="A6053" s="82" t="s">
        <v>630</v>
      </c>
      <c r="B6053" s="23" t="str">
        <f>IFERROR(VLOOKUP(A6053,hoja!$A$2:$E$970,4,FALSE),0)</f>
        <v>CENTRO</v>
      </c>
      <c r="C6053" s="23" t="str">
        <f>IFERROR(VLOOKUP(A6053,hoja!$A$2:$E$1370,5,FALSE),0)</f>
        <v>SESQUILÉ</v>
      </c>
      <c r="D6053" s="23" t="str">
        <f>IFERROR(VLOOKUP(A6053,hoja!A:D,3,FALSE),0)</f>
        <v>1501</v>
      </c>
      <c r="E6053" s="40" t="s">
        <v>660</v>
      </c>
      <c r="F6053" s="23" t="str">
        <f>IFERROR(VLOOKUP(E6053,hoja!$A$2:$E$970,4,FALSE),0)</f>
        <v>CENTRO</v>
      </c>
      <c r="G6053" s="23" t="str">
        <f>IFERROR(VLOOKUP(E6053,hoja!$A$2:$E$970,5,FALSE),0)</f>
        <v>BOGOTÁ</v>
      </c>
      <c r="H6053" s="103" t="str">
        <f>IFERROR(VLOOKUP(E6053,hoja!A:C,3,FALSE),0)</f>
        <v>0035</v>
      </c>
      <c r="I6053" s="24" t="str">
        <f t="shared" si="1898"/>
        <v>15010035</v>
      </c>
      <c r="K6053" s="23">
        <v>65</v>
      </c>
      <c r="L6053" s="23" t="str">
        <f t="shared" si="1901"/>
        <v>REGIONAL</v>
      </c>
      <c r="M6053" s="23" t="s">
        <v>618</v>
      </c>
      <c r="N6053" s="23" t="s">
        <v>622</v>
      </c>
      <c r="O6053" s="23">
        <f t="shared" si="1899"/>
        <v>25</v>
      </c>
      <c r="P6053" s="23" t="str">
        <f t="shared" si="1900"/>
        <v>15010035Principal</v>
      </c>
    </row>
    <row r="6054" spans="1:16" ht="15" hidden="1" customHeight="1">
      <c r="A6054" s="82" t="s">
        <v>630</v>
      </c>
      <c r="B6054" s="23" t="str">
        <f>IFERROR(VLOOKUP(A6054,hoja!$A$2:$E$970,4,FALSE),0)</f>
        <v>CENTRO</v>
      </c>
      <c r="C6054" s="23" t="str">
        <f>IFERROR(VLOOKUP(A6054,hoja!$A$2:$E$1370,5,FALSE),0)</f>
        <v>SESQUILÉ</v>
      </c>
      <c r="D6054" s="23" t="str">
        <f>IFERROR(VLOOKUP(A6054,hoja!A:D,3,FALSE),0)</f>
        <v>1501</v>
      </c>
      <c r="E6054" s="40" t="s">
        <v>660</v>
      </c>
      <c r="F6054" s="23" t="str">
        <f>IFERROR(VLOOKUP(E6054,hoja!$A$2:$E$970,4,FALSE),0)</f>
        <v>CENTRO</v>
      </c>
      <c r="G6054" s="23" t="str">
        <f>IFERROR(VLOOKUP(E6054,hoja!$A$2:$E$970,5,FALSE),0)</f>
        <v>BOGOTÁ</v>
      </c>
      <c r="H6054" s="103" t="str">
        <f>IFERROR(VLOOKUP(E6054,hoja!A:C,3,FALSE),0)</f>
        <v>0035</v>
      </c>
      <c r="I6054" s="24" t="str">
        <f t="shared" si="1898"/>
        <v>15010035</v>
      </c>
      <c r="K6054" s="23">
        <v>57</v>
      </c>
      <c r="L6054" s="23" t="str">
        <f t="shared" si="1901"/>
        <v>REGIONAL</v>
      </c>
      <c r="M6054" s="23" t="s">
        <v>618</v>
      </c>
      <c r="N6054" s="23" t="s">
        <v>622</v>
      </c>
      <c r="O6054" s="23">
        <f t="shared" si="1899"/>
        <v>25</v>
      </c>
      <c r="P6054" s="23" t="str">
        <f t="shared" si="1900"/>
        <v>15010035Principal</v>
      </c>
    </row>
    <row r="6055" spans="1:16" ht="15" hidden="1" customHeight="1">
      <c r="A6055" s="82" t="s">
        <v>630</v>
      </c>
      <c r="B6055" s="23" t="str">
        <f>IFERROR(VLOOKUP(A6055,hoja!$A$2:$E$970,4,FALSE),0)</f>
        <v>CENTRO</v>
      </c>
      <c r="C6055" s="23" t="str">
        <f>IFERROR(VLOOKUP(A6055,hoja!$A$2:$E$1370,5,FALSE),0)</f>
        <v>SESQUILÉ</v>
      </c>
      <c r="D6055" s="23" t="str">
        <f>IFERROR(VLOOKUP(A6055,hoja!A:D,3,FALSE),0)</f>
        <v>1501</v>
      </c>
      <c r="E6055" s="40" t="s">
        <v>661</v>
      </c>
      <c r="F6055" s="23" t="str">
        <f>IFERROR(VLOOKUP(E6055,hoja!$A$2:$E$970,4,FALSE),0)</f>
        <v>COSTA</v>
      </c>
      <c r="G6055" s="23" t="str">
        <f>IFERROR(VLOOKUP(E6055,hoja!$A$2:$E$970,5,FALSE),0)</f>
        <v>CARTAGENA</v>
      </c>
      <c r="H6055" s="103" t="str">
        <f>IFERROR(VLOOKUP(E6055,hoja!A:C,3,FALSE),0)</f>
        <v>0113</v>
      </c>
      <c r="I6055" s="24" t="str">
        <f t="shared" si="1898"/>
        <v>15010113</v>
      </c>
      <c r="K6055" s="36">
        <v>1117</v>
      </c>
      <c r="L6055" s="23" t="str">
        <f t="shared" si="1901"/>
        <v>NACIONAL</v>
      </c>
      <c r="M6055" s="23" t="s">
        <v>765</v>
      </c>
      <c r="N6055" s="23" t="s">
        <v>622</v>
      </c>
      <c r="O6055" s="23">
        <f t="shared" si="1899"/>
        <v>6</v>
      </c>
      <c r="P6055" s="23" t="str">
        <f t="shared" si="1900"/>
        <v>15010113Magdalena medio</v>
      </c>
    </row>
    <row r="6056" spans="1:16" ht="15" hidden="1" customHeight="1">
      <c r="A6056" s="82" t="s">
        <v>630</v>
      </c>
      <c r="B6056" s="23" t="str">
        <f>IFERROR(VLOOKUP(A6056,hoja!$A$2:$E$970,4,FALSE),0)</f>
        <v>CENTRO</v>
      </c>
      <c r="C6056" s="23" t="str">
        <f>IFERROR(VLOOKUP(A6056,hoja!$A$2:$E$1370,5,FALSE),0)</f>
        <v>SESQUILÉ</v>
      </c>
      <c r="D6056" s="23" t="str">
        <f>IFERROR(VLOOKUP(A6056,hoja!A:D,3,FALSE),0)</f>
        <v>1501</v>
      </c>
      <c r="E6056" s="40" t="s">
        <v>661</v>
      </c>
      <c r="F6056" s="23" t="str">
        <f>IFERROR(VLOOKUP(E6056,hoja!$A$2:$E$970,4,FALSE),0)</f>
        <v>COSTA</v>
      </c>
      <c r="G6056" s="23" t="str">
        <f>IFERROR(VLOOKUP(E6056,hoja!$A$2:$E$970,5,FALSE),0)</f>
        <v>CARTAGENA</v>
      </c>
      <c r="H6056" s="103" t="str">
        <f>IFERROR(VLOOKUP(E6056,hoja!A:C,3,FALSE),0)</f>
        <v>0113</v>
      </c>
      <c r="I6056" s="24" t="str">
        <f t="shared" si="1898"/>
        <v>15010113</v>
      </c>
      <c r="K6056" s="36">
        <v>1057</v>
      </c>
      <c r="L6056" s="23" t="str">
        <f t="shared" si="1901"/>
        <v>NACIONAL</v>
      </c>
      <c r="M6056" s="23" t="s">
        <v>618</v>
      </c>
      <c r="N6056" s="23" t="s">
        <v>622</v>
      </c>
      <c r="O6056" s="23">
        <f t="shared" si="1899"/>
        <v>8</v>
      </c>
      <c r="P6056" s="23" t="str">
        <f t="shared" si="1900"/>
        <v>15010113Principal</v>
      </c>
    </row>
    <row r="6057" spans="1:16" ht="15" hidden="1" customHeight="1">
      <c r="A6057" s="82" t="s">
        <v>630</v>
      </c>
      <c r="B6057" s="23" t="str">
        <f>IFERROR(VLOOKUP(A6057,hoja!$A$2:$E$970,4,FALSE),0)</f>
        <v>CENTRO</v>
      </c>
      <c r="C6057" s="23" t="str">
        <f>IFERROR(VLOOKUP(A6057,hoja!$A$2:$E$1370,5,FALSE),0)</f>
        <v>SESQUILÉ</v>
      </c>
      <c r="D6057" s="23" t="str">
        <f>IFERROR(VLOOKUP(A6057,hoja!A:D,3,FALSE),0)</f>
        <v>1501</v>
      </c>
      <c r="E6057" s="40" t="s">
        <v>699</v>
      </c>
      <c r="F6057" s="23" t="str">
        <f>IFERROR(VLOOKUP(E6057,hoja!$A$2:$E$970,4,FALSE),0)</f>
        <v>ANTIOQUIA</v>
      </c>
      <c r="G6057" s="23" t="str">
        <f>IFERROR(VLOOKUP(E6057,hoja!$A$2:$E$970,5,FALSE),0)</f>
        <v>CHIGORODÓ</v>
      </c>
      <c r="H6057" s="103" t="str">
        <f>IFERROR(VLOOKUP(E6057,hoja!A:C,3,FALSE),0)</f>
        <v>0074</v>
      </c>
      <c r="I6057" s="24" t="str">
        <f t="shared" si="1898"/>
        <v>15010074</v>
      </c>
      <c r="K6057" s="23">
        <v>726</v>
      </c>
      <c r="L6057" s="23" t="str">
        <f t="shared" si="1901"/>
        <v>NACIONAL</v>
      </c>
      <c r="M6057" s="23" t="s">
        <v>623</v>
      </c>
      <c r="N6057" s="23" t="s">
        <v>622</v>
      </c>
      <c r="O6057" s="23">
        <f t="shared" si="1899"/>
        <v>12</v>
      </c>
      <c r="P6057" s="23" t="str">
        <f t="shared" si="1900"/>
        <v>15010074Facatativa</v>
      </c>
    </row>
    <row r="6058" spans="1:16" ht="15" hidden="1" customHeight="1">
      <c r="A6058" s="82" t="s">
        <v>630</v>
      </c>
      <c r="B6058" s="23" t="str">
        <f>IFERROR(VLOOKUP(A6058,hoja!$A$2:$E$970,4,FALSE),0)</f>
        <v>CENTRO</v>
      </c>
      <c r="C6058" s="23" t="str">
        <f>IFERROR(VLOOKUP(A6058,hoja!$A$2:$E$1370,5,FALSE),0)</f>
        <v>SESQUILÉ</v>
      </c>
      <c r="D6058" s="23" t="str">
        <f>IFERROR(VLOOKUP(A6058,hoja!A:D,3,FALSE),0)</f>
        <v>1501</v>
      </c>
      <c r="E6058" s="40" t="s">
        <v>699</v>
      </c>
      <c r="F6058" s="23" t="str">
        <f>IFERROR(VLOOKUP(E6058,hoja!$A$2:$E$970,4,FALSE),0)</f>
        <v>ANTIOQUIA</v>
      </c>
      <c r="G6058" s="23" t="str">
        <f>IFERROR(VLOOKUP(E6058,hoja!$A$2:$E$970,5,FALSE),0)</f>
        <v>CHIGORODÓ</v>
      </c>
      <c r="H6058" s="103" t="str">
        <f>IFERROR(VLOOKUP(E6058,hoja!A:C,3,FALSE),0)</f>
        <v>0074</v>
      </c>
      <c r="I6058" s="24" t="str">
        <f t="shared" si="1898"/>
        <v>15010074</v>
      </c>
      <c r="K6058" s="23">
        <v>733</v>
      </c>
      <c r="L6058" s="23" t="str">
        <f t="shared" si="1901"/>
        <v>NACIONAL</v>
      </c>
      <c r="M6058" s="23" t="s">
        <v>618</v>
      </c>
      <c r="N6058" s="23" t="s">
        <v>622</v>
      </c>
      <c r="O6058" s="23">
        <f t="shared" si="1899"/>
        <v>12</v>
      </c>
      <c r="P6058" s="23" t="str">
        <f t="shared" si="1900"/>
        <v>15010074Principal</v>
      </c>
    </row>
    <row r="6059" spans="1:16" ht="15" hidden="1" customHeight="1">
      <c r="A6059" s="82" t="s">
        <v>630</v>
      </c>
      <c r="B6059" s="23" t="str">
        <f>IFERROR(VLOOKUP(A6059,hoja!$A$2:$E$970,4,FALSE),0)</f>
        <v>CENTRO</v>
      </c>
      <c r="C6059" s="23" t="str">
        <f>IFERROR(VLOOKUP(A6059,hoja!$A$2:$E$1370,5,FALSE),0)</f>
        <v>SESQUILÉ</v>
      </c>
      <c r="D6059" s="23" t="str">
        <f>IFERROR(VLOOKUP(A6059,hoja!A:D,3,FALSE),0)</f>
        <v>1501</v>
      </c>
      <c r="E6059" s="40" t="s">
        <v>700</v>
      </c>
      <c r="F6059" s="23" t="str">
        <f>IFERROR(VLOOKUP(E6059,hoja!$A$2:$E$970,4,FALSE),0)</f>
        <v>SANTANDER</v>
      </c>
      <c r="G6059" s="23" t="str">
        <f>IFERROR(VLOOKUP(E6059,hoja!$A$2:$E$970,5,FALSE),0)</f>
        <v>CHIQUINQUIRÁ</v>
      </c>
      <c r="H6059" s="103" t="str">
        <f>IFERROR(VLOOKUP(E6059,hoja!A:C,3,FALSE),0)</f>
        <v>0444</v>
      </c>
      <c r="I6059" s="24" t="str">
        <f t="shared" si="1898"/>
        <v>15010444</v>
      </c>
      <c r="K6059" s="23">
        <v>119</v>
      </c>
      <c r="L6059" s="23" t="str">
        <f t="shared" si="1901"/>
        <v>NACIONAL</v>
      </c>
      <c r="M6059" s="23" t="s">
        <v>618</v>
      </c>
      <c r="N6059" s="23" t="s">
        <v>622</v>
      </c>
      <c r="O6059" s="23">
        <f t="shared" si="1899"/>
        <v>25</v>
      </c>
      <c r="P6059" s="23" t="str">
        <f t="shared" si="1900"/>
        <v>15010444Principal</v>
      </c>
    </row>
    <row r="6060" spans="1:16" ht="15" hidden="1" customHeight="1">
      <c r="A6060" s="82" t="s">
        <v>630</v>
      </c>
      <c r="B6060" s="23" t="str">
        <f>IFERROR(VLOOKUP(A6060,hoja!$A$2:$E$970,4,FALSE),0)</f>
        <v>CENTRO</v>
      </c>
      <c r="C6060" s="23" t="str">
        <f>IFERROR(VLOOKUP(A6060,hoja!$A$2:$E$1370,5,FALSE),0)</f>
        <v>SESQUILÉ</v>
      </c>
      <c r="D6060" s="23" t="str">
        <f>IFERROR(VLOOKUP(A6060,hoja!A:D,3,FALSE),0)</f>
        <v>1501</v>
      </c>
      <c r="E6060" s="40" t="s">
        <v>702</v>
      </c>
      <c r="F6060" s="23" t="str">
        <f>IFERROR(VLOOKUP(E6060,hoja!$A$2:$E$970,4,FALSE),0)</f>
        <v>CENTRO</v>
      </c>
      <c r="G6060" s="23" t="str">
        <f>IFERROR(VLOOKUP(E6060,hoja!$A$2:$E$970,5,FALSE),0)</f>
        <v>FLORENCIA</v>
      </c>
      <c r="H6060" s="103" t="str">
        <f>IFERROR(VLOOKUP(E6060,hoja!A:C,3,FALSE),0)</f>
        <v>0388</v>
      </c>
      <c r="I6060" s="24" t="str">
        <f t="shared" si="1898"/>
        <v>15010388</v>
      </c>
      <c r="K6060" s="23">
        <v>606</v>
      </c>
      <c r="L6060" s="23" t="str">
        <f t="shared" si="1901"/>
        <v>REGIONAL</v>
      </c>
      <c r="M6060" s="23" t="s">
        <v>618</v>
      </c>
      <c r="N6060" s="23" t="s">
        <v>622</v>
      </c>
      <c r="O6060" s="23">
        <f t="shared" si="1899"/>
        <v>12</v>
      </c>
      <c r="P6060" s="23" t="str">
        <f t="shared" si="1900"/>
        <v>15010388Principal</v>
      </c>
    </row>
    <row r="6061" spans="1:16" ht="15" hidden="1" customHeight="1">
      <c r="A6061" s="82" t="s">
        <v>630</v>
      </c>
      <c r="B6061" s="23" t="str">
        <f>IFERROR(VLOOKUP(A6061,hoja!$A$2:$E$970,4,FALSE),0)</f>
        <v>CENTRO</v>
      </c>
      <c r="C6061" s="23" t="str">
        <f>IFERROR(VLOOKUP(A6061,hoja!$A$2:$E$1370,5,FALSE),0)</f>
        <v>SESQUILÉ</v>
      </c>
      <c r="D6061" s="23" t="str">
        <f>IFERROR(VLOOKUP(A6061,hoja!A:D,3,FALSE),0)</f>
        <v>1501</v>
      </c>
      <c r="E6061" s="40" t="s">
        <v>702</v>
      </c>
      <c r="F6061" s="23" t="str">
        <f>IFERROR(VLOOKUP(E6061,hoja!$A$2:$E$970,4,FALSE),0)</f>
        <v>CENTRO</v>
      </c>
      <c r="G6061" s="23" t="str">
        <f>IFERROR(VLOOKUP(E6061,hoja!$A$2:$E$970,5,FALSE),0)</f>
        <v>FLORENCIA</v>
      </c>
      <c r="H6061" s="103" t="str">
        <f>IFERROR(VLOOKUP(E6061,hoja!A:C,3,FALSE),0)</f>
        <v>0388</v>
      </c>
      <c r="I6061" s="24" t="str">
        <f t="shared" si="1898"/>
        <v>15010388</v>
      </c>
      <c r="K6061" s="23">
        <v>611</v>
      </c>
      <c r="L6061" s="23" t="str">
        <f t="shared" si="1901"/>
        <v>REGIONAL</v>
      </c>
      <c r="M6061" s="23" t="s">
        <v>618</v>
      </c>
      <c r="N6061" s="23" t="s">
        <v>622</v>
      </c>
      <c r="O6061" s="23">
        <f t="shared" si="1899"/>
        <v>12</v>
      </c>
      <c r="P6061" s="23" t="str">
        <f t="shared" si="1900"/>
        <v>15010388Principal</v>
      </c>
    </row>
    <row r="6062" spans="1:16" ht="15" hidden="1" customHeight="1">
      <c r="A6062" s="82" t="s">
        <v>630</v>
      </c>
      <c r="B6062" s="23" t="str">
        <f>IFERROR(VLOOKUP(A6062,hoja!$A$2:$E$970,4,FALSE),0)</f>
        <v>CENTRO</v>
      </c>
      <c r="C6062" s="23" t="str">
        <f>IFERROR(VLOOKUP(A6062,hoja!$A$2:$E$1370,5,FALSE),0)</f>
        <v>SESQUILÉ</v>
      </c>
      <c r="D6062" s="23" t="str">
        <f>IFERROR(VLOOKUP(A6062,hoja!A:D,3,FALSE),0)</f>
        <v>1501</v>
      </c>
      <c r="E6062" s="40" t="s">
        <v>1007</v>
      </c>
      <c r="F6062" s="23" t="str">
        <f>IFERROR(VLOOKUP(E6062,hoja!$A$2:$E$970,4,FALSE),0)</f>
        <v>CENTRO</v>
      </c>
      <c r="G6062" s="23" t="str">
        <f>IFERROR(VLOOKUP(E6062,hoja!$A$2:$E$970,5,FALSE),0)</f>
        <v>FUSA</v>
      </c>
      <c r="H6062" s="103" t="str">
        <f>IFERROR(VLOOKUP(E6062,hoja!A:C,3,FALSE),0)</f>
        <v>0463</v>
      </c>
      <c r="I6062" s="24" t="str">
        <f t="shared" si="1898"/>
        <v>15010463</v>
      </c>
      <c r="K6062" s="23">
        <v>126</v>
      </c>
      <c r="L6062" s="23" t="str">
        <f t="shared" si="1901"/>
        <v>REGIONAL</v>
      </c>
      <c r="M6062" s="23" t="s">
        <v>618</v>
      </c>
      <c r="N6062" s="23" t="s">
        <v>622</v>
      </c>
      <c r="O6062" s="23">
        <f t="shared" si="1899"/>
        <v>25</v>
      </c>
      <c r="P6062" s="23" t="str">
        <f t="shared" si="1900"/>
        <v>15010463Principal</v>
      </c>
    </row>
    <row r="6063" spans="1:16" ht="15" hidden="1" customHeight="1">
      <c r="A6063" s="82" t="s">
        <v>630</v>
      </c>
      <c r="B6063" s="23" t="str">
        <f>IFERROR(VLOOKUP(A6063,hoja!$A$2:$E$970,4,FALSE),0)</f>
        <v>CENTRO</v>
      </c>
      <c r="C6063" s="23" t="str">
        <f>IFERROR(VLOOKUP(A6063,hoja!$A$2:$E$1370,5,FALSE),0)</f>
        <v>SESQUILÉ</v>
      </c>
      <c r="D6063" s="23" t="str">
        <f>IFERROR(VLOOKUP(A6063,hoja!A:D,3,FALSE),0)</f>
        <v>1501</v>
      </c>
      <c r="E6063" s="40" t="s">
        <v>655</v>
      </c>
      <c r="F6063" s="23" t="str">
        <f>IFERROR(VLOOKUP(E6063,hoja!$A$2:$E$970,4,FALSE),0)</f>
        <v>ANTIOQUIA</v>
      </c>
      <c r="G6063" s="23" t="str">
        <f>IFERROR(VLOOKUP(E6063,hoja!$A$2:$E$970,5,FALSE),0)</f>
        <v>MEDELLÍN</v>
      </c>
      <c r="H6063" s="103" t="str">
        <f>IFERROR(VLOOKUP(E6063,hoja!A:C,3,FALSE),0)</f>
        <v>0292</v>
      </c>
      <c r="I6063" s="24" t="str">
        <f t="shared" si="1898"/>
        <v>15010292</v>
      </c>
      <c r="K6063" s="23">
        <v>476</v>
      </c>
      <c r="L6063" s="23" t="str">
        <f t="shared" si="1901"/>
        <v>NACIONAL</v>
      </c>
      <c r="M6063" s="23" t="s">
        <v>674</v>
      </c>
      <c r="N6063" s="23" t="s">
        <v>622</v>
      </c>
      <c r="O6063" s="23">
        <f t="shared" si="1899"/>
        <v>16</v>
      </c>
      <c r="P6063" s="23" t="str">
        <f t="shared" si="1900"/>
        <v>15010292La Vega</v>
      </c>
    </row>
    <row r="6064" spans="1:16" ht="15" hidden="1" customHeight="1">
      <c r="A6064" s="82" t="s">
        <v>630</v>
      </c>
      <c r="B6064" s="23" t="str">
        <f>IFERROR(VLOOKUP(A6064,hoja!$A$2:$E$970,4,FALSE),0)</f>
        <v>CENTRO</v>
      </c>
      <c r="C6064" s="23" t="str">
        <f>IFERROR(VLOOKUP(A6064,hoja!$A$2:$E$1370,5,FALSE),0)</f>
        <v>SESQUILÉ</v>
      </c>
      <c r="D6064" s="23" t="str">
        <f>IFERROR(VLOOKUP(A6064,hoja!A:D,3,FALSE),0)</f>
        <v>1501</v>
      </c>
      <c r="E6064" s="40" t="s">
        <v>655</v>
      </c>
      <c r="F6064" s="23" t="str">
        <f>IFERROR(VLOOKUP(E6064,hoja!$A$2:$E$970,4,FALSE),0)</f>
        <v>ANTIOQUIA</v>
      </c>
      <c r="G6064" s="23" t="str">
        <f>IFERROR(VLOOKUP(E6064,hoja!$A$2:$E$970,5,FALSE),0)</f>
        <v>MEDELLÍN</v>
      </c>
      <c r="H6064" s="103" t="str">
        <f>IFERROR(VLOOKUP(E6064,hoja!A:C,3,FALSE),0)</f>
        <v>0292</v>
      </c>
      <c r="I6064" s="24" t="str">
        <f t="shared" si="1898"/>
        <v>15010292</v>
      </c>
      <c r="K6064" s="23">
        <v>483</v>
      </c>
      <c r="L6064" s="23" t="str">
        <f t="shared" si="1901"/>
        <v>NACIONAL</v>
      </c>
      <c r="M6064" s="23" t="s">
        <v>618</v>
      </c>
      <c r="N6064" s="23" t="s">
        <v>622</v>
      </c>
      <c r="O6064" s="23">
        <f t="shared" si="1899"/>
        <v>16</v>
      </c>
      <c r="P6064" s="23" t="str">
        <f t="shared" si="1900"/>
        <v>15010292Principal</v>
      </c>
    </row>
    <row r="6065" spans="1:16" ht="15" hidden="1" customHeight="1">
      <c r="A6065" s="82" t="s">
        <v>630</v>
      </c>
      <c r="B6065" s="23" t="str">
        <f>IFERROR(VLOOKUP(A6065,hoja!$A$2:$E$970,4,FALSE),0)</f>
        <v>CENTRO</v>
      </c>
      <c r="C6065" s="23" t="str">
        <f>IFERROR(VLOOKUP(A6065,hoja!$A$2:$E$1370,5,FALSE),0)</f>
        <v>SESQUILÉ</v>
      </c>
      <c r="D6065" s="23" t="str">
        <f>IFERROR(VLOOKUP(A6065,hoja!A:D,3,FALSE),0)</f>
        <v>1501</v>
      </c>
      <c r="E6065" s="40" t="s">
        <v>708</v>
      </c>
      <c r="F6065" s="23" t="str">
        <f>IFERROR(VLOOKUP(E6065,hoja!$A$2:$E$970,4,FALSE),0)</f>
        <v>OCCIDENTE</v>
      </c>
      <c r="G6065" s="23" t="str">
        <f>IFERROR(VLOOKUP(E6065,hoja!$A$2:$E$970,5,FALSE),0)</f>
        <v>JAMUNDÍ</v>
      </c>
      <c r="H6065" s="103" t="str">
        <f>IFERROR(VLOOKUP(E6065,hoja!A:C,3,FALSE),0)</f>
        <v>0358</v>
      </c>
      <c r="I6065" s="24" t="str">
        <f t="shared" si="1898"/>
        <v>15010358</v>
      </c>
      <c r="K6065" s="23">
        <v>554</v>
      </c>
      <c r="L6065" s="23" t="str">
        <f t="shared" si="1901"/>
        <v>NACIONAL</v>
      </c>
      <c r="M6065" s="23" t="s">
        <v>618</v>
      </c>
      <c r="N6065" s="23" t="s">
        <v>622</v>
      </c>
      <c r="O6065" s="23">
        <f t="shared" si="1899"/>
        <v>12</v>
      </c>
      <c r="P6065" s="23" t="str">
        <f t="shared" si="1900"/>
        <v>15010358Principal</v>
      </c>
    </row>
    <row r="6066" spans="1:16" ht="15" hidden="1" customHeight="1">
      <c r="A6066" s="82" t="s">
        <v>630</v>
      </c>
      <c r="B6066" s="23" t="str">
        <f>IFERROR(VLOOKUP(A6066,hoja!$A$2:$E$970,4,FALSE),0)</f>
        <v>CENTRO</v>
      </c>
      <c r="C6066" s="23" t="str">
        <f>IFERROR(VLOOKUP(A6066,hoja!$A$2:$E$1370,5,FALSE),0)</f>
        <v>SESQUILÉ</v>
      </c>
      <c r="D6066" s="23" t="str">
        <f>IFERROR(VLOOKUP(A6066,hoja!A:D,3,FALSE),0)</f>
        <v>1501</v>
      </c>
      <c r="E6066" s="40" t="s">
        <v>710</v>
      </c>
      <c r="F6066" s="23" t="str">
        <f>IFERROR(VLOOKUP(E6066,hoja!$A$2:$E$970,4,FALSE),0)</f>
        <v>CENTRO</v>
      </c>
      <c r="G6066" s="23" t="str">
        <f>IFERROR(VLOOKUP(E6066,hoja!$A$2:$E$970,5,FALSE),0)</f>
        <v>LA MESA</v>
      </c>
      <c r="H6066" s="103" t="str">
        <f>IFERROR(VLOOKUP(E6066,hoja!A:C,3,FALSE),0)</f>
        <v>0024</v>
      </c>
      <c r="I6066" s="24" t="str">
        <f t="shared" si="1898"/>
        <v>15010024</v>
      </c>
      <c r="K6066" s="23">
        <v>121</v>
      </c>
      <c r="L6066" s="23" t="str">
        <f t="shared" si="1901"/>
        <v>REGIONAL</v>
      </c>
      <c r="M6066" s="23" t="s">
        <v>618</v>
      </c>
      <c r="N6066" s="23" t="s">
        <v>622</v>
      </c>
      <c r="O6066" s="23">
        <f t="shared" si="1899"/>
        <v>25</v>
      </c>
      <c r="P6066" s="23" t="str">
        <f t="shared" si="1900"/>
        <v>15010024Principal</v>
      </c>
    </row>
    <row r="6067" spans="1:16" ht="15" hidden="1" customHeight="1">
      <c r="A6067" s="82" t="s">
        <v>630</v>
      </c>
      <c r="B6067" s="23" t="str">
        <f>IFERROR(VLOOKUP(A6067,hoja!$A$2:$E$970,4,FALSE),0)</f>
        <v>CENTRO</v>
      </c>
      <c r="C6067" s="23" t="str">
        <f>IFERROR(VLOOKUP(A6067,hoja!$A$2:$E$1370,5,FALSE),0)</f>
        <v>SESQUILÉ</v>
      </c>
      <c r="D6067" s="23" t="str">
        <f>IFERROR(VLOOKUP(A6067,hoja!A:D,3,FALSE),0)</f>
        <v>1501</v>
      </c>
      <c r="E6067" s="40" t="s">
        <v>663</v>
      </c>
      <c r="F6067" s="23" t="str">
        <f>IFERROR(VLOOKUP(E6067,hoja!$A$2:$E$970,4,FALSE),0)</f>
        <v>CENTRO</v>
      </c>
      <c r="G6067" s="23" t="str">
        <f>IFERROR(VLOOKUP(E6067,hoja!$A$2:$E$970,5,FALSE),0)</f>
        <v>MADRID</v>
      </c>
      <c r="H6067" s="103" t="str">
        <f>IFERROR(VLOOKUP(E6067,hoja!A:C,3,FALSE),0)</f>
        <v>0022</v>
      </c>
      <c r="I6067" s="24" t="str">
        <f t="shared" si="1898"/>
        <v>15010022</v>
      </c>
      <c r="K6067" s="23">
        <v>68</v>
      </c>
      <c r="L6067" s="23" t="str">
        <f t="shared" si="1901"/>
        <v>REGIONAL</v>
      </c>
      <c r="M6067" s="23" t="s">
        <v>618</v>
      </c>
      <c r="N6067" s="23" t="s">
        <v>622</v>
      </c>
      <c r="O6067" s="23">
        <f t="shared" si="1899"/>
        <v>25</v>
      </c>
      <c r="P6067" s="23" t="str">
        <f t="shared" si="1900"/>
        <v>15010022Principal</v>
      </c>
    </row>
    <row r="6068" spans="1:16" ht="15" hidden="1" customHeight="1">
      <c r="A6068" s="82" t="s">
        <v>630</v>
      </c>
      <c r="B6068" s="23" t="str">
        <f>IFERROR(VLOOKUP(A6068,hoja!$A$2:$E$970,4,FALSE),0)</f>
        <v>CENTRO</v>
      </c>
      <c r="C6068" s="23" t="str">
        <f>IFERROR(VLOOKUP(A6068,hoja!$A$2:$E$1370,5,FALSE),0)</f>
        <v>SESQUILÉ</v>
      </c>
      <c r="D6068" s="23" t="str">
        <f>IFERROR(VLOOKUP(A6068,hoja!A:D,3,FALSE),0)</f>
        <v>1501</v>
      </c>
      <c r="E6068" s="40" t="s">
        <v>713</v>
      </c>
      <c r="F6068" s="23" t="str">
        <f>IFERROR(VLOOKUP(E6068,hoja!$A$2:$E$970,4,FALSE),0)</f>
        <v>ANTIOQUIA</v>
      </c>
      <c r="G6068" s="23" t="str">
        <f>IFERROR(VLOOKUP(E6068,hoja!$A$2:$E$970,5,FALSE),0)</f>
        <v>MARIQUITA</v>
      </c>
      <c r="H6068" s="103" t="str">
        <f>IFERROR(VLOOKUP(E6068,hoja!A:C,3,FALSE),0)</f>
        <v>0392</v>
      </c>
      <c r="I6068" s="24" t="str">
        <f t="shared" si="1898"/>
        <v>15010392</v>
      </c>
      <c r="K6068" s="23">
        <v>142</v>
      </c>
      <c r="L6068" s="23" t="str">
        <f t="shared" si="1901"/>
        <v>NACIONAL</v>
      </c>
      <c r="M6068" s="23" t="s">
        <v>618</v>
      </c>
      <c r="N6068" s="23" t="s">
        <v>622</v>
      </c>
      <c r="O6068" s="23">
        <f t="shared" si="1899"/>
        <v>25</v>
      </c>
      <c r="P6068" s="23" t="str">
        <f t="shared" si="1900"/>
        <v>15010392Principal</v>
      </c>
    </row>
    <row r="6069" spans="1:16" ht="15" hidden="1" customHeight="1">
      <c r="A6069" s="82" t="s">
        <v>630</v>
      </c>
      <c r="B6069" s="23" t="str">
        <f>IFERROR(VLOOKUP(A6069,hoja!$A$2:$E$970,4,FALSE),0)</f>
        <v>CENTRO</v>
      </c>
      <c r="C6069" s="23" t="str">
        <f>IFERROR(VLOOKUP(A6069,hoja!$A$2:$E$1370,5,FALSE),0)</f>
        <v>SESQUILÉ</v>
      </c>
      <c r="D6069" s="23" t="str">
        <f>IFERROR(VLOOKUP(A6069,hoja!A:D,3,FALSE),0)</f>
        <v>1501</v>
      </c>
      <c r="E6069" s="40" t="s">
        <v>717</v>
      </c>
      <c r="F6069" s="23" t="str">
        <f>IFERROR(VLOOKUP(E6069,hoja!$A$2:$E$970,4,FALSE),0)</f>
        <v>OCCIDENTE</v>
      </c>
      <c r="G6069" s="23" t="str">
        <f>IFERROR(VLOOKUP(E6069,hoja!$A$2:$E$970,5,FALSE),0)</f>
        <v>POPAYÁN</v>
      </c>
      <c r="H6069" s="103" t="str">
        <f>IFERROR(VLOOKUP(E6069,hoja!A:C,3,FALSE),0)</f>
        <v>0126</v>
      </c>
      <c r="I6069" s="24" t="str">
        <f t="shared" si="1898"/>
        <v>15010126</v>
      </c>
      <c r="K6069" s="23">
        <v>644</v>
      </c>
      <c r="L6069" s="23" t="str">
        <f t="shared" si="1901"/>
        <v>NACIONAL</v>
      </c>
      <c r="M6069" s="23" t="s">
        <v>1335</v>
      </c>
      <c r="N6069" s="23" t="s">
        <v>622</v>
      </c>
      <c r="O6069" s="23">
        <f t="shared" si="1899"/>
        <v>12</v>
      </c>
      <c r="P6069" s="23" t="str">
        <f t="shared" si="1900"/>
        <v>15010126Neiva</v>
      </c>
    </row>
    <row r="6070" spans="1:16" ht="15" hidden="1" customHeight="1">
      <c r="A6070" s="82" t="s">
        <v>630</v>
      </c>
      <c r="B6070" s="23" t="str">
        <f>IFERROR(VLOOKUP(A6070,hoja!$A$2:$E$970,4,FALSE),0)</f>
        <v>CENTRO</v>
      </c>
      <c r="C6070" s="23" t="str">
        <f>IFERROR(VLOOKUP(A6070,hoja!$A$2:$E$1370,5,FALSE),0)</f>
        <v>SESQUILÉ</v>
      </c>
      <c r="D6070" s="23" t="str">
        <f>IFERROR(VLOOKUP(A6070,hoja!A:D,3,FALSE),0)</f>
        <v>1501</v>
      </c>
      <c r="E6070" s="40" t="s">
        <v>719</v>
      </c>
      <c r="F6070" s="23" t="str">
        <f>IFERROR(VLOOKUP(E6070,hoja!$A$2:$E$970,4,FALSE),0)</f>
        <v>CENTRO</v>
      </c>
      <c r="G6070" s="23" t="str">
        <f>IFERROR(VLOOKUP(E6070,hoja!$A$2:$E$970,5,FALSE),0)</f>
        <v>RICAURTE</v>
      </c>
      <c r="H6070" s="103" t="str">
        <f>IFERROR(VLOOKUP(E6070,hoja!A:C,3,FALSE),0)</f>
        <v>0390</v>
      </c>
      <c r="I6070" s="24" t="str">
        <f t="shared" si="1898"/>
        <v>15010390</v>
      </c>
      <c r="K6070" s="23">
        <v>188</v>
      </c>
      <c r="L6070" s="23" t="str">
        <f t="shared" si="1901"/>
        <v>REGIONAL</v>
      </c>
      <c r="M6070" s="23" t="s">
        <v>618</v>
      </c>
      <c r="N6070" s="23" t="s">
        <v>622</v>
      </c>
      <c r="O6070" s="23">
        <f t="shared" si="1899"/>
        <v>25</v>
      </c>
      <c r="P6070" s="23" t="str">
        <f t="shared" si="1900"/>
        <v>15010390Principal</v>
      </c>
    </row>
    <row r="6071" spans="1:16" ht="15" hidden="1" customHeight="1">
      <c r="A6071" s="82" t="s">
        <v>630</v>
      </c>
      <c r="B6071" s="23" t="str">
        <f>IFERROR(VLOOKUP(A6071,hoja!$A$2:$E$970,4,FALSE),0)</f>
        <v>CENTRO</v>
      </c>
      <c r="C6071" s="23" t="str">
        <f>IFERROR(VLOOKUP(A6071,hoja!$A$2:$E$1370,5,FALSE),0)</f>
        <v>SESQUILÉ</v>
      </c>
      <c r="D6071" s="23" t="str">
        <f>IFERROR(VLOOKUP(A6071,hoja!A:D,3,FALSE),0)</f>
        <v>1501</v>
      </c>
      <c r="E6071" s="40" t="s">
        <v>721</v>
      </c>
      <c r="F6071" s="23" t="str">
        <f>IFERROR(VLOOKUP(E6071,hoja!$A$2:$E$970,4,FALSE),0)</f>
        <v>ANTIOQUIA</v>
      </c>
      <c r="G6071" s="23" t="str">
        <f>IFERROR(VLOOKUP(E6071,hoja!$A$2:$E$970,5,FALSE),0)</f>
        <v>RIONEGRO</v>
      </c>
      <c r="H6071" s="103" t="str">
        <f>IFERROR(VLOOKUP(E6071,hoja!A:C,3,FALSE),0)</f>
        <v>0090</v>
      </c>
      <c r="I6071" s="24" t="str">
        <f t="shared" si="1898"/>
        <v>15010090</v>
      </c>
      <c r="K6071" s="23">
        <v>408</v>
      </c>
      <c r="L6071" s="23" t="str">
        <f t="shared" si="1901"/>
        <v>NACIONAL</v>
      </c>
      <c r="M6071" s="23" t="s">
        <v>674</v>
      </c>
      <c r="N6071" s="23" t="s">
        <v>622</v>
      </c>
      <c r="O6071" s="23">
        <f t="shared" si="1899"/>
        <v>16</v>
      </c>
      <c r="P6071" s="23" t="str">
        <f t="shared" si="1900"/>
        <v>15010090La Vega</v>
      </c>
    </row>
    <row r="6072" spans="1:16" ht="15" hidden="1" customHeight="1">
      <c r="A6072" s="82" t="s">
        <v>630</v>
      </c>
      <c r="B6072" s="23" t="str">
        <f>IFERROR(VLOOKUP(A6072,hoja!$A$2:$E$970,4,FALSE),0)</f>
        <v>CENTRO</v>
      </c>
      <c r="C6072" s="23" t="str">
        <f>IFERROR(VLOOKUP(A6072,hoja!$A$2:$E$1370,5,FALSE),0)</f>
        <v>SESQUILÉ</v>
      </c>
      <c r="D6072" s="23" t="str">
        <f>IFERROR(VLOOKUP(A6072,hoja!A:D,3,FALSE),0)</f>
        <v>1501</v>
      </c>
      <c r="E6072" s="40" t="s">
        <v>723</v>
      </c>
      <c r="F6072" s="23" t="str">
        <f>IFERROR(VLOOKUP(E6072,hoja!$A$2:$E$970,4,FALSE),0)</f>
        <v>COSTA</v>
      </c>
      <c r="G6072" s="23" t="str">
        <f>IFERROR(VLOOKUP(E6072,hoja!$A$2:$E$970,5,FALSE),0)</f>
        <v>SANTA MARTA</v>
      </c>
      <c r="H6072" s="103" t="str">
        <f>IFERROR(VLOOKUP(E6072,hoja!A:C,3,FALSE),0)</f>
        <v>0118</v>
      </c>
      <c r="I6072" s="24" t="str">
        <f t="shared" si="1898"/>
        <v>15010118</v>
      </c>
      <c r="K6072" s="23">
        <v>940</v>
      </c>
      <c r="L6072" s="23" t="str">
        <f t="shared" si="1901"/>
        <v>NACIONAL</v>
      </c>
      <c r="M6072" s="23" t="s">
        <v>618</v>
      </c>
      <c r="N6072" s="23" t="s">
        <v>622</v>
      </c>
      <c r="O6072" s="23">
        <f t="shared" si="1899"/>
        <v>8</v>
      </c>
      <c r="P6072" s="23" t="str">
        <f t="shared" si="1900"/>
        <v>15010118Principal</v>
      </c>
    </row>
    <row r="6073" spans="1:16" ht="15" hidden="1" customHeight="1">
      <c r="A6073" s="82" t="s">
        <v>630</v>
      </c>
      <c r="B6073" s="23" t="str">
        <f>IFERROR(VLOOKUP(A6073,hoja!$A$2:$E$970,4,FALSE),0)</f>
        <v>CENTRO</v>
      </c>
      <c r="C6073" s="23" t="str">
        <f>IFERROR(VLOOKUP(A6073,hoja!$A$2:$E$1370,5,FALSE),0)</f>
        <v>SESQUILÉ</v>
      </c>
      <c r="D6073" s="23" t="str">
        <f>IFERROR(VLOOKUP(A6073,hoja!A:D,3,FALSE),0)</f>
        <v>1501</v>
      </c>
      <c r="E6073" s="40" t="s">
        <v>666</v>
      </c>
      <c r="F6073" s="23" t="str">
        <f>IFERROR(VLOOKUP(E6073,hoja!$A$2:$E$970,4,FALSE),0)</f>
        <v>COSTA</v>
      </c>
      <c r="G6073" s="23" t="str">
        <f>IFERROR(VLOOKUP(E6073,hoja!$A$2:$E$970,5,FALSE),0)</f>
        <v>SINCELEJO</v>
      </c>
      <c r="H6073" s="103" t="str">
        <f>IFERROR(VLOOKUP(E6073,hoja!A:C,3,FALSE),0)</f>
        <v>0382</v>
      </c>
      <c r="I6073" s="24" t="str">
        <f t="shared" si="1898"/>
        <v>15010382</v>
      </c>
      <c r="K6073" s="23">
        <v>913</v>
      </c>
      <c r="L6073" s="23" t="str">
        <f t="shared" si="1901"/>
        <v>NACIONAL</v>
      </c>
      <c r="M6073" s="23" t="s">
        <v>618</v>
      </c>
      <c r="N6073" s="23" t="s">
        <v>622</v>
      </c>
      <c r="O6073" s="23">
        <f t="shared" si="1899"/>
        <v>8</v>
      </c>
      <c r="P6073" s="23" t="str">
        <f t="shared" si="1900"/>
        <v>15010382Principal</v>
      </c>
    </row>
    <row r="6074" spans="1:16" ht="15" hidden="1" customHeight="1">
      <c r="A6074" s="82" t="s">
        <v>630</v>
      </c>
      <c r="B6074" s="23" t="str">
        <f>IFERROR(VLOOKUP(A6074,hoja!$A$2:$E$970,4,FALSE),0)</f>
        <v>CENTRO</v>
      </c>
      <c r="C6074" s="23" t="str">
        <f>IFERROR(VLOOKUP(A6074,hoja!$A$2:$E$1370,5,FALSE),0)</f>
        <v>SESQUILÉ</v>
      </c>
      <c r="D6074" s="23" t="str">
        <f>IFERROR(VLOOKUP(A6074,hoja!A:D,3,FALSE),0)</f>
        <v>1501</v>
      </c>
      <c r="E6074" s="40" t="s">
        <v>727</v>
      </c>
      <c r="F6074" s="23" t="str">
        <f>IFERROR(VLOOKUP(E6074,hoja!$A$2:$E$970,4,FALSE),0)</f>
        <v>CENTRO</v>
      </c>
      <c r="G6074" s="23" t="str">
        <f>IFERROR(VLOOKUP(E6074,hoja!$A$2:$E$970,5,FALSE),0)</f>
        <v>TUNJA</v>
      </c>
      <c r="H6074" s="103" t="str">
        <f>IFERROR(VLOOKUP(E6074,hoja!A:C,3,FALSE),0)</f>
        <v>0443</v>
      </c>
      <c r="I6074" s="24" t="str">
        <f t="shared" si="1898"/>
        <v>15010443</v>
      </c>
      <c r="K6074" s="23">
        <v>96</v>
      </c>
      <c r="L6074" s="23" t="str">
        <f t="shared" si="1901"/>
        <v>REGIONAL</v>
      </c>
      <c r="M6074" s="23" t="s">
        <v>618</v>
      </c>
      <c r="N6074" s="23" t="s">
        <v>622</v>
      </c>
      <c r="O6074" s="23">
        <f t="shared" si="1899"/>
        <v>25</v>
      </c>
      <c r="P6074" s="23" t="str">
        <f t="shared" si="1900"/>
        <v>15010443Principal</v>
      </c>
    </row>
    <row r="6075" spans="1:16" ht="15" hidden="1" customHeight="1">
      <c r="A6075" s="82" t="s">
        <v>630</v>
      </c>
      <c r="B6075" s="23" t="str">
        <f>IFERROR(VLOOKUP(A6075,hoja!$A$2:$E$970,4,FALSE),0)</f>
        <v>CENTRO</v>
      </c>
      <c r="C6075" s="23" t="str">
        <f>IFERROR(VLOOKUP(A6075,hoja!$A$2:$E$1370,5,FALSE),0)</f>
        <v>SESQUILÉ</v>
      </c>
      <c r="D6075" s="23" t="str">
        <f>IFERROR(VLOOKUP(A6075,hoja!A:D,3,FALSE),0)</f>
        <v>1501</v>
      </c>
      <c r="E6075" s="40" t="s">
        <v>728</v>
      </c>
      <c r="F6075" s="23" t="str">
        <f>IFERROR(VLOOKUP(E6075,hoja!$A$2:$E$970,4,FALSE),0)</f>
        <v>CENTRO</v>
      </c>
      <c r="G6075" s="23" t="str">
        <f>IFERROR(VLOOKUP(E6075,hoja!$A$2:$E$970,5,FALSE),0)</f>
        <v>VILLETA</v>
      </c>
      <c r="H6075" s="103" t="str">
        <f>IFERROR(VLOOKUP(E6075,hoja!A:C,3,FALSE),0)</f>
        <v>0025</v>
      </c>
      <c r="I6075" s="24" t="str">
        <f t="shared" si="1898"/>
        <v>15010025</v>
      </c>
      <c r="K6075" s="23">
        <v>138</v>
      </c>
      <c r="L6075" s="23" t="str">
        <f t="shared" si="1901"/>
        <v>REGIONAL</v>
      </c>
      <c r="M6075" s="23" t="s">
        <v>618</v>
      </c>
      <c r="N6075" s="23" t="s">
        <v>622</v>
      </c>
      <c r="O6075" s="23">
        <f t="shared" si="1899"/>
        <v>25</v>
      </c>
      <c r="P6075" s="23" t="str">
        <f t="shared" si="1900"/>
        <v>15010025Principal</v>
      </c>
    </row>
    <row r="6076" spans="1:16" ht="15" hidden="1" customHeight="1">
      <c r="A6076" s="82" t="s">
        <v>630</v>
      </c>
      <c r="B6076" s="23" t="str">
        <f>IFERROR(VLOOKUP(A6076,hoja!$A$2:$E$970,4,FALSE),0)</f>
        <v>CENTRO</v>
      </c>
      <c r="C6076" s="23" t="str">
        <f>IFERROR(VLOOKUP(A6076,hoja!$A$2:$E$1370,5,FALSE),0)</f>
        <v>SESQUILÉ</v>
      </c>
      <c r="D6076" s="23" t="str">
        <f>IFERROR(VLOOKUP(A6076,hoja!A:D,3,FALSE),0)</f>
        <v>1501</v>
      </c>
      <c r="E6076" s="40" t="s">
        <v>729</v>
      </c>
      <c r="F6076" s="23" t="str">
        <f>IFERROR(VLOOKUP(E6076,hoja!$A$2:$E$970,4,FALSE),0)</f>
        <v>SANTANDER</v>
      </c>
      <c r="G6076" s="23" t="str">
        <f>IFERROR(VLOOKUP(E6076,hoja!$A$2:$E$970,5,FALSE),0)</f>
        <v>YOPAL</v>
      </c>
      <c r="H6076" s="103" t="str">
        <f>IFERROR(VLOOKUP(E6076,hoja!A:C,3,FALSE),0)</f>
        <v>0442</v>
      </c>
      <c r="I6076" s="24" t="str">
        <f t="shared" si="1898"/>
        <v>15010442</v>
      </c>
      <c r="K6076" s="23">
        <v>441</v>
      </c>
      <c r="L6076" s="23" t="str">
        <f t="shared" si="1901"/>
        <v>NACIONAL</v>
      </c>
      <c r="M6076" s="23" t="s">
        <v>618</v>
      </c>
      <c r="N6076" s="23" t="s">
        <v>622</v>
      </c>
      <c r="O6076" s="23">
        <f t="shared" si="1899"/>
        <v>16</v>
      </c>
      <c r="P6076" s="23" t="str">
        <f t="shared" si="1900"/>
        <v>15010442Principal</v>
      </c>
    </row>
    <row r="6077" spans="1:16" ht="15" hidden="1" customHeight="1">
      <c r="A6077" s="82" t="s">
        <v>630</v>
      </c>
      <c r="B6077" s="23" t="str">
        <f>IFERROR(VLOOKUP(A6077,hoja!$A$2:$E$970,4,FALSE),0)</f>
        <v>CENTRO</v>
      </c>
      <c r="C6077" s="23" t="str">
        <f>IFERROR(VLOOKUP(A6077,hoja!$A$2:$E$1370,5,FALSE),0)</f>
        <v>SESQUILÉ</v>
      </c>
      <c r="D6077" s="23" t="str">
        <f>IFERROR(VLOOKUP(A6077,hoja!A:D,3,FALSE),0)</f>
        <v>1501</v>
      </c>
      <c r="E6077" s="40" t="s">
        <v>629</v>
      </c>
      <c r="F6077" s="23" t="str">
        <f>IFERROR(VLOOKUP(E6077,hoja!$A$2:$E$970,4,FALSE),0)</f>
        <v>CENTRO</v>
      </c>
      <c r="G6077" s="23" t="str">
        <f>IFERROR(VLOOKUP(E6077,hoja!$A$2:$E$970,5,FALSE),0)</f>
        <v>ZIPAQUIRÁ</v>
      </c>
      <c r="H6077" s="103" t="str">
        <f>IFERROR(VLOOKUP(E6077,hoja!A:C,3,FALSE),0)</f>
        <v>0032</v>
      </c>
      <c r="I6077" s="24" t="str">
        <f t="shared" si="1898"/>
        <v>15010032</v>
      </c>
      <c r="K6077" s="23">
        <v>33</v>
      </c>
      <c r="L6077" s="23" t="str">
        <f t="shared" si="1901"/>
        <v>REGIONAL</v>
      </c>
      <c r="M6077" s="23" t="s">
        <v>618</v>
      </c>
      <c r="N6077" s="23" t="s">
        <v>622</v>
      </c>
      <c r="O6077" s="23">
        <f t="shared" si="1899"/>
        <v>25</v>
      </c>
      <c r="P6077" s="23" t="str">
        <f t="shared" si="1900"/>
        <v>15010032Principal</v>
      </c>
    </row>
    <row r="6078" spans="1:16" ht="15" hidden="1" customHeight="1">
      <c r="A6078" s="82" t="s">
        <v>630</v>
      </c>
      <c r="B6078" s="23" t="str">
        <f>IFERROR(VLOOKUP(A6078,hoja!$A$2:$E$970,4,FALSE),0)</f>
        <v>CENTRO</v>
      </c>
      <c r="C6078" s="23" t="str">
        <f>IFERROR(VLOOKUP(A6078,hoja!$A$2:$E$1370,5,FALSE),0)</f>
        <v>SESQUILÉ</v>
      </c>
      <c r="D6078" s="23" t="str">
        <f>IFERROR(VLOOKUP(A6078,hoja!A:D,3,FALSE),0)</f>
        <v>1501</v>
      </c>
      <c r="E6078" s="40" t="s">
        <v>1336</v>
      </c>
      <c r="F6078" s="23" t="str">
        <f>IFERROR(VLOOKUP(E6078,hoja!$A$2:$E$970,4,FALSE),0)</f>
        <v>CENTRO</v>
      </c>
      <c r="G6078" s="23" t="str">
        <f>IFERROR(VLOOKUP(E6078,hoja!$A$2:$E$970,5,FALSE),0)</f>
        <v>ZIPAQUIRÁ</v>
      </c>
      <c r="H6078" s="103" t="str">
        <f>IFERROR(VLOOKUP(E6078,hoja!A:C,3,FALSE),0)</f>
        <v>50783</v>
      </c>
      <c r="I6078" s="24" t="str">
        <f t="shared" si="1898"/>
        <v>150150783</v>
      </c>
      <c r="K6078" s="23">
        <v>27</v>
      </c>
      <c r="L6078" s="23" t="str">
        <f t="shared" si="1901"/>
        <v>REGIONAL</v>
      </c>
      <c r="M6078" s="23" t="s">
        <v>618</v>
      </c>
      <c r="N6078" s="23" t="s">
        <v>622</v>
      </c>
      <c r="O6078" s="23">
        <f t="shared" si="1899"/>
        <v>25</v>
      </c>
      <c r="P6078" s="23" t="str">
        <f t="shared" si="1900"/>
        <v>150150783Principal</v>
      </c>
    </row>
    <row r="6079" spans="1:16" ht="15" hidden="1" customHeight="1">
      <c r="A6079" s="82" t="s">
        <v>630</v>
      </c>
      <c r="B6079" s="23" t="str">
        <f>IFERROR(VLOOKUP(A6079,hoja!$A$2:$E$970,4,FALSE),0)</f>
        <v>CENTRO</v>
      </c>
      <c r="C6079" s="23" t="str">
        <f>IFERROR(VLOOKUP(A6079,hoja!$A$2:$E$1370,5,FALSE),0)</f>
        <v>SESQUILÉ</v>
      </c>
      <c r="D6079" s="23" t="str">
        <f>IFERROR(VLOOKUP(A6079,hoja!A:D,3,FALSE),0)</f>
        <v>1501</v>
      </c>
      <c r="E6079" s="40" t="s">
        <v>1336</v>
      </c>
      <c r="F6079" s="23" t="str">
        <f>IFERROR(VLOOKUP(E6079,hoja!$A$2:$E$970,4,FALSE),0)</f>
        <v>CENTRO</v>
      </c>
      <c r="G6079" s="23" t="str">
        <f>IFERROR(VLOOKUP(E6079,hoja!$A$2:$E$970,5,FALSE),0)</f>
        <v>ZIPAQUIRÁ</v>
      </c>
      <c r="H6079" s="103" t="str">
        <f>IFERROR(VLOOKUP(E6079,hoja!A:C,3,FALSE),0)</f>
        <v>50783</v>
      </c>
      <c r="I6079" s="24" t="str">
        <f t="shared" si="1898"/>
        <v>150150783</v>
      </c>
      <c r="K6079" s="23">
        <v>28</v>
      </c>
      <c r="L6079" s="23" t="str">
        <f t="shared" si="1901"/>
        <v>REGIONAL</v>
      </c>
      <c r="M6079" s="23" t="s">
        <v>618</v>
      </c>
      <c r="N6079" s="23" t="s">
        <v>622</v>
      </c>
      <c r="O6079" s="23">
        <f t="shared" si="1899"/>
        <v>25</v>
      </c>
      <c r="P6079" s="23" t="str">
        <f t="shared" si="1900"/>
        <v>150150783Principal</v>
      </c>
    </row>
    <row r="6080" spans="1:16" ht="15" hidden="1" customHeight="1">
      <c r="A6080" s="82" t="s">
        <v>630</v>
      </c>
      <c r="B6080" s="23" t="str">
        <f>IFERROR(VLOOKUP(A6080,hoja!$A$2:$E$970,4,FALSE),0)</f>
        <v>CENTRO</v>
      </c>
      <c r="C6080" s="23" t="str">
        <f>IFERROR(VLOOKUP(A6080,hoja!$A$2:$E$1370,5,FALSE),0)</f>
        <v>SESQUILÉ</v>
      </c>
      <c r="D6080" s="23" t="str">
        <f>IFERROR(VLOOKUP(A6080,hoja!A:D,3,FALSE),0)</f>
        <v>1501</v>
      </c>
      <c r="E6080" s="40" t="s">
        <v>633</v>
      </c>
      <c r="F6080" s="23" t="str">
        <f>IFERROR(VLOOKUP(E6080,hoja!$A$2:$E$970,4,FALSE),0)</f>
        <v>CENTRO</v>
      </c>
      <c r="G6080" s="23" t="str">
        <f>IFERROR(VLOOKUP(E6080,hoja!$A$2:$E$970,5,FALSE),0)</f>
        <v>BOGOTÁ</v>
      </c>
      <c r="H6080" s="103" t="str">
        <f>IFERROR(VLOOKUP(E6080,hoja!A:C,3,FALSE),0)</f>
        <v>0002</v>
      </c>
      <c r="I6080" s="24" t="str">
        <f t="shared" si="1898"/>
        <v>15010002</v>
      </c>
      <c r="K6080" s="23">
        <v>61</v>
      </c>
      <c r="L6080" s="23" t="str">
        <f t="shared" si="1901"/>
        <v>REGIONAL</v>
      </c>
      <c r="M6080" s="23" t="s">
        <v>618</v>
      </c>
      <c r="N6080" s="23" t="s">
        <v>622</v>
      </c>
      <c r="O6080" s="23">
        <f t="shared" si="1899"/>
        <v>25</v>
      </c>
      <c r="P6080" s="23" t="str">
        <f t="shared" si="1900"/>
        <v>15010002Principal</v>
      </c>
    </row>
    <row r="6081" spans="1:16" ht="15" hidden="1" customHeight="1">
      <c r="A6081" s="82" t="s">
        <v>630</v>
      </c>
      <c r="B6081" s="23" t="str">
        <f>IFERROR(VLOOKUP(A6081,hoja!$A$2:$E$970,4,FALSE),0)</f>
        <v>CENTRO</v>
      </c>
      <c r="C6081" s="23" t="str">
        <f>IFERROR(VLOOKUP(A6081,hoja!$A$2:$E$1370,5,FALSE),0)</f>
        <v>SESQUILÉ</v>
      </c>
      <c r="D6081" s="23" t="str">
        <f>IFERROR(VLOOKUP(A6081,hoja!A:D,3,FALSE),0)</f>
        <v>1501</v>
      </c>
      <c r="E6081" s="40" t="s">
        <v>633</v>
      </c>
      <c r="F6081" s="23" t="str">
        <f>IFERROR(VLOOKUP(E6081,hoja!$A$2:$E$970,4,FALSE),0)</f>
        <v>CENTRO</v>
      </c>
      <c r="G6081" s="23" t="str">
        <f>IFERROR(VLOOKUP(E6081,hoja!$A$2:$E$970,5,FALSE),0)</f>
        <v>BOGOTÁ</v>
      </c>
      <c r="H6081" s="103" t="str">
        <f>IFERROR(VLOOKUP(E6081,hoja!A:C,3,FALSE),0)</f>
        <v>0002</v>
      </c>
      <c r="I6081" s="24" t="str">
        <f t="shared" si="1898"/>
        <v>15010002</v>
      </c>
      <c r="K6081" s="23">
        <v>61</v>
      </c>
      <c r="L6081" s="23" t="str">
        <f t="shared" si="1901"/>
        <v>REGIONAL</v>
      </c>
      <c r="M6081" s="23" t="s">
        <v>674</v>
      </c>
      <c r="N6081" s="23" t="s">
        <v>622</v>
      </c>
      <c r="O6081" s="23">
        <f t="shared" si="1899"/>
        <v>25</v>
      </c>
      <c r="P6081" s="23" t="str">
        <f t="shared" si="1900"/>
        <v>15010002La Vega</v>
      </c>
    </row>
    <row r="6082" spans="1:16" ht="15" hidden="1" customHeight="1">
      <c r="A6082" s="82" t="s">
        <v>630</v>
      </c>
      <c r="B6082" s="23" t="str">
        <f>IFERROR(VLOOKUP(A6082,hoja!$A$2:$E$970,4,FALSE),0)</f>
        <v>CENTRO</v>
      </c>
      <c r="C6082" s="23" t="str">
        <f>IFERROR(VLOOKUP(A6082,hoja!$A$2:$E$1370,5,FALSE),0)</f>
        <v>SESQUILÉ</v>
      </c>
      <c r="D6082" s="23" t="str">
        <f>IFERROR(VLOOKUP(A6082,hoja!A:D,3,FALSE),0)</f>
        <v>1501</v>
      </c>
      <c r="E6082" s="40" t="s">
        <v>686</v>
      </c>
      <c r="F6082" s="23" t="str">
        <f>IFERROR(VLOOKUP(E6082,hoja!$A$2:$E$970,4,FALSE),0)</f>
        <v>SANTANDER</v>
      </c>
      <c r="G6082" s="23" t="str">
        <f>IFERROR(VLOOKUP(E6082,hoja!$A$2:$E$970,5,FALSE),0)</f>
        <v>BARRANCABERMEJA</v>
      </c>
      <c r="H6082" s="103" t="str">
        <f>IFERROR(VLOOKUP(E6082,hoja!A:C,3,FALSE),0)</f>
        <v>0424</v>
      </c>
      <c r="I6082" s="24" t="str">
        <f t="shared" si="1898"/>
        <v>15010424</v>
      </c>
      <c r="K6082" s="23">
        <v>484</v>
      </c>
      <c r="L6082" s="23" t="str">
        <f t="shared" si="1901"/>
        <v>NACIONAL</v>
      </c>
      <c r="M6082" s="23" t="s">
        <v>618</v>
      </c>
      <c r="N6082" s="23" t="s">
        <v>622</v>
      </c>
      <c r="O6082" s="23">
        <f t="shared" si="1899"/>
        <v>16</v>
      </c>
      <c r="P6082" s="23" t="str">
        <f t="shared" si="1900"/>
        <v>15010424Principal</v>
      </c>
    </row>
    <row r="6083" spans="1:16" ht="15" hidden="1" customHeight="1">
      <c r="A6083" s="82" t="s">
        <v>630</v>
      </c>
      <c r="B6083" s="23" t="str">
        <f>IFERROR(VLOOKUP(A6083,hoja!$A$2:$E$970,4,FALSE),0)</f>
        <v>CENTRO</v>
      </c>
      <c r="C6083" s="23" t="str">
        <f>IFERROR(VLOOKUP(A6083,hoja!$A$2:$E$1370,5,FALSE),0)</f>
        <v>SESQUILÉ</v>
      </c>
      <c r="D6083" s="23" t="str">
        <f>IFERROR(VLOOKUP(A6083,hoja!A:D,3,FALSE),0)</f>
        <v>1501</v>
      </c>
      <c r="E6083" s="40" t="s">
        <v>635</v>
      </c>
      <c r="F6083" s="23" t="str">
        <f>IFERROR(VLOOKUP(E6083,hoja!$A$2:$E$970,4,FALSE),0)</f>
        <v>CENTRO</v>
      </c>
      <c r="G6083" s="23" t="str">
        <f>IFERROR(VLOOKUP(E6083,hoja!$A$2:$E$970,5,FALSE),0)</f>
        <v>BOGOTÁ</v>
      </c>
      <c r="H6083" s="103" t="str">
        <f>IFERROR(VLOOKUP(E6083,hoja!A:C,3,FALSE),0)</f>
        <v>0021</v>
      </c>
      <c r="I6083" s="24" t="str">
        <f t="shared" si="1898"/>
        <v>15010021</v>
      </c>
      <c r="K6083" s="23">
        <v>63</v>
      </c>
      <c r="L6083" s="23" t="str">
        <f t="shared" si="1901"/>
        <v>REGIONAL</v>
      </c>
      <c r="M6083" s="23" t="s">
        <v>618</v>
      </c>
      <c r="N6083" s="23" t="s">
        <v>622</v>
      </c>
      <c r="O6083" s="23">
        <f t="shared" si="1899"/>
        <v>25</v>
      </c>
      <c r="P6083" s="23" t="str">
        <f t="shared" si="1900"/>
        <v>15010021Principal</v>
      </c>
    </row>
    <row r="6084" spans="1:16" ht="15" hidden="1" customHeight="1">
      <c r="A6084" s="82" t="s">
        <v>630</v>
      </c>
      <c r="B6084" s="23" t="str">
        <f>IFERROR(VLOOKUP(A6084,hoja!$A$2:$E$970,4,FALSE),0)</f>
        <v>CENTRO</v>
      </c>
      <c r="C6084" s="23" t="str">
        <f>IFERROR(VLOOKUP(A6084,hoja!$A$2:$E$1370,5,FALSE),0)</f>
        <v>SESQUILÉ</v>
      </c>
      <c r="D6084" s="23" t="str">
        <f>IFERROR(VLOOKUP(A6084,hoja!A:D,3,FALSE),0)</f>
        <v>1501</v>
      </c>
      <c r="E6084" s="40" t="s">
        <v>635</v>
      </c>
      <c r="F6084" s="23" t="str">
        <f>IFERROR(VLOOKUP(E6084,hoja!$A$2:$E$970,4,FALSE),0)</f>
        <v>CENTRO</v>
      </c>
      <c r="G6084" s="23" t="str">
        <f>IFERROR(VLOOKUP(E6084,hoja!$A$2:$E$970,5,FALSE),0)</f>
        <v>BOGOTÁ</v>
      </c>
      <c r="H6084" s="103" t="str">
        <f>IFERROR(VLOOKUP(E6084,hoja!A:C,3,FALSE),0)</f>
        <v>0021</v>
      </c>
      <c r="I6084" s="24" t="str">
        <f t="shared" si="1898"/>
        <v>15010021</v>
      </c>
      <c r="K6084" s="23">
        <v>64</v>
      </c>
      <c r="L6084" s="23" t="str">
        <f t="shared" si="1901"/>
        <v>REGIONAL</v>
      </c>
      <c r="M6084" s="23" t="s">
        <v>618</v>
      </c>
      <c r="N6084" s="23" t="s">
        <v>622</v>
      </c>
      <c r="O6084" s="23">
        <f t="shared" si="1899"/>
        <v>25</v>
      </c>
      <c r="P6084" s="23" t="str">
        <f t="shared" si="1900"/>
        <v>15010021Principal</v>
      </c>
    </row>
    <row r="6085" spans="1:16" ht="15" hidden="1" customHeight="1">
      <c r="A6085" s="82" t="s">
        <v>630</v>
      </c>
      <c r="B6085" s="23" t="str">
        <f>IFERROR(VLOOKUP(A6085,hoja!$A$2:$E$970,4,FALSE),0)</f>
        <v>CENTRO</v>
      </c>
      <c r="C6085" s="23" t="str">
        <f>IFERROR(VLOOKUP(A6085,hoja!$A$2:$E$1370,5,FALSE),0)</f>
        <v>SESQUILÉ</v>
      </c>
      <c r="D6085" s="23" t="str">
        <f>IFERROR(VLOOKUP(A6085,hoja!A:D,3,FALSE),0)</f>
        <v>1501</v>
      </c>
      <c r="E6085" s="40" t="s">
        <v>635</v>
      </c>
      <c r="F6085" s="23" t="str">
        <f>IFERROR(VLOOKUP(E6085,hoja!$A$2:$E$970,4,FALSE),0)</f>
        <v>CENTRO</v>
      </c>
      <c r="G6085" s="23" t="str">
        <f>IFERROR(VLOOKUP(E6085,hoja!$A$2:$E$970,5,FALSE),0)</f>
        <v>BOGOTÁ</v>
      </c>
      <c r="H6085" s="103" t="str">
        <f>IFERROR(VLOOKUP(E6085,hoja!A:C,3,FALSE),0)</f>
        <v>0021</v>
      </c>
      <c r="I6085" s="24" t="str">
        <f t="shared" si="1898"/>
        <v>15010021</v>
      </c>
      <c r="K6085" s="23">
        <v>63</v>
      </c>
      <c r="L6085" s="23" t="str">
        <f t="shared" si="1901"/>
        <v>REGIONAL</v>
      </c>
      <c r="M6085" s="23" t="s">
        <v>618</v>
      </c>
      <c r="N6085" s="23" t="s">
        <v>622</v>
      </c>
      <c r="O6085" s="23">
        <f t="shared" si="1899"/>
        <v>25</v>
      </c>
      <c r="P6085" s="23" t="str">
        <f t="shared" si="1900"/>
        <v>15010021Principal</v>
      </c>
    </row>
    <row r="6086" spans="1:16" ht="15" hidden="1" customHeight="1">
      <c r="A6086" s="82" t="s">
        <v>630</v>
      </c>
      <c r="B6086" s="23" t="str">
        <f>IFERROR(VLOOKUP(A6086,hoja!$A$2:$E$970,4,FALSE),0)</f>
        <v>CENTRO</v>
      </c>
      <c r="C6086" s="23" t="str">
        <f>IFERROR(VLOOKUP(A6086,hoja!$A$2:$E$1370,5,FALSE),0)</f>
        <v>SESQUILÉ</v>
      </c>
      <c r="D6086" s="23" t="str">
        <f>IFERROR(VLOOKUP(A6086,hoja!A:D,3,FALSE),0)</f>
        <v>1501</v>
      </c>
      <c r="E6086" s="40" t="s">
        <v>731</v>
      </c>
      <c r="F6086" s="23" t="str">
        <f>IFERROR(VLOOKUP(E6086,hoja!$A$2:$E$970,4,FALSE),0)</f>
        <v>SANTANDER</v>
      </c>
      <c r="G6086" s="23" t="str">
        <f>IFERROR(VLOOKUP(E6086,hoja!$A$2:$E$970,5,FALSE),0)</f>
        <v>CÚCUTA</v>
      </c>
      <c r="H6086" s="103" t="str">
        <f>IFERROR(VLOOKUP(E6086,hoja!A:C,3,FALSE),0)</f>
        <v>0438</v>
      </c>
      <c r="I6086" s="24" t="str">
        <f t="shared" si="1898"/>
        <v>15010438</v>
      </c>
      <c r="K6086" s="23">
        <v>600</v>
      </c>
      <c r="L6086" s="23" t="str">
        <f t="shared" si="1901"/>
        <v>NACIONAL</v>
      </c>
      <c r="M6086" s="23" t="s">
        <v>618</v>
      </c>
      <c r="N6086" s="23" t="s">
        <v>622</v>
      </c>
      <c r="O6086" s="23">
        <f t="shared" si="1899"/>
        <v>12</v>
      </c>
      <c r="P6086" s="23" t="str">
        <f t="shared" si="1900"/>
        <v>15010438Principal</v>
      </c>
    </row>
    <row r="6087" spans="1:16" ht="15" hidden="1" customHeight="1">
      <c r="A6087" s="82" t="s">
        <v>630</v>
      </c>
      <c r="B6087" s="23" t="str">
        <f>IFERROR(VLOOKUP(A6087,hoja!$A$2:$E$970,4,FALSE),0)</f>
        <v>CENTRO</v>
      </c>
      <c r="C6087" s="23" t="str">
        <f>IFERROR(VLOOKUP(A6087,hoja!$A$2:$E$1370,5,FALSE),0)</f>
        <v>SESQUILÉ</v>
      </c>
      <c r="D6087" s="23" t="str">
        <f>IFERROR(VLOOKUP(A6087,hoja!A:D,3,FALSE),0)</f>
        <v>1501</v>
      </c>
      <c r="E6087" s="40" t="s">
        <v>636</v>
      </c>
      <c r="F6087" s="23" t="str">
        <f>IFERROR(VLOOKUP(E6087,hoja!$A$2:$E$970,4,FALSE),0)</f>
        <v>CENTRO</v>
      </c>
      <c r="G6087" s="23" t="str">
        <f>IFERROR(VLOOKUP(E6087,hoja!$A$2:$E$970,5,FALSE),0)</f>
        <v>DUITAMA</v>
      </c>
      <c r="H6087" s="103" t="str">
        <f>IFERROR(VLOOKUP(E6087,hoja!A:C,3,FALSE),0)</f>
        <v>0441</v>
      </c>
      <c r="I6087" s="24" t="str">
        <f t="shared" si="1898"/>
        <v>15010441</v>
      </c>
      <c r="K6087" s="23">
        <v>146</v>
      </c>
      <c r="L6087" s="23" t="str">
        <f t="shared" si="1901"/>
        <v>REGIONAL</v>
      </c>
      <c r="M6087" s="23" t="s">
        <v>618</v>
      </c>
      <c r="N6087" s="23" t="s">
        <v>622</v>
      </c>
      <c r="O6087" s="23">
        <f t="shared" si="1899"/>
        <v>25</v>
      </c>
      <c r="P6087" s="23" t="str">
        <f t="shared" si="1900"/>
        <v>15010441Principal</v>
      </c>
    </row>
    <row r="6088" spans="1:16" ht="15" hidden="1" customHeight="1">
      <c r="A6088" s="82" t="s">
        <v>630</v>
      </c>
      <c r="B6088" s="23" t="str">
        <f>IFERROR(VLOOKUP(A6088,hoja!$A$2:$E$970,4,FALSE),0)</f>
        <v>CENTRO</v>
      </c>
      <c r="C6088" s="23" t="str">
        <f>IFERROR(VLOOKUP(A6088,hoja!$A$2:$E$1370,5,FALSE),0)</f>
        <v>SESQUILÉ</v>
      </c>
      <c r="D6088" s="23" t="str">
        <f>IFERROR(VLOOKUP(A6088,hoja!A:D,3,FALSE),0)</f>
        <v>1501</v>
      </c>
      <c r="E6088" s="40" t="s">
        <v>732</v>
      </c>
      <c r="F6088" s="23" t="str">
        <f>IFERROR(VLOOKUP(E6088,hoja!$A$2:$E$970,4,FALSE),0)</f>
        <v>CENTRO</v>
      </c>
      <c r="G6088" s="23" t="str">
        <f>IFERROR(VLOOKUP(E6088,hoja!$A$2:$E$970,5,FALSE),0)</f>
        <v>IBAGUÉ</v>
      </c>
      <c r="H6088" s="103" t="str">
        <f>IFERROR(VLOOKUP(E6088,hoja!A:C,3,FALSE),0)</f>
        <v>0389</v>
      </c>
      <c r="I6088" s="24" t="str">
        <f t="shared" ref="I6088:I6146" si="1902">D6088&amp;H6088</f>
        <v>15010389</v>
      </c>
      <c r="K6088" s="23">
        <v>234</v>
      </c>
      <c r="L6088" s="23" t="str">
        <f t="shared" si="1901"/>
        <v>REGIONAL</v>
      </c>
      <c r="M6088" s="23" t="s">
        <v>618</v>
      </c>
      <c r="N6088" s="23" t="s">
        <v>622</v>
      </c>
      <c r="O6088" s="23">
        <f t="shared" ref="O6088:O6146" si="1903">IF(K6088&lt;=250,25,IF(K6088&lt;=500,16,IF(K6088&lt;=800,12,IF(K6088&lt;=1100,8,IF(K6088&lt;=1400,6,IF(K6088&lt;=1700,5))))))</f>
        <v>25</v>
      </c>
      <c r="P6088" s="23" t="str">
        <f t="shared" ref="P6088:P6146" si="1904">D6088&amp;H6088&amp;M6088</f>
        <v>15010389Principal</v>
      </c>
    </row>
    <row r="6089" spans="1:16" ht="15" hidden="1" customHeight="1">
      <c r="A6089" s="82" t="s">
        <v>630</v>
      </c>
      <c r="B6089" s="23" t="str">
        <f>IFERROR(VLOOKUP(A6089,hoja!$A$2:$E$970,4,FALSE),0)</f>
        <v>CENTRO</v>
      </c>
      <c r="C6089" s="23" t="str">
        <f>IFERROR(VLOOKUP(A6089,hoja!$A$2:$E$1370,5,FALSE),0)</f>
        <v>SESQUILÉ</v>
      </c>
      <c r="D6089" s="23" t="str">
        <f>IFERROR(VLOOKUP(A6089,hoja!A:D,3,FALSE),0)</f>
        <v>1501</v>
      </c>
      <c r="E6089" s="40" t="s">
        <v>667</v>
      </c>
      <c r="F6089" s="23" t="str">
        <f>IFERROR(VLOOKUP(E6089,hoja!$A$2:$E$970,4,FALSE),0)</f>
        <v>COSTA</v>
      </c>
      <c r="G6089" s="23" t="str">
        <f>IFERROR(VLOOKUP(E6089,hoja!$A$2:$E$970,5,FALSE),0)</f>
        <v>MONTERÍA</v>
      </c>
      <c r="H6089" s="103" t="str">
        <f>IFERROR(VLOOKUP(E6089,hoja!A:C,3,FALSE),0)</f>
        <v>0381</v>
      </c>
      <c r="I6089" s="24" t="str">
        <f t="shared" si="1902"/>
        <v>15010381</v>
      </c>
      <c r="K6089" s="23">
        <v>868</v>
      </c>
      <c r="L6089" s="23" t="str">
        <f t="shared" si="1901"/>
        <v>NACIONAL</v>
      </c>
      <c r="M6089" s="23" t="s">
        <v>618</v>
      </c>
      <c r="N6089" s="23" t="s">
        <v>622</v>
      </c>
      <c r="O6089" s="23">
        <f t="shared" si="1903"/>
        <v>8</v>
      </c>
      <c r="P6089" s="23" t="str">
        <f t="shared" si="1904"/>
        <v>15010381Principal</v>
      </c>
    </row>
    <row r="6090" spans="1:16" ht="15" hidden="1" customHeight="1">
      <c r="A6090" s="82" t="s">
        <v>630</v>
      </c>
      <c r="B6090" s="23" t="str">
        <f>IFERROR(VLOOKUP(A6090,hoja!$A$2:$E$970,4,FALSE),0)</f>
        <v>CENTRO</v>
      </c>
      <c r="C6090" s="23" t="str">
        <f>IFERROR(VLOOKUP(A6090,hoja!$A$2:$E$1370,5,FALSE),0)</f>
        <v>SESQUILÉ</v>
      </c>
      <c r="D6090" s="23" t="str">
        <f>IFERROR(VLOOKUP(A6090,hoja!A:D,3,FALSE),0)</f>
        <v>1501</v>
      </c>
      <c r="E6090" s="40" t="s">
        <v>679</v>
      </c>
      <c r="F6090" s="23" t="str">
        <f>IFERROR(VLOOKUP(E6090,hoja!$A$2:$E$970,4,FALSE),0)</f>
        <v>CENTRO</v>
      </c>
      <c r="G6090" s="23" t="str">
        <f>IFERROR(VLOOKUP(E6090,hoja!$A$2:$E$970,5,FALSE),0)</f>
        <v>NEIVA</v>
      </c>
      <c r="H6090" s="103" t="str">
        <f>IFERROR(VLOOKUP(E6090,hoja!A:C,3,FALSE),0)</f>
        <v>0385</v>
      </c>
      <c r="I6090" s="24" t="str">
        <f t="shared" si="1902"/>
        <v>15010385</v>
      </c>
      <c r="K6090" s="23">
        <v>367</v>
      </c>
      <c r="L6090" s="23" t="str">
        <f t="shared" ref="L6090:L6148" si="1905">IF(B6090=F6090,"REGIONAL","NACIONAL")</f>
        <v>REGIONAL</v>
      </c>
      <c r="M6090" s="23" t="s">
        <v>618</v>
      </c>
      <c r="N6090" s="23" t="s">
        <v>622</v>
      </c>
      <c r="O6090" s="23">
        <f t="shared" si="1903"/>
        <v>16</v>
      </c>
      <c r="P6090" s="23" t="str">
        <f t="shared" si="1904"/>
        <v>15010385Principal</v>
      </c>
    </row>
    <row r="6091" spans="1:16" ht="15" hidden="1" customHeight="1">
      <c r="A6091" s="82" t="s">
        <v>630</v>
      </c>
      <c r="B6091" s="23" t="str">
        <f>IFERROR(VLOOKUP(A6091,hoja!$A$2:$E$970,4,FALSE),0)</f>
        <v>CENTRO</v>
      </c>
      <c r="C6091" s="23" t="str">
        <f>IFERROR(VLOOKUP(A6091,hoja!$A$2:$E$1370,5,FALSE),0)</f>
        <v>SESQUILÉ</v>
      </c>
      <c r="D6091" s="23" t="str">
        <f>IFERROR(VLOOKUP(A6091,hoja!A:D,3,FALSE),0)</f>
        <v>1501</v>
      </c>
      <c r="E6091" s="40" t="s">
        <v>637</v>
      </c>
      <c r="F6091" s="23" t="str">
        <f>IFERROR(VLOOKUP(E6091,hoja!$A$2:$E$970,4,FALSE),0)</f>
        <v>SANTANDER</v>
      </c>
      <c r="G6091" s="23" t="str">
        <f>IFERROR(VLOOKUP(E6091,hoja!$A$2:$E$970,5,FALSE),0)</f>
        <v>PIEDECUESTA</v>
      </c>
      <c r="H6091" s="103" t="str">
        <f>IFERROR(VLOOKUP(E6091,hoja!A:C,3,FALSE),0)</f>
        <v>0422</v>
      </c>
      <c r="I6091" s="24" t="str">
        <f t="shared" si="1902"/>
        <v>15010422</v>
      </c>
      <c r="K6091" s="23">
        <v>364</v>
      </c>
      <c r="L6091" s="23" t="str">
        <f t="shared" si="1905"/>
        <v>NACIONAL</v>
      </c>
      <c r="M6091" s="23" t="s">
        <v>618</v>
      </c>
      <c r="N6091" s="23" t="s">
        <v>622</v>
      </c>
      <c r="O6091" s="23">
        <f t="shared" si="1903"/>
        <v>16</v>
      </c>
      <c r="P6091" s="23" t="str">
        <f t="shared" si="1904"/>
        <v>15010422Principal</v>
      </c>
    </row>
    <row r="6092" spans="1:16" ht="15" hidden="1" customHeight="1">
      <c r="A6092" s="82" t="s">
        <v>630</v>
      </c>
      <c r="B6092" s="23" t="str">
        <f>IFERROR(VLOOKUP(A6092,hoja!$A$2:$E$970,4,FALSE),0)</f>
        <v>CENTRO</v>
      </c>
      <c r="C6092" s="23" t="str">
        <f>IFERROR(VLOOKUP(A6092,hoja!$A$2:$E$1370,5,FALSE),0)</f>
        <v>SESQUILÉ</v>
      </c>
      <c r="D6092" s="23" t="str">
        <f>IFERROR(VLOOKUP(A6092,hoja!A:D,3,FALSE),0)</f>
        <v>1501</v>
      </c>
      <c r="E6092" s="40" t="s">
        <v>743</v>
      </c>
      <c r="F6092" s="23" t="str">
        <f>IFERROR(VLOOKUP(E6092,hoja!$A$2:$E$970,4,FALSE),0)</f>
        <v>CENTRO</v>
      </c>
      <c r="G6092" s="23" t="str">
        <f>IFERROR(VLOOKUP(E6092,hoja!$A$2:$E$970,5,FALSE),0)</f>
        <v>BOGOTÁ</v>
      </c>
      <c r="H6092" s="103" t="str">
        <f>IFERROR(VLOOKUP(E6092,hoja!A:C,3,FALSE),0)</f>
        <v>0461</v>
      </c>
      <c r="I6092" s="24" t="str">
        <f t="shared" si="1902"/>
        <v>15010461</v>
      </c>
      <c r="K6092" s="23">
        <v>66</v>
      </c>
      <c r="L6092" s="23" t="str">
        <f t="shared" si="1905"/>
        <v>REGIONAL</v>
      </c>
      <c r="M6092" s="23" t="s">
        <v>618</v>
      </c>
      <c r="N6092" s="23" t="s">
        <v>622</v>
      </c>
      <c r="O6092" s="23">
        <f t="shared" si="1903"/>
        <v>25</v>
      </c>
      <c r="P6092" s="23" t="str">
        <f t="shared" si="1904"/>
        <v>15010461Principal</v>
      </c>
    </row>
    <row r="6093" spans="1:16" ht="15" hidden="1" customHeight="1">
      <c r="A6093" s="82" t="s">
        <v>630</v>
      </c>
      <c r="B6093" s="23" t="str">
        <f>IFERROR(VLOOKUP(A6093,hoja!$A$2:$E$970,4,FALSE),0)</f>
        <v>CENTRO</v>
      </c>
      <c r="C6093" s="23" t="str">
        <f>IFERROR(VLOOKUP(A6093,hoja!$A$2:$E$1370,5,FALSE),0)</f>
        <v>SESQUILÉ</v>
      </c>
      <c r="D6093" s="23" t="str">
        <f>IFERROR(VLOOKUP(A6093,hoja!A:D,3,FALSE),0)</f>
        <v>1501</v>
      </c>
      <c r="E6093" s="40" t="s">
        <v>743</v>
      </c>
      <c r="F6093" s="23" t="str">
        <f>IFERROR(VLOOKUP(E6093,hoja!$A$2:$E$970,4,FALSE),0)</f>
        <v>CENTRO</v>
      </c>
      <c r="G6093" s="23" t="str">
        <f>IFERROR(VLOOKUP(E6093,hoja!$A$2:$E$970,5,FALSE),0)</f>
        <v>BOGOTÁ</v>
      </c>
      <c r="H6093" s="103" t="str">
        <f>IFERROR(VLOOKUP(E6093,hoja!A:C,3,FALSE),0)</f>
        <v>0461</v>
      </c>
      <c r="I6093" s="24" t="str">
        <f t="shared" si="1902"/>
        <v>15010461</v>
      </c>
      <c r="K6093" s="23">
        <v>67</v>
      </c>
      <c r="L6093" s="23" t="str">
        <f t="shared" si="1905"/>
        <v>REGIONAL</v>
      </c>
      <c r="M6093" s="23" t="s">
        <v>674</v>
      </c>
      <c r="N6093" s="23" t="s">
        <v>622</v>
      </c>
      <c r="O6093" s="23">
        <f t="shared" si="1903"/>
        <v>25</v>
      </c>
      <c r="P6093" s="23" t="str">
        <f t="shared" si="1904"/>
        <v>15010461La Vega</v>
      </c>
    </row>
    <row r="6094" spans="1:16" ht="15" hidden="1" customHeight="1">
      <c r="A6094" s="82" t="s">
        <v>630</v>
      </c>
      <c r="B6094" s="23" t="str">
        <f>IFERROR(VLOOKUP(A6094,hoja!$A$2:$E$970,4,FALSE),0)</f>
        <v>CENTRO</v>
      </c>
      <c r="C6094" s="23" t="str">
        <f>IFERROR(VLOOKUP(A6094,hoja!$A$2:$E$1370,5,FALSE),0)</f>
        <v>SESQUILÉ</v>
      </c>
      <c r="D6094" s="23" t="str">
        <f>IFERROR(VLOOKUP(A6094,hoja!A:D,3,FALSE),0)</f>
        <v>1501</v>
      </c>
      <c r="E6094" s="40" t="s">
        <v>743</v>
      </c>
      <c r="F6094" s="23" t="str">
        <f>IFERROR(VLOOKUP(E6094,hoja!$A$2:$E$970,4,FALSE),0)</f>
        <v>CENTRO</v>
      </c>
      <c r="G6094" s="23" t="str">
        <f>IFERROR(VLOOKUP(E6094,hoja!$A$2:$E$970,5,FALSE),0)</f>
        <v>BOGOTÁ</v>
      </c>
      <c r="H6094" s="103" t="str">
        <f>IFERROR(VLOOKUP(E6094,hoja!A:C,3,FALSE),0)</f>
        <v>0461</v>
      </c>
      <c r="I6094" s="24" t="str">
        <f t="shared" si="1902"/>
        <v>15010461</v>
      </c>
      <c r="K6094" s="23">
        <v>64</v>
      </c>
      <c r="L6094" s="23" t="str">
        <f t="shared" si="1905"/>
        <v>REGIONAL</v>
      </c>
      <c r="M6094" s="23" t="s">
        <v>618</v>
      </c>
      <c r="N6094" s="23" t="s">
        <v>622</v>
      </c>
      <c r="O6094" s="23">
        <f t="shared" si="1903"/>
        <v>25</v>
      </c>
      <c r="P6094" s="23" t="str">
        <f t="shared" si="1904"/>
        <v>15010461Principal</v>
      </c>
    </row>
    <row r="6095" spans="1:16" ht="15" hidden="1" customHeight="1">
      <c r="A6095" s="82" t="s">
        <v>630</v>
      </c>
      <c r="B6095" s="23" t="str">
        <f>IFERROR(VLOOKUP(A6095,hoja!$A$2:$E$970,4,FALSE),0)</f>
        <v>CENTRO</v>
      </c>
      <c r="C6095" s="23" t="str">
        <f>IFERROR(VLOOKUP(A6095,hoja!$A$2:$E$1370,5,FALSE),0)</f>
        <v>SESQUILÉ</v>
      </c>
      <c r="D6095" s="23" t="str">
        <f>IFERROR(VLOOKUP(A6095,hoja!A:D,3,FALSE),0)</f>
        <v>1501</v>
      </c>
      <c r="E6095" s="40" t="s">
        <v>668</v>
      </c>
      <c r="F6095" s="23" t="str">
        <f>IFERROR(VLOOKUP(E6095,hoja!$A$2:$E$970,4,FALSE),0)</f>
        <v>COSTA</v>
      </c>
      <c r="G6095" s="23" t="str">
        <f>IFERROR(VLOOKUP(E6095,hoja!$A$2:$E$970,5,FALSE),0)</f>
        <v>VALLEDUPAR</v>
      </c>
      <c r="H6095" s="103" t="str">
        <f>IFERROR(VLOOKUP(E6095,hoja!A:C,3,FALSE),0)</f>
        <v>0447</v>
      </c>
      <c r="I6095" s="24" t="str">
        <f t="shared" si="1902"/>
        <v>15010447</v>
      </c>
      <c r="K6095" s="23">
        <v>839</v>
      </c>
      <c r="L6095" s="23" t="str">
        <f t="shared" si="1905"/>
        <v>NACIONAL</v>
      </c>
      <c r="M6095" s="23" t="s">
        <v>618</v>
      </c>
      <c r="N6095" s="23" t="s">
        <v>622</v>
      </c>
      <c r="O6095" s="23">
        <f t="shared" si="1903"/>
        <v>8</v>
      </c>
      <c r="P6095" s="23" t="str">
        <f t="shared" si="1904"/>
        <v>15010447Principal</v>
      </c>
    </row>
    <row r="6096" spans="1:16" ht="15" hidden="1" customHeight="1">
      <c r="A6096" s="82" t="s">
        <v>630</v>
      </c>
      <c r="B6096" s="23" t="str">
        <f>IFERROR(VLOOKUP(A6096,hoja!$A$2:$E$970,4,FALSE),0)</f>
        <v>CENTRO</v>
      </c>
      <c r="C6096" s="23" t="str">
        <f>IFERROR(VLOOKUP(A6096,hoja!$A$2:$E$1370,5,FALSE),0)</f>
        <v>SESQUILÉ</v>
      </c>
      <c r="D6096" s="23" t="str">
        <f>IFERROR(VLOOKUP(A6096,hoja!A:D,3,FALSE),0)</f>
        <v>1501</v>
      </c>
      <c r="E6096" s="40" t="s">
        <v>681</v>
      </c>
      <c r="F6096" s="23" t="str">
        <f>IFERROR(VLOOKUP(E6096,hoja!$A$2:$E$970,4,FALSE),0)</f>
        <v>CENTRO</v>
      </c>
      <c r="G6096" s="23" t="str">
        <f>IFERROR(VLOOKUP(E6096,hoja!$A$2:$E$970,5,FALSE),0)</f>
        <v>VILLAVICENCIO</v>
      </c>
      <c r="H6096" s="103" t="str">
        <f>IFERROR(VLOOKUP(E6096,hoja!A:C,3,FALSE),0)</f>
        <v>0393</v>
      </c>
      <c r="I6096" s="24" t="str">
        <f t="shared" si="1902"/>
        <v>15010393</v>
      </c>
      <c r="K6096" s="23">
        <v>177</v>
      </c>
      <c r="L6096" s="23" t="str">
        <f t="shared" si="1905"/>
        <v>REGIONAL</v>
      </c>
      <c r="M6096" s="23" t="s">
        <v>618</v>
      </c>
      <c r="N6096" s="23" t="s">
        <v>622</v>
      </c>
      <c r="O6096" s="23">
        <f t="shared" si="1903"/>
        <v>25</v>
      </c>
      <c r="P6096" s="23" t="str">
        <f t="shared" si="1904"/>
        <v>15010393Principal</v>
      </c>
    </row>
    <row r="6097" spans="1:16" ht="15" hidden="1" customHeight="1">
      <c r="A6097" s="82" t="s">
        <v>630</v>
      </c>
      <c r="B6097" s="23" t="str">
        <f>IFERROR(VLOOKUP(A6097,hoja!$A$2:$E$970,4,FALSE),0)</f>
        <v>CENTRO</v>
      </c>
      <c r="C6097" s="23" t="str">
        <f>IFERROR(VLOOKUP(A6097,hoja!$A$2:$E$1370,5,FALSE),0)</f>
        <v>SESQUILÉ</v>
      </c>
      <c r="D6097" s="23" t="str">
        <f>IFERROR(VLOOKUP(A6097,hoja!A:D,3,FALSE),0)</f>
        <v>1501</v>
      </c>
      <c r="E6097" s="40" t="s">
        <v>1331</v>
      </c>
      <c r="F6097" s="23" t="str">
        <f>IFERROR(VLOOKUP(E6097,hoja!$A$2:$E$970,4,FALSE),0)</f>
        <v>CENTRO</v>
      </c>
      <c r="G6097" s="23" t="str">
        <f>IFERROR(VLOOKUP(E6097,hoja!$A$2:$E$970,5,FALSE),0)</f>
        <v>BOGOTÁ</v>
      </c>
      <c r="H6097" s="103" t="str">
        <f>IFERROR(VLOOKUP(E6097,hoja!A:C,3,FALSE),0)</f>
        <v>50786</v>
      </c>
      <c r="I6097" s="24" t="str">
        <f t="shared" si="1902"/>
        <v>150150786</v>
      </c>
      <c r="K6097" s="23">
        <v>68</v>
      </c>
      <c r="L6097" s="23" t="str">
        <f t="shared" si="1905"/>
        <v>REGIONAL</v>
      </c>
      <c r="M6097" s="23" t="s">
        <v>618</v>
      </c>
      <c r="N6097" s="23" t="s">
        <v>622</v>
      </c>
      <c r="O6097" s="23">
        <f t="shared" si="1903"/>
        <v>25</v>
      </c>
      <c r="P6097" s="23" t="str">
        <f t="shared" si="1904"/>
        <v>150150786Principal</v>
      </c>
    </row>
    <row r="6098" spans="1:16" ht="15" hidden="1" customHeight="1">
      <c r="A6098" s="82" t="s">
        <v>630</v>
      </c>
      <c r="B6098" s="23" t="str">
        <f>IFERROR(VLOOKUP(A6098,hoja!$A$2:$E$970,4,FALSE),0)</f>
        <v>CENTRO</v>
      </c>
      <c r="C6098" s="23" t="str">
        <f>IFERROR(VLOOKUP(A6098,hoja!$A$2:$E$1370,5,FALSE),0)</f>
        <v>SESQUILÉ</v>
      </c>
      <c r="D6098" s="23" t="str">
        <f>IFERROR(VLOOKUP(A6098,hoja!A:D,3,FALSE),0)</f>
        <v>1501</v>
      </c>
      <c r="E6098" s="40" t="s">
        <v>942</v>
      </c>
      <c r="F6098" s="23" t="str">
        <f>IFERROR(VLOOKUP(E6098,hoja!$A$2:$E$970,4,FALSE),0)</f>
        <v>CENTRO</v>
      </c>
      <c r="G6098" s="23" t="str">
        <f>IFERROR(VLOOKUP(E6098,hoja!$A$2:$E$970,5,FALSE),0)</f>
        <v>BOGOTÁ</v>
      </c>
      <c r="H6098" s="103" t="str">
        <f>IFERROR(VLOOKUP(E6098,hoja!A:C,3,FALSE),0)</f>
        <v>60002</v>
      </c>
      <c r="I6098" s="24" t="str">
        <f t="shared" si="1902"/>
        <v>150160002</v>
      </c>
      <c r="K6098" s="23">
        <v>62</v>
      </c>
      <c r="L6098" s="23" t="str">
        <f t="shared" si="1905"/>
        <v>REGIONAL</v>
      </c>
      <c r="M6098" s="23" t="s">
        <v>618</v>
      </c>
      <c r="N6098" s="23" t="s">
        <v>622</v>
      </c>
      <c r="O6098" s="23">
        <f t="shared" si="1903"/>
        <v>25</v>
      </c>
      <c r="P6098" s="23" t="str">
        <f t="shared" si="1904"/>
        <v>150160002Principal</v>
      </c>
    </row>
    <row r="6099" spans="1:16" ht="15" hidden="1" customHeight="1">
      <c r="A6099" s="82" t="s">
        <v>630</v>
      </c>
      <c r="B6099" s="23" t="str">
        <f>IFERROR(VLOOKUP(A6099,hoja!$A$2:$E$970,4,FALSE),0)</f>
        <v>CENTRO</v>
      </c>
      <c r="C6099" s="23" t="str">
        <f>IFERROR(VLOOKUP(A6099,hoja!$A$2:$E$1370,5,FALSE),0)</f>
        <v>SESQUILÉ</v>
      </c>
      <c r="D6099" s="23" t="str">
        <f>IFERROR(VLOOKUP(A6099,hoja!A:D,3,FALSE),0)</f>
        <v>1501</v>
      </c>
      <c r="E6099" s="40" t="s">
        <v>942</v>
      </c>
      <c r="F6099" s="23" t="str">
        <f>IFERROR(VLOOKUP(E6099,hoja!$A$2:$E$970,4,FALSE),0)</f>
        <v>CENTRO</v>
      </c>
      <c r="G6099" s="23" t="str">
        <f>IFERROR(VLOOKUP(E6099,hoja!$A$2:$E$970,5,FALSE),0)</f>
        <v>BOGOTÁ</v>
      </c>
      <c r="H6099" s="103" t="str">
        <f>IFERROR(VLOOKUP(E6099,hoja!A:C,3,FALSE),0)</f>
        <v>60002</v>
      </c>
      <c r="I6099" s="24" t="str">
        <f t="shared" si="1902"/>
        <v>150160002</v>
      </c>
      <c r="K6099" s="23">
        <v>64</v>
      </c>
      <c r="L6099" s="23" t="str">
        <f t="shared" si="1905"/>
        <v>REGIONAL</v>
      </c>
      <c r="M6099" s="23" t="s">
        <v>618</v>
      </c>
      <c r="N6099" s="23" t="s">
        <v>622</v>
      </c>
      <c r="O6099" s="23">
        <f t="shared" si="1903"/>
        <v>25</v>
      </c>
      <c r="P6099" s="23" t="str">
        <f t="shared" si="1904"/>
        <v>150160002Principal</v>
      </c>
    </row>
    <row r="6100" spans="1:16" ht="15" hidden="1" customHeight="1">
      <c r="A6100" s="82" t="s">
        <v>630</v>
      </c>
      <c r="B6100" s="23" t="str">
        <f>IFERROR(VLOOKUP(A6100,hoja!$A$2:$E$970,4,FALSE),0)</f>
        <v>CENTRO</v>
      </c>
      <c r="C6100" s="23" t="str">
        <f>IFERROR(VLOOKUP(A6100,hoja!$A$2:$E$1370,5,FALSE),0)</f>
        <v>SESQUILÉ</v>
      </c>
      <c r="D6100" s="23" t="str">
        <f>IFERROR(VLOOKUP(A6100,hoja!A:D,3,FALSE),0)</f>
        <v>1501</v>
      </c>
      <c r="E6100" s="40" t="s">
        <v>641</v>
      </c>
      <c r="F6100" s="23" t="str">
        <f>IFERROR(VLOOKUP(E6100,hoja!$A$2:$E$970,4,FALSE),0)</f>
        <v>ANTIOQUIA</v>
      </c>
      <c r="G6100" s="23" t="str">
        <f>IFERROR(VLOOKUP(E6100,hoja!$A$2:$E$970,5,FALSE),0)</f>
        <v>MEDELLÍN</v>
      </c>
      <c r="H6100" s="103" t="str">
        <f>IFERROR(VLOOKUP(E6100,hoja!A:C,3,FALSE),0)</f>
        <v>0079</v>
      </c>
      <c r="I6100" s="24" t="str">
        <f t="shared" si="1902"/>
        <v>15010079</v>
      </c>
      <c r="K6100" s="23">
        <v>462</v>
      </c>
      <c r="L6100" s="23" t="str">
        <f t="shared" si="1905"/>
        <v>NACIONAL</v>
      </c>
      <c r="M6100" s="23" t="s">
        <v>674</v>
      </c>
      <c r="N6100" s="23" t="s">
        <v>622</v>
      </c>
      <c r="O6100" s="23">
        <f t="shared" si="1903"/>
        <v>16</v>
      </c>
      <c r="P6100" s="23" t="str">
        <f t="shared" si="1904"/>
        <v>15010079La Vega</v>
      </c>
    </row>
    <row r="6101" spans="1:16" ht="15" hidden="1" customHeight="1">
      <c r="A6101" s="82" t="s">
        <v>630</v>
      </c>
      <c r="B6101" s="23" t="str">
        <f>IFERROR(VLOOKUP(A6101,hoja!$A$2:$E$970,4,FALSE),0)</f>
        <v>CENTRO</v>
      </c>
      <c r="C6101" s="23" t="str">
        <f>IFERROR(VLOOKUP(A6101,hoja!$A$2:$E$1370,5,FALSE),0)</f>
        <v>SESQUILÉ</v>
      </c>
      <c r="D6101" s="23" t="str">
        <f>IFERROR(VLOOKUP(A6101,hoja!A:D,3,FALSE),0)</f>
        <v>1501</v>
      </c>
      <c r="E6101" s="40" t="s">
        <v>641</v>
      </c>
      <c r="F6101" s="23" t="str">
        <f>IFERROR(VLOOKUP(E6101,hoja!$A$2:$E$970,4,FALSE),0)</f>
        <v>ANTIOQUIA</v>
      </c>
      <c r="G6101" s="23" t="str">
        <f>IFERROR(VLOOKUP(E6101,hoja!$A$2:$E$970,5,FALSE),0)</f>
        <v>MEDELLÍN</v>
      </c>
      <c r="H6101" s="103" t="str">
        <f>IFERROR(VLOOKUP(E6101,hoja!A:C,3,FALSE),0)</f>
        <v>0079</v>
      </c>
      <c r="I6101" s="24" t="str">
        <f t="shared" si="1902"/>
        <v>15010079</v>
      </c>
      <c r="K6101" s="23">
        <v>455</v>
      </c>
      <c r="L6101" s="23" t="str">
        <f t="shared" si="1905"/>
        <v>NACIONAL</v>
      </c>
      <c r="M6101" s="23" t="s">
        <v>618</v>
      </c>
      <c r="N6101" s="23" t="s">
        <v>622</v>
      </c>
      <c r="O6101" s="23">
        <f t="shared" si="1903"/>
        <v>16</v>
      </c>
      <c r="P6101" s="23" t="str">
        <f t="shared" si="1904"/>
        <v>15010079Principal</v>
      </c>
    </row>
    <row r="6102" spans="1:16" ht="15" hidden="1" customHeight="1">
      <c r="A6102" s="82" t="s">
        <v>630</v>
      </c>
      <c r="B6102" s="23" t="str">
        <f>IFERROR(VLOOKUP(A6102,hoja!$A$2:$E$970,4,FALSE),0)</f>
        <v>CENTRO</v>
      </c>
      <c r="C6102" s="23" t="str">
        <f>IFERROR(VLOOKUP(A6102,hoja!$A$2:$E$1370,5,FALSE),0)</f>
        <v>SESQUILÉ</v>
      </c>
      <c r="D6102" s="23" t="str">
        <f>IFERROR(VLOOKUP(A6102,hoja!A:D,3,FALSE),0)</f>
        <v>1501</v>
      </c>
      <c r="E6102" s="40" t="s">
        <v>670</v>
      </c>
      <c r="F6102" s="23" t="str">
        <f>IFERROR(VLOOKUP(E6102,hoja!$A$2:$E$970,4,FALSE),0)</f>
        <v>OCCIDENTE</v>
      </c>
      <c r="G6102" s="23" t="str">
        <f>IFERROR(VLOOKUP(E6102,hoja!$A$2:$E$970,5,FALSE),0)</f>
        <v>PEREIRA</v>
      </c>
      <c r="H6102" s="103" t="str">
        <f>IFERROR(VLOOKUP(E6102,hoja!A:C,3,FALSE),0)</f>
        <v>0134</v>
      </c>
      <c r="I6102" s="24" t="str">
        <f t="shared" si="1902"/>
        <v>15010134</v>
      </c>
      <c r="K6102" s="23">
        <v>375</v>
      </c>
      <c r="L6102" s="23" t="str">
        <f t="shared" si="1905"/>
        <v>NACIONAL</v>
      </c>
      <c r="M6102" s="23" t="s">
        <v>618</v>
      </c>
      <c r="N6102" s="23" t="s">
        <v>622</v>
      </c>
      <c r="O6102" s="23">
        <f t="shared" si="1903"/>
        <v>16</v>
      </c>
      <c r="P6102" s="23" t="str">
        <f t="shared" si="1904"/>
        <v>15010134Principal</v>
      </c>
    </row>
    <row r="6103" spans="1:16" ht="15" hidden="1" customHeight="1">
      <c r="A6103" s="82" t="s">
        <v>630</v>
      </c>
      <c r="B6103" s="23" t="str">
        <f>IFERROR(VLOOKUP(A6103,hoja!$A$2:$E$970,4,FALSE),0)</f>
        <v>CENTRO</v>
      </c>
      <c r="C6103" s="23" t="str">
        <f>IFERROR(VLOOKUP(A6103,hoja!$A$2:$E$1370,5,FALSE),0)</f>
        <v>SESQUILÉ</v>
      </c>
      <c r="D6103" s="23" t="str">
        <f>IFERROR(VLOOKUP(A6103,hoja!A:D,3,FALSE),0)</f>
        <v>1501</v>
      </c>
      <c r="E6103" s="40" t="s">
        <v>642</v>
      </c>
      <c r="F6103" s="23" t="str">
        <f>IFERROR(VLOOKUP(E6103,hoja!$A$2:$E$970,4,FALSE),0)</f>
        <v>COSTA</v>
      </c>
      <c r="G6103" s="23" t="str">
        <f>IFERROR(VLOOKUP(E6103,hoja!$A$2:$E$970,5,FALSE),0)</f>
        <v>BARRANQUILLA</v>
      </c>
      <c r="H6103" s="103" t="str">
        <f>IFERROR(VLOOKUP(E6103,hoja!A:C,3,FALSE),0)</f>
        <v>0111</v>
      </c>
      <c r="I6103" s="24" t="str">
        <f t="shared" si="1902"/>
        <v>15010111</v>
      </c>
      <c r="K6103" s="36">
        <v>1058</v>
      </c>
      <c r="L6103" s="23" t="str">
        <f t="shared" si="1905"/>
        <v>NACIONAL</v>
      </c>
      <c r="M6103" s="23" t="s">
        <v>765</v>
      </c>
      <c r="N6103" s="23" t="s">
        <v>622</v>
      </c>
      <c r="O6103" s="23">
        <f t="shared" si="1903"/>
        <v>8</v>
      </c>
      <c r="P6103" s="23" t="str">
        <f t="shared" si="1904"/>
        <v>15010111Magdalena medio</v>
      </c>
    </row>
    <row r="6104" spans="1:16" ht="15" hidden="1" customHeight="1">
      <c r="A6104" s="82" t="s">
        <v>630</v>
      </c>
      <c r="B6104" s="23" t="str">
        <f>IFERROR(VLOOKUP(A6104,hoja!$A$2:$E$970,4,FALSE),0)</f>
        <v>CENTRO</v>
      </c>
      <c r="C6104" s="23" t="str">
        <f>IFERROR(VLOOKUP(A6104,hoja!$A$2:$E$1370,5,FALSE),0)</f>
        <v>SESQUILÉ</v>
      </c>
      <c r="D6104" s="23" t="str">
        <f>IFERROR(VLOOKUP(A6104,hoja!A:D,3,FALSE),0)</f>
        <v>1501</v>
      </c>
      <c r="E6104" s="40" t="s">
        <v>1059</v>
      </c>
      <c r="F6104" s="23" t="str">
        <f>IFERROR(VLOOKUP(E6104,hoja!$A$2:$E$970,4,FALSE),0)</f>
        <v>ANTIOQUIA</v>
      </c>
      <c r="G6104" s="23" t="str">
        <f>IFERROR(VLOOKUP(E6104,hoja!$A$2:$E$970,5,FALSE),0)</f>
        <v>MEDELLÍN</v>
      </c>
      <c r="H6104" s="103" t="str">
        <f>IFERROR(VLOOKUP(E6104,hoja!A:C,3,FALSE),0)</f>
        <v>0043</v>
      </c>
      <c r="I6104" s="24" t="str">
        <f t="shared" si="1902"/>
        <v>15010043</v>
      </c>
      <c r="K6104" s="23">
        <v>110</v>
      </c>
      <c r="L6104" s="23" t="str">
        <f t="shared" si="1905"/>
        <v>NACIONAL</v>
      </c>
      <c r="M6104" s="23" t="s">
        <v>618</v>
      </c>
      <c r="N6104" s="23" t="s">
        <v>622</v>
      </c>
      <c r="O6104" s="23">
        <f t="shared" si="1903"/>
        <v>25</v>
      </c>
      <c r="P6104" s="23" t="str">
        <f t="shared" si="1904"/>
        <v>15010043Principal</v>
      </c>
    </row>
    <row r="6105" spans="1:16" ht="15" hidden="1" customHeight="1">
      <c r="A6105" s="82" t="s">
        <v>630</v>
      </c>
      <c r="B6105" s="23" t="str">
        <f>IFERROR(VLOOKUP(A6105,hoja!$A$2:$E$970,4,FALSE),0)</f>
        <v>CENTRO</v>
      </c>
      <c r="C6105" s="23" t="str">
        <f>IFERROR(VLOOKUP(A6105,hoja!$A$2:$E$1370,5,FALSE),0)</f>
        <v>SESQUILÉ</v>
      </c>
      <c r="D6105" s="23" t="str">
        <f>IFERROR(VLOOKUP(A6105,hoja!A:D,3,FALSE),0)</f>
        <v>1501</v>
      </c>
      <c r="E6105" s="40" t="s">
        <v>1059</v>
      </c>
      <c r="F6105" s="23" t="str">
        <f>IFERROR(VLOOKUP(E6105,hoja!$A$2:$E$970,4,FALSE),0)</f>
        <v>ANTIOQUIA</v>
      </c>
      <c r="G6105" s="23" t="str">
        <f>IFERROR(VLOOKUP(E6105,hoja!$A$2:$E$970,5,FALSE),0)</f>
        <v>MEDELLÍN</v>
      </c>
      <c r="H6105" s="103" t="str">
        <f>IFERROR(VLOOKUP(E6105,hoja!A:C,3,FALSE),0)</f>
        <v>0043</v>
      </c>
      <c r="I6105" s="24" t="str">
        <f t="shared" si="1902"/>
        <v>15010043</v>
      </c>
      <c r="K6105" s="23">
        <v>454</v>
      </c>
      <c r="L6105" s="23" t="str">
        <f t="shared" si="1905"/>
        <v>NACIONAL</v>
      </c>
      <c r="M6105" s="23" t="s">
        <v>674</v>
      </c>
      <c r="N6105" s="23" t="s">
        <v>622</v>
      </c>
      <c r="O6105" s="23">
        <f t="shared" si="1903"/>
        <v>16</v>
      </c>
      <c r="P6105" s="23" t="str">
        <f t="shared" si="1904"/>
        <v>15010043La Vega</v>
      </c>
    </row>
    <row r="6106" spans="1:16" ht="15" hidden="1" customHeight="1">
      <c r="A6106" s="82" t="s">
        <v>630</v>
      </c>
      <c r="B6106" s="23" t="str">
        <f>IFERROR(VLOOKUP(A6106,hoja!$A$2:$E$970,4,FALSE),0)</f>
        <v>CENTRO</v>
      </c>
      <c r="C6106" s="23" t="str">
        <f>IFERROR(VLOOKUP(A6106,hoja!$A$2:$E$1370,5,FALSE),0)</f>
        <v>SESQUILÉ</v>
      </c>
      <c r="D6106" s="23" t="str">
        <f>IFERROR(VLOOKUP(A6106,hoja!A:D,3,FALSE),0)</f>
        <v>1501</v>
      </c>
      <c r="E6106" s="40" t="s">
        <v>1059</v>
      </c>
      <c r="F6106" s="23" t="str">
        <f>IFERROR(VLOOKUP(E6106,hoja!$A$2:$E$1970,4,FALSE),0)</f>
        <v>ANTIOQUIA</v>
      </c>
      <c r="G6106" s="23" t="str">
        <f>IFERROR(VLOOKUP(E6106,hoja!$A$2:$E$970,5,FALSE),0)</f>
        <v>MEDELLÍN</v>
      </c>
      <c r="H6106" s="103" t="str">
        <f>IFERROR(VLOOKUP(E6106,hoja!A:C,3,FALSE),0)</f>
        <v>0043</v>
      </c>
      <c r="I6106" s="24" t="str">
        <f t="shared" si="1902"/>
        <v>15010043</v>
      </c>
      <c r="K6106" s="23">
        <v>466</v>
      </c>
      <c r="L6106" s="23" t="str">
        <f t="shared" si="1905"/>
        <v>NACIONAL</v>
      </c>
      <c r="M6106" s="23" t="s">
        <v>618</v>
      </c>
      <c r="N6106" s="23" t="s">
        <v>622</v>
      </c>
      <c r="O6106" s="23">
        <f t="shared" si="1903"/>
        <v>16</v>
      </c>
      <c r="P6106" s="23" t="str">
        <f t="shared" si="1904"/>
        <v>15010043Principal</v>
      </c>
    </row>
    <row r="6107" spans="1:16" ht="15" hidden="1" customHeight="1">
      <c r="A6107" s="82" t="s">
        <v>630</v>
      </c>
      <c r="B6107" s="23" t="str">
        <f>IFERROR(VLOOKUP(A6107,hoja!$A$2:$E$970,4,FALSE),0)</f>
        <v>CENTRO</v>
      </c>
      <c r="C6107" s="23" t="str">
        <f>IFERROR(VLOOKUP(A6107,hoja!$A$2:$E$1370,5,FALSE),0)</f>
        <v>SESQUILÉ</v>
      </c>
      <c r="D6107" s="23" t="str">
        <f>IFERROR(VLOOKUP(A6107,hoja!A:D,3,FALSE),0)</f>
        <v>1501</v>
      </c>
      <c r="E6107" s="40" t="s">
        <v>645</v>
      </c>
      <c r="F6107" s="23" t="str">
        <f>IFERROR(VLOOKUP(E6107,hoja!$A$2:$E$1970,4,FALSE),0)</f>
        <v>OCCIDENTE</v>
      </c>
      <c r="G6107" s="23" t="str">
        <f>IFERROR(VLOOKUP(E6107,hoja!$A$2:$E$970,5,FALSE),0)</f>
        <v>CALI</v>
      </c>
      <c r="H6107" s="103" t="str">
        <f>IFERROR(VLOOKUP(E6107,hoja!A:C,3,FALSE),0)</f>
        <v>0410</v>
      </c>
      <c r="I6107" s="24" t="str">
        <f t="shared" si="1902"/>
        <v>15010410</v>
      </c>
      <c r="K6107" s="23">
        <v>499</v>
      </c>
      <c r="L6107" s="23" t="str">
        <f t="shared" si="1905"/>
        <v>NACIONAL</v>
      </c>
      <c r="M6107" s="23" t="s">
        <v>618</v>
      </c>
      <c r="N6107" s="23" t="s">
        <v>622</v>
      </c>
      <c r="O6107" s="23">
        <f t="shared" si="1903"/>
        <v>16</v>
      </c>
      <c r="P6107" s="23" t="str">
        <f t="shared" si="1904"/>
        <v>15010410Principal</v>
      </c>
    </row>
    <row r="6108" spans="1:16" ht="15" hidden="1" customHeight="1">
      <c r="A6108" s="82" t="s">
        <v>1006</v>
      </c>
      <c r="B6108" s="23" t="str">
        <f>IFERROR(VLOOKUP(A6108,hoja!$A$2:$E$970,4,FALSE),0)</f>
        <v>COSTA</v>
      </c>
      <c r="C6108" s="23" t="str">
        <f>IFERROR(VLOOKUP(A6108,hoja!$A$2:$E$1370,5,FALSE),0)</f>
        <v>BARRANQUILLA</v>
      </c>
      <c r="D6108" s="23" t="str">
        <f>IFERROR(VLOOKUP(A6108,hoja!A:D,3,FALSE),0)</f>
        <v>50491</v>
      </c>
      <c r="E6108" s="40" t="s">
        <v>1013</v>
      </c>
      <c r="F6108" s="23" t="str">
        <f>IFERROR(VLOOKUP(E6108,hoja!$A$2:$E$970,4,FALSE),0)</f>
        <v>CENTRO</v>
      </c>
      <c r="G6108" s="23" t="str">
        <f>IFERROR(VLOOKUP(E6108,hoja!$A$2:$E$970,5,FALSE),0)</f>
        <v>BOGOTÁ</v>
      </c>
      <c r="H6108" s="103" t="str">
        <f>IFERROR(VLOOKUP(E6108,hoja!A:C,3,FALSE),0)</f>
        <v>50364</v>
      </c>
      <c r="I6108" s="24" t="str">
        <f t="shared" si="1902"/>
        <v>5049150364</v>
      </c>
      <c r="K6108" s="36">
        <v>1063</v>
      </c>
      <c r="L6108" s="23" t="str">
        <f t="shared" si="1905"/>
        <v>NACIONAL</v>
      </c>
      <c r="M6108" s="23" t="s">
        <v>618</v>
      </c>
      <c r="N6108" s="23" t="s">
        <v>622</v>
      </c>
      <c r="O6108" s="23">
        <f t="shared" si="1903"/>
        <v>8</v>
      </c>
      <c r="P6108" s="23" t="str">
        <f t="shared" si="1904"/>
        <v>5049150364Principal</v>
      </c>
    </row>
    <row r="6109" spans="1:16" ht="15" hidden="1" customHeight="1">
      <c r="A6109" s="82" t="s">
        <v>1006</v>
      </c>
      <c r="B6109" s="23" t="str">
        <f>IFERROR(VLOOKUP(A6109,hoja!$A$2:$E$970,4,FALSE),0)</f>
        <v>COSTA</v>
      </c>
      <c r="C6109" s="23" t="str">
        <f>IFERROR(VLOOKUP(A6109,hoja!$A$2:$E$1370,5,FALSE),0)</f>
        <v>BARRANQUILLA</v>
      </c>
      <c r="D6109" s="23" t="str">
        <f>IFERROR(VLOOKUP(A6109,hoja!A:D,3,FALSE),0)</f>
        <v>50491</v>
      </c>
      <c r="E6109" s="40" t="s">
        <v>1013</v>
      </c>
      <c r="F6109" s="23" t="str">
        <f>IFERROR(VLOOKUP(E6109,hoja!$A$2:$E$970,4,FALSE),0)</f>
        <v>CENTRO</v>
      </c>
      <c r="G6109" s="23" t="str">
        <f>IFERROR(VLOOKUP(E6109,hoja!$A$2:$E$970,5,FALSE),0)</f>
        <v>BOGOTÁ</v>
      </c>
      <c r="H6109" s="103" t="str">
        <f>IFERROR(VLOOKUP(E6109,hoja!A:C,3,FALSE),0)</f>
        <v>50364</v>
      </c>
      <c r="I6109" s="24" t="str">
        <f t="shared" si="1902"/>
        <v>5049150364</v>
      </c>
      <c r="K6109" s="36">
        <v>1084</v>
      </c>
      <c r="L6109" s="23" t="str">
        <f t="shared" si="1905"/>
        <v>NACIONAL</v>
      </c>
      <c r="M6109" s="23" t="s">
        <v>618</v>
      </c>
      <c r="N6109" s="23" t="s">
        <v>622</v>
      </c>
      <c r="O6109" s="23">
        <f t="shared" si="1903"/>
        <v>8</v>
      </c>
      <c r="P6109" s="23" t="str">
        <f t="shared" si="1904"/>
        <v>5049150364Principal</v>
      </c>
    </row>
    <row r="6110" spans="1:16" ht="15" hidden="1" customHeight="1">
      <c r="A6110" s="82" t="s">
        <v>1006</v>
      </c>
      <c r="B6110" s="23" t="str">
        <f>IFERROR(VLOOKUP(A6110,hoja!$A$2:$E$970,4,FALSE),0)</f>
        <v>COSTA</v>
      </c>
      <c r="C6110" s="23" t="str">
        <f>IFERROR(VLOOKUP(A6110,hoja!$A$2:$E$1370,5,FALSE),0)</f>
        <v>BARRANQUILLA</v>
      </c>
      <c r="D6110" s="23" t="str">
        <f>IFERROR(VLOOKUP(A6110,hoja!A:D,3,FALSE),0)</f>
        <v>50491</v>
      </c>
      <c r="E6110" s="40" t="s">
        <v>620</v>
      </c>
      <c r="F6110" s="23" t="str">
        <f>IFERROR(VLOOKUP(E6110,hoja!$A$2:$E$970,4,FALSE),0)</f>
        <v>CENTRO</v>
      </c>
      <c r="G6110" s="23" t="str">
        <f>IFERROR(VLOOKUP(E6110,hoja!$A$2:$E$970,5,FALSE),0)</f>
        <v>SESQUILÉ</v>
      </c>
      <c r="H6110" s="103" t="str">
        <f>IFERROR(VLOOKUP(E6110,hoja!A:C,3,FALSE),0)</f>
        <v>50193</v>
      </c>
      <c r="I6110" s="24" t="str">
        <f t="shared" si="1902"/>
        <v>5049150193</v>
      </c>
      <c r="K6110" s="36">
        <v>1063</v>
      </c>
      <c r="L6110" s="23" t="str">
        <f t="shared" si="1905"/>
        <v>NACIONAL</v>
      </c>
      <c r="M6110" s="23" t="s">
        <v>618</v>
      </c>
      <c r="N6110" s="23" t="s">
        <v>622</v>
      </c>
      <c r="O6110" s="23">
        <f t="shared" si="1903"/>
        <v>8</v>
      </c>
      <c r="P6110" s="23" t="str">
        <f t="shared" si="1904"/>
        <v>5049150193Principal</v>
      </c>
    </row>
    <row r="6111" spans="1:16" ht="15" hidden="1" customHeight="1">
      <c r="A6111" s="82" t="s">
        <v>1006</v>
      </c>
      <c r="B6111" s="23" t="str">
        <f>IFERROR(VLOOKUP(A6111,hoja!$A$2:$E$970,4,FALSE),0)</f>
        <v>COSTA</v>
      </c>
      <c r="C6111" s="23" t="str">
        <f>IFERROR(VLOOKUP(A6111,hoja!$A$2:$E$1370,5,FALSE),0)</f>
        <v>BARRANQUILLA</v>
      </c>
      <c r="D6111" s="23" t="str">
        <f>IFERROR(VLOOKUP(A6111,hoja!A:D,3,FALSE),0)</f>
        <v>50491</v>
      </c>
      <c r="E6111" s="40" t="s">
        <v>942</v>
      </c>
      <c r="F6111" s="23" t="str">
        <f>IFERROR(VLOOKUP(E6111,hoja!$A$2:$E$970,4,FALSE),0)</f>
        <v>CENTRO</v>
      </c>
      <c r="G6111" s="23" t="str">
        <f>IFERROR(VLOOKUP(E6111,hoja!$A$2:$E$970,5,FALSE),0)</f>
        <v>BOGOTÁ</v>
      </c>
      <c r="H6111" s="103" t="str">
        <f>IFERROR(VLOOKUP(E6111,hoja!A:C,3,FALSE),0)</f>
        <v>60002</v>
      </c>
      <c r="I6111" s="24" t="str">
        <f t="shared" si="1902"/>
        <v>5049160002</v>
      </c>
      <c r="K6111" s="36">
        <v>1040</v>
      </c>
      <c r="L6111" s="23" t="str">
        <f t="shared" si="1905"/>
        <v>NACIONAL</v>
      </c>
      <c r="M6111" s="23" t="s">
        <v>618</v>
      </c>
      <c r="N6111" s="23" t="s">
        <v>622</v>
      </c>
      <c r="O6111" s="23">
        <f t="shared" si="1903"/>
        <v>8</v>
      </c>
      <c r="P6111" s="23" t="str">
        <f t="shared" si="1904"/>
        <v>5049160002Principal</v>
      </c>
    </row>
    <row r="6112" spans="1:16" ht="15" hidden="1" customHeight="1">
      <c r="A6112" s="82" t="s">
        <v>957</v>
      </c>
      <c r="B6112" s="23" t="str">
        <f>IFERROR(VLOOKUP(A6112,hoja!$A$2:$E$970,4,FALSE),0)</f>
        <v>ANTIOQUIA</v>
      </c>
      <c r="C6112" s="23" t="str">
        <f>IFERROR(VLOOKUP(A6112,hoja!$A$2:$E$1370,5,FALSE),0)</f>
        <v>MEDELLÍN</v>
      </c>
      <c r="D6112" s="23" t="str">
        <f>IFERROR(VLOOKUP(A6112,hoja!A:D,3,FALSE),0)</f>
        <v>50183</v>
      </c>
      <c r="E6112" s="40" t="s">
        <v>942</v>
      </c>
      <c r="F6112" s="23" t="str">
        <f>IFERROR(VLOOKUP(E6112,hoja!$A$2:$E$970,4,FALSE),0)</f>
        <v>CENTRO</v>
      </c>
      <c r="G6112" s="23" t="str">
        <f>IFERROR(VLOOKUP(E6112,hoja!$A$2:$E$970,5,FALSE),0)</f>
        <v>BOGOTÁ</v>
      </c>
      <c r="H6112" s="103" t="str">
        <f>IFERROR(VLOOKUP(E6112,hoja!A:C,3,FALSE),0)</f>
        <v>60002</v>
      </c>
      <c r="I6112" s="24" t="str">
        <f t="shared" si="1902"/>
        <v>5018360002</v>
      </c>
      <c r="K6112" s="23">
        <v>405</v>
      </c>
      <c r="L6112" s="23" t="str">
        <f t="shared" si="1905"/>
        <v>NACIONAL</v>
      </c>
      <c r="M6112" s="23" t="s">
        <v>623</v>
      </c>
      <c r="N6112" s="23" t="s">
        <v>622</v>
      </c>
      <c r="O6112" s="23">
        <f t="shared" si="1903"/>
        <v>16</v>
      </c>
      <c r="P6112" s="23" t="str">
        <f t="shared" si="1904"/>
        <v>5018360002Facatativa</v>
      </c>
    </row>
    <row r="6113" spans="1:16" ht="15" hidden="1" customHeight="1">
      <c r="A6113" s="82" t="s">
        <v>957</v>
      </c>
      <c r="B6113" s="23" t="str">
        <f>IFERROR(VLOOKUP(A6113,hoja!$A$2:$E$970,4,FALSE),0)</f>
        <v>ANTIOQUIA</v>
      </c>
      <c r="C6113" s="23" t="str">
        <f>IFERROR(VLOOKUP(A6113,hoja!$A$2:$E$1370,5,FALSE),0)</f>
        <v>MEDELLÍN</v>
      </c>
      <c r="D6113" s="23" t="str">
        <f>IFERROR(VLOOKUP(A6113,hoja!A:D,3,FALSE),0)</f>
        <v>50183</v>
      </c>
      <c r="E6113" s="40" t="s">
        <v>942</v>
      </c>
      <c r="F6113" s="23" t="str">
        <f>IFERROR(VLOOKUP(E6113,hoja!$A$2:$E$970,4,FALSE),0)</f>
        <v>CENTRO</v>
      </c>
      <c r="G6113" s="23" t="str">
        <f>IFERROR(VLOOKUP(E6113,hoja!$A$2:$E$970,5,FALSE),0)</f>
        <v>BOGOTÁ</v>
      </c>
      <c r="H6113" s="103" t="str">
        <f>IFERROR(VLOOKUP(E6113,hoja!A:C,3,FALSE),0)</f>
        <v>60002</v>
      </c>
      <c r="I6113" s="24" t="str">
        <f t="shared" si="1902"/>
        <v>5018360002</v>
      </c>
      <c r="K6113" s="23">
        <v>444</v>
      </c>
      <c r="L6113" s="23" t="str">
        <f t="shared" si="1905"/>
        <v>NACIONAL</v>
      </c>
      <c r="M6113" s="23" t="s">
        <v>618</v>
      </c>
      <c r="N6113" s="23" t="s">
        <v>622</v>
      </c>
      <c r="O6113" s="23">
        <f t="shared" si="1903"/>
        <v>16</v>
      </c>
      <c r="P6113" s="23" t="str">
        <f t="shared" si="1904"/>
        <v>5018360002Principal</v>
      </c>
    </row>
    <row r="6114" spans="1:16" ht="15" hidden="1" customHeight="1">
      <c r="A6114" s="82" t="s">
        <v>1337</v>
      </c>
      <c r="B6114" s="23" t="str">
        <f>IFERROR(VLOOKUP(A6114,hoja!$A$2:$E$970,4,FALSE),0)</f>
        <v>COSTA</v>
      </c>
      <c r="C6114" s="23" t="str">
        <f>IFERROR(VLOOKUP(A6114,hoja!$A$2:$E$1370,5,FALSE),0)</f>
        <v>CARTAGENA</v>
      </c>
      <c r="D6114" s="23" t="str">
        <f>IFERROR(VLOOKUP(A6114,hoja!A:D,3,FALSE),0)</f>
        <v>50228</v>
      </c>
      <c r="E6114" s="40" t="s">
        <v>642</v>
      </c>
      <c r="F6114" s="23" t="str">
        <f>IFERROR(VLOOKUP(E6114,hoja!$A$2:$E$970,4,FALSE),0)</f>
        <v>COSTA</v>
      </c>
      <c r="G6114" s="23" t="str">
        <f>IFERROR(VLOOKUP(E6114,hoja!$A$2:$E$970,5,FALSE),0)</f>
        <v>BARRANQUILLA</v>
      </c>
      <c r="H6114" s="103" t="str">
        <f>IFERROR(VLOOKUP(E6114,hoja!A:C,3,FALSE),0)</f>
        <v>0111</v>
      </c>
      <c r="I6114" s="24" t="str">
        <f t="shared" si="1902"/>
        <v>502280111</v>
      </c>
      <c r="K6114" s="23">
        <v>134</v>
      </c>
      <c r="L6114" s="23" t="str">
        <f t="shared" si="1905"/>
        <v>REGIONAL</v>
      </c>
      <c r="M6114" s="23" t="s">
        <v>618</v>
      </c>
      <c r="N6114" s="23" t="s">
        <v>622</v>
      </c>
      <c r="O6114" s="23">
        <f t="shared" si="1903"/>
        <v>25</v>
      </c>
      <c r="P6114" s="23" t="str">
        <f t="shared" si="1904"/>
        <v>502280111Principal</v>
      </c>
    </row>
    <row r="6115" spans="1:16" ht="15" hidden="1" customHeight="1">
      <c r="A6115" s="82" t="s">
        <v>620</v>
      </c>
      <c r="B6115" s="23" t="str">
        <f>IFERROR(VLOOKUP(A6115,hoja!$A$2:$E$970,4,FALSE),0)</f>
        <v>CENTRO</v>
      </c>
      <c r="C6115" s="23" t="str">
        <f>IFERROR(VLOOKUP(A6115,hoja!$A$2:$E$1370,5,FALSE),0)</f>
        <v>SESQUILÉ</v>
      </c>
      <c r="D6115" s="23" t="str">
        <f>IFERROR(VLOOKUP(A6115,hoja!A:D,3,FALSE),0)</f>
        <v>50193</v>
      </c>
      <c r="E6115" s="40" t="s">
        <v>1006</v>
      </c>
      <c r="F6115" s="23" t="str">
        <f>IFERROR(VLOOKUP(E6115,hoja!$A$2:$E$970,4,FALSE),0)</f>
        <v>COSTA</v>
      </c>
      <c r="G6115" s="23" t="str">
        <f>IFERROR(VLOOKUP(E6115,hoja!$A$2:$E$970,5,FALSE),0)</f>
        <v>BARRANQUILLA</v>
      </c>
      <c r="H6115" s="103" t="str">
        <f>IFERROR(VLOOKUP(E6115,hoja!A:C,3,FALSE),0)</f>
        <v>50491</v>
      </c>
      <c r="I6115" s="24" t="str">
        <f t="shared" si="1902"/>
        <v>5019350491</v>
      </c>
      <c r="K6115" s="36">
        <v>1063</v>
      </c>
      <c r="L6115" s="23" t="str">
        <f t="shared" si="1905"/>
        <v>NACIONAL</v>
      </c>
      <c r="M6115" s="23" t="s">
        <v>765</v>
      </c>
      <c r="N6115" s="23" t="s">
        <v>622</v>
      </c>
      <c r="O6115" s="23">
        <f t="shared" si="1903"/>
        <v>8</v>
      </c>
      <c r="P6115" s="23" t="str">
        <f t="shared" si="1904"/>
        <v>5019350491Magdalena medio</v>
      </c>
    </row>
    <row r="6116" spans="1:16" ht="15" hidden="1" customHeight="1">
      <c r="A6116" s="82" t="s">
        <v>620</v>
      </c>
      <c r="B6116" s="23" t="str">
        <f>IFERROR(VLOOKUP(A6116,hoja!$A$2:$E$970,4,FALSE),0)</f>
        <v>CENTRO</v>
      </c>
      <c r="C6116" s="23" t="str">
        <f>IFERROR(VLOOKUP(A6116,hoja!$A$2:$E$1370,5,FALSE),0)</f>
        <v>SESQUILÉ</v>
      </c>
      <c r="D6116" s="23" t="str">
        <f>IFERROR(VLOOKUP(A6116,hoja!A:D,3,FALSE),0)</f>
        <v>50193</v>
      </c>
      <c r="E6116" s="40" t="s">
        <v>957</v>
      </c>
      <c r="F6116" s="23" t="str">
        <f>IFERROR(VLOOKUP(E6116,hoja!$A$2:$E$970,4,FALSE),0)</f>
        <v>ANTIOQUIA</v>
      </c>
      <c r="G6116" s="23" t="str">
        <f>IFERROR(VLOOKUP(E6116,hoja!$A$2:$E$970,5,FALSE),0)</f>
        <v>MEDELLÍN</v>
      </c>
      <c r="H6116" s="103" t="str">
        <f>IFERROR(VLOOKUP(E6116,hoja!A:C,3,FALSE),0)</f>
        <v>50183</v>
      </c>
      <c r="I6116" s="24" t="str">
        <f t="shared" si="1902"/>
        <v>5019350183</v>
      </c>
      <c r="K6116" s="23">
        <v>457</v>
      </c>
      <c r="L6116" s="23" t="str">
        <f t="shared" si="1905"/>
        <v>NACIONAL</v>
      </c>
      <c r="M6116" s="23" t="s">
        <v>618</v>
      </c>
      <c r="N6116" s="23" t="s">
        <v>622</v>
      </c>
      <c r="O6116" s="23">
        <f t="shared" si="1903"/>
        <v>16</v>
      </c>
      <c r="P6116" s="23" t="str">
        <f t="shared" si="1904"/>
        <v>5019350183Principal</v>
      </c>
    </row>
    <row r="6117" spans="1:16" ht="15" hidden="1" customHeight="1">
      <c r="A6117" s="82" t="s">
        <v>620</v>
      </c>
      <c r="B6117" s="23" t="str">
        <f>IFERROR(VLOOKUP(A6117,hoja!$A$2:$E$970,4,FALSE),0)</f>
        <v>CENTRO</v>
      </c>
      <c r="C6117" s="23" t="str">
        <f>IFERROR(VLOOKUP(A6117,hoja!$A$2:$E$1370,5,FALSE),0)</f>
        <v>SESQUILÉ</v>
      </c>
      <c r="D6117" s="23" t="str">
        <f>IFERROR(VLOOKUP(A6117,hoja!A:D,3,FALSE),0)</f>
        <v>50193</v>
      </c>
      <c r="E6117" s="40" t="s">
        <v>957</v>
      </c>
      <c r="F6117" s="23" t="str">
        <f>IFERROR(VLOOKUP(E6117,hoja!$A$2:$E$970,4,FALSE),0)</f>
        <v>ANTIOQUIA</v>
      </c>
      <c r="G6117" s="23" t="str">
        <f>IFERROR(VLOOKUP(E6117,hoja!$A$2:$E$970,5,FALSE),0)</f>
        <v>MEDELLÍN</v>
      </c>
      <c r="H6117" s="103" t="str">
        <f>IFERROR(VLOOKUP(E6117,hoja!A:C,3,FALSE),0)</f>
        <v>50183</v>
      </c>
      <c r="I6117" s="24" t="str">
        <f t="shared" si="1902"/>
        <v>5019350183</v>
      </c>
      <c r="K6117" s="23">
        <v>483</v>
      </c>
      <c r="L6117" s="23" t="str">
        <f t="shared" si="1905"/>
        <v>NACIONAL</v>
      </c>
      <c r="M6117" s="23" t="s">
        <v>618</v>
      </c>
      <c r="N6117" s="23" t="s">
        <v>622</v>
      </c>
      <c r="O6117" s="23">
        <f t="shared" si="1903"/>
        <v>16</v>
      </c>
      <c r="P6117" s="23" t="str">
        <f t="shared" si="1904"/>
        <v>5019350183Principal</v>
      </c>
    </row>
    <row r="6118" spans="1:16" ht="15" hidden="1" customHeight="1">
      <c r="A6118" s="82" t="s">
        <v>620</v>
      </c>
      <c r="B6118" s="23" t="str">
        <f>IFERROR(VLOOKUP(A6118,hoja!$A$2:$E$970,4,FALSE),0)</f>
        <v>CENTRO</v>
      </c>
      <c r="C6118" s="23" t="str">
        <f>IFERROR(VLOOKUP(A6118,hoja!$A$2:$E$1370,5,FALSE),0)</f>
        <v>SESQUILÉ</v>
      </c>
      <c r="D6118" s="23" t="str">
        <f>IFERROR(VLOOKUP(A6118,hoja!A:D,3,FALSE),0)</f>
        <v>50193</v>
      </c>
      <c r="E6118" s="40" t="s">
        <v>631</v>
      </c>
      <c r="F6118" s="23" t="str">
        <f>IFERROR(VLOOKUP(E6118,hoja!$A$2:$E$970,4,FALSE),0)</f>
        <v>ANTIOQUIA</v>
      </c>
      <c r="G6118" s="23" t="str">
        <f>IFERROR(VLOOKUP(E6118,hoja!$A$2:$E$970,5,FALSE),0)</f>
        <v>MEDELLÍN</v>
      </c>
      <c r="H6118" s="103" t="str">
        <f>IFERROR(VLOOKUP(E6118,hoja!A:C,3,FALSE),0)</f>
        <v>3038</v>
      </c>
      <c r="I6118" s="24" t="str">
        <f t="shared" si="1902"/>
        <v>501933038</v>
      </c>
      <c r="K6118" s="23">
        <v>49</v>
      </c>
      <c r="L6118" s="23" t="str">
        <f t="shared" si="1905"/>
        <v>NACIONAL</v>
      </c>
      <c r="M6118" s="23" t="s">
        <v>623</v>
      </c>
      <c r="N6118" s="23" t="s">
        <v>622</v>
      </c>
      <c r="O6118" s="23">
        <f t="shared" si="1903"/>
        <v>25</v>
      </c>
      <c r="P6118" s="23" t="str">
        <f t="shared" si="1904"/>
        <v>501933038Facatativa</v>
      </c>
    </row>
    <row r="6119" spans="1:16" ht="15" hidden="1" customHeight="1">
      <c r="A6119" s="82" t="s">
        <v>620</v>
      </c>
      <c r="B6119" s="23" t="str">
        <f>IFERROR(VLOOKUP(A6119,hoja!$A$2:$E$970,4,FALSE),0)</f>
        <v>CENTRO</v>
      </c>
      <c r="C6119" s="23" t="str">
        <f>IFERROR(VLOOKUP(A6119,hoja!$A$2:$E$1370,5,FALSE),0)</f>
        <v>SESQUILÉ</v>
      </c>
      <c r="D6119" s="23" t="str">
        <f>IFERROR(VLOOKUP(A6119,hoja!A:D,3,FALSE),0)</f>
        <v>50193</v>
      </c>
      <c r="E6119" s="40" t="s">
        <v>942</v>
      </c>
      <c r="F6119" s="23" t="str">
        <f>IFERROR(VLOOKUP(E6119,hoja!$A$2:$E$970,4,FALSE),0)</f>
        <v>CENTRO</v>
      </c>
      <c r="G6119" s="23" t="str">
        <f>IFERROR(VLOOKUP(E6119,hoja!$A$2:$E$970,5,FALSE),0)</f>
        <v>BOGOTÁ</v>
      </c>
      <c r="H6119" s="103" t="str">
        <f>IFERROR(VLOOKUP(E6119,hoja!A:C,3,FALSE),0)</f>
        <v>60002</v>
      </c>
      <c r="I6119" s="24" t="str">
        <f t="shared" si="1902"/>
        <v>5019360002</v>
      </c>
      <c r="K6119" s="23">
        <v>54</v>
      </c>
      <c r="L6119" s="23" t="str">
        <f t="shared" si="1905"/>
        <v>REGIONAL</v>
      </c>
      <c r="M6119" s="23" t="s">
        <v>618</v>
      </c>
      <c r="N6119" s="23" t="s">
        <v>622</v>
      </c>
      <c r="O6119" s="23">
        <f t="shared" si="1903"/>
        <v>25</v>
      </c>
      <c r="P6119" s="23" t="str">
        <f t="shared" si="1904"/>
        <v>5019360002Principal</v>
      </c>
    </row>
    <row r="6120" spans="1:16" ht="15" hidden="1" customHeight="1">
      <c r="A6120" s="82" t="s">
        <v>1039</v>
      </c>
      <c r="B6120" s="23" t="str">
        <f>IFERROR(VLOOKUP(A6120,hoja!$A$2:$E$970,4,FALSE),0)</f>
        <v>ANTIOQUIA</v>
      </c>
      <c r="C6120" s="23" t="str">
        <f>IFERROR(VLOOKUP(A6120,hoja!$A$2:$E$1370,5,FALSE),0)</f>
        <v>MEDELLÍN</v>
      </c>
      <c r="D6120" s="23" t="str">
        <f>IFERROR(VLOOKUP(A6120,hoja!A:D,3,FALSE),0)</f>
        <v>50733</v>
      </c>
      <c r="E6120" s="40" t="s">
        <v>1333</v>
      </c>
      <c r="F6120" s="23">
        <f>IFERROR(VLOOKUP(E6120,hoja!$A$2:$E$970,4,FALSE),0)</f>
        <v>0</v>
      </c>
      <c r="G6120" s="23">
        <f>IFERROR(VLOOKUP(E6120,hoja!$A$2:$E$970,5,FALSE),0)</f>
        <v>0</v>
      </c>
      <c r="H6120" s="103">
        <f>IFERROR(VLOOKUP(E6120,hoja!A:C,3,FALSE),0)</f>
        <v>0</v>
      </c>
      <c r="I6120" s="24" t="str">
        <f t="shared" si="1902"/>
        <v>507330</v>
      </c>
      <c r="K6120" s="23">
        <v>28</v>
      </c>
      <c r="L6120" s="23" t="str">
        <f t="shared" si="1905"/>
        <v>NACIONAL</v>
      </c>
      <c r="M6120" s="23" t="s">
        <v>618</v>
      </c>
      <c r="N6120" s="23" t="s">
        <v>622</v>
      </c>
      <c r="O6120" s="23">
        <f t="shared" si="1903"/>
        <v>25</v>
      </c>
      <c r="P6120" s="23" t="str">
        <f t="shared" si="1904"/>
        <v>507330Principal</v>
      </c>
    </row>
    <row r="6121" spans="1:16" ht="15" hidden="1" customHeight="1">
      <c r="A6121" s="82" t="s">
        <v>1039</v>
      </c>
      <c r="B6121" s="23" t="str">
        <f>IFERROR(VLOOKUP(A6121,hoja!$A$2:$E$970,4,FALSE),0)</f>
        <v>ANTIOQUIA</v>
      </c>
      <c r="C6121" s="23" t="str">
        <f>IFERROR(VLOOKUP(A6121,hoja!$A$2:$E$1370,5,FALSE),0)</f>
        <v>MEDELLÍN</v>
      </c>
      <c r="D6121" s="23" t="str">
        <f>IFERROR(VLOOKUP(A6121,hoja!A:D,3,FALSE),0)</f>
        <v>50733</v>
      </c>
      <c r="E6121" s="40" t="s">
        <v>1196</v>
      </c>
      <c r="F6121" s="23" t="str">
        <f>IFERROR(VLOOKUP(E6121,hoja!$A$2:$E$970,4,FALSE),0)</f>
        <v>ANTIOQUIA</v>
      </c>
      <c r="G6121" s="23" t="str">
        <f>IFERROR(VLOOKUP(E6121,hoja!$A$2:$E$970,5,FALSE),0)</f>
        <v>MEDELLÍN</v>
      </c>
      <c r="H6121" s="103" t="str">
        <f>IFERROR(VLOOKUP(E6121,hoja!A:C,3,FALSE),0)</f>
        <v>50653</v>
      </c>
      <c r="I6121" s="24" t="str">
        <f t="shared" si="1902"/>
        <v>5073350653</v>
      </c>
      <c r="K6121" s="23">
        <v>10</v>
      </c>
      <c r="L6121" s="23" t="str">
        <f t="shared" si="1905"/>
        <v>REGIONAL</v>
      </c>
      <c r="M6121" s="23" t="s">
        <v>618</v>
      </c>
      <c r="N6121" s="23" t="s">
        <v>622</v>
      </c>
      <c r="O6121" s="23">
        <f t="shared" si="1903"/>
        <v>25</v>
      </c>
      <c r="P6121" s="23" t="str">
        <f t="shared" si="1904"/>
        <v>5073350653Principal</v>
      </c>
    </row>
    <row r="6122" spans="1:16" ht="15" hidden="1" customHeight="1">
      <c r="A6122" s="82" t="s">
        <v>1039</v>
      </c>
      <c r="B6122" s="23" t="str">
        <f>IFERROR(VLOOKUP(A6122,hoja!$A$2:$E$970,4,FALSE),0)</f>
        <v>ANTIOQUIA</v>
      </c>
      <c r="C6122" s="23" t="str">
        <f>IFERROR(VLOOKUP(A6122,hoja!$A$2:$E$1370,5,FALSE),0)</f>
        <v>MEDELLÍN</v>
      </c>
      <c r="D6122" s="23" t="str">
        <f>IFERROR(VLOOKUP(A6122,hoja!A:D,3,FALSE),0)</f>
        <v>50733</v>
      </c>
      <c r="E6122" s="40" t="s">
        <v>641</v>
      </c>
      <c r="F6122" s="23" t="str">
        <f>IFERROR(VLOOKUP(E6122,hoja!$A$2:$E$970,4,FALSE),0)</f>
        <v>ANTIOQUIA</v>
      </c>
      <c r="G6122" s="23" t="str">
        <f>IFERROR(VLOOKUP(E6122,hoja!$A$2:$E$970,5,FALSE),0)</f>
        <v>MEDELLÍN</v>
      </c>
      <c r="H6122" s="103" t="str">
        <f>IFERROR(VLOOKUP(E6122,hoja!A:C,3,FALSE),0)</f>
        <v>0079</v>
      </c>
      <c r="I6122" s="24" t="str">
        <f t="shared" si="1902"/>
        <v>507330079</v>
      </c>
      <c r="K6122" s="23">
        <v>12</v>
      </c>
      <c r="L6122" s="23" t="str">
        <f t="shared" si="1905"/>
        <v>REGIONAL</v>
      </c>
      <c r="M6122" s="23" t="s">
        <v>618</v>
      </c>
      <c r="N6122" s="23" t="s">
        <v>622</v>
      </c>
      <c r="O6122" s="23">
        <f t="shared" si="1903"/>
        <v>25</v>
      </c>
      <c r="P6122" s="23" t="str">
        <f t="shared" si="1904"/>
        <v>507330079Principal</v>
      </c>
    </row>
    <row r="6123" spans="1:16" ht="15" hidden="1" customHeight="1">
      <c r="A6123" s="82" t="s">
        <v>1039</v>
      </c>
      <c r="B6123" s="23" t="str">
        <f>IFERROR(VLOOKUP(A6123,hoja!$A$2:$E$970,4,FALSE),0)</f>
        <v>ANTIOQUIA</v>
      </c>
      <c r="C6123" s="23" t="str">
        <f>IFERROR(VLOOKUP(A6123,hoja!$A$2:$E$1370,5,FALSE),0)</f>
        <v>MEDELLÍN</v>
      </c>
      <c r="D6123" s="23" t="str">
        <f>IFERROR(VLOOKUP(A6123,hoja!A:D,3,FALSE),0)</f>
        <v>50733</v>
      </c>
      <c r="E6123" s="40" t="s">
        <v>1059</v>
      </c>
      <c r="F6123" s="23" t="str">
        <f>IFERROR(VLOOKUP(E6123,hoja!$A$2:$E$970,4,FALSE),0)</f>
        <v>ANTIOQUIA</v>
      </c>
      <c r="G6123" s="23" t="str">
        <f>IFERROR(VLOOKUP(E6123,hoja!$A$2:$E$970,5,FALSE),0)</f>
        <v>MEDELLÍN</v>
      </c>
      <c r="H6123" s="103" t="str">
        <f>IFERROR(VLOOKUP(E6123,hoja!A:C,3,FALSE),0)</f>
        <v>0043</v>
      </c>
      <c r="I6123" s="24" t="str">
        <f t="shared" si="1902"/>
        <v>507330043</v>
      </c>
      <c r="K6123" s="23">
        <v>10</v>
      </c>
      <c r="L6123" s="23" t="str">
        <f t="shared" si="1905"/>
        <v>REGIONAL</v>
      </c>
      <c r="M6123" s="23" t="s">
        <v>618</v>
      </c>
      <c r="N6123" s="23" t="s">
        <v>622</v>
      </c>
      <c r="O6123" s="23">
        <f t="shared" si="1903"/>
        <v>25</v>
      </c>
      <c r="P6123" s="23" t="str">
        <f t="shared" si="1904"/>
        <v>507330043Principal</v>
      </c>
    </row>
    <row r="6124" spans="1:16" ht="15" hidden="1" customHeight="1">
      <c r="A6124" s="82" t="s">
        <v>1255</v>
      </c>
      <c r="B6124" s="23" t="str">
        <f>IFERROR(VLOOKUP(A6124,hoja!$A$2:$E$970,4,FALSE),0)</f>
        <v>CENTRO</v>
      </c>
      <c r="C6124" s="23" t="str">
        <f>IFERROR(VLOOKUP(A6124,hoja!$A$2:$E$1370,5,FALSE),0)</f>
        <v>BOGOTÁ</v>
      </c>
      <c r="D6124" s="23" t="str">
        <f>IFERROR(VLOOKUP(A6124,hoja!A:D,3,FALSE),0)</f>
        <v>50235</v>
      </c>
      <c r="E6124" s="40" t="s">
        <v>1244</v>
      </c>
      <c r="F6124" s="23">
        <f>IFERROR(VLOOKUP(E6124,hoja!$A$2:$E$970,4,FALSE),0)</f>
        <v>0</v>
      </c>
      <c r="G6124" s="23">
        <f>IFERROR(VLOOKUP(E6124,hoja!$A$2:$E$970,5,FALSE),0)</f>
        <v>0</v>
      </c>
      <c r="H6124" s="103">
        <f>IFERROR(VLOOKUP(E6124,hoja!A:C,3,FALSE),0)</f>
        <v>0</v>
      </c>
      <c r="I6124" s="24" t="str">
        <f t="shared" si="1902"/>
        <v>502350</v>
      </c>
      <c r="K6124" s="23">
        <v>19</v>
      </c>
      <c r="L6124" s="23" t="str">
        <f t="shared" si="1905"/>
        <v>NACIONAL</v>
      </c>
      <c r="M6124" s="23" t="s">
        <v>618</v>
      </c>
      <c r="N6124" s="23" t="s">
        <v>622</v>
      </c>
      <c r="O6124" s="23">
        <f t="shared" si="1903"/>
        <v>25</v>
      </c>
      <c r="P6124" s="23" t="str">
        <f t="shared" si="1904"/>
        <v>502350Principal</v>
      </c>
    </row>
    <row r="6125" spans="1:16" ht="15" hidden="1" customHeight="1">
      <c r="A6125" s="82" t="s">
        <v>1255</v>
      </c>
      <c r="B6125" s="23" t="str">
        <f>IFERROR(VLOOKUP(A6125,hoja!$A$2:$E$970,4,FALSE),0)</f>
        <v>CENTRO</v>
      </c>
      <c r="C6125" s="23" t="str">
        <f>IFERROR(VLOOKUP(A6125,hoja!$A$2:$E$1370,5,FALSE),0)</f>
        <v>BOGOTÁ</v>
      </c>
      <c r="D6125" s="23" t="str">
        <f>IFERROR(VLOOKUP(A6125,hoja!A:D,3,FALSE),0)</f>
        <v>50235</v>
      </c>
      <c r="E6125" s="40" t="s">
        <v>660</v>
      </c>
      <c r="F6125" s="23" t="str">
        <f>IFERROR(VLOOKUP(E6125,hoja!$A$2:$E$970,4,FALSE),0)</f>
        <v>CENTRO</v>
      </c>
      <c r="G6125" s="23" t="str">
        <f>IFERROR(VLOOKUP(E6125,hoja!$A$2:$E$970,5,FALSE),0)</f>
        <v>BOGOTÁ</v>
      </c>
      <c r="H6125" s="103" t="str">
        <f>IFERROR(VLOOKUP(E6125,hoja!A:C,3,FALSE),0)</f>
        <v>0035</v>
      </c>
      <c r="I6125" s="24" t="str">
        <f t="shared" si="1902"/>
        <v>502350035</v>
      </c>
      <c r="K6125" s="23">
        <v>2</v>
      </c>
      <c r="L6125" s="23" t="str">
        <f t="shared" si="1905"/>
        <v>REGIONAL</v>
      </c>
      <c r="M6125" s="23" t="s">
        <v>618</v>
      </c>
      <c r="N6125" s="23" t="s">
        <v>622</v>
      </c>
      <c r="O6125" s="23">
        <f t="shared" si="1903"/>
        <v>25</v>
      </c>
      <c r="P6125" s="23" t="str">
        <f t="shared" si="1904"/>
        <v>502350035Principal</v>
      </c>
    </row>
    <row r="6126" spans="1:16" ht="15" hidden="1" customHeight="1">
      <c r="A6126" s="82" t="s">
        <v>1255</v>
      </c>
      <c r="B6126" s="23" t="str">
        <f>IFERROR(VLOOKUP(A6126,hoja!$A$2:$E$970,4,FALSE),0)</f>
        <v>CENTRO</v>
      </c>
      <c r="C6126" s="23" t="str">
        <f>IFERROR(VLOOKUP(A6126,hoja!$A$2:$E$1370,5,FALSE),0)</f>
        <v>BOGOTÁ</v>
      </c>
      <c r="D6126" s="23" t="str">
        <f>IFERROR(VLOOKUP(A6126,hoja!A:D,3,FALSE),0)</f>
        <v>50235</v>
      </c>
      <c r="E6126" s="40" t="s">
        <v>942</v>
      </c>
      <c r="F6126" s="23" t="str">
        <f>IFERROR(VLOOKUP(E6126,hoja!$A$2:$E$970,4,FALSE),0)</f>
        <v>CENTRO</v>
      </c>
      <c r="G6126" s="23" t="str">
        <f>IFERROR(VLOOKUP(E6126,hoja!$A$2:$E$970,5,FALSE),0)</f>
        <v>BOGOTÁ</v>
      </c>
      <c r="H6126" s="103" t="str">
        <f>IFERROR(VLOOKUP(E6126,hoja!A:C,3,FALSE),0)</f>
        <v>60002</v>
      </c>
      <c r="I6126" s="24" t="str">
        <f t="shared" si="1902"/>
        <v>5023560002</v>
      </c>
      <c r="K6126" s="23">
        <v>18</v>
      </c>
      <c r="L6126" s="23" t="str">
        <f t="shared" si="1905"/>
        <v>REGIONAL</v>
      </c>
      <c r="M6126" s="23" t="s">
        <v>618</v>
      </c>
      <c r="N6126" s="23" t="s">
        <v>622</v>
      </c>
      <c r="O6126" s="23">
        <f t="shared" si="1903"/>
        <v>25</v>
      </c>
      <c r="P6126" s="23" t="str">
        <f t="shared" si="1904"/>
        <v>5023560002Principal</v>
      </c>
    </row>
    <row r="6127" spans="1:16" ht="15" hidden="1" customHeight="1">
      <c r="A6127" s="82" t="s">
        <v>1336</v>
      </c>
      <c r="B6127" s="23" t="str">
        <f>IFERROR(VLOOKUP(A6127,hoja!$A$2:$E$970,4,FALSE),0)</f>
        <v>CENTRO</v>
      </c>
      <c r="C6127" s="23" t="str">
        <f>IFERROR(VLOOKUP(A6127,hoja!$A$2:$E$1370,5,FALSE),0)</f>
        <v>ZIPAQUIRÁ</v>
      </c>
      <c r="D6127" s="23" t="str">
        <f>IFERROR(VLOOKUP(A6127,hoja!A:D,3,FALSE),0)</f>
        <v>50783</v>
      </c>
      <c r="E6127" s="40" t="s">
        <v>1330</v>
      </c>
      <c r="F6127" s="23" t="str">
        <f>IFERROR(VLOOKUP(E6127,hoja!$A$2:$E$970,4,FALSE),0)</f>
        <v>CENTRO</v>
      </c>
      <c r="G6127" s="23" t="str">
        <f>IFERROR(VLOOKUP(E6127,hoja!$A$2:$E$970,5,FALSE),0)</f>
        <v>SESQUILÉ</v>
      </c>
      <c r="H6127" s="103" t="str">
        <f>IFERROR(VLOOKUP(E6127,hoja!A:C,3,FALSE),0)</f>
        <v>1501</v>
      </c>
      <c r="I6127" s="24" t="str">
        <f t="shared" si="1902"/>
        <v>507831501</v>
      </c>
      <c r="K6127" s="23">
        <v>32</v>
      </c>
      <c r="L6127" s="23" t="str">
        <f t="shared" si="1905"/>
        <v>REGIONAL</v>
      </c>
      <c r="M6127" s="23" t="s">
        <v>618</v>
      </c>
      <c r="N6127" s="23" t="s">
        <v>622</v>
      </c>
      <c r="O6127" s="23">
        <f t="shared" si="1903"/>
        <v>25</v>
      </c>
      <c r="P6127" s="23" t="str">
        <f t="shared" si="1904"/>
        <v>507831501Principal</v>
      </c>
    </row>
    <row r="6128" spans="1:16" ht="15" hidden="1" customHeight="1">
      <c r="A6128" s="82" t="s">
        <v>1336</v>
      </c>
      <c r="B6128" s="23" t="str">
        <f>IFERROR(VLOOKUP(A6128,hoja!$A$2:$E$970,4,FALSE),0)</f>
        <v>CENTRO</v>
      </c>
      <c r="C6128" s="23" t="str">
        <f>IFERROR(VLOOKUP(A6128,hoja!$A$2:$E$1370,5,FALSE),0)</f>
        <v>ZIPAQUIRÁ</v>
      </c>
      <c r="D6128" s="23" t="str">
        <f>IFERROR(VLOOKUP(A6128,hoja!A:D,3,FALSE),0)</f>
        <v>50783</v>
      </c>
      <c r="E6128" s="40" t="s">
        <v>1330</v>
      </c>
      <c r="F6128" s="23" t="str">
        <f>IFERROR(VLOOKUP(E6128,hoja!$A$2:$E$970,4,FALSE),0)</f>
        <v>CENTRO</v>
      </c>
      <c r="G6128" s="23" t="str">
        <f>IFERROR(VLOOKUP(E6128,hoja!$A$2:$E$970,5,FALSE),0)</f>
        <v>SESQUILÉ</v>
      </c>
      <c r="H6128" s="103" t="str">
        <f>IFERROR(VLOOKUP(E6128,hoja!A:C,3,FALSE),0)</f>
        <v>1501</v>
      </c>
      <c r="I6128" s="24" t="str">
        <f t="shared" si="1902"/>
        <v>507831501</v>
      </c>
      <c r="K6128" s="23">
        <v>19</v>
      </c>
      <c r="L6128" s="23" t="str">
        <f t="shared" si="1905"/>
        <v>REGIONAL</v>
      </c>
      <c r="M6128" s="23" t="s">
        <v>618</v>
      </c>
      <c r="N6128" s="23" t="s">
        <v>622</v>
      </c>
      <c r="O6128" s="23">
        <f t="shared" si="1903"/>
        <v>25</v>
      </c>
      <c r="P6128" s="23" t="str">
        <f t="shared" si="1904"/>
        <v>507831501Principal</v>
      </c>
    </row>
    <row r="6129" spans="1:16" ht="15" hidden="1" customHeight="1">
      <c r="A6129" s="82" t="s">
        <v>1336</v>
      </c>
      <c r="B6129" s="23" t="str">
        <f>IFERROR(VLOOKUP(A6129,hoja!$A$2:$E$970,4,FALSE),0)</f>
        <v>CENTRO</v>
      </c>
      <c r="C6129" s="23" t="str">
        <f>IFERROR(VLOOKUP(A6129,hoja!$A$2:$E$1370,5,FALSE),0)</f>
        <v>ZIPAQUIRÁ</v>
      </c>
      <c r="D6129" s="23" t="str">
        <f>IFERROR(VLOOKUP(A6129,hoja!A:D,3,FALSE),0)</f>
        <v>50783</v>
      </c>
      <c r="E6129" s="40" t="s">
        <v>636</v>
      </c>
      <c r="F6129" s="23" t="str">
        <f>IFERROR(VLOOKUP(E6129,hoja!$A$2:$E$970,4,FALSE),0)</f>
        <v>CENTRO</v>
      </c>
      <c r="G6129" s="23" t="str">
        <f>IFERROR(VLOOKUP(E6129,hoja!$A$2:$E$970,5,FALSE),0)</f>
        <v>DUITAMA</v>
      </c>
      <c r="H6129" s="103" t="str">
        <f>IFERROR(VLOOKUP(E6129,hoja!A:C,3,FALSE),0)</f>
        <v>0441</v>
      </c>
      <c r="I6129" s="24" t="str">
        <f t="shared" si="1902"/>
        <v>507830441</v>
      </c>
      <c r="K6129" s="23">
        <v>142</v>
      </c>
      <c r="L6129" s="23" t="str">
        <f t="shared" si="1905"/>
        <v>REGIONAL</v>
      </c>
      <c r="M6129" s="23" t="s">
        <v>618</v>
      </c>
      <c r="N6129" s="23" t="s">
        <v>622</v>
      </c>
      <c r="O6129" s="23">
        <f t="shared" si="1903"/>
        <v>25</v>
      </c>
      <c r="P6129" s="23" t="str">
        <f t="shared" si="1904"/>
        <v>507830441Principal</v>
      </c>
    </row>
    <row r="6130" spans="1:16" ht="15" hidden="1" customHeight="1">
      <c r="A6130" s="82" t="s">
        <v>1256</v>
      </c>
      <c r="B6130" s="23" t="str">
        <f>IFERROR(VLOOKUP(A6130,hoja!$A$2:$E$970,4,FALSE),0)</f>
        <v>CENTRO</v>
      </c>
      <c r="C6130" s="23" t="str">
        <f>IFERROR(VLOOKUP(A6130,hoja!$A$2:$E$1370,5,FALSE),0)</f>
        <v>BOGOTÁ</v>
      </c>
      <c r="D6130" s="23" t="str">
        <f>IFERROR(VLOOKUP(A6130,hoja!A:D,3,FALSE),0)</f>
        <v>50236</v>
      </c>
      <c r="E6130" s="40" t="s">
        <v>620</v>
      </c>
      <c r="F6130" s="23" t="str">
        <f>IFERROR(VLOOKUP(E6130,hoja!$A$2:$E$970,4,FALSE),0)</f>
        <v>CENTRO</v>
      </c>
      <c r="G6130" s="23" t="str">
        <f>IFERROR(VLOOKUP(E6130,hoja!$A$2:$E$970,5,FALSE),0)</f>
        <v>SESQUILÉ</v>
      </c>
      <c r="H6130" s="103" t="str">
        <f>IFERROR(VLOOKUP(E6130,hoja!A:C,3,FALSE),0)</f>
        <v>50193</v>
      </c>
      <c r="I6130" s="24" t="str">
        <f t="shared" si="1902"/>
        <v>5023650193</v>
      </c>
      <c r="K6130" s="23">
        <v>46</v>
      </c>
      <c r="L6130" s="23" t="str">
        <f t="shared" si="1905"/>
        <v>REGIONAL</v>
      </c>
      <c r="M6130" s="23" t="s">
        <v>618</v>
      </c>
      <c r="N6130" s="23" t="s">
        <v>622</v>
      </c>
      <c r="O6130" s="23">
        <f t="shared" si="1903"/>
        <v>25</v>
      </c>
      <c r="P6130" s="23" t="str">
        <f t="shared" si="1904"/>
        <v>5023650193Principal</v>
      </c>
    </row>
    <row r="6131" spans="1:16" ht="15" hidden="1" customHeight="1">
      <c r="A6131" s="82" t="s">
        <v>1256</v>
      </c>
      <c r="B6131" s="23" t="str">
        <f>IFERROR(VLOOKUP(A6131,hoja!$A$2:$E$970,4,FALSE),0)</f>
        <v>CENTRO</v>
      </c>
      <c r="C6131" s="23" t="str">
        <f>IFERROR(VLOOKUP(A6131,hoja!$A$2:$E$1370,5,FALSE),0)</f>
        <v>BOGOTÁ</v>
      </c>
      <c r="D6131" s="23" t="str">
        <f>IFERROR(VLOOKUP(A6131,hoja!A:D,3,FALSE),0)</f>
        <v>50236</v>
      </c>
      <c r="E6131" s="40" t="s">
        <v>751</v>
      </c>
      <c r="F6131" s="23" t="str">
        <f>IFERROR(VLOOKUP(E6131,hoja!$A$2:$E$970,4,FALSE),0)</f>
        <v>CENTRO</v>
      </c>
      <c r="G6131" s="23" t="str">
        <f>IFERROR(VLOOKUP(E6131,hoja!$A$2:$E$970,5,FALSE),0)</f>
        <v>BOGOTÁ</v>
      </c>
      <c r="H6131" s="103" t="str">
        <f>IFERROR(VLOOKUP(E6131,hoja!A:C,3,FALSE),0)</f>
        <v>0002A</v>
      </c>
      <c r="I6131" s="24" t="str">
        <f t="shared" si="1902"/>
        <v>502360002A</v>
      </c>
      <c r="K6131" s="23">
        <v>6</v>
      </c>
      <c r="L6131" s="23" t="str">
        <f t="shared" si="1905"/>
        <v>REGIONAL</v>
      </c>
      <c r="M6131" s="23" t="s">
        <v>618</v>
      </c>
      <c r="N6131" s="23" t="s">
        <v>622</v>
      </c>
      <c r="O6131" s="23">
        <f t="shared" si="1903"/>
        <v>25</v>
      </c>
      <c r="P6131" s="23" t="str">
        <f t="shared" si="1904"/>
        <v>502360002APrincipal</v>
      </c>
    </row>
    <row r="6132" spans="1:16" ht="15" hidden="1" customHeight="1">
      <c r="A6132" s="82" t="s">
        <v>1256</v>
      </c>
      <c r="B6132" s="23" t="str">
        <f>IFERROR(VLOOKUP(A6132,hoja!$A$2:$E$970,4,FALSE),0)</f>
        <v>CENTRO</v>
      </c>
      <c r="C6132" s="23" t="str">
        <f>IFERROR(VLOOKUP(A6132,hoja!$A$2:$E$1370,5,FALSE),0)</f>
        <v>BOGOTÁ</v>
      </c>
      <c r="D6132" s="23" t="str">
        <f>IFERROR(VLOOKUP(A6132,hoja!A:D,3,FALSE),0)</f>
        <v>50236</v>
      </c>
      <c r="E6132" s="40" t="s">
        <v>633</v>
      </c>
      <c r="F6132" s="23" t="str">
        <f>IFERROR(VLOOKUP(E6132,hoja!$A$2:$E$970,4,FALSE),0)</f>
        <v>CENTRO</v>
      </c>
      <c r="G6132" s="23" t="str">
        <f>IFERROR(VLOOKUP(E6132,hoja!$A$2:$E$970,5,FALSE),0)</f>
        <v>BOGOTÁ</v>
      </c>
      <c r="H6132" s="103" t="str">
        <f>IFERROR(VLOOKUP(E6132,hoja!A:C,3,FALSE),0)</f>
        <v>0002</v>
      </c>
      <c r="I6132" s="24" t="str">
        <f t="shared" si="1902"/>
        <v>502360002</v>
      </c>
      <c r="K6132" s="23">
        <v>7</v>
      </c>
      <c r="L6132" s="23" t="str">
        <f t="shared" si="1905"/>
        <v>REGIONAL</v>
      </c>
      <c r="M6132" s="23" t="s">
        <v>618</v>
      </c>
      <c r="N6132" s="23" t="s">
        <v>622</v>
      </c>
      <c r="O6132" s="23">
        <f t="shared" si="1903"/>
        <v>25</v>
      </c>
      <c r="P6132" s="23" t="str">
        <f t="shared" si="1904"/>
        <v>502360002Principal</v>
      </c>
    </row>
    <row r="6133" spans="1:16" ht="15" hidden="1" customHeight="1">
      <c r="A6133" s="82" t="s">
        <v>1256</v>
      </c>
      <c r="B6133" s="23" t="str">
        <f>IFERROR(VLOOKUP(A6133,hoja!$A$2:$E$970,4,FALSE),0)</f>
        <v>CENTRO</v>
      </c>
      <c r="C6133" s="23" t="str">
        <f>IFERROR(VLOOKUP(A6133,hoja!$A$2:$E$1370,5,FALSE),0)</f>
        <v>BOGOTÁ</v>
      </c>
      <c r="D6133" s="23" t="str">
        <f>IFERROR(VLOOKUP(A6133,hoja!A:D,3,FALSE),0)</f>
        <v>50236</v>
      </c>
      <c r="E6133" s="40" t="s">
        <v>635</v>
      </c>
      <c r="F6133" s="23" t="str">
        <f>IFERROR(VLOOKUP(E6133,hoja!$A$2:$E$970,4,FALSE),0)</f>
        <v>CENTRO</v>
      </c>
      <c r="G6133" s="23" t="str">
        <f>IFERROR(VLOOKUP(E6133,hoja!$A$2:$E$970,5,FALSE),0)</f>
        <v>BOGOTÁ</v>
      </c>
      <c r="H6133" s="103" t="str">
        <f>IFERROR(VLOOKUP(E6133,hoja!A:C,3,FALSE),0)</f>
        <v>0021</v>
      </c>
      <c r="I6133" s="24" t="str">
        <f t="shared" si="1902"/>
        <v>502360021</v>
      </c>
      <c r="K6133" s="23">
        <v>5</v>
      </c>
      <c r="L6133" s="23" t="str">
        <f t="shared" si="1905"/>
        <v>REGIONAL</v>
      </c>
      <c r="M6133" s="23" t="s">
        <v>618</v>
      </c>
      <c r="N6133" s="23" t="s">
        <v>622</v>
      </c>
      <c r="O6133" s="23">
        <f t="shared" si="1903"/>
        <v>25</v>
      </c>
      <c r="P6133" s="23" t="str">
        <f t="shared" si="1904"/>
        <v>502360021Principal</v>
      </c>
    </row>
    <row r="6134" spans="1:16" ht="15" hidden="1" customHeight="1">
      <c r="A6134" s="82" t="s">
        <v>1256</v>
      </c>
      <c r="B6134" s="23" t="str">
        <f>IFERROR(VLOOKUP(A6134,hoja!$A$2:$E$970,4,FALSE),0)</f>
        <v>CENTRO</v>
      </c>
      <c r="C6134" s="23" t="str">
        <f>IFERROR(VLOOKUP(A6134,hoja!$A$2:$E$1370,5,FALSE),0)</f>
        <v>BOGOTÁ</v>
      </c>
      <c r="D6134" s="23" t="str">
        <f>IFERROR(VLOOKUP(A6134,hoja!A:D,3,FALSE),0)</f>
        <v>50236</v>
      </c>
      <c r="E6134" s="40" t="s">
        <v>743</v>
      </c>
      <c r="F6134" s="23" t="str">
        <f>IFERROR(VLOOKUP(E6134,hoja!$A$2:$E$970,4,FALSE),0)</f>
        <v>CENTRO</v>
      </c>
      <c r="G6134" s="23" t="str">
        <f>IFERROR(VLOOKUP(E6134,hoja!$A$2:$E$970,5,FALSE),0)</f>
        <v>BOGOTÁ</v>
      </c>
      <c r="H6134" s="103" t="str">
        <f>IFERROR(VLOOKUP(E6134,hoja!A:C,3,FALSE),0)</f>
        <v>0461</v>
      </c>
      <c r="I6134" s="24" t="str">
        <f t="shared" si="1902"/>
        <v>502360461</v>
      </c>
      <c r="K6134" s="23">
        <v>12</v>
      </c>
      <c r="L6134" s="23" t="str">
        <f t="shared" si="1905"/>
        <v>REGIONAL</v>
      </c>
      <c r="M6134" s="23" t="s">
        <v>618</v>
      </c>
      <c r="N6134" s="23" t="s">
        <v>622</v>
      </c>
      <c r="O6134" s="23">
        <f t="shared" si="1903"/>
        <v>25</v>
      </c>
      <c r="P6134" s="23" t="str">
        <f t="shared" si="1904"/>
        <v>502360461Principal</v>
      </c>
    </row>
    <row r="6135" spans="1:16" ht="15" hidden="1" customHeight="1">
      <c r="A6135" s="82" t="s">
        <v>1256</v>
      </c>
      <c r="B6135" s="23" t="str">
        <f>IFERROR(VLOOKUP(A6135,hoja!$A$2:$E$970,4,FALSE),0)</f>
        <v>CENTRO</v>
      </c>
      <c r="C6135" s="23" t="str">
        <f>IFERROR(VLOOKUP(A6135,hoja!$A$2:$E$1370,5,FALSE),0)</f>
        <v>BOGOTÁ</v>
      </c>
      <c r="D6135" s="23" t="str">
        <f>IFERROR(VLOOKUP(A6135,hoja!A:D,3,FALSE),0)</f>
        <v>50236</v>
      </c>
      <c r="E6135" s="40" t="s">
        <v>942</v>
      </c>
      <c r="F6135" s="23" t="str">
        <f>IFERROR(VLOOKUP(E6135,hoja!$A$2:$E$970,4,FALSE),0)</f>
        <v>CENTRO</v>
      </c>
      <c r="G6135" s="23" t="str">
        <f>IFERROR(VLOOKUP(E6135,hoja!$A$2:$E$970,5,FALSE),0)</f>
        <v>BOGOTÁ</v>
      </c>
      <c r="H6135" s="103" t="str">
        <f>IFERROR(VLOOKUP(E6135,hoja!A:C,3,FALSE),0)</f>
        <v>60002</v>
      </c>
      <c r="I6135" s="24" t="str">
        <f t="shared" si="1902"/>
        <v>5023660002</v>
      </c>
      <c r="K6135" s="23">
        <v>5</v>
      </c>
      <c r="L6135" s="23" t="str">
        <f t="shared" si="1905"/>
        <v>REGIONAL</v>
      </c>
      <c r="M6135" s="23" t="s">
        <v>618</v>
      </c>
      <c r="N6135" s="23" t="s">
        <v>622</v>
      </c>
      <c r="O6135" s="23">
        <f t="shared" si="1903"/>
        <v>25</v>
      </c>
      <c r="P6135" s="23" t="str">
        <f t="shared" si="1904"/>
        <v>5023660002Principal</v>
      </c>
    </row>
    <row r="6136" spans="1:16" ht="15" hidden="1" customHeight="1">
      <c r="A6136" s="82" t="s">
        <v>1256</v>
      </c>
      <c r="B6136" s="23" t="str">
        <f>IFERROR(VLOOKUP(A6136,hoja!$A$2:$E$970,4,FALSE),0)</f>
        <v>CENTRO</v>
      </c>
      <c r="C6136" s="23" t="str">
        <f>IFERROR(VLOOKUP(A6136,hoja!$A$2:$E$1370,5,FALSE),0)</f>
        <v>BOGOTÁ</v>
      </c>
      <c r="D6136" s="23" t="str">
        <f>IFERROR(VLOOKUP(A6136,hoja!A:D,3,FALSE),0)</f>
        <v>50236</v>
      </c>
      <c r="E6136" s="40" t="s">
        <v>943</v>
      </c>
      <c r="F6136" s="23" t="str">
        <f>IFERROR(VLOOKUP(E6136,hoja!$A$2:$E$970,4,FALSE),0)</f>
        <v>CENTRO</v>
      </c>
      <c r="G6136" s="23" t="str">
        <f>IFERROR(VLOOKUP(E6136,hoja!$A$2:$E$970,5,FALSE),0)</f>
        <v>BOGOTÁ</v>
      </c>
      <c r="H6136" s="103" t="str">
        <f>IFERROR(VLOOKUP(E6136,hoja!A:C,3,FALSE),0)</f>
        <v>60003</v>
      </c>
      <c r="I6136" s="24" t="str">
        <f t="shared" si="1902"/>
        <v>5023660003</v>
      </c>
      <c r="K6136" s="23">
        <v>21</v>
      </c>
      <c r="L6136" s="23" t="str">
        <f t="shared" si="1905"/>
        <v>REGIONAL</v>
      </c>
      <c r="M6136" s="23" t="s">
        <v>618</v>
      </c>
      <c r="N6136" s="23" t="s">
        <v>622</v>
      </c>
      <c r="O6136" s="23">
        <f t="shared" si="1903"/>
        <v>25</v>
      </c>
      <c r="P6136" s="23" t="str">
        <f t="shared" si="1904"/>
        <v>5023660003Principal</v>
      </c>
    </row>
    <row r="6137" spans="1:16" ht="15" hidden="1" customHeight="1">
      <c r="A6137" s="82" t="s">
        <v>1257</v>
      </c>
      <c r="B6137" s="23" t="str">
        <f>IFERROR(VLOOKUP(A6137,hoja!$A$2:$E$970,4,FALSE),0)</f>
        <v>CENTRO</v>
      </c>
      <c r="C6137" s="23" t="str">
        <f>IFERROR(VLOOKUP(A6137,hoja!$A$2:$E$1370,5,FALSE),0)</f>
        <v>BOGOTÁ</v>
      </c>
      <c r="D6137" s="23" t="str">
        <f>IFERROR(VLOOKUP(A6137,hoja!A:D,3,FALSE),0)</f>
        <v>50237</v>
      </c>
      <c r="E6137" s="40" t="s">
        <v>660</v>
      </c>
      <c r="F6137" s="23" t="str">
        <f>IFERROR(VLOOKUP(E6137,hoja!$A$2:$E$970,4,FALSE),0)</f>
        <v>CENTRO</v>
      </c>
      <c r="G6137" s="23" t="str">
        <f>IFERROR(VLOOKUP(E6137,hoja!$A$2:$E$970,5,FALSE),0)</f>
        <v>BOGOTÁ</v>
      </c>
      <c r="H6137" s="103" t="str">
        <f>IFERROR(VLOOKUP(E6137,hoja!A:C,3,FALSE),0)</f>
        <v>0035</v>
      </c>
      <c r="I6137" s="24" t="str">
        <f t="shared" si="1902"/>
        <v>502370035</v>
      </c>
      <c r="K6137" s="23">
        <v>20</v>
      </c>
      <c r="L6137" s="23" t="str">
        <f t="shared" si="1905"/>
        <v>REGIONAL</v>
      </c>
      <c r="M6137" s="23" t="s">
        <v>618</v>
      </c>
      <c r="N6137" s="23" t="s">
        <v>622</v>
      </c>
      <c r="O6137" s="23">
        <f t="shared" si="1903"/>
        <v>25</v>
      </c>
      <c r="P6137" s="23" t="str">
        <f t="shared" si="1904"/>
        <v>502370035Principal</v>
      </c>
    </row>
    <row r="6138" spans="1:16" ht="15" hidden="1" customHeight="1">
      <c r="A6138" s="82" t="s">
        <v>1257</v>
      </c>
      <c r="B6138" s="23" t="str">
        <f>IFERROR(VLOOKUP(A6138,hoja!$A$2:$E$970,4,FALSE),0)</f>
        <v>CENTRO</v>
      </c>
      <c r="C6138" s="23" t="str">
        <f>IFERROR(VLOOKUP(A6138,hoja!$A$2:$E$1370,5,FALSE),0)</f>
        <v>BOGOTÁ</v>
      </c>
      <c r="D6138" s="23" t="str">
        <f>IFERROR(VLOOKUP(A6138,hoja!A:D,3,FALSE),0)</f>
        <v>50237</v>
      </c>
      <c r="E6138" s="40" t="s">
        <v>942</v>
      </c>
      <c r="F6138" s="23" t="str">
        <f>IFERROR(VLOOKUP(E6138,hoja!$A$2:$E$970,4,FALSE),0)</f>
        <v>CENTRO</v>
      </c>
      <c r="G6138" s="23" t="str">
        <f>IFERROR(VLOOKUP(E6138,hoja!$A$2:$E$970,5,FALSE),0)</f>
        <v>BOGOTÁ</v>
      </c>
      <c r="H6138" s="103" t="str">
        <f>IFERROR(VLOOKUP(E6138,hoja!A:C,3,FALSE),0)</f>
        <v>60002</v>
      </c>
      <c r="I6138" s="24" t="str">
        <f t="shared" si="1902"/>
        <v>5023760002</v>
      </c>
      <c r="K6138" s="23">
        <v>6</v>
      </c>
      <c r="L6138" s="23" t="str">
        <f t="shared" si="1905"/>
        <v>REGIONAL</v>
      </c>
      <c r="M6138" s="23" t="s">
        <v>618</v>
      </c>
      <c r="N6138" s="23" t="s">
        <v>622</v>
      </c>
      <c r="O6138" s="23">
        <f t="shared" si="1903"/>
        <v>25</v>
      </c>
      <c r="P6138" s="23" t="str">
        <f t="shared" si="1904"/>
        <v>5023760002Principal</v>
      </c>
    </row>
    <row r="6139" spans="1:16" ht="15" hidden="1" customHeight="1">
      <c r="A6139" s="82" t="s">
        <v>1257</v>
      </c>
      <c r="B6139" s="23" t="str">
        <f>IFERROR(VLOOKUP(A6139,hoja!$A$2:$E$970,4,FALSE),0)</f>
        <v>CENTRO</v>
      </c>
      <c r="C6139" s="23" t="str">
        <f>IFERROR(VLOOKUP(A6139,hoja!$A$2:$E$1370,5,FALSE),0)</f>
        <v>BOGOTÁ</v>
      </c>
      <c r="D6139" s="23" t="str">
        <f>IFERROR(VLOOKUP(A6139,hoja!A:D,3,FALSE),0)</f>
        <v>50237</v>
      </c>
      <c r="E6139" s="40" t="s">
        <v>642</v>
      </c>
      <c r="F6139" s="23" t="str">
        <f>IFERROR(VLOOKUP(E6139,hoja!$A$2:$E$970,4,FALSE),0)</f>
        <v>COSTA</v>
      </c>
      <c r="G6139" s="23" t="str">
        <f>IFERROR(VLOOKUP(E6139,hoja!$A$2:$E$970,5,FALSE),0)</f>
        <v>BARRANQUILLA</v>
      </c>
      <c r="H6139" s="103" t="str">
        <f>IFERROR(VLOOKUP(E6139,hoja!A:C,3,FALSE),0)</f>
        <v>0111</v>
      </c>
      <c r="I6139" s="24" t="str">
        <f t="shared" si="1902"/>
        <v>502370111</v>
      </c>
      <c r="K6139" s="36">
        <v>1021</v>
      </c>
      <c r="L6139" s="23" t="str">
        <f t="shared" si="1905"/>
        <v>NACIONAL</v>
      </c>
      <c r="M6139" s="23" t="s">
        <v>618</v>
      </c>
      <c r="N6139" s="23" t="s">
        <v>622</v>
      </c>
      <c r="O6139" s="23">
        <f t="shared" si="1903"/>
        <v>8</v>
      </c>
      <c r="P6139" s="23" t="str">
        <f t="shared" si="1904"/>
        <v>502370111Principal</v>
      </c>
    </row>
    <row r="6140" spans="1:16" ht="15" hidden="1" customHeight="1">
      <c r="A6140" s="82" t="s">
        <v>1258</v>
      </c>
      <c r="B6140" s="23">
        <f>IFERROR(VLOOKUP(A6140,hoja!$A$2:$E$970,4,FALSE),0)</f>
        <v>0</v>
      </c>
      <c r="C6140" s="23">
        <f>IFERROR(VLOOKUP(A6140,hoja!$A$2:$E$1370,5,FALSE),0)</f>
        <v>0</v>
      </c>
      <c r="D6140" s="23" t="str">
        <f>IFERROR(VLOOKUP(A6140,hoja!A:D,3,FALSE),0)</f>
        <v>50238</v>
      </c>
      <c r="E6140" s="40" t="s">
        <v>942</v>
      </c>
      <c r="F6140" s="23" t="str">
        <f>IFERROR(VLOOKUP(E6140,hoja!$A$2:$E$970,4,FALSE),0)</f>
        <v>CENTRO</v>
      </c>
      <c r="G6140" s="23" t="str">
        <f>IFERROR(VLOOKUP(E6140,hoja!$A$2:$E$970,5,FALSE),0)</f>
        <v>BOGOTÁ</v>
      </c>
      <c r="H6140" s="103" t="str">
        <f>IFERROR(VLOOKUP(E6140,hoja!A:C,3,FALSE),0)</f>
        <v>60002</v>
      </c>
      <c r="I6140" s="24" t="str">
        <f t="shared" si="1902"/>
        <v>5023860002</v>
      </c>
      <c r="K6140" s="23">
        <v>214</v>
      </c>
      <c r="L6140" s="23" t="str">
        <f t="shared" si="1905"/>
        <v>NACIONAL</v>
      </c>
      <c r="M6140" s="23" t="s">
        <v>618</v>
      </c>
      <c r="N6140" s="23" t="s">
        <v>622</v>
      </c>
      <c r="O6140" s="23">
        <f t="shared" si="1903"/>
        <v>25</v>
      </c>
      <c r="P6140" s="23" t="str">
        <f t="shared" si="1904"/>
        <v>5023860002Principal</v>
      </c>
    </row>
    <row r="6141" spans="1:16" ht="15" hidden="1" customHeight="1">
      <c r="A6141" s="82" t="s">
        <v>631</v>
      </c>
      <c r="B6141" s="23" t="str">
        <f>IFERROR(VLOOKUP(A6141,hoja!$A$2:$E$970,4,FALSE),0)</f>
        <v>ANTIOQUIA</v>
      </c>
      <c r="C6141" s="23" t="str">
        <f>IFERROR(VLOOKUP(A6141,hoja!$A$2:$E$1370,5,FALSE),0)</f>
        <v>MEDELLÍN</v>
      </c>
      <c r="D6141" s="23" t="str">
        <f>IFERROR(VLOOKUP(A6141,hoja!A:D,3,FALSE),0)</f>
        <v>3038</v>
      </c>
      <c r="E6141" s="40" t="s">
        <v>942</v>
      </c>
      <c r="F6141" s="23" t="str">
        <f>IFERROR(VLOOKUP(E6141,hoja!$A$2:$E$970,4,FALSE),0)</f>
        <v>CENTRO</v>
      </c>
      <c r="G6141" s="23" t="str">
        <f>IFERROR(VLOOKUP(E6141,hoja!$A$2:$E$970,5,FALSE),0)</f>
        <v>BOGOTÁ</v>
      </c>
      <c r="H6141" s="103" t="str">
        <f>IFERROR(VLOOKUP(E6141,hoja!A:C,3,FALSE),0)</f>
        <v>60002</v>
      </c>
      <c r="I6141" s="24" t="str">
        <f t="shared" si="1902"/>
        <v>303860002</v>
      </c>
      <c r="K6141" s="23">
        <v>444</v>
      </c>
      <c r="L6141" s="23" t="str">
        <f t="shared" si="1905"/>
        <v>NACIONAL</v>
      </c>
      <c r="M6141" s="23" t="s">
        <v>618</v>
      </c>
      <c r="N6141" s="23" t="s">
        <v>622</v>
      </c>
      <c r="O6141" s="23">
        <f t="shared" si="1903"/>
        <v>16</v>
      </c>
      <c r="P6141" s="23" t="str">
        <f t="shared" si="1904"/>
        <v>303860002Principal</v>
      </c>
    </row>
    <row r="6142" spans="1:16" ht="15" hidden="1" customHeight="1">
      <c r="A6142" s="82" t="s">
        <v>631</v>
      </c>
      <c r="B6142" s="23" t="str">
        <f>IFERROR(VLOOKUP(A6142,hoja!$A$2:$E$970,4,FALSE),0)</f>
        <v>ANTIOQUIA</v>
      </c>
      <c r="C6142" s="23" t="str">
        <f>IFERROR(VLOOKUP(A6142,hoja!$A$2:$E$1370,5,FALSE),0)</f>
        <v>MEDELLÍN</v>
      </c>
      <c r="D6142" s="23" t="str">
        <f>IFERROR(VLOOKUP(A6142,hoja!A:D,3,FALSE),0)</f>
        <v>3038</v>
      </c>
      <c r="E6142" s="40" t="s">
        <v>942</v>
      </c>
      <c r="F6142" s="23" t="str">
        <f>IFERROR(VLOOKUP(E6142,hoja!$A$2:$E$970,4,FALSE),0)</f>
        <v>CENTRO</v>
      </c>
      <c r="G6142" s="23" t="str">
        <f>IFERROR(VLOOKUP(E6142,hoja!$A$2:$E$970,5,FALSE),0)</f>
        <v>BOGOTÁ</v>
      </c>
      <c r="H6142" s="103" t="str">
        <f>IFERROR(VLOOKUP(E6142,hoja!A:C,3,FALSE),0)</f>
        <v>60002</v>
      </c>
      <c r="I6142" s="24" t="str">
        <f t="shared" si="1902"/>
        <v>303860002</v>
      </c>
      <c r="K6142" s="23">
        <v>327</v>
      </c>
      <c r="L6142" s="23" t="str">
        <f t="shared" si="1905"/>
        <v>NACIONAL</v>
      </c>
      <c r="M6142" s="23" t="s">
        <v>618</v>
      </c>
      <c r="N6142" s="23" t="s">
        <v>622</v>
      </c>
      <c r="O6142" s="23">
        <f t="shared" si="1903"/>
        <v>16</v>
      </c>
      <c r="P6142" s="23" t="str">
        <f t="shared" si="1904"/>
        <v>303860002Principal</v>
      </c>
    </row>
    <row r="6143" spans="1:16" ht="15" hidden="1" customHeight="1">
      <c r="A6143" s="82" t="s">
        <v>1261</v>
      </c>
      <c r="B6143" s="23" t="str">
        <f>IFERROR(VLOOKUP(A6143,hoja!$A$2:$E$970,4,FALSE),0)</f>
        <v>CENTRO</v>
      </c>
      <c r="C6143" s="23" t="str">
        <f>IFERROR(VLOOKUP(A6143,hoja!$A$2:$E$1370,5,FALSE),0)</f>
        <v>BOGOTÁ</v>
      </c>
      <c r="D6143" s="23" t="str">
        <f>IFERROR(VLOOKUP(A6143,hoja!A:D,3,FALSE),0)</f>
        <v>50509</v>
      </c>
      <c r="E6143" s="40" t="s">
        <v>660</v>
      </c>
      <c r="F6143" s="23" t="str">
        <f>IFERROR(VLOOKUP(E6143,hoja!$A$2:$E$970,4,FALSE),0)</f>
        <v>CENTRO</v>
      </c>
      <c r="G6143" s="23" t="str">
        <f>IFERROR(VLOOKUP(E6143,hoja!$A$2:$E$970,5,FALSE),0)</f>
        <v>BOGOTÁ</v>
      </c>
      <c r="H6143" s="103" t="str">
        <f>IFERROR(VLOOKUP(E6143,hoja!A:C,3,FALSE),0)</f>
        <v>0035</v>
      </c>
      <c r="I6143" s="24" t="str">
        <f t="shared" si="1902"/>
        <v>505090035</v>
      </c>
      <c r="K6143" s="23">
        <v>20</v>
      </c>
      <c r="L6143" s="23" t="str">
        <f t="shared" si="1905"/>
        <v>REGIONAL</v>
      </c>
      <c r="M6143" s="23" t="s">
        <v>618</v>
      </c>
      <c r="N6143" s="23" t="s">
        <v>622</v>
      </c>
      <c r="O6143" s="23">
        <f t="shared" si="1903"/>
        <v>25</v>
      </c>
      <c r="P6143" s="23" t="str">
        <f t="shared" si="1904"/>
        <v>505090035Principal</v>
      </c>
    </row>
    <row r="6144" spans="1:16" ht="15" hidden="1" customHeight="1">
      <c r="A6144" s="82" t="s">
        <v>1261</v>
      </c>
      <c r="B6144" s="23" t="str">
        <f>IFERROR(VLOOKUP(A6144,hoja!$A$2:$E$970,4,FALSE),0)</f>
        <v>CENTRO</v>
      </c>
      <c r="C6144" s="23" t="str">
        <f>IFERROR(VLOOKUP(A6144,hoja!$A$2:$E$1370,5,FALSE),0)</f>
        <v>BOGOTÁ</v>
      </c>
      <c r="D6144" s="23" t="str">
        <f>IFERROR(VLOOKUP(A6144,hoja!A:D,3,FALSE),0)</f>
        <v>50509</v>
      </c>
      <c r="E6144" s="40" t="s">
        <v>620</v>
      </c>
      <c r="F6144" s="23" t="str">
        <f>IFERROR(VLOOKUP(E6144,hoja!$A$2:$E$970,4,FALSE),0)</f>
        <v>CENTRO</v>
      </c>
      <c r="G6144" s="23" t="str">
        <f>IFERROR(VLOOKUP(E6144,hoja!$A$2:$E$970,5,FALSE),0)</f>
        <v>SESQUILÉ</v>
      </c>
      <c r="H6144" s="103" t="str">
        <f>IFERROR(VLOOKUP(E6144,hoja!A:C,3,FALSE),0)</f>
        <v>50193</v>
      </c>
      <c r="I6144" s="24" t="str">
        <f t="shared" si="1902"/>
        <v>5050950193</v>
      </c>
      <c r="K6144" s="23">
        <v>52</v>
      </c>
      <c r="L6144" s="23" t="str">
        <f t="shared" si="1905"/>
        <v>REGIONAL</v>
      </c>
      <c r="M6144" s="23" t="s">
        <v>618</v>
      </c>
      <c r="N6144" s="23" t="s">
        <v>622</v>
      </c>
      <c r="O6144" s="23">
        <f t="shared" si="1903"/>
        <v>25</v>
      </c>
      <c r="P6144" s="23" t="str">
        <f t="shared" si="1904"/>
        <v>5050950193Principal</v>
      </c>
    </row>
    <row r="6145" spans="1:16" ht="15" hidden="1" customHeight="1">
      <c r="A6145" s="82" t="s">
        <v>751</v>
      </c>
      <c r="B6145" s="23" t="str">
        <f>IFERROR(VLOOKUP(A6145,hoja!$A$2:$E$970,4,FALSE),0)</f>
        <v>CENTRO</v>
      </c>
      <c r="C6145" s="23" t="str">
        <f>IFERROR(VLOOKUP(A6145,hoja!$A$2:$E$1370,5,FALSE),0)</f>
        <v>BOGOTÁ</v>
      </c>
      <c r="D6145" s="23" t="str">
        <f>IFERROR(VLOOKUP(A6145,hoja!A:D,3,FALSE),0)</f>
        <v>0002A</v>
      </c>
      <c r="E6145" s="40" t="s">
        <v>1244</v>
      </c>
      <c r="F6145" s="23">
        <f>IFERROR(VLOOKUP(E6145,hoja!$A$2:$E$970,4,FALSE),0)</f>
        <v>0</v>
      </c>
      <c r="G6145" s="23">
        <f>IFERROR(VLOOKUP(E6145,hoja!$A$2:$E$970,5,FALSE),0)</f>
        <v>0</v>
      </c>
      <c r="H6145" s="103">
        <f>IFERROR(VLOOKUP(E6145,hoja!A:C,3,FALSE),0)</f>
        <v>0</v>
      </c>
      <c r="I6145" s="24" t="str">
        <f t="shared" si="1902"/>
        <v>0002A0</v>
      </c>
      <c r="K6145" s="23">
        <v>3</v>
      </c>
      <c r="L6145" s="23" t="str">
        <f t="shared" si="1905"/>
        <v>NACIONAL</v>
      </c>
      <c r="M6145" s="23" t="s">
        <v>618</v>
      </c>
      <c r="N6145" s="23" t="s">
        <v>622</v>
      </c>
      <c r="O6145" s="23">
        <f t="shared" si="1903"/>
        <v>25</v>
      </c>
      <c r="P6145" s="23" t="str">
        <f t="shared" si="1904"/>
        <v>0002A0Principal</v>
      </c>
    </row>
    <row r="6146" spans="1:16" ht="15" hidden="1" customHeight="1">
      <c r="A6146" s="82" t="s">
        <v>751</v>
      </c>
      <c r="B6146" s="23" t="str">
        <f>IFERROR(VLOOKUP(A6146,hoja!$A$2:$E$970,4,FALSE),0)</f>
        <v>CENTRO</v>
      </c>
      <c r="C6146" s="23" t="str">
        <f>IFERROR(VLOOKUP(A6146,hoja!$A$2:$E$1370,5,FALSE),0)</f>
        <v>BOGOTÁ</v>
      </c>
      <c r="D6146" s="23" t="str">
        <f>IFERROR(VLOOKUP(A6146,hoja!A:D,3,FALSE),0)</f>
        <v>0002A</v>
      </c>
      <c r="E6146" s="40" t="s">
        <v>709</v>
      </c>
      <c r="F6146" s="23" t="str">
        <f>IFERROR(VLOOKUP(E6146,hoja!$A$2:$E$970,4,FALSE),0)</f>
        <v>CENTRO</v>
      </c>
      <c r="G6146" s="23" t="str">
        <f>IFERROR(VLOOKUP(E6146,hoja!$A$2:$E$970,5,FALSE),0)</f>
        <v>LA DORADA</v>
      </c>
      <c r="H6146" s="103" t="str">
        <f>IFERROR(VLOOKUP(E6146,hoja!A:C,3,FALSE),0)</f>
        <v>0391</v>
      </c>
      <c r="I6146" s="24" t="str">
        <f t="shared" si="1902"/>
        <v>0002A0391</v>
      </c>
      <c r="K6146" s="23">
        <v>194</v>
      </c>
      <c r="L6146" s="23" t="str">
        <f t="shared" si="1905"/>
        <v>REGIONAL</v>
      </c>
      <c r="M6146" s="23" t="s">
        <v>618</v>
      </c>
      <c r="N6146" s="23" t="s">
        <v>622</v>
      </c>
      <c r="O6146" s="23">
        <f t="shared" si="1903"/>
        <v>25</v>
      </c>
      <c r="P6146" s="23" t="str">
        <f t="shared" si="1904"/>
        <v>0002A0391Principal</v>
      </c>
    </row>
    <row r="6147" spans="1:16" ht="15" hidden="1" customHeight="1">
      <c r="A6147" s="82" t="s">
        <v>751</v>
      </c>
      <c r="B6147" s="23" t="str">
        <f>IFERROR(VLOOKUP(A6147,hoja!$A$2:$E$970,4,FALSE),0)</f>
        <v>CENTRO</v>
      </c>
      <c r="C6147" s="23" t="str">
        <f>IFERROR(VLOOKUP(A6147,hoja!$A$2:$E$1370,5,FALSE),0)</f>
        <v>BOGOTÁ</v>
      </c>
      <c r="D6147" s="23" t="str">
        <f>IFERROR(VLOOKUP(A6147,hoja!A:D,3,FALSE),0)</f>
        <v>0002A</v>
      </c>
      <c r="E6147" s="40" t="s">
        <v>713</v>
      </c>
      <c r="F6147" s="23" t="str">
        <f>IFERROR(VLOOKUP(E6147,hoja!$A$2:$E$970,4,FALSE),0)</f>
        <v>ANTIOQUIA</v>
      </c>
      <c r="G6147" s="23" t="str">
        <f>IFERROR(VLOOKUP(E6147,hoja!$A$2:$E$970,5,FALSE),0)</f>
        <v>MARIQUITA</v>
      </c>
      <c r="H6147" s="103" t="str">
        <f>IFERROR(VLOOKUP(E6147,hoja!A:C,3,FALSE),0)</f>
        <v>0392</v>
      </c>
      <c r="I6147" s="24" t="str">
        <f t="shared" ref="I6147:I6208" si="1906">D6147&amp;H6147</f>
        <v>0002A0392</v>
      </c>
      <c r="K6147" s="23">
        <v>186</v>
      </c>
      <c r="L6147" s="23" t="str">
        <f t="shared" si="1905"/>
        <v>NACIONAL</v>
      </c>
      <c r="M6147" s="23" t="s">
        <v>618</v>
      </c>
      <c r="N6147" s="23" t="s">
        <v>622</v>
      </c>
      <c r="O6147" s="23">
        <f t="shared" ref="O6147:O6208" si="1907">IF(K6147&lt;=250,25,IF(K6147&lt;=500,16,IF(K6147&lt;=800,12,IF(K6147&lt;=1100,8,IF(K6147&lt;=1400,6,IF(K6147&lt;=1700,5))))))</f>
        <v>25</v>
      </c>
      <c r="P6147" s="23" t="str">
        <f t="shared" ref="P6147:P6208" si="1908">D6147&amp;H6147&amp;M6147</f>
        <v>0002A0392Principal</v>
      </c>
    </row>
    <row r="6148" spans="1:16" ht="15" hidden="1" customHeight="1">
      <c r="A6148" s="82" t="s">
        <v>751</v>
      </c>
      <c r="B6148" s="23" t="str">
        <f>IFERROR(VLOOKUP(A6148,hoja!$A$2:$E$970,4,FALSE),0)</f>
        <v>CENTRO</v>
      </c>
      <c r="C6148" s="23" t="str">
        <f>IFERROR(VLOOKUP(A6148,hoja!$A$2:$E$1370,5,FALSE),0)</f>
        <v>BOGOTÁ</v>
      </c>
      <c r="D6148" s="23" t="str">
        <f>IFERROR(VLOOKUP(A6148,hoja!A:D,3,FALSE),0)</f>
        <v>0002A</v>
      </c>
      <c r="E6148" s="40" t="s">
        <v>728</v>
      </c>
      <c r="F6148" s="23" t="str">
        <f>IFERROR(VLOOKUP(E6148,hoja!$A$2:$E$970,4,FALSE),0)</f>
        <v>CENTRO</v>
      </c>
      <c r="G6148" s="23" t="str">
        <f>IFERROR(VLOOKUP(E6148,hoja!$A$2:$E$970,5,FALSE),0)</f>
        <v>VILLETA</v>
      </c>
      <c r="H6148" s="103" t="str">
        <f>IFERROR(VLOOKUP(E6148,hoja!A:C,3,FALSE),0)</f>
        <v>0025</v>
      </c>
      <c r="I6148" s="24" t="str">
        <f t="shared" si="1906"/>
        <v>0002A0025</v>
      </c>
      <c r="K6148" s="23">
        <v>105</v>
      </c>
      <c r="L6148" s="23" t="str">
        <f t="shared" si="1905"/>
        <v>REGIONAL</v>
      </c>
      <c r="M6148" s="23" t="s">
        <v>618</v>
      </c>
      <c r="N6148" s="23" t="s">
        <v>622</v>
      </c>
      <c r="O6148" s="23">
        <f t="shared" si="1907"/>
        <v>25</v>
      </c>
      <c r="P6148" s="23" t="str">
        <f t="shared" si="1908"/>
        <v>0002A0025Principal</v>
      </c>
    </row>
    <row r="6149" spans="1:16" ht="15" hidden="1" customHeight="1">
      <c r="A6149" s="82" t="s">
        <v>751</v>
      </c>
      <c r="B6149" s="23" t="str">
        <f>IFERROR(VLOOKUP(A6149,hoja!$A$2:$E$970,4,FALSE),0)</f>
        <v>CENTRO</v>
      </c>
      <c r="C6149" s="23" t="str">
        <f>IFERROR(VLOOKUP(A6149,hoja!$A$2:$E$1370,5,FALSE),0)</f>
        <v>BOGOTÁ</v>
      </c>
      <c r="D6149" s="23" t="str">
        <f>IFERROR(VLOOKUP(A6149,hoja!A:D,3,FALSE),0)</f>
        <v>0002A</v>
      </c>
      <c r="E6149" s="40" t="s">
        <v>1257</v>
      </c>
      <c r="F6149" s="23" t="str">
        <f>IFERROR(VLOOKUP(E6149,hoja!$A$2:$E$970,4,FALSE),0)</f>
        <v>CENTRO</v>
      </c>
      <c r="G6149" s="23" t="str">
        <f>IFERROR(VLOOKUP(E6149,hoja!$A$2:$E$970,5,FALSE),0)</f>
        <v>BOGOTÁ</v>
      </c>
      <c r="H6149" s="103" t="str">
        <f>IFERROR(VLOOKUP(E6149,hoja!A:C,3,FALSE),0)</f>
        <v>50237</v>
      </c>
      <c r="I6149" s="24" t="str">
        <f t="shared" si="1906"/>
        <v>0002A50237</v>
      </c>
      <c r="K6149" s="23">
        <v>8</v>
      </c>
      <c r="L6149" s="23" t="str">
        <f t="shared" ref="L6149:L6210" si="1909">IF(B6149=F6149,"REGIONAL","NACIONAL")</f>
        <v>REGIONAL</v>
      </c>
      <c r="M6149" s="23" t="s">
        <v>618</v>
      </c>
      <c r="N6149" s="23" t="s">
        <v>622</v>
      </c>
      <c r="O6149" s="23">
        <f t="shared" si="1907"/>
        <v>25</v>
      </c>
      <c r="P6149" s="23" t="str">
        <f t="shared" si="1908"/>
        <v>0002A50237Principal</v>
      </c>
    </row>
    <row r="6150" spans="1:16" ht="15" hidden="1" customHeight="1">
      <c r="A6150" s="82" t="s">
        <v>751</v>
      </c>
      <c r="B6150" s="23" t="str">
        <f>IFERROR(VLOOKUP(A6150,hoja!$A$2:$E$970,4,FALSE),0)</f>
        <v>CENTRO</v>
      </c>
      <c r="C6150" s="23" t="str">
        <f>IFERROR(VLOOKUP(A6150,hoja!$A$2:$E$1370,5,FALSE),0)</f>
        <v>BOGOTÁ</v>
      </c>
      <c r="D6150" s="23" t="str">
        <f>IFERROR(VLOOKUP(A6150,hoja!A:D,3,FALSE),0)</f>
        <v>0002A</v>
      </c>
      <c r="E6150" s="40" t="s">
        <v>1278</v>
      </c>
      <c r="F6150" s="23">
        <f>IFERROR(VLOOKUP(E6150,hoja!$A$2:$E$970,4,FALSE),0)</f>
        <v>0</v>
      </c>
      <c r="G6150" s="23">
        <f>IFERROR(VLOOKUP(E6150,hoja!$A$2:$E$970,5,FALSE),0)</f>
        <v>0</v>
      </c>
      <c r="H6150" s="103">
        <f>IFERROR(VLOOKUP(E6150,hoja!A:C,3,FALSE),0)</f>
        <v>0</v>
      </c>
      <c r="I6150" s="24" t="str">
        <f t="shared" si="1906"/>
        <v>0002A0</v>
      </c>
      <c r="K6150" s="23">
        <v>22</v>
      </c>
      <c r="L6150" s="23" t="str">
        <f t="shared" si="1909"/>
        <v>NACIONAL</v>
      </c>
      <c r="M6150" s="23" t="s">
        <v>618</v>
      </c>
      <c r="N6150" s="23" t="s">
        <v>622</v>
      </c>
      <c r="O6150" s="23">
        <f t="shared" si="1907"/>
        <v>25</v>
      </c>
      <c r="P6150" s="23" t="str">
        <f t="shared" si="1908"/>
        <v>0002A0Principal</v>
      </c>
    </row>
    <row r="6151" spans="1:16" ht="15" hidden="1" customHeight="1">
      <c r="A6151" s="82" t="s">
        <v>751</v>
      </c>
      <c r="B6151" s="23" t="str">
        <f>IFERROR(VLOOKUP(A6151,hoja!$A$2:$E$970,4,FALSE),0)</f>
        <v>CENTRO</v>
      </c>
      <c r="C6151" s="23" t="str">
        <f>IFERROR(VLOOKUP(A6151,hoja!$A$2:$E$1370,5,FALSE),0)</f>
        <v>BOGOTÁ</v>
      </c>
      <c r="D6151" s="23" t="str">
        <f>IFERROR(VLOOKUP(A6151,hoja!A:D,3,FALSE),0)</f>
        <v>0002A</v>
      </c>
      <c r="E6151" s="40" t="s">
        <v>942</v>
      </c>
      <c r="F6151" s="23" t="str">
        <f>IFERROR(VLOOKUP(E6151,hoja!$A$2:$E$970,4,FALSE),0)</f>
        <v>CENTRO</v>
      </c>
      <c r="G6151" s="23" t="str">
        <f>IFERROR(VLOOKUP(E6151,hoja!$A$2:$E$970,5,FALSE),0)</f>
        <v>BOGOTÁ</v>
      </c>
      <c r="H6151" s="103" t="str">
        <f>IFERROR(VLOOKUP(E6151,hoja!A:C,3,FALSE),0)</f>
        <v>60002</v>
      </c>
      <c r="I6151" s="24" t="str">
        <f t="shared" si="1906"/>
        <v>0002A60002</v>
      </c>
      <c r="K6151" s="23">
        <v>8</v>
      </c>
      <c r="L6151" s="23" t="str">
        <f t="shared" si="1909"/>
        <v>REGIONAL</v>
      </c>
      <c r="M6151" s="23" t="s">
        <v>618</v>
      </c>
      <c r="N6151" s="23" t="s">
        <v>622</v>
      </c>
      <c r="O6151" s="23">
        <f t="shared" si="1907"/>
        <v>25</v>
      </c>
      <c r="P6151" s="23" t="str">
        <f t="shared" si="1908"/>
        <v>0002A60002Principal</v>
      </c>
    </row>
    <row r="6152" spans="1:16" ht="15" hidden="1" customHeight="1">
      <c r="A6152" s="82" t="s">
        <v>751</v>
      </c>
      <c r="B6152" s="23" t="str">
        <f>IFERROR(VLOOKUP(A6152,hoja!$A$2:$E$970,4,FALSE),0)</f>
        <v>CENTRO</v>
      </c>
      <c r="C6152" s="23" t="str">
        <f>IFERROR(VLOOKUP(A6152,hoja!$A$2:$E$1370,5,FALSE),0)</f>
        <v>BOGOTÁ</v>
      </c>
      <c r="D6152" s="23" t="str">
        <f>IFERROR(VLOOKUP(A6152,hoja!A:D,3,FALSE),0)</f>
        <v>0002A</v>
      </c>
      <c r="E6152" s="40" t="s">
        <v>1059</v>
      </c>
      <c r="F6152" s="23" t="str">
        <f>IFERROR(VLOOKUP(E6152,hoja!$A$2:$E$970,4,FALSE),0)</f>
        <v>ANTIOQUIA</v>
      </c>
      <c r="G6152" s="23" t="str">
        <f>IFERROR(VLOOKUP(E6152,hoja!$A$2:$E$970,5,FALSE),0)</f>
        <v>MEDELLÍN</v>
      </c>
      <c r="H6152" s="103" t="str">
        <f>IFERROR(VLOOKUP(E6152,hoja!A:C,3,FALSE),0)</f>
        <v>0043</v>
      </c>
      <c r="I6152" s="24" t="str">
        <f t="shared" si="1906"/>
        <v>0002A0043</v>
      </c>
      <c r="K6152" s="23">
        <v>436</v>
      </c>
      <c r="L6152" s="23" t="str">
        <f t="shared" si="1909"/>
        <v>NACIONAL</v>
      </c>
      <c r="M6152" s="23" t="s">
        <v>618</v>
      </c>
      <c r="N6152" s="23" t="s">
        <v>622</v>
      </c>
      <c r="O6152" s="23">
        <f t="shared" si="1907"/>
        <v>16</v>
      </c>
      <c r="P6152" s="23" t="str">
        <f t="shared" si="1908"/>
        <v>0002A0043Principal</v>
      </c>
    </row>
    <row r="6153" spans="1:16" ht="15" hidden="1" customHeight="1">
      <c r="A6153" s="82" t="s">
        <v>751</v>
      </c>
      <c r="B6153" s="23" t="str">
        <f>IFERROR(VLOOKUP(A6153,hoja!$A$2:$E$970,4,FALSE),0)</f>
        <v>CENTRO</v>
      </c>
      <c r="C6153" s="23" t="str">
        <f>IFERROR(VLOOKUP(A6153,hoja!$A$2:$E$1370,5,FALSE),0)</f>
        <v>BOGOTÁ</v>
      </c>
      <c r="D6153" s="23" t="str">
        <f>IFERROR(VLOOKUP(A6153,hoja!A:D,3,FALSE),0)</f>
        <v>0002A</v>
      </c>
      <c r="E6153" s="40" t="s">
        <v>943</v>
      </c>
      <c r="F6153" s="23" t="str">
        <f>IFERROR(VLOOKUP(E6153,hoja!$A$2:$E$970,4,FALSE),0)</f>
        <v>CENTRO</v>
      </c>
      <c r="G6153" s="23" t="str">
        <f>IFERROR(VLOOKUP(E6153,hoja!$A$2:$E$970,5,FALSE),0)</f>
        <v>BOGOTÁ</v>
      </c>
      <c r="H6153" s="103" t="str">
        <f>IFERROR(VLOOKUP(E6153,hoja!A:C,3,FALSE),0)</f>
        <v>60003</v>
      </c>
      <c r="I6153" s="24" t="str">
        <f t="shared" si="1906"/>
        <v>0002A60003</v>
      </c>
      <c r="K6153" s="23">
        <v>25</v>
      </c>
      <c r="L6153" s="23" t="str">
        <f t="shared" si="1909"/>
        <v>REGIONAL</v>
      </c>
      <c r="M6153" s="23" t="s">
        <v>618</v>
      </c>
      <c r="N6153" s="23" t="s">
        <v>622</v>
      </c>
      <c r="O6153" s="23">
        <f t="shared" si="1907"/>
        <v>25</v>
      </c>
      <c r="P6153" s="23" t="str">
        <f t="shared" si="1908"/>
        <v>0002A60003Principal</v>
      </c>
    </row>
    <row r="6154" spans="1:16" ht="15" hidden="1" customHeight="1">
      <c r="A6154" s="82" t="s">
        <v>751</v>
      </c>
      <c r="B6154" s="23" t="str">
        <f>IFERROR(VLOOKUP(A6154,hoja!$A$2:$E$970,4,FALSE),0)</f>
        <v>CENTRO</v>
      </c>
      <c r="C6154" s="23" t="str">
        <f>IFERROR(VLOOKUP(A6154,hoja!$A$2:$E$1370,5,FALSE),0)</f>
        <v>BOGOTÁ</v>
      </c>
      <c r="D6154" s="23" t="str">
        <f>IFERROR(VLOOKUP(A6154,hoja!A:D,3,FALSE),0)</f>
        <v>0002A</v>
      </c>
      <c r="E6154" s="40" t="s">
        <v>943</v>
      </c>
      <c r="F6154" s="23" t="str">
        <f>IFERROR(VLOOKUP(E6154,hoja!$A$2:$E$970,4,FALSE),0)</f>
        <v>CENTRO</v>
      </c>
      <c r="G6154" s="23" t="str">
        <f>IFERROR(VLOOKUP(E6154,hoja!$A$2:$E$970,5,FALSE),0)</f>
        <v>BOGOTÁ</v>
      </c>
      <c r="H6154" s="103" t="str">
        <f>IFERROR(VLOOKUP(E6154,hoja!A:C,3,FALSE),0)</f>
        <v>60003</v>
      </c>
      <c r="I6154" s="24" t="str">
        <f t="shared" si="1906"/>
        <v>0002A60003</v>
      </c>
      <c r="K6154" s="23">
        <v>25</v>
      </c>
      <c r="L6154" s="23" t="str">
        <f t="shared" si="1909"/>
        <v>REGIONAL</v>
      </c>
      <c r="M6154" s="23" t="s">
        <v>618</v>
      </c>
      <c r="N6154" s="23" t="s">
        <v>622</v>
      </c>
      <c r="O6154" s="23">
        <f t="shared" si="1907"/>
        <v>25</v>
      </c>
      <c r="P6154" s="23" t="str">
        <f t="shared" si="1908"/>
        <v>0002A60003Principal</v>
      </c>
    </row>
    <row r="6155" spans="1:16" ht="15" hidden="1" customHeight="1">
      <c r="A6155" s="82" t="s">
        <v>633</v>
      </c>
      <c r="B6155" s="23" t="str">
        <f>IFERROR(VLOOKUP(A6155,hoja!$A$2:$E$970,4,FALSE),0)</f>
        <v>CENTRO</v>
      </c>
      <c r="C6155" s="23" t="str">
        <f>IFERROR(VLOOKUP(A6155,hoja!$A$2:$E$1370,5,FALSE),0)</f>
        <v>BOGOTÁ</v>
      </c>
      <c r="D6155" s="23" t="str">
        <f>IFERROR(VLOOKUP(A6155,hoja!A:D,3,FALSE),0)</f>
        <v>0002</v>
      </c>
      <c r="E6155" s="40" t="s">
        <v>1330</v>
      </c>
      <c r="F6155" s="23" t="str">
        <f>IFERROR(VLOOKUP(E6155,hoja!$A$2:$E$970,4,FALSE),0)</f>
        <v>CENTRO</v>
      </c>
      <c r="G6155" s="23" t="str">
        <f>IFERROR(VLOOKUP(E6155,hoja!$A$2:$E$970,5,FALSE),0)</f>
        <v>SESQUILÉ</v>
      </c>
      <c r="H6155" s="103" t="str">
        <f>IFERROR(VLOOKUP(E6155,hoja!A:C,3,FALSE),0)</f>
        <v>1501</v>
      </c>
      <c r="I6155" s="24" t="str">
        <f t="shared" si="1906"/>
        <v>00021501</v>
      </c>
      <c r="K6155" s="23">
        <v>64</v>
      </c>
      <c r="L6155" s="23" t="str">
        <f t="shared" si="1909"/>
        <v>REGIONAL</v>
      </c>
      <c r="M6155" s="23" t="s">
        <v>618</v>
      </c>
      <c r="N6155" s="23" t="s">
        <v>622</v>
      </c>
      <c r="O6155" s="23">
        <f t="shared" si="1907"/>
        <v>25</v>
      </c>
      <c r="P6155" s="23" t="str">
        <f t="shared" si="1908"/>
        <v>00021501Principal</v>
      </c>
    </row>
    <row r="6156" spans="1:16" ht="15" hidden="1" customHeight="1">
      <c r="A6156" s="82" t="s">
        <v>633</v>
      </c>
      <c r="B6156" s="23" t="str">
        <f>IFERROR(VLOOKUP(A6156,hoja!$A$2:$E$970,4,FALSE),0)</f>
        <v>CENTRO</v>
      </c>
      <c r="C6156" s="23" t="str">
        <f>IFERROR(VLOOKUP(A6156,hoja!$A$2:$E$1370,5,FALSE),0)</f>
        <v>BOGOTÁ</v>
      </c>
      <c r="D6156" s="23" t="str">
        <f>IFERROR(VLOOKUP(A6156,hoja!A:D,3,FALSE),0)</f>
        <v>0002</v>
      </c>
      <c r="E6156" s="40" t="s">
        <v>1330</v>
      </c>
      <c r="F6156" s="23" t="str">
        <f>IFERROR(VLOOKUP(E6156,hoja!$A$2:$E$970,4,FALSE),0)</f>
        <v>CENTRO</v>
      </c>
      <c r="G6156" s="23" t="str">
        <f>IFERROR(VLOOKUP(E6156,hoja!$A$2:$E$970,5,FALSE),0)</f>
        <v>SESQUILÉ</v>
      </c>
      <c r="H6156" s="103" t="str">
        <f>IFERROR(VLOOKUP(E6156,hoja!A:C,3,FALSE),0)</f>
        <v>1501</v>
      </c>
      <c r="I6156" s="24" t="str">
        <f t="shared" si="1906"/>
        <v>00021501</v>
      </c>
      <c r="K6156" s="23">
        <v>55</v>
      </c>
      <c r="L6156" s="23" t="str">
        <f t="shared" si="1909"/>
        <v>REGIONAL</v>
      </c>
      <c r="M6156" s="23" t="s">
        <v>618</v>
      </c>
      <c r="N6156" s="23" t="s">
        <v>622</v>
      </c>
      <c r="O6156" s="23">
        <f t="shared" si="1907"/>
        <v>25</v>
      </c>
      <c r="P6156" s="23" t="str">
        <f t="shared" si="1908"/>
        <v>00021501Principal</v>
      </c>
    </row>
    <row r="6157" spans="1:16" ht="15" hidden="1" customHeight="1">
      <c r="A6157" s="82" t="s">
        <v>633</v>
      </c>
      <c r="B6157" s="23" t="str">
        <f>IFERROR(VLOOKUP(A6157,hoja!$A$2:$E$970,4,FALSE),0)</f>
        <v>CENTRO</v>
      </c>
      <c r="C6157" s="23" t="str">
        <f>IFERROR(VLOOKUP(A6157,hoja!$A$2:$E$1370,5,FALSE),0)</f>
        <v>BOGOTÁ</v>
      </c>
      <c r="D6157" s="23" t="str">
        <f>IFERROR(VLOOKUP(A6157,hoja!A:D,3,FALSE),0)</f>
        <v>0002</v>
      </c>
      <c r="E6157" s="40" t="s">
        <v>1330</v>
      </c>
      <c r="F6157" s="23" t="str">
        <f>IFERROR(VLOOKUP(E6157,hoja!$A$2:$E$970,4,FALSE),0)</f>
        <v>CENTRO</v>
      </c>
      <c r="G6157" s="23" t="str">
        <f>IFERROR(VLOOKUP(E6157,hoja!$A$2:$E$970,5,FALSE),0)</f>
        <v>SESQUILÉ</v>
      </c>
      <c r="H6157" s="103" t="str">
        <f>IFERROR(VLOOKUP(E6157,hoja!A:C,3,FALSE),0)</f>
        <v>1501</v>
      </c>
      <c r="I6157" s="24" t="str">
        <f t="shared" si="1906"/>
        <v>00021501</v>
      </c>
      <c r="K6157" s="23">
        <v>58</v>
      </c>
      <c r="L6157" s="23" t="str">
        <f t="shared" si="1909"/>
        <v>REGIONAL</v>
      </c>
      <c r="M6157" s="23" t="s">
        <v>618</v>
      </c>
      <c r="N6157" s="23" t="s">
        <v>622</v>
      </c>
      <c r="O6157" s="23">
        <f t="shared" si="1907"/>
        <v>25</v>
      </c>
      <c r="P6157" s="23" t="str">
        <f t="shared" si="1908"/>
        <v>00021501Principal</v>
      </c>
    </row>
    <row r="6158" spans="1:16" ht="15" hidden="1" customHeight="1">
      <c r="A6158" s="82" t="s">
        <v>633</v>
      </c>
      <c r="B6158" s="23" t="str">
        <f>IFERROR(VLOOKUP(A6158,hoja!$A$2:$E$970,4,FALSE),0)</f>
        <v>CENTRO</v>
      </c>
      <c r="C6158" s="23" t="str">
        <f>IFERROR(VLOOKUP(A6158,hoja!$A$2:$E$1370,5,FALSE),0)</f>
        <v>BOGOTÁ</v>
      </c>
      <c r="D6158" s="23" t="str">
        <f>IFERROR(VLOOKUP(A6158,hoja!A:D,3,FALSE),0)</f>
        <v>0002</v>
      </c>
      <c r="E6158" s="40" t="s">
        <v>1330</v>
      </c>
      <c r="F6158" s="23" t="str">
        <f>IFERROR(VLOOKUP(E6158,hoja!$A$2:$E$970,4,FALSE),0)</f>
        <v>CENTRO</v>
      </c>
      <c r="G6158" s="23" t="str">
        <f>IFERROR(VLOOKUP(E6158,hoja!$A$2:$E$970,5,FALSE),0)</f>
        <v>SESQUILÉ</v>
      </c>
      <c r="H6158" s="103" t="str">
        <f>IFERROR(VLOOKUP(E6158,hoja!A:C,3,FALSE),0)</f>
        <v>1501</v>
      </c>
      <c r="I6158" s="24" t="str">
        <f t="shared" si="1906"/>
        <v>00021501</v>
      </c>
      <c r="K6158" s="23">
        <v>61</v>
      </c>
      <c r="L6158" s="23" t="str">
        <f t="shared" si="1909"/>
        <v>REGIONAL</v>
      </c>
      <c r="M6158" s="23" t="s">
        <v>618</v>
      </c>
      <c r="N6158" s="23" t="s">
        <v>622</v>
      </c>
      <c r="O6158" s="23">
        <f t="shared" si="1907"/>
        <v>25</v>
      </c>
      <c r="P6158" s="23" t="str">
        <f t="shared" si="1908"/>
        <v>00021501Principal</v>
      </c>
    </row>
    <row r="6159" spans="1:16" ht="15" hidden="1" customHeight="1">
      <c r="A6159" s="82" t="s">
        <v>633</v>
      </c>
      <c r="B6159" s="23" t="str">
        <f>IFERROR(VLOOKUP(A6159,hoja!$A$2:$E$970,4,FALSE),0)</f>
        <v>CENTRO</v>
      </c>
      <c r="C6159" s="23" t="str">
        <f>IFERROR(VLOOKUP(A6159,hoja!$A$2:$E$1370,5,FALSE),0)</f>
        <v>BOGOTÁ</v>
      </c>
      <c r="D6159" s="23" t="str">
        <f>IFERROR(VLOOKUP(A6159,hoja!A:D,3,FALSE),0)</f>
        <v>0002</v>
      </c>
      <c r="E6159" s="40" t="s">
        <v>1256</v>
      </c>
      <c r="F6159" s="23" t="str">
        <f>IFERROR(VLOOKUP(E6159,hoja!$A$2:$E$970,4,FALSE),0)</f>
        <v>CENTRO</v>
      </c>
      <c r="G6159" s="23" t="str">
        <f>IFERROR(VLOOKUP(E6159,hoja!$A$2:$E$970,5,FALSE),0)</f>
        <v>BOGOTÁ</v>
      </c>
      <c r="H6159" s="103" t="str">
        <f>IFERROR(VLOOKUP(E6159,hoja!A:C,3,FALSE),0)</f>
        <v>50236</v>
      </c>
      <c r="I6159" s="24" t="str">
        <f t="shared" si="1906"/>
        <v>000250236</v>
      </c>
      <c r="K6159" s="23">
        <v>11</v>
      </c>
      <c r="L6159" s="23" t="str">
        <f t="shared" si="1909"/>
        <v>REGIONAL</v>
      </c>
      <c r="M6159" s="23" t="s">
        <v>618</v>
      </c>
      <c r="N6159" s="23" t="s">
        <v>622</v>
      </c>
      <c r="O6159" s="23">
        <f t="shared" si="1907"/>
        <v>25</v>
      </c>
      <c r="P6159" s="23" t="str">
        <f t="shared" si="1908"/>
        <v>000250236Principal</v>
      </c>
    </row>
    <row r="6160" spans="1:16" ht="15" hidden="1" customHeight="1">
      <c r="A6160" s="82" t="s">
        <v>633</v>
      </c>
      <c r="B6160" s="23" t="str">
        <f>IFERROR(VLOOKUP(A6160,hoja!$A$2:$E$970,4,FALSE),0)</f>
        <v>CENTRO</v>
      </c>
      <c r="C6160" s="23" t="str">
        <f>IFERROR(VLOOKUP(A6160,hoja!$A$2:$E$1370,5,FALSE),0)</f>
        <v>BOGOTÁ</v>
      </c>
      <c r="D6160" s="23" t="str">
        <f>IFERROR(VLOOKUP(A6160,hoja!A:D,3,FALSE),0)</f>
        <v>0002</v>
      </c>
      <c r="E6160" s="40" t="s">
        <v>1331</v>
      </c>
      <c r="F6160" s="23" t="str">
        <f>IFERROR(VLOOKUP(E6160,hoja!$A$2:$E$970,4,FALSE),0)</f>
        <v>CENTRO</v>
      </c>
      <c r="G6160" s="23" t="str">
        <f>IFERROR(VLOOKUP(E6160,hoja!$A$2:$E$970,5,FALSE),0)</f>
        <v>BOGOTÁ</v>
      </c>
      <c r="H6160" s="103" t="str">
        <f>IFERROR(VLOOKUP(E6160,hoja!A:C,3,FALSE),0)</f>
        <v>50786</v>
      </c>
      <c r="I6160" s="24" t="str">
        <f t="shared" si="1906"/>
        <v>000250786</v>
      </c>
      <c r="K6160" s="23">
        <v>11</v>
      </c>
      <c r="L6160" s="23" t="str">
        <f t="shared" si="1909"/>
        <v>REGIONAL</v>
      </c>
      <c r="M6160" s="23" t="s">
        <v>618</v>
      </c>
      <c r="N6160" s="23" t="s">
        <v>622</v>
      </c>
      <c r="O6160" s="23">
        <f t="shared" si="1907"/>
        <v>25</v>
      </c>
      <c r="P6160" s="23" t="str">
        <f t="shared" si="1908"/>
        <v>000250786Principal</v>
      </c>
    </row>
    <row r="6161" spans="1:16" ht="15" hidden="1" customHeight="1">
      <c r="A6161" s="82" t="s">
        <v>634</v>
      </c>
      <c r="B6161" s="23" t="str">
        <f>IFERROR(VLOOKUP(A6161,hoja!$A$2:$E$970,4,FALSE),0)</f>
        <v>CENTRO</v>
      </c>
      <c r="C6161" s="23" t="str">
        <f>IFERROR(VLOOKUP(A6161,hoja!$A$2:$E$1370,5,FALSE),0)</f>
        <v>BOGOTÁ</v>
      </c>
      <c r="D6161" s="23" t="str">
        <f>IFERROR(VLOOKUP(A6161,hoja!A:D,3,FALSE),0)</f>
        <v>0011</v>
      </c>
      <c r="E6161" s="40" t="s">
        <v>661</v>
      </c>
      <c r="F6161" s="23" t="str">
        <f>IFERROR(VLOOKUP(E6161,hoja!$A$2:$E$970,4,FALSE),0)</f>
        <v>COSTA</v>
      </c>
      <c r="G6161" s="23" t="str">
        <f>IFERROR(VLOOKUP(E6161,hoja!$A$2:$E$970,5,FALSE),0)</f>
        <v>CARTAGENA</v>
      </c>
      <c r="H6161" s="103" t="str">
        <f>IFERROR(VLOOKUP(E6161,hoja!A:C,3,FALSE),0)</f>
        <v>0113</v>
      </c>
      <c r="I6161" s="24" t="str">
        <f t="shared" si="1906"/>
        <v>00110113</v>
      </c>
      <c r="K6161" s="36">
        <v>1080</v>
      </c>
      <c r="L6161" s="23" t="str">
        <f t="shared" si="1909"/>
        <v>NACIONAL</v>
      </c>
      <c r="M6161" s="23" t="s">
        <v>618</v>
      </c>
      <c r="N6161" s="23" t="s">
        <v>622</v>
      </c>
      <c r="O6161" s="23">
        <f t="shared" si="1907"/>
        <v>8</v>
      </c>
      <c r="P6161" s="23" t="str">
        <f t="shared" si="1908"/>
        <v>00110113Principal</v>
      </c>
    </row>
    <row r="6162" spans="1:16" ht="15" hidden="1" customHeight="1">
      <c r="A6162" s="82" t="s">
        <v>634</v>
      </c>
      <c r="B6162" s="23" t="str">
        <f>IFERROR(VLOOKUP(A6162,hoja!$A$2:$E$970,4,FALSE),0)</f>
        <v>CENTRO</v>
      </c>
      <c r="C6162" s="23" t="str">
        <f>IFERROR(VLOOKUP(A6162,hoja!$A$2:$E$1370,5,FALSE),0)</f>
        <v>BOGOTÁ</v>
      </c>
      <c r="D6162" s="23" t="str">
        <f>IFERROR(VLOOKUP(A6162,hoja!A:D,3,FALSE),0)</f>
        <v>0011</v>
      </c>
      <c r="E6162" s="40" t="s">
        <v>655</v>
      </c>
      <c r="F6162" s="23" t="str">
        <f>IFERROR(VLOOKUP(E6162,hoja!$A$2:$E$970,4,FALSE),0)</f>
        <v>ANTIOQUIA</v>
      </c>
      <c r="G6162" s="23" t="str">
        <f>IFERROR(VLOOKUP(E6162,hoja!$A$2:$E$970,5,FALSE),0)</f>
        <v>MEDELLÍN</v>
      </c>
      <c r="H6162" s="103" t="str">
        <f>IFERROR(VLOOKUP(E6162,hoja!A:C,3,FALSE),0)</f>
        <v>0292</v>
      </c>
      <c r="I6162" s="24" t="str">
        <f t="shared" si="1906"/>
        <v>00110292</v>
      </c>
      <c r="K6162" s="23">
        <v>448</v>
      </c>
      <c r="L6162" s="23" t="str">
        <f t="shared" si="1909"/>
        <v>NACIONAL</v>
      </c>
      <c r="M6162" s="23" t="s">
        <v>618</v>
      </c>
      <c r="N6162" s="23" t="s">
        <v>622</v>
      </c>
      <c r="O6162" s="23">
        <f t="shared" si="1907"/>
        <v>16</v>
      </c>
      <c r="P6162" s="23" t="str">
        <f t="shared" si="1908"/>
        <v>00110292Principal</v>
      </c>
    </row>
    <row r="6163" spans="1:16" ht="15" hidden="1" customHeight="1">
      <c r="A6163" s="82" t="s">
        <v>634</v>
      </c>
      <c r="B6163" s="23" t="str">
        <f>IFERROR(VLOOKUP(A6163,hoja!$A$2:$E$970,4,FALSE),0)</f>
        <v>CENTRO</v>
      </c>
      <c r="C6163" s="23" t="str">
        <f>IFERROR(VLOOKUP(A6163,hoja!$A$2:$E$1370,5,FALSE),0)</f>
        <v>BOGOTÁ</v>
      </c>
      <c r="D6163" s="23" t="str">
        <f>IFERROR(VLOOKUP(A6163,hoja!A:D,3,FALSE),0)</f>
        <v>0011</v>
      </c>
      <c r="E6163" s="40" t="s">
        <v>709</v>
      </c>
      <c r="F6163" s="23" t="str">
        <f>IFERROR(VLOOKUP(E6163,hoja!$A$2:$E$970,4,FALSE),0)</f>
        <v>CENTRO</v>
      </c>
      <c r="G6163" s="23" t="str">
        <f>IFERROR(VLOOKUP(E6163,hoja!$A$2:$E$970,5,FALSE),0)</f>
        <v>LA DORADA</v>
      </c>
      <c r="H6163" s="103" t="str">
        <f>IFERROR(VLOOKUP(E6163,hoja!A:C,3,FALSE),0)</f>
        <v>0391</v>
      </c>
      <c r="I6163" s="24" t="str">
        <f t="shared" si="1906"/>
        <v>00110391</v>
      </c>
      <c r="K6163" s="23">
        <v>191</v>
      </c>
      <c r="L6163" s="23" t="str">
        <f t="shared" si="1909"/>
        <v>REGIONAL</v>
      </c>
      <c r="M6163" s="23" t="s">
        <v>618</v>
      </c>
      <c r="N6163" s="23" t="s">
        <v>622</v>
      </c>
      <c r="O6163" s="23">
        <f t="shared" si="1907"/>
        <v>25</v>
      </c>
      <c r="P6163" s="23" t="str">
        <f t="shared" si="1908"/>
        <v>00110391Principal</v>
      </c>
    </row>
    <row r="6164" spans="1:16" ht="15" hidden="1" customHeight="1">
      <c r="A6164" s="82" t="s">
        <v>634</v>
      </c>
      <c r="B6164" s="23" t="str">
        <f>IFERROR(VLOOKUP(A6164,hoja!$A$2:$E$970,4,FALSE),0)</f>
        <v>CENTRO</v>
      </c>
      <c r="C6164" s="23" t="str">
        <f>IFERROR(VLOOKUP(A6164,hoja!$A$2:$E$1370,5,FALSE),0)</f>
        <v>BOGOTÁ</v>
      </c>
      <c r="D6164" s="23" t="str">
        <f>IFERROR(VLOOKUP(A6164,hoja!A:D,3,FALSE),0)</f>
        <v>0011</v>
      </c>
      <c r="E6164" s="40" t="s">
        <v>728</v>
      </c>
      <c r="F6164" s="23" t="str">
        <f>IFERROR(VLOOKUP(E6164,hoja!$A$2:$E$970,4,FALSE),0)</f>
        <v>CENTRO</v>
      </c>
      <c r="G6164" s="23" t="str">
        <f>IFERROR(VLOOKUP(E6164,hoja!$A$2:$E$970,5,FALSE),0)</f>
        <v>VILLETA</v>
      </c>
      <c r="H6164" s="103" t="str">
        <f>IFERROR(VLOOKUP(E6164,hoja!A:C,3,FALSE),0)</f>
        <v>0025</v>
      </c>
      <c r="I6164" s="24" t="str">
        <f t="shared" si="1906"/>
        <v>00110025</v>
      </c>
      <c r="K6164" s="23">
        <v>105</v>
      </c>
      <c r="L6164" s="23" t="str">
        <f t="shared" si="1909"/>
        <v>REGIONAL</v>
      </c>
      <c r="M6164" s="23" t="s">
        <v>618</v>
      </c>
      <c r="N6164" s="23" t="s">
        <v>622</v>
      </c>
      <c r="O6164" s="23">
        <f t="shared" si="1907"/>
        <v>25</v>
      </c>
      <c r="P6164" s="23" t="str">
        <f t="shared" si="1908"/>
        <v>00110025Principal</v>
      </c>
    </row>
    <row r="6165" spans="1:16" ht="15" hidden="1" customHeight="1">
      <c r="A6165" s="82" t="s">
        <v>634</v>
      </c>
      <c r="B6165" s="23" t="str">
        <f>IFERROR(VLOOKUP(A6165,hoja!$A$2:$E$970,4,FALSE),0)</f>
        <v>CENTRO</v>
      </c>
      <c r="C6165" s="23" t="str">
        <f>IFERROR(VLOOKUP(A6165,hoja!$A$2:$E$1370,5,FALSE),0)</f>
        <v>BOGOTÁ</v>
      </c>
      <c r="D6165" s="23" t="str">
        <f>IFERROR(VLOOKUP(A6165,hoja!A:D,3,FALSE),0)</f>
        <v>0011</v>
      </c>
      <c r="E6165" s="40" t="s">
        <v>1330</v>
      </c>
      <c r="F6165" s="23" t="str">
        <f>IFERROR(VLOOKUP(E6165,hoja!$A$2:$E$970,4,FALSE),0)</f>
        <v>CENTRO</v>
      </c>
      <c r="G6165" s="23" t="str">
        <f>IFERROR(VLOOKUP(E6165,hoja!$A$2:$E$970,5,FALSE),0)</f>
        <v>SESQUILÉ</v>
      </c>
      <c r="H6165" s="103" t="str">
        <f>IFERROR(VLOOKUP(E6165,hoja!A:C,3,FALSE),0)</f>
        <v>1501</v>
      </c>
      <c r="I6165" s="24" t="str">
        <f t="shared" si="1906"/>
        <v>00111501</v>
      </c>
      <c r="K6165" s="23">
        <v>69</v>
      </c>
      <c r="L6165" s="23" t="str">
        <f t="shared" si="1909"/>
        <v>REGIONAL</v>
      </c>
      <c r="M6165" s="23" t="s">
        <v>618</v>
      </c>
      <c r="N6165" s="23" t="s">
        <v>622</v>
      </c>
      <c r="O6165" s="23">
        <f t="shared" si="1907"/>
        <v>25</v>
      </c>
      <c r="P6165" s="23" t="str">
        <f t="shared" si="1908"/>
        <v>00111501Principal</v>
      </c>
    </row>
    <row r="6166" spans="1:16" ht="15" hidden="1" customHeight="1">
      <c r="A6166" s="82" t="s">
        <v>634</v>
      </c>
      <c r="B6166" s="23" t="str">
        <f>IFERROR(VLOOKUP(A6166,hoja!$A$2:$E$970,4,FALSE),0)</f>
        <v>CENTRO</v>
      </c>
      <c r="C6166" s="23" t="str">
        <f>IFERROR(VLOOKUP(A6166,hoja!$A$2:$E$1370,5,FALSE),0)</f>
        <v>BOGOTÁ</v>
      </c>
      <c r="D6166" s="23" t="str">
        <f>IFERROR(VLOOKUP(A6166,hoja!A:D,3,FALSE),0)</f>
        <v>0011</v>
      </c>
      <c r="E6166" s="40" t="s">
        <v>1330</v>
      </c>
      <c r="F6166" s="23" t="str">
        <f>IFERROR(VLOOKUP(E6166,hoja!$A$2:$E$970,4,FALSE),0)</f>
        <v>CENTRO</v>
      </c>
      <c r="G6166" s="23" t="str">
        <f>IFERROR(VLOOKUP(E6166,hoja!$A$2:$E$970,5,FALSE),0)</f>
        <v>SESQUILÉ</v>
      </c>
      <c r="H6166" s="103" t="str">
        <f>IFERROR(VLOOKUP(E6166,hoja!A:C,3,FALSE),0)</f>
        <v>1501</v>
      </c>
      <c r="I6166" s="24" t="str">
        <f t="shared" si="1906"/>
        <v>00111501</v>
      </c>
      <c r="K6166" s="23">
        <v>67</v>
      </c>
      <c r="L6166" s="23" t="str">
        <f t="shared" si="1909"/>
        <v>REGIONAL</v>
      </c>
      <c r="M6166" s="23" t="s">
        <v>618</v>
      </c>
      <c r="N6166" s="23" t="s">
        <v>622</v>
      </c>
      <c r="O6166" s="23">
        <f t="shared" si="1907"/>
        <v>25</v>
      </c>
      <c r="P6166" s="23" t="str">
        <f t="shared" si="1908"/>
        <v>00111501Principal</v>
      </c>
    </row>
    <row r="6167" spans="1:16" ht="15" hidden="1" customHeight="1">
      <c r="A6167" s="82" t="s">
        <v>634</v>
      </c>
      <c r="B6167" s="23" t="str">
        <f>IFERROR(VLOOKUP(A6167,hoja!$A$2:$E$970,4,FALSE),0)</f>
        <v>CENTRO</v>
      </c>
      <c r="C6167" s="23" t="str">
        <f>IFERROR(VLOOKUP(A6167,hoja!$A$2:$E$1370,5,FALSE),0)</f>
        <v>BOGOTÁ</v>
      </c>
      <c r="D6167" s="23" t="str">
        <f>IFERROR(VLOOKUP(A6167,hoja!A:D,3,FALSE),0)</f>
        <v>0011</v>
      </c>
      <c r="E6167" s="40" t="s">
        <v>1255</v>
      </c>
      <c r="F6167" s="23" t="str">
        <f>IFERROR(VLOOKUP(E6167,hoja!$A$2:$E$970,4,FALSE),0)</f>
        <v>CENTRO</v>
      </c>
      <c r="G6167" s="23" t="str">
        <f>IFERROR(VLOOKUP(E6167,hoja!$A$2:$E$970,5,FALSE),0)</f>
        <v>BOGOTÁ</v>
      </c>
      <c r="H6167" s="103" t="str">
        <f>IFERROR(VLOOKUP(E6167,hoja!A:C,3,FALSE),0)</f>
        <v>50235</v>
      </c>
      <c r="I6167" s="24" t="str">
        <f t="shared" si="1906"/>
        <v>001150235</v>
      </c>
      <c r="K6167" s="23">
        <v>24</v>
      </c>
      <c r="L6167" s="23" t="str">
        <f t="shared" si="1909"/>
        <v>REGIONAL</v>
      </c>
      <c r="M6167" s="23" t="s">
        <v>618</v>
      </c>
      <c r="N6167" s="23" t="s">
        <v>622</v>
      </c>
      <c r="O6167" s="23">
        <f t="shared" si="1907"/>
        <v>25</v>
      </c>
      <c r="P6167" s="23" t="str">
        <f t="shared" si="1908"/>
        <v>001150235Principal</v>
      </c>
    </row>
    <row r="6168" spans="1:16" ht="15" hidden="1" customHeight="1">
      <c r="A6168" s="82" t="s">
        <v>634</v>
      </c>
      <c r="B6168" s="23" t="str">
        <f>IFERROR(VLOOKUP(A6168,hoja!$A$2:$E$970,4,FALSE),0)</f>
        <v>CENTRO</v>
      </c>
      <c r="C6168" s="23" t="str">
        <f>IFERROR(VLOOKUP(A6168,hoja!$A$2:$E$1370,5,FALSE),0)</f>
        <v>BOGOTÁ</v>
      </c>
      <c r="D6168" s="23" t="str">
        <f>IFERROR(VLOOKUP(A6168,hoja!A:D,3,FALSE),0)</f>
        <v>0011</v>
      </c>
      <c r="E6168" s="40" t="s">
        <v>1256</v>
      </c>
      <c r="F6168" s="23" t="str">
        <f>IFERROR(VLOOKUP(E6168,hoja!$A$2:$E$970,4,FALSE),0)</f>
        <v>CENTRO</v>
      </c>
      <c r="G6168" s="23" t="str">
        <f>IFERROR(VLOOKUP(E6168,hoja!$A$2:$E$970,5,FALSE),0)</f>
        <v>BOGOTÁ</v>
      </c>
      <c r="H6168" s="103" t="str">
        <f>IFERROR(VLOOKUP(E6168,hoja!A:C,3,FALSE),0)</f>
        <v>50236</v>
      </c>
      <c r="I6168" s="24" t="str">
        <f t="shared" si="1906"/>
        <v>001150236</v>
      </c>
      <c r="K6168" s="23">
        <v>12</v>
      </c>
      <c r="L6168" s="23" t="str">
        <f t="shared" si="1909"/>
        <v>REGIONAL</v>
      </c>
      <c r="M6168" s="23" t="s">
        <v>618</v>
      </c>
      <c r="N6168" s="23" t="s">
        <v>622</v>
      </c>
      <c r="O6168" s="23">
        <f t="shared" si="1907"/>
        <v>25</v>
      </c>
      <c r="P6168" s="23" t="str">
        <f t="shared" si="1908"/>
        <v>001150236Principal</v>
      </c>
    </row>
    <row r="6169" spans="1:16" ht="15" hidden="1" customHeight="1">
      <c r="A6169" s="82" t="s">
        <v>634</v>
      </c>
      <c r="B6169" s="23" t="str">
        <f>IFERROR(VLOOKUP(A6169,hoja!$A$2:$E$970,4,FALSE),0)</f>
        <v>CENTRO</v>
      </c>
      <c r="C6169" s="23" t="str">
        <f>IFERROR(VLOOKUP(A6169,hoja!$A$2:$E$1370,5,FALSE),0)</f>
        <v>BOGOTÁ</v>
      </c>
      <c r="D6169" s="23" t="str">
        <f>IFERROR(VLOOKUP(A6169,hoja!A:D,3,FALSE),0)</f>
        <v>0011</v>
      </c>
      <c r="E6169" s="40" t="s">
        <v>1261</v>
      </c>
      <c r="F6169" s="23" t="str">
        <f>IFERROR(VLOOKUP(E6169,hoja!$A$2:$E$970,4,FALSE),0)</f>
        <v>CENTRO</v>
      </c>
      <c r="G6169" s="23" t="str">
        <f>IFERROR(VLOOKUP(E6169,hoja!$A$2:$E$970,5,FALSE),0)</f>
        <v>BOGOTÁ</v>
      </c>
      <c r="H6169" s="103" t="str">
        <f>IFERROR(VLOOKUP(E6169,hoja!A:C,3,FALSE),0)</f>
        <v>50509</v>
      </c>
      <c r="I6169" s="24" t="str">
        <f t="shared" si="1906"/>
        <v>001150509</v>
      </c>
      <c r="K6169" s="23">
        <v>9</v>
      </c>
      <c r="L6169" s="23" t="str">
        <f t="shared" si="1909"/>
        <v>REGIONAL</v>
      </c>
      <c r="M6169" s="23" t="s">
        <v>618</v>
      </c>
      <c r="N6169" s="23" t="s">
        <v>622</v>
      </c>
      <c r="O6169" s="23">
        <f t="shared" si="1907"/>
        <v>25</v>
      </c>
      <c r="P6169" s="23" t="str">
        <f t="shared" si="1908"/>
        <v>001150509Principal</v>
      </c>
    </row>
    <row r="6170" spans="1:16" ht="15" hidden="1" customHeight="1">
      <c r="A6170" s="82" t="s">
        <v>634</v>
      </c>
      <c r="B6170" s="23" t="str">
        <f>IFERROR(VLOOKUP(A6170,hoja!$A$2:$E$970,4,FALSE),0)</f>
        <v>CENTRO</v>
      </c>
      <c r="C6170" s="23" t="str">
        <f>IFERROR(VLOOKUP(A6170,hoja!$A$2:$E$1370,5,FALSE),0)</f>
        <v>BOGOTÁ</v>
      </c>
      <c r="D6170" s="23" t="str">
        <f>IFERROR(VLOOKUP(A6170,hoja!A:D,3,FALSE),0)</f>
        <v>0011</v>
      </c>
      <c r="E6170" s="40" t="s">
        <v>1280</v>
      </c>
      <c r="F6170" s="23" t="str">
        <f>IFERROR(VLOOKUP(E6170,hoja!$A$2:$E$970,4,FALSE),0)</f>
        <v>CENTRO</v>
      </c>
      <c r="G6170" s="23" t="str">
        <f>IFERROR(VLOOKUP(E6170,hoja!$A$2:$E$970,5,FALSE),0)</f>
        <v>BOGOTÁ</v>
      </c>
      <c r="H6170" s="103" t="str">
        <f>IFERROR(VLOOKUP(E6170,hoja!A:C,3,FALSE),0)</f>
        <v>50785</v>
      </c>
      <c r="I6170" s="24" t="str">
        <f t="shared" si="1906"/>
        <v>001150785</v>
      </c>
      <c r="K6170" s="23">
        <v>59</v>
      </c>
      <c r="L6170" s="23" t="str">
        <f t="shared" si="1909"/>
        <v>REGIONAL</v>
      </c>
      <c r="M6170" s="23" t="s">
        <v>618</v>
      </c>
      <c r="N6170" s="23" t="s">
        <v>622</v>
      </c>
      <c r="O6170" s="23">
        <f t="shared" si="1907"/>
        <v>25</v>
      </c>
      <c r="P6170" s="23" t="str">
        <f t="shared" si="1908"/>
        <v>001150785Principal</v>
      </c>
    </row>
    <row r="6171" spans="1:16" ht="15" hidden="1" customHeight="1">
      <c r="A6171" s="82" t="s">
        <v>634</v>
      </c>
      <c r="B6171" s="23" t="str">
        <f>IFERROR(VLOOKUP(A6171,hoja!$A$2:$E$970,4,FALSE),0)</f>
        <v>CENTRO</v>
      </c>
      <c r="C6171" s="23" t="str">
        <f>IFERROR(VLOOKUP(A6171,hoja!$A$2:$E$1370,5,FALSE),0)</f>
        <v>BOGOTÁ</v>
      </c>
      <c r="D6171" s="23" t="str">
        <f>IFERROR(VLOOKUP(A6171,hoja!A:D,3,FALSE),0)</f>
        <v>0011</v>
      </c>
      <c r="E6171" s="40" t="s">
        <v>641</v>
      </c>
      <c r="F6171" s="23" t="str">
        <f>IFERROR(VLOOKUP(E6171,hoja!$A$2:$E$970,4,FALSE),0)</f>
        <v>ANTIOQUIA</v>
      </c>
      <c r="G6171" s="23" t="str">
        <f>IFERROR(VLOOKUP(E6171,hoja!$A$2:$E$970,5,FALSE),0)</f>
        <v>MEDELLÍN</v>
      </c>
      <c r="H6171" s="103" t="str">
        <f>IFERROR(VLOOKUP(E6171,hoja!A:C,3,FALSE),0)</f>
        <v>0079</v>
      </c>
      <c r="I6171" s="24" t="str">
        <f t="shared" si="1906"/>
        <v>00110079</v>
      </c>
      <c r="K6171" s="23">
        <v>430</v>
      </c>
      <c r="L6171" s="23" t="str">
        <f t="shared" si="1909"/>
        <v>NACIONAL</v>
      </c>
      <c r="M6171" s="23" t="s">
        <v>618</v>
      </c>
      <c r="N6171" s="23" t="s">
        <v>622</v>
      </c>
      <c r="O6171" s="23">
        <f t="shared" si="1907"/>
        <v>16</v>
      </c>
      <c r="P6171" s="23" t="str">
        <f t="shared" si="1908"/>
        <v>00110079Principal</v>
      </c>
    </row>
    <row r="6172" spans="1:16" ht="15" hidden="1" customHeight="1">
      <c r="A6172" s="82" t="s">
        <v>634</v>
      </c>
      <c r="B6172" s="23" t="str">
        <f>IFERROR(VLOOKUP(A6172,hoja!$A$2:$E$970,4,FALSE),0)</f>
        <v>CENTRO</v>
      </c>
      <c r="C6172" s="23" t="str">
        <f>IFERROR(VLOOKUP(A6172,hoja!$A$2:$E$1370,5,FALSE),0)</f>
        <v>BOGOTÁ</v>
      </c>
      <c r="D6172" s="23" t="str">
        <f>IFERROR(VLOOKUP(A6172,hoja!A:D,3,FALSE),0)</f>
        <v>0011</v>
      </c>
      <c r="E6172" s="40" t="s">
        <v>642</v>
      </c>
      <c r="F6172" s="23" t="str">
        <f>IFERROR(VLOOKUP(E6172,hoja!$A$2:$E$970,4,FALSE),0)</f>
        <v>COSTA</v>
      </c>
      <c r="G6172" s="23" t="str">
        <f>IFERROR(VLOOKUP(E6172,hoja!$A$2:$E$970,5,FALSE),0)</f>
        <v>BARRANQUILLA</v>
      </c>
      <c r="H6172" s="103" t="str">
        <f>IFERROR(VLOOKUP(E6172,hoja!A:C,3,FALSE),0)</f>
        <v>0111</v>
      </c>
      <c r="I6172" s="24" t="str">
        <f t="shared" si="1906"/>
        <v>00110111</v>
      </c>
      <c r="K6172" s="36">
        <v>1030</v>
      </c>
      <c r="L6172" s="23" t="str">
        <f t="shared" si="1909"/>
        <v>NACIONAL</v>
      </c>
      <c r="M6172" s="23" t="s">
        <v>618</v>
      </c>
      <c r="N6172" s="23" t="s">
        <v>622</v>
      </c>
      <c r="O6172" s="23">
        <f t="shared" si="1907"/>
        <v>8</v>
      </c>
      <c r="P6172" s="23" t="str">
        <f t="shared" si="1908"/>
        <v>00110111Principal</v>
      </c>
    </row>
    <row r="6173" spans="1:16" ht="15" hidden="1" customHeight="1">
      <c r="A6173" s="82" t="s">
        <v>634</v>
      </c>
      <c r="B6173" s="23" t="str">
        <f>IFERROR(VLOOKUP(A6173,hoja!$A$2:$E$970,4,FALSE),0)</f>
        <v>CENTRO</v>
      </c>
      <c r="C6173" s="23" t="str">
        <f>IFERROR(VLOOKUP(A6173,hoja!$A$2:$E$1370,5,FALSE),0)</f>
        <v>BOGOTÁ</v>
      </c>
      <c r="D6173" s="23" t="str">
        <f>IFERROR(VLOOKUP(A6173,hoja!A:D,3,FALSE),0)</f>
        <v>0011</v>
      </c>
      <c r="E6173" s="40" t="s">
        <v>943</v>
      </c>
      <c r="F6173" s="23" t="str">
        <f>IFERROR(VLOOKUP(E6173,hoja!$A$2:$E$970,4,FALSE),0)</f>
        <v>CENTRO</v>
      </c>
      <c r="G6173" s="23" t="str">
        <f>IFERROR(VLOOKUP(E6173,hoja!$A$2:$E$970,5,FALSE),0)</f>
        <v>BOGOTÁ</v>
      </c>
      <c r="H6173" s="103" t="str">
        <f>IFERROR(VLOOKUP(E6173,hoja!A:C,3,FALSE),0)</f>
        <v>60003</v>
      </c>
      <c r="I6173" s="24" t="str">
        <f t="shared" si="1906"/>
        <v>001160003</v>
      </c>
      <c r="K6173" s="23">
        <v>26</v>
      </c>
      <c r="L6173" s="23" t="str">
        <f t="shared" si="1909"/>
        <v>REGIONAL</v>
      </c>
      <c r="M6173" s="23" t="s">
        <v>618</v>
      </c>
      <c r="N6173" s="23" t="s">
        <v>622</v>
      </c>
      <c r="O6173" s="23">
        <f t="shared" si="1907"/>
        <v>25</v>
      </c>
      <c r="P6173" s="23" t="str">
        <f t="shared" si="1908"/>
        <v>001160003Principal</v>
      </c>
    </row>
    <row r="6174" spans="1:16" ht="15" hidden="1" customHeight="1">
      <c r="A6174" s="82" t="s">
        <v>634</v>
      </c>
      <c r="B6174" s="23" t="str">
        <f>IFERROR(VLOOKUP(A6174,hoja!$A$2:$E$970,4,FALSE),0)</f>
        <v>CENTRO</v>
      </c>
      <c r="C6174" s="23" t="str">
        <f>IFERROR(VLOOKUP(A6174,hoja!$A$2:$E$1370,5,FALSE),0)</f>
        <v>BOGOTÁ</v>
      </c>
      <c r="D6174" s="23" t="str">
        <f>IFERROR(VLOOKUP(A6174,hoja!A:D,3,FALSE),0)</f>
        <v>0011</v>
      </c>
      <c r="E6174" s="40" t="s">
        <v>943</v>
      </c>
      <c r="F6174" s="23" t="str">
        <f>IFERROR(VLOOKUP(E6174,hoja!$A$2:$E$970,4,FALSE),0)</f>
        <v>CENTRO</v>
      </c>
      <c r="G6174" s="23" t="str">
        <f>IFERROR(VLOOKUP(E6174,hoja!$A$2:$E$970,5,FALSE),0)</f>
        <v>BOGOTÁ</v>
      </c>
      <c r="H6174" s="103" t="str">
        <f>IFERROR(VLOOKUP(E6174,hoja!A:C,3,FALSE),0)</f>
        <v>60003</v>
      </c>
      <c r="I6174" s="24" t="str">
        <f t="shared" si="1906"/>
        <v>001160003</v>
      </c>
      <c r="K6174" s="23">
        <v>26</v>
      </c>
      <c r="L6174" s="23" t="str">
        <f t="shared" si="1909"/>
        <v>REGIONAL</v>
      </c>
      <c r="M6174" s="23" t="s">
        <v>618</v>
      </c>
      <c r="N6174" s="23" t="s">
        <v>622</v>
      </c>
      <c r="O6174" s="23">
        <f t="shared" si="1907"/>
        <v>25</v>
      </c>
      <c r="P6174" s="23" t="str">
        <f t="shared" si="1908"/>
        <v>001160003Principal</v>
      </c>
    </row>
    <row r="6175" spans="1:16" ht="15" hidden="1" customHeight="1">
      <c r="A6175" s="82" t="s">
        <v>634</v>
      </c>
      <c r="B6175" s="23" t="str">
        <f>IFERROR(VLOOKUP(A6175,hoja!$A$2:$E$970,4,FALSE),0)</f>
        <v>CENTRO</v>
      </c>
      <c r="C6175" s="23" t="str">
        <f>IFERROR(VLOOKUP(A6175,hoja!$A$2:$E$1370,5,FALSE),0)</f>
        <v>BOGOTÁ</v>
      </c>
      <c r="D6175" s="23" t="str">
        <f>IFERROR(VLOOKUP(A6175,hoja!A:D,3,FALSE),0)</f>
        <v>0011</v>
      </c>
      <c r="E6175" s="40" t="s">
        <v>943</v>
      </c>
      <c r="F6175" s="23" t="str">
        <f>IFERROR(VLOOKUP(E6175,hoja!$A$2:$E$970,4,FALSE),0)</f>
        <v>CENTRO</v>
      </c>
      <c r="G6175" s="23" t="str">
        <f>IFERROR(VLOOKUP(E6175,hoja!$A$2:$E$970,5,FALSE),0)</f>
        <v>BOGOTÁ</v>
      </c>
      <c r="H6175" s="103" t="str">
        <f>IFERROR(VLOOKUP(E6175,hoja!A:C,3,FALSE),0)</f>
        <v>60003</v>
      </c>
      <c r="I6175" s="24" t="str">
        <f t="shared" si="1906"/>
        <v>001160003</v>
      </c>
      <c r="K6175" s="23">
        <v>26</v>
      </c>
      <c r="L6175" s="23" t="str">
        <f t="shared" si="1909"/>
        <v>REGIONAL</v>
      </c>
      <c r="M6175" s="23" t="s">
        <v>618</v>
      </c>
      <c r="N6175" s="23" t="s">
        <v>622</v>
      </c>
      <c r="O6175" s="23">
        <f t="shared" si="1907"/>
        <v>25</v>
      </c>
      <c r="P6175" s="23" t="str">
        <f t="shared" si="1908"/>
        <v>001160003Principal</v>
      </c>
    </row>
    <row r="6176" spans="1:16" ht="15" hidden="1" customHeight="1">
      <c r="A6176" s="82" t="s">
        <v>634</v>
      </c>
      <c r="B6176" s="23" t="str">
        <f>IFERROR(VLOOKUP(A6176,hoja!$A$2:$E$970,4,FALSE),0)</f>
        <v>CENTRO</v>
      </c>
      <c r="C6176" s="23" t="str">
        <f>IFERROR(VLOOKUP(A6176,hoja!$A$2:$E$1370,5,FALSE),0)</f>
        <v>BOGOTÁ</v>
      </c>
      <c r="D6176" s="23" t="str">
        <f>IFERROR(VLOOKUP(A6176,hoja!A:D,3,FALSE),0)</f>
        <v>0011</v>
      </c>
      <c r="E6176" s="40" t="s">
        <v>1291</v>
      </c>
      <c r="F6176" s="23">
        <f>IFERROR(VLOOKUP(E6176,hoja!$A$2:$E$970,4,FALSE),0)</f>
        <v>0</v>
      </c>
      <c r="G6176" s="23">
        <f>IFERROR(VLOOKUP(E6176,hoja!$A$2:$E$970,5,FALSE),0)</f>
        <v>0</v>
      </c>
      <c r="H6176" s="103">
        <f>IFERROR(VLOOKUP(E6176,hoja!A:C,3,FALSE),0)</f>
        <v>0</v>
      </c>
      <c r="I6176" s="24" t="str">
        <f t="shared" si="1906"/>
        <v>00110</v>
      </c>
      <c r="K6176" s="23">
        <v>11</v>
      </c>
      <c r="L6176" s="23" t="str">
        <f t="shared" si="1909"/>
        <v>NACIONAL</v>
      </c>
      <c r="M6176" s="23" t="s">
        <v>618</v>
      </c>
      <c r="N6176" s="23" t="s">
        <v>622</v>
      </c>
      <c r="O6176" s="23">
        <f t="shared" si="1907"/>
        <v>25</v>
      </c>
      <c r="P6176" s="23" t="str">
        <f t="shared" si="1908"/>
        <v>00110Principal</v>
      </c>
    </row>
    <row r="6177" spans="1:16" ht="15" hidden="1" customHeight="1">
      <c r="A6177" s="82" t="s">
        <v>1265</v>
      </c>
      <c r="B6177" s="23" t="str">
        <f>IFERROR(VLOOKUP(A6177,hoja!$A$2:$E$970,4,FALSE),0)</f>
        <v>CENTRO</v>
      </c>
      <c r="C6177" s="23" t="str">
        <f>IFERROR(VLOOKUP(A6177,hoja!$A$2:$E$1370,5,FALSE),0)</f>
        <v>MARIQUITA</v>
      </c>
      <c r="D6177" s="23" t="str">
        <f>IFERROR(VLOOKUP(A6177,hoja!A:D,3,FALSE),0)</f>
        <v>50170</v>
      </c>
      <c r="E6177" s="40" t="s">
        <v>1261</v>
      </c>
      <c r="F6177" s="23" t="str">
        <f>IFERROR(VLOOKUP(E6177,hoja!$A$2:$E$970,4,FALSE),0)</f>
        <v>CENTRO</v>
      </c>
      <c r="G6177" s="23" t="str">
        <f>IFERROR(VLOOKUP(E6177,hoja!$A$2:$E$970,5,FALSE),0)</f>
        <v>BOGOTÁ</v>
      </c>
      <c r="H6177" s="103" t="str">
        <f>IFERROR(VLOOKUP(E6177,hoja!A:C,3,FALSE),0)</f>
        <v>50509</v>
      </c>
      <c r="I6177" s="24" t="str">
        <f t="shared" si="1906"/>
        <v>5017050509</v>
      </c>
      <c r="K6177" s="23">
        <v>170</v>
      </c>
      <c r="L6177" s="23" t="str">
        <f t="shared" si="1909"/>
        <v>REGIONAL</v>
      </c>
      <c r="M6177" s="23" t="s">
        <v>618</v>
      </c>
      <c r="N6177" s="23" t="s">
        <v>622</v>
      </c>
      <c r="O6177" s="23">
        <f t="shared" si="1907"/>
        <v>25</v>
      </c>
      <c r="P6177" s="23" t="str">
        <f t="shared" si="1908"/>
        <v>5017050509Principal</v>
      </c>
    </row>
    <row r="6178" spans="1:16" ht="15" hidden="1" customHeight="1">
      <c r="A6178" s="82" t="s">
        <v>1265</v>
      </c>
      <c r="B6178" s="23" t="str">
        <f>IFERROR(VLOOKUP(A6178,hoja!$A$2:$E$970,4,FALSE),0)</f>
        <v>CENTRO</v>
      </c>
      <c r="C6178" s="23" t="str">
        <f>IFERROR(VLOOKUP(A6178,hoja!$A$2:$E$1370,5,FALSE),0)</f>
        <v>MARIQUITA</v>
      </c>
      <c r="D6178" s="23" t="str">
        <f>IFERROR(VLOOKUP(A6178,hoja!A:D,3,FALSE),0)</f>
        <v>50170</v>
      </c>
      <c r="E6178" s="40" t="s">
        <v>942</v>
      </c>
      <c r="F6178" s="23" t="str">
        <f>IFERROR(VLOOKUP(E6178,hoja!$A$2:$E$970,4,FALSE),0)</f>
        <v>CENTRO</v>
      </c>
      <c r="G6178" s="23" t="str">
        <f>IFERROR(VLOOKUP(E6178,hoja!$A$2:$E$970,5,FALSE),0)</f>
        <v>BOGOTÁ</v>
      </c>
      <c r="H6178" s="103" t="str">
        <f>IFERROR(VLOOKUP(E6178,hoja!A:C,3,FALSE),0)</f>
        <v>60002</v>
      </c>
      <c r="I6178" s="24" t="str">
        <f t="shared" si="1906"/>
        <v>5017060002</v>
      </c>
      <c r="K6178" s="23">
        <v>178</v>
      </c>
      <c r="L6178" s="23" t="str">
        <f t="shared" si="1909"/>
        <v>REGIONAL</v>
      </c>
      <c r="M6178" s="23" t="s">
        <v>623</v>
      </c>
      <c r="N6178" s="23" t="s">
        <v>622</v>
      </c>
      <c r="O6178" s="23">
        <f t="shared" si="1907"/>
        <v>25</v>
      </c>
      <c r="P6178" s="23" t="str">
        <f t="shared" si="1908"/>
        <v>5017060002Facatativa</v>
      </c>
    </row>
    <row r="6179" spans="1:16" ht="15" hidden="1" customHeight="1">
      <c r="A6179" s="82" t="s">
        <v>686</v>
      </c>
      <c r="B6179" s="23" t="str">
        <f>IFERROR(VLOOKUP(A6179,hoja!$A$2:$E$970,4,FALSE),0)</f>
        <v>SANTANDER</v>
      </c>
      <c r="C6179" s="23" t="str">
        <f>IFERROR(VLOOKUP(A6179,hoja!$A$2:$E$1370,5,FALSE),0)</f>
        <v>BARRANCABERMEJA</v>
      </c>
      <c r="D6179" s="23" t="str">
        <f>IFERROR(VLOOKUP(A6179,hoja!A:D,3,FALSE),0)</f>
        <v>0424</v>
      </c>
      <c r="E6179" s="40" t="s">
        <v>660</v>
      </c>
      <c r="F6179" s="23" t="str">
        <f>IFERROR(VLOOKUP(E6179,hoja!$A$2:$E$970,4,FALSE),0)</f>
        <v>CENTRO</v>
      </c>
      <c r="G6179" s="23" t="str">
        <f>IFERROR(VLOOKUP(E6179,hoja!$A$2:$E$970,5,FALSE),0)</f>
        <v>BOGOTÁ</v>
      </c>
      <c r="H6179" s="103" t="str">
        <f>IFERROR(VLOOKUP(E6179,hoja!A:C,3,FALSE),0)</f>
        <v>0035</v>
      </c>
      <c r="I6179" s="24" t="str">
        <f t="shared" si="1906"/>
        <v>04240035</v>
      </c>
      <c r="K6179" s="23">
        <v>421</v>
      </c>
      <c r="L6179" s="23" t="str">
        <f t="shared" si="1909"/>
        <v>NACIONAL</v>
      </c>
      <c r="M6179" s="23" t="s">
        <v>618</v>
      </c>
      <c r="N6179" s="23" t="s">
        <v>622</v>
      </c>
      <c r="O6179" s="23">
        <f t="shared" si="1907"/>
        <v>16</v>
      </c>
      <c r="P6179" s="23" t="str">
        <f t="shared" si="1908"/>
        <v>04240035Principal</v>
      </c>
    </row>
    <row r="6180" spans="1:16" ht="15" hidden="1" customHeight="1">
      <c r="A6180" s="82" t="s">
        <v>686</v>
      </c>
      <c r="B6180" s="23" t="str">
        <f>IFERROR(VLOOKUP(A6180,hoja!$A$2:$E$970,4,FALSE),0)</f>
        <v>SANTANDER</v>
      </c>
      <c r="C6180" s="23" t="str">
        <f>IFERROR(VLOOKUP(A6180,hoja!$A$2:$E$1370,5,FALSE),0)</f>
        <v>BARRANCABERMEJA</v>
      </c>
      <c r="D6180" s="23" t="str">
        <f>IFERROR(VLOOKUP(A6180,hoja!A:D,3,FALSE),0)</f>
        <v>0424</v>
      </c>
      <c r="E6180" s="40" t="s">
        <v>1330</v>
      </c>
      <c r="F6180" s="23" t="str">
        <f>IFERROR(VLOOKUP(E6180,hoja!$A$2:$E$970,4,FALSE),0)</f>
        <v>CENTRO</v>
      </c>
      <c r="G6180" s="23" t="str">
        <f>IFERROR(VLOOKUP(E6180,hoja!$A$2:$E$970,5,FALSE),0)</f>
        <v>SESQUILÉ</v>
      </c>
      <c r="H6180" s="103" t="str">
        <f>IFERROR(VLOOKUP(E6180,hoja!A:C,3,FALSE),0)</f>
        <v>1501</v>
      </c>
      <c r="I6180" s="24" t="str">
        <f t="shared" si="1906"/>
        <v>04241501</v>
      </c>
      <c r="K6180" s="23">
        <v>483</v>
      </c>
      <c r="L6180" s="23" t="str">
        <f t="shared" si="1909"/>
        <v>NACIONAL</v>
      </c>
      <c r="M6180" s="23" t="s">
        <v>618</v>
      </c>
      <c r="N6180" s="23" t="s">
        <v>622</v>
      </c>
      <c r="O6180" s="23">
        <f t="shared" si="1907"/>
        <v>16</v>
      </c>
      <c r="P6180" s="23" t="str">
        <f t="shared" si="1908"/>
        <v>04241501Principal</v>
      </c>
    </row>
    <row r="6181" spans="1:16" ht="15" hidden="1" customHeight="1">
      <c r="A6181" s="82" t="s">
        <v>686</v>
      </c>
      <c r="B6181" s="23" t="str">
        <f>IFERROR(VLOOKUP(A6181,hoja!$A$2:$E$970,4,FALSE),0)</f>
        <v>SANTANDER</v>
      </c>
      <c r="C6181" s="23" t="str">
        <f>IFERROR(VLOOKUP(A6181,hoja!$A$2:$E$1370,5,FALSE),0)</f>
        <v>BARRANCABERMEJA</v>
      </c>
      <c r="D6181" s="23" t="str">
        <f>IFERROR(VLOOKUP(A6181,hoja!A:D,3,FALSE),0)</f>
        <v>0424</v>
      </c>
      <c r="E6181" s="40" t="s">
        <v>751</v>
      </c>
      <c r="F6181" s="23" t="str">
        <f>IFERROR(VLOOKUP(E6181,hoja!$A$2:$E$970,4,FALSE),0)</f>
        <v>CENTRO</v>
      </c>
      <c r="G6181" s="23" t="str">
        <f>IFERROR(VLOOKUP(E6181,hoja!$A$2:$E$970,5,FALSE),0)</f>
        <v>BOGOTÁ</v>
      </c>
      <c r="H6181" s="103" t="str">
        <f>IFERROR(VLOOKUP(E6181,hoja!A:C,3,FALSE),0)</f>
        <v>0002A</v>
      </c>
      <c r="I6181" s="24" t="str">
        <f t="shared" si="1906"/>
        <v>04240002A</v>
      </c>
      <c r="K6181" s="23">
        <v>452</v>
      </c>
      <c r="L6181" s="23" t="str">
        <f t="shared" si="1909"/>
        <v>NACIONAL</v>
      </c>
      <c r="M6181" s="23" t="s">
        <v>618</v>
      </c>
      <c r="N6181" s="23" t="s">
        <v>622</v>
      </c>
      <c r="O6181" s="23">
        <f t="shared" si="1907"/>
        <v>16</v>
      </c>
      <c r="P6181" s="23" t="str">
        <f t="shared" si="1908"/>
        <v>04240002APrincipal</v>
      </c>
    </row>
    <row r="6182" spans="1:16" ht="15" hidden="1" customHeight="1">
      <c r="A6182" s="82" t="s">
        <v>686</v>
      </c>
      <c r="B6182" s="23" t="str">
        <f>IFERROR(VLOOKUP(A6182,hoja!$A$2:$E$970,4,FALSE),0)</f>
        <v>SANTANDER</v>
      </c>
      <c r="C6182" s="23" t="str">
        <f>IFERROR(VLOOKUP(A6182,hoja!$A$2:$E$1370,5,FALSE),0)</f>
        <v>BARRANCABERMEJA</v>
      </c>
      <c r="D6182" s="23" t="str">
        <f>IFERROR(VLOOKUP(A6182,hoja!A:D,3,FALSE),0)</f>
        <v>0424</v>
      </c>
      <c r="E6182" s="40" t="s">
        <v>635</v>
      </c>
      <c r="F6182" s="23" t="str">
        <f>IFERROR(VLOOKUP(E6182,hoja!$A$2:$E$970,4,FALSE),0)</f>
        <v>CENTRO</v>
      </c>
      <c r="G6182" s="23" t="str">
        <f>IFERROR(VLOOKUP(E6182,hoja!$A$2:$E$970,5,FALSE),0)</f>
        <v>BOGOTÁ</v>
      </c>
      <c r="H6182" s="103" t="str">
        <f>IFERROR(VLOOKUP(E6182,hoja!A:C,3,FALSE),0)</f>
        <v>0021</v>
      </c>
      <c r="I6182" s="24" t="str">
        <f t="shared" si="1906"/>
        <v>04240021</v>
      </c>
      <c r="K6182" s="23">
        <v>440</v>
      </c>
      <c r="L6182" s="23" t="str">
        <f t="shared" si="1909"/>
        <v>NACIONAL</v>
      </c>
      <c r="M6182" s="23" t="s">
        <v>618</v>
      </c>
      <c r="N6182" s="23" t="s">
        <v>622</v>
      </c>
      <c r="O6182" s="23">
        <f t="shared" si="1907"/>
        <v>16</v>
      </c>
      <c r="P6182" s="23" t="str">
        <f t="shared" si="1908"/>
        <v>04240021Principal</v>
      </c>
    </row>
    <row r="6183" spans="1:16" ht="15" hidden="1" customHeight="1">
      <c r="A6183" s="82" t="s">
        <v>686</v>
      </c>
      <c r="B6183" s="23" t="str">
        <f>IFERROR(VLOOKUP(A6183,hoja!$A$2:$E$970,4,FALSE),0)</f>
        <v>SANTANDER</v>
      </c>
      <c r="C6183" s="23" t="str">
        <f>IFERROR(VLOOKUP(A6183,hoja!$A$2:$E$1370,5,FALSE),0)</f>
        <v>BARRANCABERMEJA</v>
      </c>
      <c r="D6183" s="23" t="str">
        <f>IFERROR(VLOOKUP(A6183,hoja!A:D,3,FALSE),0)</f>
        <v>0424</v>
      </c>
      <c r="E6183" s="40" t="s">
        <v>943</v>
      </c>
      <c r="F6183" s="23" t="str">
        <f>IFERROR(VLOOKUP(E6183,hoja!$A$2:$E$970,4,FALSE),0)</f>
        <v>CENTRO</v>
      </c>
      <c r="G6183" s="23" t="str">
        <f>IFERROR(VLOOKUP(E6183,hoja!$A$2:$E$970,5,FALSE),0)</f>
        <v>BOGOTÁ</v>
      </c>
      <c r="H6183" s="103" t="str">
        <f>IFERROR(VLOOKUP(E6183,hoja!A:C,3,FALSE),0)</f>
        <v>60003</v>
      </c>
      <c r="I6183" s="24" t="str">
        <f t="shared" si="1906"/>
        <v>042460003</v>
      </c>
      <c r="K6183" s="23">
        <v>424</v>
      </c>
      <c r="L6183" s="23" t="str">
        <f t="shared" si="1909"/>
        <v>NACIONAL</v>
      </c>
      <c r="M6183" s="23" t="s">
        <v>623</v>
      </c>
      <c r="N6183" s="23" t="s">
        <v>622</v>
      </c>
      <c r="O6183" s="23">
        <f t="shared" si="1907"/>
        <v>16</v>
      </c>
      <c r="P6183" s="23" t="str">
        <f t="shared" si="1908"/>
        <v>042460003Facatativa</v>
      </c>
    </row>
    <row r="6184" spans="1:16" ht="15" hidden="1" customHeight="1">
      <c r="A6184" s="82" t="s">
        <v>635</v>
      </c>
      <c r="B6184" s="23" t="str">
        <f>IFERROR(VLOOKUP(A6184,hoja!$A$2:$E$970,4,FALSE),0)</f>
        <v>CENTRO</v>
      </c>
      <c r="C6184" s="23" t="str">
        <f>IFERROR(VLOOKUP(A6184,hoja!$A$2:$E$1370,5,FALSE),0)</f>
        <v>BOGOTÁ</v>
      </c>
      <c r="D6184" s="23" t="str">
        <f>IFERROR(VLOOKUP(A6184,hoja!A:D,3,FALSE),0)</f>
        <v>0021</v>
      </c>
      <c r="E6184" s="40" t="s">
        <v>1244</v>
      </c>
      <c r="F6184" s="23">
        <f>IFERROR(VLOOKUP(E6184,hoja!$A$2:$E$970,4,FALSE),0)</f>
        <v>0</v>
      </c>
      <c r="G6184" s="23">
        <f>IFERROR(VLOOKUP(E6184,hoja!$A$2:$E$970,5,FALSE),0)</f>
        <v>0</v>
      </c>
      <c r="H6184" s="103">
        <f>IFERROR(VLOOKUP(E6184,hoja!A:C,3,FALSE),0)</f>
        <v>0</v>
      </c>
      <c r="I6184" s="24" t="str">
        <f t="shared" si="1906"/>
        <v>00210</v>
      </c>
      <c r="K6184" s="23">
        <v>2</v>
      </c>
      <c r="L6184" s="23" t="str">
        <f t="shared" si="1909"/>
        <v>NACIONAL</v>
      </c>
      <c r="M6184" s="23" t="s">
        <v>618</v>
      </c>
      <c r="N6184" s="23" t="s">
        <v>622</v>
      </c>
      <c r="O6184" s="23">
        <f t="shared" si="1907"/>
        <v>25</v>
      </c>
      <c r="P6184" s="23" t="str">
        <f t="shared" si="1908"/>
        <v>00210Principal</v>
      </c>
    </row>
    <row r="6185" spans="1:16" ht="15" hidden="1" customHeight="1">
      <c r="A6185" s="82" t="s">
        <v>635</v>
      </c>
      <c r="B6185" s="23" t="str">
        <f>IFERROR(VLOOKUP(A6185,hoja!$A$2:$E$970,4,FALSE),0)</f>
        <v>CENTRO</v>
      </c>
      <c r="C6185" s="23" t="str">
        <f>IFERROR(VLOOKUP(A6185,hoja!$A$2:$E$1370,5,FALSE),0)</f>
        <v>BOGOTÁ</v>
      </c>
      <c r="D6185" s="23" t="str">
        <f>IFERROR(VLOOKUP(A6185,hoja!A:D,3,FALSE),0)</f>
        <v>0021</v>
      </c>
      <c r="E6185" s="40" t="s">
        <v>689</v>
      </c>
      <c r="F6185" s="23" t="str">
        <f>IFERROR(VLOOKUP(E6185,hoja!$A$2:$E$970,4,FALSE),0)</f>
        <v>SANTANDER</v>
      </c>
      <c r="G6185" s="23" t="str">
        <f>IFERROR(VLOOKUP(E6185,hoja!$A$2:$E$970,5,FALSE),0)</f>
        <v>AGUACHICA</v>
      </c>
      <c r="H6185" s="103" t="str">
        <f>IFERROR(VLOOKUP(E6185,hoja!A:C,3,FALSE),0)</f>
        <v>0437</v>
      </c>
      <c r="I6185" s="24" t="str">
        <f t="shared" si="1906"/>
        <v>00210437</v>
      </c>
      <c r="K6185" s="23">
        <v>600</v>
      </c>
      <c r="L6185" s="23" t="str">
        <f t="shared" si="1909"/>
        <v>NACIONAL</v>
      </c>
      <c r="M6185" s="23" t="s">
        <v>618</v>
      </c>
      <c r="N6185" s="23" t="s">
        <v>622</v>
      </c>
      <c r="O6185" s="23">
        <f t="shared" si="1907"/>
        <v>12</v>
      </c>
      <c r="P6185" s="23" t="str">
        <f t="shared" si="1908"/>
        <v>00210437Principal</v>
      </c>
    </row>
    <row r="6186" spans="1:16" ht="15" hidden="1" customHeight="1">
      <c r="A6186" s="82" t="s">
        <v>635</v>
      </c>
      <c r="B6186" s="23" t="str">
        <f>IFERROR(VLOOKUP(A6186,hoja!$A$2:$E$970,4,FALSE),0)</f>
        <v>CENTRO</v>
      </c>
      <c r="C6186" s="23" t="str">
        <f>IFERROR(VLOOKUP(A6186,hoja!$A$2:$E$1370,5,FALSE),0)</f>
        <v>BOGOTÁ</v>
      </c>
      <c r="D6186" s="23" t="str">
        <f>IFERROR(VLOOKUP(A6186,hoja!A:D,3,FALSE),0)</f>
        <v>0021</v>
      </c>
      <c r="E6186" s="40" t="s">
        <v>698</v>
      </c>
      <c r="F6186" s="23" t="str">
        <f>IFERROR(VLOOKUP(E6186,hoja!$A$2:$E$970,4,FALSE),0)</f>
        <v>COSTA</v>
      </c>
      <c r="G6186" s="23" t="str">
        <f>IFERROR(VLOOKUP(E6186,hoja!$A$2:$E$970,5,FALSE),0)</f>
        <v>CAUCASIA</v>
      </c>
      <c r="H6186" s="103" t="str">
        <f>IFERROR(VLOOKUP(E6186,hoja!A:C,3,FALSE),0)</f>
        <v>0384</v>
      </c>
      <c r="I6186" s="24" t="str">
        <f t="shared" si="1906"/>
        <v>00210384</v>
      </c>
      <c r="K6186" s="23">
        <v>693</v>
      </c>
      <c r="L6186" s="23" t="str">
        <f t="shared" si="1909"/>
        <v>NACIONAL</v>
      </c>
      <c r="M6186" s="23" t="s">
        <v>618</v>
      </c>
      <c r="N6186" s="23" t="s">
        <v>622</v>
      </c>
      <c r="O6186" s="23">
        <f t="shared" si="1907"/>
        <v>12</v>
      </c>
      <c r="P6186" s="23" t="str">
        <f t="shared" si="1908"/>
        <v>00210384Principal</v>
      </c>
    </row>
    <row r="6187" spans="1:16" ht="15" hidden="1" customHeight="1">
      <c r="A6187" s="82" t="s">
        <v>635</v>
      </c>
      <c r="B6187" s="23" t="str">
        <f>IFERROR(VLOOKUP(A6187,hoja!$A$2:$E$970,4,FALSE),0)</f>
        <v>CENTRO</v>
      </c>
      <c r="C6187" s="23" t="str">
        <f>IFERROR(VLOOKUP(A6187,hoja!$A$2:$E$1370,5,FALSE),0)</f>
        <v>BOGOTÁ</v>
      </c>
      <c r="D6187" s="23" t="str">
        <f>IFERROR(VLOOKUP(A6187,hoja!A:D,3,FALSE),0)</f>
        <v>0021</v>
      </c>
      <c r="E6187" s="40" t="s">
        <v>655</v>
      </c>
      <c r="F6187" s="23" t="str">
        <f>IFERROR(VLOOKUP(E6187,hoja!$A$2:$E$970,4,FALSE),0)</f>
        <v>ANTIOQUIA</v>
      </c>
      <c r="G6187" s="23" t="str">
        <f>IFERROR(VLOOKUP(E6187,hoja!$A$2:$E$970,5,FALSE),0)</f>
        <v>MEDELLÍN</v>
      </c>
      <c r="H6187" s="103" t="str">
        <f>IFERROR(VLOOKUP(E6187,hoja!A:C,3,FALSE),0)</f>
        <v>0292</v>
      </c>
      <c r="I6187" s="24" t="str">
        <f t="shared" si="1906"/>
        <v>00210292</v>
      </c>
      <c r="K6187" s="23">
        <v>437</v>
      </c>
      <c r="L6187" s="23" t="str">
        <f t="shared" si="1909"/>
        <v>NACIONAL</v>
      </c>
      <c r="M6187" s="23" t="s">
        <v>618</v>
      </c>
      <c r="N6187" s="23" t="s">
        <v>622</v>
      </c>
      <c r="O6187" s="23">
        <f t="shared" si="1907"/>
        <v>16</v>
      </c>
      <c r="P6187" s="23" t="str">
        <f t="shared" si="1908"/>
        <v>00210292Principal</v>
      </c>
    </row>
    <row r="6188" spans="1:16" ht="15" hidden="1" customHeight="1">
      <c r="A6188" s="82" t="s">
        <v>635</v>
      </c>
      <c r="B6188" s="23" t="str">
        <f>IFERROR(VLOOKUP(A6188,hoja!$A$2:$E$970,4,FALSE),0)</f>
        <v>CENTRO</v>
      </c>
      <c r="C6188" s="23" t="str">
        <f>IFERROR(VLOOKUP(A6188,hoja!$A$2:$E$1370,5,FALSE),0)</f>
        <v>BOGOTÁ</v>
      </c>
      <c r="D6188" s="23" t="str">
        <f>IFERROR(VLOOKUP(A6188,hoja!A:D,3,FALSE),0)</f>
        <v>0021</v>
      </c>
      <c r="E6188" s="40" t="s">
        <v>709</v>
      </c>
      <c r="F6188" s="23" t="str">
        <f>IFERROR(VLOOKUP(E6188,hoja!$A$2:$E$970,4,FALSE),0)</f>
        <v>CENTRO</v>
      </c>
      <c r="G6188" s="23" t="str">
        <f>IFERROR(VLOOKUP(E6188,hoja!$A$2:$E$970,5,FALSE),0)</f>
        <v>LA DORADA</v>
      </c>
      <c r="H6188" s="103" t="str">
        <f>IFERROR(VLOOKUP(E6188,hoja!A:C,3,FALSE),0)</f>
        <v>0391</v>
      </c>
      <c r="I6188" s="24" t="str">
        <f t="shared" si="1906"/>
        <v>00210391</v>
      </c>
      <c r="K6188" s="23">
        <v>180</v>
      </c>
      <c r="L6188" s="23" t="str">
        <f t="shared" si="1909"/>
        <v>REGIONAL</v>
      </c>
      <c r="M6188" s="23" t="s">
        <v>618</v>
      </c>
      <c r="N6188" s="23" t="s">
        <v>622</v>
      </c>
      <c r="O6188" s="23">
        <f t="shared" si="1907"/>
        <v>25</v>
      </c>
      <c r="P6188" s="23" t="str">
        <f t="shared" si="1908"/>
        <v>00210391Principal</v>
      </c>
    </row>
    <row r="6189" spans="1:16" ht="15" hidden="1" customHeight="1">
      <c r="A6189" s="82" t="s">
        <v>635</v>
      </c>
      <c r="B6189" s="23" t="str">
        <f>IFERROR(VLOOKUP(A6189,hoja!$A$2:$E$970,4,FALSE),0)</f>
        <v>CENTRO</v>
      </c>
      <c r="C6189" s="23" t="str">
        <f>IFERROR(VLOOKUP(A6189,hoja!$A$2:$E$1370,5,FALSE),0)</f>
        <v>BOGOTÁ</v>
      </c>
      <c r="D6189" s="23" t="str">
        <f>IFERROR(VLOOKUP(A6189,hoja!A:D,3,FALSE),0)</f>
        <v>0021</v>
      </c>
      <c r="E6189" s="40" t="s">
        <v>713</v>
      </c>
      <c r="F6189" s="23" t="str">
        <f>IFERROR(VLOOKUP(E6189,hoja!$A$2:$E$970,4,FALSE),0)</f>
        <v>ANTIOQUIA</v>
      </c>
      <c r="G6189" s="23" t="str">
        <f>IFERROR(VLOOKUP(E6189,hoja!$A$2:$E$970,5,FALSE),0)</f>
        <v>MARIQUITA</v>
      </c>
      <c r="H6189" s="103" t="str">
        <f>IFERROR(VLOOKUP(E6189,hoja!A:C,3,FALSE),0)</f>
        <v>0392</v>
      </c>
      <c r="I6189" s="24" t="str">
        <f t="shared" si="1906"/>
        <v>00210392</v>
      </c>
      <c r="K6189" s="23">
        <v>180</v>
      </c>
      <c r="L6189" s="23" t="str">
        <f t="shared" si="1909"/>
        <v>NACIONAL</v>
      </c>
      <c r="M6189" s="23" t="s">
        <v>618</v>
      </c>
      <c r="N6189" s="23" t="s">
        <v>622</v>
      </c>
      <c r="O6189" s="23">
        <f t="shared" si="1907"/>
        <v>25</v>
      </c>
      <c r="P6189" s="23" t="str">
        <f t="shared" si="1908"/>
        <v>00210392Principal</v>
      </c>
    </row>
    <row r="6190" spans="1:16" ht="15" hidden="1" customHeight="1">
      <c r="A6190" s="82" t="s">
        <v>635</v>
      </c>
      <c r="B6190" s="23" t="str">
        <f>IFERROR(VLOOKUP(A6190,hoja!$A$2:$E$970,4,FALSE),0)</f>
        <v>CENTRO</v>
      </c>
      <c r="C6190" s="23" t="str">
        <f>IFERROR(VLOOKUP(A6190,hoja!$A$2:$E$1370,5,FALSE),0)</f>
        <v>BOGOTÁ</v>
      </c>
      <c r="D6190" s="23" t="str">
        <f>IFERROR(VLOOKUP(A6190,hoja!A:D,3,FALSE),0)</f>
        <v>0021</v>
      </c>
      <c r="E6190" s="40" t="s">
        <v>714</v>
      </c>
      <c r="F6190" s="23" t="str">
        <f>IFERROR(VLOOKUP(E6190,hoja!$A$2:$E$970,4,FALSE),0)</f>
        <v>SANTANDER</v>
      </c>
      <c r="G6190" s="23" t="str">
        <f>IFERROR(VLOOKUP(E6190,hoja!$A$2:$E$970,5,FALSE),0)</f>
        <v>OCAÑA</v>
      </c>
      <c r="H6190" s="103" t="str">
        <f>IFERROR(VLOOKUP(E6190,hoja!A:C,3,FALSE),0)</f>
        <v>0434</v>
      </c>
      <c r="I6190" s="24" t="str">
        <f t="shared" si="1906"/>
        <v>00210434</v>
      </c>
      <c r="K6190" s="23">
        <v>637</v>
      </c>
      <c r="L6190" s="23" t="str">
        <f t="shared" si="1909"/>
        <v>NACIONAL</v>
      </c>
      <c r="M6190" s="23" t="s">
        <v>618</v>
      </c>
      <c r="N6190" s="23" t="s">
        <v>622</v>
      </c>
      <c r="O6190" s="23">
        <f t="shared" si="1907"/>
        <v>12</v>
      </c>
      <c r="P6190" s="23" t="str">
        <f t="shared" si="1908"/>
        <v>00210434Principal</v>
      </c>
    </row>
    <row r="6191" spans="1:16" ht="15" hidden="1" customHeight="1">
      <c r="A6191" s="82" t="s">
        <v>635</v>
      </c>
      <c r="B6191" s="23" t="str">
        <f>IFERROR(VLOOKUP(A6191,hoja!$A$2:$E$970,4,FALSE),0)</f>
        <v>CENTRO</v>
      </c>
      <c r="C6191" s="23" t="str">
        <f>IFERROR(VLOOKUP(A6191,hoja!$A$2:$E$1370,5,FALSE),0)</f>
        <v>BOGOTÁ</v>
      </c>
      <c r="D6191" s="23" t="str">
        <f>IFERROR(VLOOKUP(A6191,hoja!A:D,3,FALSE),0)</f>
        <v>0021</v>
      </c>
      <c r="E6191" s="40" t="s">
        <v>721</v>
      </c>
      <c r="F6191" s="23" t="str">
        <f>IFERROR(VLOOKUP(E6191,hoja!$A$2:$E$970,4,FALSE),0)</f>
        <v>ANTIOQUIA</v>
      </c>
      <c r="G6191" s="23" t="str">
        <f>IFERROR(VLOOKUP(E6191,hoja!$A$2:$E$970,5,FALSE),0)</f>
        <v>RIONEGRO</v>
      </c>
      <c r="H6191" s="103" t="str">
        <f>IFERROR(VLOOKUP(E6191,hoja!A:C,3,FALSE),0)</f>
        <v>0090</v>
      </c>
      <c r="I6191" s="24" t="str">
        <f t="shared" si="1906"/>
        <v>00210090</v>
      </c>
      <c r="K6191" s="23">
        <v>372</v>
      </c>
      <c r="L6191" s="23" t="str">
        <f t="shared" si="1909"/>
        <v>NACIONAL</v>
      </c>
      <c r="M6191" s="23" t="s">
        <v>618</v>
      </c>
      <c r="N6191" s="23" t="s">
        <v>622</v>
      </c>
      <c r="O6191" s="23">
        <f t="shared" si="1907"/>
        <v>16</v>
      </c>
      <c r="P6191" s="23" t="str">
        <f t="shared" si="1908"/>
        <v>00210090Principal</v>
      </c>
    </row>
    <row r="6192" spans="1:16" ht="15" hidden="1" customHeight="1">
      <c r="A6192" s="82" t="s">
        <v>635</v>
      </c>
      <c r="B6192" s="23" t="str">
        <f>IFERROR(VLOOKUP(A6192,hoja!$A$2:$E$970,4,FALSE),0)</f>
        <v>CENTRO</v>
      </c>
      <c r="C6192" s="23" t="str">
        <f>IFERROR(VLOOKUP(A6192,hoja!$A$2:$E$1370,5,FALSE),0)</f>
        <v>BOGOTÁ</v>
      </c>
      <c r="D6192" s="23" t="str">
        <f>IFERROR(VLOOKUP(A6192,hoja!A:D,3,FALSE),0)</f>
        <v>0021</v>
      </c>
      <c r="E6192" s="40" t="s">
        <v>723</v>
      </c>
      <c r="F6192" s="23" t="str">
        <f>IFERROR(VLOOKUP(E6192,hoja!$A$2:$E$970,4,FALSE),0)</f>
        <v>COSTA</v>
      </c>
      <c r="G6192" s="23" t="str">
        <f>IFERROR(VLOOKUP(E6192,hoja!$A$2:$E$970,5,FALSE),0)</f>
        <v>SANTA MARTA</v>
      </c>
      <c r="H6192" s="103" t="str">
        <f>IFERROR(VLOOKUP(E6192,hoja!A:C,3,FALSE),0)</f>
        <v>0118</v>
      </c>
      <c r="I6192" s="24" t="str">
        <f t="shared" si="1906"/>
        <v>00210118</v>
      </c>
      <c r="K6192" s="23">
        <v>975</v>
      </c>
      <c r="L6192" s="23" t="str">
        <f t="shared" si="1909"/>
        <v>NACIONAL</v>
      </c>
      <c r="M6192" s="23" t="s">
        <v>618</v>
      </c>
      <c r="N6192" s="23" t="s">
        <v>622</v>
      </c>
      <c r="O6192" s="23">
        <f t="shared" si="1907"/>
        <v>8</v>
      </c>
      <c r="P6192" s="23" t="str">
        <f t="shared" si="1908"/>
        <v>00210118Principal</v>
      </c>
    </row>
    <row r="6193" spans="1:16" ht="15" hidden="1" customHeight="1">
      <c r="A6193" s="82" t="s">
        <v>635</v>
      </c>
      <c r="B6193" s="23" t="str">
        <f>IFERROR(VLOOKUP(A6193,hoja!$A$2:$E$970,4,FALSE),0)</f>
        <v>CENTRO</v>
      </c>
      <c r="C6193" s="23" t="str">
        <f>IFERROR(VLOOKUP(A6193,hoja!$A$2:$E$1370,5,FALSE),0)</f>
        <v>BOGOTÁ</v>
      </c>
      <c r="D6193" s="23" t="str">
        <f>IFERROR(VLOOKUP(A6193,hoja!A:D,3,FALSE),0)</f>
        <v>0021</v>
      </c>
      <c r="E6193" s="40" t="s">
        <v>728</v>
      </c>
      <c r="F6193" s="23" t="str">
        <f>IFERROR(VLOOKUP(E6193,hoja!$A$2:$E$970,4,FALSE),0)</f>
        <v>CENTRO</v>
      </c>
      <c r="G6193" s="23" t="str">
        <f>IFERROR(VLOOKUP(E6193,hoja!$A$2:$E$970,5,FALSE),0)</f>
        <v>VILLETA</v>
      </c>
      <c r="H6193" s="103" t="str">
        <f>IFERROR(VLOOKUP(E6193,hoja!A:C,3,FALSE),0)</f>
        <v>0025</v>
      </c>
      <c r="I6193" s="24" t="str">
        <f t="shared" si="1906"/>
        <v>00210025</v>
      </c>
      <c r="K6193" s="23">
        <v>105</v>
      </c>
      <c r="L6193" s="23" t="str">
        <f t="shared" si="1909"/>
        <v>REGIONAL</v>
      </c>
      <c r="M6193" s="23" t="s">
        <v>618</v>
      </c>
      <c r="N6193" s="23" t="s">
        <v>622</v>
      </c>
      <c r="O6193" s="23">
        <f t="shared" si="1907"/>
        <v>25</v>
      </c>
      <c r="P6193" s="23" t="str">
        <f t="shared" si="1908"/>
        <v>00210025Principal</v>
      </c>
    </row>
    <row r="6194" spans="1:16" ht="15" hidden="1" customHeight="1">
      <c r="A6194" s="82" t="s">
        <v>635</v>
      </c>
      <c r="B6194" s="23" t="str">
        <f>IFERROR(VLOOKUP(A6194,hoja!$A$2:$E$970,4,FALSE),0)</f>
        <v>CENTRO</v>
      </c>
      <c r="C6194" s="23" t="str">
        <f>IFERROR(VLOOKUP(A6194,hoja!$A$2:$E$1370,5,FALSE),0)</f>
        <v>BOGOTÁ</v>
      </c>
      <c r="D6194" s="23" t="str">
        <f>IFERROR(VLOOKUP(A6194,hoja!A:D,3,FALSE),0)</f>
        <v>0021</v>
      </c>
      <c r="E6194" s="40" t="s">
        <v>1330</v>
      </c>
      <c r="F6194" s="23" t="str">
        <f>IFERROR(VLOOKUP(E6194,hoja!$A$2:$E$970,4,FALSE),0)</f>
        <v>CENTRO</v>
      </c>
      <c r="G6194" s="23" t="str">
        <f>IFERROR(VLOOKUP(E6194,hoja!$A$2:$E$970,5,FALSE),0)</f>
        <v>SESQUILÉ</v>
      </c>
      <c r="H6194" s="103" t="str">
        <f>IFERROR(VLOOKUP(E6194,hoja!A:C,3,FALSE),0)</f>
        <v>1501</v>
      </c>
      <c r="I6194" s="24" t="str">
        <f t="shared" si="1906"/>
        <v>00211501</v>
      </c>
      <c r="K6194" s="23">
        <v>64</v>
      </c>
      <c r="L6194" s="23" t="str">
        <f t="shared" si="1909"/>
        <v>REGIONAL</v>
      </c>
      <c r="M6194" s="23" t="s">
        <v>618</v>
      </c>
      <c r="N6194" s="23" t="s">
        <v>622</v>
      </c>
      <c r="O6194" s="23">
        <f t="shared" si="1907"/>
        <v>25</v>
      </c>
      <c r="P6194" s="23" t="str">
        <f t="shared" si="1908"/>
        <v>00211501Principal</v>
      </c>
    </row>
    <row r="6195" spans="1:16" ht="15" hidden="1" customHeight="1">
      <c r="A6195" s="82" t="s">
        <v>635</v>
      </c>
      <c r="B6195" s="23" t="str">
        <f>IFERROR(VLOOKUP(A6195,hoja!$A$2:$E$970,4,FALSE),0)</f>
        <v>CENTRO</v>
      </c>
      <c r="C6195" s="23" t="str">
        <f>IFERROR(VLOOKUP(A6195,hoja!$A$2:$E$1370,5,FALSE),0)</f>
        <v>BOGOTÁ</v>
      </c>
      <c r="D6195" s="23" t="str">
        <f>IFERROR(VLOOKUP(A6195,hoja!A:D,3,FALSE),0)</f>
        <v>0021</v>
      </c>
      <c r="E6195" s="40" t="s">
        <v>1330</v>
      </c>
      <c r="F6195" s="23" t="str">
        <f>IFERROR(VLOOKUP(E6195,hoja!$A$2:$E$970,4,FALSE),0)</f>
        <v>CENTRO</v>
      </c>
      <c r="G6195" s="23" t="str">
        <f>IFERROR(VLOOKUP(E6195,hoja!$A$2:$E$970,5,FALSE),0)</f>
        <v>SESQUILÉ</v>
      </c>
      <c r="H6195" s="103" t="str">
        <f>IFERROR(VLOOKUP(E6195,hoja!A:C,3,FALSE),0)</f>
        <v>1501</v>
      </c>
      <c r="I6195" s="24" t="str">
        <f t="shared" si="1906"/>
        <v>00211501</v>
      </c>
      <c r="K6195" s="23">
        <v>73</v>
      </c>
      <c r="L6195" s="23" t="str">
        <f t="shared" si="1909"/>
        <v>REGIONAL</v>
      </c>
      <c r="M6195" s="23" t="s">
        <v>618</v>
      </c>
      <c r="N6195" s="23" t="s">
        <v>622</v>
      </c>
      <c r="O6195" s="23">
        <f t="shared" si="1907"/>
        <v>25</v>
      </c>
      <c r="P6195" s="23" t="str">
        <f t="shared" si="1908"/>
        <v>00211501Principal</v>
      </c>
    </row>
    <row r="6196" spans="1:16" ht="15" hidden="1" customHeight="1">
      <c r="A6196" s="82" t="s">
        <v>635</v>
      </c>
      <c r="B6196" s="23" t="str">
        <f>IFERROR(VLOOKUP(A6196,hoja!$A$2:$E$970,4,FALSE),0)</f>
        <v>CENTRO</v>
      </c>
      <c r="C6196" s="23" t="str">
        <f>IFERROR(VLOOKUP(A6196,hoja!$A$2:$E$1370,5,FALSE),0)</f>
        <v>BOGOTÁ</v>
      </c>
      <c r="D6196" s="23" t="str">
        <f>IFERROR(VLOOKUP(A6196,hoja!A:D,3,FALSE),0)</f>
        <v>0021</v>
      </c>
      <c r="E6196" s="40" t="s">
        <v>1336</v>
      </c>
      <c r="F6196" s="23" t="str">
        <f>IFERROR(VLOOKUP(E6196,hoja!$A$2:$E$970,4,FALSE),0)</f>
        <v>CENTRO</v>
      </c>
      <c r="G6196" s="23" t="str">
        <f>IFERROR(VLOOKUP(E6196,hoja!$A$2:$E$970,5,FALSE),0)</f>
        <v>ZIPAQUIRÁ</v>
      </c>
      <c r="H6196" s="103" t="str">
        <f>IFERROR(VLOOKUP(E6196,hoja!A:C,3,FALSE),0)</f>
        <v>50783</v>
      </c>
      <c r="I6196" s="24" t="str">
        <f t="shared" si="1906"/>
        <v>002150783</v>
      </c>
      <c r="K6196" s="23">
        <v>57</v>
      </c>
      <c r="L6196" s="23" t="str">
        <f t="shared" si="1909"/>
        <v>REGIONAL</v>
      </c>
      <c r="M6196" s="23" t="s">
        <v>618</v>
      </c>
      <c r="N6196" s="23" t="s">
        <v>622</v>
      </c>
      <c r="O6196" s="23">
        <f t="shared" si="1907"/>
        <v>25</v>
      </c>
      <c r="P6196" s="23" t="str">
        <f t="shared" si="1908"/>
        <v>002150783Principal</v>
      </c>
    </row>
    <row r="6197" spans="1:16" ht="15" hidden="1" customHeight="1">
      <c r="A6197" s="82" t="s">
        <v>635</v>
      </c>
      <c r="B6197" s="23" t="str">
        <f>IFERROR(VLOOKUP(A6197,hoja!$A$2:$E$970,4,FALSE),0)</f>
        <v>CENTRO</v>
      </c>
      <c r="C6197" s="23" t="str">
        <f>IFERROR(VLOOKUP(A6197,hoja!$A$2:$E$1370,5,FALSE),0)</f>
        <v>BOGOTÁ</v>
      </c>
      <c r="D6197" s="23" t="str">
        <f>IFERROR(VLOOKUP(A6197,hoja!A:D,3,FALSE),0)</f>
        <v>0021</v>
      </c>
      <c r="E6197" s="40" t="s">
        <v>1336</v>
      </c>
      <c r="F6197" s="23" t="str">
        <f>IFERROR(VLOOKUP(E6197,hoja!$A$2:$E$970,4,FALSE),0)</f>
        <v>CENTRO</v>
      </c>
      <c r="G6197" s="23" t="str">
        <f>IFERROR(VLOOKUP(E6197,hoja!$A$2:$E$970,5,FALSE),0)</f>
        <v>ZIPAQUIRÁ</v>
      </c>
      <c r="H6197" s="103" t="str">
        <f>IFERROR(VLOOKUP(E6197,hoja!A:C,3,FALSE),0)</f>
        <v>50783</v>
      </c>
      <c r="I6197" s="24" t="str">
        <f t="shared" si="1906"/>
        <v>002150783</v>
      </c>
      <c r="K6197" s="23">
        <v>24</v>
      </c>
      <c r="L6197" s="23" t="str">
        <f t="shared" si="1909"/>
        <v>REGIONAL</v>
      </c>
      <c r="M6197" s="23" t="s">
        <v>618</v>
      </c>
      <c r="N6197" s="23" t="s">
        <v>622</v>
      </c>
      <c r="O6197" s="23">
        <f t="shared" si="1907"/>
        <v>25</v>
      </c>
      <c r="P6197" s="23" t="str">
        <f t="shared" si="1908"/>
        <v>002150783Principal</v>
      </c>
    </row>
    <row r="6198" spans="1:16" ht="15" hidden="1" customHeight="1">
      <c r="A6198" s="82" t="s">
        <v>635</v>
      </c>
      <c r="B6198" s="23" t="str">
        <f>IFERROR(VLOOKUP(A6198,hoja!$A$2:$E$970,4,FALSE),0)</f>
        <v>CENTRO</v>
      </c>
      <c r="C6198" s="23" t="str">
        <f>IFERROR(VLOOKUP(A6198,hoja!$A$2:$E$1370,5,FALSE),0)</f>
        <v>BOGOTÁ</v>
      </c>
      <c r="D6198" s="23" t="str">
        <f>IFERROR(VLOOKUP(A6198,hoja!A:D,3,FALSE),0)</f>
        <v>0021</v>
      </c>
      <c r="E6198" s="40" t="s">
        <v>1256</v>
      </c>
      <c r="F6198" s="23" t="str">
        <f>IFERROR(VLOOKUP(E6198,hoja!$A$2:$E$970,4,FALSE),0)</f>
        <v>CENTRO</v>
      </c>
      <c r="G6198" s="23" t="str">
        <f>IFERROR(VLOOKUP(E6198,hoja!$A$2:$E$970,5,FALSE),0)</f>
        <v>BOGOTÁ</v>
      </c>
      <c r="H6198" s="103" t="str">
        <f>IFERROR(VLOOKUP(E6198,hoja!A:C,3,FALSE),0)</f>
        <v>50236</v>
      </c>
      <c r="I6198" s="24" t="str">
        <f t="shared" si="1906"/>
        <v>002150236</v>
      </c>
      <c r="K6198" s="23">
        <v>16</v>
      </c>
      <c r="L6198" s="23" t="str">
        <f t="shared" si="1909"/>
        <v>REGIONAL</v>
      </c>
      <c r="M6198" s="23" t="s">
        <v>618</v>
      </c>
      <c r="N6198" s="23" t="s">
        <v>622</v>
      </c>
      <c r="O6198" s="23">
        <f t="shared" si="1907"/>
        <v>25</v>
      </c>
      <c r="P6198" s="23" t="str">
        <f t="shared" si="1908"/>
        <v>002150236Principal</v>
      </c>
    </row>
    <row r="6199" spans="1:16" ht="15" hidden="1" customHeight="1">
      <c r="A6199" s="82" t="s">
        <v>635</v>
      </c>
      <c r="B6199" s="23" t="str">
        <f>IFERROR(VLOOKUP(A6199,hoja!$A$2:$E$970,4,FALSE),0)</f>
        <v>CENTRO</v>
      </c>
      <c r="C6199" s="23" t="str">
        <f>IFERROR(VLOOKUP(A6199,hoja!$A$2:$E$1370,5,FALSE),0)</f>
        <v>BOGOTÁ</v>
      </c>
      <c r="D6199" s="23" t="str">
        <f>IFERROR(VLOOKUP(A6199,hoja!A:D,3,FALSE),0)</f>
        <v>0021</v>
      </c>
      <c r="E6199" s="40" t="s">
        <v>1257</v>
      </c>
      <c r="F6199" s="23" t="str">
        <f>IFERROR(VLOOKUP(E6199,hoja!$A$2:$E$970,4,FALSE),0)</f>
        <v>CENTRO</v>
      </c>
      <c r="G6199" s="23" t="str">
        <f>IFERROR(VLOOKUP(E6199,hoja!$A$2:$E$970,5,FALSE),0)</f>
        <v>BOGOTÁ</v>
      </c>
      <c r="H6199" s="103" t="str">
        <f>IFERROR(VLOOKUP(E6199,hoja!A:C,3,FALSE),0)</f>
        <v>50237</v>
      </c>
      <c r="I6199" s="24" t="str">
        <f t="shared" si="1906"/>
        <v>002150237</v>
      </c>
      <c r="K6199" s="23">
        <v>11</v>
      </c>
      <c r="L6199" s="23" t="str">
        <f t="shared" si="1909"/>
        <v>REGIONAL</v>
      </c>
      <c r="M6199" s="23" t="s">
        <v>618</v>
      </c>
      <c r="N6199" s="23" t="s">
        <v>622</v>
      </c>
      <c r="O6199" s="23">
        <f t="shared" si="1907"/>
        <v>25</v>
      </c>
      <c r="P6199" s="23" t="str">
        <f t="shared" si="1908"/>
        <v>002150237Principal</v>
      </c>
    </row>
    <row r="6200" spans="1:16" ht="15" hidden="1" customHeight="1">
      <c r="A6200" s="82" t="s">
        <v>635</v>
      </c>
      <c r="B6200" s="23" t="str">
        <f>IFERROR(VLOOKUP(A6200,hoja!$A$2:$E$970,4,FALSE),0)</f>
        <v>CENTRO</v>
      </c>
      <c r="C6200" s="23" t="str">
        <f>IFERROR(VLOOKUP(A6200,hoja!$A$2:$E$1370,5,FALSE),0)</f>
        <v>BOGOTÁ</v>
      </c>
      <c r="D6200" s="23" t="str">
        <f>IFERROR(VLOOKUP(A6200,hoja!A:D,3,FALSE),0)</f>
        <v>0021</v>
      </c>
      <c r="E6200" s="40" t="s">
        <v>686</v>
      </c>
      <c r="F6200" s="23" t="str">
        <f>IFERROR(VLOOKUP(E6200,hoja!$A$2:$E$970,4,FALSE),0)</f>
        <v>SANTANDER</v>
      </c>
      <c r="G6200" s="23" t="str">
        <f>IFERROR(VLOOKUP(E6200,hoja!$A$2:$E$970,5,FALSE),0)</f>
        <v>BARRANCABERMEJA</v>
      </c>
      <c r="H6200" s="103" t="str">
        <f>IFERROR(VLOOKUP(E6200,hoja!A:C,3,FALSE),0)</f>
        <v>0424</v>
      </c>
      <c r="I6200" s="24" t="str">
        <f t="shared" si="1906"/>
        <v>00210424</v>
      </c>
      <c r="K6200" s="23">
        <v>443</v>
      </c>
      <c r="L6200" s="23" t="str">
        <f t="shared" si="1909"/>
        <v>NACIONAL</v>
      </c>
      <c r="M6200" s="23" t="s">
        <v>618</v>
      </c>
      <c r="N6200" s="23" t="s">
        <v>622</v>
      </c>
      <c r="O6200" s="23">
        <f t="shared" si="1907"/>
        <v>16</v>
      </c>
      <c r="P6200" s="23" t="str">
        <f t="shared" si="1908"/>
        <v>00210424Principal</v>
      </c>
    </row>
    <row r="6201" spans="1:16" ht="15" hidden="1" customHeight="1">
      <c r="A6201" s="82" t="s">
        <v>635</v>
      </c>
      <c r="B6201" s="23" t="str">
        <f>IFERROR(VLOOKUP(A6201,hoja!$A$2:$E$970,4,FALSE),0)</f>
        <v>CENTRO</v>
      </c>
      <c r="C6201" s="23" t="str">
        <f>IFERROR(VLOOKUP(A6201,hoja!$A$2:$E$1370,5,FALSE),0)</f>
        <v>BOGOTÁ</v>
      </c>
      <c r="D6201" s="23" t="str">
        <f>IFERROR(VLOOKUP(A6201,hoja!A:D,3,FALSE),0)</f>
        <v>0021</v>
      </c>
      <c r="E6201" s="40" t="s">
        <v>667</v>
      </c>
      <c r="F6201" s="23" t="str">
        <f>IFERROR(VLOOKUP(E6201,hoja!$A$2:$E$970,4,FALSE),0)</f>
        <v>COSTA</v>
      </c>
      <c r="G6201" s="23" t="str">
        <f>IFERROR(VLOOKUP(E6201,hoja!$A$2:$E$970,5,FALSE),0)</f>
        <v>MONTERÍA</v>
      </c>
      <c r="H6201" s="103" t="str">
        <f>IFERROR(VLOOKUP(E6201,hoja!A:C,3,FALSE),0)</f>
        <v>0381</v>
      </c>
      <c r="I6201" s="24" t="str">
        <f t="shared" si="1906"/>
        <v>00210381</v>
      </c>
      <c r="K6201" s="23">
        <v>825</v>
      </c>
      <c r="L6201" s="23" t="str">
        <f t="shared" si="1909"/>
        <v>NACIONAL</v>
      </c>
      <c r="M6201" s="23" t="s">
        <v>618</v>
      </c>
      <c r="N6201" s="23" t="s">
        <v>622</v>
      </c>
      <c r="O6201" s="23">
        <f t="shared" si="1907"/>
        <v>8</v>
      </c>
      <c r="P6201" s="23" t="str">
        <f t="shared" si="1908"/>
        <v>00210381Principal</v>
      </c>
    </row>
    <row r="6202" spans="1:16" ht="15" hidden="1" customHeight="1">
      <c r="A6202" s="82" t="s">
        <v>635</v>
      </c>
      <c r="B6202" s="23" t="str">
        <f>IFERROR(VLOOKUP(A6202,hoja!$A$2:$E$970,4,FALSE),0)</f>
        <v>CENTRO</v>
      </c>
      <c r="C6202" s="23" t="str">
        <f>IFERROR(VLOOKUP(A6202,hoja!$A$2:$E$1370,5,FALSE),0)</f>
        <v>BOGOTÁ</v>
      </c>
      <c r="D6202" s="23" t="str">
        <f>IFERROR(VLOOKUP(A6202,hoja!A:D,3,FALSE),0)</f>
        <v>0021</v>
      </c>
      <c r="E6202" s="40" t="s">
        <v>641</v>
      </c>
      <c r="F6202" s="23" t="str">
        <f>IFERROR(VLOOKUP(E6202,hoja!$A$2:$E$970,4,FALSE),0)</f>
        <v>ANTIOQUIA</v>
      </c>
      <c r="G6202" s="23" t="str">
        <f>IFERROR(VLOOKUP(E6202,hoja!$A$2:$E$970,5,FALSE),0)</f>
        <v>MEDELLÍN</v>
      </c>
      <c r="H6202" s="103" t="str">
        <f>IFERROR(VLOOKUP(E6202,hoja!A:C,3,FALSE),0)</f>
        <v>0079</v>
      </c>
      <c r="I6202" s="24" t="str">
        <f t="shared" si="1906"/>
        <v>00210079</v>
      </c>
      <c r="K6202" s="23">
        <v>417</v>
      </c>
      <c r="L6202" s="23" t="str">
        <f t="shared" si="1909"/>
        <v>NACIONAL</v>
      </c>
      <c r="M6202" s="23" t="s">
        <v>618</v>
      </c>
      <c r="N6202" s="23" t="s">
        <v>622</v>
      </c>
      <c r="O6202" s="23">
        <f t="shared" si="1907"/>
        <v>16</v>
      </c>
      <c r="P6202" s="23" t="str">
        <f t="shared" si="1908"/>
        <v>00210079Principal</v>
      </c>
    </row>
    <row r="6203" spans="1:16" ht="15" hidden="1" customHeight="1">
      <c r="A6203" s="82" t="s">
        <v>635</v>
      </c>
      <c r="B6203" s="23" t="str">
        <f>IFERROR(VLOOKUP(A6203,hoja!$A$2:$E$970,4,FALSE),0)</f>
        <v>CENTRO</v>
      </c>
      <c r="C6203" s="23" t="str">
        <f>IFERROR(VLOOKUP(A6203,hoja!$A$2:$E$1370,5,FALSE),0)</f>
        <v>BOGOTÁ</v>
      </c>
      <c r="D6203" s="23" t="str">
        <f>IFERROR(VLOOKUP(A6203,hoja!A:D,3,FALSE),0)</f>
        <v>0021</v>
      </c>
      <c r="E6203" s="40" t="s">
        <v>1059</v>
      </c>
      <c r="F6203" s="23" t="str">
        <f>IFERROR(VLOOKUP(E6203,hoja!$A$2:$E$970,4,FALSE),0)</f>
        <v>ANTIOQUIA</v>
      </c>
      <c r="G6203" s="23" t="str">
        <f>IFERROR(VLOOKUP(E6203,hoja!$A$2:$E$970,5,FALSE),0)</f>
        <v>MEDELLÍN</v>
      </c>
      <c r="H6203" s="103" t="str">
        <f>IFERROR(VLOOKUP(E6203,hoja!A:C,3,FALSE),0)</f>
        <v>0043</v>
      </c>
      <c r="I6203" s="24" t="str">
        <f t="shared" si="1906"/>
        <v>00210043</v>
      </c>
      <c r="K6203" s="23">
        <v>429</v>
      </c>
      <c r="L6203" s="23" t="str">
        <f t="shared" si="1909"/>
        <v>NACIONAL</v>
      </c>
      <c r="M6203" s="23" t="s">
        <v>618</v>
      </c>
      <c r="N6203" s="23" t="s">
        <v>622</v>
      </c>
      <c r="O6203" s="23">
        <f t="shared" si="1907"/>
        <v>16</v>
      </c>
      <c r="P6203" s="23" t="str">
        <f t="shared" si="1908"/>
        <v>00210043Principal</v>
      </c>
    </row>
    <row r="6204" spans="1:16" ht="15" hidden="1" customHeight="1">
      <c r="A6204" s="82" t="s">
        <v>635</v>
      </c>
      <c r="B6204" s="23" t="str">
        <f>IFERROR(VLOOKUP(A6204,hoja!$A$2:$E$970,4,FALSE),0)</f>
        <v>CENTRO</v>
      </c>
      <c r="C6204" s="23" t="str">
        <f>IFERROR(VLOOKUP(A6204,hoja!$A$2:$E$1370,5,FALSE),0)</f>
        <v>BOGOTÁ</v>
      </c>
      <c r="D6204" s="23" t="str">
        <f>IFERROR(VLOOKUP(A6204,hoja!A:D,3,FALSE),0)</f>
        <v>0021</v>
      </c>
      <c r="E6204" s="40" t="s">
        <v>1338</v>
      </c>
      <c r="F6204" s="23" t="str">
        <f>IFERROR(VLOOKUP(E6204,hoja!$A$2:$E$970,4,FALSE),0)</f>
        <v>CENTRO</v>
      </c>
      <c r="G6204" s="23" t="str">
        <f>IFERROR(VLOOKUP(E6204,hoja!$A$2:$E$970,5,FALSE),0)</f>
        <v>BOGOTÁ</v>
      </c>
      <c r="H6204" s="103" t="str">
        <f>IFERROR(VLOOKUP(E6204,hoja!A:C,3,FALSE),0)</f>
        <v>50289</v>
      </c>
      <c r="I6204" s="24" t="str">
        <f t="shared" si="1906"/>
        <v>002150289</v>
      </c>
      <c r="K6204" s="23">
        <v>9</v>
      </c>
      <c r="L6204" s="23" t="str">
        <f t="shared" si="1909"/>
        <v>REGIONAL</v>
      </c>
      <c r="M6204" s="23" t="s">
        <v>618</v>
      </c>
      <c r="N6204" s="23" t="s">
        <v>622</v>
      </c>
      <c r="O6204" s="23">
        <f t="shared" si="1907"/>
        <v>25</v>
      </c>
      <c r="P6204" s="23" t="str">
        <f t="shared" si="1908"/>
        <v>002150289Principal</v>
      </c>
    </row>
    <row r="6205" spans="1:16" ht="15" hidden="1" customHeight="1">
      <c r="A6205" s="82" t="s">
        <v>731</v>
      </c>
      <c r="B6205" s="23" t="str">
        <f>IFERROR(VLOOKUP(A6205,hoja!$A$2:$E$970,4,FALSE),0)</f>
        <v>SANTANDER</v>
      </c>
      <c r="C6205" s="23" t="str">
        <f>IFERROR(VLOOKUP(A6205,hoja!$A$2:$E$1370,5,FALSE),0)</f>
        <v>CÚCUTA</v>
      </c>
      <c r="D6205" s="23" t="str">
        <f>IFERROR(VLOOKUP(A6205,hoja!A:D,3,FALSE),0)</f>
        <v>0438</v>
      </c>
      <c r="E6205" s="40" t="s">
        <v>1330</v>
      </c>
      <c r="F6205" s="23" t="str">
        <f>IFERROR(VLOOKUP(E6205,hoja!$A$2:$E$970,4,FALSE),0)</f>
        <v>CENTRO</v>
      </c>
      <c r="G6205" s="23" t="str">
        <f>IFERROR(VLOOKUP(E6205,hoja!$A$2:$E$970,5,FALSE),0)</f>
        <v>SESQUILÉ</v>
      </c>
      <c r="H6205" s="103" t="str">
        <f>IFERROR(VLOOKUP(E6205,hoja!A:C,3,FALSE),0)</f>
        <v>1501</v>
      </c>
      <c r="I6205" s="24" t="str">
        <f t="shared" si="1906"/>
        <v>04381501</v>
      </c>
      <c r="K6205" s="23">
        <v>599</v>
      </c>
      <c r="L6205" s="23" t="str">
        <f t="shared" si="1909"/>
        <v>NACIONAL</v>
      </c>
      <c r="M6205" s="23" t="s">
        <v>618</v>
      </c>
      <c r="N6205" s="23" t="s">
        <v>622</v>
      </c>
      <c r="O6205" s="23">
        <f t="shared" si="1907"/>
        <v>12</v>
      </c>
      <c r="P6205" s="23" t="str">
        <f t="shared" si="1908"/>
        <v>04381501Principal</v>
      </c>
    </row>
    <row r="6206" spans="1:16" ht="15" hidden="1" customHeight="1">
      <c r="A6206" s="82" t="s">
        <v>636</v>
      </c>
      <c r="B6206" s="23" t="str">
        <f>IFERROR(VLOOKUP(A6206,hoja!$A$2:$E$970,4,FALSE),0)</f>
        <v>CENTRO</v>
      </c>
      <c r="C6206" s="23" t="str">
        <f>IFERROR(VLOOKUP(A6206,hoja!$A$2:$E$1370,5,FALSE),0)</f>
        <v>DUITAMA</v>
      </c>
      <c r="D6206" s="23" t="str">
        <f>IFERROR(VLOOKUP(A6206,hoja!A:D,3,FALSE),0)</f>
        <v>0441</v>
      </c>
      <c r="E6206" s="40" t="s">
        <v>655</v>
      </c>
      <c r="F6206" s="23" t="str">
        <f>IFERROR(VLOOKUP(E6206,hoja!$A$2:$E$970,4,FALSE),0)</f>
        <v>ANTIOQUIA</v>
      </c>
      <c r="G6206" s="23" t="str">
        <f>IFERROR(VLOOKUP(E6206,hoja!$A$2:$E$970,5,FALSE),0)</f>
        <v>MEDELLÍN</v>
      </c>
      <c r="H6206" s="103" t="str">
        <f>IFERROR(VLOOKUP(E6206,hoja!A:C,3,FALSE),0)</f>
        <v>0292</v>
      </c>
      <c r="I6206" s="24" t="str">
        <f t="shared" si="1906"/>
        <v>04410292</v>
      </c>
      <c r="K6206" s="23">
        <v>649</v>
      </c>
      <c r="L6206" s="23" t="str">
        <f t="shared" si="1909"/>
        <v>NACIONAL</v>
      </c>
      <c r="M6206" s="23" t="s">
        <v>618</v>
      </c>
      <c r="N6206" s="23" t="s">
        <v>622</v>
      </c>
      <c r="O6206" s="23">
        <f t="shared" si="1907"/>
        <v>12</v>
      </c>
      <c r="P6206" s="23" t="str">
        <f t="shared" si="1908"/>
        <v>04410292Principal</v>
      </c>
    </row>
    <row r="6207" spans="1:16" ht="15" hidden="1" customHeight="1">
      <c r="A6207" s="82" t="s">
        <v>636</v>
      </c>
      <c r="B6207" s="23" t="str">
        <f>IFERROR(VLOOKUP(A6207,hoja!$A$2:$E$970,4,FALSE),0)</f>
        <v>CENTRO</v>
      </c>
      <c r="C6207" s="23" t="str">
        <f>IFERROR(VLOOKUP(A6207,hoja!$A$2:$E$1370,5,FALSE),0)</f>
        <v>DUITAMA</v>
      </c>
      <c r="D6207" s="23" t="str">
        <f>IFERROR(VLOOKUP(A6207,hoja!A:D,3,FALSE),0)</f>
        <v>0441</v>
      </c>
      <c r="E6207" s="40" t="s">
        <v>1330</v>
      </c>
      <c r="F6207" s="23" t="str">
        <f>IFERROR(VLOOKUP(E6207,hoja!$A$2:$E$970,4,FALSE),0)</f>
        <v>CENTRO</v>
      </c>
      <c r="G6207" s="23" t="str">
        <f>IFERROR(VLOOKUP(E6207,hoja!$A$2:$E$970,5,FALSE),0)</f>
        <v>SESQUILÉ</v>
      </c>
      <c r="H6207" s="103" t="str">
        <f>IFERROR(VLOOKUP(E6207,hoja!A:C,3,FALSE),0)</f>
        <v>1501</v>
      </c>
      <c r="I6207" s="24" t="str">
        <f t="shared" si="1906"/>
        <v>04411501</v>
      </c>
      <c r="K6207" s="23">
        <v>143</v>
      </c>
      <c r="L6207" s="23" t="str">
        <f t="shared" si="1909"/>
        <v>REGIONAL</v>
      </c>
      <c r="M6207" s="23" t="s">
        <v>618</v>
      </c>
      <c r="N6207" s="23" t="s">
        <v>622</v>
      </c>
      <c r="O6207" s="23">
        <f t="shared" si="1907"/>
        <v>25</v>
      </c>
      <c r="P6207" s="23" t="str">
        <f t="shared" si="1908"/>
        <v>04411501Principal</v>
      </c>
    </row>
    <row r="6208" spans="1:16" ht="15" hidden="1" customHeight="1">
      <c r="A6208" s="82" t="s">
        <v>636</v>
      </c>
      <c r="B6208" s="23" t="str">
        <f>IFERROR(VLOOKUP(A6208,hoja!$A$2:$E$970,4,FALSE),0)</f>
        <v>CENTRO</v>
      </c>
      <c r="C6208" s="23" t="str">
        <f>IFERROR(VLOOKUP(A6208,hoja!$A$2:$E$1370,5,FALSE),0)</f>
        <v>DUITAMA</v>
      </c>
      <c r="D6208" s="23" t="str">
        <f>IFERROR(VLOOKUP(A6208,hoja!A:D,3,FALSE),0)</f>
        <v>0441</v>
      </c>
      <c r="E6208" s="40" t="s">
        <v>1330</v>
      </c>
      <c r="F6208" s="23" t="str">
        <f>IFERROR(VLOOKUP(E6208,hoja!$A$2:$E$970,4,FALSE),0)</f>
        <v>CENTRO</v>
      </c>
      <c r="G6208" s="23" t="str">
        <f>IFERROR(VLOOKUP(E6208,hoja!$A$2:$E$970,5,FALSE),0)</f>
        <v>SESQUILÉ</v>
      </c>
      <c r="H6208" s="103" t="str">
        <f>IFERROR(VLOOKUP(E6208,hoja!A:C,3,FALSE),0)</f>
        <v>1501</v>
      </c>
      <c r="I6208" s="24" t="str">
        <f t="shared" si="1906"/>
        <v>04411501</v>
      </c>
      <c r="K6208" s="23">
        <v>14</v>
      </c>
      <c r="L6208" s="23" t="str">
        <f t="shared" si="1909"/>
        <v>REGIONAL</v>
      </c>
      <c r="M6208" s="23" t="s">
        <v>618</v>
      </c>
      <c r="N6208" s="23" t="s">
        <v>622</v>
      </c>
      <c r="O6208" s="23">
        <f t="shared" si="1907"/>
        <v>25</v>
      </c>
      <c r="P6208" s="23" t="str">
        <f t="shared" si="1908"/>
        <v>04411501Principal</v>
      </c>
    </row>
    <row r="6209" spans="1:16" ht="15" hidden="1" customHeight="1">
      <c r="A6209" s="82" t="s">
        <v>636</v>
      </c>
      <c r="B6209" s="23" t="str">
        <f>IFERROR(VLOOKUP(A6209,hoja!$A$2:$E$970,4,FALSE),0)</f>
        <v>CENTRO</v>
      </c>
      <c r="C6209" s="23" t="str">
        <f>IFERROR(VLOOKUP(A6209,hoja!$A$2:$E$1370,5,FALSE),0)</f>
        <v>DUITAMA</v>
      </c>
      <c r="D6209" s="23" t="str">
        <f>IFERROR(VLOOKUP(A6209,hoja!A:D,3,FALSE),0)</f>
        <v>0441</v>
      </c>
      <c r="E6209" s="40" t="s">
        <v>1255</v>
      </c>
      <c r="F6209" s="23" t="str">
        <f>IFERROR(VLOOKUP(E6209,hoja!$A$2:$E$970,4,FALSE),0)</f>
        <v>CENTRO</v>
      </c>
      <c r="G6209" s="23" t="str">
        <f>IFERROR(VLOOKUP(E6209,hoja!$A$2:$E$970,5,FALSE),0)</f>
        <v>BOGOTÁ</v>
      </c>
      <c r="H6209" s="103" t="str">
        <f>IFERROR(VLOOKUP(E6209,hoja!A:C,3,FALSE),0)</f>
        <v>50235</v>
      </c>
      <c r="I6209" s="24" t="str">
        <f t="shared" ref="I6209:I6269" si="1910">D6209&amp;H6209</f>
        <v>044150235</v>
      </c>
      <c r="K6209" s="23">
        <v>349</v>
      </c>
      <c r="L6209" s="23" t="str">
        <f t="shared" si="1909"/>
        <v>REGIONAL</v>
      </c>
      <c r="M6209" s="23" t="s">
        <v>618</v>
      </c>
      <c r="N6209" s="23" t="s">
        <v>622</v>
      </c>
      <c r="O6209" s="23">
        <f t="shared" ref="O6209:O6269" si="1911">IF(K6209&lt;=250,25,IF(K6209&lt;=500,16,IF(K6209&lt;=800,12,IF(K6209&lt;=1100,8,IF(K6209&lt;=1400,6,IF(K6209&lt;=1700,5))))))</f>
        <v>16</v>
      </c>
      <c r="P6209" s="23" t="str">
        <f t="shared" ref="P6209:P6269" si="1912">D6209&amp;H6209&amp;M6209</f>
        <v>044150235Principal</v>
      </c>
    </row>
    <row r="6210" spans="1:16" ht="15" hidden="1" customHeight="1">
      <c r="A6210" s="82" t="s">
        <v>636</v>
      </c>
      <c r="B6210" s="23" t="str">
        <f>IFERROR(VLOOKUP(A6210,hoja!$A$2:$E$970,4,FALSE),0)</f>
        <v>CENTRO</v>
      </c>
      <c r="C6210" s="23" t="str">
        <f>IFERROR(VLOOKUP(A6210,hoja!$A$2:$E$1370,5,FALSE),0)</f>
        <v>DUITAMA</v>
      </c>
      <c r="D6210" s="23" t="str">
        <f>IFERROR(VLOOKUP(A6210,hoja!A:D,3,FALSE),0)</f>
        <v>0441</v>
      </c>
      <c r="E6210" s="40" t="s">
        <v>1336</v>
      </c>
      <c r="F6210" s="23" t="str">
        <f>IFERROR(VLOOKUP(E6210,hoja!$A$2:$E$970,4,FALSE),0)</f>
        <v>CENTRO</v>
      </c>
      <c r="G6210" s="23" t="str">
        <f>IFERROR(VLOOKUP(E6210,hoja!$A$2:$E$970,5,FALSE),0)</f>
        <v>ZIPAQUIRÁ</v>
      </c>
      <c r="H6210" s="103" t="str">
        <f>IFERROR(VLOOKUP(E6210,hoja!A:C,3,FALSE),0)</f>
        <v>50783</v>
      </c>
      <c r="I6210" s="24" t="str">
        <f t="shared" si="1910"/>
        <v>044150783</v>
      </c>
      <c r="K6210" s="23">
        <v>158</v>
      </c>
      <c r="L6210" s="23" t="str">
        <f t="shared" si="1909"/>
        <v>REGIONAL</v>
      </c>
      <c r="M6210" s="23" t="s">
        <v>618</v>
      </c>
      <c r="N6210" s="23" t="s">
        <v>622</v>
      </c>
      <c r="O6210" s="23">
        <f t="shared" si="1911"/>
        <v>25</v>
      </c>
      <c r="P6210" s="23" t="str">
        <f t="shared" si="1912"/>
        <v>044150783Principal</v>
      </c>
    </row>
    <row r="6211" spans="1:16" ht="15" hidden="1" customHeight="1">
      <c r="A6211" s="82" t="s">
        <v>636</v>
      </c>
      <c r="B6211" s="23" t="str">
        <f>IFERROR(VLOOKUP(A6211,hoja!$A$2:$E$970,4,FALSE),0)</f>
        <v>CENTRO</v>
      </c>
      <c r="C6211" s="23" t="str">
        <f>IFERROR(VLOOKUP(A6211,hoja!$A$2:$E$1370,5,FALSE),0)</f>
        <v>DUITAMA</v>
      </c>
      <c r="D6211" s="23" t="str">
        <f>IFERROR(VLOOKUP(A6211,hoja!A:D,3,FALSE),0)</f>
        <v>0441</v>
      </c>
      <c r="E6211" s="40" t="s">
        <v>641</v>
      </c>
      <c r="F6211" s="23" t="str">
        <f>IFERROR(VLOOKUP(E6211,hoja!$A$2:$E$970,4,FALSE),0)</f>
        <v>ANTIOQUIA</v>
      </c>
      <c r="G6211" s="23" t="str">
        <f>IFERROR(VLOOKUP(E6211,hoja!$A$2:$E$970,5,FALSE),0)</f>
        <v>MEDELLÍN</v>
      </c>
      <c r="H6211" s="103" t="str">
        <f>IFERROR(VLOOKUP(E6211,hoja!A:C,3,FALSE),0)</f>
        <v>0079</v>
      </c>
      <c r="I6211" s="24" t="str">
        <f t="shared" si="1910"/>
        <v>04410079</v>
      </c>
      <c r="K6211" s="23">
        <v>611</v>
      </c>
      <c r="L6211" s="23" t="str">
        <f t="shared" ref="L6211:L6271" si="1913">IF(B6211=F6211,"REGIONAL","NACIONAL")</f>
        <v>NACIONAL</v>
      </c>
      <c r="M6211" s="23" t="s">
        <v>618</v>
      </c>
      <c r="N6211" s="23" t="s">
        <v>622</v>
      </c>
      <c r="O6211" s="23">
        <f t="shared" si="1911"/>
        <v>12</v>
      </c>
      <c r="P6211" s="23" t="str">
        <f t="shared" si="1912"/>
        <v>04410079Principal</v>
      </c>
    </row>
    <row r="6212" spans="1:16" ht="15" hidden="1" customHeight="1">
      <c r="A6212" s="82" t="s">
        <v>636</v>
      </c>
      <c r="B6212" s="23" t="str">
        <f>IFERROR(VLOOKUP(A6212,hoja!$A$2:$E$970,4,FALSE),0)</f>
        <v>CENTRO</v>
      </c>
      <c r="C6212" s="23" t="str">
        <f>IFERROR(VLOOKUP(A6212,hoja!$A$2:$E$1370,5,FALSE),0)</f>
        <v>DUITAMA</v>
      </c>
      <c r="D6212" s="23" t="str">
        <f>IFERROR(VLOOKUP(A6212,hoja!A:D,3,FALSE),0)</f>
        <v>0441</v>
      </c>
      <c r="E6212" s="40" t="s">
        <v>1059</v>
      </c>
      <c r="F6212" s="23" t="str">
        <f>IFERROR(VLOOKUP(E6212,hoja!$A$2:$E$970,4,FALSE),0)</f>
        <v>ANTIOQUIA</v>
      </c>
      <c r="G6212" s="23" t="str">
        <f>IFERROR(VLOOKUP(E6212,hoja!$A$2:$E$970,5,FALSE),0)</f>
        <v>MEDELLÍN</v>
      </c>
      <c r="H6212" s="103" t="str">
        <f>IFERROR(VLOOKUP(E6212,hoja!A:C,3,FALSE),0)</f>
        <v>0043</v>
      </c>
      <c r="I6212" s="24" t="str">
        <f t="shared" si="1910"/>
        <v>04410043</v>
      </c>
      <c r="K6212" s="23">
        <v>633</v>
      </c>
      <c r="L6212" s="23" t="str">
        <f t="shared" si="1913"/>
        <v>NACIONAL</v>
      </c>
      <c r="M6212" s="23" t="s">
        <v>618</v>
      </c>
      <c r="N6212" s="23" t="s">
        <v>622</v>
      </c>
      <c r="O6212" s="23">
        <f t="shared" si="1911"/>
        <v>12</v>
      </c>
      <c r="P6212" s="23" t="str">
        <f t="shared" si="1912"/>
        <v>04410043Principal</v>
      </c>
    </row>
    <row r="6213" spans="1:16" ht="15" hidden="1" customHeight="1">
      <c r="A6213" s="82" t="s">
        <v>732</v>
      </c>
      <c r="B6213" s="23" t="str">
        <f>IFERROR(VLOOKUP(A6213,hoja!$A$2:$E$970,4,FALSE),0)</f>
        <v>CENTRO</v>
      </c>
      <c r="C6213" s="23" t="str">
        <f>IFERROR(VLOOKUP(A6213,hoja!$A$2:$E$1370,5,FALSE),0)</f>
        <v>IBAGUÉ</v>
      </c>
      <c r="D6213" s="23" t="str">
        <f>IFERROR(VLOOKUP(A6213,hoja!A:D,3,FALSE),0)</f>
        <v>0389</v>
      </c>
      <c r="E6213" s="40" t="s">
        <v>1330</v>
      </c>
      <c r="F6213" s="23" t="str">
        <f>IFERROR(VLOOKUP(E6213,hoja!$A$2:$E$970,4,FALSE),0)</f>
        <v>CENTRO</v>
      </c>
      <c r="G6213" s="23" t="str">
        <f>IFERROR(VLOOKUP(E6213,hoja!$A$2:$E$970,5,FALSE),0)</f>
        <v>SESQUILÉ</v>
      </c>
      <c r="H6213" s="103" t="str">
        <f>IFERROR(VLOOKUP(E6213,hoja!A:C,3,FALSE),0)</f>
        <v>1501</v>
      </c>
      <c r="I6213" s="24" t="str">
        <f t="shared" si="1910"/>
        <v>03891501</v>
      </c>
      <c r="K6213" s="23">
        <v>235</v>
      </c>
      <c r="L6213" s="23" t="str">
        <f t="shared" si="1913"/>
        <v>REGIONAL</v>
      </c>
      <c r="M6213" s="23" t="s">
        <v>618</v>
      </c>
      <c r="N6213" s="23" t="s">
        <v>622</v>
      </c>
      <c r="O6213" s="23">
        <f t="shared" si="1911"/>
        <v>25</v>
      </c>
      <c r="P6213" s="23" t="str">
        <f t="shared" si="1912"/>
        <v>03891501Principal</v>
      </c>
    </row>
    <row r="6214" spans="1:16" ht="15" hidden="1" customHeight="1">
      <c r="A6214" s="82" t="s">
        <v>667</v>
      </c>
      <c r="B6214" s="23" t="str">
        <f>IFERROR(VLOOKUP(A6214,hoja!$A$2:$E$970,4,FALSE),0)</f>
        <v>COSTA</v>
      </c>
      <c r="C6214" s="23" t="str">
        <f>IFERROR(VLOOKUP(A6214,hoja!$A$2:$E$1370,5,FALSE),0)</f>
        <v>MONTERÍA</v>
      </c>
      <c r="D6214" s="23" t="str">
        <f>IFERROR(VLOOKUP(A6214,hoja!A:D,3,FALSE),0)</f>
        <v>0381</v>
      </c>
      <c r="E6214" s="40" t="s">
        <v>635</v>
      </c>
      <c r="F6214" s="23" t="str">
        <f>IFERROR(VLOOKUP(E6214,hoja!$A$2:$E$970,4,FALSE),0)</f>
        <v>CENTRO</v>
      </c>
      <c r="G6214" s="23" t="str">
        <f>IFERROR(VLOOKUP(E6214,hoja!$A$2:$E$970,5,FALSE),0)</f>
        <v>BOGOTÁ</v>
      </c>
      <c r="H6214" s="103" t="str">
        <f>IFERROR(VLOOKUP(E6214,hoja!A:C,3,FALSE),0)</f>
        <v>0021</v>
      </c>
      <c r="I6214" s="24" t="str">
        <f t="shared" si="1910"/>
        <v>03810021</v>
      </c>
      <c r="K6214" s="23">
        <v>825</v>
      </c>
      <c r="L6214" s="23" t="str">
        <f t="shared" si="1913"/>
        <v>NACIONAL</v>
      </c>
      <c r="M6214" s="23" t="s">
        <v>618</v>
      </c>
      <c r="N6214" s="23" t="s">
        <v>622</v>
      </c>
      <c r="O6214" s="23">
        <f t="shared" si="1911"/>
        <v>8</v>
      </c>
      <c r="P6214" s="23" t="str">
        <f t="shared" si="1912"/>
        <v>03810021Principal</v>
      </c>
    </row>
    <row r="6215" spans="1:16" ht="15" hidden="1" customHeight="1">
      <c r="A6215" s="82" t="s">
        <v>679</v>
      </c>
      <c r="B6215" s="23" t="str">
        <f>IFERROR(VLOOKUP(A6215,hoja!$A$2:$E$970,4,FALSE),0)</f>
        <v>CENTRO</v>
      </c>
      <c r="C6215" s="23" t="str">
        <f>IFERROR(VLOOKUP(A6215,hoja!$A$2:$E$1370,5,FALSE),0)</f>
        <v>NEIVA</v>
      </c>
      <c r="D6215" s="23" t="str">
        <f>IFERROR(VLOOKUP(A6215,hoja!A:D,3,FALSE),0)</f>
        <v>0385</v>
      </c>
      <c r="E6215" s="40" t="s">
        <v>1330</v>
      </c>
      <c r="F6215" s="23" t="str">
        <f>IFERROR(VLOOKUP(E6215,hoja!$A$2:$E$970,4,FALSE),0)</f>
        <v>CENTRO</v>
      </c>
      <c r="G6215" s="23" t="str">
        <f>IFERROR(VLOOKUP(E6215,hoja!$A$2:$E$970,5,FALSE),0)</f>
        <v>SESQUILÉ</v>
      </c>
      <c r="H6215" s="103" t="str">
        <f>IFERROR(VLOOKUP(E6215,hoja!A:C,3,FALSE),0)</f>
        <v>1501</v>
      </c>
      <c r="I6215" s="24" t="str">
        <f t="shared" si="1910"/>
        <v>03851501</v>
      </c>
      <c r="K6215" s="23">
        <v>368</v>
      </c>
      <c r="L6215" s="23" t="str">
        <f t="shared" si="1913"/>
        <v>REGIONAL</v>
      </c>
      <c r="M6215" s="23" t="s">
        <v>618</v>
      </c>
      <c r="N6215" s="23" t="s">
        <v>622</v>
      </c>
      <c r="O6215" s="23">
        <f t="shared" si="1911"/>
        <v>16</v>
      </c>
      <c r="P6215" s="23" t="str">
        <f t="shared" si="1912"/>
        <v>03851501Principal</v>
      </c>
    </row>
    <row r="6216" spans="1:16" ht="15" hidden="1" customHeight="1">
      <c r="A6216" s="82" t="s">
        <v>679</v>
      </c>
      <c r="B6216" s="23" t="str">
        <f>IFERROR(VLOOKUP(A6216,hoja!$A$2:$E$970,4,FALSE),0)</f>
        <v>CENTRO</v>
      </c>
      <c r="C6216" s="23" t="str">
        <f>IFERROR(VLOOKUP(A6216,hoja!$A$2:$E$1370,5,FALSE),0)</f>
        <v>NEIVA</v>
      </c>
      <c r="D6216" s="23" t="str">
        <f>IFERROR(VLOOKUP(A6216,hoja!A:D,3,FALSE),0)</f>
        <v>0385</v>
      </c>
      <c r="E6216" s="40" t="s">
        <v>1330</v>
      </c>
      <c r="F6216" s="23" t="str">
        <f>IFERROR(VLOOKUP(E6216,hoja!$A$2:$E$970,4,FALSE),0)</f>
        <v>CENTRO</v>
      </c>
      <c r="G6216" s="23" t="str">
        <f>IFERROR(VLOOKUP(E6216,hoja!$A$2:$E$970,5,FALSE),0)</f>
        <v>SESQUILÉ</v>
      </c>
      <c r="H6216" s="103" t="str">
        <f>IFERROR(VLOOKUP(E6216,hoja!A:C,3,FALSE),0)</f>
        <v>1501</v>
      </c>
      <c r="I6216" s="24" t="str">
        <f t="shared" si="1910"/>
        <v>03851501</v>
      </c>
      <c r="K6216" s="23">
        <v>369</v>
      </c>
      <c r="L6216" s="23" t="str">
        <f t="shared" si="1913"/>
        <v>REGIONAL</v>
      </c>
      <c r="M6216" s="23" t="s">
        <v>618</v>
      </c>
      <c r="N6216" s="23" t="s">
        <v>622</v>
      </c>
      <c r="O6216" s="23">
        <f t="shared" si="1911"/>
        <v>16</v>
      </c>
      <c r="P6216" s="23" t="str">
        <f t="shared" si="1912"/>
        <v>03851501Principal</v>
      </c>
    </row>
    <row r="6217" spans="1:16" ht="15" hidden="1" customHeight="1">
      <c r="A6217" s="82" t="s">
        <v>637</v>
      </c>
      <c r="B6217" s="23" t="str">
        <f>IFERROR(VLOOKUP(A6217,hoja!$A$2:$E$970,4,FALSE),0)</f>
        <v>SANTANDER</v>
      </c>
      <c r="C6217" s="23" t="str">
        <f>IFERROR(VLOOKUP(A6217,hoja!$A$2:$E$1370,5,FALSE),0)</f>
        <v>PIEDECUESTA</v>
      </c>
      <c r="D6217" s="23" t="str">
        <f>IFERROR(VLOOKUP(A6217,hoja!A:D,3,FALSE),0)</f>
        <v>0422</v>
      </c>
      <c r="E6217" s="40" t="s">
        <v>1328</v>
      </c>
      <c r="F6217" s="23">
        <f>IFERROR(VLOOKUP(E6217,hoja!$A$2:$E$970,4,FALSE),0)</f>
        <v>0</v>
      </c>
      <c r="G6217" s="23">
        <f>IFERROR(VLOOKUP(E6217,hoja!$A$2:$E$970,5,FALSE),0)</f>
        <v>0</v>
      </c>
      <c r="H6217" s="103">
        <f>IFERROR(VLOOKUP(E6217,hoja!A:C,3,FALSE),0)</f>
        <v>0</v>
      </c>
      <c r="I6217" s="24" t="str">
        <f t="shared" si="1910"/>
        <v>04220</v>
      </c>
      <c r="K6217" s="23">
        <v>84</v>
      </c>
      <c r="L6217" s="23" t="str">
        <f t="shared" si="1913"/>
        <v>NACIONAL</v>
      </c>
      <c r="M6217" s="23" t="s">
        <v>618</v>
      </c>
      <c r="N6217" s="23" t="s">
        <v>622</v>
      </c>
      <c r="O6217" s="23">
        <f t="shared" si="1911"/>
        <v>25</v>
      </c>
      <c r="P6217" s="23" t="str">
        <f t="shared" si="1912"/>
        <v>04220Principal</v>
      </c>
    </row>
    <row r="6218" spans="1:16" ht="15" hidden="1" customHeight="1">
      <c r="A6218" s="82" t="s">
        <v>637</v>
      </c>
      <c r="B6218" s="23" t="str">
        <f>IFERROR(VLOOKUP(A6218,hoja!$A$2:$E$970,4,FALSE),0)</f>
        <v>SANTANDER</v>
      </c>
      <c r="C6218" s="23" t="str">
        <f>IFERROR(VLOOKUP(A6218,hoja!$A$2:$E$1370,5,FALSE),0)</f>
        <v>PIEDECUESTA</v>
      </c>
      <c r="D6218" s="23" t="str">
        <f>IFERROR(VLOOKUP(A6218,hoja!A:D,3,FALSE),0)</f>
        <v>0422</v>
      </c>
      <c r="E6218" s="40" t="s">
        <v>1013</v>
      </c>
      <c r="F6218" s="23" t="str">
        <f>IFERROR(VLOOKUP(E6218,hoja!$A$2:$E$970,4,FALSE),0)</f>
        <v>CENTRO</v>
      </c>
      <c r="G6218" s="23" t="str">
        <f>IFERROR(VLOOKUP(E6218,hoja!$A$2:$E$970,5,FALSE),0)</f>
        <v>BOGOTÁ</v>
      </c>
      <c r="H6218" s="103" t="str">
        <f>IFERROR(VLOOKUP(E6218,hoja!A:C,3,FALSE),0)</f>
        <v>50364</v>
      </c>
      <c r="I6218" s="24" t="str">
        <f t="shared" si="1910"/>
        <v>042250364</v>
      </c>
      <c r="K6218" s="23">
        <v>359</v>
      </c>
      <c r="L6218" s="23" t="str">
        <f t="shared" si="1913"/>
        <v>NACIONAL</v>
      </c>
      <c r="M6218" s="23" t="s">
        <v>618</v>
      </c>
      <c r="N6218" s="23" t="s">
        <v>622</v>
      </c>
      <c r="O6218" s="23">
        <f t="shared" si="1911"/>
        <v>16</v>
      </c>
      <c r="P6218" s="23" t="str">
        <f t="shared" si="1912"/>
        <v>042250364Principal</v>
      </c>
    </row>
    <row r="6219" spans="1:16" ht="15" hidden="1" customHeight="1">
      <c r="A6219" s="82" t="s">
        <v>637</v>
      </c>
      <c r="B6219" s="23" t="str">
        <f>IFERROR(VLOOKUP(A6219,hoja!$A$2:$E$970,4,FALSE),0)</f>
        <v>SANTANDER</v>
      </c>
      <c r="C6219" s="23" t="str">
        <f>IFERROR(VLOOKUP(A6219,hoja!$A$2:$E$1370,5,FALSE),0)</f>
        <v>PIEDECUESTA</v>
      </c>
      <c r="D6219" s="23" t="str">
        <f>IFERROR(VLOOKUP(A6219,hoja!A:D,3,FALSE),0)</f>
        <v>0422</v>
      </c>
      <c r="E6219" s="40" t="s">
        <v>1013</v>
      </c>
      <c r="F6219" s="23" t="str">
        <f>IFERROR(VLOOKUP(E6219,hoja!$A$2:$E$970,4,FALSE),0)</f>
        <v>CENTRO</v>
      </c>
      <c r="G6219" s="23" t="str">
        <f>IFERROR(VLOOKUP(E6219,hoja!$A$2:$E$970,5,FALSE),0)</f>
        <v>BOGOTÁ</v>
      </c>
      <c r="H6219" s="103" t="str">
        <f>IFERROR(VLOOKUP(E6219,hoja!A:C,3,FALSE),0)</f>
        <v>50364</v>
      </c>
      <c r="I6219" s="24" t="str">
        <f t="shared" si="1910"/>
        <v>042250364</v>
      </c>
      <c r="K6219" s="23">
        <v>383</v>
      </c>
      <c r="L6219" s="23" t="str">
        <f t="shared" si="1913"/>
        <v>NACIONAL</v>
      </c>
      <c r="M6219" s="23" t="s">
        <v>618</v>
      </c>
      <c r="N6219" s="23" t="s">
        <v>622</v>
      </c>
      <c r="O6219" s="23">
        <f t="shared" si="1911"/>
        <v>16</v>
      </c>
      <c r="P6219" s="23" t="str">
        <f t="shared" si="1912"/>
        <v>042250364Principal</v>
      </c>
    </row>
    <row r="6220" spans="1:16" ht="15" hidden="1" customHeight="1">
      <c r="A6220" s="82" t="s">
        <v>637</v>
      </c>
      <c r="B6220" s="23" t="str">
        <f>IFERROR(VLOOKUP(A6220,hoja!$A$2:$E$970,4,FALSE),0)</f>
        <v>SANTANDER</v>
      </c>
      <c r="C6220" s="23" t="str">
        <f>IFERROR(VLOOKUP(A6220,hoja!$A$2:$E$1370,5,FALSE),0)</f>
        <v>PIEDECUESTA</v>
      </c>
      <c r="D6220" s="23" t="str">
        <f>IFERROR(VLOOKUP(A6220,hoja!A:D,3,FALSE),0)</f>
        <v>0422</v>
      </c>
      <c r="E6220" s="40" t="s">
        <v>718</v>
      </c>
      <c r="F6220" s="23" t="str">
        <f>IFERROR(VLOOKUP(E6220,hoja!$A$2:$E$970,4,FALSE),0)</f>
        <v>SANTANDER</v>
      </c>
      <c r="G6220" s="23" t="str">
        <f>IFERROR(VLOOKUP(E6220,hoja!$A$2:$E$970,5,FALSE),0)</f>
        <v>PUERTO BERRIO</v>
      </c>
      <c r="H6220" s="103" t="str">
        <f>IFERROR(VLOOKUP(E6220,hoja!A:C,3,FALSE),0)</f>
        <v>0433</v>
      </c>
      <c r="I6220" s="24" t="str">
        <f t="shared" si="1910"/>
        <v>04220433</v>
      </c>
      <c r="K6220" s="23">
        <v>228</v>
      </c>
      <c r="L6220" s="23" t="str">
        <f t="shared" si="1913"/>
        <v>REGIONAL</v>
      </c>
      <c r="M6220" s="23" t="s">
        <v>618</v>
      </c>
      <c r="N6220" s="23" t="s">
        <v>622</v>
      </c>
      <c r="O6220" s="23">
        <f t="shared" si="1911"/>
        <v>25</v>
      </c>
      <c r="P6220" s="23" t="str">
        <f t="shared" si="1912"/>
        <v>04220433Principal</v>
      </c>
    </row>
    <row r="6221" spans="1:16" ht="15" hidden="1" customHeight="1">
      <c r="A6221" s="82" t="s">
        <v>637</v>
      </c>
      <c r="B6221" s="23" t="str">
        <f>IFERROR(VLOOKUP(A6221,hoja!$A$2:$E$970,4,FALSE),0)</f>
        <v>SANTANDER</v>
      </c>
      <c r="C6221" s="23" t="str">
        <f>IFERROR(VLOOKUP(A6221,hoja!$A$2:$E$1370,5,FALSE),0)</f>
        <v>PIEDECUESTA</v>
      </c>
      <c r="D6221" s="23" t="str">
        <f>IFERROR(VLOOKUP(A6221,hoja!A:D,3,FALSE),0)</f>
        <v>0422</v>
      </c>
      <c r="E6221" s="40" t="s">
        <v>729</v>
      </c>
      <c r="F6221" s="23" t="str">
        <f>IFERROR(VLOOKUP(E6221,hoja!$A$2:$E$970,4,FALSE),0)</f>
        <v>SANTANDER</v>
      </c>
      <c r="G6221" s="23" t="str">
        <f>IFERROR(VLOOKUP(E6221,hoja!$A$2:$E$970,5,FALSE),0)</f>
        <v>YOPAL</v>
      </c>
      <c r="H6221" s="103" t="str">
        <f>IFERROR(VLOOKUP(E6221,hoja!A:C,3,FALSE),0)</f>
        <v>0442</v>
      </c>
      <c r="I6221" s="24" t="str">
        <f t="shared" si="1910"/>
        <v>04220442</v>
      </c>
      <c r="K6221" s="23">
        <v>471</v>
      </c>
      <c r="L6221" s="23" t="str">
        <f t="shared" si="1913"/>
        <v>REGIONAL</v>
      </c>
      <c r="M6221" s="29" t="s">
        <v>1339</v>
      </c>
      <c r="N6221" s="23" cm="1">
        <f t="array" aca="1" ref="N6221" ca="1">IFERROR(IF(M6221="Principal","LES_ACTIVE",LES_INACTIVE),0)</f>
        <v>0</v>
      </c>
      <c r="O6221" s="23">
        <f t="shared" si="1911"/>
        <v>16</v>
      </c>
      <c r="P6221" s="23" t="str">
        <f t="shared" si="1912"/>
        <v>04220442Pajarito</v>
      </c>
    </row>
    <row r="6222" spans="1:16" ht="15" hidden="1" customHeight="1">
      <c r="A6222" s="82" t="s">
        <v>637</v>
      </c>
      <c r="B6222" s="23" t="str">
        <f>IFERROR(VLOOKUP(A6222,hoja!$A$2:$E$970,4,FALSE),0)</f>
        <v>SANTANDER</v>
      </c>
      <c r="C6222" s="23" t="str">
        <f>IFERROR(VLOOKUP(A6222,hoja!$A$2:$E$1370,5,FALSE),0)</f>
        <v>PIEDECUESTA</v>
      </c>
      <c r="D6222" s="23" t="str">
        <f>IFERROR(VLOOKUP(A6222,hoja!A:D,3,FALSE),0)</f>
        <v>0422</v>
      </c>
      <c r="E6222" s="40" t="s">
        <v>1330</v>
      </c>
      <c r="F6222" s="23" t="str">
        <f>IFERROR(VLOOKUP(E6222,hoja!$A$2:$E$970,4,FALSE),0)</f>
        <v>CENTRO</v>
      </c>
      <c r="G6222" s="23" t="str">
        <f>IFERROR(VLOOKUP(E6222,hoja!$A$2:$E$970,5,FALSE),0)</f>
        <v>SESQUILÉ</v>
      </c>
      <c r="H6222" s="103" t="str">
        <f>IFERROR(VLOOKUP(E6222,hoja!A:C,3,FALSE),0)</f>
        <v>1501</v>
      </c>
      <c r="I6222" s="24" t="str">
        <f t="shared" si="1910"/>
        <v>04221501</v>
      </c>
      <c r="K6222" s="23">
        <v>360</v>
      </c>
      <c r="L6222" s="23" t="str">
        <f t="shared" si="1913"/>
        <v>NACIONAL</v>
      </c>
      <c r="M6222" s="23" t="s">
        <v>618</v>
      </c>
      <c r="N6222" s="23" t="s">
        <v>622</v>
      </c>
      <c r="O6222" s="23">
        <f t="shared" si="1911"/>
        <v>16</v>
      </c>
      <c r="P6222" s="23" t="str">
        <f t="shared" si="1912"/>
        <v>04221501Principal</v>
      </c>
    </row>
    <row r="6223" spans="1:16" ht="15" hidden="1" customHeight="1">
      <c r="A6223" s="82" t="s">
        <v>637</v>
      </c>
      <c r="B6223" s="23" t="str">
        <f>IFERROR(VLOOKUP(A6223,hoja!$A$2:$E$970,4,FALSE),0)</f>
        <v>SANTANDER</v>
      </c>
      <c r="C6223" s="23" t="str">
        <f>IFERROR(VLOOKUP(A6223,hoja!$A$2:$E$1370,5,FALSE),0)</f>
        <v>PIEDECUESTA</v>
      </c>
      <c r="D6223" s="23" t="str">
        <f>IFERROR(VLOOKUP(A6223,hoja!A:D,3,FALSE),0)</f>
        <v>0422</v>
      </c>
      <c r="E6223" s="40" t="s">
        <v>1330</v>
      </c>
      <c r="F6223" s="23" t="str">
        <f>IFERROR(VLOOKUP(E6223,hoja!$A$2:$E$970,4,FALSE),0)</f>
        <v>CENTRO</v>
      </c>
      <c r="G6223" s="23" t="str">
        <f>IFERROR(VLOOKUP(E6223,hoja!$A$2:$E$970,5,FALSE),0)</f>
        <v>SESQUILÉ</v>
      </c>
      <c r="H6223" s="103" t="str">
        <f>IFERROR(VLOOKUP(E6223,hoja!A:C,3,FALSE),0)</f>
        <v>1501</v>
      </c>
      <c r="I6223" s="24" t="str">
        <f t="shared" si="1910"/>
        <v>04221501</v>
      </c>
      <c r="K6223" s="23">
        <v>360</v>
      </c>
      <c r="L6223" s="23" t="str">
        <f t="shared" si="1913"/>
        <v>NACIONAL</v>
      </c>
      <c r="M6223" s="23" t="s">
        <v>618</v>
      </c>
      <c r="N6223" s="23" t="s">
        <v>622</v>
      </c>
      <c r="O6223" s="23">
        <f t="shared" si="1911"/>
        <v>16</v>
      </c>
      <c r="P6223" s="23" t="str">
        <f t="shared" si="1912"/>
        <v>04221501Principal</v>
      </c>
    </row>
    <row r="6224" spans="1:16" ht="15" hidden="1" customHeight="1">
      <c r="A6224" s="82" t="s">
        <v>637</v>
      </c>
      <c r="B6224" s="23" t="str">
        <f>IFERROR(VLOOKUP(A6224,hoja!$A$2:$E$970,4,FALSE),0)</f>
        <v>SANTANDER</v>
      </c>
      <c r="C6224" s="23" t="str">
        <f>IFERROR(VLOOKUP(A6224,hoja!$A$2:$E$1370,5,FALSE),0)</f>
        <v>PIEDECUESTA</v>
      </c>
      <c r="D6224" s="23" t="str">
        <f>IFERROR(VLOOKUP(A6224,hoja!A:D,3,FALSE),0)</f>
        <v>0422</v>
      </c>
      <c r="E6224" s="40" t="s">
        <v>620</v>
      </c>
      <c r="F6224" s="23" t="str">
        <f>IFERROR(VLOOKUP(E6224,hoja!$A$2:$E$970,4,FALSE),0)</f>
        <v>CENTRO</v>
      </c>
      <c r="G6224" s="23" t="str">
        <f>IFERROR(VLOOKUP(E6224,hoja!$A$2:$E$970,5,FALSE),0)</f>
        <v>SESQUILÉ</v>
      </c>
      <c r="H6224" s="103" t="str">
        <f>IFERROR(VLOOKUP(E6224,hoja!A:C,3,FALSE),0)</f>
        <v>50193</v>
      </c>
      <c r="I6224" s="24" t="str">
        <f t="shared" si="1910"/>
        <v>042250193</v>
      </c>
      <c r="K6224" s="23">
        <v>380</v>
      </c>
      <c r="L6224" s="23" t="str">
        <f t="shared" si="1913"/>
        <v>NACIONAL</v>
      </c>
      <c r="M6224" s="23" t="s">
        <v>618</v>
      </c>
      <c r="N6224" s="23" t="s">
        <v>622</v>
      </c>
      <c r="O6224" s="23">
        <f t="shared" si="1911"/>
        <v>16</v>
      </c>
      <c r="P6224" s="23" t="str">
        <f t="shared" si="1912"/>
        <v>042250193Principal</v>
      </c>
    </row>
    <row r="6225" spans="1:16" ht="15" hidden="1" customHeight="1">
      <c r="A6225" s="82" t="s">
        <v>637</v>
      </c>
      <c r="B6225" s="23" t="str">
        <f>IFERROR(VLOOKUP(A6225,hoja!$A$2:$E$970,4,FALSE),0)</f>
        <v>SANTANDER</v>
      </c>
      <c r="C6225" s="23" t="str">
        <f>IFERROR(VLOOKUP(A6225,hoja!$A$2:$E$1370,5,FALSE),0)</f>
        <v>PIEDECUESTA</v>
      </c>
      <c r="D6225" s="23" t="str">
        <f>IFERROR(VLOOKUP(A6225,hoja!A:D,3,FALSE),0)</f>
        <v>0422</v>
      </c>
      <c r="E6225" s="40" t="s">
        <v>686</v>
      </c>
      <c r="F6225" s="23" t="str">
        <f>IFERROR(VLOOKUP(E6225,hoja!$A$2:$E$970,4,FALSE),0)</f>
        <v>SANTANDER</v>
      </c>
      <c r="G6225" s="23" t="str">
        <f>IFERROR(VLOOKUP(E6225,hoja!$A$2:$E$970,5,FALSE),0)</f>
        <v>BARRANCABERMEJA</v>
      </c>
      <c r="H6225" s="103" t="str">
        <f>IFERROR(VLOOKUP(E6225,hoja!A:C,3,FALSE),0)</f>
        <v>0424</v>
      </c>
      <c r="I6225" s="24" t="str">
        <f t="shared" si="1910"/>
        <v>04220424</v>
      </c>
      <c r="K6225" s="23">
        <v>134</v>
      </c>
      <c r="L6225" s="23" t="str">
        <f t="shared" si="1913"/>
        <v>REGIONAL</v>
      </c>
      <c r="M6225" s="23" t="s">
        <v>618</v>
      </c>
      <c r="N6225" s="23" t="s">
        <v>622</v>
      </c>
      <c r="O6225" s="23">
        <f t="shared" si="1911"/>
        <v>25</v>
      </c>
      <c r="P6225" s="23" t="str">
        <f t="shared" si="1912"/>
        <v>04220424Principal</v>
      </c>
    </row>
    <row r="6226" spans="1:16" ht="15" hidden="1" customHeight="1">
      <c r="A6226" s="82" t="s">
        <v>637</v>
      </c>
      <c r="B6226" s="23" t="str">
        <f>IFERROR(VLOOKUP(A6226,hoja!$A$2:$E$970,4,FALSE),0)</f>
        <v>SANTANDER</v>
      </c>
      <c r="C6226" s="23" t="str">
        <f>IFERROR(VLOOKUP(A6226,hoja!$A$2:$E$1370,5,FALSE),0)</f>
        <v>PIEDECUESTA</v>
      </c>
      <c r="D6226" s="23" t="str">
        <f>IFERROR(VLOOKUP(A6226,hoja!A:D,3,FALSE),0)</f>
        <v>0422</v>
      </c>
      <c r="E6226" s="40" t="s">
        <v>670</v>
      </c>
      <c r="F6226" s="23" t="str">
        <f>IFERROR(VLOOKUP(E6226,hoja!$A$2:$E$970,4,FALSE),0)</f>
        <v>OCCIDENTE</v>
      </c>
      <c r="G6226" s="23" t="str">
        <f>IFERROR(VLOOKUP(E6226,hoja!$A$2:$E$970,5,FALSE),0)</f>
        <v>PEREIRA</v>
      </c>
      <c r="H6226" s="103" t="str">
        <f>IFERROR(VLOOKUP(E6226,hoja!A:C,3,FALSE),0)</f>
        <v>0134</v>
      </c>
      <c r="I6226" s="24" t="str">
        <f t="shared" si="1910"/>
        <v>04220134</v>
      </c>
      <c r="K6226" s="23">
        <v>579</v>
      </c>
      <c r="L6226" s="23" t="str">
        <f t="shared" si="1913"/>
        <v>NACIONAL</v>
      </c>
      <c r="M6226" s="23" t="s">
        <v>618</v>
      </c>
      <c r="N6226" s="23" t="s">
        <v>622</v>
      </c>
      <c r="O6226" s="23">
        <f t="shared" si="1911"/>
        <v>12</v>
      </c>
      <c r="P6226" s="23" t="str">
        <f t="shared" si="1912"/>
        <v>04220134Principal</v>
      </c>
    </row>
    <row r="6227" spans="1:16" ht="15" hidden="1" customHeight="1">
      <c r="A6227" s="82" t="s">
        <v>637</v>
      </c>
      <c r="B6227" s="23" t="str">
        <f>IFERROR(VLOOKUP(A6227,hoja!$A$2:$E$970,4,FALSE),0)</f>
        <v>SANTANDER</v>
      </c>
      <c r="C6227" s="23" t="str">
        <f>IFERROR(VLOOKUP(A6227,hoja!$A$2:$E$1370,5,FALSE),0)</f>
        <v>PIEDECUESTA</v>
      </c>
      <c r="D6227" s="23" t="str">
        <f>IFERROR(VLOOKUP(A6227,hoja!A:D,3,FALSE),0)</f>
        <v>0422</v>
      </c>
      <c r="E6227" s="40" t="s">
        <v>644</v>
      </c>
      <c r="F6227" s="23" t="str">
        <f>IFERROR(VLOOKUP(E6227,hoja!$A$2:$E$970,4,FALSE),0)</f>
        <v>OCCIDENTE</v>
      </c>
      <c r="G6227" s="23" t="str">
        <f>IFERROR(VLOOKUP(E6227,hoja!$A$2:$E$970,5,FALSE),0)</f>
        <v>PEREIRA</v>
      </c>
      <c r="H6227" s="103" t="str">
        <f>IFERROR(VLOOKUP(E6227,hoja!A:C,3,FALSE),0)</f>
        <v>0198</v>
      </c>
      <c r="I6227" s="24" t="str">
        <f t="shared" si="1910"/>
        <v>04220198</v>
      </c>
      <c r="K6227" s="23">
        <v>519</v>
      </c>
      <c r="L6227" s="23" t="str">
        <f t="shared" si="1913"/>
        <v>NACIONAL</v>
      </c>
      <c r="M6227" s="23" t="s">
        <v>618</v>
      </c>
      <c r="N6227" s="23" t="s">
        <v>622</v>
      </c>
      <c r="O6227" s="23">
        <f t="shared" si="1911"/>
        <v>12</v>
      </c>
      <c r="P6227" s="23" t="str">
        <f t="shared" si="1912"/>
        <v>04220198Principal</v>
      </c>
    </row>
    <row r="6228" spans="1:16" ht="15" hidden="1" customHeight="1">
      <c r="A6228" s="82" t="s">
        <v>637</v>
      </c>
      <c r="B6228" s="23" t="str">
        <f>IFERROR(VLOOKUP(A6228,hoja!$A$2:$E$970,4,FALSE),0)</f>
        <v>SANTANDER</v>
      </c>
      <c r="C6228" s="23" t="str">
        <f>IFERROR(VLOOKUP(A6228,hoja!$A$2:$E$1370,5,FALSE),0)</f>
        <v>PIEDECUESTA</v>
      </c>
      <c r="D6228" s="23" t="str">
        <f>IFERROR(VLOOKUP(A6228,hoja!A:D,3,FALSE),0)</f>
        <v>0422</v>
      </c>
      <c r="E6228" s="40" t="s">
        <v>1340</v>
      </c>
      <c r="F6228" s="23">
        <f>IFERROR(VLOOKUP(E6228,hoja!$A$2:$E$970,4,FALSE),0)</f>
        <v>1</v>
      </c>
      <c r="G6228" s="23">
        <f>IFERROR(VLOOKUP(E6228,hoja!$A$2:$E$970,5,FALSE),0)</f>
        <v>1</v>
      </c>
      <c r="H6228" s="103" t="str">
        <f>IFERROR(VLOOKUP(E6228,hoja!A:C,3,FALSE),0)</f>
        <v>50282</v>
      </c>
      <c r="I6228" s="24" t="str">
        <f t="shared" si="1910"/>
        <v>042250282</v>
      </c>
      <c r="K6228" s="23">
        <v>22</v>
      </c>
      <c r="L6228" s="23" t="str">
        <f t="shared" si="1913"/>
        <v>NACIONAL</v>
      </c>
      <c r="M6228" s="23" t="s">
        <v>618</v>
      </c>
      <c r="N6228" s="23" t="s">
        <v>622</v>
      </c>
      <c r="O6228" s="23">
        <f t="shared" si="1911"/>
        <v>25</v>
      </c>
      <c r="P6228" s="23" t="str">
        <f t="shared" si="1912"/>
        <v>042250282Principal</v>
      </c>
    </row>
    <row r="6229" spans="1:16" ht="15" hidden="1" customHeight="1">
      <c r="A6229" s="82" t="s">
        <v>668</v>
      </c>
      <c r="B6229" s="23" t="str">
        <f>IFERROR(VLOOKUP(A6229,hoja!$A$2:$E$970,4,FALSE),0)</f>
        <v>COSTA</v>
      </c>
      <c r="C6229" s="23" t="str">
        <f>IFERROR(VLOOKUP(A6229,hoja!$A$2:$E$1370,5,FALSE),0)</f>
        <v>VALLEDUPAR</v>
      </c>
      <c r="D6229" s="23" t="str">
        <f>IFERROR(VLOOKUP(A6229,hoja!A:D,3,FALSE),0)</f>
        <v>0447</v>
      </c>
      <c r="E6229" s="40" t="s">
        <v>642</v>
      </c>
      <c r="F6229" s="23" t="str">
        <f>IFERROR(VLOOKUP(E6229,hoja!$A$2:$E$970,4,FALSE),0)</f>
        <v>COSTA</v>
      </c>
      <c r="G6229" s="23" t="str">
        <f>IFERROR(VLOOKUP(E6229,hoja!$A$2:$E$970,5,FALSE),0)</f>
        <v>BARRANQUILLA</v>
      </c>
      <c r="H6229" s="103" t="str">
        <f>IFERROR(VLOOKUP(E6229,hoja!A:C,3,FALSE),0)</f>
        <v>0111</v>
      </c>
      <c r="I6229" s="24" t="str">
        <f t="shared" si="1910"/>
        <v>04470111</v>
      </c>
      <c r="K6229" s="23">
        <v>400</v>
      </c>
      <c r="L6229" s="23" t="str">
        <f t="shared" si="1913"/>
        <v>REGIONAL</v>
      </c>
      <c r="M6229" s="23" t="s">
        <v>855</v>
      </c>
      <c r="N6229" s="23" t="s">
        <v>622</v>
      </c>
      <c r="O6229" s="23">
        <f t="shared" si="1911"/>
        <v>16</v>
      </c>
      <c r="P6229" s="23" t="str">
        <f t="shared" si="1912"/>
        <v>04470111Plato</v>
      </c>
    </row>
    <row r="6230" spans="1:16" ht="15" hidden="1" customHeight="1">
      <c r="A6230" s="82" t="s">
        <v>681</v>
      </c>
      <c r="B6230" s="23" t="str">
        <f>IFERROR(VLOOKUP(A6230,hoja!$A$2:$E$970,4,FALSE),0)</f>
        <v>CENTRO</v>
      </c>
      <c r="C6230" s="23" t="str">
        <f>IFERROR(VLOOKUP(A6230,hoja!$A$2:$E$1370,5,FALSE),0)</f>
        <v>VILLAVICENCIO</v>
      </c>
      <c r="D6230" s="23" t="str">
        <f>IFERROR(VLOOKUP(A6230,hoja!A:D,3,FALSE),0)</f>
        <v>0393</v>
      </c>
      <c r="E6230" s="40" t="s">
        <v>1330</v>
      </c>
      <c r="F6230" s="23" t="str">
        <f>IFERROR(VLOOKUP(E6230,hoja!$A$2:$E$970,4,FALSE),0)</f>
        <v>CENTRO</v>
      </c>
      <c r="G6230" s="23" t="str">
        <f>IFERROR(VLOOKUP(E6230,hoja!$A$2:$E$970,5,FALSE),0)</f>
        <v>SESQUILÉ</v>
      </c>
      <c r="H6230" s="103" t="str">
        <f>IFERROR(VLOOKUP(E6230,hoja!A:C,3,FALSE),0)</f>
        <v>1501</v>
      </c>
      <c r="I6230" s="24" t="str">
        <f t="shared" si="1910"/>
        <v>03931501</v>
      </c>
      <c r="K6230" s="23">
        <v>188</v>
      </c>
      <c r="L6230" s="23" t="str">
        <f t="shared" si="1913"/>
        <v>REGIONAL</v>
      </c>
      <c r="M6230" s="23" t="s">
        <v>618</v>
      </c>
      <c r="N6230" s="23" t="s">
        <v>622</v>
      </c>
      <c r="O6230" s="23">
        <f t="shared" si="1911"/>
        <v>25</v>
      </c>
      <c r="P6230" s="23" t="str">
        <f t="shared" si="1912"/>
        <v>03931501Principal</v>
      </c>
    </row>
    <row r="6231" spans="1:16" ht="15" hidden="1" customHeight="1">
      <c r="A6231" s="82" t="s">
        <v>1341</v>
      </c>
      <c r="B6231" s="23" t="str">
        <f>IFERROR(VLOOKUP(A6231,hoja!$A$2:$E$970,4,FALSE),0)</f>
        <v>SANTANDER</v>
      </c>
      <c r="C6231" s="23" t="str">
        <f>IFERROR(VLOOKUP(A6231,hoja!$A$2:$E$1370,5,FALSE),0)</f>
        <v>PIEDECUESTA</v>
      </c>
      <c r="D6231" s="23" t="str">
        <f>IFERROR(VLOOKUP(A6231,hoja!A:D,3,FALSE),0)</f>
        <v>50407</v>
      </c>
      <c r="E6231" s="40" t="s">
        <v>1330</v>
      </c>
      <c r="F6231" s="23" t="str">
        <f>IFERROR(VLOOKUP(E6231,hoja!$A$2:$E$970,4,FALSE),0)</f>
        <v>CENTRO</v>
      </c>
      <c r="G6231" s="23" t="str">
        <f>IFERROR(VLOOKUP(E6231,hoja!$A$2:$E$970,5,FALSE),0)</f>
        <v>SESQUILÉ</v>
      </c>
      <c r="H6231" s="103" t="str">
        <f>IFERROR(VLOOKUP(E6231,hoja!A:C,3,FALSE),0)</f>
        <v>1501</v>
      </c>
      <c r="I6231" s="24" t="str">
        <f t="shared" si="1910"/>
        <v>504071501</v>
      </c>
      <c r="K6231" s="23">
        <v>355</v>
      </c>
      <c r="L6231" s="23" t="str">
        <f t="shared" si="1913"/>
        <v>NACIONAL</v>
      </c>
      <c r="M6231" s="23" t="s">
        <v>618</v>
      </c>
      <c r="N6231" s="23" t="s">
        <v>622</v>
      </c>
      <c r="O6231" s="23">
        <f t="shared" si="1911"/>
        <v>16</v>
      </c>
      <c r="P6231" s="23" t="str">
        <f t="shared" si="1912"/>
        <v>504071501Principal</v>
      </c>
    </row>
    <row r="6232" spans="1:16" ht="15" hidden="1" customHeight="1">
      <c r="A6232" s="82" t="s">
        <v>1342</v>
      </c>
      <c r="B6232" s="23">
        <f>IFERROR(VLOOKUP(A6232,hoja!$A$2:$E$970,4,FALSE),0)</f>
        <v>0</v>
      </c>
      <c r="C6232" s="23">
        <f>IFERROR(VLOOKUP(A6232,hoja!$A$2:$E$1370,5,FALSE),0)</f>
        <v>0</v>
      </c>
      <c r="D6232" s="23">
        <f>IFERROR(VLOOKUP(A6232,hoja!A:D,3,FALSE),0)</f>
        <v>0</v>
      </c>
      <c r="E6232" s="40" t="s">
        <v>645</v>
      </c>
      <c r="F6232" s="23" t="str">
        <f>IFERROR(VLOOKUP(E6232,hoja!$A$2:$E$970,4,FALSE),0)</f>
        <v>OCCIDENTE</v>
      </c>
      <c r="G6232" s="23" t="str">
        <f>IFERROR(VLOOKUP(E6232,hoja!$A$2:$E$970,5,FALSE),0)</f>
        <v>CALI</v>
      </c>
      <c r="H6232" s="103" t="str">
        <f>IFERROR(VLOOKUP(E6232,hoja!A:C,3,FALSE),0)</f>
        <v>0410</v>
      </c>
      <c r="I6232" s="24" t="str">
        <f t="shared" si="1910"/>
        <v>00410</v>
      </c>
      <c r="K6232" s="23">
        <v>84</v>
      </c>
      <c r="L6232" s="23" t="str">
        <f t="shared" si="1913"/>
        <v>NACIONAL</v>
      </c>
      <c r="M6232" s="23" t="s">
        <v>618</v>
      </c>
      <c r="N6232" s="23" t="s">
        <v>622</v>
      </c>
      <c r="O6232" s="23">
        <f t="shared" si="1911"/>
        <v>25</v>
      </c>
      <c r="P6232" s="23" t="str">
        <f t="shared" si="1912"/>
        <v>00410Principal</v>
      </c>
    </row>
    <row r="6233" spans="1:16" ht="15" hidden="1" customHeight="1">
      <c r="A6233" s="82" t="s">
        <v>1343</v>
      </c>
      <c r="B6233" s="23" t="str">
        <f>IFERROR(VLOOKUP(A6233,hoja!$A$2:$E$970,4,FALSE),0)</f>
        <v>OCCIDENTE</v>
      </c>
      <c r="C6233" s="23" t="str">
        <f>IFERROR(VLOOKUP(A6233,hoja!$A$2:$E$1370,5,FALSE),0)</f>
        <v>CALI</v>
      </c>
      <c r="D6233" s="23" t="str">
        <f>IFERROR(VLOOKUP(A6233,hoja!A:D,3,FALSE),0)</f>
        <v>50248</v>
      </c>
      <c r="E6233" s="40" t="s">
        <v>1039</v>
      </c>
      <c r="F6233" s="23" t="str">
        <f>IFERROR(VLOOKUP(E6233,hoja!$A$2:$E$970,4,FALSE),0)</f>
        <v>ANTIOQUIA</v>
      </c>
      <c r="G6233" s="23" t="str">
        <f>IFERROR(VLOOKUP(E6233,hoja!$A$2:$E$970,5,FALSE),0)</f>
        <v>MEDELLÍN</v>
      </c>
      <c r="H6233" s="103" t="str">
        <f>IFERROR(VLOOKUP(E6233,hoja!A:C,3,FALSE),0)</f>
        <v>50733</v>
      </c>
      <c r="I6233" s="24" t="str">
        <f t="shared" si="1910"/>
        <v>5024850733</v>
      </c>
      <c r="K6233" s="23">
        <v>351</v>
      </c>
      <c r="L6233" s="23" t="str">
        <f t="shared" si="1913"/>
        <v>NACIONAL</v>
      </c>
      <c r="M6233" s="23" t="s">
        <v>618</v>
      </c>
      <c r="N6233" s="23" t="s">
        <v>622</v>
      </c>
      <c r="O6233" s="23">
        <f t="shared" si="1911"/>
        <v>16</v>
      </c>
      <c r="P6233" s="23" t="str">
        <f t="shared" si="1912"/>
        <v>5024850733Principal</v>
      </c>
    </row>
    <row r="6234" spans="1:16" ht="15" hidden="1" customHeight="1">
      <c r="A6234" s="82" t="s">
        <v>1343</v>
      </c>
      <c r="B6234" s="23" t="str">
        <f>IFERROR(VLOOKUP(A6234,hoja!$A$2:$E$970,4,FALSE),0)</f>
        <v>OCCIDENTE</v>
      </c>
      <c r="C6234" s="23" t="str">
        <f>IFERROR(VLOOKUP(A6234,hoja!$A$2:$E$1370,5,FALSE),0)</f>
        <v>CALI</v>
      </c>
      <c r="D6234" s="23" t="str">
        <f>IFERROR(VLOOKUP(A6234,hoja!A:D,3,FALSE),0)</f>
        <v>50248</v>
      </c>
      <c r="E6234" s="40" t="s">
        <v>645</v>
      </c>
      <c r="F6234" s="23" t="str">
        <f>IFERROR(VLOOKUP(E6234,hoja!$A$2:$E$970,4,FALSE),0)</f>
        <v>OCCIDENTE</v>
      </c>
      <c r="G6234" s="23" t="str">
        <f>IFERROR(VLOOKUP(E6234,hoja!$A$2:$E$970,5,FALSE),0)</f>
        <v>CALI</v>
      </c>
      <c r="H6234" s="103" t="str">
        <f>IFERROR(VLOOKUP(E6234,hoja!A:C,3,FALSE),0)</f>
        <v>0410</v>
      </c>
      <c r="I6234" s="24" t="str">
        <f t="shared" si="1910"/>
        <v>502480410</v>
      </c>
      <c r="K6234" s="23">
        <v>11</v>
      </c>
      <c r="L6234" s="23" t="str">
        <f t="shared" si="1913"/>
        <v>REGIONAL</v>
      </c>
      <c r="M6234" s="23" t="s">
        <v>618</v>
      </c>
      <c r="N6234" s="23" t="s">
        <v>622</v>
      </c>
      <c r="O6234" s="23">
        <f t="shared" si="1911"/>
        <v>25</v>
      </c>
      <c r="P6234" s="23" t="str">
        <f t="shared" si="1912"/>
        <v>502480410Principal</v>
      </c>
    </row>
    <row r="6235" spans="1:16" ht="15" hidden="1" customHeight="1">
      <c r="A6235" s="82" t="s">
        <v>1343</v>
      </c>
      <c r="B6235" s="23" t="str">
        <f>IFERROR(VLOOKUP(A6235,hoja!$A$2:$E$970,4,FALSE),0)</f>
        <v>OCCIDENTE</v>
      </c>
      <c r="C6235" s="23" t="str">
        <f>IFERROR(VLOOKUP(A6235,hoja!$A$2:$E$1370,5,FALSE),0)</f>
        <v>CALI</v>
      </c>
      <c r="D6235" s="23" t="str">
        <f>IFERROR(VLOOKUP(A6235,hoja!A:D,3,FALSE),0)</f>
        <v>50248</v>
      </c>
      <c r="E6235" s="40" t="s">
        <v>645</v>
      </c>
      <c r="F6235" s="23" t="str">
        <f>IFERROR(VLOOKUP(E6235,hoja!$A$2:$E$970,4,FALSE),0)</f>
        <v>OCCIDENTE</v>
      </c>
      <c r="G6235" s="23" t="str">
        <f>IFERROR(VLOOKUP(E6235,hoja!$A$2:$E$970,5,FALSE),0)</f>
        <v>CALI</v>
      </c>
      <c r="H6235" s="103" t="str">
        <f>IFERROR(VLOOKUP(E6235,hoja!A:C,3,FALSE),0)</f>
        <v>0410</v>
      </c>
      <c r="I6235" s="24" t="str">
        <f t="shared" si="1910"/>
        <v>502480410</v>
      </c>
      <c r="K6235" s="23">
        <v>11</v>
      </c>
      <c r="L6235" s="23" t="str">
        <f t="shared" si="1913"/>
        <v>REGIONAL</v>
      </c>
      <c r="M6235" s="23" t="s">
        <v>618</v>
      </c>
      <c r="N6235" s="23" t="s">
        <v>622</v>
      </c>
      <c r="O6235" s="23">
        <f t="shared" si="1911"/>
        <v>25</v>
      </c>
      <c r="P6235" s="23" t="str">
        <f t="shared" si="1912"/>
        <v>502480410Principal</v>
      </c>
    </row>
    <row r="6236" spans="1:16" ht="15" hidden="1" customHeight="1">
      <c r="A6236" s="82" t="s">
        <v>1344</v>
      </c>
      <c r="B6236" s="23">
        <f>IFERROR(VLOOKUP(A6236,hoja!$A$2:$E$970,4,FALSE),0)</f>
        <v>0</v>
      </c>
      <c r="C6236" s="23">
        <f>IFERROR(VLOOKUP(A6236,hoja!$A$2:$E$1370,5,FALSE),0)</f>
        <v>0</v>
      </c>
      <c r="D6236" s="23">
        <f>IFERROR(VLOOKUP(A6236,hoja!A:D,3,FALSE),0)</f>
        <v>0</v>
      </c>
      <c r="E6236" s="40" t="s">
        <v>1345</v>
      </c>
      <c r="F6236" s="23" t="str">
        <f>IFERROR(VLOOKUP(E6236,hoja!$A$2:$E$970,4,FALSE),0)</f>
        <v>COSTA</v>
      </c>
      <c r="G6236" s="23" t="str">
        <f>IFERROR(VLOOKUP(E6236,hoja!$A$2:$E$970,5,FALSE),0)</f>
        <v>BARRANQUILLA</v>
      </c>
      <c r="H6236" s="103" t="str">
        <f>IFERROR(VLOOKUP(E6236,hoja!A:C,3,FALSE),0)</f>
        <v>50729</v>
      </c>
      <c r="I6236" s="24" t="str">
        <f t="shared" si="1910"/>
        <v>050729</v>
      </c>
      <c r="K6236" s="23">
        <v>15</v>
      </c>
      <c r="L6236" s="23" t="str">
        <f t="shared" si="1913"/>
        <v>NACIONAL</v>
      </c>
      <c r="M6236" s="23" t="s">
        <v>618</v>
      </c>
      <c r="N6236" s="23" t="s">
        <v>622</v>
      </c>
      <c r="O6236" s="23">
        <f t="shared" si="1911"/>
        <v>25</v>
      </c>
      <c r="P6236" s="23" t="str">
        <f t="shared" si="1912"/>
        <v>050729Principal</v>
      </c>
    </row>
    <row r="6237" spans="1:16" ht="15" hidden="1" customHeight="1">
      <c r="A6237" s="82" t="s">
        <v>1333</v>
      </c>
      <c r="B6237" s="23">
        <f>IFERROR(VLOOKUP(A6237,hoja!$A$2:$E$970,4,FALSE),0)</f>
        <v>0</v>
      </c>
      <c r="C6237" s="23">
        <f>IFERROR(VLOOKUP(A6237,hoja!$A$2:$E$1370,5,FALSE),0)</f>
        <v>0</v>
      </c>
      <c r="D6237" s="23">
        <f>IFERROR(VLOOKUP(A6237,hoja!A:D,3,FALSE),0)</f>
        <v>0</v>
      </c>
      <c r="E6237" s="40" t="s">
        <v>655</v>
      </c>
      <c r="F6237" s="23" t="str">
        <f>IFERROR(VLOOKUP(E6237,hoja!$A$2:$E$970,4,FALSE),0)</f>
        <v>ANTIOQUIA</v>
      </c>
      <c r="G6237" s="23" t="str">
        <f>IFERROR(VLOOKUP(E6237,hoja!$A$2:$E$970,5,FALSE),0)</f>
        <v>MEDELLÍN</v>
      </c>
      <c r="H6237" s="103" t="str">
        <f>IFERROR(VLOOKUP(E6237,hoja!A:C,3,FALSE),0)</f>
        <v>0292</v>
      </c>
      <c r="I6237" s="24" t="str">
        <f t="shared" si="1910"/>
        <v>00292</v>
      </c>
      <c r="K6237" s="23">
        <v>4</v>
      </c>
      <c r="L6237" s="23" t="str">
        <f t="shared" si="1913"/>
        <v>NACIONAL</v>
      </c>
      <c r="M6237" s="23" t="s">
        <v>618</v>
      </c>
      <c r="N6237" s="23" t="s">
        <v>622</v>
      </c>
      <c r="O6237" s="23">
        <f t="shared" si="1911"/>
        <v>25</v>
      </c>
      <c r="P6237" s="23" t="str">
        <f t="shared" si="1912"/>
        <v>00292Principal</v>
      </c>
    </row>
    <row r="6238" spans="1:16" ht="15" hidden="1" customHeight="1">
      <c r="A6238" s="82" t="s">
        <v>1333</v>
      </c>
      <c r="B6238" s="23">
        <f>IFERROR(VLOOKUP(A6238,hoja!$A$2:$E$970,4,FALSE),0)</f>
        <v>0</v>
      </c>
      <c r="C6238" s="23">
        <f>IFERROR(VLOOKUP(A6238,hoja!$A$2:$E$1370,5,FALSE),0)</f>
        <v>0</v>
      </c>
      <c r="D6238" s="23">
        <f>IFERROR(VLOOKUP(A6238,hoja!A:D,3,FALSE),0)</f>
        <v>0</v>
      </c>
      <c r="E6238" s="40" t="s">
        <v>987</v>
      </c>
      <c r="F6238" s="23" t="str">
        <f>IFERROR(VLOOKUP(E6238,hoja!$A$2:$E$970,4,FALSE),0)</f>
        <v>ANTIOQUIA</v>
      </c>
      <c r="G6238" s="23" t="str">
        <f>IFERROR(VLOOKUP(E6238,hoja!$A$2:$E$970,5,FALSE),0)</f>
        <v>MEDELLÍN</v>
      </c>
      <c r="H6238" s="103" t="str">
        <f>IFERROR(VLOOKUP(E6238,hoja!A:C,3,FALSE),0)</f>
        <v>60001</v>
      </c>
      <c r="I6238" s="24" t="str">
        <f t="shared" si="1910"/>
        <v>060001</v>
      </c>
      <c r="K6238" s="23">
        <v>21</v>
      </c>
      <c r="L6238" s="23" t="str">
        <f t="shared" si="1913"/>
        <v>NACIONAL</v>
      </c>
      <c r="M6238" s="23" t="s">
        <v>618</v>
      </c>
      <c r="N6238" s="23" t="s">
        <v>622</v>
      </c>
      <c r="O6238" s="23">
        <f t="shared" si="1911"/>
        <v>25</v>
      </c>
      <c r="P6238" s="23" t="str">
        <f t="shared" si="1912"/>
        <v>060001Principal</v>
      </c>
    </row>
    <row r="6239" spans="1:16" ht="15" hidden="1" customHeight="1">
      <c r="A6239" s="82" t="s">
        <v>1333</v>
      </c>
      <c r="B6239" s="23">
        <f>IFERROR(VLOOKUP(A6239,hoja!$A$2:$E$970,4,FALSE),0)</f>
        <v>0</v>
      </c>
      <c r="C6239" s="23">
        <f>IFERROR(VLOOKUP(A6239,hoja!$A$2:$E$1370,5,FALSE),0)</f>
        <v>0</v>
      </c>
      <c r="D6239" s="23">
        <f>IFERROR(VLOOKUP(A6239,hoja!A:D,3,FALSE),0)</f>
        <v>0</v>
      </c>
      <c r="E6239" s="40" t="s">
        <v>641</v>
      </c>
      <c r="F6239" s="23" t="str">
        <f>IFERROR(VLOOKUP(E6239,hoja!$A$2:$E$970,4,FALSE),0)</f>
        <v>ANTIOQUIA</v>
      </c>
      <c r="G6239" s="23" t="str">
        <f>IFERROR(VLOOKUP(E6239,hoja!$A$2:$E$970,5,FALSE),0)</f>
        <v>MEDELLÍN</v>
      </c>
      <c r="H6239" s="103" t="str">
        <f>IFERROR(VLOOKUP(E6239,hoja!A:C,3,FALSE),0)</f>
        <v>0079</v>
      </c>
      <c r="I6239" s="24" t="str">
        <f t="shared" si="1910"/>
        <v>00079</v>
      </c>
      <c r="K6239" s="23">
        <v>16</v>
      </c>
      <c r="L6239" s="23" t="str">
        <f t="shared" si="1913"/>
        <v>NACIONAL</v>
      </c>
      <c r="M6239" s="23" t="s">
        <v>618</v>
      </c>
      <c r="N6239" s="23" t="s">
        <v>622</v>
      </c>
      <c r="O6239" s="23">
        <f t="shared" si="1911"/>
        <v>25</v>
      </c>
      <c r="P6239" s="23" t="str">
        <f t="shared" si="1912"/>
        <v>00079Principal</v>
      </c>
    </row>
    <row r="6240" spans="1:16" ht="15" hidden="1" customHeight="1">
      <c r="A6240" s="82" t="s">
        <v>1333</v>
      </c>
      <c r="B6240" s="23">
        <f>IFERROR(VLOOKUP(A6240,hoja!$A$2:$E$970,4,FALSE),0)</f>
        <v>0</v>
      </c>
      <c r="C6240" s="23">
        <f>IFERROR(VLOOKUP(A6240,hoja!$A$2:$E$1370,5,FALSE),0)</f>
        <v>0</v>
      </c>
      <c r="D6240" s="23">
        <f>IFERROR(VLOOKUP(A6240,hoja!A:D,3,FALSE),0)</f>
        <v>0</v>
      </c>
      <c r="E6240" s="40" t="s">
        <v>1059</v>
      </c>
      <c r="F6240" s="23" t="str">
        <f>IFERROR(VLOOKUP(E6240,hoja!$A$2:$E$970,4,FALSE),0)</f>
        <v>ANTIOQUIA</v>
      </c>
      <c r="G6240" s="23" t="str">
        <f>IFERROR(VLOOKUP(E6240,hoja!$A$2:$E$970,5,FALSE),0)</f>
        <v>MEDELLÍN</v>
      </c>
      <c r="H6240" s="103" t="str">
        <f>IFERROR(VLOOKUP(E6240,hoja!A:C,3,FALSE),0)</f>
        <v>0043</v>
      </c>
      <c r="I6240" s="24" t="str">
        <f t="shared" si="1910"/>
        <v>00043</v>
      </c>
      <c r="K6240" s="23">
        <v>16</v>
      </c>
      <c r="L6240" s="23" t="str">
        <f t="shared" si="1913"/>
        <v>NACIONAL</v>
      </c>
      <c r="M6240" s="23" t="s">
        <v>618</v>
      </c>
      <c r="N6240" s="23" t="s">
        <v>622</v>
      </c>
      <c r="O6240" s="23">
        <f t="shared" si="1911"/>
        <v>25</v>
      </c>
      <c r="P6240" s="23" t="str">
        <f t="shared" si="1912"/>
        <v>00043Principal</v>
      </c>
    </row>
    <row r="6241" spans="1:16" ht="15" hidden="1" customHeight="1">
      <c r="A6241" s="82" t="s">
        <v>1346</v>
      </c>
      <c r="B6241" s="23" t="str">
        <f>IFERROR(VLOOKUP(A6241,hoja!$A$2:$E$970,4,FALSE),0)</f>
        <v>COSTA</v>
      </c>
      <c r="C6241" s="23" t="str">
        <f>IFERROR(VLOOKUP(A6241,hoja!$A$2:$E$1370,5,FALSE),0)</f>
        <v>BARRANQUILLA</v>
      </c>
      <c r="D6241" s="23" t="str">
        <f>IFERROR(VLOOKUP(A6241,hoja!A:D,3,FALSE),0)</f>
        <v>50731</v>
      </c>
      <c r="E6241" s="40" t="s">
        <v>642</v>
      </c>
      <c r="F6241" s="23" t="str">
        <f>IFERROR(VLOOKUP(E6241,hoja!$A$2:$E$970,4,FALSE),0)</f>
        <v>COSTA</v>
      </c>
      <c r="G6241" s="23" t="str">
        <f>IFERROR(VLOOKUP(E6241,hoja!$A$2:$E$970,5,FALSE),0)</f>
        <v>BARRANQUILLA</v>
      </c>
      <c r="H6241" s="103" t="str">
        <f>IFERROR(VLOOKUP(E6241,hoja!A:C,3,FALSE),0)</f>
        <v>0111</v>
      </c>
      <c r="I6241" s="24" t="str">
        <f t="shared" si="1910"/>
        <v>507310111</v>
      </c>
      <c r="K6241" s="23">
        <v>35</v>
      </c>
      <c r="L6241" s="23" t="str">
        <f t="shared" si="1913"/>
        <v>REGIONAL</v>
      </c>
      <c r="M6241" s="23" t="s">
        <v>618</v>
      </c>
      <c r="N6241" s="23" t="s">
        <v>622</v>
      </c>
      <c r="O6241" s="23">
        <f t="shared" si="1911"/>
        <v>25</v>
      </c>
      <c r="P6241" s="23" t="str">
        <f t="shared" si="1912"/>
        <v>507310111Principal</v>
      </c>
    </row>
    <row r="6242" spans="1:16" ht="15" hidden="1" customHeight="1">
      <c r="A6242" s="82" t="s">
        <v>1346</v>
      </c>
      <c r="B6242" s="23" t="str">
        <f>IFERROR(VLOOKUP(A6242,hoja!$A$2:$E$970,4,FALSE),0)</f>
        <v>COSTA</v>
      </c>
      <c r="C6242" s="23" t="str">
        <f>IFERROR(VLOOKUP(A6242,hoja!$A$2:$E$1370,5,FALSE),0)</f>
        <v>BARRANQUILLA</v>
      </c>
      <c r="D6242" s="23" t="str">
        <f>IFERROR(VLOOKUP(A6242,hoja!A:D,3,FALSE),0)</f>
        <v>50731</v>
      </c>
      <c r="E6242" s="40" t="s">
        <v>1345</v>
      </c>
      <c r="F6242" s="23" t="str">
        <f>IFERROR(VLOOKUP(E6242,hoja!$A$2:$E$970,4,FALSE),0)</f>
        <v>COSTA</v>
      </c>
      <c r="G6242" s="23" t="str">
        <f>IFERROR(VLOOKUP(E6242,hoja!$A$2:$E$970,5,FALSE),0)</f>
        <v>BARRANQUILLA</v>
      </c>
      <c r="H6242" s="103" t="str">
        <f>IFERROR(VLOOKUP(E6242,hoja!A:C,3,FALSE),0)</f>
        <v>50729</v>
      </c>
      <c r="I6242" s="24" t="str">
        <f t="shared" si="1910"/>
        <v>5073150729</v>
      </c>
      <c r="K6242" s="23">
        <v>44</v>
      </c>
      <c r="L6242" s="23" t="str">
        <f t="shared" si="1913"/>
        <v>REGIONAL</v>
      </c>
      <c r="M6242" s="23" t="s">
        <v>618</v>
      </c>
      <c r="N6242" s="23" t="s">
        <v>622</v>
      </c>
      <c r="O6242" s="23">
        <f t="shared" si="1911"/>
        <v>25</v>
      </c>
      <c r="P6242" s="23" t="str">
        <f t="shared" si="1912"/>
        <v>5073150729Principal</v>
      </c>
    </row>
    <row r="6243" spans="1:16" ht="15" hidden="1" customHeight="1">
      <c r="A6243" s="82" t="s">
        <v>1331</v>
      </c>
      <c r="B6243" s="23" t="str">
        <f>IFERROR(VLOOKUP(A6243,hoja!$A$2:$E$970,4,FALSE),0)</f>
        <v>CENTRO</v>
      </c>
      <c r="C6243" s="23" t="str">
        <f>IFERROR(VLOOKUP(A6243,hoja!$A$2:$E$1370,5,FALSE),0)</f>
        <v>BOGOTÁ</v>
      </c>
      <c r="D6243" s="23" t="str">
        <f>IFERROR(VLOOKUP(A6243,hoja!A:D,3,FALSE),0)</f>
        <v>50786</v>
      </c>
      <c r="E6243" s="40" t="s">
        <v>660</v>
      </c>
      <c r="F6243" s="23" t="str">
        <f>IFERROR(VLOOKUP(E6243,hoja!$A$2:$E$970,4,FALSE),0)</f>
        <v>CENTRO</v>
      </c>
      <c r="G6243" s="23" t="str">
        <f>IFERROR(VLOOKUP(E6243,hoja!$A$2:$E$970,5,FALSE),0)</f>
        <v>BOGOTÁ</v>
      </c>
      <c r="H6243" s="103" t="str">
        <f>IFERROR(VLOOKUP(E6243,hoja!A:C,3,FALSE),0)</f>
        <v>0035</v>
      </c>
      <c r="I6243" s="24" t="str">
        <f t="shared" si="1910"/>
        <v>507860035</v>
      </c>
      <c r="K6243" s="23">
        <v>17</v>
      </c>
      <c r="L6243" s="23" t="str">
        <f t="shared" si="1913"/>
        <v>REGIONAL</v>
      </c>
      <c r="M6243" s="23" t="s">
        <v>618</v>
      </c>
      <c r="N6243" s="23" t="s">
        <v>622</v>
      </c>
      <c r="O6243" s="23">
        <f t="shared" si="1911"/>
        <v>25</v>
      </c>
      <c r="P6243" s="23" t="str">
        <f t="shared" si="1912"/>
        <v>507860035Principal</v>
      </c>
    </row>
    <row r="6244" spans="1:16" ht="15" hidden="1" customHeight="1">
      <c r="A6244" s="82" t="s">
        <v>1331</v>
      </c>
      <c r="B6244" s="23" t="str">
        <f>IFERROR(VLOOKUP(A6244,hoja!$A$2:$E$970,4,FALSE),0)</f>
        <v>CENTRO</v>
      </c>
      <c r="C6244" s="23" t="str">
        <f>IFERROR(VLOOKUP(A6244,hoja!$A$2:$E$1370,5,FALSE),0)</f>
        <v>BOGOTÁ</v>
      </c>
      <c r="D6244" s="23" t="str">
        <f>IFERROR(VLOOKUP(A6244,hoja!A:D,3,FALSE),0)</f>
        <v>50786</v>
      </c>
      <c r="E6244" s="40" t="s">
        <v>942</v>
      </c>
      <c r="F6244" s="23" t="str">
        <f>IFERROR(VLOOKUP(E6244,hoja!$A$2:$E$970,4,FALSE),0)</f>
        <v>CENTRO</v>
      </c>
      <c r="G6244" s="23" t="str">
        <f>IFERROR(VLOOKUP(E6244,hoja!$A$2:$E$970,5,FALSE),0)</f>
        <v>BOGOTÁ</v>
      </c>
      <c r="H6244" s="103" t="str">
        <f>IFERROR(VLOOKUP(E6244,hoja!A:C,3,FALSE),0)</f>
        <v>60002</v>
      </c>
      <c r="I6244" s="24" t="str">
        <f t="shared" si="1910"/>
        <v>5078660002</v>
      </c>
      <c r="K6244" s="23">
        <v>2</v>
      </c>
      <c r="L6244" s="23" t="str">
        <f t="shared" si="1913"/>
        <v>REGIONAL</v>
      </c>
      <c r="M6244" s="23" t="s">
        <v>618</v>
      </c>
      <c r="N6244" s="23" t="s">
        <v>622</v>
      </c>
      <c r="O6244" s="23">
        <f t="shared" si="1911"/>
        <v>25</v>
      </c>
      <c r="P6244" s="23" t="str">
        <f t="shared" si="1912"/>
        <v>5078660002Principal</v>
      </c>
    </row>
    <row r="6245" spans="1:16" ht="15" hidden="1" customHeight="1">
      <c r="A6245" s="82" t="s">
        <v>1331</v>
      </c>
      <c r="B6245" s="23" t="str">
        <f>IFERROR(VLOOKUP(A6245,hoja!$A$2:$E$970,4,FALSE),0)</f>
        <v>CENTRO</v>
      </c>
      <c r="C6245" s="23" t="str">
        <f>IFERROR(VLOOKUP(A6245,hoja!$A$2:$E$1370,5,FALSE),0)</f>
        <v>BOGOTÁ</v>
      </c>
      <c r="D6245" s="23" t="str">
        <f>IFERROR(VLOOKUP(A6245,hoja!A:D,3,FALSE),0)</f>
        <v>50786</v>
      </c>
      <c r="E6245" s="40" t="s">
        <v>943</v>
      </c>
      <c r="F6245" s="23" t="str">
        <f>IFERROR(VLOOKUP(E6245,hoja!$A$2:$E$970,4,FALSE),0)</f>
        <v>CENTRO</v>
      </c>
      <c r="G6245" s="23" t="str">
        <f>IFERROR(VLOOKUP(E6245,hoja!$A$2:$E$970,5,FALSE),0)</f>
        <v>BOGOTÁ</v>
      </c>
      <c r="H6245" s="103" t="str">
        <f>IFERROR(VLOOKUP(E6245,hoja!A:C,3,FALSE),0)</f>
        <v>60003</v>
      </c>
      <c r="I6245" s="24" t="str">
        <f t="shared" si="1910"/>
        <v>5078660003</v>
      </c>
      <c r="K6245" s="23">
        <v>80</v>
      </c>
      <c r="L6245" s="23" t="str">
        <f t="shared" si="1913"/>
        <v>REGIONAL</v>
      </c>
      <c r="M6245" s="23" t="s">
        <v>618</v>
      </c>
      <c r="N6245" s="23" t="s">
        <v>622</v>
      </c>
      <c r="O6245" s="23">
        <f t="shared" si="1911"/>
        <v>25</v>
      </c>
      <c r="P6245" s="23" t="str">
        <f t="shared" si="1912"/>
        <v>5078660003Principal</v>
      </c>
    </row>
    <row r="6246" spans="1:16" ht="15" hidden="1" customHeight="1">
      <c r="A6246" s="82" t="s">
        <v>873</v>
      </c>
      <c r="B6246" s="23" t="str">
        <f>IFERROR(VLOOKUP(A6246,hoja!$A$2:$E$970,4,FALSE),0)</f>
        <v>OCCIDENTE</v>
      </c>
      <c r="C6246" s="23" t="str">
        <f>IFERROR(VLOOKUP(A6246,hoja!$A$2:$E$1370,5,FALSE),0)</f>
        <v>MANIZALES</v>
      </c>
      <c r="D6246" s="23" t="str">
        <f>IFERROR(VLOOKUP(A6246,hoja!A:D,3,FALSE),0)</f>
        <v>1711</v>
      </c>
      <c r="E6246" s="40" t="s">
        <v>1241</v>
      </c>
      <c r="F6246" s="23" t="str">
        <f>IFERROR(VLOOKUP(E6246,hoja!$A$2:$E$970,4,FALSE),0)</f>
        <v>CENTRO</v>
      </c>
      <c r="G6246" s="23" t="str">
        <f>IFERROR(VLOOKUP(E6246,hoja!$A$2:$E$970,5,FALSE),0)</f>
        <v>BOGOTÁ</v>
      </c>
      <c r="H6246" s="103" t="str">
        <f>IFERROR(VLOOKUP(E6246,hoja!A:C,3,FALSE),0)</f>
        <v>50203</v>
      </c>
      <c r="I6246" s="24" t="str">
        <f t="shared" si="1910"/>
        <v>171150203</v>
      </c>
      <c r="K6246" s="23">
        <v>313</v>
      </c>
      <c r="L6246" s="23" t="str">
        <f t="shared" si="1913"/>
        <v>NACIONAL</v>
      </c>
      <c r="M6246" s="23" t="s">
        <v>618</v>
      </c>
      <c r="N6246" s="23" t="s">
        <v>622</v>
      </c>
      <c r="O6246" s="23">
        <f t="shared" si="1911"/>
        <v>16</v>
      </c>
      <c r="P6246" s="23" t="str">
        <f t="shared" si="1912"/>
        <v>171150203Principal</v>
      </c>
    </row>
    <row r="6247" spans="1:16" ht="15" hidden="1" customHeight="1">
      <c r="A6247" s="82" t="s">
        <v>873</v>
      </c>
      <c r="B6247" s="23" t="str">
        <f>IFERROR(VLOOKUP(A6247,hoja!$A$2:$E$970,4,FALSE),0)</f>
        <v>OCCIDENTE</v>
      </c>
      <c r="C6247" s="23" t="str">
        <f>IFERROR(VLOOKUP(A6247,hoja!$A$2:$E$1370,5,FALSE),0)</f>
        <v>MANIZALES</v>
      </c>
      <c r="D6247" s="23" t="str">
        <f>IFERROR(VLOOKUP(A6247,hoja!A:D,3,FALSE),0)</f>
        <v>1711</v>
      </c>
      <c r="E6247" s="40" t="s">
        <v>650</v>
      </c>
      <c r="F6247" s="23" t="str">
        <f>IFERROR(VLOOKUP(E6247,hoja!$A$2:$E$970,4,FALSE),0)</f>
        <v>OCCIDENTE</v>
      </c>
      <c r="G6247" s="23" t="str">
        <f>IFERROR(VLOOKUP(E6247,hoja!$A$2:$E$970,5,FALSE),0)</f>
        <v>CALOTO</v>
      </c>
      <c r="H6247" s="103" t="str">
        <f>IFERROR(VLOOKUP(E6247,hoja!A:C,3,FALSE),0)</f>
        <v>0445</v>
      </c>
      <c r="I6247" s="24" t="str">
        <f t="shared" si="1910"/>
        <v>17110445</v>
      </c>
      <c r="K6247" s="23">
        <v>291</v>
      </c>
      <c r="L6247" s="23" t="str">
        <f t="shared" si="1913"/>
        <v>REGIONAL</v>
      </c>
      <c r="M6247" s="23" t="s">
        <v>618</v>
      </c>
      <c r="N6247" s="23" t="s">
        <v>622</v>
      </c>
      <c r="O6247" s="23">
        <f t="shared" si="1911"/>
        <v>16</v>
      </c>
      <c r="P6247" s="23" t="str">
        <f t="shared" si="1912"/>
        <v>17110445Principal</v>
      </c>
    </row>
    <row r="6248" spans="1:16" ht="15" hidden="1" customHeight="1">
      <c r="A6248" s="82" t="s">
        <v>873</v>
      </c>
      <c r="B6248" s="23" t="str">
        <f>IFERROR(VLOOKUP(A6248,hoja!$A$2:$E$970,4,FALSE),0)</f>
        <v>OCCIDENTE</v>
      </c>
      <c r="C6248" s="23" t="str">
        <f>IFERROR(VLOOKUP(A6248,hoja!$A$2:$E$1370,5,FALSE),0)</f>
        <v>MANIZALES</v>
      </c>
      <c r="D6248" s="23" t="str">
        <f>IFERROR(VLOOKUP(A6248,hoja!A:D,3,FALSE),0)</f>
        <v>1711</v>
      </c>
      <c r="E6248" s="40" t="s">
        <v>633</v>
      </c>
      <c r="F6248" s="23" t="str">
        <f>IFERROR(VLOOKUP(E6248,hoja!$A$2:$E$970,4,FALSE),0)</f>
        <v>CENTRO</v>
      </c>
      <c r="G6248" s="23" t="str">
        <f>IFERROR(VLOOKUP(E6248,hoja!$A$2:$E$970,5,FALSE),0)</f>
        <v>BOGOTÁ</v>
      </c>
      <c r="H6248" s="103" t="str">
        <f>IFERROR(VLOOKUP(E6248,hoja!A:C,3,FALSE),0)</f>
        <v>0002</v>
      </c>
      <c r="I6248" s="24" t="str">
        <f t="shared" si="1910"/>
        <v>17110002</v>
      </c>
      <c r="K6248" s="23">
        <v>298</v>
      </c>
      <c r="L6248" s="23" t="str">
        <f t="shared" si="1913"/>
        <v>NACIONAL</v>
      </c>
      <c r="M6248" s="23" t="s">
        <v>618</v>
      </c>
      <c r="N6248" s="23" t="s">
        <v>622</v>
      </c>
      <c r="O6248" s="23">
        <f t="shared" si="1911"/>
        <v>16</v>
      </c>
      <c r="P6248" s="23" t="str">
        <f t="shared" si="1912"/>
        <v>17110002Principal</v>
      </c>
    </row>
    <row r="6249" spans="1:16" ht="15" hidden="1" customHeight="1">
      <c r="A6249" s="82" t="s">
        <v>873</v>
      </c>
      <c r="B6249" s="23" t="str">
        <f>IFERROR(VLOOKUP(A6249,hoja!$A$2:$E$970,4,FALSE),0)</f>
        <v>OCCIDENTE</v>
      </c>
      <c r="C6249" s="23" t="str">
        <f>IFERROR(VLOOKUP(A6249,hoja!$A$2:$E$1370,5,FALSE),0)</f>
        <v>MANIZALES</v>
      </c>
      <c r="D6249" s="23" t="str">
        <f>IFERROR(VLOOKUP(A6249,hoja!A:D,3,FALSE),0)</f>
        <v>1711</v>
      </c>
      <c r="E6249" s="40" t="s">
        <v>635</v>
      </c>
      <c r="F6249" s="23" t="str">
        <f>IFERROR(VLOOKUP(E6249,hoja!$A$2:$E$970,4,FALSE),0)</f>
        <v>CENTRO</v>
      </c>
      <c r="G6249" s="23" t="str">
        <f>IFERROR(VLOOKUP(E6249,hoja!$A$2:$E$970,5,FALSE),0)</f>
        <v>BOGOTÁ</v>
      </c>
      <c r="H6249" s="103" t="str">
        <f>IFERROR(VLOOKUP(E6249,hoja!A:C,3,FALSE),0)</f>
        <v>0021</v>
      </c>
      <c r="I6249" s="24" t="str">
        <f t="shared" si="1910"/>
        <v>17110021</v>
      </c>
      <c r="K6249" s="23">
        <v>292</v>
      </c>
      <c r="L6249" s="23" t="str">
        <f t="shared" si="1913"/>
        <v>NACIONAL</v>
      </c>
      <c r="M6249" s="23" t="s">
        <v>618</v>
      </c>
      <c r="N6249" s="23" t="s">
        <v>622</v>
      </c>
      <c r="O6249" s="23">
        <f t="shared" si="1911"/>
        <v>16</v>
      </c>
      <c r="P6249" s="23" t="str">
        <f t="shared" si="1912"/>
        <v>17110021Principal</v>
      </c>
    </row>
    <row r="6250" spans="1:16" ht="15" hidden="1" customHeight="1">
      <c r="A6250" s="82" t="s">
        <v>1065</v>
      </c>
      <c r="B6250" s="23" t="str">
        <f>IFERROR(VLOOKUP(A6250,hoja!$A$2:$E$970,4,FALSE),0)</f>
        <v>CENTRO</v>
      </c>
      <c r="C6250" s="23" t="str">
        <f>IFERROR(VLOOKUP(A6250,hoja!$A$2:$E$1370,5,FALSE),0)</f>
        <v>BOGOTÁ</v>
      </c>
      <c r="D6250" s="23" t="str">
        <f>IFERROR(VLOOKUP(A6250,hoja!A:D,3,FALSE),0)</f>
        <v>50251</v>
      </c>
      <c r="E6250" s="40" t="s">
        <v>619</v>
      </c>
      <c r="F6250" s="23" t="str">
        <f>IFERROR(VLOOKUP(E6250,hoja!$A$2:$E$970,4,FALSE),0)</f>
        <v>ANTIOQUIA</v>
      </c>
      <c r="G6250" s="23" t="str">
        <f>IFERROR(VLOOKUP(E6250,hoja!$A$2:$E$970,5,FALSE),0)</f>
        <v>MEDELLÍN</v>
      </c>
      <c r="H6250" s="103" t="str">
        <f>IFERROR(VLOOKUP(E6250,hoja!A:C,3,FALSE),0)</f>
        <v>60100</v>
      </c>
      <c r="I6250" s="24" t="str">
        <f t="shared" si="1910"/>
        <v>5025160100</v>
      </c>
      <c r="K6250" s="23">
        <v>451</v>
      </c>
      <c r="L6250" s="23" t="str">
        <f t="shared" si="1913"/>
        <v>NACIONAL</v>
      </c>
      <c r="M6250" s="23" t="s">
        <v>618</v>
      </c>
      <c r="N6250" s="23" t="s">
        <v>622</v>
      </c>
      <c r="O6250" s="23">
        <f t="shared" si="1911"/>
        <v>16</v>
      </c>
      <c r="P6250" s="23" t="str">
        <f t="shared" si="1912"/>
        <v>5025160100Principal</v>
      </c>
    </row>
    <row r="6251" spans="1:16" ht="15" hidden="1" customHeight="1">
      <c r="A6251" s="82" t="s">
        <v>1347</v>
      </c>
      <c r="B6251" s="23" t="str">
        <f>IFERROR(VLOOKUP(A6251,hoja!$A$2:$E$970,4,FALSE),0)</f>
        <v>COSTA</v>
      </c>
      <c r="C6251" s="23" t="str">
        <f>IFERROR(VLOOKUP(A6251,hoja!$A$2:$E$1370,5,FALSE),0)</f>
        <v>BARRANQUILLA</v>
      </c>
      <c r="D6251" s="23" t="str">
        <f>IFERROR(VLOOKUP(A6251,hoja!A:D,3,FALSE),0)</f>
        <v>50732</v>
      </c>
      <c r="E6251" s="40" t="s">
        <v>1348</v>
      </c>
      <c r="F6251" s="23">
        <f>IFERROR(VLOOKUP(E6251,hoja!$A$2:$E$970,4,FALSE),0)</f>
        <v>0</v>
      </c>
      <c r="G6251" s="23">
        <f>IFERROR(VLOOKUP(E6251,hoja!$A$2:$E$970,5,FALSE),0)</f>
        <v>0</v>
      </c>
      <c r="H6251" s="103">
        <f>IFERROR(VLOOKUP(E6251,hoja!A:C,3,FALSE),0)</f>
        <v>0</v>
      </c>
      <c r="I6251" s="24" t="str">
        <f t="shared" si="1910"/>
        <v>507320</v>
      </c>
      <c r="K6251" s="23">
        <v>44</v>
      </c>
      <c r="L6251" s="23" t="str">
        <f t="shared" si="1913"/>
        <v>NACIONAL</v>
      </c>
      <c r="M6251" s="23" t="s">
        <v>618</v>
      </c>
      <c r="N6251" s="23" t="s">
        <v>622</v>
      </c>
      <c r="O6251" s="23">
        <f t="shared" si="1911"/>
        <v>25</v>
      </c>
      <c r="P6251" s="23" t="str">
        <f t="shared" si="1912"/>
        <v>507320Principal</v>
      </c>
    </row>
    <row r="6252" spans="1:16" ht="15" hidden="1" customHeight="1">
      <c r="A6252" s="82" t="s">
        <v>1347</v>
      </c>
      <c r="B6252" s="23" t="str">
        <f>IFERROR(VLOOKUP(A6252,hoja!$A$2:$E$970,4,FALSE),0)</f>
        <v>COSTA</v>
      </c>
      <c r="C6252" s="23" t="str">
        <f>IFERROR(VLOOKUP(A6252,hoja!$A$2:$E$1370,5,FALSE),0)</f>
        <v>BARRANQUILLA</v>
      </c>
      <c r="D6252" s="23" t="str">
        <f>IFERROR(VLOOKUP(A6252,hoja!A:D,3,FALSE),0)</f>
        <v>50732</v>
      </c>
      <c r="E6252" s="40" t="s">
        <v>642</v>
      </c>
      <c r="F6252" s="23" t="str">
        <f>IFERROR(VLOOKUP(E6252,hoja!$A$2:$E$970,4,FALSE),0)</f>
        <v>COSTA</v>
      </c>
      <c r="G6252" s="23" t="str">
        <f>IFERROR(VLOOKUP(E6252,hoja!$A$2:$E$970,5,FALSE),0)</f>
        <v>BARRANQUILLA</v>
      </c>
      <c r="H6252" s="103" t="str">
        <f>IFERROR(VLOOKUP(E6252,hoja!A:C,3,FALSE),0)</f>
        <v>0111</v>
      </c>
      <c r="I6252" s="24" t="str">
        <f t="shared" si="1910"/>
        <v>507320111</v>
      </c>
      <c r="K6252" s="23">
        <v>6</v>
      </c>
      <c r="L6252" s="23" t="str">
        <f t="shared" si="1913"/>
        <v>REGIONAL</v>
      </c>
      <c r="M6252" s="23" t="s">
        <v>618</v>
      </c>
      <c r="N6252" s="23" t="s">
        <v>622</v>
      </c>
      <c r="O6252" s="23">
        <f t="shared" si="1911"/>
        <v>25</v>
      </c>
      <c r="P6252" s="23" t="str">
        <f t="shared" si="1912"/>
        <v>507320111Principal</v>
      </c>
    </row>
    <row r="6253" spans="1:16" ht="15" hidden="1" customHeight="1">
      <c r="A6253" s="82" t="s">
        <v>1347</v>
      </c>
      <c r="B6253" s="23" t="str">
        <f>IFERROR(VLOOKUP(A6253,hoja!$A$2:$E$970,4,FALSE),0)</f>
        <v>COSTA</v>
      </c>
      <c r="C6253" s="23" t="str">
        <f>IFERROR(VLOOKUP(A6253,hoja!$A$2:$E$1370,5,FALSE),0)</f>
        <v>BARRANQUILLA</v>
      </c>
      <c r="D6253" s="23" t="str">
        <f>IFERROR(VLOOKUP(A6253,hoja!A:D,3,FALSE),0)</f>
        <v>50732</v>
      </c>
      <c r="E6253" s="40" t="s">
        <v>1349</v>
      </c>
      <c r="F6253" s="23">
        <f>IFERROR(VLOOKUP(E6253,hoja!$A$2:$E$970,4,FALSE),0)</f>
        <v>0</v>
      </c>
      <c r="G6253" s="23">
        <f>IFERROR(VLOOKUP(E6253,hoja!$A$2:$E$970,5,FALSE),0)</f>
        <v>0</v>
      </c>
      <c r="H6253" s="103">
        <f>IFERROR(VLOOKUP(E6253,hoja!A:C,3,FALSE),0)</f>
        <v>0</v>
      </c>
      <c r="I6253" s="24" t="str">
        <f t="shared" si="1910"/>
        <v>507320</v>
      </c>
      <c r="K6253" s="23">
        <v>16</v>
      </c>
      <c r="L6253" s="23" t="str">
        <f t="shared" si="1913"/>
        <v>NACIONAL</v>
      </c>
      <c r="M6253" s="23" t="s">
        <v>618</v>
      </c>
      <c r="N6253" s="23" t="s">
        <v>622</v>
      </c>
      <c r="O6253" s="23">
        <f t="shared" si="1911"/>
        <v>25</v>
      </c>
      <c r="P6253" s="23" t="str">
        <f t="shared" si="1912"/>
        <v>507320Principal</v>
      </c>
    </row>
    <row r="6254" spans="1:16" ht="15" hidden="1" customHeight="1">
      <c r="A6254" s="82" t="s">
        <v>1197</v>
      </c>
      <c r="B6254" s="23">
        <f>IFERROR(VLOOKUP(A6254,hoja!$A$2:$E$970,4,FALSE),0)</f>
        <v>0</v>
      </c>
      <c r="C6254" s="23">
        <f>IFERROR(VLOOKUP(A6254,hoja!$A$2:$E$1370,5,FALSE),0)</f>
        <v>0</v>
      </c>
      <c r="D6254" s="23">
        <f>IFERROR(VLOOKUP(A6254,hoja!A:D,3,FALSE),0)</f>
        <v>0</v>
      </c>
      <c r="E6254" s="40" t="s">
        <v>637</v>
      </c>
      <c r="F6254" s="23" t="str">
        <f>IFERROR(VLOOKUP(E6254,hoja!$A$2:$E$970,4,FALSE),0)</f>
        <v>SANTANDER</v>
      </c>
      <c r="G6254" s="23" t="str">
        <f>IFERROR(VLOOKUP(E6254,hoja!$A$2:$E$970,5,FALSE),0)</f>
        <v>PIEDECUESTA</v>
      </c>
      <c r="H6254" s="103" t="str">
        <f>IFERROR(VLOOKUP(E6254,hoja!A:C,3,FALSE),0)</f>
        <v>0422</v>
      </c>
      <c r="I6254" s="24" t="str">
        <f t="shared" si="1910"/>
        <v>00422</v>
      </c>
      <c r="K6254" s="23">
        <v>31</v>
      </c>
      <c r="L6254" s="23" t="str">
        <f t="shared" si="1913"/>
        <v>NACIONAL</v>
      </c>
      <c r="M6254" s="23" t="s">
        <v>618</v>
      </c>
      <c r="N6254" s="23" t="s">
        <v>622</v>
      </c>
      <c r="O6254" s="23">
        <f t="shared" si="1911"/>
        <v>25</v>
      </c>
      <c r="P6254" s="23" t="str">
        <f t="shared" si="1912"/>
        <v>00422Principal</v>
      </c>
    </row>
    <row r="6255" spans="1:16" ht="15" hidden="1" customHeight="1">
      <c r="A6255" s="82" t="s">
        <v>1350</v>
      </c>
      <c r="B6255" s="23">
        <f>IFERROR(VLOOKUP(A6255,hoja!$A$2:$E$970,4,FALSE),0)</f>
        <v>0</v>
      </c>
      <c r="C6255" s="23">
        <f>IFERROR(VLOOKUP(A6255,hoja!$A$2:$E$1370,5,FALSE),0)</f>
        <v>0</v>
      </c>
      <c r="D6255" s="23">
        <f>IFERROR(VLOOKUP(A6255,hoja!A:D,3,FALSE),0)</f>
        <v>0</v>
      </c>
      <c r="E6255" s="40" t="s">
        <v>650</v>
      </c>
      <c r="F6255" s="23" t="str">
        <f>IFERROR(VLOOKUP(E6255,hoja!$A$2:$E$970,4,FALSE),0)</f>
        <v>OCCIDENTE</v>
      </c>
      <c r="G6255" s="23" t="str">
        <f>IFERROR(VLOOKUP(E6255,hoja!$A$2:$E$970,5,FALSE),0)</f>
        <v>CALOTO</v>
      </c>
      <c r="H6255" s="103" t="str">
        <f>IFERROR(VLOOKUP(E6255,hoja!A:C,3,FALSE),0)</f>
        <v>0445</v>
      </c>
      <c r="I6255" s="24" t="str">
        <f t="shared" si="1910"/>
        <v>00445</v>
      </c>
      <c r="K6255" s="23">
        <v>545</v>
      </c>
      <c r="L6255" s="23" t="str">
        <f t="shared" si="1913"/>
        <v>NACIONAL</v>
      </c>
      <c r="M6255" s="23" t="s">
        <v>893</v>
      </c>
      <c r="N6255" s="23" t="s">
        <v>622</v>
      </c>
      <c r="O6255" s="23">
        <f t="shared" si="1911"/>
        <v>12</v>
      </c>
      <c r="P6255" s="23" t="str">
        <f t="shared" si="1912"/>
        <v>00445Santa Fe de Antioquia</v>
      </c>
    </row>
    <row r="6256" spans="1:16" ht="15" hidden="1" customHeight="1">
      <c r="A6256" s="82" t="s">
        <v>617</v>
      </c>
      <c r="B6256" s="23" t="str">
        <f>IFERROR(VLOOKUP(A6256,hoja!$A$2:$E$970,4,FALSE),0)</f>
        <v>ANTIOQUIA</v>
      </c>
      <c r="C6256" s="23" t="str">
        <f>IFERROR(VLOOKUP(A6256,hoja!$A$2:$E$1370,5,FALSE),0)</f>
        <v>MEDELLÍN</v>
      </c>
      <c r="D6256" s="23">
        <f>IFERROR(VLOOKUP(A6256,hoja!A:D,3,FALSE),0)</f>
        <v>50443</v>
      </c>
      <c r="E6256" s="40" t="s">
        <v>660</v>
      </c>
      <c r="F6256" s="23" t="str">
        <f>IFERROR(VLOOKUP(E6256,hoja!$A$2:$E$970,4,FALSE),0)</f>
        <v>CENTRO</v>
      </c>
      <c r="G6256" s="23" t="str">
        <f>IFERROR(VLOOKUP(E6256,hoja!$A$2:$E$970,5,FALSE),0)</f>
        <v>BOGOTÁ</v>
      </c>
      <c r="H6256" s="103" t="str">
        <f>IFERROR(VLOOKUP(E6256,hoja!A:C,3,FALSE),0)</f>
        <v>0035</v>
      </c>
      <c r="I6256" s="24" t="str">
        <f t="shared" si="1910"/>
        <v>504430035</v>
      </c>
      <c r="K6256" s="23">
        <v>411</v>
      </c>
      <c r="L6256" s="23" t="str">
        <f t="shared" si="1913"/>
        <v>NACIONAL</v>
      </c>
      <c r="M6256" s="23" t="s">
        <v>964</v>
      </c>
      <c r="N6256" s="23" t="s">
        <v>622</v>
      </c>
      <c r="O6256" s="23">
        <f t="shared" si="1911"/>
        <v>16</v>
      </c>
      <c r="P6256" s="23" t="str">
        <f t="shared" si="1912"/>
        <v>504430035La Vega-Dorada</v>
      </c>
    </row>
    <row r="6257" spans="1:16" ht="15" hidden="1" customHeight="1">
      <c r="A6257" s="82" t="s">
        <v>617</v>
      </c>
      <c r="B6257" s="23" t="str">
        <f>IFERROR(VLOOKUP(A6257,hoja!$A$2:$E$970,4,FALSE),0)</f>
        <v>ANTIOQUIA</v>
      </c>
      <c r="C6257" s="23" t="str">
        <f>IFERROR(VLOOKUP(A6257,hoja!$A$2:$E$1370,5,FALSE),0)</f>
        <v>MEDELLÍN</v>
      </c>
      <c r="D6257" s="23">
        <f>IFERROR(VLOOKUP(A6257,hoja!A:D,3,FALSE),0)</f>
        <v>50443</v>
      </c>
      <c r="E6257" s="40" t="s">
        <v>663</v>
      </c>
      <c r="F6257" s="23" t="str">
        <f>IFERROR(VLOOKUP(E6257,hoja!$A$2:$E$970,4,FALSE),0)</f>
        <v>CENTRO</v>
      </c>
      <c r="G6257" s="23" t="str">
        <f>IFERROR(VLOOKUP(E6257,hoja!$A$2:$E$970,5,FALSE),0)</f>
        <v>MADRID</v>
      </c>
      <c r="H6257" s="103" t="str">
        <f>IFERROR(VLOOKUP(E6257,hoja!A:C,3,FALSE),0)</f>
        <v>0022</v>
      </c>
      <c r="I6257" s="24" t="str">
        <f t="shared" si="1910"/>
        <v>504430022</v>
      </c>
      <c r="K6257" s="23">
        <v>406</v>
      </c>
      <c r="L6257" s="23" t="str">
        <f t="shared" si="1913"/>
        <v>NACIONAL</v>
      </c>
      <c r="M6257" s="23" t="s">
        <v>623</v>
      </c>
      <c r="N6257" s="23" t="s">
        <v>622</v>
      </c>
      <c r="O6257" s="23">
        <f t="shared" si="1911"/>
        <v>16</v>
      </c>
      <c r="P6257" s="23" t="str">
        <f t="shared" si="1912"/>
        <v>504430022Facatativa</v>
      </c>
    </row>
    <row r="6258" spans="1:16" ht="15" hidden="1" customHeight="1">
      <c r="A6258" s="82" t="s">
        <v>617</v>
      </c>
      <c r="B6258" s="23" t="str">
        <f>IFERROR(VLOOKUP(A6258,hoja!$A$2:$E$970,4,FALSE),0)</f>
        <v>ANTIOQUIA</v>
      </c>
      <c r="C6258" s="23" t="str">
        <f>IFERROR(VLOOKUP(A6258,hoja!$A$2:$E$1370,5,FALSE),0)</f>
        <v>MEDELLÍN</v>
      </c>
      <c r="D6258" s="23">
        <f>IFERROR(VLOOKUP(A6258,hoja!A:D,3,FALSE),0)</f>
        <v>50443</v>
      </c>
      <c r="E6258" s="40" t="s">
        <v>1039</v>
      </c>
      <c r="F6258" s="23" t="str">
        <f>IFERROR(VLOOKUP(E6258,hoja!$A$2:$E$970,4,FALSE),0)</f>
        <v>ANTIOQUIA</v>
      </c>
      <c r="G6258" s="23" t="str">
        <f>IFERROR(VLOOKUP(E6258,hoja!$A$2:$E$970,5,FALSE),0)</f>
        <v>MEDELLÍN</v>
      </c>
      <c r="H6258" s="103" t="str">
        <f>IFERROR(VLOOKUP(E6258,hoja!A:C,3,FALSE),0)</f>
        <v>50733</v>
      </c>
      <c r="I6258" s="24" t="str">
        <f t="shared" si="1910"/>
        <v>5044350733</v>
      </c>
      <c r="K6258" s="23">
        <v>5</v>
      </c>
      <c r="L6258" s="23" t="str">
        <f t="shared" si="1913"/>
        <v>REGIONAL</v>
      </c>
      <c r="M6258" s="23" t="s">
        <v>618</v>
      </c>
      <c r="N6258" s="23" t="s">
        <v>622</v>
      </c>
      <c r="O6258" s="23">
        <f t="shared" si="1911"/>
        <v>25</v>
      </c>
      <c r="P6258" s="23" t="str">
        <f t="shared" si="1912"/>
        <v>5044350733Principal</v>
      </c>
    </row>
    <row r="6259" spans="1:16" ht="15" hidden="1" customHeight="1">
      <c r="A6259" s="82" t="s">
        <v>617</v>
      </c>
      <c r="B6259" s="23" t="str">
        <f>IFERROR(VLOOKUP(A6259,hoja!$A$2:$E$970,4,FALSE),0)</f>
        <v>ANTIOQUIA</v>
      </c>
      <c r="C6259" s="23" t="str">
        <f>IFERROR(VLOOKUP(A6259,hoja!$A$2:$E$1370,5,FALSE),0)</f>
        <v>MEDELLÍN</v>
      </c>
      <c r="D6259" s="23">
        <f>IFERROR(VLOOKUP(A6259,hoja!A:D,3,FALSE),0)</f>
        <v>50443</v>
      </c>
      <c r="E6259" s="40" t="s">
        <v>1039</v>
      </c>
      <c r="F6259" s="23" t="str">
        <f>IFERROR(VLOOKUP(E6259,hoja!$A$2:$E$970,4,FALSE),0)</f>
        <v>ANTIOQUIA</v>
      </c>
      <c r="G6259" s="23" t="str">
        <f>IFERROR(VLOOKUP(E6259,hoja!$A$2:$E$970,5,FALSE),0)</f>
        <v>MEDELLÍN</v>
      </c>
      <c r="H6259" s="103" t="str">
        <f>IFERROR(VLOOKUP(E6259,hoja!A:C,3,FALSE),0)</f>
        <v>50733</v>
      </c>
      <c r="I6259" s="24" t="str">
        <f t="shared" si="1910"/>
        <v>5044350733</v>
      </c>
      <c r="K6259" s="23">
        <v>4</v>
      </c>
      <c r="L6259" s="23" t="str">
        <f t="shared" si="1913"/>
        <v>REGIONAL</v>
      </c>
      <c r="M6259" s="23" t="s">
        <v>618</v>
      </c>
      <c r="N6259" s="23" t="s">
        <v>622</v>
      </c>
      <c r="O6259" s="23">
        <f t="shared" si="1911"/>
        <v>25</v>
      </c>
      <c r="P6259" s="23" t="str">
        <f t="shared" si="1912"/>
        <v>5044350733Principal</v>
      </c>
    </row>
    <row r="6260" spans="1:16" ht="15" hidden="1" customHeight="1">
      <c r="A6260" s="82" t="s">
        <v>617</v>
      </c>
      <c r="B6260" s="23" t="str">
        <f>IFERROR(VLOOKUP(A6260,hoja!$A$2:$E$970,4,FALSE),0)</f>
        <v>ANTIOQUIA</v>
      </c>
      <c r="C6260" s="23" t="str">
        <f>IFERROR(VLOOKUP(A6260,hoja!$A$2:$E$1370,5,FALSE),0)</f>
        <v>MEDELLÍN</v>
      </c>
      <c r="D6260" s="23">
        <f>IFERROR(VLOOKUP(A6260,hoja!A:D,3,FALSE),0)</f>
        <v>50443</v>
      </c>
      <c r="E6260" s="40" t="s">
        <v>635</v>
      </c>
      <c r="F6260" s="23" t="str">
        <f>IFERROR(VLOOKUP(E6260,hoja!$A$2:$E$970,4,FALSE),0)</f>
        <v>CENTRO</v>
      </c>
      <c r="G6260" s="23" t="str">
        <f>IFERROR(VLOOKUP(E6260,hoja!$A$2:$E$970,5,FALSE),0)</f>
        <v>BOGOTÁ</v>
      </c>
      <c r="H6260" s="103" t="str">
        <f>IFERROR(VLOOKUP(E6260,hoja!A:C,3,FALSE),0)</f>
        <v>0021</v>
      </c>
      <c r="I6260" s="24" t="str">
        <f t="shared" si="1910"/>
        <v>504430021</v>
      </c>
      <c r="K6260" s="23">
        <v>446</v>
      </c>
      <c r="L6260" s="23" t="str">
        <f t="shared" si="1913"/>
        <v>NACIONAL</v>
      </c>
      <c r="M6260" s="23" t="s">
        <v>618</v>
      </c>
      <c r="N6260" s="23" t="s">
        <v>622</v>
      </c>
      <c r="O6260" s="23">
        <f t="shared" si="1911"/>
        <v>16</v>
      </c>
      <c r="P6260" s="23" t="str">
        <f t="shared" si="1912"/>
        <v>504430021Principal</v>
      </c>
    </row>
    <row r="6261" spans="1:16" ht="15" hidden="1" customHeight="1">
      <c r="A6261" s="82" t="s">
        <v>617</v>
      </c>
      <c r="B6261" s="23" t="str">
        <f>IFERROR(VLOOKUP(A6261,hoja!$A$2:$E$970,4,FALSE),0)</f>
        <v>ANTIOQUIA</v>
      </c>
      <c r="C6261" s="23" t="str">
        <f>IFERROR(VLOOKUP(A6261,hoja!$A$2:$E$1370,5,FALSE),0)</f>
        <v>MEDELLÍN</v>
      </c>
      <c r="D6261" s="23">
        <f>IFERROR(VLOOKUP(A6261,hoja!A:D,3,FALSE),0)</f>
        <v>50443</v>
      </c>
      <c r="E6261" s="40" t="s">
        <v>987</v>
      </c>
      <c r="F6261" s="23" t="str">
        <f>IFERROR(VLOOKUP(E6261,hoja!$A$2:$E$970,4,FALSE),0)</f>
        <v>ANTIOQUIA</v>
      </c>
      <c r="G6261" s="23" t="str">
        <f>IFERROR(VLOOKUP(E6261,hoja!$A$2:$E$970,5,FALSE),0)</f>
        <v>MEDELLÍN</v>
      </c>
      <c r="H6261" s="103" t="str">
        <f>IFERROR(VLOOKUP(E6261,hoja!A:C,3,FALSE),0)</f>
        <v>60001</v>
      </c>
      <c r="I6261" s="24" t="str">
        <f t="shared" si="1910"/>
        <v>5044360001</v>
      </c>
      <c r="K6261" s="23">
        <v>7</v>
      </c>
      <c r="L6261" s="23" t="str">
        <f t="shared" si="1913"/>
        <v>REGIONAL</v>
      </c>
      <c r="M6261" s="23" t="s">
        <v>618</v>
      </c>
      <c r="N6261" s="23" t="s">
        <v>622</v>
      </c>
      <c r="O6261" s="23">
        <f t="shared" si="1911"/>
        <v>25</v>
      </c>
      <c r="P6261" s="23" t="str">
        <f t="shared" si="1912"/>
        <v>5044360001Principal</v>
      </c>
    </row>
    <row r="6262" spans="1:16" ht="15" hidden="1" customHeight="1">
      <c r="A6262" s="82" t="s">
        <v>617</v>
      </c>
      <c r="B6262" s="23" t="str">
        <f>IFERROR(VLOOKUP(A6262,hoja!$A$2:$E$970,4,FALSE),0)</f>
        <v>ANTIOQUIA</v>
      </c>
      <c r="C6262" s="23" t="str">
        <f>IFERROR(VLOOKUP(A6262,hoja!$A$2:$E$1370,5,FALSE),0)</f>
        <v>MEDELLÍN</v>
      </c>
      <c r="D6262" s="23">
        <f>IFERROR(VLOOKUP(A6262,hoja!A:D,3,FALSE),0)</f>
        <v>50443</v>
      </c>
      <c r="E6262" s="40" t="s">
        <v>987</v>
      </c>
      <c r="F6262" s="23" t="str">
        <f>IFERROR(VLOOKUP(E6262,hoja!$A$2:$E$970,4,FALSE),0)</f>
        <v>ANTIOQUIA</v>
      </c>
      <c r="G6262" s="23" t="str">
        <f>IFERROR(VLOOKUP(E6262,hoja!$A$2:$E$970,5,FALSE),0)</f>
        <v>MEDELLÍN</v>
      </c>
      <c r="H6262" s="103" t="str">
        <f>IFERROR(VLOOKUP(E6262,hoja!A:C,3,FALSE),0)</f>
        <v>60001</v>
      </c>
      <c r="I6262" s="24" t="str">
        <f t="shared" si="1910"/>
        <v>5044360001</v>
      </c>
      <c r="K6262" s="23">
        <v>9</v>
      </c>
      <c r="L6262" s="23" t="str">
        <f t="shared" si="1913"/>
        <v>REGIONAL</v>
      </c>
      <c r="M6262" s="23" t="s">
        <v>618</v>
      </c>
      <c r="N6262" s="23" t="s">
        <v>622</v>
      </c>
      <c r="O6262" s="23">
        <f t="shared" si="1911"/>
        <v>25</v>
      </c>
      <c r="P6262" s="23" t="str">
        <f t="shared" si="1912"/>
        <v>5044360001Principal</v>
      </c>
    </row>
    <row r="6263" spans="1:16" ht="15" hidden="1" customHeight="1">
      <c r="A6263" s="82" t="s">
        <v>617</v>
      </c>
      <c r="B6263" s="23" t="str">
        <f>IFERROR(VLOOKUP(A6263,hoja!$A$2:$E$970,4,FALSE),0)</f>
        <v>ANTIOQUIA</v>
      </c>
      <c r="C6263" s="23" t="str">
        <f>IFERROR(VLOOKUP(A6263,hoja!$A$2:$E$1370,5,FALSE),0)</f>
        <v>MEDELLÍN</v>
      </c>
      <c r="D6263" s="23">
        <f>IFERROR(VLOOKUP(A6263,hoja!A:D,3,FALSE),0)</f>
        <v>50443</v>
      </c>
      <c r="E6263" s="40" t="s">
        <v>1196</v>
      </c>
      <c r="F6263" s="23" t="str">
        <f>IFERROR(VLOOKUP(E6263,hoja!$A$2:$E$970,4,FALSE),0)</f>
        <v>ANTIOQUIA</v>
      </c>
      <c r="G6263" s="23" t="str">
        <f>IFERROR(VLOOKUP(E6263,hoja!$A$2:$E$970,5,FALSE),0)</f>
        <v>MEDELLÍN</v>
      </c>
      <c r="H6263" s="103" t="str">
        <f>IFERROR(VLOOKUP(E6263,hoja!A:C,3,FALSE),0)</f>
        <v>50653</v>
      </c>
      <c r="I6263" s="24" t="str">
        <f t="shared" si="1910"/>
        <v>5044350653</v>
      </c>
      <c r="K6263" s="23">
        <v>5</v>
      </c>
      <c r="L6263" s="23" t="str">
        <f t="shared" si="1913"/>
        <v>REGIONAL</v>
      </c>
      <c r="M6263" s="23" t="s">
        <v>618</v>
      </c>
      <c r="N6263" s="23" t="s">
        <v>622</v>
      </c>
      <c r="O6263" s="23">
        <f t="shared" si="1911"/>
        <v>25</v>
      </c>
      <c r="P6263" s="23" t="str">
        <f t="shared" si="1912"/>
        <v>5044350653Principal</v>
      </c>
    </row>
    <row r="6264" spans="1:16" ht="15" hidden="1" customHeight="1">
      <c r="A6264" s="82" t="s">
        <v>617</v>
      </c>
      <c r="B6264" s="23" t="str">
        <f>IFERROR(VLOOKUP(A6264,hoja!$A$2:$E$970,4,FALSE),0)</f>
        <v>ANTIOQUIA</v>
      </c>
      <c r="C6264" s="23" t="str">
        <f>IFERROR(VLOOKUP(A6264,hoja!$A$2:$E$1370,5,FALSE),0)</f>
        <v>MEDELLÍN</v>
      </c>
      <c r="D6264" s="23">
        <f>IFERROR(VLOOKUP(A6264,hoja!A:D,3,FALSE),0)</f>
        <v>50443</v>
      </c>
      <c r="E6264" s="40" t="s">
        <v>670</v>
      </c>
      <c r="F6264" s="23" t="str">
        <f>IFERROR(VLOOKUP(E6264,hoja!$A$2:$E$970,4,FALSE),0)</f>
        <v>OCCIDENTE</v>
      </c>
      <c r="G6264" s="23" t="str">
        <f>IFERROR(VLOOKUP(E6264,hoja!$A$2:$E$970,5,FALSE),0)</f>
        <v>PEREIRA</v>
      </c>
      <c r="H6264" s="103" t="str">
        <f>IFERROR(VLOOKUP(E6264,hoja!A:C,3,FALSE),0)</f>
        <v>0134</v>
      </c>
      <c r="I6264" s="24" t="str">
        <f t="shared" si="1910"/>
        <v>504430134</v>
      </c>
      <c r="K6264" s="23">
        <v>316</v>
      </c>
      <c r="L6264" s="23" t="str">
        <f t="shared" si="1913"/>
        <v>NACIONAL</v>
      </c>
      <c r="M6264" s="23" t="s">
        <v>893</v>
      </c>
      <c r="N6264" s="23" t="s">
        <v>622</v>
      </c>
      <c r="O6264" s="23">
        <f t="shared" si="1911"/>
        <v>16</v>
      </c>
      <c r="P6264" s="23" t="str">
        <f t="shared" si="1912"/>
        <v>504430134Santa Fe de Antioquia</v>
      </c>
    </row>
    <row r="6265" spans="1:16" ht="15" hidden="1" customHeight="1">
      <c r="A6265" s="82" t="s">
        <v>1351</v>
      </c>
      <c r="B6265" s="23">
        <f>IFERROR(VLOOKUP(A6265,hoja!$A$2:$E$970,4,FALSE),0)</f>
        <v>0</v>
      </c>
      <c r="C6265" s="23">
        <f>IFERROR(VLOOKUP(A6265,hoja!$A$2:$E$1370,5,FALSE),0)</f>
        <v>0</v>
      </c>
      <c r="D6265" s="23">
        <f>IFERROR(VLOOKUP(A6265,hoja!A:D,3,FALSE),0)</f>
        <v>0</v>
      </c>
      <c r="E6265" s="40" t="s">
        <v>635</v>
      </c>
      <c r="F6265" s="23" t="str">
        <f>IFERROR(VLOOKUP(E6265,hoja!$A$2:$E$970,4,FALSE),0)</f>
        <v>CENTRO</v>
      </c>
      <c r="G6265" s="23" t="str">
        <f>IFERROR(VLOOKUP(E6265,hoja!$A$2:$E$970,5,FALSE),0)</f>
        <v>BOGOTÁ</v>
      </c>
      <c r="H6265" s="103" t="str">
        <f>IFERROR(VLOOKUP(E6265,hoja!A:C,3,FALSE),0)</f>
        <v>0021</v>
      </c>
      <c r="I6265" s="24" t="str">
        <f t="shared" si="1910"/>
        <v>00021</v>
      </c>
      <c r="K6265" s="23">
        <v>224</v>
      </c>
      <c r="L6265" s="23" t="str">
        <f t="shared" si="1913"/>
        <v>NACIONAL</v>
      </c>
      <c r="M6265" s="23" t="s">
        <v>618</v>
      </c>
      <c r="N6265" s="23" t="s">
        <v>622</v>
      </c>
      <c r="O6265" s="23">
        <f t="shared" si="1911"/>
        <v>25</v>
      </c>
      <c r="P6265" s="23" t="str">
        <f t="shared" si="1912"/>
        <v>00021Principal</v>
      </c>
    </row>
    <row r="6266" spans="1:16" ht="15" hidden="1" customHeight="1">
      <c r="A6266" s="82" t="s">
        <v>1351</v>
      </c>
      <c r="B6266" s="23">
        <f>IFERROR(VLOOKUP(A6266,hoja!$A$2:$E$970,4,FALSE),0)</f>
        <v>0</v>
      </c>
      <c r="C6266" s="23">
        <f>IFERROR(VLOOKUP(A6266,hoja!$A$2:$E$1370,5,FALSE),0)</f>
        <v>0</v>
      </c>
      <c r="D6266" s="23">
        <f>IFERROR(VLOOKUP(A6266,hoja!A:D,3,FALSE),0)</f>
        <v>0</v>
      </c>
      <c r="E6266" s="40" t="s">
        <v>743</v>
      </c>
      <c r="F6266" s="23" t="str">
        <f>IFERROR(VLOOKUP(E6266,hoja!$A$2:$E$970,4,FALSE),0)</f>
        <v>CENTRO</v>
      </c>
      <c r="G6266" s="23" t="str">
        <f>IFERROR(VLOOKUP(E6266,hoja!$A$2:$E$970,5,FALSE),0)</f>
        <v>BOGOTÁ</v>
      </c>
      <c r="H6266" s="103" t="str">
        <f>IFERROR(VLOOKUP(E6266,hoja!A:C,3,FALSE),0)</f>
        <v>0461</v>
      </c>
      <c r="I6266" s="24" t="str">
        <f t="shared" si="1910"/>
        <v>00461</v>
      </c>
      <c r="K6266" s="23">
        <v>428</v>
      </c>
      <c r="L6266" s="23" t="str">
        <f t="shared" si="1913"/>
        <v>NACIONAL</v>
      </c>
      <c r="M6266" s="23" t="s">
        <v>618</v>
      </c>
      <c r="N6266" s="23" t="s">
        <v>622</v>
      </c>
      <c r="O6266" s="23">
        <f t="shared" si="1911"/>
        <v>16</v>
      </c>
      <c r="P6266" s="23" t="str">
        <f t="shared" si="1912"/>
        <v>00461Principal</v>
      </c>
    </row>
    <row r="6267" spans="1:16" ht="15" hidden="1" customHeight="1">
      <c r="A6267" s="82" t="s">
        <v>1351</v>
      </c>
      <c r="B6267" s="23">
        <f>IFERROR(VLOOKUP(A6267,hoja!$A$2:$E$970,4,FALSE),0)</f>
        <v>0</v>
      </c>
      <c r="C6267" s="23">
        <f>IFERROR(VLOOKUP(A6267,hoja!$A$2:$E$1370,5,FALSE),0)</f>
        <v>0</v>
      </c>
      <c r="D6267" s="23">
        <f>IFERROR(VLOOKUP(A6267,hoja!A:D,3,FALSE),0)</f>
        <v>0</v>
      </c>
      <c r="E6267" s="40" t="s">
        <v>617</v>
      </c>
      <c r="F6267" s="23" t="str">
        <f>IFERROR(VLOOKUP(E6267,hoja!$A$2:$E$970,4,FALSE),0)</f>
        <v>ANTIOQUIA</v>
      </c>
      <c r="G6267" s="23" t="str">
        <f>IFERROR(VLOOKUP(E6267,hoja!$A$2:$E$970,5,FALSE),0)</f>
        <v>MEDELLÍN</v>
      </c>
      <c r="H6267" s="103">
        <f>IFERROR(VLOOKUP(E6267,hoja!A:C,3,FALSE),0)</f>
        <v>50443</v>
      </c>
      <c r="I6267" s="24" t="str">
        <f t="shared" si="1910"/>
        <v>050443</v>
      </c>
      <c r="K6267" s="23">
        <v>348</v>
      </c>
      <c r="L6267" s="23" t="str">
        <f t="shared" si="1913"/>
        <v>NACIONAL</v>
      </c>
      <c r="M6267" s="23" t="s">
        <v>618</v>
      </c>
      <c r="N6267" s="23" t="s">
        <v>622</v>
      </c>
      <c r="O6267" s="23">
        <f t="shared" si="1911"/>
        <v>16</v>
      </c>
      <c r="P6267" s="23" t="str">
        <f t="shared" si="1912"/>
        <v>050443Principal</v>
      </c>
    </row>
    <row r="6268" spans="1:16" ht="15" hidden="1" customHeight="1">
      <c r="A6268" s="82" t="s">
        <v>1351</v>
      </c>
      <c r="B6268" s="23">
        <f>IFERROR(VLOOKUP(A6268,hoja!$A$2:$E$970,4,FALSE),0)</f>
        <v>0</v>
      </c>
      <c r="C6268" s="23">
        <f>IFERROR(VLOOKUP(A6268,hoja!$A$2:$E$1370,5,FALSE),0)</f>
        <v>0</v>
      </c>
      <c r="D6268" s="23">
        <f>IFERROR(VLOOKUP(A6268,hoja!A:D,3,FALSE),0)</f>
        <v>0</v>
      </c>
      <c r="E6268" s="40" t="s">
        <v>645</v>
      </c>
      <c r="F6268" s="23" t="str">
        <f>IFERROR(VLOOKUP(E6268,hoja!$A$2:$E$970,4,FALSE),0)</f>
        <v>OCCIDENTE</v>
      </c>
      <c r="G6268" s="23" t="str">
        <f>IFERROR(VLOOKUP(E6268,hoja!$A$2:$E$970,5,FALSE),0)</f>
        <v>CALI</v>
      </c>
      <c r="H6268" s="103" t="str">
        <f>IFERROR(VLOOKUP(E6268,hoja!A:C,3,FALSE),0)</f>
        <v>0410</v>
      </c>
      <c r="I6268" s="24" t="str">
        <f t="shared" si="1910"/>
        <v>00410</v>
      </c>
      <c r="K6268" s="23">
        <v>80</v>
      </c>
      <c r="L6268" s="23" t="str">
        <f t="shared" si="1913"/>
        <v>NACIONAL</v>
      </c>
      <c r="M6268" s="23" t="s">
        <v>618</v>
      </c>
      <c r="N6268" s="23" t="s">
        <v>622</v>
      </c>
      <c r="O6268" s="23">
        <f t="shared" si="1911"/>
        <v>25</v>
      </c>
      <c r="P6268" s="23" t="str">
        <f t="shared" si="1912"/>
        <v>00410Principal</v>
      </c>
    </row>
    <row r="6269" spans="1:16" ht="15" hidden="1" customHeight="1">
      <c r="A6269" s="82" t="s">
        <v>1173</v>
      </c>
      <c r="B6269" s="23" t="str">
        <f>IFERROR(VLOOKUP(A6269,hoja!$A$2:$E$970,4,FALSE),0)</f>
        <v>COSTA</v>
      </c>
      <c r="C6269" s="23" t="str">
        <f>IFERROR(VLOOKUP(A6269,hoja!$A$2:$E$1370,5,FALSE),0)</f>
        <v>MALAMBO</v>
      </c>
      <c r="D6269" s="23" t="str">
        <f>IFERROR(VLOOKUP(A6269,hoja!A:D,3,FALSE),0)</f>
        <v>50257</v>
      </c>
      <c r="E6269" s="40" t="s">
        <v>635</v>
      </c>
      <c r="F6269" s="23" t="str">
        <f>IFERROR(VLOOKUP(E6269,hoja!$A$2:$E$970,4,FALSE),0)</f>
        <v>CENTRO</v>
      </c>
      <c r="G6269" s="23" t="str">
        <f>IFERROR(VLOOKUP(E6269,hoja!$A$2:$E$970,5,FALSE),0)</f>
        <v>BOGOTÁ</v>
      </c>
      <c r="H6269" s="103" t="str">
        <f>IFERROR(VLOOKUP(E6269,hoja!A:C,3,FALSE),0)</f>
        <v>0021</v>
      </c>
      <c r="I6269" s="24" t="str">
        <f t="shared" si="1910"/>
        <v>502570021</v>
      </c>
      <c r="K6269" s="36">
        <v>1027</v>
      </c>
      <c r="L6269" s="23" t="str">
        <f t="shared" si="1913"/>
        <v>NACIONAL</v>
      </c>
      <c r="M6269" s="23" t="s">
        <v>618</v>
      </c>
      <c r="N6269" s="23" t="s">
        <v>622</v>
      </c>
      <c r="O6269" s="23">
        <f t="shared" si="1911"/>
        <v>8</v>
      </c>
      <c r="P6269" s="23" t="str">
        <f t="shared" si="1912"/>
        <v>502570021Principal</v>
      </c>
    </row>
    <row r="6270" spans="1:16" ht="15" hidden="1" customHeight="1">
      <c r="A6270" s="82" t="s">
        <v>987</v>
      </c>
      <c r="B6270" s="23" t="str">
        <f>IFERROR(VLOOKUP(A6270,hoja!$A$2:$E$970,4,FALSE),0)</f>
        <v>ANTIOQUIA</v>
      </c>
      <c r="C6270" s="23" t="str">
        <f>IFERROR(VLOOKUP(A6270,hoja!$A$2:$E$1370,5,FALSE),0)</f>
        <v>MEDELLÍN</v>
      </c>
      <c r="D6270" s="23" t="str">
        <f>IFERROR(VLOOKUP(A6270,hoja!A:D,3,FALSE),0)</f>
        <v>60001</v>
      </c>
      <c r="E6270" s="40" t="s">
        <v>1040</v>
      </c>
      <c r="F6270" s="23">
        <f>IFERROR(VLOOKUP(E6270,hoja!$A$2:$E$970,4,FALSE),0)</f>
        <v>0</v>
      </c>
      <c r="G6270" s="23">
        <f>IFERROR(VLOOKUP(E6270,hoja!$A$2:$E$970,5,FALSE),0)</f>
        <v>0</v>
      </c>
      <c r="H6270" s="103">
        <f>IFERROR(VLOOKUP(E6270,hoja!A:C,3,FALSE),0)</f>
        <v>0</v>
      </c>
      <c r="I6270" s="24" t="str">
        <f t="shared" ref="I6270:I6332" si="1914">D6270&amp;H6270</f>
        <v>600010</v>
      </c>
      <c r="K6270" s="23">
        <v>30</v>
      </c>
      <c r="L6270" s="23" t="str">
        <f t="shared" si="1913"/>
        <v>NACIONAL</v>
      </c>
      <c r="M6270" s="23" t="s">
        <v>618</v>
      </c>
      <c r="N6270" s="23" t="s">
        <v>622</v>
      </c>
      <c r="O6270" s="23">
        <f t="shared" ref="O6270:O6332" si="1915">IF(K6270&lt;=250,25,IF(K6270&lt;=500,16,IF(K6270&lt;=800,12,IF(K6270&lt;=1100,8,IF(K6270&lt;=1400,6,IF(K6270&lt;=1700,5))))))</f>
        <v>25</v>
      </c>
      <c r="P6270" s="23" t="str">
        <f t="shared" ref="P6270:P6332" si="1916">D6270&amp;H6270&amp;M6270</f>
        <v>600010Principal</v>
      </c>
    </row>
    <row r="6271" spans="1:16" ht="15" hidden="1" customHeight="1">
      <c r="A6271" s="82" t="s">
        <v>987</v>
      </c>
      <c r="B6271" s="23" t="str">
        <f>IFERROR(VLOOKUP(A6271,hoja!$A$2:$E$970,4,FALSE),0)</f>
        <v>ANTIOQUIA</v>
      </c>
      <c r="C6271" s="23" t="str">
        <f>IFERROR(VLOOKUP(A6271,hoja!$A$2:$E$1370,5,FALSE),0)</f>
        <v>MEDELLÍN</v>
      </c>
      <c r="D6271" s="23" t="str">
        <f>IFERROR(VLOOKUP(A6271,hoja!A:D,3,FALSE),0)</f>
        <v>60001</v>
      </c>
      <c r="E6271" s="40" t="s">
        <v>650</v>
      </c>
      <c r="F6271" s="23" t="str">
        <f>IFERROR(VLOOKUP(E6271,hoja!$A$2:$E$970,4,FALSE),0)</f>
        <v>OCCIDENTE</v>
      </c>
      <c r="G6271" s="23" t="str">
        <f>IFERROR(VLOOKUP(E6271,hoja!$A$2:$E$970,5,FALSE),0)</f>
        <v>CALOTO</v>
      </c>
      <c r="H6271" s="103" t="str">
        <f>IFERROR(VLOOKUP(E6271,hoja!A:C,3,FALSE),0)</f>
        <v>0445</v>
      </c>
      <c r="I6271" s="24" t="str">
        <f t="shared" si="1914"/>
        <v>600010445</v>
      </c>
      <c r="K6271" s="23">
        <v>563</v>
      </c>
      <c r="L6271" s="23" t="str">
        <f t="shared" si="1913"/>
        <v>NACIONAL</v>
      </c>
      <c r="M6271" s="23" t="s">
        <v>893</v>
      </c>
      <c r="N6271" s="23" t="s">
        <v>622</v>
      </c>
      <c r="O6271" s="23">
        <f t="shared" si="1915"/>
        <v>12</v>
      </c>
      <c r="P6271" s="23" t="str">
        <f t="shared" si="1916"/>
        <v>600010445Santa Fe de Antioquia</v>
      </c>
    </row>
    <row r="6272" spans="1:16" ht="15" hidden="1" customHeight="1">
      <c r="A6272" s="82" t="s">
        <v>987</v>
      </c>
      <c r="B6272" s="23" t="str">
        <f>IFERROR(VLOOKUP(A6272,hoja!$A$2:$E$970,4,FALSE),0)</f>
        <v>ANTIOQUIA</v>
      </c>
      <c r="C6272" s="23" t="str">
        <f>IFERROR(VLOOKUP(A6272,hoja!$A$2:$E$1370,5,FALSE),0)</f>
        <v>MEDELLÍN</v>
      </c>
      <c r="D6272" s="23" t="str">
        <f>IFERROR(VLOOKUP(A6272,hoja!A:D,3,FALSE),0)</f>
        <v>60001</v>
      </c>
      <c r="E6272" s="40" t="s">
        <v>650</v>
      </c>
      <c r="F6272" s="23" t="str">
        <f>IFERROR(VLOOKUP(E6272,hoja!$A$2:$E$970,4,FALSE),0)</f>
        <v>OCCIDENTE</v>
      </c>
      <c r="G6272" s="23" t="str">
        <f>IFERROR(VLOOKUP(E6272,hoja!$A$2:$E$970,5,FALSE),0)</f>
        <v>CALOTO</v>
      </c>
      <c r="H6272" s="103" t="str">
        <f>IFERROR(VLOOKUP(E6272,hoja!A:C,3,FALSE),0)</f>
        <v>0445</v>
      </c>
      <c r="I6272" s="24" t="str">
        <f t="shared" si="1914"/>
        <v>600010445</v>
      </c>
      <c r="K6272" s="23">
        <v>473</v>
      </c>
      <c r="L6272" s="23" t="str">
        <f t="shared" ref="L6272:L6334" si="1917">IF(B6272=F6272,"REGIONAL","NACIONAL")</f>
        <v>NACIONAL</v>
      </c>
      <c r="M6272" s="23" t="s">
        <v>893</v>
      </c>
      <c r="N6272" s="23" t="s">
        <v>622</v>
      </c>
      <c r="O6272" s="23">
        <f t="shared" si="1915"/>
        <v>16</v>
      </c>
      <c r="P6272" s="23" t="str">
        <f t="shared" si="1916"/>
        <v>600010445Santa Fe de Antioquia</v>
      </c>
    </row>
    <row r="6273" spans="1:16" ht="15" hidden="1" customHeight="1">
      <c r="A6273" s="82" t="s">
        <v>987</v>
      </c>
      <c r="B6273" s="23" t="str">
        <f>IFERROR(VLOOKUP(A6273,hoja!$A$2:$E$970,4,FALSE),0)</f>
        <v>ANTIOQUIA</v>
      </c>
      <c r="C6273" s="23" t="str">
        <f>IFERROR(VLOOKUP(A6273,hoja!$A$2:$E$1370,5,FALSE),0)</f>
        <v>MEDELLÍN</v>
      </c>
      <c r="D6273" s="23" t="str">
        <f>IFERROR(VLOOKUP(A6273,hoja!A:D,3,FALSE),0)</f>
        <v>60001</v>
      </c>
      <c r="E6273" s="40" t="s">
        <v>655</v>
      </c>
      <c r="F6273" s="23" t="str">
        <f>IFERROR(VLOOKUP(E6273,hoja!$A$2:$E$970,4,FALSE),0)</f>
        <v>ANTIOQUIA</v>
      </c>
      <c r="G6273" s="23" t="str">
        <f>IFERROR(VLOOKUP(E6273,hoja!$A$2:$E$970,5,FALSE),0)</f>
        <v>MEDELLÍN</v>
      </c>
      <c r="H6273" s="103" t="str">
        <f>IFERROR(VLOOKUP(E6273,hoja!A:C,3,FALSE),0)</f>
        <v>0292</v>
      </c>
      <c r="I6273" s="24" t="str">
        <f t="shared" si="1914"/>
        <v>600010292</v>
      </c>
      <c r="K6273" s="23">
        <v>26</v>
      </c>
      <c r="L6273" s="23" t="str">
        <f t="shared" si="1917"/>
        <v>REGIONAL</v>
      </c>
      <c r="M6273" s="23" t="s">
        <v>618</v>
      </c>
      <c r="N6273" s="23" t="s">
        <v>622</v>
      </c>
      <c r="O6273" s="23">
        <f t="shared" si="1915"/>
        <v>25</v>
      </c>
      <c r="P6273" s="23" t="str">
        <f t="shared" si="1916"/>
        <v>600010292Principal</v>
      </c>
    </row>
    <row r="6274" spans="1:16" ht="15" hidden="1" customHeight="1">
      <c r="A6274" s="82" t="s">
        <v>987</v>
      </c>
      <c r="B6274" s="23" t="str">
        <f>IFERROR(VLOOKUP(A6274,hoja!$A$2:$E$970,4,FALSE),0)</f>
        <v>ANTIOQUIA</v>
      </c>
      <c r="C6274" s="23" t="str">
        <f>IFERROR(VLOOKUP(A6274,hoja!$A$2:$E$1370,5,FALSE),0)</f>
        <v>MEDELLÍN</v>
      </c>
      <c r="D6274" s="23" t="str">
        <f>IFERROR(VLOOKUP(A6274,hoja!A:D,3,FALSE),0)</f>
        <v>60001</v>
      </c>
      <c r="E6274" s="40" t="s">
        <v>1333</v>
      </c>
      <c r="F6274" s="23">
        <f>IFERROR(VLOOKUP(E6274,hoja!$A$2:$E$970,4,FALSE),0)</f>
        <v>0</v>
      </c>
      <c r="G6274" s="23">
        <f>IFERROR(VLOOKUP(E6274,hoja!$A$2:$E$970,5,FALSE),0)</f>
        <v>0</v>
      </c>
      <c r="H6274" s="103">
        <f>IFERROR(VLOOKUP(E6274,hoja!A:C,3,FALSE),0)</f>
        <v>0</v>
      </c>
      <c r="I6274" s="24" t="str">
        <f t="shared" si="1914"/>
        <v>600010</v>
      </c>
      <c r="K6274" s="23">
        <v>21</v>
      </c>
      <c r="L6274" s="23" t="str">
        <f t="shared" si="1917"/>
        <v>NACIONAL</v>
      </c>
      <c r="M6274" s="23" t="s">
        <v>618</v>
      </c>
      <c r="N6274" s="23" t="s">
        <v>622</v>
      </c>
      <c r="O6274" s="23">
        <f t="shared" si="1915"/>
        <v>25</v>
      </c>
      <c r="P6274" s="23" t="str">
        <f t="shared" si="1916"/>
        <v>600010Principal</v>
      </c>
    </row>
    <row r="6275" spans="1:16" ht="15" hidden="1" customHeight="1">
      <c r="A6275" s="82" t="s">
        <v>987</v>
      </c>
      <c r="B6275" s="23" t="str">
        <f>IFERROR(VLOOKUP(A6275,hoja!$A$2:$E$970,4,FALSE),0)</f>
        <v>ANTIOQUIA</v>
      </c>
      <c r="C6275" s="23" t="str">
        <f>IFERROR(VLOOKUP(A6275,hoja!$A$2:$E$1370,5,FALSE),0)</f>
        <v>MEDELLÍN</v>
      </c>
      <c r="D6275" s="23" t="str">
        <f>IFERROR(VLOOKUP(A6275,hoja!A:D,3,FALSE),0)</f>
        <v>60001</v>
      </c>
      <c r="E6275" s="40" t="s">
        <v>1274</v>
      </c>
      <c r="F6275" s="23">
        <f>IFERROR(VLOOKUP(E6275,hoja!$A$2:$E$970,4,FALSE),0)</f>
        <v>0</v>
      </c>
      <c r="G6275" s="23">
        <f>IFERROR(VLOOKUP(E6275,hoja!$A$2:$E$970,5,FALSE),0)</f>
        <v>0</v>
      </c>
      <c r="H6275" s="103">
        <f>IFERROR(VLOOKUP(E6275,hoja!A:C,3,FALSE),0)</f>
        <v>0</v>
      </c>
      <c r="I6275" s="24" t="str">
        <f t="shared" si="1914"/>
        <v>600010</v>
      </c>
      <c r="K6275" s="23">
        <v>23</v>
      </c>
      <c r="L6275" s="23" t="str">
        <f t="shared" si="1917"/>
        <v>NACIONAL</v>
      </c>
      <c r="M6275" s="23" t="s">
        <v>618</v>
      </c>
      <c r="N6275" s="23" t="s">
        <v>622</v>
      </c>
      <c r="O6275" s="23">
        <f t="shared" si="1915"/>
        <v>25</v>
      </c>
      <c r="P6275" s="23" t="str">
        <f t="shared" si="1916"/>
        <v>600010Principal</v>
      </c>
    </row>
    <row r="6276" spans="1:16" ht="15" hidden="1" customHeight="1">
      <c r="A6276" s="82" t="s">
        <v>987</v>
      </c>
      <c r="B6276" s="23" t="str">
        <f>IFERROR(VLOOKUP(A6276,hoja!$A$2:$E$970,4,FALSE),0)</f>
        <v>ANTIOQUIA</v>
      </c>
      <c r="C6276" s="23" t="str">
        <f>IFERROR(VLOOKUP(A6276,hoja!$A$2:$E$1370,5,FALSE),0)</f>
        <v>MEDELLÍN</v>
      </c>
      <c r="D6276" s="23" t="str">
        <f>IFERROR(VLOOKUP(A6276,hoja!A:D,3,FALSE),0)</f>
        <v>60001</v>
      </c>
      <c r="E6276" s="40" t="s">
        <v>617</v>
      </c>
      <c r="F6276" s="23" t="str">
        <f>IFERROR(VLOOKUP(E6276,hoja!$A$2:$E$970,4,FALSE),0)</f>
        <v>ANTIOQUIA</v>
      </c>
      <c r="G6276" s="23" t="str">
        <f>IFERROR(VLOOKUP(E6276,hoja!$A$2:$E$970,5,FALSE),0)</f>
        <v>MEDELLÍN</v>
      </c>
      <c r="H6276" s="103">
        <f>IFERROR(VLOOKUP(E6276,hoja!A:C,3,FALSE),0)</f>
        <v>50443</v>
      </c>
      <c r="I6276" s="24" t="str">
        <f t="shared" si="1914"/>
        <v>6000150443</v>
      </c>
      <c r="K6276" s="23">
        <v>6</v>
      </c>
      <c r="L6276" s="23" t="str">
        <f t="shared" si="1917"/>
        <v>REGIONAL</v>
      </c>
      <c r="M6276" s="23" t="s">
        <v>618</v>
      </c>
      <c r="N6276" s="23" t="s">
        <v>622</v>
      </c>
      <c r="O6276" s="23">
        <f t="shared" si="1915"/>
        <v>25</v>
      </c>
      <c r="P6276" s="23" t="str">
        <f t="shared" si="1916"/>
        <v>6000150443Principal</v>
      </c>
    </row>
    <row r="6277" spans="1:16" ht="15" hidden="1" customHeight="1">
      <c r="A6277" s="82" t="s">
        <v>987</v>
      </c>
      <c r="B6277" s="23" t="str">
        <f>IFERROR(VLOOKUP(A6277,hoja!$A$2:$E$970,4,FALSE),0)</f>
        <v>ANTIOQUIA</v>
      </c>
      <c r="C6277" s="23" t="str">
        <f>IFERROR(VLOOKUP(A6277,hoja!$A$2:$E$1370,5,FALSE),0)</f>
        <v>MEDELLÍN</v>
      </c>
      <c r="D6277" s="23" t="str">
        <f>IFERROR(VLOOKUP(A6277,hoja!A:D,3,FALSE),0)</f>
        <v>60001</v>
      </c>
      <c r="E6277" s="40" t="s">
        <v>1196</v>
      </c>
      <c r="F6277" s="23" t="str">
        <f>IFERROR(VLOOKUP(E6277,hoja!$A$2:$E$970,4,FALSE),0)</f>
        <v>ANTIOQUIA</v>
      </c>
      <c r="G6277" s="23" t="str">
        <f>IFERROR(VLOOKUP(E6277,hoja!$A$2:$E$970,5,FALSE),0)</f>
        <v>MEDELLÍN</v>
      </c>
      <c r="H6277" s="103" t="str">
        <f>IFERROR(VLOOKUP(E6277,hoja!A:C,3,FALSE),0)</f>
        <v>50653</v>
      </c>
      <c r="I6277" s="24" t="str">
        <f t="shared" si="1914"/>
        <v>6000150653</v>
      </c>
      <c r="K6277" s="23">
        <v>29</v>
      </c>
      <c r="L6277" s="23" t="str">
        <f t="shared" si="1917"/>
        <v>REGIONAL</v>
      </c>
      <c r="M6277" s="23" t="s">
        <v>618</v>
      </c>
      <c r="N6277" s="23" t="s">
        <v>622</v>
      </c>
      <c r="O6277" s="23">
        <f t="shared" si="1915"/>
        <v>25</v>
      </c>
      <c r="P6277" s="23" t="str">
        <f t="shared" si="1916"/>
        <v>6000150653Principal</v>
      </c>
    </row>
    <row r="6278" spans="1:16" ht="15" hidden="1" customHeight="1">
      <c r="A6278" s="82" t="s">
        <v>987</v>
      </c>
      <c r="B6278" s="23" t="str">
        <f>IFERROR(VLOOKUP(A6278,hoja!$A$2:$E$970,4,FALSE),0)</f>
        <v>ANTIOQUIA</v>
      </c>
      <c r="C6278" s="23" t="str">
        <f>IFERROR(VLOOKUP(A6278,hoja!$A$2:$E$1370,5,FALSE),0)</f>
        <v>MEDELLÍN</v>
      </c>
      <c r="D6278" s="23" t="str">
        <f>IFERROR(VLOOKUP(A6278,hoja!A:D,3,FALSE),0)</f>
        <v>60001</v>
      </c>
      <c r="E6278" s="40" t="s">
        <v>641</v>
      </c>
      <c r="F6278" s="23" t="str">
        <f>IFERROR(VLOOKUP(E6278,hoja!$A$2:$E$970,4,FALSE),0)</f>
        <v>ANTIOQUIA</v>
      </c>
      <c r="G6278" s="23" t="str">
        <f>IFERROR(VLOOKUP(E6278,hoja!$A$2:$E$970,5,FALSE),0)</f>
        <v>MEDELLÍN</v>
      </c>
      <c r="H6278" s="103" t="str">
        <f>IFERROR(VLOOKUP(E6278,hoja!A:C,3,FALSE),0)</f>
        <v>0079</v>
      </c>
      <c r="I6278" s="24" t="str">
        <f t="shared" si="1914"/>
        <v>600010079</v>
      </c>
      <c r="K6278" s="23">
        <v>527</v>
      </c>
      <c r="L6278" s="23" t="str">
        <f t="shared" si="1917"/>
        <v>REGIONAL</v>
      </c>
      <c r="M6278" s="23" t="s">
        <v>893</v>
      </c>
      <c r="N6278" s="23" t="s">
        <v>622</v>
      </c>
      <c r="O6278" s="23">
        <f t="shared" si="1915"/>
        <v>12</v>
      </c>
      <c r="P6278" s="23" t="str">
        <f t="shared" si="1916"/>
        <v>600010079Santa Fe de Antioquia</v>
      </c>
    </row>
    <row r="6279" spans="1:16" ht="15" hidden="1" customHeight="1">
      <c r="A6279" s="82" t="s">
        <v>987</v>
      </c>
      <c r="B6279" s="23" t="str">
        <f>IFERROR(VLOOKUP(A6279,hoja!$A$2:$E$970,4,FALSE),0)</f>
        <v>ANTIOQUIA</v>
      </c>
      <c r="C6279" s="23" t="str">
        <f>IFERROR(VLOOKUP(A6279,hoja!$A$2:$E$1370,5,FALSE),0)</f>
        <v>MEDELLÍN</v>
      </c>
      <c r="D6279" s="23" t="str">
        <f>IFERROR(VLOOKUP(A6279,hoja!A:D,3,FALSE),0)</f>
        <v>60001</v>
      </c>
      <c r="E6279" s="40" t="s">
        <v>641</v>
      </c>
      <c r="F6279" s="23" t="str">
        <f>IFERROR(VLOOKUP(E6279,hoja!$A$2:$E$970,4,FALSE),0)</f>
        <v>ANTIOQUIA</v>
      </c>
      <c r="G6279" s="23" t="str">
        <f>IFERROR(VLOOKUP(E6279,hoja!$A$2:$E$970,5,FALSE),0)</f>
        <v>MEDELLÍN</v>
      </c>
      <c r="H6279" s="103" t="str">
        <f>IFERROR(VLOOKUP(E6279,hoja!A:C,3,FALSE),0)</f>
        <v>0079</v>
      </c>
      <c r="I6279" s="24" t="str">
        <f t="shared" si="1914"/>
        <v>600010079</v>
      </c>
      <c r="K6279" s="23">
        <v>5</v>
      </c>
      <c r="L6279" s="23" t="str">
        <f t="shared" si="1917"/>
        <v>REGIONAL</v>
      </c>
      <c r="M6279" s="23" t="s">
        <v>618</v>
      </c>
      <c r="N6279" s="23" t="s">
        <v>622</v>
      </c>
      <c r="O6279" s="23">
        <f t="shared" si="1915"/>
        <v>25</v>
      </c>
      <c r="P6279" s="23" t="str">
        <f t="shared" si="1916"/>
        <v>600010079Principal</v>
      </c>
    </row>
    <row r="6280" spans="1:16" ht="15" hidden="1" customHeight="1">
      <c r="A6280" s="82" t="s">
        <v>987</v>
      </c>
      <c r="B6280" s="23" t="str">
        <f>IFERROR(VLOOKUP(A6280,hoja!$A$2:$E$970,4,FALSE),0)</f>
        <v>ANTIOQUIA</v>
      </c>
      <c r="C6280" s="23" t="str">
        <f>IFERROR(VLOOKUP(A6280,hoja!$A$2:$E$1370,5,FALSE),0)</f>
        <v>MEDELLÍN</v>
      </c>
      <c r="D6280" s="23" t="str">
        <f>IFERROR(VLOOKUP(A6280,hoja!A:D,3,FALSE),0)</f>
        <v>60001</v>
      </c>
      <c r="E6280" s="40" t="s">
        <v>672</v>
      </c>
      <c r="F6280" s="23" t="str">
        <f>IFERROR(VLOOKUP(E6280,hoja!$A$2:$E$970,4,FALSE),0)</f>
        <v>ANTIOQUIA</v>
      </c>
      <c r="G6280" s="23" t="str">
        <f>IFERROR(VLOOKUP(E6280,hoja!$A$2:$E$970,5,FALSE),0)</f>
        <v>MEDELLÍN</v>
      </c>
      <c r="H6280" s="103" t="str">
        <f>IFERROR(VLOOKUP(E6280,hoja!A:C,3,FALSE),0)</f>
        <v>0092</v>
      </c>
      <c r="I6280" s="24" t="str">
        <f t="shared" si="1914"/>
        <v>600010092</v>
      </c>
      <c r="K6280" s="23">
        <v>18</v>
      </c>
      <c r="L6280" s="23" t="str">
        <f t="shared" si="1917"/>
        <v>REGIONAL</v>
      </c>
      <c r="M6280" s="23" t="s">
        <v>618</v>
      </c>
      <c r="N6280" s="23" t="s">
        <v>622</v>
      </c>
      <c r="O6280" s="23">
        <f t="shared" si="1915"/>
        <v>25</v>
      </c>
      <c r="P6280" s="23" t="str">
        <f t="shared" si="1916"/>
        <v>600010092Principal</v>
      </c>
    </row>
    <row r="6281" spans="1:16" ht="15" hidden="1" customHeight="1">
      <c r="A6281" s="82" t="s">
        <v>987</v>
      </c>
      <c r="B6281" s="23" t="str">
        <f>IFERROR(VLOOKUP(A6281,hoja!$A$2:$E$970,4,FALSE),0)</f>
        <v>ANTIOQUIA</v>
      </c>
      <c r="C6281" s="23" t="str">
        <f>IFERROR(VLOOKUP(A6281,hoja!$A$2:$E$1370,5,FALSE),0)</f>
        <v>MEDELLÍN</v>
      </c>
      <c r="D6281" s="23" t="str">
        <f>IFERROR(VLOOKUP(A6281,hoja!A:D,3,FALSE),0)</f>
        <v>60001</v>
      </c>
      <c r="E6281" s="40" t="s">
        <v>1059</v>
      </c>
      <c r="F6281" s="23" t="str">
        <f>IFERROR(VLOOKUP(E6281,hoja!$A$2:$E$970,4,FALSE),0)</f>
        <v>ANTIOQUIA</v>
      </c>
      <c r="G6281" s="23" t="str">
        <f>IFERROR(VLOOKUP(E6281,hoja!$A$2:$E$970,5,FALSE),0)</f>
        <v>MEDELLÍN</v>
      </c>
      <c r="H6281" s="103" t="str">
        <f>IFERROR(VLOOKUP(E6281,hoja!A:C,3,FALSE),0)</f>
        <v>0043</v>
      </c>
      <c r="I6281" s="24" t="str">
        <f t="shared" si="1914"/>
        <v>600010043</v>
      </c>
      <c r="K6281" s="23">
        <v>5</v>
      </c>
      <c r="L6281" s="23" t="str">
        <f t="shared" si="1917"/>
        <v>REGIONAL</v>
      </c>
      <c r="M6281" s="23" t="s">
        <v>618</v>
      </c>
      <c r="N6281" s="23" t="s">
        <v>622</v>
      </c>
      <c r="O6281" s="23">
        <f t="shared" si="1915"/>
        <v>25</v>
      </c>
      <c r="P6281" s="23" t="str">
        <f t="shared" si="1916"/>
        <v>600010043Principal</v>
      </c>
    </row>
    <row r="6282" spans="1:16" ht="15" hidden="1" customHeight="1">
      <c r="A6282" s="82" t="s">
        <v>987</v>
      </c>
      <c r="B6282" s="23" t="str">
        <f>IFERROR(VLOOKUP(A6282,hoja!$A$2:$E$970,4,FALSE),0)</f>
        <v>ANTIOQUIA</v>
      </c>
      <c r="C6282" s="23" t="str">
        <f>IFERROR(VLOOKUP(A6282,hoja!$A$2:$E$1370,5,FALSE),0)</f>
        <v>MEDELLÍN</v>
      </c>
      <c r="D6282" s="23" t="str">
        <f>IFERROR(VLOOKUP(A6282,hoja!A:D,3,FALSE),0)</f>
        <v>60001</v>
      </c>
      <c r="E6282" s="40" t="s">
        <v>644</v>
      </c>
      <c r="F6282" s="23" t="str">
        <f>IFERROR(VLOOKUP(E6282,hoja!$A$2:$E$970,4,FALSE),0)</f>
        <v>OCCIDENTE</v>
      </c>
      <c r="G6282" s="23" t="str">
        <f>IFERROR(VLOOKUP(E6282,hoja!$A$2:$E$970,5,FALSE),0)</f>
        <v>PEREIRA</v>
      </c>
      <c r="H6282" s="103" t="str">
        <f>IFERROR(VLOOKUP(E6282,hoja!A:C,3,FALSE),0)</f>
        <v>0198</v>
      </c>
      <c r="I6282" s="24" t="str">
        <f t="shared" si="1914"/>
        <v>600010198</v>
      </c>
      <c r="K6282" s="23">
        <v>357</v>
      </c>
      <c r="L6282" s="23" t="str">
        <f t="shared" si="1917"/>
        <v>NACIONAL</v>
      </c>
      <c r="M6282" s="23" t="s">
        <v>893</v>
      </c>
      <c r="N6282" s="23" t="s">
        <v>622</v>
      </c>
      <c r="O6282" s="23">
        <f t="shared" si="1915"/>
        <v>16</v>
      </c>
      <c r="P6282" s="23" t="str">
        <f t="shared" si="1916"/>
        <v>600010198Santa Fe de Antioquia</v>
      </c>
    </row>
    <row r="6283" spans="1:16" ht="15" hidden="1" customHeight="1">
      <c r="A6283" s="82" t="s">
        <v>987</v>
      </c>
      <c r="B6283" s="23" t="str">
        <f>IFERROR(VLOOKUP(A6283,hoja!$A$2:$E$970,4,FALSE),0)</f>
        <v>ANTIOQUIA</v>
      </c>
      <c r="C6283" s="23" t="str">
        <f>IFERROR(VLOOKUP(A6283,hoja!$A$2:$E$1370,5,FALSE),0)</f>
        <v>MEDELLÍN</v>
      </c>
      <c r="D6283" s="23" t="str">
        <f>IFERROR(VLOOKUP(A6283,hoja!A:D,3,FALSE),0)</f>
        <v>60001</v>
      </c>
      <c r="E6283" s="40" t="s">
        <v>645</v>
      </c>
      <c r="F6283" s="23" t="str">
        <f>IFERROR(VLOOKUP(E6283,hoja!$A$2:$E$970,4,FALSE),0)</f>
        <v>OCCIDENTE</v>
      </c>
      <c r="G6283" s="23" t="str">
        <f>IFERROR(VLOOKUP(E6283,hoja!$A$2:$E$970,5,FALSE),0)</f>
        <v>CALI</v>
      </c>
      <c r="H6283" s="103" t="str">
        <f>IFERROR(VLOOKUP(E6283,hoja!A:C,3,FALSE),0)</f>
        <v>0410</v>
      </c>
      <c r="I6283" s="24" t="str">
        <f t="shared" si="1914"/>
        <v>600010410</v>
      </c>
      <c r="K6283" s="23">
        <v>581</v>
      </c>
      <c r="L6283" s="23" t="str">
        <f t="shared" si="1917"/>
        <v>NACIONAL</v>
      </c>
      <c r="M6283" s="23" t="s">
        <v>618</v>
      </c>
      <c r="N6283" s="23" t="s">
        <v>622</v>
      </c>
      <c r="O6283" s="23">
        <f t="shared" si="1915"/>
        <v>12</v>
      </c>
      <c r="P6283" s="23" t="str">
        <f t="shared" si="1916"/>
        <v>600010410Principal</v>
      </c>
    </row>
    <row r="6284" spans="1:16" ht="15" hidden="1" customHeight="1">
      <c r="A6284" s="82" t="s">
        <v>987</v>
      </c>
      <c r="B6284" s="23" t="str">
        <f>IFERROR(VLOOKUP(A6284,hoja!$A$2:$E$970,4,FALSE),0)</f>
        <v>ANTIOQUIA</v>
      </c>
      <c r="C6284" s="23" t="str">
        <f>IFERROR(VLOOKUP(A6284,hoja!$A$2:$E$1370,5,FALSE),0)</f>
        <v>MEDELLÍN</v>
      </c>
      <c r="D6284" s="23" t="str">
        <f>IFERROR(VLOOKUP(A6284,hoja!A:D,3,FALSE),0)</f>
        <v>60001</v>
      </c>
      <c r="E6284" s="40" t="s">
        <v>645</v>
      </c>
      <c r="F6284" s="23" t="str">
        <f>IFERROR(VLOOKUP(E6284,hoja!$A$2:$E$970,4,FALSE),0)</f>
        <v>OCCIDENTE</v>
      </c>
      <c r="G6284" s="23" t="str">
        <f>IFERROR(VLOOKUP(E6284,hoja!$A$2:$E$970,5,FALSE),0)</f>
        <v>CALI</v>
      </c>
      <c r="H6284" s="103" t="str">
        <f>IFERROR(VLOOKUP(E6284,hoja!A:C,3,FALSE),0)</f>
        <v>0410</v>
      </c>
      <c r="I6284" s="24" t="str">
        <f t="shared" si="1914"/>
        <v>600010410</v>
      </c>
      <c r="K6284" s="23">
        <v>527</v>
      </c>
      <c r="L6284" s="23" t="str">
        <f t="shared" si="1917"/>
        <v>NACIONAL</v>
      </c>
      <c r="M6284" s="23" t="s">
        <v>893</v>
      </c>
      <c r="N6284" s="23" t="s">
        <v>622</v>
      </c>
      <c r="O6284" s="23">
        <f t="shared" si="1915"/>
        <v>12</v>
      </c>
      <c r="P6284" s="23" t="str">
        <f t="shared" si="1916"/>
        <v>600010410Santa Fe de Antioquia</v>
      </c>
    </row>
    <row r="6285" spans="1:16" ht="15" hidden="1" customHeight="1">
      <c r="A6285" s="82" t="s">
        <v>1277</v>
      </c>
      <c r="B6285" s="23" t="str">
        <f>IFERROR(VLOOKUP(A6285,hoja!$A$2:$E$970,4,FALSE),0)</f>
        <v>CENTRO</v>
      </c>
      <c r="C6285" s="23" t="str">
        <f>IFERROR(VLOOKUP(A6285,hoja!$A$2:$E$1370,5,FALSE),0)</f>
        <v>BOGOTÁ</v>
      </c>
      <c r="D6285" s="23" t="str">
        <f>IFERROR(VLOOKUP(A6285,hoja!A:D,3,FALSE),0)</f>
        <v>50784</v>
      </c>
      <c r="E6285" s="40" t="s">
        <v>727</v>
      </c>
      <c r="F6285" s="23" t="str">
        <f>IFERROR(VLOOKUP(E6285,hoja!$A$2:$E$970,4,FALSE),0)</f>
        <v>CENTRO</v>
      </c>
      <c r="G6285" s="23" t="str">
        <f>IFERROR(VLOOKUP(E6285,hoja!$A$2:$E$970,5,FALSE),0)</f>
        <v>TUNJA</v>
      </c>
      <c r="H6285" s="103" t="str">
        <f>IFERROR(VLOOKUP(E6285,hoja!A:C,3,FALSE),0)</f>
        <v>0443</v>
      </c>
      <c r="I6285" s="24" t="str">
        <f t="shared" si="1914"/>
        <v>507840443</v>
      </c>
      <c r="K6285" s="23">
        <v>160</v>
      </c>
      <c r="L6285" s="23" t="str">
        <f t="shared" si="1917"/>
        <v>REGIONAL</v>
      </c>
      <c r="M6285" s="23" t="s">
        <v>618</v>
      </c>
      <c r="N6285" s="23" t="s">
        <v>622</v>
      </c>
      <c r="O6285" s="23">
        <f t="shared" si="1915"/>
        <v>25</v>
      </c>
      <c r="P6285" s="23" t="str">
        <f t="shared" si="1916"/>
        <v>507840443Principal</v>
      </c>
    </row>
    <row r="6286" spans="1:16" ht="15" hidden="1" customHeight="1">
      <c r="A6286" s="82" t="s">
        <v>1277</v>
      </c>
      <c r="B6286" s="23" t="str">
        <f>IFERROR(VLOOKUP(A6286,hoja!$A$2:$E$970,4,FALSE),0)</f>
        <v>CENTRO</v>
      </c>
      <c r="C6286" s="23" t="str">
        <f>IFERROR(VLOOKUP(A6286,hoja!$A$2:$E$1370,5,FALSE),0)</f>
        <v>BOGOTÁ</v>
      </c>
      <c r="D6286" s="23" t="str">
        <f>IFERROR(VLOOKUP(A6286,hoja!A:D,3,FALSE),0)</f>
        <v>50784</v>
      </c>
      <c r="E6286" s="40" t="s">
        <v>942</v>
      </c>
      <c r="F6286" s="23" t="str">
        <f>IFERROR(VLOOKUP(E6286,hoja!$A$2:$E$970,4,FALSE),0)</f>
        <v>CENTRO</v>
      </c>
      <c r="G6286" s="23" t="str">
        <f>IFERROR(VLOOKUP(E6286,hoja!$A$2:$E$970,5,FALSE),0)</f>
        <v>BOGOTÁ</v>
      </c>
      <c r="H6286" s="103" t="str">
        <f>IFERROR(VLOOKUP(E6286,hoja!A:C,3,FALSE),0)</f>
        <v>60002</v>
      </c>
      <c r="I6286" s="24" t="str">
        <f t="shared" si="1914"/>
        <v>5078460002</v>
      </c>
      <c r="K6286" s="23">
        <v>7</v>
      </c>
      <c r="L6286" s="23" t="str">
        <f t="shared" si="1917"/>
        <v>REGIONAL</v>
      </c>
      <c r="M6286" s="23" t="s">
        <v>618</v>
      </c>
      <c r="N6286" s="23" t="s">
        <v>622</v>
      </c>
      <c r="O6286" s="23">
        <f t="shared" si="1915"/>
        <v>25</v>
      </c>
      <c r="P6286" s="23" t="str">
        <f t="shared" si="1916"/>
        <v>5078460002Principal</v>
      </c>
    </row>
    <row r="6287" spans="1:16" ht="15" hidden="1" customHeight="1">
      <c r="A6287" s="82" t="s">
        <v>1278</v>
      </c>
      <c r="B6287" s="23">
        <f>IFERROR(VLOOKUP(A6287,hoja!$A$2:$E$970,4,FALSE),0)</f>
        <v>0</v>
      </c>
      <c r="C6287" s="23">
        <f>IFERROR(VLOOKUP(A6287,hoja!$A$2:$E$1370,5,FALSE),0)</f>
        <v>0</v>
      </c>
      <c r="D6287" s="23">
        <f>IFERROR(VLOOKUP(A6287,hoja!A:D,3,FALSE),0)</f>
        <v>0</v>
      </c>
      <c r="E6287" s="40" t="s">
        <v>660</v>
      </c>
      <c r="F6287" s="23" t="str">
        <f>IFERROR(VLOOKUP(E6287,hoja!$A$2:$E$970,4,FALSE),0)</f>
        <v>CENTRO</v>
      </c>
      <c r="G6287" s="23" t="str">
        <f>IFERROR(VLOOKUP(E6287,hoja!$A$2:$E$970,5,FALSE),0)</f>
        <v>BOGOTÁ</v>
      </c>
      <c r="H6287" s="103" t="str">
        <f>IFERROR(VLOOKUP(E6287,hoja!A:C,3,FALSE),0)</f>
        <v>0035</v>
      </c>
      <c r="I6287" s="24" t="str">
        <f t="shared" si="1914"/>
        <v>00035</v>
      </c>
      <c r="K6287" s="23">
        <v>324</v>
      </c>
      <c r="L6287" s="23" t="str">
        <f t="shared" si="1917"/>
        <v>NACIONAL</v>
      </c>
      <c r="M6287" s="23" t="s">
        <v>618</v>
      </c>
      <c r="N6287" s="23" t="s">
        <v>622</v>
      </c>
      <c r="O6287" s="23">
        <f t="shared" si="1915"/>
        <v>16</v>
      </c>
      <c r="P6287" s="23" t="str">
        <f t="shared" si="1916"/>
        <v>00035Principal</v>
      </c>
    </row>
    <row r="6288" spans="1:16" ht="15" hidden="1" customHeight="1">
      <c r="A6288" s="82" t="s">
        <v>1278</v>
      </c>
      <c r="B6288" s="23">
        <f>IFERROR(VLOOKUP(A6288,hoja!$A$2:$E$970,4,FALSE),0)</f>
        <v>0</v>
      </c>
      <c r="C6288" s="23">
        <f>IFERROR(VLOOKUP(A6288,hoja!$A$2:$E$1370,5,FALSE),0)</f>
        <v>0</v>
      </c>
      <c r="D6288" s="23">
        <f>IFERROR(VLOOKUP(A6288,hoja!A:D,3,FALSE),0)</f>
        <v>0</v>
      </c>
      <c r="E6288" s="40" t="s">
        <v>751</v>
      </c>
      <c r="F6288" s="23" t="str">
        <f>IFERROR(VLOOKUP(E6288,hoja!$A$2:$E$970,4,FALSE),0)</f>
        <v>CENTRO</v>
      </c>
      <c r="G6288" s="23" t="str">
        <f>IFERROR(VLOOKUP(E6288,hoja!$A$2:$E$970,5,FALSE),0)</f>
        <v>BOGOTÁ</v>
      </c>
      <c r="H6288" s="103" t="str">
        <f>IFERROR(VLOOKUP(E6288,hoja!A:C,3,FALSE),0)</f>
        <v>0002A</v>
      </c>
      <c r="I6288" s="24" t="str">
        <f t="shared" si="1914"/>
        <v>00002A</v>
      </c>
      <c r="K6288" s="23">
        <v>10</v>
      </c>
      <c r="L6288" s="23" t="str">
        <f t="shared" si="1917"/>
        <v>NACIONAL</v>
      </c>
      <c r="M6288" s="23" t="s">
        <v>618</v>
      </c>
      <c r="N6288" s="23" t="s">
        <v>622</v>
      </c>
      <c r="O6288" s="23">
        <f t="shared" si="1915"/>
        <v>25</v>
      </c>
      <c r="P6288" s="23" t="str">
        <f t="shared" si="1916"/>
        <v>00002APrincipal</v>
      </c>
    </row>
    <row r="6289" spans="1:16" ht="15" hidden="1" customHeight="1">
      <c r="A6289" s="82" t="s">
        <v>1278</v>
      </c>
      <c r="B6289" s="23">
        <f>IFERROR(VLOOKUP(A6289,hoja!$A$2:$E$970,4,FALSE),0)</f>
        <v>0</v>
      </c>
      <c r="C6289" s="23">
        <f>IFERROR(VLOOKUP(A6289,hoja!$A$2:$E$1370,5,FALSE),0)</f>
        <v>0</v>
      </c>
      <c r="D6289" s="23">
        <f>IFERROR(VLOOKUP(A6289,hoja!A:D,3,FALSE),0)</f>
        <v>0</v>
      </c>
      <c r="E6289" s="40" t="s">
        <v>636</v>
      </c>
      <c r="F6289" s="23" t="str">
        <f>IFERROR(VLOOKUP(E6289,hoja!$A$2:$E$970,4,FALSE),0)</f>
        <v>CENTRO</v>
      </c>
      <c r="G6289" s="23" t="str">
        <f>IFERROR(VLOOKUP(E6289,hoja!$A$2:$E$970,5,FALSE),0)</f>
        <v>DUITAMA</v>
      </c>
      <c r="H6289" s="103" t="str">
        <f>IFERROR(VLOOKUP(E6289,hoja!A:C,3,FALSE),0)</f>
        <v>0441</v>
      </c>
      <c r="I6289" s="24" t="str">
        <f t="shared" si="1914"/>
        <v>00441</v>
      </c>
      <c r="K6289" s="23">
        <v>216</v>
      </c>
      <c r="L6289" s="23" t="str">
        <f t="shared" si="1917"/>
        <v>NACIONAL</v>
      </c>
      <c r="M6289" s="23" t="s">
        <v>618</v>
      </c>
      <c r="N6289" s="23" t="s">
        <v>622</v>
      </c>
      <c r="O6289" s="23">
        <f t="shared" si="1915"/>
        <v>25</v>
      </c>
      <c r="P6289" s="23" t="str">
        <f t="shared" si="1916"/>
        <v>00441Principal</v>
      </c>
    </row>
    <row r="6290" spans="1:16" ht="15" hidden="1" customHeight="1">
      <c r="A6290" s="82" t="s">
        <v>1278</v>
      </c>
      <c r="B6290" s="23">
        <f>IFERROR(VLOOKUP(A6290,hoja!$A$2:$E$970,4,FALSE),0)</f>
        <v>0</v>
      </c>
      <c r="C6290" s="23">
        <f>IFERROR(VLOOKUP(A6290,hoja!$A$2:$E$1370,5,FALSE),0)</f>
        <v>0</v>
      </c>
      <c r="D6290" s="23">
        <f>IFERROR(VLOOKUP(A6290,hoja!A:D,3,FALSE),0)</f>
        <v>0</v>
      </c>
      <c r="E6290" s="40" t="s">
        <v>942</v>
      </c>
      <c r="F6290" s="23" t="str">
        <f>IFERROR(VLOOKUP(E6290,hoja!$A$2:$E$970,4,FALSE),0)</f>
        <v>CENTRO</v>
      </c>
      <c r="G6290" s="23" t="str">
        <f>IFERROR(VLOOKUP(E6290,hoja!$A$2:$E$970,5,FALSE),0)</f>
        <v>BOGOTÁ</v>
      </c>
      <c r="H6290" s="103" t="str">
        <f>IFERROR(VLOOKUP(E6290,hoja!A:C,3,FALSE),0)</f>
        <v>60002</v>
      </c>
      <c r="I6290" s="24" t="str">
        <f t="shared" si="1914"/>
        <v>060002</v>
      </c>
      <c r="K6290" s="23">
        <v>15</v>
      </c>
      <c r="L6290" s="23" t="str">
        <f t="shared" si="1917"/>
        <v>NACIONAL</v>
      </c>
      <c r="M6290" s="23" t="s">
        <v>618</v>
      </c>
      <c r="N6290" s="23" t="s">
        <v>622</v>
      </c>
      <c r="O6290" s="23">
        <f t="shared" si="1915"/>
        <v>25</v>
      </c>
      <c r="P6290" s="23" t="str">
        <f t="shared" si="1916"/>
        <v>060002Principal</v>
      </c>
    </row>
    <row r="6291" spans="1:16" ht="15" hidden="1" customHeight="1">
      <c r="A6291" s="82" t="s">
        <v>1352</v>
      </c>
      <c r="B6291" s="23">
        <f>IFERROR(VLOOKUP(A6291,hoja!$A$2:$E$970,4,FALSE),0)</f>
        <v>0</v>
      </c>
      <c r="C6291" s="23">
        <f>IFERROR(VLOOKUP(A6291,hoja!$A$2:$E$1370,5,FALSE),0)</f>
        <v>0</v>
      </c>
      <c r="D6291" s="23">
        <f>IFERROR(VLOOKUP(A6291,hoja!A:D,3,FALSE),0)</f>
        <v>0</v>
      </c>
      <c r="E6291" s="40" t="s">
        <v>806</v>
      </c>
      <c r="F6291" s="23">
        <f>IFERROR(VLOOKUP(E6291,hoja!$A$2:$E$970,4,FALSE),0)</f>
        <v>0</v>
      </c>
      <c r="G6291" s="23">
        <f>IFERROR(VLOOKUP(E6291,hoja!$A$2:$E$970,5,FALSE),0)</f>
        <v>0</v>
      </c>
      <c r="H6291" s="103">
        <f>IFERROR(VLOOKUP(E6291,hoja!A:C,3,FALSE),0)</f>
        <v>0</v>
      </c>
      <c r="I6291" s="24" t="str">
        <f t="shared" si="1914"/>
        <v>00</v>
      </c>
      <c r="K6291" s="23">
        <v>90</v>
      </c>
      <c r="L6291" s="23" t="str">
        <f t="shared" si="1917"/>
        <v>REGIONAL</v>
      </c>
      <c r="M6291" s="23" t="s">
        <v>618</v>
      </c>
      <c r="N6291" s="23" t="s">
        <v>622</v>
      </c>
      <c r="O6291" s="23">
        <f t="shared" si="1915"/>
        <v>25</v>
      </c>
      <c r="P6291" s="23" t="str">
        <f t="shared" si="1916"/>
        <v>00Principal</v>
      </c>
    </row>
    <row r="6292" spans="1:16" ht="15" hidden="1" customHeight="1">
      <c r="A6292" s="82" t="s">
        <v>1196</v>
      </c>
      <c r="B6292" s="23" t="str">
        <f>IFERROR(VLOOKUP(A6292,hoja!$A$2:$E$970,4,FALSE),0)</f>
        <v>ANTIOQUIA</v>
      </c>
      <c r="C6292" s="23" t="str">
        <f>IFERROR(VLOOKUP(A6292,hoja!$A$2:$E$1370,5,FALSE),0)</f>
        <v>MEDELLÍN</v>
      </c>
      <c r="D6292" s="23" t="str">
        <f>IFERROR(VLOOKUP(A6292,hoja!A:D,3,FALSE),0)</f>
        <v>50653</v>
      </c>
      <c r="E6292" s="40" t="s">
        <v>650</v>
      </c>
      <c r="F6292" s="23" t="str">
        <f>IFERROR(VLOOKUP(E6292,hoja!$A$2:$E$970,4,FALSE),0)</f>
        <v>OCCIDENTE</v>
      </c>
      <c r="G6292" s="23" t="str">
        <f>IFERROR(VLOOKUP(E6292,hoja!$A$2:$E$970,5,FALSE),0)</f>
        <v>CALOTO</v>
      </c>
      <c r="H6292" s="103" t="str">
        <f>IFERROR(VLOOKUP(E6292,hoja!A:C,3,FALSE),0)</f>
        <v>0445</v>
      </c>
      <c r="I6292" s="24" t="str">
        <f t="shared" si="1914"/>
        <v>506530445</v>
      </c>
      <c r="K6292" s="23">
        <v>456</v>
      </c>
      <c r="L6292" s="23" t="str">
        <f t="shared" si="1917"/>
        <v>NACIONAL</v>
      </c>
      <c r="M6292" s="23" t="s">
        <v>893</v>
      </c>
      <c r="N6292" s="23" t="s">
        <v>622</v>
      </c>
      <c r="O6292" s="23">
        <f t="shared" si="1915"/>
        <v>16</v>
      </c>
      <c r="P6292" s="23" t="str">
        <f t="shared" si="1916"/>
        <v>506530445Santa Fe de Antioquia</v>
      </c>
    </row>
    <row r="6293" spans="1:16" ht="15" hidden="1" customHeight="1">
      <c r="A6293" s="82" t="s">
        <v>1196</v>
      </c>
      <c r="B6293" s="23" t="str">
        <f>IFERROR(VLOOKUP(A6293,hoja!$A$2:$E$970,4,FALSE),0)</f>
        <v>ANTIOQUIA</v>
      </c>
      <c r="C6293" s="23" t="str">
        <f>IFERROR(VLOOKUP(A6293,hoja!$A$2:$E$1370,5,FALSE),0)</f>
        <v>MEDELLÍN</v>
      </c>
      <c r="D6293" s="23" t="str">
        <f>IFERROR(VLOOKUP(A6293,hoja!A:D,3,FALSE),0)</f>
        <v>50653</v>
      </c>
      <c r="E6293" s="40" t="s">
        <v>661</v>
      </c>
      <c r="F6293" s="23" t="str">
        <f>IFERROR(VLOOKUP(E6293,hoja!$A$2:$E$970,4,FALSE),0)</f>
        <v>COSTA</v>
      </c>
      <c r="G6293" s="23" t="str">
        <f>IFERROR(VLOOKUP(E6293,hoja!$A$2:$E$970,5,FALSE),0)</f>
        <v>CARTAGENA</v>
      </c>
      <c r="H6293" s="103" t="str">
        <f>IFERROR(VLOOKUP(E6293,hoja!A:C,3,FALSE),0)</f>
        <v>0113</v>
      </c>
      <c r="I6293" s="24" t="str">
        <f t="shared" si="1914"/>
        <v>506530113</v>
      </c>
      <c r="K6293" s="23">
        <v>660</v>
      </c>
      <c r="L6293" s="23" t="str">
        <f t="shared" si="1917"/>
        <v>NACIONAL</v>
      </c>
      <c r="M6293" s="23" t="s">
        <v>618</v>
      </c>
      <c r="N6293" s="23" t="s">
        <v>622</v>
      </c>
      <c r="O6293" s="23">
        <f t="shared" si="1915"/>
        <v>12</v>
      </c>
      <c r="P6293" s="23" t="str">
        <f t="shared" si="1916"/>
        <v>506530113Principal</v>
      </c>
    </row>
    <row r="6294" spans="1:16" ht="15" hidden="1" customHeight="1">
      <c r="A6294" s="82" t="s">
        <v>1196</v>
      </c>
      <c r="B6294" s="23" t="str">
        <f>IFERROR(VLOOKUP(A6294,hoja!$A$2:$E$970,4,FALSE),0)</f>
        <v>ANTIOQUIA</v>
      </c>
      <c r="C6294" s="23" t="str">
        <f>IFERROR(VLOOKUP(A6294,hoja!$A$2:$E$1370,5,FALSE),0)</f>
        <v>MEDELLÍN</v>
      </c>
      <c r="D6294" s="23" t="str">
        <f>IFERROR(VLOOKUP(A6294,hoja!A:D,3,FALSE),0)</f>
        <v>50653</v>
      </c>
      <c r="E6294" s="40" t="s">
        <v>987</v>
      </c>
      <c r="F6294" s="23" t="str">
        <f>IFERROR(VLOOKUP(E6294,hoja!$A$2:$E$970,4,FALSE),0)</f>
        <v>ANTIOQUIA</v>
      </c>
      <c r="G6294" s="23" t="str">
        <f>IFERROR(VLOOKUP(E6294,hoja!$A$2:$E$970,5,FALSE),0)</f>
        <v>MEDELLÍN</v>
      </c>
      <c r="H6294" s="103" t="str">
        <f>IFERROR(VLOOKUP(E6294,hoja!A:C,3,FALSE),0)</f>
        <v>60001</v>
      </c>
      <c r="I6294" s="24" t="str">
        <f t="shared" si="1914"/>
        <v>5065360001</v>
      </c>
      <c r="K6294" s="23">
        <v>4</v>
      </c>
      <c r="L6294" s="23" t="str">
        <f t="shared" si="1917"/>
        <v>REGIONAL</v>
      </c>
      <c r="M6294" s="23" t="s">
        <v>618</v>
      </c>
      <c r="N6294" s="23" t="s">
        <v>622</v>
      </c>
      <c r="O6294" s="23">
        <f t="shared" si="1915"/>
        <v>25</v>
      </c>
      <c r="P6294" s="23" t="str">
        <f t="shared" si="1916"/>
        <v>5065360001Principal</v>
      </c>
    </row>
    <row r="6295" spans="1:16" ht="15" hidden="1" customHeight="1">
      <c r="A6295" s="82" t="s">
        <v>1196</v>
      </c>
      <c r="B6295" s="23" t="str">
        <f>IFERROR(VLOOKUP(A6295,hoja!$A$2:$E$970,4,FALSE),0)</f>
        <v>ANTIOQUIA</v>
      </c>
      <c r="C6295" s="23" t="str">
        <f>IFERROR(VLOOKUP(A6295,hoja!$A$2:$E$1370,5,FALSE),0)</f>
        <v>MEDELLÍN</v>
      </c>
      <c r="D6295" s="23" t="str">
        <f>IFERROR(VLOOKUP(A6295,hoja!A:D,3,FALSE),0)</f>
        <v>50653</v>
      </c>
      <c r="E6295" s="40" t="s">
        <v>641</v>
      </c>
      <c r="F6295" s="23" t="str">
        <f>IFERROR(VLOOKUP(E6295,hoja!$A$2:$E$970,4,FALSE),0)</f>
        <v>ANTIOQUIA</v>
      </c>
      <c r="G6295" s="23" t="str">
        <f>IFERROR(VLOOKUP(E6295,hoja!$A$2:$E$970,5,FALSE),0)</f>
        <v>MEDELLÍN</v>
      </c>
      <c r="H6295" s="103" t="str">
        <f>IFERROR(VLOOKUP(E6295,hoja!A:C,3,FALSE),0)</f>
        <v>0079</v>
      </c>
      <c r="I6295" s="24" t="str">
        <f t="shared" si="1914"/>
        <v>506530079</v>
      </c>
      <c r="K6295" s="23">
        <v>8</v>
      </c>
      <c r="L6295" s="23" t="str">
        <f t="shared" si="1917"/>
        <v>REGIONAL</v>
      </c>
      <c r="M6295" s="23" t="s">
        <v>618</v>
      </c>
      <c r="N6295" s="23" t="s">
        <v>622</v>
      </c>
      <c r="O6295" s="23">
        <f t="shared" si="1915"/>
        <v>25</v>
      </c>
      <c r="P6295" s="23" t="str">
        <f t="shared" si="1916"/>
        <v>506530079Principal</v>
      </c>
    </row>
    <row r="6296" spans="1:16" ht="15" hidden="1" customHeight="1">
      <c r="A6296" s="82" t="s">
        <v>1196</v>
      </c>
      <c r="B6296" s="23" t="str">
        <f>IFERROR(VLOOKUP(A6296,hoja!$A$2:$E$970,4,FALSE),0)</f>
        <v>ANTIOQUIA</v>
      </c>
      <c r="C6296" s="23" t="str">
        <f>IFERROR(VLOOKUP(A6296,hoja!$A$2:$E$1370,5,FALSE),0)</f>
        <v>MEDELLÍN</v>
      </c>
      <c r="D6296" s="23" t="str">
        <f>IFERROR(VLOOKUP(A6296,hoja!A:D,3,FALSE),0)</f>
        <v>50653</v>
      </c>
      <c r="E6296" s="40" t="s">
        <v>672</v>
      </c>
      <c r="F6296" s="23" t="str">
        <f>IFERROR(VLOOKUP(E6296,hoja!$A$2:$E$970,4,FALSE),0)</f>
        <v>ANTIOQUIA</v>
      </c>
      <c r="G6296" s="23" t="str">
        <f>IFERROR(VLOOKUP(E6296,hoja!$A$2:$E$970,5,FALSE),0)</f>
        <v>MEDELLÍN</v>
      </c>
      <c r="H6296" s="103" t="str">
        <f>IFERROR(VLOOKUP(E6296,hoja!A:C,3,FALSE),0)</f>
        <v>0092</v>
      </c>
      <c r="I6296" s="24" t="str">
        <f t="shared" si="1914"/>
        <v>506530092</v>
      </c>
      <c r="K6296" s="23">
        <v>19</v>
      </c>
      <c r="L6296" s="23" t="str">
        <f t="shared" si="1917"/>
        <v>REGIONAL</v>
      </c>
      <c r="M6296" s="23" t="s">
        <v>618</v>
      </c>
      <c r="N6296" s="23" t="s">
        <v>622</v>
      </c>
      <c r="O6296" s="23">
        <f t="shared" si="1915"/>
        <v>25</v>
      </c>
      <c r="P6296" s="23" t="str">
        <f t="shared" si="1916"/>
        <v>506530092Principal</v>
      </c>
    </row>
    <row r="6297" spans="1:16" ht="15" hidden="1" customHeight="1">
      <c r="A6297" s="82" t="s">
        <v>1196</v>
      </c>
      <c r="B6297" s="23" t="str">
        <f>IFERROR(VLOOKUP(A6297,hoja!$A$2:$E$970,4,FALSE),0)</f>
        <v>ANTIOQUIA</v>
      </c>
      <c r="C6297" s="23" t="str">
        <f>IFERROR(VLOOKUP(A6297,hoja!$A$2:$E$1370,5,FALSE),0)</f>
        <v>MEDELLÍN</v>
      </c>
      <c r="D6297" s="23" t="str">
        <f>IFERROR(VLOOKUP(A6297,hoja!A:D,3,FALSE),0)</f>
        <v>50653</v>
      </c>
      <c r="E6297" s="40" t="s">
        <v>644</v>
      </c>
      <c r="F6297" s="23" t="str">
        <f>IFERROR(VLOOKUP(E6297,hoja!$A$2:$E$970,4,FALSE),0)</f>
        <v>OCCIDENTE</v>
      </c>
      <c r="G6297" s="23" t="str">
        <f>IFERROR(VLOOKUP(E6297,hoja!$A$2:$E$970,5,FALSE),0)</f>
        <v>PEREIRA</v>
      </c>
      <c r="H6297" s="103" t="str">
        <f>IFERROR(VLOOKUP(E6297,hoja!A:C,3,FALSE),0)</f>
        <v>0198</v>
      </c>
      <c r="I6297" s="24" t="str">
        <f t="shared" si="1914"/>
        <v>506530198</v>
      </c>
      <c r="K6297" s="23">
        <v>344</v>
      </c>
      <c r="L6297" s="23" t="str">
        <f t="shared" si="1917"/>
        <v>NACIONAL</v>
      </c>
      <c r="M6297" s="23" t="s">
        <v>893</v>
      </c>
      <c r="N6297" s="23" t="s">
        <v>622</v>
      </c>
      <c r="O6297" s="23">
        <f t="shared" si="1915"/>
        <v>16</v>
      </c>
      <c r="P6297" s="23" t="str">
        <f t="shared" si="1916"/>
        <v>506530198Santa Fe de Antioquia</v>
      </c>
    </row>
    <row r="6298" spans="1:16" ht="15" hidden="1" customHeight="1">
      <c r="A6298" s="82" t="s">
        <v>1196</v>
      </c>
      <c r="B6298" s="23" t="str">
        <f>IFERROR(VLOOKUP(A6298,hoja!$A$2:$E$970,4,FALSE),0)</f>
        <v>ANTIOQUIA</v>
      </c>
      <c r="C6298" s="23" t="str">
        <f>IFERROR(VLOOKUP(A6298,hoja!$A$2:$E$1370,5,FALSE),0)</f>
        <v>MEDELLÍN</v>
      </c>
      <c r="D6298" s="23" t="str">
        <f>IFERROR(VLOOKUP(A6298,hoja!A:D,3,FALSE),0)</f>
        <v>50653</v>
      </c>
      <c r="E6298" s="40" t="s">
        <v>645</v>
      </c>
      <c r="F6298" s="23" t="str">
        <f>IFERROR(VLOOKUP(E6298,hoja!$A$2:$E$970,4,FALSE),0)</f>
        <v>OCCIDENTE</v>
      </c>
      <c r="G6298" s="23" t="str">
        <f>IFERROR(VLOOKUP(E6298,hoja!$A$2:$E$970,5,FALSE),0)</f>
        <v>CALI</v>
      </c>
      <c r="H6298" s="103" t="str">
        <f>IFERROR(VLOOKUP(E6298,hoja!A:C,3,FALSE),0)</f>
        <v>0410</v>
      </c>
      <c r="I6298" s="24" t="str">
        <f t="shared" si="1914"/>
        <v>506530410</v>
      </c>
      <c r="K6298" s="23">
        <v>500</v>
      </c>
      <c r="L6298" s="23" t="str">
        <f t="shared" si="1917"/>
        <v>NACIONAL</v>
      </c>
      <c r="M6298" s="23" t="s">
        <v>618</v>
      </c>
      <c r="N6298" s="23" t="s">
        <v>622</v>
      </c>
      <c r="O6298" s="23">
        <f t="shared" si="1915"/>
        <v>16</v>
      </c>
      <c r="P6298" s="23" t="str">
        <f t="shared" si="1916"/>
        <v>506530410Principal</v>
      </c>
    </row>
    <row r="6299" spans="1:16" ht="15" hidden="1" customHeight="1">
      <c r="A6299" s="82" t="s">
        <v>1196</v>
      </c>
      <c r="B6299" s="23" t="str">
        <f>IFERROR(VLOOKUP(A6299,hoja!$A$2:$E$970,4,FALSE),0)</f>
        <v>ANTIOQUIA</v>
      </c>
      <c r="C6299" s="23" t="str">
        <f>IFERROR(VLOOKUP(A6299,hoja!$A$2:$E$1370,5,FALSE),0)</f>
        <v>MEDELLÍN</v>
      </c>
      <c r="D6299" s="23" t="str">
        <f>IFERROR(VLOOKUP(A6299,hoja!A:D,3,FALSE),0)</f>
        <v>50653</v>
      </c>
      <c r="E6299" s="40" t="s">
        <v>645</v>
      </c>
      <c r="F6299" s="23" t="str">
        <f>IFERROR(VLOOKUP(E6299,hoja!$A$2:$E$970,4,FALSE),0)</f>
        <v>OCCIDENTE</v>
      </c>
      <c r="G6299" s="23" t="str">
        <f>IFERROR(VLOOKUP(E6299,hoja!$A$2:$E$970,5,FALSE),0)</f>
        <v>CALI</v>
      </c>
      <c r="H6299" s="103" t="str">
        <f>IFERROR(VLOOKUP(E6299,hoja!A:C,3,FALSE),0)</f>
        <v>0410</v>
      </c>
      <c r="I6299" s="24" t="str">
        <f t="shared" si="1914"/>
        <v>506530410</v>
      </c>
      <c r="K6299" s="23">
        <v>529</v>
      </c>
      <c r="L6299" s="23" t="str">
        <f t="shared" si="1917"/>
        <v>NACIONAL</v>
      </c>
      <c r="M6299" s="23" t="s">
        <v>893</v>
      </c>
      <c r="N6299" s="23" t="s">
        <v>622</v>
      </c>
      <c r="O6299" s="23">
        <f t="shared" si="1915"/>
        <v>12</v>
      </c>
      <c r="P6299" s="23" t="str">
        <f t="shared" si="1916"/>
        <v>506530410Santa Fe de Antioquia</v>
      </c>
    </row>
    <row r="6300" spans="1:16" ht="15" hidden="1" customHeight="1">
      <c r="A6300" s="82" t="s">
        <v>1353</v>
      </c>
      <c r="B6300" s="23">
        <f>IFERROR(VLOOKUP(A6300,hoja!$A$2:$E$970,4,FALSE),0)</f>
        <v>0</v>
      </c>
      <c r="C6300" s="23">
        <f>IFERROR(VLOOKUP(A6300,hoja!$A$2:$E$1370,5,FALSE),0)</f>
        <v>0</v>
      </c>
      <c r="D6300" s="23">
        <f>IFERROR(VLOOKUP(A6300,hoja!A:D,3,FALSE),0)</f>
        <v>0</v>
      </c>
      <c r="E6300" s="40" t="s">
        <v>641</v>
      </c>
      <c r="F6300" s="23" t="str">
        <f>IFERROR(VLOOKUP(E6300,hoja!$A$2:$E$970,4,FALSE),0)</f>
        <v>ANTIOQUIA</v>
      </c>
      <c r="G6300" s="23" t="str">
        <f>IFERROR(VLOOKUP(E6300,hoja!$A$2:$E$970,5,FALSE),0)</f>
        <v>MEDELLÍN</v>
      </c>
      <c r="H6300" s="103" t="str">
        <f>IFERROR(VLOOKUP(E6300,hoja!A:C,3,FALSE),0)</f>
        <v>0079</v>
      </c>
      <c r="I6300" s="24" t="str">
        <f t="shared" si="1914"/>
        <v>00079</v>
      </c>
      <c r="K6300" s="23">
        <v>394</v>
      </c>
      <c r="L6300" s="23" t="str">
        <f t="shared" si="1917"/>
        <v>NACIONAL</v>
      </c>
      <c r="M6300" s="23" t="s">
        <v>618</v>
      </c>
      <c r="N6300" s="23" t="s">
        <v>622</v>
      </c>
      <c r="O6300" s="23">
        <f t="shared" si="1915"/>
        <v>16</v>
      </c>
      <c r="P6300" s="23" t="str">
        <f t="shared" si="1916"/>
        <v>00079Principal</v>
      </c>
    </row>
    <row r="6301" spans="1:16" ht="15" hidden="1" customHeight="1">
      <c r="A6301" s="82" t="s">
        <v>1353</v>
      </c>
      <c r="B6301" s="23">
        <f>IFERROR(VLOOKUP(A6301,hoja!$A$2:$E$970,4,FALSE),0)</f>
        <v>0</v>
      </c>
      <c r="C6301" s="23">
        <f>IFERROR(VLOOKUP(A6301,hoja!$A$2:$E$1370,5,FALSE),0)</f>
        <v>0</v>
      </c>
      <c r="D6301" s="23">
        <f>IFERROR(VLOOKUP(A6301,hoja!A:D,3,FALSE),0)</f>
        <v>0</v>
      </c>
      <c r="E6301" s="40" t="s">
        <v>670</v>
      </c>
      <c r="F6301" s="23" t="str">
        <f>IFERROR(VLOOKUP(E6301,hoja!$A$2:$E$970,4,FALSE),0)</f>
        <v>OCCIDENTE</v>
      </c>
      <c r="G6301" s="23" t="str">
        <f>IFERROR(VLOOKUP(E6301,hoja!$A$2:$E$970,5,FALSE),0)</f>
        <v>PEREIRA</v>
      </c>
      <c r="H6301" s="103" t="str">
        <f>IFERROR(VLOOKUP(E6301,hoja!A:C,3,FALSE),0)</f>
        <v>0134</v>
      </c>
      <c r="I6301" s="24" t="str">
        <f t="shared" si="1914"/>
        <v>00134</v>
      </c>
      <c r="K6301" s="23">
        <v>196</v>
      </c>
      <c r="L6301" s="23" t="str">
        <f t="shared" si="1917"/>
        <v>NACIONAL</v>
      </c>
      <c r="M6301" s="23" t="s">
        <v>618</v>
      </c>
      <c r="N6301" s="23" t="s">
        <v>622</v>
      </c>
      <c r="O6301" s="23">
        <f t="shared" si="1915"/>
        <v>25</v>
      </c>
      <c r="P6301" s="23" t="str">
        <f t="shared" si="1916"/>
        <v>00134Principal</v>
      </c>
    </row>
    <row r="6302" spans="1:16" ht="15" hidden="1" customHeight="1">
      <c r="A6302" s="82" t="s">
        <v>942</v>
      </c>
      <c r="B6302" s="23" t="str">
        <f>IFERROR(VLOOKUP(A6302,hoja!$A$2:$E$970,4,FALSE),0)</f>
        <v>CENTRO</v>
      </c>
      <c r="C6302" s="23" t="str">
        <f>IFERROR(VLOOKUP(A6302,hoja!$A$2:$E$1370,5,FALSE),0)</f>
        <v>BOGOTÁ</v>
      </c>
      <c r="D6302" s="23" t="str">
        <f>IFERROR(VLOOKUP(A6302,hoja!A:D,3,FALSE),0)</f>
        <v>60002</v>
      </c>
      <c r="E6302" s="40" t="s">
        <v>1330</v>
      </c>
      <c r="F6302" s="23" t="str">
        <f>IFERROR(VLOOKUP(E6302,hoja!$A$2:$E$970,4,FALSE),0)</f>
        <v>CENTRO</v>
      </c>
      <c r="G6302" s="23" t="str">
        <f>IFERROR(VLOOKUP(E6302,hoja!$A$2:$E$970,5,FALSE),0)</f>
        <v>SESQUILÉ</v>
      </c>
      <c r="H6302" s="103" t="str">
        <f>IFERROR(VLOOKUP(E6302,hoja!A:C,3,FALSE),0)</f>
        <v>1501</v>
      </c>
      <c r="I6302" s="24" t="str">
        <f t="shared" si="1914"/>
        <v>600021501</v>
      </c>
      <c r="K6302" s="23">
        <v>64</v>
      </c>
      <c r="L6302" s="23" t="str">
        <f t="shared" si="1917"/>
        <v>REGIONAL</v>
      </c>
      <c r="M6302" s="23" t="s">
        <v>618</v>
      </c>
      <c r="N6302" s="23" t="s">
        <v>622</v>
      </c>
      <c r="O6302" s="23">
        <f t="shared" si="1915"/>
        <v>25</v>
      </c>
      <c r="P6302" s="23" t="str">
        <f t="shared" si="1916"/>
        <v>600021501Principal</v>
      </c>
    </row>
    <row r="6303" spans="1:16" ht="15" hidden="1" customHeight="1">
      <c r="A6303" s="82" t="s">
        <v>942</v>
      </c>
      <c r="B6303" s="23" t="str">
        <f>IFERROR(VLOOKUP(A6303,hoja!$A$2:$E$970,4,FALSE),0)</f>
        <v>CENTRO</v>
      </c>
      <c r="C6303" s="23" t="str">
        <f>IFERROR(VLOOKUP(A6303,hoja!$A$2:$E$1370,5,FALSE),0)</f>
        <v>BOGOTÁ</v>
      </c>
      <c r="D6303" s="23" t="str">
        <f>IFERROR(VLOOKUP(A6303,hoja!A:D,3,FALSE),0)</f>
        <v>60002</v>
      </c>
      <c r="E6303" s="40" t="s">
        <v>1330</v>
      </c>
      <c r="F6303" s="23" t="str">
        <f>IFERROR(VLOOKUP(E6303,hoja!$A$2:$E$970,4,FALSE),0)</f>
        <v>CENTRO</v>
      </c>
      <c r="G6303" s="23" t="str">
        <f>IFERROR(VLOOKUP(E6303,hoja!$A$2:$E$970,5,FALSE),0)</f>
        <v>SESQUILÉ</v>
      </c>
      <c r="H6303" s="103" t="str">
        <f>IFERROR(VLOOKUP(E6303,hoja!A:C,3,FALSE),0)</f>
        <v>1501</v>
      </c>
      <c r="I6303" s="24" t="str">
        <f t="shared" si="1914"/>
        <v>600021501</v>
      </c>
      <c r="K6303" s="23">
        <v>64</v>
      </c>
      <c r="L6303" s="23" t="str">
        <f t="shared" si="1917"/>
        <v>REGIONAL</v>
      </c>
      <c r="M6303" s="23" t="s">
        <v>618</v>
      </c>
      <c r="N6303" s="23" t="s">
        <v>622</v>
      </c>
      <c r="O6303" s="23">
        <f t="shared" si="1915"/>
        <v>25</v>
      </c>
      <c r="P6303" s="23" t="str">
        <f t="shared" si="1916"/>
        <v>600021501Principal</v>
      </c>
    </row>
    <row r="6304" spans="1:16" ht="15" hidden="1" customHeight="1">
      <c r="A6304" s="82" t="s">
        <v>942</v>
      </c>
      <c r="B6304" s="23" t="str">
        <f>IFERROR(VLOOKUP(A6304,hoja!$A$2:$E$970,4,FALSE),0)</f>
        <v>CENTRO</v>
      </c>
      <c r="C6304" s="23" t="str">
        <f>IFERROR(VLOOKUP(A6304,hoja!$A$2:$E$1370,5,FALSE),0)</f>
        <v>BOGOTÁ</v>
      </c>
      <c r="D6304" s="23" t="str">
        <f>IFERROR(VLOOKUP(A6304,hoja!A:D,3,FALSE),0)</f>
        <v>60002</v>
      </c>
      <c r="E6304" s="40" t="s">
        <v>633</v>
      </c>
      <c r="F6304" s="23" t="str">
        <f>IFERROR(VLOOKUP(E6304,hoja!$A$2:$E$970,4,FALSE),0)</f>
        <v>CENTRO</v>
      </c>
      <c r="G6304" s="23" t="str">
        <f>IFERROR(VLOOKUP(E6304,hoja!$A$2:$E$970,5,FALSE),0)</f>
        <v>BOGOTÁ</v>
      </c>
      <c r="H6304" s="103" t="str">
        <f>IFERROR(VLOOKUP(E6304,hoja!A:C,3,FALSE),0)</f>
        <v>0002</v>
      </c>
      <c r="I6304" s="24" t="str">
        <f t="shared" si="1914"/>
        <v>600020002</v>
      </c>
      <c r="K6304" s="23">
        <v>10</v>
      </c>
      <c r="L6304" s="23" t="str">
        <f t="shared" si="1917"/>
        <v>REGIONAL</v>
      </c>
      <c r="M6304" s="23" t="s">
        <v>618</v>
      </c>
      <c r="N6304" s="23" t="s">
        <v>622</v>
      </c>
      <c r="O6304" s="23">
        <f t="shared" si="1915"/>
        <v>25</v>
      </c>
      <c r="P6304" s="23" t="str">
        <f t="shared" si="1916"/>
        <v>600020002Principal</v>
      </c>
    </row>
    <row r="6305" spans="1:16" ht="15" hidden="1" customHeight="1">
      <c r="A6305" s="82" t="s">
        <v>942</v>
      </c>
      <c r="B6305" s="23" t="str">
        <f>IFERROR(VLOOKUP(A6305,hoja!$A$2:$E$970,4,FALSE),0)</f>
        <v>CENTRO</v>
      </c>
      <c r="C6305" s="23" t="str">
        <f>IFERROR(VLOOKUP(A6305,hoja!$A$2:$E$1370,5,FALSE),0)</f>
        <v>BOGOTÁ</v>
      </c>
      <c r="D6305" s="23" t="str">
        <f>IFERROR(VLOOKUP(A6305,hoja!A:D,3,FALSE),0)</f>
        <v>60002</v>
      </c>
      <c r="E6305" s="40" t="s">
        <v>1331</v>
      </c>
      <c r="F6305" s="23" t="str">
        <f>IFERROR(VLOOKUP(E6305,hoja!$A$2:$E$970,4,FALSE),0)</f>
        <v>CENTRO</v>
      </c>
      <c r="G6305" s="23" t="str">
        <f>IFERROR(VLOOKUP(E6305,hoja!$A$2:$E$970,5,FALSE),0)</f>
        <v>BOGOTÁ</v>
      </c>
      <c r="H6305" s="103" t="str">
        <f>IFERROR(VLOOKUP(E6305,hoja!A:C,3,FALSE),0)</f>
        <v>50786</v>
      </c>
      <c r="I6305" s="24" t="str">
        <f t="shared" si="1914"/>
        <v>6000250786</v>
      </c>
      <c r="K6305" s="23">
        <v>13</v>
      </c>
      <c r="L6305" s="23" t="str">
        <f t="shared" si="1917"/>
        <v>REGIONAL</v>
      </c>
      <c r="M6305" s="23" t="s">
        <v>618</v>
      </c>
      <c r="N6305" s="23" t="s">
        <v>622</v>
      </c>
      <c r="O6305" s="23">
        <f t="shared" si="1915"/>
        <v>25</v>
      </c>
      <c r="P6305" s="23" t="str">
        <f t="shared" si="1916"/>
        <v>6000250786Principal</v>
      </c>
    </row>
    <row r="6306" spans="1:16" ht="15" hidden="1" customHeight="1">
      <c r="A6306" s="82" t="s">
        <v>1280</v>
      </c>
      <c r="B6306" s="23" t="str">
        <f>IFERROR(VLOOKUP(A6306,hoja!$A$2:$E$970,4,FALSE),0)</f>
        <v>CENTRO</v>
      </c>
      <c r="C6306" s="23" t="str">
        <f>IFERROR(VLOOKUP(A6306,hoja!$A$2:$E$1370,5,FALSE),0)</f>
        <v>BOGOTÁ</v>
      </c>
      <c r="D6306" s="23" t="str">
        <f>IFERROR(VLOOKUP(A6306,hoja!A:D,3,FALSE),0)</f>
        <v>50785</v>
      </c>
      <c r="E6306" s="40" t="s">
        <v>1330</v>
      </c>
      <c r="F6306" s="23" t="str">
        <f>IFERROR(VLOOKUP(E6306,hoja!$A$2:$E$970,4,FALSE),0)</f>
        <v>CENTRO</v>
      </c>
      <c r="G6306" s="23" t="str">
        <f>IFERROR(VLOOKUP(E6306,hoja!$A$2:$E$970,5,FALSE),0)</f>
        <v>SESQUILÉ</v>
      </c>
      <c r="H6306" s="103" t="str">
        <f>IFERROR(VLOOKUP(E6306,hoja!A:C,3,FALSE),0)</f>
        <v>1501</v>
      </c>
      <c r="I6306" s="24" t="str">
        <f t="shared" si="1914"/>
        <v>507851501</v>
      </c>
      <c r="K6306" s="23">
        <v>79</v>
      </c>
      <c r="L6306" s="23" t="str">
        <f t="shared" si="1917"/>
        <v>REGIONAL</v>
      </c>
      <c r="M6306" s="23" t="s">
        <v>618</v>
      </c>
      <c r="N6306" s="23" t="s">
        <v>622</v>
      </c>
      <c r="O6306" s="23">
        <f t="shared" si="1915"/>
        <v>25</v>
      </c>
      <c r="P6306" s="23" t="str">
        <f t="shared" si="1916"/>
        <v>507851501Principal</v>
      </c>
    </row>
    <row r="6307" spans="1:16" ht="15" hidden="1" customHeight="1">
      <c r="A6307" s="82" t="s">
        <v>1280</v>
      </c>
      <c r="B6307" s="23" t="str">
        <f>IFERROR(VLOOKUP(A6307,hoja!$A$2:$E$970,4,FALSE),0)</f>
        <v>CENTRO</v>
      </c>
      <c r="C6307" s="23" t="str">
        <f>IFERROR(VLOOKUP(A6307,hoja!$A$2:$E$1370,5,FALSE),0)</f>
        <v>BOGOTÁ</v>
      </c>
      <c r="D6307" s="23" t="str">
        <f>IFERROR(VLOOKUP(A6307,hoja!A:D,3,FALSE),0)</f>
        <v>50785</v>
      </c>
      <c r="E6307" s="40" t="s">
        <v>635</v>
      </c>
      <c r="F6307" s="23" t="str">
        <f>IFERROR(VLOOKUP(E6307,hoja!$A$2:$E$970,4,FALSE),0)</f>
        <v>CENTRO</v>
      </c>
      <c r="G6307" s="23" t="str">
        <f>IFERROR(VLOOKUP(E6307,hoja!$A$2:$E$970,5,FALSE),0)</f>
        <v>BOGOTÁ</v>
      </c>
      <c r="H6307" s="103" t="str">
        <f>IFERROR(VLOOKUP(E6307,hoja!A:C,3,FALSE),0)</f>
        <v>0021</v>
      </c>
      <c r="I6307" s="24" t="str">
        <f t="shared" si="1914"/>
        <v>507850021</v>
      </c>
      <c r="K6307" s="23">
        <v>18</v>
      </c>
      <c r="L6307" s="23" t="str">
        <f t="shared" si="1917"/>
        <v>REGIONAL</v>
      </c>
      <c r="M6307" s="23" t="s">
        <v>618</v>
      </c>
      <c r="N6307" s="23" t="s">
        <v>622</v>
      </c>
      <c r="O6307" s="23">
        <f t="shared" si="1915"/>
        <v>25</v>
      </c>
      <c r="P6307" s="23" t="str">
        <f t="shared" si="1916"/>
        <v>507850021Principal</v>
      </c>
    </row>
    <row r="6308" spans="1:16" ht="15" hidden="1" customHeight="1">
      <c r="A6308" s="82" t="s">
        <v>1280</v>
      </c>
      <c r="B6308" s="23" t="str">
        <f>IFERROR(VLOOKUP(A6308,hoja!$A$2:$E$970,4,FALSE),0)</f>
        <v>CENTRO</v>
      </c>
      <c r="C6308" s="23" t="str">
        <f>IFERROR(VLOOKUP(A6308,hoja!$A$2:$E$1370,5,FALSE),0)</f>
        <v>BOGOTÁ</v>
      </c>
      <c r="D6308" s="23" t="str">
        <f>IFERROR(VLOOKUP(A6308,hoja!A:D,3,FALSE),0)</f>
        <v>50785</v>
      </c>
      <c r="E6308" s="40" t="s">
        <v>743</v>
      </c>
      <c r="F6308" s="23" t="str">
        <f>IFERROR(VLOOKUP(E6308,hoja!$A$2:$E$970,4,FALSE),0)</f>
        <v>CENTRO</v>
      </c>
      <c r="G6308" s="23" t="str">
        <f>IFERROR(VLOOKUP(E6308,hoja!$A$2:$E$970,5,FALSE),0)</f>
        <v>BOGOTÁ</v>
      </c>
      <c r="H6308" s="103" t="str">
        <f>IFERROR(VLOOKUP(E6308,hoja!A:C,3,FALSE),0)</f>
        <v>0461</v>
      </c>
      <c r="I6308" s="24" t="str">
        <f t="shared" si="1914"/>
        <v>507850461</v>
      </c>
      <c r="K6308" s="23">
        <v>13</v>
      </c>
      <c r="L6308" s="23" t="str">
        <f t="shared" si="1917"/>
        <v>REGIONAL</v>
      </c>
      <c r="M6308" s="23" t="s">
        <v>618</v>
      </c>
      <c r="N6308" s="23" t="s">
        <v>622</v>
      </c>
      <c r="O6308" s="23">
        <f t="shared" si="1915"/>
        <v>25</v>
      </c>
      <c r="P6308" s="23" t="str">
        <f t="shared" si="1916"/>
        <v>507850461Principal</v>
      </c>
    </row>
    <row r="6309" spans="1:16" ht="15" hidden="1" customHeight="1">
      <c r="A6309" s="82" t="s">
        <v>1280</v>
      </c>
      <c r="B6309" s="23" t="str">
        <f>IFERROR(VLOOKUP(A6309,hoja!$A$2:$E$970,4,FALSE),0)</f>
        <v>CENTRO</v>
      </c>
      <c r="C6309" s="23" t="str">
        <f>IFERROR(VLOOKUP(A6309,hoja!$A$2:$E$1370,5,FALSE),0)</f>
        <v>BOGOTÁ</v>
      </c>
      <c r="D6309" s="23" t="str">
        <f>IFERROR(VLOOKUP(A6309,hoja!A:D,3,FALSE),0)</f>
        <v>50785</v>
      </c>
      <c r="E6309" s="40" t="s">
        <v>942</v>
      </c>
      <c r="F6309" s="23" t="str">
        <f>IFERROR(VLOOKUP(E6309,hoja!$A$2:$E$970,4,FALSE),0)</f>
        <v>CENTRO</v>
      </c>
      <c r="G6309" s="23" t="str">
        <f>IFERROR(VLOOKUP(E6309,hoja!$A$2:$E$970,5,FALSE),0)</f>
        <v>BOGOTÁ</v>
      </c>
      <c r="H6309" s="103" t="str">
        <f>IFERROR(VLOOKUP(E6309,hoja!A:C,3,FALSE),0)</f>
        <v>60002</v>
      </c>
      <c r="I6309" s="24" t="str">
        <f t="shared" si="1914"/>
        <v>5078560002</v>
      </c>
      <c r="K6309" s="23">
        <v>18</v>
      </c>
      <c r="L6309" s="23" t="str">
        <f t="shared" si="1917"/>
        <v>REGIONAL</v>
      </c>
      <c r="M6309" s="23" t="s">
        <v>618</v>
      </c>
      <c r="N6309" s="23" t="s">
        <v>622</v>
      </c>
      <c r="O6309" s="23">
        <f t="shared" si="1915"/>
        <v>25</v>
      </c>
      <c r="P6309" s="23" t="str">
        <f t="shared" si="1916"/>
        <v>5078560002Principal</v>
      </c>
    </row>
    <row r="6310" spans="1:16" ht="15" hidden="1" customHeight="1">
      <c r="A6310" s="82" t="s">
        <v>768</v>
      </c>
      <c r="B6310" s="23" t="str">
        <f>IFERROR(VLOOKUP(A6310,hoja!$A$2:$E$970,4,FALSE),0)</f>
        <v>COSTA</v>
      </c>
      <c r="C6310" s="23" t="str">
        <f>IFERROR(VLOOKUP(A6310,hoja!$A$2:$E$1370,5,FALSE),0)</f>
        <v>CARTAGENA</v>
      </c>
      <c r="D6310" s="23" t="str">
        <f>IFERROR(VLOOKUP(A6310,hoja!A:D,3,FALSE),0)</f>
        <v>50264</v>
      </c>
      <c r="E6310" s="40" t="s">
        <v>635</v>
      </c>
      <c r="F6310" s="23" t="str">
        <f>IFERROR(VLOOKUP(E6310,hoja!$A$2:$E$970,4,FALSE),0)</f>
        <v>CENTRO</v>
      </c>
      <c r="G6310" s="23" t="str">
        <f>IFERROR(VLOOKUP(E6310,hoja!$A$2:$E$970,5,FALSE),0)</f>
        <v>BOGOTÁ</v>
      </c>
      <c r="H6310" s="103" t="str">
        <f>IFERROR(VLOOKUP(E6310,hoja!A:C,3,FALSE),0)</f>
        <v>0021</v>
      </c>
      <c r="I6310" s="24" t="str">
        <f t="shared" si="1914"/>
        <v>502640021</v>
      </c>
      <c r="K6310" s="36">
        <v>1117</v>
      </c>
      <c r="L6310" s="23" t="str">
        <f t="shared" si="1917"/>
        <v>NACIONAL</v>
      </c>
      <c r="M6310" s="23" t="s">
        <v>937</v>
      </c>
      <c r="N6310" s="23" t="s">
        <v>622</v>
      </c>
      <c r="O6310" s="23">
        <f t="shared" si="1915"/>
        <v>6</v>
      </c>
      <c r="P6310" s="23" t="str">
        <f t="shared" si="1916"/>
        <v>502640021Barranquilla-La Vega</v>
      </c>
    </row>
    <row r="6311" spans="1:16" ht="15" hidden="1" customHeight="1">
      <c r="A6311" s="82" t="s">
        <v>768</v>
      </c>
      <c r="B6311" s="23" t="str">
        <f>IFERROR(VLOOKUP(A6311,hoja!$A$2:$E$970,4,FALSE),0)</f>
        <v>COSTA</v>
      </c>
      <c r="C6311" s="23" t="str">
        <f>IFERROR(VLOOKUP(A6311,hoja!$A$2:$E$1370,5,FALSE),0)</f>
        <v>CARTAGENA</v>
      </c>
      <c r="D6311" s="23" t="str">
        <f>IFERROR(VLOOKUP(A6311,hoja!A:D,3,FALSE),0)</f>
        <v>50264</v>
      </c>
      <c r="E6311" s="40" t="s">
        <v>653</v>
      </c>
      <c r="F6311" s="23" t="str">
        <f>IFERROR(VLOOKUP(E6311,hoja!$A$2:$E$970,4,FALSE),0)</f>
        <v>CENTRO</v>
      </c>
      <c r="G6311" s="23" t="str">
        <f>IFERROR(VLOOKUP(E6311,hoja!$A$2:$E$970,5,FALSE),0)</f>
        <v>MADRID</v>
      </c>
      <c r="H6311" s="103" t="str">
        <f>IFERROR(VLOOKUP(E6311,hoja!A:C,3,FALSE),0)</f>
        <v>2023</v>
      </c>
      <c r="I6311" s="24" t="str">
        <f t="shared" si="1914"/>
        <v>502642023</v>
      </c>
      <c r="K6311" s="36">
        <v>1038</v>
      </c>
      <c r="L6311" s="23" t="str">
        <f t="shared" si="1917"/>
        <v>NACIONAL</v>
      </c>
      <c r="M6311" s="23" t="s">
        <v>618</v>
      </c>
      <c r="N6311" s="23" t="s">
        <v>622</v>
      </c>
      <c r="O6311" s="23">
        <f t="shared" si="1915"/>
        <v>8</v>
      </c>
      <c r="P6311" s="23" t="str">
        <f t="shared" si="1916"/>
        <v>502642023Principal</v>
      </c>
    </row>
    <row r="6312" spans="1:16" ht="15" hidden="1" customHeight="1">
      <c r="A6312" s="82" t="s">
        <v>889</v>
      </c>
      <c r="B6312" s="23" t="str">
        <f>IFERROR(VLOOKUP(A6312,hoja!$A$2:$E$970,4,FALSE),0)</f>
        <v>CENTRO</v>
      </c>
      <c r="C6312" s="23" t="str">
        <f>IFERROR(VLOOKUP(A6312,hoja!$A$2:$E$1370,5,FALSE),0)</f>
        <v>CAJICÁ</v>
      </c>
      <c r="D6312" s="23" t="str">
        <f>IFERROR(VLOOKUP(A6312,hoja!A:D,3,FALSE),0)</f>
        <v>50486</v>
      </c>
      <c r="E6312" s="40" t="s">
        <v>1013</v>
      </c>
      <c r="F6312" s="23" t="str">
        <f>IFERROR(VLOOKUP(E6312,hoja!$A$2:$E$970,4,FALSE),0)</f>
        <v>CENTRO</v>
      </c>
      <c r="G6312" s="23" t="str">
        <f>IFERROR(VLOOKUP(E6312,hoja!$A$2:$E$970,5,FALSE),0)</f>
        <v>BOGOTÁ</v>
      </c>
      <c r="H6312" s="103" t="str">
        <f>IFERROR(VLOOKUP(E6312,hoja!A:C,3,FALSE),0)</f>
        <v>50364</v>
      </c>
      <c r="I6312" s="24" t="str">
        <f t="shared" si="1914"/>
        <v>5048650364</v>
      </c>
      <c r="K6312" s="23">
        <v>32</v>
      </c>
      <c r="L6312" s="23" t="str">
        <f t="shared" si="1917"/>
        <v>REGIONAL</v>
      </c>
      <c r="M6312" s="23" t="s">
        <v>618</v>
      </c>
      <c r="N6312" s="23" t="s">
        <v>622</v>
      </c>
      <c r="O6312" s="23">
        <f t="shared" si="1915"/>
        <v>25</v>
      </c>
      <c r="P6312" s="23" t="str">
        <f t="shared" si="1916"/>
        <v>5048650364Principal</v>
      </c>
    </row>
    <row r="6313" spans="1:16" ht="15" hidden="1" customHeight="1">
      <c r="A6313" s="82" t="s">
        <v>653</v>
      </c>
      <c r="B6313" s="23" t="str">
        <f>IFERROR(VLOOKUP(A6313,hoja!$A$2:$E$970,4,FALSE),0)</f>
        <v>CENTRO</v>
      </c>
      <c r="C6313" s="23" t="str">
        <f>IFERROR(VLOOKUP(A6313,hoja!$A$2:$E$1370,5,FALSE),0)</f>
        <v>MADRID</v>
      </c>
      <c r="D6313" s="23" t="str">
        <f>IFERROR(VLOOKUP(A6313,hoja!A:D,3,FALSE),0)</f>
        <v>2023</v>
      </c>
      <c r="E6313" s="40" t="s">
        <v>660</v>
      </c>
      <c r="F6313" s="23" t="str">
        <f>IFERROR(VLOOKUP(E6313,hoja!$A$2:$E$970,4,FALSE),0)</f>
        <v>CENTRO</v>
      </c>
      <c r="G6313" s="23" t="str">
        <f>IFERROR(VLOOKUP(E6313,hoja!$A$2:$E$970,5,FALSE),0)</f>
        <v>BOGOTÁ</v>
      </c>
      <c r="H6313" s="103" t="str">
        <f>IFERROR(VLOOKUP(E6313,hoja!A:C,3,FALSE),0)</f>
        <v>0035</v>
      </c>
      <c r="I6313" s="24" t="str">
        <f t="shared" si="1914"/>
        <v>20230035</v>
      </c>
      <c r="K6313" s="23">
        <v>18</v>
      </c>
      <c r="L6313" s="23" t="str">
        <f t="shared" si="1917"/>
        <v>REGIONAL</v>
      </c>
      <c r="M6313" s="23" t="s">
        <v>618</v>
      </c>
      <c r="N6313" s="23" t="s">
        <v>622</v>
      </c>
      <c r="O6313" s="23">
        <f t="shared" si="1915"/>
        <v>25</v>
      </c>
      <c r="P6313" s="23" t="str">
        <f t="shared" si="1916"/>
        <v>20230035Principal</v>
      </c>
    </row>
    <row r="6314" spans="1:16" ht="15" hidden="1" customHeight="1">
      <c r="A6314" s="82" t="s">
        <v>653</v>
      </c>
      <c r="B6314" s="23" t="str">
        <f>IFERROR(VLOOKUP(A6314,hoja!$A$2:$E$970,4,FALSE),0)</f>
        <v>CENTRO</v>
      </c>
      <c r="C6314" s="23" t="str">
        <f>IFERROR(VLOOKUP(A6314,hoja!$A$2:$E$1370,5,FALSE),0)</f>
        <v>MADRID</v>
      </c>
      <c r="D6314" s="23" t="str">
        <f>IFERROR(VLOOKUP(A6314,hoja!A:D,3,FALSE),0)</f>
        <v>2023</v>
      </c>
      <c r="E6314" s="40" t="s">
        <v>660</v>
      </c>
      <c r="F6314" s="23" t="str">
        <f>IFERROR(VLOOKUP(E6314,hoja!$A$2:$E$970,4,FALSE),0)</f>
        <v>CENTRO</v>
      </c>
      <c r="G6314" s="23" t="str">
        <f>IFERROR(VLOOKUP(E6314,hoja!$A$2:$E$970,5,FALSE),0)</f>
        <v>BOGOTÁ</v>
      </c>
      <c r="H6314" s="103" t="str">
        <f>IFERROR(VLOOKUP(E6314,hoja!A:C,3,FALSE),0)</f>
        <v>0035</v>
      </c>
      <c r="I6314" s="24" t="str">
        <f t="shared" si="1914"/>
        <v>20230035</v>
      </c>
      <c r="K6314" s="23">
        <v>21</v>
      </c>
      <c r="L6314" s="23" t="str">
        <f t="shared" si="1917"/>
        <v>REGIONAL</v>
      </c>
      <c r="M6314" s="23" t="s">
        <v>618</v>
      </c>
      <c r="N6314" s="23" t="s">
        <v>622</v>
      </c>
      <c r="O6314" s="23">
        <f t="shared" si="1915"/>
        <v>25</v>
      </c>
      <c r="P6314" s="23" t="str">
        <f t="shared" si="1916"/>
        <v>20230035Principal</v>
      </c>
    </row>
    <row r="6315" spans="1:16" ht="15" hidden="1" customHeight="1">
      <c r="A6315" s="82" t="s">
        <v>641</v>
      </c>
      <c r="B6315" s="23" t="str">
        <f>IFERROR(VLOOKUP(A6315,hoja!$A$2:$E$970,4,FALSE),0)</f>
        <v>ANTIOQUIA</v>
      </c>
      <c r="C6315" s="23" t="str">
        <f>IFERROR(VLOOKUP(A6315,hoja!$A$2:$E$1370,5,FALSE),0)</f>
        <v>MEDELLÍN</v>
      </c>
      <c r="D6315" s="23" t="str">
        <f>IFERROR(VLOOKUP(A6315,hoja!A:D,3,FALSE),0)</f>
        <v>0079</v>
      </c>
      <c r="E6315" s="40" t="s">
        <v>660</v>
      </c>
      <c r="F6315" s="23" t="str">
        <f>IFERROR(VLOOKUP(E6315,hoja!$A$2:$E$970,4,FALSE),0)</f>
        <v>CENTRO</v>
      </c>
      <c r="G6315" s="23" t="str">
        <f>IFERROR(VLOOKUP(E6315,hoja!$A$2:$E$970,5,FALSE),0)</f>
        <v>BOGOTÁ</v>
      </c>
      <c r="H6315" s="103" t="str">
        <f>IFERROR(VLOOKUP(E6315,hoja!A:C,3,FALSE),0)</f>
        <v>0035</v>
      </c>
      <c r="I6315" s="24" t="str">
        <f t="shared" si="1914"/>
        <v>00790035</v>
      </c>
      <c r="K6315" s="23">
        <v>403</v>
      </c>
      <c r="L6315" s="23" t="str">
        <f t="shared" si="1917"/>
        <v>NACIONAL</v>
      </c>
      <c r="M6315" s="23" t="s">
        <v>618</v>
      </c>
      <c r="N6315" s="23" t="s">
        <v>622</v>
      </c>
      <c r="O6315" s="23">
        <f t="shared" si="1915"/>
        <v>16</v>
      </c>
      <c r="P6315" s="23" t="str">
        <f t="shared" si="1916"/>
        <v>00790035Principal</v>
      </c>
    </row>
    <row r="6316" spans="1:16" ht="15" hidden="1" customHeight="1">
      <c r="A6316" s="82" t="s">
        <v>641</v>
      </c>
      <c r="B6316" s="23" t="str">
        <f>IFERROR(VLOOKUP(A6316,hoja!$A$2:$E$970,4,FALSE),0)</f>
        <v>ANTIOQUIA</v>
      </c>
      <c r="C6316" s="23" t="str">
        <f>IFERROR(VLOOKUP(A6316,hoja!$A$2:$E$1370,5,FALSE),0)</f>
        <v>MEDELLÍN</v>
      </c>
      <c r="D6316" s="23" t="str">
        <f>IFERROR(VLOOKUP(A6316,hoja!A:D,3,FALSE),0)</f>
        <v>0079</v>
      </c>
      <c r="E6316" s="23" t="s">
        <v>628</v>
      </c>
      <c r="F6316" s="23" t="str">
        <f>IFERROR(VLOOKUP(E6316,hoja!$A$2:$E$970,4,FALSE),0)</f>
        <v>ANTIOQUIA</v>
      </c>
      <c r="G6316" s="23" t="str">
        <f>IFERROR(VLOOKUP(E6316,hoja!$A$2:$E$970,5,FALSE),0)</f>
        <v>SANTA FE DE ANTIOQUIA</v>
      </c>
      <c r="H6316" s="103" t="str">
        <f>IFERROR(VLOOKUP(E6316,hoja!A:C,3,FALSE),0)</f>
        <v>0080</v>
      </c>
      <c r="I6316" s="24" t="str">
        <f t="shared" si="1914"/>
        <v>00790080</v>
      </c>
      <c r="K6316" s="23">
        <v>64</v>
      </c>
      <c r="L6316" s="23" t="str">
        <f t="shared" si="1917"/>
        <v>REGIONAL</v>
      </c>
      <c r="M6316" s="23" t="s">
        <v>618</v>
      </c>
      <c r="N6316" s="23" t="s">
        <v>622</v>
      </c>
      <c r="O6316" s="23">
        <f t="shared" si="1915"/>
        <v>25</v>
      </c>
      <c r="P6316" s="23" t="str">
        <f t="shared" si="1916"/>
        <v>00790080Principal</v>
      </c>
    </row>
    <row r="6317" spans="1:16" ht="15" hidden="1" customHeight="1">
      <c r="A6317" s="82" t="s">
        <v>641</v>
      </c>
      <c r="B6317" s="23" t="str">
        <f>IFERROR(VLOOKUP(A6317,hoja!$A$2:$E$970,4,FALSE),0)</f>
        <v>ANTIOQUIA</v>
      </c>
      <c r="C6317" s="23" t="str">
        <f>IFERROR(VLOOKUP(A6317,hoja!$A$2:$E$1370,5,FALSE),0)</f>
        <v>MEDELLÍN</v>
      </c>
      <c r="D6317" s="23" t="str">
        <f>IFERROR(VLOOKUP(A6317,hoja!A:D,3,FALSE),0)</f>
        <v>0079</v>
      </c>
      <c r="E6317" s="40" t="s">
        <v>1330</v>
      </c>
      <c r="F6317" s="23" t="str">
        <f>IFERROR(VLOOKUP(E6317,hoja!$A$2:$E$970,4,FALSE),0)</f>
        <v>CENTRO</v>
      </c>
      <c r="G6317" s="23" t="str">
        <f>IFERROR(VLOOKUP(E6317,hoja!$A$2:$E$970,5,FALSE),0)</f>
        <v>SESQUILÉ</v>
      </c>
      <c r="H6317" s="103" t="str">
        <f>IFERROR(VLOOKUP(E6317,hoja!A:C,3,FALSE),0)</f>
        <v>1501</v>
      </c>
      <c r="I6317" s="24" t="str">
        <f t="shared" si="1914"/>
        <v>00791501</v>
      </c>
      <c r="K6317" s="23">
        <v>406</v>
      </c>
      <c r="L6317" s="23" t="str">
        <f t="shared" si="1917"/>
        <v>NACIONAL</v>
      </c>
      <c r="M6317" s="23" t="s">
        <v>623</v>
      </c>
      <c r="N6317" s="23" t="s">
        <v>622</v>
      </c>
      <c r="O6317" s="23">
        <f t="shared" si="1915"/>
        <v>16</v>
      </c>
      <c r="P6317" s="23" t="str">
        <f t="shared" si="1916"/>
        <v>00791501Facatativa</v>
      </c>
    </row>
    <row r="6318" spans="1:16" ht="15" hidden="1" customHeight="1">
      <c r="A6318" s="82" t="s">
        <v>641</v>
      </c>
      <c r="B6318" s="23" t="str">
        <f>IFERROR(VLOOKUP(A6318,hoja!$A$2:$E$970,4,FALSE),0)</f>
        <v>ANTIOQUIA</v>
      </c>
      <c r="C6318" s="23" t="str">
        <f>IFERROR(VLOOKUP(A6318,hoja!$A$2:$E$1370,5,FALSE),0)</f>
        <v>MEDELLÍN</v>
      </c>
      <c r="D6318" s="23" t="str">
        <f>IFERROR(VLOOKUP(A6318,hoja!A:D,3,FALSE),0)</f>
        <v>0079</v>
      </c>
      <c r="E6318" s="40" t="s">
        <v>1330</v>
      </c>
      <c r="F6318" s="23" t="str">
        <f>IFERROR(VLOOKUP(E6318,hoja!$A$2:$E$970,4,FALSE),0)</f>
        <v>CENTRO</v>
      </c>
      <c r="G6318" s="23" t="str">
        <f>IFERROR(VLOOKUP(E6318,hoja!$A$2:$E$970,5,FALSE),0)</f>
        <v>SESQUILÉ</v>
      </c>
      <c r="H6318" s="103" t="str">
        <f>IFERROR(VLOOKUP(E6318,hoja!A:C,3,FALSE),0)</f>
        <v>1501</v>
      </c>
      <c r="I6318" s="24" t="str">
        <f t="shared" si="1914"/>
        <v>00791501</v>
      </c>
      <c r="K6318" s="23">
        <v>459</v>
      </c>
      <c r="L6318" s="23" t="str">
        <f t="shared" si="1917"/>
        <v>NACIONAL</v>
      </c>
      <c r="M6318" s="23" t="s">
        <v>618</v>
      </c>
      <c r="N6318" s="23" t="s">
        <v>622</v>
      </c>
      <c r="O6318" s="23">
        <f t="shared" si="1915"/>
        <v>16</v>
      </c>
      <c r="P6318" s="23" t="str">
        <f t="shared" si="1916"/>
        <v>00791501Principal</v>
      </c>
    </row>
    <row r="6319" spans="1:16" ht="15" hidden="1" customHeight="1">
      <c r="A6319" s="82" t="s">
        <v>641</v>
      </c>
      <c r="B6319" s="23" t="str">
        <f>IFERROR(VLOOKUP(A6319,hoja!$A$2:$E$970,4,FALSE),0)</f>
        <v>ANTIOQUIA</v>
      </c>
      <c r="C6319" s="23" t="str">
        <f>IFERROR(VLOOKUP(A6319,hoja!$A$2:$E$1370,5,FALSE),0)</f>
        <v>MEDELLÍN</v>
      </c>
      <c r="D6319" s="23" t="str">
        <f>IFERROR(VLOOKUP(A6319,hoja!A:D,3,FALSE),0)</f>
        <v>0079</v>
      </c>
      <c r="E6319" s="40" t="s">
        <v>633</v>
      </c>
      <c r="F6319" s="23" t="str">
        <f>IFERROR(VLOOKUP(E6319,hoja!$A$2:$E$970,4,FALSE),0)</f>
        <v>CENTRO</v>
      </c>
      <c r="G6319" s="23" t="str">
        <f>IFERROR(VLOOKUP(E6319,hoja!$A$2:$E$970,5,FALSE),0)</f>
        <v>BOGOTÁ</v>
      </c>
      <c r="H6319" s="103" t="str">
        <f>IFERROR(VLOOKUP(E6319,hoja!A:C,3,FALSE),0)</f>
        <v>0002</v>
      </c>
      <c r="I6319" s="24" t="str">
        <f t="shared" si="1914"/>
        <v>00790002</v>
      </c>
      <c r="K6319" s="23">
        <v>437</v>
      </c>
      <c r="L6319" s="23" t="str">
        <f t="shared" si="1917"/>
        <v>NACIONAL</v>
      </c>
      <c r="M6319" s="23" t="s">
        <v>618</v>
      </c>
      <c r="N6319" s="23" t="s">
        <v>622</v>
      </c>
      <c r="O6319" s="23">
        <f t="shared" si="1915"/>
        <v>16</v>
      </c>
      <c r="P6319" s="23" t="str">
        <f t="shared" si="1916"/>
        <v>00790002Principal</v>
      </c>
    </row>
    <row r="6320" spans="1:16" ht="15" hidden="1" customHeight="1">
      <c r="A6320" s="82" t="s">
        <v>641</v>
      </c>
      <c r="B6320" s="23" t="str">
        <f>IFERROR(VLOOKUP(A6320,hoja!$A$2:$E$970,4,FALSE),0)</f>
        <v>ANTIOQUIA</v>
      </c>
      <c r="C6320" s="23" t="str">
        <f>IFERROR(VLOOKUP(A6320,hoja!$A$2:$E$1370,5,FALSE),0)</f>
        <v>MEDELLÍN</v>
      </c>
      <c r="D6320" s="23" t="str">
        <f>IFERROR(VLOOKUP(A6320,hoja!A:D,3,FALSE),0)</f>
        <v>0079</v>
      </c>
      <c r="E6320" s="40" t="s">
        <v>635</v>
      </c>
      <c r="F6320" s="23" t="str">
        <f>IFERROR(VLOOKUP(E6320,hoja!$A$2:$E$970,4,FALSE),0)</f>
        <v>CENTRO</v>
      </c>
      <c r="G6320" s="23" t="str">
        <f>IFERROR(VLOOKUP(E6320,hoja!$A$2:$E$970,5,FALSE),0)</f>
        <v>BOGOTÁ</v>
      </c>
      <c r="H6320" s="103" t="str">
        <f>IFERROR(VLOOKUP(E6320,hoja!A:C,3,FALSE),0)</f>
        <v>0021</v>
      </c>
      <c r="I6320" s="24" t="str">
        <f t="shared" si="1914"/>
        <v>00790021</v>
      </c>
      <c r="K6320" s="23">
        <v>451</v>
      </c>
      <c r="L6320" s="23" t="str">
        <f t="shared" si="1917"/>
        <v>NACIONAL</v>
      </c>
      <c r="M6320" s="23" t="s">
        <v>618</v>
      </c>
      <c r="N6320" s="23" t="s">
        <v>622</v>
      </c>
      <c r="O6320" s="23">
        <f t="shared" si="1915"/>
        <v>16</v>
      </c>
      <c r="P6320" s="23" t="str">
        <f t="shared" si="1916"/>
        <v>00790021Principal</v>
      </c>
    </row>
    <row r="6321" spans="1:16" ht="15" hidden="1" customHeight="1">
      <c r="A6321" s="82" t="s">
        <v>641</v>
      </c>
      <c r="B6321" s="23" t="str">
        <f>IFERROR(VLOOKUP(A6321,hoja!$A$2:$E$970,4,FALSE),0)</f>
        <v>ANTIOQUIA</v>
      </c>
      <c r="C6321" s="23" t="str">
        <f>IFERROR(VLOOKUP(A6321,hoja!$A$2:$E$1370,5,FALSE),0)</f>
        <v>MEDELLÍN</v>
      </c>
      <c r="D6321" s="23" t="str">
        <f>IFERROR(VLOOKUP(A6321,hoja!A:D,3,FALSE),0)</f>
        <v>0079</v>
      </c>
      <c r="E6321" s="40" t="s">
        <v>1196</v>
      </c>
      <c r="F6321" s="23" t="str">
        <f>IFERROR(VLOOKUP(E6321,hoja!$A$2:$E$970,4,FALSE),0)</f>
        <v>ANTIOQUIA</v>
      </c>
      <c r="G6321" s="23" t="str">
        <f>IFERROR(VLOOKUP(E6321,hoja!$A$2:$E$970,5,FALSE),0)</f>
        <v>MEDELLÍN</v>
      </c>
      <c r="H6321" s="103" t="str">
        <f>IFERROR(VLOOKUP(E6321,hoja!A:C,3,FALSE),0)</f>
        <v>50653</v>
      </c>
      <c r="I6321" s="24" t="str">
        <f t="shared" si="1914"/>
        <v>007950653</v>
      </c>
      <c r="K6321" s="23">
        <v>6</v>
      </c>
      <c r="L6321" s="23" t="str">
        <f t="shared" si="1917"/>
        <v>REGIONAL</v>
      </c>
      <c r="M6321" s="23" t="s">
        <v>618</v>
      </c>
      <c r="N6321" s="23" t="s">
        <v>622</v>
      </c>
      <c r="O6321" s="23">
        <f t="shared" si="1915"/>
        <v>25</v>
      </c>
      <c r="P6321" s="23" t="str">
        <f t="shared" si="1916"/>
        <v>007950653Principal</v>
      </c>
    </row>
    <row r="6322" spans="1:16" ht="15" hidden="1" customHeight="1">
      <c r="A6322" s="82" t="s">
        <v>641</v>
      </c>
      <c r="B6322" s="23" t="str">
        <f>IFERROR(VLOOKUP(A6322,hoja!$A$2:$E$970,4,FALSE),0)</f>
        <v>ANTIOQUIA</v>
      </c>
      <c r="C6322" s="23" t="str">
        <f>IFERROR(VLOOKUP(A6322,hoja!$A$2:$E$1370,5,FALSE),0)</f>
        <v>MEDELLÍN</v>
      </c>
      <c r="D6322" s="23" t="str">
        <f>IFERROR(VLOOKUP(A6322,hoja!A:D,3,FALSE),0)</f>
        <v>0079</v>
      </c>
      <c r="E6322" s="40" t="s">
        <v>942</v>
      </c>
      <c r="F6322" s="23" t="str">
        <f>IFERROR(VLOOKUP(E6322,hoja!$A$2:$E$970,4,FALSE),0)</f>
        <v>CENTRO</v>
      </c>
      <c r="G6322" s="23" t="str">
        <f>IFERROR(VLOOKUP(E6322,hoja!$A$2:$E$970,5,FALSE),0)</f>
        <v>BOGOTÁ</v>
      </c>
      <c r="H6322" s="103" t="str">
        <f>IFERROR(VLOOKUP(E6322,hoja!A:C,3,FALSE),0)</f>
        <v>60002</v>
      </c>
      <c r="I6322" s="24" t="str">
        <f t="shared" si="1914"/>
        <v>007960002</v>
      </c>
      <c r="K6322" s="23">
        <v>416</v>
      </c>
      <c r="L6322" s="23" t="str">
        <f t="shared" si="1917"/>
        <v>NACIONAL</v>
      </c>
      <c r="M6322" s="23" t="s">
        <v>618</v>
      </c>
      <c r="N6322" s="23" t="s">
        <v>622</v>
      </c>
      <c r="O6322" s="23">
        <f t="shared" si="1915"/>
        <v>16</v>
      </c>
      <c r="P6322" s="23" t="str">
        <f t="shared" si="1916"/>
        <v>007960002Principal</v>
      </c>
    </row>
    <row r="6323" spans="1:16" ht="15" hidden="1" customHeight="1">
      <c r="A6323" s="82" t="s">
        <v>641</v>
      </c>
      <c r="B6323" s="23" t="str">
        <f>IFERROR(VLOOKUP(A6323,hoja!$A$2:$E$970,4,FALSE),0)</f>
        <v>ANTIOQUIA</v>
      </c>
      <c r="C6323" s="23" t="str">
        <f>IFERROR(VLOOKUP(A6323,hoja!$A$2:$E$1370,5,FALSE),0)</f>
        <v>MEDELLÍN</v>
      </c>
      <c r="D6323" s="23" t="str">
        <f>IFERROR(VLOOKUP(A6323,hoja!A:D,3,FALSE),0)</f>
        <v>0079</v>
      </c>
      <c r="E6323" s="40" t="s">
        <v>943</v>
      </c>
      <c r="F6323" s="23" t="str">
        <f>IFERROR(VLOOKUP(E6323,hoja!$A$2:$E$970,4,FALSE),0)</f>
        <v>CENTRO</v>
      </c>
      <c r="G6323" s="23" t="str">
        <f>IFERROR(VLOOKUP(E6323,hoja!$A$2:$E$970,5,FALSE),0)</f>
        <v>BOGOTÁ</v>
      </c>
      <c r="H6323" s="103" t="str">
        <f>IFERROR(VLOOKUP(E6323,hoja!A:C,3,FALSE),0)</f>
        <v>60003</v>
      </c>
      <c r="I6323" s="24" t="str">
        <f t="shared" si="1914"/>
        <v>007960003</v>
      </c>
      <c r="K6323" s="23">
        <v>400</v>
      </c>
      <c r="L6323" s="23" t="str">
        <f t="shared" si="1917"/>
        <v>NACIONAL</v>
      </c>
      <c r="M6323" s="23" t="s">
        <v>618</v>
      </c>
      <c r="N6323" s="23" t="s">
        <v>622</v>
      </c>
      <c r="O6323" s="23">
        <f t="shared" si="1915"/>
        <v>16</v>
      </c>
      <c r="P6323" s="23" t="str">
        <f t="shared" si="1916"/>
        <v>007960003Principal</v>
      </c>
    </row>
    <row r="6324" spans="1:16" ht="15" hidden="1" customHeight="1">
      <c r="A6324" s="82" t="s">
        <v>670</v>
      </c>
      <c r="B6324" s="23" t="str">
        <f>IFERROR(VLOOKUP(A6324,hoja!$A$2:$E$970,4,FALSE),0)</f>
        <v>OCCIDENTE</v>
      </c>
      <c r="C6324" s="23" t="str">
        <f>IFERROR(VLOOKUP(A6324,hoja!$A$2:$E$1370,5,FALSE),0)</f>
        <v>PEREIRA</v>
      </c>
      <c r="D6324" s="23" t="str">
        <f>IFERROR(VLOOKUP(A6324,hoja!A:D,3,FALSE),0)</f>
        <v>0134</v>
      </c>
      <c r="E6324" s="40" t="s">
        <v>1330</v>
      </c>
      <c r="F6324" s="23" t="str">
        <f>IFERROR(VLOOKUP(E6324,hoja!$A$2:$E$970,4,FALSE),0)</f>
        <v>CENTRO</v>
      </c>
      <c r="G6324" s="23" t="str">
        <f>IFERROR(VLOOKUP(E6324,hoja!$A$2:$E$970,5,FALSE),0)</f>
        <v>SESQUILÉ</v>
      </c>
      <c r="H6324" s="103" t="str">
        <f>IFERROR(VLOOKUP(E6324,hoja!A:C,3,FALSE),0)</f>
        <v>1501</v>
      </c>
      <c r="I6324" s="24" t="str">
        <f t="shared" si="1914"/>
        <v>01341501</v>
      </c>
      <c r="K6324" s="23">
        <v>366</v>
      </c>
      <c r="L6324" s="23" t="str">
        <f t="shared" si="1917"/>
        <v>NACIONAL</v>
      </c>
      <c r="M6324" s="23" t="s">
        <v>618</v>
      </c>
      <c r="N6324" s="23" t="s">
        <v>622</v>
      </c>
      <c r="O6324" s="23">
        <f t="shared" si="1915"/>
        <v>16</v>
      </c>
      <c r="P6324" s="23" t="str">
        <f t="shared" si="1916"/>
        <v>01341501Principal</v>
      </c>
    </row>
    <row r="6325" spans="1:16" ht="15" hidden="1" customHeight="1">
      <c r="A6325" s="82" t="s">
        <v>670</v>
      </c>
      <c r="B6325" s="23" t="str">
        <f>IFERROR(VLOOKUP(A6325,hoja!$A$2:$E$970,4,FALSE),0)</f>
        <v>OCCIDENTE</v>
      </c>
      <c r="C6325" s="23" t="str">
        <f>IFERROR(VLOOKUP(A6325,hoja!$A$2:$E$1370,5,FALSE),0)</f>
        <v>PEREIRA</v>
      </c>
      <c r="D6325" s="23" t="str">
        <f>IFERROR(VLOOKUP(A6325,hoja!A:D,3,FALSE),0)</f>
        <v>0134</v>
      </c>
      <c r="E6325" s="40" t="s">
        <v>1351</v>
      </c>
      <c r="F6325" s="23">
        <f>IFERROR(VLOOKUP(E6325,hoja!$A$2:$E$970,4,FALSE),0)</f>
        <v>0</v>
      </c>
      <c r="G6325" s="23">
        <f>IFERROR(VLOOKUP(E6325,hoja!$A$2:$E$970,5,FALSE),0)</f>
        <v>0</v>
      </c>
      <c r="H6325" s="103">
        <f>IFERROR(VLOOKUP(E6325,hoja!A:C,3,FALSE),0)</f>
        <v>0</v>
      </c>
      <c r="I6325" s="24" t="str">
        <f t="shared" si="1914"/>
        <v>01340</v>
      </c>
      <c r="K6325" s="23">
        <v>132</v>
      </c>
      <c r="L6325" s="23" t="str">
        <f t="shared" si="1917"/>
        <v>NACIONAL</v>
      </c>
      <c r="M6325" s="23" t="s">
        <v>618</v>
      </c>
      <c r="N6325" s="23" t="s">
        <v>622</v>
      </c>
      <c r="O6325" s="23">
        <f t="shared" si="1915"/>
        <v>25</v>
      </c>
      <c r="P6325" s="23" t="str">
        <f t="shared" si="1916"/>
        <v>01340Principal</v>
      </c>
    </row>
    <row r="6326" spans="1:16" ht="15" hidden="1" customHeight="1">
      <c r="A6326" s="82" t="s">
        <v>670</v>
      </c>
      <c r="B6326" s="23" t="str">
        <f>IFERROR(VLOOKUP(A6326,hoja!$A$2:$E$970,4,FALSE),0)</f>
        <v>OCCIDENTE</v>
      </c>
      <c r="C6326" s="23" t="str">
        <f>IFERROR(VLOOKUP(A6326,hoja!$A$2:$E$1370,5,FALSE),0)</f>
        <v>PEREIRA</v>
      </c>
      <c r="D6326" s="23" t="str">
        <f>IFERROR(VLOOKUP(A6326,hoja!A:D,3,FALSE),0)</f>
        <v>0134</v>
      </c>
      <c r="E6326" s="40" t="s">
        <v>943</v>
      </c>
      <c r="F6326" s="23" t="str">
        <f>IFERROR(VLOOKUP(E6326,hoja!$A$2:$E$970,4,FALSE),0)</f>
        <v>CENTRO</v>
      </c>
      <c r="G6326" s="23" t="str">
        <f>IFERROR(VLOOKUP(E6326,hoja!$A$2:$E$970,5,FALSE),0)</f>
        <v>BOGOTÁ</v>
      </c>
      <c r="H6326" s="103" t="str">
        <f>IFERROR(VLOOKUP(E6326,hoja!A:C,3,FALSE),0)</f>
        <v>60003</v>
      </c>
      <c r="I6326" s="24" t="str">
        <f t="shared" si="1914"/>
        <v>013460003</v>
      </c>
      <c r="K6326" s="23">
        <v>247</v>
      </c>
      <c r="L6326" s="23" t="str">
        <f t="shared" si="1917"/>
        <v>NACIONAL</v>
      </c>
      <c r="M6326" s="23" t="s">
        <v>618</v>
      </c>
      <c r="N6326" s="23" t="s">
        <v>622</v>
      </c>
      <c r="O6326" s="23">
        <f t="shared" si="1915"/>
        <v>25</v>
      </c>
      <c r="P6326" s="23" t="str">
        <f t="shared" si="1916"/>
        <v>013460003Principal</v>
      </c>
    </row>
    <row r="6327" spans="1:16" ht="15" hidden="1" customHeight="1">
      <c r="A6327" s="82" t="s">
        <v>670</v>
      </c>
      <c r="B6327" s="23" t="str">
        <f>IFERROR(VLOOKUP(A6327,hoja!$A$2:$E$970,4,FALSE),0)</f>
        <v>OCCIDENTE</v>
      </c>
      <c r="C6327" s="23" t="str">
        <f>IFERROR(VLOOKUP(A6327,hoja!$A$2:$E$1370,5,FALSE),0)</f>
        <v>PEREIRA</v>
      </c>
      <c r="D6327" s="23" t="str">
        <f>IFERROR(VLOOKUP(A6327,hoja!A:D,3,FALSE),0)</f>
        <v>0134</v>
      </c>
      <c r="E6327" s="40" t="s">
        <v>1354</v>
      </c>
      <c r="F6327" s="23">
        <f>IFERROR(VLOOKUP(E6327,hoja!$A$2:$E$970,4,FALSE),0)</f>
        <v>0</v>
      </c>
      <c r="G6327" s="23">
        <f>IFERROR(VLOOKUP(E6327,hoja!$A$2:$E$970,5,FALSE),0)</f>
        <v>0</v>
      </c>
      <c r="H6327" s="103">
        <f>IFERROR(VLOOKUP(E6327,hoja!A:C,3,FALSE),0)</f>
        <v>0</v>
      </c>
      <c r="I6327" s="24" t="str">
        <f t="shared" si="1914"/>
        <v>01340</v>
      </c>
      <c r="K6327" s="23">
        <v>4</v>
      </c>
      <c r="L6327" s="23" t="str">
        <f t="shared" si="1917"/>
        <v>NACIONAL</v>
      </c>
      <c r="M6327" s="23" t="s">
        <v>618</v>
      </c>
      <c r="N6327" s="23" t="s">
        <v>622</v>
      </c>
      <c r="O6327" s="23">
        <f t="shared" si="1915"/>
        <v>25</v>
      </c>
      <c r="P6327" s="23" t="str">
        <f t="shared" si="1916"/>
        <v>01340Principal</v>
      </c>
    </row>
    <row r="6328" spans="1:16" ht="15" hidden="1" customHeight="1">
      <c r="A6328" s="82" t="s">
        <v>642</v>
      </c>
      <c r="B6328" s="23" t="str">
        <f>IFERROR(VLOOKUP(A6328,hoja!$A$2:$E$970,4,FALSE),0)</f>
        <v>COSTA</v>
      </c>
      <c r="C6328" s="23" t="str">
        <f>IFERROR(VLOOKUP(A6328,hoja!$A$2:$E$1370,5,FALSE),0)</f>
        <v>BARRANQUILLA</v>
      </c>
      <c r="D6328" s="23" t="str">
        <f>IFERROR(VLOOKUP(A6328,hoja!A:D,3,FALSE),0)</f>
        <v>0111</v>
      </c>
      <c r="E6328" s="40" t="s">
        <v>1348</v>
      </c>
      <c r="F6328" s="23">
        <f>IFERROR(VLOOKUP(E6328,hoja!$A$2:$E$970,4,FALSE),0)</f>
        <v>0</v>
      </c>
      <c r="G6328" s="23">
        <f>IFERROR(VLOOKUP(E6328,hoja!$A$2:$E$970,5,FALSE),0)</f>
        <v>0</v>
      </c>
      <c r="H6328" s="103">
        <f>IFERROR(VLOOKUP(E6328,hoja!A:C,3,FALSE),0)</f>
        <v>0</v>
      </c>
      <c r="I6328" s="24" t="str">
        <f t="shared" si="1914"/>
        <v>01110</v>
      </c>
      <c r="K6328" s="23">
        <v>29</v>
      </c>
      <c r="L6328" s="23" t="str">
        <f t="shared" si="1917"/>
        <v>NACIONAL</v>
      </c>
      <c r="M6328" s="23" t="s">
        <v>618</v>
      </c>
      <c r="N6328" s="23" t="s">
        <v>622</v>
      </c>
      <c r="O6328" s="23">
        <f t="shared" si="1915"/>
        <v>25</v>
      </c>
      <c r="P6328" s="23" t="str">
        <f t="shared" si="1916"/>
        <v>01110Principal</v>
      </c>
    </row>
    <row r="6329" spans="1:16" ht="15" hidden="1" customHeight="1">
      <c r="A6329" s="82" t="s">
        <v>642</v>
      </c>
      <c r="B6329" s="23" t="str">
        <f>IFERROR(VLOOKUP(A6329,hoja!$A$2:$E$970,4,FALSE),0)</f>
        <v>COSTA</v>
      </c>
      <c r="C6329" s="23" t="str">
        <f>IFERROR(VLOOKUP(A6329,hoja!$A$2:$E$1370,5,FALSE),0)</f>
        <v>BARRANQUILLA</v>
      </c>
      <c r="D6329" s="23" t="str">
        <f>IFERROR(VLOOKUP(A6329,hoja!A:D,3,FALSE),0)</f>
        <v>0111</v>
      </c>
      <c r="E6329" s="40" t="s">
        <v>1013</v>
      </c>
      <c r="F6329" s="23" t="str">
        <f>IFERROR(VLOOKUP(E6329,hoja!$A$2:$E$970,4,FALSE),0)</f>
        <v>CENTRO</v>
      </c>
      <c r="G6329" s="23" t="str">
        <f>IFERROR(VLOOKUP(E6329,hoja!$A$2:$E$970,5,FALSE),0)</f>
        <v>BOGOTÁ</v>
      </c>
      <c r="H6329" s="103" t="str">
        <f>IFERROR(VLOOKUP(E6329,hoja!A:C,3,FALSE),0)</f>
        <v>50364</v>
      </c>
      <c r="I6329" s="24" t="str">
        <f t="shared" si="1914"/>
        <v>011150364</v>
      </c>
      <c r="K6329" s="36">
        <v>1044</v>
      </c>
      <c r="L6329" s="23" t="str">
        <f t="shared" si="1917"/>
        <v>NACIONAL</v>
      </c>
      <c r="M6329" s="23" t="s">
        <v>618</v>
      </c>
      <c r="N6329" s="23" t="s">
        <v>622</v>
      </c>
      <c r="O6329" s="23">
        <f t="shared" si="1915"/>
        <v>8</v>
      </c>
      <c r="P6329" s="23" t="str">
        <f t="shared" si="1916"/>
        <v>011150364Principal</v>
      </c>
    </row>
    <row r="6330" spans="1:16" ht="15" hidden="1" customHeight="1">
      <c r="A6330" s="82" t="s">
        <v>642</v>
      </c>
      <c r="B6330" s="23" t="str">
        <f>IFERROR(VLOOKUP(A6330,hoja!$A$2:$E$970,4,FALSE),0)</f>
        <v>COSTA</v>
      </c>
      <c r="C6330" s="23" t="str">
        <f>IFERROR(VLOOKUP(A6330,hoja!$A$2:$E$1370,5,FALSE),0)</f>
        <v>BARRANQUILLA</v>
      </c>
      <c r="D6330" s="23" t="str">
        <f>IFERROR(VLOOKUP(A6330,hoja!A:D,3,FALSE),0)</f>
        <v>0111</v>
      </c>
      <c r="E6330" s="40" t="s">
        <v>1013</v>
      </c>
      <c r="F6330" s="23" t="str">
        <f>IFERROR(VLOOKUP(E6330,hoja!$A$2:$E$970,4,FALSE),0)</f>
        <v>CENTRO</v>
      </c>
      <c r="G6330" s="23" t="str">
        <f>IFERROR(VLOOKUP(E6330,hoja!$A$2:$E$970,5,FALSE),0)</f>
        <v>BOGOTÁ</v>
      </c>
      <c r="H6330" s="103" t="str">
        <f>IFERROR(VLOOKUP(E6330,hoja!A:C,3,FALSE),0)</f>
        <v>50364</v>
      </c>
      <c r="I6330" s="24" t="str">
        <f t="shared" si="1914"/>
        <v>011150364</v>
      </c>
      <c r="K6330" s="36">
        <v>1052</v>
      </c>
      <c r="L6330" s="23" t="str">
        <f t="shared" si="1917"/>
        <v>NACIONAL</v>
      </c>
      <c r="M6330" s="23" t="s">
        <v>618</v>
      </c>
      <c r="N6330" s="23" t="s">
        <v>622</v>
      </c>
      <c r="O6330" s="23">
        <f t="shared" si="1915"/>
        <v>8</v>
      </c>
      <c r="P6330" s="23" t="str">
        <f t="shared" si="1916"/>
        <v>011150364Principal</v>
      </c>
    </row>
    <row r="6331" spans="1:16" ht="15" hidden="1" customHeight="1">
      <c r="A6331" s="82" t="s">
        <v>642</v>
      </c>
      <c r="B6331" s="23" t="str">
        <f>IFERROR(VLOOKUP(A6331,hoja!$A$2:$E$970,4,FALSE),0)</f>
        <v>COSTA</v>
      </c>
      <c r="C6331" s="23" t="str">
        <f>IFERROR(VLOOKUP(A6331,hoja!$A$2:$E$1370,5,FALSE),0)</f>
        <v>BARRANQUILLA</v>
      </c>
      <c r="D6331" s="23" t="str">
        <f>IFERROR(VLOOKUP(A6331,hoja!A:D,3,FALSE),0)</f>
        <v>0111</v>
      </c>
      <c r="E6331" s="40" t="s">
        <v>1337</v>
      </c>
      <c r="F6331" s="23" t="str">
        <f>IFERROR(VLOOKUP(E6331,hoja!$A$2:$E$970,4,FALSE),0)</f>
        <v>COSTA</v>
      </c>
      <c r="G6331" s="23" t="str">
        <f>IFERROR(VLOOKUP(E6331,hoja!$A$2:$E$970,5,FALSE),0)</f>
        <v>CARTAGENA</v>
      </c>
      <c r="H6331" s="103" t="str">
        <f>IFERROR(VLOOKUP(E6331,hoja!A:C,3,FALSE),0)</f>
        <v>50228</v>
      </c>
      <c r="I6331" s="24" t="str">
        <f t="shared" si="1914"/>
        <v>011150228</v>
      </c>
      <c r="K6331" s="23">
        <v>137</v>
      </c>
      <c r="L6331" s="23" t="str">
        <f t="shared" si="1917"/>
        <v>REGIONAL</v>
      </c>
      <c r="M6331" s="23" t="s">
        <v>618</v>
      </c>
      <c r="N6331" s="23" t="s">
        <v>622</v>
      </c>
      <c r="O6331" s="23">
        <f t="shared" si="1915"/>
        <v>25</v>
      </c>
      <c r="P6331" s="23" t="str">
        <f t="shared" si="1916"/>
        <v>011150228Principal</v>
      </c>
    </row>
    <row r="6332" spans="1:16" ht="15" hidden="1" customHeight="1">
      <c r="A6332" s="82" t="s">
        <v>642</v>
      </c>
      <c r="B6332" s="23" t="str">
        <f>IFERROR(VLOOKUP(A6332,hoja!$A$2:$E$970,4,FALSE),0)</f>
        <v>COSTA</v>
      </c>
      <c r="C6332" s="23" t="str">
        <f>IFERROR(VLOOKUP(A6332,hoja!$A$2:$E$1370,5,FALSE),0)</f>
        <v>BARRANQUILLA</v>
      </c>
      <c r="D6332" s="23" t="str">
        <f>IFERROR(VLOOKUP(A6332,hoja!A:D,3,FALSE),0)</f>
        <v>0111</v>
      </c>
      <c r="E6332" s="40" t="s">
        <v>1355</v>
      </c>
      <c r="F6332" s="23" t="str">
        <f>IFERROR(VLOOKUP(E6332,hoja!$A$2:$E$970,4,FALSE),0)</f>
        <v>COSTA</v>
      </c>
      <c r="G6332" s="23" t="str">
        <f>IFERROR(VLOOKUP(E6332,hoja!$A$2:$E$970,5,FALSE),0)</f>
        <v>BARRANQUILLA</v>
      </c>
      <c r="H6332" s="103" t="str">
        <f>IFERROR(VLOOKUP(E6332,hoja!A:C,3,FALSE),0)</f>
        <v>50242</v>
      </c>
      <c r="I6332" s="24" t="str">
        <f t="shared" si="1914"/>
        <v>011150242</v>
      </c>
      <c r="K6332" s="23">
        <v>22</v>
      </c>
      <c r="L6332" s="23" t="str">
        <f t="shared" si="1917"/>
        <v>REGIONAL</v>
      </c>
      <c r="M6332" s="23" t="s">
        <v>618</v>
      </c>
      <c r="N6332" s="23" t="s">
        <v>622</v>
      </c>
      <c r="O6332" s="23">
        <f t="shared" si="1915"/>
        <v>25</v>
      </c>
      <c r="P6332" s="23" t="str">
        <f t="shared" si="1916"/>
        <v>011150242Principal</v>
      </c>
    </row>
    <row r="6333" spans="1:16" ht="15" hidden="1" customHeight="1">
      <c r="A6333" s="82" t="s">
        <v>642</v>
      </c>
      <c r="B6333" s="23" t="str">
        <f>IFERROR(VLOOKUP(A6333,hoja!$A$2:$E$970,4,FALSE),0)</f>
        <v>COSTA</v>
      </c>
      <c r="C6333" s="23" t="str">
        <f>IFERROR(VLOOKUP(A6333,hoja!$A$2:$E$1370,5,FALSE),0)</f>
        <v>BARRANQUILLA</v>
      </c>
      <c r="D6333" s="23" t="str">
        <f>IFERROR(VLOOKUP(A6333,hoja!A:D,3,FALSE),0)</f>
        <v>0111</v>
      </c>
      <c r="E6333" s="40" t="s">
        <v>731</v>
      </c>
      <c r="F6333" s="23" t="str">
        <f>IFERROR(VLOOKUP(E6333,hoja!$A$2:$E$970,4,FALSE),0)</f>
        <v>SANTANDER</v>
      </c>
      <c r="G6333" s="23" t="str">
        <f>IFERROR(VLOOKUP(E6333,hoja!$A$2:$E$970,5,FALSE),0)</f>
        <v>CÚCUTA</v>
      </c>
      <c r="H6333" s="103" t="str">
        <f>IFERROR(VLOOKUP(E6333,hoja!A:C,3,FALSE),0)</f>
        <v>0438</v>
      </c>
      <c r="I6333" s="24" t="str">
        <f t="shared" ref="I6333:I6395" si="1918">D6333&amp;H6333</f>
        <v>01110438</v>
      </c>
      <c r="K6333" s="23">
        <v>802</v>
      </c>
      <c r="L6333" s="23" t="str">
        <f t="shared" si="1917"/>
        <v>NACIONAL</v>
      </c>
      <c r="M6333" s="23" t="s">
        <v>618</v>
      </c>
      <c r="N6333" s="23" t="s">
        <v>622</v>
      </c>
      <c r="O6333" s="23">
        <f t="shared" ref="O6333:O6395" si="1919">IF(K6333&lt;=250,25,IF(K6333&lt;=500,16,IF(K6333&lt;=800,12,IF(K6333&lt;=1100,8,IF(K6333&lt;=1400,6,IF(K6333&lt;=1700,5))))))</f>
        <v>8</v>
      </c>
      <c r="P6333" s="23" t="str">
        <f t="shared" ref="P6333:P6395" si="1920">D6333&amp;H6333&amp;M6333</f>
        <v>01110438Principal</v>
      </c>
    </row>
    <row r="6334" spans="1:16" ht="15" hidden="1" customHeight="1">
      <c r="A6334" s="82" t="s">
        <v>642</v>
      </c>
      <c r="B6334" s="23" t="str">
        <f>IFERROR(VLOOKUP(A6334,hoja!$A$2:$E$970,4,FALSE),0)</f>
        <v>COSTA</v>
      </c>
      <c r="C6334" s="23" t="str">
        <f>IFERROR(VLOOKUP(A6334,hoja!$A$2:$E$1370,5,FALSE),0)</f>
        <v>BARRANQUILLA</v>
      </c>
      <c r="D6334" s="23" t="str">
        <f>IFERROR(VLOOKUP(A6334,hoja!A:D,3,FALSE),0)</f>
        <v>0111</v>
      </c>
      <c r="E6334" s="40" t="s">
        <v>768</v>
      </c>
      <c r="F6334" s="23" t="str">
        <f>IFERROR(VLOOKUP(E6334,hoja!$A$2:$E$970,4,FALSE),0)</f>
        <v>COSTA</v>
      </c>
      <c r="G6334" s="23" t="str">
        <f>IFERROR(VLOOKUP(E6334,hoja!$A$2:$E$970,5,FALSE),0)</f>
        <v>CARTAGENA</v>
      </c>
      <c r="H6334" s="103" t="str">
        <f>IFERROR(VLOOKUP(E6334,hoja!A:C,3,FALSE),0)</f>
        <v>50264</v>
      </c>
      <c r="I6334" s="24" t="str">
        <f t="shared" si="1918"/>
        <v>011150264</v>
      </c>
      <c r="K6334" s="23">
        <v>124</v>
      </c>
      <c r="L6334" s="23" t="str">
        <f t="shared" si="1917"/>
        <v>REGIONAL</v>
      </c>
      <c r="M6334" s="23" t="s">
        <v>618</v>
      </c>
      <c r="N6334" s="23" t="s">
        <v>622</v>
      </c>
      <c r="O6334" s="23">
        <f t="shared" si="1919"/>
        <v>25</v>
      </c>
      <c r="P6334" s="23" t="str">
        <f t="shared" si="1920"/>
        <v>011150264Principal</v>
      </c>
    </row>
    <row r="6335" spans="1:16" ht="15" hidden="1" customHeight="1">
      <c r="A6335" s="82" t="s">
        <v>642</v>
      </c>
      <c r="B6335" s="23" t="str">
        <f>IFERROR(VLOOKUP(A6335,hoja!$A$2:$E$970,4,FALSE),0)</f>
        <v>COSTA</v>
      </c>
      <c r="C6335" s="23" t="str">
        <f>IFERROR(VLOOKUP(A6335,hoja!$A$2:$E$1370,5,FALSE),0)</f>
        <v>BARRANQUILLA</v>
      </c>
      <c r="D6335" s="23" t="str">
        <f>IFERROR(VLOOKUP(A6335,hoja!A:D,3,FALSE),0)</f>
        <v>0111</v>
      </c>
      <c r="E6335" s="40" t="s">
        <v>1356</v>
      </c>
      <c r="F6335" s="23" t="str">
        <f>IFERROR(VLOOKUP(E6335,hoja!$A$2:$E$970,4,FALSE),0)</f>
        <v>COSTA</v>
      </c>
      <c r="G6335" s="23" t="str">
        <f>IFERROR(VLOOKUP(E6335,hoja!$A$2:$E$970,5,FALSE),0)</f>
        <v>BARRANQUILLA</v>
      </c>
      <c r="H6335" s="103" t="str">
        <f>IFERROR(VLOOKUP(E6335,hoja!A:C,3,FALSE),0)</f>
        <v>50730</v>
      </c>
      <c r="I6335" s="24" t="str">
        <f t="shared" si="1918"/>
        <v>011150730</v>
      </c>
      <c r="K6335" s="23">
        <v>16</v>
      </c>
      <c r="L6335" s="23" t="str">
        <f t="shared" ref="L6335:L6397" si="1921">IF(B6335=F6335,"REGIONAL","NACIONAL")</f>
        <v>REGIONAL</v>
      </c>
      <c r="M6335" s="23" t="s">
        <v>618</v>
      </c>
      <c r="N6335" s="23" t="s">
        <v>622</v>
      </c>
      <c r="O6335" s="23">
        <f t="shared" si="1919"/>
        <v>25</v>
      </c>
      <c r="P6335" s="23" t="str">
        <f t="shared" si="1920"/>
        <v>011150730Principal</v>
      </c>
    </row>
    <row r="6336" spans="1:16" ht="15" hidden="1" customHeight="1">
      <c r="A6336" s="82" t="s">
        <v>642</v>
      </c>
      <c r="B6336" s="23" t="str">
        <f>IFERROR(VLOOKUP(A6336,hoja!$A$2:$E$970,4,FALSE),0)</f>
        <v>COSTA</v>
      </c>
      <c r="C6336" s="23" t="str">
        <f>IFERROR(VLOOKUP(A6336,hoja!$A$2:$E$1370,5,FALSE),0)</f>
        <v>BARRANQUILLA</v>
      </c>
      <c r="D6336" s="23" t="str">
        <f>IFERROR(VLOOKUP(A6336,hoja!A:D,3,FALSE),0)</f>
        <v>0111</v>
      </c>
      <c r="E6336" s="40" t="s">
        <v>1357</v>
      </c>
      <c r="F6336" s="23">
        <f>IFERROR(VLOOKUP(E6336,hoja!$A$2:$E$970,4,FALSE),0)</f>
        <v>0</v>
      </c>
      <c r="G6336" s="23">
        <f>IFERROR(VLOOKUP(E6336,hoja!$A$2:$E$970,5,FALSE),0)</f>
        <v>0</v>
      </c>
      <c r="H6336" s="103">
        <f>IFERROR(VLOOKUP(E6336,hoja!A:C,3,FALSE),0)</f>
        <v>0</v>
      </c>
      <c r="I6336" s="24" t="str">
        <f t="shared" si="1918"/>
        <v>01110</v>
      </c>
      <c r="K6336" s="23">
        <v>2</v>
      </c>
      <c r="L6336" s="23" t="str">
        <f t="shared" si="1921"/>
        <v>NACIONAL</v>
      </c>
      <c r="M6336" s="23" t="s">
        <v>618</v>
      </c>
      <c r="N6336" s="23" t="s">
        <v>622</v>
      </c>
      <c r="O6336" s="23">
        <f t="shared" si="1919"/>
        <v>25</v>
      </c>
      <c r="P6336" s="23" t="str">
        <f t="shared" si="1920"/>
        <v>01110Principal</v>
      </c>
    </row>
    <row r="6337" spans="1:16" ht="15" hidden="1" customHeight="1">
      <c r="A6337" s="82" t="s">
        <v>672</v>
      </c>
      <c r="B6337" s="23" t="str">
        <f>IFERROR(VLOOKUP(A6337,hoja!$A$2:$E$970,4,FALSE),0)</f>
        <v>ANTIOQUIA</v>
      </c>
      <c r="C6337" s="23" t="str">
        <f>IFERROR(VLOOKUP(A6337,hoja!$A$2:$E$1370,5,FALSE),0)</f>
        <v>MEDELLÍN</v>
      </c>
      <c r="D6337" s="23" t="str">
        <f>IFERROR(VLOOKUP(A6337,hoja!A:D,3,FALSE),0)</f>
        <v>0092</v>
      </c>
      <c r="E6337" s="40" t="s">
        <v>650</v>
      </c>
      <c r="F6337" s="23" t="str">
        <f>IFERROR(VLOOKUP(E6337,hoja!$A$2:$E$970,4,FALSE),0)</f>
        <v>OCCIDENTE</v>
      </c>
      <c r="G6337" s="23" t="str">
        <f>IFERROR(VLOOKUP(E6337,hoja!$A$2:$E$970,5,FALSE),0)</f>
        <v>CALOTO</v>
      </c>
      <c r="H6337" s="103" t="str">
        <f>IFERROR(VLOOKUP(E6337,hoja!A:C,3,FALSE),0)</f>
        <v>0445</v>
      </c>
      <c r="I6337" s="24" t="str">
        <f t="shared" si="1918"/>
        <v>00920445</v>
      </c>
      <c r="K6337" s="23">
        <v>535</v>
      </c>
      <c r="L6337" s="23" t="str">
        <f t="shared" si="1921"/>
        <v>NACIONAL</v>
      </c>
      <c r="M6337" s="23" t="s">
        <v>893</v>
      </c>
      <c r="N6337" s="23" t="s">
        <v>622</v>
      </c>
      <c r="O6337" s="23">
        <f t="shared" si="1919"/>
        <v>12</v>
      </c>
      <c r="P6337" s="23" t="str">
        <f t="shared" si="1920"/>
        <v>00920445Santa Fe de Antioquia</v>
      </c>
    </row>
    <row r="6338" spans="1:16" ht="15" hidden="1" customHeight="1">
      <c r="A6338" s="82" t="s">
        <v>672</v>
      </c>
      <c r="B6338" s="23" t="str">
        <f>IFERROR(VLOOKUP(A6338,hoja!$A$2:$E$970,4,FALSE),0)</f>
        <v>ANTIOQUIA</v>
      </c>
      <c r="C6338" s="23" t="str">
        <f>IFERROR(VLOOKUP(A6338,hoja!$A$2:$E$1370,5,FALSE),0)</f>
        <v>MEDELLÍN</v>
      </c>
      <c r="D6338" s="23" t="str">
        <f>IFERROR(VLOOKUP(A6338,hoja!A:D,3,FALSE),0)</f>
        <v>0092</v>
      </c>
      <c r="E6338" s="40" t="s">
        <v>633</v>
      </c>
      <c r="F6338" s="23" t="str">
        <f>IFERROR(VLOOKUP(E6338,hoja!$A$2:$E$970,4,FALSE),0)</f>
        <v>CENTRO</v>
      </c>
      <c r="G6338" s="23" t="str">
        <f>IFERROR(VLOOKUP(E6338,hoja!$A$2:$E$970,5,FALSE),0)</f>
        <v>BOGOTÁ</v>
      </c>
      <c r="H6338" s="103" t="str">
        <f>IFERROR(VLOOKUP(E6338,hoja!A:C,3,FALSE),0)</f>
        <v>0002</v>
      </c>
      <c r="I6338" s="24" t="str">
        <f t="shared" si="1918"/>
        <v>00920002</v>
      </c>
      <c r="K6338" s="23">
        <v>425</v>
      </c>
      <c r="L6338" s="23" t="str">
        <f t="shared" si="1921"/>
        <v>NACIONAL</v>
      </c>
      <c r="M6338" s="23" t="s">
        <v>618</v>
      </c>
      <c r="N6338" s="23" t="s">
        <v>622</v>
      </c>
      <c r="O6338" s="23">
        <f t="shared" si="1919"/>
        <v>16</v>
      </c>
      <c r="P6338" s="23" t="str">
        <f t="shared" si="1920"/>
        <v>00920002Principal</v>
      </c>
    </row>
    <row r="6339" spans="1:16" ht="15" hidden="1" customHeight="1">
      <c r="A6339" s="82" t="s">
        <v>672</v>
      </c>
      <c r="B6339" s="23" t="str">
        <f>IFERROR(VLOOKUP(A6339,hoja!$A$2:$E$970,4,FALSE),0)</f>
        <v>ANTIOQUIA</v>
      </c>
      <c r="C6339" s="23" t="str">
        <f>IFERROR(VLOOKUP(A6339,hoja!$A$2:$E$1370,5,FALSE),0)</f>
        <v>MEDELLÍN</v>
      </c>
      <c r="D6339" s="23" t="str">
        <f>IFERROR(VLOOKUP(A6339,hoja!A:D,3,FALSE),0)</f>
        <v>0092</v>
      </c>
      <c r="E6339" s="40" t="s">
        <v>635</v>
      </c>
      <c r="F6339" s="23" t="str">
        <f>IFERROR(VLOOKUP(E6339,hoja!$A$2:$E$970,4,FALSE),0)</f>
        <v>CENTRO</v>
      </c>
      <c r="G6339" s="23" t="str">
        <f>IFERROR(VLOOKUP(E6339,hoja!$A$2:$E$970,5,FALSE),0)</f>
        <v>BOGOTÁ</v>
      </c>
      <c r="H6339" s="103" t="str">
        <f>IFERROR(VLOOKUP(E6339,hoja!A:C,3,FALSE),0)</f>
        <v>0021</v>
      </c>
      <c r="I6339" s="24" t="str">
        <f t="shared" si="1918"/>
        <v>00920021</v>
      </c>
      <c r="K6339" s="23">
        <v>410</v>
      </c>
      <c r="L6339" s="23" t="str">
        <f t="shared" si="1921"/>
        <v>NACIONAL</v>
      </c>
      <c r="M6339" s="23" t="s">
        <v>618</v>
      </c>
      <c r="N6339" s="23" t="s">
        <v>622</v>
      </c>
      <c r="O6339" s="23">
        <f t="shared" si="1919"/>
        <v>16</v>
      </c>
      <c r="P6339" s="23" t="str">
        <f t="shared" si="1920"/>
        <v>00920021Principal</v>
      </c>
    </row>
    <row r="6340" spans="1:16" ht="15" hidden="1" customHeight="1">
      <c r="A6340" s="82" t="s">
        <v>672</v>
      </c>
      <c r="B6340" s="23" t="str">
        <f>IFERROR(VLOOKUP(A6340,hoja!$A$2:$E$970,4,FALSE),0)</f>
        <v>ANTIOQUIA</v>
      </c>
      <c r="C6340" s="23" t="str">
        <f>IFERROR(VLOOKUP(A6340,hoja!$A$2:$E$1370,5,FALSE),0)</f>
        <v>MEDELLÍN</v>
      </c>
      <c r="D6340" s="23" t="str">
        <f>IFERROR(VLOOKUP(A6340,hoja!A:D,3,FALSE),0)</f>
        <v>0092</v>
      </c>
      <c r="E6340" s="40" t="s">
        <v>1333</v>
      </c>
      <c r="F6340" s="23">
        <f>IFERROR(VLOOKUP(E6340,hoja!$A$2:$E$970,4,FALSE),0)</f>
        <v>0</v>
      </c>
      <c r="G6340" s="23">
        <f>IFERROR(VLOOKUP(E6340,hoja!$A$2:$E$970,5,FALSE),0)</f>
        <v>0</v>
      </c>
      <c r="H6340" s="103">
        <f>IFERROR(VLOOKUP(E6340,hoja!A:C,3,FALSE),0)</f>
        <v>0</v>
      </c>
      <c r="I6340" s="24" t="str">
        <f t="shared" si="1918"/>
        <v>00920</v>
      </c>
      <c r="K6340" s="23">
        <v>4</v>
      </c>
      <c r="L6340" s="23" t="str">
        <f t="shared" si="1921"/>
        <v>NACIONAL</v>
      </c>
      <c r="M6340" s="23" t="s">
        <v>618</v>
      </c>
      <c r="N6340" s="23" t="s">
        <v>622</v>
      </c>
      <c r="O6340" s="23">
        <f t="shared" si="1919"/>
        <v>25</v>
      </c>
      <c r="P6340" s="23" t="str">
        <f t="shared" si="1920"/>
        <v>00920Principal</v>
      </c>
    </row>
    <row r="6341" spans="1:16" ht="15" hidden="1" customHeight="1">
      <c r="A6341" s="82" t="s">
        <v>672</v>
      </c>
      <c r="B6341" s="23" t="str">
        <f>IFERROR(VLOOKUP(A6341,hoja!$A$2:$E$970,4,FALSE),0)</f>
        <v>ANTIOQUIA</v>
      </c>
      <c r="C6341" s="23" t="str">
        <f>IFERROR(VLOOKUP(A6341,hoja!$A$2:$E$1370,5,FALSE),0)</f>
        <v>MEDELLÍN</v>
      </c>
      <c r="D6341" s="23" t="str">
        <f>IFERROR(VLOOKUP(A6341,hoja!A:D,3,FALSE),0)</f>
        <v>0092</v>
      </c>
      <c r="E6341" s="40" t="s">
        <v>987</v>
      </c>
      <c r="F6341" s="23" t="str">
        <f>IFERROR(VLOOKUP(E6341,hoja!$A$2:$E$970,4,FALSE),0)</f>
        <v>ANTIOQUIA</v>
      </c>
      <c r="G6341" s="23" t="str">
        <f>IFERROR(VLOOKUP(E6341,hoja!$A$2:$E$970,5,FALSE),0)</f>
        <v>MEDELLÍN</v>
      </c>
      <c r="H6341" s="103" t="str">
        <f>IFERROR(VLOOKUP(E6341,hoja!A:C,3,FALSE),0)</f>
        <v>60001</v>
      </c>
      <c r="I6341" s="24" t="str">
        <f t="shared" si="1918"/>
        <v>009260001</v>
      </c>
      <c r="K6341" s="23">
        <v>16</v>
      </c>
      <c r="L6341" s="23" t="str">
        <f t="shared" si="1921"/>
        <v>REGIONAL</v>
      </c>
      <c r="M6341" s="23" t="s">
        <v>618</v>
      </c>
      <c r="N6341" s="23" t="s">
        <v>622</v>
      </c>
      <c r="O6341" s="23">
        <f t="shared" si="1919"/>
        <v>25</v>
      </c>
      <c r="P6341" s="23" t="str">
        <f t="shared" si="1920"/>
        <v>009260001Principal</v>
      </c>
    </row>
    <row r="6342" spans="1:16" ht="15" hidden="1" customHeight="1">
      <c r="A6342" s="82" t="s">
        <v>1059</v>
      </c>
      <c r="B6342" s="23" t="str">
        <f>IFERROR(VLOOKUP(A6342,hoja!$A$2:$E$970,4,FALSE),0)</f>
        <v>ANTIOQUIA</v>
      </c>
      <c r="C6342" s="23" t="str">
        <f>IFERROR(VLOOKUP(A6342,hoja!$A$2:$E$1370,5,FALSE),0)</f>
        <v>MEDELLÍN</v>
      </c>
      <c r="D6342" s="23" t="str">
        <f>IFERROR(VLOOKUP(A6342,hoja!A:D,3,FALSE),0)</f>
        <v>0043</v>
      </c>
      <c r="E6342" s="40" t="s">
        <v>650</v>
      </c>
      <c r="F6342" s="23" t="str">
        <f>IFERROR(VLOOKUP(E6342,hoja!$A$2:$E$970,4,FALSE),0)</f>
        <v>OCCIDENTE</v>
      </c>
      <c r="G6342" s="23" t="str">
        <f>IFERROR(VLOOKUP(E6342,hoja!$A$2:$E$970,5,FALSE),0)</f>
        <v>CALOTO</v>
      </c>
      <c r="H6342" s="103" t="str">
        <f>IFERROR(VLOOKUP(E6342,hoja!A:C,3,FALSE),0)</f>
        <v>0445</v>
      </c>
      <c r="I6342" s="24" t="str">
        <f t="shared" si="1918"/>
        <v>00430445</v>
      </c>
      <c r="K6342" s="23">
        <v>534</v>
      </c>
      <c r="L6342" s="23" t="str">
        <f t="shared" si="1921"/>
        <v>NACIONAL</v>
      </c>
      <c r="M6342" s="23" t="s">
        <v>893</v>
      </c>
      <c r="N6342" s="23" t="s">
        <v>622</v>
      </c>
      <c r="O6342" s="23">
        <f t="shared" si="1919"/>
        <v>12</v>
      </c>
      <c r="P6342" s="23" t="str">
        <f t="shared" si="1920"/>
        <v>00430445Santa Fe de Antioquia</v>
      </c>
    </row>
    <row r="6343" spans="1:16" ht="15" hidden="1" customHeight="1">
      <c r="A6343" s="82" t="s">
        <v>1059</v>
      </c>
      <c r="B6343" s="23" t="str">
        <f>IFERROR(VLOOKUP(A6343,hoja!$A$2:$E$970,4,FALSE),0)</f>
        <v>ANTIOQUIA</v>
      </c>
      <c r="C6343" s="23" t="str">
        <f>IFERROR(VLOOKUP(A6343,hoja!$A$2:$E$1370,5,FALSE),0)</f>
        <v>MEDELLÍN</v>
      </c>
      <c r="D6343" s="23" t="str">
        <f>IFERROR(VLOOKUP(A6343,hoja!A:D,3,FALSE),0)</f>
        <v>0043</v>
      </c>
      <c r="E6343" s="40" t="s">
        <v>1330</v>
      </c>
      <c r="F6343" s="23" t="str">
        <f>IFERROR(VLOOKUP(E6343,hoja!$A$2:$E$970,4,FALSE),0)</f>
        <v>CENTRO</v>
      </c>
      <c r="G6343" s="23" t="str">
        <f>IFERROR(VLOOKUP(E6343,hoja!$A$2:$E$970,5,FALSE),0)</f>
        <v>SESQUILÉ</v>
      </c>
      <c r="H6343" s="103" t="str">
        <f>IFERROR(VLOOKUP(E6343,hoja!A:C,3,FALSE),0)</f>
        <v>1501</v>
      </c>
      <c r="I6343" s="24" t="str">
        <f t="shared" si="1918"/>
        <v>00431501</v>
      </c>
      <c r="K6343" s="23">
        <v>477</v>
      </c>
      <c r="L6343" s="23" t="str">
        <f t="shared" si="1921"/>
        <v>NACIONAL</v>
      </c>
      <c r="M6343" s="23" t="s">
        <v>618</v>
      </c>
      <c r="N6343" s="23" t="s">
        <v>622</v>
      </c>
      <c r="O6343" s="23">
        <f t="shared" si="1919"/>
        <v>16</v>
      </c>
      <c r="P6343" s="23" t="str">
        <f t="shared" si="1920"/>
        <v>00431501Principal</v>
      </c>
    </row>
    <row r="6344" spans="1:16" ht="15" hidden="1" customHeight="1">
      <c r="A6344" s="82" t="s">
        <v>1059</v>
      </c>
      <c r="B6344" s="23" t="str">
        <f>IFERROR(VLOOKUP(A6344,hoja!$A$2:$E$970,4,FALSE),0)</f>
        <v>ANTIOQUIA</v>
      </c>
      <c r="C6344" s="23" t="str">
        <f>IFERROR(VLOOKUP(A6344,hoja!$A$2:$E$1370,5,FALSE),0)</f>
        <v>MEDELLÍN</v>
      </c>
      <c r="D6344" s="23" t="str">
        <f>IFERROR(VLOOKUP(A6344,hoja!A:D,3,FALSE),0)</f>
        <v>0043</v>
      </c>
      <c r="E6344" s="40" t="s">
        <v>1039</v>
      </c>
      <c r="F6344" s="23" t="str">
        <f>IFERROR(VLOOKUP(E6344,hoja!$A$2:$E$970,4,FALSE),0)</f>
        <v>ANTIOQUIA</v>
      </c>
      <c r="G6344" s="23" t="str">
        <f>IFERROR(VLOOKUP(E6344,hoja!$A$2:$E$970,5,FALSE),0)</f>
        <v>MEDELLÍN</v>
      </c>
      <c r="H6344" s="103" t="str">
        <f>IFERROR(VLOOKUP(E6344,hoja!A:C,3,FALSE),0)</f>
        <v>50733</v>
      </c>
      <c r="I6344" s="24" t="str">
        <f t="shared" si="1918"/>
        <v>004350733</v>
      </c>
      <c r="K6344" s="23">
        <v>19</v>
      </c>
      <c r="L6344" s="23" t="str">
        <f t="shared" si="1921"/>
        <v>REGIONAL</v>
      </c>
      <c r="M6344" s="23" t="s">
        <v>618</v>
      </c>
      <c r="N6344" s="23" t="s">
        <v>622</v>
      </c>
      <c r="O6344" s="23">
        <f t="shared" si="1919"/>
        <v>25</v>
      </c>
      <c r="P6344" s="23" t="str">
        <f t="shared" si="1920"/>
        <v>004350733Principal</v>
      </c>
    </row>
    <row r="6345" spans="1:16" ht="15" hidden="1" customHeight="1">
      <c r="A6345" s="82" t="s">
        <v>1059</v>
      </c>
      <c r="B6345" s="23" t="str">
        <f>IFERROR(VLOOKUP(A6345,hoja!$A$2:$E$970,4,FALSE),0)</f>
        <v>ANTIOQUIA</v>
      </c>
      <c r="C6345" s="23" t="str">
        <f>IFERROR(VLOOKUP(A6345,hoja!$A$2:$E$1370,5,FALSE),0)</f>
        <v>MEDELLÍN</v>
      </c>
      <c r="D6345" s="23" t="str">
        <f>IFERROR(VLOOKUP(A6345,hoja!A:D,3,FALSE),0)</f>
        <v>0043</v>
      </c>
      <c r="E6345" s="40" t="s">
        <v>1333</v>
      </c>
      <c r="F6345" s="23">
        <f>IFERROR(VLOOKUP(E6345,hoja!$A$2:$E$970,4,FALSE),0)</f>
        <v>0</v>
      </c>
      <c r="G6345" s="23">
        <f>IFERROR(VLOOKUP(E6345,hoja!$A$2:$E$970,5,FALSE),0)</f>
        <v>0</v>
      </c>
      <c r="H6345" s="103">
        <f>IFERROR(VLOOKUP(E6345,hoja!A:C,3,FALSE),0)</f>
        <v>0</v>
      </c>
      <c r="I6345" s="24" t="str">
        <f t="shared" si="1918"/>
        <v>00430</v>
      </c>
      <c r="K6345" s="23">
        <v>18</v>
      </c>
      <c r="L6345" s="23" t="str">
        <f t="shared" si="1921"/>
        <v>NACIONAL</v>
      </c>
      <c r="M6345" s="23" t="s">
        <v>618</v>
      </c>
      <c r="N6345" s="23" t="s">
        <v>622</v>
      </c>
      <c r="O6345" s="23">
        <f t="shared" si="1919"/>
        <v>25</v>
      </c>
      <c r="P6345" s="23" t="str">
        <f t="shared" si="1920"/>
        <v>00430Principal</v>
      </c>
    </row>
    <row r="6346" spans="1:16" ht="15" hidden="1" customHeight="1">
      <c r="A6346" s="82" t="s">
        <v>1059</v>
      </c>
      <c r="B6346" s="23" t="str">
        <f>IFERROR(VLOOKUP(A6346,hoja!$A$2:$E$970,4,FALSE),0)</f>
        <v>ANTIOQUIA</v>
      </c>
      <c r="C6346" s="23" t="str">
        <f>IFERROR(VLOOKUP(A6346,hoja!$A$2:$E$1370,5,FALSE),0)</f>
        <v>MEDELLÍN</v>
      </c>
      <c r="D6346" s="23" t="str">
        <f>IFERROR(VLOOKUP(A6346,hoja!A:D,3,FALSE),0)</f>
        <v>0043</v>
      </c>
      <c r="E6346" s="40" t="s">
        <v>1274</v>
      </c>
      <c r="F6346" s="23">
        <f>IFERROR(VLOOKUP(E6346,hoja!$A$2:$E$970,4,FALSE),0)</f>
        <v>0</v>
      </c>
      <c r="G6346" s="23">
        <f>IFERROR(VLOOKUP(E6346,hoja!$A$2:$E$970,5,FALSE),0)</f>
        <v>0</v>
      </c>
      <c r="H6346" s="103">
        <f>IFERROR(VLOOKUP(E6346,hoja!A:C,3,FALSE),0)</f>
        <v>0</v>
      </c>
      <c r="I6346" s="24" t="str">
        <f t="shared" si="1918"/>
        <v>00430</v>
      </c>
      <c r="K6346" s="23">
        <v>16</v>
      </c>
      <c r="L6346" s="23" t="str">
        <f t="shared" si="1921"/>
        <v>NACIONAL</v>
      </c>
      <c r="M6346" s="23" t="s">
        <v>618</v>
      </c>
      <c r="N6346" s="23" t="s">
        <v>622</v>
      </c>
      <c r="O6346" s="23">
        <f t="shared" si="1919"/>
        <v>25</v>
      </c>
      <c r="P6346" s="23" t="str">
        <f t="shared" si="1920"/>
        <v>00430Principal</v>
      </c>
    </row>
    <row r="6347" spans="1:16" ht="15" hidden="1" customHeight="1">
      <c r="A6347" s="82" t="s">
        <v>1059</v>
      </c>
      <c r="B6347" s="23" t="str">
        <f>IFERROR(VLOOKUP(A6347,hoja!$A$2:$E$970,4,FALSE),0)</f>
        <v>ANTIOQUIA</v>
      </c>
      <c r="C6347" s="23" t="str">
        <f>IFERROR(VLOOKUP(A6347,hoja!$A$2:$E$1370,5,FALSE),0)</f>
        <v>MEDELLÍN</v>
      </c>
      <c r="D6347" s="23" t="str">
        <f>IFERROR(VLOOKUP(A6347,hoja!A:D,3,FALSE),0)</f>
        <v>0043</v>
      </c>
      <c r="E6347" s="40" t="s">
        <v>672</v>
      </c>
      <c r="F6347" s="23" t="str">
        <f>IFERROR(VLOOKUP(E6347,hoja!$A$2:$E$970,4,FALSE),0)</f>
        <v>ANTIOQUIA</v>
      </c>
      <c r="G6347" s="23" t="str">
        <f>IFERROR(VLOOKUP(E6347,hoja!$A$2:$E$970,5,FALSE),0)</f>
        <v>MEDELLÍN</v>
      </c>
      <c r="H6347" s="103" t="str">
        <f>IFERROR(VLOOKUP(E6347,hoja!A:C,3,FALSE),0)</f>
        <v>0092</v>
      </c>
      <c r="I6347" s="24" t="str">
        <f t="shared" si="1918"/>
        <v>00430092</v>
      </c>
      <c r="K6347" s="23">
        <v>16</v>
      </c>
      <c r="L6347" s="23" t="str">
        <f t="shared" si="1921"/>
        <v>REGIONAL</v>
      </c>
      <c r="M6347" s="23" t="s">
        <v>893</v>
      </c>
      <c r="N6347" s="23" t="s">
        <v>622</v>
      </c>
      <c r="O6347" s="23">
        <f t="shared" si="1919"/>
        <v>25</v>
      </c>
      <c r="P6347" s="23" t="str">
        <f t="shared" si="1920"/>
        <v>00430092Santa Fe de Antioquia</v>
      </c>
    </row>
    <row r="6348" spans="1:16" ht="15" hidden="1" customHeight="1">
      <c r="A6348" s="82" t="s">
        <v>644</v>
      </c>
      <c r="B6348" s="23" t="str">
        <f>IFERROR(VLOOKUP(A6348,hoja!$A$2:$E$970,4,FALSE),0)</f>
        <v>OCCIDENTE</v>
      </c>
      <c r="C6348" s="23" t="str">
        <f>IFERROR(VLOOKUP(A6348,hoja!$A$2:$E$1370,5,FALSE),0)</f>
        <v>PEREIRA</v>
      </c>
      <c r="D6348" s="23" t="str">
        <f>IFERROR(VLOOKUP(A6348,hoja!A:D,3,FALSE),0)</f>
        <v>0198</v>
      </c>
      <c r="E6348" s="40" t="s">
        <v>1351</v>
      </c>
      <c r="F6348" s="23">
        <f>IFERROR(VLOOKUP(E6348,hoja!$A$2:$E$970,4,FALSE),0)</f>
        <v>0</v>
      </c>
      <c r="G6348" s="23">
        <f>IFERROR(VLOOKUP(E6348,hoja!$A$2:$E$970,5,FALSE),0)</f>
        <v>0</v>
      </c>
      <c r="H6348" s="103">
        <f>IFERROR(VLOOKUP(E6348,hoja!A:C,3,FALSE),0)</f>
        <v>0</v>
      </c>
      <c r="I6348" s="24" t="str">
        <f t="shared" si="1918"/>
        <v>01980</v>
      </c>
      <c r="K6348" s="23">
        <v>66</v>
      </c>
      <c r="L6348" s="23" t="str">
        <f t="shared" si="1921"/>
        <v>NACIONAL</v>
      </c>
      <c r="M6348" s="23" t="s">
        <v>618</v>
      </c>
      <c r="N6348" s="23" t="s">
        <v>622</v>
      </c>
      <c r="O6348" s="23">
        <f t="shared" si="1919"/>
        <v>25</v>
      </c>
      <c r="P6348" s="23" t="str">
        <f t="shared" si="1920"/>
        <v>01980Principal</v>
      </c>
    </row>
    <row r="6349" spans="1:16" ht="15" hidden="1" customHeight="1">
      <c r="A6349" s="82" t="s">
        <v>644</v>
      </c>
      <c r="B6349" s="23" t="str">
        <f>IFERROR(VLOOKUP(A6349,hoja!$A$2:$E$970,4,FALSE),0)</f>
        <v>OCCIDENTE</v>
      </c>
      <c r="C6349" s="23" t="str">
        <f>IFERROR(VLOOKUP(A6349,hoja!$A$2:$E$1370,5,FALSE),0)</f>
        <v>PEREIRA</v>
      </c>
      <c r="D6349" s="23" t="str">
        <f>IFERROR(VLOOKUP(A6349,hoja!A:D,3,FALSE),0)</f>
        <v>0198</v>
      </c>
      <c r="E6349" s="40" t="s">
        <v>1358</v>
      </c>
      <c r="F6349" s="23" t="str">
        <f>IFERROR(VLOOKUP(E6349,hoja!$A$2:$E$970,4,FALSE),0)</f>
        <v>OCCIDENTE</v>
      </c>
      <c r="G6349" s="23" t="str">
        <f>IFERROR(VLOOKUP(E6349,hoja!$A$2:$E$970,5,FALSE),0)</f>
        <v>CALI</v>
      </c>
      <c r="H6349" s="103" t="str">
        <f>IFERROR(VLOOKUP(E6349,hoja!A:C,3,FALSE),0)</f>
        <v>50273</v>
      </c>
      <c r="I6349" s="24" t="str">
        <f t="shared" si="1918"/>
        <v>019850273</v>
      </c>
      <c r="K6349" s="23">
        <v>192</v>
      </c>
      <c r="L6349" s="23" t="str">
        <f t="shared" si="1921"/>
        <v>REGIONAL</v>
      </c>
      <c r="M6349" s="23" t="s">
        <v>618</v>
      </c>
      <c r="N6349" s="23" t="s">
        <v>622</v>
      </c>
      <c r="O6349" s="23">
        <f t="shared" si="1919"/>
        <v>25</v>
      </c>
      <c r="P6349" s="23" t="str">
        <f t="shared" si="1920"/>
        <v>019850273Principal</v>
      </c>
    </row>
    <row r="6350" spans="1:16" ht="15" hidden="1" customHeight="1">
      <c r="A6350" s="82" t="s">
        <v>644</v>
      </c>
      <c r="B6350" s="23" t="str">
        <f>IFERROR(VLOOKUP(A6350,hoja!$A$2:$E$970,4,FALSE),0)</f>
        <v>OCCIDENTE</v>
      </c>
      <c r="C6350" s="23" t="str">
        <f>IFERROR(VLOOKUP(A6350,hoja!$A$2:$E$1370,5,FALSE),0)</f>
        <v>PEREIRA</v>
      </c>
      <c r="D6350" s="23" t="str">
        <f>IFERROR(VLOOKUP(A6350,hoja!A:D,3,FALSE),0)</f>
        <v>0198</v>
      </c>
      <c r="E6350" s="40" t="s">
        <v>1354</v>
      </c>
      <c r="F6350" s="23">
        <f>IFERROR(VLOOKUP(E6350,hoja!$A$2:$E$970,4,FALSE),0)</f>
        <v>0</v>
      </c>
      <c r="G6350" s="23">
        <f>IFERROR(VLOOKUP(E6350,hoja!$A$2:$E$970,5,FALSE),0)</f>
        <v>0</v>
      </c>
      <c r="H6350" s="103">
        <f>IFERROR(VLOOKUP(E6350,hoja!A:C,3,FALSE),0)</f>
        <v>0</v>
      </c>
      <c r="I6350" s="24" t="str">
        <f t="shared" si="1918"/>
        <v>01980</v>
      </c>
      <c r="K6350" s="23">
        <v>13</v>
      </c>
      <c r="L6350" s="23" t="str">
        <f t="shared" si="1921"/>
        <v>NACIONAL</v>
      </c>
      <c r="M6350" s="23" t="s">
        <v>618</v>
      </c>
      <c r="N6350" s="23" t="s">
        <v>622</v>
      </c>
      <c r="O6350" s="23">
        <f t="shared" si="1919"/>
        <v>25</v>
      </c>
      <c r="P6350" s="23" t="str">
        <f t="shared" si="1920"/>
        <v>01980Principal</v>
      </c>
    </row>
    <row r="6351" spans="1:16" ht="15" hidden="1" customHeight="1">
      <c r="A6351" s="82" t="s">
        <v>645</v>
      </c>
      <c r="B6351" s="23" t="str">
        <f>IFERROR(VLOOKUP(A6351,hoja!$A$2:$E$970,4,FALSE),0)</f>
        <v>OCCIDENTE</v>
      </c>
      <c r="C6351" s="23" t="str">
        <f>IFERROR(VLOOKUP(A6351,hoja!$A$2:$E$1370,5,FALSE),0)</f>
        <v>CALI</v>
      </c>
      <c r="D6351" s="23" t="str">
        <f>IFERROR(VLOOKUP(A6351,hoja!A:D,3,FALSE),0)</f>
        <v>0410</v>
      </c>
      <c r="E6351" s="40" t="s">
        <v>1329</v>
      </c>
      <c r="F6351" s="23">
        <f>IFERROR(VLOOKUP(E6351,hoja!$A$2:$E$970,4,FALSE),0)</f>
        <v>0</v>
      </c>
      <c r="G6351" s="23">
        <f>IFERROR(VLOOKUP(E6351,hoja!$A$2:$E$970,5,FALSE),0)</f>
        <v>0</v>
      </c>
      <c r="H6351" s="103">
        <f>IFERROR(VLOOKUP(E6351,hoja!A:C,3,FALSE),0)</f>
        <v>0</v>
      </c>
      <c r="I6351" s="24" t="str">
        <f t="shared" si="1918"/>
        <v>04100</v>
      </c>
      <c r="K6351" s="23">
        <v>5</v>
      </c>
      <c r="L6351" s="23" t="str">
        <f t="shared" si="1921"/>
        <v>NACIONAL</v>
      </c>
      <c r="M6351" s="23" t="s">
        <v>618</v>
      </c>
      <c r="N6351" s="23" t="s">
        <v>622</v>
      </c>
      <c r="O6351" s="23">
        <f t="shared" si="1919"/>
        <v>25</v>
      </c>
      <c r="P6351" s="23" t="str">
        <f t="shared" si="1920"/>
        <v>04100Principal</v>
      </c>
    </row>
    <row r="6352" spans="1:16" ht="15" hidden="1" customHeight="1">
      <c r="A6352" s="82" t="s">
        <v>645</v>
      </c>
      <c r="B6352" s="23" t="str">
        <f>IFERROR(VLOOKUP(A6352,hoja!$A$2:$E$970,4,FALSE),0)</f>
        <v>OCCIDENTE</v>
      </c>
      <c r="C6352" s="23" t="str">
        <f>IFERROR(VLOOKUP(A6352,hoja!$A$2:$E$1370,5,FALSE),0)</f>
        <v>CALI</v>
      </c>
      <c r="D6352" s="23" t="str">
        <f>IFERROR(VLOOKUP(A6352,hoja!A:D,3,FALSE),0)</f>
        <v>0410</v>
      </c>
      <c r="E6352" s="40" t="s">
        <v>1330</v>
      </c>
      <c r="F6352" s="23" t="str">
        <f>IFERROR(VLOOKUP(E6352,hoja!$A$2:$E$970,4,FALSE),0)</f>
        <v>CENTRO</v>
      </c>
      <c r="G6352" s="23" t="str">
        <f>IFERROR(VLOOKUP(E6352,hoja!$A$2:$E$970,5,FALSE),0)</f>
        <v>SESQUILÉ</v>
      </c>
      <c r="H6352" s="103" t="str">
        <f>IFERROR(VLOOKUP(E6352,hoja!A:C,3,FALSE),0)</f>
        <v>1501</v>
      </c>
      <c r="I6352" s="24" t="str">
        <f t="shared" si="1918"/>
        <v>04101501</v>
      </c>
      <c r="K6352" s="23">
        <v>489</v>
      </c>
      <c r="L6352" s="23" t="str">
        <f t="shared" si="1921"/>
        <v>NACIONAL</v>
      </c>
      <c r="M6352" s="23" t="s">
        <v>618</v>
      </c>
      <c r="N6352" s="23" t="s">
        <v>622</v>
      </c>
      <c r="O6352" s="23">
        <f t="shared" si="1919"/>
        <v>16</v>
      </c>
      <c r="P6352" s="23" t="str">
        <f t="shared" si="1920"/>
        <v>04101501Principal</v>
      </c>
    </row>
    <row r="6353" spans="1:16" ht="15" hidden="1" customHeight="1">
      <c r="A6353" s="82" t="s">
        <v>645</v>
      </c>
      <c r="B6353" s="23" t="str">
        <f>IFERROR(VLOOKUP(A6353,hoja!$A$2:$E$970,4,FALSE),0)</f>
        <v>OCCIDENTE</v>
      </c>
      <c r="C6353" s="23" t="str">
        <f>IFERROR(VLOOKUP(A6353,hoja!$A$2:$E$1370,5,FALSE),0)</f>
        <v>CALI</v>
      </c>
      <c r="D6353" s="23" t="str">
        <f>IFERROR(VLOOKUP(A6353,hoja!A:D,3,FALSE),0)</f>
        <v>0410</v>
      </c>
      <c r="E6353" s="40" t="s">
        <v>1343</v>
      </c>
      <c r="F6353" s="23" t="str">
        <f>IFERROR(VLOOKUP(E6353,hoja!$A$2:$E$970,4,FALSE),0)</f>
        <v>OCCIDENTE</v>
      </c>
      <c r="G6353" s="23" t="str">
        <f>IFERROR(VLOOKUP(E6353,hoja!$A$2:$E$970,5,FALSE),0)</f>
        <v>CALI</v>
      </c>
      <c r="H6353" s="103" t="str">
        <f>IFERROR(VLOOKUP(E6353,hoja!A:C,3,FALSE),0)</f>
        <v>50248</v>
      </c>
      <c r="I6353" s="24" t="str">
        <f t="shared" si="1918"/>
        <v>041050248</v>
      </c>
      <c r="K6353" s="23">
        <v>8</v>
      </c>
      <c r="L6353" s="23" t="str">
        <f t="shared" si="1921"/>
        <v>REGIONAL</v>
      </c>
      <c r="M6353" s="23" t="s">
        <v>618</v>
      </c>
      <c r="N6353" s="23" t="s">
        <v>622</v>
      </c>
      <c r="O6353" s="23">
        <f t="shared" si="1919"/>
        <v>25</v>
      </c>
      <c r="P6353" s="23" t="str">
        <f t="shared" si="1920"/>
        <v>041050248Principal</v>
      </c>
    </row>
    <row r="6354" spans="1:16" ht="15" hidden="1" customHeight="1">
      <c r="A6354" s="82" t="s">
        <v>806</v>
      </c>
      <c r="B6354" s="23">
        <f>IFERROR(VLOOKUP(A6354,hoja!$A$2:$E$970,4,FALSE),0)</f>
        <v>0</v>
      </c>
      <c r="C6354" s="23">
        <f>IFERROR(VLOOKUP(A6354,hoja!$A$2:$E$1370,5,FALSE),0)</f>
        <v>0</v>
      </c>
      <c r="D6354" s="23">
        <f>IFERROR(VLOOKUP(A6354,hoja!A:D,3,FALSE),0)</f>
        <v>0</v>
      </c>
      <c r="E6354" s="40" t="s">
        <v>635</v>
      </c>
      <c r="F6354" s="23" t="str">
        <f>IFERROR(VLOOKUP(E6354,hoja!$A$2:$E$970,4,FALSE),0)</f>
        <v>CENTRO</v>
      </c>
      <c r="G6354" s="23" t="str">
        <f>IFERROR(VLOOKUP(E6354,hoja!$A$2:$E$970,5,FALSE),0)</f>
        <v>BOGOTÁ</v>
      </c>
      <c r="H6354" s="103" t="str">
        <f>IFERROR(VLOOKUP(E6354,hoja!A:C,3,FALSE),0)</f>
        <v>0021</v>
      </c>
      <c r="I6354" s="24" t="str">
        <f t="shared" si="1918"/>
        <v>00021</v>
      </c>
      <c r="K6354" s="36">
        <v>1166</v>
      </c>
      <c r="L6354" s="23" t="str">
        <f t="shared" si="1921"/>
        <v>NACIONAL</v>
      </c>
      <c r="M6354" s="23" t="s">
        <v>937</v>
      </c>
      <c r="N6354" s="23" t="s">
        <v>622</v>
      </c>
      <c r="O6354" s="23">
        <f t="shared" si="1919"/>
        <v>6</v>
      </c>
      <c r="P6354" s="23" t="str">
        <f t="shared" si="1920"/>
        <v>00021Barranquilla-La Vega</v>
      </c>
    </row>
    <row r="6355" spans="1:16" ht="15" hidden="1" customHeight="1">
      <c r="A6355" s="82" t="s">
        <v>806</v>
      </c>
      <c r="B6355" s="23">
        <f>IFERROR(VLOOKUP(A6355,hoja!$A$2:$E$970,4,FALSE),0)</f>
        <v>0</v>
      </c>
      <c r="C6355" s="23">
        <f>IFERROR(VLOOKUP(A6355,hoja!$A$2:$E$1370,5,FALSE),0)</f>
        <v>0</v>
      </c>
      <c r="D6355" s="23">
        <f>IFERROR(VLOOKUP(A6355,hoja!A:D,3,FALSE),0)</f>
        <v>0</v>
      </c>
      <c r="E6355" s="40" t="s">
        <v>635</v>
      </c>
      <c r="F6355" s="23" t="str">
        <f>IFERROR(VLOOKUP(E6355,hoja!$A$2:$E$970,4,FALSE),0)</f>
        <v>CENTRO</v>
      </c>
      <c r="G6355" s="23" t="str">
        <f>IFERROR(VLOOKUP(E6355,hoja!$A$2:$E$970,5,FALSE),0)</f>
        <v>BOGOTÁ</v>
      </c>
      <c r="H6355" s="103" t="str">
        <f>IFERROR(VLOOKUP(E6355,hoja!A:C,3,FALSE),0)</f>
        <v>0021</v>
      </c>
      <c r="I6355" s="24" t="str">
        <f t="shared" si="1918"/>
        <v>00021</v>
      </c>
      <c r="K6355" s="36">
        <v>1131</v>
      </c>
      <c r="L6355" s="23" t="str">
        <f t="shared" si="1921"/>
        <v>NACIONAL</v>
      </c>
      <c r="M6355" s="23" t="s">
        <v>618</v>
      </c>
      <c r="N6355" s="23" t="s">
        <v>622</v>
      </c>
      <c r="O6355" s="23">
        <f t="shared" si="1919"/>
        <v>6</v>
      </c>
      <c r="P6355" s="23" t="str">
        <f t="shared" si="1920"/>
        <v>00021Principal</v>
      </c>
    </row>
    <row r="6356" spans="1:16" ht="15" hidden="1" customHeight="1">
      <c r="A6356" s="82" t="s">
        <v>806</v>
      </c>
      <c r="B6356" s="23">
        <f>IFERROR(VLOOKUP(A6356,hoja!$A$2:$E$970,4,FALSE),0)</f>
        <v>0</v>
      </c>
      <c r="C6356" s="23">
        <f>IFERROR(VLOOKUP(A6356,hoja!$A$2:$E$1370,5,FALSE),0)</f>
        <v>0</v>
      </c>
      <c r="D6356" s="23">
        <f>IFERROR(VLOOKUP(A6356,hoja!A:D,3,FALSE),0)</f>
        <v>0</v>
      </c>
      <c r="E6356" s="40" t="s">
        <v>617</v>
      </c>
      <c r="F6356" s="23" t="str">
        <f>IFERROR(VLOOKUP(E6356,hoja!$A$2:$E$970,4,FALSE),0)</f>
        <v>ANTIOQUIA</v>
      </c>
      <c r="G6356" s="23" t="str">
        <f>IFERROR(VLOOKUP(E6356,hoja!$A$2:$E$970,5,FALSE),0)</f>
        <v>MEDELLÍN</v>
      </c>
      <c r="H6356" s="103">
        <f>IFERROR(VLOOKUP(E6356,hoja!A:C,3,FALSE),0)</f>
        <v>50443</v>
      </c>
      <c r="I6356" s="24" t="str">
        <f t="shared" si="1918"/>
        <v>050443</v>
      </c>
      <c r="K6356" s="23">
        <v>645</v>
      </c>
      <c r="L6356" s="23" t="str">
        <f t="shared" si="1921"/>
        <v>NACIONAL</v>
      </c>
      <c r="M6356" s="23" t="s">
        <v>618</v>
      </c>
      <c r="N6356" s="23" t="s">
        <v>622</v>
      </c>
      <c r="O6356" s="23">
        <f t="shared" si="1919"/>
        <v>12</v>
      </c>
      <c r="P6356" s="23" t="str">
        <f t="shared" si="1920"/>
        <v>050443Principal</v>
      </c>
    </row>
    <row r="6357" spans="1:16" ht="15" hidden="1" customHeight="1">
      <c r="A6357" s="82" t="s">
        <v>806</v>
      </c>
      <c r="B6357" s="23">
        <f>IFERROR(VLOOKUP(A6357,hoja!$A$2:$E$970,4,FALSE),0)</f>
        <v>0</v>
      </c>
      <c r="C6357" s="23">
        <f>IFERROR(VLOOKUP(A6357,hoja!$A$2:$E$1370,5,FALSE),0)</f>
        <v>0</v>
      </c>
      <c r="D6357" s="23">
        <f>IFERROR(VLOOKUP(A6357,hoja!A:D,3,FALSE),0)</f>
        <v>0</v>
      </c>
      <c r="E6357" s="40" t="s">
        <v>641</v>
      </c>
      <c r="F6357" s="23" t="str">
        <f>IFERROR(VLOOKUP(E6357,hoja!$A$2:$E$970,4,FALSE),0)</f>
        <v>ANTIOQUIA</v>
      </c>
      <c r="G6357" s="23" t="str">
        <f>IFERROR(VLOOKUP(E6357,hoja!$A$2:$E$970,5,FALSE),0)</f>
        <v>MEDELLÍN</v>
      </c>
      <c r="H6357" s="103" t="str">
        <f>IFERROR(VLOOKUP(E6357,hoja!A:C,3,FALSE),0)</f>
        <v>0079</v>
      </c>
      <c r="I6357" s="24" t="str">
        <f t="shared" si="1918"/>
        <v>00079</v>
      </c>
      <c r="K6357" s="23">
        <v>680</v>
      </c>
      <c r="L6357" s="23" t="str">
        <f t="shared" si="1921"/>
        <v>NACIONAL</v>
      </c>
      <c r="M6357" s="23" t="s">
        <v>618</v>
      </c>
      <c r="N6357" s="23" t="s">
        <v>622</v>
      </c>
      <c r="O6357" s="23">
        <f t="shared" si="1919"/>
        <v>12</v>
      </c>
      <c r="P6357" s="23" t="str">
        <f t="shared" si="1920"/>
        <v>00079Principal</v>
      </c>
    </row>
    <row r="6358" spans="1:16" ht="15" hidden="1" customHeight="1">
      <c r="A6358" s="82" t="s">
        <v>806</v>
      </c>
      <c r="B6358" s="23">
        <f>IFERROR(VLOOKUP(A6358,hoja!$A$2:$E$970,4,FALSE),0)</f>
        <v>0</v>
      </c>
      <c r="C6358" s="23">
        <f>IFERROR(VLOOKUP(A6358,hoja!$A$2:$E$1370,5,FALSE),0)</f>
        <v>0</v>
      </c>
      <c r="D6358" s="23">
        <f>IFERROR(VLOOKUP(A6358,hoja!A:D,3,FALSE),0)</f>
        <v>0</v>
      </c>
      <c r="E6358" s="40" t="s">
        <v>642</v>
      </c>
      <c r="F6358" s="23" t="str">
        <f>IFERROR(VLOOKUP(E6358,hoja!$A$2:$E$970,4,FALSE),0)</f>
        <v>COSTA</v>
      </c>
      <c r="G6358" s="23" t="str">
        <f>IFERROR(VLOOKUP(E6358,hoja!$A$2:$E$970,5,FALSE),0)</f>
        <v>BARRANQUILLA</v>
      </c>
      <c r="H6358" s="103" t="str">
        <f>IFERROR(VLOOKUP(E6358,hoja!A:C,3,FALSE),0)</f>
        <v>0111</v>
      </c>
      <c r="I6358" s="24" t="str">
        <f t="shared" si="1918"/>
        <v>00111</v>
      </c>
      <c r="K6358" s="23">
        <v>132</v>
      </c>
      <c r="L6358" s="23" t="str">
        <f t="shared" si="1921"/>
        <v>NACIONAL</v>
      </c>
      <c r="M6358" s="23" t="s">
        <v>618</v>
      </c>
      <c r="N6358" s="23" t="s">
        <v>622</v>
      </c>
      <c r="O6358" s="23">
        <f t="shared" si="1919"/>
        <v>25</v>
      </c>
      <c r="P6358" s="23" t="str">
        <f t="shared" si="1920"/>
        <v>00111Principal</v>
      </c>
    </row>
    <row r="6359" spans="1:16" ht="15" hidden="1" customHeight="1">
      <c r="A6359" s="82" t="s">
        <v>806</v>
      </c>
      <c r="B6359" s="23">
        <f>IFERROR(VLOOKUP(A6359,hoja!$A$2:$E$970,4,FALSE),0)</f>
        <v>0</v>
      </c>
      <c r="C6359" s="23">
        <f>IFERROR(VLOOKUP(A6359,hoja!$A$2:$E$1370,5,FALSE),0)</f>
        <v>0</v>
      </c>
      <c r="D6359" s="23">
        <f>IFERROR(VLOOKUP(A6359,hoja!A:D,3,FALSE),0)</f>
        <v>0</v>
      </c>
      <c r="E6359" s="40" t="s">
        <v>645</v>
      </c>
      <c r="F6359" s="23" t="str">
        <f>IFERROR(VLOOKUP(E6359,hoja!$A$2:$E$970,4,FALSE),0)</f>
        <v>OCCIDENTE</v>
      </c>
      <c r="G6359" s="23" t="str">
        <f>IFERROR(VLOOKUP(E6359,hoja!$A$2:$E$970,5,FALSE),0)</f>
        <v>CALI</v>
      </c>
      <c r="H6359" s="103" t="str">
        <f>IFERROR(VLOOKUP(E6359,hoja!A:C,3,FALSE),0)</f>
        <v>0410</v>
      </c>
      <c r="I6359" s="24" t="str">
        <f t="shared" si="1918"/>
        <v>00410</v>
      </c>
      <c r="K6359" s="36">
        <v>1147</v>
      </c>
      <c r="L6359" s="23" t="str">
        <f t="shared" si="1921"/>
        <v>NACIONAL</v>
      </c>
      <c r="M6359" s="23" t="s">
        <v>618</v>
      </c>
      <c r="N6359" s="23" t="s">
        <v>622</v>
      </c>
      <c r="O6359" s="23">
        <f t="shared" si="1919"/>
        <v>6</v>
      </c>
      <c r="P6359" s="23" t="str">
        <f t="shared" si="1920"/>
        <v>00410Principal</v>
      </c>
    </row>
    <row r="6360" spans="1:16" ht="15" hidden="1" customHeight="1">
      <c r="A6360" s="82" t="s">
        <v>1285</v>
      </c>
      <c r="B6360" s="23">
        <f>IFERROR(VLOOKUP(A6360,hoja!$A$2:$E$970,4,FALSE),0)</f>
        <v>0</v>
      </c>
      <c r="C6360" s="23">
        <f>IFERROR(VLOOKUP(A6360,hoja!$A$2:$E$1370,5,FALSE),0)</f>
        <v>0</v>
      </c>
      <c r="D6360" s="23">
        <f>IFERROR(VLOOKUP(A6360,hoja!A:D,3,FALSE),0)</f>
        <v>0</v>
      </c>
      <c r="E6360" s="40" t="s">
        <v>1255</v>
      </c>
      <c r="F6360" s="23" t="str">
        <f>IFERROR(VLOOKUP(E6360,hoja!$A$2:$E$970,4,FALSE),0)</f>
        <v>CENTRO</v>
      </c>
      <c r="G6360" s="23" t="str">
        <f>IFERROR(VLOOKUP(E6360,hoja!$A$2:$E$970,5,FALSE),0)</f>
        <v>BOGOTÁ</v>
      </c>
      <c r="H6360" s="103" t="str">
        <f>IFERROR(VLOOKUP(E6360,hoja!A:C,3,FALSE),0)</f>
        <v>50235</v>
      </c>
      <c r="I6360" s="24" t="str">
        <f t="shared" si="1918"/>
        <v>050235</v>
      </c>
      <c r="K6360" s="23">
        <v>56</v>
      </c>
      <c r="L6360" s="23" t="str">
        <f t="shared" si="1921"/>
        <v>NACIONAL</v>
      </c>
      <c r="M6360" s="23" t="s">
        <v>618</v>
      </c>
      <c r="N6360" s="23" t="s">
        <v>622</v>
      </c>
      <c r="O6360" s="23">
        <f t="shared" si="1919"/>
        <v>25</v>
      </c>
      <c r="P6360" s="23" t="str">
        <f t="shared" si="1920"/>
        <v>050235Principal</v>
      </c>
    </row>
    <row r="6361" spans="1:16" ht="15" hidden="1" customHeight="1">
      <c r="A6361" s="82" t="s">
        <v>1285</v>
      </c>
      <c r="B6361" s="23">
        <f>IFERROR(VLOOKUP(A6361,hoja!$A$2:$E$970,4,FALSE),0)</f>
        <v>0</v>
      </c>
      <c r="C6361" s="23">
        <f>IFERROR(VLOOKUP(A6361,hoja!$A$2:$E$1370,5,FALSE),0)</f>
        <v>0</v>
      </c>
      <c r="D6361" s="23">
        <f>IFERROR(VLOOKUP(A6361,hoja!A:D,3,FALSE),0)</f>
        <v>0</v>
      </c>
      <c r="E6361" s="40" t="s">
        <v>1256</v>
      </c>
      <c r="F6361" s="23" t="str">
        <f>IFERROR(VLOOKUP(E6361,hoja!$A$2:$E$970,4,FALSE),0)</f>
        <v>CENTRO</v>
      </c>
      <c r="G6361" s="23" t="str">
        <f>IFERROR(VLOOKUP(E6361,hoja!$A$2:$E$970,5,FALSE),0)</f>
        <v>BOGOTÁ</v>
      </c>
      <c r="H6361" s="103" t="str">
        <f>IFERROR(VLOOKUP(E6361,hoja!A:C,3,FALSE),0)</f>
        <v>50236</v>
      </c>
      <c r="I6361" s="24" t="str">
        <f t="shared" si="1918"/>
        <v>050236</v>
      </c>
      <c r="K6361" s="23">
        <v>33</v>
      </c>
      <c r="L6361" s="23" t="str">
        <f t="shared" si="1921"/>
        <v>NACIONAL</v>
      </c>
      <c r="M6361" s="23" t="s">
        <v>618</v>
      </c>
      <c r="N6361" s="23" t="s">
        <v>622</v>
      </c>
      <c r="O6361" s="23">
        <f t="shared" si="1919"/>
        <v>25</v>
      </c>
      <c r="P6361" s="23" t="str">
        <f t="shared" si="1920"/>
        <v>050236Principal</v>
      </c>
    </row>
    <row r="6362" spans="1:16" ht="15" hidden="1" customHeight="1">
      <c r="A6362" s="82" t="s">
        <v>1286</v>
      </c>
      <c r="B6362" s="23">
        <f>IFERROR(VLOOKUP(A6362,hoja!$A$2:$E$970,4,FALSE),0)</f>
        <v>0</v>
      </c>
      <c r="C6362" s="23">
        <f>IFERROR(VLOOKUP(A6362,hoja!$A$2:$E$1370,5,FALSE),0)</f>
        <v>0</v>
      </c>
      <c r="D6362" s="23">
        <f>IFERROR(VLOOKUP(A6362,hoja!A:D,3,FALSE),0)</f>
        <v>0</v>
      </c>
      <c r="E6362" s="40" t="s">
        <v>635</v>
      </c>
      <c r="F6362" s="23" t="str">
        <f>IFERROR(VLOOKUP(E6362,hoja!$A$2:$E$970,4,FALSE),0)</f>
        <v>CENTRO</v>
      </c>
      <c r="G6362" s="23" t="str">
        <f>IFERROR(VLOOKUP(E6362,hoja!$A$2:$E$970,5,FALSE),0)</f>
        <v>BOGOTÁ</v>
      </c>
      <c r="H6362" s="103" t="str">
        <f>IFERROR(VLOOKUP(E6362,hoja!A:C,3,FALSE),0)</f>
        <v>0021</v>
      </c>
      <c r="I6362" s="24" t="str">
        <f t="shared" si="1918"/>
        <v>00021</v>
      </c>
      <c r="K6362" s="23">
        <v>4</v>
      </c>
      <c r="L6362" s="23" t="str">
        <f t="shared" si="1921"/>
        <v>NACIONAL</v>
      </c>
      <c r="M6362" s="23" t="s">
        <v>618</v>
      </c>
      <c r="N6362" s="23" t="s">
        <v>622</v>
      </c>
      <c r="O6362" s="23">
        <f t="shared" si="1919"/>
        <v>25</v>
      </c>
      <c r="P6362" s="23" t="str">
        <f t="shared" si="1920"/>
        <v>00021Principal</v>
      </c>
    </row>
    <row r="6363" spans="1:16" ht="15" hidden="1" customHeight="1">
      <c r="A6363" s="82" t="s">
        <v>1045</v>
      </c>
      <c r="B6363" s="23">
        <f>IFERROR(VLOOKUP(A6363,hoja!$A$2:$E$970,4,FALSE),0)</f>
        <v>0</v>
      </c>
      <c r="C6363" s="23">
        <f>IFERROR(VLOOKUP(A6363,hoja!$A$2:$E$1370,5,FALSE),0)</f>
        <v>0</v>
      </c>
      <c r="D6363" s="23">
        <f>IFERROR(VLOOKUP(A6363,hoja!A:D,3,FALSE),0)</f>
        <v>0</v>
      </c>
      <c r="E6363" s="40" t="s">
        <v>641</v>
      </c>
      <c r="F6363" s="23" t="str">
        <f>IFERROR(VLOOKUP(E6363,hoja!$A$2:$E$970,4,FALSE),0)</f>
        <v>ANTIOQUIA</v>
      </c>
      <c r="G6363" s="23" t="str">
        <f>IFERROR(VLOOKUP(E6363,hoja!$A$2:$E$970,5,FALSE),0)</f>
        <v>MEDELLÍN</v>
      </c>
      <c r="H6363" s="103" t="str">
        <f>IFERROR(VLOOKUP(E6363,hoja!A:C,3,FALSE),0)</f>
        <v>0079</v>
      </c>
      <c r="I6363" s="24" t="str">
        <f t="shared" si="1918"/>
        <v>00079</v>
      </c>
      <c r="K6363" s="23">
        <v>10</v>
      </c>
      <c r="L6363" s="23" t="str">
        <f t="shared" si="1921"/>
        <v>NACIONAL</v>
      </c>
      <c r="M6363" s="23" t="s">
        <v>618</v>
      </c>
      <c r="N6363" s="23" t="s">
        <v>622</v>
      </c>
      <c r="O6363" s="23">
        <f t="shared" si="1919"/>
        <v>25</v>
      </c>
      <c r="P6363" s="23" t="str">
        <f t="shared" si="1920"/>
        <v>00079Principal</v>
      </c>
    </row>
    <row r="6364" spans="1:16" ht="15" hidden="1" customHeight="1">
      <c r="A6364" s="82" t="s">
        <v>1340</v>
      </c>
      <c r="B6364" s="23">
        <f>IFERROR(VLOOKUP(A6364,hoja!$A$2:$E$970,4,FALSE),0)</f>
        <v>1</v>
      </c>
      <c r="C6364" s="23">
        <f>IFERROR(VLOOKUP(A6364,hoja!$A$2:$E$1370,5,FALSE),0)</f>
        <v>1</v>
      </c>
      <c r="D6364" s="23" t="str">
        <f>IFERROR(VLOOKUP(A6364,hoja!A:D,3,FALSE),0)</f>
        <v>50282</v>
      </c>
      <c r="E6364" s="40" t="s">
        <v>637</v>
      </c>
      <c r="F6364" s="23" t="str">
        <f>IFERROR(VLOOKUP(E6364,hoja!$A$2:$E$970,4,FALSE),0)</f>
        <v>SANTANDER</v>
      </c>
      <c r="G6364" s="23" t="str">
        <f>IFERROR(VLOOKUP(E6364,hoja!$A$2:$E$970,5,FALSE),0)</f>
        <v>PIEDECUESTA</v>
      </c>
      <c r="H6364" s="103" t="str">
        <f>IFERROR(VLOOKUP(E6364,hoja!A:C,3,FALSE),0)</f>
        <v>0422</v>
      </c>
      <c r="I6364" s="24" t="str">
        <f t="shared" si="1918"/>
        <v>502820422</v>
      </c>
      <c r="K6364" s="23">
        <v>13</v>
      </c>
      <c r="L6364" s="23" t="str">
        <f t="shared" si="1921"/>
        <v>NACIONAL</v>
      </c>
      <c r="M6364" s="23" t="s">
        <v>618</v>
      </c>
      <c r="N6364" s="23" t="s">
        <v>622</v>
      </c>
      <c r="O6364" s="23">
        <f t="shared" si="1919"/>
        <v>25</v>
      </c>
      <c r="P6364" s="23" t="str">
        <f t="shared" si="1920"/>
        <v>502820422Principal</v>
      </c>
    </row>
    <row r="6365" spans="1:16" ht="15" hidden="1" customHeight="1">
      <c r="A6365" s="82" t="s">
        <v>1359</v>
      </c>
      <c r="B6365" s="23" t="str">
        <f>IFERROR(VLOOKUP(A6365,hoja!$A$2:$E$970,4,FALSE),0)</f>
        <v>COSTA</v>
      </c>
      <c r="C6365" s="23" t="str">
        <f>IFERROR(VLOOKUP(A6365,hoja!$A$2:$E$1370,5,FALSE),0)</f>
        <v>BARRANQUILLA</v>
      </c>
      <c r="D6365" s="23" t="str">
        <f>IFERROR(VLOOKUP(A6365,hoja!A:D,3,FALSE),0)</f>
        <v>50284</v>
      </c>
      <c r="E6365" s="40" t="s">
        <v>642</v>
      </c>
      <c r="F6365" s="23" t="str">
        <f>IFERROR(VLOOKUP(E6365,hoja!$A$2:$E$970,4,FALSE),0)</f>
        <v>COSTA</v>
      </c>
      <c r="G6365" s="23" t="str">
        <f>IFERROR(VLOOKUP(E6365,hoja!$A$2:$E$970,5,FALSE),0)</f>
        <v>BARRANQUILLA</v>
      </c>
      <c r="H6365" s="103" t="str">
        <f>IFERROR(VLOOKUP(E6365,hoja!A:C,3,FALSE),0)</f>
        <v>0111</v>
      </c>
      <c r="I6365" s="24" t="str">
        <f t="shared" si="1918"/>
        <v>502840111</v>
      </c>
      <c r="K6365" s="23">
        <v>19</v>
      </c>
      <c r="L6365" s="23" t="str">
        <f t="shared" si="1921"/>
        <v>REGIONAL</v>
      </c>
      <c r="M6365" s="23" t="s">
        <v>618</v>
      </c>
      <c r="N6365" s="23" t="s">
        <v>622</v>
      </c>
      <c r="O6365" s="23">
        <f t="shared" si="1919"/>
        <v>25</v>
      </c>
      <c r="P6365" s="23" t="str">
        <f t="shared" si="1920"/>
        <v>502840111Principal</v>
      </c>
    </row>
    <row r="6366" spans="1:16" ht="15" hidden="1" customHeight="1">
      <c r="A6366" s="82" t="s">
        <v>1211</v>
      </c>
      <c r="B6366" s="23" t="str">
        <f>IFERROR(VLOOKUP(A6366,hoja!$A$2:$E$970,4,FALSE),0)</f>
        <v>COSTA</v>
      </c>
      <c r="C6366" s="23" t="str">
        <f>IFERROR(VLOOKUP(A6366,hoja!$A$2:$E$1370,5,FALSE),0)</f>
        <v>BARRANQUILLA</v>
      </c>
      <c r="D6366" s="23" t="str">
        <f>IFERROR(VLOOKUP(A6366,hoja!A:D,3,FALSE),0)</f>
        <v>50612</v>
      </c>
      <c r="E6366" s="40" t="s">
        <v>1342</v>
      </c>
      <c r="F6366" s="23">
        <f>IFERROR(VLOOKUP(E6366,hoja!$A$2:$E$970,4,FALSE),0)</f>
        <v>0</v>
      </c>
      <c r="G6366" s="23">
        <f>IFERROR(VLOOKUP(E6366,hoja!$A$2:$E$970,5,FALSE),0)</f>
        <v>0</v>
      </c>
      <c r="H6366" s="103">
        <f>IFERROR(VLOOKUP(E6366,hoja!A:C,3,FALSE),0)</f>
        <v>0</v>
      </c>
      <c r="I6366" s="24" t="str">
        <f t="shared" si="1918"/>
        <v>506120</v>
      </c>
      <c r="K6366" s="36">
        <v>1221</v>
      </c>
      <c r="L6366" s="23" t="str">
        <f t="shared" si="1921"/>
        <v>NACIONAL</v>
      </c>
      <c r="M6366" s="23" t="s">
        <v>618</v>
      </c>
      <c r="N6366" s="23" t="s">
        <v>622</v>
      </c>
      <c r="O6366" s="23">
        <f t="shared" si="1919"/>
        <v>6</v>
      </c>
      <c r="P6366" s="23" t="str">
        <f t="shared" si="1920"/>
        <v>506120Principal</v>
      </c>
    </row>
    <row r="6367" spans="1:16" ht="15" hidden="1" customHeight="1">
      <c r="A6367" s="82" t="s">
        <v>950</v>
      </c>
      <c r="B6367" s="23" t="str">
        <f>IFERROR(VLOOKUP(A6367,hoja!$A$2:$E$970,4,FALSE),0)</f>
        <v>COSTA</v>
      </c>
      <c r="C6367" s="23" t="str">
        <f>IFERROR(VLOOKUP(A6367,hoja!$A$2:$E$1370,5,FALSE),0)</f>
        <v>CARTAGENA</v>
      </c>
      <c r="D6367" s="23" t="str">
        <f>IFERROR(VLOOKUP(A6367,hoja!A:D,3,FALSE),0)</f>
        <v>50194</v>
      </c>
      <c r="E6367" s="40" t="s">
        <v>642</v>
      </c>
      <c r="F6367" s="23" t="str">
        <f>IFERROR(VLOOKUP(E6367,hoja!$A$2:$E$970,4,FALSE),0)</f>
        <v>COSTA</v>
      </c>
      <c r="G6367" s="23" t="str">
        <f>IFERROR(VLOOKUP(E6367,hoja!$A$2:$E$970,5,FALSE),0)</f>
        <v>BARRANQUILLA</v>
      </c>
      <c r="H6367" s="103" t="str">
        <f>IFERROR(VLOOKUP(E6367,hoja!A:C,3,FALSE),0)</f>
        <v>0111</v>
      </c>
      <c r="I6367" s="24" t="str">
        <f t="shared" si="1918"/>
        <v>501940111</v>
      </c>
      <c r="K6367" s="23">
        <v>138</v>
      </c>
      <c r="L6367" s="23" t="str">
        <f t="shared" si="1921"/>
        <v>REGIONAL</v>
      </c>
      <c r="M6367" s="23" t="s">
        <v>618</v>
      </c>
      <c r="N6367" s="23" t="s">
        <v>622</v>
      </c>
      <c r="O6367" s="23">
        <f t="shared" si="1919"/>
        <v>25</v>
      </c>
      <c r="P6367" s="23" t="str">
        <f t="shared" si="1920"/>
        <v>501940111Principal</v>
      </c>
    </row>
    <row r="6368" spans="1:16" ht="15" hidden="1" customHeight="1">
      <c r="A6368" s="82" t="s">
        <v>1332</v>
      </c>
      <c r="B6368" s="23">
        <f>IFERROR(VLOOKUP(A6368,hoja!$A$2:$E$970,4,FALSE),0)</f>
        <v>0</v>
      </c>
      <c r="C6368" s="23">
        <f>IFERROR(VLOOKUP(A6368,hoja!$A$2:$E$1370,5,FALSE),0)</f>
        <v>0</v>
      </c>
      <c r="D6368" s="23">
        <f>IFERROR(VLOOKUP(A6368,hoja!A:D,3,FALSE),0)</f>
        <v>0</v>
      </c>
      <c r="E6368" s="40" t="s">
        <v>743</v>
      </c>
      <c r="F6368" s="23" t="str">
        <f>IFERROR(VLOOKUP(E6368,hoja!$A$2:$E$970,4,FALSE),0)</f>
        <v>CENTRO</v>
      </c>
      <c r="G6368" s="23" t="str">
        <f>IFERROR(VLOOKUP(E6368,hoja!$A$2:$E$970,5,FALSE),0)</f>
        <v>BOGOTÁ</v>
      </c>
      <c r="H6368" s="103" t="str">
        <f>IFERROR(VLOOKUP(E6368,hoja!A:C,3,FALSE),0)</f>
        <v>0461</v>
      </c>
      <c r="I6368" s="24" t="str">
        <f t="shared" si="1918"/>
        <v>00461</v>
      </c>
      <c r="K6368" s="23">
        <v>10</v>
      </c>
      <c r="L6368" s="23" t="str">
        <f t="shared" si="1921"/>
        <v>NACIONAL</v>
      </c>
      <c r="M6368" s="23" t="s">
        <v>618</v>
      </c>
      <c r="N6368" s="23" t="s">
        <v>622</v>
      </c>
      <c r="O6368" s="23">
        <f t="shared" si="1919"/>
        <v>25</v>
      </c>
      <c r="P6368" s="23" t="str">
        <f t="shared" si="1920"/>
        <v>00461Principal</v>
      </c>
    </row>
    <row r="6369" spans="1:16" ht="15" hidden="1" customHeight="1">
      <c r="A6369" s="82" t="s">
        <v>1360</v>
      </c>
      <c r="B6369" s="23">
        <f>IFERROR(VLOOKUP(A6369,hoja!$A$2:$E$970,4,FALSE),0)</f>
        <v>0</v>
      </c>
      <c r="C6369" s="23">
        <f>IFERROR(VLOOKUP(A6369,hoja!$A$2:$E$1370,5,FALSE),0)</f>
        <v>0</v>
      </c>
      <c r="D6369" s="23">
        <f>IFERROR(VLOOKUP(A6369,hoja!A:D,3,FALSE),0)</f>
        <v>0</v>
      </c>
      <c r="E6369" s="40" t="s">
        <v>987</v>
      </c>
      <c r="F6369" s="23" t="str">
        <f>IFERROR(VLOOKUP(E6369,hoja!$A$2:$E$970,4,FALSE),0)</f>
        <v>ANTIOQUIA</v>
      </c>
      <c r="G6369" s="23" t="str">
        <f>IFERROR(VLOOKUP(E6369,hoja!$A$2:$E$970,5,FALSE),0)</f>
        <v>MEDELLÍN</v>
      </c>
      <c r="H6369" s="103" t="str">
        <f>IFERROR(VLOOKUP(E6369,hoja!A:C,3,FALSE),0)</f>
        <v>60001</v>
      </c>
      <c r="I6369" s="24" t="str">
        <f t="shared" si="1918"/>
        <v>060001</v>
      </c>
      <c r="K6369" s="23">
        <v>24</v>
      </c>
      <c r="L6369" s="23" t="str">
        <f t="shared" si="1921"/>
        <v>NACIONAL</v>
      </c>
      <c r="M6369" s="23" t="s">
        <v>618</v>
      </c>
      <c r="N6369" s="23" t="s">
        <v>622</v>
      </c>
      <c r="O6369" s="23">
        <f t="shared" si="1919"/>
        <v>25</v>
      </c>
      <c r="P6369" s="23" t="str">
        <f t="shared" si="1920"/>
        <v>060001Principal</v>
      </c>
    </row>
    <row r="6370" spans="1:16" ht="15" hidden="1" customHeight="1">
      <c r="A6370" s="82" t="s">
        <v>1349</v>
      </c>
      <c r="B6370" s="23">
        <f>IFERROR(VLOOKUP(A6370,hoja!$A$2:$E$970,4,FALSE),0)</f>
        <v>0</v>
      </c>
      <c r="C6370" s="23">
        <f>IFERROR(VLOOKUP(A6370,hoja!$A$2:$E$1370,5,FALSE),0)</f>
        <v>0</v>
      </c>
      <c r="D6370" s="23">
        <f>IFERROR(VLOOKUP(A6370,hoja!A:D,3,FALSE),0)</f>
        <v>0</v>
      </c>
      <c r="E6370" s="40" t="s">
        <v>1346</v>
      </c>
      <c r="F6370" s="23" t="str">
        <f>IFERROR(VLOOKUP(E6370,hoja!$A$2:$E$970,4,FALSE),0)</f>
        <v>COSTA</v>
      </c>
      <c r="G6370" s="23" t="str">
        <f>IFERROR(VLOOKUP(E6370,hoja!$A$2:$E$970,5,FALSE),0)</f>
        <v>BARRANQUILLA</v>
      </c>
      <c r="H6370" s="103" t="str">
        <f>IFERROR(VLOOKUP(E6370,hoja!A:C,3,FALSE),0)</f>
        <v>50731</v>
      </c>
      <c r="I6370" s="24" t="str">
        <f t="shared" si="1918"/>
        <v>050731</v>
      </c>
      <c r="K6370" s="23">
        <v>13</v>
      </c>
      <c r="L6370" s="23" t="str">
        <f t="shared" si="1921"/>
        <v>NACIONAL</v>
      </c>
      <c r="M6370" s="23" t="s">
        <v>618</v>
      </c>
      <c r="N6370" s="23" t="s">
        <v>622</v>
      </c>
      <c r="O6370" s="23">
        <f t="shared" si="1919"/>
        <v>25</v>
      </c>
      <c r="P6370" s="23" t="str">
        <f t="shared" si="1920"/>
        <v>050731Principal</v>
      </c>
    </row>
    <row r="6371" spans="1:16" ht="15" hidden="1" customHeight="1">
      <c r="A6371" s="82" t="s">
        <v>1349</v>
      </c>
      <c r="B6371" s="23">
        <f>IFERROR(VLOOKUP(A6371,hoja!$A$2:$E$970,4,FALSE),0)</f>
        <v>0</v>
      </c>
      <c r="C6371" s="23">
        <f>IFERROR(VLOOKUP(A6371,hoja!$A$2:$E$1370,5,FALSE),0)</f>
        <v>0</v>
      </c>
      <c r="D6371" s="23">
        <f>IFERROR(VLOOKUP(A6371,hoja!A:D,3,FALSE),0)</f>
        <v>0</v>
      </c>
      <c r="E6371" s="40" t="s">
        <v>642</v>
      </c>
      <c r="F6371" s="23" t="str">
        <f>IFERROR(VLOOKUP(E6371,hoja!$A$2:$E$970,4,FALSE),0)</f>
        <v>COSTA</v>
      </c>
      <c r="G6371" s="23" t="str">
        <f>IFERROR(VLOOKUP(E6371,hoja!$A$2:$E$970,5,FALSE),0)</f>
        <v>BARRANQUILLA</v>
      </c>
      <c r="H6371" s="103" t="str">
        <f>IFERROR(VLOOKUP(E6371,hoja!A:C,3,FALSE),0)</f>
        <v>0111</v>
      </c>
      <c r="I6371" s="24" t="str">
        <f t="shared" si="1918"/>
        <v>00111</v>
      </c>
      <c r="K6371" s="23">
        <v>16</v>
      </c>
      <c r="L6371" s="23" t="str">
        <f t="shared" si="1921"/>
        <v>NACIONAL</v>
      </c>
      <c r="M6371" s="23" t="s">
        <v>618</v>
      </c>
      <c r="N6371" s="23" t="s">
        <v>622</v>
      </c>
      <c r="O6371" s="23">
        <f t="shared" si="1919"/>
        <v>25</v>
      </c>
      <c r="P6371" s="23" t="str">
        <f t="shared" si="1920"/>
        <v>00111Principal</v>
      </c>
    </row>
    <row r="6372" spans="1:16" ht="15" hidden="1" customHeight="1">
      <c r="A6372" s="82" t="s">
        <v>943</v>
      </c>
      <c r="B6372" s="23" t="str">
        <f>IFERROR(VLOOKUP(A6372,hoja!$A$2:$E$970,4,FALSE),0)</f>
        <v>CENTRO</v>
      </c>
      <c r="C6372" s="23" t="str">
        <f>IFERROR(VLOOKUP(A6372,hoja!$A$2:$E$1370,5,FALSE),0)</f>
        <v>BOGOTÁ</v>
      </c>
      <c r="D6372" s="23" t="str">
        <f>IFERROR(VLOOKUP(A6372,hoja!A:D,3,FALSE),0)</f>
        <v>60003</v>
      </c>
      <c r="E6372" s="40" t="s">
        <v>663</v>
      </c>
      <c r="F6372" s="23" t="str">
        <f>IFERROR(VLOOKUP(E6372,hoja!$A$2:$E$970,4,FALSE),0)</f>
        <v>CENTRO</v>
      </c>
      <c r="G6372" s="23" t="str">
        <f>IFERROR(VLOOKUP(E6372,hoja!$A$2:$E$970,5,FALSE),0)</f>
        <v>MADRID</v>
      </c>
      <c r="H6372" s="103" t="str">
        <f>IFERROR(VLOOKUP(E6372,hoja!A:C,3,FALSE),0)</f>
        <v>0022</v>
      </c>
      <c r="I6372" s="24" t="str">
        <f t="shared" si="1918"/>
        <v>600030022</v>
      </c>
      <c r="K6372" s="23">
        <v>14</v>
      </c>
      <c r="L6372" s="23" t="str">
        <f t="shared" si="1921"/>
        <v>REGIONAL</v>
      </c>
      <c r="M6372" s="23" t="s">
        <v>618</v>
      </c>
      <c r="N6372" s="23" t="s">
        <v>622</v>
      </c>
      <c r="O6372" s="23">
        <f t="shared" si="1919"/>
        <v>25</v>
      </c>
      <c r="P6372" s="23" t="str">
        <f t="shared" si="1920"/>
        <v>600030022Principal</v>
      </c>
    </row>
    <row r="6373" spans="1:16" ht="15" hidden="1" customHeight="1">
      <c r="A6373" s="82" t="s">
        <v>943</v>
      </c>
      <c r="B6373" s="23" t="str">
        <f>IFERROR(VLOOKUP(A6373,hoja!$A$2:$E$970,4,FALSE),0)</f>
        <v>CENTRO</v>
      </c>
      <c r="C6373" s="23" t="str">
        <f>IFERROR(VLOOKUP(A6373,hoja!$A$2:$E$1370,5,FALSE),0)</f>
        <v>BOGOTÁ</v>
      </c>
      <c r="D6373" s="23" t="str">
        <f>IFERROR(VLOOKUP(A6373,hoja!A:D,3,FALSE),0)</f>
        <v>60003</v>
      </c>
      <c r="E6373" s="40" t="s">
        <v>1330</v>
      </c>
      <c r="F6373" s="23" t="str">
        <f>IFERROR(VLOOKUP(E6373,hoja!$A$2:$E$970,4,FALSE),0)</f>
        <v>CENTRO</v>
      </c>
      <c r="G6373" s="23" t="str">
        <f>IFERROR(VLOOKUP(E6373,hoja!$A$2:$E$970,5,FALSE),0)</f>
        <v>SESQUILÉ</v>
      </c>
      <c r="H6373" s="103" t="str">
        <f>IFERROR(VLOOKUP(E6373,hoja!A:C,3,FALSE),0)</f>
        <v>1501</v>
      </c>
      <c r="I6373" s="24" t="str">
        <f t="shared" si="1918"/>
        <v>600031501</v>
      </c>
      <c r="K6373" s="23">
        <v>2</v>
      </c>
      <c r="L6373" s="23" t="str">
        <f t="shared" si="1921"/>
        <v>REGIONAL</v>
      </c>
      <c r="M6373" s="23" t="s">
        <v>618</v>
      </c>
      <c r="N6373" s="23" t="s">
        <v>622</v>
      </c>
      <c r="O6373" s="23">
        <f t="shared" si="1919"/>
        <v>25</v>
      </c>
      <c r="P6373" s="23" t="str">
        <f t="shared" si="1920"/>
        <v>600031501Principal</v>
      </c>
    </row>
    <row r="6374" spans="1:16" ht="15" hidden="1" customHeight="1">
      <c r="A6374" s="82" t="s">
        <v>943</v>
      </c>
      <c r="B6374" s="23" t="str">
        <f>IFERROR(VLOOKUP(A6374,hoja!$A$2:$E$970,4,FALSE),0)</f>
        <v>CENTRO</v>
      </c>
      <c r="C6374" s="23" t="str">
        <f>IFERROR(VLOOKUP(A6374,hoja!$A$2:$E$1370,5,FALSE),0)</f>
        <v>BOGOTÁ</v>
      </c>
      <c r="D6374" s="23" t="str">
        <f>IFERROR(VLOOKUP(A6374,hoja!A:D,3,FALSE),0)</f>
        <v>60003</v>
      </c>
      <c r="E6374" s="40" t="s">
        <v>1330</v>
      </c>
      <c r="F6374" s="23" t="str">
        <f>IFERROR(VLOOKUP(E6374,hoja!$A$2:$E$970,4,FALSE),0)</f>
        <v>CENTRO</v>
      </c>
      <c r="G6374" s="23" t="str">
        <f>IFERROR(VLOOKUP(E6374,hoja!$A$2:$E$970,5,FALSE),0)</f>
        <v>SESQUILÉ</v>
      </c>
      <c r="H6374" s="103" t="str">
        <f>IFERROR(VLOOKUP(E6374,hoja!A:C,3,FALSE),0)</f>
        <v>1501</v>
      </c>
      <c r="I6374" s="24" t="str">
        <f t="shared" si="1918"/>
        <v>600031501</v>
      </c>
      <c r="K6374" s="23">
        <v>64</v>
      </c>
      <c r="L6374" s="23" t="str">
        <f t="shared" si="1921"/>
        <v>REGIONAL</v>
      </c>
      <c r="M6374" s="23" t="s">
        <v>618</v>
      </c>
      <c r="N6374" s="23" t="s">
        <v>622</v>
      </c>
      <c r="O6374" s="23">
        <f t="shared" si="1919"/>
        <v>25</v>
      </c>
      <c r="P6374" s="23" t="str">
        <f t="shared" si="1920"/>
        <v>600031501Principal</v>
      </c>
    </row>
    <row r="6375" spans="1:16" ht="15" hidden="1" customHeight="1">
      <c r="A6375" s="82" t="s">
        <v>943</v>
      </c>
      <c r="B6375" s="23" t="str">
        <f>IFERROR(VLOOKUP(A6375,hoja!$A$2:$E$970,4,FALSE),0)</f>
        <v>CENTRO</v>
      </c>
      <c r="C6375" s="23" t="str">
        <f>IFERROR(VLOOKUP(A6375,hoja!$A$2:$E$1370,5,FALSE),0)</f>
        <v>BOGOTÁ</v>
      </c>
      <c r="D6375" s="23" t="str">
        <f>IFERROR(VLOOKUP(A6375,hoja!A:D,3,FALSE),0)</f>
        <v>60003</v>
      </c>
      <c r="E6375" s="40" t="s">
        <v>1255</v>
      </c>
      <c r="F6375" s="23" t="str">
        <f>IFERROR(VLOOKUP(E6375,hoja!$A$2:$E$970,4,FALSE),0)</f>
        <v>CENTRO</v>
      </c>
      <c r="G6375" s="23" t="str">
        <f>IFERROR(VLOOKUP(E6375,hoja!$A$2:$E$970,5,FALSE),0)</f>
        <v>BOGOTÁ</v>
      </c>
      <c r="H6375" s="103" t="str">
        <f>IFERROR(VLOOKUP(E6375,hoja!A:C,3,FALSE),0)</f>
        <v>50235</v>
      </c>
      <c r="I6375" s="24" t="str">
        <f t="shared" si="1918"/>
        <v>6000350235</v>
      </c>
      <c r="K6375" s="23">
        <v>20</v>
      </c>
      <c r="L6375" s="23" t="str">
        <f t="shared" si="1921"/>
        <v>REGIONAL</v>
      </c>
      <c r="M6375" s="23" t="s">
        <v>618</v>
      </c>
      <c r="N6375" s="23" t="s">
        <v>622</v>
      </c>
      <c r="O6375" s="23">
        <f t="shared" si="1919"/>
        <v>25</v>
      </c>
      <c r="P6375" s="23" t="str">
        <f t="shared" si="1920"/>
        <v>6000350235Principal</v>
      </c>
    </row>
    <row r="6376" spans="1:16" ht="15" hidden="1" customHeight="1">
      <c r="A6376" s="82" t="s">
        <v>943</v>
      </c>
      <c r="B6376" s="23" t="str">
        <f>IFERROR(VLOOKUP(A6376,hoja!$A$2:$E$970,4,FALSE),0)</f>
        <v>CENTRO</v>
      </c>
      <c r="C6376" s="23" t="str">
        <f>IFERROR(VLOOKUP(A6376,hoja!$A$2:$E$1370,5,FALSE),0)</f>
        <v>BOGOTÁ</v>
      </c>
      <c r="D6376" s="23" t="str">
        <f>IFERROR(VLOOKUP(A6376,hoja!A:D,3,FALSE),0)</f>
        <v>60003</v>
      </c>
      <c r="E6376" s="40" t="s">
        <v>751</v>
      </c>
      <c r="F6376" s="23" t="str">
        <f>IFERROR(VLOOKUP(E6376,hoja!$A$2:$E$970,4,FALSE),0)</f>
        <v>CENTRO</v>
      </c>
      <c r="G6376" s="23" t="str">
        <f>IFERROR(VLOOKUP(E6376,hoja!$A$2:$E$970,5,FALSE),0)</f>
        <v>BOGOTÁ</v>
      </c>
      <c r="H6376" s="103" t="str">
        <f>IFERROR(VLOOKUP(E6376,hoja!A:C,3,FALSE),0)</f>
        <v>0002A</v>
      </c>
      <c r="I6376" s="24" t="str">
        <f t="shared" si="1918"/>
        <v>600030002A</v>
      </c>
      <c r="K6376" s="23">
        <v>26</v>
      </c>
      <c r="L6376" s="23" t="str">
        <f t="shared" si="1921"/>
        <v>REGIONAL</v>
      </c>
      <c r="M6376" s="23" t="s">
        <v>618</v>
      </c>
      <c r="N6376" s="23" t="s">
        <v>622</v>
      </c>
      <c r="O6376" s="23">
        <f t="shared" si="1919"/>
        <v>25</v>
      </c>
      <c r="P6376" s="23" t="str">
        <f t="shared" si="1920"/>
        <v>600030002APrincipal</v>
      </c>
    </row>
    <row r="6377" spans="1:16" ht="15" hidden="1" customHeight="1">
      <c r="A6377" s="82" t="s">
        <v>943</v>
      </c>
      <c r="B6377" s="23" t="str">
        <f>IFERROR(VLOOKUP(A6377,hoja!$A$2:$E$970,4,FALSE),0)</f>
        <v>CENTRO</v>
      </c>
      <c r="C6377" s="23" t="str">
        <f>IFERROR(VLOOKUP(A6377,hoja!$A$2:$E$1370,5,FALSE),0)</f>
        <v>BOGOTÁ</v>
      </c>
      <c r="D6377" s="23" t="str">
        <f>IFERROR(VLOOKUP(A6377,hoja!A:D,3,FALSE),0)</f>
        <v>60003</v>
      </c>
      <c r="E6377" s="40" t="s">
        <v>942</v>
      </c>
      <c r="F6377" s="23" t="str">
        <f>IFERROR(VLOOKUP(E6377,hoja!$A$2:$E$970,4,FALSE),0)</f>
        <v>CENTRO</v>
      </c>
      <c r="G6377" s="23" t="str">
        <f>IFERROR(VLOOKUP(E6377,hoja!$A$2:$E$970,5,FALSE),0)</f>
        <v>BOGOTÁ</v>
      </c>
      <c r="H6377" s="103" t="str">
        <f>IFERROR(VLOOKUP(E6377,hoja!A:C,3,FALSE),0)</f>
        <v>60002</v>
      </c>
      <c r="I6377" s="24" t="str">
        <f t="shared" si="1918"/>
        <v>6000360002</v>
      </c>
      <c r="K6377" s="23">
        <v>20</v>
      </c>
      <c r="L6377" s="23" t="str">
        <f t="shared" si="1921"/>
        <v>REGIONAL</v>
      </c>
      <c r="M6377" s="23" t="s">
        <v>755</v>
      </c>
      <c r="N6377" s="23" t="s">
        <v>622</v>
      </c>
      <c r="O6377" s="23">
        <f t="shared" si="1919"/>
        <v>25</v>
      </c>
      <c r="P6377" s="23" t="str">
        <f t="shared" si="1920"/>
        <v>6000360002Bogota</v>
      </c>
    </row>
    <row r="6378" spans="1:16" ht="15" hidden="1" customHeight="1">
      <c r="A6378" s="82" t="s">
        <v>1345</v>
      </c>
      <c r="B6378" s="23" t="str">
        <f>IFERROR(VLOOKUP(A6378,hoja!$A$2:$E$970,4,FALSE),0)</f>
        <v>COSTA</v>
      </c>
      <c r="C6378" s="23" t="str">
        <f>IFERROR(VLOOKUP(A6378,hoja!$A$2:$E$1370,5,FALSE),0)</f>
        <v>BARRANQUILLA</v>
      </c>
      <c r="D6378" s="23" t="str">
        <f>IFERROR(VLOOKUP(A6378,hoja!A:D,3,FALSE),0)</f>
        <v>50729</v>
      </c>
      <c r="E6378" s="40" t="s">
        <v>1348</v>
      </c>
      <c r="F6378" s="23">
        <f>IFERROR(VLOOKUP(E6378,hoja!$A$2:$E$970,4,FALSE),0)</f>
        <v>0</v>
      </c>
      <c r="G6378" s="23">
        <f>IFERROR(VLOOKUP(E6378,hoja!$A$2:$E$970,5,FALSE),0)</f>
        <v>0</v>
      </c>
      <c r="H6378" s="103">
        <f>IFERROR(VLOOKUP(E6378,hoja!A:C,3,FALSE),0)</f>
        <v>0</v>
      </c>
      <c r="I6378" s="24" t="str">
        <f t="shared" si="1918"/>
        <v>507290</v>
      </c>
      <c r="K6378" s="23">
        <v>28</v>
      </c>
      <c r="L6378" s="23" t="str">
        <f t="shared" si="1921"/>
        <v>NACIONAL</v>
      </c>
      <c r="M6378" s="23" t="s">
        <v>618</v>
      </c>
      <c r="N6378" s="23" t="s">
        <v>622</v>
      </c>
      <c r="O6378" s="23">
        <f t="shared" si="1919"/>
        <v>25</v>
      </c>
      <c r="P6378" s="23" t="str">
        <f t="shared" si="1920"/>
        <v>507290Principal</v>
      </c>
    </row>
    <row r="6379" spans="1:16" ht="15" hidden="1" customHeight="1">
      <c r="A6379" s="82" t="s">
        <v>1345</v>
      </c>
      <c r="B6379" s="23" t="str">
        <f>IFERROR(VLOOKUP(A6379,hoja!$A$2:$E$970,4,FALSE),0)</f>
        <v>COSTA</v>
      </c>
      <c r="C6379" s="23" t="str">
        <f>IFERROR(VLOOKUP(A6379,hoja!$A$2:$E$1370,5,FALSE),0)</f>
        <v>BARRANQUILLA</v>
      </c>
      <c r="D6379" s="23" t="str">
        <f>IFERROR(VLOOKUP(A6379,hoja!A:D,3,FALSE),0)</f>
        <v>50729</v>
      </c>
      <c r="E6379" s="40" t="s">
        <v>1361</v>
      </c>
      <c r="F6379" s="23">
        <f>IFERROR(VLOOKUP(E6379,hoja!$A$2:$E$970,4,FALSE),0)</f>
        <v>0</v>
      </c>
      <c r="G6379" s="23">
        <f>IFERROR(VLOOKUP(E6379,hoja!$A$2:$E$970,5,FALSE),0)</f>
        <v>0</v>
      </c>
      <c r="H6379" s="103">
        <f>IFERROR(VLOOKUP(E6379,hoja!A:C,3,FALSE),0)</f>
        <v>0</v>
      </c>
      <c r="I6379" s="24" t="str">
        <f t="shared" si="1918"/>
        <v>507290</v>
      </c>
      <c r="K6379" s="23">
        <v>29</v>
      </c>
      <c r="L6379" s="23" t="str">
        <f t="shared" si="1921"/>
        <v>NACIONAL</v>
      </c>
      <c r="M6379" s="23" t="s">
        <v>618</v>
      </c>
      <c r="N6379" s="23" t="s">
        <v>622</v>
      </c>
      <c r="O6379" s="23">
        <f t="shared" si="1919"/>
        <v>25</v>
      </c>
      <c r="P6379" s="23" t="str">
        <f t="shared" si="1920"/>
        <v>507290Principal</v>
      </c>
    </row>
    <row r="6380" spans="1:16" ht="15" hidden="1" customHeight="1">
      <c r="A6380" s="82" t="s">
        <v>1345</v>
      </c>
      <c r="B6380" s="23" t="str">
        <f>IFERROR(VLOOKUP(A6380,hoja!$A$2:$E$970,4,FALSE),0)</f>
        <v>COSTA</v>
      </c>
      <c r="C6380" s="23" t="str">
        <f>IFERROR(VLOOKUP(A6380,hoja!$A$2:$E$1370,5,FALSE),0)</f>
        <v>BARRANQUILLA</v>
      </c>
      <c r="D6380" s="23" t="str">
        <f>IFERROR(VLOOKUP(A6380,hoja!A:D,3,FALSE),0)</f>
        <v>50729</v>
      </c>
      <c r="E6380" s="40" t="s">
        <v>1344</v>
      </c>
      <c r="F6380" s="23">
        <f>IFERROR(VLOOKUP(E6380,hoja!$A$2:$E$970,4,FALSE),0)</f>
        <v>0</v>
      </c>
      <c r="G6380" s="23">
        <f>IFERROR(VLOOKUP(E6380,hoja!$A$2:$E$970,5,FALSE),0)</f>
        <v>0</v>
      </c>
      <c r="H6380" s="103">
        <f>IFERROR(VLOOKUP(E6380,hoja!A:C,3,FALSE),0)</f>
        <v>0</v>
      </c>
      <c r="I6380" s="24" t="str">
        <f t="shared" si="1918"/>
        <v>507290</v>
      </c>
      <c r="K6380" s="23">
        <v>17</v>
      </c>
      <c r="L6380" s="23" t="str">
        <f t="shared" si="1921"/>
        <v>NACIONAL</v>
      </c>
      <c r="M6380" s="23" t="s">
        <v>618</v>
      </c>
      <c r="N6380" s="23" t="s">
        <v>622</v>
      </c>
      <c r="O6380" s="23">
        <f t="shared" si="1919"/>
        <v>25</v>
      </c>
      <c r="P6380" s="23" t="str">
        <f t="shared" si="1920"/>
        <v>507290Principal</v>
      </c>
    </row>
    <row r="6381" spans="1:16" ht="15" hidden="1" customHeight="1">
      <c r="A6381" s="82" t="s">
        <v>1345</v>
      </c>
      <c r="B6381" s="23" t="str">
        <f>IFERROR(VLOOKUP(A6381,hoja!$A$2:$E$970,4,FALSE),0)</f>
        <v>COSTA</v>
      </c>
      <c r="C6381" s="23" t="str">
        <f>IFERROR(VLOOKUP(A6381,hoja!$A$2:$E$1370,5,FALSE),0)</f>
        <v>BARRANQUILLA</v>
      </c>
      <c r="D6381" s="23" t="str">
        <f>IFERROR(VLOOKUP(A6381,hoja!A:D,3,FALSE),0)</f>
        <v>50729</v>
      </c>
      <c r="E6381" s="40" t="s">
        <v>1346</v>
      </c>
      <c r="F6381" s="23" t="str">
        <f>IFERROR(VLOOKUP(E6381,hoja!$A$2:$E$970,4,FALSE),0)</f>
        <v>COSTA</v>
      </c>
      <c r="G6381" s="23" t="str">
        <f>IFERROR(VLOOKUP(E6381,hoja!$A$2:$E$970,5,FALSE),0)</f>
        <v>BARRANQUILLA</v>
      </c>
      <c r="H6381" s="103" t="str">
        <f>IFERROR(VLOOKUP(E6381,hoja!A:C,3,FALSE),0)</f>
        <v>50731</v>
      </c>
      <c r="I6381" s="24" t="str">
        <f t="shared" si="1918"/>
        <v>5072950731</v>
      </c>
      <c r="K6381" s="23">
        <v>72</v>
      </c>
      <c r="L6381" s="23" t="str">
        <f t="shared" si="1921"/>
        <v>REGIONAL</v>
      </c>
      <c r="M6381" s="23" t="s">
        <v>618</v>
      </c>
      <c r="N6381" s="23" t="s">
        <v>622</v>
      </c>
      <c r="O6381" s="23">
        <f t="shared" si="1919"/>
        <v>25</v>
      </c>
      <c r="P6381" s="23" t="str">
        <f t="shared" si="1920"/>
        <v>5072950731Principal</v>
      </c>
    </row>
    <row r="6382" spans="1:16" ht="15" hidden="1" customHeight="1">
      <c r="A6382" s="82" t="s">
        <v>1345</v>
      </c>
      <c r="B6382" s="23" t="str">
        <f>IFERROR(VLOOKUP(A6382,hoja!$A$2:$E$970,4,FALSE),0)</f>
        <v>COSTA</v>
      </c>
      <c r="C6382" s="23" t="str">
        <f>IFERROR(VLOOKUP(A6382,hoja!$A$2:$E$1370,5,FALSE),0)</f>
        <v>BARRANQUILLA</v>
      </c>
      <c r="D6382" s="23" t="str">
        <f>IFERROR(VLOOKUP(A6382,hoja!A:D,3,FALSE),0)</f>
        <v>50729</v>
      </c>
      <c r="E6382" s="40" t="s">
        <v>1347</v>
      </c>
      <c r="F6382" s="23" t="str">
        <f>IFERROR(VLOOKUP(E6382,hoja!$A$2:$E$970,4,FALSE),0)</f>
        <v>COSTA</v>
      </c>
      <c r="G6382" s="23" t="str">
        <f>IFERROR(VLOOKUP(E6382,hoja!$A$2:$E$970,5,FALSE),0)</f>
        <v>BARRANQUILLA</v>
      </c>
      <c r="H6382" s="103" t="str">
        <f>IFERROR(VLOOKUP(E6382,hoja!A:C,3,FALSE),0)</f>
        <v>50732</v>
      </c>
      <c r="I6382" s="24" t="str">
        <f t="shared" si="1918"/>
        <v>5072950732</v>
      </c>
      <c r="K6382" s="23">
        <v>14</v>
      </c>
      <c r="L6382" s="23" t="str">
        <f t="shared" si="1921"/>
        <v>REGIONAL</v>
      </c>
      <c r="M6382" s="23" t="s">
        <v>618</v>
      </c>
      <c r="N6382" s="23" t="s">
        <v>622</v>
      </c>
      <c r="O6382" s="23">
        <f t="shared" si="1919"/>
        <v>25</v>
      </c>
      <c r="P6382" s="23" t="str">
        <f t="shared" si="1920"/>
        <v>5072950732Principal</v>
      </c>
    </row>
    <row r="6383" spans="1:16" ht="15" hidden="1" customHeight="1">
      <c r="A6383" s="82" t="s">
        <v>1345</v>
      </c>
      <c r="B6383" s="23" t="str">
        <f>IFERROR(VLOOKUP(A6383,hoja!$A$2:$E$970,4,FALSE),0)</f>
        <v>COSTA</v>
      </c>
      <c r="C6383" s="23" t="str">
        <f>IFERROR(VLOOKUP(A6383,hoja!$A$2:$E$1370,5,FALSE),0)</f>
        <v>BARRANQUILLA</v>
      </c>
      <c r="D6383" s="23" t="str">
        <f>IFERROR(VLOOKUP(A6383,hoja!A:D,3,FALSE),0)</f>
        <v>50729</v>
      </c>
      <c r="E6383" s="40" t="s">
        <v>1046</v>
      </c>
      <c r="F6383" s="23">
        <f>IFERROR(VLOOKUP(E6383,hoja!$A$2:$E$970,4,FALSE),0)</f>
        <v>0</v>
      </c>
      <c r="G6383" s="23">
        <f>IFERROR(VLOOKUP(E6383,hoja!$A$2:$E$970,5,FALSE),0)</f>
        <v>0</v>
      </c>
      <c r="H6383" s="103">
        <f>IFERROR(VLOOKUP(E6383,hoja!A:C,3,FALSE),0)</f>
        <v>0</v>
      </c>
      <c r="I6383" s="24" t="str">
        <f t="shared" si="1918"/>
        <v>507290</v>
      </c>
      <c r="K6383" s="23">
        <v>2</v>
      </c>
      <c r="L6383" s="23" t="str">
        <f t="shared" si="1921"/>
        <v>NACIONAL</v>
      </c>
      <c r="M6383" s="23" t="s">
        <v>618</v>
      </c>
      <c r="N6383" s="23" t="s">
        <v>622</v>
      </c>
      <c r="O6383" s="23">
        <f t="shared" si="1919"/>
        <v>25</v>
      </c>
      <c r="P6383" s="23" t="str">
        <f t="shared" si="1920"/>
        <v>507290Principal</v>
      </c>
    </row>
    <row r="6384" spans="1:16" ht="15" hidden="1" customHeight="1">
      <c r="A6384" s="82" t="s">
        <v>1345</v>
      </c>
      <c r="B6384" s="23" t="str">
        <f>IFERROR(VLOOKUP(A6384,hoja!$A$2:$E$970,4,FALSE),0)</f>
        <v>COSTA</v>
      </c>
      <c r="C6384" s="23" t="str">
        <f>IFERROR(VLOOKUP(A6384,hoja!$A$2:$E$1370,5,FALSE),0)</f>
        <v>BARRANQUILLA</v>
      </c>
      <c r="D6384" s="23" t="str">
        <f>IFERROR(VLOOKUP(A6384,hoja!A:D,3,FALSE),0)</f>
        <v>50729</v>
      </c>
      <c r="E6384" s="40" t="s">
        <v>1349</v>
      </c>
      <c r="F6384" s="23">
        <f>IFERROR(VLOOKUP(E6384,hoja!$A$2:$E$970,4,FALSE),0)</f>
        <v>0</v>
      </c>
      <c r="G6384" s="23">
        <f>IFERROR(VLOOKUP(E6384,hoja!$A$2:$E$970,5,FALSE),0)</f>
        <v>0</v>
      </c>
      <c r="H6384" s="103">
        <f>IFERROR(VLOOKUP(E6384,hoja!A:C,3,FALSE),0)</f>
        <v>0</v>
      </c>
      <c r="I6384" s="24" t="str">
        <f t="shared" si="1918"/>
        <v>507290</v>
      </c>
      <c r="K6384" s="23">
        <v>28</v>
      </c>
      <c r="L6384" s="23" t="str">
        <f t="shared" si="1921"/>
        <v>NACIONAL</v>
      </c>
      <c r="M6384" s="23" t="s">
        <v>618</v>
      </c>
      <c r="N6384" s="23" t="s">
        <v>622</v>
      </c>
      <c r="O6384" s="23">
        <f t="shared" si="1919"/>
        <v>25</v>
      </c>
      <c r="P6384" s="23" t="str">
        <f t="shared" si="1920"/>
        <v>507290Principal</v>
      </c>
    </row>
    <row r="6385" spans="1:16" ht="15" hidden="1" customHeight="1">
      <c r="A6385" s="82" t="s">
        <v>1345</v>
      </c>
      <c r="B6385" s="23" t="str">
        <f>IFERROR(VLOOKUP(A6385,hoja!$A$2:$E$970,4,FALSE),0)</f>
        <v>COSTA</v>
      </c>
      <c r="C6385" s="23" t="str">
        <f>IFERROR(VLOOKUP(A6385,hoja!$A$2:$E$1370,5,FALSE),0)</f>
        <v>BARRANQUILLA</v>
      </c>
      <c r="D6385" s="23" t="str">
        <f>IFERROR(VLOOKUP(A6385,hoja!A:D,3,FALSE),0)</f>
        <v>50729</v>
      </c>
      <c r="E6385" s="40" t="s">
        <v>1356</v>
      </c>
      <c r="F6385" s="23" t="str">
        <f>IFERROR(VLOOKUP(E6385,hoja!$A$2:$E$970,4,FALSE),0)</f>
        <v>COSTA</v>
      </c>
      <c r="G6385" s="23" t="str">
        <f>IFERROR(VLOOKUP(E6385,hoja!$A$2:$E$970,5,FALSE),0)</f>
        <v>BARRANQUILLA</v>
      </c>
      <c r="H6385" s="103" t="str">
        <f>IFERROR(VLOOKUP(E6385,hoja!A:C,3,FALSE),0)</f>
        <v>50730</v>
      </c>
      <c r="I6385" s="24" t="str">
        <f t="shared" si="1918"/>
        <v>5072950730</v>
      </c>
      <c r="K6385" s="23">
        <v>19</v>
      </c>
      <c r="L6385" s="23" t="str">
        <f t="shared" si="1921"/>
        <v>REGIONAL</v>
      </c>
      <c r="M6385" s="23" t="s">
        <v>618</v>
      </c>
      <c r="N6385" s="23" t="s">
        <v>622</v>
      </c>
      <c r="O6385" s="23">
        <f t="shared" si="1919"/>
        <v>25</v>
      </c>
      <c r="P6385" s="23" t="str">
        <f t="shared" si="1920"/>
        <v>5072950730Principal</v>
      </c>
    </row>
    <row r="6386" spans="1:16" ht="15" hidden="1" customHeight="1">
      <c r="A6386" s="82" t="s">
        <v>1345</v>
      </c>
      <c r="B6386" s="23" t="str">
        <f>IFERROR(VLOOKUP(A6386,hoja!$A$2:$E$970,4,FALSE),0)</f>
        <v>COSTA</v>
      </c>
      <c r="C6386" s="23" t="str">
        <f>IFERROR(VLOOKUP(A6386,hoja!$A$2:$E$1370,5,FALSE),0)</f>
        <v>BARRANQUILLA</v>
      </c>
      <c r="D6386" s="23" t="str">
        <f>IFERROR(VLOOKUP(A6386,hoja!A:D,3,FALSE),0)</f>
        <v>50729</v>
      </c>
      <c r="E6386" s="40" t="s">
        <v>1357</v>
      </c>
      <c r="F6386" s="23">
        <f>IFERROR(VLOOKUP(E6386,hoja!$A$2:$E$970,4,FALSE),0)</f>
        <v>0</v>
      </c>
      <c r="G6386" s="23">
        <f>IFERROR(VLOOKUP(E6386,hoja!$A$2:$E$970,5,FALSE),0)</f>
        <v>0</v>
      </c>
      <c r="H6386" s="103">
        <f>IFERROR(VLOOKUP(E6386,hoja!A:C,3,FALSE),0)</f>
        <v>0</v>
      </c>
      <c r="I6386" s="24" t="str">
        <f t="shared" si="1918"/>
        <v>507290</v>
      </c>
      <c r="K6386" s="23">
        <v>106</v>
      </c>
      <c r="L6386" s="23" t="str">
        <f t="shared" si="1921"/>
        <v>NACIONAL</v>
      </c>
      <c r="M6386" s="23" t="s">
        <v>618</v>
      </c>
      <c r="N6386" s="23" t="s">
        <v>622</v>
      </c>
      <c r="O6386" s="23">
        <f t="shared" si="1919"/>
        <v>25</v>
      </c>
      <c r="P6386" s="23" t="str">
        <f t="shared" si="1920"/>
        <v>507290Principal</v>
      </c>
    </row>
    <row r="6387" spans="1:16" ht="15" hidden="1" customHeight="1">
      <c r="A6387" s="82" t="s">
        <v>1356</v>
      </c>
      <c r="B6387" s="23" t="str">
        <f>IFERROR(VLOOKUP(A6387,hoja!$A$2:$E$970,4,FALSE),0)</f>
        <v>COSTA</v>
      </c>
      <c r="C6387" s="23" t="str">
        <f>IFERROR(VLOOKUP(A6387,hoja!$A$2:$E$1370,5,FALSE),0)</f>
        <v>BARRANQUILLA</v>
      </c>
      <c r="D6387" s="23" t="str">
        <f>IFERROR(VLOOKUP(A6387,hoja!A:D,3,FALSE),0)</f>
        <v>50730</v>
      </c>
      <c r="E6387" s="40" t="s">
        <v>642</v>
      </c>
      <c r="F6387" s="23" t="str">
        <f>IFERROR(VLOOKUP(E6387,hoja!$A$2:$E$970,4,FALSE),0)</f>
        <v>COSTA</v>
      </c>
      <c r="G6387" s="23" t="str">
        <f>IFERROR(VLOOKUP(E6387,hoja!$A$2:$E$970,5,FALSE),0)</f>
        <v>BARRANQUILLA</v>
      </c>
      <c r="H6387" s="103" t="str">
        <f>IFERROR(VLOOKUP(E6387,hoja!A:C,3,FALSE),0)</f>
        <v>0111</v>
      </c>
      <c r="I6387" s="24" t="str">
        <f t="shared" si="1918"/>
        <v>507300111</v>
      </c>
      <c r="K6387" s="23">
        <v>15</v>
      </c>
      <c r="L6387" s="23" t="str">
        <f t="shared" si="1921"/>
        <v>REGIONAL</v>
      </c>
      <c r="M6387" s="23" t="s">
        <v>618</v>
      </c>
      <c r="N6387" s="23" t="s">
        <v>622</v>
      </c>
      <c r="O6387" s="23">
        <f t="shared" si="1919"/>
        <v>25</v>
      </c>
      <c r="P6387" s="23" t="str">
        <f t="shared" si="1920"/>
        <v>507300111Principal</v>
      </c>
    </row>
    <row r="6388" spans="1:16" ht="15" hidden="1" customHeight="1">
      <c r="A6388" s="82" t="s">
        <v>1356</v>
      </c>
      <c r="B6388" s="23" t="str">
        <f>IFERROR(VLOOKUP(A6388,hoja!$A$2:$E$970,4,FALSE),0)</f>
        <v>COSTA</v>
      </c>
      <c r="C6388" s="23" t="str">
        <f>IFERROR(VLOOKUP(A6388,hoja!$A$2:$E$1370,5,FALSE),0)</f>
        <v>BARRANQUILLA</v>
      </c>
      <c r="D6388" s="23" t="str">
        <f>IFERROR(VLOOKUP(A6388,hoja!A:D,3,FALSE),0)</f>
        <v>50730</v>
      </c>
      <c r="E6388" s="40" t="s">
        <v>1345</v>
      </c>
      <c r="F6388" s="23" t="str">
        <f>IFERROR(VLOOKUP(E6388,hoja!$A$2:$E$970,4,FALSE),0)</f>
        <v>COSTA</v>
      </c>
      <c r="G6388" s="23" t="str">
        <f>IFERROR(VLOOKUP(E6388,hoja!$A$2:$E$970,5,FALSE),0)</f>
        <v>BARRANQUILLA</v>
      </c>
      <c r="H6388" s="103" t="str">
        <f>IFERROR(VLOOKUP(E6388,hoja!A:C,3,FALSE),0)</f>
        <v>50729</v>
      </c>
      <c r="I6388" s="24" t="str">
        <f t="shared" si="1918"/>
        <v>5073050729</v>
      </c>
      <c r="K6388" s="23">
        <v>14</v>
      </c>
      <c r="L6388" s="23" t="str">
        <f t="shared" si="1921"/>
        <v>REGIONAL</v>
      </c>
      <c r="M6388" s="23" t="s">
        <v>618</v>
      </c>
      <c r="N6388" s="23" t="s">
        <v>622</v>
      </c>
      <c r="O6388" s="23">
        <f t="shared" si="1919"/>
        <v>25</v>
      </c>
      <c r="P6388" s="23" t="str">
        <f t="shared" si="1920"/>
        <v>5073050729Principal</v>
      </c>
    </row>
    <row r="6389" spans="1:16" ht="15" hidden="1" customHeight="1">
      <c r="A6389" s="82" t="s">
        <v>1362</v>
      </c>
      <c r="B6389" s="23">
        <f>IFERROR(VLOOKUP(A6389,hoja!$A$2:$E$970,4,FALSE),0)</f>
        <v>0</v>
      </c>
      <c r="C6389" s="23">
        <f>IFERROR(VLOOKUP(A6389,hoja!$A$2:$E$1370,5,FALSE),0)</f>
        <v>0</v>
      </c>
      <c r="D6389" s="23">
        <f>IFERROR(VLOOKUP(A6389,hoja!A:D,3,FALSE),0)</f>
        <v>0</v>
      </c>
      <c r="E6389" s="40" t="s">
        <v>637</v>
      </c>
      <c r="F6389" s="23" t="str">
        <f>IFERROR(VLOOKUP(E6389,hoja!$A$2:$E$970,4,FALSE),0)</f>
        <v>SANTANDER</v>
      </c>
      <c r="G6389" s="23" t="str">
        <f>IFERROR(VLOOKUP(E6389,hoja!$A$2:$E$970,5,FALSE),0)</f>
        <v>PIEDECUESTA</v>
      </c>
      <c r="H6389" s="103" t="str">
        <f>IFERROR(VLOOKUP(E6389,hoja!A:C,3,FALSE),0)</f>
        <v>0422</v>
      </c>
      <c r="I6389" s="24" t="str">
        <f t="shared" si="1918"/>
        <v>00422</v>
      </c>
      <c r="K6389" s="23">
        <v>23</v>
      </c>
      <c r="L6389" s="23" t="str">
        <f t="shared" si="1921"/>
        <v>NACIONAL</v>
      </c>
      <c r="M6389" s="23" t="s">
        <v>618</v>
      </c>
      <c r="N6389" s="23" t="s">
        <v>622</v>
      </c>
      <c r="O6389" s="23">
        <f t="shared" si="1919"/>
        <v>25</v>
      </c>
      <c r="P6389" s="23" t="str">
        <f t="shared" si="1920"/>
        <v>00422Principal</v>
      </c>
    </row>
    <row r="6390" spans="1:16" ht="15" hidden="1" customHeight="1">
      <c r="A6390" s="82" t="s">
        <v>1357</v>
      </c>
      <c r="B6390" s="23">
        <f>IFERROR(VLOOKUP(A6390,hoja!$A$2:$E$970,4,FALSE),0)</f>
        <v>0</v>
      </c>
      <c r="C6390" s="23">
        <f>IFERROR(VLOOKUP(A6390,hoja!$A$2:$E$1370,5,FALSE),0)</f>
        <v>0</v>
      </c>
      <c r="D6390" s="23">
        <f>IFERROR(VLOOKUP(A6390,hoja!A:D,3,FALSE),0)</f>
        <v>0</v>
      </c>
      <c r="E6390" s="40" t="s">
        <v>642</v>
      </c>
      <c r="F6390" s="23" t="str">
        <f>IFERROR(VLOOKUP(E6390,hoja!$A$2:$E$970,4,FALSE),0)</f>
        <v>COSTA</v>
      </c>
      <c r="G6390" s="23" t="str">
        <f>IFERROR(VLOOKUP(E6390,hoja!$A$2:$E$970,5,FALSE),0)</f>
        <v>BARRANQUILLA</v>
      </c>
      <c r="H6390" s="103" t="str">
        <f>IFERROR(VLOOKUP(E6390,hoja!A:C,3,FALSE),0)</f>
        <v>0111</v>
      </c>
      <c r="I6390" s="24" t="str">
        <f t="shared" si="1918"/>
        <v>00111</v>
      </c>
      <c r="K6390" s="23">
        <v>21</v>
      </c>
      <c r="L6390" s="23" t="str">
        <f t="shared" si="1921"/>
        <v>NACIONAL</v>
      </c>
      <c r="M6390" s="23" t="s">
        <v>618</v>
      </c>
      <c r="N6390" s="23" t="s">
        <v>622</v>
      </c>
      <c r="O6390" s="23">
        <f t="shared" si="1919"/>
        <v>25</v>
      </c>
      <c r="P6390" s="23" t="str">
        <f t="shared" si="1920"/>
        <v>00111Principal</v>
      </c>
    </row>
    <row r="6391" spans="1:16" ht="15" hidden="1" customHeight="1">
      <c r="A6391" s="82" t="s">
        <v>1354</v>
      </c>
      <c r="B6391" s="23">
        <f>IFERROR(VLOOKUP(A6391,hoja!$A$2:$E$970,4,FALSE),0)</f>
        <v>0</v>
      </c>
      <c r="C6391" s="23">
        <f>IFERROR(VLOOKUP(A6391,hoja!$A$2:$E$1370,5,FALSE),0)</f>
        <v>0</v>
      </c>
      <c r="D6391" s="23">
        <f>IFERROR(VLOOKUP(A6391,hoja!A:D,3,FALSE),0)</f>
        <v>0</v>
      </c>
      <c r="E6391" s="40" t="s">
        <v>670</v>
      </c>
      <c r="F6391" s="23" t="str">
        <f>IFERROR(VLOOKUP(E6391,hoja!$A$2:$E$970,4,FALSE),0)</f>
        <v>OCCIDENTE</v>
      </c>
      <c r="G6391" s="23" t="str">
        <f>IFERROR(VLOOKUP(E6391,hoja!$A$2:$E$970,5,FALSE),0)</f>
        <v>PEREIRA</v>
      </c>
      <c r="H6391" s="103" t="str">
        <f>IFERROR(VLOOKUP(E6391,hoja!A:C,3,FALSE),0)</f>
        <v>0134</v>
      </c>
      <c r="I6391" s="24" t="str">
        <f t="shared" si="1918"/>
        <v>00134</v>
      </c>
      <c r="K6391" s="23">
        <v>3</v>
      </c>
      <c r="L6391" s="23" t="str">
        <f t="shared" si="1921"/>
        <v>NACIONAL</v>
      </c>
      <c r="M6391" s="23" t="s">
        <v>618</v>
      </c>
      <c r="N6391" s="23" t="s">
        <v>622</v>
      </c>
      <c r="O6391" s="23">
        <f t="shared" si="1919"/>
        <v>25</v>
      </c>
      <c r="P6391" s="23" t="str">
        <f t="shared" si="1920"/>
        <v>00134Principal</v>
      </c>
    </row>
    <row r="6392" spans="1:16" ht="15" hidden="1" customHeight="1">
      <c r="A6392" s="82" t="s">
        <v>1363</v>
      </c>
      <c r="B6392" s="23" t="str">
        <f>IFERROR(VLOOKUP(A6392,hoja!$A$2:$E$970,4,FALSE),0)</f>
        <v>CENTRO</v>
      </c>
      <c r="C6392" s="23" t="str">
        <f>IFERROR(VLOOKUP(A6392,hoja!$A$2:$E$1370,5,FALSE),0)</f>
        <v>BOGOTÁ</v>
      </c>
      <c r="D6392" s="23" t="str">
        <f>IFERROR(VLOOKUP(A6392,hoja!A:D,3,FALSE),0)</f>
        <v>50674</v>
      </c>
      <c r="E6392" s="40" t="s">
        <v>635</v>
      </c>
      <c r="F6392" s="23" t="str">
        <f>IFERROR(VLOOKUP(E6392,hoja!$A$2:$E$970,4,FALSE),0)</f>
        <v>CENTRO</v>
      </c>
      <c r="G6392" s="23" t="str">
        <f>IFERROR(VLOOKUP(E6392,hoja!$A$2:$E$970,5,FALSE),0)</f>
        <v>BOGOTÁ</v>
      </c>
      <c r="H6392" s="103" t="str">
        <f>IFERROR(VLOOKUP(E6392,hoja!A:C,3,FALSE),0)</f>
        <v>0021</v>
      </c>
      <c r="I6392" s="24" t="str">
        <f t="shared" si="1918"/>
        <v>506740021</v>
      </c>
      <c r="K6392" s="23">
        <v>35</v>
      </c>
      <c r="L6392" s="23" t="str">
        <f t="shared" si="1921"/>
        <v>REGIONAL</v>
      </c>
      <c r="M6392" s="23" t="s">
        <v>618</v>
      </c>
      <c r="N6392" s="23" t="s">
        <v>622</v>
      </c>
      <c r="O6392" s="23">
        <f t="shared" si="1919"/>
        <v>25</v>
      </c>
      <c r="P6392" s="23" t="str">
        <f t="shared" si="1920"/>
        <v>506740021Principal</v>
      </c>
    </row>
    <row r="6393" spans="1:16" ht="15" hidden="1" customHeight="1">
      <c r="A6393" s="26" t="s">
        <v>1059</v>
      </c>
      <c r="B6393" s="23" t="str">
        <f>IFERROR(VLOOKUP(A6393,hoja!$A$2:$E$970,4,FALSE),0)</f>
        <v>ANTIOQUIA</v>
      </c>
      <c r="C6393" s="23" t="str">
        <f>IFERROR(VLOOKUP(A6393,hoja!$A$2:$E$1370,5,FALSE),0)</f>
        <v>MEDELLÍN</v>
      </c>
      <c r="D6393" s="23" t="str">
        <f>IFERROR(VLOOKUP(A6393,hoja!A:D,3,FALSE),0)</f>
        <v>0043</v>
      </c>
      <c r="E6393" s="23" t="s">
        <v>689</v>
      </c>
      <c r="F6393" s="23" t="str">
        <f>IFERROR(VLOOKUP(E6393,hoja!$A$2:$E$970,4,FALSE),0)</f>
        <v>SANTANDER</v>
      </c>
      <c r="G6393" s="23" t="str">
        <f>IFERROR(VLOOKUP(E6393,hoja!$A$2:$E$970,5,FALSE),0)</f>
        <v>AGUACHICA</v>
      </c>
      <c r="H6393" s="103" t="str">
        <f>IFERROR(VLOOKUP(E6393,hoja!A:C,3,FALSE),0)</f>
        <v>0437</v>
      </c>
      <c r="I6393" s="24" t="str">
        <f t="shared" si="1918"/>
        <v>00430437</v>
      </c>
      <c r="K6393" s="23">
        <v>447</v>
      </c>
      <c r="L6393" s="23" t="str">
        <f t="shared" si="1921"/>
        <v>NACIONAL</v>
      </c>
      <c r="M6393" s="23" t="s">
        <v>618</v>
      </c>
      <c r="N6393" s="23" t="str" cm="1">
        <f t="array" ref="N6393">IFERROR(IF(M6393="Principal","LES_ACTIVE",LES_INACTIVE),0)</f>
        <v>LES_ACTIVE</v>
      </c>
      <c r="O6393" s="23">
        <f t="shared" si="1919"/>
        <v>16</v>
      </c>
      <c r="P6393" s="23" t="str">
        <f t="shared" si="1920"/>
        <v>00430437Principal</v>
      </c>
    </row>
    <row r="6394" spans="1:16" ht="15" hidden="1" customHeight="1">
      <c r="A6394" s="26" t="s">
        <v>1059</v>
      </c>
      <c r="B6394" s="23" t="str">
        <f>IFERROR(VLOOKUP(A6394,hoja!$A$2:$E$970,4,FALSE),0)</f>
        <v>ANTIOQUIA</v>
      </c>
      <c r="C6394" s="23" t="str">
        <f>IFERROR(VLOOKUP(A6394,hoja!$A$2:$E$1370,5,FALSE),0)</f>
        <v>MEDELLÍN</v>
      </c>
      <c r="D6394" s="23" t="str">
        <f>IFERROR(VLOOKUP(A6394,hoja!A:D,3,FALSE),0)</f>
        <v>0043</v>
      </c>
      <c r="E6394" s="23" t="s">
        <v>691</v>
      </c>
      <c r="F6394" s="23" t="str">
        <f>IFERROR(VLOOKUP(E6394,hoja!$A$2:$E$970,4,FALSE),0)</f>
        <v>COSTA</v>
      </c>
      <c r="G6394" s="23" t="str">
        <f>IFERROR(VLOOKUP(E6394,hoja!$A$2:$E$970,5,FALSE),0)</f>
        <v>ARACATACA</v>
      </c>
      <c r="H6394" s="103" t="str">
        <f>IFERROR(VLOOKUP(E6394,hoja!A:C,3,FALSE),0)</f>
        <v>0119</v>
      </c>
      <c r="I6394" s="24" t="str">
        <f t="shared" si="1918"/>
        <v>00430119</v>
      </c>
      <c r="K6394" s="23">
        <v>736</v>
      </c>
      <c r="L6394" s="23" t="str">
        <f t="shared" si="1921"/>
        <v>NACIONAL</v>
      </c>
      <c r="M6394" s="23" t="s">
        <v>618</v>
      </c>
      <c r="N6394" s="23" t="str" cm="1">
        <f t="array" ref="N6394">IFERROR(IF(M6394="Principal","LES_ACTIVE",LES_INACTIVE),0)</f>
        <v>LES_ACTIVE</v>
      </c>
      <c r="O6394" s="23">
        <f t="shared" si="1919"/>
        <v>12</v>
      </c>
      <c r="P6394" s="23" t="str">
        <f t="shared" si="1920"/>
        <v>00430119Principal</v>
      </c>
    </row>
    <row r="6395" spans="1:16" ht="15" hidden="1" customHeight="1">
      <c r="A6395" s="26" t="s">
        <v>1059</v>
      </c>
      <c r="B6395" s="23" t="str">
        <f>IFERROR(VLOOKUP(A6395,hoja!$A$2:$E$970,4,FALSE),0)</f>
        <v>ANTIOQUIA</v>
      </c>
      <c r="C6395" s="23" t="str">
        <f>IFERROR(VLOOKUP(A6395,hoja!$A$2:$E$1370,5,FALSE),0)</f>
        <v>MEDELLÍN</v>
      </c>
      <c r="D6395" s="23" t="str">
        <f>IFERROR(VLOOKUP(A6395,hoja!A:D,3,FALSE),0)</f>
        <v>0043</v>
      </c>
      <c r="E6395" s="23" t="s">
        <v>659</v>
      </c>
      <c r="F6395" s="23" t="str">
        <f>IFERROR(VLOOKUP(E6395,hoja!$A$2:$E$970,4,FALSE),0)</f>
        <v>OCCIDENTE</v>
      </c>
      <c r="G6395" s="23" t="str">
        <f>IFERROR(VLOOKUP(E6395,hoja!$A$2:$E$970,5,FALSE),0)</f>
        <v>ARMENIA</v>
      </c>
      <c r="H6395" s="103" t="str">
        <f>IFERROR(VLOOKUP(E6395,hoja!A:C,3,FALSE),0)</f>
        <v>0142</v>
      </c>
      <c r="I6395" s="24" t="str">
        <f t="shared" si="1918"/>
        <v>00430142</v>
      </c>
      <c r="J6395" s="23">
        <v>38.52097222226439</v>
      </c>
      <c r="K6395" s="23">
        <v>302</v>
      </c>
      <c r="L6395" s="23" t="str">
        <f t="shared" si="1921"/>
        <v>NACIONAL</v>
      </c>
      <c r="M6395" s="23" t="s">
        <v>618</v>
      </c>
      <c r="N6395" s="23" t="str" cm="1">
        <f t="array" ref="N6395">IFERROR(IF(M6395="Principal","LES_ACTIVE",LES_INACTIVE),0)</f>
        <v>LES_ACTIVE</v>
      </c>
      <c r="O6395" s="23">
        <f t="shared" si="1919"/>
        <v>16</v>
      </c>
      <c r="P6395" s="23" t="str">
        <f t="shared" si="1920"/>
        <v>00430142Principal</v>
      </c>
    </row>
    <row r="6396" spans="1:16" ht="15" hidden="1" customHeight="1">
      <c r="A6396" s="26" t="s">
        <v>1059</v>
      </c>
      <c r="B6396" s="23" t="str">
        <f>IFERROR(VLOOKUP(A6396,hoja!$A$2:$E$970,4,FALSE),0)</f>
        <v>ANTIOQUIA</v>
      </c>
      <c r="C6396" s="23" t="str">
        <f>IFERROR(VLOOKUP(A6396,hoja!$A$2:$E$1370,5,FALSE),0)</f>
        <v>MEDELLÍN</v>
      </c>
      <c r="D6396" s="23" t="str">
        <f>IFERROR(VLOOKUP(A6396,hoja!A:D,3,FALSE),0)</f>
        <v>0043</v>
      </c>
      <c r="E6396" s="23" t="s">
        <v>692</v>
      </c>
      <c r="F6396" s="23" t="str">
        <f>IFERROR(VLOOKUP(E6396,hoja!$A$2:$E$970,4,FALSE),0)</f>
        <v>SANTANDER</v>
      </c>
      <c r="G6396" s="23" t="str">
        <f>IFERROR(VLOOKUP(E6396,hoja!$A$2:$E$970,5,FALSE),0)</f>
        <v>BARBOSA</v>
      </c>
      <c r="H6396" s="103" t="str">
        <f>IFERROR(VLOOKUP(E6396,hoja!A:C,3,FALSE),0)</f>
        <v>0446</v>
      </c>
      <c r="I6396" s="24" t="str">
        <f t="shared" ref="I6396:I6455" si="1922">D6396&amp;H6396</f>
        <v>00430446</v>
      </c>
      <c r="K6396" s="23">
        <v>582</v>
      </c>
      <c r="L6396" s="23" t="str">
        <f t="shared" si="1921"/>
        <v>NACIONAL</v>
      </c>
      <c r="M6396" s="23" t="s">
        <v>621</v>
      </c>
      <c r="N6396" s="23" cm="1">
        <f t="array" aca="1" ref="N6396" ca="1">IFERROR(IF(M6396="Principal","LES_ACTIVE",LES_INACTIVE),0)</f>
        <v>0</v>
      </c>
      <c r="O6396" s="23">
        <f t="shared" ref="O6396:O6455" si="1923">IF(K6396&lt;=250,25,IF(K6396&lt;=500,16,IF(K6396&lt;=800,12,IF(K6396&lt;=1100,8,IF(K6396&lt;=1400,6,IF(K6396&lt;=1700,5))))))</f>
        <v>12</v>
      </c>
      <c r="P6396" s="23" t="str">
        <f t="shared" ref="P6396:P6455" si="1924">D6396&amp;H6396&amp;M6396</f>
        <v>00430446La vega</v>
      </c>
    </row>
    <row r="6397" spans="1:16" ht="15" hidden="1" customHeight="1">
      <c r="A6397" s="26" t="s">
        <v>1059</v>
      </c>
      <c r="B6397" s="23" t="str">
        <f>IFERROR(VLOOKUP(A6397,hoja!$A$2:$E$970,4,FALSE),0)</f>
        <v>ANTIOQUIA</v>
      </c>
      <c r="C6397" s="23" t="str">
        <f>IFERROR(VLOOKUP(A6397,hoja!$A$2:$E$1370,5,FALSE),0)</f>
        <v>MEDELLÍN</v>
      </c>
      <c r="D6397" s="23" t="str">
        <f>IFERROR(VLOOKUP(A6397,hoja!A:D,3,FALSE),0)</f>
        <v>0043</v>
      </c>
      <c r="E6397" s="23" t="s">
        <v>693</v>
      </c>
      <c r="F6397" s="23" t="str">
        <f>IFERROR(VLOOKUP(E6397,hoja!$A$2:$E$970,4,FALSE),0)</f>
        <v>COSTA</v>
      </c>
      <c r="G6397" s="23" t="str">
        <f>IFERROR(VLOOKUP(E6397,hoja!$A$2:$E$970,5,FALSE),0)</f>
        <v>BOSCONIA</v>
      </c>
      <c r="H6397" s="103" t="str">
        <f>IFERROR(VLOOKUP(E6397,hoja!A:C,3,FALSE),0)</f>
        <v>0449</v>
      </c>
      <c r="I6397" s="24" t="str">
        <f t="shared" si="1922"/>
        <v>00430449</v>
      </c>
      <c r="K6397" s="23">
        <v>658</v>
      </c>
      <c r="L6397" s="23" t="str">
        <f t="shared" si="1921"/>
        <v>NACIONAL</v>
      </c>
      <c r="M6397" s="23" t="s">
        <v>618</v>
      </c>
      <c r="N6397" s="23" t="str" cm="1">
        <f t="array" ref="N6397">IFERROR(IF(M6397="Principal","LES_ACTIVE",LES_INACTIVE),0)</f>
        <v>LES_ACTIVE</v>
      </c>
      <c r="O6397" s="23">
        <f t="shared" si="1923"/>
        <v>12</v>
      </c>
      <c r="P6397" s="23" t="str">
        <f t="shared" si="1924"/>
        <v>00430449Principal</v>
      </c>
    </row>
    <row r="6398" spans="1:16" ht="15" hidden="1" customHeight="1">
      <c r="A6398" s="26" t="s">
        <v>1059</v>
      </c>
      <c r="B6398" s="23" t="str">
        <f>IFERROR(VLOOKUP(A6398,hoja!$A$2:$E$970,4,FALSE),0)</f>
        <v>ANTIOQUIA</v>
      </c>
      <c r="C6398" s="23" t="str">
        <f>IFERROR(VLOOKUP(A6398,hoja!$A$2:$E$1370,5,FALSE),0)</f>
        <v>MEDELLÍN</v>
      </c>
      <c r="D6398" s="23" t="str">
        <f>IFERROR(VLOOKUP(A6398,hoja!A:D,3,FALSE),0)</f>
        <v>0043</v>
      </c>
      <c r="E6398" s="23" t="s">
        <v>694</v>
      </c>
      <c r="F6398" s="23" t="str">
        <f>IFERROR(VLOOKUP(E6398,hoja!$A$2:$E$970,4,FALSE),0)</f>
        <v>OCCIDENTE</v>
      </c>
      <c r="G6398" s="23" t="str">
        <f>IFERROR(VLOOKUP(E6398,hoja!$A$2:$E$970,5,FALSE),0)</f>
        <v>BUENAVENTURA</v>
      </c>
      <c r="H6398" s="103" t="str">
        <f>IFERROR(VLOOKUP(E6398,hoja!A:C,3,FALSE),0)</f>
        <v>0131</v>
      </c>
      <c r="I6398" s="24" t="str">
        <f t="shared" si="1922"/>
        <v>00430131</v>
      </c>
      <c r="K6398" s="23">
        <v>465</v>
      </c>
      <c r="L6398" s="23" t="str">
        <f t="shared" ref="L6398:L6409" si="1925">IF(B6398=F6398,"REGIONAL","NACIONAL")</f>
        <v>NACIONAL</v>
      </c>
      <c r="M6398" s="23" t="s">
        <v>697</v>
      </c>
      <c r="N6398" s="23" t="s">
        <v>624</v>
      </c>
      <c r="O6398" s="23">
        <f t="shared" si="1923"/>
        <v>16</v>
      </c>
      <c r="P6398" s="23" t="str">
        <f t="shared" si="1924"/>
        <v>00430131Pereira</v>
      </c>
    </row>
    <row r="6399" spans="1:16" ht="15" hidden="1" customHeight="1">
      <c r="A6399" s="26" t="s">
        <v>1059</v>
      </c>
      <c r="B6399" s="23" t="str">
        <f>IFERROR(VLOOKUP(A6399,hoja!$A$2:$E$970,4,FALSE),0)</f>
        <v>ANTIOQUIA</v>
      </c>
      <c r="C6399" s="23" t="str">
        <f>IFERROR(VLOOKUP(A6399,hoja!$A$2:$E$1370,5,FALSE),0)</f>
        <v>MEDELLÍN</v>
      </c>
      <c r="D6399" s="23" t="str">
        <f>IFERROR(VLOOKUP(A6399,hoja!A:D,3,FALSE),0)</f>
        <v>0043</v>
      </c>
      <c r="E6399" s="23" t="s">
        <v>683</v>
      </c>
      <c r="F6399" s="23" t="str">
        <f>IFERROR(VLOOKUP(E6399,hoja!$A$2:$E$970,4,FALSE),0)</f>
        <v>OCCIDENTE</v>
      </c>
      <c r="G6399" s="23" t="str">
        <f>IFERROR(VLOOKUP(E6399,hoja!$A$2:$E$970,5,FALSE),0)</f>
        <v>BUGA</v>
      </c>
      <c r="H6399" s="103" t="str">
        <f>IFERROR(VLOOKUP(E6399,hoja!A:C,3,FALSE),0)</f>
        <v>0411</v>
      </c>
      <c r="I6399" s="24" t="str">
        <f t="shared" si="1922"/>
        <v>00430411</v>
      </c>
      <c r="J6399" s="23">
        <v>34.111527777771698</v>
      </c>
      <c r="K6399" s="23">
        <v>390.2645</v>
      </c>
      <c r="L6399" s="23" t="str">
        <f t="shared" si="1925"/>
        <v>NACIONAL</v>
      </c>
      <c r="M6399" s="23" t="s">
        <v>697</v>
      </c>
      <c r="N6399" s="23" t="s">
        <v>624</v>
      </c>
      <c r="O6399" s="23">
        <f t="shared" si="1923"/>
        <v>16</v>
      </c>
      <c r="P6399" s="23" t="str">
        <f t="shared" si="1924"/>
        <v>00430411Pereira</v>
      </c>
    </row>
    <row r="6400" spans="1:16" ht="15" hidden="1" customHeight="1">
      <c r="A6400" s="26" t="s">
        <v>1059</v>
      </c>
      <c r="B6400" s="23" t="str">
        <f>IFERROR(VLOOKUP(A6400,hoja!$A$2:$E$970,4,FALSE),0)</f>
        <v>ANTIOQUIA</v>
      </c>
      <c r="C6400" s="23" t="str">
        <f>IFERROR(VLOOKUP(A6400,hoja!$A$2:$E$1370,5,FALSE),0)</f>
        <v>MEDELLÍN</v>
      </c>
      <c r="D6400" s="23" t="str">
        <f>IFERROR(VLOOKUP(A6400,hoja!A:D,3,FALSE),0)</f>
        <v>0043</v>
      </c>
      <c r="E6400" s="23" t="s">
        <v>660</v>
      </c>
      <c r="F6400" s="23" t="str">
        <f>IFERROR(VLOOKUP(E6400,hoja!$A$2:$E$970,4,FALSE),0)</f>
        <v>CENTRO</v>
      </c>
      <c r="G6400" s="23" t="str">
        <f>IFERROR(VLOOKUP(E6400,hoja!$A$2:$E$970,5,FALSE),0)</f>
        <v>BOGOTÁ</v>
      </c>
      <c r="H6400" s="103" t="str">
        <f>IFERROR(VLOOKUP(E6400,hoja!A:C,3,FALSE),0)</f>
        <v>0035</v>
      </c>
      <c r="I6400" s="24" t="str">
        <f t="shared" si="1922"/>
        <v>00430035</v>
      </c>
      <c r="J6400" s="23">
        <v>23.333333333343035</v>
      </c>
      <c r="K6400" s="23">
        <v>406.721</v>
      </c>
      <c r="L6400" s="23" t="str">
        <f t="shared" si="1925"/>
        <v>NACIONAL</v>
      </c>
      <c r="M6400" s="23" t="s">
        <v>623</v>
      </c>
      <c r="N6400" s="23" t="s">
        <v>624</v>
      </c>
      <c r="O6400" s="23">
        <f t="shared" si="1923"/>
        <v>16</v>
      </c>
      <c r="P6400" s="23" t="str">
        <f t="shared" si="1924"/>
        <v>00430035Facatativa</v>
      </c>
    </row>
    <row r="6401" spans="1:16" ht="15" hidden="1" customHeight="1">
      <c r="A6401" s="26" t="s">
        <v>1059</v>
      </c>
      <c r="B6401" s="23" t="str">
        <f>IFERROR(VLOOKUP(A6401,hoja!$A$2:$E$970,4,FALSE),0)</f>
        <v>ANTIOQUIA</v>
      </c>
      <c r="C6401" s="23" t="str">
        <f>IFERROR(VLOOKUP(A6401,hoja!$A$2:$E$1370,5,FALSE),0)</f>
        <v>MEDELLÍN</v>
      </c>
      <c r="D6401" s="23" t="str">
        <f>IFERROR(VLOOKUP(A6401,hoja!A:D,3,FALSE),0)</f>
        <v>0043</v>
      </c>
      <c r="E6401" s="23" t="s">
        <v>695</v>
      </c>
      <c r="F6401" s="23" t="str">
        <f>IFERROR(VLOOKUP(E6401,hoja!$A$2:$E$970,4,FALSE),0)</f>
        <v>CENTRO</v>
      </c>
      <c r="G6401" s="23" t="str">
        <f>IFERROR(VLOOKUP(E6401,hoja!$A$2:$E$970,5,FALSE),0)</f>
        <v>CAQUEZA</v>
      </c>
      <c r="H6401" s="103" t="str">
        <f>IFERROR(VLOOKUP(E6401,hoja!A:C,3,FALSE),0)</f>
        <v>0012</v>
      </c>
      <c r="I6401" s="24" t="str">
        <f t="shared" si="1922"/>
        <v>00430012</v>
      </c>
      <c r="K6401" s="23">
        <v>454</v>
      </c>
      <c r="L6401" s="23" t="str">
        <f t="shared" si="1925"/>
        <v>NACIONAL</v>
      </c>
      <c r="M6401" s="23" t="s">
        <v>623</v>
      </c>
      <c r="N6401" s="23" cm="1">
        <f t="array" aca="1" ref="N6401" ca="1">IFERROR(IF(M6401="Principal","LES_ACTIVE",LES_INACTIVE),0)</f>
        <v>0</v>
      </c>
      <c r="O6401" s="23">
        <f t="shared" si="1923"/>
        <v>16</v>
      </c>
      <c r="P6401" s="23" t="str">
        <f t="shared" si="1924"/>
        <v>00430012Facatativa</v>
      </c>
    </row>
    <row r="6402" spans="1:16" ht="15" hidden="1" customHeight="1">
      <c r="A6402" s="26" t="s">
        <v>1059</v>
      </c>
      <c r="B6402" s="23" t="str">
        <f>IFERROR(VLOOKUP(A6402,hoja!$A$2:$E$970,4,FALSE),0)</f>
        <v>ANTIOQUIA</v>
      </c>
      <c r="C6402" s="23" t="str">
        <f>IFERROR(VLOOKUP(A6402,hoja!$A$2:$E$1370,5,FALSE),0)</f>
        <v>MEDELLÍN</v>
      </c>
      <c r="D6402" s="23" t="str">
        <f>IFERROR(VLOOKUP(A6402,hoja!A:D,3,FALSE),0)</f>
        <v>0043</v>
      </c>
      <c r="E6402" s="23" t="s">
        <v>661</v>
      </c>
      <c r="F6402" s="23" t="str">
        <f>IFERROR(VLOOKUP(E6402,hoja!$A$2:$E$970,4,FALSE),0)</f>
        <v>COSTA</v>
      </c>
      <c r="G6402" s="23" t="str">
        <f>IFERROR(VLOOKUP(E6402,hoja!$A$2:$E$970,5,FALSE),0)</f>
        <v>CARTAGENA</v>
      </c>
      <c r="H6402" s="103" t="str">
        <f>IFERROR(VLOOKUP(E6402,hoja!A:C,3,FALSE),0)</f>
        <v>0113</v>
      </c>
      <c r="I6402" s="24" t="str">
        <f t="shared" si="1922"/>
        <v>00430113</v>
      </c>
      <c r="K6402" s="23">
        <v>840</v>
      </c>
      <c r="L6402" s="23" t="str">
        <f t="shared" si="1925"/>
        <v>NACIONAL</v>
      </c>
      <c r="M6402" s="23" t="s">
        <v>662</v>
      </c>
      <c r="N6402" s="23" t="s">
        <v>622</v>
      </c>
      <c r="O6402" s="23">
        <f t="shared" si="1923"/>
        <v>8</v>
      </c>
      <c r="P6402" s="23" t="str">
        <f t="shared" si="1924"/>
        <v>00430113Uraba</v>
      </c>
    </row>
    <row r="6403" spans="1:16" ht="15" hidden="1" customHeight="1">
      <c r="A6403" s="26" t="s">
        <v>1059</v>
      </c>
      <c r="B6403" s="23" t="str">
        <f>IFERROR(VLOOKUP(A6403,hoja!$A$2:$E$970,4,FALSE),0)</f>
        <v>ANTIOQUIA</v>
      </c>
      <c r="C6403" s="23" t="str">
        <f>IFERROR(VLOOKUP(A6403,hoja!$A$2:$E$1370,5,FALSE),0)</f>
        <v>MEDELLÍN</v>
      </c>
      <c r="D6403" s="23" t="str">
        <f>IFERROR(VLOOKUP(A6403,hoja!A:D,3,FALSE),0)</f>
        <v>0043</v>
      </c>
      <c r="E6403" s="23" t="s">
        <v>661</v>
      </c>
      <c r="F6403" s="23" t="str">
        <f>IFERROR(VLOOKUP(E6403,hoja!$A$2:$E$970,4,FALSE),0)</f>
        <v>COSTA</v>
      </c>
      <c r="G6403" s="23" t="str">
        <f>IFERROR(VLOOKUP(E6403,hoja!$A$2:$E$970,5,FALSE),0)</f>
        <v>CARTAGENA</v>
      </c>
      <c r="H6403" s="103" t="str">
        <f>IFERROR(VLOOKUP(E6403,hoja!A:C,3,FALSE),0)</f>
        <v>0113</v>
      </c>
      <c r="I6403" s="24" t="str">
        <f t="shared" si="1922"/>
        <v>00430113</v>
      </c>
      <c r="K6403" s="23">
        <v>980</v>
      </c>
      <c r="L6403" s="23" t="str">
        <f t="shared" si="1925"/>
        <v>NACIONAL</v>
      </c>
      <c r="M6403" s="23" t="s">
        <v>696</v>
      </c>
      <c r="N6403" s="23" t="s">
        <v>622</v>
      </c>
      <c r="O6403" s="23">
        <f t="shared" si="1923"/>
        <v>8</v>
      </c>
      <c r="P6403" s="23" t="str">
        <f t="shared" si="1924"/>
        <v>00430113Magdalena Medio</v>
      </c>
    </row>
    <row r="6404" spans="1:16" ht="15" hidden="1" customHeight="1">
      <c r="A6404" s="26" t="s">
        <v>1059</v>
      </c>
      <c r="B6404" s="23" t="str">
        <f>IFERROR(VLOOKUP(A6404,hoja!$A$2:$E$970,4,FALSE),0)</f>
        <v>ANTIOQUIA</v>
      </c>
      <c r="C6404" s="23" t="str">
        <f>IFERROR(VLOOKUP(A6404,hoja!$A$2:$E$1370,5,FALSE),0)</f>
        <v>MEDELLÍN</v>
      </c>
      <c r="D6404" s="23" t="str">
        <f>IFERROR(VLOOKUP(A6404,hoja!A:D,3,FALSE),0)</f>
        <v>0043</v>
      </c>
      <c r="E6404" s="23" t="s">
        <v>698</v>
      </c>
      <c r="F6404" s="23" t="str">
        <f>IFERROR(VLOOKUP(E6404,hoja!$A$2:$E$970,4,FALSE),0)</f>
        <v>COSTA</v>
      </c>
      <c r="G6404" s="23" t="str">
        <f>IFERROR(VLOOKUP(E6404,hoja!$A$2:$E$970,5,FALSE),0)</f>
        <v>CAUCASIA</v>
      </c>
      <c r="H6404" s="103" t="str">
        <f>IFERROR(VLOOKUP(E6404,hoja!A:C,3,FALSE),0)</f>
        <v>0384</v>
      </c>
      <c r="I6404" s="24" t="str">
        <f t="shared" si="1922"/>
        <v>00430384</v>
      </c>
      <c r="J6404" s="23">
        <v>17.100000000034925</v>
      </c>
      <c r="K6404" s="23">
        <v>278.36799999999999</v>
      </c>
      <c r="L6404" s="23" t="str">
        <f t="shared" si="1925"/>
        <v>NACIONAL</v>
      </c>
      <c r="M6404" s="23" t="s">
        <v>618</v>
      </c>
      <c r="N6404" s="23" t="str" cm="1">
        <f t="array" ref="N6404">IFERROR(IF(M6404="Principal","LES_ACTIVE",LES_INACTIVE),0)</f>
        <v>LES_ACTIVE</v>
      </c>
      <c r="O6404" s="23">
        <f t="shared" si="1923"/>
        <v>16</v>
      </c>
      <c r="P6404" s="23" t="str">
        <f t="shared" si="1924"/>
        <v>00430384Principal</v>
      </c>
    </row>
    <row r="6405" spans="1:16" ht="15" hidden="1" customHeight="1">
      <c r="A6405" s="26" t="s">
        <v>1059</v>
      </c>
      <c r="B6405" s="23" t="str">
        <f>IFERROR(VLOOKUP(A6405,hoja!$A$2:$E$970,4,FALSE),0)</f>
        <v>ANTIOQUIA</v>
      </c>
      <c r="C6405" s="23" t="str">
        <f>IFERROR(VLOOKUP(A6405,hoja!$A$2:$E$1370,5,FALSE),0)</f>
        <v>MEDELLÍN</v>
      </c>
      <c r="D6405" s="23" t="str">
        <f>IFERROR(VLOOKUP(A6405,hoja!A:D,3,FALSE),0)</f>
        <v>0043</v>
      </c>
      <c r="E6405" s="23" t="s">
        <v>698</v>
      </c>
      <c r="F6405" s="23" t="str">
        <f>IFERROR(VLOOKUP(E6405,hoja!$A$2:$E$970,4,FALSE),0)</f>
        <v>COSTA</v>
      </c>
      <c r="G6405" s="23" t="str">
        <f>IFERROR(VLOOKUP(E6405,hoja!$A$2:$E$970,5,FALSE),0)</f>
        <v>CAUCASIA</v>
      </c>
      <c r="H6405" s="103" t="str">
        <f>IFERROR(VLOOKUP(E6405,hoja!A:C,3,FALSE),0)</f>
        <v>0384</v>
      </c>
      <c r="I6405" s="24" t="str">
        <f t="shared" si="1922"/>
        <v>00430384</v>
      </c>
      <c r="K6405" s="23">
        <v>658</v>
      </c>
      <c r="L6405" s="23" t="str">
        <f t="shared" si="1925"/>
        <v>NACIONAL</v>
      </c>
      <c r="M6405" s="23" t="s">
        <v>662</v>
      </c>
      <c r="N6405" s="23" t="s">
        <v>622</v>
      </c>
      <c r="O6405" s="23">
        <f t="shared" si="1923"/>
        <v>12</v>
      </c>
      <c r="P6405" s="23" t="str">
        <f t="shared" si="1924"/>
        <v>00430384Uraba</v>
      </c>
    </row>
    <row r="6406" spans="1:16" ht="15" hidden="1" customHeight="1">
      <c r="A6406" s="26" t="s">
        <v>1059</v>
      </c>
      <c r="B6406" s="23" t="str">
        <f>IFERROR(VLOOKUP(A6406,hoja!$A$2:$E$970,4,FALSE),0)</f>
        <v>ANTIOQUIA</v>
      </c>
      <c r="C6406" s="23" t="str">
        <f>IFERROR(VLOOKUP(A6406,hoja!$A$2:$E$1370,5,FALSE),0)</f>
        <v>MEDELLÍN</v>
      </c>
      <c r="D6406" s="23" t="str">
        <f>IFERROR(VLOOKUP(A6406,hoja!A:D,3,FALSE),0)</f>
        <v>0043</v>
      </c>
      <c r="E6406" s="23" t="s">
        <v>698</v>
      </c>
      <c r="F6406" s="23" t="str">
        <f>IFERROR(VLOOKUP(E6406,hoja!$A$2:$E$970,4,FALSE),0)</f>
        <v>COSTA</v>
      </c>
      <c r="G6406" s="23" t="str">
        <f>IFERROR(VLOOKUP(E6406,hoja!$A$2:$E$970,5,FALSE),0)</f>
        <v>CAUCASIA</v>
      </c>
      <c r="H6406" s="103" t="str">
        <f>IFERROR(VLOOKUP(E6406,hoja!A:C,3,FALSE),0)</f>
        <v>0384</v>
      </c>
      <c r="I6406" s="24" t="str">
        <f t="shared" si="1922"/>
        <v>00430384</v>
      </c>
      <c r="K6406" s="23">
        <v>1118</v>
      </c>
      <c r="L6406" s="23" t="str">
        <f t="shared" si="1925"/>
        <v>NACIONAL</v>
      </c>
      <c r="M6406" s="23" t="s">
        <v>696</v>
      </c>
      <c r="N6406" s="23" t="s">
        <v>622</v>
      </c>
      <c r="O6406" s="23">
        <f t="shared" si="1923"/>
        <v>6</v>
      </c>
      <c r="P6406" s="23" t="str">
        <f t="shared" si="1924"/>
        <v>00430384Magdalena Medio</v>
      </c>
    </row>
    <row r="6407" spans="1:16" ht="15" hidden="1" customHeight="1">
      <c r="A6407" s="26" t="s">
        <v>1059</v>
      </c>
      <c r="B6407" s="23" t="str">
        <f>IFERROR(VLOOKUP(A6407,hoja!$A$2:$E$970,4,FALSE),0)</f>
        <v>ANTIOQUIA</v>
      </c>
      <c r="C6407" s="23" t="str">
        <f>IFERROR(VLOOKUP(A6407,hoja!$A$2:$E$1370,5,FALSE),0)</f>
        <v>MEDELLÍN</v>
      </c>
      <c r="D6407" s="23" t="str">
        <f>IFERROR(VLOOKUP(A6407,hoja!A:D,3,FALSE),0)</f>
        <v>0043</v>
      </c>
      <c r="E6407" s="23" t="s">
        <v>699</v>
      </c>
      <c r="F6407" s="23" t="str">
        <f>IFERROR(VLOOKUP(E6407,hoja!$A$2:$E$970,4,FALSE),0)</f>
        <v>ANTIOQUIA</v>
      </c>
      <c r="G6407" s="23" t="str">
        <f>IFERROR(VLOOKUP(E6407,hoja!$A$2:$E$970,5,FALSE),0)</f>
        <v>CHIGORODÓ</v>
      </c>
      <c r="H6407" s="103" t="str">
        <f>IFERROR(VLOOKUP(E6407,hoja!A:C,3,FALSE),0)</f>
        <v>0074</v>
      </c>
      <c r="I6407" s="24" t="str">
        <f t="shared" si="1922"/>
        <v>00430074</v>
      </c>
      <c r="J6407" s="23">
        <v>21.799999999988358</v>
      </c>
      <c r="K6407" s="23">
        <v>293.68200000000002</v>
      </c>
      <c r="L6407" s="23" t="str">
        <f t="shared" si="1925"/>
        <v>REGIONAL</v>
      </c>
      <c r="M6407" s="23" t="s">
        <v>618</v>
      </c>
      <c r="N6407" s="23" t="str" cm="1">
        <f t="array" ref="N6407">IFERROR(IF(M6407="Principal","LES_ACTIVE",LES_INACTIVE),0)</f>
        <v>LES_ACTIVE</v>
      </c>
      <c r="O6407" s="23">
        <f t="shared" si="1923"/>
        <v>16</v>
      </c>
      <c r="P6407" s="23" t="str">
        <f t="shared" si="1924"/>
        <v>00430074Principal</v>
      </c>
    </row>
    <row r="6408" spans="1:16" ht="15" hidden="1" customHeight="1">
      <c r="A6408" s="26" t="s">
        <v>1059</v>
      </c>
      <c r="B6408" s="23" t="str">
        <f>IFERROR(VLOOKUP(A6408,hoja!$A$2:$E$970,4,FALSE),0)</f>
        <v>ANTIOQUIA</v>
      </c>
      <c r="C6408" s="23" t="str">
        <f>IFERROR(VLOOKUP(A6408,hoja!$A$2:$E$1370,5,FALSE),0)</f>
        <v>MEDELLÍN</v>
      </c>
      <c r="D6408" s="23" t="str">
        <f>IFERROR(VLOOKUP(A6408,hoja!A:D,3,FALSE),0)</f>
        <v>0043</v>
      </c>
      <c r="E6408" s="23" t="s">
        <v>699</v>
      </c>
      <c r="F6408" s="23" t="str">
        <f>IFERROR(VLOOKUP(E6408,hoja!$A$2:$E$970,4,FALSE),0)</f>
        <v>ANTIOQUIA</v>
      </c>
      <c r="G6408" s="23" t="str">
        <f>IFERROR(VLOOKUP(E6408,hoja!$A$2:$E$970,5,FALSE),0)</f>
        <v>CHIGORODÓ</v>
      </c>
      <c r="H6408" s="103" t="str">
        <f>IFERROR(VLOOKUP(E6408,hoja!A:C,3,FALSE),0)</f>
        <v>0074</v>
      </c>
      <c r="I6408" s="24" t="str">
        <f t="shared" si="1922"/>
        <v>00430074</v>
      </c>
      <c r="K6408" s="23">
        <v>1270</v>
      </c>
      <c r="L6408" s="23" t="str">
        <f t="shared" si="1925"/>
        <v>REGIONAL</v>
      </c>
      <c r="M6408" s="23" t="s">
        <v>696</v>
      </c>
      <c r="N6408" s="23" t="s">
        <v>622</v>
      </c>
      <c r="O6408" s="23">
        <f t="shared" si="1923"/>
        <v>6</v>
      </c>
      <c r="P6408" s="23" t="str">
        <f t="shared" si="1924"/>
        <v>00430074Magdalena Medio</v>
      </c>
    </row>
    <row r="6409" spans="1:16" ht="15" hidden="1" customHeight="1">
      <c r="A6409" s="26" t="s">
        <v>1059</v>
      </c>
      <c r="B6409" s="23" t="str">
        <f>IFERROR(VLOOKUP(A6409,hoja!$A$2:$E$970,4,FALSE),0)</f>
        <v>ANTIOQUIA</v>
      </c>
      <c r="C6409" s="23" t="str">
        <f>IFERROR(VLOOKUP(A6409,hoja!$A$2:$E$1370,5,FALSE),0)</f>
        <v>MEDELLÍN</v>
      </c>
      <c r="D6409" s="23" t="str">
        <f>IFERROR(VLOOKUP(A6409,hoja!A:D,3,FALSE),0)</f>
        <v>0043</v>
      </c>
      <c r="E6409" s="23" t="s">
        <v>699</v>
      </c>
      <c r="F6409" s="23" t="str">
        <f>IFERROR(VLOOKUP(E6409,hoja!$A$2:$E$970,4,FALSE),0)</f>
        <v>ANTIOQUIA</v>
      </c>
      <c r="G6409" s="23" t="str">
        <f>IFERROR(VLOOKUP(E6409,hoja!$A$2:$E$970,5,FALSE),0)</f>
        <v>CHIGORODÓ</v>
      </c>
      <c r="H6409" s="103" t="str">
        <f>IFERROR(VLOOKUP(E6409,hoja!A:C,3,FALSE),0)</f>
        <v>0074</v>
      </c>
      <c r="I6409" s="24" t="str">
        <f t="shared" si="1922"/>
        <v>00430074</v>
      </c>
      <c r="K6409" s="23">
        <v>640</v>
      </c>
      <c r="L6409" s="23" t="str">
        <f t="shared" si="1925"/>
        <v>REGIONAL</v>
      </c>
      <c r="M6409" s="23" t="s">
        <v>775</v>
      </c>
      <c r="N6409" s="23" t="s">
        <v>622</v>
      </c>
      <c r="O6409" s="23">
        <f t="shared" si="1923"/>
        <v>12</v>
      </c>
      <c r="P6409" s="23" t="str">
        <f t="shared" si="1924"/>
        <v>00430074Monteria</v>
      </c>
    </row>
    <row r="6410" spans="1:16" ht="15" hidden="1" customHeight="1">
      <c r="A6410" s="26" t="s">
        <v>1059</v>
      </c>
      <c r="B6410" s="23" t="str">
        <f>IFERROR(VLOOKUP(A6410,hoja!$A$2:$E$970,4,FALSE),0)</f>
        <v>ANTIOQUIA</v>
      </c>
      <c r="C6410" s="23" t="str">
        <f>IFERROR(VLOOKUP(A6410,hoja!$A$2:$E$1370,5,FALSE),0)</f>
        <v>MEDELLÍN</v>
      </c>
      <c r="D6410" s="23" t="str">
        <f>IFERROR(VLOOKUP(A6410,hoja!A:D,3,FALSE),0)</f>
        <v>0043</v>
      </c>
      <c r="E6410" s="23" t="s">
        <v>700</v>
      </c>
      <c r="F6410" s="23" t="str">
        <f>IFERROR(VLOOKUP(E6410,hoja!$A$2:$E$970,4,FALSE),0)</f>
        <v>SANTANDER</v>
      </c>
      <c r="G6410" s="23" t="str">
        <f>IFERROR(VLOOKUP(E6410,hoja!$A$2:$E$970,5,FALSE),0)</f>
        <v>CHIQUINQUIRÁ</v>
      </c>
      <c r="H6410" s="103" t="str">
        <f>IFERROR(VLOOKUP(E6410,hoja!A:C,3,FALSE),0)</f>
        <v>0444</v>
      </c>
      <c r="I6410" s="24" t="str">
        <f t="shared" si="1922"/>
        <v>00430444</v>
      </c>
      <c r="K6410" s="23">
        <v>532</v>
      </c>
      <c r="L6410" s="23" t="str">
        <f>IF(B6410=F6410,"REGIONAL","NACIONAL")</f>
        <v>NACIONAL</v>
      </c>
      <c r="M6410" s="23" t="s">
        <v>755</v>
      </c>
      <c r="N6410" s="23" cm="1">
        <f t="array" aca="1" ref="N6410" ca="1">IFERROR(IF(M6410="Principal","LES_ACTIVE",LES_INACTIVE),0)</f>
        <v>0</v>
      </c>
      <c r="O6410" s="23">
        <f t="shared" si="1923"/>
        <v>12</v>
      </c>
      <c r="P6410" s="23" t="str">
        <f t="shared" si="1924"/>
        <v>00430444Bogota</v>
      </c>
    </row>
    <row r="6411" spans="1:16" ht="15" hidden="1" customHeight="1">
      <c r="A6411" s="26" t="s">
        <v>1059</v>
      </c>
      <c r="B6411" s="23" t="str">
        <f>IFERROR(VLOOKUP(A6411,hoja!$A$2:$E$970,4,FALSE),0)</f>
        <v>ANTIOQUIA</v>
      </c>
      <c r="C6411" s="23" t="str">
        <f>IFERROR(VLOOKUP(A6411,hoja!$A$2:$E$1370,5,FALSE),0)</f>
        <v>MEDELLÍN</v>
      </c>
      <c r="D6411" s="23" t="str">
        <f>IFERROR(VLOOKUP(A6411,hoja!A:D,3,FALSE),0)</f>
        <v>0043</v>
      </c>
      <c r="E6411" s="23" t="s">
        <v>702</v>
      </c>
      <c r="F6411" s="23" t="str">
        <f>IFERROR(VLOOKUP(E6411,hoja!$A$2:$E$970,4,FALSE),0)</f>
        <v>CENTRO</v>
      </c>
      <c r="G6411" s="23" t="str">
        <f>IFERROR(VLOOKUP(E6411,hoja!$A$2:$E$970,5,FALSE),0)</f>
        <v>FLORENCIA</v>
      </c>
      <c r="H6411" s="103" t="str">
        <f>IFERROR(VLOOKUP(E6411,hoja!A:C,3,FALSE),0)</f>
        <v>0388</v>
      </c>
      <c r="I6411" s="24" t="str">
        <f t="shared" si="1922"/>
        <v>00430388</v>
      </c>
      <c r="K6411" s="23">
        <v>815</v>
      </c>
      <c r="L6411" s="23" t="str">
        <f t="shared" ref="L6411:L6417" si="1926">IF(B6411=F6411,"REGIONAL","NACIONAL")</f>
        <v>NACIONAL</v>
      </c>
      <c r="M6411" s="23" t="s">
        <v>618</v>
      </c>
      <c r="N6411" s="23" t="str" cm="1">
        <f t="array" ref="N6411">IFERROR(IF(M6411="Principal","LES_ACTIVE",LES_INACTIVE),0)</f>
        <v>LES_ACTIVE</v>
      </c>
      <c r="O6411" s="23">
        <f t="shared" si="1923"/>
        <v>8</v>
      </c>
      <c r="P6411" s="23" t="str">
        <f t="shared" si="1924"/>
        <v>00430388Principal</v>
      </c>
    </row>
    <row r="6412" spans="1:16" ht="15" hidden="1" customHeight="1">
      <c r="A6412" s="26" t="s">
        <v>1059</v>
      </c>
      <c r="B6412" s="23" t="str">
        <f>IFERROR(VLOOKUP(A6412,hoja!$A$2:$E$970,4,FALSE),0)</f>
        <v>ANTIOQUIA</v>
      </c>
      <c r="C6412" s="23" t="str">
        <f>IFERROR(VLOOKUP(A6412,hoja!$A$2:$E$1370,5,FALSE),0)</f>
        <v>MEDELLÍN</v>
      </c>
      <c r="D6412" s="23" t="str">
        <f>IFERROR(VLOOKUP(A6412,hoja!A:D,3,FALSE),0)</f>
        <v>0043</v>
      </c>
      <c r="E6412" s="23" t="s">
        <v>703</v>
      </c>
      <c r="F6412" s="23" t="str">
        <f>IFERROR(VLOOKUP(E6412,hoja!$A$2:$E$970,4,FALSE),0)</f>
        <v>COSTA</v>
      </c>
      <c r="G6412" s="23" t="str">
        <f>IFERROR(VLOOKUP(E6412,hoja!$A$2:$E$970,5,FALSE),0)</f>
        <v>FONSECA</v>
      </c>
      <c r="H6412" s="103" t="str">
        <f>IFERROR(VLOOKUP(E6412,hoja!A:C,3,FALSE),0)</f>
        <v>0448</v>
      </c>
      <c r="I6412" s="24" t="str">
        <f t="shared" si="1922"/>
        <v>00430448</v>
      </c>
      <c r="K6412" s="23">
        <v>793</v>
      </c>
      <c r="L6412" s="23" t="str">
        <f t="shared" si="1926"/>
        <v>NACIONAL</v>
      </c>
      <c r="M6412" s="23" t="s">
        <v>618</v>
      </c>
      <c r="N6412" s="23" t="str" cm="1">
        <f t="array" ref="N6412">IFERROR(IF(M6412="Principal","LES_ACTIVE",LES_INACTIVE),0)</f>
        <v>LES_ACTIVE</v>
      </c>
      <c r="O6412" s="23">
        <f t="shared" si="1923"/>
        <v>12</v>
      </c>
      <c r="P6412" s="23" t="str">
        <f t="shared" si="1924"/>
        <v>00430448Principal</v>
      </c>
    </row>
    <row r="6413" spans="1:16" ht="15" hidden="1" customHeight="1">
      <c r="A6413" s="26" t="s">
        <v>1059</v>
      </c>
      <c r="B6413" s="23" t="str">
        <f>IFERROR(VLOOKUP(A6413,hoja!$A$2:$E$970,4,FALSE),0)</f>
        <v>ANTIOQUIA</v>
      </c>
      <c r="C6413" s="23" t="str">
        <f>IFERROR(VLOOKUP(A6413,hoja!$A$2:$E$1370,5,FALSE),0)</f>
        <v>MEDELLÍN</v>
      </c>
      <c r="D6413" s="23" t="str">
        <f>IFERROR(VLOOKUP(A6413,hoja!A:D,3,FALSE),0)</f>
        <v>0043</v>
      </c>
      <c r="E6413" s="23" t="s">
        <v>677</v>
      </c>
      <c r="F6413" s="23" t="str">
        <f>IFERROR(VLOOKUP(E6413,hoja!$A$2:$E$970,4,FALSE),0)</f>
        <v>CENTRO</v>
      </c>
      <c r="G6413" s="23" t="str">
        <f>IFERROR(VLOOKUP(E6413,hoja!$A$2:$E$970,5,FALSE),0)</f>
        <v>FUSA</v>
      </c>
      <c r="H6413" s="103" t="str">
        <f>IFERROR(VLOOKUP(E6413,hoja!A:C,3,FALSE),0)</f>
        <v>0013</v>
      </c>
      <c r="I6413" s="24" t="str">
        <f t="shared" si="1922"/>
        <v>00430013</v>
      </c>
      <c r="K6413" s="23">
        <v>453</v>
      </c>
      <c r="L6413" s="23" t="str">
        <f t="shared" si="1926"/>
        <v>NACIONAL</v>
      </c>
      <c r="M6413" s="23" t="s">
        <v>755</v>
      </c>
      <c r="N6413" s="23" t="s">
        <v>622</v>
      </c>
      <c r="O6413" s="23">
        <f t="shared" si="1923"/>
        <v>16</v>
      </c>
      <c r="P6413" s="23" t="str">
        <f t="shared" si="1924"/>
        <v>00430013Bogota</v>
      </c>
    </row>
    <row r="6414" spans="1:16" ht="15" hidden="1" customHeight="1">
      <c r="A6414" s="26" t="s">
        <v>1059</v>
      </c>
      <c r="B6414" s="23" t="str">
        <f>IFERROR(VLOOKUP(A6414,hoja!$A$2:$E$970,4,FALSE),0)</f>
        <v>ANTIOQUIA</v>
      </c>
      <c r="C6414" s="23" t="str">
        <f>IFERROR(VLOOKUP(A6414,hoja!$A$2:$E$1370,5,FALSE),0)</f>
        <v>MEDELLÍN</v>
      </c>
      <c r="D6414" s="23" t="str">
        <f>IFERROR(VLOOKUP(A6414,hoja!A:D,3,FALSE),0)</f>
        <v>0043</v>
      </c>
      <c r="E6414" s="23" t="s">
        <v>704</v>
      </c>
      <c r="F6414" s="23" t="str">
        <f>IFERROR(VLOOKUP(E6414,hoja!$A$2:$E$970,4,FALSE),0)</f>
        <v>CENTRO</v>
      </c>
      <c r="G6414" s="23" t="str">
        <f>IFERROR(VLOOKUP(E6414,hoja!$A$2:$E$970,5,FALSE),0)</f>
        <v>GARZÓN</v>
      </c>
      <c r="H6414" s="103" t="str">
        <f>IFERROR(VLOOKUP(E6414,hoja!A:C,3,FALSE),0)</f>
        <v>0387</v>
      </c>
      <c r="I6414" s="24" t="str">
        <f t="shared" si="1922"/>
        <v>00430387</v>
      </c>
      <c r="K6414" s="23">
        <v>694</v>
      </c>
      <c r="L6414" s="23" t="str">
        <f t="shared" si="1926"/>
        <v>NACIONAL</v>
      </c>
      <c r="M6414" s="23" t="s">
        <v>618</v>
      </c>
      <c r="N6414" s="23" t="str" cm="1">
        <f t="array" ref="N6414">IFERROR(IF(M6414="Principal","LES_ACTIVE",LES_INACTIVE),0)</f>
        <v>LES_ACTIVE</v>
      </c>
      <c r="O6414" s="23">
        <f t="shared" si="1923"/>
        <v>12</v>
      </c>
      <c r="P6414" s="23" t="str">
        <f t="shared" si="1924"/>
        <v>00430387Principal</v>
      </c>
    </row>
    <row r="6415" spans="1:16" ht="15" hidden="1" customHeight="1">
      <c r="A6415" s="26" t="s">
        <v>1059</v>
      </c>
      <c r="B6415" s="23" t="str">
        <f>IFERROR(VLOOKUP(A6415,hoja!$A$2:$E$970,4,FALSE),0)</f>
        <v>ANTIOQUIA</v>
      </c>
      <c r="C6415" s="23" t="str">
        <f>IFERROR(VLOOKUP(A6415,hoja!$A$2:$E$1370,5,FALSE),0)</f>
        <v>MEDELLÍN</v>
      </c>
      <c r="D6415" s="23" t="str">
        <f>IFERROR(VLOOKUP(A6415,hoja!A:D,3,FALSE),0)</f>
        <v>0043</v>
      </c>
      <c r="E6415" s="23" t="s">
        <v>705</v>
      </c>
      <c r="F6415" s="23" t="str">
        <f>IFERROR(VLOOKUP(E6415,hoja!$A$2:$E$970,4,FALSE),0)</f>
        <v>CENTRO</v>
      </c>
      <c r="G6415" s="23" t="str">
        <f>IFERROR(VLOOKUP(E6415,hoja!$A$2:$E$970,5,FALSE),0)</f>
        <v>GRANADA</v>
      </c>
      <c r="H6415" s="103" t="str">
        <f>IFERROR(VLOOKUP(E6415,hoja!A:C,3,FALSE),0)</f>
        <v>0394</v>
      </c>
      <c r="I6415" s="24" t="str">
        <f t="shared" si="1922"/>
        <v>00430394</v>
      </c>
      <c r="J6415" s="23">
        <v>44.01666666669189</v>
      </c>
      <c r="K6415" s="23">
        <v>630</v>
      </c>
      <c r="L6415" s="23" t="str">
        <f t="shared" si="1926"/>
        <v>NACIONAL</v>
      </c>
      <c r="M6415" s="23" t="s">
        <v>618</v>
      </c>
      <c r="N6415" s="23" t="str" cm="1">
        <f t="array" ref="N6415">IFERROR(IF(M6415="Principal","LES_ACTIVE",LES_INACTIVE),0)</f>
        <v>LES_ACTIVE</v>
      </c>
      <c r="O6415" s="23">
        <f t="shared" si="1923"/>
        <v>12</v>
      </c>
      <c r="P6415" s="23" t="str">
        <f t="shared" si="1924"/>
        <v>00430394Principal</v>
      </c>
    </row>
    <row r="6416" spans="1:16" ht="15" hidden="1" customHeight="1">
      <c r="A6416" s="26" t="s">
        <v>1059</v>
      </c>
      <c r="B6416" s="23" t="str">
        <f>IFERROR(VLOOKUP(A6416,hoja!$A$2:$E$970,4,FALSE),0)</f>
        <v>ANTIOQUIA</v>
      </c>
      <c r="C6416" s="23" t="str">
        <f>IFERROR(VLOOKUP(A6416,hoja!$A$2:$E$1370,5,FALSE),0)</f>
        <v>MEDELLÍN</v>
      </c>
      <c r="D6416" s="23" t="str">
        <f>IFERROR(VLOOKUP(A6416,hoja!A:D,3,FALSE),0)</f>
        <v>0043</v>
      </c>
      <c r="E6416" s="23" t="s">
        <v>706</v>
      </c>
      <c r="F6416" s="23" t="str">
        <f>IFERROR(VLOOKUP(E6416,hoja!$A$2:$E$970,4,FALSE),0)</f>
        <v>CENTRO</v>
      </c>
      <c r="G6416" s="23" t="str">
        <f>IFERROR(VLOOKUP(E6416,hoja!$A$2:$E$970,5,FALSE),0)</f>
        <v>GUATEQUE</v>
      </c>
      <c r="H6416" s="103" t="str">
        <f>IFERROR(VLOOKUP(E6416,hoja!A:C,3,FALSE),0)</f>
        <v>0033</v>
      </c>
      <c r="I6416" s="24" t="str">
        <f t="shared" si="1922"/>
        <v>00430033</v>
      </c>
      <c r="K6416" s="23">
        <v>513</v>
      </c>
      <c r="L6416" s="23" t="str">
        <f t="shared" si="1926"/>
        <v>NACIONAL</v>
      </c>
      <c r="M6416" s="23" t="s">
        <v>623</v>
      </c>
      <c r="N6416" s="23" cm="1">
        <f t="array" aca="1" ref="N6416" ca="1">IFERROR(IF(M6416="Principal","LES_ACTIVE",LES_INACTIVE),0)</f>
        <v>0</v>
      </c>
      <c r="O6416" s="23">
        <f t="shared" si="1923"/>
        <v>12</v>
      </c>
      <c r="P6416" s="23" t="str">
        <f t="shared" si="1924"/>
        <v>00430033Facatativa</v>
      </c>
    </row>
    <row r="6417" spans="1:16" ht="15" hidden="1" customHeight="1">
      <c r="A6417" s="26" t="s">
        <v>1059</v>
      </c>
      <c r="B6417" s="23" t="str">
        <f>IFERROR(VLOOKUP(A6417,hoja!$A$2:$E$970,4,FALSE),0)</f>
        <v>ANTIOQUIA</v>
      </c>
      <c r="C6417" s="23" t="str">
        <f>IFERROR(VLOOKUP(A6417,hoja!$A$2:$E$1370,5,FALSE),0)</f>
        <v>MEDELLÍN</v>
      </c>
      <c r="D6417" s="23" t="str">
        <f>IFERROR(VLOOKUP(A6417,hoja!A:D,3,FALSE),0)</f>
        <v>0043</v>
      </c>
      <c r="E6417" s="23" t="s">
        <v>707</v>
      </c>
      <c r="F6417" s="23" t="str">
        <f>IFERROR(VLOOKUP(E6417,hoja!$A$2:$E$970,4,FALSE),0)</f>
        <v>OCCIDENTE</v>
      </c>
      <c r="G6417" s="23" t="str">
        <f>IFERROR(VLOOKUP(E6417,hoja!$A$2:$E$970,5,FALSE),0)</f>
        <v>IPIALES</v>
      </c>
      <c r="H6417" s="103" t="str">
        <f>IFERROR(VLOOKUP(E6417,hoja!A:C,3,FALSE),0)</f>
        <v>0397</v>
      </c>
      <c r="I6417" s="24" t="str">
        <f t="shared" si="1922"/>
        <v>00430397</v>
      </c>
      <c r="K6417" s="23">
        <v>877</v>
      </c>
      <c r="L6417" s="23" t="str">
        <f t="shared" si="1926"/>
        <v>NACIONAL</v>
      </c>
      <c r="M6417" s="23" t="s">
        <v>618</v>
      </c>
      <c r="N6417" s="23" t="str" cm="1">
        <f t="array" ref="N6417">IFERROR(IF(M6417="Principal","LES_ACTIVE",LES_INACTIVE),0)</f>
        <v>LES_ACTIVE</v>
      </c>
      <c r="O6417" s="23">
        <f t="shared" si="1923"/>
        <v>8</v>
      </c>
      <c r="P6417" s="23" t="str">
        <f t="shared" si="1924"/>
        <v>00430397Principal</v>
      </c>
    </row>
    <row r="6418" spans="1:16" ht="15" hidden="1" customHeight="1">
      <c r="A6418" s="26" t="s">
        <v>1059</v>
      </c>
      <c r="B6418" s="23" t="str">
        <f>IFERROR(VLOOKUP(A6418,hoja!$A$2:$E$970,4,FALSE),0)</f>
        <v>ANTIOQUIA</v>
      </c>
      <c r="C6418" s="23" t="str">
        <f>IFERROR(VLOOKUP(A6418,hoja!$A$2:$E$1370,5,FALSE),0)</f>
        <v>MEDELLÍN</v>
      </c>
      <c r="D6418" s="23" t="str">
        <f>IFERROR(VLOOKUP(A6418,hoja!A:D,3,FALSE),0)</f>
        <v>0043</v>
      </c>
      <c r="E6418" s="23" t="s">
        <v>708</v>
      </c>
      <c r="F6418" s="23" t="str">
        <f>IFERROR(VLOOKUP(E6418,hoja!$A$2:$E$970,4,FALSE),0)</f>
        <v>OCCIDENTE</v>
      </c>
      <c r="G6418" s="23" t="str">
        <f>IFERROR(VLOOKUP(E6418,hoja!$A$2:$E$970,5,FALSE),0)</f>
        <v>JAMUNDÍ</v>
      </c>
      <c r="H6418" s="103" t="str">
        <f>IFERROR(VLOOKUP(E6418,hoja!A:C,3,FALSE),0)</f>
        <v>0358</v>
      </c>
      <c r="I6418" s="24" t="str">
        <f t="shared" si="1922"/>
        <v>00430358</v>
      </c>
      <c r="J6418" s="23">
        <v>26</v>
      </c>
      <c r="K6418" s="23">
        <v>487</v>
      </c>
      <c r="L6418" s="23" t="str">
        <f>IF(B6418=F6418,"REGIONAL","NACIONAL")</f>
        <v>NACIONAL</v>
      </c>
      <c r="M6418" s="23" t="s">
        <v>697</v>
      </c>
      <c r="N6418" s="23" t="s">
        <v>624</v>
      </c>
      <c r="O6418" s="23">
        <f t="shared" si="1923"/>
        <v>16</v>
      </c>
      <c r="P6418" s="23" t="str">
        <f t="shared" si="1924"/>
        <v>00430358Pereira</v>
      </c>
    </row>
    <row r="6419" spans="1:16" ht="15" hidden="1" customHeight="1">
      <c r="A6419" s="26" t="s">
        <v>1059</v>
      </c>
      <c r="B6419" s="23" t="str">
        <f>IFERROR(VLOOKUP(A6419,hoja!$A$2:$E$970,4,FALSE),0)</f>
        <v>ANTIOQUIA</v>
      </c>
      <c r="C6419" s="23" t="str">
        <f>IFERROR(VLOOKUP(A6419,hoja!$A$2:$E$1370,5,FALSE),0)</f>
        <v>MEDELLÍN</v>
      </c>
      <c r="D6419" s="23" t="str">
        <f>IFERROR(VLOOKUP(A6419,hoja!A:D,3,FALSE),0)</f>
        <v>0043</v>
      </c>
      <c r="E6419" s="23" t="s">
        <v>709</v>
      </c>
      <c r="F6419" s="23" t="str">
        <f>IFERROR(VLOOKUP(E6419,hoja!$A$2:$E$970,4,FALSE),0)</f>
        <v>CENTRO</v>
      </c>
      <c r="G6419" s="23" t="str">
        <f>IFERROR(VLOOKUP(E6419,hoja!$A$2:$E$970,5,FALSE),0)</f>
        <v>LA DORADA</v>
      </c>
      <c r="H6419" s="103" t="str">
        <f>IFERROR(VLOOKUP(E6419,hoja!A:C,3,FALSE),0)</f>
        <v>0391</v>
      </c>
      <c r="I6419" s="24" t="str">
        <f t="shared" si="1922"/>
        <v>00430391</v>
      </c>
      <c r="K6419" s="23">
        <v>239</v>
      </c>
      <c r="L6419" s="23" t="str">
        <f t="shared" ref="L6419:L6426" si="1927">IF(B6419=F6419,"REGIONAL","NACIONAL")</f>
        <v>NACIONAL</v>
      </c>
      <c r="M6419" s="23" t="s">
        <v>618</v>
      </c>
      <c r="N6419" s="23" t="str" cm="1">
        <f t="array" ref="N6419">IFERROR(IF(M6419="Principal","LES_ACTIVE",LES_INACTIVE),0)</f>
        <v>LES_ACTIVE</v>
      </c>
      <c r="O6419" s="23">
        <f t="shared" si="1923"/>
        <v>25</v>
      </c>
      <c r="P6419" s="23" t="str">
        <f t="shared" si="1924"/>
        <v>00430391Principal</v>
      </c>
    </row>
    <row r="6420" spans="1:16" ht="15" hidden="1" customHeight="1">
      <c r="A6420" s="26" t="s">
        <v>1059</v>
      </c>
      <c r="B6420" s="23" t="str">
        <f>IFERROR(VLOOKUP(A6420,hoja!$A$2:$E$970,4,FALSE),0)</f>
        <v>ANTIOQUIA</v>
      </c>
      <c r="C6420" s="23" t="str">
        <f>IFERROR(VLOOKUP(A6420,hoja!$A$2:$E$1370,5,FALSE),0)</f>
        <v>MEDELLÍN</v>
      </c>
      <c r="D6420" s="23" t="str">
        <f>IFERROR(VLOOKUP(A6420,hoja!A:D,3,FALSE),0)</f>
        <v>0043</v>
      </c>
      <c r="E6420" s="23" t="s">
        <v>710</v>
      </c>
      <c r="F6420" s="23" t="str">
        <f>IFERROR(VLOOKUP(E6420,hoja!$A$2:$E$970,4,FALSE),0)</f>
        <v>CENTRO</v>
      </c>
      <c r="G6420" s="23" t="str">
        <f>IFERROR(VLOOKUP(E6420,hoja!$A$2:$E$970,5,FALSE),0)</f>
        <v>LA MESA</v>
      </c>
      <c r="H6420" s="103" t="str">
        <f>IFERROR(VLOOKUP(E6420,hoja!A:C,3,FALSE),0)</f>
        <v>0024</v>
      </c>
      <c r="I6420" s="24" t="str">
        <f t="shared" si="1922"/>
        <v>00430024</v>
      </c>
      <c r="K6420" s="23">
        <v>437</v>
      </c>
      <c r="L6420" s="23" t="str">
        <f t="shared" si="1927"/>
        <v>NACIONAL</v>
      </c>
      <c r="M6420" s="23" t="s">
        <v>623</v>
      </c>
      <c r="N6420" s="23" cm="1">
        <f t="array" aca="1" ref="N6420" ca="1">IFERROR(IF(M6420="Principal","LES_ACTIVE",LES_INACTIVE),0)</f>
        <v>0</v>
      </c>
      <c r="O6420" s="23">
        <f t="shared" si="1923"/>
        <v>16</v>
      </c>
      <c r="P6420" s="23" t="str">
        <f t="shared" si="1924"/>
        <v>00430024Facatativa</v>
      </c>
    </row>
    <row r="6421" spans="1:16" ht="15" hidden="1" customHeight="1">
      <c r="A6421" s="26" t="s">
        <v>1059</v>
      </c>
      <c r="B6421" s="23" t="str">
        <f>IFERROR(VLOOKUP(A6421,hoja!$A$2:$E$970,4,FALSE),0)</f>
        <v>ANTIOQUIA</v>
      </c>
      <c r="C6421" s="23" t="str">
        <f>IFERROR(VLOOKUP(A6421,hoja!$A$2:$E$1370,5,FALSE),0)</f>
        <v>MEDELLÍN</v>
      </c>
      <c r="D6421" s="23" t="str">
        <f>IFERROR(VLOOKUP(A6421,hoja!A:D,3,FALSE),0)</f>
        <v>0043</v>
      </c>
      <c r="E6421" s="23" t="s">
        <v>663</v>
      </c>
      <c r="F6421" s="23" t="str">
        <f>IFERROR(VLOOKUP(E6421,hoja!$A$2:$E$970,4,FALSE),0)</f>
        <v>CENTRO</v>
      </c>
      <c r="G6421" s="23" t="str">
        <f>IFERROR(VLOOKUP(E6421,hoja!$A$2:$E$970,5,FALSE),0)</f>
        <v>MADRID</v>
      </c>
      <c r="H6421" s="103" t="str">
        <f>IFERROR(VLOOKUP(E6421,hoja!A:C,3,FALSE),0)</f>
        <v>0022</v>
      </c>
      <c r="I6421" s="24" t="str">
        <f t="shared" si="1922"/>
        <v>00430022</v>
      </c>
      <c r="J6421" s="23">
        <v>44.615694444451947</v>
      </c>
      <c r="K6421" s="23">
        <v>403.96749999999997</v>
      </c>
      <c r="L6421" s="23" t="str">
        <f t="shared" si="1927"/>
        <v>NACIONAL</v>
      </c>
      <c r="M6421" s="23" t="s">
        <v>618</v>
      </c>
      <c r="N6421" s="23" t="str" cm="1">
        <f t="array" ref="N6421">IFERROR(IF(M6421="Principal","LES_ACTIVE",LES_INACTIVE),0)</f>
        <v>LES_ACTIVE</v>
      </c>
      <c r="O6421" s="23">
        <f t="shared" si="1923"/>
        <v>16</v>
      </c>
      <c r="P6421" s="23" t="str">
        <f t="shared" si="1924"/>
        <v>00430022Principal</v>
      </c>
    </row>
    <row r="6422" spans="1:16" ht="15" hidden="1" customHeight="1">
      <c r="A6422" s="26" t="s">
        <v>1059</v>
      </c>
      <c r="B6422" s="23" t="str">
        <f>IFERROR(VLOOKUP(A6422,hoja!$A$2:$E$970,4,FALSE),0)</f>
        <v>ANTIOQUIA</v>
      </c>
      <c r="C6422" s="23" t="str">
        <f>IFERROR(VLOOKUP(A6422,hoja!$A$2:$E$1370,5,FALSE),0)</f>
        <v>MEDELLÍN</v>
      </c>
      <c r="D6422" s="23" t="str">
        <f>IFERROR(VLOOKUP(A6422,hoja!A:D,3,FALSE),0)</f>
        <v>0043</v>
      </c>
      <c r="E6422" s="23" t="s">
        <v>711</v>
      </c>
      <c r="F6422" s="23" t="str">
        <f>IFERROR(VLOOKUP(E6422,hoja!$A$2:$E$970,4,FALSE),0)</f>
        <v>COSTA</v>
      </c>
      <c r="G6422" s="23" t="str">
        <f>IFERROR(VLOOKUP(E6422,hoja!$A$2:$E$970,5,FALSE),0)</f>
        <v>MAGANGUÉ</v>
      </c>
      <c r="H6422" s="103" t="str">
        <f>IFERROR(VLOOKUP(E6422,hoja!A:C,3,FALSE),0)</f>
        <v>0383</v>
      </c>
      <c r="I6422" s="24" t="str">
        <f t="shared" si="1922"/>
        <v>00430383</v>
      </c>
      <c r="K6422" s="23">
        <v>549</v>
      </c>
      <c r="L6422" s="23" t="str">
        <f t="shared" si="1927"/>
        <v>NACIONAL</v>
      </c>
      <c r="M6422" s="23" t="s">
        <v>618</v>
      </c>
      <c r="N6422" s="23" t="str" cm="1">
        <f t="array" ref="N6422">IFERROR(IF(M6422="Principal","LES_ACTIVE",LES_INACTIVE),0)</f>
        <v>LES_ACTIVE</v>
      </c>
      <c r="O6422" s="23">
        <f t="shared" si="1923"/>
        <v>12</v>
      </c>
      <c r="P6422" s="23" t="str">
        <f t="shared" si="1924"/>
        <v>00430383Principal</v>
      </c>
    </row>
    <row r="6423" spans="1:16" ht="15" hidden="1" customHeight="1">
      <c r="A6423" s="26" t="s">
        <v>1059</v>
      </c>
      <c r="B6423" s="23" t="str">
        <f>IFERROR(VLOOKUP(A6423,hoja!$A$2:$E$970,4,FALSE),0)</f>
        <v>ANTIOQUIA</v>
      </c>
      <c r="C6423" s="23" t="str">
        <f>IFERROR(VLOOKUP(A6423,hoja!$A$2:$E$1370,5,FALSE),0)</f>
        <v>MEDELLÍN</v>
      </c>
      <c r="D6423" s="23" t="str">
        <f>IFERROR(VLOOKUP(A6423,hoja!A:D,3,FALSE),0)</f>
        <v>0043</v>
      </c>
      <c r="E6423" s="23" t="s">
        <v>712</v>
      </c>
      <c r="F6423" s="23" t="str">
        <f>IFERROR(VLOOKUP(E6423,hoja!$A$2:$E$970,4,FALSE),0)</f>
        <v>COSTA</v>
      </c>
      <c r="G6423" s="23" t="str">
        <f>IFERROR(VLOOKUP(E6423,hoja!$A$2:$E$970,5,FALSE),0)</f>
        <v>MAICAO</v>
      </c>
      <c r="H6423" s="103" t="str">
        <f>IFERROR(VLOOKUP(E6423,hoja!A:C,3,FALSE),0)</f>
        <v>0230</v>
      </c>
      <c r="I6423" s="24" t="str">
        <f t="shared" si="1922"/>
        <v>00430230</v>
      </c>
      <c r="K6423" s="36">
        <v>892.88599999999997</v>
      </c>
      <c r="L6423" s="23" t="str">
        <f t="shared" si="1927"/>
        <v>NACIONAL</v>
      </c>
      <c r="M6423" s="23" t="s">
        <v>618</v>
      </c>
      <c r="N6423" s="23" t="str" cm="1">
        <f t="array" ref="N6423">IFERROR(IF(M6423="Principal","LES_ACTIVE",LES_INACTIVE),0)</f>
        <v>LES_ACTIVE</v>
      </c>
      <c r="O6423" s="23">
        <f t="shared" si="1923"/>
        <v>8</v>
      </c>
      <c r="P6423" s="23" t="str">
        <f t="shared" si="1924"/>
        <v>00430230Principal</v>
      </c>
    </row>
    <row r="6424" spans="1:16" ht="15" hidden="1" customHeight="1">
      <c r="A6424" s="26" t="s">
        <v>1059</v>
      </c>
      <c r="B6424" s="23" t="str">
        <f>IFERROR(VLOOKUP(A6424,hoja!$A$2:$E$970,4,FALSE),0)</f>
        <v>ANTIOQUIA</v>
      </c>
      <c r="C6424" s="23" t="str">
        <f>IFERROR(VLOOKUP(A6424,hoja!$A$2:$E$1370,5,FALSE),0)</f>
        <v>MEDELLÍN</v>
      </c>
      <c r="D6424" s="23" t="str">
        <f>IFERROR(VLOOKUP(A6424,hoja!A:D,3,FALSE),0)</f>
        <v>0043</v>
      </c>
      <c r="E6424" s="23" t="s">
        <v>665</v>
      </c>
      <c r="F6424" s="23" t="str">
        <f>IFERROR(VLOOKUP(E6424,hoja!$A$2:$E$970,4,FALSE),0)</f>
        <v>OCCIDENTE</v>
      </c>
      <c r="G6424" s="23" t="str">
        <f>IFERROR(VLOOKUP(E6424,hoja!$A$2:$E$970,5,FALSE),0)</f>
        <v>MANIZALES</v>
      </c>
      <c r="H6424" s="103" t="str">
        <f>IFERROR(VLOOKUP(E6424,hoja!A:C,3,FALSE),0)</f>
        <v>0145</v>
      </c>
      <c r="I6424" s="24" t="str">
        <f t="shared" si="1922"/>
        <v>00430145</v>
      </c>
      <c r="J6424" s="23">
        <v>15.991666666581295</v>
      </c>
      <c r="K6424" s="23">
        <v>227</v>
      </c>
      <c r="L6424" s="23" t="str">
        <f t="shared" si="1927"/>
        <v>NACIONAL</v>
      </c>
      <c r="M6424" s="23" t="s">
        <v>618</v>
      </c>
      <c r="N6424" s="23" t="str" cm="1">
        <f t="array" ref="N6424">IFERROR(IF(M6424="Principal","LES_ACTIVE",LES_INACTIVE),0)</f>
        <v>LES_ACTIVE</v>
      </c>
      <c r="O6424" s="23">
        <f t="shared" si="1923"/>
        <v>25</v>
      </c>
      <c r="P6424" s="23" t="str">
        <f t="shared" si="1924"/>
        <v>00430145Principal</v>
      </c>
    </row>
    <row r="6425" spans="1:16" ht="15" hidden="1" customHeight="1">
      <c r="A6425" s="26" t="s">
        <v>1059</v>
      </c>
      <c r="B6425" s="23" t="str">
        <f>IFERROR(VLOOKUP(A6425,hoja!$A$2:$E$970,4,FALSE),0)</f>
        <v>ANTIOQUIA</v>
      </c>
      <c r="C6425" s="23" t="str">
        <f>IFERROR(VLOOKUP(A6425,hoja!$A$2:$E$1370,5,FALSE),0)</f>
        <v>MEDELLÍN</v>
      </c>
      <c r="D6425" s="23" t="str">
        <f>IFERROR(VLOOKUP(A6425,hoja!A:D,3,FALSE),0)</f>
        <v>0043</v>
      </c>
      <c r="E6425" s="23" t="s">
        <v>665</v>
      </c>
      <c r="F6425" s="23" t="str">
        <f>IFERROR(VLOOKUP(E6425,hoja!$A$2:$E$970,4,FALSE),0)</f>
        <v>OCCIDENTE</v>
      </c>
      <c r="G6425" s="23" t="str">
        <f>IFERROR(VLOOKUP(E6425,hoja!$A$2:$E$970,5,FALSE),0)</f>
        <v>MANIZALES</v>
      </c>
      <c r="H6425" s="103" t="str">
        <f>IFERROR(VLOOKUP(E6425,hoja!A:C,3,FALSE),0)</f>
        <v>0145</v>
      </c>
      <c r="I6425" s="24" t="str">
        <f t="shared" si="1922"/>
        <v>00430145</v>
      </c>
      <c r="K6425" s="23">
        <v>300</v>
      </c>
      <c r="L6425" s="23" t="str">
        <f t="shared" si="1927"/>
        <v>NACIONAL</v>
      </c>
      <c r="M6425" s="23" t="s">
        <v>893</v>
      </c>
      <c r="N6425" s="23" t="s">
        <v>622</v>
      </c>
      <c r="O6425" s="23">
        <f t="shared" si="1923"/>
        <v>16</v>
      </c>
      <c r="P6425" s="23" t="str">
        <f t="shared" si="1924"/>
        <v>00430145Santa Fe de Antioquia</v>
      </c>
    </row>
    <row r="6426" spans="1:16" ht="15" hidden="1" customHeight="1">
      <c r="A6426" s="26" t="s">
        <v>1059</v>
      </c>
      <c r="B6426" s="23" t="str">
        <f>IFERROR(VLOOKUP(A6426,hoja!$A$2:$E$970,4,FALSE),0)</f>
        <v>ANTIOQUIA</v>
      </c>
      <c r="C6426" s="23" t="str">
        <f>IFERROR(VLOOKUP(A6426,hoja!$A$2:$E$1370,5,FALSE),0)</f>
        <v>MEDELLÍN</v>
      </c>
      <c r="D6426" s="23" t="str">
        <f>IFERROR(VLOOKUP(A6426,hoja!A:D,3,FALSE),0)</f>
        <v>0043</v>
      </c>
      <c r="E6426" s="23" t="s">
        <v>713</v>
      </c>
      <c r="F6426" s="23" t="str">
        <f>IFERROR(VLOOKUP(E6426,hoja!$A$2:$E$970,4,FALSE),0)</f>
        <v>ANTIOQUIA</v>
      </c>
      <c r="G6426" s="23" t="str">
        <f>IFERROR(VLOOKUP(E6426,hoja!$A$2:$E$970,5,FALSE),0)</f>
        <v>MARIQUITA</v>
      </c>
      <c r="H6426" s="103" t="str">
        <f>IFERROR(VLOOKUP(E6426,hoja!A:C,3,FALSE),0)</f>
        <v>0392</v>
      </c>
      <c r="I6426" s="24" t="str">
        <f t="shared" si="1922"/>
        <v>00430392</v>
      </c>
      <c r="K6426" s="23">
        <v>293</v>
      </c>
      <c r="L6426" s="23" t="str">
        <f t="shared" si="1927"/>
        <v>REGIONAL</v>
      </c>
      <c r="M6426" s="23" t="s">
        <v>618</v>
      </c>
      <c r="N6426" s="23" t="str" cm="1">
        <f t="array" ref="N6426">IFERROR(IF(M6426="Principal","LES_ACTIVE",LES_INACTIVE),0)</f>
        <v>LES_ACTIVE</v>
      </c>
      <c r="O6426" s="23">
        <f t="shared" si="1923"/>
        <v>16</v>
      </c>
      <c r="P6426" s="23" t="str">
        <f t="shared" si="1924"/>
        <v>00430392Principal</v>
      </c>
    </row>
    <row r="6427" spans="1:16" ht="15" hidden="1" customHeight="1">
      <c r="A6427" s="26" t="s">
        <v>1059</v>
      </c>
      <c r="B6427" s="23" t="str">
        <f>IFERROR(VLOOKUP(A6427,hoja!$A$2:$E$970,4,FALSE),0)</f>
        <v>ANTIOQUIA</v>
      </c>
      <c r="C6427" s="23" t="str">
        <f>IFERROR(VLOOKUP(A6427,hoja!$A$2:$E$1370,5,FALSE),0)</f>
        <v>MEDELLÍN</v>
      </c>
      <c r="D6427" s="23" t="str">
        <f>IFERROR(VLOOKUP(A6427,hoja!A:D,3,FALSE),0)</f>
        <v>0043</v>
      </c>
      <c r="E6427" s="23" t="s">
        <v>714</v>
      </c>
      <c r="F6427" s="23" t="str">
        <f>IFERROR(VLOOKUP(E6427,hoja!$A$2:$E$970,4,FALSE),0)</f>
        <v>SANTANDER</v>
      </c>
      <c r="G6427" s="23" t="str">
        <f>IFERROR(VLOOKUP(E6427,hoja!$A$2:$E$970,5,FALSE),0)</f>
        <v>OCAÑA</v>
      </c>
      <c r="H6427" s="103" t="str">
        <f>IFERROR(VLOOKUP(E6427,hoja!A:C,3,FALSE),0)</f>
        <v>0434</v>
      </c>
      <c r="I6427" s="24" t="str">
        <f t="shared" si="1922"/>
        <v>00430434</v>
      </c>
      <c r="K6427" s="23">
        <v>494</v>
      </c>
      <c r="L6427" s="23" t="str">
        <f>IF(B6427=F6427,"REGIONAL","NACIONAL")</f>
        <v>NACIONAL</v>
      </c>
      <c r="M6427" s="23" t="s">
        <v>618</v>
      </c>
      <c r="N6427" s="23" t="str" cm="1">
        <f t="array" ref="N6427">IFERROR(IF(M6427="Principal","LES_ACTIVE",LES_INACTIVE),0)</f>
        <v>LES_ACTIVE</v>
      </c>
      <c r="O6427" s="23">
        <f t="shared" si="1923"/>
        <v>16</v>
      </c>
      <c r="P6427" s="23" t="str">
        <f t="shared" si="1924"/>
        <v>00430434Principal</v>
      </c>
    </row>
    <row r="6428" spans="1:16" ht="15" hidden="1" customHeight="1">
      <c r="A6428" s="26" t="s">
        <v>1059</v>
      </c>
      <c r="B6428" s="23" t="str">
        <f>IFERROR(VLOOKUP(A6428,hoja!$A$2:$E$970,4,FALSE),0)</f>
        <v>ANTIOQUIA</v>
      </c>
      <c r="C6428" s="23" t="str">
        <f>IFERROR(VLOOKUP(A6428,hoja!$A$2:$E$1370,5,FALSE),0)</f>
        <v>MEDELLÍN</v>
      </c>
      <c r="D6428" s="23" t="str">
        <f>IFERROR(VLOOKUP(A6428,hoja!A:D,3,FALSE),0)</f>
        <v>0043</v>
      </c>
      <c r="E6428" s="23" t="s">
        <v>715</v>
      </c>
      <c r="F6428" s="23" t="str">
        <f>IFERROR(VLOOKUP(E6428,hoja!$A$2:$E$970,4,FALSE),0)</f>
        <v>SANTANDER</v>
      </c>
      <c r="G6428" s="23" t="str">
        <f>IFERROR(VLOOKUP(E6428,hoja!$A$2:$E$970,5,FALSE),0)</f>
        <v>PAMPLONA</v>
      </c>
      <c r="H6428" s="103" t="str">
        <f>IFERROR(VLOOKUP(E6428,hoja!A:C,3,FALSE),0)</f>
        <v>0439</v>
      </c>
      <c r="I6428" s="24" t="str">
        <f t="shared" si="1922"/>
        <v>00430439</v>
      </c>
      <c r="K6428" s="23">
        <v>496</v>
      </c>
      <c r="L6428" s="23" t="str">
        <f t="shared" ref="L6428:L6433" si="1928">IF(B6428=F6428,"REGIONAL","NACIONAL")</f>
        <v>NACIONAL</v>
      </c>
      <c r="M6428" s="23" t="s">
        <v>618</v>
      </c>
      <c r="N6428" s="23" t="str" cm="1">
        <f t="array" ref="N6428">IFERROR(IF(M6428="Principal","LES_ACTIVE",LES_INACTIVE),0)</f>
        <v>LES_ACTIVE</v>
      </c>
      <c r="O6428" s="23">
        <f t="shared" si="1923"/>
        <v>16</v>
      </c>
      <c r="P6428" s="23" t="str">
        <f t="shared" si="1924"/>
        <v>00430439Principal</v>
      </c>
    </row>
    <row r="6429" spans="1:16" ht="15" hidden="1" customHeight="1">
      <c r="A6429" s="26" t="s">
        <v>1059</v>
      </c>
      <c r="B6429" s="23" t="str">
        <f>IFERROR(VLOOKUP(A6429,hoja!$A$2:$E$970,4,FALSE),0)</f>
        <v>ANTIOQUIA</v>
      </c>
      <c r="C6429" s="23" t="str">
        <f>IFERROR(VLOOKUP(A6429,hoja!$A$2:$E$1370,5,FALSE),0)</f>
        <v>MEDELLÍN</v>
      </c>
      <c r="D6429" s="23" t="str">
        <f>IFERROR(VLOOKUP(A6429,hoja!A:D,3,FALSE),0)</f>
        <v>0043</v>
      </c>
      <c r="E6429" s="23" t="s">
        <v>716</v>
      </c>
      <c r="F6429" s="23" t="str">
        <f>IFERROR(VLOOKUP(E6429,hoja!$A$2:$E$970,4,FALSE),0)</f>
        <v>SANTANDER</v>
      </c>
      <c r="G6429" s="23" t="str">
        <f>IFERROR(VLOOKUP(E6429,hoja!$A$2:$E$970,5,FALSE),0)</f>
        <v>PINCHOTE</v>
      </c>
      <c r="H6429" s="103" t="str">
        <f>IFERROR(VLOOKUP(E6429,hoja!A:C,3,FALSE),0)</f>
        <v>0423</v>
      </c>
      <c r="I6429" s="24" t="str">
        <f t="shared" si="1922"/>
        <v>00430423</v>
      </c>
      <c r="K6429" s="23">
        <v>468</v>
      </c>
      <c r="L6429" s="23" t="str">
        <f t="shared" si="1928"/>
        <v>NACIONAL</v>
      </c>
      <c r="M6429" s="23" t="s">
        <v>755</v>
      </c>
      <c r="N6429" s="23" cm="1">
        <f t="array" aca="1" ref="N6429" ca="1">IFERROR(IF(M6429="Principal","LES_ACTIVE",LES_INACTIVE),0)</f>
        <v>0</v>
      </c>
      <c r="O6429" s="23">
        <f t="shared" si="1923"/>
        <v>16</v>
      </c>
      <c r="P6429" s="23" t="str">
        <f t="shared" si="1924"/>
        <v>00430423Bogota</v>
      </c>
    </row>
    <row r="6430" spans="1:16" ht="15" hidden="1" customHeight="1">
      <c r="A6430" s="26" t="s">
        <v>1059</v>
      </c>
      <c r="B6430" s="23" t="str">
        <f>IFERROR(VLOOKUP(A6430,hoja!$A$2:$E$970,4,FALSE),0)</f>
        <v>ANTIOQUIA</v>
      </c>
      <c r="C6430" s="23" t="str">
        <f>IFERROR(VLOOKUP(A6430,hoja!$A$2:$E$1370,5,FALSE),0)</f>
        <v>MEDELLÍN</v>
      </c>
      <c r="D6430" s="23" t="str">
        <f>IFERROR(VLOOKUP(A6430,hoja!A:D,3,FALSE),0)</f>
        <v>0043</v>
      </c>
      <c r="E6430" s="23" t="s">
        <v>717</v>
      </c>
      <c r="F6430" s="23" t="str">
        <f>IFERROR(VLOOKUP(E6430,hoja!$A$2:$E$970,4,FALSE),0)</f>
        <v>OCCIDENTE</v>
      </c>
      <c r="G6430" s="23" t="str">
        <f>IFERROR(VLOOKUP(E6430,hoja!$A$2:$E$970,5,FALSE),0)</f>
        <v>POPAYÁN</v>
      </c>
      <c r="H6430" s="103" t="str">
        <f>IFERROR(VLOOKUP(E6430,hoja!A:C,3,FALSE),0)</f>
        <v>0126</v>
      </c>
      <c r="I6430" s="24" t="str">
        <f t="shared" si="1922"/>
        <v>00430126</v>
      </c>
      <c r="K6430" s="23">
        <v>547</v>
      </c>
      <c r="L6430" s="23" t="str">
        <f t="shared" si="1928"/>
        <v>NACIONAL</v>
      </c>
      <c r="M6430" s="23" t="s">
        <v>618</v>
      </c>
      <c r="N6430" s="23" t="str" cm="1">
        <f t="array" ref="N6430">IFERROR(IF(M6430="Principal","LES_ACTIVE",LES_INACTIVE),0)</f>
        <v>LES_ACTIVE</v>
      </c>
      <c r="O6430" s="23">
        <f t="shared" si="1923"/>
        <v>12</v>
      </c>
      <c r="P6430" s="23" t="str">
        <f t="shared" si="1924"/>
        <v>00430126Principal</v>
      </c>
    </row>
    <row r="6431" spans="1:16" ht="15" hidden="1" customHeight="1">
      <c r="A6431" s="26" t="s">
        <v>1059</v>
      </c>
      <c r="B6431" s="23" t="str">
        <f>IFERROR(VLOOKUP(A6431,hoja!$A$2:$E$970,4,FALSE),0)</f>
        <v>ANTIOQUIA</v>
      </c>
      <c r="C6431" s="23" t="str">
        <f>IFERROR(VLOOKUP(A6431,hoja!$A$2:$E$1370,5,FALSE),0)</f>
        <v>MEDELLÍN</v>
      </c>
      <c r="D6431" s="23" t="str">
        <f>IFERROR(VLOOKUP(A6431,hoja!A:D,3,FALSE),0)</f>
        <v>0043</v>
      </c>
      <c r="E6431" s="23" t="s">
        <v>718</v>
      </c>
      <c r="F6431" s="23" t="str">
        <f>IFERROR(VLOOKUP(E6431,hoja!$A$2:$E$970,4,FALSE),0)</f>
        <v>SANTANDER</v>
      </c>
      <c r="G6431" s="23" t="str">
        <f>IFERROR(VLOOKUP(E6431,hoja!$A$2:$E$970,5,FALSE),0)</f>
        <v>PUERTO BERRIO</v>
      </c>
      <c r="H6431" s="103" t="str">
        <f>IFERROR(VLOOKUP(E6431,hoja!A:C,3,FALSE),0)</f>
        <v>0433</v>
      </c>
      <c r="I6431" s="24" t="str">
        <f t="shared" si="1922"/>
        <v>00430433</v>
      </c>
      <c r="J6431" s="23">
        <v>8.6630555555457249</v>
      </c>
      <c r="K6431" s="23">
        <v>158.8895</v>
      </c>
      <c r="L6431" s="23" t="str">
        <f t="shared" si="1928"/>
        <v>NACIONAL</v>
      </c>
      <c r="M6431" s="23" t="s">
        <v>618</v>
      </c>
      <c r="N6431" s="23" t="str" cm="1">
        <f t="array" ref="N6431">IFERROR(IF(M6431="Principal","LES_ACTIVE",LES_INACTIVE),0)</f>
        <v>LES_ACTIVE</v>
      </c>
      <c r="O6431" s="23">
        <f t="shared" si="1923"/>
        <v>25</v>
      </c>
      <c r="P6431" s="23" t="str">
        <f t="shared" si="1924"/>
        <v>00430433Principal</v>
      </c>
    </row>
    <row r="6432" spans="1:16" ht="15" hidden="1" customHeight="1">
      <c r="A6432" s="26" t="s">
        <v>1059</v>
      </c>
      <c r="B6432" s="23" t="str">
        <f>IFERROR(VLOOKUP(A6432,hoja!$A$2:$E$970,4,FALSE),0)</f>
        <v>ANTIOQUIA</v>
      </c>
      <c r="C6432" s="23" t="str">
        <f>IFERROR(VLOOKUP(A6432,hoja!$A$2:$E$1370,5,FALSE),0)</f>
        <v>MEDELLÍN</v>
      </c>
      <c r="D6432" s="23" t="str">
        <f>IFERROR(VLOOKUP(A6432,hoja!A:D,3,FALSE),0)</f>
        <v>0043</v>
      </c>
      <c r="E6432" s="23" t="s">
        <v>719</v>
      </c>
      <c r="F6432" s="23" t="str">
        <f>IFERROR(VLOOKUP(E6432,hoja!$A$2:$E$970,4,FALSE),0)</f>
        <v>CENTRO</v>
      </c>
      <c r="G6432" s="23" t="str">
        <f>IFERROR(VLOOKUP(E6432,hoja!$A$2:$E$970,5,FALSE),0)</f>
        <v>RICAURTE</v>
      </c>
      <c r="H6432" s="103" t="str">
        <f>IFERROR(VLOOKUP(E6432,hoja!A:C,3,FALSE),0)</f>
        <v>0390</v>
      </c>
      <c r="I6432" s="24" t="str">
        <f t="shared" si="1922"/>
        <v>00430390</v>
      </c>
      <c r="K6432" s="23">
        <v>427</v>
      </c>
      <c r="L6432" s="23" t="str">
        <f t="shared" si="1928"/>
        <v>NACIONAL</v>
      </c>
      <c r="M6432" s="23" t="s">
        <v>618</v>
      </c>
      <c r="N6432" s="23" t="str" cm="1">
        <f t="array" ref="N6432">IFERROR(IF(M6432="Principal","LES_ACTIVE",LES_INACTIVE),0)</f>
        <v>LES_ACTIVE</v>
      </c>
      <c r="O6432" s="23">
        <f t="shared" si="1923"/>
        <v>16</v>
      </c>
      <c r="P6432" s="23" t="str">
        <f t="shared" si="1924"/>
        <v>00430390Principal</v>
      </c>
    </row>
    <row r="6433" spans="1:16" ht="15" hidden="1" customHeight="1">
      <c r="A6433" s="26" t="s">
        <v>1059</v>
      </c>
      <c r="B6433" s="23" t="str">
        <f>IFERROR(VLOOKUP(A6433,hoja!$A$2:$E$970,4,FALSE),0)</f>
        <v>ANTIOQUIA</v>
      </c>
      <c r="C6433" s="23" t="str">
        <f>IFERROR(VLOOKUP(A6433,hoja!$A$2:$E$1370,5,FALSE),0)</f>
        <v>MEDELLÍN</v>
      </c>
      <c r="D6433" s="23" t="str">
        <f>IFERROR(VLOOKUP(A6433,hoja!A:D,3,FALSE),0)</f>
        <v>0043</v>
      </c>
      <c r="E6433" s="23" t="s">
        <v>720</v>
      </c>
      <c r="F6433" s="23" t="str">
        <f>IFERROR(VLOOKUP(E6433,hoja!$A$2:$E$970,4,FALSE),0)</f>
        <v>COSTA</v>
      </c>
      <c r="G6433" s="23" t="str">
        <f>IFERROR(VLOOKUP(E6433,hoja!$A$2:$E$970,5,FALSE),0)</f>
        <v>RIOHACHA</v>
      </c>
      <c r="H6433" s="103" t="str">
        <f>IFERROR(VLOOKUP(E6433,hoja!A:C,3,FALSE),0)</f>
        <v>0239</v>
      </c>
      <c r="I6433" s="24" t="str">
        <f t="shared" si="1922"/>
        <v>00430239</v>
      </c>
      <c r="K6433" s="23">
        <v>997</v>
      </c>
      <c r="L6433" s="23" t="str">
        <f t="shared" si="1928"/>
        <v>NACIONAL</v>
      </c>
      <c r="M6433" s="23" t="s">
        <v>618</v>
      </c>
      <c r="N6433" s="23" t="str" cm="1">
        <f t="array" ref="N6433">IFERROR(IF(M6433="Principal","LES_ACTIVE",LES_INACTIVE),0)</f>
        <v>LES_ACTIVE</v>
      </c>
      <c r="O6433" s="23">
        <f t="shared" si="1923"/>
        <v>8</v>
      </c>
      <c r="P6433" s="23" t="str">
        <f t="shared" si="1924"/>
        <v>00430239Principal</v>
      </c>
    </row>
    <row r="6434" spans="1:16" ht="15" hidden="1" customHeight="1">
      <c r="A6434" s="26" t="s">
        <v>1059</v>
      </c>
      <c r="B6434" s="23" t="str">
        <f>IFERROR(VLOOKUP(A6434,hoja!$A$2:$E$970,4,FALSE),0)</f>
        <v>ANTIOQUIA</v>
      </c>
      <c r="C6434" s="23" t="str">
        <f>IFERROR(VLOOKUP(A6434,hoja!$A$2:$E$1370,5,FALSE),0)</f>
        <v>MEDELLÍN</v>
      </c>
      <c r="D6434" s="23" t="str">
        <f>IFERROR(VLOOKUP(A6434,hoja!A:D,3,FALSE),0)</f>
        <v>0043</v>
      </c>
      <c r="E6434" s="23" t="s">
        <v>722</v>
      </c>
      <c r="F6434" s="23" t="str">
        <f>IFERROR(VLOOKUP(E6434,hoja!$A$2:$E$970,4,FALSE),0)</f>
        <v>ANTIOQUIA</v>
      </c>
      <c r="G6434" s="23" t="str">
        <f>IFERROR(VLOOKUP(E6434,hoja!$A$2:$E$970,5,FALSE),0)</f>
        <v>SALDAÑA</v>
      </c>
      <c r="H6434" s="103" t="str">
        <f>IFERROR(VLOOKUP(E6434,hoja!A:C,3,FALSE),0)</f>
        <v>0386</v>
      </c>
      <c r="I6434" s="24" t="str">
        <f t="shared" si="1922"/>
        <v>00430386</v>
      </c>
      <c r="K6434" s="23">
        <v>454</v>
      </c>
      <c r="L6434" s="23" t="str">
        <f>IF(B6434=F6434,"REGIONAL","NACIONAL")</f>
        <v>REGIONAL</v>
      </c>
      <c r="M6434" s="23" t="s">
        <v>618</v>
      </c>
      <c r="N6434" s="23" t="str" cm="1">
        <f t="array" ref="N6434">IFERROR(IF(M6434="Principal","LES_ACTIVE",LES_INACTIVE),0)</f>
        <v>LES_ACTIVE</v>
      </c>
      <c r="O6434" s="23">
        <f t="shared" si="1923"/>
        <v>16</v>
      </c>
      <c r="P6434" s="23" t="str">
        <f t="shared" si="1924"/>
        <v>00430386Principal</v>
      </c>
    </row>
    <row r="6435" spans="1:16" ht="15" hidden="1" customHeight="1">
      <c r="A6435" s="26" t="s">
        <v>1059</v>
      </c>
      <c r="B6435" s="23" t="str">
        <f>IFERROR(VLOOKUP(A6435,hoja!$A$2:$E$970,4,FALSE),0)</f>
        <v>ANTIOQUIA</v>
      </c>
      <c r="C6435" s="23" t="str">
        <f>IFERROR(VLOOKUP(A6435,hoja!$A$2:$E$1370,5,FALSE),0)</f>
        <v>MEDELLÍN</v>
      </c>
      <c r="D6435" s="23" t="str">
        <f>IFERROR(VLOOKUP(A6435,hoja!A:D,3,FALSE),0)</f>
        <v>0043</v>
      </c>
      <c r="E6435" s="23" t="s">
        <v>628</v>
      </c>
      <c r="F6435" s="23" t="str">
        <f>IFERROR(VLOOKUP(E6435,hoja!$A$2:$E$970,4,FALSE),0)</f>
        <v>ANTIOQUIA</v>
      </c>
      <c r="G6435" s="23" t="str">
        <f>IFERROR(VLOOKUP(E6435,hoja!$A$2:$E$970,5,FALSE),0)</f>
        <v>SANTA FE DE ANTIOQUIA</v>
      </c>
      <c r="H6435" s="103" t="str">
        <f>IFERROR(VLOOKUP(E6435,hoja!A:C,3,FALSE),0)</f>
        <v>0080</v>
      </c>
      <c r="I6435" s="24" t="str">
        <f t="shared" si="1922"/>
        <v>00430080</v>
      </c>
      <c r="J6435" s="23">
        <v>2.2000000000116415</v>
      </c>
      <c r="K6435" s="23">
        <v>62.143000000000001</v>
      </c>
      <c r="L6435" s="23" t="s">
        <v>752</v>
      </c>
      <c r="M6435" s="23" t="s">
        <v>618</v>
      </c>
      <c r="N6435" s="23" t="str" cm="1">
        <f t="array" ref="N6435">IFERROR(IF(M6435="Principal","LES_ACTIVE",LES_INACTIVE),0)</f>
        <v>LES_ACTIVE</v>
      </c>
      <c r="O6435" s="23">
        <f t="shared" si="1923"/>
        <v>25</v>
      </c>
      <c r="P6435" s="23" t="str">
        <f t="shared" si="1924"/>
        <v>00430080Principal</v>
      </c>
    </row>
    <row r="6436" spans="1:16" ht="15" hidden="1" customHeight="1">
      <c r="A6436" s="26" t="s">
        <v>1059</v>
      </c>
      <c r="B6436" s="23" t="str">
        <f>IFERROR(VLOOKUP(A6436,hoja!$A$2:$E$970,4,FALSE),0)</f>
        <v>ANTIOQUIA</v>
      </c>
      <c r="C6436" s="23" t="str">
        <f>IFERROR(VLOOKUP(A6436,hoja!$A$2:$E$1370,5,FALSE),0)</f>
        <v>MEDELLÍN</v>
      </c>
      <c r="D6436" s="23" t="str">
        <f>IFERROR(VLOOKUP(A6436,hoja!A:D,3,FALSE),0)</f>
        <v>0043</v>
      </c>
      <c r="E6436" s="23" t="s">
        <v>723</v>
      </c>
      <c r="F6436" s="23" t="str">
        <f>IFERROR(VLOOKUP(E6436,hoja!$A$2:$E$970,4,FALSE),0)</f>
        <v>COSTA</v>
      </c>
      <c r="G6436" s="23" t="str">
        <f>IFERROR(VLOOKUP(E6436,hoja!$A$2:$E$970,5,FALSE),0)</f>
        <v>SANTA MARTA</v>
      </c>
      <c r="H6436" s="103" t="str">
        <f>IFERROR(VLOOKUP(E6436,hoja!A:C,3,FALSE),0)</f>
        <v>0118</v>
      </c>
      <c r="I6436" s="24" t="str">
        <f t="shared" si="1922"/>
        <v>00430118</v>
      </c>
      <c r="J6436" s="23">
        <v>38.749999999970896</v>
      </c>
      <c r="K6436" s="23">
        <v>825.322</v>
      </c>
      <c r="L6436" s="23" t="str">
        <f>IF(B6436=F6436,"REGIONAL","NACIONAL")</f>
        <v>NACIONAL</v>
      </c>
      <c r="M6436" s="23" t="s">
        <v>618</v>
      </c>
      <c r="N6436" s="23" t="str" cm="1">
        <f t="array" ref="N6436">IFERROR(IF(M6436="Principal","LES_ACTIVE",LES_INACTIVE),0)</f>
        <v>LES_ACTIVE</v>
      </c>
      <c r="O6436" s="23">
        <f t="shared" si="1923"/>
        <v>8</v>
      </c>
      <c r="P6436" s="23" t="str">
        <f t="shared" si="1924"/>
        <v>00430118Principal</v>
      </c>
    </row>
    <row r="6437" spans="1:16" ht="15" hidden="1" customHeight="1">
      <c r="A6437" s="26" t="s">
        <v>1059</v>
      </c>
      <c r="B6437" s="23" t="str">
        <f>IFERROR(VLOOKUP(A6437,hoja!$A$2:$E$970,4,FALSE),0)</f>
        <v>ANTIOQUIA</v>
      </c>
      <c r="C6437" s="23" t="str">
        <f>IFERROR(VLOOKUP(A6437,hoja!$A$2:$E$1370,5,FALSE),0)</f>
        <v>MEDELLÍN</v>
      </c>
      <c r="D6437" s="23" t="str">
        <f>IFERROR(VLOOKUP(A6437,hoja!A:D,3,FALSE),0)</f>
        <v>0043</v>
      </c>
      <c r="E6437" s="23" t="s">
        <v>666</v>
      </c>
      <c r="F6437" s="23" t="str">
        <f>IFERROR(VLOOKUP(E6437,hoja!$A$2:$E$970,4,FALSE),0)</f>
        <v>COSTA</v>
      </c>
      <c r="G6437" s="23" t="str">
        <f>IFERROR(VLOOKUP(E6437,hoja!$A$2:$E$970,5,FALSE),0)</f>
        <v>SINCELEJO</v>
      </c>
      <c r="H6437" s="103" t="str">
        <f>IFERROR(VLOOKUP(E6437,hoja!A:C,3,FALSE),0)</f>
        <v>0382</v>
      </c>
      <c r="I6437" s="24" t="str">
        <f t="shared" si="1922"/>
        <v>00430382</v>
      </c>
      <c r="J6437" s="23">
        <v>36.383333333273185</v>
      </c>
      <c r="K6437" s="23">
        <v>463.654</v>
      </c>
      <c r="L6437" s="23" t="str">
        <f t="shared" ref="L6437:L6451" si="1929">IF(B6437=F6437,"REGIONAL","NACIONAL")</f>
        <v>NACIONAL</v>
      </c>
      <c r="M6437" s="23" t="s">
        <v>618</v>
      </c>
      <c r="N6437" s="23" t="str" cm="1">
        <f t="array" ref="N6437">IFERROR(IF(M6437="Principal","LES_ACTIVE",LES_INACTIVE),0)</f>
        <v>LES_ACTIVE</v>
      </c>
      <c r="O6437" s="23">
        <f t="shared" si="1923"/>
        <v>16</v>
      </c>
      <c r="P6437" s="23" t="str">
        <f t="shared" si="1924"/>
        <v>00430382Principal</v>
      </c>
    </row>
    <row r="6438" spans="1:16" ht="15" hidden="1" customHeight="1">
      <c r="A6438" s="26" t="s">
        <v>1059</v>
      </c>
      <c r="B6438" s="23" t="str">
        <f>IFERROR(VLOOKUP(A6438,hoja!$A$2:$E$970,4,FALSE),0)</f>
        <v>ANTIOQUIA</v>
      </c>
      <c r="C6438" s="23" t="str">
        <f>IFERROR(VLOOKUP(A6438,hoja!$A$2:$E$1370,5,FALSE),0)</f>
        <v>MEDELLÍN</v>
      </c>
      <c r="D6438" s="23" t="str">
        <f>IFERROR(VLOOKUP(A6438,hoja!A:D,3,FALSE),0)</f>
        <v>0043</v>
      </c>
      <c r="E6438" s="23" t="s">
        <v>666</v>
      </c>
      <c r="F6438" s="23" t="str">
        <f>IFERROR(VLOOKUP(E6438,hoja!$A$2:$E$970,4,FALSE),0)</f>
        <v>COSTA</v>
      </c>
      <c r="G6438" s="23" t="str">
        <f>IFERROR(VLOOKUP(E6438,hoja!$A$2:$E$970,5,FALSE),0)</f>
        <v>SINCELEJO</v>
      </c>
      <c r="H6438" s="103" t="str">
        <f>IFERROR(VLOOKUP(E6438,hoja!A:C,3,FALSE),0)</f>
        <v>0382</v>
      </c>
      <c r="I6438" s="24" t="str">
        <f t="shared" si="1922"/>
        <v>00430382</v>
      </c>
      <c r="K6438" s="23">
        <v>640</v>
      </c>
      <c r="L6438" s="23" t="str">
        <f t="shared" si="1929"/>
        <v>NACIONAL</v>
      </c>
      <c r="M6438" s="23" t="s">
        <v>662</v>
      </c>
      <c r="N6438" s="23" t="s">
        <v>622</v>
      </c>
      <c r="O6438" s="23">
        <f t="shared" si="1923"/>
        <v>12</v>
      </c>
      <c r="P6438" s="23" t="str">
        <f t="shared" si="1924"/>
        <v>00430382Uraba</v>
      </c>
    </row>
    <row r="6439" spans="1:16" ht="15" hidden="1" customHeight="1">
      <c r="A6439" s="26" t="s">
        <v>1059</v>
      </c>
      <c r="B6439" s="23" t="str">
        <f>IFERROR(VLOOKUP(A6439,hoja!$A$2:$E$970,4,FALSE),0)</f>
        <v>ANTIOQUIA</v>
      </c>
      <c r="C6439" s="23" t="str">
        <f>IFERROR(VLOOKUP(A6439,hoja!$A$2:$E$1370,5,FALSE),0)</f>
        <v>MEDELLÍN</v>
      </c>
      <c r="D6439" s="23" t="str">
        <f>IFERROR(VLOOKUP(A6439,hoja!A:D,3,FALSE),0)</f>
        <v>0043</v>
      </c>
      <c r="E6439" s="23" t="s">
        <v>726</v>
      </c>
      <c r="F6439" s="23" t="str">
        <f>IFERROR(VLOOKUP(E6439,hoja!$A$2:$E$970,4,FALSE),0)</f>
        <v>OCCIDENTE</v>
      </c>
      <c r="G6439" s="23" t="str">
        <f>IFERROR(VLOOKUP(E6439,hoja!$A$2:$E$970,5,FALSE),0)</f>
        <v>TUMACO</v>
      </c>
      <c r="H6439" s="103" t="str">
        <f>IFERROR(VLOOKUP(E6439,hoja!A:C,3,FALSE),0)</f>
        <v>0396</v>
      </c>
      <c r="I6439" s="24" t="str">
        <f t="shared" si="1922"/>
        <v>00430396</v>
      </c>
      <c r="K6439" s="23">
        <v>1068</v>
      </c>
      <c r="L6439" s="23" t="str">
        <f t="shared" si="1929"/>
        <v>NACIONAL</v>
      </c>
      <c r="M6439" s="23" t="s">
        <v>618</v>
      </c>
      <c r="N6439" s="23" t="str" cm="1">
        <f t="array" ref="N6439">IFERROR(IF(M6439="Principal","LES_ACTIVE",LES_INACTIVE),0)</f>
        <v>LES_ACTIVE</v>
      </c>
      <c r="O6439" s="23">
        <f t="shared" si="1923"/>
        <v>8</v>
      </c>
      <c r="P6439" s="23" t="str">
        <f t="shared" si="1924"/>
        <v>00430396Principal</v>
      </c>
    </row>
    <row r="6440" spans="1:16" ht="15" hidden="1" customHeight="1">
      <c r="A6440" s="26" t="s">
        <v>1059</v>
      </c>
      <c r="B6440" s="23" t="str">
        <f>IFERROR(VLOOKUP(A6440,hoja!$A$2:$E$970,4,FALSE),0)</f>
        <v>ANTIOQUIA</v>
      </c>
      <c r="C6440" s="23" t="str">
        <f>IFERROR(VLOOKUP(A6440,hoja!$A$2:$E$1370,5,FALSE),0)</f>
        <v>MEDELLÍN</v>
      </c>
      <c r="D6440" s="23" t="str">
        <f>IFERROR(VLOOKUP(A6440,hoja!A:D,3,FALSE),0)</f>
        <v>0043</v>
      </c>
      <c r="E6440" s="23" t="s">
        <v>727</v>
      </c>
      <c r="F6440" s="23" t="str">
        <f>IFERROR(VLOOKUP(E6440,hoja!$A$2:$E$970,4,FALSE),0)</f>
        <v>CENTRO</v>
      </c>
      <c r="G6440" s="23" t="str">
        <f>IFERROR(VLOOKUP(E6440,hoja!$A$2:$E$970,5,FALSE),0)</f>
        <v>TUNJA</v>
      </c>
      <c r="H6440" s="103" t="str">
        <f>IFERROR(VLOOKUP(E6440,hoja!A:C,3,FALSE),0)</f>
        <v>0443</v>
      </c>
      <c r="I6440" s="24" t="str">
        <f t="shared" si="1922"/>
        <v>00430443</v>
      </c>
      <c r="J6440" s="23">
        <v>47.583333333372138</v>
      </c>
      <c r="K6440" s="23">
        <v>562.71</v>
      </c>
      <c r="L6440" s="23" t="str">
        <f t="shared" si="1929"/>
        <v>NACIONAL</v>
      </c>
      <c r="M6440" s="23" t="s">
        <v>618</v>
      </c>
      <c r="N6440" s="23" t="str" cm="1">
        <f t="array" ref="N6440">IFERROR(IF(M6440="Principal","LES_ACTIVE",LES_INACTIVE),0)</f>
        <v>LES_ACTIVE</v>
      </c>
      <c r="O6440" s="23">
        <f t="shared" si="1923"/>
        <v>12</v>
      </c>
      <c r="P6440" s="23" t="str">
        <f t="shared" si="1924"/>
        <v>00430443Principal</v>
      </c>
    </row>
    <row r="6441" spans="1:16" ht="15" hidden="1" customHeight="1">
      <c r="A6441" s="26" t="s">
        <v>1059</v>
      </c>
      <c r="B6441" s="23" t="str">
        <f>IFERROR(VLOOKUP(A6441,hoja!$A$2:$E$970,4,FALSE),0)</f>
        <v>ANTIOQUIA</v>
      </c>
      <c r="C6441" s="23" t="str">
        <f>IFERROR(VLOOKUP(A6441,hoja!$A$2:$E$1370,5,FALSE),0)</f>
        <v>MEDELLÍN</v>
      </c>
      <c r="D6441" s="23" t="str">
        <f>IFERROR(VLOOKUP(A6441,hoja!A:D,3,FALSE),0)</f>
        <v>0043</v>
      </c>
      <c r="E6441" s="23" t="s">
        <v>728</v>
      </c>
      <c r="F6441" s="23" t="str">
        <f>IFERROR(VLOOKUP(E6441,hoja!$A$2:$E$970,4,FALSE),0)</f>
        <v>CENTRO</v>
      </c>
      <c r="G6441" s="23" t="str">
        <f>IFERROR(VLOOKUP(E6441,hoja!$A$2:$E$970,5,FALSE),0)</f>
        <v>VILLETA</v>
      </c>
      <c r="H6441" s="103" t="str">
        <f>IFERROR(VLOOKUP(E6441,hoja!A:C,3,FALSE),0)</f>
        <v>0025</v>
      </c>
      <c r="I6441" s="24" t="str">
        <f t="shared" si="1922"/>
        <v>00430025</v>
      </c>
      <c r="K6441" s="23">
        <v>332</v>
      </c>
      <c r="L6441" s="23" t="str">
        <f t="shared" si="1929"/>
        <v>NACIONAL</v>
      </c>
      <c r="M6441" s="23" t="s">
        <v>618</v>
      </c>
      <c r="N6441" s="23" t="str" cm="1">
        <f t="array" ref="N6441">IFERROR(IF(M6441="Principal","LES_ACTIVE",LES_INACTIVE),0)</f>
        <v>LES_ACTIVE</v>
      </c>
      <c r="O6441" s="23">
        <f t="shared" si="1923"/>
        <v>16</v>
      </c>
      <c r="P6441" s="23" t="str">
        <f t="shared" si="1924"/>
        <v>00430025Principal</v>
      </c>
    </row>
    <row r="6442" spans="1:16" ht="15" hidden="1" customHeight="1">
      <c r="A6442" s="26" t="s">
        <v>1059</v>
      </c>
      <c r="B6442" s="23" t="str">
        <f>IFERROR(VLOOKUP(A6442,hoja!$A$2:$E$970,4,FALSE),0)</f>
        <v>ANTIOQUIA</v>
      </c>
      <c r="C6442" s="23" t="str">
        <f>IFERROR(VLOOKUP(A6442,hoja!$A$2:$E$1370,5,FALSE),0)</f>
        <v>MEDELLÍN</v>
      </c>
      <c r="D6442" s="23" t="str">
        <f>IFERROR(VLOOKUP(A6442,hoja!A:D,3,FALSE),0)</f>
        <v>0043</v>
      </c>
      <c r="E6442" s="23" t="s">
        <v>729</v>
      </c>
      <c r="F6442" s="23" t="str">
        <f>IFERROR(VLOOKUP(E6442,hoja!$A$2:$E$970,4,FALSE),0)</f>
        <v>SANTANDER</v>
      </c>
      <c r="G6442" s="23" t="str">
        <f>IFERROR(VLOOKUP(E6442,hoja!$A$2:$E$970,5,FALSE),0)</f>
        <v>YOPAL</v>
      </c>
      <c r="H6442" s="103" t="str">
        <f>IFERROR(VLOOKUP(E6442,hoja!A:C,3,FALSE),0)</f>
        <v>0442</v>
      </c>
      <c r="I6442" s="24" t="str">
        <f t="shared" si="1922"/>
        <v>00430442</v>
      </c>
      <c r="J6442" s="23">
        <v>46.374999999941792</v>
      </c>
      <c r="K6442" s="23">
        <v>802.7835</v>
      </c>
      <c r="L6442" s="23" t="str">
        <f t="shared" si="1929"/>
        <v>NACIONAL</v>
      </c>
      <c r="M6442" s="23" t="s">
        <v>618</v>
      </c>
      <c r="N6442" s="23" t="str" cm="1">
        <f t="array" ref="N6442">IFERROR(IF(M6442="Principal","LES_ACTIVE",LES_INACTIVE),0)</f>
        <v>LES_ACTIVE</v>
      </c>
      <c r="O6442" s="23">
        <f t="shared" si="1923"/>
        <v>8</v>
      </c>
      <c r="P6442" s="23" t="str">
        <f t="shared" si="1924"/>
        <v>00430442Principal</v>
      </c>
    </row>
    <row r="6443" spans="1:16" ht="15" hidden="1" customHeight="1">
      <c r="A6443" s="26" t="s">
        <v>1059</v>
      </c>
      <c r="B6443" s="23" t="str">
        <f>IFERROR(VLOOKUP(A6443,hoja!$A$2:$E$970,4,FALSE),0)</f>
        <v>ANTIOQUIA</v>
      </c>
      <c r="C6443" s="23" t="str">
        <f>IFERROR(VLOOKUP(A6443,hoja!$A$2:$E$1370,5,FALSE),0)</f>
        <v>MEDELLÍN</v>
      </c>
      <c r="D6443" s="23" t="str">
        <f>IFERROR(VLOOKUP(A6443,hoja!A:D,3,FALSE),0)</f>
        <v>0043</v>
      </c>
      <c r="E6443" s="23" t="s">
        <v>730</v>
      </c>
      <c r="F6443" s="23" t="str">
        <f>IFERROR(VLOOKUP(E6443,hoja!$A$2:$E$970,4,FALSE),0)</f>
        <v>OCCIDENTE</v>
      </c>
      <c r="G6443" s="23" t="str">
        <f>IFERROR(VLOOKUP(E6443,hoja!$A$2:$E$970,5,FALSE),0)</f>
        <v>ZARZAL</v>
      </c>
      <c r="H6443" s="103" t="str">
        <f>IFERROR(VLOOKUP(E6443,hoja!A:C,3,FALSE),0)</f>
        <v>0412</v>
      </c>
      <c r="I6443" s="24" t="str">
        <f t="shared" si="1922"/>
        <v>00430412</v>
      </c>
      <c r="K6443" s="23">
        <v>313</v>
      </c>
      <c r="L6443" s="23" t="str">
        <f t="shared" si="1929"/>
        <v>NACIONAL</v>
      </c>
      <c r="M6443" s="23" t="s">
        <v>671</v>
      </c>
      <c r="N6443" s="23" cm="1">
        <f t="array" aca="1" ref="N6443" ca="1">IFERROR(IF(M6443="Principal","LES_ACTIVE",LES_INACTIVE),0)</f>
        <v>0</v>
      </c>
      <c r="O6443" s="23">
        <f t="shared" si="1923"/>
        <v>16</v>
      </c>
      <c r="P6443" s="23" t="str">
        <f t="shared" si="1924"/>
        <v>00430412Amaga</v>
      </c>
    </row>
    <row r="6444" spans="1:16" ht="15" hidden="1" customHeight="1">
      <c r="A6444" s="26" t="s">
        <v>1059</v>
      </c>
      <c r="B6444" s="23" t="str">
        <f>IFERROR(VLOOKUP(A6444,hoja!$A$2:$E$970,4,FALSE),0)</f>
        <v>ANTIOQUIA</v>
      </c>
      <c r="C6444" s="23" t="str">
        <f>IFERROR(VLOOKUP(A6444,hoja!$A$2:$E$1370,5,FALSE),0)</f>
        <v>MEDELLÍN</v>
      </c>
      <c r="D6444" s="23" t="str">
        <f>IFERROR(VLOOKUP(A6444,hoja!A:D,3,FALSE),0)</f>
        <v>0043</v>
      </c>
      <c r="E6444" s="23" t="s">
        <v>629</v>
      </c>
      <c r="F6444" s="23" t="str">
        <f>IFERROR(VLOOKUP(E6444,hoja!$A$2:$E$970,4,FALSE),0)</f>
        <v>CENTRO</v>
      </c>
      <c r="G6444" s="23" t="str">
        <f>IFERROR(VLOOKUP(E6444,hoja!$A$2:$E$970,5,FALSE),0)</f>
        <v>ZIPAQUIRÁ</v>
      </c>
      <c r="H6444" s="103" t="str">
        <f>IFERROR(VLOOKUP(E6444,hoja!A:C,3,FALSE),0)</f>
        <v>0032</v>
      </c>
      <c r="I6444" s="24" t="str">
        <f t="shared" si="1922"/>
        <v>00430032</v>
      </c>
      <c r="J6444" s="23">
        <v>29.634444444382098</v>
      </c>
      <c r="K6444" s="23">
        <v>439</v>
      </c>
      <c r="L6444" s="23" t="str">
        <f t="shared" si="1929"/>
        <v>NACIONAL</v>
      </c>
      <c r="M6444" s="23" t="s">
        <v>623</v>
      </c>
      <c r="N6444" s="23" t="s">
        <v>624</v>
      </c>
      <c r="O6444" s="23">
        <f t="shared" si="1923"/>
        <v>16</v>
      </c>
      <c r="P6444" s="23" t="str">
        <f t="shared" si="1924"/>
        <v>00430032Facatativa</v>
      </c>
    </row>
    <row r="6445" spans="1:16" ht="15" hidden="1" customHeight="1">
      <c r="A6445" s="26" t="s">
        <v>1059</v>
      </c>
      <c r="B6445" s="23" t="str">
        <f>IFERROR(VLOOKUP(A6445,hoja!$A$2:$E$970,4,FALSE),0)</f>
        <v>ANTIOQUIA</v>
      </c>
      <c r="C6445" s="23" t="str">
        <f>IFERROR(VLOOKUP(A6445,hoja!$A$2:$E$1370,5,FALSE),0)</f>
        <v>MEDELLÍN</v>
      </c>
      <c r="D6445" s="23" t="str">
        <f>IFERROR(VLOOKUP(A6445,hoja!A:D,3,FALSE),0)</f>
        <v>0043</v>
      </c>
      <c r="E6445" s="23" t="s">
        <v>660</v>
      </c>
      <c r="F6445" s="23" t="str">
        <f>IFERROR(VLOOKUP(E6445,hoja!$A$2:$E$970,4,FALSE),0)</f>
        <v>CENTRO</v>
      </c>
      <c r="G6445" s="23" t="str">
        <f>IFERROR(VLOOKUP(E6445,hoja!$A$2:$E$970,5,FALSE),0)</f>
        <v>BOGOTÁ</v>
      </c>
      <c r="H6445" s="103" t="str">
        <f>IFERROR(VLOOKUP(E6445,hoja!A:C,3,FALSE),0)</f>
        <v>0035</v>
      </c>
      <c r="I6445" s="24" t="str">
        <f t="shared" si="1922"/>
        <v>00430035</v>
      </c>
      <c r="J6445" s="23">
        <v>23.333333333343035</v>
      </c>
      <c r="K6445" s="23">
        <v>405</v>
      </c>
      <c r="L6445" s="23" t="str">
        <f t="shared" si="1929"/>
        <v>NACIONAL</v>
      </c>
      <c r="M6445" s="23" t="s">
        <v>621</v>
      </c>
      <c r="N6445" s="23" t="s">
        <v>624</v>
      </c>
      <c r="O6445" s="23">
        <f t="shared" si="1923"/>
        <v>16</v>
      </c>
      <c r="P6445" s="23" t="str">
        <f t="shared" si="1924"/>
        <v>00430035La vega</v>
      </c>
    </row>
    <row r="6446" spans="1:16" ht="15" hidden="1" customHeight="1">
      <c r="A6446" s="26" t="s">
        <v>1059</v>
      </c>
      <c r="B6446" s="23" t="str">
        <f>IFERROR(VLOOKUP(A6446,hoja!$A$2:$E$970,4,FALSE),0)</f>
        <v>ANTIOQUIA</v>
      </c>
      <c r="C6446" s="23" t="str">
        <f>IFERROR(VLOOKUP(A6446,hoja!$A$2:$E$1370,5,FALSE),0)</f>
        <v>MEDELLÍN</v>
      </c>
      <c r="D6446" s="23" t="str">
        <f>IFERROR(VLOOKUP(A6446,hoja!A:D,3,FALSE),0)</f>
        <v>0043</v>
      </c>
      <c r="E6446" s="23" t="s">
        <v>795</v>
      </c>
      <c r="F6446" s="23" t="str">
        <f>IFERROR(VLOOKUP(E6446,hoja!$A$2:$E$970,4,FALSE),0)</f>
        <v>CENTRO</v>
      </c>
      <c r="G6446" s="23" t="str">
        <f>IFERROR(VLOOKUP(E6446,hoja!$A$2:$E$970,5,FALSE),0)</f>
        <v>BOGOTÁ</v>
      </c>
      <c r="H6446" s="103" t="str">
        <f>IFERROR(VLOOKUP(E6446,hoja!A:C,3,FALSE),0)</f>
        <v>0011M</v>
      </c>
      <c r="I6446" s="24" t="str">
        <f t="shared" si="1922"/>
        <v>00430011M</v>
      </c>
      <c r="K6446" s="23">
        <v>421</v>
      </c>
      <c r="L6446" s="23" t="str">
        <f t="shared" si="1929"/>
        <v>NACIONAL</v>
      </c>
      <c r="M6446" s="23" t="s">
        <v>674</v>
      </c>
      <c r="N6446" s="23" t="s">
        <v>624</v>
      </c>
      <c r="O6446" s="23">
        <f t="shared" si="1923"/>
        <v>16</v>
      </c>
      <c r="P6446" s="23" t="str">
        <f t="shared" si="1924"/>
        <v>00430011MLa Vega</v>
      </c>
    </row>
    <row r="6447" spans="1:16" ht="15" hidden="1" customHeight="1">
      <c r="A6447" s="26" t="s">
        <v>1059</v>
      </c>
      <c r="B6447" s="23" t="str">
        <f>IFERROR(VLOOKUP(A6447,hoja!$A$2:$E$970,4,FALSE),0)</f>
        <v>ANTIOQUIA</v>
      </c>
      <c r="C6447" s="23" t="str">
        <f>IFERROR(VLOOKUP(A6447,hoja!$A$2:$E$1370,5,FALSE),0)</f>
        <v>MEDELLÍN</v>
      </c>
      <c r="D6447" s="23" t="str">
        <f>IFERROR(VLOOKUP(A6447,hoja!A:D,3,FALSE),0)</f>
        <v>0043</v>
      </c>
      <c r="E6447" s="23" t="s">
        <v>690</v>
      </c>
      <c r="F6447" s="23" t="str">
        <f>IFERROR(VLOOKUP(E6447,hoja!$A$2:$E$970,4,FALSE),0)</f>
        <v>OCCIDENTE</v>
      </c>
      <c r="G6447" s="23" t="str">
        <f>IFERROR(VLOOKUP(E6447,hoja!$A$2:$E$970,5,FALSE),0)</f>
        <v>ANSERMA</v>
      </c>
      <c r="H6447" s="103" t="str">
        <f>IFERROR(VLOOKUP(E6447,hoja!A:C,3,FALSE),0)</f>
        <v>0146</v>
      </c>
      <c r="I6447" s="24" t="str">
        <f t="shared" si="1922"/>
        <v>00430146</v>
      </c>
      <c r="K6447" s="35">
        <v>192</v>
      </c>
      <c r="L6447" s="23" t="str">
        <f t="shared" si="1929"/>
        <v>NACIONAL</v>
      </c>
      <c r="M6447" s="23" t="s">
        <v>618</v>
      </c>
      <c r="N6447" s="23" t="s">
        <v>622</v>
      </c>
      <c r="O6447" s="23">
        <f t="shared" si="1923"/>
        <v>25</v>
      </c>
      <c r="P6447" s="23" t="str">
        <f t="shared" si="1924"/>
        <v>00430146Principal</v>
      </c>
    </row>
    <row r="6448" spans="1:16" ht="15" hidden="1" customHeight="1">
      <c r="A6448" s="26" t="s">
        <v>1059</v>
      </c>
      <c r="B6448" s="23" t="str">
        <f>IFERROR(VLOOKUP(A6448,hoja!$A$2:$E$970,4,FALSE),0)</f>
        <v>ANTIOQUIA</v>
      </c>
      <c r="C6448" s="23" t="str">
        <f>IFERROR(VLOOKUP(A6448,hoja!$A$2:$E$1370,5,FALSE),0)</f>
        <v>MEDELLÍN</v>
      </c>
      <c r="D6448" s="23" t="str">
        <f>IFERROR(VLOOKUP(A6448,hoja!A:D,3,FALSE),0)</f>
        <v>0043</v>
      </c>
      <c r="E6448" s="23" t="s">
        <v>701</v>
      </c>
      <c r="F6448" s="23" t="str">
        <f>IFERROR(VLOOKUP(E6448,hoja!$A$2:$E$970,4,FALSE),0)</f>
        <v>SANTANDER</v>
      </c>
      <c r="G6448" s="23" t="str">
        <f>IFERROR(VLOOKUP(E6448,hoja!$A$2:$E$970,5,FALSE),0)</f>
        <v>EL BANCO</v>
      </c>
      <c r="H6448" s="103" t="str">
        <f>IFERROR(VLOOKUP(E6448,hoja!A:C,3,FALSE),0)</f>
        <v>0436</v>
      </c>
      <c r="I6448" s="24" t="str">
        <f t="shared" si="1922"/>
        <v>00430436</v>
      </c>
      <c r="K6448" s="35">
        <v>561</v>
      </c>
      <c r="L6448" s="23" t="str">
        <f t="shared" si="1929"/>
        <v>NACIONAL</v>
      </c>
      <c r="M6448" s="23" t="s">
        <v>618</v>
      </c>
      <c r="N6448" s="23" t="s">
        <v>622</v>
      </c>
      <c r="O6448" s="23">
        <f t="shared" si="1923"/>
        <v>12</v>
      </c>
      <c r="P6448" s="23" t="str">
        <f t="shared" si="1924"/>
        <v>00430436Principal</v>
      </c>
    </row>
    <row r="6449" spans="1:16" ht="15" hidden="1" customHeight="1">
      <c r="A6449" s="26" t="s">
        <v>1059</v>
      </c>
      <c r="B6449" s="23" t="str">
        <f>IFERROR(VLOOKUP(A6449,hoja!$A$2:$E$970,4,FALSE),0)</f>
        <v>ANTIOQUIA</v>
      </c>
      <c r="C6449" s="23" t="str">
        <f>IFERROR(VLOOKUP(A6449,hoja!$A$2:$E$1370,5,FALSE),0)</f>
        <v>MEDELLÍN</v>
      </c>
      <c r="D6449" s="23" t="str">
        <f>IFERROR(VLOOKUP(A6449,hoja!A:D,3,FALSE),0)</f>
        <v>0043</v>
      </c>
      <c r="E6449" s="23" t="s">
        <v>988</v>
      </c>
      <c r="F6449" s="23" t="str">
        <f>IFERROR(VLOOKUP(E6449,hoja!$A$2:$E$970,4,FALSE),0)</f>
        <v>COSTA</v>
      </c>
      <c r="G6449" s="23" t="str">
        <f>IFERROR(VLOOKUP(E6449,hoja!$A$2:$E$970,5,FALSE),0)</f>
        <v>SAN ANDRES</v>
      </c>
      <c r="H6449" s="103" t="str">
        <f>IFERROR(VLOOKUP(E6449,hoja!A:C,3,FALSE),0)</f>
        <v>0116</v>
      </c>
      <c r="I6449" s="24" t="str">
        <f t="shared" si="1922"/>
        <v>00430116</v>
      </c>
      <c r="K6449" s="23">
        <v>657.93650000000002</v>
      </c>
      <c r="L6449" s="23" t="str">
        <f t="shared" si="1929"/>
        <v>NACIONAL</v>
      </c>
      <c r="M6449" s="23" t="s">
        <v>618</v>
      </c>
      <c r="N6449" s="23" t="s">
        <v>622</v>
      </c>
      <c r="O6449" s="23">
        <f t="shared" si="1923"/>
        <v>12</v>
      </c>
      <c r="P6449" s="23" t="str">
        <f t="shared" si="1924"/>
        <v>00430116Principal</v>
      </c>
    </row>
    <row r="6450" spans="1:16" ht="15" hidden="1" customHeight="1">
      <c r="A6450" s="26" t="s">
        <v>1059</v>
      </c>
      <c r="B6450" s="23" t="str">
        <f>IFERROR(VLOOKUP(A6450,hoja!$A$2:$E$970,4,FALSE),0)</f>
        <v>ANTIOQUIA</v>
      </c>
      <c r="C6450" s="23" t="str">
        <f>IFERROR(VLOOKUP(A6450,hoja!$A$2:$E$1370,5,FALSE),0)</f>
        <v>MEDELLÍN</v>
      </c>
      <c r="D6450" s="23" t="str">
        <f>IFERROR(VLOOKUP(A6450,hoja!A:D,3,FALSE),0)</f>
        <v>0043</v>
      </c>
      <c r="E6450" s="23" t="s">
        <v>723</v>
      </c>
      <c r="F6450" s="23" t="str">
        <f>IFERROR(VLOOKUP(E6450,hoja!$A$2:$E$970,4,FALSE),0)</f>
        <v>COSTA</v>
      </c>
      <c r="G6450" s="23" t="str">
        <f>IFERROR(VLOOKUP(E6450,hoja!$A$2:$E$970,5,FALSE),0)</f>
        <v>SANTA MARTA</v>
      </c>
      <c r="H6450" s="103" t="str">
        <f>IFERROR(VLOOKUP(E6450,hoja!A:C,3,FALSE),0)</f>
        <v>0118</v>
      </c>
      <c r="I6450" s="24" t="str">
        <f t="shared" si="1922"/>
        <v>00430118</v>
      </c>
      <c r="J6450" s="23">
        <v>46</v>
      </c>
      <c r="K6450" s="23">
        <v>921</v>
      </c>
      <c r="L6450" s="23" t="str">
        <f t="shared" si="1929"/>
        <v>NACIONAL</v>
      </c>
      <c r="M6450" s="23" t="s">
        <v>998</v>
      </c>
      <c r="N6450" s="23" t="s">
        <v>622</v>
      </c>
      <c r="O6450" s="23">
        <f t="shared" si="1923"/>
        <v>8</v>
      </c>
      <c r="P6450" s="23" t="str">
        <f t="shared" si="1924"/>
        <v>00430118Doradal</v>
      </c>
    </row>
    <row r="6451" spans="1:16" ht="15" hidden="1" customHeight="1">
      <c r="A6451" s="26" t="s">
        <v>1059</v>
      </c>
      <c r="B6451" s="23" t="str">
        <f>IFERROR(VLOOKUP(A6451,hoja!$A$2:$E$970,4,FALSE),0)</f>
        <v>ANTIOQUIA</v>
      </c>
      <c r="C6451" s="23" t="str">
        <f>IFERROR(VLOOKUP(A6451,hoja!$A$2:$E$1370,5,FALSE),0)</f>
        <v>MEDELLÍN</v>
      </c>
      <c r="D6451" s="23" t="str">
        <f>IFERROR(VLOOKUP(A6451,hoja!A:D,3,FALSE),0)</f>
        <v>0043</v>
      </c>
      <c r="E6451" s="23" t="s">
        <v>1007</v>
      </c>
      <c r="F6451" s="23" t="str">
        <f>IFERROR(VLOOKUP(E6451,hoja!$A$2:$E$970,4,FALSE),0)</f>
        <v>CENTRO</v>
      </c>
      <c r="G6451" s="23" t="str">
        <f>IFERROR(VLOOKUP(E6451,hoja!$A$2:$E$970,5,FALSE),0)</f>
        <v>FUSA</v>
      </c>
      <c r="H6451" s="103" t="str">
        <f>IFERROR(VLOOKUP(E6451,hoja!A:C,3,FALSE),0)</f>
        <v>0463</v>
      </c>
      <c r="I6451" s="24" t="str">
        <f t="shared" si="1922"/>
        <v>00430463</v>
      </c>
      <c r="K6451" s="23">
        <v>453</v>
      </c>
      <c r="L6451" s="23" t="str">
        <f t="shared" si="1929"/>
        <v>NACIONAL</v>
      </c>
      <c r="M6451" s="23" t="s">
        <v>755</v>
      </c>
      <c r="N6451" s="23" t="s">
        <v>622</v>
      </c>
      <c r="O6451" s="23">
        <f t="shared" si="1923"/>
        <v>16</v>
      </c>
      <c r="P6451" s="23" t="str">
        <f t="shared" si="1924"/>
        <v>00430463Bogota</v>
      </c>
    </row>
    <row r="6452" spans="1:16" ht="15" hidden="1" customHeight="1">
      <c r="A6452" s="26" t="s">
        <v>1059</v>
      </c>
      <c r="B6452" s="23" t="str">
        <f>IFERROR(VLOOKUP(A6452,hoja!$A$2:$E$970,4,FALSE),0)</f>
        <v>ANTIOQUIA</v>
      </c>
      <c r="C6452" s="23" t="str">
        <f>IFERROR(VLOOKUP(A6452,hoja!$A$2:$E$1370,5,FALSE),0)</f>
        <v>MEDELLÍN</v>
      </c>
      <c r="D6452" s="23" t="str">
        <f>IFERROR(VLOOKUP(A6452,hoja!A:D,3,FALSE),0)</f>
        <v>0043</v>
      </c>
      <c r="E6452" s="23" t="s">
        <v>1008</v>
      </c>
      <c r="F6452" s="23" t="str">
        <f>IFERROR(VLOOKUP(E6452,hoja!$A$2:$E$970,4,FALSE),0)</f>
        <v>CENTRO</v>
      </c>
      <c r="G6452" s="23" t="str">
        <f>IFERROR(VLOOKUP(E6452,hoja!$A$2:$E$970,5,FALSE),0)</f>
        <v>CAQUEZA</v>
      </c>
      <c r="H6452" s="103" t="str">
        <f>IFERROR(VLOOKUP(E6452,hoja!A:C,3,FALSE),0)</f>
        <v>0462</v>
      </c>
      <c r="I6452" s="24" t="str">
        <f t="shared" si="1922"/>
        <v>00430462</v>
      </c>
      <c r="K6452" s="23">
        <v>454</v>
      </c>
      <c r="L6452" s="23" t="str">
        <f>IF(B6452=F6452,"REGIONAL","NACIONAL")</f>
        <v>NACIONAL</v>
      </c>
      <c r="M6452" s="23" t="s">
        <v>623</v>
      </c>
      <c r="N6452" s="23" t="s">
        <v>622</v>
      </c>
      <c r="O6452" s="23">
        <f t="shared" si="1923"/>
        <v>16</v>
      </c>
      <c r="P6452" s="23" t="str">
        <f t="shared" si="1924"/>
        <v>00430462Facatativa</v>
      </c>
    </row>
    <row r="6453" spans="1:16" ht="15" hidden="1" customHeight="1">
      <c r="A6453" s="26" t="s">
        <v>1059</v>
      </c>
      <c r="B6453" s="23" t="str">
        <f>IFERROR(VLOOKUP(A6453,hoja!$A$2:$E$970,4,FALSE),0)</f>
        <v>ANTIOQUIA</v>
      </c>
      <c r="C6453" s="23" t="str">
        <f>IFERROR(VLOOKUP(A6453,hoja!$A$2:$E$1370,5,FALSE),0)</f>
        <v>MEDELLÍN</v>
      </c>
      <c r="D6453" s="23" t="str">
        <f>IFERROR(VLOOKUP(A6453,hoja!A:D,3,FALSE),0)</f>
        <v>0043</v>
      </c>
      <c r="E6453" s="23" t="s">
        <v>660</v>
      </c>
      <c r="F6453" s="23" t="str">
        <f>IFERROR(VLOOKUP(E6453,hoja!$A$2:$E$970,4,FALSE),0)</f>
        <v>CENTRO</v>
      </c>
      <c r="G6453" s="23" t="str">
        <f>IFERROR(VLOOKUP(E6453,hoja!$A$2:$E$970,5,FALSE),0)</f>
        <v>BOGOTÁ</v>
      </c>
      <c r="H6453" s="103" t="str">
        <f>IFERROR(VLOOKUP(E6453,hoja!A:C,3,FALSE),0)</f>
        <v>0035</v>
      </c>
      <c r="I6453" s="24" t="str">
        <f t="shared" si="1922"/>
        <v>00430035</v>
      </c>
      <c r="J6453" s="23">
        <v>23.333333333343035</v>
      </c>
      <c r="K6453" s="23">
        <v>419</v>
      </c>
      <c r="L6453" s="23" t="str">
        <f t="shared" ref="L6453:L6475" si="1930">IF(B6453=F6453,"REGIONAL","NACIONAL")</f>
        <v>NACIONAL</v>
      </c>
      <c r="M6453" s="23" t="s">
        <v>964</v>
      </c>
      <c r="N6453" s="23" t="s">
        <v>622</v>
      </c>
      <c r="O6453" s="23">
        <f t="shared" si="1923"/>
        <v>16</v>
      </c>
      <c r="P6453" s="23" t="str">
        <f t="shared" si="1924"/>
        <v>00430035La Vega-Dorada</v>
      </c>
    </row>
    <row r="6454" spans="1:16" ht="15" hidden="1" customHeight="1">
      <c r="A6454" s="26" t="s">
        <v>1059</v>
      </c>
      <c r="B6454" s="23" t="str">
        <f>IFERROR(VLOOKUP(A6454,hoja!$A$2:$E$970,4,FALSE),0)</f>
        <v>ANTIOQUIA</v>
      </c>
      <c r="C6454" s="23" t="str">
        <f>IFERROR(VLOOKUP(A6454,hoja!$A$2:$E$1370,5,FALSE),0)</f>
        <v>MEDELLÍN</v>
      </c>
      <c r="D6454" s="23" t="str">
        <f>IFERROR(VLOOKUP(A6454,hoja!A:D,3,FALSE),0)</f>
        <v>0043</v>
      </c>
      <c r="E6454" s="23" t="s">
        <v>723</v>
      </c>
      <c r="F6454" s="23" t="str">
        <f>IFERROR(VLOOKUP(E6454,hoja!$A$2:$E$970,4,FALSE),0)</f>
        <v>COSTA</v>
      </c>
      <c r="G6454" s="23" t="str">
        <f>IFERROR(VLOOKUP(E6454,hoja!$A$2:$E$970,5,FALSE),0)</f>
        <v>SANTA MARTA</v>
      </c>
      <c r="H6454" s="103" t="str">
        <f>IFERROR(VLOOKUP(E6454,hoja!A:C,3,FALSE),0)</f>
        <v>0118</v>
      </c>
      <c r="I6454" s="24" t="str">
        <f t="shared" si="1922"/>
        <v>00430118</v>
      </c>
      <c r="K6454" s="23">
        <v>785</v>
      </c>
      <c r="L6454" s="23" t="str">
        <f t="shared" si="1930"/>
        <v>NACIONAL</v>
      </c>
      <c r="M6454" s="23" t="s">
        <v>959</v>
      </c>
      <c r="N6454" s="23" cm="1">
        <f t="array" aca="1" ref="N6454" ca="1">IFERROR(IF(M6454="Principal","LES_ACTIVE",LES_INACTIVE),0)</f>
        <v>0</v>
      </c>
      <c r="O6454" s="23">
        <f t="shared" si="1923"/>
        <v>12</v>
      </c>
      <c r="P6454" s="23" t="str">
        <f t="shared" si="1924"/>
        <v>00430118Barranquilla</v>
      </c>
    </row>
    <row r="6455" spans="1:16" ht="15" hidden="1" customHeight="1">
      <c r="A6455" s="26" t="s">
        <v>1059</v>
      </c>
      <c r="B6455" s="23" t="str">
        <f>IFERROR(VLOOKUP(A6455,hoja!$A$2:$E$970,4,FALSE),0)</f>
        <v>ANTIOQUIA</v>
      </c>
      <c r="C6455" s="23" t="str">
        <f>IFERROR(VLOOKUP(A6455,hoja!$A$2:$E$1370,5,FALSE),0)</f>
        <v>MEDELLÍN</v>
      </c>
      <c r="D6455" s="23" t="str">
        <f>IFERROR(VLOOKUP(A6455,hoja!A:D,3,FALSE),0)</f>
        <v>0043</v>
      </c>
      <c r="E6455" s="23" t="s">
        <v>659</v>
      </c>
      <c r="F6455" s="23" t="str">
        <f>IFERROR(VLOOKUP(E6455,hoja!$A$2:$E$970,4,FALSE),0)</f>
        <v>OCCIDENTE</v>
      </c>
      <c r="G6455" s="23" t="str">
        <f>IFERROR(VLOOKUP(E6455,hoja!$A$2:$E$970,5,FALSE),0)</f>
        <v>ARMENIA</v>
      </c>
      <c r="H6455" s="103" t="str">
        <f>IFERROR(VLOOKUP(E6455,hoja!A:C,3,FALSE),0)</f>
        <v>0142</v>
      </c>
      <c r="I6455" s="24" t="str">
        <f t="shared" si="1922"/>
        <v>00430142</v>
      </c>
      <c r="K6455" s="23">
        <v>296</v>
      </c>
      <c r="L6455" s="23" t="str">
        <f t="shared" si="1930"/>
        <v>NACIONAL</v>
      </c>
      <c r="M6455" s="23" t="s">
        <v>671</v>
      </c>
      <c r="N6455" s="23" t="s">
        <v>622</v>
      </c>
      <c r="O6455" s="23">
        <f t="shared" si="1923"/>
        <v>16</v>
      </c>
      <c r="P6455" s="23" t="str">
        <f t="shared" si="1924"/>
        <v>00430142Amaga</v>
      </c>
    </row>
    <row r="6456" spans="1:16" ht="15" hidden="1" customHeight="1">
      <c r="A6456" s="26" t="s">
        <v>1059</v>
      </c>
      <c r="B6456" s="23" t="str">
        <f>IFERROR(VLOOKUP(A6456,hoja!$A$2:$E$970,4,FALSE),0)</f>
        <v>ANTIOQUIA</v>
      </c>
      <c r="C6456" s="23" t="str">
        <f>IFERROR(VLOOKUP(A6456,hoja!$A$2:$E$1370,5,FALSE),0)</f>
        <v>MEDELLÍN</v>
      </c>
      <c r="D6456" s="23" t="str">
        <f>IFERROR(VLOOKUP(A6456,hoja!A:D,3,FALSE),0)</f>
        <v>0043</v>
      </c>
      <c r="E6456" s="23" t="s">
        <v>683</v>
      </c>
      <c r="F6456" s="23" t="str">
        <f>IFERROR(VLOOKUP(E6456,hoja!$A$2:$E$970,4,FALSE),0)</f>
        <v>OCCIDENTE</v>
      </c>
      <c r="G6456" s="23" t="str">
        <f>IFERROR(VLOOKUP(E6456,hoja!$A$2:$E$970,5,FALSE),0)</f>
        <v>BUGA</v>
      </c>
      <c r="H6456" s="103" t="str">
        <f>IFERROR(VLOOKUP(E6456,hoja!A:C,3,FALSE),0)</f>
        <v>0411</v>
      </c>
      <c r="I6456" s="24" t="str">
        <f t="shared" ref="I6456:I6502" si="1931">D6456&amp;H6456</f>
        <v>00430411</v>
      </c>
      <c r="K6456" s="23">
        <v>382</v>
      </c>
      <c r="L6456" s="23" t="str">
        <f t="shared" si="1930"/>
        <v>NACIONAL</v>
      </c>
      <c r="M6456" s="23" t="s">
        <v>671</v>
      </c>
      <c r="N6456" s="23" t="s">
        <v>622</v>
      </c>
      <c r="O6456" s="23">
        <f t="shared" ref="O6456:O6502" si="1932">IF(K6456&lt;=250,25,IF(K6456&lt;=500,16,IF(K6456&lt;=800,12,IF(K6456&lt;=1100,8,IF(K6456&lt;=1400,6,IF(K6456&lt;=1700,5))))))</f>
        <v>16</v>
      </c>
      <c r="P6456" s="23" t="str">
        <f t="shared" ref="P6456:P6502" si="1933">D6456&amp;H6456&amp;M6456</f>
        <v>00430411Amaga</v>
      </c>
    </row>
    <row r="6457" spans="1:16" ht="15" hidden="1" customHeight="1">
      <c r="A6457" s="26" t="s">
        <v>1059</v>
      </c>
      <c r="B6457" s="23" t="str">
        <f>IFERROR(VLOOKUP(A6457,hoja!$A$2:$E$970,4,FALSE),0)</f>
        <v>ANTIOQUIA</v>
      </c>
      <c r="C6457" s="23" t="str">
        <f>IFERROR(VLOOKUP(A6457,hoja!$A$2:$E$1370,5,FALSE),0)</f>
        <v>MEDELLÍN</v>
      </c>
      <c r="D6457" s="23" t="str">
        <f>IFERROR(VLOOKUP(A6457,hoja!A:D,3,FALSE),0)</f>
        <v>0043</v>
      </c>
      <c r="E6457" s="23" t="s">
        <v>690</v>
      </c>
      <c r="F6457" s="23" t="str">
        <f>IFERROR(VLOOKUP(E6457,hoja!$A$2:$E$970,4,FALSE),0)</f>
        <v>OCCIDENTE</v>
      </c>
      <c r="G6457" s="23" t="str">
        <f>IFERROR(VLOOKUP(E6457,hoja!$A$2:$E$970,5,FALSE),0)</f>
        <v>ANSERMA</v>
      </c>
      <c r="H6457" s="103" t="str">
        <f>IFERROR(VLOOKUP(E6457,hoja!A:C,3,FALSE),0)</f>
        <v>0146</v>
      </c>
      <c r="I6457" s="24" t="str">
        <f t="shared" si="1931"/>
        <v>00430146</v>
      </c>
      <c r="K6457" s="23">
        <v>220</v>
      </c>
      <c r="L6457" s="23" t="str">
        <f t="shared" si="1930"/>
        <v>NACIONAL</v>
      </c>
      <c r="M6457" s="23" t="s">
        <v>671</v>
      </c>
      <c r="N6457" s="23" t="s">
        <v>622</v>
      </c>
      <c r="O6457" s="23">
        <f t="shared" si="1932"/>
        <v>25</v>
      </c>
      <c r="P6457" s="23" t="str">
        <f t="shared" si="1933"/>
        <v>00430146Amaga</v>
      </c>
    </row>
    <row r="6458" spans="1:16" ht="15" hidden="1" customHeight="1">
      <c r="A6458" s="26" t="s">
        <v>1059</v>
      </c>
      <c r="B6458" s="23" t="str">
        <f>IFERROR(VLOOKUP(A6458,hoja!$A$2:$E$970,4,FALSE),0)</f>
        <v>ANTIOQUIA</v>
      </c>
      <c r="C6458" s="23" t="str">
        <f>IFERROR(VLOOKUP(A6458,hoja!$A$2:$E$1370,5,FALSE),0)</f>
        <v>MEDELLÍN</v>
      </c>
      <c r="D6458" s="23" t="str">
        <f>IFERROR(VLOOKUP(A6458,hoja!A:D,3,FALSE),0)</f>
        <v>0043</v>
      </c>
      <c r="E6458" s="23" t="s">
        <v>730</v>
      </c>
      <c r="F6458" s="23" t="str">
        <f>IFERROR(VLOOKUP(E6458,hoja!$A$2:$E$970,4,FALSE),0)</f>
        <v>OCCIDENTE</v>
      </c>
      <c r="G6458" s="23" t="str">
        <f>IFERROR(VLOOKUP(E6458,hoja!$A$2:$E$970,5,FALSE),0)</f>
        <v>ZARZAL</v>
      </c>
      <c r="H6458" s="103" t="str">
        <f>IFERROR(VLOOKUP(E6458,hoja!A:C,3,FALSE),0)</f>
        <v>0412</v>
      </c>
      <c r="I6458" s="24" t="str">
        <f t="shared" si="1931"/>
        <v>00430412</v>
      </c>
      <c r="K6458" s="23">
        <v>285</v>
      </c>
      <c r="L6458" s="23" t="str">
        <f t="shared" si="1930"/>
        <v>NACIONAL</v>
      </c>
      <c r="M6458" s="23" t="s">
        <v>618</v>
      </c>
      <c r="N6458" s="23" t="s">
        <v>622</v>
      </c>
      <c r="O6458" s="23">
        <f t="shared" si="1932"/>
        <v>16</v>
      </c>
      <c r="P6458" s="23" t="str">
        <f t="shared" si="1933"/>
        <v>00430412Principal</v>
      </c>
    </row>
    <row r="6459" spans="1:16" ht="15" hidden="1" customHeight="1">
      <c r="A6459" s="29" t="s">
        <v>1059</v>
      </c>
      <c r="B6459" s="23" t="str">
        <f>IFERROR(VLOOKUP(A6459,hoja!$A$2:$E$970,4,FALSE),0)</f>
        <v>ANTIOQUIA</v>
      </c>
      <c r="C6459" s="23" t="str">
        <f>IFERROR(VLOOKUP(A6459,hoja!$A$2:$E$1370,5,FALSE),0)</f>
        <v>MEDELLÍN</v>
      </c>
      <c r="D6459" s="23" t="str">
        <f>IFERROR(VLOOKUP(A6459,hoja!A:D,3,FALSE),0)</f>
        <v>0043</v>
      </c>
      <c r="E6459" s="40" t="s">
        <v>1038</v>
      </c>
      <c r="F6459" s="23" t="str">
        <f>IFERROR(VLOOKUP(E6459,hoja!$A$2:$E$970,4,FALSE),0)</f>
        <v>ANTIOQUIA</v>
      </c>
      <c r="G6459" s="23" t="str">
        <f>IFERROR(VLOOKUP(E6459,hoja!$A$2:$E$970,5,FALSE),0)</f>
        <v>MEDELLÍN</v>
      </c>
      <c r="H6459" s="103" t="str">
        <f>IFERROR(VLOOKUP(E6459,hoja!A:C,3,FALSE),0)</f>
        <v>50500</v>
      </c>
      <c r="I6459" s="24" t="str">
        <f t="shared" si="1931"/>
        <v>004350500</v>
      </c>
      <c r="K6459" s="23">
        <v>1</v>
      </c>
      <c r="L6459" s="23" t="str">
        <f t="shared" si="1930"/>
        <v>REGIONAL</v>
      </c>
      <c r="M6459" s="40" t="s">
        <v>618</v>
      </c>
      <c r="N6459" s="23" t="s">
        <v>622</v>
      </c>
      <c r="O6459" s="23">
        <f t="shared" si="1932"/>
        <v>25</v>
      </c>
      <c r="P6459" s="23" t="str">
        <f t="shared" si="1933"/>
        <v>004350500Principal</v>
      </c>
    </row>
    <row r="6460" spans="1:16" ht="15" hidden="1" customHeight="1">
      <c r="A6460" s="82" t="s">
        <v>1059</v>
      </c>
      <c r="B6460" s="23" t="str">
        <f>IFERROR(VLOOKUP(A6460,hoja!$A$2:$E$970,4,FALSE),0)</f>
        <v>ANTIOQUIA</v>
      </c>
      <c r="C6460" s="23" t="str">
        <f>IFERROR(VLOOKUP(A6460,hoja!$A$2:$E$1370,5,FALSE),0)</f>
        <v>MEDELLÍN</v>
      </c>
      <c r="D6460" s="23" t="str">
        <f>IFERROR(VLOOKUP(A6460,hoja!A:D,3,FALSE),0)</f>
        <v>0043</v>
      </c>
      <c r="E6460" s="40" t="s">
        <v>660</v>
      </c>
      <c r="F6460" s="23" t="str">
        <f>IFERROR(VLOOKUP(E6460,hoja!$A$2:$E$970,4,FALSE),0)</f>
        <v>CENTRO</v>
      </c>
      <c r="G6460" s="23" t="str">
        <f>IFERROR(VLOOKUP(E6460,hoja!$A$2:$E$970,5,FALSE),0)</f>
        <v>BOGOTÁ</v>
      </c>
      <c r="H6460" s="103" t="str">
        <f>IFERROR(VLOOKUP(E6460,hoja!A:C,3,FALSE),0)</f>
        <v>0035</v>
      </c>
      <c r="I6460" s="24" t="str">
        <f t="shared" si="1931"/>
        <v>00430035</v>
      </c>
      <c r="K6460" s="23">
        <v>403</v>
      </c>
      <c r="L6460" s="23" t="str">
        <f t="shared" si="1930"/>
        <v>NACIONAL</v>
      </c>
      <c r="M6460" s="23" t="s">
        <v>618</v>
      </c>
      <c r="N6460" s="23" t="s">
        <v>622</v>
      </c>
      <c r="O6460" s="23">
        <f t="shared" si="1932"/>
        <v>16</v>
      </c>
      <c r="P6460" s="23" t="str">
        <f t="shared" si="1933"/>
        <v>00430035Principal</v>
      </c>
    </row>
    <row r="6461" spans="1:16" ht="15" hidden="1" customHeight="1">
      <c r="A6461" s="26" t="s">
        <v>1059</v>
      </c>
      <c r="B6461" s="23" t="str">
        <f>IFERROR(VLOOKUP(A6461,hoja!$A$2:$E$970,4,FALSE),0)</f>
        <v>ANTIOQUIA</v>
      </c>
      <c r="C6461" s="23" t="str">
        <f>IFERROR(VLOOKUP(A6461,hoja!$A$2:$E$1370,5,FALSE),0)</f>
        <v>MEDELLÍN</v>
      </c>
      <c r="D6461" s="23" t="str">
        <f>IFERROR(VLOOKUP(A6461,hoja!A:D,3,FALSE),0)</f>
        <v>0043</v>
      </c>
      <c r="E6461" s="23" t="s">
        <v>686</v>
      </c>
      <c r="F6461" s="23" t="str">
        <f>IFERROR(VLOOKUP(E6461,hoja!$A$2:$E$970,4,FALSE),0)</f>
        <v>SANTANDER</v>
      </c>
      <c r="G6461" s="23" t="str">
        <f>IFERROR(VLOOKUP(E6461,hoja!$A$2:$E$970,5,FALSE),0)</f>
        <v>BARRANCABERMEJA</v>
      </c>
      <c r="H6461" s="103" t="str">
        <f>IFERROR(VLOOKUP(E6461,hoja!A:C,3,FALSE),0)</f>
        <v>0424</v>
      </c>
      <c r="I6461" s="24" t="str">
        <f t="shared" si="1931"/>
        <v>00430424</v>
      </c>
      <c r="J6461" s="23">
        <v>16.466666666732635</v>
      </c>
      <c r="K6461" s="23">
        <v>313.13600000000002</v>
      </c>
      <c r="L6461" s="23" t="str">
        <f t="shared" si="1930"/>
        <v>NACIONAL</v>
      </c>
      <c r="M6461" s="23" t="s">
        <v>618</v>
      </c>
      <c r="N6461" s="23" t="str" cm="1">
        <f t="array" ref="N6461">IFERROR(IF(M6461="Principal","LES_ACTIVE",LES_INACTIVE),0)</f>
        <v>LES_ACTIVE</v>
      </c>
      <c r="O6461" s="23">
        <f t="shared" si="1932"/>
        <v>16</v>
      </c>
      <c r="P6461" s="23" t="str">
        <f t="shared" si="1933"/>
        <v>00430424Principal</v>
      </c>
    </row>
    <row r="6462" spans="1:16" ht="15" hidden="1" customHeight="1">
      <c r="A6462" s="26" t="s">
        <v>1059</v>
      </c>
      <c r="B6462" s="23" t="str">
        <f>IFERROR(VLOOKUP(A6462,hoja!$A$2:$E$970,4,FALSE),0)</f>
        <v>ANTIOQUIA</v>
      </c>
      <c r="C6462" s="23" t="str">
        <f>IFERROR(VLOOKUP(A6462,hoja!$A$2:$E$1370,5,FALSE),0)</f>
        <v>MEDELLÍN</v>
      </c>
      <c r="D6462" s="23" t="str">
        <f>IFERROR(VLOOKUP(A6462,hoja!A:D,3,FALSE),0)</f>
        <v>0043</v>
      </c>
      <c r="E6462" s="23" t="s">
        <v>635</v>
      </c>
      <c r="F6462" s="23" t="str">
        <f>IFERROR(VLOOKUP(E6462,hoja!$A$2:$E$970,4,FALSE),0)</f>
        <v>CENTRO</v>
      </c>
      <c r="G6462" s="23" t="str">
        <f>IFERROR(VLOOKUP(E6462,hoja!$A$2:$E$970,5,FALSE),0)</f>
        <v>BOGOTÁ</v>
      </c>
      <c r="H6462" s="103" t="str">
        <f>IFERROR(VLOOKUP(E6462,hoja!A:C,3,FALSE),0)</f>
        <v>0021</v>
      </c>
      <c r="I6462" s="24" t="str">
        <f t="shared" si="1931"/>
        <v>00430021</v>
      </c>
      <c r="K6462" s="23">
        <v>511</v>
      </c>
      <c r="L6462" s="23" t="str">
        <f t="shared" si="1930"/>
        <v>NACIONAL</v>
      </c>
      <c r="M6462" s="23" t="s">
        <v>664</v>
      </c>
      <c r="N6462" s="23" t="s">
        <v>622</v>
      </c>
      <c r="O6462" s="23">
        <f t="shared" si="1932"/>
        <v>12</v>
      </c>
      <c r="P6462" s="23" t="str">
        <f t="shared" si="1933"/>
        <v>00430021Puerto Berrío</v>
      </c>
    </row>
    <row r="6463" spans="1:16" ht="15" hidden="1" customHeight="1">
      <c r="A6463" s="26" t="s">
        <v>1059</v>
      </c>
      <c r="B6463" s="23" t="str">
        <f>IFERROR(VLOOKUP(A6463,hoja!$A$2:$E$970,4,FALSE),0)</f>
        <v>ANTIOQUIA</v>
      </c>
      <c r="C6463" s="23" t="str">
        <f>IFERROR(VLOOKUP(A6463,hoja!$A$2:$E$1370,5,FALSE),0)</f>
        <v>MEDELLÍN</v>
      </c>
      <c r="D6463" s="23" t="str">
        <f>IFERROR(VLOOKUP(A6463,hoja!A:D,3,FALSE),0)</f>
        <v>0043</v>
      </c>
      <c r="E6463" s="23" t="s">
        <v>731</v>
      </c>
      <c r="F6463" s="23" t="str">
        <f>IFERROR(VLOOKUP(E6463,hoja!$A$2:$E$970,4,FALSE),0)</f>
        <v>SANTANDER</v>
      </c>
      <c r="G6463" s="23" t="str">
        <f>IFERROR(VLOOKUP(E6463,hoja!$A$2:$E$970,5,FALSE),0)</f>
        <v>CÚCUTA</v>
      </c>
      <c r="H6463" s="103" t="str">
        <f>IFERROR(VLOOKUP(E6463,hoja!A:C,3,FALSE),0)</f>
        <v>0438</v>
      </c>
      <c r="I6463" s="24" t="str">
        <f t="shared" si="1931"/>
        <v>00430438</v>
      </c>
      <c r="J6463" s="23">
        <v>48.126805555599276</v>
      </c>
      <c r="K6463" s="23">
        <v>577</v>
      </c>
      <c r="L6463" s="23" t="str">
        <f t="shared" si="1930"/>
        <v>NACIONAL</v>
      </c>
      <c r="M6463" s="23" t="s">
        <v>618</v>
      </c>
      <c r="N6463" s="23" t="str" cm="1">
        <f t="array" ref="N6463">IFERROR(IF(M6463="Principal","LES_ACTIVE",LES_INACTIVE),0)</f>
        <v>LES_ACTIVE</v>
      </c>
      <c r="O6463" s="23">
        <f t="shared" si="1932"/>
        <v>12</v>
      </c>
      <c r="P6463" s="23" t="str">
        <f t="shared" si="1933"/>
        <v>00430438Principal</v>
      </c>
    </row>
    <row r="6464" spans="1:16" ht="15" hidden="1" customHeight="1">
      <c r="A6464" s="26" t="s">
        <v>1059</v>
      </c>
      <c r="B6464" s="23" t="str">
        <f>IFERROR(VLOOKUP(A6464,hoja!$A$2:$E$970,4,FALSE),0)</f>
        <v>ANTIOQUIA</v>
      </c>
      <c r="C6464" s="23" t="str">
        <f>IFERROR(VLOOKUP(A6464,hoja!$A$2:$E$1370,5,FALSE),0)</f>
        <v>MEDELLÍN</v>
      </c>
      <c r="D6464" s="23" t="str">
        <f>IFERROR(VLOOKUP(A6464,hoja!A:D,3,FALSE),0)</f>
        <v>0043</v>
      </c>
      <c r="E6464" s="23" t="s">
        <v>731</v>
      </c>
      <c r="F6464" s="23" t="str">
        <f>IFERROR(VLOOKUP(E6464,hoja!$A$2:$E$970,4,FALSE),0)</f>
        <v>SANTANDER</v>
      </c>
      <c r="G6464" s="23" t="str">
        <f>IFERROR(VLOOKUP(E6464,hoja!$A$2:$E$970,5,FALSE),0)</f>
        <v>CÚCUTA</v>
      </c>
      <c r="H6464" s="103" t="str">
        <f>IFERROR(VLOOKUP(E6464,hoja!A:C,3,FALSE),0)</f>
        <v>0438</v>
      </c>
      <c r="I6464" s="24" t="str">
        <f t="shared" si="1931"/>
        <v>00430438</v>
      </c>
      <c r="K6464" s="23">
        <v>696</v>
      </c>
      <c r="L6464" s="23" t="str">
        <f t="shared" si="1930"/>
        <v>NACIONAL</v>
      </c>
      <c r="M6464" s="23" t="s">
        <v>861</v>
      </c>
      <c r="N6464" s="23" t="s">
        <v>622</v>
      </c>
      <c r="O6464" s="23">
        <f t="shared" si="1932"/>
        <v>12</v>
      </c>
      <c r="P6464" s="23" t="str">
        <f t="shared" si="1933"/>
        <v>00430438San Alberto</v>
      </c>
    </row>
    <row r="6465" spans="1:16" ht="15" hidden="1" customHeight="1">
      <c r="A6465" s="26" t="s">
        <v>1059</v>
      </c>
      <c r="B6465" s="23" t="str">
        <f>IFERROR(VLOOKUP(A6465,hoja!$A$2:$E$970,4,FALSE),0)</f>
        <v>ANTIOQUIA</v>
      </c>
      <c r="C6465" s="23" t="str">
        <f>IFERROR(VLOOKUP(A6465,hoja!$A$2:$E$1370,5,FALSE),0)</f>
        <v>MEDELLÍN</v>
      </c>
      <c r="D6465" s="23" t="str">
        <f>IFERROR(VLOOKUP(A6465,hoja!A:D,3,FALSE),0)</f>
        <v>0043</v>
      </c>
      <c r="E6465" s="23" t="s">
        <v>732</v>
      </c>
      <c r="F6465" s="23" t="str">
        <f>IFERROR(VLOOKUP(E6465,hoja!$A$2:$E$970,4,FALSE),0)</f>
        <v>CENTRO</v>
      </c>
      <c r="G6465" s="23" t="str">
        <f>IFERROR(VLOOKUP(E6465,hoja!$A$2:$E$970,5,FALSE),0)</f>
        <v>IBAGUÉ</v>
      </c>
      <c r="H6465" s="103" t="str">
        <f>IFERROR(VLOOKUP(E6465,hoja!A:C,3,FALSE),0)</f>
        <v>0389</v>
      </c>
      <c r="I6465" s="24" t="str">
        <f t="shared" si="1931"/>
        <v>00430389</v>
      </c>
      <c r="J6465" s="23">
        <v>19.979444444412366</v>
      </c>
      <c r="K6465" s="23">
        <v>407.91699999999997</v>
      </c>
      <c r="L6465" s="23" t="str">
        <f t="shared" si="1930"/>
        <v>NACIONAL</v>
      </c>
      <c r="M6465" s="23" t="s">
        <v>618</v>
      </c>
      <c r="N6465" s="23" t="str" cm="1">
        <f t="array" ref="N6465">IFERROR(IF(M6465="Principal","LES_ACTIVE",LES_INACTIVE),0)</f>
        <v>LES_ACTIVE</v>
      </c>
      <c r="O6465" s="23">
        <f t="shared" si="1932"/>
        <v>16</v>
      </c>
      <c r="P6465" s="23" t="str">
        <f t="shared" si="1933"/>
        <v>00430389Principal</v>
      </c>
    </row>
    <row r="6466" spans="1:16" ht="15" hidden="1" customHeight="1">
      <c r="A6466" s="26" t="s">
        <v>1059</v>
      </c>
      <c r="B6466" s="23" t="str">
        <f>IFERROR(VLOOKUP(A6466,hoja!$A$2:$E$970,4,FALSE),0)</f>
        <v>ANTIOQUIA</v>
      </c>
      <c r="C6466" s="23" t="str">
        <f>IFERROR(VLOOKUP(A6466,hoja!$A$2:$E$1370,5,FALSE),0)</f>
        <v>MEDELLÍN</v>
      </c>
      <c r="D6466" s="23" t="str">
        <f>IFERROR(VLOOKUP(A6466,hoja!A:D,3,FALSE),0)</f>
        <v>0043</v>
      </c>
      <c r="E6466" s="23" t="s">
        <v>667</v>
      </c>
      <c r="F6466" s="23" t="str">
        <f>IFERROR(VLOOKUP(E6466,hoja!$A$2:$E$970,4,FALSE),0)</f>
        <v>COSTA</v>
      </c>
      <c r="G6466" s="23" t="str">
        <f>IFERROR(VLOOKUP(E6466,hoja!$A$2:$E$970,5,FALSE),0)</f>
        <v>MONTERÍA</v>
      </c>
      <c r="H6466" s="103" t="str">
        <f>IFERROR(VLOOKUP(E6466,hoja!A:C,3,FALSE),0)</f>
        <v>0381</v>
      </c>
      <c r="I6466" s="24" t="str">
        <f t="shared" si="1931"/>
        <v>00430381</v>
      </c>
      <c r="J6466" s="23">
        <v>25.31722222227836</v>
      </c>
      <c r="K6466" s="23">
        <v>404.428</v>
      </c>
      <c r="L6466" s="23" t="str">
        <f t="shared" si="1930"/>
        <v>NACIONAL</v>
      </c>
      <c r="M6466" s="23" t="s">
        <v>618</v>
      </c>
      <c r="N6466" s="23" t="str" cm="1">
        <f t="array" ref="N6466">IFERROR(IF(M6466="Principal","LES_ACTIVE",LES_INACTIVE),0)</f>
        <v>LES_ACTIVE</v>
      </c>
      <c r="O6466" s="23">
        <f t="shared" si="1932"/>
        <v>16</v>
      </c>
      <c r="P6466" s="23" t="str">
        <f t="shared" si="1933"/>
        <v>00430381Principal</v>
      </c>
    </row>
    <row r="6467" spans="1:16" ht="15" hidden="1" customHeight="1">
      <c r="A6467" s="26" t="s">
        <v>1059</v>
      </c>
      <c r="B6467" s="23" t="str">
        <f>IFERROR(VLOOKUP(A6467,hoja!$A$2:$E$970,4,FALSE),0)</f>
        <v>ANTIOQUIA</v>
      </c>
      <c r="C6467" s="23" t="str">
        <f>IFERROR(VLOOKUP(A6467,hoja!$A$2:$E$1370,5,FALSE),0)</f>
        <v>MEDELLÍN</v>
      </c>
      <c r="D6467" s="23" t="str">
        <f>IFERROR(VLOOKUP(A6467,hoja!A:D,3,FALSE),0)</f>
        <v>0043</v>
      </c>
      <c r="E6467" s="23" t="s">
        <v>667</v>
      </c>
      <c r="F6467" s="23" t="str">
        <f>IFERROR(VLOOKUP(E6467,hoja!$A$2:$E$970,4,FALSE),0)</f>
        <v>COSTA</v>
      </c>
      <c r="G6467" s="23" t="str">
        <f>IFERROR(VLOOKUP(E6467,hoja!$A$2:$E$970,5,FALSE),0)</f>
        <v>MONTERÍA</v>
      </c>
      <c r="H6467" s="103" t="str">
        <f>IFERROR(VLOOKUP(E6467,hoja!A:C,3,FALSE),0)</f>
        <v>0381</v>
      </c>
      <c r="I6467" s="24" t="str">
        <f t="shared" si="1931"/>
        <v>00430381</v>
      </c>
      <c r="K6467" s="23">
        <v>518</v>
      </c>
      <c r="L6467" s="23" t="str">
        <f t="shared" si="1930"/>
        <v>NACIONAL</v>
      </c>
      <c r="M6467" s="23" t="s">
        <v>662</v>
      </c>
      <c r="N6467" s="23" t="s">
        <v>622</v>
      </c>
      <c r="O6467" s="23">
        <f t="shared" si="1932"/>
        <v>12</v>
      </c>
      <c r="P6467" s="23" t="str">
        <f t="shared" si="1933"/>
        <v>00430381Uraba</v>
      </c>
    </row>
    <row r="6468" spans="1:16" ht="15" hidden="1" customHeight="1">
      <c r="A6468" s="26" t="s">
        <v>1059</v>
      </c>
      <c r="B6468" s="23" t="str">
        <f>IFERROR(VLOOKUP(A6468,hoja!$A$2:$E$970,4,FALSE),0)</f>
        <v>ANTIOQUIA</v>
      </c>
      <c r="C6468" s="23" t="str">
        <f>IFERROR(VLOOKUP(A6468,hoja!$A$2:$E$1370,5,FALSE),0)</f>
        <v>MEDELLÍN</v>
      </c>
      <c r="D6468" s="23" t="str">
        <f>IFERROR(VLOOKUP(A6468,hoja!A:D,3,FALSE),0)</f>
        <v>0043</v>
      </c>
      <c r="E6468" s="23" t="s">
        <v>679</v>
      </c>
      <c r="F6468" s="23" t="str">
        <f>IFERROR(VLOOKUP(E6468,hoja!$A$2:$E$970,4,FALSE),0)</f>
        <v>CENTRO</v>
      </c>
      <c r="G6468" s="23" t="str">
        <f>IFERROR(VLOOKUP(E6468,hoja!$A$2:$E$970,5,FALSE),0)</f>
        <v>NEIVA</v>
      </c>
      <c r="H6468" s="103" t="str">
        <f>IFERROR(VLOOKUP(E6468,hoja!A:C,3,FALSE),0)</f>
        <v>0385</v>
      </c>
      <c r="I6468" s="24" t="str">
        <f t="shared" si="1931"/>
        <v>00430385</v>
      </c>
      <c r="J6468" s="23">
        <v>33.858333333337214</v>
      </c>
      <c r="K6468" s="23">
        <v>596.79100000000005</v>
      </c>
      <c r="L6468" s="23" t="str">
        <f t="shared" si="1930"/>
        <v>NACIONAL</v>
      </c>
      <c r="M6468" s="23" t="s">
        <v>618</v>
      </c>
      <c r="N6468" s="23" t="str" cm="1">
        <f t="array" ref="N6468">IFERROR(IF(M6468="Principal","LES_ACTIVE",LES_INACTIVE),0)</f>
        <v>LES_ACTIVE</v>
      </c>
      <c r="O6468" s="23">
        <f t="shared" si="1932"/>
        <v>12</v>
      </c>
      <c r="P6468" s="23" t="str">
        <f t="shared" si="1933"/>
        <v>00430385Principal</v>
      </c>
    </row>
    <row r="6469" spans="1:16" ht="15" hidden="1" customHeight="1">
      <c r="A6469" s="26" t="s">
        <v>1059</v>
      </c>
      <c r="B6469" s="23" t="str">
        <f>IFERROR(VLOOKUP(A6469,hoja!$A$2:$E$970,4,FALSE),0)</f>
        <v>ANTIOQUIA</v>
      </c>
      <c r="C6469" s="23" t="str">
        <f>IFERROR(VLOOKUP(A6469,hoja!$A$2:$E$1370,5,FALSE),0)</f>
        <v>MEDELLÍN</v>
      </c>
      <c r="D6469" s="23" t="str">
        <f>IFERROR(VLOOKUP(A6469,hoja!A:D,3,FALSE),0)</f>
        <v>0043</v>
      </c>
      <c r="E6469" s="23" t="s">
        <v>733</v>
      </c>
      <c r="F6469" s="23" t="str">
        <f>IFERROR(VLOOKUP(E6469,hoja!$A$2:$E$970,4,FALSE),0)</f>
        <v>OCCIDENTE</v>
      </c>
      <c r="G6469" s="23" t="str">
        <f>IFERROR(VLOOKUP(E6469,hoja!$A$2:$E$970,5,FALSE),0)</f>
        <v>PASTO</v>
      </c>
      <c r="H6469" s="103" t="str">
        <f>IFERROR(VLOOKUP(E6469,hoja!A:C,3,FALSE),0)</f>
        <v>0395</v>
      </c>
      <c r="I6469" s="24" t="str">
        <f t="shared" si="1931"/>
        <v>00430395</v>
      </c>
      <c r="J6469" s="23">
        <v>80.25</v>
      </c>
      <c r="K6469" s="23">
        <v>803</v>
      </c>
      <c r="L6469" s="23" t="str">
        <f t="shared" si="1930"/>
        <v>NACIONAL</v>
      </c>
      <c r="M6469" s="23" t="s">
        <v>618</v>
      </c>
      <c r="N6469" s="23" t="str" cm="1">
        <f t="array" ref="N6469">IFERROR(IF(M6469="Principal","LES_ACTIVE",LES_INACTIVE),0)</f>
        <v>LES_ACTIVE</v>
      </c>
      <c r="O6469" s="23">
        <f t="shared" si="1932"/>
        <v>8</v>
      </c>
      <c r="P6469" s="23" t="str">
        <f t="shared" si="1933"/>
        <v>00430395Principal</v>
      </c>
    </row>
    <row r="6470" spans="1:16" ht="15" hidden="1" customHeight="1">
      <c r="A6470" s="26" t="s">
        <v>1059</v>
      </c>
      <c r="B6470" s="23" t="str">
        <f>IFERROR(VLOOKUP(A6470,hoja!$A$2:$E$970,4,FALSE),0)</f>
        <v>ANTIOQUIA</v>
      </c>
      <c r="C6470" s="23" t="str">
        <f>IFERROR(VLOOKUP(A6470,hoja!$A$2:$E$1370,5,FALSE),0)</f>
        <v>MEDELLÍN</v>
      </c>
      <c r="D6470" s="23" t="str">
        <f>IFERROR(VLOOKUP(A6470,hoja!A:D,3,FALSE),0)</f>
        <v>0043</v>
      </c>
      <c r="E6470" s="23" t="s">
        <v>637</v>
      </c>
      <c r="F6470" s="23" t="str">
        <f>IFERROR(VLOOKUP(E6470,hoja!$A$2:$E$970,4,FALSE),0)</f>
        <v>SANTANDER</v>
      </c>
      <c r="G6470" s="23" t="str">
        <f>IFERROR(VLOOKUP(E6470,hoja!$A$2:$E$970,5,FALSE),0)</f>
        <v>PIEDECUESTA</v>
      </c>
      <c r="H6470" s="103" t="str">
        <f>IFERROR(VLOOKUP(E6470,hoja!A:C,3,FALSE),0)</f>
        <v>0422</v>
      </c>
      <c r="I6470" s="24" t="str">
        <f t="shared" si="1931"/>
        <v>00430422</v>
      </c>
      <c r="J6470" s="23">
        <v>20.187916666647652</v>
      </c>
      <c r="K6470" s="23">
        <v>390.55900000000003</v>
      </c>
      <c r="L6470" s="23" t="str">
        <f t="shared" si="1930"/>
        <v>NACIONAL</v>
      </c>
      <c r="M6470" s="23" t="s">
        <v>618</v>
      </c>
      <c r="N6470" s="23" t="str" cm="1">
        <f t="array" ref="N6470">IFERROR(IF(M6470="Principal","LES_ACTIVE",LES_INACTIVE),0)</f>
        <v>LES_ACTIVE</v>
      </c>
      <c r="O6470" s="23">
        <f t="shared" si="1932"/>
        <v>16</v>
      </c>
      <c r="P6470" s="23" t="str">
        <f t="shared" si="1933"/>
        <v>00430422Principal</v>
      </c>
    </row>
    <row r="6471" spans="1:16" ht="15" hidden="1" customHeight="1">
      <c r="A6471" s="26" t="s">
        <v>1059</v>
      </c>
      <c r="B6471" s="23" t="str">
        <f>IFERROR(VLOOKUP(A6471,hoja!$A$2:$E$970,4,FALSE),0)</f>
        <v>ANTIOQUIA</v>
      </c>
      <c r="C6471" s="23" t="str">
        <f>IFERROR(VLOOKUP(A6471,hoja!$A$2:$E$1370,5,FALSE),0)</f>
        <v>MEDELLÍN</v>
      </c>
      <c r="D6471" s="23" t="str">
        <f>IFERROR(VLOOKUP(A6471,hoja!A:D,3,FALSE),0)</f>
        <v>0043</v>
      </c>
      <c r="E6471" s="23" t="s">
        <v>637</v>
      </c>
      <c r="F6471" s="23" t="str">
        <f>IFERROR(VLOOKUP(E6471,hoja!$A$2:$E$970,4,FALSE),0)</f>
        <v>SANTANDER</v>
      </c>
      <c r="G6471" s="23" t="str">
        <f>IFERROR(VLOOKUP(E6471,hoja!$A$2:$E$970,5,FALSE),0)</f>
        <v>PIEDECUESTA</v>
      </c>
      <c r="H6471" s="103" t="str">
        <f>IFERROR(VLOOKUP(E6471,hoja!A:C,3,FALSE),0)</f>
        <v>0422</v>
      </c>
      <c r="I6471" s="24" t="str">
        <f t="shared" si="1931"/>
        <v>00430422</v>
      </c>
      <c r="K6471" s="23">
        <v>513</v>
      </c>
      <c r="L6471" s="23" t="str">
        <f t="shared" si="1930"/>
        <v>NACIONAL</v>
      </c>
      <c r="M6471" s="23" t="s">
        <v>797</v>
      </c>
      <c r="N6471" s="23" t="s">
        <v>622</v>
      </c>
      <c r="O6471" s="23">
        <f t="shared" si="1932"/>
        <v>12</v>
      </c>
      <c r="P6471" s="23" t="str">
        <f t="shared" si="1933"/>
        <v>00430422Alterna San Alberto</v>
      </c>
    </row>
    <row r="6472" spans="1:16" ht="15" hidden="1" customHeight="1">
      <c r="A6472" s="26" t="s">
        <v>1059</v>
      </c>
      <c r="B6472" s="23" t="str">
        <f>IFERROR(VLOOKUP(A6472,hoja!$A$2:$E$970,4,FALSE),0)</f>
        <v>ANTIOQUIA</v>
      </c>
      <c r="C6472" s="23" t="str">
        <f>IFERROR(VLOOKUP(A6472,hoja!$A$2:$E$1370,5,FALSE),0)</f>
        <v>MEDELLÍN</v>
      </c>
      <c r="D6472" s="23" t="str">
        <f>IFERROR(VLOOKUP(A6472,hoja!A:D,3,FALSE),0)</f>
        <v>0043</v>
      </c>
      <c r="E6472" s="23" t="s">
        <v>637</v>
      </c>
      <c r="F6472" s="23" t="str">
        <f>IFERROR(VLOOKUP(E6472,hoja!$A$2:$E$970,4,FALSE),0)</f>
        <v>SANTANDER</v>
      </c>
      <c r="G6472" s="23" t="str">
        <f>IFERROR(VLOOKUP(E6472,hoja!$A$2:$E$970,5,FALSE),0)</f>
        <v>PIEDECUESTA</v>
      </c>
      <c r="H6472" s="103" t="str">
        <f>IFERROR(VLOOKUP(E6472,hoja!A:C,3,FALSE),0)</f>
        <v>0422</v>
      </c>
      <c r="I6472" s="24" t="str">
        <f t="shared" si="1931"/>
        <v>00430422</v>
      </c>
      <c r="K6472" s="23">
        <v>780</v>
      </c>
      <c r="L6472" s="23" t="str">
        <f t="shared" si="1930"/>
        <v>NACIONAL</v>
      </c>
      <c r="M6472" s="23" t="s">
        <v>862</v>
      </c>
      <c r="N6472" s="23" t="s">
        <v>622</v>
      </c>
      <c r="O6472" s="23">
        <f t="shared" si="1932"/>
        <v>12</v>
      </c>
      <c r="P6472" s="23" t="str">
        <f t="shared" si="1933"/>
        <v>00430422Bogota-La Vega</v>
      </c>
    </row>
    <row r="6473" spans="1:16" ht="15" hidden="1" customHeight="1">
      <c r="A6473" s="26" t="s">
        <v>1059</v>
      </c>
      <c r="B6473" s="23" t="str">
        <f>IFERROR(VLOOKUP(A6473,hoja!$A$2:$E$970,4,FALSE),0)</f>
        <v>ANTIOQUIA</v>
      </c>
      <c r="C6473" s="23" t="str">
        <f>IFERROR(VLOOKUP(A6473,hoja!$A$2:$E$1370,5,FALSE),0)</f>
        <v>MEDELLÍN</v>
      </c>
      <c r="D6473" s="23" t="str">
        <f>IFERROR(VLOOKUP(A6473,hoja!A:D,3,FALSE),0)</f>
        <v>0043</v>
      </c>
      <c r="E6473" s="23" t="s">
        <v>668</v>
      </c>
      <c r="F6473" s="23" t="str">
        <f>IFERROR(VLOOKUP(E6473,hoja!$A$2:$E$970,4,FALSE),0)</f>
        <v>COSTA</v>
      </c>
      <c r="G6473" s="23" t="str">
        <f>IFERROR(VLOOKUP(E6473,hoja!$A$2:$E$970,5,FALSE),0)</f>
        <v>VALLEDUPAR</v>
      </c>
      <c r="H6473" s="103" t="str">
        <f>IFERROR(VLOOKUP(E6473,hoja!A:C,3,FALSE),0)</f>
        <v>0447</v>
      </c>
      <c r="I6473" s="24" t="str">
        <f t="shared" si="1931"/>
        <v>00430447</v>
      </c>
      <c r="J6473" s="23">
        <v>45.720972222246928</v>
      </c>
      <c r="K6473" s="23">
        <v>723</v>
      </c>
      <c r="L6473" s="23" t="str">
        <f t="shared" si="1930"/>
        <v>NACIONAL</v>
      </c>
      <c r="M6473" s="23" t="s">
        <v>618</v>
      </c>
      <c r="N6473" s="23" t="str" cm="1">
        <f t="array" ref="N6473">IFERROR(IF(M6473="Principal","LES_ACTIVE",LES_INACTIVE),0)</f>
        <v>LES_ACTIVE</v>
      </c>
      <c r="O6473" s="23">
        <f t="shared" si="1932"/>
        <v>12</v>
      </c>
      <c r="P6473" s="23" t="str">
        <f t="shared" si="1933"/>
        <v>00430447Principal</v>
      </c>
    </row>
    <row r="6474" spans="1:16" ht="15" hidden="1" customHeight="1">
      <c r="A6474" s="26" t="s">
        <v>1059</v>
      </c>
      <c r="B6474" s="23" t="str">
        <f>IFERROR(VLOOKUP(A6474,hoja!$A$2:$E$970,4,FALSE),0)</f>
        <v>ANTIOQUIA</v>
      </c>
      <c r="C6474" s="23" t="str">
        <f>IFERROR(VLOOKUP(A6474,hoja!$A$2:$E$1370,5,FALSE),0)</f>
        <v>MEDELLÍN</v>
      </c>
      <c r="D6474" s="23" t="str">
        <f>IFERROR(VLOOKUP(A6474,hoja!A:D,3,FALSE),0)</f>
        <v>0043</v>
      </c>
      <c r="E6474" s="23" t="s">
        <v>681</v>
      </c>
      <c r="F6474" s="23" t="str">
        <f>IFERROR(VLOOKUP(E6474,hoja!$A$2:$E$970,4,FALSE),0)</f>
        <v>CENTRO</v>
      </c>
      <c r="G6474" s="23" t="str">
        <f>IFERROR(VLOOKUP(E6474,hoja!$A$2:$E$970,5,FALSE),0)</f>
        <v>VILLAVICENCIO</v>
      </c>
      <c r="H6474" s="103" t="str">
        <f>IFERROR(VLOOKUP(E6474,hoja!A:C,3,FALSE),0)</f>
        <v>0393</v>
      </c>
      <c r="I6474" s="24" t="str">
        <f t="shared" si="1931"/>
        <v>00430393</v>
      </c>
      <c r="J6474" s="23">
        <v>33.23333333330811</v>
      </c>
      <c r="K6474" s="23">
        <v>519.49099999999999</v>
      </c>
      <c r="L6474" s="23" t="str">
        <f t="shared" si="1930"/>
        <v>NACIONAL</v>
      </c>
      <c r="M6474" s="23" t="s">
        <v>618</v>
      </c>
      <c r="N6474" s="23" t="str" cm="1">
        <f t="array" ref="N6474">IFERROR(IF(M6474="Principal","LES_ACTIVE",LES_INACTIVE),0)</f>
        <v>LES_ACTIVE</v>
      </c>
      <c r="O6474" s="23">
        <f t="shared" si="1932"/>
        <v>12</v>
      </c>
      <c r="P6474" s="23" t="str">
        <f t="shared" si="1933"/>
        <v>00430393Principal</v>
      </c>
    </row>
    <row r="6475" spans="1:16" ht="15" hidden="1" customHeight="1">
      <c r="A6475" s="26" t="s">
        <v>1059</v>
      </c>
      <c r="B6475" s="23" t="str">
        <f>IFERROR(VLOOKUP(A6475,hoja!$A$2:$E$970,4,FALSE),0)</f>
        <v>ANTIOQUIA</v>
      </c>
      <c r="C6475" s="23" t="str">
        <f>IFERROR(VLOOKUP(A6475,hoja!$A$2:$E$1370,5,FALSE),0)</f>
        <v>MEDELLÍN</v>
      </c>
      <c r="D6475" s="23" t="str">
        <f>IFERROR(VLOOKUP(A6475,hoja!A:D,3,FALSE),0)</f>
        <v>0043</v>
      </c>
      <c r="E6475" s="23" t="s">
        <v>635</v>
      </c>
      <c r="F6475" s="23" t="str">
        <f>IFERROR(VLOOKUP(E6475,hoja!$A$2:$E$970,4,FALSE),0)</f>
        <v>CENTRO</v>
      </c>
      <c r="G6475" s="23" t="str">
        <f>IFERROR(VLOOKUP(E6475,hoja!$A$2:$E$970,5,FALSE),0)</f>
        <v>BOGOTÁ</v>
      </c>
      <c r="H6475" s="103" t="str">
        <f>IFERROR(VLOOKUP(E6475,hoja!A:C,3,FALSE),0)</f>
        <v>0021</v>
      </c>
      <c r="I6475" s="24" t="str">
        <f t="shared" si="1931"/>
        <v>00430021</v>
      </c>
      <c r="K6475" s="23">
        <v>461</v>
      </c>
      <c r="L6475" s="23" t="str">
        <f t="shared" si="1930"/>
        <v>NACIONAL</v>
      </c>
      <c r="M6475" s="23" t="s">
        <v>794</v>
      </c>
      <c r="N6475" s="23" t="s">
        <v>622</v>
      </c>
      <c r="O6475" s="23">
        <f t="shared" si="1932"/>
        <v>16</v>
      </c>
      <c r="P6475" s="23" t="str">
        <f t="shared" si="1933"/>
        <v>00430021Letras</v>
      </c>
    </row>
    <row r="6476" spans="1:16" ht="15" hidden="1" customHeight="1">
      <c r="A6476" s="26" t="s">
        <v>1059</v>
      </c>
      <c r="B6476" s="23" t="str">
        <f>IFERROR(VLOOKUP(A6476,hoja!$A$2:$E$970,4,FALSE),0)</f>
        <v>ANTIOQUIA</v>
      </c>
      <c r="C6476" s="23" t="str">
        <f>IFERROR(VLOOKUP(A6476,hoja!$A$2:$E$1370,5,FALSE),0)</f>
        <v>MEDELLÍN</v>
      </c>
      <c r="D6476" s="23" t="str">
        <f>IFERROR(VLOOKUP(A6476,hoja!A:D,3,FALSE),0)</f>
        <v>0043</v>
      </c>
      <c r="E6476" s="23" t="s">
        <v>743</v>
      </c>
      <c r="F6476" s="23" t="str">
        <f>IFERROR(VLOOKUP(E6476,hoja!$A$2:$E$970,4,FALSE),0)</f>
        <v>CENTRO</v>
      </c>
      <c r="G6476" s="23" t="str">
        <f>IFERROR(VLOOKUP(E6476,hoja!$A$2:$E$970,5,FALSE),0)</f>
        <v>BOGOTÁ</v>
      </c>
      <c r="H6476" s="103" t="str">
        <f>IFERROR(VLOOKUP(E6476,hoja!A:C,3,FALSE),0)</f>
        <v>0461</v>
      </c>
      <c r="I6476" s="24" t="str">
        <f t="shared" si="1931"/>
        <v>00430461</v>
      </c>
      <c r="J6476" s="23">
        <v>26.43333333323244</v>
      </c>
      <c r="K6476" s="23">
        <v>426.32</v>
      </c>
      <c r="L6476" s="23" t="str">
        <f>IF(B6476=F6476,"REGIONAL","NACIONAL")</f>
        <v>NACIONAL</v>
      </c>
      <c r="M6476" s="23" t="s">
        <v>623</v>
      </c>
      <c r="N6476" s="23" t="s">
        <v>622</v>
      </c>
      <c r="O6476" s="23">
        <f t="shared" si="1932"/>
        <v>16</v>
      </c>
      <c r="P6476" s="23" t="str">
        <f t="shared" si="1933"/>
        <v>00430461Facatativa</v>
      </c>
    </row>
    <row r="6477" spans="1:16" ht="15" hidden="1" customHeight="1">
      <c r="A6477" s="26" t="s">
        <v>1059</v>
      </c>
      <c r="B6477" s="23" t="str">
        <f>IFERROR(VLOOKUP(A6477,hoja!$A$2:$E$970,4,FALSE),0)</f>
        <v>ANTIOQUIA</v>
      </c>
      <c r="C6477" s="23" t="str">
        <f>IFERROR(VLOOKUP(A6477,hoja!$A$2:$E$1370,5,FALSE),0)</f>
        <v>MEDELLÍN</v>
      </c>
      <c r="D6477" s="23" t="str">
        <f>IFERROR(VLOOKUP(A6477,hoja!A:D,3,FALSE),0)</f>
        <v>0043</v>
      </c>
      <c r="E6477" s="23" t="s">
        <v>743</v>
      </c>
      <c r="F6477" s="23" t="str">
        <f>IFERROR(VLOOKUP(E6477,hoja!$A$2:$E$970,4,FALSE),0)</f>
        <v>CENTRO</v>
      </c>
      <c r="G6477" s="23" t="str">
        <f>IFERROR(VLOOKUP(E6477,hoja!$A$2:$E$970,5,FALSE),0)</f>
        <v>BOGOTÁ</v>
      </c>
      <c r="H6477" s="103" t="str">
        <f>IFERROR(VLOOKUP(E6477,hoja!A:C,3,FALSE),0)</f>
        <v>0461</v>
      </c>
      <c r="I6477" s="24" t="str">
        <f t="shared" si="1931"/>
        <v>00430461</v>
      </c>
      <c r="K6477" s="23">
        <v>426</v>
      </c>
      <c r="L6477" s="23" t="str">
        <f t="shared" ref="L6477:L6479" si="1934">IF(B6477=F6477,"REGIONAL","NACIONAL")</f>
        <v>NACIONAL</v>
      </c>
      <c r="M6477" s="23" t="s">
        <v>621</v>
      </c>
      <c r="N6477" s="23" t="s">
        <v>622</v>
      </c>
      <c r="O6477" s="23">
        <f t="shared" si="1932"/>
        <v>16</v>
      </c>
      <c r="P6477" s="23" t="str">
        <f t="shared" si="1933"/>
        <v>00430461La vega</v>
      </c>
    </row>
    <row r="6478" spans="1:16" ht="15" hidden="1" customHeight="1">
      <c r="A6478" s="26" t="s">
        <v>1059</v>
      </c>
      <c r="B6478" s="23" t="str">
        <f>IFERROR(VLOOKUP(A6478,hoja!$A$2:$E$970,4,FALSE),0)</f>
        <v>ANTIOQUIA</v>
      </c>
      <c r="C6478" s="23" t="str">
        <f>IFERROR(VLOOKUP(A6478,hoja!$A$2:$E$1370,5,FALSE),0)</f>
        <v>MEDELLÍN</v>
      </c>
      <c r="D6478" s="23" t="str">
        <f>IFERROR(VLOOKUP(A6478,hoja!A:D,3,FALSE),0)</f>
        <v>0043</v>
      </c>
      <c r="E6478" s="23" t="s">
        <v>743</v>
      </c>
      <c r="F6478" s="23" t="str">
        <f>IFERROR(VLOOKUP(E6478,hoja!$A$2:$E$970,4,FALSE),0)</f>
        <v>CENTRO</v>
      </c>
      <c r="G6478" s="23" t="str">
        <f>IFERROR(VLOOKUP(E6478,hoja!$A$2:$E$970,5,FALSE),0)</f>
        <v>BOGOTÁ</v>
      </c>
      <c r="H6478" s="103" t="str">
        <f>IFERROR(VLOOKUP(E6478,hoja!A:C,3,FALSE),0)</f>
        <v>0461</v>
      </c>
      <c r="I6478" s="24" t="str">
        <f t="shared" si="1931"/>
        <v>00430461</v>
      </c>
      <c r="K6478" s="23">
        <v>510</v>
      </c>
      <c r="L6478" s="23" t="str">
        <f t="shared" si="1934"/>
        <v>NACIONAL</v>
      </c>
      <c r="M6478" s="23" t="s">
        <v>894</v>
      </c>
      <c r="N6478" s="23" t="s">
        <v>622</v>
      </c>
      <c r="O6478" s="23">
        <f t="shared" si="1932"/>
        <v>12</v>
      </c>
      <c r="P6478" s="23" t="str">
        <f t="shared" si="1933"/>
        <v>00430461Puerto berrio</v>
      </c>
    </row>
    <row r="6479" spans="1:16" ht="15" hidden="1" customHeight="1">
      <c r="A6479" s="26" t="s">
        <v>1059</v>
      </c>
      <c r="B6479" s="23" t="str">
        <f>IFERROR(VLOOKUP(A6479,hoja!$A$2:$E$970,4,FALSE),0)</f>
        <v>ANTIOQUIA</v>
      </c>
      <c r="C6479" s="23" t="str">
        <f>IFERROR(VLOOKUP(A6479,hoja!$A$2:$E$1370,5,FALSE),0)</f>
        <v>MEDELLÍN</v>
      </c>
      <c r="D6479" s="23" t="str">
        <f>IFERROR(VLOOKUP(A6479,hoja!A:D,3,FALSE),0)</f>
        <v>0043</v>
      </c>
      <c r="E6479" s="23" t="s">
        <v>743</v>
      </c>
      <c r="F6479" s="23" t="str">
        <f>IFERROR(VLOOKUP(E6479,hoja!$A$2:$E$970,4,FALSE),0)</f>
        <v>CENTRO</v>
      </c>
      <c r="G6479" s="23" t="str">
        <f>IFERROR(VLOOKUP(E6479,hoja!$A$2:$E$970,5,FALSE),0)</f>
        <v>BOGOTÁ</v>
      </c>
      <c r="H6479" s="103" t="str">
        <f>IFERROR(VLOOKUP(E6479,hoja!A:C,3,FALSE),0)</f>
        <v>0461</v>
      </c>
      <c r="I6479" s="24" t="str">
        <f t="shared" si="1931"/>
        <v>00430461</v>
      </c>
      <c r="K6479" s="23">
        <v>498</v>
      </c>
      <c r="L6479" s="23" t="str">
        <f t="shared" si="1934"/>
        <v>NACIONAL</v>
      </c>
      <c r="M6479" s="23" t="s">
        <v>794</v>
      </c>
      <c r="N6479" s="23" t="s">
        <v>622</v>
      </c>
      <c r="O6479" s="23">
        <f t="shared" si="1932"/>
        <v>16</v>
      </c>
      <c r="P6479" s="23" t="str">
        <f t="shared" si="1933"/>
        <v>00430461Letras</v>
      </c>
    </row>
    <row r="6480" spans="1:16" ht="15" hidden="1" customHeight="1">
      <c r="A6480" s="26" t="s">
        <v>1059</v>
      </c>
      <c r="B6480" s="23" t="str">
        <f>IFERROR(VLOOKUP(A6480,hoja!$A$2:$E$970,4,FALSE),0)</f>
        <v>ANTIOQUIA</v>
      </c>
      <c r="C6480" s="23" t="str">
        <f>IFERROR(VLOOKUP(A6480,hoja!$A$2:$E$1370,5,FALSE),0)</f>
        <v>MEDELLÍN</v>
      </c>
      <c r="D6480" s="23" t="str">
        <f>IFERROR(VLOOKUP(A6480,hoja!A:D,3,FALSE),0)</f>
        <v>0043</v>
      </c>
      <c r="E6480" s="23" t="s">
        <v>807</v>
      </c>
      <c r="F6480" s="23" t="str">
        <f>IFERROR(VLOOKUP(E6480,hoja!$A$2:$E$970,4,FALSE),0)</f>
        <v>CENTRO</v>
      </c>
      <c r="G6480" s="23" t="str">
        <f>IFERROR(VLOOKUP(E6480,hoja!$A$2:$E$970,5,FALSE),0)</f>
        <v>BOGOTÁ</v>
      </c>
      <c r="H6480" s="103" t="str">
        <f>IFERROR(VLOOKUP(E6480,hoja!A:C,3,FALSE),0)</f>
        <v>0460</v>
      </c>
      <c r="I6480" s="24" t="str">
        <f t="shared" si="1931"/>
        <v>00430460</v>
      </c>
      <c r="J6480" s="23">
        <v>34.76833333336981</v>
      </c>
      <c r="K6480" s="23">
        <v>424.125</v>
      </c>
      <c r="L6480" s="23" t="str">
        <f>IF(B6480=F6480,"REGIONAL","NACIONAL")</f>
        <v>NACIONAL</v>
      </c>
      <c r="M6480" s="23" t="s">
        <v>623</v>
      </c>
      <c r="N6480" s="23" t="s">
        <v>622</v>
      </c>
      <c r="O6480" s="23">
        <f t="shared" si="1932"/>
        <v>16</v>
      </c>
      <c r="P6480" s="23" t="str">
        <f t="shared" si="1933"/>
        <v>00430460Facatativa</v>
      </c>
    </row>
    <row r="6481" spans="1:16" ht="15" hidden="1" customHeight="1">
      <c r="A6481" s="26" t="s">
        <v>1059</v>
      </c>
      <c r="B6481" s="23" t="str">
        <f>IFERROR(VLOOKUP(A6481,hoja!$A$2:$E$970,4,FALSE),0)</f>
        <v>ANTIOQUIA</v>
      </c>
      <c r="C6481" s="23" t="str">
        <f>IFERROR(VLOOKUP(A6481,hoja!$A$2:$E$1370,5,FALSE),0)</f>
        <v>MEDELLÍN</v>
      </c>
      <c r="D6481" s="23" t="str">
        <f>IFERROR(VLOOKUP(A6481,hoja!A:D,3,FALSE),0)</f>
        <v>0043</v>
      </c>
      <c r="E6481" s="23" t="s">
        <v>807</v>
      </c>
      <c r="F6481" s="23" t="str">
        <f>IFERROR(VLOOKUP(E6481,hoja!$A$2:$E$970,4,FALSE),0)</f>
        <v>CENTRO</v>
      </c>
      <c r="G6481" s="23" t="str">
        <f>IFERROR(VLOOKUP(E6481,hoja!$A$2:$E$970,5,FALSE),0)</f>
        <v>BOGOTÁ</v>
      </c>
      <c r="H6481" s="103" t="str">
        <f>IFERROR(VLOOKUP(E6481,hoja!A:C,3,FALSE),0)</f>
        <v>0460</v>
      </c>
      <c r="I6481" s="24" t="str">
        <f t="shared" si="1931"/>
        <v>00430460</v>
      </c>
      <c r="K6481" s="23">
        <v>427</v>
      </c>
      <c r="L6481" s="23" t="str">
        <f t="shared" ref="L6481:L6525" si="1935">IF(B6481=F6481,"REGIONAL","NACIONAL")</f>
        <v>NACIONAL</v>
      </c>
      <c r="M6481" s="23" t="s">
        <v>621</v>
      </c>
      <c r="N6481" s="23" t="s">
        <v>622</v>
      </c>
      <c r="O6481" s="23">
        <f t="shared" si="1932"/>
        <v>16</v>
      </c>
      <c r="P6481" s="23" t="str">
        <f t="shared" si="1933"/>
        <v>00430460La vega</v>
      </c>
    </row>
    <row r="6482" spans="1:16" ht="15" hidden="1" customHeight="1">
      <c r="A6482" s="26" t="s">
        <v>1059</v>
      </c>
      <c r="B6482" s="23" t="str">
        <f>IFERROR(VLOOKUP(A6482,hoja!$A$2:$E$970,4,FALSE),0)</f>
        <v>ANTIOQUIA</v>
      </c>
      <c r="C6482" s="23" t="str">
        <f>IFERROR(VLOOKUP(A6482,hoja!$A$2:$E$1370,5,FALSE),0)</f>
        <v>MEDELLÍN</v>
      </c>
      <c r="D6482" s="23" t="str">
        <f>IFERROR(VLOOKUP(A6482,hoja!A:D,3,FALSE),0)</f>
        <v>0043</v>
      </c>
      <c r="E6482" s="23" t="s">
        <v>807</v>
      </c>
      <c r="F6482" s="23" t="str">
        <f>IFERROR(VLOOKUP(E6482,hoja!$A$2:$E$970,4,FALSE),0)</f>
        <v>CENTRO</v>
      </c>
      <c r="G6482" s="23" t="str">
        <f>IFERROR(VLOOKUP(E6482,hoja!$A$2:$E$970,5,FALSE),0)</f>
        <v>BOGOTÁ</v>
      </c>
      <c r="H6482" s="103" t="str">
        <f>IFERROR(VLOOKUP(E6482,hoja!A:C,3,FALSE),0)</f>
        <v>0460</v>
      </c>
      <c r="I6482" s="24" t="str">
        <f t="shared" si="1931"/>
        <v>00430460</v>
      </c>
      <c r="K6482" s="23">
        <v>504</v>
      </c>
      <c r="L6482" s="23" t="str">
        <f t="shared" si="1935"/>
        <v>NACIONAL</v>
      </c>
      <c r="M6482" s="23" t="s">
        <v>854</v>
      </c>
      <c r="N6482" s="23" t="s">
        <v>622</v>
      </c>
      <c r="O6482" s="23">
        <f t="shared" si="1932"/>
        <v>12</v>
      </c>
      <c r="P6482" s="23" t="str">
        <f t="shared" si="1933"/>
        <v>00430460Puerto Berrio</v>
      </c>
    </row>
    <row r="6483" spans="1:16" ht="15" hidden="1" customHeight="1">
      <c r="A6483" s="26" t="s">
        <v>1059</v>
      </c>
      <c r="B6483" s="23" t="str">
        <f>IFERROR(VLOOKUP(A6483,hoja!$A$2:$E$970,4,FALSE),0)</f>
        <v>ANTIOQUIA</v>
      </c>
      <c r="C6483" s="23" t="str">
        <f>IFERROR(VLOOKUP(A6483,hoja!$A$2:$E$1370,5,FALSE),0)</f>
        <v>MEDELLÍN</v>
      </c>
      <c r="D6483" s="23" t="str">
        <f>IFERROR(VLOOKUP(A6483,hoja!A:D,3,FALSE),0)</f>
        <v>0043</v>
      </c>
      <c r="E6483" s="23" t="s">
        <v>635</v>
      </c>
      <c r="F6483" s="23" t="str">
        <f>IFERROR(VLOOKUP(E6483,hoja!$A$2:$E$970,4,FALSE),0)</f>
        <v>CENTRO</v>
      </c>
      <c r="G6483" s="23" t="str">
        <f>IFERROR(VLOOKUP(E6483,hoja!$A$2:$E$970,5,FALSE),0)</f>
        <v>BOGOTÁ</v>
      </c>
      <c r="H6483" s="103" t="str">
        <f>IFERROR(VLOOKUP(E6483,hoja!A:C,3,FALSE),0)</f>
        <v>0021</v>
      </c>
      <c r="I6483" s="24" t="str">
        <f t="shared" si="1931"/>
        <v>00430021</v>
      </c>
      <c r="J6483" s="23">
        <v>24.650833333376795</v>
      </c>
      <c r="K6483" s="23">
        <v>439</v>
      </c>
      <c r="L6483" s="23" t="str">
        <f t="shared" si="1935"/>
        <v>NACIONAL</v>
      </c>
      <c r="M6483" s="23" t="s">
        <v>964</v>
      </c>
      <c r="N6483" s="23" t="s">
        <v>622</v>
      </c>
      <c r="O6483" s="23">
        <f t="shared" si="1932"/>
        <v>16</v>
      </c>
      <c r="P6483" s="23" t="str">
        <f t="shared" si="1933"/>
        <v>00430021La Vega-Dorada</v>
      </c>
    </row>
    <row r="6484" spans="1:16" ht="15" hidden="1" customHeight="1">
      <c r="A6484" s="26" t="s">
        <v>1059</v>
      </c>
      <c r="B6484" s="23" t="str">
        <f>IFERROR(VLOOKUP(A6484,hoja!$A$2:$E$970,4,FALSE),0)</f>
        <v>ANTIOQUIA</v>
      </c>
      <c r="C6484" s="23" t="str">
        <f>IFERROR(VLOOKUP(A6484,hoja!$A$2:$E$1370,5,FALSE),0)</f>
        <v>MEDELLÍN</v>
      </c>
      <c r="D6484" s="23" t="str">
        <f>IFERROR(VLOOKUP(A6484,hoja!A:D,3,FALSE),0)</f>
        <v>0043</v>
      </c>
      <c r="E6484" s="23" t="s">
        <v>743</v>
      </c>
      <c r="F6484" s="23" t="str">
        <f>IFERROR(VLOOKUP(E6484,hoja!$A$2:$E$970,4,FALSE),0)</f>
        <v>CENTRO</v>
      </c>
      <c r="G6484" s="23" t="str">
        <f>IFERROR(VLOOKUP(E6484,hoja!$A$2:$E$970,5,FALSE),0)</f>
        <v>BOGOTÁ</v>
      </c>
      <c r="H6484" s="103" t="str">
        <f>IFERROR(VLOOKUP(E6484,hoja!A:C,3,FALSE),0)</f>
        <v>0461</v>
      </c>
      <c r="I6484" s="24" t="str">
        <f t="shared" si="1931"/>
        <v>00430461</v>
      </c>
      <c r="J6484" s="23">
        <v>26.43333333323244</v>
      </c>
      <c r="K6484" s="23">
        <v>449</v>
      </c>
      <c r="L6484" s="23" t="str">
        <f t="shared" si="1935"/>
        <v>NACIONAL</v>
      </c>
      <c r="M6484" s="23" t="s">
        <v>964</v>
      </c>
      <c r="N6484" s="23" t="s">
        <v>622</v>
      </c>
      <c r="O6484" s="23">
        <f t="shared" si="1932"/>
        <v>16</v>
      </c>
      <c r="P6484" s="23" t="str">
        <f t="shared" si="1933"/>
        <v>00430461La Vega-Dorada</v>
      </c>
    </row>
    <row r="6485" spans="1:16" ht="15" hidden="1" customHeight="1">
      <c r="A6485" s="26" t="s">
        <v>1059</v>
      </c>
      <c r="B6485" s="23" t="str">
        <f>IFERROR(VLOOKUP(A6485,hoja!$A$2:$E$970,4,FALSE),0)</f>
        <v>ANTIOQUIA</v>
      </c>
      <c r="C6485" s="23" t="str">
        <f>IFERROR(VLOOKUP(A6485,hoja!$A$2:$E$1370,5,FALSE),0)</f>
        <v>MEDELLÍN</v>
      </c>
      <c r="D6485" s="23" t="str">
        <f>IFERROR(VLOOKUP(A6485,hoja!A:D,3,FALSE),0)</f>
        <v>0043</v>
      </c>
      <c r="E6485" s="23" t="s">
        <v>807</v>
      </c>
      <c r="F6485" s="23" t="str">
        <f>IFERROR(VLOOKUP(E6485,hoja!$A$2:$E$970,4,FALSE),0)</f>
        <v>CENTRO</v>
      </c>
      <c r="G6485" s="23" t="str">
        <f>IFERROR(VLOOKUP(E6485,hoja!$A$2:$E$970,5,FALSE),0)</f>
        <v>BOGOTÁ</v>
      </c>
      <c r="H6485" s="103" t="str">
        <f>IFERROR(VLOOKUP(E6485,hoja!A:C,3,FALSE),0)</f>
        <v>0460</v>
      </c>
      <c r="I6485" s="24" t="str">
        <f t="shared" si="1931"/>
        <v>00430460</v>
      </c>
      <c r="J6485" s="23">
        <v>34.76833333336981</v>
      </c>
      <c r="K6485" s="23">
        <v>439</v>
      </c>
      <c r="L6485" s="23" t="str">
        <f t="shared" si="1935"/>
        <v>NACIONAL</v>
      </c>
      <c r="M6485" s="23" t="s">
        <v>964</v>
      </c>
      <c r="N6485" s="23" t="s">
        <v>622</v>
      </c>
      <c r="O6485" s="23">
        <f t="shared" si="1932"/>
        <v>16</v>
      </c>
      <c r="P6485" s="23" t="str">
        <f t="shared" si="1933"/>
        <v>00430460La Vega-Dorada</v>
      </c>
    </row>
    <row r="6486" spans="1:16" ht="15" hidden="1" customHeight="1">
      <c r="A6486" s="26" t="s">
        <v>1059</v>
      </c>
      <c r="B6486" s="23" t="str">
        <f>IFERROR(VLOOKUP(A6486,hoja!$A$2:$E$970,4,FALSE),0)</f>
        <v>ANTIOQUIA</v>
      </c>
      <c r="C6486" s="23" t="str">
        <f>IFERROR(VLOOKUP(A6486,hoja!$A$2:$E$1370,5,FALSE),0)</f>
        <v>MEDELLÍN</v>
      </c>
      <c r="D6486" s="23" t="str">
        <f>IFERROR(VLOOKUP(A6486,hoja!A:D,3,FALSE),0)</f>
        <v>0043</v>
      </c>
      <c r="E6486" s="23" t="s">
        <v>733</v>
      </c>
      <c r="F6486" s="23" t="str">
        <f>IFERROR(VLOOKUP(E6486,hoja!$A$2:$E$970,4,FALSE),0)</f>
        <v>OCCIDENTE</v>
      </c>
      <c r="G6486" s="23" t="str">
        <f>IFERROR(VLOOKUP(E6486,hoja!$A$2:$E$970,5,FALSE),0)</f>
        <v>PASTO</v>
      </c>
      <c r="H6486" s="103" t="str">
        <f>IFERROR(VLOOKUP(E6486,hoja!A:C,3,FALSE),0)</f>
        <v>0395</v>
      </c>
      <c r="I6486" s="24" t="str">
        <f t="shared" si="1931"/>
        <v>00430395</v>
      </c>
      <c r="K6486" s="23">
        <v>831</v>
      </c>
      <c r="L6486" s="23" t="str">
        <f t="shared" si="1935"/>
        <v>NACIONAL</v>
      </c>
      <c r="M6486" s="23" t="s">
        <v>671</v>
      </c>
      <c r="N6486" s="23" t="s">
        <v>622</v>
      </c>
      <c r="O6486" s="23">
        <f t="shared" si="1932"/>
        <v>8</v>
      </c>
      <c r="P6486" s="23" t="str">
        <f t="shared" si="1933"/>
        <v>00430395Amaga</v>
      </c>
    </row>
    <row r="6487" spans="1:16" ht="15" hidden="1" customHeight="1">
      <c r="A6487" s="26" t="s">
        <v>1059</v>
      </c>
      <c r="B6487" s="23" t="str">
        <f>IFERROR(VLOOKUP(A6487,hoja!$A$2:$E$970,4,FALSE),0)</f>
        <v>ANTIOQUIA</v>
      </c>
      <c r="C6487" s="23" t="str">
        <f>IFERROR(VLOOKUP(A6487,hoja!$A$2:$E$1370,5,FALSE),0)</f>
        <v>MEDELLÍN</v>
      </c>
      <c r="D6487" s="23" t="str">
        <f>IFERROR(VLOOKUP(A6487,hoja!A:D,3,FALSE),0)</f>
        <v>0043</v>
      </c>
      <c r="E6487" s="23" t="s">
        <v>681</v>
      </c>
      <c r="F6487" s="23" t="str">
        <f>IFERROR(VLOOKUP(E6487,hoja!$A$2:$E$970,4,FALSE),0)</f>
        <v>CENTRO</v>
      </c>
      <c r="G6487" s="23" t="str">
        <f>IFERROR(VLOOKUP(E6487,hoja!$A$2:$E$970,5,FALSE),0)</f>
        <v>VILLAVICENCIO</v>
      </c>
      <c r="H6487" s="103" t="str">
        <f>IFERROR(VLOOKUP(E6487,hoja!A:C,3,FALSE),0)</f>
        <v>0393</v>
      </c>
      <c r="I6487" s="24" t="str">
        <f t="shared" si="1931"/>
        <v>00430393</v>
      </c>
      <c r="K6487" s="23">
        <v>965</v>
      </c>
      <c r="L6487" s="23" t="str">
        <f t="shared" si="1935"/>
        <v>NACIONAL</v>
      </c>
      <c r="M6487" s="23" t="s">
        <v>808</v>
      </c>
      <c r="N6487" s="23" cm="1">
        <f t="array" aca="1" ref="N6487" ca="1">IFERROR(IF(M6487="Principal","LES_ACTIVE",LES_INACTIVE),0)</f>
        <v>0</v>
      </c>
      <c r="O6487" s="23">
        <f t="shared" si="1932"/>
        <v>8</v>
      </c>
      <c r="P6487" s="23" t="str">
        <f t="shared" si="1933"/>
        <v>00430393Sogamoso</v>
      </c>
    </row>
    <row r="6488" spans="1:16" ht="15" hidden="1" customHeight="1">
      <c r="A6488" s="26" t="s">
        <v>1059</v>
      </c>
      <c r="B6488" s="23" t="str">
        <f>IFERROR(VLOOKUP(A6488,hoja!$A$2:$E$970,4,FALSE),0)</f>
        <v>ANTIOQUIA</v>
      </c>
      <c r="C6488" s="23" t="str">
        <f>IFERROR(VLOOKUP(A6488,hoja!$A$2:$E$1370,5,FALSE),0)</f>
        <v>MEDELLÍN</v>
      </c>
      <c r="D6488" s="23" t="str">
        <f>IFERROR(VLOOKUP(A6488,hoja!A:D,3,FALSE),0)</f>
        <v>0043</v>
      </c>
      <c r="E6488" s="23" t="s">
        <v>635</v>
      </c>
      <c r="F6488" s="23" t="str">
        <f>IFERROR(VLOOKUP(E6488,hoja!$A$2:$E$970,4,FALSE),0)</f>
        <v>CENTRO</v>
      </c>
      <c r="G6488" s="23" t="str">
        <f>IFERROR(VLOOKUP(E6488,hoja!$A$2:$E$970,5,FALSE),0)</f>
        <v>BOGOTÁ</v>
      </c>
      <c r="H6488" s="103" t="str">
        <f>IFERROR(VLOOKUP(E6488,hoja!A:C,3,FALSE),0)</f>
        <v>0021</v>
      </c>
      <c r="I6488" s="24" t="str">
        <f t="shared" si="1931"/>
        <v>00430021</v>
      </c>
      <c r="K6488" s="23">
        <v>425</v>
      </c>
      <c r="L6488" s="23" t="str">
        <f t="shared" si="1935"/>
        <v>NACIONAL</v>
      </c>
      <c r="M6488" s="23" t="s">
        <v>965</v>
      </c>
      <c r="N6488" s="23" t="s">
        <v>622</v>
      </c>
      <c r="O6488" s="23">
        <f t="shared" si="1932"/>
        <v>16</v>
      </c>
      <c r="P6488" s="23" t="str">
        <f t="shared" si="1933"/>
        <v>00430021Facatativa-Dorada</v>
      </c>
    </row>
    <row r="6489" spans="1:16" ht="15" hidden="1" customHeight="1">
      <c r="A6489" s="26" t="s">
        <v>1059</v>
      </c>
      <c r="B6489" s="23" t="str">
        <f>IFERROR(VLOOKUP(A6489,hoja!$A$2:$E$970,4,FALSE),0)</f>
        <v>ANTIOQUIA</v>
      </c>
      <c r="C6489" s="23" t="str">
        <f>IFERROR(VLOOKUP(A6489,hoja!$A$2:$E$1370,5,FALSE),0)</f>
        <v>MEDELLÍN</v>
      </c>
      <c r="D6489" s="23" t="str">
        <f>IFERROR(VLOOKUP(A6489,hoja!A:D,3,FALSE),0)</f>
        <v>0043</v>
      </c>
      <c r="E6489" s="40" t="s">
        <v>635</v>
      </c>
      <c r="F6489" s="23" t="str">
        <f>IFERROR(VLOOKUP(E6489,hoja!$A$2:$E$970,4,FALSE),0)</f>
        <v>CENTRO</v>
      </c>
      <c r="G6489" s="23" t="str">
        <f>IFERROR(VLOOKUP(E6489,hoja!$A$2:$E$970,5,FALSE),0)</f>
        <v>BOGOTÁ</v>
      </c>
      <c r="H6489" s="103" t="str">
        <f>IFERROR(VLOOKUP(E6489,hoja!A:C,3,FALSE),0)</f>
        <v>0021</v>
      </c>
      <c r="I6489" s="24" t="str">
        <f t="shared" si="1931"/>
        <v>00430021</v>
      </c>
      <c r="K6489" s="23">
        <v>451</v>
      </c>
      <c r="L6489" s="23" t="str">
        <f t="shared" si="1935"/>
        <v>NACIONAL</v>
      </c>
      <c r="M6489" s="23" t="s">
        <v>618</v>
      </c>
      <c r="N6489" s="23" t="s">
        <v>622</v>
      </c>
      <c r="O6489" s="23">
        <f t="shared" si="1932"/>
        <v>16</v>
      </c>
      <c r="P6489" s="23" t="str">
        <f t="shared" si="1933"/>
        <v>00430021Principal</v>
      </c>
    </row>
    <row r="6490" spans="1:16" ht="15" hidden="1" customHeight="1">
      <c r="A6490" s="23" t="s">
        <v>1059</v>
      </c>
      <c r="B6490" s="23" t="str">
        <f>IFERROR(VLOOKUP(A6490,hoja!$A$2:$E$970,4,FALSE),0)</f>
        <v>ANTIOQUIA</v>
      </c>
      <c r="C6490" s="23" t="str">
        <f>IFERROR(VLOOKUP(A6490,hoja!$A$2:$E$1370,5,FALSE),0)</f>
        <v>MEDELLÍN</v>
      </c>
      <c r="D6490" s="23" t="str">
        <f>IFERROR(VLOOKUP(A6490,hoja!A:D,3,FALSE),0)</f>
        <v>0043</v>
      </c>
      <c r="E6490" s="23" t="s">
        <v>670</v>
      </c>
      <c r="F6490" s="23" t="str">
        <f>IFERROR(VLOOKUP(E6490,hoja!$A$2:$E$970,4,FALSE),0)</f>
        <v>OCCIDENTE</v>
      </c>
      <c r="G6490" s="23" t="str">
        <f>IFERROR(VLOOKUP(E6490,hoja!$A$2:$E$970,5,FALSE),0)</f>
        <v>PEREIRA</v>
      </c>
      <c r="H6490" s="103" t="str">
        <f>IFERROR(VLOOKUP(E6490,hoja!A:C,3,FALSE),0)</f>
        <v>0134</v>
      </c>
      <c r="I6490" s="24" t="str">
        <f t="shared" si="1931"/>
        <v>00430134</v>
      </c>
      <c r="J6490" s="23">
        <v>17.504166666622041</v>
      </c>
      <c r="K6490" s="23">
        <v>221.2225</v>
      </c>
      <c r="L6490" s="23" t="str">
        <f t="shared" si="1935"/>
        <v>NACIONAL</v>
      </c>
      <c r="M6490" s="23" t="s">
        <v>671</v>
      </c>
      <c r="N6490" s="23" t="s">
        <v>622</v>
      </c>
      <c r="O6490" s="23">
        <f t="shared" si="1932"/>
        <v>25</v>
      </c>
      <c r="P6490" s="23" t="str">
        <f t="shared" si="1933"/>
        <v>00430134Amaga</v>
      </c>
    </row>
    <row r="6491" spans="1:16" ht="15" hidden="1" customHeight="1">
      <c r="A6491" s="23" t="s">
        <v>1059</v>
      </c>
      <c r="B6491" s="23" t="str">
        <f>IFERROR(VLOOKUP(A6491,hoja!$A$2:$E$970,4,FALSE),0)</f>
        <v>ANTIOQUIA</v>
      </c>
      <c r="C6491" s="23" t="str">
        <f>IFERROR(VLOOKUP(A6491,hoja!$A$2:$E$1370,5,FALSE),0)</f>
        <v>MEDELLÍN</v>
      </c>
      <c r="D6491" s="23" t="str">
        <f>IFERROR(VLOOKUP(A6491,hoja!A:D,3,FALSE),0)</f>
        <v>0043</v>
      </c>
      <c r="E6491" s="23" t="s">
        <v>670</v>
      </c>
      <c r="F6491" s="23" t="str">
        <f>IFERROR(VLOOKUP(E6491,hoja!$A$2:$E$970,4,FALSE),0)</f>
        <v>OCCIDENTE</v>
      </c>
      <c r="G6491" s="23" t="str">
        <f>IFERROR(VLOOKUP(E6491,hoja!$A$2:$E$970,5,FALSE),0)</f>
        <v>PEREIRA</v>
      </c>
      <c r="H6491" s="103" t="str">
        <f>IFERROR(VLOOKUP(E6491,hoja!A:C,3,FALSE),0)</f>
        <v>0134</v>
      </c>
      <c r="I6491" s="24" t="str">
        <f t="shared" si="1931"/>
        <v>00430134</v>
      </c>
      <c r="K6491" s="23">
        <v>301</v>
      </c>
      <c r="L6491" s="23" t="str">
        <f t="shared" si="1935"/>
        <v>NACIONAL</v>
      </c>
      <c r="M6491" s="23" t="s">
        <v>893</v>
      </c>
      <c r="N6491" s="23" t="s">
        <v>622</v>
      </c>
      <c r="O6491" s="23">
        <f t="shared" si="1932"/>
        <v>16</v>
      </c>
      <c r="P6491" s="23" t="str">
        <f t="shared" si="1933"/>
        <v>00430134Santa Fe de Antioquia</v>
      </c>
    </row>
    <row r="6492" spans="1:16" ht="15" hidden="1" customHeight="1">
      <c r="A6492" s="23" t="s">
        <v>1059</v>
      </c>
      <c r="B6492" s="23" t="str">
        <f>IFERROR(VLOOKUP(A6492,hoja!$A$2:$E$970,4,FALSE),0)</f>
        <v>ANTIOQUIA</v>
      </c>
      <c r="C6492" s="23" t="str">
        <f>IFERROR(VLOOKUP(A6492,hoja!$A$2:$E$1370,5,FALSE),0)</f>
        <v>MEDELLÍN</v>
      </c>
      <c r="D6492" s="23" t="str">
        <f>IFERROR(VLOOKUP(A6492,hoja!A:D,3,FALSE),0)</f>
        <v>0043</v>
      </c>
      <c r="E6492" s="23" t="s">
        <v>642</v>
      </c>
      <c r="F6492" s="23" t="str">
        <f>IFERROR(VLOOKUP(E6492,hoja!$A$2:$E$970,4,FALSE),0)</f>
        <v>COSTA</v>
      </c>
      <c r="G6492" s="23" t="str">
        <f>IFERROR(VLOOKUP(E6492,hoja!$A$2:$E$970,5,FALSE),0)</f>
        <v>BARRANQUILLA</v>
      </c>
      <c r="H6492" s="103" t="str">
        <f>IFERROR(VLOOKUP(E6492,hoja!A:C,3,FALSE),0)</f>
        <v>0111</v>
      </c>
      <c r="I6492" s="24" t="str">
        <f t="shared" si="1931"/>
        <v>00430111</v>
      </c>
      <c r="K6492" s="23">
        <v>885</v>
      </c>
      <c r="L6492" s="23" t="str">
        <f t="shared" si="1935"/>
        <v>NACIONAL</v>
      </c>
      <c r="M6492" s="23" t="s">
        <v>662</v>
      </c>
      <c r="N6492" s="23" t="s">
        <v>622</v>
      </c>
      <c r="O6492" s="23">
        <f t="shared" si="1932"/>
        <v>8</v>
      </c>
      <c r="P6492" s="23" t="str">
        <f t="shared" si="1933"/>
        <v>00430111Uraba</v>
      </c>
    </row>
    <row r="6493" spans="1:16" ht="15" hidden="1" customHeight="1">
      <c r="A6493" s="23" t="s">
        <v>1059</v>
      </c>
      <c r="B6493" s="23" t="str">
        <f>IFERROR(VLOOKUP(A6493,hoja!$A$2:$E$970,4,FALSE),0)</f>
        <v>ANTIOQUIA</v>
      </c>
      <c r="C6493" s="23" t="str">
        <f>IFERROR(VLOOKUP(A6493,hoja!$A$2:$E$1370,5,FALSE),0)</f>
        <v>MEDELLÍN</v>
      </c>
      <c r="D6493" s="23" t="str">
        <f>IFERROR(VLOOKUP(A6493,hoja!A:D,3,FALSE),0)</f>
        <v>0043</v>
      </c>
      <c r="E6493" s="23" t="s">
        <v>642</v>
      </c>
      <c r="F6493" s="23" t="str">
        <f>IFERROR(VLOOKUP(E6493,hoja!$A$2:$E$970,4,FALSE),0)</f>
        <v>COSTA</v>
      </c>
      <c r="G6493" s="23" t="str">
        <f>IFERROR(VLOOKUP(E6493,hoja!$A$2:$E$970,5,FALSE),0)</f>
        <v>BARRANQUILLA</v>
      </c>
      <c r="H6493" s="103" t="str">
        <f>IFERROR(VLOOKUP(E6493,hoja!A:C,3,FALSE),0)</f>
        <v>0111</v>
      </c>
      <c r="I6493" s="24" t="str">
        <f t="shared" si="1931"/>
        <v>00430111</v>
      </c>
      <c r="K6493" s="23">
        <v>874</v>
      </c>
      <c r="L6493" s="23" t="str">
        <f t="shared" si="1935"/>
        <v>NACIONAL</v>
      </c>
      <c r="M6493" s="23" t="s">
        <v>765</v>
      </c>
      <c r="N6493" s="23" t="s">
        <v>622</v>
      </c>
      <c r="O6493" s="23">
        <f t="shared" si="1932"/>
        <v>8</v>
      </c>
      <c r="P6493" s="23" t="str">
        <f t="shared" si="1933"/>
        <v>00430111Magdalena medio</v>
      </c>
    </row>
    <row r="6494" spans="1:16" ht="15" hidden="1" customHeight="1">
      <c r="A6494" s="23" t="s">
        <v>1059</v>
      </c>
      <c r="B6494" s="23" t="str">
        <f>IFERROR(VLOOKUP(A6494,hoja!$A$2:$E$970,4,FALSE),0)</f>
        <v>ANTIOQUIA</v>
      </c>
      <c r="C6494" s="23" t="str">
        <f>IFERROR(VLOOKUP(A6494,hoja!$A$2:$E$1370,5,FALSE),0)</f>
        <v>MEDELLÍN</v>
      </c>
      <c r="D6494" s="23" t="str">
        <f>IFERROR(VLOOKUP(A6494,hoja!A:D,3,FALSE),0)</f>
        <v>0043</v>
      </c>
      <c r="E6494" s="23" t="s">
        <v>644</v>
      </c>
      <c r="F6494" s="23" t="str">
        <f>IFERROR(VLOOKUP(E6494,hoja!$A$2:$E$970,4,FALSE),0)</f>
        <v>OCCIDENTE</v>
      </c>
      <c r="G6494" s="23" t="str">
        <f>IFERROR(VLOOKUP(E6494,hoja!$A$2:$E$970,5,FALSE),0)</f>
        <v>PEREIRA</v>
      </c>
      <c r="H6494" s="103" t="str">
        <f>IFERROR(VLOOKUP(E6494,hoja!A:C,3,FALSE),0)</f>
        <v>0198</v>
      </c>
      <c r="I6494" s="24" t="str">
        <f t="shared" si="1931"/>
        <v>00430198</v>
      </c>
      <c r="J6494" s="23">
        <v>18.57805555552477</v>
      </c>
      <c r="K6494" s="23">
        <v>237</v>
      </c>
      <c r="L6494" s="23" t="str">
        <f t="shared" si="1935"/>
        <v>NACIONAL</v>
      </c>
      <c r="M6494" s="23" t="s">
        <v>671</v>
      </c>
      <c r="N6494" s="23" t="s">
        <v>622</v>
      </c>
      <c r="O6494" s="23">
        <f t="shared" si="1932"/>
        <v>25</v>
      </c>
      <c r="P6494" s="23" t="str">
        <f t="shared" si="1933"/>
        <v>00430198Amaga</v>
      </c>
    </row>
    <row r="6495" spans="1:16" ht="15" hidden="1" customHeight="1">
      <c r="A6495" s="23" t="s">
        <v>1059</v>
      </c>
      <c r="B6495" s="23" t="str">
        <f>IFERROR(VLOOKUP(A6495,hoja!$A$2:$E$970,4,FALSE),0)</f>
        <v>ANTIOQUIA</v>
      </c>
      <c r="C6495" s="23" t="str">
        <f>IFERROR(VLOOKUP(A6495,hoja!$A$2:$E$1370,5,FALSE),0)</f>
        <v>MEDELLÍN</v>
      </c>
      <c r="D6495" s="23" t="str">
        <f>IFERROR(VLOOKUP(A6495,hoja!A:D,3,FALSE),0)</f>
        <v>0043</v>
      </c>
      <c r="E6495" s="23" t="s">
        <v>644</v>
      </c>
      <c r="F6495" s="23" t="str">
        <f>IFERROR(VLOOKUP(E6495,hoja!$A$2:$E$970,4,FALSE),0)</f>
        <v>OCCIDENTE</v>
      </c>
      <c r="G6495" s="23" t="str">
        <f>IFERROR(VLOOKUP(E6495,hoja!$A$2:$E$970,5,FALSE),0)</f>
        <v>PEREIRA</v>
      </c>
      <c r="H6495" s="103" t="str">
        <f>IFERROR(VLOOKUP(E6495,hoja!A:C,3,FALSE),0)</f>
        <v>0198</v>
      </c>
      <c r="I6495" s="24" t="str">
        <f t="shared" si="1931"/>
        <v>00430198</v>
      </c>
      <c r="K6495" s="23">
        <v>326</v>
      </c>
      <c r="L6495" s="23" t="str">
        <f t="shared" si="1935"/>
        <v>NACIONAL</v>
      </c>
      <c r="M6495" s="23" t="s">
        <v>893</v>
      </c>
      <c r="N6495" s="23" t="s">
        <v>622</v>
      </c>
      <c r="O6495" s="23">
        <f t="shared" si="1932"/>
        <v>16</v>
      </c>
      <c r="P6495" s="23" t="str">
        <f t="shared" si="1933"/>
        <v>00430198Santa Fe de Antioquia</v>
      </c>
    </row>
    <row r="6496" spans="1:16" ht="15" hidden="1" customHeight="1">
      <c r="A6496" s="23" t="s">
        <v>1059</v>
      </c>
      <c r="B6496" s="23" t="str">
        <f>IFERROR(VLOOKUP(A6496,hoja!$A$2:$E$970,4,FALSE),0)</f>
        <v>ANTIOQUIA</v>
      </c>
      <c r="C6496" s="23" t="str">
        <f>IFERROR(VLOOKUP(A6496,hoja!$A$2:$E$1370,5,FALSE),0)</f>
        <v>MEDELLÍN</v>
      </c>
      <c r="D6496" s="23" t="str">
        <f>IFERROR(VLOOKUP(A6496,hoja!A:D,3,FALSE),0)</f>
        <v>0043</v>
      </c>
      <c r="E6496" s="23" t="s">
        <v>644</v>
      </c>
      <c r="F6496" s="23" t="str">
        <f>IFERROR(VLOOKUP(E6496,hoja!$A$2:$E$970,4,FALSE),0)</f>
        <v>OCCIDENTE</v>
      </c>
      <c r="G6496" s="23" t="str">
        <f>IFERROR(VLOOKUP(E6496,hoja!$A$2:$E$970,5,FALSE),0)</f>
        <v>PEREIRA</v>
      </c>
      <c r="H6496" s="103" t="str">
        <f>IFERROR(VLOOKUP(E6496,hoja!A:C,3,FALSE),0)</f>
        <v>0198</v>
      </c>
      <c r="I6496" s="24" t="str">
        <f t="shared" si="1931"/>
        <v>00430198</v>
      </c>
      <c r="K6496" s="23">
        <v>473</v>
      </c>
      <c r="L6496" s="23" t="str">
        <f t="shared" si="1935"/>
        <v>NACIONAL</v>
      </c>
      <c r="M6496" s="23" t="s">
        <v>794</v>
      </c>
      <c r="N6496" s="23" t="s">
        <v>622</v>
      </c>
      <c r="O6496" s="23">
        <f t="shared" si="1932"/>
        <v>16</v>
      </c>
      <c r="P6496" s="23" t="str">
        <f t="shared" si="1933"/>
        <v>00430198Letras</v>
      </c>
    </row>
    <row r="6497" spans="1:16" ht="15" hidden="1" customHeight="1">
      <c r="A6497" s="23" t="s">
        <v>1059</v>
      </c>
      <c r="B6497" s="23" t="str">
        <f>IFERROR(VLOOKUP(A6497,hoja!$A$2:$E$970,4,FALSE),0)</f>
        <v>ANTIOQUIA</v>
      </c>
      <c r="C6497" s="23" t="str">
        <f>IFERROR(VLOOKUP(A6497,hoja!$A$2:$E$1370,5,FALSE),0)</f>
        <v>MEDELLÍN</v>
      </c>
      <c r="D6497" s="23" t="str">
        <f>IFERROR(VLOOKUP(A6497,hoja!A:D,3,FALSE),0)</f>
        <v>0043</v>
      </c>
      <c r="E6497" s="23" t="s">
        <v>642</v>
      </c>
      <c r="F6497" s="23" t="str">
        <f>IFERROR(VLOOKUP(E6497,hoja!$A$2:$E$970,4,FALSE),0)</f>
        <v>COSTA</v>
      </c>
      <c r="G6497" s="23" t="str">
        <f>IFERROR(VLOOKUP(E6497,hoja!$A$2:$E$970,5,FALSE),0)</f>
        <v>BARRANQUILLA</v>
      </c>
      <c r="H6497" s="103" t="str">
        <f>IFERROR(VLOOKUP(E6497,hoja!A:C,3,FALSE),0)</f>
        <v>0111</v>
      </c>
      <c r="I6497" s="24" t="str">
        <f t="shared" si="1931"/>
        <v>00430111</v>
      </c>
      <c r="K6497" s="23">
        <v>695</v>
      </c>
      <c r="L6497" s="23" t="str">
        <f t="shared" si="1935"/>
        <v>NACIONAL</v>
      </c>
      <c r="M6497" s="23" t="s">
        <v>971</v>
      </c>
      <c r="N6497" s="23" t="s">
        <v>622</v>
      </c>
      <c r="O6497" s="23">
        <f t="shared" si="1932"/>
        <v>12</v>
      </c>
      <c r="P6497" s="23" t="str">
        <f t="shared" si="1933"/>
        <v>00430111San Pedro</v>
      </c>
    </row>
    <row r="6498" spans="1:16" ht="15" hidden="1" customHeight="1">
      <c r="A6498" s="23" t="s">
        <v>1059</v>
      </c>
      <c r="B6498" s="23" t="str">
        <f>IFERROR(VLOOKUP(A6498,hoja!$A$2:$E$970,4,FALSE),0)</f>
        <v>ANTIOQUIA</v>
      </c>
      <c r="C6498" s="23" t="str">
        <f>IFERROR(VLOOKUP(A6498,hoja!$A$2:$E$1370,5,FALSE),0)</f>
        <v>MEDELLÍN</v>
      </c>
      <c r="D6498" s="23" t="str">
        <f>IFERROR(VLOOKUP(A6498,hoja!A:D,3,FALSE),0)</f>
        <v>0043</v>
      </c>
      <c r="E6498" s="23" t="s">
        <v>642</v>
      </c>
      <c r="F6498" s="23" t="str">
        <f>IFERROR(VLOOKUP(E6498,hoja!$A$2:$E$970,4,FALSE),0)</f>
        <v>COSTA</v>
      </c>
      <c r="G6498" s="23" t="str">
        <f>IFERROR(VLOOKUP(E6498,hoja!$A$2:$E$970,5,FALSE),0)</f>
        <v>BARRANQUILLA</v>
      </c>
      <c r="H6498" s="103" t="str">
        <f>IFERROR(VLOOKUP(E6498,hoja!A:C,3,FALSE),0)</f>
        <v>0111</v>
      </c>
      <c r="I6498" s="24" t="str">
        <f t="shared" si="1931"/>
        <v>00430111</v>
      </c>
      <c r="K6498" s="23">
        <v>732</v>
      </c>
      <c r="L6498" s="23" t="str">
        <f t="shared" si="1935"/>
        <v>NACIONAL</v>
      </c>
      <c r="M6498" s="23" t="s">
        <v>1004</v>
      </c>
      <c r="N6498" s="23" t="s">
        <v>622</v>
      </c>
      <c r="O6498" s="23">
        <f t="shared" si="1932"/>
        <v>12</v>
      </c>
      <c r="P6498" s="23" t="str">
        <f t="shared" si="1933"/>
        <v>00430111San Onofre</v>
      </c>
    </row>
    <row r="6499" spans="1:16" ht="15" hidden="1" customHeight="1">
      <c r="A6499" s="23" t="s">
        <v>1059</v>
      </c>
      <c r="B6499" s="23" t="str">
        <f>IFERROR(VLOOKUP(A6499,hoja!$A$2:$E$970,4,FALSE),0)</f>
        <v>ANTIOQUIA</v>
      </c>
      <c r="C6499" s="23" t="str">
        <f>IFERROR(VLOOKUP(A6499,hoja!$A$2:$E$1370,5,FALSE),0)</f>
        <v>MEDELLÍN</v>
      </c>
      <c r="D6499" s="23" t="str">
        <f>IFERROR(VLOOKUP(A6499,hoja!A:D,3,FALSE),0)</f>
        <v>0043</v>
      </c>
      <c r="E6499" s="40" t="s">
        <v>1059</v>
      </c>
      <c r="F6499" s="23" t="str">
        <f>IFERROR(VLOOKUP(E6499,hoja!$A$2:$E$970,4,FALSE),0)</f>
        <v>ANTIOQUIA</v>
      </c>
      <c r="G6499" s="23" t="str">
        <f>IFERROR(VLOOKUP(E6499,hoja!$A$2:$E$970,5,FALSE),0)</f>
        <v>MEDELLÍN</v>
      </c>
      <c r="H6499" s="103" t="str">
        <f>IFERROR(VLOOKUP(E6499,hoja!A:C,3,FALSE),0)</f>
        <v>0043</v>
      </c>
      <c r="I6499" s="24" t="str">
        <f t="shared" si="1931"/>
        <v>00430043</v>
      </c>
      <c r="K6499" s="23">
        <v>1</v>
      </c>
      <c r="L6499" s="23" t="str">
        <f t="shared" si="1935"/>
        <v>REGIONAL</v>
      </c>
      <c r="M6499" s="23" t="s">
        <v>618</v>
      </c>
      <c r="O6499" s="23">
        <f t="shared" si="1932"/>
        <v>25</v>
      </c>
      <c r="P6499" s="23" t="str">
        <f t="shared" si="1933"/>
        <v>00430043Principal</v>
      </c>
    </row>
    <row r="6500" spans="1:16" ht="15" hidden="1" customHeight="1">
      <c r="A6500" s="23" t="s">
        <v>1059</v>
      </c>
      <c r="B6500" s="23" t="str">
        <f>IFERROR(VLOOKUP(A6500,hoja!$A$2:$E$970,4,FALSE),0)</f>
        <v>ANTIOQUIA</v>
      </c>
      <c r="C6500" s="23" t="str">
        <f>IFERROR(VLOOKUP(A6500,hoja!$A$2:$E$1370,5,FALSE),0)</f>
        <v>MEDELLÍN</v>
      </c>
      <c r="D6500" s="23" t="str">
        <f>IFERROR(VLOOKUP(A6500,hoja!A:D,3,FALSE),0)</f>
        <v>0043</v>
      </c>
      <c r="E6500" s="40" t="s">
        <v>670</v>
      </c>
      <c r="F6500" s="23" t="str">
        <f>IFERROR(VLOOKUP(E6500,hoja!$A$2:$E$970,4,FALSE),0)</f>
        <v>OCCIDENTE</v>
      </c>
      <c r="G6500" s="23" t="str">
        <f>IFERROR(VLOOKUP(E6500,hoja!$A$2:$E$970,5,FALSE),0)</f>
        <v>PEREIRA</v>
      </c>
      <c r="H6500" s="103" t="str">
        <f>IFERROR(VLOOKUP(E6500,hoja!A:C,3,FALSE),0)</f>
        <v>0134</v>
      </c>
      <c r="I6500" s="24" t="str">
        <f t="shared" si="1931"/>
        <v>00430134</v>
      </c>
      <c r="K6500" s="23">
        <v>217</v>
      </c>
      <c r="L6500" s="23" t="str">
        <f t="shared" si="1935"/>
        <v>NACIONAL</v>
      </c>
      <c r="M6500" s="23" t="s">
        <v>618</v>
      </c>
      <c r="O6500" s="23">
        <f t="shared" si="1932"/>
        <v>25</v>
      </c>
      <c r="P6500" s="23" t="str">
        <f t="shared" si="1933"/>
        <v>00430134Principal</v>
      </c>
    </row>
    <row r="6501" spans="1:16" ht="15" hidden="1" customHeight="1">
      <c r="A6501" s="26" t="s">
        <v>1059</v>
      </c>
      <c r="B6501" s="23" t="str">
        <f>IFERROR(VLOOKUP(A6501,hoja!$A$2:$E$970,4,FALSE),0)</f>
        <v>ANTIOQUIA</v>
      </c>
      <c r="C6501" s="23" t="str">
        <f>IFERROR(VLOOKUP(A6501,hoja!$A$2:$E$1370,5,FALSE),0)</f>
        <v>MEDELLÍN</v>
      </c>
      <c r="D6501" s="23" t="str">
        <f>IFERROR(VLOOKUP(A6501,hoja!A:D,3,FALSE),0)</f>
        <v>0043</v>
      </c>
      <c r="E6501" s="23" t="s">
        <v>845</v>
      </c>
      <c r="F6501" s="23" t="str">
        <f>IFERROR(VLOOKUP(E6501,hoja!$A$2:$E$970,4,FALSE),0)</f>
        <v>OCCIDENTE</v>
      </c>
      <c r="G6501" s="23" t="str">
        <f>IFERROR(VLOOKUP(E6501,hoja!$A$2:$E$970,5,FALSE),0)</f>
        <v>CALOTO</v>
      </c>
      <c r="H6501" s="103" t="str">
        <f>IFERROR(VLOOKUP(E6501,hoja!A:C,3,FALSE),0)</f>
        <v>0054</v>
      </c>
      <c r="I6501" s="24" t="str">
        <f t="shared" si="1931"/>
        <v>00430054</v>
      </c>
      <c r="K6501" s="23">
        <v>434</v>
      </c>
      <c r="L6501" s="23" t="str">
        <f t="shared" si="1935"/>
        <v>NACIONAL</v>
      </c>
      <c r="M6501" s="23" t="s">
        <v>618</v>
      </c>
      <c r="N6501" s="23" t="str" cm="1">
        <f t="array" ref="N6501">IFERROR(IF(M6501="Principal","LES_ACTIVE",LES_INACTIVE),0)</f>
        <v>LES_ACTIVE</v>
      </c>
      <c r="O6501" s="23">
        <f t="shared" si="1932"/>
        <v>16</v>
      </c>
      <c r="P6501" s="23" t="str">
        <f t="shared" si="1933"/>
        <v>00430054Principal</v>
      </c>
    </row>
    <row r="6502" spans="1:16" ht="15" hidden="1" customHeight="1">
      <c r="A6502" s="26" t="s">
        <v>1059</v>
      </c>
      <c r="B6502" s="23" t="str">
        <f>IFERROR(VLOOKUP(A6502,hoja!$A$2:$E$970,4,FALSE),0)</f>
        <v>ANTIOQUIA</v>
      </c>
      <c r="C6502" s="23" t="str">
        <f>IFERROR(VLOOKUP(A6502,hoja!$A$2:$E$1370,5,FALSE),0)</f>
        <v>MEDELLÍN</v>
      </c>
      <c r="D6502" s="23" t="str">
        <f>IFERROR(VLOOKUP(A6502,hoja!A:D,3,FALSE),0)</f>
        <v>0043</v>
      </c>
      <c r="E6502" s="23" t="s">
        <v>630</v>
      </c>
      <c r="F6502" s="23" t="str">
        <f>IFERROR(VLOOKUP(E6502,hoja!$A$2:$E$970,4,FALSE),0)</f>
        <v>CENTRO</v>
      </c>
      <c r="G6502" s="23" t="str">
        <f>IFERROR(VLOOKUP(E6502,hoja!$A$2:$E$970,5,FALSE),0)</f>
        <v>SESQUILÉ</v>
      </c>
      <c r="H6502" s="103" t="str">
        <f>IFERROR(VLOOKUP(E6502,hoja!A:C,3,FALSE),0)</f>
        <v>1501</v>
      </c>
      <c r="I6502" s="24" t="str">
        <f t="shared" si="1931"/>
        <v>00431501</v>
      </c>
      <c r="J6502" s="23">
        <v>25.083333333372138</v>
      </c>
      <c r="K6502" s="23">
        <v>469</v>
      </c>
      <c r="L6502" s="23" t="str">
        <f t="shared" si="1935"/>
        <v>NACIONAL</v>
      </c>
      <c r="M6502" s="23" t="s">
        <v>623</v>
      </c>
      <c r="N6502" s="23" t="s">
        <v>622</v>
      </c>
      <c r="O6502" s="23">
        <f t="shared" si="1932"/>
        <v>16</v>
      </c>
      <c r="P6502" s="23" t="str">
        <f t="shared" si="1933"/>
        <v>00431501Facatativa</v>
      </c>
    </row>
    <row r="6503" spans="1:16" ht="15" hidden="1" customHeight="1">
      <c r="A6503" t="s">
        <v>845</v>
      </c>
      <c r="B6503" s="23" t="str">
        <f>IFERROR(VLOOKUP(A6503,hoja!$A$2:$E$970,4,FALSE),0)</f>
        <v>OCCIDENTE</v>
      </c>
      <c r="C6503" s="23" t="str">
        <f>IFERROR(VLOOKUP(A6503,hoja!$A$2:$E$1370,5,FALSE),0)</f>
        <v>CALOTO</v>
      </c>
      <c r="D6503" s="23" t="str">
        <f>IFERROR(VLOOKUP(A6503,hoja!A:D,3,FALSE),0)</f>
        <v>0054</v>
      </c>
      <c r="E6503" t="s">
        <v>1059</v>
      </c>
      <c r="F6503" s="23" t="str">
        <f>IFERROR(VLOOKUP(E6503,hoja!$A$2:$E$970,4,FALSE),0)</f>
        <v>ANTIOQUIA</v>
      </c>
      <c r="G6503" s="23" t="str">
        <f>IFERROR(VLOOKUP(E6503,hoja!$A$2:$E$970,5,FALSE),0)</f>
        <v>MEDELLÍN</v>
      </c>
      <c r="H6503" s="103" t="str">
        <f>IFERROR(VLOOKUP(E6503,hoja!A:C,3,FALSE),0)</f>
        <v>0043</v>
      </c>
      <c r="I6503" s="24" t="str">
        <f t="shared" ref="I6503:I6510" si="1936">D6503&amp;H6503</f>
        <v>00540043</v>
      </c>
      <c r="K6503" s="23">
        <v>440</v>
      </c>
      <c r="L6503" s="23" t="str">
        <f t="shared" si="1935"/>
        <v>NACIONAL</v>
      </c>
      <c r="M6503" s="23" t="s">
        <v>618</v>
      </c>
      <c r="N6503" s="23" t="s">
        <v>622</v>
      </c>
      <c r="O6503" s="23">
        <f t="shared" ref="O6503:O6510" si="1937">IF(K6503&lt;=250,25,IF(K6503&lt;=500,16,IF(K6503&lt;=800,12,IF(K6503&lt;=1100,8,IF(K6503&lt;=1400,6,IF(K6503&lt;=1700,5))))))</f>
        <v>16</v>
      </c>
      <c r="P6503" s="23" t="str">
        <f t="shared" ref="P6503:P6510" si="1938">D6503&amp;H6503&amp;M6503</f>
        <v>00540043Principal</v>
      </c>
    </row>
    <row r="6504" spans="1:16" ht="15" hidden="1" customHeight="1">
      <c r="A6504" t="s">
        <v>670</v>
      </c>
      <c r="B6504" s="23" t="str">
        <f>IFERROR(VLOOKUP(A6504,hoja!$A$2:$E$970,4,FALSE),0)</f>
        <v>OCCIDENTE</v>
      </c>
      <c r="C6504" s="23" t="str">
        <f>IFERROR(VLOOKUP(A6504,hoja!$A$2:$E$1370,5,FALSE),0)</f>
        <v>PEREIRA</v>
      </c>
      <c r="D6504" s="23" t="str">
        <f>IFERROR(VLOOKUP(A6504,hoja!A:D,3,FALSE),0)</f>
        <v>0134</v>
      </c>
      <c r="E6504" t="s">
        <v>1059</v>
      </c>
      <c r="F6504" s="23" t="str">
        <f>IFERROR(VLOOKUP(E6504,hoja!$A$2:$E$970,4,FALSE),0)</f>
        <v>ANTIOQUIA</v>
      </c>
      <c r="G6504" s="23" t="str">
        <f>IFERROR(VLOOKUP(E6504,hoja!$A$2:$E$970,5,FALSE),0)</f>
        <v>MEDELLÍN</v>
      </c>
      <c r="H6504" s="103" t="str">
        <f>IFERROR(VLOOKUP(E6504,hoja!A:C,3,FALSE),0)</f>
        <v>0043</v>
      </c>
      <c r="I6504" s="24" t="str">
        <f t="shared" si="1936"/>
        <v>01340043</v>
      </c>
      <c r="K6504" s="23">
        <v>224</v>
      </c>
      <c r="L6504" s="23" t="str">
        <f t="shared" si="1935"/>
        <v>NACIONAL</v>
      </c>
      <c r="M6504" s="23" t="s">
        <v>618</v>
      </c>
      <c r="N6504" s="23" t="s">
        <v>622</v>
      </c>
      <c r="O6504" s="23">
        <f t="shared" si="1937"/>
        <v>25</v>
      </c>
      <c r="P6504" s="23" t="str">
        <f t="shared" si="1938"/>
        <v>01340043Principal</v>
      </c>
    </row>
    <row r="6505" spans="1:16" ht="15" hidden="1" customHeight="1">
      <c r="A6505" t="s">
        <v>665</v>
      </c>
      <c r="B6505" s="23" t="str">
        <f>IFERROR(VLOOKUP(A6505,hoja!$A$2:$E$970,4,FALSE),0)</f>
        <v>OCCIDENTE</v>
      </c>
      <c r="C6505" s="23" t="str">
        <f>IFERROR(VLOOKUP(A6505,hoja!$A$2:$E$1370,5,FALSE),0)</f>
        <v>MANIZALES</v>
      </c>
      <c r="D6505" s="23" t="str">
        <f>IFERROR(VLOOKUP(A6505,hoja!A:D,3,FALSE),0)</f>
        <v>0145</v>
      </c>
      <c r="E6505" t="s">
        <v>1059</v>
      </c>
      <c r="F6505" s="23" t="str">
        <f>IFERROR(VLOOKUP(E6505,hoja!$A$2:$E$970,4,FALSE),0)</f>
        <v>ANTIOQUIA</v>
      </c>
      <c r="G6505" s="23" t="str">
        <f>IFERROR(VLOOKUP(E6505,hoja!$A$2:$E$970,5,FALSE),0)</f>
        <v>MEDELLÍN</v>
      </c>
      <c r="H6505" s="103" t="str">
        <f>IFERROR(VLOOKUP(E6505,hoja!A:C,3,FALSE),0)</f>
        <v>0043</v>
      </c>
      <c r="I6505" s="24" t="str">
        <f t="shared" si="1936"/>
        <v>01450043</v>
      </c>
      <c r="K6505" s="23">
        <v>238</v>
      </c>
      <c r="L6505" s="23" t="str">
        <f t="shared" si="1935"/>
        <v>NACIONAL</v>
      </c>
      <c r="M6505" s="23" t="s">
        <v>618</v>
      </c>
      <c r="N6505" s="23" t="s">
        <v>622</v>
      </c>
      <c r="O6505" s="23">
        <f t="shared" si="1937"/>
        <v>25</v>
      </c>
      <c r="P6505" s="23" t="str">
        <f t="shared" si="1938"/>
        <v>01450043Principal</v>
      </c>
    </row>
    <row r="6506" spans="1:16" ht="15" hidden="1" customHeight="1">
      <c r="A6506" t="s">
        <v>683</v>
      </c>
      <c r="B6506" s="23" t="str">
        <f>IFERROR(VLOOKUP(A6506,hoja!$A$2:$E$970,4,FALSE),0)</f>
        <v>OCCIDENTE</v>
      </c>
      <c r="C6506" s="23" t="str">
        <f>IFERROR(VLOOKUP(A6506,hoja!$A$2:$E$1370,5,FALSE),0)</f>
        <v>BUGA</v>
      </c>
      <c r="D6506" s="23" t="str">
        <f>IFERROR(VLOOKUP(A6506,hoja!A:D,3,FALSE),0)</f>
        <v>0411</v>
      </c>
      <c r="E6506" t="s">
        <v>1059</v>
      </c>
      <c r="F6506" s="23" t="str">
        <f>IFERROR(VLOOKUP(E6506,hoja!$A$2:$E$970,4,FALSE),0)</f>
        <v>ANTIOQUIA</v>
      </c>
      <c r="G6506" s="23" t="str">
        <f>IFERROR(VLOOKUP(E6506,hoja!$A$2:$E$970,5,FALSE),0)</f>
        <v>MEDELLÍN</v>
      </c>
      <c r="H6506" s="103" t="str">
        <f>IFERROR(VLOOKUP(E6506,hoja!A:C,3,FALSE),0)</f>
        <v>0043</v>
      </c>
      <c r="I6506" s="24" t="str">
        <f t="shared" si="1936"/>
        <v>04110043</v>
      </c>
      <c r="K6506" s="23">
        <v>380</v>
      </c>
      <c r="L6506" s="23" t="str">
        <f t="shared" si="1935"/>
        <v>NACIONAL</v>
      </c>
      <c r="M6506" s="23" t="s">
        <v>618</v>
      </c>
      <c r="N6506" s="23" t="s">
        <v>622</v>
      </c>
      <c r="O6506" s="23">
        <f t="shared" si="1937"/>
        <v>16</v>
      </c>
      <c r="P6506" s="23" t="str">
        <f t="shared" si="1938"/>
        <v>04110043Principal</v>
      </c>
    </row>
    <row r="6507" spans="1:16" ht="15" hidden="1" customHeight="1">
      <c r="A6507" t="s">
        <v>637</v>
      </c>
      <c r="B6507" s="23" t="str">
        <f>IFERROR(VLOOKUP(A6507,hoja!$A$2:$E$970,4,FALSE),0)</f>
        <v>SANTANDER</v>
      </c>
      <c r="C6507" s="23" t="str">
        <f>IFERROR(VLOOKUP(A6507,hoja!$A$2:$E$1370,5,FALSE),0)</f>
        <v>PIEDECUESTA</v>
      </c>
      <c r="D6507" s="23" t="str">
        <f>IFERROR(VLOOKUP(A6507,hoja!A:D,3,FALSE),0)</f>
        <v>0422</v>
      </c>
      <c r="E6507" t="s">
        <v>1059</v>
      </c>
      <c r="F6507" s="23" t="str">
        <f>IFERROR(VLOOKUP(E6507,hoja!$A$2:$E$970,4,FALSE),0)</f>
        <v>ANTIOQUIA</v>
      </c>
      <c r="G6507" s="23" t="str">
        <f>IFERROR(VLOOKUP(E6507,hoja!$A$2:$E$970,5,FALSE),0)</f>
        <v>MEDELLÍN</v>
      </c>
      <c r="H6507" s="103" t="str">
        <f>IFERROR(VLOOKUP(E6507,hoja!A:C,3,FALSE),0)</f>
        <v>0043</v>
      </c>
      <c r="I6507" s="24" t="str">
        <f t="shared" si="1936"/>
        <v>04220043</v>
      </c>
      <c r="K6507" s="23">
        <v>396</v>
      </c>
      <c r="L6507" s="23" t="str">
        <f t="shared" si="1935"/>
        <v>NACIONAL</v>
      </c>
      <c r="M6507" s="23" t="s">
        <v>618</v>
      </c>
      <c r="N6507" s="23" t="s">
        <v>622</v>
      </c>
      <c r="O6507" s="23">
        <f t="shared" si="1937"/>
        <v>16</v>
      </c>
      <c r="P6507" s="23" t="str">
        <f t="shared" si="1938"/>
        <v>04220043Principal</v>
      </c>
    </row>
    <row r="6508" spans="1:16" ht="15" hidden="1" customHeight="1">
      <c r="A6508" t="s">
        <v>668</v>
      </c>
      <c r="B6508" s="23" t="str">
        <f>IFERROR(VLOOKUP(A6508,hoja!$A$2:$E$970,4,FALSE),0)</f>
        <v>COSTA</v>
      </c>
      <c r="C6508" s="23" t="str">
        <f>IFERROR(VLOOKUP(A6508,hoja!$A$2:$E$1370,5,FALSE),0)</f>
        <v>VALLEDUPAR</v>
      </c>
      <c r="D6508" s="23" t="str">
        <f>IFERROR(VLOOKUP(A6508,hoja!A:D,3,FALSE),0)</f>
        <v>0447</v>
      </c>
      <c r="E6508" t="s">
        <v>1059</v>
      </c>
      <c r="F6508" s="23" t="str">
        <f>IFERROR(VLOOKUP(E6508,hoja!$A$2:$E$970,4,FALSE),0)</f>
        <v>ANTIOQUIA</v>
      </c>
      <c r="G6508" s="23" t="str">
        <f>IFERROR(VLOOKUP(E6508,hoja!$A$2:$E$970,5,FALSE),0)</f>
        <v>MEDELLÍN</v>
      </c>
      <c r="H6508" s="103" t="str">
        <f>IFERROR(VLOOKUP(E6508,hoja!A:C,3,FALSE),0)</f>
        <v>0043</v>
      </c>
      <c r="I6508" s="24" t="str">
        <f t="shared" si="1936"/>
        <v>04470043</v>
      </c>
      <c r="K6508" s="23">
        <v>723</v>
      </c>
      <c r="L6508" s="23" t="str">
        <f t="shared" si="1935"/>
        <v>NACIONAL</v>
      </c>
      <c r="M6508" s="23" t="s">
        <v>618</v>
      </c>
      <c r="N6508" s="23" t="s">
        <v>622</v>
      </c>
      <c r="O6508" s="23">
        <f t="shared" si="1937"/>
        <v>12</v>
      </c>
      <c r="P6508" s="23" t="str">
        <f t="shared" si="1938"/>
        <v>04470043Principal</v>
      </c>
    </row>
    <row r="6509" spans="1:16" ht="15" hidden="1" customHeight="1">
      <c r="A6509" t="s">
        <v>780</v>
      </c>
      <c r="B6509" s="23" t="str">
        <f>IFERROR(VLOOKUP(A6509,hoja!$A$2:$E$970,4,FALSE),0)</f>
        <v>CENTRO</v>
      </c>
      <c r="C6509" s="23" t="str">
        <f>IFERROR(VLOOKUP(A6509,hoja!$A$2:$E$1370,5,FALSE),0)</f>
        <v>ZIPAQUIRÁ</v>
      </c>
      <c r="D6509" s="23" t="str">
        <f>IFERROR(VLOOKUP(A6509,hoja!A:D,3,FALSE),0)</f>
        <v>2031</v>
      </c>
      <c r="E6509" t="s">
        <v>1059</v>
      </c>
      <c r="F6509" s="23" t="str">
        <f>IFERROR(VLOOKUP(E6509,hoja!$A$2:$E$970,4,FALSE),0)</f>
        <v>ANTIOQUIA</v>
      </c>
      <c r="G6509" s="23" t="str">
        <f>IFERROR(VLOOKUP(E6509,hoja!$A$2:$E$970,5,FALSE),0)</f>
        <v>MEDELLÍN</v>
      </c>
      <c r="H6509" s="103" t="str">
        <f>IFERROR(VLOOKUP(E6509,hoja!A:C,3,FALSE),0)</f>
        <v>0043</v>
      </c>
      <c r="I6509" s="24" t="str">
        <f t="shared" si="1936"/>
        <v>20310043</v>
      </c>
      <c r="K6509" s="23">
        <v>470</v>
      </c>
      <c r="L6509" s="23" t="str">
        <f t="shared" si="1935"/>
        <v>NACIONAL</v>
      </c>
      <c r="M6509" s="23" t="s">
        <v>618</v>
      </c>
      <c r="N6509" s="23" t="s">
        <v>622</v>
      </c>
      <c r="O6509" s="23">
        <f t="shared" si="1937"/>
        <v>16</v>
      </c>
      <c r="P6509" s="23" t="str">
        <f t="shared" si="1938"/>
        <v>20310043Principal</v>
      </c>
    </row>
    <row r="6510" spans="1:16" ht="15" hidden="1" customHeight="1">
      <c r="A6510" t="s">
        <v>809</v>
      </c>
      <c r="B6510" s="23" t="str">
        <f>IFERROR(VLOOKUP(A6510,hoja!$A$2:$E$970,4,FALSE),0)</f>
        <v>OCCIDENTE</v>
      </c>
      <c r="C6510" s="23" t="str">
        <f>IFERROR(VLOOKUP(A6510,hoja!$A$2:$E$1370,5,FALSE),0)</f>
        <v>MANIZALES</v>
      </c>
      <c r="D6510" s="23" t="str">
        <f>IFERROR(VLOOKUP(A6510,hoja!A:D,3,FALSE),0)</f>
        <v>50371</v>
      </c>
      <c r="E6510" t="s">
        <v>1059</v>
      </c>
      <c r="F6510" s="23" t="str">
        <f>IFERROR(VLOOKUP(E6510,hoja!$A$2:$E$970,4,FALSE),0)</f>
        <v>ANTIOQUIA</v>
      </c>
      <c r="G6510" s="23" t="str">
        <f>IFERROR(VLOOKUP(E6510,hoja!$A$2:$E$970,5,FALSE),0)</f>
        <v>MEDELLÍN</v>
      </c>
      <c r="H6510" s="103" t="str">
        <f>IFERROR(VLOOKUP(E6510,hoja!A:C,3,FALSE),0)</f>
        <v>0043</v>
      </c>
      <c r="I6510" s="24" t="str">
        <f t="shared" si="1936"/>
        <v>503710043</v>
      </c>
      <c r="K6510" s="23">
        <v>238</v>
      </c>
      <c r="L6510" s="23" t="str">
        <f t="shared" si="1935"/>
        <v>NACIONAL</v>
      </c>
      <c r="M6510" s="23" t="s">
        <v>618</v>
      </c>
      <c r="N6510" s="23" t="s">
        <v>622</v>
      </c>
      <c r="O6510" s="23">
        <f t="shared" si="1937"/>
        <v>25</v>
      </c>
      <c r="P6510" s="23" t="str">
        <f t="shared" si="1938"/>
        <v>503710043Principal</v>
      </c>
    </row>
    <row r="6511" spans="1:16" ht="15" hidden="1" customHeight="1">
      <c r="A6511" s="23" t="s">
        <v>630</v>
      </c>
      <c r="B6511" s="23" t="str">
        <f>IFERROR(VLOOKUP(A6511,hoja!$A$2:$E$970,4,FALSE),0)</f>
        <v>CENTRO</v>
      </c>
      <c r="C6511" s="23" t="str">
        <f>IFERROR(VLOOKUP(A6511,hoja!$A$2:$E$1370,5,FALSE),0)</f>
        <v>SESQUILÉ</v>
      </c>
      <c r="D6511" s="23" t="str">
        <f>IFERROR(VLOOKUP(A6511,hoja!A:D,3,FALSE),0)</f>
        <v>1501</v>
      </c>
      <c r="E6511" s="40" t="s">
        <v>1364</v>
      </c>
      <c r="F6511" s="23" t="str">
        <f>IFERROR(VLOOKUP(E6511,hoja!$A$2:$E$6970,4,FALSE),0)</f>
        <v>CENTRO</v>
      </c>
      <c r="G6511" s="23" t="str">
        <f>IFERROR(VLOOKUP(E6511,hoja!$A$2:$E$970,5,FALSE),0)</f>
        <v>FLORENCIA</v>
      </c>
      <c r="H6511" s="103" t="str">
        <f>IFERROR(VLOOKUP(E6511,hoja!A:C,3,FALSE),0)</f>
        <v>50738</v>
      </c>
      <c r="I6511" s="24" t="str">
        <f t="shared" ref="I6511:I6567" si="1939">D6511&amp;H6511</f>
        <v>150150738</v>
      </c>
      <c r="K6511" s="23">
        <v>601</v>
      </c>
      <c r="L6511" s="23" t="str">
        <f t="shared" si="1935"/>
        <v>REGIONAL</v>
      </c>
      <c r="M6511" s="23" t="s">
        <v>618</v>
      </c>
      <c r="N6511" s="23" t="s">
        <v>622</v>
      </c>
      <c r="O6511" s="23">
        <f t="shared" ref="O6511:O6527" si="1940">IF(K6511&lt;=250,25,IF(K6511&lt;=500,16,IF(K6511&lt;=800,12,IF(K6511&lt;=1100,8,IF(K6511&lt;=1400,6,IF(K6511&lt;=1700,5))))))</f>
        <v>12</v>
      </c>
      <c r="P6511" s="23" t="str">
        <f t="shared" ref="P6511:P6527" si="1941">D6511&amp;H6511&amp;M6511</f>
        <v>150150738Principal</v>
      </c>
    </row>
    <row r="6512" spans="1:16" ht="15" hidden="1" customHeight="1">
      <c r="A6512" s="23" t="s">
        <v>630</v>
      </c>
      <c r="B6512" s="23" t="str">
        <f>IFERROR(VLOOKUP(A6512,hoja!$A$2:$E$970,4,FALSE),0)</f>
        <v>CENTRO</v>
      </c>
      <c r="C6512" s="23" t="str">
        <f>IFERROR(VLOOKUP(A6512,hoja!$A$2:$E$1370,5,FALSE),0)</f>
        <v>SESQUILÉ</v>
      </c>
      <c r="D6512" s="23" t="str">
        <f>IFERROR(VLOOKUP(A6512,hoja!A:D,3,FALSE),0)</f>
        <v>1501</v>
      </c>
      <c r="E6512" s="40" t="s">
        <v>1365</v>
      </c>
      <c r="F6512" s="23" t="str">
        <f>IFERROR(VLOOKUP(E6512,hoja!$A$2:$E$6970,4,FALSE),0)</f>
        <v>CENTRO</v>
      </c>
      <c r="G6512" s="23" t="str">
        <f>IFERROR(VLOOKUP(E6512,hoja!$A$2:$E$970,5,FALSE),0)</f>
        <v>IBAGUE</v>
      </c>
      <c r="H6512" s="103" t="str">
        <f>IFERROR(VLOOKUP(E6512,hoja!A:C,3,FALSE),0)</f>
        <v>50739</v>
      </c>
      <c r="I6512" s="24" t="str">
        <f t="shared" si="1939"/>
        <v>150150739</v>
      </c>
      <c r="K6512" s="23">
        <v>250</v>
      </c>
      <c r="L6512" s="23" t="str">
        <f t="shared" si="1935"/>
        <v>REGIONAL</v>
      </c>
      <c r="M6512" s="23" t="s">
        <v>618</v>
      </c>
      <c r="N6512" s="23" t="s">
        <v>622</v>
      </c>
      <c r="O6512" s="23">
        <f t="shared" si="1940"/>
        <v>25</v>
      </c>
      <c r="P6512" s="23" t="str">
        <f t="shared" si="1941"/>
        <v>150150739Principal</v>
      </c>
    </row>
    <row r="6513" spans="1:16" ht="15" hidden="1" customHeight="1">
      <c r="A6513" s="23" t="s">
        <v>630</v>
      </c>
      <c r="B6513" s="23" t="str">
        <f>IFERROR(VLOOKUP(A6513,hoja!$A$2:$E$970,4,FALSE),0)</f>
        <v>CENTRO</v>
      </c>
      <c r="C6513" s="23" t="str">
        <f>IFERROR(VLOOKUP(A6513,hoja!$A$2:$E$1370,5,FALSE),0)</f>
        <v>SESQUILÉ</v>
      </c>
      <c r="D6513" s="23" t="str">
        <f>IFERROR(VLOOKUP(A6513,hoja!A:D,3,FALSE),0)</f>
        <v>1501</v>
      </c>
      <c r="E6513" s="40" t="s">
        <v>1366</v>
      </c>
      <c r="F6513" s="23" t="str">
        <f>IFERROR(VLOOKUP(E6513,hoja!$A$2:$E$6970,4,FALSE),0)</f>
        <v>OCCIDENTE</v>
      </c>
      <c r="G6513" s="23">
        <f>IFERROR(VLOOKUP(E6513,hoja!$A$2:$E$970,5,FALSE),0)</f>
        <v>0</v>
      </c>
      <c r="H6513" s="103" t="str">
        <f>IFERROR(VLOOKUP(E6513,hoja!A:C,3,FALSE),0)</f>
        <v>50740</v>
      </c>
      <c r="I6513" s="24" t="str">
        <f t="shared" si="1939"/>
        <v>150150740</v>
      </c>
      <c r="L6513" s="23" t="str">
        <f t="shared" si="1935"/>
        <v>NACIONAL</v>
      </c>
      <c r="M6513" s="23" t="s">
        <v>618</v>
      </c>
      <c r="N6513" s="23" t="s">
        <v>622</v>
      </c>
      <c r="O6513" s="23">
        <f t="shared" si="1940"/>
        <v>25</v>
      </c>
      <c r="P6513" s="23" t="str">
        <f t="shared" si="1941"/>
        <v>150150740Principal</v>
      </c>
    </row>
    <row r="6514" spans="1:16" ht="15" hidden="1" customHeight="1">
      <c r="A6514" s="23" t="s">
        <v>630</v>
      </c>
      <c r="B6514" s="23" t="str">
        <f>IFERROR(VLOOKUP(A6514,hoja!$A$2:$E$970,4,FALSE),0)</f>
        <v>CENTRO</v>
      </c>
      <c r="C6514" s="23" t="str">
        <f>IFERROR(VLOOKUP(A6514,hoja!$A$2:$E$1370,5,FALSE),0)</f>
        <v>SESQUILÉ</v>
      </c>
      <c r="D6514" s="23" t="str">
        <f>IFERROR(VLOOKUP(A6514,hoja!A:D,3,FALSE),0)</f>
        <v>1501</v>
      </c>
      <c r="E6514" s="40" t="s">
        <v>1367</v>
      </c>
      <c r="F6514" s="23" t="str">
        <f>IFERROR(VLOOKUP(E6514,hoja!$A$2:$E$6970,4,FALSE),0)</f>
        <v>CENTRO</v>
      </c>
      <c r="G6514" s="23">
        <f>IFERROR(VLOOKUP(E6514,hoja!$A$2:$E$970,5,FALSE),0)</f>
        <v>0</v>
      </c>
      <c r="H6514" s="103" t="str">
        <f>IFERROR(VLOOKUP(E6514,hoja!A:C,3,FALSE),0)</f>
        <v>50741</v>
      </c>
      <c r="I6514" s="24" t="str">
        <f t="shared" si="1939"/>
        <v>150150741</v>
      </c>
      <c r="L6514" s="23" t="str">
        <f t="shared" si="1935"/>
        <v>REGIONAL</v>
      </c>
      <c r="M6514" s="23" t="s">
        <v>618</v>
      </c>
      <c r="N6514" s="23" t="s">
        <v>622</v>
      </c>
      <c r="O6514" s="23">
        <f t="shared" si="1940"/>
        <v>25</v>
      </c>
      <c r="P6514" s="23" t="str">
        <f t="shared" si="1941"/>
        <v>150150741Principal</v>
      </c>
    </row>
    <row r="6515" spans="1:16" ht="15" hidden="1" customHeight="1">
      <c r="A6515" s="23" t="s">
        <v>630</v>
      </c>
      <c r="B6515" s="23" t="str">
        <f>IFERROR(VLOOKUP(A6515,hoja!$A$2:$E$970,4,FALSE),0)</f>
        <v>CENTRO</v>
      </c>
      <c r="C6515" s="23" t="str">
        <f>IFERROR(VLOOKUP(A6515,hoja!$A$2:$E$1370,5,FALSE),0)</f>
        <v>SESQUILÉ</v>
      </c>
      <c r="D6515" s="23" t="str">
        <f>IFERROR(VLOOKUP(A6515,hoja!A:D,3,FALSE),0)</f>
        <v>1501</v>
      </c>
      <c r="E6515" s="40" t="s">
        <v>1368</v>
      </c>
      <c r="F6515" s="23">
        <f>IFERROR(VLOOKUP(E6515,hoja!$A$2:$E$6970,4,FALSE),0)</f>
        <v>0</v>
      </c>
      <c r="G6515" s="23">
        <f>IFERROR(VLOOKUP(E6515,hoja!$A$2:$E$970,5,FALSE),0)</f>
        <v>0</v>
      </c>
      <c r="H6515" s="103" t="str">
        <f>IFERROR(VLOOKUP(E6515,hoja!A:C,3,FALSE),0)</f>
        <v>50742</v>
      </c>
      <c r="I6515" s="24" t="str">
        <f t="shared" si="1939"/>
        <v>150150742</v>
      </c>
      <c r="L6515" s="23" t="str">
        <f t="shared" si="1935"/>
        <v>NACIONAL</v>
      </c>
      <c r="M6515" s="23" t="s">
        <v>618</v>
      </c>
      <c r="N6515" s="23" t="s">
        <v>622</v>
      </c>
      <c r="O6515" s="23">
        <f t="shared" si="1940"/>
        <v>25</v>
      </c>
      <c r="P6515" s="23" t="str">
        <f t="shared" si="1941"/>
        <v>150150742Principal</v>
      </c>
    </row>
    <row r="6516" spans="1:16" ht="15" hidden="1" customHeight="1">
      <c r="A6516" s="23" t="s">
        <v>630</v>
      </c>
      <c r="B6516" s="23" t="str">
        <f>IFERROR(VLOOKUP(A6516,hoja!$A$2:$E$970,4,FALSE),0)</f>
        <v>CENTRO</v>
      </c>
      <c r="C6516" s="23" t="str">
        <f>IFERROR(VLOOKUP(A6516,hoja!$A$2:$E$1370,5,FALSE),0)</f>
        <v>SESQUILÉ</v>
      </c>
      <c r="D6516" s="23" t="str">
        <f>IFERROR(VLOOKUP(A6516,hoja!A:D,3,FALSE),0)</f>
        <v>1501</v>
      </c>
      <c r="E6516" s="40" t="s">
        <v>1369</v>
      </c>
      <c r="F6516" s="23" t="str">
        <f>IFERROR(VLOOKUP(E6516,hoja!$A$2:$E$6970,4,FALSE),0)</f>
        <v>SANTANDER</v>
      </c>
      <c r="G6516" s="23" t="str">
        <f>IFERROR(VLOOKUP(E6516,hoja!$A$2:$E$970,5,FALSE),0)</f>
        <v>CÚCUTA</v>
      </c>
      <c r="H6516" s="103" t="str">
        <f>IFERROR(VLOOKUP(E6516,hoja!A:C,3,FALSE),0)</f>
        <v>50743</v>
      </c>
      <c r="I6516" s="24" t="str">
        <f t="shared" si="1939"/>
        <v>150150743</v>
      </c>
      <c r="K6516" s="23">
        <v>595</v>
      </c>
      <c r="L6516" s="23" t="str">
        <f t="shared" si="1935"/>
        <v>NACIONAL</v>
      </c>
      <c r="M6516" s="23" t="s">
        <v>618</v>
      </c>
      <c r="N6516" s="23" t="s">
        <v>622</v>
      </c>
      <c r="O6516" s="23">
        <f t="shared" si="1940"/>
        <v>12</v>
      </c>
      <c r="P6516" s="23" t="str">
        <f t="shared" si="1941"/>
        <v>150150743Principal</v>
      </c>
    </row>
    <row r="6517" spans="1:16" ht="15" hidden="1" customHeight="1">
      <c r="A6517" s="23" t="s">
        <v>630</v>
      </c>
      <c r="B6517" s="23" t="str">
        <f>IFERROR(VLOOKUP(A6517,hoja!$A$2:$E$970,4,FALSE),0)</f>
        <v>CENTRO</v>
      </c>
      <c r="C6517" s="23" t="str">
        <f>IFERROR(VLOOKUP(A6517,hoja!$A$2:$E$1370,5,FALSE),0)</f>
        <v>SESQUILÉ</v>
      </c>
      <c r="D6517" s="23" t="str">
        <f>IFERROR(VLOOKUP(A6517,hoja!A:D,3,FALSE),0)</f>
        <v>1501</v>
      </c>
      <c r="E6517" s="40" t="s">
        <v>1370</v>
      </c>
      <c r="F6517" s="23" t="str">
        <f>IFERROR(VLOOKUP(E6517,hoja!$A$2:$E$6970,4,FALSE),0)</f>
        <v>CENTRO</v>
      </c>
      <c r="G6517" s="23" t="str">
        <f>IFERROR(VLOOKUP(E6517,hoja!$A$2:$E$970,5,FALSE),0)</f>
        <v>NEIVA</v>
      </c>
      <c r="H6517" s="103" t="str">
        <f>IFERROR(VLOOKUP(E6517,hoja!A:C,3,FALSE),0)</f>
        <v>50744</v>
      </c>
      <c r="I6517" s="24" t="str">
        <f t="shared" si="1939"/>
        <v>150150744</v>
      </c>
      <c r="K6517" s="23">
        <v>364</v>
      </c>
      <c r="L6517" s="23" t="str">
        <f t="shared" si="1935"/>
        <v>REGIONAL</v>
      </c>
      <c r="M6517" s="23" t="s">
        <v>618</v>
      </c>
      <c r="N6517" s="23" t="s">
        <v>622</v>
      </c>
      <c r="O6517" s="23">
        <f t="shared" si="1940"/>
        <v>16</v>
      </c>
      <c r="P6517" s="23" t="str">
        <f t="shared" si="1941"/>
        <v>150150744Principal</v>
      </c>
    </row>
    <row r="6518" spans="1:16" ht="15" hidden="1" customHeight="1">
      <c r="A6518" s="23" t="s">
        <v>630</v>
      </c>
      <c r="B6518" s="23" t="str">
        <f>IFERROR(VLOOKUP(A6518,hoja!$A$2:$E$970,4,FALSE),0)</f>
        <v>CENTRO</v>
      </c>
      <c r="C6518" s="23" t="str">
        <f>IFERROR(VLOOKUP(A6518,hoja!$A$2:$E$1370,5,FALSE),0)</f>
        <v>SESQUILÉ</v>
      </c>
      <c r="D6518" s="23" t="str">
        <f>IFERROR(VLOOKUP(A6518,hoja!A:D,3,FALSE),0)</f>
        <v>1501</v>
      </c>
      <c r="E6518" s="40" t="s">
        <v>1371</v>
      </c>
      <c r="F6518" s="23">
        <f>IFERROR(VLOOKUP(E6518,hoja!$A$2:$E$6970,4,FALSE),0)</f>
        <v>0</v>
      </c>
      <c r="G6518" s="23">
        <f>IFERROR(VLOOKUP(E6518,hoja!$A$2:$E$970,5,FALSE),0)</f>
        <v>0</v>
      </c>
      <c r="H6518" s="103" t="str">
        <f>IFERROR(VLOOKUP(E6518,hoja!A:C,3,FALSE),0)</f>
        <v>50745</v>
      </c>
      <c r="I6518" s="24" t="str">
        <f t="shared" si="1939"/>
        <v>150150745</v>
      </c>
      <c r="L6518" s="23" t="str">
        <f t="shared" si="1935"/>
        <v>NACIONAL</v>
      </c>
      <c r="M6518" s="23" t="s">
        <v>618</v>
      </c>
      <c r="N6518" s="23" t="s">
        <v>622</v>
      </c>
      <c r="O6518" s="23">
        <f t="shared" si="1940"/>
        <v>25</v>
      </c>
      <c r="P6518" s="23" t="str">
        <f t="shared" si="1941"/>
        <v>150150745Principal</v>
      </c>
    </row>
    <row r="6519" spans="1:16" ht="15" hidden="1" customHeight="1">
      <c r="A6519" s="23" t="s">
        <v>630</v>
      </c>
      <c r="B6519" s="23" t="str">
        <f>IFERROR(VLOOKUP(A6519,hoja!$A$2:$E$970,4,FALSE),0)</f>
        <v>CENTRO</v>
      </c>
      <c r="C6519" s="23" t="str">
        <f>IFERROR(VLOOKUP(A6519,hoja!$A$2:$E$1370,5,FALSE),0)</f>
        <v>SESQUILÉ</v>
      </c>
      <c r="D6519" s="23" t="str">
        <f>IFERROR(VLOOKUP(A6519,hoja!A:D,3,FALSE),0)</f>
        <v>1501</v>
      </c>
      <c r="E6519" s="40" t="s">
        <v>1372</v>
      </c>
      <c r="F6519" s="23">
        <f>IFERROR(VLOOKUP(E6519,hoja!$A$2:$E$6970,4,FALSE),0)</f>
        <v>0</v>
      </c>
      <c r="G6519" s="23">
        <f>IFERROR(VLOOKUP(E6519,hoja!$A$2:$E$970,5,FALSE),0)</f>
        <v>0</v>
      </c>
      <c r="H6519" s="103" t="str">
        <f>IFERROR(VLOOKUP(E6519,hoja!A:C,3,FALSE),0)</f>
        <v>50746</v>
      </c>
      <c r="I6519" s="24" t="str">
        <f t="shared" si="1939"/>
        <v>150150746</v>
      </c>
      <c r="L6519" s="23" t="str">
        <f t="shared" si="1935"/>
        <v>NACIONAL</v>
      </c>
      <c r="M6519" s="23" t="s">
        <v>618</v>
      </c>
      <c r="N6519" s="23" t="s">
        <v>622</v>
      </c>
      <c r="O6519" s="23">
        <f t="shared" si="1940"/>
        <v>25</v>
      </c>
      <c r="P6519" s="23" t="str">
        <f t="shared" si="1941"/>
        <v>150150746Principal</v>
      </c>
    </row>
    <row r="6520" spans="1:16" ht="15" hidden="1" customHeight="1">
      <c r="A6520" s="23" t="s">
        <v>630</v>
      </c>
      <c r="B6520" s="23" t="str">
        <f>IFERROR(VLOOKUP(A6520,hoja!$A$2:$E$970,4,FALSE),0)</f>
        <v>CENTRO</v>
      </c>
      <c r="C6520" s="23" t="str">
        <f>IFERROR(VLOOKUP(A6520,hoja!$A$2:$E$1370,5,FALSE),0)</f>
        <v>SESQUILÉ</v>
      </c>
      <c r="D6520" s="23" t="str">
        <f>IFERROR(VLOOKUP(A6520,hoja!A:D,3,FALSE),0)</f>
        <v>1501</v>
      </c>
      <c r="E6520" s="40" t="s">
        <v>1373</v>
      </c>
      <c r="F6520" s="23">
        <f>IFERROR(VLOOKUP(E6520,hoja!$A$2:$E$6970,4,FALSE),0)</f>
        <v>0</v>
      </c>
      <c r="G6520" s="23">
        <f>IFERROR(VLOOKUP(E6520,hoja!$A$2:$E$970,5,FALSE),0)</f>
        <v>0</v>
      </c>
      <c r="H6520" s="103" t="str">
        <f>IFERROR(VLOOKUP(E6520,hoja!A:C,3,FALSE),0)</f>
        <v>50747</v>
      </c>
      <c r="I6520" s="24" t="str">
        <f t="shared" si="1939"/>
        <v>150150747</v>
      </c>
      <c r="L6520" s="23" t="str">
        <f t="shared" si="1935"/>
        <v>NACIONAL</v>
      </c>
      <c r="M6520" s="23" t="s">
        <v>618</v>
      </c>
      <c r="N6520" s="23" t="s">
        <v>622</v>
      </c>
      <c r="O6520" s="23">
        <f t="shared" si="1940"/>
        <v>25</v>
      </c>
      <c r="P6520" s="23" t="str">
        <f t="shared" si="1941"/>
        <v>150150747Principal</v>
      </c>
    </row>
    <row r="6521" spans="1:16" ht="15" hidden="1" customHeight="1">
      <c r="A6521" s="23" t="s">
        <v>630</v>
      </c>
      <c r="B6521" s="23" t="str">
        <f>IFERROR(VLOOKUP(A6521,hoja!$A$2:$E$970,4,FALSE),0)</f>
        <v>CENTRO</v>
      </c>
      <c r="C6521" s="23" t="str">
        <f>IFERROR(VLOOKUP(A6521,hoja!$A$2:$E$1370,5,FALSE),0)</f>
        <v>SESQUILÉ</v>
      </c>
      <c r="D6521" s="23" t="str">
        <f>IFERROR(VLOOKUP(A6521,hoja!A:D,3,FALSE),0)</f>
        <v>1501</v>
      </c>
      <c r="E6521" s="40" t="s">
        <v>1374</v>
      </c>
      <c r="F6521" s="23" t="str">
        <f>IFERROR(VLOOKUP(E6521,hoja!$A$2:$E$6970,4,FALSE),0)</f>
        <v>COSTA</v>
      </c>
      <c r="G6521" s="23">
        <f>IFERROR(VLOOKUP(E6521,hoja!$A$2:$E$970,5,FALSE),0)</f>
        <v>0</v>
      </c>
      <c r="H6521" s="103" t="str">
        <f>IFERROR(VLOOKUP(E6521,hoja!A:C,3,FALSE),0)</f>
        <v>50748</v>
      </c>
      <c r="I6521" s="24" t="str">
        <f t="shared" si="1939"/>
        <v>150150748</v>
      </c>
      <c r="L6521" s="23" t="str">
        <f t="shared" si="1935"/>
        <v>NACIONAL</v>
      </c>
      <c r="M6521" s="23" t="s">
        <v>618</v>
      </c>
      <c r="N6521" s="23" t="s">
        <v>622</v>
      </c>
      <c r="O6521" s="23">
        <f t="shared" si="1940"/>
        <v>25</v>
      </c>
      <c r="P6521" s="23" t="str">
        <f t="shared" si="1941"/>
        <v>150150748Principal</v>
      </c>
    </row>
    <row r="6522" spans="1:16" ht="15" hidden="1" customHeight="1">
      <c r="A6522" s="23" t="s">
        <v>630</v>
      </c>
      <c r="B6522" s="23" t="str">
        <f>IFERROR(VLOOKUP(A6522,hoja!$A$2:$E$970,4,FALSE),0)</f>
        <v>CENTRO</v>
      </c>
      <c r="C6522" s="23" t="str">
        <f>IFERROR(VLOOKUP(A6522,hoja!$A$2:$E$1370,5,FALSE),0)</f>
        <v>SESQUILÉ</v>
      </c>
      <c r="D6522" s="23" t="str">
        <f>IFERROR(VLOOKUP(A6522,hoja!A:D,3,FALSE),0)</f>
        <v>1501</v>
      </c>
      <c r="E6522" s="40" t="s">
        <v>1375</v>
      </c>
      <c r="F6522" s="23" t="str">
        <f>IFERROR(VLOOKUP(E6522,hoja!$A$2:$E$6970,4,FALSE),0)</f>
        <v>COSTA</v>
      </c>
      <c r="G6522" s="23" t="str">
        <f>IFERROR(VLOOKUP(E6522,hoja!$A$2:$E$970,5,FALSE),0)</f>
        <v>SANTA MARTA</v>
      </c>
      <c r="H6522" s="103" t="str">
        <f>IFERROR(VLOOKUP(E6522,hoja!A:C,3,FALSE),0)</f>
        <v>50749</v>
      </c>
      <c r="I6522" s="24" t="str">
        <f t="shared" si="1939"/>
        <v>150150749</v>
      </c>
      <c r="K6522" s="23">
        <v>924</v>
      </c>
      <c r="L6522" s="23" t="str">
        <f t="shared" si="1935"/>
        <v>NACIONAL</v>
      </c>
      <c r="M6522" s="23" t="s">
        <v>618</v>
      </c>
      <c r="N6522" s="23" t="s">
        <v>622</v>
      </c>
      <c r="O6522" s="23">
        <f t="shared" si="1940"/>
        <v>8</v>
      </c>
      <c r="P6522" s="23" t="str">
        <f t="shared" si="1941"/>
        <v>150150749Principal</v>
      </c>
    </row>
    <row r="6523" spans="1:16" ht="15" hidden="1" customHeight="1">
      <c r="A6523" s="23" t="s">
        <v>630</v>
      </c>
      <c r="B6523" s="23" t="str">
        <f>IFERROR(VLOOKUP(A6523,hoja!$A$2:$E$970,4,FALSE),0)</f>
        <v>CENTRO</v>
      </c>
      <c r="C6523" s="23" t="str">
        <f>IFERROR(VLOOKUP(A6523,hoja!$A$2:$E$1370,5,FALSE),0)</f>
        <v>SESQUILÉ</v>
      </c>
      <c r="D6523" s="23" t="str">
        <f>IFERROR(VLOOKUP(A6523,hoja!A:D,3,FALSE),0)</f>
        <v>1501</v>
      </c>
      <c r="E6523" s="40" t="s">
        <v>1376</v>
      </c>
      <c r="F6523" s="23" t="str">
        <f>IFERROR(VLOOKUP(E6523,hoja!$A$2:$E$6970,4,FALSE),0)</f>
        <v>CENTRO</v>
      </c>
      <c r="G6523" s="23" t="str">
        <f>IFERROR(VLOOKUP(E6523,hoja!$A$2:$E$970,5,FALSE),0)</f>
        <v>BOGOTÁ</v>
      </c>
      <c r="H6523" s="103" t="str">
        <f>IFERROR(VLOOKUP(E6523,hoja!A:C,3,FALSE),0)</f>
        <v>50750</v>
      </c>
      <c r="I6523" s="24" t="str">
        <f t="shared" si="1939"/>
        <v>150150750</v>
      </c>
      <c r="K6523" s="23">
        <v>54</v>
      </c>
      <c r="L6523" s="23" t="str">
        <f t="shared" si="1935"/>
        <v>REGIONAL</v>
      </c>
      <c r="M6523" s="23" t="s">
        <v>618</v>
      </c>
      <c r="N6523" s="23" t="s">
        <v>622</v>
      </c>
      <c r="O6523" s="23">
        <f t="shared" si="1940"/>
        <v>25</v>
      </c>
      <c r="P6523" s="23" t="str">
        <f t="shared" si="1941"/>
        <v>150150750Principal</v>
      </c>
    </row>
    <row r="6524" spans="1:16" ht="15" hidden="1" customHeight="1">
      <c r="A6524" s="82" t="s">
        <v>731</v>
      </c>
      <c r="B6524" s="23" t="str">
        <f>IFERROR(VLOOKUP(A6524,hoja!$A$2:$E$970,4,FALSE),0)</f>
        <v>SANTANDER</v>
      </c>
      <c r="C6524" s="23" t="str">
        <f>IFERROR(VLOOKUP(A6524,hoja!$A$2:$E$1370,5,FALSE),0)</f>
        <v>CÚCUTA</v>
      </c>
      <c r="D6524" s="23" t="str">
        <f>IFERROR(VLOOKUP(A6524,hoja!A:D,3,FALSE),0)</f>
        <v>0438</v>
      </c>
      <c r="E6524" s="40" t="s">
        <v>661</v>
      </c>
      <c r="F6524" s="23" t="str">
        <f>IFERROR(VLOOKUP(E6524,hoja!$A$2:$E$6970,4,FALSE),0)</f>
        <v>COSTA</v>
      </c>
      <c r="G6524" s="23" t="str">
        <f>IFERROR(VLOOKUP(E6524,hoja!$A$2:$E$970,5,FALSE),0)</f>
        <v>CARTAGENA</v>
      </c>
      <c r="H6524" s="103" t="str">
        <f>IFERROR(VLOOKUP(E6524,hoja!A:C,3,FALSE),0)</f>
        <v>0113</v>
      </c>
      <c r="I6524" s="24" t="str">
        <f t="shared" si="1939"/>
        <v>04380113</v>
      </c>
      <c r="K6524" s="23">
        <v>852</v>
      </c>
      <c r="L6524" s="23" t="str">
        <f t="shared" si="1935"/>
        <v>NACIONAL</v>
      </c>
      <c r="M6524" s="23" t="s">
        <v>618</v>
      </c>
      <c r="N6524" s="23" t="s">
        <v>622</v>
      </c>
      <c r="O6524" s="23">
        <f t="shared" si="1940"/>
        <v>8</v>
      </c>
      <c r="P6524" s="23" t="str">
        <f t="shared" si="1941"/>
        <v>04380113Principal</v>
      </c>
    </row>
    <row r="6525" spans="1:16" ht="15" hidden="1" customHeight="1">
      <c r="A6525" s="82" t="s">
        <v>731</v>
      </c>
      <c r="B6525" s="23" t="str">
        <f>IFERROR(VLOOKUP(A6525,hoja!$A$2:$E$970,4,FALSE),0)</f>
        <v>SANTANDER</v>
      </c>
      <c r="C6525" s="23" t="str">
        <f>IFERROR(VLOOKUP(A6525,hoja!$A$2:$E$1370,5,FALSE),0)</f>
        <v>CÚCUTA</v>
      </c>
      <c r="D6525" s="23" t="str">
        <f>IFERROR(VLOOKUP(A6525,hoja!A:D,3,FALSE),0)</f>
        <v>0438</v>
      </c>
      <c r="E6525" s="40" t="s">
        <v>661</v>
      </c>
      <c r="F6525" s="23" t="str">
        <f>IFERROR(VLOOKUP(E6525,hoja!$A$2:$E$6970,4,FALSE),0)</f>
        <v>COSTA</v>
      </c>
      <c r="G6525" s="23" t="str">
        <f>IFERROR(VLOOKUP(E6525,hoja!$A$2:$E$970,5,FALSE),0)</f>
        <v>CARTAGENA</v>
      </c>
      <c r="H6525" s="103" t="str">
        <f>IFERROR(VLOOKUP(E6525,hoja!A:C,3,FALSE),0)</f>
        <v>0113</v>
      </c>
      <c r="I6525" s="24" t="str">
        <f t="shared" si="1939"/>
        <v>04380113</v>
      </c>
      <c r="K6525" s="23">
        <v>748</v>
      </c>
      <c r="L6525" s="23" t="str">
        <f t="shared" si="1935"/>
        <v>NACIONAL</v>
      </c>
      <c r="M6525" s="23" t="s">
        <v>758</v>
      </c>
      <c r="N6525" s="23" t="s">
        <v>622</v>
      </c>
      <c r="O6525" s="23">
        <f t="shared" si="1940"/>
        <v>12</v>
      </c>
      <c r="P6525" s="23" t="str">
        <f t="shared" si="1941"/>
        <v>04380113Ocaña</v>
      </c>
    </row>
    <row r="6526" spans="1:16" ht="15" hidden="1" customHeight="1">
      <c r="A6526" s="26" t="s">
        <v>637</v>
      </c>
      <c r="B6526" s="23" t="str">
        <f>IFERROR(VLOOKUP(A6526,hoja!$A$2:$E$970,4,FALSE),0)</f>
        <v>SANTANDER</v>
      </c>
      <c r="C6526" s="23" t="str">
        <f>IFERROR(VLOOKUP(A6526,hoja!$A$2:$E$1370,5,FALSE),0)</f>
        <v>PIEDECUESTA</v>
      </c>
      <c r="D6526" s="23" t="str">
        <f>IFERROR(VLOOKUP(A6526,hoja!A:D,3,FALSE),0)</f>
        <v>0422</v>
      </c>
      <c r="E6526" s="23" t="s">
        <v>636</v>
      </c>
      <c r="F6526" s="23" t="str">
        <f>IFERROR(VLOOKUP(E6526,hoja!$A$2:$E$6970,4,FALSE),0)</f>
        <v>CENTRO</v>
      </c>
      <c r="G6526" s="23" t="str">
        <f>IFERROR(VLOOKUP(E6526,hoja!$A$2:$E$970,5,FALSE),0)</f>
        <v>DUITAMA</v>
      </c>
      <c r="H6526" s="103" t="str">
        <f>IFERROR(VLOOKUP(E6526,hoja!A:C,3,FALSE),0)</f>
        <v>0441</v>
      </c>
      <c r="I6526" s="24" t="str">
        <f t="shared" si="1939"/>
        <v>04220441</v>
      </c>
      <c r="K6526" s="23">
        <v>732</v>
      </c>
      <c r="L6526" s="23" t="str">
        <f>IF(B6526=F6526,"REGIONAL","NACIONAL")</f>
        <v>NACIONAL</v>
      </c>
      <c r="M6526" s="23" t="s">
        <v>765</v>
      </c>
      <c r="N6526" s="23" cm="1">
        <f t="array" aca="1" ref="N6526" ca="1">IFERROR(IF(M6526="Principal","LES_ACTIVE",LES_INACTIVE),0)</f>
        <v>0</v>
      </c>
      <c r="O6526" s="23">
        <f t="shared" si="1940"/>
        <v>12</v>
      </c>
      <c r="P6526" s="23" t="str">
        <f t="shared" si="1941"/>
        <v>04220441Magdalena medio</v>
      </c>
    </row>
    <row r="6527" spans="1:16" ht="15" hidden="1" customHeight="1">
      <c r="A6527" s="26" t="s">
        <v>637</v>
      </c>
      <c r="B6527" s="23" t="str">
        <f>IFERROR(VLOOKUP(A6527,hoja!$A$2:$E$970,4,FALSE),0)</f>
        <v>SANTANDER</v>
      </c>
      <c r="C6527" s="23" t="str">
        <f>IFERROR(VLOOKUP(A6527,hoja!$A$2:$E$1370,5,FALSE),0)</f>
        <v>PIEDECUESTA</v>
      </c>
      <c r="D6527" s="23" t="str">
        <f>IFERROR(VLOOKUP(A6527,hoja!A:D,3,FALSE),0)</f>
        <v>0422</v>
      </c>
      <c r="E6527" s="23" t="s">
        <v>636</v>
      </c>
      <c r="F6527" s="23" t="str">
        <f>IFERROR(VLOOKUP(E6527,hoja!$A$2:$E$6970,4,FALSE),0)</f>
        <v>CENTRO</v>
      </c>
      <c r="G6527" s="23" t="str">
        <f>IFERROR(VLOOKUP(E6527,hoja!$A$2:$E$970,5,FALSE),0)</f>
        <v>DUITAMA</v>
      </c>
      <c r="H6527" s="103" t="str">
        <f>IFERROR(VLOOKUP(E6527,hoja!A:C,3,FALSE),0)</f>
        <v>0441</v>
      </c>
      <c r="I6527" s="24" t="str">
        <f t="shared" si="1939"/>
        <v>04220441</v>
      </c>
      <c r="K6527" s="23">
        <v>482</v>
      </c>
      <c r="L6527" s="23" t="str">
        <f>IF(B6527=F6527,"REGIONAL","NACIONAL")</f>
        <v>NACIONAL</v>
      </c>
      <c r="M6527" s="23" t="s">
        <v>945</v>
      </c>
      <c r="N6527" s="23" cm="1">
        <f t="array" aca="1" ref="N6527" ca="1">IFERROR(IF(M6527="Principal","LES_ACTIVE",LES_INACTIVE),0)</f>
        <v>0</v>
      </c>
      <c r="O6527" s="23">
        <f t="shared" si="1940"/>
        <v>16</v>
      </c>
      <c r="P6527" s="23" t="str">
        <f t="shared" si="1941"/>
        <v>04220441Malaga</v>
      </c>
    </row>
    <row r="6528" spans="1:16" ht="15" hidden="1" customHeight="1">
      <c r="A6528" t="s">
        <v>1300</v>
      </c>
      <c r="B6528" s="23" t="str">
        <f>IFERROR(VLOOKUP(A6528,hoja!$A$2:$E$970,4,FALSE),0)</f>
        <v>CENTRO</v>
      </c>
      <c r="C6528" s="23" t="str">
        <f>IFERROR(VLOOKUP(A6528,hoja!$A$2:$E$1370,5,FALSE),0)</f>
        <v>BOGOTÁ</v>
      </c>
      <c r="D6528" s="23" t="str">
        <f>IFERROR(VLOOKUP(A6528,hoja!A:D,3,FALSE),0)</f>
        <v>50600</v>
      </c>
      <c r="E6528" s="94" t="s">
        <v>635</v>
      </c>
      <c r="F6528" s="23" t="str">
        <f>IFERROR(VLOOKUP(E6528,hoja!$A$2:$E$6970,4,FALSE),0)</f>
        <v>CENTRO</v>
      </c>
      <c r="G6528" s="23" t="str">
        <f>IFERROR(VLOOKUP(E6528,hoja!$A$2:$E$970,5,FALSE),0)</f>
        <v>BOGOTÁ</v>
      </c>
      <c r="H6528" s="103" t="str">
        <f>IFERROR(VLOOKUP(E6528,hoja!A:C,3,FALSE),0)</f>
        <v>0021</v>
      </c>
      <c r="I6528" s="24" t="str">
        <f t="shared" si="1939"/>
        <v>506000021</v>
      </c>
      <c r="K6528" s="23">
        <v>10.4</v>
      </c>
      <c r="L6528" s="23" t="str">
        <f t="shared" ref="L6528:L6584" si="1942">IF(B6528=F6528,"REGIONAL","NACIONAL")</f>
        <v>REGIONAL</v>
      </c>
      <c r="M6528" s="23" t="s">
        <v>618</v>
      </c>
      <c r="N6528" s="23" t="s">
        <v>622</v>
      </c>
      <c r="O6528" s="23">
        <f t="shared" ref="O6528:O6584" si="1943">IF(K6528&lt;=250,25,IF(K6528&lt;=500,16,IF(K6528&lt;=800,12,IF(K6528&lt;=1100,8,IF(K6528&lt;=1400,6,IF(K6528&lt;=1700,5))))))</f>
        <v>25</v>
      </c>
      <c r="P6528" s="23" t="str">
        <f t="shared" ref="P6528:P6584" si="1944">D6528&amp;H6528&amp;M6528</f>
        <v>506000021Principal</v>
      </c>
    </row>
    <row r="6529" spans="1:16" ht="15" hidden="1" customHeight="1">
      <c r="A6529" t="s">
        <v>673</v>
      </c>
      <c r="B6529" s="23" t="str">
        <f>IFERROR(VLOOKUP(A6529,hoja!$A$2:$E$970,4,FALSE),0)</f>
        <v>CENTRO</v>
      </c>
      <c r="C6529" s="23" t="str">
        <f>IFERROR(VLOOKUP(A6529,hoja!$A$2:$E$1370,5,FALSE),0)</f>
        <v>BOGOTÁ</v>
      </c>
      <c r="D6529" s="23" t="str">
        <f>IFERROR(VLOOKUP(A6529,hoja!A:D,3,FALSE),0)</f>
        <v>3052</v>
      </c>
      <c r="E6529" s="94" t="s">
        <v>660</v>
      </c>
      <c r="F6529" s="23" t="str">
        <f>IFERROR(VLOOKUP(E6529,hoja!$A$2:$E$6970,4,FALSE),0)</f>
        <v>CENTRO</v>
      </c>
      <c r="G6529" s="23" t="str">
        <f>IFERROR(VLOOKUP(E6529,hoja!$A$2:$E$970,5,FALSE),0)</f>
        <v>BOGOTÁ</v>
      </c>
      <c r="H6529" s="103" t="str">
        <f>IFERROR(VLOOKUP(E6529,hoja!A:C,3,FALSE),0)</f>
        <v>0035</v>
      </c>
      <c r="I6529" s="24" t="str">
        <f t="shared" si="1939"/>
        <v>30520035</v>
      </c>
      <c r="K6529" s="23">
        <v>20</v>
      </c>
      <c r="L6529" s="23" t="str">
        <f t="shared" si="1942"/>
        <v>REGIONAL</v>
      </c>
      <c r="M6529" s="23" t="s">
        <v>618</v>
      </c>
      <c r="N6529" s="23" t="s">
        <v>622</v>
      </c>
      <c r="O6529" s="23">
        <f t="shared" si="1943"/>
        <v>25</v>
      </c>
      <c r="P6529" s="23" t="str">
        <f t="shared" si="1944"/>
        <v>30520035Principal</v>
      </c>
    </row>
    <row r="6530" spans="1:16" ht="15" hidden="1" customHeight="1">
      <c r="A6530" t="s">
        <v>1141</v>
      </c>
      <c r="B6530" s="23" t="str">
        <f>IFERROR(VLOOKUP(A6530,hoja!$A$2:$E$970,4,FALSE),0)</f>
        <v>OCCIDENTE</v>
      </c>
      <c r="C6530" s="23" t="str">
        <f>IFERROR(VLOOKUP(A6530,hoja!$A$2:$E$1370,5,FALSE),0)</f>
        <v>BUENAVENTURA</v>
      </c>
      <c r="D6530" s="23" t="str">
        <f>IFERROR(VLOOKUP(A6530,hoja!A:D,3,FALSE),0)</f>
        <v>50351</v>
      </c>
      <c r="E6530" s="94" t="s">
        <v>653</v>
      </c>
      <c r="F6530" s="23" t="str">
        <f>IFERROR(VLOOKUP(E6530,hoja!$A$2:$E$6970,4,FALSE),0)</f>
        <v>CENTRO</v>
      </c>
      <c r="G6530" s="23" t="str">
        <f>IFERROR(VLOOKUP(E6530,hoja!$A$2:$E$970,5,FALSE),0)</f>
        <v>MADRID</v>
      </c>
      <c r="H6530" s="103" t="str">
        <f>IFERROR(VLOOKUP(E6530,hoja!A:C,3,FALSE),0)</f>
        <v>2023</v>
      </c>
      <c r="I6530" s="24" t="str">
        <f t="shared" si="1939"/>
        <v>503512023</v>
      </c>
      <c r="K6530" s="23">
        <v>507</v>
      </c>
      <c r="L6530" s="23" t="str">
        <f t="shared" si="1942"/>
        <v>NACIONAL</v>
      </c>
      <c r="M6530" s="23" t="s">
        <v>618</v>
      </c>
      <c r="N6530" s="23" t="s">
        <v>622</v>
      </c>
      <c r="O6530" s="23">
        <f t="shared" si="1943"/>
        <v>12</v>
      </c>
      <c r="P6530" s="23" t="str">
        <f t="shared" si="1944"/>
        <v>503512023Principal</v>
      </c>
    </row>
    <row r="6531" spans="1:16" ht="15" hidden="1" customHeight="1">
      <c r="A6531" t="s">
        <v>1141</v>
      </c>
      <c r="B6531" s="23" t="str">
        <f>IFERROR(VLOOKUP(A6531,hoja!$A$2:$E$970,4,FALSE),0)</f>
        <v>OCCIDENTE</v>
      </c>
      <c r="C6531" s="23" t="str">
        <f>IFERROR(VLOOKUP(A6531,hoja!$A$2:$E$1370,5,FALSE),0)</f>
        <v>BUENAVENTURA</v>
      </c>
      <c r="D6531" s="23" t="str">
        <f>IFERROR(VLOOKUP(A6531,hoja!A:D,3,FALSE),0)</f>
        <v>50351</v>
      </c>
      <c r="E6531" s="94" t="s">
        <v>684</v>
      </c>
      <c r="F6531" s="23" t="str">
        <f>IFERROR(VLOOKUP(E6531,hoja!$A$2:$E$6970,4,FALSE),0)</f>
        <v>ANTIOQUIA</v>
      </c>
      <c r="G6531" s="23" t="str">
        <f>IFERROR(VLOOKUP(E6531,hoja!$A$2:$E$970,5,FALSE),0)</f>
        <v>MEDELLÍN</v>
      </c>
      <c r="H6531" s="103" t="str">
        <f>IFERROR(VLOOKUP(E6531,hoja!A:C,3,FALSE),0)</f>
        <v>60046</v>
      </c>
      <c r="I6531" s="24" t="str">
        <f t="shared" si="1939"/>
        <v>5035160046</v>
      </c>
      <c r="K6531" s="23">
        <v>444</v>
      </c>
      <c r="L6531" s="23" t="str">
        <f t="shared" si="1942"/>
        <v>NACIONAL</v>
      </c>
      <c r="M6531" s="23" t="s">
        <v>618</v>
      </c>
      <c r="N6531" s="23" t="s">
        <v>622</v>
      </c>
      <c r="O6531" s="23">
        <f t="shared" si="1943"/>
        <v>16</v>
      </c>
      <c r="P6531" s="23" t="str">
        <f t="shared" si="1944"/>
        <v>5035160046Principal</v>
      </c>
    </row>
    <row r="6532" spans="1:16" ht="15" hidden="1" customHeight="1">
      <c r="A6532" t="s">
        <v>1141</v>
      </c>
      <c r="B6532" s="23" t="str">
        <f>IFERROR(VLOOKUP(A6532,hoja!$A$2:$E$970,4,FALSE),0)</f>
        <v>OCCIDENTE</v>
      </c>
      <c r="C6532" s="23" t="str">
        <f>IFERROR(VLOOKUP(A6532,hoja!$A$2:$E$1370,5,FALSE),0)</f>
        <v>BUENAVENTURA</v>
      </c>
      <c r="D6532" s="23" t="str">
        <f>IFERROR(VLOOKUP(A6532,hoja!A:D,3,FALSE),0)</f>
        <v>50351</v>
      </c>
      <c r="E6532" s="94" t="s">
        <v>194</v>
      </c>
      <c r="F6532" s="23" t="str">
        <f>IFERROR(VLOOKUP(E6532,hoja!$A$2:$E$6970,4,FALSE),0)</f>
        <v>CENTRO</v>
      </c>
      <c r="G6532" s="23" t="str">
        <f>IFERROR(VLOOKUP(E6532,hoja!$A$2:$E$970,5,FALSE),0)</f>
        <v>BOGOTÁ</v>
      </c>
      <c r="H6532" s="103" t="str">
        <f>IFERROR(VLOOKUP(E6532,hoja!A:C,3,FALSE),0)</f>
        <v>2067</v>
      </c>
      <c r="I6532" s="24" t="str">
        <f t="shared" si="1939"/>
        <v>503512067</v>
      </c>
      <c r="K6532" s="23">
        <v>490</v>
      </c>
      <c r="L6532" s="23" t="str">
        <f t="shared" si="1942"/>
        <v>NACIONAL</v>
      </c>
      <c r="M6532" s="23" t="s">
        <v>618</v>
      </c>
      <c r="N6532" s="23" t="s">
        <v>622</v>
      </c>
      <c r="O6532" s="23">
        <f t="shared" si="1943"/>
        <v>16</v>
      </c>
      <c r="P6532" s="23" t="str">
        <f t="shared" si="1944"/>
        <v>503512067Principal</v>
      </c>
    </row>
    <row r="6533" spans="1:16" ht="15" hidden="1" customHeight="1">
      <c r="A6533" t="s">
        <v>71</v>
      </c>
      <c r="B6533" s="23" t="str">
        <f>IFERROR(VLOOKUP(A6533,hoja!$A$2:$E$970,4,FALSE),0)</f>
        <v>CENTRO</v>
      </c>
      <c r="C6533" s="23" t="str">
        <f>IFERROR(VLOOKUP(A6533,hoja!$A$2:$E$1370,5,FALSE),0)</f>
        <v>BOGOTÁ</v>
      </c>
      <c r="D6533" s="23" t="str">
        <f>IFERROR(VLOOKUP(A6533,hoja!A:D,3,FALSE),0)</f>
        <v>60015</v>
      </c>
      <c r="E6533" s="94" t="s">
        <v>684</v>
      </c>
      <c r="F6533" s="23" t="str">
        <f>IFERROR(VLOOKUP(E6533,hoja!$A$2:$E$6970,4,FALSE),0)</f>
        <v>ANTIOQUIA</v>
      </c>
      <c r="G6533" s="23" t="str">
        <f>IFERROR(VLOOKUP(E6533,hoja!$A$2:$E$970,5,FALSE),0)</f>
        <v>MEDELLÍN</v>
      </c>
      <c r="H6533" s="103" t="str">
        <f>IFERROR(VLOOKUP(E6533,hoja!A:C,3,FALSE),0)</f>
        <v>60046</v>
      </c>
      <c r="I6533" s="24" t="str">
        <f t="shared" si="1939"/>
        <v>6001560046</v>
      </c>
      <c r="L6533" s="23" t="str">
        <f t="shared" si="1942"/>
        <v>NACIONAL</v>
      </c>
      <c r="M6533" s="23" t="s">
        <v>618</v>
      </c>
      <c r="N6533" s="23" t="s">
        <v>622</v>
      </c>
      <c r="O6533" s="23">
        <f t="shared" si="1943"/>
        <v>25</v>
      </c>
      <c r="P6533" s="23" t="str">
        <f t="shared" si="1944"/>
        <v>6001560046Principal</v>
      </c>
    </row>
    <row r="6534" spans="1:16" ht="15" hidden="1" customHeight="1">
      <c r="A6534" t="s">
        <v>80</v>
      </c>
      <c r="B6534" s="23" t="str">
        <f>IFERROR(VLOOKUP(A6534,hoja!$A$2:$E$970,4,FALSE),0)</f>
        <v>OCCIDENTE</v>
      </c>
      <c r="C6534" s="23" t="str">
        <f>IFERROR(VLOOKUP(A6534,hoja!$A$2:$E$1370,5,FALSE),0)</f>
        <v>BUENAVENTURA</v>
      </c>
      <c r="D6534" s="23" t="str">
        <f>IFERROR(VLOOKUP(A6534,hoja!A:D,3,FALSE),0)</f>
        <v>60054</v>
      </c>
      <c r="E6534" s="94" t="s">
        <v>652</v>
      </c>
      <c r="F6534" s="23" t="str">
        <f>IFERROR(VLOOKUP(E6534,hoja!$A$2:$E$6970,4,FALSE),0)</f>
        <v>OCCIDENTE</v>
      </c>
      <c r="G6534" s="23" t="str">
        <f>IFERROR(VLOOKUP(E6534,hoja!$A$2:$E$970,5,FALSE),0)</f>
        <v>CALI</v>
      </c>
      <c r="H6534" s="103" t="str">
        <f>IFERROR(VLOOKUP(E6534,hoja!A:C,3,FALSE),0)</f>
        <v>60109</v>
      </c>
      <c r="I6534" s="24" t="str">
        <f t="shared" si="1939"/>
        <v>6005460109</v>
      </c>
      <c r="K6534" s="23">
        <v>144</v>
      </c>
      <c r="L6534" s="23" t="str">
        <f t="shared" si="1942"/>
        <v>REGIONAL</v>
      </c>
      <c r="M6534" s="23" t="s">
        <v>618</v>
      </c>
      <c r="N6534" s="23" t="s">
        <v>622</v>
      </c>
      <c r="O6534" s="23">
        <f t="shared" si="1943"/>
        <v>25</v>
      </c>
      <c r="P6534" s="23" t="str">
        <f t="shared" si="1944"/>
        <v>6005460109Principal</v>
      </c>
    </row>
    <row r="6535" spans="1:16" ht="15" hidden="1" customHeight="1">
      <c r="A6535" t="s">
        <v>660</v>
      </c>
      <c r="B6535" s="23" t="str">
        <f>IFERROR(VLOOKUP(A6535,hoja!$A$2:$E$970,4,FALSE),0)</f>
        <v>CENTRO</v>
      </c>
      <c r="C6535" s="23" t="str">
        <f>IFERROR(VLOOKUP(A6535,hoja!$A$2:$E$1370,5,FALSE),0)</f>
        <v>BOGOTÁ</v>
      </c>
      <c r="D6535" s="23" t="str">
        <f>IFERROR(VLOOKUP(A6535,hoja!A:D,3,FALSE),0)</f>
        <v>0035</v>
      </c>
      <c r="E6535" s="94" t="s">
        <v>889</v>
      </c>
      <c r="F6535" s="23" t="str">
        <f>IFERROR(VLOOKUP(E6535,hoja!$A$2:$E$6970,4,FALSE),0)</f>
        <v>CENTRO</v>
      </c>
      <c r="G6535" s="23" t="str">
        <f>IFERROR(VLOOKUP(E6535,hoja!$A$2:$E$970,5,FALSE),0)</f>
        <v>CAJICÁ</v>
      </c>
      <c r="H6535" s="103" t="str">
        <f>IFERROR(VLOOKUP(E6535,hoja!A:C,3,FALSE),0)</f>
        <v>50486</v>
      </c>
      <c r="I6535" s="24" t="str">
        <f t="shared" si="1939"/>
        <v>003550486</v>
      </c>
      <c r="K6535" s="23">
        <v>27</v>
      </c>
      <c r="L6535" s="23" t="str">
        <f t="shared" si="1942"/>
        <v>REGIONAL</v>
      </c>
      <c r="M6535" s="23" t="s">
        <v>618</v>
      </c>
      <c r="N6535" s="23" t="s">
        <v>622</v>
      </c>
      <c r="O6535" s="23">
        <f t="shared" si="1943"/>
        <v>25</v>
      </c>
      <c r="P6535" s="23" t="str">
        <f t="shared" si="1944"/>
        <v>003550486Principal</v>
      </c>
    </row>
    <row r="6536" spans="1:16" ht="15" hidden="1" customHeight="1">
      <c r="A6536" t="s">
        <v>660</v>
      </c>
      <c r="B6536" s="23" t="str">
        <f>IFERROR(VLOOKUP(A6536,hoja!$A$2:$E$970,4,FALSE),0)</f>
        <v>CENTRO</v>
      </c>
      <c r="C6536" s="23" t="str">
        <f>IFERROR(VLOOKUP(A6536,hoja!$A$2:$E$1370,5,FALSE),0)</f>
        <v>BOGOTÁ</v>
      </c>
      <c r="D6536" s="23" t="str">
        <f>IFERROR(VLOOKUP(A6536,hoja!A:D,3,FALSE),0)</f>
        <v>0035</v>
      </c>
      <c r="E6536" s="94" t="s">
        <v>1115</v>
      </c>
      <c r="F6536" s="23" t="str">
        <f>IFERROR(VLOOKUP(E6536,hoja!$A$2:$E$6970,4,FALSE),0)</f>
        <v>CENTRO</v>
      </c>
      <c r="G6536" s="23" t="str">
        <f>IFERROR(VLOOKUP(E6536,hoja!$A$2:$E$970,5,FALSE),0)</f>
        <v>BOGOTÁ</v>
      </c>
      <c r="H6536" s="103" t="str">
        <f>IFERROR(VLOOKUP(E6536,hoja!A:C,3,FALSE),0)</f>
        <v>50523</v>
      </c>
      <c r="I6536" s="24" t="str">
        <f t="shared" si="1939"/>
        <v>003550523</v>
      </c>
      <c r="K6536" s="23">
        <v>16</v>
      </c>
      <c r="L6536" s="23" t="str">
        <f t="shared" si="1942"/>
        <v>REGIONAL</v>
      </c>
      <c r="M6536" s="23" t="s">
        <v>618</v>
      </c>
      <c r="N6536" s="23" t="s">
        <v>622</v>
      </c>
      <c r="O6536" s="23">
        <f t="shared" si="1943"/>
        <v>25</v>
      </c>
      <c r="P6536" s="23" t="str">
        <f t="shared" si="1944"/>
        <v>003550523Principal</v>
      </c>
    </row>
    <row r="6537" spans="1:16" ht="15" hidden="1" customHeight="1">
      <c r="A6537" t="s">
        <v>700</v>
      </c>
      <c r="B6537" s="23" t="str">
        <f>IFERROR(VLOOKUP(A6537,hoja!$A$2:$E$970,4,FALSE),0)</f>
        <v>SANTANDER</v>
      </c>
      <c r="C6537" s="23" t="str">
        <f>IFERROR(VLOOKUP(A6537,hoja!$A$2:$E$1370,5,FALSE),0)</f>
        <v>CHIQUINQUIRÁ</v>
      </c>
      <c r="D6537" s="23" t="str">
        <f>IFERROR(VLOOKUP(A6537,hoja!A:D,3,FALSE),0)</f>
        <v>0444</v>
      </c>
      <c r="E6537" s="94" t="s">
        <v>807</v>
      </c>
      <c r="F6537" s="23" t="str">
        <f>IFERROR(VLOOKUP(E6537,hoja!$A$2:$E$6970,4,FALSE),0)</f>
        <v>CENTRO</v>
      </c>
      <c r="G6537" s="23" t="str">
        <f>IFERROR(VLOOKUP(E6537,hoja!$A$2:$E$970,5,FALSE),0)</f>
        <v>BOGOTÁ</v>
      </c>
      <c r="H6537" s="103" t="str">
        <f>IFERROR(VLOOKUP(E6537,hoja!A:C,3,FALSE),0)</f>
        <v>0460</v>
      </c>
      <c r="I6537" s="24" t="str">
        <f t="shared" si="1939"/>
        <v>04440460</v>
      </c>
      <c r="K6537" s="23">
        <v>133</v>
      </c>
      <c r="L6537" s="23" t="str">
        <f t="shared" si="1942"/>
        <v>NACIONAL</v>
      </c>
      <c r="M6537" s="23" t="s">
        <v>618</v>
      </c>
      <c r="N6537" s="23" t="s">
        <v>622</v>
      </c>
      <c r="O6537" s="23">
        <f t="shared" si="1943"/>
        <v>25</v>
      </c>
      <c r="P6537" s="23" t="str">
        <f t="shared" si="1944"/>
        <v>04440460Principal</v>
      </c>
    </row>
    <row r="6538" spans="1:16" ht="15" hidden="1" customHeight="1">
      <c r="A6538" t="s">
        <v>706</v>
      </c>
      <c r="B6538" s="23" t="str">
        <f>IFERROR(VLOOKUP(A6538,hoja!$A$2:$E$970,4,FALSE),0)</f>
        <v>CENTRO</v>
      </c>
      <c r="C6538" s="23" t="str">
        <f>IFERROR(VLOOKUP(A6538,hoja!$A$2:$E$1370,5,FALSE),0)</f>
        <v>GUATEQUE</v>
      </c>
      <c r="D6538" s="23" t="str">
        <f>IFERROR(VLOOKUP(A6538,hoja!A:D,3,FALSE),0)</f>
        <v>0033</v>
      </c>
      <c r="E6538" s="94" t="s">
        <v>629</v>
      </c>
      <c r="F6538" s="23" t="str">
        <f>IFERROR(VLOOKUP(E6538,hoja!$A$2:$E$6970,4,FALSE),0)</f>
        <v>CENTRO</v>
      </c>
      <c r="G6538" s="23" t="str">
        <f>IFERROR(VLOOKUP(E6538,hoja!$A$2:$E$970,5,FALSE),0)</f>
        <v>ZIPAQUIRÁ</v>
      </c>
      <c r="H6538" s="103" t="str">
        <f>IFERROR(VLOOKUP(E6538,hoja!A:C,3,FALSE),0)</f>
        <v>0032</v>
      </c>
      <c r="I6538" s="24" t="str">
        <f t="shared" si="1939"/>
        <v>00330032</v>
      </c>
      <c r="L6538" s="23" t="str">
        <f t="shared" si="1942"/>
        <v>REGIONAL</v>
      </c>
      <c r="M6538" s="23" t="s">
        <v>618</v>
      </c>
      <c r="N6538" s="23" t="s">
        <v>622</v>
      </c>
      <c r="O6538" s="23">
        <f t="shared" si="1943"/>
        <v>25</v>
      </c>
      <c r="P6538" s="23" t="str">
        <f t="shared" si="1944"/>
        <v>00330032Principal</v>
      </c>
    </row>
    <row r="6539" spans="1:16" ht="15" hidden="1" customHeight="1">
      <c r="A6539" t="s">
        <v>710</v>
      </c>
      <c r="B6539" s="23" t="str">
        <f>IFERROR(VLOOKUP(A6539,hoja!$A$2:$E$970,4,FALSE),0)</f>
        <v>CENTRO</v>
      </c>
      <c r="C6539" s="23" t="str">
        <f>IFERROR(VLOOKUP(A6539,hoja!$A$2:$E$1370,5,FALSE),0)</f>
        <v>LA MESA</v>
      </c>
      <c r="D6539" s="23" t="str">
        <f>IFERROR(VLOOKUP(A6539,hoja!A:D,3,FALSE),0)</f>
        <v>0024</v>
      </c>
      <c r="E6539" s="94" t="s">
        <v>660</v>
      </c>
      <c r="F6539" s="23" t="str">
        <f>IFERROR(VLOOKUP(E6539,hoja!$A$2:$E$6970,4,FALSE),0)</f>
        <v>CENTRO</v>
      </c>
      <c r="G6539" s="23" t="str">
        <f>IFERROR(VLOOKUP(E6539,hoja!$A$2:$E$970,5,FALSE),0)</f>
        <v>BOGOTÁ</v>
      </c>
      <c r="H6539" s="103" t="str">
        <f>IFERROR(VLOOKUP(E6539,hoja!A:C,3,FALSE),0)</f>
        <v>0035</v>
      </c>
      <c r="I6539" s="24" t="str">
        <f t="shared" si="1939"/>
        <v>00240035</v>
      </c>
      <c r="K6539" s="23">
        <v>79</v>
      </c>
      <c r="L6539" s="23" t="str">
        <f t="shared" si="1942"/>
        <v>REGIONAL</v>
      </c>
      <c r="M6539" s="23" t="s">
        <v>618</v>
      </c>
      <c r="N6539" s="23" t="s">
        <v>622</v>
      </c>
      <c r="O6539" s="23">
        <f t="shared" si="1943"/>
        <v>25</v>
      </c>
      <c r="P6539" s="23" t="str">
        <f t="shared" si="1944"/>
        <v>00240035Principal</v>
      </c>
    </row>
    <row r="6540" spans="1:16" ht="15" hidden="1" customHeight="1">
      <c r="A6540" t="s">
        <v>809</v>
      </c>
      <c r="B6540" s="23" t="str">
        <f>IFERROR(VLOOKUP(A6540,hoja!$A$2:$E$970,4,FALSE),0)</f>
        <v>OCCIDENTE</v>
      </c>
      <c r="C6540" s="23" t="str">
        <f>IFERROR(VLOOKUP(A6540,hoja!$A$2:$E$1370,5,FALSE),0)</f>
        <v>MANIZALES</v>
      </c>
      <c r="D6540" s="23" t="str">
        <f>IFERROR(VLOOKUP(A6540,hoja!A:D,3,FALSE),0)</f>
        <v>50371</v>
      </c>
      <c r="E6540" s="94" t="s">
        <v>873</v>
      </c>
      <c r="F6540" s="23" t="str">
        <f>IFERROR(VLOOKUP(E6540,hoja!$A$2:$E$6970,4,FALSE),0)</f>
        <v>OCCIDENTE</v>
      </c>
      <c r="G6540" s="23" t="str">
        <f>IFERROR(VLOOKUP(E6540,hoja!$A$2:$E$970,5,FALSE),0)</f>
        <v>MANIZALES</v>
      </c>
      <c r="H6540" s="103" t="str">
        <f>IFERROR(VLOOKUP(E6540,hoja!A:C,3,FALSE),0)</f>
        <v>1711</v>
      </c>
      <c r="I6540" s="24" t="str">
        <f t="shared" si="1939"/>
        <v>503711711</v>
      </c>
      <c r="K6540" s="23">
        <v>9</v>
      </c>
      <c r="L6540" s="23" t="str">
        <f t="shared" si="1942"/>
        <v>REGIONAL</v>
      </c>
      <c r="M6540" s="23" t="s">
        <v>618</v>
      </c>
      <c r="N6540" s="23" t="s">
        <v>622</v>
      </c>
      <c r="O6540" s="23">
        <f t="shared" si="1943"/>
        <v>25</v>
      </c>
      <c r="P6540" s="23" t="str">
        <f t="shared" si="1944"/>
        <v>503711711Principal</v>
      </c>
    </row>
    <row r="6541" spans="1:16" ht="15" hidden="1" customHeight="1">
      <c r="A6541" t="s">
        <v>630</v>
      </c>
      <c r="B6541" s="23" t="str">
        <f>IFERROR(VLOOKUP(A6541,hoja!$A$2:$E$970,4,FALSE),0)</f>
        <v>CENTRO</v>
      </c>
      <c r="C6541" s="23" t="str">
        <f>IFERROR(VLOOKUP(A6541,hoja!$A$2:$E$1370,5,FALSE),0)</f>
        <v>SESQUILÉ</v>
      </c>
      <c r="D6541" s="23" t="str">
        <f>IFERROR(VLOOKUP(A6541,hoja!A:D,3,FALSE),0)</f>
        <v>1501</v>
      </c>
      <c r="E6541" s="94" t="s">
        <v>892</v>
      </c>
      <c r="F6541" s="23" t="str">
        <f>IFERROR(VLOOKUP(E6541,hoja!$A$2:$E$6970,4,FALSE),0)</f>
        <v>CENTRO</v>
      </c>
      <c r="G6541" s="23" t="str">
        <f>IFERROR(VLOOKUP(E6541,hoja!$A$2:$E$970,5,FALSE),0)</f>
        <v>BOGOTÁ</v>
      </c>
      <c r="H6541" s="103" t="str">
        <f>IFERROR(VLOOKUP(E6541,hoja!A:C,3,FALSE),0)</f>
        <v>1502</v>
      </c>
      <c r="I6541" s="24" t="str">
        <f t="shared" si="1939"/>
        <v>15011502</v>
      </c>
      <c r="K6541" s="23">
        <v>64</v>
      </c>
      <c r="L6541" s="23" t="str">
        <f t="shared" si="1942"/>
        <v>REGIONAL</v>
      </c>
      <c r="M6541" s="23" t="s">
        <v>618</v>
      </c>
      <c r="N6541" s="23" t="s">
        <v>622</v>
      </c>
      <c r="O6541" s="23">
        <f t="shared" si="1943"/>
        <v>25</v>
      </c>
      <c r="P6541" s="23" t="str">
        <f t="shared" si="1944"/>
        <v>15011502Principal</v>
      </c>
    </row>
    <row r="6542" spans="1:16" ht="15" hidden="1" customHeight="1">
      <c r="A6542" t="s">
        <v>1377</v>
      </c>
      <c r="B6542" s="23" t="str">
        <f>IFERROR(VLOOKUP(A6542,hoja!$A$2:$E$970,4,FALSE),0)</f>
        <v>CENTRO</v>
      </c>
      <c r="C6542" s="23" t="str">
        <f>IFERROR(VLOOKUP(A6542,hoja!$A$2:$E$1370,5,FALSE),0)</f>
        <v>BOGOTÁ</v>
      </c>
      <c r="D6542" s="23" t="str">
        <f>IFERROR(VLOOKUP(A6542,hoja!A:D,3,FALSE),0)</f>
        <v>50723</v>
      </c>
      <c r="E6542" s="94" t="s">
        <v>1378</v>
      </c>
      <c r="F6542" s="23" t="str">
        <f>IFERROR(VLOOKUP(E6542,hoja!$A$2:$E$6970,4,FALSE),0)</f>
        <v>CENTRO</v>
      </c>
      <c r="G6542" s="23" t="str">
        <f>IFERROR(VLOOKUP(E6542,hoja!$A$2:$E$970,5,FALSE),0)</f>
        <v>BOGOTÁ</v>
      </c>
      <c r="H6542" s="103" t="str">
        <f>IFERROR(VLOOKUP(E6542,hoja!A:C,3,FALSE),0)</f>
        <v>50724</v>
      </c>
      <c r="I6542" s="24" t="str">
        <f t="shared" si="1939"/>
        <v>5072350724</v>
      </c>
      <c r="K6542" s="23">
        <v>2</v>
      </c>
      <c r="L6542" s="23" t="str">
        <f t="shared" si="1942"/>
        <v>REGIONAL</v>
      </c>
      <c r="M6542" s="23" t="s">
        <v>618</v>
      </c>
      <c r="N6542" s="23" t="s">
        <v>622</v>
      </c>
      <c r="O6542" s="23">
        <f t="shared" si="1943"/>
        <v>25</v>
      </c>
      <c r="P6542" s="23" t="str">
        <f t="shared" si="1944"/>
        <v>5072350724Principal</v>
      </c>
    </row>
    <row r="6543" spans="1:16" ht="15" hidden="1" customHeight="1">
      <c r="A6543" t="s">
        <v>821</v>
      </c>
      <c r="B6543" s="23" t="str">
        <f>IFERROR(VLOOKUP(A6543,hoja!$A$2:$E$970,4,FALSE),0)</f>
        <v>CENTRO</v>
      </c>
      <c r="C6543" s="23" t="str">
        <f>IFERROR(VLOOKUP(A6543,hoja!$A$2:$E$1370,5,FALSE),0)</f>
        <v>BOGOTÁ</v>
      </c>
      <c r="D6543" s="23" t="str">
        <f>IFERROR(VLOOKUP(A6543,hoja!A:D,3,FALSE),0)</f>
        <v>10217</v>
      </c>
      <c r="E6543" s="94" t="s">
        <v>653</v>
      </c>
      <c r="F6543" s="23" t="str">
        <f>IFERROR(VLOOKUP(E6543,hoja!$A$2:$E$6970,4,FALSE),0)</f>
        <v>CENTRO</v>
      </c>
      <c r="G6543" s="23" t="str">
        <f>IFERROR(VLOOKUP(E6543,hoja!$A$2:$E$970,5,FALSE),0)</f>
        <v>MADRID</v>
      </c>
      <c r="H6543" s="103" t="str">
        <f>IFERROR(VLOOKUP(E6543,hoja!A:C,3,FALSE),0)</f>
        <v>2023</v>
      </c>
      <c r="I6543" s="24" t="str">
        <f t="shared" si="1939"/>
        <v>102172023</v>
      </c>
      <c r="K6543" s="23">
        <v>26</v>
      </c>
      <c r="L6543" s="23" t="str">
        <f t="shared" si="1942"/>
        <v>REGIONAL</v>
      </c>
      <c r="M6543" s="23" t="s">
        <v>618</v>
      </c>
      <c r="N6543" s="23" t="s">
        <v>622</v>
      </c>
      <c r="O6543" s="23">
        <f t="shared" si="1943"/>
        <v>25</v>
      </c>
      <c r="P6543" s="23" t="str">
        <f t="shared" si="1944"/>
        <v>102172023Principal</v>
      </c>
    </row>
    <row r="6544" spans="1:16" ht="15" hidden="1" customHeight="1">
      <c r="A6544" t="s">
        <v>821</v>
      </c>
      <c r="B6544" s="23" t="str">
        <f>IFERROR(VLOOKUP(A6544,hoja!$A$2:$E$970,4,FALSE),0)</f>
        <v>CENTRO</v>
      </c>
      <c r="C6544" s="23" t="str">
        <f>IFERROR(VLOOKUP(A6544,hoja!$A$2:$E$1370,5,FALSE),0)</f>
        <v>BOGOTÁ</v>
      </c>
      <c r="D6544" s="23" t="str">
        <f>IFERROR(VLOOKUP(A6544,hoja!A:D,3,FALSE),0)</f>
        <v>10217</v>
      </c>
      <c r="E6544" s="94" t="s">
        <v>919</v>
      </c>
      <c r="F6544" s="23" t="str">
        <f>IFERROR(VLOOKUP(E6544,hoja!$A$2:$E$6970,4,FALSE),0)</f>
        <v>CENTRO</v>
      </c>
      <c r="G6544" s="23" t="str">
        <f>IFERROR(VLOOKUP(E6544,hoja!$A$2:$E$970,5,FALSE),0)</f>
        <v>ZIPAQUIRÁ</v>
      </c>
      <c r="H6544" s="103" t="str">
        <f>IFERROR(VLOOKUP(E6544,hoja!A:C,3,FALSE),0)</f>
        <v>50390</v>
      </c>
      <c r="I6544" s="24" t="str">
        <f t="shared" si="1939"/>
        <v>1021750390</v>
      </c>
      <c r="K6544" s="23">
        <v>35</v>
      </c>
      <c r="L6544" s="23" t="str">
        <f t="shared" si="1942"/>
        <v>REGIONAL</v>
      </c>
      <c r="M6544" s="23" t="s">
        <v>618</v>
      </c>
      <c r="N6544" s="23" t="s">
        <v>622</v>
      </c>
      <c r="O6544" s="23">
        <f t="shared" si="1943"/>
        <v>25</v>
      </c>
      <c r="P6544" s="23" t="str">
        <f t="shared" si="1944"/>
        <v>1021750390Principal</v>
      </c>
    </row>
    <row r="6545" spans="1:16" ht="15" hidden="1" customHeight="1">
      <c r="A6545" t="s">
        <v>1108</v>
      </c>
      <c r="B6545" s="23" t="str">
        <f>IFERROR(VLOOKUP(A6545,hoja!$A$2:$E$970,4,FALSE),0)</f>
        <v>CENTRO</v>
      </c>
      <c r="C6545" s="23" t="str">
        <f>IFERROR(VLOOKUP(A6545,hoja!$A$2:$E$1370,5,FALSE),0)</f>
        <v>BOGOTÁ</v>
      </c>
      <c r="D6545" s="23" t="str">
        <f>IFERROR(VLOOKUP(A6545,hoja!A:D,3,FALSE),0)</f>
        <v>50511</v>
      </c>
      <c r="E6545" s="94" t="s">
        <v>635</v>
      </c>
      <c r="F6545" s="23" t="str">
        <f>IFERROR(VLOOKUP(E6545,hoja!$A$2:$E$6970,4,FALSE),0)</f>
        <v>CENTRO</v>
      </c>
      <c r="G6545" s="23" t="str">
        <f>IFERROR(VLOOKUP(E6545,hoja!$A$2:$E$970,5,FALSE),0)</f>
        <v>BOGOTÁ</v>
      </c>
      <c r="H6545" s="103" t="str">
        <f>IFERROR(VLOOKUP(E6545,hoja!A:C,3,FALSE),0)</f>
        <v>0021</v>
      </c>
      <c r="I6545" s="24" t="str">
        <f t="shared" si="1939"/>
        <v>505110021</v>
      </c>
      <c r="K6545" s="23">
        <v>27</v>
      </c>
      <c r="L6545" s="23" t="str">
        <f t="shared" si="1942"/>
        <v>REGIONAL</v>
      </c>
      <c r="M6545" s="23" t="s">
        <v>618</v>
      </c>
      <c r="N6545" s="23" t="s">
        <v>622</v>
      </c>
      <c r="O6545" s="23">
        <f t="shared" si="1943"/>
        <v>25</v>
      </c>
      <c r="P6545" s="23" t="str">
        <f t="shared" si="1944"/>
        <v>505110021Principal</v>
      </c>
    </row>
    <row r="6546" spans="1:16" ht="15" hidden="1" customHeight="1">
      <c r="A6546" t="s">
        <v>1063</v>
      </c>
      <c r="B6546" s="23" t="str">
        <f>IFERROR(VLOOKUP(A6546,hoja!$A$2:$E$970,4,FALSE),0)</f>
        <v>COSTA</v>
      </c>
      <c r="C6546" s="23" t="str">
        <f>IFERROR(VLOOKUP(A6546,hoja!$A$2:$E$1370,5,FALSE),0)</f>
        <v>BARRANQUILLA</v>
      </c>
      <c r="D6546" s="23" t="str">
        <f>IFERROR(VLOOKUP(A6546,hoja!A:D,3,FALSE),0)</f>
        <v>50232</v>
      </c>
      <c r="E6546" s="94" t="s">
        <v>1173</v>
      </c>
      <c r="F6546" s="23" t="str">
        <f>IFERROR(VLOOKUP(E6546,hoja!$A$2:$E$6970,4,FALSE),0)</f>
        <v>COSTA</v>
      </c>
      <c r="G6546" s="23" t="str">
        <f>IFERROR(VLOOKUP(E6546,hoja!$A$2:$E$970,5,FALSE),0)</f>
        <v>MALAMBO</v>
      </c>
      <c r="H6546" s="103" t="str">
        <f>IFERROR(VLOOKUP(E6546,hoja!A:C,3,FALSE),0)</f>
        <v>50257</v>
      </c>
      <c r="I6546" s="24" t="str">
        <f t="shared" si="1939"/>
        <v>5023250257</v>
      </c>
      <c r="L6546" s="23" t="str">
        <f t="shared" si="1942"/>
        <v>REGIONAL</v>
      </c>
      <c r="M6546" s="23" t="s">
        <v>618</v>
      </c>
      <c r="N6546" s="23" t="s">
        <v>622</v>
      </c>
      <c r="O6546" s="23">
        <f t="shared" si="1943"/>
        <v>25</v>
      </c>
      <c r="P6546" s="23" t="str">
        <f t="shared" si="1944"/>
        <v>5023250257Principal</v>
      </c>
    </row>
    <row r="6547" spans="1:16" ht="15" hidden="1" customHeight="1">
      <c r="A6547" t="s">
        <v>620</v>
      </c>
      <c r="B6547" s="23" t="str">
        <f>IFERROR(VLOOKUP(A6547,hoja!$A$2:$E$970,4,FALSE),0)</f>
        <v>CENTRO</v>
      </c>
      <c r="C6547" s="23" t="str">
        <f>IFERROR(VLOOKUP(A6547,hoja!$A$2:$E$1370,5,FALSE),0)</f>
        <v>SESQUILÉ</v>
      </c>
      <c r="D6547" s="23" t="str">
        <f>IFERROR(VLOOKUP(A6547,hoja!A:D,3,FALSE),0)</f>
        <v>50193</v>
      </c>
      <c r="E6547" s="94" t="s">
        <v>1379</v>
      </c>
      <c r="F6547" s="23" t="str">
        <f>IFERROR(VLOOKUP(E6547,hoja!$A$2:$E$6970,4,FALSE),0)</f>
        <v>ANTIOQUIA</v>
      </c>
      <c r="G6547" s="23" t="str">
        <f>IFERROR(VLOOKUP(E6547,hoja!$A$2:$E$970,5,FALSE),0)</f>
        <v>MEDELLÍN</v>
      </c>
      <c r="H6547" s="103" t="str">
        <f>IFERROR(VLOOKUP(E6547,hoja!A:C,3,FALSE),0)</f>
        <v>50656</v>
      </c>
      <c r="I6547" s="24" t="str">
        <f t="shared" si="1939"/>
        <v>5019350656</v>
      </c>
      <c r="K6547" s="23">
        <v>445</v>
      </c>
      <c r="L6547" s="23" t="str">
        <f t="shared" si="1942"/>
        <v>NACIONAL</v>
      </c>
      <c r="M6547" s="23" t="s">
        <v>618</v>
      </c>
      <c r="N6547" s="23" t="s">
        <v>622</v>
      </c>
      <c r="O6547" s="23">
        <f t="shared" si="1943"/>
        <v>16</v>
      </c>
      <c r="P6547" s="23" t="str">
        <f t="shared" si="1944"/>
        <v>5019350656Principal</v>
      </c>
    </row>
    <row r="6548" spans="1:16" ht="15" hidden="1" customHeight="1">
      <c r="A6548" t="s">
        <v>919</v>
      </c>
      <c r="B6548" s="23" t="str">
        <f>IFERROR(VLOOKUP(A6548,hoja!$A$2:$E$970,4,FALSE),0)</f>
        <v>CENTRO</v>
      </c>
      <c r="C6548" s="23" t="str">
        <f>IFERROR(VLOOKUP(A6548,hoja!$A$2:$E$1370,5,FALSE),0)</f>
        <v>ZIPAQUIRÁ</v>
      </c>
      <c r="D6548" s="23" t="str">
        <f>IFERROR(VLOOKUP(A6548,hoja!A:D,3,FALSE),0)</f>
        <v>50390</v>
      </c>
      <c r="E6548" s="94" t="s">
        <v>821</v>
      </c>
      <c r="F6548" s="23" t="str">
        <f>IFERROR(VLOOKUP(E6548,hoja!$A$2:$E$6970,4,FALSE),0)</f>
        <v>CENTRO</v>
      </c>
      <c r="G6548" s="23" t="str">
        <f>IFERROR(VLOOKUP(E6548,hoja!$A$2:$E$970,5,FALSE),0)</f>
        <v>BOGOTÁ</v>
      </c>
      <c r="H6548" s="103" t="str">
        <f>IFERROR(VLOOKUP(E6548,hoja!A:C,3,FALSE),0)</f>
        <v>10217</v>
      </c>
      <c r="I6548" s="24" t="str">
        <f t="shared" si="1939"/>
        <v>5039010217</v>
      </c>
      <c r="K6548" s="23">
        <v>42</v>
      </c>
      <c r="L6548" s="23" t="str">
        <f t="shared" si="1942"/>
        <v>REGIONAL</v>
      </c>
      <c r="M6548" s="23" t="s">
        <v>618</v>
      </c>
      <c r="N6548" s="23" t="s">
        <v>622</v>
      </c>
      <c r="O6548" s="23">
        <f t="shared" si="1943"/>
        <v>25</v>
      </c>
      <c r="P6548" s="23" t="str">
        <f t="shared" si="1944"/>
        <v>5039010217Principal</v>
      </c>
    </row>
    <row r="6549" spans="1:16" ht="15" hidden="1" customHeight="1">
      <c r="A6549" t="s">
        <v>1380</v>
      </c>
      <c r="B6549" s="23" t="str">
        <f>IFERROR(VLOOKUP(A6549,hoja!$A$2:$E$970,4,FALSE),0)</f>
        <v>CENTRO</v>
      </c>
      <c r="C6549" s="23" t="str">
        <f>IFERROR(VLOOKUP(A6549,hoja!$A$2:$E$1370,5,FALSE),0)</f>
        <v>BOGOTÁ</v>
      </c>
      <c r="D6549" s="23" t="str">
        <f>IFERROR(VLOOKUP(A6549,hoja!A:D,3,FALSE),0)</f>
        <v>50725</v>
      </c>
      <c r="E6549" s="94" t="s">
        <v>635</v>
      </c>
      <c r="F6549" s="23" t="str">
        <f>IFERROR(VLOOKUP(E6549,hoja!$A$2:$E$6970,4,FALSE),0)</f>
        <v>CENTRO</v>
      </c>
      <c r="G6549" s="23" t="str">
        <f>IFERROR(VLOOKUP(E6549,hoja!$A$2:$E$970,5,FALSE),0)</f>
        <v>BOGOTÁ</v>
      </c>
      <c r="H6549" s="103" t="str">
        <f>IFERROR(VLOOKUP(E6549,hoja!A:C,3,FALSE),0)</f>
        <v>0021</v>
      </c>
      <c r="I6549" s="24" t="str">
        <f t="shared" si="1939"/>
        <v>507250021</v>
      </c>
      <c r="K6549" s="23">
        <v>14</v>
      </c>
      <c r="L6549" s="23" t="str">
        <f t="shared" si="1942"/>
        <v>REGIONAL</v>
      </c>
      <c r="M6549" s="23" t="s">
        <v>618</v>
      </c>
      <c r="N6549" s="23" t="s">
        <v>622</v>
      </c>
      <c r="O6549" s="23">
        <f t="shared" si="1943"/>
        <v>25</v>
      </c>
      <c r="P6549" s="23" t="str">
        <f t="shared" si="1944"/>
        <v>507250021Principal</v>
      </c>
    </row>
    <row r="6550" spans="1:16" ht="15" hidden="1" customHeight="1">
      <c r="A6550" t="s">
        <v>635</v>
      </c>
      <c r="B6550" s="23" t="str">
        <f>IFERROR(VLOOKUP(A6550,hoja!$A$2:$E$970,4,FALSE),0)</f>
        <v>CENTRO</v>
      </c>
      <c r="C6550" s="23" t="str">
        <f>IFERROR(VLOOKUP(A6550,hoja!$A$2:$E$1370,5,FALSE),0)</f>
        <v>BOGOTÁ</v>
      </c>
      <c r="D6550" s="23" t="str">
        <f>IFERROR(VLOOKUP(A6550,hoja!A:D,3,FALSE),0)</f>
        <v>0021</v>
      </c>
      <c r="E6550" s="94" t="s">
        <v>1381</v>
      </c>
      <c r="F6550" s="23" t="str">
        <f>IFERROR(VLOOKUP(E6550,hoja!$A$2:$E$6970,4,FALSE),0)</f>
        <v>CENTRO</v>
      </c>
      <c r="G6550" s="23" t="str">
        <f>IFERROR(VLOOKUP(E6550,hoja!$A$2:$E$970,5,FALSE),0)</f>
        <v>BOGOTÁ</v>
      </c>
      <c r="H6550" s="103" t="str">
        <f>IFERROR(VLOOKUP(E6550,hoja!A:C,3,FALSE),0)</f>
        <v>50680</v>
      </c>
      <c r="I6550" s="24" t="str">
        <f t="shared" si="1939"/>
        <v>002150680</v>
      </c>
      <c r="K6550" s="23">
        <v>7</v>
      </c>
      <c r="L6550" s="23" t="str">
        <f t="shared" si="1942"/>
        <v>REGIONAL</v>
      </c>
      <c r="M6550" s="23" t="s">
        <v>618</v>
      </c>
      <c r="N6550" s="23" t="s">
        <v>622</v>
      </c>
      <c r="O6550" s="23">
        <f t="shared" si="1943"/>
        <v>25</v>
      </c>
      <c r="P6550" s="23" t="str">
        <f t="shared" si="1944"/>
        <v>002150680Principal</v>
      </c>
    </row>
    <row r="6551" spans="1:16" ht="15" hidden="1" customHeight="1">
      <c r="A6551" t="s">
        <v>635</v>
      </c>
      <c r="B6551" s="23" t="str">
        <f>IFERROR(VLOOKUP(A6551,hoja!$A$2:$E$970,4,FALSE),0)</f>
        <v>CENTRO</v>
      </c>
      <c r="C6551" s="23" t="str">
        <f>IFERROR(VLOOKUP(A6551,hoja!$A$2:$E$1370,5,FALSE),0)</f>
        <v>BOGOTÁ</v>
      </c>
      <c r="D6551" s="23" t="str">
        <f>IFERROR(VLOOKUP(A6551,hoja!A:D,3,FALSE),0)</f>
        <v>0021</v>
      </c>
      <c r="E6551" s="94" t="s">
        <v>1382</v>
      </c>
      <c r="F6551" s="23" t="str">
        <f>IFERROR(VLOOKUP(E6551,hoja!$A$2:$E$6970,4,FALSE),0)</f>
        <v>CENTRO</v>
      </c>
      <c r="G6551" s="23" t="str">
        <f>IFERROR(VLOOKUP(E6551,hoja!$A$2:$E$970,5,FALSE),0)</f>
        <v>BOGOTÁ</v>
      </c>
      <c r="H6551" s="103" t="str">
        <f>IFERROR(VLOOKUP(E6551,hoja!A:C,3,FALSE),0)</f>
        <v>50720</v>
      </c>
      <c r="I6551" s="24" t="str">
        <f t="shared" si="1939"/>
        <v>002150720</v>
      </c>
      <c r="K6551" s="23">
        <v>10</v>
      </c>
      <c r="L6551" s="23" t="str">
        <f t="shared" si="1942"/>
        <v>REGIONAL</v>
      </c>
      <c r="M6551" s="23" t="s">
        <v>618</v>
      </c>
      <c r="N6551" s="23" t="s">
        <v>622</v>
      </c>
      <c r="O6551" s="23">
        <f t="shared" si="1943"/>
        <v>25</v>
      </c>
      <c r="P6551" s="23" t="str">
        <f t="shared" si="1944"/>
        <v>002150720Principal</v>
      </c>
    </row>
    <row r="6552" spans="1:16" ht="15" hidden="1" customHeight="1">
      <c r="A6552" t="s">
        <v>635</v>
      </c>
      <c r="B6552" s="23" t="str">
        <f>IFERROR(VLOOKUP(A6552,hoja!$A$2:$E$970,4,FALSE),0)</f>
        <v>CENTRO</v>
      </c>
      <c r="C6552" s="23" t="str">
        <f>IFERROR(VLOOKUP(A6552,hoja!$A$2:$E$1370,5,FALSE),0)</f>
        <v>BOGOTÁ</v>
      </c>
      <c r="D6552" s="23" t="str">
        <f>IFERROR(VLOOKUP(A6552,hoja!A:D,3,FALSE),0)</f>
        <v>0021</v>
      </c>
      <c r="E6552" s="94" t="s">
        <v>1383</v>
      </c>
      <c r="F6552" s="23" t="str">
        <f>IFERROR(VLOOKUP(E6552,hoja!$A$2:$E$6970,4,FALSE),0)</f>
        <v>CENTRO</v>
      </c>
      <c r="G6552" s="23" t="str">
        <f>IFERROR(VLOOKUP(E6552,hoja!$A$2:$E$970,5,FALSE),0)</f>
        <v>BOGOTÁ</v>
      </c>
      <c r="H6552" s="103" t="str">
        <f>IFERROR(VLOOKUP(E6552,hoja!A:C,3,FALSE),0)</f>
        <v>50734</v>
      </c>
      <c r="I6552" s="24" t="str">
        <f t="shared" si="1939"/>
        <v>002150734</v>
      </c>
      <c r="K6552" s="23">
        <v>11</v>
      </c>
      <c r="L6552" s="23" t="str">
        <f t="shared" si="1942"/>
        <v>REGIONAL</v>
      </c>
      <c r="M6552" s="23" t="s">
        <v>618</v>
      </c>
      <c r="N6552" s="23" t="s">
        <v>622</v>
      </c>
      <c r="O6552" s="23">
        <f t="shared" si="1943"/>
        <v>25</v>
      </c>
      <c r="P6552" s="23" t="str">
        <f t="shared" si="1944"/>
        <v>002150734Principal</v>
      </c>
    </row>
    <row r="6553" spans="1:16" ht="15" hidden="1" customHeight="1">
      <c r="A6553" t="s">
        <v>635</v>
      </c>
      <c r="B6553" s="23" t="str">
        <f>IFERROR(VLOOKUP(A6553,hoja!$A$2:$E$970,4,FALSE),0)</f>
        <v>CENTRO</v>
      </c>
      <c r="C6553" s="23" t="str">
        <f>IFERROR(VLOOKUP(A6553,hoja!$A$2:$E$1370,5,FALSE),0)</f>
        <v>BOGOTÁ</v>
      </c>
      <c r="D6553" s="23" t="str">
        <f>IFERROR(VLOOKUP(A6553,hoja!A:D,3,FALSE),0)</f>
        <v>0021</v>
      </c>
      <c r="E6553" s="94" t="s">
        <v>1384</v>
      </c>
      <c r="F6553" s="23" t="str">
        <f>IFERROR(VLOOKUP(E6553,hoja!$A$2:$E$6970,4,FALSE),0)</f>
        <v>CENTRO</v>
      </c>
      <c r="G6553" s="23" t="str">
        <f>IFERROR(VLOOKUP(E6553,hoja!$A$2:$E$970,5,FALSE),0)</f>
        <v>BOGOTÁ</v>
      </c>
      <c r="H6553" s="103" t="str">
        <f>IFERROR(VLOOKUP(E6553,hoja!A:C,3,FALSE),0)</f>
        <v>50650</v>
      </c>
      <c r="I6553" s="24" t="str">
        <f t="shared" si="1939"/>
        <v>002150650</v>
      </c>
      <c r="K6553" s="23">
        <v>8</v>
      </c>
      <c r="L6553" s="23" t="str">
        <f t="shared" si="1942"/>
        <v>REGIONAL</v>
      </c>
      <c r="M6553" s="23" t="s">
        <v>618</v>
      </c>
      <c r="N6553" s="23" t="s">
        <v>622</v>
      </c>
      <c r="O6553" s="23">
        <f t="shared" si="1943"/>
        <v>25</v>
      </c>
      <c r="P6553" s="23" t="str">
        <f t="shared" si="1944"/>
        <v>002150650Principal</v>
      </c>
    </row>
    <row r="6554" spans="1:16" ht="15" hidden="1" customHeight="1">
      <c r="A6554" t="s">
        <v>635</v>
      </c>
      <c r="B6554" s="23" t="str">
        <f>IFERROR(VLOOKUP(A6554,hoja!$A$2:$E$970,4,FALSE),0)</f>
        <v>CENTRO</v>
      </c>
      <c r="C6554" s="23" t="str">
        <f>IFERROR(VLOOKUP(A6554,hoja!$A$2:$E$1370,5,FALSE),0)</f>
        <v>BOGOTÁ</v>
      </c>
      <c r="D6554" s="23" t="str">
        <f>IFERROR(VLOOKUP(A6554,hoja!A:D,3,FALSE),0)</f>
        <v>0021</v>
      </c>
      <c r="E6554" s="94" t="s">
        <v>1385</v>
      </c>
      <c r="F6554" s="23" t="str">
        <f>IFERROR(VLOOKUP(E6554,hoja!$A$2:$E$6970,4,FALSE),0)</f>
        <v>CENTRO</v>
      </c>
      <c r="G6554" s="23" t="str">
        <f>IFERROR(VLOOKUP(E6554,hoja!$A$2:$E$970,5,FALSE),0)</f>
        <v>BOGOTÁ</v>
      </c>
      <c r="H6554" s="103" t="str">
        <f>IFERROR(VLOOKUP(E6554,hoja!A:C,3,FALSE),0)</f>
        <v>50678</v>
      </c>
      <c r="I6554" s="24" t="str">
        <f t="shared" si="1939"/>
        <v>002150678</v>
      </c>
      <c r="K6554" s="23">
        <v>5</v>
      </c>
      <c r="L6554" s="23" t="str">
        <f t="shared" si="1942"/>
        <v>REGIONAL</v>
      </c>
      <c r="M6554" s="23" t="s">
        <v>618</v>
      </c>
      <c r="N6554" s="23" t="s">
        <v>622</v>
      </c>
      <c r="O6554" s="23">
        <f t="shared" si="1943"/>
        <v>25</v>
      </c>
      <c r="P6554" s="23" t="str">
        <f t="shared" si="1944"/>
        <v>002150678Principal</v>
      </c>
    </row>
    <row r="6555" spans="1:16" ht="15" hidden="1" customHeight="1">
      <c r="A6555" t="s">
        <v>635</v>
      </c>
      <c r="B6555" s="23" t="str">
        <f>IFERROR(VLOOKUP(A6555,hoja!$A$2:$E$970,4,FALSE),0)</f>
        <v>CENTRO</v>
      </c>
      <c r="C6555" s="23" t="str">
        <f>IFERROR(VLOOKUP(A6555,hoja!$A$2:$E$1370,5,FALSE),0)</f>
        <v>BOGOTÁ</v>
      </c>
      <c r="D6555" s="23" t="str">
        <f>IFERROR(VLOOKUP(A6555,hoja!A:D,3,FALSE),0)</f>
        <v>0021</v>
      </c>
      <c r="E6555" s="94" t="s">
        <v>1386</v>
      </c>
      <c r="F6555" s="23" t="str">
        <f>IFERROR(VLOOKUP(E6555,hoja!$A$2:$E$6970,4,FALSE),0)</f>
        <v>CENTRO</v>
      </c>
      <c r="G6555" s="23" t="str">
        <f>IFERROR(VLOOKUP(E6555,hoja!$A$2:$E$970,5,FALSE),0)</f>
        <v>BOGOTÁ</v>
      </c>
      <c r="H6555" s="103" t="str">
        <f>IFERROR(VLOOKUP(E6555,hoja!A:C,3,FALSE),0)</f>
        <v>50726</v>
      </c>
      <c r="I6555" s="24" t="str">
        <f t="shared" si="1939"/>
        <v>002150726</v>
      </c>
      <c r="K6555" s="23">
        <v>8</v>
      </c>
      <c r="L6555" s="23" t="str">
        <f t="shared" si="1942"/>
        <v>REGIONAL</v>
      </c>
      <c r="M6555" s="23" t="s">
        <v>618</v>
      </c>
      <c r="N6555" s="23" t="s">
        <v>622</v>
      </c>
      <c r="O6555" s="23">
        <f t="shared" si="1943"/>
        <v>25</v>
      </c>
      <c r="P6555" s="23" t="str">
        <f t="shared" si="1944"/>
        <v>002150726Principal</v>
      </c>
    </row>
    <row r="6556" spans="1:16" ht="15" hidden="1" customHeight="1">
      <c r="A6556" t="s">
        <v>635</v>
      </c>
      <c r="B6556" s="23" t="str">
        <f>IFERROR(VLOOKUP(A6556,hoja!$A$2:$E$970,4,FALSE),0)</f>
        <v>CENTRO</v>
      </c>
      <c r="C6556" s="23" t="str">
        <f>IFERROR(VLOOKUP(A6556,hoja!$A$2:$E$1370,5,FALSE),0)</f>
        <v>BOGOTÁ</v>
      </c>
      <c r="D6556" s="23" t="str">
        <f>IFERROR(VLOOKUP(A6556,hoja!A:D,3,FALSE),0)</f>
        <v>0021</v>
      </c>
      <c r="E6556" s="94" t="s">
        <v>1387</v>
      </c>
      <c r="F6556" s="23" t="str">
        <f>IFERROR(VLOOKUP(E6556,hoja!$A$2:$E$6970,4,FALSE),0)</f>
        <v>CENTRO</v>
      </c>
      <c r="G6556" s="23" t="str">
        <f>IFERROR(VLOOKUP(E6556,hoja!$A$2:$E$970,5,FALSE),0)</f>
        <v>BOGOTÁ</v>
      </c>
      <c r="H6556" s="103" t="str">
        <f>IFERROR(VLOOKUP(E6556,hoja!A:C,3,FALSE),0)</f>
        <v>50663</v>
      </c>
      <c r="I6556" s="24" t="str">
        <f t="shared" si="1939"/>
        <v>002150663</v>
      </c>
      <c r="K6556" s="23">
        <v>8</v>
      </c>
      <c r="L6556" s="23" t="str">
        <f t="shared" si="1942"/>
        <v>REGIONAL</v>
      </c>
      <c r="M6556" s="23" t="s">
        <v>618</v>
      </c>
      <c r="N6556" s="23" t="s">
        <v>622</v>
      </c>
      <c r="O6556" s="23">
        <f t="shared" si="1943"/>
        <v>25</v>
      </c>
      <c r="P6556" s="23" t="str">
        <f t="shared" si="1944"/>
        <v>002150663Principal</v>
      </c>
    </row>
    <row r="6557" spans="1:16" ht="15" hidden="1" customHeight="1">
      <c r="A6557" t="s">
        <v>635</v>
      </c>
      <c r="B6557" s="23" t="str">
        <f>IFERROR(VLOOKUP(A6557,hoja!$A$2:$E$970,4,FALSE),0)</f>
        <v>CENTRO</v>
      </c>
      <c r="C6557" s="23" t="str">
        <f>IFERROR(VLOOKUP(A6557,hoja!$A$2:$E$1370,5,FALSE),0)</f>
        <v>BOGOTÁ</v>
      </c>
      <c r="D6557" s="23" t="str">
        <f>IFERROR(VLOOKUP(A6557,hoja!A:D,3,FALSE),0)</f>
        <v>0021</v>
      </c>
      <c r="E6557" s="94" t="s">
        <v>1388</v>
      </c>
      <c r="F6557" s="23" t="str">
        <f>IFERROR(VLOOKUP(E6557,hoja!$A$2:$E$6970,4,FALSE),0)</f>
        <v>CENTRO</v>
      </c>
      <c r="G6557" s="23" t="str">
        <f>IFERROR(VLOOKUP(E6557,hoja!$A$2:$E$970,5,FALSE),0)</f>
        <v>BOGOTÁ</v>
      </c>
      <c r="H6557" s="103" t="str">
        <f>IFERROR(VLOOKUP(E6557,hoja!A:C,3,FALSE),0)</f>
        <v>50721</v>
      </c>
      <c r="I6557" s="24" t="str">
        <f t="shared" si="1939"/>
        <v>002150721</v>
      </c>
      <c r="K6557" s="23">
        <v>4</v>
      </c>
      <c r="L6557" s="23" t="str">
        <f t="shared" si="1942"/>
        <v>REGIONAL</v>
      </c>
      <c r="M6557" s="23" t="s">
        <v>618</v>
      </c>
      <c r="N6557" s="23" t="s">
        <v>622</v>
      </c>
      <c r="O6557" s="23">
        <f t="shared" si="1943"/>
        <v>25</v>
      </c>
      <c r="P6557" s="23" t="str">
        <f t="shared" si="1944"/>
        <v>002150721Principal</v>
      </c>
    </row>
    <row r="6558" spans="1:16" ht="15" hidden="1" customHeight="1">
      <c r="A6558" t="s">
        <v>635</v>
      </c>
      <c r="B6558" s="23" t="str">
        <f>IFERROR(VLOOKUP(A6558,hoja!$A$2:$E$970,4,FALSE),0)</f>
        <v>CENTRO</v>
      </c>
      <c r="C6558" s="23" t="str">
        <f>IFERROR(VLOOKUP(A6558,hoja!$A$2:$E$1370,5,FALSE),0)</f>
        <v>BOGOTÁ</v>
      </c>
      <c r="D6558" s="23" t="str">
        <f>IFERROR(VLOOKUP(A6558,hoja!A:D,3,FALSE),0)</f>
        <v>0021</v>
      </c>
      <c r="E6558" s="94" t="s">
        <v>1389</v>
      </c>
      <c r="F6558" s="23" t="str">
        <f>IFERROR(VLOOKUP(E6558,hoja!$A$2:$E$6970,4,FALSE),0)</f>
        <v>CENTRO</v>
      </c>
      <c r="G6558" s="23" t="str">
        <f>IFERROR(VLOOKUP(E6558,hoja!$A$2:$E$970,5,FALSE),0)</f>
        <v>BOGOTÁ</v>
      </c>
      <c r="H6558" s="103" t="str">
        <f>IFERROR(VLOOKUP(E6558,hoja!A:C,3,FALSE),0)</f>
        <v>50722</v>
      </c>
      <c r="I6558" s="24" t="str">
        <f t="shared" si="1939"/>
        <v>002150722</v>
      </c>
      <c r="K6558" s="23">
        <v>5</v>
      </c>
      <c r="L6558" s="23" t="str">
        <f t="shared" si="1942"/>
        <v>REGIONAL</v>
      </c>
      <c r="M6558" s="23" t="s">
        <v>618</v>
      </c>
      <c r="N6558" s="23" t="s">
        <v>622</v>
      </c>
      <c r="O6558" s="23">
        <f t="shared" si="1943"/>
        <v>25</v>
      </c>
      <c r="P6558" s="23" t="str">
        <f t="shared" si="1944"/>
        <v>002150722Principal</v>
      </c>
    </row>
    <row r="6559" spans="1:16" ht="15" hidden="1" customHeight="1">
      <c r="A6559" t="s">
        <v>635</v>
      </c>
      <c r="B6559" s="23" t="str">
        <f>IFERROR(VLOOKUP(A6559,hoja!$A$2:$E$970,4,FALSE),0)</f>
        <v>CENTRO</v>
      </c>
      <c r="C6559" s="23" t="str">
        <f>IFERROR(VLOOKUP(A6559,hoja!$A$2:$E$1370,5,FALSE),0)</f>
        <v>BOGOTÁ</v>
      </c>
      <c r="D6559" s="23" t="str">
        <f>IFERROR(VLOOKUP(A6559,hoja!A:D,3,FALSE),0)</f>
        <v>0021</v>
      </c>
      <c r="E6559" s="94" t="s">
        <v>1390</v>
      </c>
      <c r="F6559" s="23" t="str">
        <f>IFERROR(VLOOKUP(E6559,hoja!$A$2:$E$6970,4,FALSE),0)</f>
        <v>CENTRO</v>
      </c>
      <c r="G6559" s="23" t="str">
        <f>IFERROR(VLOOKUP(E6559,hoja!$A$2:$E$970,5,FALSE),0)</f>
        <v>BOGOTÁ</v>
      </c>
      <c r="H6559" s="103" t="str">
        <f>IFERROR(VLOOKUP(E6559,hoja!A:C,3,FALSE),0)</f>
        <v>50736</v>
      </c>
      <c r="I6559" s="24" t="str">
        <f t="shared" si="1939"/>
        <v>002150736</v>
      </c>
      <c r="K6559" s="23">
        <v>8</v>
      </c>
      <c r="L6559" s="23" t="str">
        <f t="shared" si="1942"/>
        <v>REGIONAL</v>
      </c>
      <c r="M6559" s="23" t="s">
        <v>618</v>
      </c>
      <c r="N6559" s="23" t="s">
        <v>622</v>
      </c>
      <c r="O6559" s="23">
        <f t="shared" si="1943"/>
        <v>25</v>
      </c>
      <c r="P6559" s="23" t="str">
        <f t="shared" si="1944"/>
        <v>002150736Principal</v>
      </c>
    </row>
    <row r="6560" spans="1:16" ht="15" hidden="1" customHeight="1">
      <c r="A6560" t="s">
        <v>635</v>
      </c>
      <c r="B6560" s="23" t="str">
        <f>IFERROR(VLOOKUP(A6560,hoja!$A$2:$E$970,4,FALSE),0)</f>
        <v>CENTRO</v>
      </c>
      <c r="C6560" s="23" t="str">
        <f>IFERROR(VLOOKUP(A6560,hoja!$A$2:$E$1370,5,FALSE),0)</f>
        <v>BOGOTÁ</v>
      </c>
      <c r="D6560" s="23" t="str">
        <f>IFERROR(VLOOKUP(A6560,hoja!A:D,3,FALSE),0)</f>
        <v>0021</v>
      </c>
      <c r="E6560" s="94" t="s">
        <v>1391</v>
      </c>
      <c r="F6560" s="23" t="str">
        <f>IFERROR(VLOOKUP(E6560,hoja!$A$2:$E$6970,4,FALSE),0)</f>
        <v>CENTRO</v>
      </c>
      <c r="G6560" s="23" t="str">
        <f>IFERROR(VLOOKUP(E6560,hoja!$A$2:$E$970,5,FALSE),0)</f>
        <v>BOGOTÁ</v>
      </c>
      <c r="H6560" s="103" t="str">
        <f>IFERROR(VLOOKUP(E6560,hoja!A:C,3,FALSE),0)</f>
        <v>50735</v>
      </c>
      <c r="I6560" s="24" t="str">
        <f t="shared" si="1939"/>
        <v>002150735</v>
      </c>
      <c r="K6560" s="23">
        <v>7</v>
      </c>
      <c r="L6560" s="23" t="str">
        <f t="shared" si="1942"/>
        <v>REGIONAL</v>
      </c>
      <c r="M6560" s="23" t="s">
        <v>618</v>
      </c>
      <c r="N6560" s="23" t="s">
        <v>622</v>
      </c>
      <c r="O6560" s="23">
        <f t="shared" si="1943"/>
        <v>25</v>
      </c>
      <c r="P6560" s="23" t="str">
        <f t="shared" si="1944"/>
        <v>002150735Principal</v>
      </c>
    </row>
    <row r="6561" spans="1:16" ht="15" hidden="1" customHeight="1">
      <c r="A6561" t="s">
        <v>635</v>
      </c>
      <c r="B6561" s="23" t="str">
        <f>IFERROR(VLOOKUP(A6561,hoja!$A$2:$E$970,4,FALSE),0)</f>
        <v>CENTRO</v>
      </c>
      <c r="C6561" s="23" t="str">
        <f>IFERROR(VLOOKUP(A6561,hoja!$A$2:$E$1370,5,FALSE),0)</f>
        <v>BOGOTÁ</v>
      </c>
      <c r="D6561" s="23" t="str">
        <f>IFERROR(VLOOKUP(A6561,hoja!A:D,3,FALSE),0)</f>
        <v>0021</v>
      </c>
      <c r="E6561" s="94" t="s">
        <v>1392</v>
      </c>
      <c r="F6561" s="23" t="str">
        <f>IFERROR(VLOOKUP(E6561,hoja!$A$2:$E$6970,4,FALSE),0)</f>
        <v>CENTRO</v>
      </c>
      <c r="G6561" s="23" t="str">
        <f>IFERROR(VLOOKUP(E6561,hoja!$A$2:$E$970,5,FALSE),0)</f>
        <v>BOGOTÁ</v>
      </c>
      <c r="H6561" s="103" t="str">
        <f>IFERROR(VLOOKUP(E6561,hoja!A:C,3,FALSE),0)</f>
        <v>50727</v>
      </c>
      <c r="I6561" s="24" t="str">
        <f t="shared" si="1939"/>
        <v>002150727</v>
      </c>
      <c r="K6561" s="23">
        <v>10</v>
      </c>
      <c r="L6561" s="23" t="str">
        <f t="shared" si="1942"/>
        <v>REGIONAL</v>
      </c>
      <c r="M6561" s="23" t="s">
        <v>618</v>
      </c>
      <c r="N6561" s="23" t="s">
        <v>622</v>
      </c>
      <c r="O6561" s="23">
        <f t="shared" si="1943"/>
        <v>25</v>
      </c>
      <c r="P6561" s="23" t="str">
        <f t="shared" si="1944"/>
        <v>002150727Principal</v>
      </c>
    </row>
    <row r="6562" spans="1:16" ht="15" hidden="1" customHeight="1">
      <c r="A6562" t="s">
        <v>635</v>
      </c>
      <c r="B6562" s="23" t="str">
        <f>IFERROR(VLOOKUP(A6562,hoja!$A$2:$E$970,4,FALSE),0)</f>
        <v>CENTRO</v>
      </c>
      <c r="C6562" s="23" t="str">
        <f>IFERROR(VLOOKUP(A6562,hoja!$A$2:$E$1370,5,FALSE),0)</f>
        <v>BOGOTÁ</v>
      </c>
      <c r="D6562" s="23" t="str">
        <f>IFERROR(VLOOKUP(A6562,hoja!A:D,3,FALSE),0)</f>
        <v>0021</v>
      </c>
      <c r="E6562" s="94" t="s">
        <v>1393</v>
      </c>
      <c r="F6562" s="23" t="str">
        <f>IFERROR(VLOOKUP(E6562,hoja!$A$2:$E$6970,4,FALSE),0)</f>
        <v>CENTRO</v>
      </c>
      <c r="G6562" s="23" t="str">
        <f>IFERROR(VLOOKUP(E6562,hoja!$A$2:$E$970,5,FALSE),0)</f>
        <v>BOGOTÁ</v>
      </c>
      <c r="H6562" s="103" t="str">
        <f>IFERROR(VLOOKUP(E6562,hoja!A:C,3,FALSE),0)</f>
        <v>50696</v>
      </c>
      <c r="I6562" s="24" t="str">
        <f t="shared" si="1939"/>
        <v>002150696</v>
      </c>
      <c r="K6562" s="23">
        <v>29</v>
      </c>
      <c r="L6562" s="23" t="str">
        <f t="shared" si="1942"/>
        <v>REGIONAL</v>
      </c>
      <c r="M6562" s="23" t="s">
        <v>618</v>
      </c>
      <c r="N6562" s="23" t="s">
        <v>622</v>
      </c>
      <c r="O6562" s="23">
        <f t="shared" si="1943"/>
        <v>25</v>
      </c>
      <c r="P6562" s="23" t="str">
        <f t="shared" si="1944"/>
        <v>002150696Principal</v>
      </c>
    </row>
    <row r="6563" spans="1:16" ht="15" hidden="1" customHeight="1">
      <c r="A6563" t="s">
        <v>635</v>
      </c>
      <c r="B6563" s="23" t="str">
        <f>IFERROR(VLOOKUP(A6563,hoja!$A$2:$E$970,4,FALSE),0)</f>
        <v>CENTRO</v>
      </c>
      <c r="C6563" s="23" t="str">
        <f>IFERROR(VLOOKUP(A6563,hoja!$A$2:$E$1370,5,FALSE),0)</f>
        <v>BOGOTÁ</v>
      </c>
      <c r="D6563" s="23" t="str">
        <f>IFERROR(VLOOKUP(A6563,hoja!A:D,3,FALSE),0)</f>
        <v>0021</v>
      </c>
      <c r="E6563" s="94" t="s">
        <v>1394</v>
      </c>
      <c r="F6563" s="23" t="str">
        <f>IFERROR(VLOOKUP(E6563,hoja!$A$2:$E$6970,4,FALSE),0)</f>
        <v>CENTRO</v>
      </c>
      <c r="G6563" s="23" t="str">
        <f>IFERROR(VLOOKUP(E6563,hoja!$A$2:$E$970,5,FALSE),0)</f>
        <v>BOGOTA</v>
      </c>
      <c r="H6563" s="103" t="str">
        <f>IFERROR(VLOOKUP(E6563,hoja!A:C,3,FALSE),0)</f>
        <v>50713</v>
      </c>
      <c r="I6563" s="24" t="str">
        <f t="shared" si="1939"/>
        <v>002150713</v>
      </c>
      <c r="K6563" s="23">
        <v>30</v>
      </c>
      <c r="L6563" s="23" t="str">
        <f t="shared" si="1942"/>
        <v>REGIONAL</v>
      </c>
      <c r="M6563" s="23" t="s">
        <v>618</v>
      </c>
      <c r="N6563" s="23" t="s">
        <v>622</v>
      </c>
      <c r="O6563" s="23">
        <f t="shared" si="1943"/>
        <v>25</v>
      </c>
      <c r="P6563" s="23" t="str">
        <f t="shared" si="1944"/>
        <v>002150713Principal</v>
      </c>
    </row>
    <row r="6564" spans="1:16" ht="15" hidden="1" customHeight="1">
      <c r="A6564" t="s">
        <v>635</v>
      </c>
      <c r="B6564" s="23" t="str">
        <f>IFERROR(VLOOKUP(A6564,hoja!$A$2:$E$970,4,FALSE),0)</f>
        <v>CENTRO</v>
      </c>
      <c r="C6564" s="23" t="str">
        <f>IFERROR(VLOOKUP(A6564,hoja!$A$2:$E$1370,5,FALSE),0)</f>
        <v>BOGOTÁ</v>
      </c>
      <c r="D6564" s="23" t="str">
        <f>IFERROR(VLOOKUP(A6564,hoja!A:D,3,FALSE),0)</f>
        <v>0021</v>
      </c>
      <c r="E6564" s="94" t="s">
        <v>1395</v>
      </c>
      <c r="F6564" s="23" t="str">
        <f>IFERROR(VLOOKUP(E6564,hoja!$A$2:$E$6970,4,FALSE),0)</f>
        <v>CENTRO</v>
      </c>
      <c r="G6564" s="23" t="str">
        <f>IFERROR(VLOOKUP(E6564,hoja!$A$2:$E$970,5,FALSE),0)</f>
        <v>BOGOTÁ</v>
      </c>
      <c r="H6564" s="103" t="str">
        <f>IFERROR(VLOOKUP(E6564,hoja!A:C,3,FALSE),0)</f>
        <v>50662</v>
      </c>
      <c r="I6564" s="24" t="str">
        <f t="shared" si="1939"/>
        <v>002150662</v>
      </c>
      <c r="K6564" s="23">
        <v>5</v>
      </c>
      <c r="L6564" s="23" t="str">
        <f t="shared" si="1942"/>
        <v>REGIONAL</v>
      </c>
      <c r="M6564" s="23" t="s">
        <v>618</v>
      </c>
      <c r="N6564" s="23" t="s">
        <v>622</v>
      </c>
      <c r="O6564" s="23">
        <f t="shared" si="1943"/>
        <v>25</v>
      </c>
      <c r="P6564" s="23" t="str">
        <f t="shared" si="1944"/>
        <v>002150662Principal</v>
      </c>
    </row>
    <row r="6565" spans="1:16" ht="15" hidden="1" customHeight="1">
      <c r="A6565" t="s">
        <v>807</v>
      </c>
      <c r="B6565" s="23" t="str">
        <f>IFERROR(VLOOKUP(A6565,hoja!$A$2:$E$970,4,FALSE),0)</f>
        <v>CENTRO</v>
      </c>
      <c r="C6565" s="23" t="str">
        <f>IFERROR(VLOOKUP(A6565,hoja!$A$2:$E$1370,5,FALSE),0)</f>
        <v>BOGOTÁ</v>
      </c>
      <c r="D6565" s="23" t="str">
        <f>IFERROR(VLOOKUP(A6565,hoja!A:D,3,FALSE),0)</f>
        <v>0460</v>
      </c>
      <c r="E6565" s="94" t="s">
        <v>1227</v>
      </c>
      <c r="F6565" s="23" t="str">
        <f>IFERROR(VLOOKUP(E6565,hoja!$A$2:$E$6970,4,FALSE),0)</f>
        <v>CENTRO</v>
      </c>
      <c r="G6565" s="23" t="str">
        <f>IFERROR(VLOOKUP(E6565,hoja!$A$2:$E$970,5,FALSE),0)</f>
        <v>BOGOTÁ</v>
      </c>
      <c r="H6565" s="103" t="str">
        <f>IFERROR(VLOOKUP(E6565,hoja!A:C,3,FALSE),0)</f>
        <v>50623</v>
      </c>
      <c r="I6565" s="24" t="str">
        <f t="shared" si="1939"/>
        <v>046050623</v>
      </c>
      <c r="K6565" s="23">
        <v>24</v>
      </c>
      <c r="L6565" s="23" t="str">
        <f t="shared" si="1942"/>
        <v>REGIONAL</v>
      </c>
      <c r="M6565" s="23" t="s">
        <v>618</v>
      </c>
      <c r="N6565" s="23" t="s">
        <v>622</v>
      </c>
      <c r="O6565" s="23">
        <f t="shared" si="1943"/>
        <v>25</v>
      </c>
      <c r="P6565" s="23" t="str">
        <f t="shared" si="1944"/>
        <v>046050623Principal</v>
      </c>
    </row>
    <row r="6566" spans="1:16" ht="15" hidden="1" customHeight="1">
      <c r="A6566" t="s">
        <v>807</v>
      </c>
      <c r="B6566" s="23" t="str">
        <f>IFERROR(VLOOKUP(A6566,hoja!$A$2:$E$970,4,FALSE),0)</f>
        <v>CENTRO</v>
      </c>
      <c r="C6566" s="23" t="str">
        <f>IFERROR(VLOOKUP(A6566,hoja!$A$2:$E$1370,5,FALSE),0)</f>
        <v>BOGOTÁ</v>
      </c>
      <c r="D6566" s="23" t="str">
        <f>IFERROR(VLOOKUP(A6566,hoja!A:D,3,FALSE),0)</f>
        <v>0460</v>
      </c>
      <c r="E6566" s="94" t="s">
        <v>1396</v>
      </c>
      <c r="F6566" s="23" t="str">
        <f>IFERROR(VLOOKUP(E6566,hoja!$A$2:$E$6970,4,FALSE),0)</f>
        <v>CENTRO</v>
      </c>
      <c r="G6566" s="23" t="str">
        <f>IFERROR(VLOOKUP(E6566,hoja!$A$2:$E$970,5,FALSE),0)</f>
        <v>BOGOTÁ</v>
      </c>
      <c r="H6566" s="103" t="str">
        <f>IFERROR(VLOOKUP(E6566,hoja!A:C,3,FALSE),0)</f>
        <v>50728</v>
      </c>
      <c r="I6566" s="24" t="str">
        <f t="shared" si="1939"/>
        <v>046050728</v>
      </c>
      <c r="K6566" s="23">
        <v>7</v>
      </c>
      <c r="L6566" s="23" t="str">
        <f t="shared" si="1942"/>
        <v>REGIONAL</v>
      </c>
      <c r="M6566" s="23" t="s">
        <v>618</v>
      </c>
      <c r="N6566" s="23" t="s">
        <v>622</v>
      </c>
      <c r="O6566" s="23">
        <f t="shared" si="1943"/>
        <v>25</v>
      </c>
      <c r="P6566" s="23" t="str">
        <f t="shared" si="1944"/>
        <v>046050728Principal</v>
      </c>
    </row>
    <row r="6567" spans="1:16" ht="15" hidden="1" customHeight="1">
      <c r="A6567" t="s">
        <v>636</v>
      </c>
      <c r="B6567" s="23" t="str">
        <f>IFERROR(VLOOKUP(A6567,hoja!$A$2:$E$970,4,FALSE),0)</f>
        <v>CENTRO</v>
      </c>
      <c r="C6567" s="23" t="str">
        <f>IFERROR(VLOOKUP(A6567,hoja!$A$2:$E$1370,5,FALSE),0)</f>
        <v>DUITAMA</v>
      </c>
      <c r="D6567" s="23" t="str">
        <f>IFERROR(VLOOKUP(A6567,hoja!A:D,3,FALSE),0)</f>
        <v>0441</v>
      </c>
      <c r="E6567" s="94" t="s">
        <v>1397</v>
      </c>
      <c r="F6567" s="23" t="str">
        <f>IFERROR(VLOOKUP(E6567,hoja!$A$2:$E$6970,4,FALSE),0)</f>
        <v>CENTRO</v>
      </c>
      <c r="G6567" s="23" t="str">
        <f>IFERROR(VLOOKUP(E6567,hoja!$A$2:$E$970,5,FALSE),0)</f>
        <v>DUITAMA</v>
      </c>
      <c r="H6567" s="103" t="str">
        <f>IFERROR(VLOOKUP(E6567,hoja!A:C,3,FALSE),0)</f>
        <v>50719</v>
      </c>
      <c r="I6567" s="24" t="str">
        <f t="shared" si="1939"/>
        <v>044150719</v>
      </c>
      <c r="K6567" s="23">
        <v>3.2</v>
      </c>
      <c r="L6567" s="23" t="str">
        <f t="shared" si="1942"/>
        <v>REGIONAL</v>
      </c>
      <c r="M6567" s="23" t="s">
        <v>618</v>
      </c>
      <c r="N6567" s="23" t="s">
        <v>622</v>
      </c>
      <c r="O6567" s="23">
        <f t="shared" si="1943"/>
        <v>25</v>
      </c>
      <c r="P6567" s="23" t="str">
        <f t="shared" si="1944"/>
        <v>044150719Principal</v>
      </c>
    </row>
    <row r="6568" spans="1:16" ht="15" hidden="1" customHeight="1">
      <c r="A6568" t="s">
        <v>743</v>
      </c>
      <c r="B6568" s="23" t="str">
        <f>IFERROR(VLOOKUP(A6568,hoja!$A$2:$E$970,4,FALSE),0)</f>
        <v>CENTRO</v>
      </c>
      <c r="C6568" s="23" t="str">
        <f>IFERROR(VLOOKUP(A6568,hoja!$A$2:$E$1370,5,FALSE),0)</f>
        <v>BOGOTÁ</v>
      </c>
      <c r="D6568" s="23" t="str">
        <f>IFERROR(VLOOKUP(A6568,hoja!A:D,3,FALSE),0)</f>
        <v>0461</v>
      </c>
      <c r="E6568" s="94" t="s">
        <v>1398</v>
      </c>
      <c r="F6568" s="23" t="str">
        <f>IFERROR(VLOOKUP(E6568,hoja!$A$2:$E$6970,4,FALSE),0)</f>
        <v>CENTRO</v>
      </c>
      <c r="G6568" s="23" t="str">
        <f>IFERROR(VLOOKUP(E6568,hoja!$A$2:$E$970,5,FALSE),0)</f>
        <v>BOGOTÁ</v>
      </c>
      <c r="H6568" s="103" t="str">
        <f>IFERROR(VLOOKUP(E6568,hoja!A:C,3,FALSE),0)</f>
        <v>0804</v>
      </c>
      <c r="I6568" s="24" t="str">
        <f t="shared" ref="I6568:I6620" si="1945">D6568&amp;H6568</f>
        <v>04610804</v>
      </c>
      <c r="K6568" s="23">
        <v>38</v>
      </c>
      <c r="L6568" s="23" t="str">
        <f t="shared" si="1942"/>
        <v>REGIONAL</v>
      </c>
      <c r="M6568" s="23" t="s">
        <v>618</v>
      </c>
      <c r="N6568" s="23" t="s">
        <v>622</v>
      </c>
      <c r="O6568" s="23">
        <f t="shared" si="1943"/>
        <v>25</v>
      </c>
      <c r="P6568" s="23" t="str">
        <f t="shared" si="1944"/>
        <v>04610804Principal</v>
      </c>
    </row>
    <row r="6569" spans="1:16" ht="15" hidden="1" customHeight="1">
      <c r="A6569" t="s">
        <v>681</v>
      </c>
      <c r="B6569" s="23" t="str">
        <f>IFERROR(VLOOKUP(A6569,hoja!$A$2:$E$970,4,FALSE),0)</f>
        <v>CENTRO</v>
      </c>
      <c r="C6569" s="23" t="str">
        <f>IFERROR(VLOOKUP(A6569,hoja!$A$2:$E$1370,5,FALSE),0)</f>
        <v>VILLAVICENCIO</v>
      </c>
      <c r="D6569" s="23" t="str">
        <f>IFERROR(VLOOKUP(A6569,hoja!A:D,3,FALSE),0)</f>
        <v>0393</v>
      </c>
      <c r="E6569" s="94" t="s">
        <v>1399</v>
      </c>
      <c r="F6569" s="23" t="str">
        <f>IFERROR(VLOOKUP(E6569,hoja!$A$2:$E$6970,4,FALSE),0)</f>
        <v>CENTRO</v>
      </c>
      <c r="G6569" s="23">
        <f>IFERROR(VLOOKUP(E6569,hoja!$A$2:$E$970,5,FALSE),0)</f>
        <v>0</v>
      </c>
      <c r="H6569" s="103" t="str">
        <f>IFERROR(VLOOKUP(E6569,hoja!A:C,3,FALSE),0)</f>
        <v>50687</v>
      </c>
      <c r="I6569" s="24" t="str">
        <f t="shared" si="1945"/>
        <v>039350687</v>
      </c>
      <c r="K6569" s="23">
        <v>118</v>
      </c>
      <c r="L6569" s="23" t="str">
        <f t="shared" si="1942"/>
        <v>REGIONAL</v>
      </c>
      <c r="M6569" s="23" t="s">
        <v>618</v>
      </c>
      <c r="N6569" s="23" t="s">
        <v>622</v>
      </c>
      <c r="O6569" s="23">
        <f t="shared" si="1943"/>
        <v>25</v>
      </c>
      <c r="P6569" s="23" t="str">
        <f t="shared" si="1944"/>
        <v>039350687Principal</v>
      </c>
    </row>
    <row r="6570" spans="1:16" ht="15" hidden="1" customHeight="1">
      <c r="A6570" t="s">
        <v>770</v>
      </c>
      <c r="B6570" s="23" t="str">
        <f>IFERROR(VLOOKUP(A6570,hoja!$A$2:$E$970,4,FALSE),0)</f>
        <v>ANTIOQUIA</v>
      </c>
      <c r="C6570" s="23" t="str">
        <f>IFERROR(VLOOKUP(A6570,hoja!$A$2:$E$1370,5,FALSE),0)</f>
        <v>RIONEGRO</v>
      </c>
      <c r="D6570" s="23" t="str">
        <f>IFERROR(VLOOKUP(A6570,hoja!A:D,3,FALSE),0)</f>
        <v>3041</v>
      </c>
      <c r="E6570" s="94" t="s">
        <v>635</v>
      </c>
      <c r="F6570" s="23" t="str">
        <f>IFERROR(VLOOKUP(E6570,hoja!$A$2:$E$6970,4,FALSE),0)</f>
        <v>CENTRO</v>
      </c>
      <c r="G6570" s="23" t="str">
        <f>IFERROR(VLOOKUP(E6570,hoja!$A$2:$E$970,5,FALSE),0)</f>
        <v>BOGOTÁ</v>
      </c>
      <c r="H6570" s="103" t="str">
        <f>IFERROR(VLOOKUP(E6570,hoja!A:C,3,FALSE),0)</f>
        <v>0021</v>
      </c>
      <c r="I6570" s="24" t="str">
        <f t="shared" si="1945"/>
        <v>30410021</v>
      </c>
      <c r="K6570" s="23">
        <v>412</v>
      </c>
      <c r="L6570" s="23" t="str">
        <f t="shared" si="1942"/>
        <v>NACIONAL</v>
      </c>
      <c r="M6570" s="23" t="s">
        <v>618</v>
      </c>
      <c r="N6570" s="23" t="s">
        <v>622</v>
      </c>
      <c r="O6570" s="23">
        <f t="shared" si="1943"/>
        <v>16</v>
      </c>
      <c r="P6570" s="23" t="str">
        <f t="shared" si="1944"/>
        <v>30410021Principal</v>
      </c>
    </row>
    <row r="6571" spans="1:16" ht="15" hidden="1" customHeight="1">
      <c r="A6571" t="s">
        <v>873</v>
      </c>
      <c r="B6571" s="23" t="str">
        <f>IFERROR(VLOOKUP(A6571,hoja!$A$2:$E$970,4,FALSE),0)</f>
        <v>OCCIDENTE</v>
      </c>
      <c r="C6571" s="23" t="str">
        <f>IFERROR(VLOOKUP(A6571,hoja!$A$2:$E$1370,5,FALSE),0)</f>
        <v>MANIZALES</v>
      </c>
      <c r="D6571" s="23" t="str">
        <f>IFERROR(VLOOKUP(A6571,hoja!A:D,3,FALSE),0)</f>
        <v>1711</v>
      </c>
      <c r="E6571" s="94" t="s">
        <v>1400</v>
      </c>
      <c r="F6571" s="23" t="str">
        <f>IFERROR(VLOOKUP(E6571,hoja!$A$2:$E$6970,4,FALSE),0)</f>
        <v>CENTRO</v>
      </c>
      <c r="G6571" s="23" t="str">
        <f>IFERROR(VLOOKUP(E6571,hoja!$A$2:$E$970,5,FALSE),0)</f>
        <v>TOCANCIPÁ</v>
      </c>
      <c r="H6571" s="103" t="str">
        <f>IFERROR(VLOOKUP(E6571,hoja!A:C,3,FALSE),0)</f>
        <v>50704</v>
      </c>
      <c r="I6571" s="24" t="str">
        <f t="shared" si="1945"/>
        <v>171150704</v>
      </c>
      <c r="K6571" s="23">
        <v>301</v>
      </c>
      <c r="L6571" s="23" t="str">
        <f t="shared" si="1942"/>
        <v>NACIONAL</v>
      </c>
      <c r="M6571" s="23" t="s">
        <v>618</v>
      </c>
      <c r="N6571" s="23" t="s">
        <v>622</v>
      </c>
      <c r="O6571" s="23">
        <f t="shared" si="1943"/>
        <v>16</v>
      </c>
      <c r="P6571" s="23" t="str">
        <f t="shared" si="1944"/>
        <v>171150704Principal</v>
      </c>
    </row>
    <row r="6572" spans="1:16" ht="15" hidden="1" customHeight="1">
      <c r="A6572" t="s">
        <v>873</v>
      </c>
      <c r="B6572" s="23" t="str">
        <f>IFERROR(VLOOKUP(A6572,hoja!$A$2:$E$970,4,FALSE),0)</f>
        <v>OCCIDENTE</v>
      </c>
      <c r="C6572" s="23" t="str">
        <f>IFERROR(VLOOKUP(A6572,hoja!$A$2:$E$1370,5,FALSE),0)</f>
        <v>MANIZALES</v>
      </c>
      <c r="D6572" s="23" t="str">
        <f>IFERROR(VLOOKUP(A6572,hoja!A:D,3,FALSE),0)</f>
        <v>1711</v>
      </c>
      <c r="E6572" s="94" t="s">
        <v>1210</v>
      </c>
      <c r="F6572" s="23" t="str">
        <f>IFERROR(VLOOKUP(E6572,hoja!$A$2:$E$6970,4,FALSE),0)</f>
        <v>COSTA</v>
      </c>
      <c r="G6572" s="23" t="str">
        <f>IFERROR(VLOOKUP(E6572,hoja!$A$2:$E$970,5,FALSE),0)</f>
        <v>BARRANQUILLA</v>
      </c>
      <c r="H6572" s="103" t="str">
        <f>IFERROR(VLOOKUP(E6572,hoja!A:C,3,FALSE),0)</f>
        <v>50352</v>
      </c>
      <c r="I6572" s="24" t="str">
        <f t="shared" si="1945"/>
        <v>171150352</v>
      </c>
      <c r="K6572" s="23">
        <v>917</v>
      </c>
      <c r="L6572" s="23" t="str">
        <f t="shared" si="1942"/>
        <v>NACIONAL</v>
      </c>
      <c r="M6572" s="23" t="s">
        <v>618</v>
      </c>
      <c r="N6572" s="23" t="s">
        <v>622</v>
      </c>
      <c r="O6572" s="23">
        <f t="shared" si="1943"/>
        <v>8</v>
      </c>
      <c r="P6572" s="23" t="str">
        <f t="shared" si="1944"/>
        <v>171150352Principal</v>
      </c>
    </row>
    <row r="6573" spans="1:16" ht="15" hidden="1" customHeight="1">
      <c r="A6573" t="s">
        <v>873</v>
      </c>
      <c r="B6573" s="23" t="str">
        <f>IFERROR(VLOOKUP(A6573,hoja!$A$2:$E$970,4,FALSE),0)</f>
        <v>OCCIDENTE</v>
      </c>
      <c r="C6573" s="23" t="str">
        <f>IFERROR(VLOOKUP(A6573,hoja!$A$2:$E$1370,5,FALSE),0)</f>
        <v>MANIZALES</v>
      </c>
      <c r="D6573" s="23" t="str">
        <f>IFERROR(VLOOKUP(A6573,hoja!A:D,3,FALSE),0)</f>
        <v>1711</v>
      </c>
      <c r="E6573" s="94" t="s">
        <v>1136</v>
      </c>
      <c r="F6573" s="23" t="str">
        <f>IFERROR(VLOOKUP(E6573,hoja!$A$2:$E$6970,4,FALSE),0)</f>
        <v>ANTIOQUIA</v>
      </c>
      <c r="G6573" s="23" t="str">
        <f>IFERROR(VLOOKUP(E6573,hoja!$A$2:$E$970,5,FALSE),0)</f>
        <v>CHIGORODÓ</v>
      </c>
      <c r="H6573" s="103" t="str">
        <f>IFERROR(VLOOKUP(E6573,hoja!A:C,3,FALSE),0)</f>
        <v>50493</v>
      </c>
      <c r="I6573" s="24" t="str">
        <f t="shared" si="1945"/>
        <v>171150493</v>
      </c>
      <c r="K6573" s="23">
        <v>483</v>
      </c>
      <c r="L6573" s="23" t="str">
        <f t="shared" si="1942"/>
        <v>NACIONAL</v>
      </c>
      <c r="M6573" s="23" t="s">
        <v>618</v>
      </c>
      <c r="N6573" s="23" t="s">
        <v>622</v>
      </c>
      <c r="O6573" s="23">
        <f t="shared" si="1943"/>
        <v>16</v>
      </c>
      <c r="P6573" s="23" t="str">
        <f t="shared" si="1944"/>
        <v>171150493Principal</v>
      </c>
    </row>
    <row r="6574" spans="1:16" ht="15" hidden="1" customHeight="1">
      <c r="A6574" t="s">
        <v>873</v>
      </c>
      <c r="B6574" s="23" t="str">
        <f>IFERROR(VLOOKUP(A6574,hoja!$A$2:$E$970,4,FALSE),0)</f>
        <v>OCCIDENTE</v>
      </c>
      <c r="C6574" s="23" t="str">
        <f>IFERROR(VLOOKUP(A6574,hoja!$A$2:$E$1370,5,FALSE),0)</f>
        <v>MANIZALES</v>
      </c>
      <c r="D6574" s="23" t="str">
        <f>IFERROR(VLOOKUP(A6574,hoja!A:D,3,FALSE),0)</f>
        <v>1711</v>
      </c>
      <c r="E6574" s="94" t="s">
        <v>1105</v>
      </c>
      <c r="F6574" s="23" t="str">
        <f>IFERROR(VLOOKUP(E6574,hoja!$A$2:$E$6970,4,FALSE),0)</f>
        <v>SANTANDER</v>
      </c>
      <c r="G6574" s="23" t="str">
        <f>IFERROR(VLOOKUP(E6574,hoja!$A$2:$E$970,5,FALSE),0)</f>
        <v>CÚCUTA</v>
      </c>
      <c r="H6574" s="103" t="str">
        <f>IFERROR(VLOOKUP(E6574,hoja!A:C,3,FALSE),0)</f>
        <v>50423</v>
      </c>
      <c r="I6574" s="24" t="str">
        <f t="shared" si="1945"/>
        <v>171150423</v>
      </c>
      <c r="K6574" s="23">
        <v>686</v>
      </c>
      <c r="L6574" s="23" t="str">
        <f t="shared" si="1942"/>
        <v>NACIONAL</v>
      </c>
      <c r="M6574" s="23" t="s">
        <v>618</v>
      </c>
      <c r="N6574" s="23" t="s">
        <v>622</v>
      </c>
      <c r="O6574" s="23">
        <f t="shared" si="1943"/>
        <v>12</v>
      </c>
      <c r="P6574" s="23" t="str">
        <f t="shared" si="1944"/>
        <v>171150423Principal</v>
      </c>
    </row>
    <row r="6575" spans="1:16" ht="15" hidden="1" customHeight="1">
      <c r="A6575" t="s">
        <v>873</v>
      </c>
      <c r="B6575" s="23" t="str">
        <f>IFERROR(VLOOKUP(A6575,hoja!$A$2:$E$970,4,FALSE),0)</f>
        <v>OCCIDENTE</v>
      </c>
      <c r="C6575" s="23" t="str">
        <f>IFERROR(VLOOKUP(A6575,hoja!$A$2:$E$1370,5,FALSE),0)</f>
        <v>MANIZALES</v>
      </c>
      <c r="D6575" s="23" t="str">
        <f>IFERROR(VLOOKUP(A6575,hoja!A:D,3,FALSE),0)</f>
        <v>1711</v>
      </c>
      <c r="E6575" s="94" t="s">
        <v>1107</v>
      </c>
      <c r="F6575" s="23" t="str">
        <f>IFERROR(VLOOKUP(E6575,hoja!$A$2:$E$6970,4,FALSE),0)</f>
        <v>CENTRO</v>
      </c>
      <c r="G6575" s="23" t="str">
        <f>IFERROR(VLOOKUP(E6575,hoja!$A$2:$E$970,5,FALSE),0)</f>
        <v>BOGOTÁ</v>
      </c>
      <c r="H6575" s="103" t="str">
        <f>IFERROR(VLOOKUP(E6575,hoja!A:C,3,FALSE),0)</f>
        <v>50512</v>
      </c>
      <c r="I6575" s="24" t="str">
        <f t="shared" si="1945"/>
        <v>171150512</v>
      </c>
      <c r="K6575" s="23">
        <v>276</v>
      </c>
      <c r="L6575" s="23" t="str">
        <f t="shared" si="1942"/>
        <v>NACIONAL</v>
      </c>
      <c r="M6575" s="23" t="s">
        <v>618</v>
      </c>
      <c r="N6575" s="23" t="s">
        <v>622</v>
      </c>
      <c r="O6575" s="23">
        <f t="shared" si="1943"/>
        <v>16</v>
      </c>
      <c r="P6575" s="23" t="str">
        <f t="shared" si="1944"/>
        <v>171150512Principal</v>
      </c>
    </row>
    <row r="6576" spans="1:16" ht="15" hidden="1" customHeight="1">
      <c r="A6576" t="s">
        <v>873</v>
      </c>
      <c r="B6576" s="23" t="str">
        <f>IFERROR(VLOOKUP(A6576,hoja!$A$2:$E$970,4,FALSE),0)</f>
        <v>OCCIDENTE</v>
      </c>
      <c r="C6576" s="23" t="str">
        <f>IFERROR(VLOOKUP(A6576,hoja!$A$2:$E$1370,5,FALSE),0)</f>
        <v>MANIZALES</v>
      </c>
      <c r="D6576" s="23" t="str">
        <f>IFERROR(VLOOKUP(A6576,hoja!A:D,3,FALSE),0)</f>
        <v>1711</v>
      </c>
      <c r="E6576" s="94" t="s">
        <v>1130</v>
      </c>
      <c r="F6576" s="23" t="str">
        <f>IFERROR(VLOOKUP(E6576,hoja!$A$2:$E$6970,4,FALSE),0)</f>
        <v>ANTIOQUIA</v>
      </c>
      <c r="G6576" s="23" t="str">
        <f>IFERROR(VLOOKUP(E6576,hoja!$A$2:$E$970,5,FALSE),0)</f>
        <v>MEDELLÍN</v>
      </c>
      <c r="H6576" s="103" t="str">
        <f>IFERROR(VLOOKUP(E6576,hoja!A:C,3,FALSE),0)</f>
        <v>50553</v>
      </c>
      <c r="I6576" s="24" t="str">
        <f t="shared" si="1945"/>
        <v>171150553</v>
      </c>
      <c r="K6576" s="23">
        <v>242</v>
      </c>
      <c r="L6576" s="23" t="str">
        <f t="shared" si="1942"/>
        <v>NACIONAL</v>
      </c>
      <c r="M6576" s="23" t="s">
        <v>618</v>
      </c>
      <c r="N6576" s="23" t="s">
        <v>622</v>
      </c>
      <c r="O6576" s="23">
        <f t="shared" si="1943"/>
        <v>25</v>
      </c>
      <c r="P6576" s="23" t="str">
        <f t="shared" si="1944"/>
        <v>171150553Principal</v>
      </c>
    </row>
    <row r="6577" spans="1:16" ht="15" hidden="1" customHeight="1">
      <c r="A6577" t="s">
        <v>873</v>
      </c>
      <c r="B6577" s="23" t="str">
        <f>IFERROR(VLOOKUP(A6577,hoja!$A$2:$E$970,4,FALSE),0)</f>
        <v>OCCIDENTE</v>
      </c>
      <c r="C6577" s="23" t="str">
        <f>IFERROR(VLOOKUP(A6577,hoja!$A$2:$E$1370,5,FALSE),0)</f>
        <v>MANIZALES</v>
      </c>
      <c r="D6577" s="23" t="str">
        <f>IFERROR(VLOOKUP(A6577,hoja!A:D,3,FALSE),0)</f>
        <v>1711</v>
      </c>
      <c r="E6577" s="94" t="s">
        <v>1143</v>
      </c>
      <c r="F6577" s="23" t="str">
        <f>IFERROR(VLOOKUP(E6577,hoja!$A$2:$E$6970,4,FALSE),0)</f>
        <v>OCCIDENTE</v>
      </c>
      <c r="G6577" s="23" t="str">
        <f>IFERROR(VLOOKUP(E6577,hoja!$A$2:$E$970,5,FALSE),0)</f>
        <v>PEREIRA</v>
      </c>
      <c r="H6577" s="103" t="str">
        <f>IFERROR(VLOOKUP(E6577,hoja!A:C,3,FALSE),0)</f>
        <v>50355</v>
      </c>
      <c r="I6577" s="24" t="str">
        <f t="shared" si="1945"/>
        <v>171150355</v>
      </c>
      <c r="K6577" s="23">
        <v>63</v>
      </c>
      <c r="L6577" s="23" t="str">
        <f t="shared" si="1942"/>
        <v>REGIONAL</v>
      </c>
      <c r="M6577" s="23" t="s">
        <v>618</v>
      </c>
      <c r="N6577" s="23" t="s">
        <v>622</v>
      </c>
      <c r="O6577" s="23">
        <f t="shared" si="1943"/>
        <v>25</v>
      </c>
      <c r="P6577" s="23" t="str">
        <f t="shared" si="1944"/>
        <v>171150355Principal</v>
      </c>
    </row>
    <row r="6578" spans="1:16" ht="15" hidden="1" customHeight="1">
      <c r="A6578" t="s">
        <v>873</v>
      </c>
      <c r="B6578" s="23" t="str">
        <f>IFERROR(VLOOKUP(A6578,hoja!$A$2:$E$970,4,FALSE),0)</f>
        <v>OCCIDENTE</v>
      </c>
      <c r="C6578" s="23" t="str">
        <f>IFERROR(VLOOKUP(A6578,hoja!$A$2:$E$1370,5,FALSE),0)</f>
        <v>MANIZALES</v>
      </c>
      <c r="D6578" s="23" t="str">
        <f>IFERROR(VLOOKUP(A6578,hoja!A:D,3,FALSE),0)</f>
        <v>1711</v>
      </c>
      <c r="E6578" s="94" t="s">
        <v>1109</v>
      </c>
      <c r="F6578" s="23" t="str">
        <f>IFERROR(VLOOKUP(E6578,hoja!$A$2:$E$6970,4,FALSE),0)</f>
        <v>CENTRO</v>
      </c>
      <c r="G6578" s="23" t="str">
        <f>IFERROR(VLOOKUP(E6578,hoja!$A$2:$E$970,5,FALSE),0)</f>
        <v>TOCANCIPÁ</v>
      </c>
      <c r="H6578" s="103" t="str">
        <f>IFERROR(VLOOKUP(E6578,hoja!A:C,3,FALSE),0)</f>
        <v>50513</v>
      </c>
      <c r="I6578" s="24" t="str">
        <f t="shared" si="1945"/>
        <v>171150513</v>
      </c>
      <c r="K6578" s="23">
        <v>301</v>
      </c>
      <c r="L6578" s="23" t="str">
        <f t="shared" si="1942"/>
        <v>NACIONAL</v>
      </c>
      <c r="M6578" s="23" t="s">
        <v>618</v>
      </c>
      <c r="N6578" s="23" t="s">
        <v>622</v>
      </c>
      <c r="O6578" s="23">
        <f t="shared" si="1943"/>
        <v>16</v>
      </c>
      <c r="P6578" s="23" t="str">
        <f t="shared" si="1944"/>
        <v>171150513Principal</v>
      </c>
    </row>
    <row r="6579" spans="1:16" ht="15" hidden="1" customHeight="1">
      <c r="A6579" t="s">
        <v>873</v>
      </c>
      <c r="B6579" s="23" t="str">
        <f>IFERROR(VLOOKUP(A6579,hoja!$A$2:$E$970,4,FALSE),0)</f>
        <v>OCCIDENTE</v>
      </c>
      <c r="C6579" s="23" t="str">
        <f>IFERROR(VLOOKUP(A6579,hoja!$A$2:$E$1370,5,FALSE),0)</f>
        <v>MANIZALES</v>
      </c>
      <c r="D6579" s="23" t="str">
        <f>IFERROR(VLOOKUP(A6579,hoja!A:D,3,FALSE),0)</f>
        <v>1711</v>
      </c>
      <c r="E6579" s="94" t="s">
        <v>1111</v>
      </c>
      <c r="F6579" s="23" t="str">
        <f>IFERROR(VLOOKUP(E6579,hoja!$A$2:$E$6970,4,FALSE),0)</f>
        <v>CENTRO</v>
      </c>
      <c r="G6579" s="23" t="str">
        <f>IFERROR(VLOOKUP(E6579,hoja!$A$2:$E$970,5,FALSE),0)</f>
        <v>TUNJA</v>
      </c>
      <c r="H6579" s="103" t="str">
        <f>IFERROR(VLOOKUP(E6579,hoja!A:C,3,FALSE),0)</f>
        <v>50515</v>
      </c>
      <c r="I6579" s="24" t="str">
        <f t="shared" si="1945"/>
        <v>171150515</v>
      </c>
      <c r="K6579" s="23">
        <v>410</v>
      </c>
      <c r="L6579" s="23" t="str">
        <f t="shared" si="1942"/>
        <v>NACIONAL</v>
      </c>
      <c r="M6579" s="23" t="s">
        <v>618</v>
      </c>
      <c r="N6579" s="23" t="s">
        <v>622</v>
      </c>
      <c r="O6579" s="23">
        <f t="shared" si="1943"/>
        <v>16</v>
      </c>
      <c r="P6579" s="23" t="str">
        <f t="shared" si="1944"/>
        <v>171150515Principal</v>
      </c>
    </row>
    <row r="6580" spans="1:16" ht="15" hidden="1" customHeight="1">
      <c r="A6580" t="s">
        <v>873</v>
      </c>
      <c r="B6580" s="23" t="str">
        <f>IFERROR(VLOOKUP(A6580,hoja!$A$2:$E$970,4,FALSE),0)</f>
        <v>OCCIDENTE</v>
      </c>
      <c r="C6580" s="23" t="str">
        <f>IFERROR(VLOOKUP(A6580,hoja!$A$2:$E$1370,5,FALSE),0)</f>
        <v>MANIZALES</v>
      </c>
      <c r="D6580" s="23" t="str">
        <f>IFERROR(VLOOKUP(A6580,hoja!A:D,3,FALSE),0)</f>
        <v>1711</v>
      </c>
      <c r="E6580" s="94" t="s">
        <v>1157</v>
      </c>
      <c r="F6580" s="23" t="str">
        <f>IFERROR(VLOOKUP(E6580,hoja!$A$2:$E$6970,4,FALSE),0)</f>
        <v>OCCIDENTE</v>
      </c>
      <c r="G6580" s="23" t="str">
        <f>IFERROR(VLOOKUP(E6580,hoja!$A$2:$E$970,5,FALSE),0)</f>
        <v>CALI</v>
      </c>
      <c r="H6580" s="103" t="str">
        <f>IFERROR(VLOOKUP(E6580,hoja!A:C,3,FALSE),0)</f>
        <v>50356</v>
      </c>
      <c r="I6580" s="24" t="str">
        <f t="shared" si="1945"/>
        <v>171150356</v>
      </c>
      <c r="K6580" s="23">
        <v>261</v>
      </c>
      <c r="L6580" s="23" t="str">
        <f t="shared" si="1942"/>
        <v>REGIONAL</v>
      </c>
      <c r="M6580" s="23" t="s">
        <v>618</v>
      </c>
      <c r="N6580" s="23" t="s">
        <v>622</v>
      </c>
      <c r="O6580" s="23">
        <f t="shared" si="1943"/>
        <v>16</v>
      </c>
      <c r="P6580" s="23" t="str">
        <f t="shared" si="1944"/>
        <v>171150356Principal</v>
      </c>
    </row>
    <row r="6581" spans="1:16" ht="15" hidden="1" customHeight="1">
      <c r="A6581" t="s">
        <v>873</v>
      </c>
      <c r="B6581" s="23" t="str">
        <f>IFERROR(VLOOKUP(A6581,hoja!$A$2:$E$970,4,FALSE),0)</f>
        <v>OCCIDENTE</v>
      </c>
      <c r="C6581" s="23" t="str">
        <f>IFERROR(VLOOKUP(A6581,hoja!$A$2:$E$1370,5,FALSE),0)</f>
        <v>MANIZALES</v>
      </c>
      <c r="D6581" s="23" t="str">
        <f>IFERROR(VLOOKUP(A6581,hoja!A:D,3,FALSE),0)</f>
        <v>1711</v>
      </c>
      <c r="E6581" s="94" t="s">
        <v>1187</v>
      </c>
      <c r="F6581" s="23" t="str">
        <f>IFERROR(VLOOKUP(E6581,hoja!$A$2:$E$6970,4,FALSE),0)</f>
        <v>CENTRO</v>
      </c>
      <c r="G6581" s="23" t="str">
        <f>IFERROR(VLOOKUP(E6581,hoja!$A$2:$E$970,5,FALSE),0)</f>
        <v>BOGOTÁ</v>
      </c>
      <c r="H6581" s="103" t="str">
        <f>IFERROR(VLOOKUP(E6581,hoja!A:C,3,FALSE),0)</f>
        <v>50629</v>
      </c>
      <c r="I6581" s="24" t="str">
        <f t="shared" si="1945"/>
        <v>171150629</v>
      </c>
      <c r="K6581" s="23">
        <v>11</v>
      </c>
      <c r="L6581" s="23" t="str">
        <f t="shared" si="1942"/>
        <v>NACIONAL</v>
      </c>
      <c r="M6581" s="23" t="s">
        <v>618</v>
      </c>
      <c r="N6581" s="23" t="s">
        <v>622</v>
      </c>
      <c r="O6581" s="23">
        <f t="shared" si="1943"/>
        <v>25</v>
      </c>
      <c r="P6581" s="23" t="str">
        <f t="shared" si="1944"/>
        <v>171150629Principal</v>
      </c>
    </row>
    <row r="6582" spans="1:16" ht="15" hidden="1" customHeight="1">
      <c r="A6582" t="s">
        <v>873</v>
      </c>
      <c r="B6582" s="23" t="str">
        <f>IFERROR(VLOOKUP(A6582,hoja!$A$2:$E$970,4,FALSE),0)</f>
        <v>OCCIDENTE</v>
      </c>
      <c r="C6582" s="23" t="str">
        <f>IFERROR(VLOOKUP(A6582,hoja!$A$2:$E$1370,5,FALSE),0)</f>
        <v>MANIZALES</v>
      </c>
      <c r="D6582" s="23" t="str">
        <f>IFERROR(VLOOKUP(A6582,hoja!A:D,3,FALSE),0)</f>
        <v>1711</v>
      </c>
      <c r="E6582" s="94" t="s">
        <v>1401</v>
      </c>
      <c r="F6582" s="23" t="str">
        <f>IFERROR(VLOOKUP(E6582,hoja!$A$2:$E$6970,4,FALSE),0)</f>
        <v>CENTRO</v>
      </c>
      <c r="G6582" s="23" t="str">
        <f>IFERROR(VLOOKUP(E6582,hoja!$A$2:$E$970,5,FALSE),0)</f>
        <v>BOGOTÁ</v>
      </c>
      <c r="H6582" s="103" t="str">
        <f>IFERROR(VLOOKUP(E6582,hoja!A:C,3,FALSE),0)</f>
        <v>50705</v>
      </c>
      <c r="I6582" s="24" t="str">
        <f t="shared" si="1945"/>
        <v>171150705</v>
      </c>
      <c r="K6582" s="23">
        <v>271</v>
      </c>
      <c r="L6582" s="23" t="str">
        <f t="shared" si="1942"/>
        <v>NACIONAL</v>
      </c>
      <c r="M6582" s="23" t="s">
        <v>618</v>
      </c>
      <c r="N6582" s="23" t="s">
        <v>622</v>
      </c>
      <c r="O6582" s="23">
        <f t="shared" si="1943"/>
        <v>16</v>
      </c>
      <c r="P6582" s="23" t="str">
        <f t="shared" si="1944"/>
        <v>171150705Principal</v>
      </c>
    </row>
    <row r="6583" spans="1:16" ht="15" hidden="1" customHeight="1">
      <c r="A6583" t="s">
        <v>873</v>
      </c>
      <c r="B6583" s="23" t="str">
        <f>IFERROR(VLOOKUP(A6583,hoja!$A$2:$E$970,4,FALSE),0)</f>
        <v>OCCIDENTE</v>
      </c>
      <c r="C6583" s="23" t="str">
        <f>IFERROR(VLOOKUP(A6583,hoja!$A$2:$E$1370,5,FALSE),0)</f>
        <v>MANIZALES</v>
      </c>
      <c r="D6583" s="23" t="str">
        <f>IFERROR(VLOOKUP(A6583,hoja!A:D,3,FALSE),0)</f>
        <v>1711</v>
      </c>
      <c r="E6583" s="94" t="s">
        <v>1402</v>
      </c>
      <c r="F6583" s="23" t="str">
        <f>IFERROR(VLOOKUP(E6583,hoja!$A$2:$E$6970,4,FALSE),0)</f>
        <v>ANTIOQUIA</v>
      </c>
      <c r="G6583" s="23" t="str">
        <f>IFERROR(VLOOKUP(E6583,hoja!$A$2:$E$970,5,FALSE),0)</f>
        <v>MEDELLÍN</v>
      </c>
      <c r="H6583" s="103" t="str">
        <f>IFERROR(VLOOKUP(E6583,hoja!A:C,3,FALSE),0)</f>
        <v>50706</v>
      </c>
      <c r="I6583" s="24" t="str">
        <f t="shared" si="1945"/>
        <v>171150706</v>
      </c>
      <c r="K6583" s="23">
        <v>229</v>
      </c>
      <c r="L6583" s="23" t="str">
        <f t="shared" si="1942"/>
        <v>NACIONAL</v>
      </c>
      <c r="M6583" s="23" t="s">
        <v>618</v>
      </c>
      <c r="N6583" s="23" t="s">
        <v>622</v>
      </c>
      <c r="O6583" s="23">
        <f t="shared" si="1943"/>
        <v>25</v>
      </c>
      <c r="P6583" s="23" t="str">
        <f t="shared" si="1944"/>
        <v>171150706Principal</v>
      </c>
    </row>
    <row r="6584" spans="1:16" ht="15" hidden="1" customHeight="1">
      <c r="A6584" t="s">
        <v>873</v>
      </c>
      <c r="B6584" s="23" t="str">
        <f>IFERROR(VLOOKUP(A6584,hoja!$A$2:$E$970,4,FALSE),0)</f>
        <v>OCCIDENTE</v>
      </c>
      <c r="C6584" s="23" t="str">
        <f>IFERROR(VLOOKUP(A6584,hoja!$A$2:$E$1370,5,FALSE),0)</f>
        <v>MANIZALES</v>
      </c>
      <c r="D6584" s="23" t="str">
        <f>IFERROR(VLOOKUP(A6584,hoja!A:D,3,FALSE),0)</f>
        <v>1711</v>
      </c>
      <c r="E6584" s="94" t="s">
        <v>1119</v>
      </c>
      <c r="F6584" s="23" t="str">
        <f>IFERROR(VLOOKUP(E6584,hoja!$A$2:$E$6970,4,FALSE),0)</f>
        <v>CENTRO</v>
      </c>
      <c r="G6584" s="23" t="str">
        <f>IFERROR(VLOOKUP(E6584,hoja!$A$2:$E$970,5,FALSE),0)</f>
        <v>BOGOTÁ</v>
      </c>
      <c r="H6584" s="103" t="str">
        <f>IFERROR(VLOOKUP(E6584,hoja!A:C,3,FALSE),0)</f>
        <v>50548</v>
      </c>
      <c r="I6584" s="24" t="str">
        <f t="shared" si="1945"/>
        <v>171150548</v>
      </c>
      <c r="K6584" s="23">
        <v>266</v>
      </c>
      <c r="L6584" s="23" t="str">
        <f t="shared" si="1942"/>
        <v>NACIONAL</v>
      </c>
      <c r="M6584" s="23" t="s">
        <v>618</v>
      </c>
      <c r="N6584" s="23" t="s">
        <v>622</v>
      </c>
      <c r="O6584" s="23">
        <f t="shared" si="1943"/>
        <v>16</v>
      </c>
      <c r="P6584" s="23" t="str">
        <f t="shared" si="1944"/>
        <v>171150548Principal</v>
      </c>
    </row>
    <row r="6585" spans="1:16" ht="15" hidden="1" customHeight="1">
      <c r="A6585" t="s">
        <v>875</v>
      </c>
      <c r="B6585" s="23" t="str">
        <f>IFERROR(VLOOKUP(A6585,hoja!$A$2:$E$970,4,FALSE),0)</f>
        <v>COSTA</v>
      </c>
      <c r="C6585" s="23" t="str">
        <f>IFERROR(VLOOKUP(A6585,hoja!$A$2:$E$1370,5,FALSE),0)</f>
        <v>MALAMBO</v>
      </c>
      <c r="D6585" s="23" t="str">
        <f>IFERROR(VLOOKUP(A6585,hoja!A:D,3,FALSE),0)</f>
        <v>60023</v>
      </c>
      <c r="E6585" s="94" t="s">
        <v>641</v>
      </c>
      <c r="F6585" s="23" t="str">
        <f>IFERROR(VLOOKUP(E6585,hoja!$A$2:$E$6970,4,FALSE),0)</f>
        <v>ANTIOQUIA</v>
      </c>
      <c r="G6585" s="23" t="str">
        <f>IFERROR(VLOOKUP(E6585,hoja!$A$2:$E$970,5,FALSE),0)</f>
        <v>MEDELLÍN</v>
      </c>
      <c r="H6585" s="103" t="str">
        <f>IFERROR(VLOOKUP(E6585,hoja!A:C,3,FALSE),0)</f>
        <v>0079</v>
      </c>
      <c r="I6585" s="24" t="str">
        <f t="shared" si="1945"/>
        <v>600230079</v>
      </c>
      <c r="K6585" s="23">
        <v>676</v>
      </c>
      <c r="L6585" s="23" t="str">
        <f t="shared" ref="L6585:L6620" si="1946">IF(B6585=F6585,"REGIONAL","NACIONAL")</f>
        <v>NACIONAL</v>
      </c>
      <c r="M6585" s="23" t="s">
        <v>618</v>
      </c>
      <c r="N6585" s="23" t="s">
        <v>622</v>
      </c>
      <c r="O6585" s="23">
        <f t="shared" ref="O6585:O6619" si="1947">IF(K6585&lt;=250,25,IF(K6585&lt;=500,16,IF(K6585&lt;=800,12,IF(K6585&lt;=1100,8,IF(K6585&lt;=1400,6,IF(K6585&lt;=1700,5))))))</f>
        <v>12</v>
      </c>
      <c r="P6585" s="23" t="str">
        <f t="shared" ref="P6585:P6620" si="1948">D6585&amp;H6585&amp;M6585</f>
        <v>600230079Principal</v>
      </c>
    </row>
    <row r="6586" spans="1:16" ht="15" hidden="1" customHeight="1">
      <c r="A6586" t="s">
        <v>1403</v>
      </c>
      <c r="B6586" s="23" t="str">
        <f>IFERROR(VLOOKUP(A6586,hoja!$A$2:$E$970,4,FALSE),0)</f>
        <v>OCCIDENTE</v>
      </c>
      <c r="C6586" s="23" t="str">
        <f>IFERROR(VLOOKUP(A6586,hoja!$A$2:$E$1370,5,FALSE),0)</f>
        <v>PALMIRA</v>
      </c>
      <c r="D6586" s="23" t="str">
        <f>IFERROR(VLOOKUP(A6586,hoja!A:D,3,FALSE),0)</f>
        <v>50712</v>
      </c>
      <c r="E6586" s="94" t="s">
        <v>641</v>
      </c>
      <c r="F6586" s="23" t="str">
        <f>IFERROR(VLOOKUP(E6586,hoja!$A$2:$E$6970,4,FALSE),0)</f>
        <v>ANTIOQUIA</v>
      </c>
      <c r="G6586" s="23" t="str">
        <f>IFERROR(VLOOKUP(E6586,hoja!$A$2:$E$970,5,FALSE),0)</f>
        <v>MEDELLÍN</v>
      </c>
      <c r="H6586" s="103" t="str">
        <f>IFERROR(VLOOKUP(E6586,hoja!A:C,3,FALSE),0)</f>
        <v>0079</v>
      </c>
      <c r="I6586" s="24" t="str">
        <f t="shared" si="1945"/>
        <v>507120079</v>
      </c>
      <c r="K6586" s="23">
        <v>413</v>
      </c>
      <c r="L6586" s="23" t="str">
        <f t="shared" si="1946"/>
        <v>NACIONAL</v>
      </c>
      <c r="M6586" s="23" t="s">
        <v>618</v>
      </c>
      <c r="N6586" s="23" t="s">
        <v>622</v>
      </c>
      <c r="O6586" s="23">
        <f t="shared" si="1947"/>
        <v>16</v>
      </c>
      <c r="P6586" s="23" t="str">
        <f t="shared" si="1948"/>
        <v>507120079Principal</v>
      </c>
    </row>
    <row r="6587" spans="1:16" ht="15" hidden="1" customHeight="1">
      <c r="A6587" t="s">
        <v>1403</v>
      </c>
      <c r="B6587" s="23" t="str">
        <f>IFERROR(VLOOKUP(A6587,hoja!$A$2:$E$970,4,FALSE),0)</f>
        <v>OCCIDENTE</v>
      </c>
      <c r="C6587" s="23" t="str">
        <f>IFERROR(VLOOKUP(A6587,hoja!$A$2:$E$1370,5,FALSE),0)</f>
        <v>PALMIRA</v>
      </c>
      <c r="D6587" s="23" t="str">
        <f>IFERROR(VLOOKUP(A6587,hoja!A:D,3,FALSE),0)</f>
        <v>50712</v>
      </c>
      <c r="E6587" s="94" t="s">
        <v>650</v>
      </c>
      <c r="F6587" s="23" t="str">
        <f>IFERROR(VLOOKUP(E6587,hoja!$A$2:$E$6970,4,FALSE),0)</f>
        <v>OCCIDENTE</v>
      </c>
      <c r="G6587" s="23" t="str">
        <f>IFERROR(VLOOKUP(E6587,hoja!$A$2:$E$970,5,FALSE),0)</f>
        <v>CALOTO</v>
      </c>
      <c r="H6587" s="103" t="str">
        <f>IFERROR(VLOOKUP(E6587,hoja!A:C,3,FALSE),0)</f>
        <v>0445</v>
      </c>
      <c r="I6587" s="24" t="str">
        <f t="shared" si="1945"/>
        <v>507120445</v>
      </c>
      <c r="K6587" s="23">
        <v>62</v>
      </c>
      <c r="L6587" s="23" t="str">
        <f t="shared" si="1946"/>
        <v>REGIONAL</v>
      </c>
      <c r="M6587" s="23" t="s">
        <v>618</v>
      </c>
      <c r="N6587" s="23" t="s">
        <v>622</v>
      </c>
      <c r="O6587" s="23">
        <f t="shared" si="1947"/>
        <v>25</v>
      </c>
      <c r="P6587" s="23" t="str">
        <f t="shared" si="1948"/>
        <v>507120445Principal</v>
      </c>
    </row>
    <row r="6588" spans="1:16" ht="15" hidden="1" customHeight="1">
      <c r="A6588" t="s">
        <v>1403</v>
      </c>
      <c r="B6588" s="23" t="str">
        <f>IFERROR(VLOOKUP(A6588,hoja!$A$2:$E$970,4,FALSE),0)</f>
        <v>OCCIDENTE</v>
      </c>
      <c r="C6588" s="23" t="str">
        <f>IFERROR(VLOOKUP(A6588,hoja!$A$2:$E$1370,5,FALSE),0)</f>
        <v>PALMIRA</v>
      </c>
      <c r="D6588" s="23" t="str">
        <f>IFERROR(VLOOKUP(A6588,hoja!A:D,3,FALSE),0)</f>
        <v>50712</v>
      </c>
      <c r="E6588" s="94" t="s">
        <v>635</v>
      </c>
      <c r="F6588" s="23" t="str">
        <f>IFERROR(VLOOKUP(E6588,hoja!$A$2:$E$6970,4,FALSE),0)</f>
        <v>CENTRO</v>
      </c>
      <c r="G6588" s="23" t="str">
        <f>IFERROR(VLOOKUP(E6588,hoja!$A$2:$E$970,5,FALSE),0)</f>
        <v>BOGOTÁ</v>
      </c>
      <c r="H6588" s="103" t="str">
        <f>IFERROR(VLOOKUP(E6588,hoja!A:C,3,FALSE),0)</f>
        <v>0021</v>
      </c>
      <c r="I6588" s="24" t="str">
        <f t="shared" si="1945"/>
        <v>507120021</v>
      </c>
      <c r="K6588" s="23">
        <v>431</v>
      </c>
      <c r="L6588" s="23" t="str">
        <f t="shared" si="1946"/>
        <v>NACIONAL</v>
      </c>
      <c r="M6588" s="23" t="s">
        <v>618</v>
      </c>
      <c r="N6588" s="23" t="s">
        <v>622</v>
      </c>
      <c r="O6588" s="23">
        <f t="shared" si="1947"/>
        <v>16</v>
      </c>
      <c r="P6588" s="23" t="str">
        <f t="shared" si="1948"/>
        <v>507120021Principal</v>
      </c>
    </row>
    <row r="6589" spans="1:16" ht="15" hidden="1" customHeight="1">
      <c r="A6589" t="s">
        <v>1403</v>
      </c>
      <c r="B6589" s="23" t="str">
        <f>IFERROR(VLOOKUP(A6589,hoja!$A$2:$E$970,4,FALSE),0)</f>
        <v>OCCIDENTE</v>
      </c>
      <c r="C6589" s="23" t="str">
        <f>IFERROR(VLOOKUP(A6589,hoja!$A$2:$E$1370,5,FALSE),0)</f>
        <v>PALMIRA</v>
      </c>
      <c r="D6589" s="23" t="str">
        <f>IFERROR(VLOOKUP(A6589,hoja!A:D,3,FALSE),0)</f>
        <v>50712</v>
      </c>
      <c r="E6589" s="94" t="s">
        <v>642</v>
      </c>
      <c r="F6589" s="23" t="str">
        <f>IFERROR(VLOOKUP(E6589,hoja!$A$2:$E$6970,4,FALSE),0)</f>
        <v>COSTA</v>
      </c>
      <c r="G6589" s="23" t="str">
        <f>IFERROR(VLOOKUP(E6589,hoja!$A$2:$E$970,5,FALSE),0)</f>
        <v>BARRANQUILLA</v>
      </c>
      <c r="H6589" s="103" t="str">
        <f>IFERROR(VLOOKUP(E6589,hoja!A:C,3,FALSE),0)</f>
        <v>0111</v>
      </c>
      <c r="I6589" s="24" t="str">
        <f t="shared" si="1945"/>
        <v>507120111</v>
      </c>
      <c r="K6589" s="23">
        <v>1088</v>
      </c>
      <c r="L6589" s="23" t="str">
        <f t="shared" si="1946"/>
        <v>NACIONAL</v>
      </c>
      <c r="M6589" s="23" t="s">
        <v>618</v>
      </c>
      <c r="N6589" s="23" t="s">
        <v>622</v>
      </c>
      <c r="O6589" s="23">
        <f t="shared" si="1947"/>
        <v>8</v>
      </c>
      <c r="P6589" s="23" t="str">
        <f t="shared" si="1948"/>
        <v>507120111Principal</v>
      </c>
    </row>
    <row r="6590" spans="1:16" ht="15" hidden="1" customHeight="1">
      <c r="A6590" t="s">
        <v>1403</v>
      </c>
      <c r="B6590" s="23" t="str">
        <f>IFERROR(VLOOKUP(A6590,hoja!$A$2:$E$970,4,FALSE),0)</f>
        <v>OCCIDENTE</v>
      </c>
      <c r="C6590" s="23" t="str">
        <f>IFERROR(VLOOKUP(A6590,hoja!$A$2:$E$1370,5,FALSE),0)</f>
        <v>PALMIRA</v>
      </c>
      <c r="D6590" s="23" t="str">
        <f>IFERROR(VLOOKUP(A6590,hoja!A:D,3,FALSE),0)</f>
        <v>50712</v>
      </c>
      <c r="E6590" s="94" t="s">
        <v>743</v>
      </c>
      <c r="F6590" s="23" t="str">
        <f>IFERROR(VLOOKUP(E6590,hoja!$A$2:$E$6970,4,FALSE),0)</f>
        <v>CENTRO</v>
      </c>
      <c r="G6590" s="23" t="str">
        <f>IFERROR(VLOOKUP(E6590,hoja!$A$2:$E$970,5,FALSE),0)</f>
        <v>BOGOTÁ</v>
      </c>
      <c r="H6590" s="103" t="str">
        <f>IFERROR(VLOOKUP(E6590,hoja!A:C,3,FALSE),0)</f>
        <v>0461</v>
      </c>
      <c r="I6590" s="24" t="str">
        <f t="shared" si="1945"/>
        <v>507120461</v>
      </c>
      <c r="K6590" s="23">
        <v>425</v>
      </c>
      <c r="L6590" s="23" t="str">
        <f t="shared" si="1946"/>
        <v>NACIONAL</v>
      </c>
      <c r="M6590" s="23" t="s">
        <v>618</v>
      </c>
      <c r="N6590" s="23" t="s">
        <v>622</v>
      </c>
      <c r="O6590" s="23">
        <f t="shared" si="1947"/>
        <v>16</v>
      </c>
      <c r="P6590" s="23" t="str">
        <f t="shared" si="1948"/>
        <v>507120461Principal</v>
      </c>
    </row>
    <row r="6591" spans="1:16" ht="15" hidden="1" customHeight="1">
      <c r="A6591" t="s">
        <v>1403</v>
      </c>
      <c r="B6591" s="23" t="str">
        <f>IFERROR(VLOOKUP(A6591,hoja!$A$2:$E$970,4,FALSE),0)</f>
        <v>OCCIDENTE</v>
      </c>
      <c r="C6591" s="23" t="str">
        <f>IFERROR(VLOOKUP(A6591,hoja!$A$2:$E$1370,5,FALSE),0)</f>
        <v>PALMIRA</v>
      </c>
      <c r="D6591" s="23" t="str">
        <f>IFERROR(VLOOKUP(A6591,hoja!A:D,3,FALSE),0)</f>
        <v>50712</v>
      </c>
      <c r="E6591" s="94" t="s">
        <v>645</v>
      </c>
      <c r="F6591" s="23" t="str">
        <f>IFERROR(VLOOKUP(E6591,hoja!$A$2:$E$6970,4,FALSE),0)</f>
        <v>OCCIDENTE</v>
      </c>
      <c r="G6591" s="23" t="str">
        <f>IFERROR(VLOOKUP(E6591,hoja!$A$2:$E$970,5,FALSE),0)</f>
        <v>CALI</v>
      </c>
      <c r="H6591" s="103" t="str">
        <f>IFERROR(VLOOKUP(E6591,hoja!A:C,3,FALSE),0)</f>
        <v>0410</v>
      </c>
      <c r="I6591" s="24" t="str">
        <f t="shared" si="1945"/>
        <v>507120410</v>
      </c>
      <c r="K6591" s="23">
        <v>13</v>
      </c>
      <c r="L6591" s="23" t="str">
        <f t="shared" si="1946"/>
        <v>REGIONAL</v>
      </c>
      <c r="M6591" s="23" t="s">
        <v>618</v>
      </c>
      <c r="N6591" s="23" t="s">
        <v>622</v>
      </c>
      <c r="O6591" s="23">
        <f t="shared" si="1947"/>
        <v>25</v>
      </c>
      <c r="P6591" s="23" t="str">
        <f t="shared" si="1948"/>
        <v>507120410Principal</v>
      </c>
    </row>
    <row r="6592" spans="1:16" ht="15" hidden="1" customHeight="1">
      <c r="A6592" t="s">
        <v>1316</v>
      </c>
      <c r="B6592" s="23" t="str">
        <f>IFERROR(VLOOKUP(A6592,hoja!$A$2:$E$970,4,FALSE),0)</f>
        <v>CENTRO</v>
      </c>
      <c r="C6592" s="23" t="str">
        <f>IFERROR(VLOOKUP(A6592,hoja!$A$2:$E$1370,5,FALSE),0)</f>
        <v>BOGOTÁ</v>
      </c>
      <c r="D6592" s="23" t="str">
        <f>IFERROR(VLOOKUP(A6592,hoja!A:D,3,FALSE),0)</f>
        <v>50588</v>
      </c>
      <c r="E6592" s="94" t="s">
        <v>653</v>
      </c>
      <c r="F6592" s="23" t="str">
        <f>IFERROR(VLOOKUP(E6592,hoja!$A$2:$E$6970,4,FALSE),0)</f>
        <v>CENTRO</v>
      </c>
      <c r="G6592" s="23" t="str">
        <f>IFERROR(VLOOKUP(E6592,hoja!$A$2:$E$970,5,FALSE),0)</f>
        <v>MADRID</v>
      </c>
      <c r="H6592" s="103" t="str">
        <f>IFERROR(VLOOKUP(E6592,hoja!A:C,3,FALSE),0)</f>
        <v>2023</v>
      </c>
      <c r="I6592" s="24" t="str">
        <f t="shared" si="1945"/>
        <v>505882023</v>
      </c>
      <c r="K6592" s="23">
        <v>13</v>
      </c>
      <c r="L6592" s="23" t="str">
        <f t="shared" si="1946"/>
        <v>REGIONAL</v>
      </c>
      <c r="M6592" s="23" t="s">
        <v>618</v>
      </c>
      <c r="N6592" s="23" t="s">
        <v>622</v>
      </c>
      <c r="O6592" s="23">
        <f t="shared" si="1947"/>
        <v>25</v>
      </c>
      <c r="P6592" s="23" t="str">
        <f t="shared" si="1948"/>
        <v>505882023Principal</v>
      </c>
    </row>
    <row r="6593" spans="1:16" ht="15" hidden="1" customHeight="1">
      <c r="A6593" t="s">
        <v>1316</v>
      </c>
      <c r="B6593" s="23" t="str">
        <f>IFERROR(VLOOKUP(A6593,hoja!$A$2:$E$970,4,FALSE),0)</f>
        <v>CENTRO</v>
      </c>
      <c r="C6593" s="23" t="str">
        <f>IFERROR(VLOOKUP(A6593,hoja!$A$2:$E$1370,5,FALSE),0)</f>
        <v>BOGOTÁ</v>
      </c>
      <c r="D6593" s="23" t="str">
        <f>IFERROR(VLOOKUP(A6593,hoja!A:D,3,FALSE),0)</f>
        <v>50588</v>
      </c>
      <c r="E6593" s="94" t="s">
        <v>642</v>
      </c>
      <c r="F6593" s="23" t="str">
        <f>IFERROR(VLOOKUP(E6593,hoja!$A$2:$E$6970,4,FALSE),0)</f>
        <v>COSTA</v>
      </c>
      <c r="G6593" s="23" t="str">
        <f>IFERROR(VLOOKUP(E6593,hoja!$A$2:$E$970,5,FALSE),0)</f>
        <v>BARRANQUILLA</v>
      </c>
      <c r="H6593" s="103" t="str">
        <f>IFERROR(VLOOKUP(E6593,hoja!A:C,3,FALSE),0)</f>
        <v>0111</v>
      </c>
      <c r="I6593" s="24" t="str">
        <f t="shared" si="1945"/>
        <v>505880111</v>
      </c>
      <c r="K6593" s="23">
        <v>994</v>
      </c>
      <c r="L6593" s="23" t="str">
        <f t="shared" si="1946"/>
        <v>NACIONAL</v>
      </c>
      <c r="M6593" s="23" t="s">
        <v>618</v>
      </c>
      <c r="N6593" s="23" t="s">
        <v>622</v>
      </c>
      <c r="O6593" s="23">
        <f t="shared" si="1947"/>
        <v>8</v>
      </c>
      <c r="P6593" s="23" t="str">
        <f t="shared" si="1948"/>
        <v>505880111Principal</v>
      </c>
    </row>
    <row r="6594" spans="1:16" ht="15" hidden="1" customHeight="1">
      <c r="A6594" t="s">
        <v>817</v>
      </c>
      <c r="B6594" s="23" t="str">
        <f>IFERROR(VLOOKUP(A6594,hoja!$A$2:$E$970,4,FALSE),0)</f>
        <v>CENTRO</v>
      </c>
      <c r="C6594" s="23" t="str">
        <f>IFERROR(VLOOKUP(A6594,hoja!$A$2:$E$1370,5,FALSE),0)</f>
        <v>BOGOTÁ</v>
      </c>
      <c r="D6594" s="23" t="str">
        <f>IFERROR(VLOOKUP(A6594,hoja!A:D,3,FALSE),0)</f>
        <v>50304</v>
      </c>
      <c r="E6594" s="94" t="s">
        <v>807</v>
      </c>
      <c r="F6594" s="23" t="str">
        <f>IFERROR(VLOOKUP(E6594,hoja!$A$2:$E$6970,4,FALSE),0)</f>
        <v>CENTRO</v>
      </c>
      <c r="G6594" s="23" t="str">
        <f>IFERROR(VLOOKUP(E6594,hoja!$A$2:$E$970,5,FALSE),0)</f>
        <v>BOGOTÁ</v>
      </c>
      <c r="H6594" s="103" t="str">
        <f>IFERROR(VLOOKUP(E6594,hoja!A:C,3,FALSE),0)</f>
        <v>0460</v>
      </c>
      <c r="I6594" s="24" t="str">
        <f t="shared" si="1945"/>
        <v>503040460</v>
      </c>
      <c r="K6594" s="23">
        <v>6</v>
      </c>
      <c r="L6594" s="23" t="str">
        <f t="shared" si="1946"/>
        <v>REGIONAL</v>
      </c>
      <c r="M6594" s="23" t="s">
        <v>618</v>
      </c>
      <c r="N6594" s="23" t="s">
        <v>622</v>
      </c>
      <c r="O6594" s="23">
        <f t="shared" si="1947"/>
        <v>25</v>
      </c>
      <c r="P6594" s="23" t="str">
        <f t="shared" si="1948"/>
        <v>503040460Principal</v>
      </c>
    </row>
    <row r="6595" spans="1:16" ht="15" hidden="1" customHeight="1">
      <c r="A6595" t="s">
        <v>817</v>
      </c>
      <c r="B6595" s="23" t="str">
        <f>IFERROR(VLOOKUP(A6595,hoja!$A$2:$E$970,4,FALSE),0)</f>
        <v>CENTRO</v>
      </c>
      <c r="C6595" s="23" t="str">
        <f>IFERROR(VLOOKUP(A6595,hoja!$A$2:$E$1370,5,FALSE),0)</f>
        <v>BOGOTÁ</v>
      </c>
      <c r="D6595" s="23" t="str">
        <f>IFERROR(VLOOKUP(A6595,hoja!A:D,3,FALSE),0)</f>
        <v>50304</v>
      </c>
      <c r="E6595" s="94" t="s">
        <v>1394</v>
      </c>
      <c r="F6595" s="23" t="str">
        <f>IFERROR(VLOOKUP(E6595,hoja!$A$2:$E$6970,4,FALSE),0)</f>
        <v>CENTRO</v>
      </c>
      <c r="G6595" s="23" t="str">
        <f>IFERROR(VLOOKUP(E6595,hoja!$A$2:$E$970,5,FALSE),0)</f>
        <v>BOGOTA</v>
      </c>
      <c r="H6595" s="103" t="str">
        <f>IFERROR(VLOOKUP(E6595,hoja!A:C,3,FALSE),0)</f>
        <v>50713</v>
      </c>
      <c r="I6595" s="24" t="str">
        <f t="shared" si="1945"/>
        <v>5030450713</v>
      </c>
      <c r="K6595" s="23">
        <v>7</v>
      </c>
      <c r="L6595" s="23" t="str">
        <f t="shared" si="1946"/>
        <v>REGIONAL</v>
      </c>
      <c r="M6595" s="23" t="s">
        <v>618</v>
      </c>
      <c r="N6595" s="23" t="s">
        <v>622</v>
      </c>
      <c r="O6595" s="23">
        <f t="shared" si="1947"/>
        <v>25</v>
      </c>
      <c r="P6595" s="23" t="str">
        <f t="shared" si="1948"/>
        <v>5030450713Principal</v>
      </c>
    </row>
    <row r="6596" spans="1:16" ht="15" hidden="1" customHeight="1">
      <c r="A6596" t="s">
        <v>1173</v>
      </c>
      <c r="B6596" s="23" t="str">
        <f>IFERROR(VLOOKUP(A6596,hoja!$A$2:$E$970,4,FALSE),0)</f>
        <v>COSTA</v>
      </c>
      <c r="C6596" s="23" t="str">
        <f>IFERROR(VLOOKUP(A6596,hoja!$A$2:$E$1370,5,FALSE),0)</f>
        <v>MALAMBO</v>
      </c>
      <c r="D6596" s="23" t="str">
        <f>IFERROR(VLOOKUP(A6596,hoja!A:D,3,FALSE),0)</f>
        <v>50257</v>
      </c>
      <c r="E6596" s="94" t="s">
        <v>675</v>
      </c>
      <c r="F6596" s="23" t="str">
        <f>IFERROR(VLOOKUP(E6596,hoja!$A$2:$E$6970,4,FALSE),0)</f>
        <v>COSTA</v>
      </c>
      <c r="G6596" s="23" t="str">
        <f>IFERROR(VLOOKUP(E6596,hoja!$A$2:$E$970,5,FALSE),0)</f>
        <v>CARTAGENA</v>
      </c>
      <c r="H6596" s="103">
        <f>IFERROR(VLOOKUP(E6596,hoja!A:C,3,FALSE),0)</f>
        <v>3002</v>
      </c>
      <c r="I6596" s="24" t="str">
        <f t="shared" si="1945"/>
        <v>502573002</v>
      </c>
      <c r="K6596" s="23">
        <v>123</v>
      </c>
      <c r="L6596" s="23" t="str">
        <f t="shared" si="1946"/>
        <v>REGIONAL</v>
      </c>
      <c r="M6596" s="23" t="s">
        <v>618</v>
      </c>
      <c r="N6596" s="23" t="s">
        <v>622</v>
      </c>
      <c r="O6596" s="23">
        <f t="shared" si="1947"/>
        <v>25</v>
      </c>
      <c r="P6596" s="23" t="str">
        <f t="shared" si="1948"/>
        <v>502573002Principal</v>
      </c>
    </row>
    <row r="6597" spans="1:16" ht="15" hidden="1" customHeight="1">
      <c r="A6597" t="s">
        <v>1296</v>
      </c>
      <c r="B6597" s="23" t="str">
        <f>IFERROR(VLOOKUP(A6597,hoja!$A$2:$E$970,4,FALSE),0)</f>
        <v>CENTRO</v>
      </c>
      <c r="C6597" s="23" t="str">
        <f>IFERROR(VLOOKUP(A6597,hoja!$A$2:$E$1370,5,FALSE),0)</f>
        <v>TOCANCIPÁ</v>
      </c>
      <c r="D6597" s="23" t="str">
        <f>IFERROR(VLOOKUP(A6597,hoja!A:D,3,FALSE),0)</f>
        <v>50448</v>
      </c>
      <c r="E6597" s="94" t="s">
        <v>801</v>
      </c>
      <c r="F6597" s="23" t="str">
        <f>IFERROR(VLOOKUP(E6597,hoja!$A$2:$E$6970,4,FALSE),0)</f>
        <v>CENTRO</v>
      </c>
      <c r="G6597" s="23" t="str">
        <f>IFERROR(VLOOKUP(E6597,hoja!$A$2:$E$970,5,FALSE),0)</f>
        <v>SESQUILÉ</v>
      </c>
      <c r="H6597" s="103" t="str">
        <f>IFERROR(VLOOKUP(E6597,hoja!A:C,3,FALSE),0)</f>
        <v>6034</v>
      </c>
      <c r="I6597" s="24" t="str">
        <f t="shared" si="1945"/>
        <v>504486034</v>
      </c>
      <c r="K6597" s="23">
        <v>8</v>
      </c>
      <c r="L6597" s="23" t="str">
        <f t="shared" si="1946"/>
        <v>REGIONAL</v>
      </c>
      <c r="M6597" s="23" t="s">
        <v>618</v>
      </c>
      <c r="N6597" s="23" t="s">
        <v>622</v>
      </c>
      <c r="O6597" s="23">
        <f t="shared" si="1947"/>
        <v>25</v>
      </c>
      <c r="P6597" s="23" t="str">
        <f t="shared" si="1948"/>
        <v>504486034Principal</v>
      </c>
    </row>
    <row r="6598" spans="1:16" ht="15" hidden="1" customHeight="1">
      <c r="A6598" t="s">
        <v>1231</v>
      </c>
      <c r="B6598" s="23" t="str">
        <f>IFERROR(VLOOKUP(A6598,hoja!$A$2:$E$970,4,FALSE),0)</f>
        <v>CENTRO</v>
      </c>
      <c r="C6598" s="23" t="str">
        <f>IFERROR(VLOOKUP(A6598,hoja!$A$2:$E$1370,5,FALSE),0)</f>
        <v>BOGOTÁ</v>
      </c>
      <c r="D6598" s="23" t="str">
        <f>IFERROR(VLOOKUP(A6598,hoja!A:D,3,FALSE),0)</f>
        <v>50263</v>
      </c>
      <c r="E6598" s="94" t="s">
        <v>635</v>
      </c>
      <c r="F6598" s="23" t="str">
        <f>IFERROR(VLOOKUP(E6598,hoja!$A$2:$E$6970,4,FALSE),0)</f>
        <v>CENTRO</v>
      </c>
      <c r="G6598" s="23" t="str">
        <f>IFERROR(VLOOKUP(E6598,hoja!$A$2:$E$970,5,FALSE),0)</f>
        <v>BOGOTÁ</v>
      </c>
      <c r="H6598" s="103" t="str">
        <f>IFERROR(VLOOKUP(E6598,hoja!A:C,3,FALSE),0)</f>
        <v>0021</v>
      </c>
      <c r="I6598" s="24" t="str">
        <f t="shared" si="1945"/>
        <v>502630021</v>
      </c>
      <c r="K6598" s="23">
        <v>23</v>
      </c>
      <c r="L6598" s="23" t="str">
        <f t="shared" si="1946"/>
        <v>REGIONAL</v>
      </c>
      <c r="M6598" s="23" t="s">
        <v>618</v>
      </c>
      <c r="N6598" s="23" t="s">
        <v>622</v>
      </c>
      <c r="O6598" s="23">
        <f t="shared" si="1947"/>
        <v>25</v>
      </c>
      <c r="P6598" s="23" t="str">
        <f t="shared" si="1948"/>
        <v>502630021Principal</v>
      </c>
    </row>
    <row r="6599" spans="1:16" ht="15" hidden="1" customHeight="1">
      <c r="A6599" t="s">
        <v>653</v>
      </c>
      <c r="B6599" s="23" t="str">
        <f>IFERROR(VLOOKUP(A6599,hoja!$A$2:$E$970,4,FALSE),0)</f>
        <v>CENTRO</v>
      </c>
      <c r="C6599" s="23" t="str">
        <f>IFERROR(VLOOKUP(A6599,hoja!$A$2:$E$1370,5,FALSE),0)</f>
        <v>MADRID</v>
      </c>
      <c r="D6599" s="23" t="str">
        <f>IFERROR(VLOOKUP(A6599,hoja!A:D,3,FALSE),0)</f>
        <v>2023</v>
      </c>
      <c r="E6599" s="94" t="s">
        <v>1080</v>
      </c>
      <c r="F6599" s="23" t="str">
        <f>IFERROR(VLOOKUP(E6599,hoja!$A$2:$E$6970,4,FALSE),0)</f>
        <v>CENTRO</v>
      </c>
      <c r="G6599" s="23" t="str">
        <f>IFERROR(VLOOKUP(E6599,hoja!$A$2:$E$970,5,FALSE),0)</f>
        <v>VILLAVICENCIO</v>
      </c>
      <c r="H6599" s="103" t="str">
        <f>IFERROR(VLOOKUP(E6599,hoja!A:C,3,FALSE),0)</f>
        <v>0029</v>
      </c>
      <c r="I6599" s="24" t="str">
        <f t="shared" si="1945"/>
        <v>20230029</v>
      </c>
      <c r="K6599" s="23">
        <v>133</v>
      </c>
      <c r="L6599" s="23" t="str">
        <f t="shared" si="1946"/>
        <v>REGIONAL</v>
      </c>
      <c r="M6599" s="23" t="s">
        <v>618</v>
      </c>
      <c r="N6599" s="23" t="s">
        <v>622</v>
      </c>
      <c r="O6599" s="23">
        <f t="shared" si="1947"/>
        <v>25</v>
      </c>
      <c r="P6599" s="23" t="str">
        <f t="shared" si="1948"/>
        <v>20230029Principal</v>
      </c>
    </row>
    <row r="6600" spans="1:16" ht="15" hidden="1" customHeight="1">
      <c r="A6600" t="s">
        <v>653</v>
      </c>
      <c r="B6600" s="23" t="str">
        <f>IFERROR(VLOOKUP(A6600,hoja!$A$2:$E$970,4,FALSE),0)</f>
        <v>CENTRO</v>
      </c>
      <c r="C6600" s="23" t="str">
        <f>IFERROR(VLOOKUP(A6600,hoja!$A$2:$E$1370,5,FALSE),0)</f>
        <v>MADRID</v>
      </c>
      <c r="D6600" s="23" t="str">
        <f>IFERROR(VLOOKUP(A6600,hoja!A:D,3,FALSE),0)</f>
        <v>2023</v>
      </c>
      <c r="E6600" s="94" t="s">
        <v>1404</v>
      </c>
      <c r="F6600" s="23" t="str">
        <f>IFERROR(VLOOKUP(E6600,hoja!$A$2:$E$6970,4,FALSE),0)</f>
        <v>CENTRO</v>
      </c>
      <c r="G6600" s="23" t="str">
        <f>IFERROR(VLOOKUP(E6600,hoja!$A$2:$E$970,5,FALSE),0)</f>
        <v>BOGOTÁ</v>
      </c>
      <c r="H6600" s="103" t="str">
        <f>IFERROR(VLOOKUP(E6600,hoja!A:C,3,FALSE),0)</f>
        <v>50589</v>
      </c>
      <c r="I6600" s="24" t="str">
        <f t="shared" si="1945"/>
        <v>202350589</v>
      </c>
      <c r="K6600" s="23">
        <v>20</v>
      </c>
      <c r="L6600" s="23" t="str">
        <f t="shared" si="1946"/>
        <v>REGIONAL</v>
      </c>
      <c r="M6600" s="23" t="s">
        <v>618</v>
      </c>
      <c r="N6600" s="23" t="s">
        <v>622</v>
      </c>
      <c r="O6600" s="23">
        <f t="shared" si="1947"/>
        <v>25</v>
      </c>
      <c r="P6600" s="23" t="str">
        <f t="shared" si="1948"/>
        <v>202350589Principal</v>
      </c>
    </row>
    <row r="6601" spans="1:16" ht="15" hidden="1" customHeight="1">
      <c r="A6601" t="s">
        <v>653</v>
      </c>
      <c r="B6601" s="23" t="str">
        <f>IFERROR(VLOOKUP(A6601,hoja!$A$2:$E$970,4,FALSE),0)</f>
        <v>CENTRO</v>
      </c>
      <c r="C6601" s="23" t="str">
        <f>IFERROR(VLOOKUP(A6601,hoja!$A$2:$E$1370,5,FALSE),0)</f>
        <v>MADRID</v>
      </c>
      <c r="D6601" s="23" t="str">
        <f>IFERROR(VLOOKUP(A6601,hoja!A:D,3,FALSE),0)</f>
        <v>2023</v>
      </c>
      <c r="E6601" s="94" t="s">
        <v>1405</v>
      </c>
      <c r="F6601" s="23" t="str">
        <f>IFERROR(VLOOKUP(E6601,hoja!$A$2:$E$6970,4,FALSE),0)</f>
        <v>COSTA</v>
      </c>
      <c r="G6601" s="23" t="str">
        <f>IFERROR(VLOOKUP(E6601,hoja!$A$2:$E$970,5,FALSE),0)</f>
        <v>BARRANQUILLA</v>
      </c>
      <c r="H6601" s="103" t="str">
        <f>IFERROR(VLOOKUP(E6601,hoja!A:C,3,FALSE),0)</f>
        <v>50534</v>
      </c>
      <c r="I6601" s="24" t="str">
        <f t="shared" si="1945"/>
        <v>202350534</v>
      </c>
      <c r="K6601" s="23">
        <v>454</v>
      </c>
      <c r="L6601" s="23" t="str">
        <f t="shared" si="1946"/>
        <v>NACIONAL</v>
      </c>
      <c r="M6601" s="23" t="s">
        <v>618</v>
      </c>
      <c r="N6601" s="23" t="s">
        <v>622</v>
      </c>
      <c r="O6601" s="23">
        <f t="shared" si="1947"/>
        <v>16</v>
      </c>
      <c r="P6601" s="23" t="str">
        <f t="shared" si="1948"/>
        <v>202350534Principal</v>
      </c>
    </row>
    <row r="6602" spans="1:16" ht="14.25" hidden="1" customHeight="1">
      <c r="A6602" t="s">
        <v>670</v>
      </c>
      <c r="B6602" s="23" t="str">
        <f>IFERROR(VLOOKUP(A6602,hoja!$A$2:$E$970,4,FALSE),0)</f>
        <v>OCCIDENTE</v>
      </c>
      <c r="C6602" s="23" t="str">
        <f>IFERROR(VLOOKUP(A6602,hoja!$A$2:$E$1370,5,FALSE),0)</f>
        <v>PEREIRA</v>
      </c>
      <c r="D6602" s="23" t="str">
        <f>IFERROR(VLOOKUP(A6602,hoja!A:D,3,FALSE),0)</f>
        <v>0134</v>
      </c>
      <c r="E6602" s="94" t="s">
        <v>1406</v>
      </c>
      <c r="F6602" s="23" t="str">
        <f>IFERROR(VLOOKUP(E6602,hoja!$A$2:$E$6970,4,FALSE),0)</f>
        <v>OCCIDENTE</v>
      </c>
      <c r="G6602" s="23" t="str">
        <f>IFERROR(VLOOKUP(E6602,hoja!$A$2:$E$970,5,FALSE),0)</f>
        <v>LA VIRGINIA</v>
      </c>
      <c r="H6602" s="103" t="str">
        <f>IFERROR(VLOOKUP(E6602,hoja!A:C,3,FALSE),0)</f>
        <v>50208</v>
      </c>
      <c r="I6602" s="24" t="str">
        <f t="shared" si="1945"/>
        <v>013450208</v>
      </c>
      <c r="K6602" s="23">
        <v>24</v>
      </c>
      <c r="L6602" s="23" t="str">
        <f t="shared" si="1946"/>
        <v>REGIONAL</v>
      </c>
      <c r="M6602" s="23" t="s">
        <v>618</v>
      </c>
      <c r="N6602" s="23" t="s">
        <v>622</v>
      </c>
      <c r="O6602" s="23">
        <f t="shared" si="1947"/>
        <v>25</v>
      </c>
      <c r="P6602" s="23" t="str">
        <f t="shared" si="1948"/>
        <v>013450208Principal</v>
      </c>
    </row>
    <row r="6603" spans="1:16" ht="15" hidden="1" customHeight="1">
      <c r="A6603" t="s">
        <v>672</v>
      </c>
      <c r="B6603" s="23" t="str">
        <f>IFERROR(VLOOKUP(A6603,hoja!$A$2:$E$970,4,FALSE),0)</f>
        <v>ANTIOQUIA</v>
      </c>
      <c r="C6603" s="23" t="str">
        <f>IFERROR(VLOOKUP(A6603,hoja!$A$2:$E$1370,5,FALSE),0)</f>
        <v>MEDELLÍN</v>
      </c>
      <c r="D6603" s="23" t="str">
        <f>IFERROR(VLOOKUP(A6603,hoja!A:D,3,FALSE),0)</f>
        <v>0092</v>
      </c>
      <c r="E6603" s="94" t="s">
        <v>581</v>
      </c>
      <c r="F6603" s="23" t="str">
        <f>IFERROR(VLOOKUP(E6603,hoja!$A$2:$E$6970,4,FALSE),0)</f>
        <v>OCCIDENTE</v>
      </c>
      <c r="G6603" s="23" t="str">
        <f>IFERROR(VLOOKUP(E6603,hoja!$A$2:$E$970,5,FALSE),0)</f>
        <v>CALI</v>
      </c>
      <c r="H6603" s="103" t="str">
        <f>IFERROR(VLOOKUP(E6603,hoja!A:C,3,FALSE),0)</f>
        <v>60043</v>
      </c>
      <c r="I6603" s="24" t="str">
        <f t="shared" si="1945"/>
        <v>009260043</v>
      </c>
      <c r="K6603" s="23">
        <v>397</v>
      </c>
      <c r="L6603" s="23" t="str">
        <f t="shared" si="1946"/>
        <v>NACIONAL</v>
      </c>
      <c r="M6603" s="23" t="s">
        <v>618</v>
      </c>
      <c r="N6603" s="23" t="s">
        <v>622</v>
      </c>
      <c r="O6603" s="23">
        <f t="shared" si="1947"/>
        <v>16</v>
      </c>
      <c r="P6603" s="23" t="str">
        <f t="shared" si="1948"/>
        <v>009260043Principal</v>
      </c>
    </row>
    <row r="6604" spans="1:16" ht="15" hidden="1" customHeight="1">
      <c r="A6604" t="s">
        <v>1059</v>
      </c>
      <c r="B6604" s="23" t="str">
        <f>IFERROR(VLOOKUP(A6604,hoja!$A$2:$E$970,4,FALSE),0)</f>
        <v>ANTIOQUIA</v>
      </c>
      <c r="C6604" s="23" t="str">
        <f>IFERROR(VLOOKUP(A6604,hoja!$A$2:$E$1370,5,FALSE),0)</f>
        <v>MEDELLÍN</v>
      </c>
      <c r="D6604" s="23" t="str">
        <f>IFERROR(VLOOKUP(A6604,hoja!A:D,3,FALSE),0)</f>
        <v>0043</v>
      </c>
      <c r="E6604" s="94" t="s">
        <v>1127</v>
      </c>
      <c r="F6604" s="23" t="str">
        <f>IFERROR(VLOOKUP(E6604,hoja!$A$2:$E$6970,4,FALSE),0)</f>
        <v>ANTIOQUIA</v>
      </c>
      <c r="G6604" s="23" t="str">
        <f>IFERROR(VLOOKUP(E6604,hoja!$A$2:$E$970,5,FALSE),0)</f>
        <v>MEDELLÍN</v>
      </c>
      <c r="H6604" s="103" t="str">
        <f>IFERROR(VLOOKUP(E6604,hoja!A:C,3,FALSE),0)</f>
        <v>50333</v>
      </c>
      <c r="I6604" s="24" t="str">
        <f t="shared" si="1945"/>
        <v>004350333</v>
      </c>
      <c r="K6604" s="23">
        <v>18</v>
      </c>
      <c r="L6604" s="23" t="str">
        <f t="shared" si="1946"/>
        <v>REGIONAL</v>
      </c>
      <c r="M6604" s="23" t="s">
        <v>618</v>
      </c>
      <c r="N6604" s="23" t="s">
        <v>622</v>
      </c>
      <c r="O6604" s="23">
        <f t="shared" si="1947"/>
        <v>25</v>
      </c>
      <c r="P6604" s="23" t="str">
        <f t="shared" si="1948"/>
        <v>004350333Principal</v>
      </c>
    </row>
    <row r="6605" spans="1:16" ht="15" hidden="1" customHeight="1">
      <c r="A6605" t="s">
        <v>1059</v>
      </c>
      <c r="B6605" s="23" t="str">
        <f>IFERROR(VLOOKUP(A6605,hoja!$A$2:$E$970,4,FALSE),0)</f>
        <v>ANTIOQUIA</v>
      </c>
      <c r="C6605" s="23" t="str">
        <f>IFERROR(VLOOKUP(A6605,hoja!$A$2:$E$1370,5,FALSE),0)</f>
        <v>MEDELLÍN</v>
      </c>
      <c r="D6605" s="23" t="str">
        <f>IFERROR(VLOOKUP(A6605,hoja!A:D,3,FALSE),0)</f>
        <v>0043</v>
      </c>
      <c r="E6605" s="94" t="s">
        <v>685</v>
      </c>
      <c r="F6605" s="23" t="str">
        <f>IFERROR(VLOOKUP(E6605,hoja!$A$2:$E$6970,4,FALSE),0)</f>
        <v>ANTIOQUIA</v>
      </c>
      <c r="G6605" s="23" t="str">
        <f>IFERROR(VLOOKUP(E6605,hoja!$A$2:$E$970,5,FALSE),0)</f>
        <v>MEDELLÍN</v>
      </c>
      <c r="H6605" s="103" t="str">
        <f>IFERROR(VLOOKUP(E6605,hoja!A:C,3,FALSE),0)</f>
        <v>60097</v>
      </c>
      <c r="I6605" s="24" t="str">
        <f t="shared" si="1945"/>
        <v>004360097</v>
      </c>
      <c r="K6605" s="23">
        <v>32</v>
      </c>
      <c r="L6605" s="23" t="str">
        <f t="shared" si="1946"/>
        <v>REGIONAL</v>
      </c>
      <c r="M6605" s="23" t="s">
        <v>618</v>
      </c>
      <c r="N6605" s="23" t="s">
        <v>622</v>
      </c>
      <c r="O6605" s="23">
        <f t="shared" si="1947"/>
        <v>25</v>
      </c>
      <c r="P6605" s="23" t="str">
        <f t="shared" si="1948"/>
        <v>004360097Principal</v>
      </c>
    </row>
    <row r="6606" spans="1:16" ht="15" hidden="1" customHeight="1">
      <c r="A6606" t="s">
        <v>675</v>
      </c>
      <c r="B6606" s="23" t="str">
        <f>IFERROR(VLOOKUP(A6606,hoja!$A$2:$E$970,4,FALSE),0)</f>
        <v>COSTA</v>
      </c>
      <c r="C6606" s="23" t="str">
        <f>IFERROR(VLOOKUP(A6606,hoja!$A$2:$E$1370,5,FALSE),0)</f>
        <v>CARTAGENA</v>
      </c>
      <c r="D6606" s="23">
        <f>IFERROR(VLOOKUP(A6606,hoja!A:D,3,FALSE),0)</f>
        <v>3002</v>
      </c>
      <c r="E6606" s="40" t="s">
        <v>731</v>
      </c>
      <c r="F6606" s="23" t="str">
        <f>IFERROR(VLOOKUP(E6606,hoja!$A$2:$E$6970,4,FALSE),0)</f>
        <v>SANTANDER</v>
      </c>
      <c r="G6606" s="23" t="str">
        <f>IFERROR(VLOOKUP(E6606,hoja!$A$2:$E$970,5,FALSE),0)</f>
        <v>CÚCUTA</v>
      </c>
      <c r="H6606" s="103" t="str">
        <f>IFERROR(VLOOKUP(E6606,hoja!A:C,3,FALSE),0)</f>
        <v>0438</v>
      </c>
      <c r="I6606" s="24" t="str">
        <f t="shared" si="1945"/>
        <v>30020438</v>
      </c>
      <c r="K6606" s="23">
        <v>798</v>
      </c>
      <c r="L6606" s="23" t="str">
        <f t="shared" si="1946"/>
        <v>NACIONAL</v>
      </c>
      <c r="M6606" s="23" t="s">
        <v>618</v>
      </c>
      <c r="N6606" s="23" t="s">
        <v>622</v>
      </c>
      <c r="O6606" s="23">
        <f t="shared" si="1947"/>
        <v>12</v>
      </c>
      <c r="P6606" s="23" t="str">
        <f t="shared" si="1948"/>
        <v>30020438Principal</v>
      </c>
    </row>
    <row r="6607" spans="1:16" ht="15" hidden="1" customHeight="1">
      <c r="A6607" t="s">
        <v>675</v>
      </c>
      <c r="B6607" s="23" t="str">
        <f>IFERROR(VLOOKUP(A6607,hoja!$A$2:$E$970,4,FALSE),0)</f>
        <v>COSTA</v>
      </c>
      <c r="C6607" s="23" t="str">
        <f>IFERROR(VLOOKUP(A6607,hoja!$A$2:$E$1370,5,FALSE),0)</f>
        <v>CARTAGENA</v>
      </c>
      <c r="D6607" s="23">
        <f>IFERROR(VLOOKUP(A6607,hoja!A:D,3,FALSE),0)</f>
        <v>3002</v>
      </c>
      <c r="E6607" s="40" t="s">
        <v>873</v>
      </c>
      <c r="F6607" s="23" t="str">
        <f>IFERROR(VLOOKUP(E6607,hoja!$A$2:$E$6970,4,FALSE),0)</f>
        <v>OCCIDENTE</v>
      </c>
      <c r="G6607" s="23" t="str">
        <f>IFERROR(VLOOKUP(E6607,hoja!$A$2:$E$970,5,FALSE),0)</f>
        <v>MANIZALES</v>
      </c>
      <c r="H6607" s="103" t="str">
        <f>IFERROR(VLOOKUP(E6607,hoja!A:C,3,FALSE),0)</f>
        <v>1711</v>
      </c>
      <c r="I6607" s="24" t="str">
        <f t="shared" si="1945"/>
        <v>30021711</v>
      </c>
      <c r="K6607" s="23">
        <v>861</v>
      </c>
      <c r="L6607" s="23" t="str">
        <f t="shared" si="1946"/>
        <v>NACIONAL</v>
      </c>
      <c r="M6607" s="23" t="s">
        <v>618</v>
      </c>
      <c r="N6607" s="23" t="s">
        <v>622</v>
      </c>
      <c r="O6607" s="23">
        <f t="shared" si="1947"/>
        <v>8</v>
      </c>
      <c r="P6607" s="23" t="str">
        <f t="shared" si="1948"/>
        <v>30021711Principal</v>
      </c>
    </row>
    <row r="6608" spans="1:16" ht="15" hidden="1" customHeight="1">
      <c r="A6608" t="s">
        <v>675</v>
      </c>
      <c r="B6608" s="23" t="str">
        <f>IFERROR(VLOOKUP(A6608,hoja!$A$2:$E$970,4,FALSE),0)</f>
        <v>COSTA</v>
      </c>
      <c r="C6608" s="23" t="str">
        <f>IFERROR(VLOOKUP(A6608,hoja!$A$2:$E$1370,5,FALSE),0)</f>
        <v>CARTAGENA</v>
      </c>
      <c r="D6608" s="23">
        <f>IFERROR(VLOOKUP(A6608,hoja!A:D,3,FALSE),0)</f>
        <v>3002</v>
      </c>
      <c r="E6608" s="40" t="s">
        <v>679</v>
      </c>
      <c r="F6608" s="23" t="str">
        <f>IFERROR(VLOOKUP(E6608,hoja!$A$2:$E$6970,4,FALSE),0)</f>
        <v>CENTRO</v>
      </c>
      <c r="G6608" s="23" t="str">
        <f>IFERROR(VLOOKUP(E6608,hoja!$A$2:$E$970,5,FALSE),0)</f>
        <v>NEIVA</v>
      </c>
      <c r="H6608" s="103" t="str">
        <f>IFERROR(VLOOKUP(E6608,hoja!A:C,3,FALSE),0)</f>
        <v>0385</v>
      </c>
      <c r="I6608" s="24" t="str">
        <f t="shared" si="1945"/>
        <v>30020385</v>
      </c>
      <c r="K6608" s="23">
        <v>1241</v>
      </c>
      <c r="L6608" s="23" t="str">
        <f t="shared" si="1946"/>
        <v>NACIONAL</v>
      </c>
      <c r="M6608" s="23" t="s">
        <v>618</v>
      </c>
      <c r="N6608" s="23" t="s">
        <v>622</v>
      </c>
      <c r="O6608" s="23">
        <f t="shared" si="1947"/>
        <v>6</v>
      </c>
      <c r="P6608" s="23" t="str">
        <f t="shared" si="1948"/>
        <v>30020385Principal</v>
      </c>
    </row>
    <row r="6609" spans="1:16" ht="15" hidden="1" customHeight="1">
      <c r="A6609" t="s">
        <v>675</v>
      </c>
      <c r="B6609" s="23" t="str">
        <f>IFERROR(VLOOKUP(A6609,hoja!$A$2:$E$970,4,FALSE),0)</f>
        <v>COSTA</v>
      </c>
      <c r="C6609" s="23" t="str">
        <f>IFERROR(VLOOKUP(A6609,hoja!$A$2:$E$1370,5,FALSE),0)</f>
        <v>CARTAGENA</v>
      </c>
      <c r="D6609" s="23">
        <f>IFERROR(VLOOKUP(A6609,hoja!A:D,3,FALSE),0)</f>
        <v>3002</v>
      </c>
      <c r="E6609" s="40" t="s">
        <v>637</v>
      </c>
      <c r="F6609" s="23" t="str">
        <f>IFERROR(VLOOKUP(E6609,hoja!$A$2:$E$6970,4,FALSE),0)</f>
        <v>SANTANDER</v>
      </c>
      <c r="G6609" s="23" t="str">
        <f>IFERROR(VLOOKUP(E6609,hoja!$A$2:$E$970,5,FALSE),0)</f>
        <v>PIEDECUESTA</v>
      </c>
      <c r="H6609" s="103" t="str">
        <f>IFERROR(VLOOKUP(E6609,hoja!A:C,3,FALSE),0)</f>
        <v>0422</v>
      </c>
      <c r="I6609" s="24" t="str">
        <f t="shared" si="1945"/>
        <v>30020422</v>
      </c>
      <c r="K6609" s="23">
        <v>697</v>
      </c>
      <c r="L6609" s="23" t="str">
        <f t="shared" si="1946"/>
        <v>NACIONAL</v>
      </c>
      <c r="M6609" s="23" t="s">
        <v>618</v>
      </c>
      <c r="N6609" s="23" t="s">
        <v>622</v>
      </c>
      <c r="O6609" s="23">
        <f t="shared" si="1947"/>
        <v>12</v>
      </c>
      <c r="P6609" s="23" t="str">
        <f t="shared" si="1948"/>
        <v>30020422Principal</v>
      </c>
    </row>
    <row r="6610" spans="1:16" ht="15" hidden="1" customHeight="1">
      <c r="A6610" t="s">
        <v>675</v>
      </c>
      <c r="B6610" s="23" t="str">
        <f>IFERROR(VLOOKUP(A6610,hoja!$A$2:$E$970,4,FALSE),0)</f>
        <v>COSTA</v>
      </c>
      <c r="C6610" s="23" t="str">
        <f>IFERROR(VLOOKUP(A6610,hoja!$A$2:$E$1370,5,FALSE),0)</f>
        <v>CARTAGENA</v>
      </c>
      <c r="D6610" s="23">
        <f>IFERROR(VLOOKUP(A6610,hoja!A:D,3,FALSE),0)</f>
        <v>3002</v>
      </c>
      <c r="E6610" s="40" t="s">
        <v>723</v>
      </c>
      <c r="F6610" s="23" t="str">
        <f>IFERROR(VLOOKUP(E6610,hoja!$A$2:$E$6970,4,FALSE),0)</f>
        <v>COSTA</v>
      </c>
      <c r="G6610" s="23" t="str">
        <f>IFERROR(VLOOKUP(E6610,hoja!$A$2:$E$970,5,FALSE),0)</f>
        <v>SANTA MARTA</v>
      </c>
      <c r="H6610" s="103" t="str">
        <f>IFERROR(VLOOKUP(E6610,hoja!A:C,3,FALSE),0)</f>
        <v>0118</v>
      </c>
      <c r="I6610" s="24" t="str">
        <f t="shared" si="1945"/>
        <v>30020118</v>
      </c>
      <c r="K6610" s="23">
        <v>251</v>
      </c>
      <c r="L6610" s="23" t="str">
        <f t="shared" si="1946"/>
        <v>REGIONAL</v>
      </c>
      <c r="M6610" s="23" t="s">
        <v>618</v>
      </c>
      <c r="N6610" s="23" t="s">
        <v>622</v>
      </c>
      <c r="O6610" s="23">
        <f t="shared" si="1947"/>
        <v>16</v>
      </c>
      <c r="P6610" s="23" t="str">
        <f t="shared" si="1948"/>
        <v>30020118Principal</v>
      </c>
    </row>
    <row r="6611" spans="1:16" ht="15" hidden="1" customHeight="1">
      <c r="A6611" t="s">
        <v>675</v>
      </c>
      <c r="B6611" s="23" t="str">
        <f>IFERROR(VLOOKUP(A6611,hoja!$A$2:$E$970,4,FALSE),0)</f>
        <v>COSTA</v>
      </c>
      <c r="C6611" s="23" t="str">
        <f>IFERROR(VLOOKUP(A6611,hoja!$A$2:$E$1370,5,FALSE),0)</f>
        <v>CARTAGENA</v>
      </c>
      <c r="D6611" s="23">
        <f>IFERROR(VLOOKUP(A6611,hoja!A:D,3,FALSE),0)</f>
        <v>3002</v>
      </c>
      <c r="E6611" s="40" t="s">
        <v>668</v>
      </c>
      <c r="F6611" s="23" t="str">
        <f>IFERROR(VLOOKUP(E6611,hoja!$A$2:$E$6970,4,FALSE),0)</f>
        <v>COSTA</v>
      </c>
      <c r="G6611" s="23" t="str">
        <f>IFERROR(VLOOKUP(E6611,hoja!$A$2:$E$970,5,FALSE),0)</f>
        <v>VALLEDUPAR</v>
      </c>
      <c r="H6611" s="103" t="str">
        <f>IFERROR(VLOOKUP(E6611,hoja!A:C,3,FALSE),0)</f>
        <v>0447</v>
      </c>
      <c r="I6611" s="24" t="str">
        <f t="shared" si="1945"/>
        <v>30020447</v>
      </c>
      <c r="K6611" s="23">
        <v>425</v>
      </c>
      <c r="L6611" s="23" t="str">
        <f t="shared" si="1946"/>
        <v>REGIONAL</v>
      </c>
      <c r="M6611" s="23" t="s">
        <v>618</v>
      </c>
      <c r="N6611" s="23" t="s">
        <v>622</v>
      </c>
      <c r="O6611" s="23">
        <f t="shared" si="1947"/>
        <v>16</v>
      </c>
      <c r="P6611" s="23" t="str">
        <f t="shared" si="1948"/>
        <v>30020447Principal</v>
      </c>
    </row>
    <row r="6612" spans="1:16" ht="15" hidden="1" customHeight="1">
      <c r="A6612" t="s">
        <v>1407</v>
      </c>
      <c r="B6612" s="23" t="str">
        <f>IFERROR(VLOOKUP(A6612,hoja!$A$2:$E$970,4,FALSE),0)</f>
        <v>ANTIOQUIA</v>
      </c>
      <c r="C6612" s="23" t="str">
        <f>IFERROR(VLOOKUP(A6612,hoja!$A$2:$E$1370,5,FALSE),0)</f>
        <v>MEDELLÍN</v>
      </c>
      <c r="D6612" s="23" t="str">
        <f>IFERROR(VLOOKUP(A6612,hoja!A:D,3,FALSE),0)</f>
        <v>50645</v>
      </c>
      <c r="E6612" s="40" t="s">
        <v>635</v>
      </c>
      <c r="F6612" s="23" t="str">
        <f>IFERROR(VLOOKUP(E6612,hoja!$A$2:$E$6970,4,FALSE),0)</f>
        <v>CENTRO</v>
      </c>
      <c r="G6612" s="23" t="str">
        <f>IFERROR(VLOOKUP(E6612,hoja!$A$2:$E$970,5,FALSE),0)</f>
        <v>BOGOTÁ</v>
      </c>
      <c r="H6612" s="103" t="str">
        <f>IFERROR(VLOOKUP(E6612,hoja!A:C,3,FALSE),0)</f>
        <v>0021</v>
      </c>
      <c r="I6612" s="24" t="str">
        <f t="shared" si="1945"/>
        <v>506450021</v>
      </c>
      <c r="K6612" s="23">
        <v>425</v>
      </c>
      <c r="L6612" s="23" t="str">
        <f t="shared" si="1946"/>
        <v>NACIONAL</v>
      </c>
      <c r="M6612" s="23" t="s">
        <v>618</v>
      </c>
      <c r="N6612" s="23" t="s">
        <v>622</v>
      </c>
      <c r="O6612" s="23">
        <f t="shared" si="1947"/>
        <v>16</v>
      </c>
      <c r="P6612" s="23" t="str">
        <f t="shared" si="1948"/>
        <v>506450021Principal</v>
      </c>
    </row>
    <row r="6613" spans="1:16" ht="15" hidden="1" customHeight="1">
      <c r="A6613" t="s">
        <v>1408</v>
      </c>
      <c r="B6613" s="23" t="str">
        <f>IFERROR(VLOOKUP(A6613,hoja!$A$2:$E$970,4,FALSE),0)</f>
        <v>CENTRO</v>
      </c>
      <c r="C6613" s="23" t="str">
        <f>IFERROR(VLOOKUP(A6613,hoja!$A$2:$E$1370,5,FALSE),0)</f>
        <v>BOGOTÁ</v>
      </c>
      <c r="D6613" s="23" t="str">
        <f>IFERROR(VLOOKUP(A6613,hoja!A:D,3,FALSE),0)</f>
        <v>50585</v>
      </c>
      <c r="E6613" s="40" t="s">
        <v>653</v>
      </c>
      <c r="F6613" s="23" t="str">
        <f>IFERROR(VLOOKUP(E6613,hoja!$A$2:$E$6970,4,FALSE),0)</f>
        <v>CENTRO</v>
      </c>
      <c r="G6613" s="23" t="str">
        <f>IFERROR(VLOOKUP(E6613,hoja!$A$2:$E$970,5,FALSE),0)</f>
        <v>MADRID</v>
      </c>
      <c r="H6613" s="103" t="str">
        <f>IFERROR(VLOOKUP(E6613,hoja!A:C,3,FALSE),0)</f>
        <v>2023</v>
      </c>
      <c r="I6613" s="24" t="str">
        <f t="shared" si="1945"/>
        <v>505852023</v>
      </c>
      <c r="K6613" s="23">
        <v>13</v>
      </c>
      <c r="L6613" s="23" t="str">
        <f t="shared" si="1946"/>
        <v>REGIONAL</v>
      </c>
      <c r="M6613" s="23" t="s">
        <v>618</v>
      </c>
      <c r="N6613" s="23" t="s">
        <v>622</v>
      </c>
      <c r="O6613" s="23">
        <f t="shared" si="1947"/>
        <v>25</v>
      </c>
      <c r="P6613" s="23" t="str">
        <f t="shared" si="1948"/>
        <v>505852023Principal</v>
      </c>
    </row>
    <row r="6614" spans="1:16" ht="15" hidden="1" customHeight="1">
      <c r="A6614" t="s">
        <v>792</v>
      </c>
      <c r="B6614" s="23" t="str">
        <f>IFERROR(VLOOKUP(A6614,hoja!$A$2:$E$970,4,FALSE),0)</f>
        <v>CENTRO</v>
      </c>
      <c r="C6614" s="23" t="str">
        <f>IFERROR(VLOOKUP(A6614,hoja!$A$2:$E$1370,5,FALSE),0)</f>
        <v>BOGOTÁ</v>
      </c>
      <c r="D6614" s="23" t="str">
        <f>IFERROR(VLOOKUP(A6614,hoja!A:D,3,FALSE),0)</f>
        <v>60042</v>
      </c>
      <c r="E6614" s="40" t="s">
        <v>807</v>
      </c>
      <c r="F6614" s="23" t="str">
        <f>IFERROR(VLOOKUP(E6614,hoja!$A$2:$E$6970,4,FALSE),0)</f>
        <v>CENTRO</v>
      </c>
      <c r="G6614" s="23" t="str">
        <f>IFERROR(VLOOKUP(E6614,hoja!$A$2:$E$970,5,FALSE),0)</f>
        <v>BOGOTÁ</v>
      </c>
      <c r="H6614" s="103" t="str">
        <f>IFERROR(VLOOKUP(E6614,hoja!A:C,3,FALSE),0)</f>
        <v>0460</v>
      </c>
      <c r="I6614" s="24" t="str">
        <f t="shared" si="1945"/>
        <v>600420460</v>
      </c>
      <c r="K6614" s="23">
        <v>23</v>
      </c>
      <c r="L6614" s="23" t="str">
        <f t="shared" si="1946"/>
        <v>REGIONAL</v>
      </c>
      <c r="M6614" s="23" t="s">
        <v>618</v>
      </c>
      <c r="N6614" s="23" t="s">
        <v>622</v>
      </c>
      <c r="O6614" s="23">
        <f t="shared" si="1947"/>
        <v>25</v>
      </c>
      <c r="P6614" s="23" t="str">
        <f t="shared" si="1948"/>
        <v>600420460Principal</v>
      </c>
    </row>
    <row r="6615" spans="1:16" ht="15" hidden="1" customHeight="1">
      <c r="A6615" t="s">
        <v>792</v>
      </c>
      <c r="B6615" s="23" t="str">
        <f>IFERROR(VLOOKUP(A6615,hoja!$A$2:$E$970,4,FALSE),0)</f>
        <v>CENTRO</v>
      </c>
      <c r="C6615" s="23" t="str">
        <f>IFERROR(VLOOKUP(A6615,hoja!$A$2:$E$1370,5,FALSE),0)</f>
        <v>BOGOTÁ</v>
      </c>
      <c r="D6615" s="23" t="str">
        <f>IFERROR(VLOOKUP(A6615,hoja!A:D,3,FALSE),0)</f>
        <v>60042</v>
      </c>
      <c r="E6615" s="40" t="s">
        <v>653</v>
      </c>
      <c r="F6615" s="23" t="str">
        <f>IFERROR(VLOOKUP(E6615,hoja!$A$2:$E$6970,4,FALSE),0)</f>
        <v>CENTRO</v>
      </c>
      <c r="G6615" s="23" t="str">
        <f>IFERROR(VLOOKUP(E6615,hoja!$A$2:$E$970,5,FALSE),0)</f>
        <v>MADRID</v>
      </c>
      <c r="H6615" s="103" t="str">
        <f>IFERROR(VLOOKUP(E6615,hoja!A:C,3,FALSE),0)</f>
        <v>2023</v>
      </c>
      <c r="I6615" s="24" t="str">
        <f t="shared" si="1945"/>
        <v>600422023</v>
      </c>
      <c r="K6615" s="23">
        <v>19</v>
      </c>
      <c r="L6615" s="23" t="str">
        <f t="shared" si="1946"/>
        <v>REGIONAL</v>
      </c>
      <c r="M6615" s="23" t="s">
        <v>618</v>
      </c>
      <c r="N6615" s="23" t="s">
        <v>622</v>
      </c>
      <c r="O6615" s="23">
        <f t="shared" si="1947"/>
        <v>25</v>
      </c>
      <c r="P6615" s="23" t="str">
        <f t="shared" si="1948"/>
        <v>600422023Principal</v>
      </c>
    </row>
    <row r="6616" spans="1:16" ht="15" hidden="1" customHeight="1">
      <c r="A6616" t="s">
        <v>1082</v>
      </c>
      <c r="B6616" s="23" t="str">
        <f>IFERROR(VLOOKUP(A6616,hoja!$A$2:$E$970,4,FALSE),0)</f>
        <v>COSTA</v>
      </c>
      <c r="C6616" s="23" t="str">
        <f>IFERROR(VLOOKUP(A6616,hoja!$A$2:$E$1370,5,FALSE),0)</f>
        <v>BARRANQUILLA</v>
      </c>
      <c r="D6616" s="23" t="str">
        <f>IFERROR(VLOOKUP(A6616,hoja!A:D,3,FALSE),0)</f>
        <v>50284</v>
      </c>
      <c r="E6616" s="40" t="s">
        <v>630</v>
      </c>
      <c r="F6616" s="23" t="str">
        <f>IFERROR(VLOOKUP(E6616,hoja!$A$2:$E$6970,4,FALSE),0)</f>
        <v>CENTRO</v>
      </c>
      <c r="G6616" s="23" t="str">
        <f>IFERROR(VLOOKUP(E6616,hoja!$A$2:$E$970,5,FALSE),0)</f>
        <v>SESQUILÉ</v>
      </c>
      <c r="H6616" s="103" t="str">
        <f>IFERROR(VLOOKUP(E6616,hoja!A:C,3,FALSE),0)</f>
        <v>1501</v>
      </c>
      <c r="I6616" s="24" t="str">
        <f t="shared" si="1945"/>
        <v>502841501</v>
      </c>
      <c r="K6616" s="35">
        <v>953</v>
      </c>
      <c r="L6616" s="23" t="str">
        <f t="shared" si="1946"/>
        <v>NACIONAL</v>
      </c>
      <c r="M6616" s="23" t="s">
        <v>618</v>
      </c>
      <c r="N6616" s="23" t="s">
        <v>622</v>
      </c>
      <c r="O6616" s="23">
        <f t="shared" si="1947"/>
        <v>8</v>
      </c>
      <c r="P6616" s="23" t="str">
        <f t="shared" si="1948"/>
        <v>502841501Principal</v>
      </c>
    </row>
    <row r="6617" spans="1:16" ht="15" hidden="1" customHeight="1">
      <c r="A6617" t="s">
        <v>1037</v>
      </c>
      <c r="B6617" s="23" t="str">
        <f>IFERROR(VLOOKUP(A6617,hoja!$A$2:$E$970,4,FALSE),0)</f>
        <v>ANTIOQUIA</v>
      </c>
      <c r="C6617" s="23" t="str">
        <f>IFERROR(VLOOKUP(A6617,hoja!$A$2:$E$1370,5,FALSE),0)</f>
        <v>SALGAR</v>
      </c>
      <c r="D6617" s="23" t="str">
        <f>IFERROR(VLOOKUP(A6617,hoja!A:D,3,FALSE),0)</f>
        <v>50508</v>
      </c>
      <c r="E6617" s="40" t="s">
        <v>675</v>
      </c>
      <c r="F6617" s="23" t="str">
        <f>IFERROR(VLOOKUP(E6617,hoja!$A$2:$E$6970,4,FALSE),0)</f>
        <v>COSTA</v>
      </c>
      <c r="G6617" s="23" t="str">
        <f>IFERROR(VLOOKUP(E6617,hoja!$A$2:$E$970,5,FALSE),0)</f>
        <v>CARTAGENA</v>
      </c>
      <c r="H6617" s="103">
        <f>IFERROR(VLOOKUP(E6617,hoja!A:C,3,FALSE),0)</f>
        <v>3002</v>
      </c>
      <c r="I6617" s="24" t="str">
        <f t="shared" si="1945"/>
        <v>505083002</v>
      </c>
      <c r="K6617" s="23">
        <v>793</v>
      </c>
      <c r="L6617" s="23" t="str">
        <f t="shared" si="1946"/>
        <v>NACIONAL</v>
      </c>
      <c r="M6617" s="23" t="s">
        <v>618</v>
      </c>
      <c r="N6617" s="23" t="s">
        <v>622</v>
      </c>
      <c r="O6617" s="23">
        <f t="shared" si="1947"/>
        <v>12</v>
      </c>
      <c r="P6617" s="23" t="str">
        <f t="shared" si="1948"/>
        <v>505083002Principal</v>
      </c>
    </row>
    <row r="6618" spans="1:16" ht="15" hidden="1" customHeight="1">
      <c r="A6618" t="s">
        <v>1192</v>
      </c>
      <c r="B6618" s="23" t="str">
        <f>IFERROR(VLOOKUP(A6618,hoja!$A$2:$E$970,4,FALSE),0)</f>
        <v>CENTRO</v>
      </c>
      <c r="C6618" s="23" t="str">
        <f>IFERROR(VLOOKUP(A6618,hoja!$A$2:$E$1370,5,FALSE),0)</f>
        <v>CHICORAL</v>
      </c>
      <c r="D6618" s="23" t="str">
        <f>IFERROR(VLOOKUP(A6618,hoja!A:D,3,FALSE),0)</f>
        <v>50610</v>
      </c>
      <c r="E6618" s="40" t="s">
        <v>1409</v>
      </c>
      <c r="F6618" s="23" t="str">
        <f>IFERROR(VLOOKUP(E6618,hoja!$A$2:$E$6970,4,FALSE),0)</f>
        <v>COSTA</v>
      </c>
      <c r="G6618" s="23" t="str">
        <f>IFERROR(VLOOKUP(E6618,hoja!$A$2:$E$970,5,FALSE),0)</f>
        <v>BOSCONIA</v>
      </c>
      <c r="H6618" s="103" t="str">
        <f>IFERROR(VLOOKUP(E6618,hoja!A:C,3,FALSE),0)</f>
        <v>50655</v>
      </c>
      <c r="I6618" s="24" t="str">
        <f t="shared" si="1945"/>
        <v>5061050655</v>
      </c>
      <c r="K6618" s="23">
        <v>802</v>
      </c>
      <c r="L6618" s="23" t="str">
        <f t="shared" si="1946"/>
        <v>NACIONAL</v>
      </c>
      <c r="M6618" s="23" t="s">
        <v>618</v>
      </c>
      <c r="N6618" s="23" t="s">
        <v>622</v>
      </c>
      <c r="O6618" s="23">
        <f t="shared" si="1947"/>
        <v>8</v>
      </c>
      <c r="P6618" s="23" t="str">
        <f t="shared" si="1948"/>
        <v>5061050655Principal</v>
      </c>
    </row>
    <row r="6619" spans="1:16" ht="15" hidden="1" customHeight="1">
      <c r="A6619" t="s">
        <v>1192</v>
      </c>
      <c r="B6619" s="23" t="str">
        <f>IFERROR(VLOOKUP(A6619,hoja!$A$2:$E$970,4,FALSE),0)</f>
        <v>CENTRO</v>
      </c>
      <c r="C6619" s="23" t="str">
        <f>IFERROR(VLOOKUP(A6619,hoja!$A$2:$E$1370,5,FALSE),0)</f>
        <v>CHICORAL</v>
      </c>
      <c r="D6619" s="23" t="str">
        <f>IFERROR(VLOOKUP(A6619,hoja!A:D,3,FALSE),0)</f>
        <v>50610</v>
      </c>
      <c r="E6619" s="40" t="s">
        <v>1410</v>
      </c>
      <c r="F6619" s="23" t="str">
        <f>IFERROR(VLOOKUP(E6619,hoja!$A$2:$E$6970,4,FALSE),0)</f>
        <v>COSTA</v>
      </c>
      <c r="G6619" s="23">
        <f>IFERROR(VLOOKUP(E6619,hoja!$A$2:$E$970,5,FALSE),0)</f>
        <v>0</v>
      </c>
      <c r="H6619" s="103" t="str">
        <f>IFERROR(VLOOKUP(E6619,hoja!A:C,3,FALSE),0)</f>
        <v>50711</v>
      </c>
      <c r="I6619" s="24" t="str">
        <f t="shared" si="1945"/>
        <v>5061050711</v>
      </c>
      <c r="K6619" s="23">
        <v>753</v>
      </c>
      <c r="L6619" s="23" t="str">
        <f t="shared" si="1946"/>
        <v>NACIONAL</v>
      </c>
      <c r="M6619" s="23" t="s">
        <v>618</v>
      </c>
      <c r="N6619" s="23" t="s">
        <v>622</v>
      </c>
      <c r="O6619" s="23">
        <f t="shared" si="1947"/>
        <v>12</v>
      </c>
      <c r="P6619" s="23" t="str">
        <f t="shared" si="1948"/>
        <v>5061050711Principal</v>
      </c>
    </row>
    <row r="6620" spans="1:16" ht="15" hidden="1" customHeight="1">
      <c r="A6620" s="26" t="s">
        <v>642</v>
      </c>
      <c r="B6620" s="23" t="str">
        <f>IFERROR(VLOOKUP(A6620,hoja!$A$2:$E$970,4,FALSE),0)</f>
        <v>COSTA</v>
      </c>
      <c r="C6620" s="23" t="str">
        <f>IFERROR(VLOOKUP(A6620,hoja!$A$2:$E$1370,5,FALSE),0)</f>
        <v>BARRANQUILLA</v>
      </c>
      <c r="D6620" s="23" t="str">
        <f>IFERROR(VLOOKUP(A6620,hoja!A:D,3,FALSE),0)</f>
        <v>0111</v>
      </c>
      <c r="E6620" s="23" t="s">
        <v>641</v>
      </c>
      <c r="F6620" s="23" t="str">
        <f>IFERROR(VLOOKUP(E6620,hoja!$A$2:$E$6970,4,FALSE),0)</f>
        <v>ANTIOQUIA</v>
      </c>
      <c r="G6620" s="23" t="str">
        <f>IFERROR(VLOOKUP(E6620,hoja!$A$2:$E$970,5,FALSE),0)</f>
        <v>MEDELLÍN</v>
      </c>
      <c r="H6620" s="103" t="str">
        <f>IFERROR(VLOOKUP(E6620,hoja!A:C,3,FALSE),0)</f>
        <v>0079</v>
      </c>
      <c r="I6620" s="24" t="str">
        <f t="shared" si="1945"/>
        <v>01110079</v>
      </c>
      <c r="K6620" s="23">
        <v>899</v>
      </c>
      <c r="L6620" s="23" t="str">
        <f t="shared" si="1946"/>
        <v>NACIONAL</v>
      </c>
      <c r="M6620" s="23" t="s">
        <v>1411</v>
      </c>
      <c r="N6620" s="23" t="s">
        <v>622</v>
      </c>
      <c r="O6620" s="23">
        <v>16</v>
      </c>
      <c r="P6620" s="23" t="str">
        <f t="shared" si="1948"/>
        <v>01110079EficienteMGM</v>
      </c>
    </row>
    <row r="6621" spans="1:16" ht="15" hidden="1" customHeight="1">
      <c r="A6621" s="26" t="s">
        <v>642</v>
      </c>
      <c r="B6621" s="23" t="str">
        <f>IFERROR(VLOOKUP(A6621,hoja!$A$2:$E$970,4,FALSE),0)</f>
        <v>COSTA</v>
      </c>
      <c r="C6621" s="23" t="str">
        <f>IFERROR(VLOOKUP(A6621,hoja!$A$2:$E$1370,5,FALSE),0)</f>
        <v>BARRANQUILLA</v>
      </c>
      <c r="D6621" s="23" t="str">
        <f>IFERROR(VLOOKUP(A6621,hoja!A:D,3,FALSE),0)</f>
        <v>0111</v>
      </c>
      <c r="E6621" s="23" t="s">
        <v>641</v>
      </c>
      <c r="F6621" s="23" t="str">
        <f>IFERROR(VLOOKUP(E6621,hoja!$A$2:$E$6970,4,FALSE),0)</f>
        <v>ANTIOQUIA</v>
      </c>
      <c r="G6621" s="23" t="str">
        <f>IFERROR(VLOOKUP(E6621,hoja!$A$2:$E$970,5,FALSE),0)</f>
        <v>MEDELLÍN</v>
      </c>
      <c r="H6621" s="103" t="str">
        <f>IFERROR(VLOOKUP(E6621,hoja!A:C,3,FALSE),0)</f>
        <v>0079</v>
      </c>
      <c r="I6621" s="24" t="str">
        <f t="shared" ref="I6621:I6622" si="1949">D6621&amp;H6621</f>
        <v>01110079</v>
      </c>
      <c r="K6621" s="23">
        <v>771</v>
      </c>
      <c r="L6621" s="23" t="str">
        <f t="shared" ref="L6621:L6622" si="1950">IF(B6621=F6621,"REGIONAL","NACIONAL")</f>
        <v>NACIONAL</v>
      </c>
      <c r="M6621" s="23" t="s">
        <v>1004</v>
      </c>
      <c r="N6621" s="23" t="s">
        <v>622</v>
      </c>
      <c r="O6621" s="23">
        <v>16</v>
      </c>
      <c r="P6621" s="23" t="str">
        <f t="shared" ref="P6621:P6622" si="1951">D6621&amp;H6621&amp;M6621</f>
        <v>01110079San Onofre</v>
      </c>
    </row>
    <row r="6622" spans="1:16" ht="15" hidden="1" customHeight="1">
      <c r="A6622" s="39" t="s">
        <v>708</v>
      </c>
      <c r="B6622" s="23" t="str">
        <f>IFERROR(VLOOKUP(A6622,hoja!$A$2:$E$970,4,FALSE),0)</f>
        <v>OCCIDENTE</v>
      </c>
      <c r="C6622" s="23" t="str">
        <f>IFERROR(VLOOKUP(A6622,hoja!$A$2:$E$1370,5,FALSE),0)</f>
        <v>JAMUNDÍ</v>
      </c>
      <c r="D6622" s="23" t="str">
        <f>IFERROR(VLOOKUP(A6622,hoja!A:D,3,FALSE),0)</f>
        <v>0358</v>
      </c>
      <c r="E6622" s="39" t="s">
        <v>641</v>
      </c>
      <c r="F6622" s="23" t="str">
        <f>IFERROR(VLOOKUP(E6622,hoja!$A$2:$E$6970,4,FALSE),0)</f>
        <v>ANTIOQUIA</v>
      </c>
      <c r="G6622" s="23" t="str">
        <f>IFERROR(VLOOKUP(E6622,hoja!$A$2:$E$970,5,FALSE),0)</f>
        <v>MEDELLÍN</v>
      </c>
      <c r="H6622" s="103" t="str">
        <f>IFERROR(VLOOKUP(E6622,hoja!A:C,3,FALSE),0)</f>
        <v>0079</v>
      </c>
      <c r="I6622" s="24" t="str">
        <f t="shared" si="1949"/>
        <v>03580079</v>
      </c>
      <c r="K6622" s="23">
        <v>455</v>
      </c>
      <c r="L6622" s="23" t="str">
        <f t="shared" si="1950"/>
        <v>NACIONAL</v>
      </c>
      <c r="M6622" s="23" t="s">
        <v>618</v>
      </c>
      <c r="N6622" s="23" t="s">
        <v>622</v>
      </c>
      <c r="O6622" s="23">
        <f t="shared" ref="O6622" si="1952">IF(K6622&lt;=250,25,IF(K6622&lt;=500,16,IF(K6622&lt;=800,12,IF(K6622&lt;=1100,8,IF(K6622&lt;=1400,6,IF(K6622&lt;=1700,5))))))</f>
        <v>16</v>
      </c>
      <c r="P6622" s="23" t="str">
        <f t="shared" si="1951"/>
        <v>03580079Principal</v>
      </c>
    </row>
    <row r="6623" spans="1:16" ht="15" hidden="1" customHeight="1">
      <c r="A6623" s="39" t="s">
        <v>743</v>
      </c>
      <c r="B6623" s="23" t="str">
        <f>IFERROR(VLOOKUP(A6623,hoja!$A$2:$E$970,4,FALSE),0)</f>
        <v>CENTRO</v>
      </c>
      <c r="C6623" s="23" t="str">
        <f>IFERROR(VLOOKUP(A6623,hoja!$A$2:$E$1370,5,FALSE),0)</f>
        <v>BOGOTÁ</v>
      </c>
      <c r="D6623" s="23" t="str">
        <f>IFERROR(VLOOKUP(A6623,hoja!A:D,3,FALSE),0)</f>
        <v>0461</v>
      </c>
      <c r="E6623" s="39" t="s">
        <v>1412</v>
      </c>
      <c r="F6623" s="23" t="str">
        <f>IFERROR(VLOOKUP(E6623,hoja!$A$2:$E$6970,4,FALSE),0)</f>
        <v>CENTRO</v>
      </c>
      <c r="G6623" s="23" t="str">
        <f>IFERROR(VLOOKUP(E6623,hoja!$A$2:$E$970,5,FALSE),0)</f>
        <v>BOGOTÁ</v>
      </c>
      <c r="H6623" s="103" t="str">
        <f>IFERROR(VLOOKUP(E6623,hoja!A:C,3,FALSE),0)</f>
        <v>50766</v>
      </c>
      <c r="I6623" s="24" t="str">
        <f t="shared" ref="I6623:I6625" si="1953">D6623&amp;H6623</f>
        <v>046150766</v>
      </c>
      <c r="K6623" s="23">
        <v>12</v>
      </c>
      <c r="L6623" s="23" t="str">
        <f t="shared" ref="L6623:L6624" si="1954">IF(B6623=F6623,"REGIONAL","NACIONAL")</f>
        <v>REGIONAL</v>
      </c>
      <c r="M6623" s="23" t="s">
        <v>618</v>
      </c>
      <c r="N6623" s="23" t="s">
        <v>622</v>
      </c>
      <c r="O6623" s="23">
        <f t="shared" ref="O6623:O6625" si="1955">IF(K6623&lt;=250,25,IF(K6623&lt;=500,16,IF(K6623&lt;=800,12,IF(K6623&lt;=1100,8,IF(K6623&lt;=1400,6,IF(K6623&lt;=1700,5))))))</f>
        <v>25</v>
      </c>
      <c r="P6623" s="23" t="str">
        <f t="shared" ref="P6623:P6625" si="1956">D6623&amp;H6623&amp;M6623</f>
        <v>046150766Principal</v>
      </c>
    </row>
    <row r="6624" spans="1:16" ht="15" hidden="1" customHeight="1">
      <c r="A6624" s="39" t="s">
        <v>635</v>
      </c>
      <c r="B6624" s="23" t="str">
        <f>IFERROR(VLOOKUP(A6624,hoja!$A$2:$E$970,4,FALSE),0)</f>
        <v>CENTRO</v>
      </c>
      <c r="C6624" s="23" t="str">
        <f>IFERROR(VLOOKUP(A6624,hoja!$A$2:$E$1370,5,FALSE),0)</f>
        <v>BOGOTÁ</v>
      </c>
      <c r="D6624" s="23" t="str">
        <f>IFERROR(VLOOKUP(A6624,hoja!A:D,3,FALSE),0)</f>
        <v>0021</v>
      </c>
      <c r="E6624" s="39" t="s">
        <v>1412</v>
      </c>
      <c r="F6624" s="23" t="str">
        <f>IFERROR(VLOOKUP(E6624,hoja!$A$2:$E$6970,4,FALSE),0)</f>
        <v>CENTRO</v>
      </c>
      <c r="G6624" s="23" t="str">
        <f>IFERROR(VLOOKUP(E6624,hoja!$A$2:$E$970,5,FALSE),0)</f>
        <v>BOGOTÁ</v>
      </c>
      <c r="H6624" s="103" t="str">
        <f>IFERROR(VLOOKUP(E6624,hoja!A:C,3,FALSE),0)</f>
        <v>50766</v>
      </c>
      <c r="I6624" s="24" t="str">
        <f t="shared" si="1953"/>
        <v>002150766</v>
      </c>
      <c r="K6624" s="23">
        <v>8</v>
      </c>
      <c r="L6624" s="23" t="str">
        <f t="shared" si="1954"/>
        <v>REGIONAL</v>
      </c>
      <c r="M6624" s="23" t="s">
        <v>618</v>
      </c>
      <c r="N6624" s="23" t="s">
        <v>622</v>
      </c>
      <c r="O6624" s="23">
        <f t="shared" si="1955"/>
        <v>25</v>
      </c>
      <c r="P6624" s="23" t="str">
        <f t="shared" si="1956"/>
        <v>002150766Principal</v>
      </c>
    </row>
    <row r="6625" spans="1:16" ht="15" hidden="1" customHeight="1">
      <c r="A6625" s="26" t="s">
        <v>667</v>
      </c>
      <c r="B6625" s="23" t="str">
        <f>IFERROR(VLOOKUP(A6625,hoja!$A$2:$E$970,4,FALSE),0)</f>
        <v>COSTA</v>
      </c>
      <c r="C6625" s="23" t="str">
        <f>IFERROR(VLOOKUP(A6625,hoja!$A$2:$E$1370,5,FALSE),0)</f>
        <v>MONTERÍA</v>
      </c>
      <c r="D6625" s="23" t="str">
        <f>IFERROR(VLOOKUP(A6625,hoja!A:D,3,FALSE),0)</f>
        <v>0381</v>
      </c>
      <c r="E6625" s="23" t="s">
        <v>617</v>
      </c>
      <c r="F6625" s="23" t="str">
        <f>IFERROR(VLOOKUP(E6625,hoja!$A$2:$E$6970,4,FALSE),0)</f>
        <v>ANTIOQUIA</v>
      </c>
      <c r="G6625" s="23" t="str">
        <f>IFERROR(VLOOKUP(E6625,hoja!$A$2:$E$970,5,FALSE),0)</f>
        <v>MEDELLÍN</v>
      </c>
      <c r="H6625" s="103">
        <f>IFERROR(VLOOKUP(E6625,hoja!A:C,3,FALSE),0)</f>
        <v>50443</v>
      </c>
      <c r="I6625" s="24" t="str">
        <f t="shared" si="1953"/>
        <v>038150443</v>
      </c>
      <c r="K6625" s="23">
        <v>432</v>
      </c>
      <c r="L6625" s="23" t="str">
        <f>IF(B6625=F6625,"REGIONAL","NACIONAL")</f>
        <v>NACIONAL</v>
      </c>
      <c r="M6625" s="23" t="s">
        <v>1238</v>
      </c>
      <c r="N6625" s="23" cm="1">
        <f t="array" aca="1" ref="N6625" ca="1">IFERROR(IF(M6625="Principal","LES_ACTIVE",LES_INACTIVE),0)</f>
        <v>0</v>
      </c>
      <c r="O6625" s="23">
        <v>25</v>
      </c>
      <c r="P6625" s="23" t="str">
        <f t="shared" si="1956"/>
        <v>038150443Remedios</v>
      </c>
    </row>
    <row r="6626" spans="1:16" ht="15" hidden="1" customHeight="1">
      <c r="A6626" s="26" t="s">
        <v>667</v>
      </c>
      <c r="B6626" s="23" t="str">
        <f>IFERROR(VLOOKUP(A6626,hoja!$A$2:$E$970,4,FALSE),0)</f>
        <v>COSTA</v>
      </c>
      <c r="C6626" s="23" t="str">
        <f>IFERROR(VLOOKUP(A6626,hoja!$A$2:$E$1370,5,FALSE),0)</f>
        <v>MONTERÍA</v>
      </c>
      <c r="D6626" s="23" t="str">
        <f>IFERROR(VLOOKUP(A6626,hoja!A:D,3,FALSE),0)</f>
        <v>0381</v>
      </c>
      <c r="E6626" s="23" t="s">
        <v>617</v>
      </c>
      <c r="F6626" s="23" t="str">
        <f>IFERROR(VLOOKUP(E6626,hoja!$A$2:$E$6970,4,FALSE),0)</f>
        <v>ANTIOQUIA</v>
      </c>
      <c r="G6626" s="23" t="str">
        <f>IFERROR(VLOOKUP(E6626,hoja!$A$2:$E$970,5,FALSE),0)</f>
        <v>MEDELLÍN</v>
      </c>
      <c r="H6626" s="103">
        <f>IFERROR(VLOOKUP(E6626,hoja!A:C,3,FALSE),0)</f>
        <v>50443</v>
      </c>
      <c r="I6626" s="24" t="str">
        <f t="shared" ref="I6626" si="1957">D6626&amp;H6626</f>
        <v>038150443</v>
      </c>
      <c r="K6626" s="23">
        <v>527</v>
      </c>
      <c r="L6626" s="23" t="str">
        <f>IF(B6626=F6626,"REGIONAL","NACIONAL")</f>
        <v>NACIONAL</v>
      </c>
      <c r="M6626" s="23" t="s">
        <v>662</v>
      </c>
      <c r="N6626" s="23" cm="1">
        <f t="array" aca="1" ref="N6626" ca="1">IFERROR(IF(M6626="Principal","LES_ACTIVE",LES_INACTIVE),0)</f>
        <v>0</v>
      </c>
      <c r="O6626" s="23">
        <f t="shared" ref="O6626" si="1958">IF(K6626&lt;=250,25,IF(K6626&lt;=500,16,IF(K6626&lt;=800,12,IF(K6626&lt;=1100,8,IF(K6626&lt;=1400,6,IF(K6626&lt;=1700,5))))))</f>
        <v>12</v>
      </c>
      <c r="P6626" s="23" t="str">
        <f t="shared" ref="P6626" si="1959">D6626&amp;H6626&amp;M6626</f>
        <v>038150443Uraba</v>
      </c>
    </row>
    <row r="6627" spans="1:16" ht="15" hidden="1" customHeight="1">
      <c r="A6627" s="26" t="s">
        <v>667</v>
      </c>
      <c r="B6627" s="23" t="str">
        <f>IFERROR(VLOOKUP(A6627,hoja!$A$2:$E$970,4,FALSE),0)</f>
        <v>COSTA</v>
      </c>
      <c r="C6627" s="23" t="str">
        <f>IFERROR(VLOOKUP(A6627,hoja!$A$2:$E$1370,5,FALSE),0)</f>
        <v>MONTERÍA</v>
      </c>
      <c r="D6627" s="23" t="str">
        <f>IFERROR(VLOOKUP(A6627,hoja!A:D,3,FALSE),0)</f>
        <v>0381</v>
      </c>
      <c r="E6627" s="23" t="s">
        <v>641</v>
      </c>
      <c r="F6627" s="23" t="str">
        <f>IFERROR(VLOOKUP(E6627,hoja!$A$2:$E$6970,4,FALSE),0)</f>
        <v>ANTIOQUIA</v>
      </c>
      <c r="G6627" s="23" t="str">
        <f>IFERROR(VLOOKUP(E6627,hoja!$A$2:$E$970,5,FALSE),0)</f>
        <v>MEDELLÍN</v>
      </c>
      <c r="H6627" s="103" t="str">
        <f>IFERROR(VLOOKUP(E6627,hoja!A:C,3,FALSE),0)</f>
        <v>0079</v>
      </c>
      <c r="I6627" s="24" t="str">
        <f t="shared" ref="I6627:I6628" si="1960">D6627&amp;H6627</f>
        <v>03810079</v>
      </c>
      <c r="K6627" s="23">
        <v>448</v>
      </c>
      <c r="L6627" s="23" t="str">
        <f>IF(B6627=F6627,"REGIONAL","NACIONAL")</f>
        <v>NACIONAL</v>
      </c>
      <c r="M6627" s="23" t="s">
        <v>1238</v>
      </c>
      <c r="N6627" s="23" cm="1">
        <f t="array" aca="1" ref="N6627" ca="1">IFERROR(IF(M6627="Principal","LES_ACTIVE",LES_INACTIVE),0)</f>
        <v>0</v>
      </c>
      <c r="O6627" s="23">
        <f t="shared" ref="O6627:O6684" si="1961">IF(K6627&lt;=250,25,IF(K6627&lt;=500,16,IF(K6627&lt;=800,12,IF(K6627&lt;=1100,8,IF(K6627&lt;=1400,6,IF(K6627&lt;=1700,5))))))</f>
        <v>16</v>
      </c>
      <c r="P6627" s="23" t="str">
        <f t="shared" ref="P6627:P6684" si="1962">D6627&amp;H6627&amp;M6627</f>
        <v>03810079Remedios</v>
      </c>
    </row>
    <row r="6628" spans="1:16" ht="15" hidden="1" customHeight="1">
      <c r="A6628" s="26" t="s">
        <v>667</v>
      </c>
      <c r="B6628" s="23" t="str">
        <f>IFERROR(VLOOKUP(A6628,hoja!$A$2:$E$970,4,FALSE),0)</f>
        <v>COSTA</v>
      </c>
      <c r="C6628" s="23" t="str">
        <f>IFERROR(VLOOKUP(A6628,hoja!$A$2:$E$1370,5,FALSE),0)</f>
        <v>MONTERÍA</v>
      </c>
      <c r="D6628" s="23" t="str">
        <f>IFERROR(VLOOKUP(A6628,hoja!A:D,3,FALSE),0)</f>
        <v>0381</v>
      </c>
      <c r="E6628" s="23" t="s">
        <v>672</v>
      </c>
      <c r="F6628" s="23" t="str">
        <f>IFERROR(VLOOKUP(E6628,hoja!$A$2:$E$6970,4,FALSE),0)</f>
        <v>ANTIOQUIA</v>
      </c>
      <c r="G6628" s="23" t="str">
        <f>IFERROR(VLOOKUP(E6628,hoja!$A$2:$E$970,5,FALSE),0)</f>
        <v>MEDELLÍN</v>
      </c>
      <c r="H6628" s="103" t="str">
        <f>IFERROR(VLOOKUP(E6628,hoja!A:C,3,FALSE),0)</f>
        <v>0092</v>
      </c>
      <c r="I6628" s="24" t="str">
        <f t="shared" si="1960"/>
        <v>03810092</v>
      </c>
      <c r="K6628" s="23">
        <v>461</v>
      </c>
      <c r="L6628" s="23" t="str">
        <f>IF(B6628=F6628,"REGIONAL","NACIONAL")</f>
        <v>NACIONAL</v>
      </c>
      <c r="M6628" s="23" t="s">
        <v>1238</v>
      </c>
      <c r="N6628" s="23" cm="1">
        <f t="array" aca="1" ref="N6628" ca="1">IFERROR(IF(M6628="Principal","LES_ACTIVE",LES_INACTIVE),0)</f>
        <v>0</v>
      </c>
      <c r="O6628" s="23">
        <f t="shared" si="1961"/>
        <v>16</v>
      </c>
      <c r="P6628" s="23" t="str">
        <f t="shared" si="1962"/>
        <v>03810092Remedios</v>
      </c>
    </row>
    <row r="6629" spans="1:16" ht="15" hidden="1" customHeight="1">
      <c r="A6629" s="40" t="s">
        <v>663</v>
      </c>
      <c r="B6629" s="23" t="str">
        <f>IFERROR(VLOOKUP(A6629,hoja!$A$2:$E$970,4,FALSE),0)</f>
        <v>CENTRO</v>
      </c>
      <c r="C6629" s="23" t="str">
        <f>IFERROR(VLOOKUP(A6629,hoja!$A$2:$E$1370,5,FALSE),0)</f>
        <v>MADRID</v>
      </c>
      <c r="D6629" s="23" t="str">
        <f>IFERROR(VLOOKUP(A6629,hoja!A:D,3,FALSE),0)</f>
        <v>0022</v>
      </c>
      <c r="E6629" s="40" t="s">
        <v>1114</v>
      </c>
      <c r="F6629" s="23" t="str">
        <f>IFERROR(VLOOKUP(E6629,hoja!$A$2:$E$6970,4,FALSE),0)</f>
        <v>CENTRO</v>
      </c>
      <c r="G6629" s="23" t="str">
        <f>IFERROR(VLOOKUP(E6629,hoja!$A$2:$E$970,5,FALSE),0)</f>
        <v>BOGOTÁ</v>
      </c>
      <c r="H6629" s="103" t="str">
        <f>IFERROR(VLOOKUP(E6629,hoja!A:C,3,FALSE),0)</f>
        <v>50615</v>
      </c>
      <c r="I6629" s="24" t="str">
        <f t="shared" ref="I6629:I6686" si="1963">D6629&amp;H6629</f>
        <v>002250615</v>
      </c>
      <c r="K6629" s="23">
        <v>31</v>
      </c>
      <c r="L6629" s="23" t="str">
        <f t="shared" ref="L6629:L6686" si="1964">IF(B6629=F6629,"REGIONAL","NACIONAL")</f>
        <v>REGIONAL</v>
      </c>
      <c r="M6629" s="23" t="s">
        <v>618</v>
      </c>
      <c r="N6629" s="23" t="s">
        <v>622</v>
      </c>
      <c r="O6629" s="23">
        <f t="shared" si="1961"/>
        <v>25</v>
      </c>
      <c r="P6629" s="23" t="str">
        <f t="shared" si="1962"/>
        <v>002250615Principal</v>
      </c>
    </row>
    <row r="6630" spans="1:16" ht="15" hidden="1" customHeight="1">
      <c r="A6630" s="40" t="s">
        <v>635</v>
      </c>
      <c r="B6630" s="23" t="str">
        <f>IFERROR(VLOOKUP(A6630,hoja!$A$2:$E$970,4,FALSE),0)</f>
        <v>CENTRO</v>
      </c>
      <c r="C6630" s="23" t="str">
        <f>IFERROR(VLOOKUP(A6630,hoja!$A$2:$E$1370,5,FALSE),0)</f>
        <v>BOGOTÁ</v>
      </c>
      <c r="D6630" s="23" t="str">
        <f>IFERROR(VLOOKUP(A6630,hoja!A:D,3,FALSE),0)</f>
        <v>0021</v>
      </c>
      <c r="E6630" s="40" t="s">
        <v>1413</v>
      </c>
      <c r="F6630" s="23" t="str">
        <f>IFERROR(VLOOKUP(E6630,hoja!$A$2:$E$6970,4,FALSE),0)</f>
        <v>CENTRO</v>
      </c>
      <c r="G6630" s="23" t="str">
        <f>IFERROR(VLOOKUP(E6630,hoja!$A$2:$E$970,5,FALSE),0)</f>
        <v>BOGOTÁ</v>
      </c>
      <c r="H6630" s="103" t="str">
        <f>IFERROR(VLOOKUP(E6630,hoja!A:C,3,FALSE),0)</f>
        <v>50601</v>
      </c>
      <c r="I6630" s="24" t="str">
        <f t="shared" si="1963"/>
        <v>002150601</v>
      </c>
      <c r="K6630" s="23">
        <v>23</v>
      </c>
      <c r="L6630" s="23" t="str">
        <f t="shared" si="1964"/>
        <v>REGIONAL</v>
      </c>
      <c r="M6630" s="23" t="s">
        <v>618</v>
      </c>
      <c r="N6630" s="23" t="s">
        <v>622</v>
      </c>
      <c r="O6630" s="23">
        <f t="shared" si="1961"/>
        <v>25</v>
      </c>
      <c r="P6630" s="23" t="str">
        <f t="shared" si="1962"/>
        <v>002150601Principal</v>
      </c>
    </row>
    <row r="6631" spans="1:16" ht="15" hidden="1" customHeight="1">
      <c r="A6631" s="40" t="s">
        <v>733</v>
      </c>
      <c r="B6631" s="23" t="str">
        <f>IFERROR(VLOOKUP(A6631,hoja!$A$2:$E$970,4,FALSE),0)</f>
        <v>OCCIDENTE</v>
      </c>
      <c r="C6631" s="23" t="str">
        <f>IFERROR(VLOOKUP(A6631,hoja!$A$2:$E$1370,5,FALSE),0)</f>
        <v>PASTO</v>
      </c>
      <c r="D6631" s="23" t="str">
        <f>IFERROR(VLOOKUP(A6631,hoja!A:D,3,FALSE),0)</f>
        <v>0395</v>
      </c>
      <c r="E6631" s="40" t="s">
        <v>1414</v>
      </c>
      <c r="F6631" s="23" t="str">
        <f>IFERROR(VLOOKUP(E6631,hoja!$A$2:$E$6970,4,FALSE),0)</f>
        <v>OCCIDENTE</v>
      </c>
      <c r="G6631" s="23" t="str">
        <f>IFERROR(VLOOKUP(E6631,hoja!$A$2:$E$970,5,FALSE),0)</f>
        <v>PASTO</v>
      </c>
      <c r="H6631" s="103" t="str">
        <f>IFERROR(VLOOKUP(E6631,hoja!A:C,3,FALSE),0)</f>
        <v>50775</v>
      </c>
      <c r="I6631" s="24" t="str">
        <f t="shared" si="1963"/>
        <v>039550775</v>
      </c>
      <c r="K6631" s="23">
        <v>5</v>
      </c>
      <c r="L6631" s="23" t="str">
        <f t="shared" si="1964"/>
        <v>REGIONAL</v>
      </c>
      <c r="M6631" s="23" t="s">
        <v>618</v>
      </c>
      <c r="N6631" s="23" t="s">
        <v>622</v>
      </c>
      <c r="O6631" s="23">
        <f t="shared" si="1961"/>
        <v>25</v>
      </c>
      <c r="P6631" s="23" t="str">
        <f t="shared" si="1962"/>
        <v>039550775Principal</v>
      </c>
    </row>
    <row r="6632" spans="1:16" ht="15" hidden="1" customHeight="1">
      <c r="A6632" s="40" t="s">
        <v>873</v>
      </c>
      <c r="B6632" s="23" t="str">
        <f>IFERROR(VLOOKUP(A6632,hoja!$A$2:$E$970,4,FALSE),0)</f>
        <v>OCCIDENTE</v>
      </c>
      <c r="C6632" s="23" t="str">
        <f>IFERROR(VLOOKUP(A6632,hoja!$A$2:$E$1370,5,FALSE),0)</f>
        <v>MANIZALES</v>
      </c>
      <c r="D6632" s="23" t="str">
        <f>IFERROR(VLOOKUP(A6632,hoja!A:D,3,FALSE),0)</f>
        <v>1711</v>
      </c>
      <c r="E6632" s="40" t="s">
        <v>1110</v>
      </c>
      <c r="F6632" s="23" t="str">
        <f>IFERROR(VLOOKUP(E6632,hoja!$A$2:$E$6970,4,FALSE),0)</f>
        <v>CENTRO</v>
      </c>
      <c r="G6632" s="23" t="str">
        <f>IFERROR(VLOOKUP(E6632,hoja!$A$2:$E$970,5,FALSE),0)</f>
        <v>IBAGUE</v>
      </c>
      <c r="H6632" s="103" t="str">
        <f>IFERROR(VLOOKUP(E6632,hoja!A:C,3,FALSE),0)</f>
        <v>50514</v>
      </c>
      <c r="I6632" s="24" t="str">
        <f t="shared" si="1963"/>
        <v>171150514</v>
      </c>
      <c r="K6632" s="23">
        <v>176</v>
      </c>
      <c r="L6632" s="23" t="str">
        <f t="shared" si="1964"/>
        <v>NACIONAL</v>
      </c>
      <c r="M6632" s="23" t="s">
        <v>618</v>
      </c>
      <c r="N6632" s="23" t="s">
        <v>622</v>
      </c>
      <c r="O6632" s="23">
        <f t="shared" si="1961"/>
        <v>25</v>
      </c>
      <c r="P6632" s="23" t="str">
        <f t="shared" si="1962"/>
        <v>171150514Principal</v>
      </c>
    </row>
    <row r="6633" spans="1:16" ht="15" hidden="1" customHeight="1">
      <c r="A6633" s="40" t="s">
        <v>1059</v>
      </c>
      <c r="B6633" s="23" t="str">
        <f>IFERROR(VLOOKUP(A6633,hoja!$A$2:$E$970,4,FALSE),0)</f>
        <v>ANTIOQUIA</v>
      </c>
      <c r="C6633" s="23" t="str">
        <f>IFERROR(VLOOKUP(A6633,hoja!$A$2:$E$1370,5,FALSE),0)</f>
        <v>MEDELLÍN</v>
      </c>
      <c r="D6633" s="23" t="str">
        <f>IFERROR(VLOOKUP(A6633,hoja!A:D,3,FALSE),0)</f>
        <v>0043</v>
      </c>
      <c r="E6633" s="40" t="s">
        <v>1135</v>
      </c>
      <c r="F6633" s="23" t="str">
        <f>IFERROR(VLOOKUP(E6633,hoja!$A$2:$E$6970,4,FALSE),0)</f>
        <v>ANTIOQUIA</v>
      </c>
      <c r="G6633" s="23" t="str">
        <f>IFERROR(VLOOKUP(E6633,hoja!$A$2:$E$970,5,FALSE),0)</f>
        <v>MEDELLÍN</v>
      </c>
      <c r="H6633" s="103" t="str">
        <f>IFERROR(VLOOKUP(E6633,hoja!A:C,3,FALSE),0)</f>
        <v>50619</v>
      </c>
      <c r="I6633" s="24" t="str">
        <f t="shared" si="1963"/>
        <v>004350619</v>
      </c>
      <c r="K6633" s="23">
        <v>10</v>
      </c>
      <c r="L6633" s="23" t="str">
        <f t="shared" si="1964"/>
        <v>REGIONAL</v>
      </c>
      <c r="M6633" s="23" t="s">
        <v>618</v>
      </c>
      <c r="N6633" s="23" t="s">
        <v>622</v>
      </c>
      <c r="O6633" s="23">
        <f t="shared" si="1961"/>
        <v>25</v>
      </c>
      <c r="P6633" s="23" t="str">
        <f t="shared" si="1962"/>
        <v>004350619Principal</v>
      </c>
    </row>
    <row r="6634" spans="1:16" ht="15" hidden="1" customHeight="1">
      <c r="A6634" s="40" t="s">
        <v>635</v>
      </c>
      <c r="B6634" s="23" t="str">
        <f>IFERROR(VLOOKUP(A6634,hoja!$A$2:$E$970,4,FALSE),0)</f>
        <v>CENTRO</v>
      </c>
      <c r="C6634" s="23" t="str">
        <f>IFERROR(VLOOKUP(A6634,hoja!$A$2:$E$1370,5,FALSE),0)</f>
        <v>BOGOTÁ</v>
      </c>
      <c r="D6634" s="23" t="str">
        <f>IFERROR(VLOOKUP(A6634,hoja!A:D,3,FALSE),0)</f>
        <v>0021</v>
      </c>
      <c r="E6634" s="40" t="s">
        <v>1415</v>
      </c>
      <c r="F6634" s="23" t="str">
        <f>IFERROR(VLOOKUP(E6634,hoja!$A$2:$E$6970,4,FALSE),0)</f>
        <v>CENTRO</v>
      </c>
      <c r="G6634" s="23" t="str">
        <f>IFERROR(VLOOKUP(E6634,hoja!$A$2:$E$970,5,FALSE),0)</f>
        <v>BOGOTÁ</v>
      </c>
      <c r="H6634" s="103" t="str">
        <f>IFERROR(VLOOKUP(E6634,hoja!A:C,3,FALSE),0)</f>
        <v>50761</v>
      </c>
      <c r="I6634" s="24" t="str">
        <f t="shared" si="1963"/>
        <v>002150761</v>
      </c>
      <c r="K6634" s="23">
        <v>9</v>
      </c>
      <c r="L6634" s="23" t="str">
        <f t="shared" si="1964"/>
        <v>REGIONAL</v>
      </c>
      <c r="M6634" s="23" t="s">
        <v>618</v>
      </c>
      <c r="N6634" s="23" t="s">
        <v>622</v>
      </c>
      <c r="O6634" s="23">
        <f t="shared" si="1961"/>
        <v>25</v>
      </c>
      <c r="P6634" s="23" t="str">
        <f t="shared" si="1962"/>
        <v>002150761Principal</v>
      </c>
    </row>
    <row r="6635" spans="1:16" ht="15" hidden="1" customHeight="1">
      <c r="A6635" s="40" t="s">
        <v>635</v>
      </c>
      <c r="B6635" s="23" t="str">
        <f>IFERROR(VLOOKUP(A6635,hoja!$A$2:$E$970,4,FALSE),0)</f>
        <v>CENTRO</v>
      </c>
      <c r="C6635" s="23" t="str">
        <f>IFERROR(VLOOKUP(A6635,hoja!$A$2:$E$1370,5,FALSE),0)</f>
        <v>BOGOTÁ</v>
      </c>
      <c r="D6635" s="23" t="str">
        <f>IFERROR(VLOOKUP(A6635,hoja!A:D,3,FALSE),0)</f>
        <v>0021</v>
      </c>
      <c r="E6635" s="40" t="s">
        <v>1416</v>
      </c>
      <c r="F6635" s="23" t="str">
        <f>IFERROR(VLOOKUP(E6635,hoja!$A$2:$E$6970,4,FALSE),0)</f>
        <v>CENTRO</v>
      </c>
      <c r="G6635" s="23" t="str">
        <f>IFERROR(VLOOKUP(E6635,hoja!$A$2:$E$970,5,FALSE),0)</f>
        <v>BOGOTÁ</v>
      </c>
      <c r="H6635" s="103" t="str">
        <f>IFERROR(VLOOKUP(E6635,hoja!A:C,3,FALSE),0)</f>
        <v>50681</v>
      </c>
      <c r="I6635" s="24" t="str">
        <f t="shared" si="1963"/>
        <v>002150681</v>
      </c>
      <c r="K6635" s="23">
        <v>6</v>
      </c>
      <c r="L6635" s="23" t="str">
        <f t="shared" si="1964"/>
        <v>REGIONAL</v>
      </c>
      <c r="M6635" s="23" t="s">
        <v>618</v>
      </c>
      <c r="N6635" s="23" t="s">
        <v>622</v>
      </c>
      <c r="O6635" s="23">
        <f t="shared" si="1961"/>
        <v>25</v>
      </c>
      <c r="P6635" s="23" t="str">
        <f t="shared" si="1962"/>
        <v>002150681Principal</v>
      </c>
    </row>
    <row r="6636" spans="1:16" ht="15" hidden="1" customHeight="1">
      <c r="A6636" s="40" t="s">
        <v>1059</v>
      </c>
      <c r="B6636" s="23" t="str">
        <f>IFERROR(VLOOKUP(A6636,hoja!$A$2:$E$970,4,FALSE),0)</f>
        <v>ANTIOQUIA</v>
      </c>
      <c r="C6636" s="23" t="str">
        <f>IFERROR(VLOOKUP(A6636,hoja!$A$2:$E$1370,5,FALSE),0)</f>
        <v>MEDELLÍN</v>
      </c>
      <c r="D6636" s="23" t="str">
        <f>IFERROR(VLOOKUP(A6636,hoja!A:D,3,FALSE),0)</f>
        <v>0043</v>
      </c>
      <c r="E6636" s="40" t="s">
        <v>1417</v>
      </c>
      <c r="F6636" s="23" t="str">
        <f>IFERROR(VLOOKUP(E6636,hoja!$A$2:$E$6970,4,FALSE),0)</f>
        <v>ANTIOQUIA</v>
      </c>
      <c r="G6636" s="23" t="str">
        <f>IFERROR(VLOOKUP(E6636,hoja!$A$2:$E$970,5,FALSE),0)</f>
        <v>MEDELLÍN</v>
      </c>
      <c r="H6636" s="103" t="str">
        <f>IFERROR(VLOOKUP(E6636,hoja!A:C,3,FALSE),0)</f>
        <v>50348</v>
      </c>
      <c r="I6636" s="24" t="str">
        <f t="shared" si="1963"/>
        <v>004350348</v>
      </c>
      <c r="K6636" s="23">
        <v>12</v>
      </c>
      <c r="L6636" s="23" t="str">
        <f t="shared" si="1964"/>
        <v>REGIONAL</v>
      </c>
      <c r="M6636" s="23" t="s">
        <v>618</v>
      </c>
      <c r="N6636" s="23" t="s">
        <v>622</v>
      </c>
      <c r="O6636" s="23">
        <f t="shared" si="1961"/>
        <v>25</v>
      </c>
      <c r="P6636" s="23" t="str">
        <f t="shared" si="1962"/>
        <v>004350348Principal</v>
      </c>
    </row>
    <row r="6637" spans="1:16" ht="15" hidden="1" customHeight="1">
      <c r="A6637" s="40" t="s">
        <v>1059</v>
      </c>
      <c r="B6637" s="23" t="str">
        <f>IFERROR(VLOOKUP(A6637,hoja!$A$2:$E$970,4,FALSE),0)</f>
        <v>ANTIOQUIA</v>
      </c>
      <c r="C6637" s="23" t="str">
        <f>IFERROR(VLOOKUP(A6637,hoja!$A$2:$E$1370,5,FALSE),0)</f>
        <v>MEDELLÍN</v>
      </c>
      <c r="D6637" s="23" t="str">
        <f>IFERROR(VLOOKUP(A6637,hoja!A:D,3,FALSE),0)</f>
        <v>0043</v>
      </c>
      <c r="E6637" s="40" t="s">
        <v>763</v>
      </c>
      <c r="F6637" s="23" t="str">
        <f>IFERROR(VLOOKUP(E6637,hoja!$A$2:$E$6970,4,FALSE),0)</f>
        <v>ANTIOQUIA</v>
      </c>
      <c r="G6637" s="23" t="str">
        <f>IFERROR(VLOOKUP(E6637,hoja!$A$2:$E$970,5,FALSE),0)</f>
        <v>MEDELLÍN</v>
      </c>
      <c r="H6637" s="103" t="str">
        <f>IFERROR(VLOOKUP(E6637,hoja!A:C,3,FALSE),0)</f>
        <v>60039</v>
      </c>
      <c r="I6637" s="24" t="str">
        <f t="shared" si="1963"/>
        <v>004360039</v>
      </c>
      <c r="K6637" s="23">
        <v>11</v>
      </c>
      <c r="L6637" s="23" t="str">
        <f t="shared" si="1964"/>
        <v>REGIONAL</v>
      </c>
      <c r="M6637" s="23" t="s">
        <v>618</v>
      </c>
      <c r="N6637" s="23" t="s">
        <v>622</v>
      </c>
      <c r="O6637" s="23">
        <f t="shared" si="1961"/>
        <v>25</v>
      </c>
      <c r="P6637" s="23" t="str">
        <f t="shared" si="1962"/>
        <v>004360039Principal</v>
      </c>
    </row>
    <row r="6638" spans="1:16" ht="15" hidden="1" customHeight="1">
      <c r="A6638" s="40" t="s">
        <v>807</v>
      </c>
      <c r="B6638" s="23" t="str">
        <f>IFERROR(VLOOKUP(A6638,hoja!$A$2:$E$970,4,FALSE),0)</f>
        <v>CENTRO</v>
      </c>
      <c r="C6638" s="23" t="str">
        <f>IFERROR(VLOOKUP(A6638,hoja!$A$2:$E$1370,5,FALSE),0)</f>
        <v>BOGOTÁ</v>
      </c>
      <c r="D6638" s="23" t="str">
        <f>IFERROR(VLOOKUP(A6638,hoja!A:D,3,FALSE),0)</f>
        <v>0460</v>
      </c>
      <c r="E6638" s="40" t="s">
        <v>972</v>
      </c>
      <c r="F6638" s="23" t="str">
        <f>IFERROR(VLOOKUP(E6638,hoja!$A$2:$E$6970,4,FALSE),0)</f>
        <v>CENTRO</v>
      </c>
      <c r="G6638" s="23" t="str">
        <f>IFERROR(VLOOKUP(E6638,hoja!$A$2:$E$970,5,FALSE),0)</f>
        <v>BOGOTÁ</v>
      </c>
      <c r="H6638" s="103" t="str">
        <f>IFERROR(VLOOKUP(E6638,hoja!A:C,3,FALSE),0)</f>
        <v>50249</v>
      </c>
      <c r="I6638" s="24" t="str">
        <f t="shared" si="1963"/>
        <v>046050249</v>
      </c>
      <c r="K6638" s="23">
        <v>4</v>
      </c>
      <c r="L6638" s="23" t="str">
        <f t="shared" si="1964"/>
        <v>REGIONAL</v>
      </c>
      <c r="M6638" s="23" t="s">
        <v>618</v>
      </c>
      <c r="N6638" s="23" t="s">
        <v>622</v>
      </c>
      <c r="O6638" s="23">
        <f t="shared" si="1961"/>
        <v>25</v>
      </c>
      <c r="P6638" s="23" t="str">
        <f t="shared" si="1962"/>
        <v>046050249Principal</v>
      </c>
    </row>
    <row r="6639" spans="1:16" ht="15" hidden="1" customHeight="1">
      <c r="A6639" s="40" t="s">
        <v>635</v>
      </c>
      <c r="B6639" s="23" t="str">
        <f>IFERROR(VLOOKUP(A6639,hoja!$A$2:$E$970,4,FALSE),0)</f>
        <v>CENTRO</v>
      </c>
      <c r="C6639" s="23" t="str">
        <f>IFERROR(VLOOKUP(A6639,hoja!$A$2:$E$1370,5,FALSE),0)</f>
        <v>BOGOTÁ</v>
      </c>
      <c r="D6639" s="23" t="str">
        <f>IFERROR(VLOOKUP(A6639,hoja!A:D,3,FALSE),0)</f>
        <v>0021</v>
      </c>
      <c r="E6639" s="40" t="s">
        <v>1418</v>
      </c>
      <c r="F6639" s="23" t="str">
        <f>IFERROR(VLOOKUP(E6639,hoja!$A$2:$E$6970,4,FALSE),0)</f>
        <v>CENTRO</v>
      </c>
      <c r="G6639" s="23" t="str">
        <f>IFERROR(VLOOKUP(E6639,hoja!$A$2:$E$970,5,FALSE),0)</f>
        <v>BOGOTÁ</v>
      </c>
      <c r="H6639" s="103" t="str">
        <f>IFERROR(VLOOKUP(E6639,hoja!A:C,3,FALSE),0)</f>
        <v>50649</v>
      </c>
      <c r="I6639" s="24" t="str">
        <f t="shared" si="1963"/>
        <v>002150649</v>
      </c>
      <c r="K6639" s="23">
        <v>5</v>
      </c>
      <c r="L6639" s="23" t="str">
        <f t="shared" si="1964"/>
        <v>REGIONAL</v>
      </c>
      <c r="M6639" s="23" t="s">
        <v>618</v>
      </c>
      <c r="N6639" s="23" t="s">
        <v>622</v>
      </c>
      <c r="O6639" s="23">
        <f t="shared" si="1961"/>
        <v>25</v>
      </c>
      <c r="P6639" s="23" t="str">
        <f t="shared" si="1962"/>
        <v>002150649Principal</v>
      </c>
    </row>
    <row r="6640" spans="1:16" ht="15" hidden="1" customHeight="1">
      <c r="A6640" s="40" t="s">
        <v>635</v>
      </c>
      <c r="B6640" s="23" t="str">
        <f>IFERROR(VLOOKUP(A6640,hoja!$A$2:$E$970,4,FALSE),0)</f>
        <v>CENTRO</v>
      </c>
      <c r="C6640" s="23" t="str">
        <f>IFERROR(VLOOKUP(A6640,hoja!$A$2:$E$1370,5,FALSE),0)</f>
        <v>BOGOTÁ</v>
      </c>
      <c r="D6640" s="23" t="str">
        <f>IFERROR(VLOOKUP(A6640,hoja!A:D,3,FALSE),0)</f>
        <v>0021</v>
      </c>
      <c r="E6640" s="40" t="s">
        <v>1419</v>
      </c>
      <c r="F6640" s="23" t="str">
        <f>IFERROR(VLOOKUP(E6640,hoja!$A$2:$E$6970,4,FALSE),0)</f>
        <v>CENTRO</v>
      </c>
      <c r="G6640" s="23" t="str">
        <f>IFERROR(VLOOKUP(E6640,hoja!$A$2:$E$970,5,FALSE),0)</f>
        <v>BOGOTÁ</v>
      </c>
      <c r="H6640" s="103" t="str">
        <f>IFERROR(VLOOKUP(E6640,hoja!A:C,3,FALSE),0)</f>
        <v>50768</v>
      </c>
      <c r="I6640" s="24" t="str">
        <f t="shared" si="1963"/>
        <v>002150768</v>
      </c>
      <c r="K6640" s="23">
        <v>14</v>
      </c>
      <c r="L6640" s="23" t="str">
        <f t="shared" si="1964"/>
        <v>REGIONAL</v>
      </c>
      <c r="M6640" s="23" t="s">
        <v>618</v>
      </c>
      <c r="N6640" s="23" t="s">
        <v>622</v>
      </c>
      <c r="O6640" s="23">
        <f t="shared" si="1961"/>
        <v>25</v>
      </c>
      <c r="P6640" s="23" t="str">
        <f t="shared" si="1962"/>
        <v>002150768Principal</v>
      </c>
    </row>
    <row r="6641" spans="1:16" ht="15" hidden="1" customHeight="1">
      <c r="A6641" s="40" t="s">
        <v>1107</v>
      </c>
      <c r="B6641" s="23" t="str">
        <f>IFERROR(VLOOKUP(A6641,hoja!$A$2:$E$970,4,FALSE),0)</f>
        <v>CENTRO</v>
      </c>
      <c r="C6641" s="23" t="str">
        <f>IFERROR(VLOOKUP(A6641,hoja!$A$2:$E$1370,5,FALSE),0)</f>
        <v>BOGOTÁ</v>
      </c>
      <c r="D6641" s="23" t="str">
        <f>IFERROR(VLOOKUP(A6641,hoja!A:D,3,FALSE),0)</f>
        <v>50512</v>
      </c>
      <c r="E6641" s="40" t="s">
        <v>635</v>
      </c>
      <c r="F6641" s="23" t="str">
        <f>IFERROR(VLOOKUP(E6641,hoja!$A$2:$E$6970,4,FALSE),0)</f>
        <v>CENTRO</v>
      </c>
      <c r="G6641" s="23" t="str">
        <f>IFERROR(VLOOKUP(E6641,hoja!$A$2:$E$970,5,FALSE),0)</f>
        <v>BOGOTÁ</v>
      </c>
      <c r="H6641" s="103" t="str">
        <f>IFERROR(VLOOKUP(E6641,hoja!A:C,3,FALSE),0)</f>
        <v>0021</v>
      </c>
      <c r="I6641" s="24" t="str">
        <f t="shared" si="1963"/>
        <v>505120021</v>
      </c>
      <c r="K6641" s="23">
        <v>20</v>
      </c>
      <c r="L6641" s="23" t="str">
        <f t="shared" si="1964"/>
        <v>REGIONAL</v>
      </c>
      <c r="M6641" s="23" t="s">
        <v>618</v>
      </c>
      <c r="N6641" s="23" t="s">
        <v>622</v>
      </c>
      <c r="O6641" s="23">
        <f t="shared" si="1961"/>
        <v>25</v>
      </c>
      <c r="P6641" s="23" t="str">
        <f t="shared" si="1962"/>
        <v>505120021Principal</v>
      </c>
    </row>
    <row r="6642" spans="1:16" ht="15" hidden="1" customHeight="1">
      <c r="A6642" s="40" t="s">
        <v>581</v>
      </c>
      <c r="B6642" s="23" t="str">
        <f>IFERROR(VLOOKUP(A6642,hoja!$A$2:$E$970,4,FALSE),0)</f>
        <v>OCCIDENTE</v>
      </c>
      <c r="C6642" s="23" t="str">
        <f>IFERROR(VLOOKUP(A6642,hoja!$A$2:$E$1370,5,FALSE),0)</f>
        <v>CALI</v>
      </c>
      <c r="D6642" s="23" t="str">
        <f>IFERROR(VLOOKUP(A6642,hoja!A:D,3,FALSE),0)</f>
        <v>60043</v>
      </c>
      <c r="E6642" s="40" t="s">
        <v>1420</v>
      </c>
      <c r="F6642" s="23">
        <f>IFERROR(VLOOKUP(E6642,hoja!$A$2:$E$6970,4,FALSE),0)</f>
        <v>0</v>
      </c>
      <c r="G6642" s="23">
        <f>IFERROR(VLOOKUP(E6642,hoja!$A$2:$E$970,5,FALSE),0)</f>
        <v>0</v>
      </c>
      <c r="H6642" s="103">
        <f>IFERROR(VLOOKUP(E6642,hoja!A:C,3,FALSE),0)</f>
        <v>0</v>
      </c>
      <c r="I6642" s="24" t="str">
        <f t="shared" si="1963"/>
        <v>600430</v>
      </c>
      <c r="L6642" s="23" t="str">
        <f t="shared" si="1964"/>
        <v>NACIONAL</v>
      </c>
      <c r="M6642" s="23" t="s">
        <v>618</v>
      </c>
      <c r="N6642" s="23" t="s">
        <v>622</v>
      </c>
      <c r="O6642" s="23">
        <f t="shared" si="1961"/>
        <v>25</v>
      </c>
      <c r="P6642" s="23" t="str">
        <f t="shared" si="1962"/>
        <v>600430Principal</v>
      </c>
    </row>
    <row r="6643" spans="1:16" ht="15" hidden="1" customHeight="1">
      <c r="A6643" s="40" t="s">
        <v>1398</v>
      </c>
      <c r="B6643" s="23" t="str">
        <f>IFERROR(VLOOKUP(A6643,hoja!$A$2:$E$970,4,FALSE),0)</f>
        <v>CENTRO</v>
      </c>
      <c r="C6643" s="23" t="str">
        <f>IFERROR(VLOOKUP(A6643,hoja!$A$2:$E$1370,5,FALSE),0)</f>
        <v>BOGOTÁ</v>
      </c>
      <c r="D6643" s="23" t="str">
        <f>IFERROR(VLOOKUP(A6643,hoja!A:D,3,FALSE),0)</f>
        <v>0804</v>
      </c>
      <c r="E6643" s="40" t="s">
        <v>645</v>
      </c>
      <c r="F6643" s="23" t="str">
        <f>IFERROR(VLOOKUP(E6643,hoja!$A$2:$E$6970,4,FALSE),0)</f>
        <v>OCCIDENTE</v>
      </c>
      <c r="G6643" s="23" t="str">
        <f>IFERROR(VLOOKUP(E6643,hoja!$A$2:$E$970,5,FALSE),0)</f>
        <v>CALI</v>
      </c>
      <c r="H6643" s="103" t="str">
        <f>IFERROR(VLOOKUP(E6643,hoja!A:C,3,FALSE),0)</f>
        <v>0410</v>
      </c>
      <c r="I6643" s="24" t="str">
        <f t="shared" si="1963"/>
        <v>08040410</v>
      </c>
      <c r="K6643" s="23">
        <v>448</v>
      </c>
      <c r="L6643" s="23" t="str">
        <f t="shared" si="1964"/>
        <v>NACIONAL</v>
      </c>
      <c r="M6643" s="23" t="s">
        <v>618</v>
      </c>
      <c r="N6643" s="23" t="s">
        <v>622</v>
      </c>
      <c r="O6643" s="23">
        <f t="shared" si="1961"/>
        <v>16</v>
      </c>
      <c r="P6643" s="23" t="str">
        <f t="shared" si="1962"/>
        <v>08040410Principal</v>
      </c>
    </row>
    <row r="6644" spans="1:16" ht="15" hidden="1" customHeight="1">
      <c r="A6644" s="40" t="s">
        <v>1398</v>
      </c>
      <c r="B6644" s="23" t="str">
        <f>IFERROR(VLOOKUP(A6644,hoja!$A$2:$E$970,4,FALSE),0)</f>
        <v>CENTRO</v>
      </c>
      <c r="C6644" s="23" t="str">
        <f>IFERROR(VLOOKUP(A6644,hoja!$A$2:$E$1370,5,FALSE),0)</f>
        <v>BOGOTÁ</v>
      </c>
      <c r="D6644" s="23" t="str">
        <f>IFERROR(VLOOKUP(A6644,hoja!A:D,3,FALSE),0)</f>
        <v>0804</v>
      </c>
      <c r="E6644" s="40" t="s">
        <v>642</v>
      </c>
      <c r="F6644" s="23" t="str">
        <f>IFERROR(VLOOKUP(E6644,hoja!$A$2:$E$6970,4,FALSE),0)</f>
        <v>COSTA</v>
      </c>
      <c r="G6644" s="23" t="str">
        <f>IFERROR(VLOOKUP(E6644,hoja!$A$2:$E$970,5,FALSE),0)</f>
        <v>BARRANQUILLA</v>
      </c>
      <c r="H6644" s="103" t="str">
        <f>IFERROR(VLOOKUP(E6644,hoja!A:C,3,FALSE),0)</f>
        <v>0111</v>
      </c>
      <c r="I6644" s="24" t="str">
        <f t="shared" si="1963"/>
        <v>08040111</v>
      </c>
      <c r="K6644" s="23">
        <v>1000</v>
      </c>
      <c r="L6644" s="23" t="str">
        <f t="shared" si="1964"/>
        <v>NACIONAL</v>
      </c>
      <c r="M6644" s="23" t="s">
        <v>618</v>
      </c>
      <c r="N6644" s="23" t="s">
        <v>622</v>
      </c>
      <c r="O6644" s="23">
        <f t="shared" si="1961"/>
        <v>8</v>
      </c>
      <c r="P6644" s="23" t="str">
        <f t="shared" si="1962"/>
        <v>08040111Principal</v>
      </c>
    </row>
    <row r="6645" spans="1:16" ht="15" hidden="1" customHeight="1">
      <c r="A6645" s="40" t="s">
        <v>1398</v>
      </c>
      <c r="B6645" s="23" t="str">
        <f>IFERROR(VLOOKUP(A6645,hoja!$A$2:$E$970,4,FALSE),0)</f>
        <v>CENTRO</v>
      </c>
      <c r="C6645" s="23" t="str">
        <f>IFERROR(VLOOKUP(A6645,hoja!$A$2:$E$1370,5,FALSE),0)</f>
        <v>BOGOTÁ</v>
      </c>
      <c r="D6645" s="23" t="str">
        <f>IFERROR(VLOOKUP(A6645,hoja!A:D,3,FALSE),0)</f>
        <v>0804</v>
      </c>
      <c r="E6645" s="40" t="s">
        <v>637</v>
      </c>
      <c r="F6645" s="23" t="str">
        <f>IFERROR(VLOOKUP(E6645,hoja!$A$2:$E$6970,4,FALSE),0)</f>
        <v>SANTANDER</v>
      </c>
      <c r="G6645" s="23" t="str">
        <f>IFERROR(VLOOKUP(E6645,hoja!$A$2:$E$970,5,FALSE),0)</f>
        <v>PIEDECUESTA</v>
      </c>
      <c r="H6645" s="103" t="str">
        <f>IFERROR(VLOOKUP(E6645,hoja!A:C,3,FALSE),0)</f>
        <v>0422</v>
      </c>
      <c r="I6645" s="24" t="str">
        <f t="shared" si="1963"/>
        <v>08040422</v>
      </c>
      <c r="K6645" s="23">
        <v>387</v>
      </c>
      <c r="L6645" s="23" t="str">
        <f t="shared" si="1964"/>
        <v>NACIONAL</v>
      </c>
      <c r="M6645" s="23" t="s">
        <v>618</v>
      </c>
      <c r="N6645" s="23" t="s">
        <v>622</v>
      </c>
      <c r="O6645" s="23">
        <f t="shared" si="1961"/>
        <v>16</v>
      </c>
      <c r="P6645" s="23" t="str">
        <f t="shared" si="1962"/>
        <v>08040422Principal</v>
      </c>
    </row>
    <row r="6646" spans="1:16" ht="15" hidden="1" customHeight="1">
      <c r="A6646" s="40" t="s">
        <v>873</v>
      </c>
      <c r="B6646" s="23" t="str">
        <f>IFERROR(VLOOKUP(A6646,hoja!$A$2:$E$970,4,FALSE),0)</f>
        <v>OCCIDENTE</v>
      </c>
      <c r="C6646" s="23" t="str">
        <f>IFERROR(VLOOKUP(A6646,hoja!$A$2:$E$1370,5,FALSE),0)</f>
        <v>MANIZALES</v>
      </c>
      <c r="D6646" s="23" t="str">
        <f>IFERROR(VLOOKUP(A6646,hoja!A:D,3,FALSE),0)</f>
        <v>1711</v>
      </c>
      <c r="E6646" s="40" t="s">
        <v>1404</v>
      </c>
      <c r="F6646" s="23" t="str">
        <f>IFERROR(VLOOKUP(E6646,hoja!$A$2:$E$6970,4,FALSE),0)</f>
        <v>CENTRO</v>
      </c>
      <c r="G6646" s="23" t="str">
        <f>IFERROR(VLOOKUP(E6646,hoja!$A$2:$E$970,5,FALSE),0)</f>
        <v>BOGOTÁ</v>
      </c>
      <c r="H6646" s="103" t="str">
        <f>IFERROR(VLOOKUP(E6646,hoja!A:C,3,FALSE),0)</f>
        <v>50589</v>
      </c>
      <c r="I6646" s="24" t="str">
        <f t="shared" si="1963"/>
        <v>171150589</v>
      </c>
      <c r="K6646" s="23">
        <v>284</v>
      </c>
      <c r="L6646" s="23" t="str">
        <f t="shared" si="1964"/>
        <v>NACIONAL</v>
      </c>
      <c r="M6646" s="23" t="s">
        <v>618</v>
      </c>
      <c r="N6646" s="23" t="s">
        <v>622</v>
      </c>
      <c r="O6646" s="23">
        <f t="shared" si="1961"/>
        <v>16</v>
      </c>
      <c r="P6646" s="23" t="str">
        <f t="shared" si="1962"/>
        <v>171150589Principal</v>
      </c>
    </row>
    <row r="6647" spans="1:16" ht="15" hidden="1" customHeight="1">
      <c r="A6647" s="40" t="s">
        <v>635</v>
      </c>
      <c r="B6647" s="23" t="str">
        <f>IFERROR(VLOOKUP(A6647,hoja!$A$2:$E$970,4,FALSE),0)</f>
        <v>CENTRO</v>
      </c>
      <c r="C6647" s="23" t="str">
        <f>IFERROR(VLOOKUP(A6647,hoja!$A$2:$E$1370,5,FALSE),0)</f>
        <v>BOGOTÁ</v>
      </c>
      <c r="D6647" s="23" t="str">
        <f>IFERROR(VLOOKUP(A6647,hoja!A:D,3,FALSE),0)</f>
        <v>0021</v>
      </c>
      <c r="E6647" s="40" t="s">
        <v>1421</v>
      </c>
      <c r="F6647" s="23" t="str">
        <f>IFERROR(VLOOKUP(E6647,hoja!$A$2:$E$6970,4,FALSE),0)</f>
        <v>CENTRO</v>
      </c>
      <c r="G6647" s="23" t="str">
        <f>IFERROR(VLOOKUP(E6647,hoja!$A$2:$E$970,5,FALSE),0)</f>
        <v>BOGOTÁ</v>
      </c>
      <c r="H6647" s="103" t="str">
        <f>IFERROR(VLOOKUP(E6647,hoja!A:C,3,FALSE),0)</f>
        <v>50778</v>
      </c>
      <c r="I6647" s="24" t="str">
        <f t="shared" si="1963"/>
        <v>002150778</v>
      </c>
      <c r="K6647" s="23">
        <v>8</v>
      </c>
      <c r="L6647" s="23" t="str">
        <f t="shared" si="1964"/>
        <v>REGIONAL</v>
      </c>
      <c r="M6647" s="23" t="s">
        <v>618</v>
      </c>
      <c r="N6647" s="23" t="s">
        <v>622</v>
      </c>
      <c r="O6647" s="23">
        <f t="shared" si="1961"/>
        <v>25</v>
      </c>
      <c r="P6647" s="23" t="str">
        <f t="shared" si="1962"/>
        <v>002150778Principal</v>
      </c>
    </row>
    <row r="6648" spans="1:16" ht="15" hidden="1" customHeight="1">
      <c r="A6648" s="40" t="s">
        <v>642</v>
      </c>
      <c r="B6648" s="23" t="str">
        <f>IFERROR(VLOOKUP(A6648,hoja!$A$2:$E$970,4,FALSE),0)</f>
        <v>COSTA</v>
      </c>
      <c r="C6648" s="23" t="str">
        <f>IFERROR(VLOOKUP(A6648,hoja!$A$2:$E$1370,5,FALSE),0)</f>
        <v>BARRANQUILLA</v>
      </c>
      <c r="D6648" s="23" t="str">
        <f>IFERROR(VLOOKUP(A6648,hoja!A:D,3,FALSE),0)</f>
        <v>0111</v>
      </c>
      <c r="E6648" s="40" t="s">
        <v>1308</v>
      </c>
      <c r="F6648" s="23" t="str">
        <f>IFERROR(VLOOKUP(E6648,hoja!$A$2:$E$6970,4,FALSE),0)</f>
        <v>COSTA</v>
      </c>
      <c r="G6648" s="23" t="str">
        <f>IFERROR(VLOOKUP(E6648,hoja!$A$2:$E$970,5,FALSE),0)</f>
        <v>PARAGUACHON</v>
      </c>
      <c r="H6648" s="103" t="str">
        <f>IFERROR(VLOOKUP(E6648,hoja!A:C,3,FALSE),0)</f>
        <v>50537</v>
      </c>
      <c r="I6648" s="24" t="str">
        <f t="shared" si="1963"/>
        <v>011150537</v>
      </c>
      <c r="K6648" s="23">
        <v>365</v>
      </c>
      <c r="L6648" s="23" t="str">
        <f t="shared" si="1964"/>
        <v>REGIONAL</v>
      </c>
      <c r="M6648" s="23" t="s">
        <v>618</v>
      </c>
      <c r="N6648" s="23" t="s">
        <v>622</v>
      </c>
      <c r="O6648" s="23">
        <f t="shared" si="1961"/>
        <v>16</v>
      </c>
      <c r="P6648" s="23" t="str">
        <f t="shared" si="1962"/>
        <v>011150537Principal</v>
      </c>
    </row>
    <row r="6649" spans="1:16" ht="15" hidden="1" customHeight="1">
      <c r="A6649" s="40" t="s">
        <v>1059</v>
      </c>
      <c r="B6649" s="23" t="str">
        <f>IFERROR(VLOOKUP(A6649,hoja!$A$2:$E$970,4,FALSE),0)</f>
        <v>ANTIOQUIA</v>
      </c>
      <c r="C6649" s="23" t="str">
        <f>IFERROR(VLOOKUP(A6649,hoja!$A$2:$E$1370,5,FALSE),0)</f>
        <v>MEDELLÍN</v>
      </c>
      <c r="D6649" s="23" t="str">
        <f>IFERROR(VLOOKUP(A6649,hoja!A:D,3,FALSE),0)</f>
        <v>0043</v>
      </c>
      <c r="E6649" s="40" t="s">
        <v>1422</v>
      </c>
      <c r="F6649" s="23" t="str">
        <f>IFERROR(VLOOKUP(E6649,hoja!$A$2:$E$6970,4,FALSE),0)</f>
        <v>ANTIOQUIA</v>
      </c>
      <c r="G6649" s="23" t="str">
        <f>IFERROR(VLOOKUP(E6649,hoja!$A$2:$E$970,5,FALSE),0)</f>
        <v>MEDELLÍN</v>
      </c>
      <c r="H6649" s="103" t="str">
        <f>IFERROR(VLOOKUP(E6649,hoja!A:C,3,FALSE),0)</f>
        <v>50779</v>
      </c>
      <c r="I6649" s="24" t="str">
        <f t="shared" si="1963"/>
        <v>004350779</v>
      </c>
      <c r="K6649" s="23">
        <v>16</v>
      </c>
      <c r="L6649" s="23" t="str">
        <f t="shared" si="1964"/>
        <v>REGIONAL</v>
      </c>
      <c r="M6649" s="23" t="s">
        <v>618</v>
      </c>
      <c r="N6649" s="23" t="s">
        <v>622</v>
      </c>
      <c r="O6649" s="23">
        <f t="shared" si="1961"/>
        <v>25</v>
      </c>
      <c r="P6649" s="23" t="str">
        <f t="shared" si="1962"/>
        <v>004350779Principal</v>
      </c>
    </row>
    <row r="6650" spans="1:16" ht="15" hidden="1" customHeight="1">
      <c r="A6650" s="40" t="s">
        <v>873</v>
      </c>
      <c r="B6650" s="23" t="str">
        <f>IFERROR(VLOOKUP(A6650,hoja!$A$2:$E$970,4,FALSE),0)</f>
        <v>OCCIDENTE</v>
      </c>
      <c r="C6650" s="23" t="str">
        <f>IFERROR(VLOOKUP(A6650,hoja!$A$2:$E$1370,5,FALSE),0)</f>
        <v>MANIZALES</v>
      </c>
      <c r="D6650" s="23" t="str">
        <f>IFERROR(VLOOKUP(A6650,hoja!A:D,3,FALSE),0)</f>
        <v>1711</v>
      </c>
      <c r="E6650" s="40" t="s">
        <v>1423</v>
      </c>
      <c r="F6650" s="23" t="str">
        <f>IFERROR(VLOOKUP(E6650,hoja!$A$2:$E$6970,4,FALSE),0)</f>
        <v>ANTIOQUIA</v>
      </c>
      <c r="G6650" s="23" t="str">
        <f>IFERROR(VLOOKUP(E6650,hoja!$A$2:$E$970,5,FALSE),0)</f>
        <v>MEDELLÍN</v>
      </c>
      <c r="H6650" s="103" t="str">
        <f>IFERROR(VLOOKUP(E6650,hoja!A:C,3,FALSE),0)</f>
        <v>50703</v>
      </c>
      <c r="I6650" s="24" t="str">
        <f t="shared" si="1963"/>
        <v>171150703</v>
      </c>
      <c r="K6650" s="23">
        <v>230</v>
      </c>
      <c r="L6650" s="23" t="str">
        <f t="shared" si="1964"/>
        <v>NACIONAL</v>
      </c>
      <c r="M6650" s="23" t="s">
        <v>618</v>
      </c>
      <c r="N6650" s="23" t="s">
        <v>622</v>
      </c>
      <c r="O6650" s="23">
        <f t="shared" si="1961"/>
        <v>25</v>
      </c>
      <c r="P6650" s="23" t="str">
        <f t="shared" si="1962"/>
        <v>171150703Principal</v>
      </c>
    </row>
    <row r="6651" spans="1:16" ht="15" hidden="1" customHeight="1">
      <c r="A6651" s="40" t="s">
        <v>809</v>
      </c>
      <c r="B6651" s="23" t="str">
        <f>IFERROR(VLOOKUP(A6651,hoja!$A$2:$E$970,4,FALSE),0)</f>
        <v>OCCIDENTE</v>
      </c>
      <c r="C6651" s="23" t="str">
        <f>IFERROR(VLOOKUP(A6651,hoja!$A$2:$E$1370,5,FALSE),0)</f>
        <v>MANIZALES</v>
      </c>
      <c r="D6651" s="23" t="str">
        <f>IFERROR(VLOOKUP(A6651,hoja!A:D,3,FALSE),0)</f>
        <v>50371</v>
      </c>
      <c r="E6651" s="40" t="s">
        <v>660</v>
      </c>
      <c r="F6651" s="23" t="str">
        <f>IFERROR(VLOOKUP(E6651,hoja!$A$2:$E$6970,4,FALSE),0)</f>
        <v>CENTRO</v>
      </c>
      <c r="G6651" s="23" t="str">
        <f>IFERROR(VLOOKUP(E6651,hoja!$A$2:$E$970,5,FALSE),0)</f>
        <v>BOGOTÁ</v>
      </c>
      <c r="H6651" s="103" t="str">
        <f>IFERROR(VLOOKUP(E6651,hoja!A:C,3,FALSE),0)</f>
        <v>0035</v>
      </c>
      <c r="I6651" s="24" t="str">
        <f t="shared" si="1963"/>
        <v>503710035</v>
      </c>
      <c r="K6651" s="23">
        <v>273</v>
      </c>
      <c r="L6651" s="23" t="str">
        <f t="shared" si="1964"/>
        <v>NACIONAL</v>
      </c>
      <c r="M6651" s="23" t="s">
        <v>618</v>
      </c>
      <c r="N6651" s="23" t="s">
        <v>622</v>
      </c>
      <c r="O6651" s="23">
        <f t="shared" si="1961"/>
        <v>16</v>
      </c>
      <c r="P6651" s="23" t="str">
        <f t="shared" si="1962"/>
        <v>503710035Principal</v>
      </c>
    </row>
    <row r="6652" spans="1:16" ht="15" hidden="1" customHeight="1">
      <c r="A6652" s="40" t="s">
        <v>1231</v>
      </c>
      <c r="B6652" s="23" t="str">
        <f>IFERROR(VLOOKUP(A6652,hoja!$A$2:$E$970,4,FALSE),0)</f>
        <v>CENTRO</v>
      </c>
      <c r="C6652" s="23" t="str">
        <f>IFERROR(VLOOKUP(A6652,hoja!$A$2:$E$1370,5,FALSE),0)</f>
        <v>BOGOTÁ</v>
      </c>
      <c r="D6652" s="23" t="str">
        <f>IFERROR(VLOOKUP(A6652,hoja!A:D,3,FALSE),0)</f>
        <v>50263</v>
      </c>
      <c r="E6652" s="40" t="s">
        <v>650</v>
      </c>
      <c r="F6652" s="23" t="str">
        <f>IFERROR(VLOOKUP(E6652,hoja!$A$2:$E$6970,4,FALSE),0)</f>
        <v>OCCIDENTE</v>
      </c>
      <c r="G6652" s="23" t="str">
        <f>IFERROR(VLOOKUP(E6652,hoja!$A$2:$E$970,5,FALSE),0)</f>
        <v>CALOTO</v>
      </c>
      <c r="H6652" s="103" t="str">
        <f>IFERROR(VLOOKUP(E6652,hoja!A:C,3,FALSE),0)</f>
        <v>0445</v>
      </c>
      <c r="I6652" s="24" t="str">
        <f t="shared" si="1963"/>
        <v>502630445</v>
      </c>
      <c r="K6652" s="23">
        <v>482</v>
      </c>
      <c r="L6652" s="23" t="str">
        <f t="shared" si="1964"/>
        <v>NACIONAL</v>
      </c>
      <c r="M6652" s="23" t="s">
        <v>618</v>
      </c>
      <c r="N6652" s="23" t="s">
        <v>622</v>
      </c>
      <c r="O6652" s="23">
        <f t="shared" si="1961"/>
        <v>16</v>
      </c>
      <c r="P6652" s="23" t="str">
        <f t="shared" si="1962"/>
        <v>502630445Principal</v>
      </c>
    </row>
    <row r="6653" spans="1:16" ht="15" hidden="1" customHeight="1">
      <c r="A6653" s="40" t="s">
        <v>848</v>
      </c>
      <c r="B6653" s="23" t="str">
        <f>IFERROR(VLOOKUP(A6653,hoja!$A$2:$E$970,4,FALSE),0)</f>
        <v>CENTRO</v>
      </c>
      <c r="C6653" s="23" t="str">
        <f>IFERROR(VLOOKUP(A6653,hoja!$A$2:$E$1370,5,FALSE),0)</f>
        <v>BOGOTÁ</v>
      </c>
      <c r="D6653" s="23" t="str">
        <f>IFERROR(VLOOKUP(A6653,hoja!A:D,3,FALSE),0)</f>
        <v>10215</v>
      </c>
      <c r="E6653" s="40" t="s">
        <v>792</v>
      </c>
      <c r="F6653" s="23" t="str">
        <f>IFERROR(VLOOKUP(E6653,hoja!$A$2:$E$6970,4,FALSE),0)</f>
        <v>CENTRO</v>
      </c>
      <c r="G6653" s="23" t="str">
        <f>IFERROR(VLOOKUP(E6653,hoja!$A$2:$E$970,5,FALSE),0)</f>
        <v>BOGOTÁ</v>
      </c>
      <c r="H6653" s="103" t="str">
        <f>IFERROR(VLOOKUP(E6653,hoja!A:C,3,FALSE),0)</f>
        <v>60042</v>
      </c>
      <c r="I6653" s="24" t="str">
        <f t="shared" si="1963"/>
        <v>1021560042</v>
      </c>
      <c r="K6653" s="23">
        <v>32</v>
      </c>
      <c r="L6653" s="23" t="str">
        <f t="shared" si="1964"/>
        <v>REGIONAL</v>
      </c>
      <c r="M6653" s="23" t="s">
        <v>618</v>
      </c>
      <c r="N6653" s="23" t="s">
        <v>622</v>
      </c>
      <c r="O6653" s="23">
        <f t="shared" si="1961"/>
        <v>25</v>
      </c>
      <c r="P6653" s="23" t="str">
        <f t="shared" si="1962"/>
        <v>1021560042Principal</v>
      </c>
    </row>
    <row r="6654" spans="1:16" ht="15" hidden="1" customHeight="1">
      <c r="A6654" s="40" t="s">
        <v>1007</v>
      </c>
      <c r="B6654" s="23" t="str">
        <f>IFERROR(VLOOKUP(A6654,hoja!$A$2:$E$970,4,FALSE),0)</f>
        <v>CENTRO</v>
      </c>
      <c r="C6654" s="23" t="str">
        <f>IFERROR(VLOOKUP(A6654,hoja!$A$2:$E$1370,5,FALSE),0)</f>
        <v>FUSA</v>
      </c>
      <c r="D6654" s="23" t="str">
        <f>IFERROR(VLOOKUP(A6654,hoja!A:D,3,FALSE),0)</f>
        <v>0463</v>
      </c>
      <c r="E6654" s="40" t="s">
        <v>807</v>
      </c>
      <c r="F6654" s="23" t="str">
        <f>IFERROR(VLOOKUP(E6654,hoja!$A$2:$E$6970,4,FALSE),0)</f>
        <v>CENTRO</v>
      </c>
      <c r="G6654" s="23" t="str">
        <f>IFERROR(VLOOKUP(E6654,hoja!$A$2:$E$970,5,FALSE),0)</f>
        <v>BOGOTÁ</v>
      </c>
      <c r="H6654" s="103" t="str">
        <f>IFERROR(VLOOKUP(E6654,hoja!A:C,3,FALSE),0)</f>
        <v>0460</v>
      </c>
      <c r="I6654" s="24" t="str">
        <f t="shared" si="1963"/>
        <v>04630460</v>
      </c>
      <c r="K6654" s="23">
        <v>69</v>
      </c>
      <c r="L6654" s="23" t="str">
        <f t="shared" si="1964"/>
        <v>REGIONAL</v>
      </c>
      <c r="M6654" s="23" t="s">
        <v>618</v>
      </c>
      <c r="N6654" s="23" t="s">
        <v>622</v>
      </c>
      <c r="O6654" s="23">
        <f t="shared" si="1961"/>
        <v>25</v>
      </c>
      <c r="P6654" s="23" t="str">
        <f t="shared" si="1962"/>
        <v>04630460Principal</v>
      </c>
    </row>
    <row r="6655" spans="1:16" ht="15" hidden="1" customHeight="1">
      <c r="A6655" s="40" t="s">
        <v>635</v>
      </c>
      <c r="B6655" s="23" t="str">
        <f>IFERROR(VLOOKUP(A6655,hoja!$A$2:$E$970,4,FALSE),0)</f>
        <v>CENTRO</v>
      </c>
      <c r="C6655" s="23" t="str">
        <f>IFERROR(VLOOKUP(A6655,hoja!$A$2:$E$1370,5,FALSE),0)</f>
        <v>BOGOTÁ</v>
      </c>
      <c r="D6655" s="23" t="str">
        <f>IFERROR(VLOOKUP(A6655,hoja!A:D,3,FALSE),0)</f>
        <v>0021</v>
      </c>
      <c r="E6655" s="40" t="s">
        <v>1424</v>
      </c>
      <c r="F6655" s="23" t="str">
        <f>IFERROR(VLOOKUP(E6655,hoja!$A$2:$E$6970,4,FALSE),0)</f>
        <v>CENTRO</v>
      </c>
      <c r="G6655" s="23" t="str">
        <f>IFERROR(VLOOKUP(E6655,hoja!$A$2:$E$970,5,FALSE),0)</f>
        <v>BOGOTÁ</v>
      </c>
      <c r="H6655" s="103" t="str">
        <f>IFERROR(VLOOKUP(E6655,hoja!A:C,3,FALSE),0)</f>
        <v>50777</v>
      </c>
      <c r="I6655" s="24" t="str">
        <f t="shared" si="1963"/>
        <v>002150777</v>
      </c>
      <c r="K6655" s="23">
        <v>12</v>
      </c>
      <c r="L6655" s="23" t="str">
        <f t="shared" si="1964"/>
        <v>REGIONAL</v>
      </c>
      <c r="M6655" s="23" t="s">
        <v>618</v>
      </c>
      <c r="N6655" s="23" t="s">
        <v>622</v>
      </c>
      <c r="O6655" s="23">
        <f t="shared" si="1961"/>
        <v>25</v>
      </c>
      <c r="P6655" s="23" t="str">
        <f t="shared" si="1962"/>
        <v>002150777Principal</v>
      </c>
    </row>
    <row r="6656" spans="1:16" ht="15" hidden="1" customHeight="1">
      <c r="A6656" s="40" t="s">
        <v>873</v>
      </c>
      <c r="B6656" s="23" t="str">
        <f>IFERROR(VLOOKUP(A6656,hoja!$A$2:$E$970,4,FALSE),0)</f>
        <v>OCCIDENTE</v>
      </c>
      <c r="C6656" s="23" t="str">
        <f>IFERROR(VLOOKUP(A6656,hoja!$A$2:$E$1370,5,FALSE),0)</f>
        <v>MANIZALES</v>
      </c>
      <c r="D6656" s="23" t="str">
        <f>IFERROR(VLOOKUP(A6656,hoja!A:D,3,FALSE),0)</f>
        <v>1711</v>
      </c>
      <c r="E6656" s="40" t="s">
        <v>1179</v>
      </c>
      <c r="F6656" s="23" t="str">
        <f>IFERROR(VLOOKUP(E6656,hoja!$A$2:$E$6970,4,FALSE),0)</f>
        <v>COSTA</v>
      </c>
      <c r="G6656" s="23" t="str">
        <f>IFERROR(VLOOKUP(E6656,hoja!$A$2:$E$970,5,FALSE),0)</f>
        <v>VALLEDUPAR</v>
      </c>
      <c r="H6656" s="103" t="str">
        <f>IFERROR(VLOOKUP(E6656,hoja!A:C,3,FALSE),0)</f>
        <v>50570</v>
      </c>
      <c r="I6656" s="24" t="str">
        <f t="shared" si="1963"/>
        <v>171150570</v>
      </c>
      <c r="K6656" s="23">
        <v>832</v>
      </c>
      <c r="L6656" s="23" t="str">
        <f t="shared" si="1964"/>
        <v>NACIONAL</v>
      </c>
      <c r="M6656" s="23" t="s">
        <v>618</v>
      </c>
      <c r="N6656" s="23" t="s">
        <v>622</v>
      </c>
      <c r="O6656" s="23">
        <f t="shared" si="1961"/>
        <v>8</v>
      </c>
      <c r="P6656" s="23" t="str">
        <f t="shared" si="1962"/>
        <v>171150570Principal</v>
      </c>
    </row>
    <row r="6657" spans="1:16" ht="15" hidden="1" customHeight="1">
      <c r="A6657" s="40" t="s">
        <v>635</v>
      </c>
      <c r="B6657" s="23" t="str">
        <f>IFERROR(VLOOKUP(A6657,hoja!$A$2:$E$970,4,FALSE),0)</f>
        <v>CENTRO</v>
      </c>
      <c r="C6657" s="23" t="str">
        <f>IFERROR(VLOOKUP(A6657,hoja!$A$2:$E$1370,5,FALSE),0)</f>
        <v>BOGOTÁ</v>
      </c>
      <c r="D6657" s="23" t="str">
        <f>IFERROR(VLOOKUP(A6657,hoja!A:D,3,FALSE),0)</f>
        <v>0021</v>
      </c>
      <c r="E6657" s="40" t="s">
        <v>1425</v>
      </c>
      <c r="F6657" s="23" t="str">
        <f>IFERROR(VLOOKUP(E6657,hoja!$A$2:$E$6970,4,FALSE),0)</f>
        <v>CENTRO</v>
      </c>
      <c r="G6657" s="23" t="str">
        <f>IFERROR(VLOOKUP(E6657,hoja!$A$2:$E$970,5,FALSE),0)</f>
        <v>BOGOTÁ</v>
      </c>
      <c r="H6657" s="103" t="str">
        <f>IFERROR(VLOOKUP(E6657,hoja!A:C,3,FALSE),0)</f>
        <v>50763</v>
      </c>
      <c r="I6657" s="24" t="str">
        <f t="shared" si="1963"/>
        <v>002150763</v>
      </c>
      <c r="K6657" s="23">
        <v>7</v>
      </c>
      <c r="L6657" s="23" t="str">
        <f t="shared" si="1964"/>
        <v>REGIONAL</v>
      </c>
      <c r="M6657" s="23" t="s">
        <v>618</v>
      </c>
      <c r="N6657" s="23" t="s">
        <v>622</v>
      </c>
      <c r="O6657" s="23">
        <f t="shared" si="1961"/>
        <v>25</v>
      </c>
      <c r="P6657" s="23" t="str">
        <f t="shared" si="1962"/>
        <v>002150763Principal</v>
      </c>
    </row>
    <row r="6658" spans="1:16" ht="15" hidden="1" customHeight="1">
      <c r="A6658" s="40" t="s">
        <v>635</v>
      </c>
      <c r="B6658" s="23" t="str">
        <f>IFERROR(VLOOKUP(A6658,hoja!$A$2:$E$970,4,FALSE),0)</f>
        <v>CENTRO</v>
      </c>
      <c r="C6658" s="23" t="str">
        <f>IFERROR(VLOOKUP(A6658,hoja!$A$2:$E$1370,5,FALSE),0)</f>
        <v>BOGOTÁ</v>
      </c>
      <c r="D6658" s="23" t="str">
        <f>IFERROR(VLOOKUP(A6658,hoja!A:D,3,FALSE),0)</f>
        <v>0021</v>
      </c>
      <c r="E6658" s="40" t="s">
        <v>1426</v>
      </c>
      <c r="F6658" s="23" t="str">
        <f>IFERROR(VLOOKUP(E6658,hoja!$A$2:$E$6970,4,FALSE),0)</f>
        <v>CENTRO</v>
      </c>
      <c r="G6658" s="23" t="str">
        <f>IFERROR(VLOOKUP(E6658,hoja!$A$2:$E$970,5,FALSE),0)</f>
        <v>BOGOTÁ</v>
      </c>
      <c r="H6658" s="103" t="str">
        <f>IFERROR(VLOOKUP(E6658,hoja!A:C,3,FALSE),0)</f>
        <v>50760</v>
      </c>
      <c r="I6658" s="24" t="str">
        <f t="shared" si="1963"/>
        <v>002150760</v>
      </c>
      <c r="K6658" s="23">
        <v>5</v>
      </c>
      <c r="L6658" s="23" t="str">
        <f t="shared" si="1964"/>
        <v>REGIONAL</v>
      </c>
      <c r="M6658" s="23" t="s">
        <v>618</v>
      </c>
      <c r="N6658" s="23" t="s">
        <v>622</v>
      </c>
      <c r="O6658" s="23">
        <f t="shared" si="1961"/>
        <v>25</v>
      </c>
      <c r="P6658" s="23" t="str">
        <f t="shared" si="1962"/>
        <v>002150760Principal</v>
      </c>
    </row>
    <row r="6659" spans="1:16" ht="15" hidden="1" customHeight="1">
      <c r="A6659" s="40" t="s">
        <v>653</v>
      </c>
      <c r="B6659" s="23" t="str">
        <f>IFERROR(VLOOKUP(A6659,hoja!$A$2:$E$970,4,FALSE),0)</f>
        <v>CENTRO</v>
      </c>
      <c r="C6659" s="23" t="str">
        <f>IFERROR(VLOOKUP(A6659,hoja!$A$2:$E$1370,5,FALSE),0)</f>
        <v>MADRID</v>
      </c>
      <c r="D6659" s="23" t="str">
        <f>IFERROR(VLOOKUP(A6659,hoja!A:D,3,FALSE),0)</f>
        <v>2023</v>
      </c>
      <c r="E6659" s="40" t="s">
        <v>827</v>
      </c>
      <c r="F6659" s="23" t="str">
        <f>IFERROR(VLOOKUP(E6659,hoja!$A$2:$E$6970,4,FALSE),0)</f>
        <v>ANTIOQUIA</v>
      </c>
      <c r="G6659" s="23" t="str">
        <f>IFERROR(VLOOKUP(E6659,hoja!$A$2:$E$970,5,FALSE),0)</f>
        <v>MEDELLÍN</v>
      </c>
      <c r="H6659" s="103" t="str">
        <f>IFERROR(VLOOKUP(E6659,hoja!A:C,3,FALSE),0)</f>
        <v>10221</v>
      </c>
      <c r="I6659" s="24" t="str">
        <f t="shared" si="1963"/>
        <v>202310221</v>
      </c>
      <c r="K6659" s="23">
        <v>415</v>
      </c>
      <c r="L6659" s="23" t="str">
        <f t="shared" si="1964"/>
        <v>NACIONAL</v>
      </c>
      <c r="M6659" s="23" t="s">
        <v>618</v>
      </c>
      <c r="N6659" s="23" t="s">
        <v>622</v>
      </c>
      <c r="O6659" s="23">
        <f t="shared" si="1961"/>
        <v>16</v>
      </c>
      <c r="P6659" s="23" t="str">
        <f t="shared" si="1962"/>
        <v>202310221Principal</v>
      </c>
    </row>
    <row r="6660" spans="1:16" ht="15" hidden="1" customHeight="1">
      <c r="A6660" s="40" t="s">
        <v>635</v>
      </c>
      <c r="B6660" s="23" t="str">
        <f>IFERROR(VLOOKUP(A6660,hoja!$A$2:$E$970,4,FALSE),0)</f>
        <v>CENTRO</v>
      </c>
      <c r="C6660" s="23" t="str">
        <f>IFERROR(VLOOKUP(A6660,hoja!$A$2:$E$1370,5,FALSE),0)</f>
        <v>BOGOTÁ</v>
      </c>
      <c r="D6660" s="23" t="str">
        <f>IFERROR(VLOOKUP(A6660,hoja!A:D,3,FALSE),0)</f>
        <v>0021</v>
      </c>
      <c r="E6660" s="40" t="s">
        <v>1427</v>
      </c>
      <c r="F6660" s="23" t="str">
        <f>IFERROR(VLOOKUP(E6660,hoja!$A$2:$E$6970,4,FALSE),0)</f>
        <v>CENTRO</v>
      </c>
      <c r="G6660" s="23" t="str">
        <f>IFERROR(VLOOKUP(E6660,hoja!$A$2:$E$970,5,FALSE),0)</f>
        <v>BOGOTÁ</v>
      </c>
      <c r="H6660" s="103" t="str">
        <f>IFERROR(VLOOKUP(E6660,hoja!A:C,3,FALSE),0)</f>
        <v>50770</v>
      </c>
      <c r="I6660" s="24" t="str">
        <f t="shared" si="1963"/>
        <v>002150770</v>
      </c>
      <c r="K6660" s="23">
        <v>10</v>
      </c>
      <c r="L6660" s="23" t="str">
        <f t="shared" si="1964"/>
        <v>REGIONAL</v>
      </c>
      <c r="M6660" s="23" t="s">
        <v>618</v>
      </c>
      <c r="N6660" s="23" t="s">
        <v>622</v>
      </c>
      <c r="O6660" s="23">
        <f t="shared" si="1961"/>
        <v>25</v>
      </c>
      <c r="P6660" s="23" t="str">
        <f t="shared" si="1962"/>
        <v>002150770Principal</v>
      </c>
    </row>
    <row r="6661" spans="1:16" ht="15" hidden="1" customHeight="1">
      <c r="A6661" s="40" t="s">
        <v>647</v>
      </c>
      <c r="B6661" s="23" t="str">
        <f>IFERROR(VLOOKUP(A6661,hoja!$A$2:$E$970,4,FALSE),0)</f>
        <v>CENTRO</v>
      </c>
      <c r="C6661" s="23" t="str">
        <f>IFERROR(VLOOKUP(A6661,hoja!$A$2:$E$1370,5,FALSE),0)</f>
        <v>TOCANCIPÁ</v>
      </c>
      <c r="D6661" s="23" t="str">
        <f>IFERROR(VLOOKUP(A6661,hoja!A:D,3,FALSE),0)</f>
        <v>2058</v>
      </c>
      <c r="E6661" s="40" t="s">
        <v>1163</v>
      </c>
      <c r="F6661" s="23" t="str">
        <f>IFERROR(VLOOKUP(E6661,hoja!$A$2:$E$6970,4,FALSE),0)</f>
        <v>CENTRO</v>
      </c>
      <c r="G6661" s="23" t="str">
        <f>IFERROR(VLOOKUP(E6661,hoja!$A$2:$E$970,5,FALSE),0)</f>
        <v>BOGOTÁ</v>
      </c>
      <c r="H6661" s="103" t="str">
        <f>IFERROR(VLOOKUP(E6661,hoja!A:C,3,FALSE),0)</f>
        <v>50399</v>
      </c>
      <c r="I6661" s="24" t="str">
        <f t="shared" si="1963"/>
        <v>205850399</v>
      </c>
      <c r="K6661" s="23">
        <v>72</v>
      </c>
      <c r="L6661" s="23" t="str">
        <f t="shared" si="1964"/>
        <v>REGIONAL</v>
      </c>
      <c r="M6661" s="23" t="s">
        <v>618</v>
      </c>
      <c r="N6661" s="23" t="s">
        <v>622</v>
      </c>
      <c r="O6661" s="23">
        <f t="shared" si="1961"/>
        <v>25</v>
      </c>
      <c r="P6661" s="23" t="str">
        <f t="shared" si="1962"/>
        <v>205850399Principal</v>
      </c>
    </row>
    <row r="6662" spans="1:16" ht="15" hidden="1" customHeight="1">
      <c r="A6662" s="40" t="s">
        <v>635</v>
      </c>
      <c r="B6662" s="23" t="str">
        <f>IFERROR(VLOOKUP(A6662,hoja!$A$2:$E$970,4,FALSE),0)</f>
        <v>CENTRO</v>
      </c>
      <c r="C6662" s="23" t="str">
        <f>IFERROR(VLOOKUP(A6662,hoja!$A$2:$E$1370,5,FALSE),0)</f>
        <v>BOGOTÁ</v>
      </c>
      <c r="D6662" s="23" t="str">
        <f>IFERROR(VLOOKUP(A6662,hoja!A:D,3,FALSE),0)</f>
        <v>0021</v>
      </c>
      <c r="E6662" s="40" t="s">
        <v>1428</v>
      </c>
      <c r="F6662" s="23" t="str">
        <f>IFERROR(VLOOKUP(E6662,hoja!$A$2:$E$6970,4,FALSE),0)</f>
        <v>CENTRO</v>
      </c>
      <c r="G6662" s="23" t="str">
        <f>IFERROR(VLOOKUP(E6662,hoja!$A$2:$E$970,5,FALSE),0)</f>
        <v>BOGOTÁ</v>
      </c>
      <c r="H6662" s="103" t="str">
        <f>IFERROR(VLOOKUP(E6662,hoja!A:C,3,FALSE),0)</f>
        <v>50772</v>
      </c>
      <c r="I6662" s="24" t="str">
        <f t="shared" si="1963"/>
        <v>002150772</v>
      </c>
      <c r="K6662" s="23">
        <v>18</v>
      </c>
      <c r="L6662" s="23" t="str">
        <f t="shared" si="1964"/>
        <v>REGIONAL</v>
      </c>
      <c r="M6662" s="23" t="s">
        <v>618</v>
      </c>
      <c r="N6662" s="23" t="s">
        <v>622</v>
      </c>
      <c r="O6662" s="23">
        <f t="shared" si="1961"/>
        <v>25</v>
      </c>
      <c r="P6662" s="23" t="str">
        <f t="shared" si="1962"/>
        <v>002150772Principal</v>
      </c>
    </row>
    <row r="6663" spans="1:16" ht="15" hidden="1" customHeight="1">
      <c r="A6663" s="40" t="s">
        <v>653</v>
      </c>
      <c r="B6663" s="23" t="str">
        <f>IFERROR(VLOOKUP(A6663,hoja!$A$2:$E$970,4,FALSE),0)</f>
        <v>CENTRO</v>
      </c>
      <c r="C6663" s="23" t="str">
        <f>IFERROR(VLOOKUP(A6663,hoja!$A$2:$E$1370,5,FALSE),0)</f>
        <v>MADRID</v>
      </c>
      <c r="D6663" s="23" t="str">
        <f>IFERROR(VLOOKUP(A6663,hoja!A:D,3,FALSE),0)</f>
        <v>2023</v>
      </c>
      <c r="E6663" s="40" t="s">
        <v>732</v>
      </c>
      <c r="F6663" s="23" t="str">
        <f>IFERROR(VLOOKUP(E6663,hoja!$A$2:$E$6970,4,FALSE),0)</f>
        <v>CENTRO</v>
      </c>
      <c r="G6663" s="23" t="str">
        <f>IFERROR(VLOOKUP(E6663,hoja!$A$2:$E$970,5,FALSE),0)</f>
        <v>IBAGUÉ</v>
      </c>
      <c r="H6663" s="103" t="str">
        <f>IFERROR(VLOOKUP(E6663,hoja!A:C,3,FALSE),0)</f>
        <v>0389</v>
      </c>
      <c r="I6663" s="24" t="str">
        <f t="shared" si="1963"/>
        <v>20230389</v>
      </c>
      <c r="K6663" s="23">
        <v>181</v>
      </c>
      <c r="L6663" s="23" t="str">
        <f t="shared" si="1964"/>
        <v>REGIONAL</v>
      </c>
      <c r="M6663" s="23" t="s">
        <v>618</v>
      </c>
      <c r="N6663" s="23" t="s">
        <v>622</v>
      </c>
      <c r="O6663" s="23">
        <f t="shared" si="1961"/>
        <v>25</v>
      </c>
      <c r="P6663" s="23" t="str">
        <f t="shared" si="1962"/>
        <v>20230389Principal</v>
      </c>
    </row>
    <row r="6664" spans="1:16" ht="15" hidden="1" customHeight="1">
      <c r="A6664" s="40" t="s">
        <v>635</v>
      </c>
      <c r="B6664" s="23" t="str">
        <f>IFERROR(VLOOKUP(A6664,hoja!$A$2:$E$970,4,FALSE),0)</f>
        <v>CENTRO</v>
      </c>
      <c r="C6664" s="23" t="str">
        <f>IFERROR(VLOOKUP(A6664,hoja!$A$2:$E$1370,5,FALSE),0)</f>
        <v>BOGOTÁ</v>
      </c>
      <c r="D6664" s="23" t="str">
        <f>IFERROR(VLOOKUP(A6664,hoja!A:D,3,FALSE),0)</f>
        <v>0021</v>
      </c>
      <c r="E6664" s="40" t="s">
        <v>1429</v>
      </c>
      <c r="F6664" s="23" t="str">
        <f>IFERROR(VLOOKUP(E6664,hoja!$A$2:$E$6970,4,FALSE),0)</f>
        <v>CENTRO</v>
      </c>
      <c r="G6664" s="23" t="str">
        <f>IFERROR(VLOOKUP(E6664,hoja!$A$2:$E$970,5,FALSE),0)</f>
        <v>BOGOTÁ</v>
      </c>
      <c r="H6664" s="103" t="str">
        <f>IFERROR(VLOOKUP(E6664,hoja!A:C,3,FALSE),0)</f>
        <v>50773</v>
      </c>
      <c r="I6664" s="24" t="str">
        <f t="shared" si="1963"/>
        <v>002150773</v>
      </c>
      <c r="K6664" s="23">
        <v>5</v>
      </c>
      <c r="L6664" s="23" t="str">
        <f t="shared" si="1964"/>
        <v>REGIONAL</v>
      </c>
      <c r="M6664" s="23" t="s">
        <v>618</v>
      </c>
      <c r="N6664" s="23" t="s">
        <v>622</v>
      </c>
      <c r="O6664" s="23">
        <f t="shared" si="1961"/>
        <v>25</v>
      </c>
      <c r="P6664" s="23" t="str">
        <f t="shared" si="1962"/>
        <v>002150773Principal</v>
      </c>
    </row>
    <row r="6665" spans="1:16" ht="15" hidden="1" customHeight="1">
      <c r="A6665" s="40" t="s">
        <v>637</v>
      </c>
      <c r="B6665" s="23" t="str">
        <f>IFERROR(VLOOKUP(A6665,hoja!$A$2:$E$970,4,FALSE),0)</f>
        <v>SANTANDER</v>
      </c>
      <c r="C6665" s="23" t="str">
        <f>IFERROR(VLOOKUP(A6665,hoja!$A$2:$E$1370,5,FALSE),0)</f>
        <v>PIEDECUESTA</v>
      </c>
      <c r="D6665" s="23" t="str">
        <f>IFERROR(VLOOKUP(A6665,hoja!A:D,3,FALSE),0)</f>
        <v>0422</v>
      </c>
      <c r="E6665" s="40" t="s">
        <v>71</v>
      </c>
      <c r="F6665" s="23" t="str">
        <f>IFERROR(VLOOKUP(E6665,hoja!$A$2:$E$6970,4,FALSE),0)</f>
        <v>CENTRO</v>
      </c>
      <c r="G6665" s="23" t="str">
        <f>IFERROR(VLOOKUP(E6665,hoja!$A$2:$E$970,5,FALSE),0)</f>
        <v>BOGOTÁ</v>
      </c>
      <c r="H6665" s="103" t="str">
        <f>IFERROR(VLOOKUP(E6665,hoja!A:C,3,FALSE),0)</f>
        <v>60015</v>
      </c>
      <c r="I6665" s="24" t="str">
        <f t="shared" si="1963"/>
        <v>042260015</v>
      </c>
      <c r="K6665" s="23">
        <v>401</v>
      </c>
      <c r="L6665" s="23" t="str">
        <f t="shared" si="1964"/>
        <v>NACIONAL</v>
      </c>
      <c r="M6665" s="23" t="s">
        <v>618</v>
      </c>
      <c r="N6665" s="23" t="s">
        <v>622</v>
      </c>
      <c r="O6665" s="23">
        <f t="shared" si="1961"/>
        <v>16</v>
      </c>
      <c r="P6665" s="23" t="str">
        <f t="shared" si="1962"/>
        <v>042260015Principal</v>
      </c>
    </row>
    <row r="6666" spans="1:16" ht="15" hidden="1" customHeight="1">
      <c r="A6666" s="40" t="s">
        <v>819</v>
      </c>
      <c r="B6666" s="23" t="str">
        <f>IFERROR(VLOOKUP(A6666,hoja!$A$2:$E$970,4,FALSE),0)</f>
        <v>OCCIDENTE</v>
      </c>
      <c r="C6666" s="23" t="str">
        <f>IFERROR(VLOOKUP(A6666,hoja!$A$2:$E$1370,5,FALSE),0)</f>
        <v>BUENAVENTURA</v>
      </c>
      <c r="D6666" s="23" t="str">
        <f>IFERROR(VLOOKUP(A6666,hoja!A:D,3,FALSE),0)</f>
        <v>3001</v>
      </c>
      <c r="E6666" s="40" t="s">
        <v>882</v>
      </c>
      <c r="F6666" s="23" t="str">
        <f>IFERROR(VLOOKUP(E6666,hoja!$A$2:$E$6970,4,FALSE),0)</f>
        <v>ANTIOQUIA</v>
      </c>
      <c r="G6666" s="23" t="str">
        <f>IFERROR(VLOOKUP(E6666,hoja!$A$2:$E$970,5,FALSE),0)</f>
        <v>MEDELLÍN</v>
      </c>
      <c r="H6666" s="103" t="str">
        <f>IFERROR(VLOOKUP(E6666,hoja!A:C,3,FALSE),0)</f>
        <v>60129</v>
      </c>
      <c r="I6666" s="24" t="str">
        <f t="shared" si="1963"/>
        <v>300160129</v>
      </c>
      <c r="K6666" s="23">
        <v>470</v>
      </c>
      <c r="L6666" s="23" t="str">
        <f t="shared" si="1964"/>
        <v>NACIONAL</v>
      </c>
      <c r="M6666" s="23" t="s">
        <v>618</v>
      </c>
      <c r="N6666" s="23" t="s">
        <v>622</v>
      </c>
      <c r="O6666" s="23">
        <f t="shared" si="1961"/>
        <v>16</v>
      </c>
      <c r="P6666" s="23" t="str">
        <f t="shared" si="1962"/>
        <v>300160129Principal</v>
      </c>
    </row>
    <row r="6667" spans="1:16" ht="15" hidden="1" customHeight="1">
      <c r="A6667" s="40" t="s">
        <v>617</v>
      </c>
      <c r="B6667" s="23" t="str">
        <f>IFERROR(VLOOKUP(A6667,hoja!$A$2:$E$970,4,FALSE),0)</f>
        <v>ANTIOQUIA</v>
      </c>
      <c r="C6667" s="23" t="str">
        <f>IFERROR(VLOOKUP(A6667,hoja!$A$2:$E$1370,5,FALSE),0)</f>
        <v>MEDELLÍN</v>
      </c>
      <c r="D6667" s="23">
        <f>IFERROR(VLOOKUP(A6667,hoja!A:D,3,FALSE),0)</f>
        <v>50443</v>
      </c>
      <c r="E6667" s="40" t="s">
        <v>1076</v>
      </c>
      <c r="F6667" s="23" t="str">
        <f>IFERROR(VLOOKUP(E6667,hoja!$A$2:$E$6970,4,FALSE),0)</f>
        <v>CENTRO</v>
      </c>
      <c r="G6667" s="23" t="str">
        <f>IFERROR(VLOOKUP(E6667,hoja!$A$2:$E$970,5,FALSE),0)</f>
        <v>GARZON</v>
      </c>
      <c r="H6667" s="103" t="str">
        <f>IFERROR(VLOOKUP(E6667,hoja!A:C,3,FALSE),0)</f>
        <v>50573</v>
      </c>
      <c r="I6667" s="24" t="str">
        <f t="shared" si="1963"/>
        <v>5044350573</v>
      </c>
      <c r="K6667" s="23">
        <v>689</v>
      </c>
      <c r="L6667" s="23" t="str">
        <f t="shared" si="1964"/>
        <v>NACIONAL</v>
      </c>
      <c r="M6667" s="23" t="s">
        <v>618</v>
      </c>
      <c r="N6667" s="23" t="s">
        <v>622</v>
      </c>
      <c r="O6667" s="23">
        <f t="shared" si="1961"/>
        <v>12</v>
      </c>
      <c r="P6667" s="23" t="str">
        <f t="shared" si="1962"/>
        <v>5044350573Principal</v>
      </c>
    </row>
    <row r="6668" spans="1:16" ht="15" hidden="1" customHeight="1">
      <c r="A6668" s="40" t="s">
        <v>873</v>
      </c>
      <c r="B6668" s="23" t="str">
        <f>IFERROR(VLOOKUP(A6668,hoja!$A$2:$E$970,4,FALSE),0)</f>
        <v>OCCIDENTE</v>
      </c>
      <c r="C6668" s="23" t="str">
        <f>IFERROR(VLOOKUP(A6668,hoja!$A$2:$E$1370,5,FALSE),0)</f>
        <v>MANIZALES</v>
      </c>
      <c r="D6668" s="23" t="str">
        <f>IFERROR(VLOOKUP(A6668,hoja!A:D,3,FALSE),0)</f>
        <v>1711</v>
      </c>
      <c r="E6668" s="40" t="s">
        <v>1037</v>
      </c>
      <c r="F6668" s="23" t="str">
        <f>IFERROR(VLOOKUP(E6668,hoja!$A$2:$E$6970,4,FALSE),0)</f>
        <v>ANTIOQUIA</v>
      </c>
      <c r="G6668" s="23" t="str">
        <f>IFERROR(VLOOKUP(E6668,hoja!$A$2:$E$970,5,FALSE),0)</f>
        <v>SALGAR</v>
      </c>
      <c r="H6668" s="103" t="str">
        <f>IFERROR(VLOOKUP(E6668,hoja!A:C,3,FALSE),0)</f>
        <v>50508</v>
      </c>
      <c r="I6668" s="24" t="str">
        <f t="shared" si="1963"/>
        <v>171150508</v>
      </c>
      <c r="K6668" s="23">
        <v>185</v>
      </c>
      <c r="L6668" s="23" t="str">
        <f t="shared" si="1964"/>
        <v>NACIONAL</v>
      </c>
      <c r="M6668" s="23" t="s">
        <v>618</v>
      </c>
      <c r="N6668" s="23" t="s">
        <v>622</v>
      </c>
      <c r="O6668" s="23">
        <f t="shared" si="1961"/>
        <v>25</v>
      </c>
      <c r="P6668" s="23" t="str">
        <f t="shared" si="1962"/>
        <v>171150508Principal</v>
      </c>
    </row>
    <row r="6669" spans="1:16" ht="15" hidden="1" customHeight="1">
      <c r="A6669" s="40" t="s">
        <v>873</v>
      </c>
      <c r="B6669" s="23" t="str">
        <f>IFERROR(VLOOKUP(A6669,hoja!$A$2:$E$970,4,FALSE),0)</f>
        <v>OCCIDENTE</v>
      </c>
      <c r="C6669" s="23" t="str">
        <f>IFERROR(VLOOKUP(A6669,hoja!$A$2:$E$1370,5,FALSE),0)</f>
        <v>MANIZALES</v>
      </c>
      <c r="D6669" s="23" t="str">
        <f>IFERROR(VLOOKUP(A6669,hoja!A:D,3,FALSE),0)</f>
        <v>1711</v>
      </c>
      <c r="E6669" s="40" t="s">
        <v>873</v>
      </c>
      <c r="F6669" s="23" t="str">
        <f>IFERROR(VLOOKUP(E6669,hoja!$A$2:$E$6970,4,FALSE),0)</f>
        <v>OCCIDENTE</v>
      </c>
      <c r="G6669" s="23" t="str">
        <f>IFERROR(VLOOKUP(E6669,hoja!$A$2:$E$970,5,FALSE),0)</f>
        <v>MANIZALES</v>
      </c>
      <c r="H6669" s="103" t="str">
        <f>IFERROR(VLOOKUP(E6669,hoja!A:C,3,FALSE),0)</f>
        <v>1711</v>
      </c>
      <c r="I6669" s="24" t="str">
        <f t="shared" si="1963"/>
        <v>17111711</v>
      </c>
      <c r="K6669" s="23">
        <v>1</v>
      </c>
      <c r="L6669" s="23" t="str">
        <f t="shared" si="1964"/>
        <v>REGIONAL</v>
      </c>
      <c r="M6669" s="23" t="s">
        <v>618</v>
      </c>
      <c r="N6669" s="23" t="s">
        <v>622</v>
      </c>
      <c r="O6669" s="23">
        <f t="shared" si="1961"/>
        <v>25</v>
      </c>
      <c r="P6669" s="23" t="str">
        <f t="shared" si="1962"/>
        <v>17111711Principal</v>
      </c>
    </row>
    <row r="6670" spans="1:16" ht="15" hidden="1" customHeight="1">
      <c r="A6670" s="40" t="s">
        <v>1298</v>
      </c>
      <c r="B6670" s="23" t="str">
        <f>IFERROR(VLOOKUP(A6670,hoja!$A$2:$E$970,4,FALSE),0)</f>
        <v>CENTRO</v>
      </c>
      <c r="C6670" s="23" t="str">
        <f>IFERROR(VLOOKUP(A6670,hoja!$A$2:$E$1370,5,FALSE),0)</f>
        <v>BOGOTÁ</v>
      </c>
      <c r="D6670" s="23" t="str">
        <f>IFERROR(VLOOKUP(A6670,hoja!A:D,3,FALSE),0)</f>
        <v>50671</v>
      </c>
      <c r="E6670" s="40" t="s">
        <v>635</v>
      </c>
      <c r="F6670" s="23" t="str">
        <f>IFERROR(VLOOKUP(E6670,hoja!$A$2:$E$6970,4,FALSE),0)</f>
        <v>CENTRO</v>
      </c>
      <c r="G6670" s="23" t="str">
        <f>IFERROR(VLOOKUP(E6670,hoja!$A$2:$E$970,5,FALSE),0)</f>
        <v>BOGOTÁ</v>
      </c>
      <c r="H6670" s="103" t="str">
        <f>IFERROR(VLOOKUP(E6670,hoja!A:C,3,FALSE),0)</f>
        <v>0021</v>
      </c>
      <c r="I6670" s="24" t="str">
        <f t="shared" si="1963"/>
        <v>506710021</v>
      </c>
      <c r="K6670" s="23">
        <v>5</v>
      </c>
      <c r="L6670" s="23" t="str">
        <f t="shared" si="1964"/>
        <v>REGIONAL</v>
      </c>
      <c r="M6670" s="23" t="s">
        <v>618</v>
      </c>
      <c r="N6670" s="23" t="s">
        <v>622</v>
      </c>
      <c r="O6670" s="23">
        <f t="shared" si="1961"/>
        <v>25</v>
      </c>
      <c r="P6670" s="23" t="str">
        <f t="shared" si="1962"/>
        <v>506710021Principal</v>
      </c>
    </row>
    <row r="6671" spans="1:16" ht="15" hidden="1" customHeight="1">
      <c r="A6671" s="40" t="s">
        <v>1430</v>
      </c>
      <c r="B6671" s="23" t="str">
        <f>IFERROR(VLOOKUP(A6671,hoja!$A$2:$E$970,4,FALSE),0)</f>
        <v>CENTRO</v>
      </c>
      <c r="C6671" s="23" t="str">
        <f>IFERROR(VLOOKUP(A6671,hoja!$A$2:$E$1370,5,FALSE),0)</f>
        <v>BOGOTÁ</v>
      </c>
      <c r="D6671" s="23" t="str">
        <f>IFERROR(VLOOKUP(A6671,hoja!A:D,3,FALSE),0)</f>
        <v>50758</v>
      </c>
      <c r="E6671" s="40" t="s">
        <v>635</v>
      </c>
      <c r="F6671" s="23" t="str">
        <f>IFERROR(VLOOKUP(E6671,hoja!$A$2:$E$6970,4,FALSE),0)</f>
        <v>CENTRO</v>
      </c>
      <c r="G6671" s="23" t="str">
        <f>IFERROR(VLOOKUP(E6671,hoja!$A$2:$E$970,5,FALSE),0)</f>
        <v>BOGOTÁ</v>
      </c>
      <c r="H6671" s="103" t="str">
        <f>IFERROR(VLOOKUP(E6671,hoja!A:C,3,FALSE),0)</f>
        <v>0021</v>
      </c>
      <c r="I6671" s="24" t="str">
        <f t="shared" si="1963"/>
        <v>507580021</v>
      </c>
      <c r="K6671" s="23">
        <v>6</v>
      </c>
      <c r="L6671" s="23" t="str">
        <f t="shared" si="1964"/>
        <v>REGIONAL</v>
      </c>
      <c r="M6671" s="23" t="s">
        <v>618</v>
      </c>
      <c r="N6671" s="23" t="s">
        <v>622</v>
      </c>
      <c r="O6671" s="23">
        <f t="shared" si="1961"/>
        <v>25</v>
      </c>
      <c r="P6671" s="23" t="str">
        <f t="shared" si="1962"/>
        <v>507580021Principal</v>
      </c>
    </row>
    <row r="6672" spans="1:16" ht="15" hidden="1" customHeight="1">
      <c r="A6672" s="40" t="s">
        <v>630</v>
      </c>
      <c r="B6672" s="23" t="str">
        <f>IFERROR(VLOOKUP(A6672,hoja!$A$2:$E$970,4,FALSE),0)</f>
        <v>CENTRO</v>
      </c>
      <c r="C6672" s="23" t="str">
        <f>IFERROR(VLOOKUP(A6672,hoja!$A$2:$E$1370,5,FALSE),0)</f>
        <v>SESQUILÉ</v>
      </c>
      <c r="D6672" s="23" t="str">
        <f>IFERROR(VLOOKUP(A6672,hoja!A:D,3,FALSE),0)</f>
        <v>1501</v>
      </c>
      <c r="E6672" s="40" t="s">
        <v>791</v>
      </c>
      <c r="F6672" s="23" t="str">
        <f>IFERROR(VLOOKUP(E6672,hoja!$A$2:$E$6970,4,FALSE),0)</f>
        <v>CENTRO</v>
      </c>
      <c r="G6672" s="23" t="str">
        <f>IFERROR(VLOOKUP(E6672,hoja!$A$2:$E$970,5,FALSE),0)</f>
        <v>MADRID</v>
      </c>
      <c r="H6672" s="103" t="str">
        <f>IFERROR(VLOOKUP(E6672,hoja!A:C,3,FALSE),0)</f>
        <v>60147</v>
      </c>
      <c r="I6672" s="24" t="str">
        <f t="shared" si="1963"/>
        <v>150160147</v>
      </c>
      <c r="K6672" s="23">
        <v>68</v>
      </c>
      <c r="L6672" s="23" t="str">
        <f t="shared" si="1964"/>
        <v>REGIONAL</v>
      </c>
      <c r="M6672" s="23" t="s">
        <v>618</v>
      </c>
      <c r="N6672" s="23" t="s">
        <v>622</v>
      </c>
      <c r="O6672" s="23">
        <f t="shared" si="1961"/>
        <v>25</v>
      </c>
      <c r="P6672" s="23" t="str">
        <f t="shared" si="1962"/>
        <v>150160147Principal</v>
      </c>
    </row>
    <row r="6673" spans="1:16" ht="15" hidden="1" customHeight="1">
      <c r="A6673" s="40" t="s">
        <v>635</v>
      </c>
      <c r="B6673" s="23" t="str">
        <f>IFERROR(VLOOKUP(A6673,hoja!$A$2:$E$970,4,FALSE),0)</f>
        <v>CENTRO</v>
      </c>
      <c r="C6673" s="23" t="str">
        <f>IFERROR(VLOOKUP(A6673,hoja!$A$2:$E$1370,5,FALSE),0)</f>
        <v>BOGOTÁ</v>
      </c>
      <c r="D6673" s="23" t="str">
        <f>IFERROR(VLOOKUP(A6673,hoja!A:D,3,FALSE),0)</f>
        <v>0021</v>
      </c>
      <c r="E6673" s="40" t="s">
        <v>1431</v>
      </c>
      <c r="F6673" s="23" t="str">
        <f>IFERROR(VLOOKUP(E6673,hoja!$A$2:$E$6970,4,FALSE),0)</f>
        <v>CENTRO</v>
      </c>
      <c r="G6673" s="23" t="str">
        <f>IFERROR(VLOOKUP(E6673,hoja!$A$2:$E$970,5,FALSE),0)</f>
        <v>BOGOTÁ</v>
      </c>
      <c r="H6673" s="103" t="str">
        <f>IFERROR(VLOOKUP(E6673,hoja!A:C,3,FALSE),0)</f>
        <v>50755</v>
      </c>
      <c r="I6673" s="24" t="str">
        <f t="shared" si="1963"/>
        <v>002150755</v>
      </c>
      <c r="K6673" s="23">
        <v>6</v>
      </c>
      <c r="L6673" s="23" t="str">
        <f t="shared" si="1964"/>
        <v>REGIONAL</v>
      </c>
      <c r="M6673" s="23" t="s">
        <v>618</v>
      </c>
      <c r="N6673" s="23" t="s">
        <v>622</v>
      </c>
      <c r="O6673" s="23">
        <f t="shared" si="1961"/>
        <v>25</v>
      </c>
      <c r="P6673" s="23" t="str">
        <f t="shared" si="1962"/>
        <v>002150755Principal</v>
      </c>
    </row>
    <row r="6674" spans="1:16" ht="15" hidden="1" customHeight="1">
      <c r="A6674" s="40" t="s">
        <v>1163</v>
      </c>
      <c r="B6674" s="23" t="str">
        <f>IFERROR(VLOOKUP(A6674,hoja!$A$2:$E$970,4,FALSE),0)</f>
        <v>CENTRO</v>
      </c>
      <c r="C6674" s="23" t="str">
        <f>IFERROR(VLOOKUP(A6674,hoja!$A$2:$E$1370,5,FALSE),0)</f>
        <v>BOGOTÁ</v>
      </c>
      <c r="D6674" s="23" t="str">
        <f>IFERROR(VLOOKUP(A6674,hoja!A:D,3,FALSE),0)</f>
        <v>50399</v>
      </c>
      <c r="E6674" s="40" t="s">
        <v>642</v>
      </c>
      <c r="F6674" s="23" t="str">
        <f>IFERROR(VLOOKUP(E6674,hoja!$A$2:$E$6970,4,FALSE),0)</f>
        <v>COSTA</v>
      </c>
      <c r="G6674" s="23" t="str">
        <f>IFERROR(VLOOKUP(E6674,hoja!$A$2:$E$970,5,FALSE),0)</f>
        <v>BARRANQUILLA</v>
      </c>
      <c r="H6674" s="103" t="str">
        <f>IFERROR(VLOOKUP(E6674,hoja!A:C,3,FALSE),0)</f>
        <v>0111</v>
      </c>
      <c r="I6674" s="24" t="str">
        <f t="shared" si="1963"/>
        <v>503990111</v>
      </c>
      <c r="K6674" s="23">
        <v>1000</v>
      </c>
      <c r="L6674" s="23" t="str">
        <f t="shared" si="1964"/>
        <v>NACIONAL</v>
      </c>
      <c r="M6674" s="23" t="s">
        <v>618</v>
      </c>
      <c r="N6674" s="23" t="s">
        <v>622</v>
      </c>
      <c r="O6674" s="23">
        <f t="shared" si="1961"/>
        <v>8</v>
      </c>
      <c r="P6674" s="23" t="str">
        <f t="shared" si="1962"/>
        <v>503990111Principal</v>
      </c>
    </row>
    <row r="6675" spans="1:16" ht="15" hidden="1" customHeight="1">
      <c r="A6675" s="40" t="s">
        <v>1432</v>
      </c>
      <c r="B6675" s="23" t="str">
        <f>IFERROR(VLOOKUP(A6675,hoja!$A$2:$E$970,4,FALSE),0)</f>
        <v>ANTIOQUIA</v>
      </c>
      <c r="C6675" s="23" t="str">
        <f>IFERROR(VLOOKUP(A6675,hoja!$A$2:$E$1370,5,FALSE),0)</f>
        <v>MEDELLÍN</v>
      </c>
      <c r="D6675" s="23" t="str">
        <f>IFERROR(VLOOKUP(A6675,hoja!A:D,3,FALSE),0)</f>
        <v>50557</v>
      </c>
      <c r="E6675" s="40" t="s">
        <v>642</v>
      </c>
      <c r="F6675" s="23" t="str">
        <f>IFERROR(VLOOKUP(E6675,hoja!$A$2:$E$6970,4,FALSE),0)</f>
        <v>COSTA</v>
      </c>
      <c r="G6675" s="23" t="str">
        <f>IFERROR(VLOOKUP(E6675,hoja!$A$2:$E$970,5,FALSE),0)</f>
        <v>BARRANQUILLA</v>
      </c>
      <c r="H6675" s="103" t="str">
        <f>IFERROR(VLOOKUP(E6675,hoja!A:C,3,FALSE),0)</f>
        <v>0111</v>
      </c>
      <c r="I6675" s="24" t="str">
        <f t="shared" si="1963"/>
        <v>505570111</v>
      </c>
      <c r="K6675" s="23">
        <v>729</v>
      </c>
      <c r="L6675" s="23" t="str">
        <f t="shared" si="1964"/>
        <v>NACIONAL</v>
      </c>
      <c r="M6675" s="23" t="s">
        <v>1238</v>
      </c>
      <c r="N6675" s="23" t="s">
        <v>622</v>
      </c>
      <c r="O6675" s="23">
        <f t="shared" si="1961"/>
        <v>12</v>
      </c>
      <c r="P6675" s="23" t="str">
        <f t="shared" si="1962"/>
        <v>505570111Remedios</v>
      </c>
    </row>
    <row r="6676" spans="1:16" ht="15" hidden="1" customHeight="1">
      <c r="A6676" s="40" t="s">
        <v>635</v>
      </c>
      <c r="B6676" s="23" t="str">
        <f>IFERROR(VLOOKUP(A6676,hoja!$A$2:$E$970,4,FALSE),0)</f>
        <v>CENTRO</v>
      </c>
      <c r="C6676" s="23" t="str">
        <f>IFERROR(VLOOKUP(A6676,hoja!$A$2:$E$1370,5,FALSE),0)</f>
        <v>BOGOTÁ</v>
      </c>
      <c r="D6676" s="23" t="str">
        <f>IFERROR(VLOOKUP(A6676,hoja!A:D,3,FALSE),0)</f>
        <v>0021</v>
      </c>
      <c r="E6676" s="40" t="s">
        <v>1433</v>
      </c>
      <c r="F6676" s="23" t="str">
        <f>IFERROR(VLOOKUP(E6676,hoja!$A$2:$E$6970,4,FALSE),0)</f>
        <v>CENTRO</v>
      </c>
      <c r="G6676" s="23" t="str">
        <f>IFERROR(VLOOKUP(E6676,hoja!$A$2:$E$970,5,FALSE),0)</f>
        <v>BOGOTÁ</v>
      </c>
      <c r="H6676" s="103" t="str">
        <f>IFERROR(VLOOKUP(E6676,hoja!A:C,3,FALSE),0)</f>
        <v>50762</v>
      </c>
      <c r="I6676" s="24" t="str">
        <f t="shared" si="1963"/>
        <v>002150762</v>
      </c>
      <c r="K6676" s="23">
        <v>7</v>
      </c>
      <c r="L6676" s="23" t="str">
        <f t="shared" si="1964"/>
        <v>REGIONAL</v>
      </c>
      <c r="M6676" s="23" t="s">
        <v>618</v>
      </c>
      <c r="N6676" s="23" t="s">
        <v>622</v>
      </c>
      <c r="O6676" s="23">
        <f t="shared" si="1961"/>
        <v>25</v>
      </c>
      <c r="P6676" s="23" t="str">
        <f t="shared" si="1962"/>
        <v>002150762Principal</v>
      </c>
    </row>
    <row r="6677" spans="1:16" ht="15" hidden="1" customHeight="1">
      <c r="A6677" s="40" t="s">
        <v>635</v>
      </c>
      <c r="B6677" s="23" t="str">
        <f>IFERROR(VLOOKUP(A6677,hoja!$A$2:$E$970,4,FALSE),0)</f>
        <v>CENTRO</v>
      </c>
      <c r="C6677" s="23" t="str">
        <f>IFERROR(VLOOKUP(A6677,hoja!$A$2:$E$1370,5,FALSE),0)</f>
        <v>BOGOTÁ</v>
      </c>
      <c r="D6677" s="23" t="str">
        <f>IFERROR(VLOOKUP(A6677,hoja!A:D,3,FALSE),0)</f>
        <v>0021</v>
      </c>
      <c r="E6677" s="40" t="s">
        <v>1434</v>
      </c>
      <c r="F6677" s="23" t="str">
        <f>IFERROR(VLOOKUP(E6677,hoja!$A$2:$E$6970,4,FALSE),0)</f>
        <v>CENTRO</v>
      </c>
      <c r="G6677" s="23" t="str">
        <f>IFERROR(VLOOKUP(E6677,hoja!$A$2:$E$970,5,FALSE),0)</f>
        <v>BOGOTÁ</v>
      </c>
      <c r="H6677" s="103" t="str">
        <f>IFERROR(VLOOKUP(E6677,hoja!A:C,3,FALSE),0)</f>
        <v>50757</v>
      </c>
      <c r="I6677" s="24" t="str">
        <f t="shared" si="1963"/>
        <v>002150757</v>
      </c>
      <c r="K6677" s="23">
        <v>9</v>
      </c>
      <c r="L6677" s="23" t="str">
        <f t="shared" si="1964"/>
        <v>REGIONAL</v>
      </c>
      <c r="M6677" s="23" t="s">
        <v>618</v>
      </c>
      <c r="N6677" s="23" t="s">
        <v>622</v>
      </c>
      <c r="O6677" s="23">
        <f t="shared" si="1961"/>
        <v>25</v>
      </c>
      <c r="P6677" s="23" t="str">
        <f t="shared" si="1962"/>
        <v>002150757Principal</v>
      </c>
    </row>
    <row r="6678" spans="1:16" ht="15" hidden="1" customHeight="1">
      <c r="A6678" s="40" t="s">
        <v>635</v>
      </c>
      <c r="B6678" s="23" t="str">
        <f>IFERROR(VLOOKUP(A6678,hoja!$A$2:$E$970,4,FALSE),0)</f>
        <v>CENTRO</v>
      </c>
      <c r="C6678" s="23" t="str">
        <f>IFERROR(VLOOKUP(A6678,hoja!$A$2:$E$1370,5,FALSE),0)</f>
        <v>BOGOTÁ</v>
      </c>
      <c r="D6678" s="23" t="str">
        <f>IFERROR(VLOOKUP(A6678,hoja!A:D,3,FALSE),0)</f>
        <v>0021</v>
      </c>
      <c r="E6678" s="40" t="s">
        <v>795</v>
      </c>
      <c r="F6678" s="23" t="str">
        <f>IFERROR(VLOOKUP(E6678,hoja!$A$2:$E$6970,4,FALSE),0)</f>
        <v>CENTRO</v>
      </c>
      <c r="G6678" s="23" t="str">
        <f>IFERROR(VLOOKUP(E6678,hoja!$A$2:$E$970,5,FALSE),0)</f>
        <v>BOGOTÁ</v>
      </c>
      <c r="H6678" s="103" t="str">
        <f>IFERROR(VLOOKUP(E6678,hoja!A:C,3,FALSE),0)</f>
        <v>0011M</v>
      </c>
      <c r="I6678" s="24" t="str">
        <f t="shared" si="1963"/>
        <v>00210011M</v>
      </c>
      <c r="K6678" s="23">
        <v>6</v>
      </c>
      <c r="L6678" s="23" t="str">
        <f t="shared" si="1964"/>
        <v>REGIONAL</v>
      </c>
      <c r="M6678" s="23" t="s">
        <v>618</v>
      </c>
      <c r="N6678" s="23" t="s">
        <v>622</v>
      </c>
      <c r="O6678" s="23">
        <f t="shared" si="1961"/>
        <v>25</v>
      </c>
      <c r="P6678" s="23" t="str">
        <f t="shared" si="1962"/>
        <v>00210011MPrincipal</v>
      </c>
    </row>
    <row r="6679" spans="1:16" ht="15" hidden="1" customHeight="1">
      <c r="A6679" s="40" t="s">
        <v>661</v>
      </c>
      <c r="B6679" s="23" t="str">
        <f>IFERROR(VLOOKUP(A6679,hoja!$A$2:$E$970,4,FALSE),0)</f>
        <v>COSTA</v>
      </c>
      <c r="C6679" s="23" t="str">
        <f>IFERROR(VLOOKUP(A6679,hoja!$A$2:$E$1370,5,FALSE),0)</f>
        <v>CARTAGENA</v>
      </c>
      <c r="D6679" s="23" t="str">
        <f>IFERROR(VLOOKUP(A6679,hoja!A:D,3,FALSE),0)</f>
        <v>0113</v>
      </c>
      <c r="E6679" s="40" t="s">
        <v>780</v>
      </c>
      <c r="F6679" s="23" t="str">
        <f>IFERROR(VLOOKUP(E6679,hoja!$A$2:$E$6970,4,FALSE),0)</f>
        <v>CENTRO</v>
      </c>
      <c r="G6679" s="23" t="str">
        <f>IFERROR(VLOOKUP(E6679,hoja!$A$2:$E$970,5,FALSE),0)</f>
        <v>ZIPAQUIRÁ</v>
      </c>
      <c r="H6679" s="103" t="str">
        <f>IFERROR(VLOOKUP(E6679,hoja!A:C,3,FALSE),0)</f>
        <v>2031</v>
      </c>
      <c r="I6679" s="24" t="str">
        <f t="shared" si="1963"/>
        <v>01132031</v>
      </c>
      <c r="K6679" s="23">
        <v>1001</v>
      </c>
      <c r="L6679" s="23" t="str">
        <f t="shared" si="1964"/>
        <v>NACIONAL</v>
      </c>
      <c r="M6679" s="23" t="s">
        <v>618</v>
      </c>
      <c r="N6679" s="23" t="s">
        <v>622</v>
      </c>
      <c r="O6679" s="23">
        <f t="shared" si="1961"/>
        <v>8</v>
      </c>
      <c r="P6679" s="23" t="str">
        <f t="shared" si="1962"/>
        <v>01132031Principal</v>
      </c>
    </row>
    <row r="6680" spans="1:16" ht="15" hidden="1" customHeight="1">
      <c r="A6680" s="40" t="s">
        <v>635</v>
      </c>
      <c r="B6680" s="23" t="str">
        <f>IFERROR(VLOOKUP(A6680,hoja!$A$2:$E$970,4,FALSE),0)</f>
        <v>CENTRO</v>
      </c>
      <c r="C6680" s="23" t="str">
        <f>IFERROR(VLOOKUP(A6680,hoja!$A$2:$E$1370,5,FALSE),0)</f>
        <v>BOGOTÁ</v>
      </c>
      <c r="D6680" s="23" t="str">
        <f>IFERROR(VLOOKUP(A6680,hoja!A:D,3,FALSE),0)</f>
        <v>0021</v>
      </c>
      <c r="E6680" s="40" t="s">
        <v>1435</v>
      </c>
      <c r="F6680" s="23" t="str">
        <f>IFERROR(VLOOKUP(E6680,hoja!$A$2:$E$6970,4,FALSE),0)</f>
        <v>CENTRO</v>
      </c>
      <c r="G6680" s="23" t="str">
        <f>IFERROR(VLOOKUP(E6680,hoja!$A$2:$E$970,5,FALSE),0)</f>
        <v>BOGOTÁ</v>
      </c>
      <c r="H6680" s="103" t="str">
        <f>IFERROR(VLOOKUP(E6680,hoja!A:C,3,FALSE),0)</f>
        <v>50756</v>
      </c>
      <c r="I6680" s="24" t="str">
        <f t="shared" si="1963"/>
        <v>002150756</v>
      </c>
      <c r="K6680" s="23">
        <v>4</v>
      </c>
      <c r="L6680" s="23" t="str">
        <f t="shared" si="1964"/>
        <v>REGIONAL</v>
      </c>
      <c r="M6680" s="23" t="s">
        <v>618</v>
      </c>
      <c r="N6680" s="23" t="s">
        <v>622</v>
      </c>
      <c r="O6680" s="23">
        <f t="shared" si="1961"/>
        <v>25</v>
      </c>
      <c r="P6680" s="23" t="str">
        <f t="shared" si="1962"/>
        <v>002150756Principal</v>
      </c>
    </row>
    <row r="6681" spans="1:16" ht="15" hidden="1" customHeight="1">
      <c r="A6681" s="40" t="s">
        <v>1100</v>
      </c>
      <c r="B6681" s="23" t="str">
        <f>IFERROR(VLOOKUP(A6681,hoja!$A$2:$E$970,4,FALSE),0)</f>
        <v>CENTRO</v>
      </c>
      <c r="C6681" s="23" t="str">
        <f>IFERROR(VLOOKUP(A6681,hoja!$A$2:$E$1370,5,FALSE),0)</f>
        <v>BOGOTÁ</v>
      </c>
      <c r="D6681" s="23" t="str">
        <f>IFERROR(VLOOKUP(A6681,hoja!A:D,3,FALSE),0)</f>
        <v>50327</v>
      </c>
      <c r="E6681" s="40" t="s">
        <v>630</v>
      </c>
      <c r="F6681" s="23" t="str">
        <f>IFERROR(VLOOKUP(E6681,hoja!$A$2:$E$6970,4,FALSE),0)</f>
        <v>CENTRO</v>
      </c>
      <c r="G6681" s="23" t="str">
        <f>IFERROR(VLOOKUP(E6681,hoja!$A$2:$E$970,5,FALSE),0)</f>
        <v>SESQUILÉ</v>
      </c>
      <c r="H6681" s="103" t="str">
        <f>IFERROR(VLOOKUP(E6681,hoja!A:C,3,FALSE),0)</f>
        <v>1501</v>
      </c>
      <c r="I6681" s="24" t="str">
        <f t="shared" si="1963"/>
        <v>503271501</v>
      </c>
      <c r="K6681" s="23">
        <v>32</v>
      </c>
      <c r="L6681" s="23" t="str">
        <f t="shared" si="1964"/>
        <v>REGIONAL</v>
      </c>
      <c r="M6681" s="23" t="s">
        <v>618</v>
      </c>
      <c r="N6681" s="23" t="s">
        <v>622</v>
      </c>
      <c r="O6681" s="23">
        <f t="shared" si="1961"/>
        <v>25</v>
      </c>
      <c r="P6681" s="23" t="str">
        <f t="shared" si="1962"/>
        <v>503271501Principal</v>
      </c>
    </row>
    <row r="6682" spans="1:16" ht="15" hidden="1" customHeight="1">
      <c r="A6682" s="40" t="s">
        <v>873</v>
      </c>
      <c r="B6682" s="23" t="str">
        <f>IFERROR(VLOOKUP(A6682,hoja!$A$2:$E$970,4,FALSE),0)</f>
        <v>OCCIDENTE</v>
      </c>
      <c r="C6682" s="23" t="str">
        <f>IFERROR(VLOOKUP(A6682,hoja!$A$2:$E$1370,5,FALSE),0)</f>
        <v>MANIZALES</v>
      </c>
      <c r="D6682" s="23" t="str">
        <f>IFERROR(VLOOKUP(A6682,hoja!A:D,3,FALSE),0)</f>
        <v>1711</v>
      </c>
      <c r="E6682" s="40" t="s">
        <v>1087</v>
      </c>
      <c r="F6682" s="23" t="str">
        <f>IFERROR(VLOOKUP(E6682,hoja!$A$2:$E$6970,4,FALSE),0)</f>
        <v>OCCIDENTE</v>
      </c>
      <c r="G6682" s="23" t="str">
        <f>IFERROR(VLOOKUP(E6682,hoja!$A$2:$E$970,5,FALSE),0)</f>
        <v>BUENAVENTURA</v>
      </c>
      <c r="H6682" s="103" t="str">
        <f>IFERROR(VLOOKUP(E6682,hoja!A:C,3,FALSE),0)</f>
        <v>50287</v>
      </c>
      <c r="I6682" s="24" t="str">
        <f t="shared" si="1963"/>
        <v>171150287</v>
      </c>
      <c r="K6682" s="23">
        <v>314</v>
      </c>
      <c r="L6682" s="23" t="str">
        <f t="shared" si="1964"/>
        <v>REGIONAL</v>
      </c>
      <c r="M6682" s="23" t="s">
        <v>618</v>
      </c>
      <c r="N6682" s="23" t="s">
        <v>622</v>
      </c>
      <c r="O6682" s="23">
        <f t="shared" si="1961"/>
        <v>16</v>
      </c>
      <c r="P6682" s="23" t="str">
        <f t="shared" si="1962"/>
        <v>171150287Principal</v>
      </c>
    </row>
    <row r="6683" spans="1:16" ht="15" hidden="1" customHeight="1">
      <c r="A6683" s="40" t="s">
        <v>873</v>
      </c>
      <c r="B6683" s="23" t="str">
        <f>IFERROR(VLOOKUP(A6683,hoja!$A$2:$E$970,4,FALSE),0)</f>
        <v>OCCIDENTE</v>
      </c>
      <c r="C6683" s="23" t="str">
        <f>IFERROR(VLOOKUP(A6683,hoja!$A$2:$E$1370,5,FALSE),0)</f>
        <v>MANIZALES</v>
      </c>
      <c r="D6683" s="23" t="str">
        <f>IFERROR(VLOOKUP(A6683,hoja!A:D,3,FALSE),0)</f>
        <v>1711</v>
      </c>
      <c r="E6683" s="40" t="s">
        <v>950</v>
      </c>
      <c r="F6683" s="23" t="str">
        <f>IFERROR(VLOOKUP(E6683,hoja!$A$2:$E$6970,4,FALSE),0)</f>
        <v>COSTA</v>
      </c>
      <c r="G6683" s="23" t="str">
        <f>IFERROR(VLOOKUP(E6683,hoja!$A$2:$E$970,5,FALSE),0)</f>
        <v>CARTAGENA</v>
      </c>
      <c r="H6683" s="103" t="str">
        <f>IFERROR(VLOOKUP(E6683,hoja!A:C,3,FALSE),0)</f>
        <v>50194</v>
      </c>
      <c r="I6683" s="24" t="str">
        <f t="shared" si="1963"/>
        <v>171150194</v>
      </c>
      <c r="K6683" s="23">
        <v>939</v>
      </c>
      <c r="L6683" s="23" t="str">
        <f t="shared" si="1964"/>
        <v>NACIONAL</v>
      </c>
      <c r="M6683" s="23" t="s">
        <v>618</v>
      </c>
      <c r="N6683" s="23" t="s">
        <v>622</v>
      </c>
      <c r="O6683" s="23">
        <f t="shared" si="1961"/>
        <v>8</v>
      </c>
      <c r="P6683" s="23" t="str">
        <f t="shared" si="1962"/>
        <v>171150194Principal</v>
      </c>
    </row>
    <row r="6684" spans="1:16" ht="15" hidden="1" customHeight="1">
      <c r="A6684" s="40" t="s">
        <v>635</v>
      </c>
      <c r="B6684" s="23" t="str">
        <f>IFERROR(VLOOKUP(A6684,hoja!$A$2:$E$970,4,FALSE),0)</f>
        <v>CENTRO</v>
      </c>
      <c r="C6684" s="23" t="str">
        <f>IFERROR(VLOOKUP(A6684,hoja!$A$2:$E$1370,5,FALSE),0)</f>
        <v>BOGOTÁ</v>
      </c>
      <c r="D6684" s="23" t="str">
        <f>IFERROR(VLOOKUP(A6684,hoja!A:D,3,FALSE),0)</f>
        <v>0021</v>
      </c>
      <c r="E6684" s="40" t="s">
        <v>1436</v>
      </c>
      <c r="F6684" s="23" t="str">
        <f>IFERROR(VLOOKUP(E6684,hoja!$A$2:$E$6970,4,FALSE),0)</f>
        <v>CENTRO</v>
      </c>
      <c r="G6684" s="23" t="str">
        <f>IFERROR(VLOOKUP(E6684,hoja!$A$2:$E$970,5,FALSE),0)</f>
        <v>BOGOTÁ</v>
      </c>
      <c r="H6684" s="103" t="str">
        <f>IFERROR(VLOOKUP(E6684,hoja!A:C,3,FALSE),0)</f>
        <v>50776</v>
      </c>
      <c r="I6684" s="24" t="str">
        <f t="shared" si="1963"/>
        <v>002150776</v>
      </c>
      <c r="K6684" s="23">
        <v>9</v>
      </c>
      <c r="L6684" s="23" t="str">
        <f t="shared" si="1964"/>
        <v>REGIONAL</v>
      </c>
      <c r="M6684" s="23" t="s">
        <v>618</v>
      </c>
      <c r="N6684" s="23" t="s">
        <v>622</v>
      </c>
      <c r="O6684" s="23">
        <f t="shared" si="1961"/>
        <v>25</v>
      </c>
      <c r="P6684" s="23" t="str">
        <f t="shared" si="1962"/>
        <v>002150776Principal</v>
      </c>
    </row>
    <row r="6685" spans="1:16" ht="15" hidden="1" customHeight="1">
      <c r="A6685" s="40" t="s">
        <v>667</v>
      </c>
      <c r="B6685" s="23" t="str">
        <f>IFERROR(VLOOKUP(A6685,hoja!$A$2:$E$970,4,FALSE),0)</f>
        <v>COSTA</v>
      </c>
      <c r="C6685" s="23" t="str">
        <f>IFERROR(VLOOKUP(A6685,hoja!$A$2:$E$1370,5,FALSE),0)</f>
        <v>MONTERÍA</v>
      </c>
      <c r="D6685" s="23" t="str">
        <f>IFERROR(VLOOKUP(A6685,hoja!A:D,3,FALSE),0)</f>
        <v>0381</v>
      </c>
      <c r="E6685" s="40" t="s">
        <v>668</v>
      </c>
      <c r="F6685" s="23" t="str">
        <f>IFERROR(VLOOKUP(E6685,hoja!$A$2:$E$6970,4,FALSE),0)</f>
        <v>COSTA</v>
      </c>
      <c r="G6685" s="23" t="str">
        <f>IFERROR(VLOOKUP(E6685,hoja!$A$2:$E$970,5,FALSE),0)</f>
        <v>VALLEDUPAR</v>
      </c>
      <c r="H6685" s="103" t="str">
        <f>IFERROR(VLOOKUP(E6685,hoja!A:C,3,FALSE),0)</f>
        <v>0447</v>
      </c>
      <c r="I6685" s="24" t="str">
        <f t="shared" si="1963"/>
        <v>03810447</v>
      </c>
      <c r="K6685" s="23">
        <v>431</v>
      </c>
      <c r="L6685" s="23" t="str">
        <f t="shared" si="1964"/>
        <v>REGIONAL</v>
      </c>
      <c r="M6685" s="23" t="s">
        <v>618</v>
      </c>
      <c r="N6685" s="23" t="s">
        <v>622</v>
      </c>
      <c r="O6685" s="23">
        <f t="shared" ref="O6685:O6702" si="1965">IF(K6685&lt;=250,25,IF(K6685&lt;=500,16,IF(K6685&lt;=800,12,IF(K6685&lt;=1100,8,IF(K6685&lt;=1400,6,IF(K6685&lt;=1700,5))))))</f>
        <v>16</v>
      </c>
      <c r="P6685" s="23" t="str">
        <f t="shared" ref="P6685:P6702" si="1966">D6685&amp;H6685&amp;M6685</f>
        <v>03810447Principal</v>
      </c>
    </row>
    <row r="6686" spans="1:16" ht="15" hidden="1" customHeight="1">
      <c r="A6686" s="40" t="s">
        <v>581</v>
      </c>
      <c r="B6686" s="23" t="str">
        <f>IFERROR(VLOOKUP(A6686,hoja!$A$2:$E$970,4,FALSE),0)</f>
        <v>OCCIDENTE</v>
      </c>
      <c r="C6686" s="23" t="str">
        <f>IFERROR(VLOOKUP(A6686,hoja!$A$2:$E$1370,5,FALSE),0)</f>
        <v>CALI</v>
      </c>
      <c r="D6686" s="23" t="str">
        <f>IFERROR(VLOOKUP(A6686,hoja!A:D,3,FALSE),0)</f>
        <v>60043</v>
      </c>
      <c r="E6686" s="40" t="s">
        <v>1437</v>
      </c>
      <c r="F6686" s="23">
        <f>IFERROR(VLOOKUP(E6686,hoja!$A$2:$E$6970,4,FALSE),0)</f>
        <v>0</v>
      </c>
      <c r="G6686" s="23">
        <f>IFERROR(VLOOKUP(E6686,hoja!$A$2:$E$970,5,FALSE),0)</f>
        <v>0</v>
      </c>
      <c r="H6686" s="103">
        <f>IFERROR(VLOOKUP(E6686,hoja!A:C,3,FALSE),0)</f>
        <v>0</v>
      </c>
      <c r="I6686" s="24" t="str">
        <f t="shared" si="1963"/>
        <v>600430</v>
      </c>
      <c r="L6686" s="23" t="str">
        <f t="shared" si="1964"/>
        <v>NACIONAL</v>
      </c>
      <c r="M6686" s="23" t="s">
        <v>618</v>
      </c>
      <c r="N6686" s="23" t="s">
        <v>622</v>
      </c>
      <c r="O6686" s="23">
        <f t="shared" si="1965"/>
        <v>25</v>
      </c>
      <c r="P6686" s="23" t="str">
        <f t="shared" si="1966"/>
        <v>600430Principal</v>
      </c>
    </row>
    <row r="6687" spans="1:16" ht="15" hidden="1" customHeight="1">
      <c r="A6687" s="40" t="s">
        <v>635</v>
      </c>
      <c r="B6687" s="23" t="str">
        <f>IFERROR(VLOOKUP(A6687,hoja!$A$2:$E$970,4,FALSE),0)</f>
        <v>CENTRO</v>
      </c>
      <c r="C6687" s="23" t="str">
        <f>IFERROR(VLOOKUP(A6687,hoja!$A$2:$E$1370,5,FALSE),0)</f>
        <v>BOGOTÁ</v>
      </c>
      <c r="D6687" s="23" t="str">
        <f>IFERROR(VLOOKUP(A6687,hoja!A:D,3,FALSE),0)</f>
        <v>0021</v>
      </c>
      <c r="E6687" s="40" t="s">
        <v>1438</v>
      </c>
      <c r="F6687" s="23" t="str">
        <f>IFERROR(VLOOKUP(E6687,hoja!$A$2:$E$6970,4,FALSE),0)</f>
        <v>COSTA</v>
      </c>
      <c r="G6687" s="23" t="str">
        <f>IFERROR(VLOOKUP(E6687,hoja!$A$2:$E$970,5,FALSE),0)</f>
        <v>RIOHACHA</v>
      </c>
      <c r="H6687" s="103" t="str">
        <f>IFERROR(VLOOKUP(E6687,hoja!A:C,3,FALSE),0)</f>
        <v>50754</v>
      </c>
      <c r="I6687" s="24" t="str">
        <f t="shared" ref="I6687:I6702" si="1967">D6687&amp;H6687</f>
        <v>002150754</v>
      </c>
      <c r="K6687" s="23">
        <v>1052</v>
      </c>
      <c r="L6687" s="23" t="str">
        <f t="shared" ref="L6687:L6702" si="1968">IF(B6687=F6687,"REGIONAL","NACIONAL")</f>
        <v>NACIONAL</v>
      </c>
      <c r="M6687" s="23" t="s">
        <v>618</v>
      </c>
      <c r="N6687" s="23" t="s">
        <v>622</v>
      </c>
      <c r="O6687" s="23">
        <f t="shared" si="1965"/>
        <v>8</v>
      </c>
      <c r="P6687" s="23" t="str">
        <f t="shared" si="1966"/>
        <v>002150754Principal</v>
      </c>
    </row>
    <row r="6688" spans="1:16" ht="15" hidden="1" customHeight="1">
      <c r="A6688" s="40" t="s">
        <v>635</v>
      </c>
      <c r="B6688" s="23" t="str">
        <f>IFERROR(VLOOKUP(A6688,hoja!$A$2:$E$970,4,FALSE),0)</f>
        <v>CENTRO</v>
      </c>
      <c r="C6688" s="23" t="str">
        <f>IFERROR(VLOOKUP(A6688,hoja!$A$2:$E$1370,5,FALSE),0)</f>
        <v>BOGOTÁ</v>
      </c>
      <c r="D6688" s="23" t="str">
        <f>IFERROR(VLOOKUP(A6688,hoja!A:D,3,FALSE),0)</f>
        <v>0021</v>
      </c>
      <c r="E6688" s="40" t="s">
        <v>1439</v>
      </c>
      <c r="F6688" s="23" t="str">
        <f>IFERROR(VLOOKUP(E6688,hoja!$A$2:$E$6970,4,FALSE),0)</f>
        <v>CENTRO</v>
      </c>
      <c r="G6688" s="23" t="str">
        <f>IFERROR(VLOOKUP(E6688,hoja!$A$2:$E$970,5,FALSE),0)</f>
        <v>ALBANIA</v>
      </c>
      <c r="H6688" s="103" t="str">
        <f>IFERROR(VLOOKUP(E6688,hoja!A:C,3,FALSE),0)</f>
        <v>50753</v>
      </c>
      <c r="I6688" s="24" t="str">
        <f t="shared" si="1967"/>
        <v>002150753</v>
      </c>
      <c r="K6688" s="23">
        <v>137</v>
      </c>
      <c r="L6688" s="23" t="str">
        <f t="shared" si="1968"/>
        <v>REGIONAL</v>
      </c>
      <c r="M6688" s="23" t="s">
        <v>618</v>
      </c>
      <c r="N6688" s="23" t="s">
        <v>622</v>
      </c>
      <c r="O6688" s="23">
        <f t="shared" si="1965"/>
        <v>25</v>
      </c>
      <c r="P6688" s="23" t="str">
        <f t="shared" si="1966"/>
        <v>002150753Principal</v>
      </c>
    </row>
    <row r="6689" spans="1:16" ht="15" hidden="1" customHeight="1">
      <c r="A6689" s="40" t="s">
        <v>1440</v>
      </c>
      <c r="B6689" s="23" t="str">
        <f>IFERROR(VLOOKUP(A6689,hoja!$A$2:$E$970,4,FALSE),0)</f>
        <v>OCCIDENTE</v>
      </c>
      <c r="C6689" s="23" t="str">
        <f>IFERROR(VLOOKUP(A6689,hoja!$A$2:$E$1370,5,FALSE),0)</f>
        <v>CALI</v>
      </c>
      <c r="D6689" s="23" t="str">
        <f>IFERROR(VLOOKUP(A6689,hoja!A:D,3,FALSE),0)</f>
        <v>50759</v>
      </c>
      <c r="E6689" s="40" t="s">
        <v>645</v>
      </c>
      <c r="F6689" s="23" t="str">
        <f>IFERROR(VLOOKUP(E6689,hoja!$A$2:$E$6970,4,FALSE),0)</f>
        <v>OCCIDENTE</v>
      </c>
      <c r="G6689" s="23" t="str">
        <f>IFERROR(VLOOKUP(E6689,hoja!$A$2:$E$970,5,FALSE),0)</f>
        <v>CALI</v>
      </c>
      <c r="H6689" s="103" t="str">
        <f>IFERROR(VLOOKUP(E6689,hoja!A:C,3,FALSE),0)</f>
        <v>0410</v>
      </c>
      <c r="I6689" s="24" t="str">
        <f t="shared" si="1967"/>
        <v>507590410</v>
      </c>
      <c r="K6689" s="23">
        <v>13</v>
      </c>
      <c r="L6689" s="23" t="str">
        <f t="shared" si="1968"/>
        <v>REGIONAL</v>
      </c>
      <c r="M6689" s="23" t="s">
        <v>618</v>
      </c>
      <c r="N6689" s="23" t="s">
        <v>622</v>
      </c>
      <c r="O6689" s="23">
        <f t="shared" si="1965"/>
        <v>25</v>
      </c>
      <c r="P6689" s="23" t="str">
        <f t="shared" si="1966"/>
        <v>507590410Principal</v>
      </c>
    </row>
    <row r="6690" spans="1:16" ht="15" hidden="1" customHeight="1">
      <c r="A6690" s="40" t="s">
        <v>1432</v>
      </c>
      <c r="B6690" s="23" t="str">
        <f>IFERROR(VLOOKUP(A6690,hoja!$A$2:$E$970,4,FALSE),0)</f>
        <v>ANTIOQUIA</v>
      </c>
      <c r="C6690" s="23" t="str">
        <f>IFERROR(VLOOKUP(A6690,hoja!$A$2:$E$1370,5,FALSE),0)</f>
        <v>MEDELLÍN</v>
      </c>
      <c r="D6690" s="23" t="str">
        <f>IFERROR(VLOOKUP(A6690,hoja!A:D,3,FALSE),0)</f>
        <v>50557</v>
      </c>
      <c r="E6690" s="40" t="s">
        <v>645</v>
      </c>
      <c r="F6690" s="23" t="str">
        <f>IFERROR(VLOOKUP(E6690,hoja!$A$2:$E$6970,4,FALSE),0)</f>
        <v>OCCIDENTE</v>
      </c>
      <c r="G6690" s="23" t="str">
        <f>IFERROR(VLOOKUP(E6690,hoja!$A$2:$E$970,5,FALSE),0)</f>
        <v>CALI</v>
      </c>
      <c r="H6690" s="103" t="str">
        <f>IFERROR(VLOOKUP(E6690,hoja!A:C,3,FALSE),0)</f>
        <v>0410</v>
      </c>
      <c r="I6690" s="24" t="str">
        <f t="shared" si="1967"/>
        <v>505570410</v>
      </c>
      <c r="K6690" s="23">
        <v>402</v>
      </c>
      <c r="L6690" s="23" t="str">
        <f t="shared" si="1968"/>
        <v>NACIONAL</v>
      </c>
      <c r="M6690" s="23" t="s">
        <v>618</v>
      </c>
      <c r="N6690" s="23" t="s">
        <v>622</v>
      </c>
      <c r="O6690" s="23">
        <f t="shared" si="1965"/>
        <v>16</v>
      </c>
      <c r="P6690" s="23" t="str">
        <f t="shared" si="1966"/>
        <v>505570410Principal</v>
      </c>
    </row>
    <row r="6691" spans="1:16" ht="15" hidden="1" customHeight="1">
      <c r="A6691" s="40" t="s">
        <v>1441</v>
      </c>
      <c r="B6691" s="23" t="str">
        <f>IFERROR(VLOOKUP(A6691,hoja!$A$2:$E$970,4,FALSE),0)</f>
        <v>OCCIDENTE</v>
      </c>
      <c r="C6691" s="23" t="str">
        <f>IFERROR(VLOOKUP(A6691,hoja!$A$2:$E$1370,5,FALSE),0)</f>
        <v>JAMUNDÍ</v>
      </c>
      <c r="D6691" s="23" t="str">
        <f>IFERROR(VLOOKUP(A6691,hoja!A:D,3,FALSE),0)</f>
        <v>50244</v>
      </c>
      <c r="E6691" s="40" t="s">
        <v>1441</v>
      </c>
      <c r="F6691" s="23" t="str">
        <f>IFERROR(VLOOKUP(E6691,hoja!$A$2:$E$6970,4,FALSE),0)</f>
        <v>OCCIDENTE</v>
      </c>
      <c r="G6691" s="23" t="str">
        <f>IFERROR(VLOOKUP(E6691,hoja!$A$2:$E$970,5,FALSE),0)</f>
        <v>JAMUNDÍ</v>
      </c>
      <c r="H6691" s="103" t="str">
        <f>IFERROR(VLOOKUP(E6691,hoja!A:C,3,FALSE),0)</f>
        <v>50244</v>
      </c>
      <c r="I6691" s="24" t="str">
        <f t="shared" si="1967"/>
        <v>5024450244</v>
      </c>
      <c r="K6691" s="23">
        <v>21</v>
      </c>
      <c r="L6691" s="23" t="str">
        <f t="shared" si="1968"/>
        <v>REGIONAL</v>
      </c>
      <c r="M6691" s="23" t="s">
        <v>618</v>
      </c>
      <c r="N6691" s="23" t="s">
        <v>622</v>
      </c>
      <c r="O6691" s="23">
        <f t="shared" si="1965"/>
        <v>25</v>
      </c>
      <c r="P6691" s="23" t="str">
        <f t="shared" si="1966"/>
        <v>5024450244Principal</v>
      </c>
    </row>
    <row r="6692" spans="1:16" ht="15" hidden="1" customHeight="1">
      <c r="A6692" s="40" t="s">
        <v>663</v>
      </c>
      <c r="B6692" s="23" t="str">
        <f>IFERROR(VLOOKUP(A6692,hoja!$A$2:$E$970,4,FALSE),0)</f>
        <v>CENTRO</v>
      </c>
      <c r="C6692" s="23" t="str">
        <f>IFERROR(VLOOKUP(A6692,hoja!$A$2:$E$1370,5,FALSE),0)</f>
        <v>MADRID</v>
      </c>
      <c r="D6692" s="23" t="str">
        <f>IFERROR(VLOOKUP(A6692,hoja!A:D,3,FALSE),0)</f>
        <v>0022</v>
      </c>
      <c r="E6692" s="40" t="s">
        <v>699</v>
      </c>
      <c r="F6692" s="23" t="str">
        <f>IFERROR(VLOOKUP(E6692,hoja!$A$2:$E$6970,4,FALSE),0)</f>
        <v>ANTIOQUIA</v>
      </c>
      <c r="G6692" s="23" t="str">
        <f>IFERROR(VLOOKUP(E6692,hoja!$A$2:$E$970,5,FALSE),0)</f>
        <v>CHIGORODÓ</v>
      </c>
      <c r="H6692" s="103" t="str">
        <f>IFERROR(VLOOKUP(E6692,hoja!A:C,3,FALSE),0)</f>
        <v>0074</v>
      </c>
      <c r="I6692" s="24" t="str">
        <f t="shared" si="1967"/>
        <v>00220074</v>
      </c>
      <c r="K6692" s="23">
        <v>664</v>
      </c>
      <c r="L6692" s="23" t="str">
        <f t="shared" si="1968"/>
        <v>NACIONAL</v>
      </c>
      <c r="M6692" s="23" t="s">
        <v>618</v>
      </c>
      <c r="N6692" s="23" t="s">
        <v>622</v>
      </c>
      <c r="O6692" s="23">
        <f t="shared" si="1965"/>
        <v>12</v>
      </c>
      <c r="P6692" s="23" t="str">
        <f t="shared" si="1966"/>
        <v>00220074Principal</v>
      </c>
    </row>
    <row r="6693" spans="1:16" ht="15" hidden="1" customHeight="1">
      <c r="A6693" s="40" t="s">
        <v>1008</v>
      </c>
      <c r="B6693" s="23" t="str">
        <f>IFERROR(VLOOKUP(A6693,hoja!$A$2:$E$970,4,FALSE),0)</f>
        <v>CENTRO</v>
      </c>
      <c r="C6693" s="23" t="str">
        <f>IFERROR(VLOOKUP(A6693,hoja!$A$2:$E$1370,5,FALSE),0)</f>
        <v>CAQUEZA</v>
      </c>
      <c r="D6693" s="23" t="str">
        <f>IFERROR(VLOOKUP(A6693,hoja!A:D,3,FALSE),0)</f>
        <v>0462</v>
      </c>
      <c r="E6693" s="40" t="s">
        <v>1007</v>
      </c>
      <c r="F6693" s="23" t="str">
        <f>IFERROR(VLOOKUP(E6693,hoja!$A$2:$E$6970,4,FALSE),0)</f>
        <v>CENTRO</v>
      </c>
      <c r="G6693" s="23" t="str">
        <f>IFERROR(VLOOKUP(E6693,hoja!$A$2:$E$970,5,FALSE),0)</f>
        <v>FUSA</v>
      </c>
      <c r="H6693" s="103" t="str">
        <f>IFERROR(VLOOKUP(E6693,hoja!A:C,3,FALSE),0)</f>
        <v>0463</v>
      </c>
      <c r="I6693" s="24" t="str">
        <f t="shared" si="1967"/>
        <v>04620463</v>
      </c>
      <c r="K6693" s="23">
        <v>105</v>
      </c>
      <c r="L6693" s="23" t="str">
        <f t="shared" si="1968"/>
        <v>REGIONAL</v>
      </c>
      <c r="M6693" s="23" t="s">
        <v>618</v>
      </c>
      <c r="N6693" s="23" t="s">
        <v>622</v>
      </c>
      <c r="O6693" s="23">
        <f t="shared" si="1965"/>
        <v>25</v>
      </c>
      <c r="P6693" s="23" t="str">
        <f t="shared" si="1966"/>
        <v>04620463Principal</v>
      </c>
    </row>
    <row r="6694" spans="1:16" ht="15" hidden="1" customHeight="1">
      <c r="A6694" s="40" t="s">
        <v>1007</v>
      </c>
      <c r="B6694" s="23" t="str">
        <f>IFERROR(VLOOKUP(A6694,hoja!$A$2:$E$970,4,FALSE),0)</f>
        <v>CENTRO</v>
      </c>
      <c r="C6694" s="23" t="str">
        <f>IFERROR(VLOOKUP(A6694,hoja!$A$2:$E$1370,5,FALSE),0)</f>
        <v>FUSA</v>
      </c>
      <c r="D6694" s="23" t="str">
        <f>IFERROR(VLOOKUP(A6694,hoja!A:D,3,FALSE),0)</f>
        <v>0463</v>
      </c>
      <c r="E6694" s="40" t="s">
        <v>71</v>
      </c>
      <c r="F6694" s="23" t="str">
        <f>IFERROR(VLOOKUP(E6694,hoja!$A$2:$E$6970,4,FALSE),0)</f>
        <v>CENTRO</v>
      </c>
      <c r="G6694" s="23" t="str">
        <f>IFERROR(VLOOKUP(E6694,hoja!$A$2:$E$970,5,FALSE),0)</f>
        <v>BOGOTÁ</v>
      </c>
      <c r="H6694" s="103" t="str">
        <f>IFERROR(VLOOKUP(E6694,hoja!A:C,3,FALSE),0)</f>
        <v>60015</v>
      </c>
      <c r="I6694" s="24" t="str">
        <f t="shared" si="1967"/>
        <v>046360015</v>
      </c>
      <c r="K6694" s="23">
        <v>69</v>
      </c>
      <c r="L6694" s="23" t="str">
        <f t="shared" si="1968"/>
        <v>REGIONAL</v>
      </c>
      <c r="M6694" s="23" t="s">
        <v>618</v>
      </c>
      <c r="N6694" s="23" t="s">
        <v>622</v>
      </c>
      <c r="O6694" s="23">
        <f t="shared" si="1965"/>
        <v>25</v>
      </c>
      <c r="P6694" s="23" t="str">
        <f t="shared" si="1966"/>
        <v>046360015Principal</v>
      </c>
    </row>
    <row r="6695" spans="1:16" ht="15" hidden="1" customHeight="1">
      <c r="A6695" s="40" t="s">
        <v>1398</v>
      </c>
      <c r="B6695" s="23" t="str">
        <f>IFERROR(VLOOKUP(A6695,hoja!$A$2:$E$970,4,FALSE),0)</f>
        <v>CENTRO</v>
      </c>
      <c r="C6695" s="23" t="str">
        <f>IFERROR(VLOOKUP(A6695,hoja!$A$2:$E$1370,5,FALSE),0)</f>
        <v>BOGOTÁ</v>
      </c>
      <c r="D6695" s="23" t="str">
        <f>IFERROR(VLOOKUP(A6695,hoja!A:D,3,FALSE),0)</f>
        <v>0804</v>
      </c>
      <c r="E6695" s="40" t="s">
        <v>641</v>
      </c>
      <c r="F6695" s="23" t="str">
        <f>IFERROR(VLOOKUP(E6695,hoja!$A$2:$E$6970,4,FALSE),0)</f>
        <v>ANTIOQUIA</v>
      </c>
      <c r="G6695" s="23" t="str">
        <f>IFERROR(VLOOKUP(E6695,hoja!$A$2:$E$970,5,FALSE),0)</f>
        <v>MEDELLÍN</v>
      </c>
      <c r="H6695" s="103" t="str">
        <f>IFERROR(VLOOKUP(E6695,hoja!A:C,3,FALSE),0)</f>
        <v>0079</v>
      </c>
      <c r="I6695" s="24" t="str">
        <f t="shared" si="1967"/>
        <v>08040079</v>
      </c>
      <c r="K6695" s="23">
        <v>401</v>
      </c>
      <c r="L6695" s="23" t="str">
        <f t="shared" si="1968"/>
        <v>NACIONAL</v>
      </c>
      <c r="M6695" s="23" t="s">
        <v>618</v>
      </c>
      <c r="N6695" s="23" t="s">
        <v>622</v>
      </c>
      <c r="O6695" s="23">
        <f t="shared" si="1965"/>
        <v>16</v>
      </c>
      <c r="P6695" s="23" t="str">
        <f t="shared" si="1966"/>
        <v>08040079Principal</v>
      </c>
    </row>
    <row r="6696" spans="1:16" ht="15" hidden="1" customHeight="1">
      <c r="A6696" s="40" t="s">
        <v>687</v>
      </c>
      <c r="B6696" s="23" t="str">
        <f>IFERROR(VLOOKUP(A6696,hoja!$A$2:$E$970,4,FALSE),0)</f>
        <v>OCCIDENTE</v>
      </c>
      <c r="C6696" s="23" t="str">
        <f>IFERROR(VLOOKUP(A6696,hoja!$A$2:$E$1370,5,FALSE),0)</f>
        <v>TULUÁ</v>
      </c>
      <c r="D6696" s="23" t="str">
        <f>IFERROR(VLOOKUP(A6696,hoja!A:D,3,FALSE),0)</f>
        <v>2007</v>
      </c>
      <c r="E6696" s="40" t="s">
        <v>1206</v>
      </c>
      <c r="F6696" s="23" t="str">
        <f>IFERROR(VLOOKUP(E6696,hoja!$A$2:$E$6970,4,FALSE),0)</f>
        <v>CENTRO</v>
      </c>
      <c r="G6696" s="23" t="str">
        <f>IFERROR(VLOOKUP(E6696,hoja!$A$2:$E$970,5,FALSE),0)</f>
        <v>BOGOTÁ</v>
      </c>
      <c r="H6696" s="103" t="str">
        <f>IFERROR(VLOOKUP(E6696,hoja!A:C,3,FALSE),0)</f>
        <v>50675</v>
      </c>
      <c r="I6696" s="24" t="str">
        <f t="shared" si="1967"/>
        <v>200750675</v>
      </c>
      <c r="K6696" s="23">
        <v>351</v>
      </c>
      <c r="L6696" s="23" t="str">
        <f t="shared" si="1968"/>
        <v>NACIONAL</v>
      </c>
      <c r="M6696" s="23" t="s">
        <v>618</v>
      </c>
      <c r="N6696" s="23" t="s">
        <v>622</v>
      </c>
      <c r="O6696" s="23">
        <f t="shared" si="1965"/>
        <v>16</v>
      </c>
      <c r="P6696" s="23" t="str">
        <f t="shared" si="1966"/>
        <v>200750675Principal</v>
      </c>
    </row>
    <row r="6697" spans="1:16" ht="15" hidden="1" customHeight="1">
      <c r="A6697" s="40" t="s">
        <v>1398</v>
      </c>
      <c r="B6697" s="23" t="str">
        <f>IFERROR(VLOOKUP(A6697,hoja!$A$2:$E$970,4,FALSE),0)</f>
        <v>CENTRO</v>
      </c>
      <c r="C6697" s="23" t="str">
        <f>IFERROR(VLOOKUP(A6697,hoja!$A$2:$E$1370,5,FALSE),0)</f>
        <v>BOGOTÁ</v>
      </c>
      <c r="D6697" s="23" t="str">
        <f>IFERROR(VLOOKUP(A6697,hoja!A:D,3,FALSE),0)</f>
        <v>0804</v>
      </c>
      <c r="E6697" s="40" t="s">
        <v>667</v>
      </c>
      <c r="F6697" s="23" t="str">
        <f>IFERROR(VLOOKUP(E6697,hoja!$A$2:$E$6970,4,FALSE),0)</f>
        <v>COSTA</v>
      </c>
      <c r="G6697" s="23" t="str">
        <f>IFERROR(VLOOKUP(E6697,hoja!$A$2:$E$970,5,FALSE),0)</f>
        <v>MONTERÍA</v>
      </c>
      <c r="H6697" s="103" t="str">
        <f>IFERROR(VLOOKUP(E6697,hoja!A:C,3,FALSE),0)</f>
        <v>0381</v>
      </c>
      <c r="I6697" s="24" t="str">
        <f t="shared" si="1967"/>
        <v>08040381</v>
      </c>
      <c r="K6697" s="23">
        <v>722</v>
      </c>
      <c r="L6697" s="23" t="str">
        <f t="shared" si="1968"/>
        <v>NACIONAL</v>
      </c>
      <c r="M6697" s="23" t="s">
        <v>618</v>
      </c>
      <c r="N6697" s="23" t="s">
        <v>622</v>
      </c>
      <c r="O6697" s="23">
        <f t="shared" si="1965"/>
        <v>12</v>
      </c>
      <c r="P6697" s="23" t="str">
        <f t="shared" si="1966"/>
        <v>08040381Principal</v>
      </c>
    </row>
    <row r="6698" spans="1:16" ht="15" hidden="1" customHeight="1">
      <c r="A6698" s="40" t="s">
        <v>1398</v>
      </c>
      <c r="B6698" s="23" t="str">
        <f>IFERROR(VLOOKUP(A6698,hoja!$A$2:$E$970,4,FALSE),0)</f>
        <v>CENTRO</v>
      </c>
      <c r="C6698" s="23" t="str">
        <f>IFERROR(VLOOKUP(A6698,hoja!$A$2:$E$1370,5,FALSE),0)</f>
        <v>BOGOTÁ</v>
      </c>
      <c r="D6698" s="23" t="str">
        <f>IFERROR(VLOOKUP(A6698,hoja!A:D,3,FALSE),0)</f>
        <v>0804</v>
      </c>
      <c r="E6698" s="40" t="s">
        <v>731</v>
      </c>
      <c r="F6698" s="23" t="str">
        <f>IFERROR(VLOOKUP(E6698,hoja!$A$2:$E$6970,4,FALSE),0)</f>
        <v>SANTANDER</v>
      </c>
      <c r="G6698" s="23" t="str">
        <f>IFERROR(VLOOKUP(E6698,hoja!$A$2:$E$970,5,FALSE),0)</f>
        <v>CÚCUTA</v>
      </c>
      <c r="H6698" s="103" t="str">
        <f>IFERROR(VLOOKUP(E6698,hoja!A:C,3,FALSE),0)</f>
        <v>0438</v>
      </c>
      <c r="I6698" s="24" t="str">
        <f t="shared" si="1967"/>
        <v>08040438</v>
      </c>
      <c r="K6698" s="23">
        <v>620</v>
      </c>
      <c r="L6698" s="23" t="str">
        <f t="shared" si="1968"/>
        <v>NACIONAL</v>
      </c>
      <c r="M6698" s="23" t="s">
        <v>618</v>
      </c>
      <c r="N6698" s="23" t="s">
        <v>622</v>
      </c>
      <c r="O6698" s="23">
        <f t="shared" si="1965"/>
        <v>12</v>
      </c>
      <c r="P6698" s="23" t="str">
        <f t="shared" si="1966"/>
        <v>08040438Principal</v>
      </c>
    </row>
    <row r="6699" spans="1:16" ht="15" hidden="1" customHeight="1">
      <c r="A6699" s="40" t="s">
        <v>1398</v>
      </c>
      <c r="B6699" s="23" t="str">
        <f>IFERROR(VLOOKUP(A6699,hoja!$A$2:$E$970,4,FALSE),0)</f>
        <v>CENTRO</v>
      </c>
      <c r="C6699" s="23" t="str">
        <f>IFERROR(VLOOKUP(A6699,hoja!$A$2:$E$1370,5,FALSE),0)</f>
        <v>BOGOTÁ</v>
      </c>
      <c r="D6699" s="23" t="str">
        <f>IFERROR(VLOOKUP(A6699,hoja!A:D,3,FALSE),0)</f>
        <v>0804</v>
      </c>
      <c r="E6699" s="40" t="s">
        <v>668</v>
      </c>
      <c r="F6699" s="23" t="str">
        <f>IFERROR(VLOOKUP(E6699,hoja!$A$2:$E$6970,4,FALSE),0)</f>
        <v>COSTA</v>
      </c>
      <c r="G6699" s="23" t="str">
        <f>IFERROR(VLOOKUP(E6699,hoja!$A$2:$E$970,5,FALSE),0)</f>
        <v>VALLEDUPAR</v>
      </c>
      <c r="H6699" s="103" t="str">
        <f>IFERROR(VLOOKUP(E6699,hoja!A:C,3,FALSE),0)</f>
        <v>0447</v>
      </c>
      <c r="I6699" s="24" t="str">
        <f t="shared" si="1967"/>
        <v>08040447</v>
      </c>
      <c r="K6699" s="23">
        <v>847</v>
      </c>
      <c r="L6699" s="23" t="str">
        <f t="shared" si="1968"/>
        <v>NACIONAL</v>
      </c>
      <c r="M6699" s="23" t="s">
        <v>618</v>
      </c>
      <c r="N6699" s="23" t="s">
        <v>622</v>
      </c>
      <c r="O6699" s="23">
        <f t="shared" si="1965"/>
        <v>8</v>
      </c>
      <c r="P6699" s="23" t="str">
        <f t="shared" si="1966"/>
        <v>08040447Principal</v>
      </c>
    </row>
    <row r="6700" spans="1:16" ht="15" hidden="1" customHeight="1">
      <c r="A6700" s="40" t="s">
        <v>891</v>
      </c>
      <c r="B6700" s="23" t="str">
        <f>IFERROR(VLOOKUP(A6700,hoja!$A$2:$E$970,4,FALSE),0)</f>
        <v>CENTRO</v>
      </c>
      <c r="C6700" s="23" t="str">
        <f>IFERROR(VLOOKUP(A6700,hoja!$A$2:$E$1370,5,FALSE),0)</f>
        <v>MARIQUITA</v>
      </c>
      <c r="D6700" s="23" t="str">
        <f>IFERROR(VLOOKUP(A6700,hoja!A:D,3,FALSE),0)</f>
        <v>60038</v>
      </c>
      <c r="E6700" s="40" t="s">
        <v>1019</v>
      </c>
      <c r="F6700" s="23" t="str">
        <f>IFERROR(VLOOKUP(E6700,hoja!$A$2:$E$6970,4,FALSE),0)</f>
        <v>OCCIDENTE</v>
      </c>
      <c r="G6700" s="23" t="str">
        <f>IFERROR(VLOOKUP(E6700,hoja!$A$2:$E$970,5,FALSE),0)</f>
        <v>MANIZALES</v>
      </c>
      <c r="H6700" s="103" t="str">
        <f>IFERROR(VLOOKUP(E6700,hoja!A:C,3,FALSE),0)</f>
        <v>1306</v>
      </c>
      <c r="I6700" s="24" t="str">
        <f t="shared" si="1967"/>
        <v>600381306</v>
      </c>
      <c r="K6700" s="23">
        <v>113</v>
      </c>
      <c r="L6700" s="23" t="str">
        <f t="shared" si="1968"/>
        <v>NACIONAL</v>
      </c>
      <c r="M6700" s="23" t="s">
        <v>618</v>
      </c>
      <c r="N6700" s="23" t="s">
        <v>622</v>
      </c>
      <c r="O6700" s="23">
        <f t="shared" si="1965"/>
        <v>25</v>
      </c>
      <c r="P6700" s="23" t="str">
        <f t="shared" si="1966"/>
        <v>600381306Principal</v>
      </c>
    </row>
    <row r="6701" spans="1:16" ht="15" hidden="1" customHeight="1">
      <c r="A6701" s="40" t="s">
        <v>873</v>
      </c>
      <c r="B6701" s="23" t="str">
        <f>IFERROR(VLOOKUP(A6701,hoja!$A$2:$E$970,4,FALSE),0)</f>
        <v>OCCIDENTE</v>
      </c>
      <c r="C6701" s="23" t="str">
        <f>IFERROR(VLOOKUP(A6701,hoja!$A$2:$E$1370,5,FALSE),0)</f>
        <v>MANIZALES</v>
      </c>
      <c r="D6701" s="23" t="str">
        <f>IFERROR(VLOOKUP(A6701,hoja!A:D,3,FALSE),0)</f>
        <v>1711</v>
      </c>
      <c r="E6701" s="40" t="s">
        <v>807</v>
      </c>
      <c r="F6701" s="23" t="str">
        <f>IFERROR(VLOOKUP(E6701,hoja!$A$2:$E$6970,4,FALSE),0)</f>
        <v>CENTRO</v>
      </c>
      <c r="G6701" s="23" t="str">
        <f>IFERROR(VLOOKUP(E6701,hoja!$A$2:$E$970,5,FALSE),0)</f>
        <v>BOGOTÁ</v>
      </c>
      <c r="H6701" s="103" t="str">
        <f>IFERROR(VLOOKUP(E6701,hoja!A:C,3,FALSE),0)</f>
        <v>0460</v>
      </c>
      <c r="I6701" s="24" t="str">
        <f t="shared" si="1967"/>
        <v>17110460</v>
      </c>
      <c r="K6701" s="23">
        <v>294</v>
      </c>
      <c r="L6701" s="23" t="str">
        <f t="shared" si="1968"/>
        <v>NACIONAL</v>
      </c>
      <c r="M6701" s="23" t="s">
        <v>618</v>
      </c>
      <c r="N6701" s="23" t="s">
        <v>622</v>
      </c>
      <c r="O6701" s="23">
        <f t="shared" si="1965"/>
        <v>16</v>
      </c>
      <c r="P6701" s="23" t="str">
        <f t="shared" si="1966"/>
        <v>17110460Principal</v>
      </c>
    </row>
    <row r="6702" spans="1:16" ht="15" hidden="1" customHeight="1">
      <c r="A6702" s="26" t="s">
        <v>642</v>
      </c>
      <c r="B6702" s="23" t="str">
        <f>IFERROR(VLOOKUP(A6702,hoja!$A$2:$E$970,4,FALSE),0)</f>
        <v>COSTA</v>
      </c>
      <c r="C6702" s="23" t="str">
        <f>IFERROR(VLOOKUP(A6702,hoja!$A$2:$E$1370,5,FALSE),0)</f>
        <v>BARRANQUILLA</v>
      </c>
      <c r="D6702" s="23" t="str">
        <f>IFERROR(VLOOKUP(A6702,hoja!A:D,3,FALSE),0)</f>
        <v>0111</v>
      </c>
      <c r="E6702" s="23" t="s">
        <v>672</v>
      </c>
      <c r="F6702" s="23" t="str">
        <f>IFERROR(VLOOKUP(E6702,hoja!$A$2:$E$6970,4,FALSE),0)</f>
        <v>ANTIOQUIA</v>
      </c>
      <c r="G6702" s="23" t="str">
        <f>IFERROR(VLOOKUP(E6702,hoja!$A$2:$E$970,5,FALSE),0)</f>
        <v>MEDELLÍN</v>
      </c>
      <c r="H6702" s="103" t="str">
        <f>IFERROR(VLOOKUP(E6702,hoja!A:C,3,FALSE),0)</f>
        <v>0092</v>
      </c>
      <c r="I6702" s="24" t="str">
        <f t="shared" si="1967"/>
        <v>01110092</v>
      </c>
      <c r="K6702" s="23">
        <v>732</v>
      </c>
      <c r="L6702" s="23" t="str">
        <f t="shared" si="1968"/>
        <v>NACIONAL</v>
      </c>
      <c r="M6702" s="23" t="s">
        <v>1238</v>
      </c>
      <c r="N6702" s="23" t="s">
        <v>622</v>
      </c>
      <c r="O6702" s="23">
        <f t="shared" si="1965"/>
        <v>12</v>
      </c>
      <c r="P6702" s="23" t="str">
        <f t="shared" si="1966"/>
        <v>01110092Remedios</v>
      </c>
    </row>
    <row r="6703" spans="1:16" ht="15" hidden="1" customHeight="1">
      <c r="A6703" s="26" t="s">
        <v>1442</v>
      </c>
      <c r="B6703" s="23" t="str">
        <f>IFERROR(VLOOKUP(A6703,hoja!$A$2:$E$970,4,FALSE),0)</f>
        <v>COSTA</v>
      </c>
      <c r="C6703" s="23" t="str">
        <f>IFERROR(VLOOKUP(A6703,hoja!$A$2:$E$1370,5,FALSE),0)</f>
        <v>BARRANQUILLA</v>
      </c>
      <c r="D6703" s="23" t="str">
        <f>IFERROR(VLOOKUP(A6703,hoja!A:D,3,FALSE),0)</f>
        <v>50710</v>
      </c>
      <c r="E6703" s="23" t="s">
        <v>1441</v>
      </c>
      <c r="F6703" s="23" t="str">
        <f>IFERROR(VLOOKUP(E6703,hoja!$A$2:$E$6970,4,FALSE),0)</f>
        <v>OCCIDENTE</v>
      </c>
      <c r="G6703" s="23" t="str">
        <f>IFERROR(VLOOKUP(E6703,hoja!$A$2:$E$970,5,FALSE),0)</f>
        <v>JAMUNDÍ</v>
      </c>
      <c r="H6703" s="103" t="str">
        <f>IFERROR(VLOOKUP(E6703,hoja!A:C,3,FALSE),0)</f>
        <v>50244</v>
      </c>
      <c r="I6703" s="24" t="str">
        <f t="shared" ref="I6703" si="1969">D6703&amp;H6703</f>
        <v>5071050244</v>
      </c>
      <c r="K6703" s="23">
        <v>1092</v>
      </c>
      <c r="L6703" s="23" t="str">
        <f t="shared" ref="L6703:L6766" si="1970">IF(B6703=F6703,"REGIONAL","NACIONAL")</f>
        <v>NACIONAL</v>
      </c>
      <c r="M6703" s="23" t="s">
        <v>1238</v>
      </c>
      <c r="N6703" s="23" t="s">
        <v>622</v>
      </c>
      <c r="O6703" s="23">
        <f t="shared" ref="O6703" si="1971">IF(K6703&lt;=250,25,IF(K6703&lt;=500,16,IF(K6703&lt;=800,12,IF(K6703&lt;=1100,8,IF(K6703&lt;=1400,6,IF(K6703&lt;=1700,5))))))</f>
        <v>8</v>
      </c>
      <c r="P6703" s="23" t="str">
        <f t="shared" ref="P6703" si="1972">D6703&amp;H6703&amp;M6703</f>
        <v>5071050244Remedios</v>
      </c>
    </row>
    <row r="6704" spans="1:16" ht="15" hidden="1" customHeight="1">
      <c r="A6704" s="40" t="s">
        <v>619</v>
      </c>
      <c r="B6704" s="23" t="str">
        <f>IFERROR(VLOOKUP(A6704,hoja!$A$2:$E$970,4,FALSE),0)</f>
        <v>ANTIOQUIA</v>
      </c>
      <c r="C6704" s="23" t="str">
        <f>IFERROR(VLOOKUP(A6704,hoja!$A$2:$E$1370,5,FALSE),0)</f>
        <v>MEDELLÍN</v>
      </c>
      <c r="D6704" s="23" t="str">
        <f>IFERROR(VLOOKUP(A6704,hoja!A:D,3,FALSE),0)</f>
        <v>60100</v>
      </c>
      <c r="E6704" s="40" t="s">
        <v>660</v>
      </c>
      <c r="F6704" s="23" t="str">
        <f>IFERROR(VLOOKUP(E6704,hoja!$A$2:$E$6970,4,FALSE),0)</f>
        <v>CENTRO</v>
      </c>
      <c r="G6704" s="23" t="str">
        <f>IFERROR(VLOOKUP(E6704,hoja!$A$2:$E$970,5,FALSE),0)</f>
        <v>BOGOTÁ</v>
      </c>
      <c r="H6704" s="103" t="str">
        <f>IFERROR(VLOOKUP(E6704,hoja!A:C,3,FALSE),0)</f>
        <v>0035</v>
      </c>
      <c r="I6704" s="24" t="str">
        <f t="shared" ref="I6704:I6767" si="1973">D6704&amp;H6704</f>
        <v>601000035</v>
      </c>
      <c r="K6704" s="23">
        <v>408</v>
      </c>
      <c r="L6704" s="23" t="str">
        <f t="shared" si="1970"/>
        <v>NACIONAL</v>
      </c>
      <c r="M6704" s="40" t="s">
        <v>618</v>
      </c>
      <c r="N6704" s="23" t="s">
        <v>622</v>
      </c>
      <c r="O6704" s="23">
        <f t="shared" ref="O6704:O6767" si="1974">IF(K6704&lt;=250,25,IF(K6704&lt;=500,16,IF(K6704&lt;=800,12,IF(K6704&lt;=1100,8,IF(K6704&lt;=1400,6,IF(K6704&lt;=1700,5))))))</f>
        <v>16</v>
      </c>
      <c r="P6704" s="23" t="str">
        <f t="shared" ref="P6704:P6767" si="1975">D6704&amp;H6704&amp;M6704</f>
        <v>601000035Principal</v>
      </c>
    </row>
    <row r="6705" spans="1:16" ht="15" hidden="1" customHeight="1">
      <c r="A6705" s="40" t="s">
        <v>1244</v>
      </c>
      <c r="B6705" s="23">
        <f>IFERROR(VLOOKUP(A6705,hoja!$A$2:$E$970,4,FALSE),0)</f>
        <v>0</v>
      </c>
      <c r="C6705" s="23">
        <f>IFERROR(VLOOKUP(A6705,hoja!$A$2:$E$1370,5,FALSE),0)</f>
        <v>0</v>
      </c>
      <c r="D6705" s="23">
        <f>IFERROR(VLOOKUP(A6705,hoja!A:D,3,FALSE),0)</f>
        <v>0</v>
      </c>
      <c r="E6705" s="40" t="s">
        <v>1280</v>
      </c>
      <c r="F6705" s="23" t="str">
        <f>IFERROR(VLOOKUP(E6705,hoja!$A$2:$E$6970,4,FALSE),0)</f>
        <v>CENTRO</v>
      </c>
      <c r="G6705" s="23" t="str">
        <f>IFERROR(VLOOKUP(E6705,hoja!$A$2:$E$970,5,FALSE),0)</f>
        <v>BOGOTÁ</v>
      </c>
      <c r="H6705" s="103" t="str">
        <f>IFERROR(VLOOKUP(E6705,hoja!A:C,3,FALSE),0)</f>
        <v>50785</v>
      </c>
      <c r="I6705" s="24" t="str">
        <f t="shared" si="1973"/>
        <v>050785</v>
      </c>
      <c r="K6705" s="23">
        <v>20</v>
      </c>
      <c r="L6705" s="23" t="str">
        <f t="shared" si="1970"/>
        <v>NACIONAL</v>
      </c>
      <c r="M6705" s="40" t="s">
        <v>618</v>
      </c>
      <c r="N6705" s="23" t="s">
        <v>622</v>
      </c>
      <c r="O6705" s="23">
        <f t="shared" si="1974"/>
        <v>25</v>
      </c>
      <c r="P6705" s="23" t="str">
        <f t="shared" si="1975"/>
        <v>050785Principal</v>
      </c>
    </row>
    <row r="6706" spans="1:16" ht="15" hidden="1" customHeight="1">
      <c r="A6706" s="40" t="s">
        <v>1040</v>
      </c>
      <c r="B6706" s="23">
        <f>IFERROR(VLOOKUP(A6706,hoja!$A$2:$E$970,4,FALSE),0)</f>
        <v>0</v>
      </c>
      <c r="C6706" s="23">
        <f>IFERROR(VLOOKUP(A6706,hoja!$A$2:$E$1370,5,FALSE),0)</f>
        <v>0</v>
      </c>
      <c r="D6706" s="23">
        <f>IFERROR(VLOOKUP(A6706,hoja!A:D,3,FALSE),0)</f>
        <v>0</v>
      </c>
      <c r="E6706" s="40" t="s">
        <v>655</v>
      </c>
      <c r="F6706" s="23" t="str">
        <f>IFERROR(VLOOKUP(E6706,hoja!$A$2:$E$6970,4,FALSE),0)</f>
        <v>ANTIOQUIA</v>
      </c>
      <c r="G6706" s="23" t="str">
        <f>IFERROR(VLOOKUP(E6706,hoja!$A$2:$E$970,5,FALSE),0)</f>
        <v>MEDELLÍN</v>
      </c>
      <c r="H6706" s="103" t="str">
        <f>IFERROR(VLOOKUP(E6706,hoja!A:C,3,FALSE),0)</f>
        <v>0292</v>
      </c>
      <c r="I6706" s="24" t="str">
        <f t="shared" si="1973"/>
        <v>00292</v>
      </c>
      <c r="K6706" s="23">
        <v>7</v>
      </c>
      <c r="L6706" s="23" t="str">
        <f t="shared" si="1970"/>
        <v>NACIONAL</v>
      </c>
      <c r="M6706" s="40" t="s">
        <v>618</v>
      </c>
      <c r="N6706" s="23" t="s">
        <v>622</v>
      </c>
      <c r="O6706" s="23">
        <f t="shared" si="1974"/>
        <v>25</v>
      </c>
      <c r="P6706" s="23" t="str">
        <f t="shared" si="1975"/>
        <v>00292Principal</v>
      </c>
    </row>
    <row r="6707" spans="1:16" ht="15" hidden="1" customHeight="1">
      <c r="A6707" s="23" t="s">
        <v>1122</v>
      </c>
      <c r="B6707" s="23" t="str">
        <f>IFERROR(VLOOKUP(A6707,hoja!$A$2:$E$970,4,FALSE),0)</f>
        <v>COSTA</v>
      </c>
      <c r="C6707" s="23" t="str">
        <f>IFERROR(VLOOKUP(A6707,hoja!$A$2:$E$1370,5,FALSE),0)</f>
        <v>BARRANQUILLA</v>
      </c>
      <c r="D6707" s="23" t="str">
        <f>IFERROR(VLOOKUP(A6707,hoja!A:D,3,FALSE),0)</f>
        <v>50343</v>
      </c>
      <c r="E6707" s="40" t="s">
        <v>642</v>
      </c>
      <c r="F6707" s="23" t="str">
        <f>IFERROR(VLOOKUP(E6707,hoja!$A$2:$E$6970,4,FALSE),0)</f>
        <v>COSTA</v>
      </c>
      <c r="G6707" s="23" t="str">
        <f>IFERROR(VLOOKUP(E6707,hoja!$A$2:$E$970,5,FALSE),0)</f>
        <v>BARRANQUILLA</v>
      </c>
      <c r="H6707" s="103" t="str">
        <f>IFERROR(VLOOKUP(E6707,hoja!A:C,3,FALSE),0)</f>
        <v>0111</v>
      </c>
      <c r="I6707" s="24" t="str">
        <f t="shared" si="1973"/>
        <v>503430111</v>
      </c>
      <c r="K6707" s="23">
        <v>20</v>
      </c>
      <c r="L6707" s="23" t="str">
        <f t="shared" si="1970"/>
        <v>REGIONAL</v>
      </c>
      <c r="M6707" s="40" t="s">
        <v>618</v>
      </c>
      <c r="N6707" s="23" t="s">
        <v>622</v>
      </c>
      <c r="O6707" s="23">
        <f t="shared" si="1974"/>
        <v>25</v>
      </c>
      <c r="P6707" s="23" t="str">
        <f t="shared" si="1975"/>
        <v>503430111Principal</v>
      </c>
    </row>
    <row r="6708" spans="1:16" ht="15" hidden="1" customHeight="1">
      <c r="A6708" s="23" t="s">
        <v>650</v>
      </c>
      <c r="B6708" s="23" t="str">
        <f>IFERROR(VLOOKUP(A6708,hoja!$A$2:$E$970,4,FALSE),0)</f>
        <v>OCCIDENTE</v>
      </c>
      <c r="C6708" s="23" t="str">
        <f>IFERROR(VLOOKUP(A6708,hoja!$A$2:$E$1370,5,FALSE),0)</f>
        <v>CALOTO</v>
      </c>
      <c r="D6708" s="23" t="str">
        <f>IFERROR(VLOOKUP(A6708,hoja!A:D,3,FALSE),0)</f>
        <v>0445</v>
      </c>
      <c r="E6708" s="23" t="s">
        <v>628</v>
      </c>
      <c r="F6708" s="23" t="str">
        <f>IFERROR(VLOOKUP(E6708,hoja!$A$2:$E$6970,4,FALSE),0)</f>
        <v>ANTIOQUIA</v>
      </c>
      <c r="G6708" s="23" t="str">
        <f>IFERROR(VLOOKUP(E6708,hoja!$A$2:$E$970,5,FALSE),0)</f>
        <v>SANTA FE DE ANTIOQUIA</v>
      </c>
      <c r="H6708" s="103" t="str">
        <f>IFERROR(VLOOKUP(E6708,hoja!A:C,3,FALSE),0)</f>
        <v>0080</v>
      </c>
      <c r="I6708" s="24" t="str">
        <f t="shared" si="1973"/>
        <v>04450080</v>
      </c>
      <c r="K6708" s="23">
        <v>476</v>
      </c>
      <c r="L6708" s="23" t="str">
        <f t="shared" si="1970"/>
        <v>NACIONAL</v>
      </c>
      <c r="M6708" s="40" t="s">
        <v>618</v>
      </c>
      <c r="N6708" s="23" t="s">
        <v>622</v>
      </c>
      <c r="O6708" s="23">
        <f t="shared" si="1974"/>
        <v>16</v>
      </c>
      <c r="P6708" s="23" t="str">
        <f t="shared" si="1975"/>
        <v>04450080Principal</v>
      </c>
    </row>
    <row r="6709" spans="1:16" ht="15" hidden="1" customHeight="1">
      <c r="A6709" s="23" t="s">
        <v>650</v>
      </c>
      <c r="B6709" s="23" t="str">
        <f>IFERROR(VLOOKUP(A6709,hoja!$A$2:$E$970,4,FALSE),0)</f>
        <v>OCCIDENTE</v>
      </c>
      <c r="C6709" s="23" t="str">
        <f>IFERROR(VLOOKUP(A6709,hoja!$A$2:$E$1370,5,FALSE),0)</f>
        <v>CALOTO</v>
      </c>
      <c r="D6709" s="23" t="str">
        <f>IFERROR(VLOOKUP(A6709,hoja!A:D,3,FALSE),0)</f>
        <v>0445</v>
      </c>
      <c r="E6709" s="40" t="s">
        <v>1059</v>
      </c>
      <c r="F6709" s="23" t="str">
        <f>IFERROR(VLOOKUP(E6709,hoja!$A$2:$E$6970,4,FALSE),0)</f>
        <v>ANTIOQUIA</v>
      </c>
      <c r="G6709" s="23" t="str">
        <f>IFERROR(VLOOKUP(E6709,hoja!$A$2:$E$970,5,FALSE),0)</f>
        <v>MEDELLÍN</v>
      </c>
      <c r="H6709" s="103" t="str">
        <f>IFERROR(VLOOKUP(E6709,hoja!A:C,3,FALSE),0)</f>
        <v>0043</v>
      </c>
      <c r="I6709" s="24" t="str">
        <f t="shared" si="1973"/>
        <v>04450043</v>
      </c>
      <c r="K6709" s="23">
        <v>445</v>
      </c>
      <c r="L6709" s="23" t="str">
        <f t="shared" si="1970"/>
        <v>NACIONAL</v>
      </c>
      <c r="M6709" s="40" t="s">
        <v>697</v>
      </c>
      <c r="N6709" s="23" t="s">
        <v>622</v>
      </c>
      <c r="O6709" s="23">
        <f t="shared" si="1974"/>
        <v>16</v>
      </c>
      <c r="P6709" s="23" t="str">
        <f t="shared" si="1975"/>
        <v>04450043Pereira</v>
      </c>
    </row>
    <row r="6710" spans="1:16" ht="15" hidden="1" customHeight="1">
      <c r="A6710" s="23" t="s">
        <v>1013</v>
      </c>
      <c r="B6710" s="23" t="str">
        <f>IFERROR(VLOOKUP(A6710,hoja!$A$2:$E$970,4,FALSE),0)</f>
        <v>CENTRO</v>
      </c>
      <c r="C6710" s="23" t="str">
        <f>IFERROR(VLOOKUP(A6710,hoja!$A$2:$E$1370,5,FALSE),0)</f>
        <v>BOGOTÁ</v>
      </c>
      <c r="D6710" s="23" t="str">
        <f>IFERROR(VLOOKUP(A6710,hoja!A:D,3,FALSE),0)</f>
        <v>50364</v>
      </c>
      <c r="E6710" s="40" t="s">
        <v>1013</v>
      </c>
      <c r="F6710" s="23" t="str">
        <f>IFERROR(VLOOKUP(E6710,hoja!$A$2:$E$6970,4,FALSE),0)</f>
        <v>CENTRO</v>
      </c>
      <c r="G6710" s="23" t="str">
        <f>IFERROR(VLOOKUP(E6710,hoja!$A$2:$E$970,5,FALSE),0)</f>
        <v>BOGOTÁ</v>
      </c>
      <c r="H6710" s="103" t="str">
        <f>IFERROR(VLOOKUP(E6710,hoja!A:C,3,FALSE),0)</f>
        <v>50364</v>
      </c>
      <c r="I6710" s="24" t="str">
        <f t="shared" si="1973"/>
        <v>5036450364</v>
      </c>
      <c r="K6710" s="23">
        <v>83</v>
      </c>
      <c r="L6710" s="23" t="str">
        <f t="shared" si="1970"/>
        <v>REGIONAL</v>
      </c>
      <c r="M6710" s="40" t="s">
        <v>618</v>
      </c>
      <c r="N6710" s="23" t="s">
        <v>622</v>
      </c>
      <c r="O6710" s="23">
        <f t="shared" si="1974"/>
        <v>25</v>
      </c>
      <c r="P6710" s="23" t="str">
        <f t="shared" si="1975"/>
        <v>5036450364Principal</v>
      </c>
    </row>
    <row r="6711" spans="1:16" ht="15" hidden="1" customHeight="1">
      <c r="A6711" s="23" t="s">
        <v>1013</v>
      </c>
      <c r="B6711" s="23" t="str">
        <f>IFERROR(VLOOKUP(A6711,hoja!$A$2:$E$970,4,FALSE),0)</f>
        <v>CENTRO</v>
      </c>
      <c r="C6711" s="23" t="str">
        <f>IFERROR(VLOOKUP(A6711,hoja!$A$2:$E$1370,5,FALSE),0)</f>
        <v>BOGOTÁ</v>
      </c>
      <c r="D6711" s="23" t="str">
        <f>IFERROR(VLOOKUP(A6711,hoja!A:D,3,FALSE),0)</f>
        <v>50364</v>
      </c>
      <c r="E6711" s="40" t="s">
        <v>1006</v>
      </c>
      <c r="F6711" s="23" t="str">
        <f>IFERROR(VLOOKUP(E6711,hoja!$A$2:$E$6970,4,FALSE),0)</f>
        <v>COSTA</v>
      </c>
      <c r="G6711" s="23" t="str">
        <f>IFERROR(VLOOKUP(E6711,hoja!$A$2:$E$970,5,FALSE),0)</f>
        <v>BARRANQUILLA</v>
      </c>
      <c r="H6711" s="103" t="str">
        <f>IFERROR(VLOOKUP(E6711,hoja!A:C,3,FALSE),0)</f>
        <v>50491</v>
      </c>
      <c r="I6711" s="24" t="str">
        <f t="shared" si="1973"/>
        <v>5036450491</v>
      </c>
      <c r="K6711" s="36">
        <v>1083</v>
      </c>
      <c r="L6711" s="23" t="str">
        <f t="shared" si="1970"/>
        <v>NACIONAL</v>
      </c>
      <c r="M6711" s="40" t="s">
        <v>623</v>
      </c>
      <c r="N6711" s="23" t="s">
        <v>622</v>
      </c>
      <c r="O6711" s="23">
        <f t="shared" si="1974"/>
        <v>8</v>
      </c>
      <c r="P6711" s="23" t="str">
        <f t="shared" si="1975"/>
        <v>5036450491Facatativa</v>
      </c>
    </row>
    <row r="6712" spans="1:16" ht="15" hidden="1" customHeight="1">
      <c r="A6712" s="23" t="s">
        <v>1013</v>
      </c>
      <c r="B6712" s="23" t="str">
        <f>IFERROR(VLOOKUP(A6712,hoja!$A$2:$E$970,4,FALSE),0)</f>
        <v>CENTRO</v>
      </c>
      <c r="C6712" s="23" t="str">
        <f>IFERROR(VLOOKUP(A6712,hoja!$A$2:$E$1370,5,FALSE),0)</f>
        <v>BOGOTÁ</v>
      </c>
      <c r="D6712" s="23" t="str">
        <f>IFERROR(VLOOKUP(A6712,hoja!A:D,3,FALSE),0)</f>
        <v>50364</v>
      </c>
      <c r="E6712" s="40" t="s">
        <v>1064</v>
      </c>
      <c r="F6712" s="23" t="str">
        <f>IFERROR(VLOOKUP(E6712,hoja!$A$2:$E$6970,4,FALSE),0)</f>
        <v>COSTA</v>
      </c>
      <c r="G6712" s="23" t="str">
        <f>IFERROR(VLOOKUP(E6712,hoja!$A$2:$E$970,5,FALSE),0)</f>
        <v>BARRANQUILLA</v>
      </c>
      <c r="H6712" s="103" t="str">
        <f>IFERROR(VLOOKUP(E6712,hoja!A:C,3,FALSE),0)</f>
        <v>50528</v>
      </c>
      <c r="I6712" s="24" t="str">
        <f t="shared" si="1973"/>
        <v>5036450528</v>
      </c>
      <c r="K6712" s="23">
        <v>455</v>
      </c>
      <c r="L6712" s="23" t="str">
        <f t="shared" si="1970"/>
        <v>NACIONAL</v>
      </c>
      <c r="M6712" s="40" t="s">
        <v>618</v>
      </c>
      <c r="N6712" s="23" t="s">
        <v>622</v>
      </c>
      <c r="O6712" s="23">
        <f t="shared" si="1974"/>
        <v>16</v>
      </c>
      <c r="P6712" s="23" t="str">
        <f t="shared" si="1975"/>
        <v>5036450528Principal</v>
      </c>
    </row>
    <row r="6713" spans="1:16" ht="15" hidden="1" customHeight="1">
      <c r="A6713" s="23" t="s">
        <v>1013</v>
      </c>
      <c r="B6713" s="23" t="str">
        <f>IFERROR(VLOOKUP(A6713,hoja!$A$2:$E$970,4,FALSE),0)</f>
        <v>CENTRO</v>
      </c>
      <c r="C6713" s="23" t="str">
        <f>IFERROR(VLOOKUP(A6713,hoja!$A$2:$E$1370,5,FALSE),0)</f>
        <v>BOGOTÁ</v>
      </c>
      <c r="D6713" s="23" t="str">
        <f>IFERROR(VLOOKUP(A6713,hoja!A:D,3,FALSE),0)</f>
        <v>50364</v>
      </c>
      <c r="E6713" s="40" t="s">
        <v>642</v>
      </c>
      <c r="F6713" s="23" t="str">
        <f>IFERROR(VLOOKUP(E6713,hoja!$A$2:$E$6970,4,FALSE),0)</f>
        <v>COSTA</v>
      </c>
      <c r="G6713" s="23" t="str">
        <f>IFERROR(VLOOKUP(E6713,hoja!$A$2:$E$970,5,FALSE),0)</f>
        <v>BARRANQUILLA</v>
      </c>
      <c r="H6713" s="103" t="str">
        <f>IFERROR(VLOOKUP(E6713,hoja!A:C,3,FALSE),0)</f>
        <v>0111</v>
      </c>
      <c r="I6713" s="24" t="str">
        <f t="shared" si="1973"/>
        <v>503640111</v>
      </c>
      <c r="K6713" s="36">
        <v>1050</v>
      </c>
      <c r="L6713" s="23" t="str">
        <f t="shared" si="1970"/>
        <v>NACIONAL</v>
      </c>
      <c r="M6713" s="40" t="s">
        <v>623</v>
      </c>
      <c r="N6713" s="23" t="s">
        <v>622</v>
      </c>
      <c r="O6713" s="23">
        <f t="shared" si="1974"/>
        <v>8</v>
      </c>
      <c r="P6713" s="23" t="str">
        <f t="shared" si="1975"/>
        <v>503640111Facatativa</v>
      </c>
    </row>
    <row r="6714" spans="1:16" ht="15" hidden="1" customHeight="1">
      <c r="A6714" s="23" t="s">
        <v>1013</v>
      </c>
      <c r="B6714" s="23" t="str">
        <f>IFERROR(VLOOKUP(A6714,hoja!$A$2:$E$970,4,FALSE),0)</f>
        <v>CENTRO</v>
      </c>
      <c r="C6714" s="23" t="str">
        <f>IFERROR(VLOOKUP(A6714,hoja!$A$2:$E$1370,5,FALSE),0)</f>
        <v>BOGOTÁ</v>
      </c>
      <c r="D6714" s="23" t="str">
        <f>IFERROR(VLOOKUP(A6714,hoja!A:D,3,FALSE),0)</f>
        <v>50364</v>
      </c>
      <c r="E6714" s="40" t="s">
        <v>920</v>
      </c>
      <c r="F6714" s="23" t="str">
        <f>IFERROR(VLOOKUP(E6714,hoja!$A$2:$E$6970,4,FALSE),0)</f>
        <v>ANTIOQUIA</v>
      </c>
      <c r="G6714" s="23" t="str">
        <f>IFERROR(VLOOKUP(E6714,hoja!$A$2:$E$970,5,FALSE),0)</f>
        <v>MEDELLÍN</v>
      </c>
      <c r="H6714" s="103" t="str">
        <f>IFERROR(VLOOKUP(E6714,hoja!A:C,3,FALSE),0)</f>
        <v>60000</v>
      </c>
      <c r="I6714" s="24" t="str">
        <f t="shared" si="1973"/>
        <v>5036460000</v>
      </c>
      <c r="K6714" s="23">
        <v>139</v>
      </c>
      <c r="L6714" s="23" t="str">
        <f t="shared" si="1970"/>
        <v>NACIONAL</v>
      </c>
      <c r="M6714" s="40" t="s">
        <v>618</v>
      </c>
      <c r="N6714" s="23" t="s">
        <v>622</v>
      </c>
      <c r="O6714" s="23">
        <f t="shared" si="1974"/>
        <v>25</v>
      </c>
      <c r="P6714" s="23" t="str">
        <f t="shared" si="1975"/>
        <v>5036460000Principal</v>
      </c>
    </row>
    <row r="6715" spans="1:16" ht="15" hidden="1" customHeight="1">
      <c r="A6715" s="23" t="s">
        <v>659</v>
      </c>
      <c r="B6715" s="23" t="str">
        <f>IFERROR(VLOOKUP(A6715,hoja!$A$2:$E$970,4,FALSE),0)</f>
        <v>OCCIDENTE</v>
      </c>
      <c r="C6715" s="23" t="str">
        <f>IFERROR(VLOOKUP(A6715,hoja!$A$2:$E$1370,5,FALSE),0)</f>
        <v>ARMENIA</v>
      </c>
      <c r="D6715" s="23" t="str">
        <f>IFERROR(VLOOKUP(A6715,hoja!A:D,3,FALSE),0)</f>
        <v>0142</v>
      </c>
      <c r="E6715" s="40" t="s">
        <v>942</v>
      </c>
      <c r="F6715" s="23" t="str">
        <f>IFERROR(VLOOKUP(E6715,hoja!$A$2:$E$6970,4,FALSE),0)</f>
        <v>CENTRO</v>
      </c>
      <c r="G6715" s="23" t="str">
        <f>IFERROR(VLOOKUP(E6715,hoja!$A$2:$E$970,5,FALSE),0)</f>
        <v>BOGOTÁ</v>
      </c>
      <c r="H6715" s="103" t="str">
        <f>IFERROR(VLOOKUP(E6715,hoja!A:C,3,FALSE),0)</f>
        <v>60002</v>
      </c>
      <c r="I6715" s="24" t="str">
        <f t="shared" si="1973"/>
        <v>014260002</v>
      </c>
      <c r="K6715" s="23">
        <v>274</v>
      </c>
      <c r="L6715" s="23" t="str">
        <f t="shared" si="1970"/>
        <v>NACIONAL</v>
      </c>
      <c r="M6715" s="40" t="s">
        <v>618</v>
      </c>
      <c r="N6715" s="23" t="s">
        <v>622</v>
      </c>
      <c r="O6715" s="23">
        <f t="shared" si="1974"/>
        <v>16</v>
      </c>
      <c r="P6715" s="23" t="str">
        <f t="shared" si="1975"/>
        <v>014260002Principal</v>
      </c>
    </row>
    <row r="6716" spans="1:16" ht="15" hidden="1" customHeight="1">
      <c r="A6716" s="23" t="s">
        <v>660</v>
      </c>
      <c r="B6716" s="23" t="str">
        <f>IFERROR(VLOOKUP(A6716,hoja!$A$2:$E$970,4,FALSE),0)</f>
        <v>CENTRO</v>
      </c>
      <c r="C6716" s="23" t="str">
        <f>IFERROR(VLOOKUP(A6716,hoja!$A$2:$E$1370,5,FALSE),0)</f>
        <v>BOGOTÁ</v>
      </c>
      <c r="D6716" s="23" t="str">
        <f>IFERROR(VLOOKUP(A6716,hoja!A:D,3,FALSE),0)</f>
        <v>0035</v>
      </c>
      <c r="E6716" s="40" t="s">
        <v>661</v>
      </c>
      <c r="F6716" s="23" t="str">
        <f>IFERROR(VLOOKUP(E6716,hoja!$A$2:$E$6970,4,FALSE),0)</f>
        <v>COSTA</v>
      </c>
      <c r="G6716" s="23" t="str">
        <f>IFERROR(VLOOKUP(E6716,hoja!$A$2:$E$970,5,FALSE),0)</f>
        <v>CARTAGENA</v>
      </c>
      <c r="H6716" s="103" t="str">
        <f>IFERROR(VLOOKUP(E6716,hoja!A:C,3,FALSE),0)</f>
        <v>0113</v>
      </c>
      <c r="I6716" s="24" t="str">
        <f t="shared" si="1973"/>
        <v>00350113</v>
      </c>
      <c r="K6716" s="36">
        <v>1067</v>
      </c>
      <c r="L6716" s="23" t="str">
        <f t="shared" si="1970"/>
        <v>NACIONAL</v>
      </c>
      <c r="M6716" s="40" t="s">
        <v>959</v>
      </c>
      <c r="N6716" s="23" t="s">
        <v>622</v>
      </c>
      <c r="O6716" s="23">
        <f t="shared" si="1974"/>
        <v>8</v>
      </c>
      <c r="P6716" s="23" t="str">
        <f t="shared" si="1975"/>
        <v>00350113Barranquilla</v>
      </c>
    </row>
    <row r="6717" spans="1:16" ht="15" hidden="1" customHeight="1">
      <c r="A6717" s="23" t="s">
        <v>660</v>
      </c>
      <c r="B6717" s="23" t="str">
        <f>IFERROR(VLOOKUP(A6717,hoja!$A$2:$E$970,4,FALSE),0)</f>
        <v>CENTRO</v>
      </c>
      <c r="C6717" s="23" t="str">
        <f>IFERROR(VLOOKUP(A6717,hoja!$A$2:$E$1370,5,FALSE),0)</f>
        <v>BOGOTÁ</v>
      </c>
      <c r="D6717" s="23" t="str">
        <f>IFERROR(VLOOKUP(A6717,hoja!A:D,3,FALSE),0)</f>
        <v>0035</v>
      </c>
      <c r="E6717" s="40" t="s">
        <v>698</v>
      </c>
      <c r="F6717" s="23" t="str">
        <f>IFERROR(VLOOKUP(E6717,hoja!$A$2:$E$6970,4,FALSE),0)</f>
        <v>COSTA</v>
      </c>
      <c r="G6717" s="23" t="str">
        <f>IFERROR(VLOOKUP(E6717,hoja!$A$2:$E$970,5,FALSE),0)</f>
        <v>CAUCASIA</v>
      </c>
      <c r="H6717" s="103" t="str">
        <f>IFERROR(VLOOKUP(E6717,hoja!A:C,3,FALSE),0)</f>
        <v>0384</v>
      </c>
      <c r="I6717" s="24" t="str">
        <f t="shared" si="1973"/>
        <v>00350384</v>
      </c>
      <c r="K6717" s="23">
        <v>939</v>
      </c>
      <c r="L6717" s="23" t="str">
        <f t="shared" si="1970"/>
        <v>NACIONAL</v>
      </c>
      <c r="M6717" s="40" t="s">
        <v>618</v>
      </c>
      <c r="N6717" s="23" t="s">
        <v>622</v>
      </c>
      <c r="O6717" s="23">
        <f t="shared" si="1974"/>
        <v>8</v>
      </c>
      <c r="P6717" s="23" t="str">
        <f t="shared" si="1975"/>
        <v>00350384Principal</v>
      </c>
    </row>
    <row r="6718" spans="1:16" ht="15" hidden="1" customHeight="1">
      <c r="A6718" s="23" t="s">
        <v>660</v>
      </c>
      <c r="B6718" s="23" t="str">
        <f>IFERROR(VLOOKUP(A6718,hoja!$A$2:$E$970,4,FALSE),0)</f>
        <v>CENTRO</v>
      </c>
      <c r="C6718" s="23" t="str">
        <f>IFERROR(VLOOKUP(A6718,hoja!$A$2:$E$1370,5,FALSE),0)</f>
        <v>BOGOTÁ</v>
      </c>
      <c r="D6718" s="23" t="str">
        <f>IFERROR(VLOOKUP(A6718,hoja!A:D,3,FALSE),0)</f>
        <v>0035</v>
      </c>
      <c r="E6718" s="40" t="s">
        <v>699</v>
      </c>
      <c r="F6718" s="23" t="str">
        <f>IFERROR(VLOOKUP(E6718,hoja!$A$2:$E$6970,4,FALSE),0)</f>
        <v>ANTIOQUIA</v>
      </c>
      <c r="G6718" s="23" t="str">
        <f>IFERROR(VLOOKUP(E6718,hoja!$A$2:$E$970,5,FALSE),0)</f>
        <v>CHIGORODÓ</v>
      </c>
      <c r="H6718" s="103" t="str">
        <f>IFERROR(VLOOKUP(E6718,hoja!A:C,3,FALSE),0)</f>
        <v>0074</v>
      </c>
      <c r="I6718" s="24" t="str">
        <f t="shared" si="1973"/>
        <v>00350074</v>
      </c>
      <c r="K6718" s="23">
        <v>673</v>
      </c>
      <c r="L6718" s="23" t="str">
        <f t="shared" si="1970"/>
        <v>NACIONAL</v>
      </c>
      <c r="M6718" s="40" t="s">
        <v>618</v>
      </c>
      <c r="N6718" s="23" t="s">
        <v>622</v>
      </c>
      <c r="O6718" s="23">
        <f t="shared" si="1974"/>
        <v>12</v>
      </c>
      <c r="P6718" s="23" t="str">
        <f t="shared" si="1975"/>
        <v>00350074Principal</v>
      </c>
    </row>
    <row r="6719" spans="1:16" ht="15" hidden="1" customHeight="1">
      <c r="A6719" s="23" t="s">
        <v>660</v>
      </c>
      <c r="B6719" s="23" t="str">
        <f>IFERROR(VLOOKUP(A6719,hoja!$A$2:$E$970,4,FALSE),0)</f>
        <v>CENTRO</v>
      </c>
      <c r="C6719" s="23" t="str">
        <f>IFERROR(VLOOKUP(A6719,hoja!$A$2:$E$1370,5,FALSE),0)</f>
        <v>BOGOTÁ</v>
      </c>
      <c r="D6719" s="23" t="str">
        <f>IFERROR(VLOOKUP(A6719,hoja!A:D,3,FALSE),0)</f>
        <v>0035</v>
      </c>
      <c r="E6719" s="40" t="s">
        <v>665</v>
      </c>
      <c r="F6719" s="23" t="str">
        <f>IFERROR(VLOOKUP(E6719,hoja!$A$2:$E$6970,4,FALSE),0)</f>
        <v>OCCIDENTE</v>
      </c>
      <c r="G6719" s="23" t="str">
        <f>IFERROR(VLOOKUP(E6719,hoja!$A$2:$E$970,5,FALSE),0)</f>
        <v>MANIZALES</v>
      </c>
      <c r="H6719" s="103" t="str">
        <f>IFERROR(VLOOKUP(E6719,hoja!A:C,3,FALSE),0)</f>
        <v>0145</v>
      </c>
      <c r="I6719" s="24" t="str">
        <f t="shared" si="1973"/>
        <v>00350145</v>
      </c>
      <c r="K6719" s="23">
        <v>278</v>
      </c>
      <c r="L6719" s="23" t="str">
        <f t="shared" si="1970"/>
        <v>NACIONAL</v>
      </c>
      <c r="M6719" s="40" t="s">
        <v>1443</v>
      </c>
      <c r="N6719" s="23" t="s">
        <v>622</v>
      </c>
      <c r="O6719" s="23">
        <f t="shared" si="1974"/>
        <v>16</v>
      </c>
      <c r="P6719" s="23" t="str">
        <f t="shared" si="1975"/>
        <v>00350145Faca</v>
      </c>
    </row>
    <row r="6720" spans="1:16" ht="15" hidden="1" customHeight="1">
      <c r="A6720" s="23" t="s">
        <v>660</v>
      </c>
      <c r="B6720" s="23" t="str">
        <f>IFERROR(VLOOKUP(A6720,hoja!$A$2:$E$970,4,FALSE),0)</f>
        <v>CENTRO</v>
      </c>
      <c r="C6720" s="23" t="str">
        <f>IFERROR(VLOOKUP(A6720,hoja!$A$2:$E$1370,5,FALSE),0)</f>
        <v>BOGOTÁ</v>
      </c>
      <c r="D6720" s="23" t="str">
        <f>IFERROR(VLOOKUP(A6720,hoja!A:D,3,FALSE),0)</f>
        <v>0035</v>
      </c>
      <c r="E6720" s="40" t="s">
        <v>1444</v>
      </c>
      <c r="F6720" s="23">
        <f>IFERROR(VLOOKUP(E6720,hoja!$A$2:$E$6970,4,FALSE),0)</f>
        <v>0</v>
      </c>
      <c r="G6720" s="23">
        <f>IFERROR(VLOOKUP(E6720,hoja!$A$2:$E$970,5,FALSE),0)</f>
        <v>0</v>
      </c>
      <c r="H6720" s="103" t="str">
        <f>IFERROR(VLOOKUP(E6720,hoja!A:C,3,FALSE),0)</f>
        <v>50791</v>
      </c>
      <c r="I6720" s="24" t="str">
        <f t="shared" si="1973"/>
        <v>003550791</v>
      </c>
      <c r="K6720" s="23">
        <v>14</v>
      </c>
      <c r="L6720" s="23" t="str">
        <f t="shared" si="1970"/>
        <v>NACIONAL</v>
      </c>
      <c r="M6720" s="40" t="s">
        <v>618</v>
      </c>
      <c r="N6720" s="23" t="s">
        <v>622</v>
      </c>
      <c r="O6720" s="23">
        <f t="shared" si="1974"/>
        <v>25</v>
      </c>
      <c r="P6720" s="23" t="str">
        <f t="shared" si="1975"/>
        <v>003550791Principal</v>
      </c>
    </row>
    <row r="6721" spans="1:16" ht="15" hidden="1" customHeight="1">
      <c r="A6721" s="23" t="s">
        <v>660</v>
      </c>
      <c r="B6721" s="23" t="str">
        <f>IFERROR(VLOOKUP(A6721,hoja!$A$2:$E$970,4,FALSE),0)</f>
        <v>CENTRO</v>
      </c>
      <c r="C6721" s="23" t="str">
        <f>IFERROR(VLOOKUP(A6721,hoja!$A$2:$E$1370,5,FALSE),0)</f>
        <v>BOGOTÁ</v>
      </c>
      <c r="D6721" s="23" t="str">
        <f>IFERROR(VLOOKUP(A6721,hoja!A:D,3,FALSE),0)</f>
        <v>0035</v>
      </c>
      <c r="E6721" s="40" t="s">
        <v>667</v>
      </c>
      <c r="F6721" s="23" t="str">
        <f>IFERROR(VLOOKUP(E6721,hoja!$A$2:$E$6970,4,FALSE),0)</f>
        <v>COSTA</v>
      </c>
      <c r="G6721" s="23" t="str">
        <f>IFERROR(VLOOKUP(E6721,hoja!$A$2:$E$970,5,FALSE),0)</f>
        <v>MONTERÍA</v>
      </c>
      <c r="H6721" s="103" t="str">
        <f>IFERROR(VLOOKUP(E6721,hoja!A:C,3,FALSE),0)</f>
        <v>0381</v>
      </c>
      <c r="I6721" s="24" t="str">
        <f t="shared" si="1973"/>
        <v>00350381</v>
      </c>
      <c r="K6721" s="23">
        <v>807</v>
      </c>
      <c r="L6721" s="23" t="str">
        <f t="shared" si="1970"/>
        <v>NACIONAL</v>
      </c>
      <c r="M6721" s="40" t="s">
        <v>618</v>
      </c>
      <c r="N6721" s="23" t="s">
        <v>622</v>
      </c>
      <c r="O6721" s="23">
        <f t="shared" si="1974"/>
        <v>8</v>
      </c>
      <c r="P6721" s="23" t="str">
        <f t="shared" si="1975"/>
        <v>00350381Principal</v>
      </c>
    </row>
    <row r="6722" spans="1:16" ht="15" hidden="1" customHeight="1">
      <c r="A6722" s="23" t="s">
        <v>660</v>
      </c>
      <c r="B6722" s="23" t="str">
        <f>IFERROR(VLOOKUP(A6722,hoja!$A$2:$E$970,4,FALSE),0)</f>
        <v>CENTRO</v>
      </c>
      <c r="C6722" s="23" t="str">
        <f>IFERROR(VLOOKUP(A6722,hoja!$A$2:$E$1370,5,FALSE),0)</f>
        <v>BOGOTÁ</v>
      </c>
      <c r="D6722" s="23" t="str">
        <f>IFERROR(VLOOKUP(A6722,hoja!A:D,3,FALSE),0)</f>
        <v>0035</v>
      </c>
      <c r="E6722" s="40" t="s">
        <v>668</v>
      </c>
      <c r="F6722" s="23" t="str">
        <f>IFERROR(VLOOKUP(E6722,hoja!$A$2:$E$6970,4,FALSE),0)</f>
        <v>COSTA</v>
      </c>
      <c r="G6722" s="23" t="str">
        <f>IFERROR(VLOOKUP(E6722,hoja!$A$2:$E$970,5,FALSE),0)</f>
        <v>VALLEDUPAR</v>
      </c>
      <c r="H6722" s="103" t="str">
        <f>IFERROR(VLOOKUP(E6722,hoja!A:C,3,FALSE),0)</f>
        <v>0447</v>
      </c>
      <c r="I6722" s="24" t="str">
        <f t="shared" si="1973"/>
        <v>00350447</v>
      </c>
      <c r="K6722" s="23">
        <v>858</v>
      </c>
      <c r="L6722" s="23" t="str">
        <f t="shared" si="1970"/>
        <v>NACIONAL</v>
      </c>
      <c r="M6722" s="40" t="s">
        <v>618</v>
      </c>
      <c r="N6722" s="23" t="s">
        <v>622</v>
      </c>
      <c r="O6722" s="23">
        <f t="shared" si="1974"/>
        <v>8</v>
      </c>
      <c r="P6722" s="23" t="str">
        <f t="shared" si="1975"/>
        <v>00350447Principal</v>
      </c>
    </row>
    <row r="6723" spans="1:16" ht="15" hidden="1" customHeight="1">
      <c r="A6723" s="23" t="s">
        <v>660</v>
      </c>
      <c r="B6723" s="23" t="str">
        <f>IFERROR(VLOOKUP(A6723,hoja!$A$2:$E$970,4,FALSE),0)</f>
        <v>CENTRO</v>
      </c>
      <c r="C6723" s="23" t="str">
        <f>IFERROR(VLOOKUP(A6723,hoja!$A$2:$E$1370,5,FALSE),0)</f>
        <v>BOGOTÁ</v>
      </c>
      <c r="D6723" s="23" t="str">
        <f>IFERROR(VLOOKUP(A6723,hoja!A:D,3,FALSE),0)</f>
        <v>0035</v>
      </c>
      <c r="E6723" s="40" t="s">
        <v>1277</v>
      </c>
      <c r="F6723" s="23" t="str">
        <f>IFERROR(VLOOKUP(E6723,hoja!$A$2:$E$6970,4,FALSE),0)</f>
        <v>CENTRO</v>
      </c>
      <c r="G6723" s="23" t="str">
        <f>IFERROR(VLOOKUP(E6723,hoja!$A$2:$E$970,5,FALSE),0)</f>
        <v>BOGOTÁ</v>
      </c>
      <c r="H6723" s="103" t="str">
        <f>IFERROR(VLOOKUP(E6723,hoja!A:C,3,FALSE),0)</f>
        <v>50784</v>
      </c>
      <c r="I6723" s="24" t="str">
        <f t="shared" si="1973"/>
        <v>003550784</v>
      </c>
      <c r="K6723" s="23">
        <v>18</v>
      </c>
      <c r="L6723" s="23" t="str">
        <f t="shared" si="1970"/>
        <v>REGIONAL</v>
      </c>
      <c r="M6723" s="40" t="s">
        <v>618</v>
      </c>
      <c r="N6723" s="23" t="s">
        <v>622</v>
      </c>
      <c r="O6723" s="23">
        <f t="shared" si="1974"/>
        <v>25</v>
      </c>
      <c r="P6723" s="23" t="str">
        <f t="shared" si="1975"/>
        <v>003550784Principal</v>
      </c>
    </row>
    <row r="6724" spans="1:16" ht="15" hidden="1" customHeight="1">
      <c r="A6724" s="23" t="s">
        <v>660</v>
      </c>
      <c r="B6724" s="23" t="str">
        <f>IFERROR(VLOOKUP(A6724,hoja!$A$2:$E$970,4,FALSE),0)</f>
        <v>CENTRO</v>
      </c>
      <c r="C6724" s="23" t="str">
        <f>IFERROR(VLOOKUP(A6724,hoja!$A$2:$E$1370,5,FALSE),0)</f>
        <v>BOGOTÁ</v>
      </c>
      <c r="D6724" s="23" t="str">
        <f>IFERROR(VLOOKUP(A6724,hoja!A:D,3,FALSE),0)</f>
        <v>0035</v>
      </c>
      <c r="E6724" s="40" t="s">
        <v>1059</v>
      </c>
      <c r="F6724" s="23" t="str">
        <f>IFERROR(VLOOKUP(E6724,hoja!$A$2:$E$6970,4,FALSE),0)</f>
        <v>ANTIOQUIA</v>
      </c>
      <c r="G6724" s="23" t="str">
        <f>IFERROR(VLOOKUP(E6724,hoja!$A$2:$E$970,5,FALSE),0)</f>
        <v>MEDELLÍN</v>
      </c>
      <c r="H6724" s="103" t="str">
        <f>IFERROR(VLOOKUP(E6724,hoja!A:C,3,FALSE),0)</f>
        <v>0043</v>
      </c>
      <c r="I6724" s="24" t="str">
        <f t="shared" si="1973"/>
        <v>00350043</v>
      </c>
      <c r="K6724" s="23">
        <v>406</v>
      </c>
      <c r="L6724" s="23" t="str">
        <f t="shared" si="1970"/>
        <v>NACIONAL</v>
      </c>
      <c r="M6724" s="40" t="s">
        <v>623</v>
      </c>
      <c r="N6724" s="23" t="s">
        <v>622</v>
      </c>
      <c r="O6724" s="23">
        <f t="shared" si="1974"/>
        <v>16</v>
      </c>
      <c r="P6724" s="23" t="str">
        <f t="shared" si="1975"/>
        <v>00350043Facatativa</v>
      </c>
    </row>
    <row r="6725" spans="1:16" ht="15" hidden="1" customHeight="1">
      <c r="A6725" s="23" t="s">
        <v>661</v>
      </c>
      <c r="B6725" s="23" t="str">
        <f>IFERROR(VLOOKUP(A6725,hoja!$A$2:$E$970,4,FALSE),0)</f>
        <v>COSTA</v>
      </c>
      <c r="C6725" s="23" t="str">
        <f>IFERROR(VLOOKUP(A6725,hoja!$A$2:$E$1370,5,FALSE),0)</f>
        <v>CARTAGENA</v>
      </c>
      <c r="D6725" s="23" t="str">
        <f>IFERROR(VLOOKUP(A6725,hoja!A:D,3,FALSE),0)</f>
        <v>0113</v>
      </c>
      <c r="E6725" s="40" t="s">
        <v>1173</v>
      </c>
      <c r="F6725" s="23" t="str">
        <f>IFERROR(VLOOKUP(E6725,hoja!$A$2:$E$6970,4,FALSE),0)</f>
        <v>COSTA</v>
      </c>
      <c r="G6725" s="23" t="str">
        <f>IFERROR(VLOOKUP(E6725,hoja!$A$2:$E$970,5,FALSE),0)</f>
        <v>MALAMBO</v>
      </c>
      <c r="H6725" s="103" t="str">
        <f>IFERROR(VLOOKUP(E6725,hoja!A:C,3,FALSE),0)</f>
        <v>50257</v>
      </c>
      <c r="I6725" s="24" t="str">
        <f t="shared" si="1973"/>
        <v>011350257</v>
      </c>
      <c r="K6725" s="23">
        <v>132</v>
      </c>
      <c r="L6725" s="23" t="str">
        <f t="shared" si="1970"/>
        <v>REGIONAL</v>
      </c>
      <c r="M6725" s="40" t="s">
        <v>618</v>
      </c>
      <c r="N6725" s="23" t="s">
        <v>622</v>
      </c>
      <c r="O6725" s="23">
        <f t="shared" si="1974"/>
        <v>25</v>
      </c>
      <c r="P6725" s="23" t="str">
        <f t="shared" si="1975"/>
        <v>011350257Principal</v>
      </c>
    </row>
    <row r="6726" spans="1:16" ht="15" hidden="1" customHeight="1">
      <c r="A6726" s="23" t="s">
        <v>699</v>
      </c>
      <c r="B6726" s="23" t="str">
        <f>IFERROR(VLOOKUP(A6726,hoja!$A$2:$E$970,4,FALSE),0)</f>
        <v>ANTIOQUIA</v>
      </c>
      <c r="C6726" s="23" t="str">
        <f>IFERROR(VLOOKUP(A6726,hoja!$A$2:$E$1370,5,FALSE),0)</f>
        <v>CHIGORODÓ</v>
      </c>
      <c r="D6726" s="23" t="str">
        <f>IFERROR(VLOOKUP(A6726,hoja!A:D,3,FALSE),0)</f>
        <v>0074</v>
      </c>
      <c r="E6726" s="40" t="s">
        <v>1196</v>
      </c>
      <c r="F6726" s="23" t="str">
        <f>IFERROR(VLOOKUP(E6726,hoja!$A$2:$E$6970,4,FALSE),0)</f>
        <v>ANTIOQUIA</v>
      </c>
      <c r="G6726" s="23" t="str">
        <f>IFERROR(VLOOKUP(E6726,hoja!$A$2:$E$970,5,FALSE),0)</f>
        <v>MEDELLÍN</v>
      </c>
      <c r="H6726" s="103" t="str">
        <f>IFERROR(VLOOKUP(E6726,hoja!A:C,3,FALSE),0)</f>
        <v>50653</v>
      </c>
      <c r="I6726" s="24" t="str">
        <f t="shared" si="1973"/>
        <v>007450653</v>
      </c>
      <c r="K6726" s="23">
        <v>278</v>
      </c>
      <c r="L6726" s="23" t="str">
        <f t="shared" si="1970"/>
        <v>REGIONAL</v>
      </c>
      <c r="M6726" s="40" t="s">
        <v>618</v>
      </c>
      <c r="N6726" s="23" t="s">
        <v>622</v>
      </c>
      <c r="O6726" s="23">
        <f t="shared" si="1974"/>
        <v>16</v>
      </c>
      <c r="P6726" s="23" t="str">
        <f t="shared" si="1975"/>
        <v>007450653Principal</v>
      </c>
    </row>
    <row r="6727" spans="1:16" ht="15" hidden="1" customHeight="1">
      <c r="A6727" s="23" t="s">
        <v>1007</v>
      </c>
      <c r="B6727" s="23" t="str">
        <f>IFERROR(VLOOKUP(A6727,hoja!$A$2:$E$970,4,FALSE),0)</f>
        <v>CENTRO</v>
      </c>
      <c r="C6727" s="23" t="str">
        <f>IFERROR(VLOOKUP(A6727,hoja!$A$2:$E$1370,5,FALSE),0)</f>
        <v>FUSA</v>
      </c>
      <c r="D6727" s="23" t="str">
        <f>IFERROR(VLOOKUP(A6727,hoja!A:D,3,FALSE),0)</f>
        <v>0463</v>
      </c>
      <c r="E6727" s="40" t="s">
        <v>650</v>
      </c>
      <c r="F6727" s="23" t="str">
        <f>IFERROR(VLOOKUP(E6727,hoja!$A$2:$E$6970,4,FALSE),0)</f>
        <v>OCCIDENTE</v>
      </c>
      <c r="G6727" s="23" t="str">
        <f>IFERROR(VLOOKUP(E6727,hoja!$A$2:$E$970,5,FALSE),0)</f>
        <v>CALOTO</v>
      </c>
      <c r="H6727" s="103" t="str">
        <f>IFERROR(VLOOKUP(E6727,hoja!A:C,3,FALSE),0)</f>
        <v>0445</v>
      </c>
      <c r="I6727" s="24" t="str">
        <f t="shared" si="1973"/>
        <v>04630445</v>
      </c>
      <c r="K6727" s="23">
        <v>418</v>
      </c>
      <c r="L6727" s="23" t="str">
        <f t="shared" si="1970"/>
        <v>NACIONAL</v>
      </c>
      <c r="M6727" s="40" t="s">
        <v>618</v>
      </c>
      <c r="N6727" s="23" t="s">
        <v>622</v>
      </c>
      <c r="O6727" s="23">
        <f t="shared" si="1974"/>
        <v>16</v>
      </c>
      <c r="P6727" s="23" t="str">
        <f t="shared" si="1975"/>
        <v>04630445Principal</v>
      </c>
    </row>
    <row r="6728" spans="1:16" ht="15" hidden="1" customHeight="1">
      <c r="A6728" s="23" t="s">
        <v>1007</v>
      </c>
      <c r="B6728" s="23" t="str">
        <f>IFERROR(VLOOKUP(A6728,hoja!$A$2:$E$970,4,FALSE),0)</f>
        <v>CENTRO</v>
      </c>
      <c r="C6728" s="23" t="str">
        <f>IFERROR(VLOOKUP(A6728,hoja!$A$2:$E$1370,5,FALSE),0)</f>
        <v>FUSA</v>
      </c>
      <c r="D6728" s="23" t="str">
        <f>IFERROR(VLOOKUP(A6728,hoja!A:D,3,FALSE),0)</f>
        <v>0463</v>
      </c>
      <c r="E6728" s="40" t="s">
        <v>633</v>
      </c>
      <c r="F6728" s="23" t="str">
        <f>IFERROR(VLOOKUP(E6728,hoja!$A$2:$E$6970,4,FALSE),0)</f>
        <v>CENTRO</v>
      </c>
      <c r="G6728" s="23" t="str">
        <f>IFERROR(VLOOKUP(E6728,hoja!$A$2:$E$970,5,FALSE),0)</f>
        <v>BOGOTÁ</v>
      </c>
      <c r="H6728" s="103" t="str">
        <f>IFERROR(VLOOKUP(E6728,hoja!A:C,3,FALSE),0)</f>
        <v>0002</v>
      </c>
      <c r="I6728" s="24" t="str">
        <f t="shared" si="1973"/>
        <v>04630002</v>
      </c>
      <c r="K6728" s="23">
        <v>60</v>
      </c>
      <c r="L6728" s="23" t="str">
        <f t="shared" si="1970"/>
        <v>REGIONAL</v>
      </c>
      <c r="M6728" s="40" t="s">
        <v>618</v>
      </c>
      <c r="N6728" s="23" t="s">
        <v>622</v>
      </c>
      <c r="O6728" s="23">
        <f t="shared" si="1974"/>
        <v>25</v>
      </c>
      <c r="P6728" s="23" t="str">
        <f t="shared" si="1975"/>
        <v>04630002Principal</v>
      </c>
    </row>
    <row r="6729" spans="1:16" ht="15" hidden="1" customHeight="1">
      <c r="A6729" s="23" t="s">
        <v>704</v>
      </c>
      <c r="B6729" s="23" t="str">
        <f>IFERROR(VLOOKUP(A6729,hoja!$A$2:$E$970,4,FALSE),0)</f>
        <v>CENTRO</v>
      </c>
      <c r="C6729" s="23" t="str">
        <f>IFERROR(VLOOKUP(A6729,hoja!$A$2:$E$1370,5,FALSE),0)</f>
        <v>GARZÓN</v>
      </c>
      <c r="D6729" s="23" t="str">
        <f>IFERROR(VLOOKUP(A6729,hoja!A:D,3,FALSE),0)</f>
        <v>0387</v>
      </c>
      <c r="E6729" s="40" t="s">
        <v>1330</v>
      </c>
      <c r="F6729" s="23" t="str">
        <f>IFERROR(VLOOKUP(E6729,hoja!$A$2:$E$6970,4,FALSE),0)</f>
        <v>CENTRO</v>
      </c>
      <c r="G6729" s="23" t="str">
        <f>IFERROR(VLOOKUP(E6729,hoja!$A$2:$E$970,5,FALSE),0)</f>
        <v>SESQUILÉ</v>
      </c>
      <c r="H6729" s="103" t="str">
        <f>IFERROR(VLOOKUP(E6729,hoja!A:C,3,FALSE),0)</f>
        <v>1501</v>
      </c>
      <c r="I6729" s="24" t="str">
        <f t="shared" si="1973"/>
        <v>03871501</v>
      </c>
      <c r="K6729" s="23">
        <v>489</v>
      </c>
      <c r="L6729" s="23" t="str">
        <f t="shared" si="1970"/>
        <v>REGIONAL</v>
      </c>
      <c r="M6729" s="40" t="s">
        <v>618</v>
      </c>
      <c r="N6729" s="23" t="s">
        <v>622</v>
      </c>
      <c r="O6729" s="23">
        <f t="shared" si="1974"/>
        <v>16</v>
      </c>
      <c r="P6729" s="23" t="str">
        <f t="shared" si="1975"/>
        <v>03871501Principal</v>
      </c>
    </row>
    <row r="6730" spans="1:16" ht="15" hidden="1" customHeight="1">
      <c r="A6730" s="23" t="s">
        <v>707</v>
      </c>
      <c r="B6730" s="23" t="str">
        <f>IFERROR(VLOOKUP(A6730,hoja!$A$2:$E$970,4,FALSE),0)</f>
        <v>OCCIDENTE</v>
      </c>
      <c r="C6730" s="23" t="str">
        <f>IFERROR(VLOOKUP(A6730,hoja!$A$2:$E$1370,5,FALSE),0)</f>
        <v>IPIALES</v>
      </c>
      <c r="D6730" s="23" t="str">
        <f>IFERROR(VLOOKUP(A6730,hoja!A:D,3,FALSE),0)</f>
        <v>0397</v>
      </c>
      <c r="E6730" s="40" t="s">
        <v>1351</v>
      </c>
      <c r="F6730" s="23">
        <f>IFERROR(VLOOKUP(E6730,hoja!$A$2:$E$6970,4,FALSE),0)</f>
        <v>0</v>
      </c>
      <c r="G6730" s="23">
        <f>IFERROR(VLOOKUP(E6730,hoja!$A$2:$E$970,5,FALSE),0)</f>
        <v>0</v>
      </c>
      <c r="H6730" s="103">
        <f>IFERROR(VLOOKUP(E6730,hoja!A:C,3,FALSE),0)</f>
        <v>0</v>
      </c>
      <c r="I6730" s="24" t="str">
        <f t="shared" si="1973"/>
        <v>03970</v>
      </c>
      <c r="K6730" s="23">
        <v>572</v>
      </c>
      <c r="L6730" s="23" t="str">
        <f t="shared" si="1970"/>
        <v>NACIONAL</v>
      </c>
      <c r="M6730" s="40" t="s">
        <v>618</v>
      </c>
      <c r="N6730" s="23" t="s">
        <v>622</v>
      </c>
      <c r="O6730" s="23">
        <f t="shared" si="1974"/>
        <v>12</v>
      </c>
      <c r="P6730" s="23" t="str">
        <f t="shared" si="1975"/>
        <v>03970Principal</v>
      </c>
    </row>
    <row r="6731" spans="1:16" ht="15" hidden="1" customHeight="1">
      <c r="A6731" s="23" t="s">
        <v>655</v>
      </c>
      <c r="B6731" s="23" t="str">
        <f>IFERROR(VLOOKUP(A6731,hoja!$A$2:$E$970,4,FALSE),0)</f>
        <v>ANTIOQUIA</v>
      </c>
      <c r="C6731" s="23" t="str">
        <f>IFERROR(VLOOKUP(A6731,hoja!$A$2:$E$1370,5,FALSE),0)</f>
        <v>MEDELLÍN</v>
      </c>
      <c r="D6731" s="23" t="str">
        <f>IFERROR(VLOOKUP(A6731,hoja!A:D,3,FALSE),0)</f>
        <v>0292</v>
      </c>
      <c r="E6731" s="40" t="s">
        <v>660</v>
      </c>
      <c r="F6731" s="23" t="str">
        <f>IFERROR(VLOOKUP(E6731,hoja!$A$2:$E$6970,4,FALSE),0)</f>
        <v>CENTRO</v>
      </c>
      <c r="G6731" s="23" t="str">
        <f>IFERROR(VLOOKUP(E6731,hoja!$A$2:$E$970,5,FALSE),0)</f>
        <v>BOGOTÁ</v>
      </c>
      <c r="H6731" s="103" t="str">
        <f>IFERROR(VLOOKUP(E6731,hoja!A:C,3,FALSE),0)</f>
        <v>0035</v>
      </c>
      <c r="I6731" s="24" t="str">
        <f t="shared" si="1973"/>
        <v>02920035</v>
      </c>
      <c r="K6731" s="23">
        <v>395</v>
      </c>
      <c r="L6731" s="23" t="str">
        <f t="shared" si="1970"/>
        <v>NACIONAL</v>
      </c>
      <c r="M6731" s="40" t="s">
        <v>618</v>
      </c>
      <c r="N6731" s="23" t="s">
        <v>622</v>
      </c>
      <c r="O6731" s="23">
        <f t="shared" si="1974"/>
        <v>16</v>
      </c>
      <c r="P6731" s="23" t="str">
        <f t="shared" si="1975"/>
        <v>02920035Principal</v>
      </c>
    </row>
    <row r="6732" spans="1:16" ht="15" hidden="1" customHeight="1">
      <c r="A6732" s="23" t="s">
        <v>655</v>
      </c>
      <c r="B6732" s="23" t="str">
        <f>IFERROR(VLOOKUP(A6732,hoja!$A$2:$E$970,4,FALSE),0)</f>
        <v>ANTIOQUIA</v>
      </c>
      <c r="C6732" s="23" t="str">
        <f>IFERROR(VLOOKUP(A6732,hoja!$A$2:$E$1370,5,FALSE),0)</f>
        <v>MEDELLÍN</v>
      </c>
      <c r="D6732" s="23" t="str">
        <f>IFERROR(VLOOKUP(A6732,hoja!A:D,3,FALSE),0)</f>
        <v>0292</v>
      </c>
      <c r="E6732" s="40" t="s">
        <v>1445</v>
      </c>
      <c r="F6732" s="23" t="str">
        <f>IFERROR(VLOOKUP(E6732,hoja!$A$2:$E$6970,4,FALSE),0)</f>
        <v>OCCIDENTE</v>
      </c>
      <c r="G6732" s="23" t="str">
        <f>IFERROR(VLOOKUP(E6732,hoja!$A$2:$E$970,5,FALSE),0)</f>
        <v>BUENAVENTURA</v>
      </c>
      <c r="H6732" s="103" t="str">
        <f>IFERROR(VLOOKUP(E6732,hoja!A:C,3,FALSE),0)</f>
        <v>50285</v>
      </c>
      <c r="I6732" s="24" t="str">
        <f t="shared" si="1973"/>
        <v>029250285</v>
      </c>
      <c r="K6732" s="23">
        <v>547</v>
      </c>
      <c r="L6732" s="23" t="str">
        <f t="shared" si="1970"/>
        <v>NACIONAL</v>
      </c>
      <c r="M6732" s="40" t="s">
        <v>893</v>
      </c>
      <c r="N6732" s="23" t="s">
        <v>622</v>
      </c>
      <c r="O6732" s="23">
        <f t="shared" si="1974"/>
        <v>12</v>
      </c>
      <c r="P6732" s="23" t="str">
        <f t="shared" si="1975"/>
        <v>029250285Santa Fe de Antioquia</v>
      </c>
    </row>
    <row r="6733" spans="1:16" ht="15" hidden="1" customHeight="1">
      <c r="A6733" s="23" t="s">
        <v>708</v>
      </c>
      <c r="B6733" s="23" t="str">
        <f>IFERROR(VLOOKUP(A6733,hoja!$A$2:$E$970,4,FALSE),0)</f>
        <v>OCCIDENTE</v>
      </c>
      <c r="C6733" s="23" t="str">
        <f>IFERROR(VLOOKUP(A6733,hoja!$A$2:$E$1370,5,FALSE),0)</f>
        <v>JAMUNDÍ</v>
      </c>
      <c r="D6733" s="23" t="str">
        <f>IFERROR(VLOOKUP(A6733,hoja!A:D,3,FALSE),0)</f>
        <v>0358</v>
      </c>
      <c r="E6733" s="40" t="s">
        <v>683</v>
      </c>
      <c r="F6733" s="23" t="str">
        <f>IFERROR(VLOOKUP(E6733,hoja!$A$2:$E$6970,4,FALSE),0)</f>
        <v>OCCIDENTE</v>
      </c>
      <c r="G6733" s="23" t="str">
        <f>IFERROR(VLOOKUP(E6733,hoja!$A$2:$E$970,5,FALSE),0)</f>
        <v>BUGA</v>
      </c>
      <c r="H6733" s="103" t="str">
        <f>IFERROR(VLOOKUP(E6733,hoja!A:C,3,FALSE),0)</f>
        <v>0411</v>
      </c>
      <c r="I6733" s="24" t="str">
        <f t="shared" si="1973"/>
        <v>03580411</v>
      </c>
      <c r="K6733" s="23">
        <v>108</v>
      </c>
      <c r="L6733" s="23" t="str">
        <f t="shared" si="1970"/>
        <v>REGIONAL</v>
      </c>
      <c r="M6733" s="40" t="s">
        <v>618</v>
      </c>
      <c r="N6733" s="23" t="s">
        <v>622</v>
      </c>
      <c r="O6733" s="23">
        <f t="shared" si="1974"/>
        <v>25</v>
      </c>
      <c r="P6733" s="23" t="str">
        <f t="shared" si="1975"/>
        <v>03580411Principal</v>
      </c>
    </row>
    <row r="6734" spans="1:16" ht="15" hidden="1" customHeight="1">
      <c r="A6734" s="23" t="s">
        <v>665</v>
      </c>
      <c r="B6734" s="23" t="str">
        <f>IFERROR(VLOOKUP(A6734,hoja!$A$2:$E$970,4,FALSE),0)</f>
        <v>OCCIDENTE</v>
      </c>
      <c r="C6734" s="23" t="str">
        <f>IFERROR(VLOOKUP(A6734,hoja!$A$2:$E$1370,5,FALSE),0)</f>
        <v>MANIZALES</v>
      </c>
      <c r="D6734" s="23" t="str">
        <f>IFERROR(VLOOKUP(A6734,hoja!A:D,3,FALSE),0)</f>
        <v>0145</v>
      </c>
      <c r="E6734" s="40" t="s">
        <v>943</v>
      </c>
      <c r="F6734" s="23" t="str">
        <f>IFERROR(VLOOKUP(E6734,hoja!$A$2:$E$6970,4,FALSE),0)</f>
        <v>CENTRO</v>
      </c>
      <c r="G6734" s="23" t="str">
        <f>IFERROR(VLOOKUP(E6734,hoja!$A$2:$E$970,5,FALSE),0)</f>
        <v>BOGOTÁ</v>
      </c>
      <c r="H6734" s="103" t="str">
        <f>IFERROR(VLOOKUP(E6734,hoja!A:C,3,FALSE),0)</f>
        <v>60003</v>
      </c>
      <c r="I6734" s="24" t="str">
        <f t="shared" si="1973"/>
        <v>014560003</v>
      </c>
      <c r="K6734" s="23">
        <v>273</v>
      </c>
      <c r="L6734" s="23" t="str">
        <f t="shared" si="1970"/>
        <v>NACIONAL</v>
      </c>
      <c r="M6734" s="40" t="s">
        <v>618</v>
      </c>
      <c r="N6734" s="23" t="s">
        <v>622</v>
      </c>
      <c r="O6734" s="23">
        <f t="shared" si="1974"/>
        <v>16</v>
      </c>
      <c r="P6734" s="23" t="str">
        <f t="shared" si="1975"/>
        <v>014560003Principal</v>
      </c>
    </row>
    <row r="6735" spans="1:16" ht="15" hidden="1" customHeight="1">
      <c r="A6735" s="23" t="s">
        <v>716</v>
      </c>
      <c r="B6735" s="23" t="str">
        <f>IFERROR(VLOOKUP(A6735,hoja!$A$2:$E$970,4,FALSE),0)</f>
        <v>SANTANDER</v>
      </c>
      <c r="C6735" s="23" t="str">
        <f>IFERROR(VLOOKUP(A6735,hoja!$A$2:$E$1370,5,FALSE),0)</f>
        <v>PINCHOTE</v>
      </c>
      <c r="D6735" s="23" t="str">
        <f>IFERROR(VLOOKUP(A6735,hoja!A:D,3,FALSE),0)</f>
        <v>0423</v>
      </c>
      <c r="E6735" s="40" t="s">
        <v>644</v>
      </c>
      <c r="F6735" s="23" t="str">
        <f>IFERROR(VLOOKUP(E6735,hoja!$A$2:$E$6970,4,FALSE),0)</f>
        <v>OCCIDENTE</v>
      </c>
      <c r="G6735" s="23" t="str">
        <f>IFERROR(VLOOKUP(E6735,hoja!$A$2:$E$970,5,FALSE),0)</f>
        <v>PEREIRA</v>
      </c>
      <c r="H6735" s="103" t="str">
        <f>IFERROR(VLOOKUP(E6735,hoja!A:C,3,FALSE),0)</f>
        <v>0198</v>
      </c>
      <c r="I6735" s="24" t="str">
        <f t="shared" si="1973"/>
        <v>04230198</v>
      </c>
      <c r="K6735" s="23">
        <v>749</v>
      </c>
      <c r="L6735" s="23" t="str">
        <f t="shared" si="1970"/>
        <v>NACIONAL</v>
      </c>
      <c r="M6735" s="40" t="s">
        <v>1079</v>
      </c>
      <c r="N6735" s="23" t="s">
        <v>622</v>
      </c>
      <c r="O6735" s="23">
        <f t="shared" si="1974"/>
        <v>12</v>
      </c>
      <c r="P6735" s="23" t="str">
        <f t="shared" si="1975"/>
        <v>04230198Lebrija-La Linea</v>
      </c>
    </row>
    <row r="6736" spans="1:16" ht="15" hidden="1" customHeight="1">
      <c r="A6736" s="23" t="s">
        <v>721</v>
      </c>
      <c r="B6736" s="23" t="str">
        <f>IFERROR(VLOOKUP(A6736,hoja!$A$2:$E$970,4,FALSE),0)</f>
        <v>ANTIOQUIA</v>
      </c>
      <c r="C6736" s="23" t="str">
        <f>IFERROR(VLOOKUP(A6736,hoja!$A$2:$E$1370,5,FALSE),0)</f>
        <v>RIONEGRO</v>
      </c>
      <c r="D6736" s="23" t="str">
        <f>IFERROR(VLOOKUP(A6736,hoja!A:D,3,FALSE),0)</f>
        <v>0090</v>
      </c>
      <c r="E6736" s="40" t="s">
        <v>650</v>
      </c>
      <c r="F6736" s="23" t="str">
        <f>IFERROR(VLOOKUP(E6736,hoja!$A$2:$E$6970,4,FALSE),0)</f>
        <v>OCCIDENTE</v>
      </c>
      <c r="G6736" s="23" t="str">
        <f>IFERROR(VLOOKUP(E6736,hoja!$A$2:$E$970,5,FALSE),0)</f>
        <v>CALOTO</v>
      </c>
      <c r="H6736" s="103" t="str">
        <f>IFERROR(VLOOKUP(E6736,hoja!A:C,3,FALSE),0)</f>
        <v>0445</v>
      </c>
      <c r="I6736" s="24" t="str">
        <f t="shared" si="1973"/>
        <v>00900445</v>
      </c>
      <c r="K6736" s="23">
        <v>396</v>
      </c>
      <c r="L6736" s="23" t="str">
        <f t="shared" si="1970"/>
        <v>NACIONAL</v>
      </c>
      <c r="M6736" s="40" t="s">
        <v>618</v>
      </c>
      <c r="N6736" s="23" t="s">
        <v>622</v>
      </c>
      <c r="O6736" s="23">
        <f t="shared" si="1974"/>
        <v>16</v>
      </c>
      <c r="P6736" s="23" t="str">
        <f t="shared" si="1975"/>
        <v>00900445Principal</v>
      </c>
    </row>
    <row r="6737" spans="1:16" ht="15" hidden="1" customHeight="1">
      <c r="A6737" s="23" t="s">
        <v>1446</v>
      </c>
      <c r="B6737" s="23">
        <f>IFERROR(VLOOKUP(A6737,hoja!$A$2:$E$970,4,FALSE),0)</f>
        <v>0</v>
      </c>
      <c r="C6737" s="23">
        <f>IFERROR(VLOOKUP(A6737,hoja!$A$2:$E$1370,5,FALSE),0)</f>
        <v>0</v>
      </c>
      <c r="D6737" s="23">
        <f>IFERROR(VLOOKUP(A6737,hoja!A:D,3,FALSE),0)</f>
        <v>0</v>
      </c>
      <c r="E6737" s="40" t="s">
        <v>641</v>
      </c>
      <c r="F6737" s="23" t="str">
        <f>IFERROR(VLOOKUP(E6737,hoja!$A$2:$E$6970,4,FALSE),0)</f>
        <v>ANTIOQUIA</v>
      </c>
      <c r="G6737" s="23" t="str">
        <f>IFERROR(VLOOKUP(E6737,hoja!$A$2:$E$970,5,FALSE),0)</f>
        <v>MEDELLÍN</v>
      </c>
      <c r="H6737" s="103" t="str">
        <f>IFERROR(VLOOKUP(E6737,hoja!A:C,3,FALSE),0)</f>
        <v>0079</v>
      </c>
      <c r="I6737" s="24" t="str">
        <f t="shared" si="1973"/>
        <v>00079</v>
      </c>
      <c r="K6737" s="23">
        <v>62</v>
      </c>
      <c r="L6737" s="23" t="str">
        <f t="shared" si="1970"/>
        <v>NACIONAL</v>
      </c>
      <c r="M6737" s="40" t="s">
        <v>618</v>
      </c>
      <c r="N6737" s="23" t="s">
        <v>622</v>
      </c>
      <c r="O6737" s="23">
        <f t="shared" si="1974"/>
        <v>25</v>
      </c>
      <c r="P6737" s="23" t="str">
        <f t="shared" si="1975"/>
        <v>00079Principal</v>
      </c>
    </row>
    <row r="6738" spans="1:16" ht="15" hidden="1" customHeight="1">
      <c r="A6738" s="23" t="s">
        <v>723</v>
      </c>
      <c r="B6738" s="23" t="str">
        <f>IFERROR(VLOOKUP(A6738,hoja!$A$2:$E$970,4,FALSE),0)</f>
        <v>COSTA</v>
      </c>
      <c r="C6738" s="23" t="str">
        <f>IFERROR(VLOOKUP(A6738,hoja!$A$2:$E$1370,5,FALSE),0)</f>
        <v>SANTA MARTA</v>
      </c>
      <c r="D6738" s="23" t="str">
        <f>IFERROR(VLOOKUP(A6738,hoja!A:D,3,FALSE),0)</f>
        <v>0118</v>
      </c>
      <c r="E6738" s="40" t="s">
        <v>1330</v>
      </c>
      <c r="F6738" s="23" t="str">
        <f>IFERROR(VLOOKUP(E6738,hoja!$A$2:$E$6970,4,FALSE),0)</f>
        <v>CENTRO</v>
      </c>
      <c r="G6738" s="23" t="str">
        <f>IFERROR(VLOOKUP(E6738,hoja!$A$2:$E$970,5,FALSE),0)</f>
        <v>SESQUILÉ</v>
      </c>
      <c r="H6738" s="103" t="str">
        <f>IFERROR(VLOOKUP(E6738,hoja!A:C,3,FALSE),0)</f>
        <v>1501</v>
      </c>
      <c r="I6738" s="24" t="str">
        <f t="shared" si="1973"/>
        <v>01181501</v>
      </c>
      <c r="K6738" s="36">
        <v>1003</v>
      </c>
      <c r="L6738" s="23" t="str">
        <f t="shared" si="1970"/>
        <v>NACIONAL</v>
      </c>
      <c r="M6738" s="40" t="s">
        <v>623</v>
      </c>
      <c r="N6738" s="23" t="s">
        <v>622</v>
      </c>
      <c r="O6738" s="23">
        <f t="shared" si="1974"/>
        <v>8</v>
      </c>
      <c r="P6738" s="23" t="str">
        <f t="shared" si="1975"/>
        <v>01181501Facatativa</v>
      </c>
    </row>
    <row r="6739" spans="1:16" ht="15" hidden="1" customHeight="1">
      <c r="A6739" s="23" t="s">
        <v>728</v>
      </c>
      <c r="B6739" s="23" t="str">
        <f>IFERROR(VLOOKUP(A6739,hoja!$A$2:$E$970,4,FALSE),0)</f>
        <v>CENTRO</v>
      </c>
      <c r="C6739" s="23" t="str">
        <f>IFERROR(VLOOKUP(A6739,hoja!$A$2:$E$1370,5,FALSE),0)</f>
        <v>VILLETA</v>
      </c>
      <c r="D6739" s="23" t="str">
        <f>IFERROR(VLOOKUP(A6739,hoja!A:D,3,FALSE),0)</f>
        <v>0025</v>
      </c>
      <c r="E6739" s="40" t="s">
        <v>942</v>
      </c>
      <c r="F6739" s="23" t="str">
        <f>IFERROR(VLOOKUP(E6739,hoja!$A$2:$E$6970,4,FALSE),0)</f>
        <v>CENTRO</v>
      </c>
      <c r="G6739" s="23" t="str">
        <f>IFERROR(VLOOKUP(E6739,hoja!$A$2:$E$970,5,FALSE),0)</f>
        <v>BOGOTÁ</v>
      </c>
      <c r="H6739" s="103" t="str">
        <f>IFERROR(VLOOKUP(E6739,hoja!A:C,3,FALSE),0)</f>
        <v>60002</v>
      </c>
      <c r="I6739" s="24" t="str">
        <f t="shared" si="1973"/>
        <v>002560002</v>
      </c>
      <c r="K6739" s="23">
        <v>85</v>
      </c>
      <c r="L6739" s="23" t="str">
        <f t="shared" si="1970"/>
        <v>REGIONAL</v>
      </c>
      <c r="M6739" s="40" t="s">
        <v>623</v>
      </c>
      <c r="N6739" s="23" t="s">
        <v>622</v>
      </c>
      <c r="O6739" s="23">
        <f t="shared" si="1974"/>
        <v>25</v>
      </c>
      <c r="P6739" s="23" t="str">
        <f t="shared" si="1975"/>
        <v>002560002Facatativa</v>
      </c>
    </row>
    <row r="6740" spans="1:16" ht="15" hidden="1" customHeight="1">
      <c r="A6740" s="23" t="s">
        <v>730</v>
      </c>
      <c r="B6740" s="23" t="str">
        <f>IFERROR(VLOOKUP(A6740,hoja!$A$2:$E$970,4,FALSE),0)</f>
        <v>OCCIDENTE</v>
      </c>
      <c r="C6740" s="23" t="str">
        <f>IFERROR(VLOOKUP(A6740,hoja!$A$2:$E$1370,5,FALSE),0)</f>
        <v>ZARZAL</v>
      </c>
      <c r="D6740" s="23" t="str">
        <f>IFERROR(VLOOKUP(A6740,hoja!A:D,3,FALSE),0)</f>
        <v>0412</v>
      </c>
      <c r="E6740" s="40" t="s">
        <v>1330</v>
      </c>
      <c r="F6740" s="23" t="str">
        <f>IFERROR(VLOOKUP(E6740,hoja!$A$2:$E$6970,4,FALSE),0)</f>
        <v>CENTRO</v>
      </c>
      <c r="G6740" s="23" t="str">
        <f>IFERROR(VLOOKUP(E6740,hoja!$A$2:$E$970,5,FALSE),0)</f>
        <v>SESQUILÉ</v>
      </c>
      <c r="H6740" s="103" t="str">
        <f>IFERROR(VLOOKUP(E6740,hoja!A:C,3,FALSE),0)</f>
        <v>1501</v>
      </c>
      <c r="I6740" s="24" t="str">
        <f t="shared" si="1973"/>
        <v>04121501</v>
      </c>
      <c r="K6740" s="23">
        <v>378</v>
      </c>
      <c r="L6740" s="23" t="str">
        <f t="shared" si="1970"/>
        <v>NACIONAL</v>
      </c>
      <c r="M6740" s="40" t="s">
        <v>618</v>
      </c>
      <c r="N6740" s="23" t="s">
        <v>622</v>
      </c>
      <c r="O6740" s="23">
        <f t="shared" si="1974"/>
        <v>16</v>
      </c>
      <c r="P6740" s="23" t="str">
        <f t="shared" si="1975"/>
        <v>04121501Principal</v>
      </c>
    </row>
    <row r="6741" spans="1:16" ht="15" hidden="1" customHeight="1">
      <c r="A6741" s="23" t="s">
        <v>1330</v>
      </c>
      <c r="B6741" s="23" t="str">
        <f>IFERROR(VLOOKUP(A6741,hoja!$A$2:$E$970,4,FALSE),0)</f>
        <v>CENTRO</v>
      </c>
      <c r="C6741" s="23" t="str">
        <f>IFERROR(VLOOKUP(A6741,hoja!$A$2:$E$1370,5,FALSE),0)</f>
        <v>SESQUILÉ</v>
      </c>
      <c r="D6741" s="23" t="str">
        <f>IFERROR(VLOOKUP(A6741,hoja!A:D,3,FALSE),0)</f>
        <v>1501</v>
      </c>
      <c r="E6741" s="40" t="s">
        <v>659</v>
      </c>
      <c r="F6741" s="23" t="str">
        <f>IFERROR(VLOOKUP(E6741,hoja!$A$2:$E$6970,4,FALSE),0)</f>
        <v>OCCIDENTE</v>
      </c>
      <c r="G6741" s="23" t="str">
        <f>IFERROR(VLOOKUP(E6741,hoja!$A$2:$E$970,5,FALSE),0)</f>
        <v>ARMENIA</v>
      </c>
      <c r="H6741" s="103" t="str">
        <f>IFERROR(VLOOKUP(E6741,hoja!A:C,3,FALSE),0)</f>
        <v>0142</v>
      </c>
      <c r="I6741" s="24" t="str">
        <f t="shared" si="1973"/>
        <v>15010142</v>
      </c>
      <c r="K6741" s="23">
        <v>339</v>
      </c>
      <c r="L6741" s="23" t="str">
        <f t="shared" si="1970"/>
        <v>NACIONAL</v>
      </c>
      <c r="M6741" s="40" t="s">
        <v>618</v>
      </c>
      <c r="N6741" s="23" t="s">
        <v>622</v>
      </c>
      <c r="O6741" s="23">
        <f t="shared" si="1974"/>
        <v>16</v>
      </c>
      <c r="P6741" s="23" t="str">
        <f t="shared" si="1975"/>
        <v>15010142Principal</v>
      </c>
    </row>
    <row r="6742" spans="1:16" ht="15" hidden="1" customHeight="1">
      <c r="A6742" s="23" t="s">
        <v>1330</v>
      </c>
      <c r="B6742" s="23" t="str">
        <f>IFERROR(VLOOKUP(A6742,hoja!$A$2:$E$970,4,FALSE),0)</f>
        <v>CENTRO</v>
      </c>
      <c r="C6742" s="23" t="str">
        <f>IFERROR(VLOOKUP(A6742,hoja!$A$2:$E$1370,5,FALSE),0)</f>
        <v>SESQUILÉ</v>
      </c>
      <c r="D6742" s="23" t="str">
        <f>IFERROR(VLOOKUP(A6742,hoja!A:D,3,FALSE),0)</f>
        <v>1501</v>
      </c>
      <c r="E6742" s="40" t="s">
        <v>692</v>
      </c>
      <c r="F6742" s="23" t="str">
        <f>IFERROR(VLOOKUP(E6742,hoja!$A$2:$E$6970,4,FALSE),0)</f>
        <v>SANTANDER</v>
      </c>
      <c r="G6742" s="23" t="str">
        <f>IFERROR(VLOOKUP(E6742,hoja!$A$2:$E$970,5,FALSE),0)</f>
        <v>BARBOSA</v>
      </c>
      <c r="H6742" s="103" t="str">
        <f>IFERROR(VLOOKUP(E6742,hoja!A:C,3,FALSE),0)</f>
        <v>0446</v>
      </c>
      <c r="I6742" s="24" t="str">
        <f t="shared" si="1973"/>
        <v>15010446</v>
      </c>
      <c r="K6742" s="23">
        <v>164</v>
      </c>
      <c r="L6742" s="23" t="str">
        <f t="shared" si="1970"/>
        <v>NACIONAL</v>
      </c>
      <c r="M6742" s="40" t="s">
        <v>618</v>
      </c>
      <c r="N6742" s="23" t="s">
        <v>622</v>
      </c>
      <c r="O6742" s="23">
        <f t="shared" si="1974"/>
        <v>25</v>
      </c>
      <c r="P6742" s="23" t="str">
        <f t="shared" si="1975"/>
        <v>15010446Principal</v>
      </c>
    </row>
    <row r="6743" spans="1:16" ht="15" hidden="1" customHeight="1">
      <c r="A6743" s="23" t="s">
        <v>1330</v>
      </c>
      <c r="B6743" s="23" t="str">
        <f>IFERROR(VLOOKUP(A6743,hoja!$A$2:$E$970,4,FALSE),0)</f>
        <v>CENTRO</v>
      </c>
      <c r="C6743" s="23" t="str">
        <f>IFERROR(VLOOKUP(A6743,hoja!$A$2:$E$1370,5,FALSE),0)</f>
        <v>SESQUILÉ</v>
      </c>
      <c r="D6743" s="23" t="str">
        <f>IFERROR(VLOOKUP(A6743,hoja!A:D,3,FALSE),0)</f>
        <v>1501</v>
      </c>
      <c r="E6743" s="40" t="s">
        <v>694</v>
      </c>
      <c r="F6743" s="23" t="str">
        <f>IFERROR(VLOOKUP(E6743,hoja!$A$2:$E$6970,4,FALSE),0)</f>
        <v>OCCIDENTE</v>
      </c>
      <c r="G6743" s="23" t="str">
        <f>IFERROR(VLOOKUP(E6743,hoja!$A$2:$E$970,5,FALSE),0)</f>
        <v>BUENAVENTURA</v>
      </c>
      <c r="H6743" s="103" t="str">
        <f>IFERROR(VLOOKUP(E6743,hoja!A:C,3,FALSE),0)</f>
        <v>0131</v>
      </c>
      <c r="I6743" s="24" t="str">
        <f t="shared" si="1973"/>
        <v>15010131</v>
      </c>
      <c r="K6743" s="23">
        <v>553</v>
      </c>
      <c r="L6743" s="23" t="str">
        <f t="shared" si="1970"/>
        <v>NACIONAL</v>
      </c>
      <c r="M6743" s="40" t="s">
        <v>618</v>
      </c>
      <c r="N6743" s="23" t="s">
        <v>622</v>
      </c>
      <c r="O6743" s="23">
        <f t="shared" si="1974"/>
        <v>12</v>
      </c>
      <c r="P6743" s="23" t="str">
        <f t="shared" si="1975"/>
        <v>15010131Principal</v>
      </c>
    </row>
    <row r="6744" spans="1:16" ht="15" hidden="1" customHeight="1">
      <c r="A6744" s="23" t="s">
        <v>1330</v>
      </c>
      <c r="B6744" s="23" t="str">
        <f>IFERROR(VLOOKUP(A6744,hoja!$A$2:$E$970,4,FALSE),0)</f>
        <v>CENTRO</v>
      </c>
      <c r="C6744" s="23" t="str">
        <f>IFERROR(VLOOKUP(A6744,hoja!$A$2:$E$1370,5,FALSE),0)</f>
        <v>SESQUILÉ</v>
      </c>
      <c r="D6744" s="23" t="str">
        <f>IFERROR(VLOOKUP(A6744,hoja!A:D,3,FALSE),0)</f>
        <v>1501</v>
      </c>
      <c r="E6744" s="40" t="s">
        <v>683</v>
      </c>
      <c r="F6744" s="23" t="str">
        <f>IFERROR(VLOOKUP(E6744,hoja!$A$2:$E$6970,4,FALSE),0)</f>
        <v>OCCIDENTE</v>
      </c>
      <c r="G6744" s="23" t="str">
        <f>IFERROR(VLOOKUP(E6744,hoja!$A$2:$E$970,5,FALSE),0)</f>
        <v>BUGA</v>
      </c>
      <c r="H6744" s="103" t="str">
        <f>IFERROR(VLOOKUP(E6744,hoja!A:C,3,FALSE),0)</f>
        <v>0411</v>
      </c>
      <c r="I6744" s="24" t="str">
        <f t="shared" si="1973"/>
        <v>15010411</v>
      </c>
      <c r="K6744" s="23">
        <v>456</v>
      </c>
      <c r="L6744" s="23" t="str">
        <f t="shared" si="1970"/>
        <v>NACIONAL</v>
      </c>
      <c r="M6744" s="40" t="s">
        <v>618</v>
      </c>
      <c r="N6744" s="23" t="s">
        <v>622</v>
      </c>
      <c r="O6744" s="23">
        <f t="shared" si="1974"/>
        <v>16</v>
      </c>
      <c r="P6744" s="23" t="str">
        <f t="shared" si="1975"/>
        <v>15010411Principal</v>
      </c>
    </row>
    <row r="6745" spans="1:16" ht="15" hidden="1" customHeight="1">
      <c r="A6745" s="23" t="s">
        <v>1330</v>
      </c>
      <c r="B6745" s="23" t="str">
        <f>IFERROR(VLOOKUP(A6745,hoja!$A$2:$E$970,4,FALSE),0)</f>
        <v>CENTRO</v>
      </c>
      <c r="C6745" s="23" t="str">
        <f>IFERROR(VLOOKUP(A6745,hoja!$A$2:$E$1370,5,FALSE),0)</f>
        <v>SESQUILÉ</v>
      </c>
      <c r="D6745" s="23" t="str">
        <f>IFERROR(VLOOKUP(A6745,hoja!A:D,3,FALSE),0)</f>
        <v>1501</v>
      </c>
      <c r="E6745" s="40" t="s">
        <v>660</v>
      </c>
      <c r="F6745" s="23" t="str">
        <f>IFERROR(VLOOKUP(E6745,hoja!$A$2:$E$6970,4,FALSE),0)</f>
        <v>CENTRO</v>
      </c>
      <c r="G6745" s="23" t="str">
        <f>IFERROR(VLOOKUP(E6745,hoja!$A$2:$E$970,5,FALSE),0)</f>
        <v>BOGOTÁ</v>
      </c>
      <c r="H6745" s="103" t="str">
        <f>IFERROR(VLOOKUP(E6745,hoja!A:C,3,FALSE),0)</f>
        <v>0035</v>
      </c>
      <c r="I6745" s="24" t="str">
        <f t="shared" si="1973"/>
        <v>15010035</v>
      </c>
      <c r="K6745" s="23">
        <v>54</v>
      </c>
      <c r="L6745" s="23" t="str">
        <f t="shared" si="1970"/>
        <v>REGIONAL</v>
      </c>
      <c r="M6745" s="40" t="s">
        <v>618</v>
      </c>
      <c r="N6745" s="23" t="s">
        <v>622</v>
      </c>
      <c r="O6745" s="23">
        <f t="shared" si="1974"/>
        <v>25</v>
      </c>
      <c r="P6745" s="23" t="str">
        <f t="shared" si="1975"/>
        <v>15010035Principal</v>
      </c>
    </row>
    <row r="6746" spans="1:16" ht="15" hidden="1" customHeight="1">
      <c r="A6746" s="23" t="s">
        <v>1330</v>
      </c>
      <c r="B6746" s="23" t="str">
        <f>IFERROR(VLOOKUP(A6746,hoja!$A$2:$E$970,4,FALSE),0)</f>
        <v>CENTRO</v>
      </c>
      <c r="C6746" s="23" t="str">
        <f>IFERROR(VLOOKUP(A6746,hoja!$A$2:$E$1370,5,FALSE),0)</f>
        <v>SESQUILÉ</v>
      </c>
      <c r="D6746" s="23" t="str">
        <f>IFERROR(VLOOKUP(A6746,hoja!A:D,3,FALSE),0)</f>
        <v>1501</v>
      </c>
      <c r="E6746" s="40" t="s">
        <v>660</v>
      </c>
      <c r="F6746" s="23" t="str">
        <f>IFERROR(VLOOKUP(E6746,hoja!$A$2:$E$6970,4,FALSE),0)</f>
        <v>CENTRO</v>
      </c>
      <c r="G6746" s="23" t="str">
        <f>IFERROR(VLOOKUP(E6746,hoja!$A$2:$E$970,5,FALSE),0)</f>
        <v>BOGOTÁ</v>
      </c>
      <c r="H6746" s="103" t="str">
        <f>IFERROR(VLOOKUP(E6746,hoja!A:C,3,FALSE),0)</f>
        <v>0035</v>
      </c>
      <c r="I6746" s="24" t="str">
        <f t="shared" si="1973"/>
        <v>15010035</v>
      </c>
      <c r="K6746" s="23">
        <v>53</v>
      </c>
      <c r="L6746" s="23" t="str">
        <f t="shared" si="1970"/>
        <v>REGIONAL</v>
      </c>
      <c r="M6746" s="40" t="s">
        <v>618</v>
      </c>
      <c r="N6746" s="23" t="s">
        <v>622</v>
      </c>
      <c r="O6746" s="23">
        <f t="shared" si="1974"/>
        <v>25</v>
      </c>
      <c r="P6746" s="23" t="str">
        <f t="shared" si="1975"/>
        <v>15010035Principal</v>
      </c>
    </row>
    <row r="6747" spans="1:16" ht="15" hidden="1" customHeight="1">
      <c r="A6747" s="23" t="s">
        <v>1330</v>
      </c>
      <c r="B6747" s="23" t="str">
        <f>IFERROR(VLOOKUP(A6747,hoja!$A$2:$E$970,4,FALSE),0)</f>
        <v>CENTRO</v>
      </c>
      <c r="C6747" s="23" t="str">
        <f>IFERROR(VLOOKUP(A6747,hoja!$A$2:$E$1370,5,FALSE),0)</f>
        <v>SESQUILÉ</v>
      </c>
      <c r="D6747" s="23" t="str">
        <f>IFERROR(VLOOKUP(A6747,hoja!A:D,3,FALSE),0)</f>
        <v>1501</v>
      </c>
      <c r="E6747" s="40" t="s">
        <v>660</v>
      </c>
      <c r="F6747" s="23" t="str">
        <f>IFERROR(VLOOKUP(E6747,hoja!$A$2:$E$6970,4,FALSE),0)</f>
        <v>CENTRO</v>
      </c>
      <c r="G6747" s="23" t="str">
        <f>IFERROR(VLOOKUP(E6747,hoja!$A$2:$E$970,5,FALSE),0)</f>
        <v>BOGOTÁ</v>
      </c>
      <c r="H6747" s="103" t="str">
        <f>IFERROR(VLOOKUP(E6747,hoja!A:C,3,FALSE),0)</f>
        <v>0035</v>
      </c>
      <c r="I6747" s="24" t="str">
        <f t="shared" si="1973"/>
        <v>15010035</v>
      </c>
      <c r="K6747" s="23">
        <v>53</v>
      </c>
      <c r="L6747" s="23" t="str">
        <f t="shared" si="1970"/>
        <v>REGIONAL</v>
      </c>
      <c r="M6747" s="40" t="s">
        <v>618</v>
      </c>
      <c r="N6747" s="23" t="s">
        <v>622</v>
      </c>
      <c r="O6747" s="23">
        <f t="shared" si="1974"/>
        <v>25</v>
      </c>
      <c r="P6747" s="23" t="str">
        <f t="shared" si="1975"/>
        <v>15010035Principal</v>
      </c>
    </row>
    <row r="6748" spans="1:16" ht="15" hidden="1" customHeight="1">
      <c r="A6748" s="23" t="s">
        <v>1330</v>
      </c>
      <c r="B6748" s="23" t="str">
        <f>IFERROR(VLOOKUP(A6748,hoja!$A$2:$E$970,4,FALSE),0)</f>
        <v>CENTRO</v>
      </c>
      <c r="C6748" s="23" t="str">
        <f>IFERROR(VLOOKUP(A6748,hoja!$A$2:$E$1370,5,FALSE),0)</f>
        <v>SESQUILÉ</v>
      </c>
      <c r="D6748" s="23" t="str">
        <f>IFERROR(VLOOKUP(A6748,hoja!A:D,3,FALSE),0)</f>
        <v>1501</v>
      </c>
      <c r="E6748" s="40" t="s">
        <v>660</v>
      </c>
      <c r="F6748" s="23" t="str">
        <f>IFERROR(VLOOKUP(E6748,hoja!$A$2:$E$6970,4,FALSE),0)</f>
        <v>CENTRO</v>
      </c>
      <c r="G6748" s="23" t="str">
        <f>IFERROR(VLOOKUP(E6748,hoja!$A$2:$E$970,5,FALSE),0)</f>
        <v>BOGOTÁ</v>
      </c>
      <c r="H6748" s="103" t="str">
        <f>IFERROR(VLOOKUP(E6748,hoja!A:C,3,FALSE),0)</f>
        <v>0035</v>
      </c>
      <c r="I6748" s="24" t="str">
        <f t="shared" si="1973"/>
        <v>15010035</v>
      </c>
      <c r="K6748" s="23">
        <v>53</v>
      </c>
      <c r="L6748" s="23" t="str">
        <f t="shared" si="1970"/>
        <v>REGIONAL</v>
      </c>
      <c r="M6748" s="40" t="s">
        <v>618</v>
      </c>
      <c r="N6748" s="23" t="s">
        <v>622</v>
      </c>
      <c r="O6748" s="23">
        <f t="shared" si="1974"/>
        <v>25</v>
      </c>
      <c r="P6748" s="23" t="str">
        <f t="shared" si="1975"/>
        <v>15010035Principal</v>
      </c>
    </row>
    <row r="6749" spans="1:16" ht="15" hidden="1" customHeight="1">
      <c r="A6749" s="23" t="s">
        <v>1330</v>
      </c>
      <c r="B6749" s="23" t="str">
        <f>IFERROR(VLOOKUP(A6749,hoja!$A$2:$E$970,4,FALSE),0)</f>
        <v>CENTRO</v>
      </c>
      <c r="C6749" s="23" t="str">
        <f>IFERROR(VLOOKUP(A6749,hoja!$A$2:$E$1370,5,FALSE),0)</f>
        <v>SESQUILÉ</v>
      </c>
      <c r="D6749" s="23" t="str">
        <f>IFERROR(VLOOKUP(A6749,hoja!A:D,3,FALSE),0)</f>
        <v>1501</v>
      </c>
      <c r="E6749" s="40" t="s">
        <v>661</v>
      </c>
      <c r="F6749" s="23" t="str">
        <f>IFERROR(VLOOKUP(E6749,hoja!$A$2:$E$6970,4,FALSE),0)</f>
        <v>COSTA</v>
      </c>
      <c r="G6749" s="23" t="str">
        <f>IFERROR(VLOOKUP(E6749,hoja!$A$2:$E$970,5,FALSE),0)</f>
        <v>CARTAGENA</v>
      </c>
      <c r="H6749" s="103" t="str">
        <f>IFERROR(VLOOKUP(E6749,hoja!A:C,3,FALSE),0)</f>
        <v>0113</v>
      </c>
      <c r="I6749" s="24" t="str">
        <f t="shared" si="1973"/>
        <v>15010113</v>
      </c>
      <c r="K6749" s="36">
        <v>1131</v>
      </c>
      <c r="L6749" s="23" t="str">
        <f t="shared" si="1970"/>
        <v>NACIONAL</v>
      </c>
      <c r="M6749" s="40" t="s">
        <v>765</v>
      </c>
      <c r="N6749" s="23" t="s">
        <v>622</v>
      </c>
      <c r="O6749" s="23">
        <f t="shared" si="1974"/>
        <v>6</v>
      </c>
      <c r="P6749" s="23" t="str">
        <f t="shared" si="1975"/>
        <v>15010113Magdalena medio</v>
      </c>
    </row>
    <row r="6750" spans="1:16" ht="15" hidden="1" customHeight="1">
      <c r="A6750" s="23" t="s">
        <v>1330</v>
      </c>
      <c r="B6750" s="23" t="str">
        <f>IFERROR(VLOOKUP(A6750,hoja!$A$2:$E$970,4,FALSE),0)</f>
        <v>CENTRO</v>
      </c>
      <c r="C6750" s="23" t="str">
        <f>IFERROR(VLOOKUP(A6750,hoja!$A$2:$E$1370,5,FALSE),0)</f>
        <v>SESQUILÉ</v>
      </c>
      <c r="D6750" s="23" t="str">
        <f>IFERROR(VLOOKUP(A6750,hoja!A:D,3,FALSE),0)</f>
        <v>1501</v>
      </c>
      <c r="E6750" s="40" t="s">
        <v>661</v>
      </c>
      <c r="F6750" s="23" t="str">
        <f>IFERROR(VLOOKUP(E6750,hoja!$A$2:$E$6970,4,FALSE),0)</f>
        <v>COSTA</v>
      </c>
      <c r="G6750" s="23" t="str">
        <f>IFERROR(VLOOKUP(E6750,hoja!$A$2:$E$970,5,FALSE),0)</f>
        <v>CARTAGENA</v>
      </c>
      <c r="H6750" s="103" t="str">
        <f>IFERROR(VLOOKUP(E6750,hoja!A:C,3,FALSE),0)</f>
        <v>0113</v>
      </c>
      <c r="I6750" s="24" t="str">
        <f t="shared" si="1973"/>
        <v>15010113</v>
      </c>
      <c r="K6750" s="36">
        <v>1048</v>
      </c>
      <c r="L6750" s="23" t="str">
        <f t="shared" si="1970"/>
        <v>NACIONAL</v>
      </c>
      <c r="M6750" s="40" t="s">
        <v>618</v>
      </c>
      <c r="N6750" s="23" t="s">
        <v>622</v>
      </c>
      <c r="O6750" s="23">
        <f t="shared" si="1974"/>
        <v>8</v>
      </c>
      <c r="P6750" s="23" t="str">
        <f t="shared" si="1975"/>
        <v>15010113Principal</v>
      </c>
    </row>
    <row r="6751" spans="1:16" ht="15" hidden="1" customHeight="1">
      <c r="A6751" s="23" t="s">
        <v>1330</v>
      </c>
      <c r="B6751" s="23" t="str">
        <f>IFERROR(VLOOKUP(A6751,hoja!$A$2:$E$970,4,FALSE),0)</f>
        <v>CENTRO</v>
      </c>
      <c r="C6751" s="23" t="str">
        <f>IFERROR(VLOOKUP(A6751,hoja!$A$2:$E$1370,5,FALSE),0)</f>
        <v>SESQUILÉ</v>
      </c>
      <c r="D6751" s="23" t="str">
        <f>IFERROR(VLOOKUP(A6751,hoja!A:D,3,FALSE),0)</f>
        <v>1501</v>
      </c>
      <c r="E6751" s="40" t="s">
        <v>700</v>
      </c>
      <c r="F6751" s="23" t="str">
        <f>IFERROR(VLOOKUP(E6751,hoja!$A$2:$E$6970,4,FALSE),0)</f>
        <v>SANTANDER</v>
      </c>
      <c r="G6751" s="23" t="str">
        <f>IFERROR(VLOOKUP(E6751,hoja!$A$2:$E$970,5,FALSE),0)</f>
        <v>CHIQUINQUIRÁ</v>
      </c>
      <c r="H6751" s="103" t="str">
        <f>IFERROR(VLOOKUP(E6751,hoja!A:C,3,FALSE),0)</f>
        <v>0444</v>
      </c>
      <c r="I6751" s="24" t="str">
        <f t="shared" si="1973"/>
        <v>15010444</v>
      </c>
      <c r="K6751" s="23">
        <v>123</v>
      </c>
      <c r="L6751" s="23" t="str">
        <f t="shared" si="1970"/>
        <v>NACIONAL</v>
      </c>
      <c r="M6751" s="40" t="s">
        <v>618</v>
      </c>
      <c r="N6751" s="23" t="s">
        <v>622</v>
      </c>
      <c r="O6751" s="23">
        <f t="shared" si="1974"/>
        <v>25</v>
      </c>
      <c r="P6751" s="23" t="str">
        <f t="shared" si="1975"/>
        <v>15010444Principal</v>
      </c>
    </row>
    <row r="6752" spans="1:16" ht="15" hidden="1" customHeight="1">
      <c r="A6752" s="23" t="s">
        <v>1330</v>
      </c>
      <c r="B6752" s="23" t="str">
        <f>IFERROR(VLOOKUP(A6752,hoja!$A$2:$E$970,4,FALSE),0)</f>
        <v>CENTRO</v>
      </c>
      <c r="C6752" s="23" t="str">
        <f>IFERROR(VLOOKUP(A6752,hoja!$A$2:$E$1370,5,FALSE),0)</f>
        <v>SESQUILÉ</v>
      </c>
      <c r="D6752" s="23" t="str">
        <f>IFERROR(VLOOKUP(A6752,hoja!A:D,3,FALSE),0)</f>
        <v>1501</v>
      </c>
      <c r="E6752" s="40" t="s">
        <v>702</v>
      </c>
      <c r="F6752" s="23" t="str">
        <f>IFERROR(VLOOKUP(E6752,hoja!$A$2:$E$6970,4,FALSE),0)</f>
        <v>CENTRO</v>
      </c>
      <c r="G6752" s="23" t="str">
        <f>IFERROR(VLOOKUP(E6752,hoja!$A$2:$E$970,5,FALSE),0)</f>
        <v>FLORENCIA</v>
      </c>
      <c r="H6752" s="103" t="str">
        <f>IFERROR(VLOOKUP(E6752,hoja!A:C,3,FALSE),0)</f>
        <v>0388</v>
      </c>
      <c r="I6752" s="24" t="str">
        <f t="shared" si="1973"/>
        <v>15010388</v>
      </c>
      <c r="K6752" s="23">
        <v>612</v>
      </c>
      <c r="L6752" s="23" t="str">
        <f t="shared" si="1970"/>
        <v>REGIONAL</v>
      </c>
      <c r="M6752" s="40" t="s">
        <v>618</v>
      </c>
      <c r="N6752" s="23" t="s">
        <v>622</v>
      </c>
      <c r="O6752" s="23">
        <f t="shared" si="1974"/>
        <v>12</v>
      </c>
      <c r="P6752" s="23" t="str">
        <f t="shared" si="1975"/>
        <v>15010388Principal</v>
      </c>
    </row>
    <row r="6753" spans="1:16" ht="15" hidden="1" customHeight="1">
      <c r="A6753" s="23" t="s">
        <v>1330</v>
      </c>
      <c r="B6753" s="23" t="str">
        <f>IFERROR(VLOOKUP(A6753,hoja!$A$2:$E$970,4,FALSE),0)</f>
        <v>CENTRO</v>
      </c>
      <c r="C6753" s="23" t="str">
        <f>IFERROR(VLOOKUP(A6753,hoja!$A$2:$E$1370,5,FALSE),0)</f>
        <v>SESQUILÉ</v>
      </c>
      <c r="D6753" s="23" t="str">
        <f>IFERROR(VLOOKUP(A6753,hoja!A:D,3,FALSE),0)</f>
        <v>1501</v>
      </c>
      <c r="E6753" s="40" t="s">
        <v>1007</v>
      </c>
      <c r="F6753" s="23" t="str">
        <f>IFERROR(VLOOKUP(E6753,hoja!$A$2:$E$6970,4,FALSE),0)</f>
        <v>CENTRO</v>
      </c>
      <c r="G6753" s="23" t="str">
        <f>IFERROR(VLOOKUP(E6753,hoja!$A$2:$E$970,5,FALSE),0)</f>
        <v>FUSA</v>
      </c>
      <c r="H6753" s="103" t="str">
        <f>IFERROR(VLOOKUP(E6753,hoja!A:C,3,FALSE),0)</f>
        <v>0463</v>
      </c>
      <c r="I6753" s="24" t="str">
        <f t="shared" si="1973"/>
        <v>15010463</v>
      </c>
      <c r="K6753" s="23">
        <v>117</v>
      </c>
      <c r="L6753" s="23" t="str">
        <f t="shared" si="1970"/>
        <v>REGIONAL</v>
      </c>
      <c r="M6753" s="40" t="s">
        <v>618</v>
      </c>
      <c r="N6753" s="23" t="s">
        <v>622</v>
      </c>
      <c r="O6753" s="23">
        <f t="shared" si="1974"/>
        <v>25</v>
      </c>
      <c r="P6753" s="23" t="str">
        <f t="shared" si="1975"/>
        <v>15010463Principal</v>
      </c>
    </row>
    <row r="6754" spans="1:16" ht="15" hidden="1" customHeight="1">
      <c r="A6754" s="23" t="s">
        <v>1330</v>
      </c>
      <c r="B6754" s="23" t="str">
        <f>IFERROR(VLOOKUP(A6754,hoja!$A$2:$E$970,4,FALSE),0)</f>
        <v>CENTRO</v>
      </c>
      <c r="C6754" s="23" t="str">
        <f>IFERROR(VLOOKUP(A6754,hoja!$A$2:$E$1370,5,FALSE),0)</f>
        <v>SESQUILÉ</v>
      </c>
      <c r="D6754" s="23" t="str">
        <f>IFERROR(VLOOKUP(A6754,hoja!A:D,3,FALSE),0)</f>
        <v>1501</v>
      </c>
      <c r="E6754" s="40" t="s">
        <v>1007</v>
      </c>
      <c r="F6754" s="23" t="str">
        <f>IFERROR(VLOOKUP(E6754,hoja!$A$2:$E$6970,4,FALSE),0)</f>
        <v>CENTRO</v>
      </c>
      <c r="G6754" s="23" t="str">
        <f>IFERROR(VLOOKUP(E6754,hoja!$A$2:$E$970,5,FALSE),0)</f>
        <v>FUSA</v>
      </c>
      <c r="H6754" s="103" t="str">
        <f>IFERROR(VLOOKUP(E6754,hoja!A:C,3,FALSE),0)</f>
        <v>0463</v>
      </c>
      <c r="I6754" s="24" t="str">
        <f t="shared" si="1973"/>
        <v>15010463</v>
      </c>
      <c r="K6754" s="23">
        <v>133</v>
      </c>
      <c r="L6754" s="23" t="str">
        <f t="shared" si="1970"/>
        <v>REGIONAL</v>
      </c>
      <c r="M6754" s="40" t="s">
        <v>618</v>
      </c>
      <c r="N6754" s="23" t="s">
        <v>622</v>
      </c>
      <c r="O6754" s="23">
        <f t="shared" si="1974"/>
        <v>25</v>
      </c>
      <c r="P6754" s="23" t="str">
        <f t="shared" si="1975"/>
        <v>15010463Principal</v>
      </c>
    </row>
    <row r="6755" spans="1:16" ht="15" hidden="1" customHeight="1">
      <c r="A6755" s="23" t="s">
        <v>1330</v>
      </c>
      <c r="B6755" s="23" t="str">
        <f>IFERROR(VLOOKUP(A6755,hoja!$A$2:$E$970,4,FALSE),0)</f>
        <v>CENTRO</v>
      </c>
      <c r="C6755" s="23" t="str">
        <f>IFERROR(VLOOKUP(A6755,hoja!$A$2:$E$1370,5,FALSE),0)</f>
        <v>SESQUILÉ</v>
      </c>
      <c r="D6755" s="23" t="str">
        <f>IFERROR(VLOOKUP(A6755,hoja!A:D,3,FALSE),0)</f>
        <v>1501</v>
      </c>
      <c r="E6755" s="40" t="s">
        <v>704</v>
      </c>
      <c r="F6755" s="23" t="str">
        <f>IFERROR(VLOOKUP(E6755,hoja!$A$2:$E$6970,4,FALSE),0)</f>
        <v>CENTRO</v>
      </c>
      <c r="G6755" s="23" t="str">
        <f>IFERROR(VLOOKUP(E6755,hoja!$A$2:$E$970,5,FALSE),0)</f>
        <v>GARZÓN</v>
      </c>
      <c r="H6755" s="103" t="str">
        <f>IFERROR(VLOOKUP(E6755,hoja!A:C,3,FALSE),0)</f>
        <v>0387</v>
      </c>
      <c r="I6755" s="24" t="str">
        <f t="shared" si="1973"/>
        <v>15010387</v>
      </c>
      <c r="K6755" s="23">
        <v>485</v>
      </c>
      <c r="L6755" s="23" t="str">
        <f t="shared" si="1970"/>
        <v>REGIONAL</v>
      </c>
      <c r="M6755" s="40" t="s">
        <v>618</v>
      </c>
      <c r="N6755" s="23" t="s">
        <v>622</v>
      </c>
      <c r="O6755" s="23">
        <f t="shared" si="1974"/>
        <v>16</v>
      </c>
      <c r="P6755" s="23" t="str">
        <f t="shared" si="1975"/>
        <v>15010387Principal</v>
      </c>
    </row>
    <row r="6756" spans="1:16" ht="15" hidden="1" customHeight="1">
      <c r="A6756" s="23" t="s">
        <v>1330</v>
      </c>
      <c r="B6756" s="23" t="str">
        <f>IFERROR(VLOOKUP(A6756,hoja!$A$2:$E$970,4,FALSE),0)</f>
        <v>CENTRO</v>
      </c>
      <c r="C6756" s="23" t="str">
        <f>IFERROR(VLOOKUP(A6756,hoja!$A$2:$E$1370,5,FALSE),0)</f>
        <v>SESQUILÉ</v>
      </c>
      <c r="D6756" s="23" t="str">
        <f>IFERROR(VLOOKUP(A6756,hoja!A:D,3,FALSE),0)</f>
        <v>1501</v>
      </c>
      <c r="E6756" s="40" t="s">
        <v>655</v>
      </c>
      <c r="F6756" s="23" t="str">
        <f>IFERROR(VLOOKUP(E6756,hoja!$A$2:$E$6970,4,FALSE),0)</f>
        <v>ANTIOQUIA</v>
      </c>
      <c r="G6756" s="23" t="str">
        <f>IFERROR(VLOOKUP(E6756,hoja!$A$2:$E$970,5,FALSE),0)</f>
        <v>MEDELLÍN</v>
      </c>
      <c r="H6756" s="103" t="str">
        <f>IFERROR(VLOOKUP(E6756,hoja!A:C,3,FALSE),0)</f>
        <v>0292</v>
      </c>
      <c r="I6756" s="24" t="str">
        <f t="shared" si="1973"/>
        <v>15010292</v>
      </c>
      <c r="K6756" s="23">
        <v>347</v>
      </c>
      <c r="L6756" s="23" t="str">
        <f t="shared" si="1970"/>
        <v>NACIONAL</v>
      </c>
      <c r="M6756" s="40" t="s">
        <v>674</v>
      </c>
      <c r="N6756" s="23" t="s">
        <v>622</v>
      </c>
      <c r="O6756" s="23">
        <f t="shared" si="1974"/>
        <v>16</v>
      </c>
      <c r="P6756" s="23" t="str">
        <f t="shared" si="1975"/>
        <v>15010292La Vega</v>
      </c>
    </row>
    <row r="6757" spans="1:16" ht="15" hidden="1" customHeight="1">
      <c r="A6757" s="23" t="s">
        <v>1330</v>
      </c>
      <c r="B6757" s="23" t="str">
        <f>IFERROR(VLOOKUP(A6757,hoja!$A$2:$E$970,4,FALSE),0)</f>
        <v>CENTRO</v>
      </c>
      <c r="C6757" s="23" t="str">
        <f>IFERROR(VLOOKUP(A6757,hoja!$A$2:$E$1370,5,FALSE),0)</f>
        <v>SESQUILÉ</v>
      </c>
      <c r="D6757" s="23" t="str">
        <f>IFERROR(VLOOKUP(A6757,hoja!A:D,3,FALSE),0)</f>
        <v>1501</v>
      </c>
      <c r="E6757" s="40" t="s">
        <v>655</v>
      </c>
      <c r="F6757" s="23" t="str">
        <f>IFERROR(VLOOKUP(E6757,hoja!$A$2:$E$6970,4,FALSE),0)</f>
        <v>ANTIOQUIA</v>
      </c>
      <c r="G6757" s="23" t="str">
        <f>IFERROR(VLOOKUP(E6757,hoja!$A$2:$E$970,5,FALSE),0)</f>
        <v>MEDELLÍN</v>
      </c>
      <c r="H6757" s="103" t="str">
        <f>IFERROR(VLOOKUP(E6757,hoja!A:C,3,FALSE),0)</f>
        <v>0292</v>
      </c>
      <c r="I6757" s="24" t="str">
        <f t="shared" si="1973"/>
        <v>15010292</v>
      </c>
      <c r="K6757" s="23">
        <v>480</v>
      </c>
      <c r="L6757" s="23" t="str">
        <f t="shared" si="1970"/>
        <v>NACIONAL</v>
      </c>
      <c r="M6757" s="40" t="s">
        <v>618</v>
      </c>
      <c r="N6757" s="23" t="s">
        <v>622</v>
      </c>
      <c r="O6757" s="23">
        <f t="shared" si="1974"/>
        <v>16</v>
      </c>
      <c r="P6757" s="23" t="str">
        <f t="shared" si="1975"/>
        <v>15010292Principal</v>
      </c>
    </row>
    <row r="6758" spans="1:16" ht="15" hidden="1" customHeight="1">
      <c r="A6758" s="23" t="s">
        <v>1330</v>
      </c>
      <c r="B6758" s="23" t="str">
        <f>IFERROR(VLOOKUP(A6758,hoja!$A$2:$E$970,4,FALSE),0)</f>
        <v>CENTRO</v>
      </c>
      <c r="C6758" s="23" t="str">
        <f>IFERROR(VLOOKUP(A6758,hoja!$A$2:$E$1370,5,FALSE),0)</f>
        <v>SESQUILÉ</v>
      </c>
      <c r="D6758" s="23" t="str">
        <f>IFERROR(VLOOKUP(A6758,hoja!A:D,3,FALSE),0)</f>
        <v>1501</v>
      </c>
      <c r="E6758" s="40" t="s">
        <v>708</v>
      </c>
      <c r="F6758" s="23" t="str">
        <f>IFERROR(VLOOKUP(E6758,hoja!$A$2:$E$6970,4,FALSE),0)</f>
        <v>OCCIDENTE</v>
      </c>
      <c r="G6758" s="23" t="str">
        <f>IFERROR(VLOOKUP(E6758,hoja!$A$2:$E$970,5,FALSE),0)</f>
        <v>JAMUNDÍ</v>
      </c>
      <c r="H6758" s="103" t="str">
        <f>IFERROR(VLOOKUP(E6758,hoja!A:C,3,FALSE),0)</f>
        <v>0358</v>
      </c>
      <c r="I6758" s="24" t="str">
        <f t="shared" si="1973"/>
        <v>15010358</v>
      </c>
      <c r="K6758" s="23">
        <v>559</v>
      </c>
      <c r="L6758" s="23" t="str">
        <f t="shared" si="1970"/>
        <v>NACIONAL</v>
      </c>
      <c r="M6758" s="40" t="s">
        <v>618</v>
      </c>
      <c r="N6758" s="23" t="s">
        <v>622</v>
      </c>
      <c r="O6758" s="23">
        <f t="shared" si="1974"/>
        <v>12</v>
      </c>
      <c r="P6758" s="23" t="str">
        <f t="shared" si="1975"/>
        <v>15010358Principal</v>
      </c>
    </row>
    <row r="6759" spans="1:16" ht="15" hidden="1" customHeight="1">
      <c r="A6759" s="23" t="s">
        <v>1330</v>
      </c>
      <c r="B6759" s="23" t="str">
        <f>IFERROR(VLOOKUP(A6759,hoja!$A$2:$E$970,4,FALSE),0)</f>
        <v>CENTRO</v>
      </c>
      <c r="C6759" s="23" t="str">
        <f>IFERROR(VLOOKUP(A6759,hoja!$A$2:$E$1370,5,FALSE),0)</f>
        <v>SESQUILÉ</v>
      </c>
      <c r="D6759" s="23" t="str">
        <f>IFERROR(VLOOKUP(A6759,hoja!A:D,3,FALSE),0)</f>
        <v>1501</v>
      </c>
      <c r="E6759" s="40" t="s">
        <v>710</v>
      </c>
      <c r="F6759" s="23" t="str">
        <f>IFERROR(VLOOKUP(E6759,hoja!$A$2:$E$6970,4,FALSE),0)</f>
        <v>CENTRO</v>
      </c>
      <c r="G6759" s="23" t="str">
        <f>IFERROR(VLOOKUP(E6759,hoja!$A$2:$E$970,5,FALSE),0)</f>
        <v>LA MESA</v>
      </c>
      <c r="H6759" s="103" t="str">
        <f>IFERROR(VLOOKUP(E6759,hoja!A:C,3,FALSE),0)</f>
        <v>0024</v>
      </c>
      <c r="I6759" s="24" t="str">
        <f t="shared" si="1973"/>
        <v>15010024</v>
      </c>
      <c r="K6759" s="23">
        <v>125</v>
      </c>
      <c r="L6759" s="23" t="str">
        <f t="shared" si="1970"/>
        <v>REGIONAL</v>
      </c>
      <c r="M6759" s="40" t="s">
        <v>618</v>
      </c>
      <c r="N6759" s="23" t="s">
        <v>622</v>
      </c>
      <c r="O6759" s="23">
        <f t="shared" si="1974"/>
        <v>25</v>
      </c>
      <c r="P6759" s="23" t="str">
        <f t="shared" si="1975"/>
        <v>15010024Principal</v>
      </c>
    </row>
    <row r="6760" spans="1:16" ht="15" hidden="1" customHeight="1">
      <c r="A6760" s="23" t="s">
        <v>1330</v>
      </c>
      <c r="B6760" s="23" t="str">
        <f>IFERROR(VLOOKUP(A6760,hoja!$A$2:$E$970,4,FALSE),0)</f>
        <v>CENTRO</v>
      </c>
      <c r="C6760" s="23" t="str">
        <f>IFERROR(VLOOKUP(A6760,hoja!$A$2:$E$1370,5,FALSE),0)</f>
        <v>SESQUILÉ</v>
      </c>
      <c r="D6760" s="23" t="str">
        <f>IFERROR(VLOOKUP(A6760,hoja!A:D,3,FALSE),0)</f>
        <v>1501</v>
      </c>
      <c r="E6760" s="40" t="s">
        <v>663</v>
      </c>
      <c r="F6760" s="23" t="str">
        <f>IFERROR(VLOOKUP(E6760,hoja!$A$2:$E$6970,4,FALSE),0)</f>
        <v>CENTRO</v>
      </c>
      <c r="G6760" s="23" t="str">
        <f>IFERROR(VLOOKUP(E6760,hoja!$A$2:$E$970,5,FALSE),0)</f>
        <v>MADRID</v>
      </c>
      <c r="H6760" s="103" t="str">
        <f>IFERROR(VLOOKUP(E6760,hoja!A:C,3,FALSE),0)</f>
        <v>0022</v>
      </c>
      <c r="I6760" s="24" t="str">
        <f t="shared" si="1973"/>
        <v>15010022</v>
      </c>
      <c r="K6760" s="23">
        <v>77</v>
      </c>
      <c r="L6760" s="23" t="str">
        <f t="shared" si="1970"/>
        <v>REGIONAL</v>
      </c>
      <c r="M6760" s="40" t="s">
        <v>618</v>
      </c>
      <c r="N6760" s="23" t="s">
        <v>622</v>
      </c>
      <c r="O6760" s="23">
        <f t="shared" si="1974"/>
        <v>25</v>
      </c>
      <c r="P6760" s="23" t="str">
        <f t="shared" si="1975"/>
        <v>15010022Principal</v>
      </c>
    </row>
    <row r="6761" spans="1:16" ht="15" hidden="1" customHeight="1">
      <c r="A6761" s="23" t="s">
        <v>1330</v>
      </c>
      <c r="B6761" s="23" t="str">
        <f>IFERROR(VLOOKUP(A6761,hoja!$A$2:$E$970,4,FALSE),0)</f>
        <v>CENTRO</v>
      </c>
      <c r="C6761" s="23" t="str">
        <f>IFERROR(VLOOKUP(A6761,hoja!$A$2:$E$1370,5,FALSE),0)</f>
        <v>SESQUILÉ</v>
      </c>
      <c r="D6761" s="23" t="str">
        <f>IFERROR(VLOOKUP(A6761,hoja!A:D,3,FALSE),0)</f>
        <v>1501</v>
      </c>
      <c r="E6761" s="40" t="s">
        <v>665</v>
      </c>
      <c r="F6761" s="23" t="str">
        <f>IFERROR(VLOOKUP(E6761,hoja!$A$2:$E$6970,4,FALSE),0)</f>
        <v>OCCIDENTE</v>
      </c>
      <c r="G6761" s="23" t="str">
        <f>IFERROR(VLOOKUP(E6761,hoja!$A$2:$E$970,5,FALSE),0)</f>
        <v>MANIZALES</v>
      </c>
      <c r="H6761" s="103" t="str">
        <f>IFERROR(VLOOKUP(E6761,hoja!A:C,3,FALSE),0)</f>
        <v>0145</v>
      </c>
      <c r="I6761" s="24" t="str">
        <f t="shared" si="1973"/>
        <v>15010145</v>
      </c>
      <c r="K6761" s="23">
        <v>324</v>
      </c>
      <c r="L6761" s="23" t="str">
        <f t="shared" si="1970"/>
        <v>NACIONAL</v>
      </c>
      <c r="M6761" s="40" t="s">
        <v>794</v>
      </c>
      <c r="N6761" s="23" t="s">
        <v>622</v>
      </c>
      <c r="O6761" s="23">
        <f t="shared" si="1974"/>
        <v>16</v>
      </c>
      <c r="P6761" s="23" t="str">
        <f t="shared" si="1975"/>
        <v>15010145Letras</v>
      </c>
    </row>
    <row r="6762" spans="1:16" ht="15" hidden="1" customHeight="1">
      <c r="A6762" s="23" t="s">
        <v>1330</v>
      </c>
      <c r="B6762" s="23" t="str">
        <f>IFERROR(VLOOKUP(A6762,hoja!$A$2:$E$970,4,FALSE),0)</f>
        <v>CENTRO</v>
      </c>
      <c r="C6762" s="23" t="str">
        <f>IFERROR(VLOOKUP(A6762,hoja!$A$2:$E$1370,5,FALSE),0)</f>
        <v>SESQUILÉ</v>
      </c>
      <c r="D6762" s="23" t="str">
        <f>IFERROR(VLOOKUP(A6762,hoja!A:D,3,FALSE),0)</f>
        <v>1501</v>
      </c>
      <c r="E6762" s="40" t="s">
        <v>665</v>
      </c>
      <c r="F6762" s="23" t="str">
        <f>IFERROR(VLOOKUP(E6762,hoja!$A$2:$E$6970,4,FALSE),0)</f>
        <v>OCCIDENTE</v>
      </c>
      <c r="G6762" s="23" t="str">
        <f>IFERROR(VLOOKUP(E6762,hoja!$A$2:$E$970,5,FALSE),0)</f>
        <v>MANIZALES</v>
      </c>
      <c r="H6762" s="103" t="str">
        <f>IFERROR(VLOOKUP(E6762,hoja!A:C,3,FALSE),0)</f>
        <v>0145</v>
      </c>
      <c r="I6762" s="24" t="str">
        <f t="shared" si="1973"/>
        <v>15010145</v>
      </c>
      <c r="K6762" s="23">
        <v>334</v>
      </c>
      <c r="L6762" s="23" t="str">
        <f t="shared" si="1970"/>
        <v>NACIONAL</v>
      </c>
      <c r="M6762" s="40" t="s">
        <v>618</v>
      </c>
      <c r="N6762" s="23" t="s">
        <v>622</v>
      </c>
      <c r="O6762" s="23">
        <f t="shared" si="1974"/>
        <v>16</v>
      </c>
      <c r="P6762" s="23" t="str">
        <f t="shared" si="1975"/>
        <v>15010145Principal</v>
      </c>
    </row>
    <row r="6763" spans="1:16" ht="15" hidden="1" customHeight="1">
      <c r="A6763" s="23" t="s">
        <v>1330</v>
      </c>
      <c r="B6763" s="23" t="str">
        <f>IFERROR(VLOOKUP(A6763,hoja!$A$2:$E$970,4,FALSE),0)</f>
        <v>CENTRO</v>
      </c>
      <c r="C6763" s="23" t="str">
        <f>IFERROR(VLOOKUP(A6763,hoja!$A$2:$E$1370,5,FALSE),0)</f>
        <v>SESQUILÉ</v>
      </c>
      <c r="D6763" s="23" t="str">
        <f>IFERROR(VLOOKUP(A6763,hoja!A:D,3,FALSE),0)</f>
        <v>1501</v>
      </c>
      <c r="E6763" s="40" t="s">
        <v>716</v>
      </c>
      <c r="F6763" s="23" t="str">
        <f>IFERROR(VLOOKUP(E6763,hoja!$A$2:$E$6970,4,FALSE),0)</f>
        <v>SANTANDER</v>
      </c>
      <c r="G6763" s="23" t="str">
        <f>IFERROR(VLOOKUP(E6763,hoja!$A$2:$E$970,5,FALSE),0)</f>
        <v>PINCHOTE</v>
      </c>
      <c r="H6763" s="103" t="str">
        <f>IFERROR(VLOOKUP(E6763,hoja!A:C,3,FALSE),0)</f>
        <v>0423</v>
      </c>
      <c r="I6763" s="24" t="str">
        <f t="shared" si="1973"/>
        <v>15010423</v>
      </c>
      <c r="K6763" s="23">
        <v>273</v>
      </c>
      <c r="L6763" s="23" t="str">
        <f t="shared" si="1970"/>
        <v>NACIONAL</v>
      </c>
      <c r="M6763" s="40" t="s">
        <v>618</v>
      </c>
      <c r="N6763" s="23" t="s">
        <v>622</v>
      </c>
      <c r="O6763" s="23">
        <f t="shared" si="1974"/>
        <v>16</v>
      </c>
      <c r="P6763" s="23" t="str">
        <f t="shared" si="1975"/>
        <v>15010423Principal</v>
      </c>
    </row>
    <row r="6764" spans="1:16" ht="15" hidden="1" customHeight="1">
      <c r="A6764" s="23" t="s">
        <v>1330</v>
      </c>
      <c r="B6764" s="23" t="str">
        <f>IFERROR(VLOOKUP(A6764,hoja!$A$2:$E$970,4,FALSE),0)</f>
        <v>CENTRO</v>
      </c>
      <c r="C6764" s="23" t="str">
        <f>IFERROR(VLOOKUP(A6764,hoja!$A$2:$E$1370,5,FALSE),0)</f>
        <v>SESQUILÉ</v>
      </c>
      <c r="D6764" s="23" t="str">
        <f>IFERROR(VLOOKUP(A6764,hoja!A:D,3,FALSE),0)</f>
        <v>1501</v>
      </c>
      <c r="E6764" s="40" t="s">
        <v>717</v>
      </c>
      <c r="F6764" s="23" t="str">
        <f>IFERROR(VLOOKUP(E6764,hoja!$A$2:$E$6970,4,FALSE),0)</f>
        <v>OCCIDENTE</v>
      </c>
      <c r="G6764" s="23" t="str">
        <f>IFERROR(VLOOKUP(E6764,hoja!$A$2:$E$970,5,FALSE),0)</f>
        <v>POPAYÁN</v>
      </c>
      <c r="H6764" s="103" t="str">
        <f>IFERROR(VLOOKUP(E6764,hoja!A:C,3,FALSE),0)</f>
        <v>0126</v>
      </c>
      <c r="I6764" s="24" t="str">
        <f t="shared" si="1973"/>
        <v>15010126</v>
      </c>
      <c r="K6764" s="23">
        <v>632</v>
      </c>
      <c r="L6764" s="23" t="str">
        <f t="shared" si="1970"/>
        <v>NACIONAL</v>
      </c>
      <c r="M6764" s="40" t="s">
        <v>618</v>
      </c>
      <c r="N6764" s="23" t="s">
        <v>622</v>
      </c>
      <c r="O6764" s="23">
        <f t="shared" si="1974"/>
        <v>12</v>
      </c>
      <c r="P6764" s="23" t="str">
        <f t="shared" si="1975"/>
        <v>15010126Principal</v>
      </c>
    </row>
    <row r="6765" spans="1:16" ht="15" hidden="1" customHeight="1">
      <c r="A6765" s="23" t="s">
        <v>1330</v>
      </c>
      <c r="B6765" s="23" t="str">
        <f>IFERROR(VLOOKUP(A6765,hoja!$A$2:$E$970,4,FALSE),0)</f>
        <v>CENTRO</v>
      </c>
      <c r="C6765" s="23" t="str">
        <f>IFERROR(VLOOKUP(A6765,hoja!$A$2:$E$1370,5,FALSE),0)</f>
        <v>SESQUILÉ</v>
      </c>
      <c r="D6765" s="23" t="str">
        <f>IFERROR(VLOOKUP(A6765,hoja!A:D,3,FALSE),0)</f>
        <v>1501</v>
      </c>
      <c r="E6765" s="40" t="s">
        <v>719</v>
      </c>
      <c r="F6765" s="23" t="str">
        <f>IFERROR(VLOOKUP(E6765,hoja!$A$2:$E$6970,4,FALSE),0)</f>
        <v>CENTRO</v>
      </c>
      <c r="G6765" s="23" t="str">
        <f>IFERROR(VLOOKUP(E6765,hoja!$A$2:$E$970,5,FALSE),0)</f>
        <v>RICAURTE</v>
      </c>
      <c r="H6765" s="103" t="str">
        <f>IFERROR(VLOOKUP(E6765,hoja!A:C,3,FALSE),0)</f>
        <v>0390</v>
      </c>
      <c r="I6765" s="24" t="str">
        <f t="shared" si="1973"/>
        <v>15010390</v>
      </c>
      <c r="K6765" s="23">
        <v>189</v>
      </c>
      <c r="L6765" s="23" t="str">
        <f t="shared" si="1970"/>
        <v>REGIONAL</v>
      </c>
      <c r="M6765" s="40" t="s">
        <v>618</v>
      </c>
      <c r="N6765" s="23" t="s">
        <v>622</v>
      </c>
      <c r="O6765" s="23">
        <f t="shared" si="1974"/>
        <v>25</v>
      </c>
      <c r="P6765" s="23" t="str">
        <f t="shared" si="1975"/>
        <v>15010390Principal</v>
      </c>
    </row>
    <row r="6766" spans="1:16" ht="15" hidden="1" customHeight="1">
      <c r="A6766" s="23" t="s">
        <v>1330</v>
      </c>
      <c r="B6766" s="23" t="str">
        <f>IFERROR(VLOOKUP(A6766,hoja!$A$2:$E$970,4,FALSE),0)</f>
        <v>CENTRO</v>
      </c>
      <c r="C6766" s="23" t="str">
        <f>IFERROR(VLOOKUP(A6766,hoja!$A$2:$E$1370,5,FALSE),0)</f>
        <v>SESQUILÉ</v>
      </c>
      <c r="D6766" s="23" t="str">
        <f>IFERROR(VLOOKUP(A6766,hoja!A:D,3,FALSE),0)</f>
        <v>1501</v>
      </c>
      <c r="E6766" s="40" t="s">
        <v>721</v>
      </c>
      <c r="F6766" s="23" t="str">
        <f>IFERROR(VLOOKUP(E6766,hoja!$A$2:$E$6970,4,FALSE),0)</f>
        <v>ANTIOQUIA</v>
      </c>
      <c r="G6766" s="23" t="str">
        <f>IFERROR(VLOOKUP(E6766,hoja!$A$2:$E$970,5,FALSE),0)</f>
        <v>RIONEGRO</v>
      </c>
      <c r="H6766" s="103" t="str">
        <f>IFERROR(VLOOKUP(E6766,hoja!A:C,3,FALSE),0)</f>
        <v>0090</v>
      </c>
      <c r="I6766" s="24" t="str">
        <f t="shared" si="1973"/>
        <v>15010090</v>
      </c>
      <c r="K6766" s="23">
        <v>426</v>
      </c>
      <c r="L6766" s="23" t="str">
        <f t="shared" si="1970"/>
        <v>NACIONAL</v>
      </c>
      <c r="M6766" s="40" t="s">
        <v>674</v>
      </c>
      <c r="N6766" s="23" t="s">
        <v>622</v>
      </c>
      <c r="O6766" s="23">
        <f t="shared" si="1974"/>
        <v>16</v>
      </c>
      <c r="P6766" s="23" t="str">
        <f t="shared" si="1975"/>
        <v>15010090La Vega</v>
      </c>
    </row>
    <row r="6767" spans="1:16" ht="15" hidden="1" customHeight="1">
      <c r="A6767" s="23" t="s">
        <v>1330</v>
      </c>
      <c r="B6767" s="23" t="str">
        <f>IFERROR(VLOOKUP(A6767,hoja!$A$2:$E$970,4,FALSE),0)</f>
        <v>CENTRO</v>
      </c>
      <c r="C6767" s="23" t="str">
        <f>IFERROR(VLOOKUP(A6767,hoja!$A$2:$E$1370,5,FALSE),0)</f>
        <v>SESQUILÉ</v>
      </c>
      <c r="D6767" s="23" t="str">
        <f>IFERROR(VLOOKUP(A6767,hoja!A:D,3,FALSE),0)</f>
        <v>1501</v>
      </c>
      <c r="E6767" s="40" t="s">
        <v>721</v>
      </c>
      <c r="F6767" s="23" t="str">
        <f>IFERROR(VLOOKUP(E6767,hoja!$A$2:$E$6970,4,FALSE),0)</f>
        <v>ANTIOQUIA</v>
      </c>
      <c r="G6767" s="23" t="str">
        <f>IFERROR(VLOOKUP(E6767,hoja!$A$2:$E$970,5,FALSE),0)</f>
        <v>RIONEGRO</v>
      </c>
      <c r="H6767" s="103" t="str">
        <f>IFERROR(VLOOKUP(E6767,hoja!A:C,3,FALSE),0)</f>
        <v>0090</v>
      </c>
      <c r="I6767" s="24" t="str">
        <f t="shared" si="1973"/>
        <v>15010090</v>
      </c>
      <c r="K6767" s="23">
        <v>428</v>
      </c>
      <c r="L6767" s="23" t="str">
        <f t="shared" ref="L6767:L6825" si="1976">IF(B6767=F6767,"REGIONAL","NACIONAL")</f>
        <v>NACIONAL</v>
      </c>
      <c r="M6767" s="40" t="s">
        <v>618</v>
      </c>
      <c r="N6767" s="23" t="s">
        <v>622</v>
      </c>
      <c r="O6767" s="23">
        <f t="shared" si="1974"/>
        <v>16</v>
      </c>
      <c r="P6767" s="23" t="str">
        <f t="shared" si="1975"/>
        <v>15010090Principal</v>
      </c>
    </row>
    <row r="6768" spans="1:16" ht="15" hidden="1" customHeight="1">
      <c r="A6768" s="23" t="s">
        <v>1330</v>
      </c>
      <c r="B6768" s="23" t="str">
        <f>IFERROR(VLOOKUP(A6768,hoja!$A$2:$E$970,4,FALSE),0)</f>
        <v>CENTRO</v>
      </c>
      <c r="C6768" s="23" t="str">
        <f>IFERROR(VLOOKUP(A6768,hoja!$A$2:$E$1370,5,FALSE),0)</f>
        <v>SESQUILÉ</v>
      </c>
      <c r="D6768" s="23" t="str">
        <f>IFERROR(VLOOKUP(A6768,hoja!A:D,3,FALSE),0)</f>
        <v>1501</v>
      </c>
      <c r="E6768" s="40" t="s">
        <v>721</v>
      </c>
      <c r="F6768" s="23" t="str">
        <f>IFERROR(VLOOKUP(E6768,hoja!$A$2:$E$6970,4,FALSE),0)</f>
        <v>ANTIOQUIA</v>
      </c>
      <c r="G6768" s="23" t="str">
        <f>IFERROR(VLOOKUP(E6768,hoja!$A$2:$E$970,5,FALSE),0)</f>
        <v>RIONEGRO</v>
      </c>
      <c r="H6768" s="103" t="str">
        <f>IFERROR(VLOOKUP(E6768,hoja!A:C,3,FALSE),0)</f>
        <v>0090</v>
      </c>
      <c r="I6768" s="24" t="str">
        <f t="shared" ref="I6768:I6826" si="1977">D6768&amp;H6768</f>
        <v>15010090</v>
      </c>
      <c r="K6768" s="23">
        <v>414</v>
      </c>
      <c r="L6768" s="23" t="str">
        <f t="shared" si="1976"/>
        <v>NACIONAL</v>
      </c>
      <c r="M6768" s="40" t="s">
        <v>805</v>
      </c>
      <c r="N6768" s="23" t="s">
        <v>622</v>
      </c>
      <c r="O6768" s="23">
        <f t="shared" ref="O6768:O6826" si="1978">IF(K6768&lt;=250,25,IF(K6768&lt;=500,16,IF(K6768&lt;=800,12,IF(K6768&lt;=1100,8,IF(K6768&lt;=1400,6,IF(K6768&lt;=1700,5))))))</f>
        <v>16</v>
      </c>
      <c r="P6768" s="23" t="str">
        <f t="shared" ref="P6768:P6826" si="1979">D6768&amp;H6768&amp;M6768</f>
        <v>15010090Principal-Facatativa</v>
      </c>
    </row>
    <row r="6769" spans="1:16" ht="15" hidden="1" customHeight="1">
      <c r="A6769" s="23" t="s">
        <v>1330</v>
      </c>
      <c r="B6769" s="23" t="str">
        <f>IFERROR(VLOOKUP(A6769,hoja!$A$2:$E$970,4,FALSE),0)</f>
        <v>CENTRO</v>
      </c>
      <c r="C6769" s="23" t="str">
        <f>IFERROR(VLOOKUP(A6769,hoja!$A$2:$E$1370,5,FALSE),0)</f>
        <v>SESQUILÉ</v>
      </c>
      <c r="D6769" s="23" t="str">
        <f>IFERROR(VLOOKUP(A6769,hoja!A:D,3,FALSE),0)</f>
        <v>1501</v>
      </c>
      <c r="E6769" s="40" t="s">
        <v>988</v>
      </c>
      <c r="F6769" s="23" t="str">
        <f>IFERROR(VLOOKUP(E6769,hoja!$A$2:$E$6970,4,FALSE),0)</f>
        <v>COSTA</v>
      </c>
      <c r="G6769" s="23" t="str">
        <f>IFERROR(VLOOKUP(E6769,hoja!$A$2:$E$970,5,FALSE),0)</f>
        <v>SAN ANDRES</v>
      </c>
      <c r="H6769" s="103" t="str">
        <f>IFERROR(VLOOKUP(E6769,hoja!A:C,3,FALSE),0)</f>
        <v>0116</v>
      </c>
      <c r="I6769" s="24" t="str">
        <f t="shared" si="1977"/>
        <v>15010116</v>
      </c>
      <c r="K6769" s="36">
        <v>1144</v>
      </c>
      <c r="L6769" s="23" t="str">
        <f t="shared" si="1976"/>
        <v>NACIONAL</v>
      </c>
      <c r="M6769" s="40" t="s">
        <v>618</v>
      </c>
      <c r="N6769" s="23" t="s">
        <v>622</v>
      </c>
      <c r="O6769" s="23">
        <f t="shared" si="1978"/>
        <v>6</v>
      </c>
      <c r="P6769" s="23" t="str">
        <f t="shared" si="1979"/>
        <v>15010116Principal</v>
      </c>
    </row>
    <row r="6770" spans="1:16" ht="15" hidden="1" customHeight="1">
      <c r="A6770" s="23" t="s">
        <v>1330</v>
      </c>
      <c r="B6770" s="23" t="str">
        <f>IFERROR(VLOOKUP(A6770,hoja!$A$2:$E$970,4,FALSE),0)</f>
        <v>CENTRO</v>
      </c>
      <c r="C6770" s="23" t="str">
        <f>IFERROR(VLOOKUP(A6770,hoja!$A$2:$E$1370,5,FALSE),0)</f>
        <v>SESQUILÉ</v>
      </c>
      <c r="D6770" s="23" t="str">
        <f>IFERROR(VLOOKUP(A6770,hoja!A:D,3,FALSE),0)</f>
        <v>1501</v>
      </c>
      <c r="E6770" s="40" t="s">
        <v>723</v>
      </c>
      <c r="F6770" s="23" t="str">
        <f>IFERROR(VLOOKUP(E6770,hoja!$A$2:$E$6970,4,FALSE),0)</f>
        <v>COSTA</v>
      </c>
      <c r="G6770" s="23" t="str">
        <f>IFERROR(VLOOKUP(E6770,hoja!$A$2:$E$970,5,FALSE),0)</f>
        <v>SANTA MARTA</v>
      </c>
      <c r="H6770" s="103" t="str">
        <f>IFERROR(VLOOKUP(E6770,hoja!A:C,3,FALSE),0)</f>
        <v>0118</v>
      </c>
      <c r="I6770" s="24" t="str">
        <f t="shared" si="1977"/>
        <v>15010118</v>
      </c>
      <c r="K6770" s="36">
        <v>1022</v>
      </c>
      <c r="L6770" s="23" t="str">
        <f t="shared" si="1976"/>
        <v>NACIONAL</v>
      </c>
      <c r="M6770" s="40" t="s">
        <v>765</v>
      </c>
      <c r="N6770" s="23" t="s">
        <v>622</v>
      </c>
      <c r="O6770" s="23">
        <f t="shared" si="1978"/>
        <v>8</v>
      </c>
      <c r="P6770" s="23" t="str">
        <f t="shared" si="1979"/>
        <v>15010118Magdalena medio</v>
      </c>
    </row>
    <row r="6771" spans="1:16" ht="15" hidden="1" customHeight="1">
      <c r="A6771" s="23" t="s">
        <v>1330</v>
      </c>
      <c r="B6771" s="23" t="str">
        <f>IFERROR(VLOOKUP(A6771,hoja!$A$2:$E$970,4,FALSE),0)</f>
        <v>CENTRO</v>
      </c>
      <c r="C6771" s="23" t="str">
        <f>IFERROR(VLOOKUP(A6771,hoja!$A$2:$E$1370,5,FALSE),0)</f>
        <v>SESQUILÉ</v>
      </c>
      <c r="D6771" s="23" t="str">
        <f>IFERROR(VLOOKUP(A6771,hoja!A:D,3,FALSE),0)</f>
        <v>1501</v>
      </c>
      <c r="E6771" s="40" t="s">
        <v>723</v>
      </c>
      <c r="F6771" s="23" t="str">
        <f>IFERROR(VLOOKUP(E6771,hoja!$A$2:$E$6970,4,FALSE),0)</f>
        <v>COSTA</v>
      </c>
      <c r="G6771" s="23" t="str">
        <f>IFERROR(VLOOKUP(E6771,hoja!$A$2:$E$970,5,FALSE),0)</f>
        <v>SANTA MARTA</v>
      </c>
      <c r="H6771" s="103" t="str">
        <f>IFERROR(VLOOKUP(E6771,hoja!A:C,3,FALSE),0)</f>
        <v>0118</v>
      </c>
      <c r="I6771" s="24" t="str">
        <f t="shared" si="1977"/>
        <v>15010118</v>
      </c>
      <c r="K6771" s="23">
        <v>994</v>
      </c>
      <c r="L6771" s="23" t="str">
        <f t="shared" si="1976"/>
        <v>NACIONAL</v>
      </c>
      <c r="M6771" s="40" t="s">
        <v>618</v>
      </c>
      <c r="N6771" s="23" t="s">
        <v>622</v>
      </c>
      <c r="O6771" s="23">
        <f t="shared" si="1978"/>
        <v>8</v>
      </c>
      <c r="P6771" s="23" t="str">
        <f t="shared" si="1979"/>
        <v>15010118Principal</v>
      </c>
    </row>
    <row r="6772" spans="1:16" ht="15" hidden="1" customHeight="1">
      <c r="A6772" s="23" t="s">
        <v>1330</v>
      </c>
      <c r="B6772" s="23" t="str">
        <f>IFERROR(VLOOKUP(A6772,hoja!$A$2:$E$970,4,FALSE),0)</f>
        <v>CENTRO</v>
      </c>
      <c r="C6772" s="23" t="str">
        <f>IFERROR(VLOOKUP(A6772,hoja!$A$2:$E$1370,5,FALSE),0)</f>
        <v>SESQUILÉ</v>
      </c>
      <c r="D6772" s="23" t="str">
        <f>IFERROR(VLOOKUP(A6772,hoja!A:D,3,FALSE),0)</f>
        <v>1501</v>
      </c>
      <c r="E6772" s="40" t="s">
        <v>666</v>
      </c>
      <c r="F6772" s="23" t="str">
        <f>IFERROR(VLOOKUP(E6772,hoja!$A$2:$E$6970,4,FALSE),0)</f>
        <v>COSTA</v>
      </c>
      <c r="G6772" s="23" t="str">
        <f>IFERROR(VLOOKUP(E6772,hoja!$A$2:$E$970,5,FALSE),0)</f>
        <v>SINCELEJO</v>
      </c>
      <c r="H6772" s="103" t="str">
        <f>IFERROR(VLOOKUP(E6772,hoja!A:C,3,FALSE),0)</f>
        <v>0382</v>
      </c>
      <c r="I6772" s="24" t="str">
        <f t="shared" si="1977"/>
        <v>15010382</v>
      </c>
      <c r="K6772" s="23">
        <v>937</v>
      </c>
      <c r="L6772" s="23" t="str">
        <f t="shared" si="1976"/>
        <v>NACIONAL</v>
      </c>
      <c r="M6772" s="40" t="s">
        <v>623</v>
      </c>
      <c r="N6772" s="23" t="s">
        <v>622</v>
      </c>
      <c r="O6772" s="23">
        <f t="shared" si="1978"/>
        <v>8</v>
      </c>
      <c r="P6772" s="23" t="str">
        <f t="shared" si="1979"/>
        <v>15010382Facatativa</v>
      </c>
    </row>
    <row r="6773" spans="1:16" ht="15" hidden="1" customHeight="1">
      <c r="A6773" s="23" t="s">
        <v>1330</v>
      </c>
      <c r="B6773" s="23" t="str">
        <f>IFERROR(VLOOKUP(A6773,hoja!$A$2:$E$970,4,FALSE),0)</f>
        <v>CENTRO</v>
      </c>
      <c r="C6773" s="23" t="str">
        <f>IFERROR(VLOOKUP(A6773,hoja!$A$2:$E$1370,5,FALSE),0)</f>
        <v>SESQUILÉ</v>
      </c>
      <c r="D6773" s="23" t="str">
        <f>IFERROR(VLOOKUP(A6773,hoja!A:D,3,FALSE),0)</f>
        <v>1501</v>
      </c>
      <c r="E6773" s="40" t="s">
        <v>666</v>
      </c>
      <c r="F6773" s="23" t="str">
        <f>IFERROR(VLOOKUP(E6773,hoja!$A$2:$E$6970,4,FALSE),0)</f>
        <v>COSTA</v>
      </c>
      <c r="G6773" s="23" t="str">
        <f>IFERROR(VLOOKUP(E6773,hoja!$A$2:$E$970,5,FALSE),0)</f>
        <v>SINCELEJO</v>
      </c>
      <c r="H6773" s="103" t="str">
        <f>IFERROR(VLOOKUP(E6773,hoja!A:C,3,FALSE),0)</f>
        <v>0382</v>
      </c>
      <c r="I6773" s="24" t="str">
        <f t="shared" si="1977"/>
        <v>15010382</v>
      </c>
      <c r="K6773" s="36">
        <v>1095</v>
      </c>
      <c r="L6773" s="23" t="str">
        <f t="shared" si="1976"/>
        <v>NACIONAL</v>
      </c>
      <c r="M6773" s="40" t="s">
        <v>618</v>
      </c>
      <c r="N6773" s="23" t="s">
        <v>622</v>
      </c>
      <c r="O6773" s="23">
        <f t="shared" si="1978"/>
        <v>8</v>
      </c>
      <c r="P6773" s="23" t="str">
        <f t="shared" si="1979"/>
        <v>15010382Principal</v>
      </c>
    </row>
    <row r="6774" spans="1:16" ht="15" hidden="1" customHeight="1">
      <c r="A6774" s="23" t="s">
        <v>1330</v>
      </c>
      <c r="B6774" s="23" t="str">
        <f>IFERROR(VLOOKUP(A6774,hoja!$A$2:$E$970,4,FALSE),0)</f>
        <v>CENTRO</v>
      </c>
      <c r="C6774" s="23" t="str">
        <f>IFERROR(VLOOKUP(A6774,hoja!$A$2:$E$1370,5,FALSE),0)</f>
        <v>SESQUILÉ</v>
      </c>
      <c r="D6774" s="23" t="str">
        <f>IFERROR(VLOOKUP(A6774,hoja!A:D,3,FALSE),0)</f>
        <v>1501</v>
      </c>
      <c r="E6774" s="40" t="s">
        <v>727</v>
      </c>
      <c r="F6774" s="23" t="str">
        <f>IFERROR(VLOOKUP(E6774,hoja!$A$2:$E$6970,4,FALSE),0)</f>
        <v>CENTRO</v>
      </c>
      <c r="G6774" s="23" t="str">
        <f>IFERROR(VLOOKUP(E6774,hoja!$A$2:$E$970,5,FALSE),0)</f>
        <v>TUNJA</v>
      </c>
      <c r="H6774" s="103" t="str">
        <f>IFERROR(VLOOKUP(E6774,hoja!A:C,3,FALSE),0)</f>
        <v>0443</v>
      </c>
      <c r="I6774" s="24" t="str">
        <f t="shared" si="1977"/>
        <v>15010443</v>
      </c>
      <c r="K6774" s="23">
        <v>96</v>
      </c>
      <c r="L6774" s="23" t="str">
        <f t="shared" si="1976"/>
        <v>REGIONAL</v>
      </c>
      <c r="M6774" s="40" t="s">
        <v>618</v>
      </c>
      <c r="N6774" s="23" t="s">
        <v>622</v>
      </c>
      <c r="O6774" s="23">
        <f t="shared" si="1978"/>
        <v>25</v>
      </c>
      <c r="P6774" s="23" t="str">
        <f t="shared" si="1979"/>
        <v>15010443Principal</v>
      </c>
    </row>
    <row r="6775" spans="1:16" ht="15" hidden="1" customHeight="1">
      <c r="A6775" s="23" t="s">
        <v>1330</v>
      </c>
      <c r="B6775" s="23" t="str">
        <f>IFERROR(VLOOKUP(A6775,hoja!$A$2:$E$970,4,FALSE),0)</f>
        <v>CENTRO</v>
      </c>
      <c r="C6775" s="23" t="str">
        <f>IFERROR(VLOOKUP(A6775,hoja!$A$2:$E$1370,5,FALSE),0)</f>
        <v>SESQUILÉ</v>
      </c>
      <c r="D6775" s="23" t="str">
        <f>IFERROR(VLOOKUP(A6775,hoja!A:D,3,FALSE),0)</f>
        <v>1501</v>
      </c>
      <c r="E6775" s="40" t="s">
        <v>727</v>
      </c>
      <c r="F6775" s="23" t="str">
        <f>IFERROR(VLOOKUP(E6775,hoja!$A$2:$E$6970,4,FALSE),0)</f>
        <v>CENTRO</v>
      </c>
      <c r="G6775" s="23" t="str">
        <f>IFERROR(VLOOKUP(E6775,hoja!$A$2:$E$970,5,FALSE),0)</f>
        <v>TUNJA</v>
      </c>
      <c r="H6775" s="103" t="str">
        <f>IFERROR(VLOOKUP(E6775,hoja!A:C,3,FALSE),0)</f>
        <v>0443</v>
      </c>
      <c r="I6775" s="24" t="str">
        <f t="shared" si="1977"/>
        <v>15010443</v>
      </c>
      <c r="K6775" s="23">
        <v>96</v>
      </c>
      <c r="L6775" s="23" t="str">
        <f t="shared" si="1976"/>
        <v>REGIONAL</v>
      </c>
      <c r="M6775" s="40" t="s">
        <v>618</v>
      </c>
      <c r="N6775" s="23" t="s">
        <v>622</v>
      </c>
      <c r="O6775" s="23">
        <f t="shared" si="1978"/>
        <v>25</v>
      </c>
      <c r="P6775" s="23" t="str">
        <f t="shared" si="1979"/>
        <v>15010443Principal</v>
      </c>
    </row>
    <row r="6776" spans="1:16" ht="15" hidden="1" customHeight="1">
      <c r="A6776" s="23" t="s">
        <v>1330</v>
      </c>
      <c r="B6776" s="23" t="str">
        <f>IFERROR(VLOOKUP(A6776,hoja!$A$2:$E$970,4,FALSE),0)</f>
        <v>CENTRO</v>
      </c>
      <c r="C6776" s="23" t="str">
        <f>IFERROR(VLOOKUP(A6776,hoja!$A$2:$E$1370,5,FALSE),0)</f>
        <v>SESQUILÉ</v>
      </c>
      <c r="D6776" s="23" t="str">
        <f>IFERROR(VLOOKUP(A6776,hoja!A:D,3,FALSE),0)</f>
        <v>1501</v>
      </c>
      <c r="E6776" s="40" t="s">
        <v>728</v>
      </c>
      <c r="F6776" s="23" t="str">
        <f>IFERROR(VLOOKUP(E6776,hoja!$A$2:$E$6970,4,FALSE),0)</f>
        <v>CENTRO</v>
      </c>
      <c r="G6776" s="23" t="str">
        <f>IFERROR(VLOOKUP(E6776,hoja!$A$2:$E$970,5,FALSE),0)</f>
        <v>VILLETA</v>
      </c>
      <c r="H6776" s="103" t="str">
        <f>IFERROR(VLOOKUP(E6776,hoja!A:C,3,FALSE),0)</f>
        <v>0025</v>
      </c>
      <c r="I6776" s="24" t="str">
        <f t="shared" si="1977"/>
        <v>15010025</v>
      </c>
      <c r="K6776" s="23">
        <v>163</v>
      </c>
      <c r="L6776" s="23" t="str">
        <f t="shared" si="1976"/>
        <v>REGIONAL</v>
      </c>
      <c r="M6776" s="40" t="s">
        <v>618</v>
      </c>
      <c r="N6776" s="23" t="s">
        <v>622</v>
      </c>
      <c r="O6776" s="23">
        <f t="shared" si="1978"/>
        <v>25</v>
      </c>
      <c r="P6776" s="23" t="str">
        <f t="shared" si="1979"/>
        <v>15010025Principal</v>
      </c>
    </row>
    <row r="6777" spans="1:16" ht="15" hidden="1" customHeight="1">
      <c r="A6777" s="23" t="s">
        <v>1330</v>
      </c>
      <c r="B6777" s="23" t="str">
        <f>IFERROR(VLOOKUP(A6777,hoja!$A$2:$E$970,4,FALSE),0)</f>
        <v>CENTRO</v>
      </c>
      <c r="C6777" s="23" t="str">
        <f>IFERROR(VLOOKUP(A6777,hoja!$A$2:$E$1370,5,FALSE),0)</f>
        <v>SESQUILÉ</v>
      </c>
      <c r="D6777" s="23" t="str">
        <f>IFERROR(VLOOKUP(A6777,hoja!A:D,3,FALSE),0)</f>
        <v>1501</v>
      </c>
      <c r="E6777" s="40" t="s">
        <v>729</v>
      </c>
      <c r="F6777" s="23" t="str">
        <f>IFERROR(VLOOKUP(E6777,hoja!$A$2:$E$6970,4,FALSE),0)</f>
        <v>SANTANDER</v>
      </c>
      <c r="G6777" s="23" t="str">
        <f>IFERROR(VLOOKUP(E6777,hoja!$A$2:$E$970,5,FALSE),0)</f>
        <v>YOPAL</v>
      </c>
      <c r="H6777" s="103" t="str">
        <f>IFERROR(VLOOKUP(E6777,hoja!A:C,3,FALSE),0)</f>
        <v>0442</v>
      </c>
      <c r="I6777" s="24" t="str">
        <f t="shared" si="1977"/>
        <v>15010442</v>
      </c>
      <c r="K6777" s="23">
        <v>439</v>
      </c>
      <c r="L6777" s="23" t="str">
        <f t="shared" si="1976"/>
        <v>NACIONAL</v>
      </c>
      <c r="M6777" s="40" t="s">
        <v>618</v>
      </c>
      <c r="N6777" s="23" t="s">
        <v>622</v>
      </c>
      <c r="O6777" s="23">
        <f t="shared" si="1978"/>
        <v>16</v>
      </c>
      <c r="P6777" s="23" t="str">
        <f t="shared" si="1979"/>
        <v>15010442Principal</v>
      </c>
    </row>
    <row r="6778" spans="1:16" ht="15" hidden="1" customHeight="1">
      <c r="A6778" s="23" t="s">
        <v>1330</v>
      </c>
      <c r="B6778" s="23" t="str">
        <f>IFERROR(VLOOKUP(A6778,hoja!$A$2:$E$970,4,FALSE),0)</f>
        <v>CENTRO</v>
      </c>
      <c r="C6778" s="23" t="str">
        <f>IFERROR(VLOOKUP(A6778,hoja!$A$2:$E$1370,5,FALSE),0)</f>
        <v>SESQUILÉ</v>
      </c>
      <c r="D6778" s="23" t="str">
        <f>IFERROR(VLOOKUP(A6778,hoja!A:D,3,FALSE),0)</f>
        <v>1501</v>
      </c>
      <c r="E6778" s="40" t="s">
        <v>730</v>
      </c>
      <c r="F6778" s="23" t="str">
        <f>IFERROR(VLOOKUP(E6778,hoja!$A$2:$E$6970,4,FALSE),0)</f>
        <v>OCCIDENTE</v>
      </c>
      <c r="G6778" s="23" t="str">
        <f>IFERROR(VLOOKUP(E6778,hoja!$A$2:$E$970,5,FALSE),0)</f>
        <v>ZARZAL</v>
      </c>
      <c r="H6778" s="103" t="str">
        <f>IFERROR(VLOOKUP(E6778,hoja!A:C,3,FALSE),0)</f>
        <v>0412</v>
      </c>
      <c r="I6778" s="24" t="str">
        <f t="shared" si="1977"/>
        <v>15010412</v>
      </c>
      <c r="K6778" s="23">
        <v>415</v>
      </c>
      <c r="L6778" s="23" t="str">
        <f t="shared" si="1976"/>
        <v>NACIONAL</v>
      </c>
      <c r="M6778" s="40" t="s">
        <v>618</v>
      </c>
      <c r="N6778" s="23" t="s">
        <v>622</v>
      </c>
      <c r="O6778" s="23">
        <f t="shared" si="1978"/>
        <v>16</v>
      </c>
      <c r="P6778" s="23" t="str">
        <f t="shared" si="1979"/>
        <v>15010412Principal</v>
      </c>
    </row>
    <row r="6779" spans="1:16" ht="15" hidden="1" customHeight="1">
      <c r="A6779" s="23" t="s">
        <v>1330</v>
      </c>
      <c r="B6779" s="23" t="str">
        <f>IFERROR(VLOOKUP(A6779,hoja!$A$2:$E$970,4,FALSE),0)</f>
        <v>CENTRO</v>
      </c>
      <c r="C6779" s="23" t="str">
        <f>IFERROR(VLOOKUP(A6779,hoja!$A$2:$E$1370,5,FALSE),0)</f>
        <v>SESQUILÉ</v>
      </c>
      <c r="D6779" s="23" t="str">
        <f>IFERROR(VLOOKUP(A6779,hoja!A:D,3,FALSE),0)</f>
        <v>1501</v>
      </c>
      <c r="E6779" s="40" t="s">
        <v>730</v>
      </c>
      <c r="F6779" s="23" t="str">
        <f>IFERROR(VLOOKUP(E6779,hoja!$A$2:$E$6970,4,FALSE),0)</f>
        <v>OCCIDENTE</v>
      </c>
      <c r="G6779" s="23" t="str">
        <f>IFERROR(VLOOKUP(E6779,hoja!$A$2:$E$970,5,FALSE),0)</f>
        <v>ZARZAL</v>
      </c>
      <c r="H6779" s="103" t="str">
        <f>IFERROR(VLOOKUP(E6779,hoja!A:C,3,FALSE),0)</f>
        <v>0412</v>
      </c>
      <c r="I6779" s="24" t="str">
        <f t="shared" si="1977"/>
        <v>15010412</v>
      </c>
      <c r="K6779" s="23">
        <v>420</v>
      </c>
      <c r="L6779" s="23" t="str">
        <f t="shared" si="1976"/>
        <v>NACIONAL</v>
      </c>
      <c r="M6779" s="40" t="s">
        <v>618</v>
      </c>
      <c r="N6779" s="23" t="s">
        <v>622</v>
      </c>
      <c r="O6779" s="23">
        <f t="shared" si="1978"/>
        <v>16</v>
      </c>
      <c r="P6779" s="23" t="str">
        <f t="shared" si="1979"/>
        <v>15010412Principal</v>
      </c>
    </row>
    <row r="6780" spans="1:16" ht="15" hidden="1" customHeight="1">
      <c r="A6780" s="23" t="s">
        <v>1330</v>
      </c>
      <c r="B6780" s="23" t="str">
        <f>IFERROR(VLOOKUP(A6780,hoja!$A$2:$E$970,4,FALSE),0)</f>
        <v>CENTRO</v>
      </c>
      <c r="C6780" s="23" t="str">
        <f>IFERROR(VLOOKUP(A6780,hoja!$A$2:$E$1370,5,FALSE),0)</f>
        <v>SESQUILÉ</v>
      </c>
      <c r="D6780" s="23" t="str">
        <f>IFERROR(VLOOKUP(A6780,hoja!A:D,3,FALSE),0)</f>
        <v>1501</v>
      </c>
      <c r="E6780" s="40" t="s">
        <v>629</v>
      </c>
      <c r="F6780" s="23" t="str">
        <f>IFERROR(VLOOKUP(E6780,hoja!$A$2:$E$6970,4,FALSE),0)</f>
        <v>CENTRO</v>
      </c>
      <c r="G6780" s="23" t="str">
        <f>IFERROR(VLOOKUP(E6780,hoja!$A$2:$E$970,5,FALSE),0)</f>
        <v>ZIPAQUIRÁ</v>
      </c>
      <c r="H6780" s="103" t="str">
        <f>IFERROR(VLOOKUP(E6780,hoja!A:C,3,FALSE),0)</f>
        <v>0032</v>
      </c>
      <c r="I6780" s="24" t="str">
        <f t="shared" si="1977"/>
        <v>15010032</v>
      </c>
      <c r="K6780" s="23">
        <v>34</v>
      </c>
      <c r="L6780" s="23" t="str">
        <f t="shared" si="1976"/>
        <v>REGIONAL</v>
      </c>
      <c r="M6780" s="40" t="s">
        <v>618</v>
      </c>
      <c r="N6780" s="23" t="s">
        <v>622</v>
      </c>
      <c r="O6780" s="23">
        <f t="shared" si="1978"/>
        <v>25</v>
      </c>
      <c r="P6780" s="23" t="str">
        <f t="shared" si="1979"/>
        <v>15010032Principal</v>
      </c>
    </row>
    <row r="6781" spans="1:16" ht="15" hidden="1" customHeight="1">
      <c r="A6781" s="23" t="s">
        <v>1330</v>
      </c>
      <c r="B6781" s="23" t="str">
        <f>IFERROR(VLOOKUP(A6781,hoja!$A$2:$E$970,4,FALSE),0)</f>
        <v>CENTRO</v>
      </c>
      <c r="C6781" s="23" t="str">
        <f>IFERROR(VLOOKUP(A6781,hoja!$A$2:$E$1370,5,FALSE),0)</f>
        <v>SESQUILÉ</v>
      </c>
      <c r="D6781" s="23" t="str">
        <f>IFERROR(VLOOKUP(A6781,hoja!A:D,3,FALSE),0)</f>
        <v>1501</v>
      </c>
      <c r="E6781" s="40" t="s">
        <v>1336</v>
      </c>
      <c r="F6781" s="23" t="str">
        <f>IFERROR(VLOOKUP(E6781,hoja!$A$2:$E$6970,4,FALSE),0)</f>
        <v>CENTRO</v>
      </c>
      <c r="G6781" s="23" t="str">
        <f>IFERROR(VLOOKUP(E6781,hoja!$A$2:$E$970,5,FALSE),0)</f>
        <v>ZIPAQUIRÁ</v>
      </c>
      <c r="H6781" s="103" t="str">
        <f>IFERROR(VLOOKUP(E6781,hoja!A:C,3,FALSE),0)</f>
        <v>50783</v>
      </c>
      <c r="I6781" s="24" t="str">
        <f t="shared" si="1977"/>
        <v>150150783</v>
      </c>
      <c r="K6781" s="23">
        <v>1</v>
      </c>
      <c r="L6781" s="23" t="str">
        <f t="shared" si="1976"/>
        <v>REGIONAL</v>
      </c>
      <c r="M6781" s="40" t="s">
        <v>618</v>
      </c>
      <c r="N6781" s="23" t="s">
        <v>622</v>
      </c>
      <c r="O6781" s="23">
        <f t="shared" si="1978"/>
        <v>25</v>
      </c>
      <c r="P6781" s="23" t="str">
        <f t="shared" si="1979"/>
        <v>150150783Principal</v>
      </c>
    </row>
    <row r="6782" spans="1:16" ht="15" hidden="1" customHeight="1">
      <c r="A6782" s="23" t="s">
        <v>1330</v>
      </c>
      <c r="B6782" s="23" t="str">
        <f>IFERROR(VLOOKUP(A6782,hoja!$A$2:$E$970,4,FALSE),0)</f>
        <v>CENTRO</v>
      </c>
      <c r="C6782" s="23" t="str">
        <f>IFERROR(VLOOKUP(A6782,hoja!$A$2:$E$1370,5,FALSE),0)</f>
        <v>SESQUILÉ</v>
      </c>
      <c r="D6782" s="23" t="str">
        <f>IFERROR(VLOOKUP(A6782,hoja!A:D,3,FALSE),0)</f>
        <v>1501</v>
      </c>
      <c r="E6782" s="40" t="s">
        <v>1336</v>
      </c>
      <c r="F6782" s="23" t="str">
        <f>IFERROR(VLOOKUP(E6782,hoja!$A$2:$E$6970,4,FALSE),0)</f>
        <v>CENTRO</v>
      </c>
      <c r="G6782" s="23" t="str">
        <f>IFERROR(VLOOKUP(E6782,hoja!$A$2:$E$970,5,FALSE),0)</f>
        <v>ZIPAQUIRÁ</v>
      </c>
      <c r="H6782" s="103" t="str">
        <f>IFERROR(VLOOKUP(E6782,hoja!A:C,3,FALSE),0)</f>
        <v>50783</v>
      </c>
      <c r="I6782" s="24" t="str">
        <f t="shared" si="1977"/>
        <v>150150783</v>
      </c>
      <c r="K6782" s="23">
        <v>28</v>
      </c>
      <c r="L6782" s="23" t="str">
        <f t="shared" si="1976"/>
        <v>REGIONAL</v>
      </c>
      <c r="M6782" s="40" t="s">
        <v>618</v>
      </c>
      <c r="N6782" s="23" t="s">
        <v>622</v>
      </c>
      <c r="O6782" s="23">
        <f t="shared" si="1978"/>
        <v>25</v>
      </c>
      <c r="P6782" s="23" t="str">
        <f t="shared" si="1979"/>
        <v>150150783Principal</v>
      </c>
    </row>
    <row r="6783" spans="1:16" ht="15" hidden="1" customHeight="1">
      <c r="A6783" s="23" t="s">
        <v>1330</v>
      </c>
      <c r="B6783" s="23" t="str">
        <f>IFERROR(VLOOKUP(A6783,hoja!$A$2:$E$970,4,FALSE),0)</f>
        <v>CENTRO</v>
      </c>
      <c r="C6783" s="23" t="str">
        <f>IFERROR(VLOOKUP(A6783,hoja!$A$2:$E$1370,5,FALSE),0)</f>
        <v>SESQUILÉ</v>
      </c>
      <c r="D6783" s="23" t="str">
        <f>IFERROR(VLOOKUP(A6783,hoja!A:D,3,FALSE),0)</f>
        <v>1501</v>
      </c>
      <c r="E6783" s="40" t="s">
        <v>1336</v>
      </c>
      <c r="F6783" s="23" t="str">
        <f>IFERROR(VLOOKUP(E6783,hoja!$A$2:$E$6970,4,FALSE),0)</f>
        <v>CENTRO</v>
      </c>
      <c r="G6783" s="23" t="str">
        <f>IFERROR(VLOOKUP(E6783,hoja!$A$2:$E$970,5,FALSE),0)</f>
        <v>ZIPAQUIRÁ</v>
      </c>
      <c r="H6783" s="103" t="str">
        <f>IFERROR(VLOOKUP(E6783,hoja!A:C,3,FALSE),0)</f>
        <v>50783</v>
      </c>
      <c r="I6783" s="24" t="str">
        <f t="shared" si="1977"/>
        <v>150150783</v>
      </c>
      <c r="K6783" s="23">
        <v>28</v>
      </c>
      <c r="L6783" s="23" t="str">
        <f t="shared" si="1976"/>
        <v>REGIONAL</v>
      </c>
      <c r="M6783" s="40" t="s">
        <v>618</v>
      </c>
      <c r="N6783" s="23" t="s">
        <v>622</v>
      </c>
      <c r="O6783" s="23">
        <f t="shared" si="1978"/>
        <v>25</v>
      </c>
      <c r="P6783" s="23" t="str">
        <f t="shared" si="1979"/>
        <v>150150783Principal</v>
      </c>
    </row>
    <row r="6784" spans="1:16" ht="15" hidden="1" customHeight="1">
      <c r="A6784" s="23" t="s">
        <v>1330</v>
      </c>
      <c r="B6784" s="23" t="str">
        <f>IFERROR(VLOOKUP(A6784,hoja!$A$2:$E$970,4,FALSE),0)</f>
        <v>CENTRO</v>
      </c>
      <c r="C6784" s="23" t="str">
        <f>IFERROR(VLOOKUP(A6784,hoja!$A$2:$E$1370,5,FALSE),0)</f>
        <v>SESQUILÉ</v>
      </c>
      <c r="D6784" s="23" t="str">
        <f>IFERROR(VLOOKUP(A6784,hoja!A:D,3,FALSE),0)</f>
        <v>1501</v>
      </c>
      <c r="E6784" s="40" t="s">
        <v>633</v>
      </c>
      <c r="F6784" s="23" t="str">
        <f>IFERROR(VLOOKUP(E6784,hoja!$A$2:$E$6970,4,FALSE),0)</f>
        <v>CENTRO</v>
      </c>
      <c r="G6784" s="23" t="str">
        <f>IFERROR(VLOOKUP(E6784,hoja!$A$2:$E$970,5,FALSE),0)</f>
        <v>BOGOTÁ</v>
      </c>
      <c r="H6784" s="103" t="str">
        <f>IFERROR(VLOOKUP(E6784,hoja!A:C,3,FALSE),0)</f>
        <v>0002</v>
      </c>
      <c r="I6784" s="24" t="str">
        <f t="shared" si="1977"/>
        <v>15010002</v>
      </c>
      <c r="K6784" s="23">
        <v>62</v>
      </c>
      <c r="L6784" s="23" t="str">
        <f t="shared" si="1976"/>
        <v>REGIONAL</v>
      </c>
      <c r="M6784" s="40" t="s">
        <v>618</v>
      </c>
      <c r="N6784" s="23" t="s">
        <v>622</v>
      </c>
      <c r="O6784" s="23">
        <f t="shared" si="1978"/>
        <v>25</v>
      </c>
      <c r="P6784" s="23" t="str">
        <f t="shared" si="1979"/>
        <v>15010002Principal</v>
      </c>
    </row>
    <row r="6785" spans="1:16" ht="15" hidden="1" customHeight="1">
      <c r="A6785" s="23" t="s">
        <v>1330</v>
      </c>
      <c r="B6785" s="23" t="str">
        <f>IFERROR(VLOOKUP(A6785,hoja!$A$2:$E$970,4,FALSE),0)</f>
        <v>CENTRO</v>
      </c>
      <c r="C6785" s="23" t="str">
        <f>IFERROR(VLOOKUP(A6785,hoja!$A$2:$E$1370,5,FALSE),0)</f>
        <v>SESQUILÉ</v>
      </c>
      <c r="D6785" s="23" t="str">
        <f>IFERROR(VLOOKUP(A6785,hoja!A:D,3,FALSE),0)</f>
        <v>1501</v>
      </c>
      <c r="E6785" s="40" t="s">
        <v>686</v>
      </c>
      <c r="F6785" s="23" t="str">
        <f>IFERROR(VLOOKUP(E6785,hoja!$A$2:$E$6970,4,FALSE),0)</f>
        <v>SANTANDER</v>
      </c>
      <c r="G6785" s="23" t="str">
        <f>IFERROR(VLOOKUP(E6785,hoja!$A$2:$E$970,5,FALSE),0)</f>
        <v>BARRANCABERMEJA</v>
      </c>
      <c r="H6785" s="103" t="str">
        <f>IFERROR(VLOOKUP(E6785,hoja!A:C,3,FALSE),0)</f>
        <v>0424</v>
      </c>
      <c r="I6785" s="24" t="str">
        <f t="shared" si="1977"/>
        <v>15010424</v>
      </c>
      <c r="K6785" s="23">
        <v>479</v>
      </c>
      <c r="L6785" s="23" t="str">
        <f t="shared" si="1976"/>
        <v>NACIONAL</v>
      </c>
      <c r="M6785" s="40" t="s">
        <v>618</v>
      </c>
      <c r="N6785" s="23" t="s">
        <v>622</v>
      </c>
      <c r="O6785" s="23">
        <f t="shared" si="1978"/>
        <v>16</v>
      </c>
      <c r="P6785" s="23" t="str">
        <f t="shared" si="1979"/>
        <v>15010424Principal</v>
      </c>
    </row>
    <row r="6786" spans="1:16" ht="15" hidden="1" customHeight="1">
      <c r="A6786" s="23" t="s">
        <v>1330</v>
      </c>
      <c r="B6786" s="23" t="str">
        <f>IFERROR(VLOOKUP(A6786,hoja!$A$2:$E$970,4,FALSE),0)</f>
        <v>CENTRO</v>
      </c>
      <c r="C6786" s="23" t="str">
        <f>IFERROR(VLOOKUP(A6786,hoja!$A$2:$E$1370,5,FALSE),0)</f>
        <v>SESQUILÉ</v>
      </c>
      <c r="D6786" s="23" t="str">
        <f>IFERROR(VLOOKUP(A6786,hoja!A:D,3,FALSE),0)</f>
        <v>1501</v>
      </c>
      <c r="E6786" s="40" t="s">
        <v>635</v>
      </c>
      <c r="F6786" s="23" t="str">
        <f>IFERROR(VLOOKUP(E6786,hoja!$A$2:$E$6970,4,FALSE),0)</f>
        <v>CENTRO</v>
      </c>
      <c r="G6786" s="23" t="str">
        <f>IFERROR(VLOOKUP(E6786,hoja!$A$2:$E$970,5,FALSE),0)</f>
        <v>BOGOTÁ</v>
      </c>
      <c r="H6786" s="103" t="str">
        <f>IFERROR(VLOOKUP(E6786,hoja!A:C,3,FALSE),0)</f>
        <v>0021</v>
      </c>
      <c r="I6786" s="24" t="str">
        <f t="shared" si="1977"/>
        <v>15010021</v>
      </c>
      <c r="K6786" s="23">
        <v>63</v>
      </c>
      <c r="L6786" s="23" t="str">
        <f t="shared" si="1976"/>
        <v>REGIONAL</v>
      </c>
      <c r="M6786" s="40" t="s">
        <v>618</v>
      </c>
      <c r="N6786" s="23" t="s">
        <v>622</v>
      </c>
      <c r="O6786" s="23">
        <f t="shared" si="1978"/>
        <v>25</v>
      </c>
      <c r="P6786" s="23" t="str">
        <f t="shared" si="1979"/>
        <v>15010021Principal</v>
      </c>
    </row>
    <row r="6787" spans="1:16" ht="15" hidden="1" customHeight="1">
      <c r="A6787" s="23" t="s">
        <v>1330</v>
      </c>
      <c r="B6787" s="23" t="str">
        <f>IFERROR(VLOOKUP(A6787,hoja!$A$2:$E$970,4,FALSE),0)</f>
        <v>CENTRO</v>
      </c>
      <c r="C6787" s="23" t="str">
        <f>IFERROR(VLOOKUP(A6787,hoja!$A$2:$E$1370,5,FALSE),0)</f>
        <v>SESQUILÉ</v>
      </c>
      <c r="D6787" s="23" t="str">
        <f>IFERROR(VLOOKUP(A6787,hoja!A:D,3,FALSE),0)</f>
        <v>1501</v>
      </c>
      <c r="E6787" s="40" t="s">
        <v>636</v>
      </c>
      <c r="F6787" s="23" t="str">
        <f>IFERROR(VLOOKUP(E6787,hoja!$A$2:$E$6970,4,FALSE),0)</f>
        <v>CENTRO</v>
      </c>
      <c r="G6787" s="23" t="str">
        <f>IFERROR(VLOOKUP(E6787,hoja!$A$2:$E$970,5,FALSE),0)</f>
        <v>DUITAMA</v>
      </c>
      <c r="H6787" s="103" t="str">
        <f>IFERROR(VLOOKUP(E6787,hoja!A:C,3,FALSE),0)</f>
        <v>0441</v>
      </c>
      <c r="I6787" s="24" t="str">
        <f t="shared" si="1977"/>
        <v>15010441</v>
      </c>
      <c r="K6787" s="23">
        <v>146</v>
      </c>
      <c r="L6787" s="23" t="str">
        <f t="shared" si="1976"/>
        <v>REGIONAL</v>
      </c>
      <c r="M6787" s="40" t="s">
        <v>618</v>
      </c>
      <c r="N6787" s="23" t="s">
        <v>622</v>
      </c>
      <c r="O6787" s="23">
        <f t="shared" si="1978"/>
        <v>25</v>
      </c>
      <c r="P6787" s="23" t="str">
        <f t="shared" si="1979"/>
        <v>15010441Principal</v>
      </c>
    </row>
    <row r="6788" spans="1:16" ht="15" hidden="1" customHeight="1">
      <c r="A6788" s="23" t="s">
        <v>1330</v>
      </c>
      <c r="B6788" s="23" t="str">
        <f>IFERROR(VLOOKUP(A6788,hoja!$A$2:$E$970,4,FALSE),0)</f>
        <v>CENTRO</v>
      </c>
      <c r="C6788" s="23" t="str">
        <f>IFERROR(VLOOKUP(A6788,hoja!$A$2:$E$1370,5,FALSE),0)</f>
        <v>SESQUILÉ</v>
      </c>
      <c r="D6788" s="23" t="str">
        <f>IFERROR(VLOOKUP(A6788,hoja!A:D,3,FALSE),0)</f>
        <v>1501</v>
      </c>
      <c r="E6788" s="40" t="s">
        <v>636</v>
      </c>
      <c r="F6788" s="23" t="str">
        <f>IFERROR(VLOOKUP(E6788,hoja!$A$2:$E$6970,4,FALSE),0)</f>
        <v>CENTRO</v>
      </c>
      <c r="G6788" s="23" t="str">
        <f>IFERROR(VLOOKUP(E6788,hoja!$A$2:$E$970,5,FALSE),0)</f>
        <v>DUITAMA</v>
      </c>
      <c r="H6788" s="103" t="str">
        <f>IFERROR(VLOOKUP(E6788,hoja!A:C,3,FALSE),0)</f>
        <v>0441</v>
      </c>
      <c r="I6788" s="24" t="str">
        <f t="shared" si="1977"/>
        <v>15010441</v>
      </c>
      <c r="K6788" s="23">
        <v>147</v>
      </c>
      <c r="L6788" s="23" t="str">
        <f t="shared" si="1976"/>
        <v>REGIONAL</v>
      </c>
      <c r="M6788" s="40" t="s">
        <v>618</v>
      </c>
      <c r="N6788" s="23" t="s">
        <v>622</v>
      </c>
      <c r="O6788" s="23">
        <f t="shared" si="1978"/>
        <v>25</v>
      </c>
      <c r="P6788" s="23" t="str">
        <f t="shared" si="1979"/>
        <v>15010441Principal</v>
      </c>
    </row>
    <row r="6789" spans="1:16" ht="15" hidden="1" customHeight="1">
      <c r="A6789" s="23" t="s">
        <v>1330</v>
      </c>
      <c r="B6789" s="23" t="str">
        <f>IFERROR(VLOOKUP(A6789,hoja!$A$2:$E$970,4,FALSE),0)</f>
        <v>CENTRO</v>
      </c>
      <c r="C6789" s="23" t="str">
        <f>IFERROR(VLOOKUP(A6789,hoja!$A$2:$E$1370,5,FALSE),0)</f>
        <v>SESQUILÉ</v>
      </c>
      <c r="D6789" s="23" t="str">
        <f>IFERROR(VLOOKUP(A6789,hoja!A:D,3,FALSE),0)</f>
        <v>1501</v>
      </c>
      <c r="E6789" s="40" t="s">
        <v>732</v>
      </c>
      <c r="F6789" s="23" t="str">
        <f>IFERROR(VLOOKUP(E6789,hoja!$A$2:$E$6970,4,FALSE),0)</f>
        <v>CENTRO</v>
      </c>
      <c r="G6789" s="23" t="str">
        <f>IFERROR(VLOOKUP(E6789,hoja!$A$2:$E$970,5,FALSE),0)</f>
        <v>IBAGUÉ</v>
      </c>
      <c r="H6789" s="103" t="str">
        <f>IFERROR(VLOOKUP(E6789,hoja!A:C,3,FALSE),0)</f>
        <v>0389</v>
      </c>
      <c r="I6789" s="24" t="str">
        <f t="shared" si="1977"/>
        <v>15010389</v>
      </c>
      <c r="K6789" s="23">
        <v>233</v>
      </c>
      <c r="L6789" s="23" t="str">
        <f t="shared" si="1976"/>
        <v>REGIONAL</v>
      </c>
      <c r="M6789" s="40" t="s">
        <v>618</v>
      </c>
      <c r="N6789" s="23" t="s">
        <v>622</v>
      </c>
      <c r="O6789" s="23">
        <f t="shared" si="1978"/>
        <v>25</v>
      </c>
      <c r="P6789" s="23" t="str">
        <f t="shared" si="1979"/>
        <v>15010389Principal</v>
      </c>
    </row>
    <row r="6790" spans="1:16" ht="15" hidden="1" customHeight="1">
      <c r="A6790" s="23" t="s">
        <v>1330</v>
      </c>
      <c r="B6790" s="23" t="str">
        <f>IFERROR(VLOOKUP(A6790,hoja!$A$2:$E$970,4,FALSE),0)</f>
        <v>CENTRO</v>
      </c>
      <c r="C6790" s="23" t="str">
        <f>IFERROR(VLOOKUP(A6790,hoja!$A$2:$E$1370,5,FALSE),0)</f>
        <v>SESQUILÉ</v>
      </c>
      <c r="D6790" s="23" t="str">
        <f>IFERROR(VLOOKUP(A6790,hoja!A:D,3,FALSE),0)</f>
        <v>1501</v>
      </c>
      <c r="E6790" s="40" t="s">
        <v>667</v>
      </c>
      <c r="F6790" s="23" t="str">
        <f>IFERROR(VLOOKUP(E6790,hoja!$A$2:$E$6970,4,FALSE),0)</f>
        <v>COSTA</v>
      </c>
      <c r="G6790" s="23" t="str">
        <f>IFERROR(VLOOKUP(E6790,hoja!$A$2:$E$970,5,FALSE),0)</f>
        <v>MONTERÍA</v>
      </c>
      <c r="H6790" s="103" t="str">
        <f>IFERROR(VLOOKUP(E6790,hoja!A:C,3,FALSE),0)</f>
        <v>0381</v>
      </c>
      <c r="I6790" s="24" t="str">
        <f t="shared" si="1977"/>
        <v>15010381</v>
      </c>
      <c r="K6790" s="23">
        <v>867</v>
      </c>
      <c r="L6790" s="23" t="str">
        <f t="shared" si="1976"/>
        <v>NACIONAL</v>
      </c>
      <c r="M6790" s="40" t="s">
        <v>618</v>
      </c>
      <c r="N6790" s="23" t="s">
        <v>622</v>
      </c>
      <c r="O6790" s="23">
        <f t="shared" si="1978"/>
        <v>8</v>
      </c>
      <c r="P6790" s="23" t="str">
        <f t="shared" si="1979"/>
        <v>15010381Principal</v>
      </c>
    </row>
    <row r="6791" spans="1:16" ht="15" hidden="1" customHeight="1">
      <c r="A6791" s="23" t="s">
        <v>1330</v>
      </c>
      <c r="B6791" s="23" t="str">
        <f>IFERROR(VLOOKUP(A6791,hoja!$A$2:$E$970,4,FALSE),0)</f>
        <v>CENTRO</v>
      </c>
      <c r="C6791" s="23" t="str">
        <f>IFERROR(VLOOKUP(A6791,hoja!$A$2:$E$1370,5,FALSE),0)</f>
        <v>SESQUILÉ</v>
      </c>
      <c r="D6791" s="23" t="str">
        <f>IFERROR(VLOOKUP(A6791,hoja!A:D,3,FALSE),0)</f>
        <v>1501</v>
      </c>
      <c r="E6791" s="40" t="s">
        <v>679</v>
      </c>
      <c r="F6791" s="23" t="str">
        <f>IFERROR(VLOOKUP(E6791,hoja!$A$2:$E$6970,4,FALSE),0)</f>
        <v>CENTRO</v>
      </c>
      <c r="G6791" s="23" t="str">
        <f>IFERROR(VLOOKUP(E6791,hoja!$A$2:$E$970,5,FALSE),0)</f>
        <v>NEIVA</v>
      </c>
      <c r="H6791" s="103" t="str">
        <f>IFERROR(VLOOKUP(E6791,hoja!A:C,3,FALSE),0)</f>
        <v>0385</v>
      </c>
      <c r="I6791" s="24" t="str">
        <f t="shared" si="1977"/>
        <v>15010385</v>
      </c>
      <c r="K6791" s="23">
        <v>367</v>
      </c>
      <c r="L6791" s="23" t="str">
        <f t="shared" si="1976"/>
        <v>REGIONAL</v>
      </c>
      <c r="M6791" s="40" t="s">
        <v>618</v>
      </c>
      <c r="N6791" s="23" t="s">
        <v>622</v>
      </c>
      <c r="O6791" s="23">
        <f t="shared" si="1978"/>
        <v>16</v>
      </c>
      <c r="P6791" s="23" t="str">
        <f t="shared" si="1979"/>
        <v>15010385Principal</v>
      </c>
    </row>
    <row r="6792" spans="1:16" ht="15" hidden="1" customHeight="1">
      <c r="A6792" s="23" t="s">
        <v>1330</v>
      </c>
      <c r="B6792" s="23" t="str">
        <f>IFERROR(VLOOKUP(A6792,hoja!$A$2:$E$970,4,FALSE),0)</f>
        <v>CENTRO</v>
      </c>
      <c r="C6792" s="23" t="str">
        <f>IFERROR(VLOOKUP(A6792,hoja!$A$2:$E$1370,5,FALSE),0)</f>
        <v>SESQUILÉ</v>
      </c>
      <c r="D6792" s="23" t="str">
        <f>IFERROR(VLOOKUP(A6792,hoja!A:D,3,FALSE),0)</f>
        <v>1501</v>
      </c>
      <c r="E6792" s="40" t="s">
        <v>637</v>
      </c>
      <c r="F6792" s="23" t="str">
        <f>IFERROR(VLOOKUP(E6792,hoja!$A$2:$E$6970,4,FALSE),0)</f>
        <v>SANTANDER</v>
      </c>
      <c r="G6792" s="23" t="str">
        <f>IFERROR(VLOOKUP(E6792,hoja!$A$2:$E$970,5,FALSE),0)</f>
        <v>PIEDECUESTA</v>
      </c>
      <c r="H6792" s="103" t="str">
        <f>IFERROR(VLOOKUP(E6792,hoja!A:C,3,FALSE),0)</f>
        <v>0422</v>
      </c>
      <c r="I6792" s="24" t="str">
        <f t="shared" si="1977"/>
        <v>15010422</v>
      </c>
      <c r="K6792" s="23">
        <v>469</v>
      </c>
      <c r="L6792" s="23" t="str">
        <f t="shared" si="1976"/>
        <v>NACIONAL</v>
      </c>
      <c r="M6792" s="40" t="s">
        <v>1447</v>
      </c>
      <c r="N6792" s="23" t="s">
        <v>622</v>
      </c>
      <c r="O6792" s="23">
        <f t="shared" si="1978"/>
        <v>16</v>
      </c>
      <c r="P6792" s="23" t="str">
        <f t="shared" si="1979"/>
        <v>15010422Mag.Medio-San Alberto</v>
      </c>
    </row>
    <row r="6793" spans="1:16" ht="15" hidden="1" customHeight="1">
      <c r="A6793" s="23" t="s">
        <v>1330</v>
      </c>
      <c r="B6793" s="23" t="str">
        <f>IFERROR(VLOOKUP(A6793,hoja!$A$2:$E$970,4,FALSE),0)</f>
        <v>CENTRO</v>
      </c>
      <c r="C6793" s="23" t="str">
        <f>IFERROR(VLOOKUP(A6793,hoja!$A$2:$E$1370,5,FALSE),0)</f>
        <v>SESQUILÉ</v>
      </c>
      <c r="D6793" s="23" t="str">
        <f>IFERROR(VLOOKUP(A6793,hoja!A:D,3,FALSE),0)</f>
        <v>1501</v>
      </c>
      <c r="E6793" s="40" t="s">
        <v>668</v>
      </c>
      <c r="F6793" s="23" t="str">
        <f>IFERROR(VLOOKUP(E6793,hoja!$A$2:$E$6970,4,FALSE),0)</f>
        <v>COSTA</v>
      </c>
      <c r="G6793" s="23" t="str">
        <f>IFERROR(VLOOKUP(E6793,hoja!$A$2:$E$970,5,FALSE),0)</f>
        <v>VALLEDUPAR</v>
      </c>
      <c r="H6793" s="103" t="str">
        <f>IFERROR(VLOOKUP(E6793,hoja!A:C,3,FALSE),0)</f>
        <v>0447</v>
      </c>
      <c r="I6793" s="24" t="str">
        <f t="shared" si="1977"/>
        <v>15010447</v>
      </c>
      <c r="K6793" s="23">
        <v>922</v>
      </c>
      <c r="L6793" s="23" t="str">
        <f t="shared" si="1976"/>
        <v>NACIONAL</v>
      </c>
      <c r="M6793" s="40" t="s">
        <v>765</v>
      </c>
      <c r="N6793" s="23" t="s">
        <v>622</v>
      </c>
      <c r="O6793" s="23">
        <f t="shared" si="1978"/>
        <v>8</v>
      </c>
      <c r="P6793" s="23" t="str">
        <f t="shared" si="1979"/>
        <v>15010447Magdalena medio</v>
      </c>
    </row>
    <row r="6794" spans="1:16" ht="15" hidden="1" customHeight="1">
      <c r="A6794" s="23" t="s">
        <v>1330</v>
      </c>
      <c r="B6794" s="23" t="str">
        <f>IFERROR(VLOOKUP(A6794,hoja!$A$2:$E$970,4,FALSE),0)</f>
        <v>CENTRO</v>
      </c>
      <c r="C6794" s="23" t="str">
        <f>IFERROR(VLOOKUP(A6794,hoja!$A$2:$E$1370,5,FALSE),0)</f>
        <v>SESQUILÉ</v>
      </c>
      <c r="D6794" s="23" t="str">
        <f>IFERROR(VLOOKUP(A6794,hoja!A:D,3,FALSE),0)</f>
        <v>1501</v>
      </c>
      <c r="E6794" s="40" t="s">
        <v>668</v>
      </c>
      <c r="F6794" s="23" t="str">
        <f>IFERROR(VLOOKUP(E6794,hoja!$A$2:$E$6970,4,FALSE),0)</f>
        <v>COSTA</v>
      </c>
      <c r="G6794" s="23" t="str">
        <f>IFERROR(VLOOKUP(E6794,hoja!$A$2:$E$970,5,FALSE),0)</f>
        <v>VALLEDUPAR</v>
      </c>
      <c r="H6794" s="103" t="str">
        <f>IFERROR(VLOOKUP(E6794,hoja!A:C,3,FALSE),0)</f>
        <v>0447</v>
      </c>
      <c r="I6794" s="24" t="str">
        <f t="shared" si="1977"/>
        <v>15010447</v>
      </c>
      <c r="K6794" s="23">
        <v>839</v>
      </c>
      <c r="L6794" s="23" t="str">
        <f t="shared" si="1976"/>
        <v>NACIONAL</v>
      </c>
      <c r="M6794" s="40" t="s">
        <v>618</v>
      </c>
      <c r="N6794" s="23" t="s">
        <v>622</v>
      </c>
      <c r="O6794" s="23">
        <f t="shared" si="1978"/>
        <v>8</v>
      </c>
      <c r="P6794" s="23" t="str">
        <f t="shared" si="1979"/>
        <v>15010447Principal</v>
      </c>
    </row>
    <row r="6795" spans="1:16" ht="15" hidden="1" customHeight="1">
      <c r="A6795" s="23" t="s">
        <v>1330</v>
      </c>
      <c r="B6795" s="23" t="str">
        <f>IFERROR(VLOOKUP(A6795,hoja!$A$2:$E$970,4,FALSE),0)</f>
        <v>CENTRO</v>
      </c>
      <c r="C6795" s="23" t="str">
        <f>IFERROR(VLOOKUP(A6795,hoja!$A$2:$E$1370,5,FALSE),0)</f>
        <v>SESQUILÉ</v>
      </c>
      <c r="D6795" s="23" t="str">
        <f>IFERROR(VLOOKUP(A6795,hoja!A:D,3,FALSE),0)</f>
        <v>1501</v>
      </c>
      <c r="E6795" s="40" t="s">
        <v>681</v>
      </c>
      <c r="F6795" s="23" t="str">
        <f>IFERROR(VLOOKUP(E6795,hoja!$A$2:$E$6970,4,FALSE),0)</f>
        <v>CENTRO</v>
      </c>
      <c r="G6795" s="23" t="str">
        <f>IFERROR(VLOOKUP(E6795,hoja!$A$2:$E$970,5,FALSE),0)</f>
        <v>VILLAVICENCIO</v>
      </c>
      <c r="H6795" s="103" t="str">
        <f>IFERROR(VLOOKUP(E6795,hoja!A:C,3,FALSE),0)</f>
        <v>0393</v>
      </c>
      <c r="I6795" s="24" t="str">
        <f t="shared" si="1977"/>
        <v>15010393</v>
      </c>
      <c r="K6795" s="23">
        <v>179</v>
      </c>
      <c r="L6795" s="23" t="str">
        <f t="shared" si="1976"/>
        <v>REGIONAL</v>
      </c>
      <c r="M6795" s="40" t="s">
        <v>618</v>
      </c>
      <c r="N6795" s="23" t="s">
        <v>622</v>
      </c>
      <c r="O6795" s="23">
        <f t="shared" si="1978"/>
        <v>25</v>
      </c>
      <c r="P6795" s="23" t="str">
        <f t="shared" si="1979"/>
        <v>15010393Principal</v>
      </c>
    </row>
    <row r="6796" spans="1:16" ht="15" hidden="1" customHeight="1">
      <c r="A6796" s="23" t="s">
        <v>1330</v>
      </c>
      <c r="B6796" s="23" t="str">
        <f>IFERROR(VLOOKUP(A6796,hoja!$A$2:$E$970,4,FALSE),0)</f>
        <v>CENTRO</v>
      </c>
      <c r="C6796" s="23" t="str">
        <f>IFERROR(VLOOKUP(A6796,hoja!$A$2:$E$1370,5,FALSE),0)</f>
        <v>SESQUILÉ</v>
      </c>
      <c r="D6796" s="23" t="str">
        <f>IFERROR(VLOOKUP(A6796,hoja!A:D,3,FALSE),0)</f>
        <v>1501</v>
      </c>
      <c r="E6796" s="40" t="s">
        <v>1331</v>
      </c>
      <c r="F6796" s="23" t="str">
        <f>IFERROR(VLOOKUP(E6796,hoja!$A$2:$E$6970,4,FALSE),0)</f>
        <v>CENTRO</v>
      </c>
      <c r="G6796" s="23" t="str">
        <f>IFERROR(VLOOKUP(E6796,hoja!$A$2:$E$970,5,FALSE),0)</f>
        <v>BOGOTÁ</v>
      </c>
      <c r="H6796" s="103" t="str">
        <f>IFERROR(VLOOKUP(E6796,hoja!A:C,3,FALSE),0)</f>
        <v>50786</v>
      </c>
      <c r="I6796" s="24" t="str">
        <f t="shared" si="1977"/>
        <v>150150786</v>
      </c>
      <c r="K6796" s="23">
        <v>68</v>
      </c>
      <c r="L6796" s="23" t="str">
        <f t="shared" si="1976"/>
        <v>REGIONAL</v>
      </c>
      <c r="M6796" s="40" t="s">
        <v>618</v>
      </c>
      <c r="N6796" s="23" t="s">
        <v>622</v>
      </c>
      <c r="O6796" s="23">
        <f t="shared" si="1978"/>
        <v>25</v>
      </c>
      <c r="P6796" s="23" t="str">
        <f t="shared" si="1979"/>
        <v>150150786Principal</v>
      </c>
    </row>
    <row r="6797" spans="1:16" ht="15" hidden="1" customHeight="1">
      <c r="A6797" s="23" t="s">
        <v>1330</v>
      </c>
      <c r="B6797" s="23" t="str">
        <f>IFERROR(VLOOKUP(A6797,hoja!$A$2:$E$970,4,FALSE),0)</f>
        <v>CENTRO</v>
      </c>
      <c r="C6797" s="23" t="str">
        <f>IFERROR(VLOOKUP(A6797,hoja!$A$2:$E$1370,5,FALSE),0)</f>
        <v>SESQUILÉ</v>
      </c>
      <c r="D6797" s="23" t="str">
        <f>IFERROR(VLOOKUP(A6797,hoja!A:D,3,FALSE),0)</f>
        <v>1501</v>
      </c>
      <c r="E6797" s="40" t="s">
        <v>1331</v>
      </c>
      <c r="F6797" s="23" t="str">
        <f>IFERROR(VLOOKUP(E6797,hoja!$A$2:$E$6970,4,FALSE),0)</f>
        <v>CENTRO</v>
      </c>
      <c r="G6797" s="23" t="str">
        <f>IFERROR(VLOOKUP(E6797,hoja!$A$2:$E$970,5,FALSE),0)</f>
        <v>BOGOTÁ</v>
      </c>
      <c r="H6797" s="103" t="str">
        <f>IFERROR(VLOOKUP(E6797,hoja!A:C,3,FALSE),0)</f>
        <v>50786</v>
      </c>
      <c r="I6797" s="24" t="str">
        <f t="shared" si="1977"/>
        <v>150150786</v>
      </c>
      <c r="K6797" s="23">
        <v>62</v>
      </c>
      <c r="L6797" s="23" t="str">
        <f t="shared" si="1976"/>
        <v>REGIONAL</v>
      </c>
      <c r="M6797" s="40" t="s">
        <v>618</v>
      </c>
      <c r="N6797" s="23" t="s">
        <v>622</v>
      </c>
      <c r="O6797" s="23">
        <f t="shared" si="1978"/>
        <v>25</v>
      </c>
      <c r="P6797" s="23" t="str">
        <f t="shared" si="1979"/>
        <v>150150786Principal</v>
      </c>
    </row>
    <row r="6798" spans="1:16" ht="15" hidden="1" customHeight="1">
      <c r="A6798" s="23" t="s">
        <v>1330</v>
      </c>
      <c r="B6798" s="23" t="str">
        <f>IFERROR(VLOOKUP(A6798,hoja!$A$2:$E$970,4,FALSE),0)</f>
        <v>CENTRO</v>
      </c>
      <c r="C6798" s="23" t="str">
        <f>IFERROR(VLOOKUP(A6798,hoja!$A$2:$E$1370,5,FALSE),0)</f>
        <v>SESQUILÉ</v>
      </c>
      <c r="D6798" s="23" t="str">
        <f>IFERROR(VLOOKUP(A6798,hoja!A:D,3,FALSE),0)</f>
        <v>1501</v>
      </c>
      <c r="E6798" s="40" t="s">
        <v>942</v>
      </c>
      <c r="F6798" s="23" t="str">
        <f>IFERROR(VLOOKUP(E6798,hoja!$A$2:$E$6970,4,FALSE),0)</f>
        <v>CENTRO</v>
      </c>
      <c r="G6798" s="23" t="str">
        <f>IFERROR(VLOOKUP(E6798,hoja!$A$2:$E$970,5,FALSE),0)</f>
        <v>BOGOTÁ</v>
      </c>
      <c r="H6798" s="103" t="str">
        <f>IFERROR(VLOOKUP(E6798,hoja!A:C,3,FALSE),0)</f>
        <v>60002</v>
      </c>
      <c r="I6798" s="24" t="str">
        <f t="shared" si="1977"/>
        <v>150160002</v>
      </c>
      <c r="K6798" s="23">
        <v>71</v>
      </c>
      <c r="L6798" s="23" t="str">
        <f t="shared" si="1976"/>
        <v>REGIONAL</v>
      </c>
      <c r="M6798" s="40" t="s">
        <v>618</v>
      </c>
      <c r="N6798" s="23" t="s">
        <v>622</v>
      </c>
      <c r="O6798" s="23">
        <f t="shared" si="1978"/>
        <v>25</v>
      </c>
      <c r="P6798" s="23" t="str">
        <f t="shared" si="1979"/>
        <v>150160002Principal</v>
      </c>
    </row>
    <row r="6799" spans="1:16" ht="15" hidden="1" customHeight="1">
      <c r="A6799" s="23" t="s">
        <v>1330</v>
      </c>
      <c r="B6799" s="23" t="str">
        <f>IFERROR(VLOOKUP(A6799,hoja!$A$2:$E$970,4,FALSE),0)</f>
        <v>CENTRO</v>
      </c>
      <c r="C6799" s="23" t="str">
        <f>IFERROR(VLOOKUP(A6799,hoja!$A$2:$E$1370,5,FALSE),0)</f>
        <v>SESQUILÉ</v>
      </c>
      <c r="D6799" s="23" t="str">
        <f>IFERROR(VLOOKUP(A6799,hoja!A:D,3,FALSE),0)</f>
        <v>1501</v>
      </c>
      <c r="E6799" s="40" t="s">
        <v>942</v>
      </c>
      <c r="F6799" s="23" t="str">
        <f>IFERROR(VLOOKUP(E6799,hoja!$A$2:$E$6970,4,FALSE),0)</f>
        <v>CENTRO</v>
      </c>
      <c r="G6799" s="23" t="str">
        <f>IFERROR(VLOOKUP(E6799,hoja!$A$2:$E$970,5,FALSE),0)</f>
        <v>BOGOTÁ</v>
      </c>
      <c r="H6799" s="103" t="str">
        <f>IFERROR(VLOOKUP(E6799,hoja!A:C,3,FALSE),0)</f>
        <v>60002</v>
      </c>
      <c r="I6799" s="24" t="str">
        <f t="shared" si="1977"/>
        <v>150160002</v>
      </c>
      <c r="K6799" s="23">
        <v>61</v>
      </c>
      <c r="L6799" s="23" t="str">
        <f t="shared" si="1976"/>
        <v>REGIONAL</v>
      </c>
      <c r="M6799" s="40" t="s">
        <v>618</v>
      </c>
      <c r="N6799" s="23" t="s">
        <v>622</v>
      </c>
      <c r="O6799" s="23">
        <f t="shared" si="1978"/>
        <v>25</v>
      </c>
      <c r="P6799" s="23" t="str">
        <f t="shared" si="1979"/>
        <v>150160002Principal</v>
      </c>
    </row>
    <row r="6800" spans="1:16" ht="15" hidden="1" customHeight="1">
      <c r="A6800" s="23" t="s">
        <v>1330</v>
      </c>
      <c r="B6800" s="23" t="str">
        <f>IFERROR(VLOOKUP(A6800,hoja!$A$2:$E$970,4,FALSE),0)</f>
        <v>CENTRO</v>
      </c>
      <c r="C6800" s="23" t="str">
        <f>IFERROR(VLOOKUP(A6800,hoja!$A$2:$E$1370,5,FALSE),0)</f>
        <v>SESQUILÉ</v>
      </c>
      <c r="D6800" s="23" t="str">
        <f>IFERROR(VLOOKUP(A6800,hoja!A:D,3,FALSE),0)</f>
        <v>1501</v>
      </c>
      <c r="E6800" s="40" t="s">
        <v>641</v>
      </c>
      <c r="F6800" s="23" t="str">
        <f>IFERROR(VLOOKUP(E6800,hoja!$A$2:$E$6970,4,FALSE),0)</f>
        <v>ANTIOQUIA</v>
      </c>
      <c r="G6800" s="23" t="str">
        <f>IFERROR(VLOOKUP(E6800,hoja!$A$2:$E$970,5,FALSE),0)</f>
        <v>MEDELLÍN</v>
      </c>
      <c r="H6800" s="103" t="str">
        <f>IFERROR(VLOOKUP(E6800,hoja!A:C,3,FALSE),0)</f>
        <v>0079</v>
      </c>
      <c r="I6800" s="24" t="str">
        <f t="shared" si="1977"/>
        <v>15010079</v>
      </c>
      <c r="K6800" s="23">
        <v>469</v>
      </c>
      <c r="L6800" s="23" t="str">
        <f t="shared" si="1976"/>
        <v>NACIONAL</v>
      </c>
      <c r="M6800" s="40" t="s">
        <v>674</v>
      </c>
      <c r="N6800" s="23" t="s">
        <v>622</v>
      </c>
      <c r="O6800" s="23">
        <f t="shared" si="1978"/>
        <v>16</v>
      </c>
      <c r="P6800" s="23" t="str">
        <f t="shared" si="1979"/>
        <v>15010079La Vega</v>
      </c>
    </row>
    <row r="6801" spans="1:16" ht="15" hidden="1" customHeight="1">
      <c r="A6801" s="23" t="s">
        <v>1330</v>
      </c>
      <c r="B6801" s="23" t="str">
        <f>IFERROR(VLOOKUP(A6801,hoja!$A$2:$E$970,4,FALSE),0)</f>
        <v>CENTRO</v>
      </c>
      <c r="C6801" s="23" t="str">
        <f>IFERROR(VLOOKUP(A6801,hoja!$A$2:$E$1370,5,FALSE),0)</f>
        <v>SESQUILÉ</v>
      </c>
      <c r="D6801" s="23" t="str">
        <f>IFERROR(VLOOKUP(A6801,hoja!A:D,3,FALSE),0)</f>
        <v>1501</v>
      </c>
      <c r="E6801" s="40" t="s">
        <v>641</v>
      </c>
      <c r="F6801" s="23" t="str">
        <f>IFERROR(VLOOKUP(E6801,hoja!$A$2:$E$6970,4,FALSE),0)</f>
        <v>ANTIOQUIA</v>
      </c>
      <c r="G6801" s="23" t="str">
        <f>IFERROR(VLOOKUP(E6801,hoja!$A$2:$E$970,5,FALSE),0)</f>
        <v>MEDELLÍN</v>
      </c>
      <c r="H6801" s="103" t="str">
        <f>IFERROR(VLOOKUP(E6801,hoja!A:C,3,FALSE),0)</f>
        <v>0079</v>
      </c>
      <c r="I6801" s="24" t="str">
        <f t="shared" si="1977"/>
        <v>15010079</v>
      </c>
      <c r="K6801" s="23">
        <v>463</v>
      </c>
      <c r="L6801" s="23" t="str">
        <f t="shared" si="1976"/>
        <v>NACIONAL</v>
      </c>
      <c r="M6801" s="40" t="s">
        <v>618</v>
      </c>
      <c r="N6801" s="23" t="s">
        <v>622</v>
      </c>
      <c r="O6801" s="23">
        <f t="shared" si="1978"/>
        <v>16</v>
      </c>
      <c r="P6801" s="23" t="str">
        <f t="shared" si="1979"/>
        <v>15010079Principal</v>
      </c>
    </row>
    <row r="6802" spans="1:16" ht="15" hidden="1" customHeight="1">
      <c r="A6802" s="23" t="s">
        <v>1330</v>
      </c>
      <c r="B6802" s="23" t="str">
        <f>IFERROR(VLOOKUP(A6802,hoja!$A$2:$E$970,4,FALSE),0)</f>
        <v>CENTRO</v>
      </c>
      <c r="C6802" s="23" t="str">
        <f>IFERROR(VLOOKUP(A6802,hoja!$A$2:$E$1370,5,FALSE),0)</f>
        <v>SESQUILÉ</v>
      </c>
      <c r="D6802" s="23" t="str">
        <f>IFERROR(VLOOKUP(A6802,hoja!A:D,3,FALSE),0)</f>
        <v>1501</v>
      </c>
      <c r="E6802" s="40" t="s">
        <v>670</v>
      </c>
      <c r="F6802" s="23" t="str">
        <f>IFERROR(VLOOKUP(E6802,hoja!$A$2:$E$6970,4,FALSE),0)</f>
        <v>OCCIDENTE</v>
      </c>
      <c r="G6802" s="23" t="str">
        <f>IFERROR(VLOOKUP(E6802,hoja!$A$2:$E$970,5,FALSE),0)</f>
        <v>PEREIRA</v>
      </c>
      <c r="H6802" s="103" t="str">
        <f>IFERROR(VLOOKUP(E6802,hoja!A:C,3,FALSE),0)</f>
        <v>0134</v>
      </c>
      <c r="I6802" s="24" t="str">
        <f t="shared" si="1977"/>
        <v>15010134</v>
      </c>
      <c r="K6802" s="23">
        <v>372</v>
      </c>
      <c r="L6802" s="23" t="str">
        <f t="shared" si="1976"/>
        <v>NACIONAL</v>
      </c>
      <c r="M6802" s="40" t="s">
        <v>618</v>
      </c>
      <c r="N6802" s="23" t="s">
        <v>622</v>
      </c>
      <c r="O6802" s="23">
        <f t="shared" si="1978"/>
        <v>16</v>
      </c>
      <c r="P6802" s="23" t="str">
        <f t="shared" si="1979"/>
        <v>15010134Principal</v>
      </c>
    </row>
    <row r="6803" spans="1:16" ht="15" hidden="1" customHeight="1">
      <c r="A6803" s="23" t="s">
        <v>1330</v>
      </c>
      <c r="B6803" s="23" t="str">
        <f>IFERROR(VLOOKUP(A6803,hoja!$A$2:$E$970,4,FALSE),0)</f>
        <v>CENTRO</v>
      </c>
      <c r="C6803" s="23" t="str">
        <f>IFERROR(VLOOKUP(A6803,hoja!$A$2:$E$1370,5,FALSE),0)</f>
        <v>SESQUILÉ</v>
      </c>
      <c r="D6803" s="23" t="str">
        <f>IFERROR(VLOOKUP(A6803,hoja!A:D,3,FALSE),0)</f>
        <v>1501</v>
      </c>
      <c r="E6803" s="40" t="s">
        <v>642</v>
      </c>
      <c r="F6803" s="23" t="str">
        <f>IFERROR(VLOOKUP(E6803,hoja!$A$2:$E$6970,4,FALSE),0)</f>
        <v>COSTA</v>
      </c>
      <c r="G6803" s="23" t="str">
        <f>IFERROR(VLOOKUP(E6803,hoja!$A$2:$E$970,5,FALSE),0)</f>
        <v>BARRANQUILLA</v>
      </c>
      <c r="H6803" s="103" t="str">
        <f>IFERROR(VLOOKUP(E6803,hoja!A:C,3,FALSE),0)</f>
        <v>0111</v>
      </c>
      <c r="I6803" s="24" t="str">
        <f t="shared" si="1977"/>
        <v>15010111</v>
      </c>
      <c r="K6803" s="36">
        <v>1054</v>
      </c>
      <c r="L6803" s="23" t="str">
        <f t="shared" si="1976"/>
        <v>NACIONAL</v>
      </c>
      <c r="M6803" s="40" t="s">
        <v>765</v>
      </c>
      <c r="N6803" s="23" t="s">
        <v>622</v>
      </c>
      <c r="O6803" s="23">
        <f t="shared" si="1978"/>
        <v>8</v>
      </c>
      <c r="P6803" s="23" t="str">
        <f t="shared" si="1979"/>
        <v>15010111Magdalena medio</v>
      </c>
    </row>
    <row r="6804" spans="1:16" ht="15" hidden="1" customHeight="1">
      <c r="A6804" s="23" t="s">
        <v>1330</v>
      </c>
      <c r="B6804" s="23" t="str">
        <f>IFERROR(VLOOKUP(A6804,hoja!$A$2:$E$970,4,FALSE),0)</f>
        <v>CENTRO</v>
      </c>
      <c r="C6804" s="23" t="str">
        <f>IFERROR(VLOOKUP(A6804,hoja!$A$2:$E$1370,5,FALSE),0)</f>
        <v>SESQUILÉ</v>
      </c>
      <c r="D6804" s="23" t="str">
        <f>IFERROR(VLOOKUP(A6804,hoja!A:D,3,FALSE),0)</f>
        <v>1501</v>
      </c>
      <c r="E6804" s="40" t="s">
        <v>642</v>
      </c>
      <c r="F6804" s="23" t="str">
        <f>IFERROR(VLOOKUP(E6804,hoja!$A$2:$E$6970,4,FALSE),0)</f>
        <v>COSTA</v>
      </c>
      <c r="G6804" s="23" t="str">
        <f>IFERROR(VLOOKUP(E6804,hoja!$A$2:$E$970,5,FALSE),0)</f>
        <v>BARRANQUILLA</v>
      </c>
      <c r="H6804" s="103" t="str">
        <f>IFERROR(VLOOKUP(E6804,hoja!A:C,3,FALSE),0)</f>
        <v>0111</v>
      </c>
      <c r="I6804" s="24" t="str">
        <f t="shared" si="1977"/>
        <v>15010111</v>
      </c>
      <c r="K6804" s="23">
        <v>975</v>
      </c>
      <c r="L6804" s="23" t="str">
        <f t="shared" si="1976"/>
        <v>NACIONAL</v>
      </c>
      <c r="M6804" s="40" t="s">
        <v>618</v>
      </c>
      <c r="N6804" s="23" t="s">
        <v>622</v>
      </c>
      <c r="O6804" s="23">
        <f t="shared" si="1978"/>
        <v>8</v>
      </c>
      <c r="P6804" s="23" t="str">
        <f t="shared" si="1979"/>
        <v>15010111Principal</v>
      </c>
    </row>
    <row r="6805" spans="1:16" ht="15" hidden="1" customHeight="1">
      <c r="A6805" s="23" t="s">
        <v>1330</v>
      </c>
      <c r="B6805" s="23" t="str">
        <f>IFERROR(VLOOKUP(A6805,hoja!$A$2:$E$970,4,FALSE),0)</f>
        <v>CENTRO</v>
      </c>
      <c r="C6805" s="23" t="str">
        <f>IFERROR(VLOOKUP(A6805,hoja!$A$2:$E$1370,5,FALSE),0)</f>
        <v>SESQUILÉ</v>
      </c>
      <c r="D6805" s="23" t="str">
        <f>IFERROR(VLOOKUP(A6805,hoja!A:D,3,FALSE),0)</f>
        <v>1501</v>
      </c>
      <c r="E6805" s="40" t="s">
        <v>1059</v>
      </c>
      <c r="F6805" s="23" t="str">
        <f>IFERROR(VLOOKUP(E6805,hoja!$A$2:$E$6970,4,FALSE),0)</f>
        <v>ANTIOQUIA</v>
      </c>
      <c r="G6805" s="23" t="str">
        <f>IFERROR(VLOOKUP(E6805,hoja!$A$2:$E$970,5,FALSE),0)</f>
        <v>MEDELLÍN</v>
      </c>
      <c r="H6805" s="103" t="str">
        <f>IFERROR(VLOOKUP(E6805,hoja!A:C,3,FALSE),0)</f>
        <v>0043</v>
      </c>
      <c r="I6805" s="24" t="str">
        <f t="shared" si="1977"/>
        <v>15010043</v>
      </c>
      <c r="K6805" s="23">
        <v>477</v>
      </c>
      <c r="L6805" s="23" t="str">
        <f t="shared" si="1976"/>
        <v>NACIONAL</v>
      </c>
      <c r="M6805" s="40" t="s">
        <v>674</v>
      </c>
      <c r="N6805" s="23" t="s">
        <v>622</v>
      </c>
      <c r="O6805" s="23">
        <f t="shared" si="1978"/>
        <v>16</v>
      </c>
      <c r="P6805" s="23" t="str">
        <f t="shared" si="1979"/>
        <v>15010043La Vega</v>
      </c>
    </row>
    <row r="6806" spans="1:16" ht="15" hidden="1" customHeight="1">
      <c r="A6806" s="23" t="s">
        <v>1330</v>
      </c>
      <c r="B6806" s="23" t="str">
        <f>IFERROR(VLOOKUP(A6806,hoja!$A$2:$E$970,4,FALSE),0)</f>
        <v>CENTRO</v>
      </c>
      <c r="C6806" s="23" t="str">
        <f>IFERROR(VLOOKUP(A6806,hoja!$A$2:$E$1370,5,FALSE),0)</f>
        <v>SESQUILÉ</v>
      </c>
      <c r="D6806" s="23" t="str">
        <f>IFERROR(VLOOKUP(A6806,hoja!A:D,3,FALSE),0)</f>
        <v>1501</v>
      </c>
      <c r="E6806" s="40" t="s">
        <v>1059</v>
      </c>
      <c r="F6806" s="23" t="str">
        <f>IFERROR(VLOOKUP(E6806,hoja!$A$2:$E$6970,4,FALSE),0)</f>
        <v>ANTIOQUIA</v>
      </c>
      <c r="G6806" s="23" t="str">
        <f>IFERROR(VLOOKUP(E6806,hoja!$A$2:$E$970,5,FALSE),0)</f>
        <v>MEDELLÍN</v>
      </c>
      <c r="H6806" s="103" t="str">
        <f>IFERROR(VLOOKUP(E6806,hoja!A:C,3,FALSE),0)</f>
        <v>0043</v>
      </c>
      <c r="I6806" s="24" t="str">
        <f t="shared" si="1977"/>
        <v>15010043</v>
      </c>
      <c r="K6806" s="23">
        <v>466</v>
      </c>
      <c r="L6806" s="23" t="str">
        <f t="shared" si="1976"/>
        <v>NACIONAL</v>
      </c>
      <c r="M6806" s="40" t="s">
        <v>618</v>
      </c>
      <c r="N6806" s="23" t="s">
        <v>622</v>
      </c>
      <c r="O6806" s="23">
        <f t="shared" si="1978"/>
        <v>16</v>
      </c>
      <c r="P6806" s="23" t="str">
        <f t="shared" si="1979"/>
        <v>15010043Principal</v>
      </c>
    </row>
    <row r="6807" spans="1:16" ht="15" hidden="1" customHeight="1">
      <c r="A6807" s="23" t="s">
        <v>1330</v>
      </c>
      <c r="B6807" s="23" t="str">
        <f>IFERROR(VLOOKUP(A6807,hoja!$A$2:$E$970,4,FALSE),0)</f>
        <v>CENTRO</v>
      </c>
      <c r="C6807" s="23" t="str">
        <f>IFERROR(VLOOKUP(A6807,hoja!$A$2:$E$1370,5,FALSE),0)</f>
        <v>SESQUILÉ</v>
      </c>
      <c r="D6807" s="23" t="str">
        <f>IFERROR(VLOOKUP(A6807,hoja!A:D,3,FALSE),0)</f>
        <v>1501</v>
      </c>
      <c r="E6807" s="40" t="s">
        <v>645</v>
      </c>
      <c r="F6807" s="23" t="str">
        <f>IFERROR(VLOOKUP(E6807,hoja!$A$2:$E$6970,4,FALSE),0)</f>
        <v>OCCIDENTE</v>
      </c>
      <c r="G6807" s="23" t="str">
        <f>IFERROR(VLOOKUP(E6807,hoja!$A$2:$E$970,5,FALSE),0)</f>
        <v>CALI</v>
      </c>
      <c r="H6807" s="103" t="str">
        <f>IFERROR(VLOOKUP(E6807,hoja!A:C,3,FALSE),0)</f>
        <v>0410</v>
      </c>
      <c r="I6807" s="24" t="str">
        <f t="shared" si="1977"/>
        <v>15010410</v>
      </c>
      <c r="K6807" s="23">
        <v>503</v>
      </c>
      <c r="L6807" s="23" t="str">
        <f t="shared" si="1976"/>
        <v>NACIONAL</v>
      </c>
      <c r="M6807" s="40" t="s">
        <v>618</v>
      </c>
      <c r="N6807" s="23" t="s">
        <v>622</v>
      </c>
      <c r="O6807" s="23">
        <f t="shared" si="1978"/>
        <v>12</v>
      </c>
      <c r="P6807" s="23" t="str">
        <f t="shared" si="1979"/>
        <v>15010410Principal</v>
      </c>
    </row>
    <row r="6808" spans="1:16" ht="15" hidden="1" customHeight="1">
      <c r="A6808" s="23" t="s">
        <v>1330</v>
      </c>
      <c r="B6808" s="23" t="str">
        <f>IFERROR(VLOOKUP(A6808,hoja!$A$2:$E$970,4,FALSE),0)</f>
        <v>CENTRO</v>
      </c>
      <c r="C6808" s="23" t="str">
        <f>IFERROR(VLOOKUP(A6808,hoja!$A$2:$E$1370,5,FALSE),0)</f>
        <v>SESQUILÉ</v>
      </c>
      <c r="D6808" s="23" t="str">
        <f>IFERROR(VLOOKUP(A6808,hoja!A:D,3,FALSE),0)</f>
        <v>1501</v>
      </c>
      <c r="E6808" s="40" t="s">
        <v>1195</v>
      </c>
      <c r="F6808" s="23" t="str">
        <f>IFERROR(VLOOKUP(E6808,hoja!$A$2:$E$6970,4,FALSE),0)</f>
        <v>ANTIOQUIA</v>
      </c>
      <c r="G6808" s="23" t="str">
        <f>IFERROR(VLOOKUP(E6808,hoja!$A$2:$E$970,5,FALSE),0)</f>
        <v>MEDELLÍN</v>
      </c>
      <c r="H6808" s="103" t="str">
        <f>IFERROR(VLOOKUP(E6808,hoja!A:C,3,FALSE),0)</f>
        <v>50651</v>
      </c>
      <c r="I6808" s="24" t="str">
        <f t="shared" si="1977"/>
        <v>150150651</v>
      </c>
      <c r="K6808" s="23">
        <v>62</v>
      </c>
      <c r="L6808" s="23" t="str">
        <f t="shared" si="1976"/>
        <v>NACIONAL</v>
      </c>
      <c r="M6808" s="40" t="s">
        <v>618</v>
      </c>
      <c r="N6808" s="23" t="s">
        <v>622</v>
      </c>
      <c r="O6808" s="23">
        <f t="shared" si="1978"/>
        <v>25</v>
      </c>
      <c r="P6808" s="23" t="str">
        <f t="shared" si="1979"/>
        <v>150150651Principal</v>
      </c>
    </row>
    <row r="6809" spans="1:16" ht="15" hidden="1" customHeight="1">
      <c r="A6809" s="23" t="s">
        <v>1330</v>
      </c>
      <c r="B6809" s="23" t="str">
        <f>IFERROR(VLOOKUP(A6809,hoja!$A$2:$E$970,4,FALSE),0)</f>
        <v>CENTRO</v>
      </c>
      <c r="C6809" s="23" t="str">
        <f>IFERROR(VLOOKUP(A6809,hoja!$A$2:$E$1370,5,FALSE),0)</f>
        <v>SESQUILÉ</v>
      </c>
      <c r="D6809" s="23" t="str">
        <f>IFERROR(VLOOKUP(A6809,hoja!A:D,3,FALSE),0)</f>
        <v>1501</v>
      </c>
      <c r="E6809" s="40" t="s">
        <v>943</v>
      </c>
      <c r="F6809" s="23" t="str">
        <f>IFERROR(VLOOKUP(E6809,hoja!$A$2:$E$6970,4,FALSE),0)</f>
        <v>CENTRO</v>
      </c>
      <c r="G6809" s="23" t="str">
        <f>IFERROR(VLOOKUP(E6809,hoja!$A$2:$E$970,5,FALSE),0)</f>
        <v>BOGOTÁ</v>
      </c>
      <c r="H6809" s="103" t="str">
        <f>IFERROR(VLOOKUP(E6809,hoja!A:C,3,FALSE),0)</f>
        <v>60003</v>
      </c>
      <c r="I6809" s="24" t="str">
        <f t="shared" si="1977"/>
        <v>150160003</v>
      </c>
      <c r="K6809" s="23">
        <v>54</v>
      </c>
      <c r="L6809" s="23" t="str">
        <f t="shared" si="1976"/>
        <v>REGIONAL</v>
      </c>
      <c r="M6809" s="40" t="s">
        <v>618</v>
      </c>
      <c r="N6809" s="23" t="s">
        <v>622</v>
      </c>
      <c r="O6809" s="23">
        <f t="shared" si="1978"/>
        <v>25</v>
      </c>
      <c r="P6809" s="23" t="str">
        <f t="shared" si="1979"/>
        <v>150160003Principal</v>
      </c>
    </row>
    <row r="6810" spans="1:16" ht="15" hidden="1" customHeight="1">
      <c r="A6810" s="23" t="s">
        <v>1006</v>
      </c>
      <c r="B6810" s="23" t="str">
        <f>IFERROR(VLOOKUP(A6810,hoja!$A$2:$E$970,4,FALSE),0)</f>
        <v>COSTA</v>
      </c>
      <c r="C6810" s="23" t="str">
        <f>IFERROR(VLOOKUP(A6810,hoja!$A$2:$E$1370,5,FALSE),0)</f>
        <v>BARRANQUILLA</v>
      </c>
      <c r="D6810" s="23" t="str">
        <f>IFERROR(VLOOKUP(A6810,hoja!A:D,3,FALSE),0)</f>
        <v>50491</v>
      </c>
      <c r="E6810" s="40" t="s">
        <v>1326</v>
      </c>
      <c r="F6810" s="23" t="str">
        <f>IFERROR(VLOOKUP(E6810,hoja!$A$2:$E$6970,4,FALSE),0)</f>
        <v>COSTA</v>
      </c>
      <c r="G6810" s="23" t="str">
        <f>IFERROR(VLOOKUP(E6810,hoja!$A$2:$E$970,5,FALSE),0)</f>
        <v>BARRANQUILLA</v>
      </c>
      <c r="H6810" s="103" t="str">
        <f>IFERROR(VLOOKUP(E6810,hoja!A:C,3,FALSE),0)</f>
        <v>50198</v>
      </c>
      <c r="I6810" s="24" t="str">
        <f t="shared" si="1977"/>
        <v>5049150198</v>
      </c>
      <c r="K6810" s="23">
        <v>54</v>
      </c>
      <c r="L6810" s="23" t="str">
        <f t="shared" si="1976"/>
        <v>REGIONAL</v>
      </c>
      <c r="M6810" s="40" t="s">
        <v>618</v>
      </c>
      <c r="N6810" s="23" t="s">
        <v>622</v>
      </c>
      <c r="O6810" s="23">
        <f t="shared" si="1978"/>
        <v>25</v>
      </c>
      <c r="P6810" s="23" t="str">
        <f t="shared" si="1979"/>
        <v>5049150198Principal</v>
      </c>
    </row>
    <row r="6811" spans="1:16" ht="15" hidden="1" customHeight="1">
      <c r="A6811" s="23" t="s">
        <v>1337</v>
      </c>
      <c r="B6811" s="23" t="str">
        <f>IFERROR(VLOOKUP(A6811,hoja!$A$2:$E$970,4,FALSE),0)</f>
        <v>COSTA</v>
      </c>
      <c r="C6811" s="23" t="str">
        <f>IFERROR(VLOOKUP(A6811,hoja!$A$2:$E$1370,5,FALSE),0)</f>
        <v>CARTAGENA</v>
      </c>
      <c r="D6811" s="23" t="str">
        <f>IFERROR(VLOOKUP(A6811,hoja!A:D,3,FALSE),0)</f>
        <v>50228</v>
      </c>
      <c r="E6811" s="40" t="s">
        <v>1330</v>
      </c>
      <c r="F6811" s="23" t="str">
        <f>IFERROR(VLOOKUP(E6811,hoja!$A$2:$E$6970,4,FALSE),0)</f>
        <v>CENTRO</v>
      </c>
      <c r="G6811" s="23" t="str">
        <f>IFERROR(VLOOKUP(E6811,hoja!$A$2:$E$970,5,FALSE),0)</f>
        <v>SESQUILÉ</v>
      </c>
      <c r="H6811" s="103" t="str">
        <f>IFERROR(VLOOKUP(E6811,hoja!A:C,3,FALSE),0)</f>
        <v>1501</v>
      </c>
      <c r="I6811" s="24" t="str">
        <f t="shared" si="1977"/>
        <v>502281501</v>
      </c>
      <c r="K6811" s="36">
        <v>1106</v>
      </c>
      <c r="L6811" s="23" t="str">
        <f t="shared" si="1976"/>
        <v>NACIONAL</v>
      </c>
      <c r="M6811" s="40" t="s">
        <v>618</v>
      </c>
      <c r="N6811" s="23" t="s">
        <v>622</v>
      </c>
      <c r="O6811" s="23">
        <f t="shared" si="1978"/>
        <v>6</v>
      </c>
      <c r="P6811" s="23" t="str">
        <f t="shared" si="1979"/>
        <v>502281501Principal</v>
      </c>
    </row>
    <row r="6812" spans="1:16" ht="15" hidden="1" customHeight="1">
      <c r="A6812" s="23" t="s">
        <v>1448</v>
      </c>
      <c r="B6812" s="23" t="str">
        <f>IFERROR(VLOOKUP(A6812,hoja!$A$2:$E$970,4,FALSE),0)</f>
        <v>OCCIDENTE</v>
      </c>
      <c r="C6812" s="23" t="str">
        <f>IFERROR(VLOOKUP(A6812,hoja!$A$2:$E$1370,5,FALSE),0)</f>
        <v>MANIZALES</v>
      </c>
      <c r="D6812" s="23" t="str">
        <f>IFERROR(VLOOKUP(A6812,hoja!A:D,3,FALSE),0)</f>
        <v>50383</v>
      </c>
      <c r="E6812" s="40" t="s">
        <v>635</v>
      </c>
      <c r="F6812" s="23" t="str">
        <f>IFERROR(VLOOKUP(E6812,hoja!$A$2:$E$6970,4,FALSE),0)</f>
        <v>CENTRO</v>
      </c>
      <c r="G6812" s="23" t="str">
        <f>IFERROR(VLOOKUP(E6812,hoja!$A$2:$E$970,5,FALSE),0)</f>
        <v>BOGOTÁ</v>
      </c>
      <c r="H6812" s="103" t="str">
        <f>IFERROR(VLOOKUP(E6812,hoja!A:C,3,FALSE),0)</f>
        <v>0021</v>
      </c>
      <c r="I6812" s="24" t="str">
        <f t="shared" si="1977"/>
        <v>503830021</v>
      </c>
      <c r="K6812" s="23">
        <v>247</v>
      </c>
      <c r="L6812" s="23" t="str">
        <f t="shared" si="1976"/>
        <v>NACIONAL</v>
      </c>
      <c r="M6812" s="40" t="s">
        <v>618</v>
      </c>
      <c r="N6812" s="23" t="s">
        <v>622</v>
      </c>
      <c r="O6812" s="23">
        <f t="shared" si="1978"/>
        <v>25</v>
      </c>
      <c r="P6812" s="23" t="str">
        <f t="shared" si="1979"/>
        <v>503830021Principal</v>
      </c>
    </row>
    <row r="6813" spans="1:16" ht="15" hidden="1" customHeight="1">
      <c r="A6813" s="23" t="s">
        <v>1444</v>
      </c>
      <c r="B6813" s="23">
        <f>IFERROR(VLOOKUP(A6813,hoja!$A$2:$E$970,4,FALSE),0)</f>
        <v>0</v>
      </c>
      <c r="C6813" s="23">
        <f>IFERROR(VLOOKUP(A6813,hoja!$A$2:$E$1370,5,FALSE),0)</f>
        <v>0</v>
      </c>
      <c r="D6813" s="23" t="str">
        <f>IFERROR(VLOOKUP(A6813,hoja!A:D,3,FALSE),0)</f>
        <v>50791</v>
      </c>
      <c r="E6813" s="40" t="s">
        <v>660</v>
      </c>
      <c r="F6813" s="23" t="str">
        <f>IFERROR(VLOOKUP(E6813,hoja!$A$2:$E$6970,4,FALSE),0)</f>
        <v>CENTRO</v>
      </c>
      <c r="G6813" s="23" t="str">
        <f>IFERROR(VLOOKUP(E6813,hoja!$A$2:$E$970,5,FALSE),0)</f>
        <v>BOGOTÁ</v>
      </c>
      <c r="H6813" s="103" t="str">
        <f>IFERROR(VLOOKUP(E6813,hoja!A:C,3,FALSE),0)</f>
        <v>0035</v>
      </c>
      <c r="I6813" s="24" t="str">
        <f t="shared" si="1977"/>
        <v>507910035</v>
      </c>
      <c r="K6813" s="23">
        <v>19</v>
      </c>
      <c r="L6813" s="23" t="str">
        <f t="shared" si="1976"/>
        <v>NACIONAL</v>
      </c>
      <c r="M6813" s="40" t="s">
        <v>618</v>
      </c>
      <c r="N6813" s="23" t="s">
        <v>622</v>
      </c>
      <c r="O6813" s="23">
        <f t="shared" si="1978"/>
        <v>25</v>
      </c>
      <c r="P6813" s="23" t="str">
        <f t="shared" si="1979"/>
        <v>507910035Principal</v>
      </c>
    </row>
    <row r="6814" spans="1:16" ht="15" hidden="1" customHeight="1">
      <c r="A6814" s="23" t="s">
        <v>1444</v>
      </c>
      <c r="B6814" s="23">
        <f>IFERROR(VLOOKUP(A6814,hoja!$A$2:$E$970,4,FALSE),0)</f>
        <v>0</v>
      </c>
      <c r="C6814" s="23">
        <f>IFERROR(VLOOKUP(A6814,hoja!$A$2:$E$1370,5,FALSE),0)</f>
        <v>0</v>
      </c>
      <c r="D6814" s="23" t="str">
        <f>IFERROR(VLOOKUP(A6814,hoja!A:D,3,FALSE),0)</f>
        <v>50791</v>
      </c>
      <c r="E6814" s="40" t="s">
        <v>635</v>
      </c>
      <c r="F6814" s="23" t="str">
        <f>IFERROR(VLOOKUP(E6814,hoja!$A$2:$E$6970,4,FALSE),0)</f>
        <v>CENTRO</v>
      </c>
      <c r="G6814" s="23" t="str">
        <f>IFERROR(VLOOKUP(E6814,hoja!$A$2:$E$970,5,FALSE),0)</f>
        <v>BOGOTÁ</v>
      </c>
      <c r="H6814" s="103" t="str">
        <f>IFERROR(VLOOKUP(E6814,hoja!A:C,3,FALSE),0)</f>
        <v>0021</v>
      </c>
      <c r="I6814" s="24" t="str">
        <f t="shared" si="1977"/>
        <v>507910021</v>
      </c>
      <c r="K6814" s="23">
        <v>5</v>
      </c>
      <c r="L6814" s="23" t="str">
        <f t="shared" si="1976"/>
        <v>NACIONAL</v>
      </c>
      <c r="M6814" s="40" t="s">
        <v>618</v>
      </c>
      <c r="N6814" s="23" t="s">
        <v>622</v>
      </c>
      <c r="O6814" s="23">
        <f t="shared" si="1978"/>
        <v>25</v>
      </c>
      <c r="P6814" s="23" t="str">
        <f t="shared" si="1979"/>
        <v>507910021Principal</v>
      </c>
    </row>
    <row r="6815" spans="1:16" ht="15" hidden="1" customHeight="1">
      <c r="A6815" s="23" t="s">
        <v>1444</v>
      </c>
      <c r="B6815" s="23">
        <f>IFERROR(VLOOKUP(A6815,hoja!$A$2:$E$970,4,FALSE),0)</f>
        <v>0</v>
      </c>
      <c r="C6815" s="23">
        <f>IFERROR(VLOOKUP(A6815,hoja!$A$2:$E$1370,5,FALSE),0)</f>
        <v>0</v>
      </c>
      <c r="D6815" s="23" t="str">
        <f>IFERROR(VLOOKUP(A6815,hoja!A:D,3,FALSE),0)</f>
        <v>50791</v>
      </c>
      <c r="E6815" s="40" t="s">
        <v>743</v>
      </c>
      <c r="F6815" s="23" t="str">
        <f>IFERROR(VLOOKUP(E6815,hoja!$A$2:$E$6970,4,FALSE),0)</f>
        <v>CENTRO</v>
      </c>
      <c r="G6815" s="23" t="str">
        <f>IFERROR(VLOOKUP(E6815,hoja!$A$2:$E$970,5,FALSE),0)</f>
        <v>BOGOTÁ</v>
      </c>
      <c r="H6815" s="103" t="str">
        <f>IFERROR(VLOOKUP(E6815,hoja!A:C,3,FALSE),0)</f>
        <v>0461</v>
      </c>
      <c r="I6815" s="24" t="str">
        <f t="shared" si="1977"/>
        <v>507910461</v>
      </c>
      <c r="K6815" s="23">
        <v>11</v>
      </c>
      <c r="L6815" s="23" t="str">
        <f t="shared" si="1976"/>
        <v>NACIONAL</v>
      </c>
      <c r="M6815" s="40" t="s">
        <v>618</v>
      </c>
      <c r="N6815" s="23" t="s">
        <v>622</v>
      </c>
      <c r="O6815" s="23">
        <f t="shared" si="1978"/>
        <v>25</v>
      </c>
      <c r="P6815" s="23" t="str">
        <f t="shared" si="1979"/>
        <v>507910461Principal</v>
      </c>
    </row>
    <row r="6816" spans="1:16" ht="15" hidden="1" customHeight="1">
      <c r="A6816" s="23" t="s">
        <v>1444</v>
      </c>
      <c r="B6816" s="23">
        <f>IFERROR(VLOOKUP(A6816,hoja!$A$2:$E$970,4,FALSE),0)</f>
        <v>0</v>
      </c>
      <c r="C6816" s="23">
        <f>IFERROR(VLOOKUP(A6816,hoja!$A$2:$E$1370,5,FALSE),0)</f>
        <v>0</v>
      </c>
      <c r="D6816" s="23" t="str">
        <f>IFERROR(VLOOKUP(A6816,hoja!A:D,3,FALSE),0)</f>
        <v>50791</v>
      </c>
      <c r="E6816" s="40" t="s">
        <v>942</v>
      </c>
      <c r="F6816" s="23" t="str">
        <f>IFERROR(VLOOKUP(E6816,hoja!$A$2:$E$6970,4,FALSE),0)</f>
        <v>CENTRO</v>
      </c>
      <c r="G6816" s="23" t="str">
        <f>IFERROR(VLOOKUP(E6816,hoja!$A$2:$E$970,5,FALSE),0)</f>
        <v>BOGOTÁ</v>
      </c>
      <c r="H6816" s="103" t="str">
        <f>IFERROR(VLOOKUP(E6816,hoja!A:C,3,FALSE),0)</f>
        <v>60002</v>
      </c>
      <c r="I6816" s="24" t="str">
        <f t="shared" si="1977"/>
        <v>5079160002</v>
      </c>
      <c r="K6816" s="23">
        <v>5</v>
      </c>
      <c r="L6816" s="23" t="str">
        <f t="shared" si="1976"/>
        <v>NACIONAL</v>
      </c>
      <c r="M6816" s="40" t="s">
        <v>618</v>
      </c>
      <c r="N6816" s="23" t="s">
        <v>622</v>
      </c>
      <c r="O6816" s="23">
        <f t="shared" si="1978"/>
        <v>25</v>
      </c>
      <c r="P6816" s="23" t="str">
        <f t="shared" si="1979"/>
        <v>5079160002Principal</v>
      </c>
    </row>
    <row r="6817" spans="1:16" ht="15" hidden="1" customHeight="1">
      <c r="A6817" s="23" t="s">
        <v>1255</v>
      </c>
      <c r="B6817" s="23" t="str">
        <f>IFERROR(VLOOKUP(A6817,hoja!$A$2:$E$970,4,FALSE),0)</f>
        <v>CENTRO</v>
      </c>
      <c r="C6817" s="23" t="str">
        <f>IFERROR(VLOOKUP(A6817,hoja!$A$2:$E$1370,5,FALSE),0)</f>
        <v>BOGOTÁ</v>
      </c>
      <c r="D6817" s="23" t="str">
        <f>IFERROR(VLOOKUP(A6817,hoja!A:D,3,FALSE),0)</f>
        <v>50235</v>
      </c>
      <c r="E6817" s="40" t="s">
        <v>635</v>
      </c>
      <c r="F6817" s="23" t="str">
        <f>IFERROR(VLOOKUP(E6817,hoja!$A$2:$E$6970,4,FALSE),0)</f>
        <v>CENTRO</v>
      </c>
      <c r="G6817" s="23" t="str">
        <f>IFERROR(VLOOKUP(E6817,hoja!$A$2:$E$970,5,FALSE),0)</f>
        <v>BOGOTÁ</v>
      </c>
      <c r="H6817" s="103" t="str">
        <f>IFERROR(VLOOKUP(E6817,hoja!A:C,3,FALSE),0)</f>
        <v>0021</v>
      </c>
      <c r="I6817" s="24" t="str">
        <f t="shared" si="1977"/>
        <v>502350021</v>
      </c>
      <c r="K6817" s="23">
        <v>19</v>
      </c>
      <c r="L6817" s="23" t="str">
        <f t="shared" si="1976"/>
        <v>REGIONAL</v>
      </c>
      <c r="M6817" s="40" t="s">
        <v>618</v>
      </c>
      <c r="N6817" s="23" t="s">
        <v>622</v>
      </c>
      <c r="O6817" s="23">
        <f t="shared" si="1978"/>
        <v>25</v>
      </c>
      <c r="P6817" s="23" t="str">
        <f t="shared" si="1979"/>
        <v>502350021Principal</v>
      </c>
    </row>
    <row r="6818" spans="1:16" ht="15" hidden="1" customHeight="1">
      <c r="A6818" s="23" t="s">
        <v>1255</v>
      </c>
      <c r="B6818" s="23" t="str">
        <f>IFERROR(VLOOKUP(A6818,hoja!$A$2:$E$970,4,FALSE),0)</f>
        <v>CENTRO</v>
      </c>
      <c r="C6818" s="23" t="str">
        <f>IFERROR(VLOOKUP(A6818,hoja!$A$2:$E$1370,5,FALSE),0)</f>
        <v>BOGOTÁ</v>
      </c>
      <c r="D6818" s="23" t="str">
        <f>IFERROR(VLOOKUP(A6818,hoja!A:D,3,FALSE),0)</f>
        <v>50235</v>
      </c>
      <c r="E6818" s="40" t="s">
        <v>743</v>
      </c>
      <c r="F6818" s="23" t="str">
        <f>IFERROR(VLOOKUP(E6818,hoja!$A$2:$E$6970,4,FALSE),0)</f>
        <v>CENTRO</v>
      </c>
      <c r="G6818" s="23" t="str">
        <f>IFERROR(VLOOKUP(E6818,hoja!$A$2:$E$970,5,FALSE),0)</f>
        <v>BOGOTÁ</v>
      </c>
      <c r="H6818" s="103" t="str">
        <f>IFERROR(VLOOKUP(E6818,hoja!A:C,3,FALSE),0)</f>
        <v>0461</v>
      </c>
      <c r="I6818" s="24" t="str">
        <f t="shared" si="1977"/>
        <v>502350461</v>
      </c>
      <c r="K6818" s="23">
        <v>24</v>
      </c>
      <c r="L6818" s="23" t="str">
        <f t="shared" si="1976"/>
        <v>REGIONAL</v>
      </c>
      <c r="M6818" s="40" t="s">
        <v>618</v>
      </c>
      <c r="N6818" s="23" t="s">
        <v>622</v>
      </c>
      <c r="O6818" s="23">
        <f t="shared" si="1978"/>
        <v>25</v>
      </c>
      <c r="P6818" s="23" t="str">
        <f t="shared" si="1979"/>
        <v>502350461Principal</v>
      </c>
    </row>
    <row r="6819" spans="1:16" ht="15" hidden="1" customHeight="1">
      <c r="A6819" s="23" t="s">
        <v>1256</v>
      </c>
      <c r="B6819" s="23" t="str">
        <f>IFERROR(VLOOKUP(A6819,hoja!$A$2:$E$970,4,FALSE),0)</f>
        <v>CENTRO</v>
      </c>
      <c r="C6819" s="23" t="str">
        <f>IFERROR(VLOOKUP(A6819,hoja!$A$2:$E$1370,5,FALSE),0)</f>
        <v>BOGOTÁ</v>
      </c>
      <c r="D6819" s="23" t="str">
        <f>IFERROR(VLOOKUP(A6819,hoja!A:D,3,FALSE),0)</f>
        <v>50236</v>
      </c>
      <c r="E6819" s="40" t="s">
        <v>660</v>
      </c>
      <c r="F6819" s="23" t="str">
        <f>IFERROR(VLOOKUP(E6819,hoja!$A$2:$E$6970,4,FALSE),0)</f>
        <v>CENTRO</v>
      </c>
      <c r="G6819" s="23" t="str">
        <f>IFERROR(VLOOKUP(E6819,hoja!$A$2:$E$970,5,FALSE),0)</f>
        <v>BOGOTÁ</v>
      </c>
      <c r="H6819" s="103" t="str">
        <f>IFERROR(VLOOKUP(E6819,hoja!A:C,3,FALSE),0)</f>
        <v>0035</v>
      </c>
      <c r="I6819" s="24" t="str">
        <f t="shared" si="1977"/>
        <v>502360035</v>
      </c>
      <c r="K6819" s="23">
        <v>20</v>
      </c>
      <c r="L6819" s="23" t="str">
        <f t="shared" si="1976"/>
        <v>REGIONAL</v>
      </c>
      <c r="M6819" s="40" t="s">
        <v>618</v>
      </c>
      <c r="N6819" s="23" t="s">
        <v>622</v>
      </c>
      <c r="O6819" s="23">
        <f t="shared" si="1978"/>
        <v>25</v>
      </c>
      <c r="P6819" s="23" t="str">
        <f t="shared" si="1979"/>
        <v>502360035Principal</v>
      </c>
    </row>
    <row r="6820" spans="1:16" ht="15" hidden="1" customHeight="1">
      <c r="A6820" s="23" t="s">
        <v>631</v>
      </c>
      <c r="B6820" s="23" t="str">
        <f>IFERROR(VLOOKUP(A6820,hoja!$A$2:$E$970,4,FALSE),0)</f>
        <v>ANTIOQUIA</v>
      </c>
      <c r="C6820" s="23" t="str">
        <f>IFERROR(VLOOKUP(A6820,hoja!$A$2:$E$1370,5,FALSE),0)</f>
        <v>MEDELLÍN</v>
      </c>
      <c r="D6820" s="23" t="str">
        <f>IFERROR(VLOOKUP(A6820,hoja!A:D,3,FALSE),0)</f>
        <v>3038</v>
      </c>
      <c r="E6820" s="40" t="s">
        <v>620</v>
      </c>
      <c r="F6820" s="23" t="str">
        <f>IFERROR(VLOOKUP(E6820,hoja!$A$2:$E$6970,4,FALSE),0)</f>
        <v>CENTRO</v>
      </c>
      <c r="G6820" s="23" t="str">
        <f>IFERROR(VLOOKUP(E6820,hoja!$A$2:$E$970,5,FALSE),0)</f>
        <v>SESQUILÉ</v>
      </c>
      <c r="H6820" s="103" t="str">
        <f>IFERROR(VLOOKUP(E6820,hoja!A:C,3,FALSE),0)</f>
        <v>50193</v>
      </c>
      <c r="I6820" s="24" t="str">
        <f t="shared" si="1977"/>
        <v>303850193</v>
      </c>
      <c r="K6820" s="23">
        <v>496</v>
      </c>
      <c r="L6820" s="23" t="str">
        <f t="shared" si="1976"/>
        <v>NACIONAL</v>
      </c>
      <c r="M6820" s="40" t="s">
        <v>618</v>
      </c>
      <c r="N6820" s="23" t="s">
        <v>622</v>
      </c>
      <c r="O6820" s="23">
        <f t="shared" si="1978"/>
        <v>16</v>
      </c>
      <c r="P6820" s="23" t="str">
        <f t="shared" si="1979"/>
        <v>303850193Principal</v>
      </c>
    </row>
    <row r="6821" spans="1:16" ht="15" hidden="1" customHeight="1">
      <c r="A6821" s="23" t="s">
        <v>1261</v>
      </c>
      <c r="B6821" s="23" t="str">
        <f>IFERROR(VLOOKUP(A6821,hoja!$A$2:$E$970,4,FALSE),0)</f>
        <v>CENTRO</v>
      </c>
      <c r="C6821" s="23" t="str">
        <f>IFERROR(VLOOKUP(A6821,hoja!$A$2:$E$1370,5,FALSE),0)</f>
        <v>BOGOTÁ</v>
      </c>
      <c r="D6821" s="23" t="str">
        <f>IFERROR(VLOOKUP(A6821,hoja!A:D,3,FALSE),0)</f>
        <v>50509</v>
      </c>
      <c r="E6821" s="40" t="s">
        <v>942</v>
      </c>
      <c r="F6821" s="23" t="str">
        <f>IFERROR(VLOOKUP(E6821,hoja!$A$2:$E$6970,4,FALSE),0)</f>
        <v>CENTRO</v>
      </c>
      <c r="G6821" s="23" t="str">
        <f>IFERROR(VLOOKUP(E6821,hoja!$A$2:$E$970,5,FALSE),0)</f>
        <v>BOGOTÁ</v>
      </c>
      <c r="H6821" s="103" t="str">
        <f>IFERROR(VLOOKUP(E6821,hoja!A:C,3,FALSE),0)</f>
        <v>60002</v>
      </c>
      <c r="I6821" s="24" t="str">
        <f t="shared" si="1977"/>
        <v>5050960002</v>
      </c>
      <c r="K6821" s="23">
        <v>6</v>
      </c>
      <c r="L6821" s="23" t="str">
        <f t="shared" si="1976"/>
        <v>REGIONAL</v>
      </c>
      <c r="M6821" s="40" t="s">
        <v>618</v>
      </c>
      <c r="N6821" s="23" t="s">
        <v>622</v>
      </c>
      <c r="O6821" s="23">
        <f t="shared" si="1978"/>
        <v>25</v>
      </c>
      <c r="P6821" s="23" t="str">
        <f t="shared" si="1979"/>
        <v>5050960002Principal</v>
      </c>
    </row>
    <row r="6822" spans="1:16" ht="15" hidden="1" customHeight="1">
      <c r="A6822" s="23" t="s">
        <v>751</v>
      </c>
      <c r="B6822" s="23" t="str">
        <f>IFERROR(VLOOKUP(A6822,hoja!$A$2:$E$970,4,FALSE),0)</f>
        <v>CENTRO</v>
      </c>
      <c r="C6822" s="23" t="str">
        <f>IFERROR(VLOOKUP(A6822,hoja!$A$2:$E$1370,5,FALSE),0)</f>
        <v>BOGOTÁ</v>
      </c>
      <c r="D6822" s="23" t="str">
        <f>IFERROR(VLOOKUP(A6822,hoja!A:D,3,FALSE),0)</f>
        <v>0002A</v>
      </c>
      <c r="E6822" s="40" t="s">
        <v>661</v>
      </c>
      <c r="F6822" s="23" t="str">
        <f>IFERROR(VLOOKUP(E6822,hoja!$A$2:$E$6970,4,FALSE),0)</f>
        <v>COSTA</v>
      </c>
      <c r="G6822" s="23" t="str">
        <f>IFERROR(VLOOKUP(E6822,hoja!$A$2:$E$970,5,FALSE),0)</f>
        <v>CARTAGENA</v>
      </c>
      <c r="H6822" s="103" t="str">
        <f>IFERROR(VLOOKUP(E6822,hoja!A:C,3,FALSE),0)</f>
        <v>0113</v>
      </c>
      <c r="I6822" s="24" t="str">
        <f t="shared" si="1977"/>
        <v>0002A0113</v>
      </c>
      <c r="K6822" s="36">
        <v>1098</v>
      </c>
      <c r="L6822" s="23" t="str">
        <f t="shared" si="1976"/>
        <v>NACIONAL</v>
      </c>
      <c r="M6822" s="40" t="s">
        <v>618</v>
      </c>
      <c r="N6822" s="23" t="s">
        <v>622</v>
      </c>
      <c r="O6822" s="23">
        <f t="shared" si="1978"/>
        <v>8</v>
      </c>
      <c r="P6822" s="23" t="str">
        <f t="shared" si="1979"/>
        <v>0002A0113Principal</v>
      </c>
    </row>
    <row r="6823" spans="1:16" ht="15" hidden="1" customHeight="1">
      <c r="A6823" s="23" t="s">
        <v>751</v>
      </c>
      <c r="B6823" s="23" t="str">
        <f>IFERROR(VLOOKUP(A6823,hoja!$A$2:$E$970,4,FALSE),0)</f>
        <v>CENTRO</v>
      </c>
      <c r="C6823" s="23" t="str">
        <f>IFERROR(VLOOKUP(A6823,hoja!$A$2:$E$1370,5,FALSE),0)</f>
        <v>BOGOTÁ</v>
      </c>
      <c r="D6823" s="23" t="str">
        <f>IFERROR(VLOOKUP(A6823,hoja!A:D,3,FALSE),0)</f>
        <v>0002A</v>
      </c>
      <c r="E6823" s="40" t="s">
        <v>721</v>
      </c>
      <c r="F6823" s="23" t="str">
        <f>IFERROR(VLOOKUP(E6823,hoja!$A$2:$E$6970,4,FALSE),0)</f>
        <v>ANTIOQUIA</v>
      </c>
      <c r="G6823" s="23" t="str">
        <f>IFERROR(VLOOKUP(E6823,hoja!$A$2:$E$970,5,FALSE),0)</f>
        <v>RIONEGRO</v>
      </c>
      <c r="H6823" s="103" t="str">
        <f>IFERROR(VLOOKUP(E6823,hoja!A:C,3,FALSE),0)</f>
        <v>0090</v>
      </c>
      <c r="I6823" s="24" t="str">
        <f t="shared" si="1977"/>
        <v>0002A0090</v>
      </c>
      <c r="K6823" s="23">
        <v>386</v>
      </c>
      <c r="L6823" s="23" t="str">
        <f t="shared" si="1976"/>
        <v>NACIONAL</v>
      </c>
      <c r="M6823" s="40" t="s">
        <v>618</v>
      </c>
      <c r="N6823" s="23" t="s">
        <v>622</v>
      </c>
      <c r="O6823" s="23">
        <f t="shared" si="1978"/>
        <v>16</v>
      </c>
      <c r="P6823" s="23" t="str">
        <f t="shared" si="1979"/>
        <v>0002A0090Principal</v>
      </c>
    </row>
    <row r="6824" spans="1:16" ht="15" hidden="1" customHeight="1">
      <c r="A6824" s="23" t="s">
        <v>751</v>
      </c>
      <c r="B6824" s="23" t="str">
        <f>IFERROR(VLOOKUP(A6824,hoja!$A$2:$E$970,4,FALSE),0)</f>
        <v>CENTRO</v>
      </c>
      <c r="C6824" s="23" t="str">
        <f>IFERROR(VLOOKUP(A6824,hoja!$A$2:$E$1370,5,FALSE),0)</f>
        <v>BOGOTÁ</v>
      </c>
      <c r="D6824" s="23" t="str">
        <f>IFERROR(VLOOKUP(A6824,hoja!A:D,3,FALSE),0)</f>
        <v>0002A</v>
      </c>
      <c r="E6824" s="40" t="s">
        <v>637</v>
      </c>
      <c r="F6824" s="23" t="str">
        <f>IFERROR(VLOOKUP(E6824,hoja!$A$2:$E$6970,4,FALSE),0)</f>
        <v>SANTANDER</v>
      </c>
      <c r="G6824" s="23" t="str">
        <f>IFERROR(VLOOKUP(E6824,hoja!$A$2:$E$970,5,FALSE),0)</f>
        <v>PIEDECUESTA</v>
      </c>
      <c r="H6824" s="103" t="str">
        <f>IFERROR(VLOOKUP(E6824,hoja!A:C,3,FALSE),0)</f>
        <v>0422</v>
      </c>
      <c r="I6824" s="24" t="str">
        <f t="shared" si="1977"/>
        <v>0002A0422</v>
      </c>
      <c r="K6824" s="23">
        <v>523</v>
      </c>
      <c r="L6824" s="23" t="str">
        <f t="shared" si="1976"/>
        <v>NACIONAL</v>
      </c>
      <c r="M6824" s="40" t="s">
        <v>1449</v>
      </c>
      <c r="N6824" s="23" t="s">
        <v>622</v>
      </c>
      <c r="O6824" s="23">
        <f t="shared" si="1978"/>
        <v>12</v>
      </c>
      <c r="P6824" s="23" t="str">
        <f t="shared" si="1979"/>
        <v>0002A0422Facatativa-San Alberto</v>
      </c>
    </row>
    <row r="6825" spans="1:16" ht="15" hidden="1" customHeight="1">
      <c r="A6825" s="23" t="s">
        <v>751</v>
      </c>
      <c r="B6825" s="23" t="str">
        <f>IFERROR(VLOOKUP(A6825,hoja!$A$2:$E$970,4,FALSE),0)</f>
        <v>CENTRO</v>
      </c>
      <c r="C6825" s="23" t="str">
        <f>IFERROR(VLOOKUP(A6825,hoja!$A$2:$E$1370,5,FALSE),0)</f>
        <v>BOGOTÁ</v>
      </c>
      <c r="D6825" s="23" t="str">
        <f>IFERROR(VLOOKUP(A6825,hoja!A:D,3,FALSE),0)</f>
        <v>0002A</v>
      </c>
      <c r="E6825" s="40" t="s">
        <v>642</v>
      </c>
      <c r="F6825" s="23" t="str">
        <f>IFERROR(VLOOKUP(E6825,hoja!$A$2:$E$6970,4,FALSE),0)</f>
        <v>COSTA</v>
      </c>
      <c r="G6825" s="23" t="str">
        <f>IFERROR(VLOOKUP(E6825,hoja!$A$2:$E$970,5,FALSE),0)</f>
        <v>BARRANQUILLA</v>
      </c>
      <c r="H6825" s="103" t="str">
        <f>IFERROR(VLOOKUP(E6825,hoja!A:C,3,FALSE),0)</f>
        <v>0111</v>
      </c>
      <c r="I6825" s="24" t="str">
        <f t="shared" si="1977"/>
        <v>0002A0111</v>
      </c>
      <c r="K6825" s="23">
        <v>530</v>
      </c>
      <c r="L6825" s="23" t="str">
        <f t="shared" si="1976"/>
        <v>NACIONAL</v>
      </c>
      <c r="M6825" s="40" t="s">
        <v>618</v>
      </c>
      <c r="N6825" s="23" t="s">
        <v>622</v>
      </c>
      <c r="O6825" s="23">
        <f t="shared" si="1978"/>
        <v>12</v>
      </c>
      <c r="P6825" s="23" t="str">
        <f t="shared" si="1979"/>
        <v>0002A0111Principal</v>
      </c>
    </row>
    <row r="6826" spans="1:16" ht="15" hidden="1" customHeight="1">
      <c r="A6826" s="23" t="s">
        <v>633</v>
      </c>
      <c r="B6826" s="23" t="str">
        <f>IFERROR(VLOOKUP(A6826,hoja!$A$2:$E$970,4,FALSE),0)</f>
        <v>CENTRO</v>
      </c>
      <c r="C6826" s="23" t="str">
        <f>IFERROR(VLOOKUP(A6826,hoja!$A$2:$E$1370,5,FALSE),0)</f>
        <v>BOGOTÁ</v>
      </c>
      <c r="D6826" s="23" t="str">
        <f>IFERROR(VLOOKUP(A6826,hoja!A:D,3,FALSE),0)</f>
        <v>0002</v>
      </c>
      <c r="E6826" s="40" t="s">
        <v>1444</v>
      </c>
      <c r="F6826" s="23">
        <f>IFERROR(VLOOKUP(E6826,hoja!$A$2:$E$6970,4,FALSE),0)</f>
        <v>0</v>
      </c>
      <c r="G6826" s="23">
        <f>IFERROR(VLOOKUP(E6826,hoja!$A$2:$E$970,5,FALSE),0)</f>
        <v>0</v>
      </c>
      <c r="H6826" s="103" t="str">
        <f>IFERROR(VLOOKUP(E6826,hoja!A:C,3,FALSE),0)</f>
        <v>50791</v>
      </c>
      <c r="I6826" s="24" t="str">
        <f t="shared" si="1977"/>
        <v>000250791</v>
      </c>
      <c r="K6826" s="23">
        <v>6</v>
      </c>
      <c r="L6826" s="23" t="str">
        <f t="shared" ref="L6826:L6886" si="1980">IF(B6826=F6826,"REGIONAL","NACIONAL")</f>
        <v>NACIONAL</v>
      </c>
      <c r="M6826" s="40" t="s">
        <v>618</v>
      </c>
      <c r="N6826" s="23" t="s">
        <v>622</v>
      </c>
      <c r="O6826" s="23">
        <f t="shared" si="1978"/>
        <v>25</v>
      </c>
      <c r="P6826" s="23" t="str">
        <f t="shared" si="1979"/>
        <v>000250791Principal</v>
      </c>
    </row>
    <row r="6827" spans="1:16" ht="15" hidden="1" customHeight="1">
      <c r="A6827" s="23" t="s">
        <v>1265</v>
      </c>
      <c r="B6827" s="23" t="str">
        <f>IFERROR(VLOOKUP(A6827,hoja!$A$2:$E$970,4,FALSE),0)</f>
        <v>CENTRO</v>
      </c>
      <c r="C6827" s="23" t="str">
        <f>IFERROR(VLOOKUP(A6827,hoja!$A$2:$E$1370,5,FALSE),0)</f>
        <v>MARIQUITA</v>
      </c>
      <c r="D6827" s="23" t="str">
        <f>IFERROR(VLOOKUP(A6827,hoja!A:D,3,FALSE),0)</f>
        <v>50170</v>
      </c>
      <c r="E6827" s="40" t="s">
        <v>942</v>
      </c>
      <c r="F6827" s="23" t="str">
        <f>IFERROR(VLOOKUP(E6827,hoja!$A$2:$E$6970,4,FALSE),0)</f>
        <v>CENTRO</v>
      </c>
      <c r="G6827" s="23" t="str">
        <f>IFERROR(VLOOKUP(E6827,hoja!$A$2:$E$970,5,FALSE),0)</f>
        <v>BOGOTÁ</v>
      </c>
      <c r="H6827" s="103" t="str">
        <f>IFERROR(VLOOKUP(E6827,hoja!A:C,3,FALSE),0)</f>
        <v>60002</v>
      </c>
      <c r="I6827" s="24" t="str">
        <f t="shared" ref="I6827:I6887" si="1981">D6827&amp;H6827</f>
        <v>5017060002</v>
      </c>
      <c r="K6827" s="23">
        <v>170</v>
      </c>
      <c r="L6827" s="23" t="str">
        <f t="shared" si="1980"/>
        <v>REGIONAL</v>
      </c>
      <c r="M6827" s="40" t="s">
        <v>618</v>
      </c>
      <c r="N6827" s="23" t="s">
        <v>622</v>
      </c>
      <c r="O6827" s="23">
        <f t="shared" ref="O6827:O6887" si="1982">IF(K6827&lt;=250,25,IF(K6827&lt;=500,16,IF(K6827&lt;=800,12,IF(K6827&lt;=1100,8,IF(K6827&lt;=1400,6,IF(K6827&lt;=1700,5))))))</f>
        <v>25</v>
      </c>
      <c r="P6827" s="23" t="str">
        <f t="shared" ref="P6827:P6887" si="1983">D6827&amp;H6827&amp;M6827</f>
        <v>5017060002Principal</v>
      </c>
    </row>
    <row r="6828" spans="1:16" ht="15" hidden="1" customHeight="1">
      <c r="A6828" s="23" t="s">
        <v>635</v>
      </c>
      <c r="B6828" s="23" t="str">
        <f>IFERROR(VLOOKUP(A6828,hoja!$A$2:$E$970,4,FALSE),0)</f>
        <v>CENTRO</v>
      </c>
      <c r="C6828" s="23" t="str">
        <f>IFERROR(VLOOKUP(A6828,hoja!$A$2:$E$1370,5,FALSE),0)</f>
        <v>BOGOTÁ</v>
      </c>
      <c r="D6828" s="23" t="str">
        <f>IFERROR(VLOOKUP(A6828,hoja!A:D,3,FALSE),0)</f>
        <v>0021</v>
      </c>
      <c r="E6828" s="40" t="s">
        <v>661</v>
      </c>
      <c r="F6828" s="23" t="str">
        <f>IFERROR(VLOOKUP(E6828,hoja!$A$2:$E$6970,4,FALSE),0)</f>
        <v>COSTA</v>
      </c>
      <c r="G6828" s="23" t="str">
        <f>IFERROR(VLOOKUP(E6828,hoja!$A$2:$E$970,5,FALSE),0)</f>
        <v>CARTAGENA</v>
      </c>
      <c r="H6828" s="103" t="str">
        <f>IFERROR(VLOOKUP(E6828,hoja!A:C,3,FALSE),0)</f>
        <v>0113</v>
      </c>
      <c r="I6828" s="24" t="str">
        <f t="shared" si="1981"/>
        <v>00210113</v>
      </c>
      <c r="K6828" s="36">
        <v>1080</v>
      </c>
      <c r="L6828" s="23" t="str">
        <f t="shared" si="1980"/>
        <v>NACIONAL</v>
      </c>
      <c r="M6828" s="40" t="s">
        <v>618</v>
      </c>
      <c r="N6828" s="23" t="s">
        <v>622</v>
      </c>
      <c r="O6828" s="23">
        <f t="shared" si="1982"/>
        <v>8</v>
      </c>
      <c r="P6828" s="23" t="str">
        <f t="shared" si="1983"/>
        <v>00210113Principal</v>
      </c>
    </row>
    <row r="6829" spans="1:16" ht="15" hidden="1" customHeight="1">
      <c r="A6829" s="23" t="s">
        <v>635</v>
      </c>
      <c r="B6829" s="23" t="str">
        <f>IFERROR(VLOOKUP(A6829,hoja!$A$2:$E$970,4,FALSE),0)</f>
        <v>CENTRO</v>
      </c>
      <c r="C6829" s="23" t="str">
        <f>IFERROR(VLOOKUP(A6829,hoja!$A$2:$E$1370,5,FALSE),0)</f>
        <v>BOGOTÁ</v>
      </c>
      <c r="D6829" s="23" t="str">
        <f>IFERROR(VLOOKUP(A6829,hoja!A:D,3,FALSE),0)</f>
        <v>0021</v>
      </c>
      <c r="E6829" s="40" t="s">
        <v>699</v>
      </c>
      <c r="F6829" s="23" t="str">
        <f>IFERROR(VLOOKUP(E6829,hoja!$A$2:$E$6970,4,FALSE),0)</f>
        <v>ANTIOQUIA</v>
      </c>
      <c r="G6829" s="23" t="str">
        <f>IFERROR(VLOOKUP(E6829,hoja!$A$2:$E$970,5,FALSE),0)</f>
        <v>CHIGORODÓ</v>
      </c>
      <c r="H6829" s="103" t="str">
        <f>IFERROR(VLOOKUP(E6829,hoja!A:C,3,FALSE),0)</f>
        <v>0074</v>
      </c>
      <c r="I6829" s="24" t="str">
        <f t="shared" si="1981"/>
        <v>00210074</v>
      </c>
      <c r="K6829" s="23">
        <v>713.80449999999996</v>
      </c>
      <c r="L6829" s="23" t="str">
        <f t="shared" si="1980"/>
        <v>NACIONAL</v>
      </c>
      <c r="M6829" s="40" t="s">
        <v>618</v>
      </c>
      <c r="N6829" s="23" t="s">
        <v>622</v>
      </c>
      <c r="O6829" s="23">
        <f t="shared" si="1982"/>
        <v>12</v>
      </c>
      <c r="P6829" s="23" t="str">
        <f t="shared" si="1983"/>
        <v>00210074Principal</v>
      </c>
    </row>
    <row r="6830" spans="1:16" ht="15" hidden="1" customHeight="1">
      <c r="A6830" s="23" t="s">
        <v>635</v>
      </c>
      <c r="B6830" s="23" t="str">
        <f>IFERROR(VLOOKUP(A6830,hoja!$A$2:$E$970,4,FALSE),0)</f>
        <v>CENTRO</v>
      </c>
      <c r="C6830" s="23" t="str">
        <f>IFERROR(VLOOKUP(A6830,hoja!$A$2:$E$1370,5,FALSE),0)</f>
        <v>BOGOTÁ</v>
      </c>
      <c r="D6830" s="23" t="str">
        <f>IFERROR(VLOOKUP(A6830,hoja!A:D,3,FALSE),0)</f>
        <v>0021</v>
      </c>
      <c r="E6830" s="40" t="s">
        <v>666</v>
      </c>
      <c r="F6830" s="23" t="str">
        <f>IFERROR(VLOOKUP(E6830,hoja!$A$2:$E$6970,4,FALSE),0)</f>
        <v>COSTA</v>
      </c>
      <c r="G6830" s="23" t="str">
        <f>IFERROR(VLOOKUP(E6830,hoja!$A$2:$E$970,5,FALSE),0)</f>
        <v>SINCELEJO</v>
      </c>
      <c r="H6830" s="103" t="str">
        <f>IFERROR(VLOOKUP(E6830,hoja!A:C,3,FALSE),0)</f>
        <v>0382</v>
      </c>
      <c r="I6830" s="24" t="str">
        <f t="shared" si="1981"/>
        <v>00210382</v>
      </c>
      <c r="K6830" s="36">
        <v>1029</v>
      </c>
      <c r="L6830" s="23" t="str">
        <f t="shared" si="1980"/>
        <v>NACIONAL</v>
      </c>
      <c r="M6830" s="40" t="s">
        <v>618</v>
      </c>
      <c r="N6830" s="23" t="s">
        <v>622</v>
      </c>
      <c r="O6830" s="23">
        <f t="shared" si="1982"/>
        <v>8</v>
      </c>
      <c r="P6830" s="23" t="str">
        <f t="shared" si="1983"/>
        <v>00210382Principal</v>
      </c>
    </row>
    <row r="6831" spans="1:16" ht="15" hidden="1" customHeight="1">
      <c r="A6831" s="23" t="s">
        <v>635</v>
      </c>
      <c r="B6831" s="23" t="str">
        <f>IFERROR(VLOOKUP(A6831,hoja!$A$2:$E$970,4,FALSE),0)</f>
        <v>CENTRO</v>
      </c>
      <c r="C6831" s="23" t="str">
        <f>IFERROR(VLOOKUP(A6831,hoja!$A$2:$E$1370,5,FALSE),0)</f>
        <v>BOGOTÁ</v>
      </c>
      <c r="D6831" s="23" t="str">
        <f>IFERROR(VLOOKUP(A6831,hoja!A:D,3,FALSE),0)</f>
        <v>0021</v>
      </c>
      <c r="E6831" s="40" t="s">
        <v>1444</v>
      </c>
      <c r="F6831" s="23">
        <f>IFERROR(VLOOKUP(E6831,hoja!$A$2:$E$6970,4,FALSE),0)</f>
        <v>0</v>
      </c>
      <c r="G6831" s="23">
        <f>IFERROR(VLOOKUP(E6831,hoja!$A$2:$E$970,5,FALSE),0)</f>
        <v>0</v>
      </c>
      <c r="H6831" s="103" t="str">
        <f>IFERROR(VLOOKUP(E6831,hoja!A:C,3,FALSE),0)</f>
        <v>50791</v>
      </c>
      <c r="I6831" s="24" t="str">
        <f t="shared" si="1981"/>
        <v>002150791</v>
      </c>
      <c r="K6831" s="23">
        <v>5</v>
      </c>
      <c r="L6831" s="23" t="str">
        <f t="shared" si="1980"/>
        <v>NACIONAL</v>
      </c>
      <c r="M6831" s="40" t="s">
        <v>618</v>
      </c>
      <c r="N6831" s="23" t="s">
        <v>622</v>
      </c>
      <c r="O6831" s="23">
        <f t="shared" si="1982"/>
        <v>25</v>
      </c>
      <c r="P6831" s="23" t="str">
        <f t="shared" si="1983"/>
        <v>002150791Principal</v>
      </c>
    </row>
    <row r="6832" spans="1:16" ht="15" hidden="1" customHeight="1">
      <c r="A6832" s="23" t="s">
        <v>635</v>
      </c>
      <c r="B6832" s="23" t="str">
        <f>IFERROR(VLOOKUP(A6832,hoja!$A$2:$E$970,4,FALSE),0)</f>
        <v>CENTRO</v>
      </c>
      <c r="C6832" s="23" t="str">
        <f>IFERROR(VLOOKUP(A6832,hoja!$A$2:$E$1370,5,FALSE),0)</f>
        <v>BOGOTÁ</v>
      </c>
      <c r="D6832" s="23" t="str">
        <f>IFERROR(VLOOKUP(A6832,hoja!A:D,3,FALSE),0)</f>
        <v>0021</v>
      </c>
      <c r="E6832" s="40" t="s">
        <v>667</v>
      </c>
      <c r="F6832" s="23" t="str">
        <f>IFERROR(VLOOKUP(E6832,hoja!$A$2:$E$6970,4,FALSE),0)</f>
        <v>COSTA</v>
      </c>
      <c r="G6832" s="23" t="str">
        <f>IFERROR(VLOOKUP(E6832,hoja!$A$2:$E$970,5,FALSE),0)</f>
        <v>MONTERÍA</v>
      </c>
      <c r="H6832" s="103" t="str">
        <f>IFERROR(VLOOKUP(E6832,hoja!A:C,3,FALSE),0)</f>
        <v>0381</v>
      </c>
      <c r="I6832" s="24" t="str">
        <f t="shared" si="1981"/>
        <v>00210381</v>
      </c>
      <c r="K6832" s="23">
        <v>609</v>
      </c>
      <c r="L6832" s="23" t="str">
        <f t="shared" si="1980"/>
        <v>NACIONAL</v>
      </c>
      <c r="M6832" s="40" t="s">
        <v>1450</v>
      </c>
      <c r="N6832" s="23" t="s">
        <v>622</v>
      </c>
      <c r="O6832" s="23">
        <f t="shared" si="1982"/>
        <v>12</v>
      </c>
      <c r="P6832" s="23" t="str">
        <f t="shared" si="1983"/>
        <v>00210381Faca-Uraba</v>
      </c>
    </row>
    <row r="6833" spans="1:16" ht="15" hidden="1" customHeight="1">
      <c r="A6833" s="23" t="s">
        <v>635</v>
      </c>
      <c r="B6833" s="23" t="str">
        <f>IFERROR(VLOOKUP(A6833,hoja!$A$2:$E$970,4,FALSE),0)</f>
        <v>CENTRO</v>
      </c>
      <c r="C6833" s="23" t="str">
        <f>IFERROR(VLOOKUP(A6833,hoja!$A$2:$E$1370,5,FALSE),0)</f>
        <v>BOGOTÁ</v>
      </c>
      <c r="D6833" s="23" t="str">
        <f>IFERROR(VLOOKUP(A6833,hoja!A:D,3,FALSE),0)</f>
        <v>0021</v>
      </c>
      <c r="E6833" s="40" t="s">
        <v>637</v>
      </c>
      <c r="F6833" s="23" t="str">
        <f>IFERROR(VLOOKUP(E6833,hoja!$A$2:$E$6970,4,FALSE),0)</f>
        <v>SANTANDER</v>
      </c>
      <c r="G6833" s="23" t="str">
        <f>IFERROR(VLOOKUP(E6833,hoja!$A$2:$E$970,5,FALSE),0)</f>
        <v>PIEDECUESTA</v>
      </c>
      <c r="H6833" s="103" t="str">
        <f>IFERROR(VLOOKUP(E6833,hoja!A:C,3,FALSE),0)</f>
        <v>0422</v>
      </c>
      <c r="I6833" s="24" t="str">
        <f t="shared" si="1981"/>
        <v>00210422</v>
      </c>
      <c r="K6833" s="23">
        <v>372</v>
      </c>
      <c r="L6833" s="23" t="str">
        <f t="shared" si="1980"/>
        <v>NACIONAL</v>
      </c>
      <c r="M6833" s="40" t="s">
        <v>1449</v>
      </c>
      <c r="N6833" s="23" t="s">
        <v>622</v>
      </c>
      <c r="O6833" s="23">
        <f t="shared" si="1982"/>
        <v>16</v>
      </c>
      <c r="P6833" s="23" t="str">
        <f t="shared" si="1983"/>
        <v>00210422Facatativa-San Alberto</v>
      </c>
    </row>
    <row r="6834" spans="1:16" ht="15" hidden="1" customHeight="1">
      <c r="A6834" s="23" t="s">
        <v>635</v>
      </c>
      <c r="B6834" s="23" t="str">
        <f>IFERROR(VLOOKUP(A6834,hoja!$A$2:$E$970,4,FALSE),0)</f>
        <v>CENTRO</v>
      </c>
      <c r="C6834" s="23" t="str">
        <f>IFERROR(VLOOKUP(A6834,hoja!$A$2:$E$1370,5,FALSE),0)</f>
        <v>BOGOTÁ</v>
      </c>
      <c r="D6834" s="23" t="str">
        <f>IFERROR(VLOOKUP(A6834,hoja!A:D,3,FALSE),0)</f>
        <v>0021</v>
      </c>
      <c r="E6834" s="40" t="s">
        <v>637</v>
      </c>
      <c r="F6834" s="23" t="str">
        <f>IFERROR(VLOOKUP(E6834,hoja!$A$2:$E$6970,4,FALSE),0)</f>
        <v>SANTANDER</v>
      </c>
      <c r="G6834" s="23" t="str">
        <f>IFERROR(VLOOKUP(E6834,hoja!$A$2:$E$970,5,FALSE),0)</f>
        <v>PIEDECUESTA</v>
      </c>
      <c r="H6834" s="103" t="str">
        <f>IFERROR(VLOOKUP(E6834,hoja!A:C,3,FALSE),0)</f>
        <v>0422</v>
      </c>
      <c r="I6834" s="24" t="str">
        <f t="shared" si="1981"/>
        <v>00210422</v>
      </c>
      <c r="K6834" s="23">
        <v>399</v>
      </c>
      <c r="L6834" s="23" t="str">
        <f t="shared" si="1980"/>
        <v>NACIONAL</v>
      </c>
      <c r="M6834" s="40" t="s">
        <v>945</v>
      </c>
      <c r="N6834" s="23" t="s">
        <v>622</v>
      </c>
      <c r="O6834" s="23">
        <f t="shared" si="1982"/>
        <v>16</v>
      </c>
      <c r="P6834" s="23" t="str">
        <f t="shared" si="1983"/>
        <v>00210422Malaga</v>
      </c>
    </row>
    <row r="6835" spans="1:16" ht="15" hidden="1" customHeight="1">
      <c r="A6835" s="23" t="s">
        <v>635</v>
      </c>
      <c r="B6835" s="23" t="str">
        <f>IFERROR(VLOOKUP(A6835,hoja!$A$2:$E$970,4,FALSE),0)</f>
        <v>CENTRO</v>
      </c>
      <c r="C6835" s="23" t="str">
        <f>IFERROR(VLOOKUP(A6835,hoja!$A$2:$E$1370,5,FALSE),0)</f>
        <v>BOGOTÁ</v>
      </c>
      <c r="D6835" s="23" t="str">
        <f>IFERROR(VLOOKUP(A6835,hoja!A:D,3,FALSE),0)</f>
        <v>0021</v>
      </c>
      <c r="E6835" s="40" t="s">
        <v>668</v>
      </c>
      <c r="F6835" s="23" t="str">
        <f>IFERROR(VLOOKUP(E6835,hoja!$A$2:$E$6970,4,FALSE),0)</f>
        <v>COSTA</v>
      </c>
      <c r="G6835" s="23" t="str">
        <f>IFERROR(VLOOKUP(E6835,hoja!$A$2:$E$970,5,FALSE),0)</f>
        <v>VALLEDUPAR</v>
      </c>
      <c r="H6835" s="103" t="str">
        <f>IFERROR(VLOOKUP(E6835,hoja!A:C,3,FALSE),0)</f>
        <v>0447</v>
      </c>
      <c r="I6835" s="24" t="str">
        <f t="shared" si="1981"/>
        <v>00210447</v>
      </c>
      <c r="K6835" s="23">
        <v>878</v>
      </c>
      <c r="L6835" s="23" t="str">
        <f t="shared" si="1980"/>
        <v>NACIONAL</v>
      </c>
      <c r="M6835" s="40" t="s">
        <v>618</v>
      </c>
      <c r="N6835" s="23" t="s">
        <v>622</v>
      </c>
      <c r="O6835" s="23">
        <f t="shared" si="1982"/>
        <v>8</v>
      </c>
      <c r="P6835" s="23" t="str">
        <f t="shared" si="1983"/>
        <v>00210447Principal</v>
      </c>
    </row>
    <row r="6836" spans="1:16" ht="15" hidden="1" customHeight="1">
      <c r="A6836" s="23" t="s">
        <v>635</v>
      </c>
      <c r="B6836" s="23" t="str">
        <f>IFERROR(VLOOKUP(A6836,hoja!$A$2:$E$970,4,FALSE),0)</f>
        <v>CENTRO</v>
      </c>
      <c r="C6836" s="23" t="str">
        <f>IFERROR(VLOOKUP(A6836,hoja!$A$2:$E$1370,5,FALSE),0)</f>
        <v>BOGOTÁ</v>
      </c>
      <c r="D6836" s="23" t="str">
        <f>IFERROR(VLOOKUP(A6836,hoja!A:D,3,FALSE),0)</f>
        <v>0021</v>
      </c>
      <c r="E6836" s="40" t="s">
        <v>1277</v>
      </c>
      <c r="F6836" s="23" t="str">
        <f>IFERROR(VLOOKUP(E6836,hoja!$A$2:$E$6970,4,FALSE),0)</f>
        <v>CENTRO</v>
      </c>
      <c r="G6836" s="23" t="str">
        <f>IFERROR(VLOOKUP(E6836,hoja!$A$2:$E$970,5,FALSE),0)</f>
        <v>BOGOTÁ</v>
      </c>
      <c r="H6836" s="103" t="str">
        <f>IFERROR(VLOOKUP(E6836,hoja!A:C,3,FALSE),0)</f>
        <v>50784</v>
      </c>
      <c r="I6836" s="24" t="str">
        <f t="shared" si="1981"/>
        <v>002150784</v>
      </c>
      <c r="K6836" s="23">
        <v>12</v>
      </c>
      <c r="L6836" s="23" t="str">
        <f t="shared" si="1980"/>
        <v>REGIONAL</v>
      </c>
      <c r="M6836" s="40" t="s">
        <v>618</v>
      </c>
      <c r="N6836" s="23" t="s">
        <v>622</v>
      </c>
      <c r="O6836" s="23">
        <f t="shared" si="1982"/>
        <v>25</v>
      </c>
      <c r="P6836" s="23" t="str">
        <f t="shared" si="1983"/>
        <v>002150784Principal</v>
      </c>
    </row>
    <row r="6837" spans="1:16" ht="15" hidden="1" customHeight="1">
      <c r="A6837" s="23" t="s">
        <v>635</v>
      </c>
      <c r="B6837" s="23" t="str">
        <f>IFERROR(VLOOKUP(A6837,hoja!$A$2:$E$970,4,FALSE),0)</f>
        <v>CENTRO</v>
      </c>
      <c r="C6837" s="23" t="str">
        <f>IFERROR(VLOOKUP(A6837,hoja!$A$2:$E$1370,5,FALSE),0)</f>
        <v>BOGOTÁ</v>
      </c>
      <c r="D6837" s="23" t="str">
        <f>IFERROR(VLOOKUP(A6837,hoja!A:D,3,FALSE),0)</f>
        <v>0021</v>
      </c>
      <c r="E6837" s="40" t="s">
        <v>1280</v>
      </c>
      <c r="F6837" s="23" t="str">
        <f>IFERROR(VLOOKUP(E6837,hoja!$A$2:$E$6970,4,FALSE),0)</f>
        <v>CENTRO</v>
      </c>
      <c r="G6837" s="23" t="str">
        <f>IFERROR(VLOOKUP(E6837,hoja!$A$2:$E$970,5,FALSE),0)</f>
        <v>BOGOTÁ</v>
      </c>
      <c r="H6837" s="103" t="str">
        <f>IFERROR(VLOOKUP(E6837,hoja!A:C,3,FALSE),0)</f>
        <v>50785</v>
      </c>
      <c r="I6837" s="24" t="str">
        <f t="shared" si="1981"/>
        <v>002150785</v>
      </c>
      <c r="K6837" s="23">
        <v>18</v>
      </c>
      <c r="L6837" s="23" t="str">
        <f t="shared" si="1980"/>
        <v>REGIONAL</v>
      </c>
      <c r="M6837" s="40" t="s">
        <v>618</v>
      </c>
      <c r="N6837" s="23" t="s">
        <v>622</v>
      </c>
      <c r="O6837" s="23">
        <f t="shared" si="1982"/>
        <v>25</v>
      </c>
      <c r="P6837" s="23" t="str">
        <f t="shared" si="1983"/>
        <v>002150785Principal</v>
      </c>
    </row>
    <row r="6838" spans="1:16" ht="15" hidden="1" customHeight="1">
      <c r="A6838" s="23" t="s">
        <v>731</v>
      </c>
      <c r="B6838" s="23" t="str">
        <f>IFERROR(VLOOKUP(A6838,hoja!$A$2:$E$970,4,FALSE),0)</f>
        <v>SANTANDER</v>
      </c>
      <c r="C6838" s="23" t="str">
        <f>IFERROR(VLOOKUP(A6838,hoja!$A$2:$E$1370,5,FALSE),0)</f>
        <v>CÚCUTA</v>
      </c>
      <c r="D6838" s="23" t="str">
        <f>IFERROR(VLOOKUP(A6838,hoja!A:D,3,FALSE),0)</f>
        <v>0438</v>
      </c>
      <c r="E6838" s="40" t="s">
        <v>743</v>
      </c>
      <c r="F6838" s="23" t="str">
        <f>IFERROR(VLOOKUP(E6838,hoja!$A$2:$E$6970,4,FALSE),0)</f>
        <v>CENTRO</v>
      </c>
      <c r="G6838" s="23" t="str">
        <f>IFERROR(VLOOKUP(E6838,hoja!$A$2:$E$970,5,FALSE),0)</f>
        <v>BOGOTÁ</v>
      </c>
      <c r="H6838" s="103" t="str">
        <f>IFERROR(VLOOKUP(E6838,hoja!A:C,3,FALSE),0)</f>
        <v>0461</v>
      </c>
      <c r="I6838" s="24" t="str">
        <f t="shared" si="1981"/>
        <v>04380461</v>
      </c>
      <c r="K6838" s="23">
        <v>599</v>
      </c>
      <c r="L6838" s="23" t="str">
        <f t="shared" si="1980"/>
        <v>NACIONAL</v>
      </c>
      <c r="M6838" s="40" t="s">
        <v>945</v>
      </c>
      <c r="N6838" s="23" t="s">
        <v>622</v>
      </c>
      <c r="O6838" s="23">
        <f t="shared" si="1982"/>
        <v>12</v>
      </c>
      <c r="P6838" s="23" t="str">
        <f t="shared" si="1983"/>
        <v>04380461Malaga</v>
      </c>
    </row>
    <row r="6839" spans="1:16" ht="15" hidden="1" customHeight="1">
      <c r="A6839" s="23" t="s">
        <v>636</v>
      </c>
      <c r="B6839" s="23" t="str">
        <f>IFERROR(VLOOKUP(A6839,hoja!$A$2:$E$970,4,FALSE),0)</f>
        <v>CENTRO</v>
      </c>
      <c r="C6839" s="23" t="str">
        <f>IFERROR(VLOOKUP(A6839,hoja!$A$2:$E$1370,5,FALSE),0)</f>
        <v>DUITAMA</v>
      </c>
      <c r="D6839" s="23" t="str">
        <f>IFERROR(VLOOKUP(A6839,hoja!A:D,3,FALSE),0)</f>
        <v>0441</v>
      </c>
      <c r="E6839" s="40" t="s">
        <v>721</v>
      </c>
      <c r="F6839" s="23" t="str">
        <f>IFERROR(VLOOKUP(E6839,hoja!$A$2:$E$6970,4,FALSE),0)</f>
        <v>ANTIOQUIA</v>
      </c>
      <c r="G6839" s="23" t="str">
        <f>IFERROR(VLOOKUP(E6839,hoja!$A$2:$E$970,5,FALSE),0)</f>
        <v>RIONEGRO</v>
      </c>
      <c r="H6839" s="103" t="str">
        <f>IFERROR(VLOOKUP(E6839,hoja!A:C,3,FALSE),0)</f>
        <v>0090</v>
      </c>
      <c r="I6839" s="24" t="str">
        <f t="shared" si="1981"/>
        <v>04410090</v>
      </c>
      <c r="K6839" s="23">
        <v>580</v>
      </c>
      <c r="L6839" s="23" t="str">
        <f t="shared" si="1980"/>
        <v>NACIONAL</v>
      </c>
      <c r="M6839" s="40" t="s">
        <v>618</v>
      </c>
      <c r="N6839" s="23" t="s">
        <v>622</v>
      </c>
      <c r="O6839" s="23">
        <f t="shared" si="1982"/>
        <v>12</v>
      </c>
      <c r="P6839" s="23" t="str">
        <f t="shared" si="1983"/>
        <v>04410090Principal</v>
      </c>
    </row>
    <row r="6840" spans="1:16" ht="15" hidden="1" customHeight="1">
      <c r="A6840" s="23" t="s">
        <v>637</v>
      </c>
      <c r="B6840" s="23" t="str">
        <f>IFERROR(VLOOKUP(A6840,hoja!$A$2:$E$970,4,FALSE),0)</f>
        <v>SANTANDER</v>
      </c>
      <c r="C6840" s="23" t="str">
        <f>IFERROR(VLOOKUP(A6840,hoja!$A$2:$E$1370,5,FALSE),0)</f>
        <v>PIEDECUESTA</v>
      </c>
      <c r="D6840" s="23" t="str">
        <f>IFERROR(VLOOKUP(A6840,hoja!A:D,3,FALSE),0)</f>
        <v>0422</v>
      </c>
      <c r="E6840" s="40" t="s">
        <v>1261</v>
      </c>
      <c r="F6840" s="23" t="str">
        <f>IFERROR(VLOOKUP(E6840,hoja!$A$2:$E$6970,4,FALSE),0)</f>
        <v>CENTRO</v>
      </c>
      <c r="G6840" s="23" t="str">
        <f>IFERROR(VLOOKUP(E6840,hoja!$A$2:$E$970,5,FALSE),0)</f>
        <v>BOGOTÁ</v>
      </c>
      <c r="H6840" s="103" t="str">
        <f>IFERROR(VLOOKUP(E6840,hoja!A:C,3,FALSE),0)</f>
        <v>50509</v>
      </c>
      <c r="I6840" s="24" t="str">
        <f t="shared" si="1981"/>
        <v>042250509</v>
      </c>
      <c r="K6840" s="23">
        <v>346</v>
      </c>
      <c r="L6840" s="23" t="str">
        <f t="shared" si="1980"/>
        <v>NACIONAL</v>
      </c>
      <c r="M6840" s="40" t="s">
        <v>618</v>
      </c>
      <c r="N6840" s="23" t="s">
        <v>622</v>
      </c>
      <c r="O6840" s="23">
        <f t="shared" si="1982"/>
        <v>16</v>
      </c>
      <c r="P6840" s="23" t="str">
        <f t="shared" si="1983"/>
        <v>042250509Principal</v>
      </c>
    </row>
    <row r="6841" spans="1:16" ht="15" hidden="1" customHeight="1">
      <c r="A6841" s="23" t="s">
        <v>637</v>
      </c>
      <c r="B6841" s="23" t="str">
        <f>IFERROR(VLOOKUP(A6841,hoja!$A$2:$E$970,4,FALSE),0)</f>
        <v>SANTANDER</v>
      </c>
      <c r="C6841" s="23" t="str">
        <f>IFERROR(VLOOKUP(A6841,hoja!$A$2:$E$1370,5,FALSE),0)</f>
        <v>PIEDECUESTA</v>
      </c>
      <c r="D6841" s="23" t="str">
        <f>IFERROR(VLOOKUP(A6841,hoja!A:D,3,FALSE),0)</f>
        <v>0422</v>
      </c>
      <c r="E6841" s="40" t="s">
        <v>943</v>
      </c>
      <c r="F6841" s="23" t="str">
        <f>IFERROR(VLOOKUP(E6841,hoja!$A$2:$E$6970,4,FALSE),0)</f>
        <v>CENTRO</v>
      </c>
      <c r="G6841" s="23" t="str">
        <f>IFERROR(VLOOKUP(E6841,hoja!$A$2:$E$970,5,FALSE),0)</f>
        <v>BOGOTÁ</v>
      </c>
      <c r="H6841" s="103" t="str">
        <f>IFERROR(VLOOKUP(E6841,hoja!A:C,3,FALSE),0)</f>
        <v>60003</v>
      </c>
      <c r="I6841" s="24" t="str">
        <f t="shared" si="1981"/>
        <v>042260003</v>
      </c>
      <c r="K6841" s="23">
        <v>476</v>
      </c>
      <c r="L6841" s="23" t="str">
        <f t="shared" si="1980"/>
        <v>NACIONAL</v>
      </c>
      <c r="M6841" s="40" t="s">
        <v>1451</v>
      </c>
      <c r="N6841" s="23" t="s">
        <v>622</v>
      </c>
      <c r="O6841" s="23">
        <f t="shared" si="1982"/>
        <v>16</v>
      </c>
      <c r="P6841" s="23" t="str">
        <f t="shared" si="1983"/>
        <v>042260003Lebrija-Facatativa</v>
      </c>
    </row>
    <row r="6842" spans="1:16" ht="15" hidden="1" customHeight="1">
      <c r="A6842" s="23" t="s">
        <v>637</v>
      </c>
      <c r="B6842" s="23" t="str">
        <f>IFERROR(VLOOKUP(A6842,hoja!$A$2:$E$970,4,FALSE),0)</f>
        <v>SANTANDER</v>
      </c>
      <c r="C6842" s="23" t="str">
        <f>IFERROR(VLOOKUP(A6842,hoja!$A$2:$E$1370,5,FALSE),0)</f>
        <v>PIEDECUESTA</v>
      </c>
      <c r="D6842" s="23" t="str">
        <f>IFERROR(VLOOKUP(A6842,hoja!A:D,3,FALSE),0)</f>
        <v>0422</v>
      </c>
      <c r="E6842" s="40" t="s">
        <v>943</v>
      </c>
      <c r="F6842" s="23" t="str">
        <f>IFERROR(VLOOKUP(E6842,hoja!$A$2:$E$6970,4,FALSE),0)</f>
        <v>CENTRO</v>
      </c>
      <c r="G6842" s="23" t="str">
        <f>IFERROR(VLOOKUP(E6842,hoja!$A$2:$E$970,5,FALSE),0)</f>
        <v>BOGOTÁ</v>
      </c>
      <c r="H6842" s="103" t="str">
        <f>IFERROR(VLOOKUP(E6842,hoja!A:C,3,FALSE),0)</f>
        <v>60003</v>
      </c>
      <c r="I6842" s="24" t="str">
        <f t="shared" si="1981"/>
        <v>042260003</v>
      </c>
      <c r="K6842" s="23">
        <v>401</v>
      </c>
      <c r="L6842" s="23" t="str">
        <f t="shared" si="1980"/>
        <v>NACIONAL</v>
      </c>
      <c r="M6842" s="40" t="s">
        <v>945</v>
      </c>
      <c r="N6842" s="23" t="s">
        <v>622</v>
      </c>
      <c r="O6842" s="23">
        <f t="shared" si="1982"/>
        <v>16</v>
      </c>
      <c r="P6842" s="23" t="str">
        <f t="shared" si="1983"/>
        <v>042260003Malaga</v>
      </c>
    </row>
    <row r="6843" spans="1:16" ht="15" hidden="1" customHeight="1">
      <c r="A6843" s="23" t="s">
        <v>668</v>
      </c>
      <c r="B6843" s="23" t="str">
        <f>IFERROR(VLOOKUP(A6843,hoja!$A$2:$E$970,4,FALSE),0)</f>
        <v>COSTA</v>
      </c>
      <c r="C6843" s="23" t="str">
        <f>IFERROR(VLOOKUP(A6843,hoja!$A$2:$E$1370,5,FALSE),0)</f>
        <v>VALLEDUPAR</v>
      </c>
      <c r="D6843" s="23" t="str">
        <f>IFERROR(VLOOKUP(A6843,hoja!A:D,3,FALSE),0)</f>
        <v>0447</v>
      </c>
      <c r="E6843" s="40" t="s">
        <v>1330</v>
      </c>
      <c r="F6843" s="23" t="str">
        <f>IFERROR(VLOOKUP(E6843,hoja!$A$2:$E$6970,4,FALSE),0)</f>
        <v>CENTRO</v>
      </c>
      <c r="G6843" s="23" t="str">
        <f>IFERROR(VLOOKUP(E6843,hoja!$A$2:$E$970,5,FALSE),0)</f>
        <v>SESQUILÉ</v>
      </c>
      <c r="H6843" s="103" t="str">
        <f>IFERROR(VLOOKUP(E6843,hoja!A:C,3,FALSE),0)</f>
        <v>1501</v>
      </c>
      <c r="I6843" s="24" t="str">
        <f t="shared" si="1981"/>
        <v>04471501</v>
      </c>
      <c r="K6843" s="23">
        <v>918</v>
      </c>
      <c r="L6843" s="23" t="str">
        <f t="shared" si="1980"/>
        <v>NACIONAL</v>
      </c>
      <c r="M6843" s="40" t="s">
        <v>623</v>
      </c>
      <c r="N6843" s="23" t="s">
        <v>622</v>
      </c>
      <c r="O6843" s="23">
        <f t="shared" si="1982"/>
        <v>8</v>
      </c>
      <c r="P6843" s="23" t="str">
        <f t="shared" si="1983"/>
        <v>04471501Facatativa</v>
      </c>
    </row>
    <row r="6844" spans="1:16" ht="15" hidden="1" customHeight="1">
      <c r="A6844" s="23" t="s">
        <v>1064</v>
      </c>
      <c r="B6844" s="23" t="str">
        <f>IFERROR(VLOOKUP(A6844,hoja!$A$2:$E$970,4,FALSE),0)</f>
        <v>COSTA</v>
      </c>
      <c r="C6844" s="23" t="str">
        <f>IFERROR(VLOOKUP(A6844,hoja!$A$2:$E$1370,5,FALSE),0)</f>
        <v>BARRANQUILLA</v>
      </c>
      <c r="D6844" s="23" t="str">
        <f>IFERROR(VLOOKUP(A6844,hoja!A:D,3,FALSE),0)</f>
        <v>50528</v>
      </c>
      <c r="E6844" s="40" t="s">
        <v>619</v>
      </c>
      <c r="F6844" s="23" t="str">
        <f>IFERROR(VLOOKUP(E6844,hoja!$A$2:$E$6970,4,FALSE),0)</f>
        <v>ANTIOQUIA</v>
      </c>
      <c r="G6844" s="23" t="str">
        <f>IFERROR(VLOOKUP(E6844,hoja!$A$2:$E$970,5,FALSE),0)</f>
        <v>MEDELLÍN</v>
      </c>
      <c r="H6844" s="103" t="str">
        <f>IFERROR(VLOOKUP(E6844,hoja!A:C,3,FALSE),0)</f>
        <v>60100</v>
      </c>
      <c r="I6844" s="24" t="str">
        <f t="shared" si="1981"/>
        <v>5052860100</v>
      </c>
      <c r="K6844" s="23">
        <v>542</v>
      </c>
      <c r="L6844" s="23" t="str">
        <f t="shared" si="1980"/>
        <v>NACIONAL</v>
      </c>
      <c r="M6844" s="40" t="s">
        <v>618</v>
      </c>
      <c r="N6844" s="23" t="s">
        <v>622</v>
      </c>
      <c r="O6844" s="23">
        <f t="shared" si="1982"/>
        <v>12</v>
      </c>
      <c r="P6844" s="23" t="str">
        <f t="shared" si="1983"/>
        <v>5052860100Principal</v>
      </c>
    </row>
    <row r="6845" spans="1:16" ht="15" hidden="1" customHeight="1">
      <c r="A6845" s="23" t="s">
        <v>1064</v>
      </c>
      <c r="B6845" s="23" t="str">
        <f>IFERROR(VLOOKUP(A6845,hoja!$A$2:$E$970,4,FALSE),0)</f>
        <v>COSTA</v>
      </c>
      <c r="C6845" s="23" t="str">
        <f>IFERROR(VLOOKUP(A6845,hoja!$A$2:$E$1370,5,FALSE),0)</f>
        <v>BARRANQUILLA</v>
      </c>
      <c r="D6845" s="23" t="str">
        <f>IFERROR(VLOOKUP(A6845,hoja!A:D,3,FALSE),0)</f>
        <v>50528</v>
      </c>
      <c r="E6845" s="40" t="s">
        <v>1065</v>
      </c>
      <c r="F6845" s="23" t="str">
        <f>IFERROR(VLOOKUP(E6845,hoja!$A$2:$E$6970,4,FALSE),0)</f>
        <v>CENTRO</v>
      </c>
      <c r="G6845" s="23" t="str">
        <f>IFERROR(VLOOKUP(E6845,hoja!$A$2:$E$970,5,FALSE),0)</f>
        <v>BOGOTÁ</v>
      </c>
      <c r="H6845" s="103" t="str">
        <f>IFERROR(VLOOKUP(E6845,hoja!A:C,3,FALSE),0)</f>
        <v>50251</v>
      </c>
      <c r="I6845" s="24" t="str">
        <f t="shared" si="1981"/>
        <v>5052850251</v>
      </c>
      <c r="K6845" s="36">
        <v>1015</v>
      </c>
      <c r="L6845" s="23" t="str">
        <f t="shared" si="1980"/>
        <v>NACIONAL</v>
      </c>
      <c r="M6845" s="40" t="s">
        <v>931</v>
      </c>
      <c r="N6845" s="23" t="s">
        <v>622</v>
      </c>
      <c r="O6845" s="23">
        <f t="shared" si="1982"/>
        <v>8</v>
      </c>
      <c r="P6845" s="23" t="str">
        <f t="shared" si="1983"/>
        <v>5052850251Medellin-Facatativa</v>
      </c>
    </row>
    <row r="6846" spans="1:16" ht="15" hidden="1" customHeight="1">
      <c r="A6846" s="23" t="s">
        <v>1331</v>
      </c>
      <c r="B6846" s="23" t="str">
        <f>IFERROR(VLOOKUP(A6846,hoja!$A$2:$E$970,4,FALSE),0)</f>
        <v>CENTRO</v>
      </c>
      <c r="C6846" s="23" t="str">
        <f>IFERROR(VLOOKUP(A6846,hoja!$A$2:$E$1370,5,FALSE),0)</f>
        <v>BOGOTÁ</v>
      </c>
      <c r="D6846" s="23" t="str">
        <f>IFERROR(VLOOKUP(A6846,hoja!A:D,3,FALSE),0)</f>
        <v>50786</v>
      </c>
      <c r="E6846" s="40" t="s">
        <v>1330</v>
      </c>
      <c r="F6846" s="23" t="str">
        <f>IFERROR(VLOOKUP(E6846,hoja!$A$2:$E$6970,4,FALSE),0)</f>
        <v>CENTRO</v>
      </c>
      <c r="G6846" s="23" t="str">
        <f>IFERROR(VLOOKUP(E6846,hoja!$A$2:$E$970,5,FALSE),0)</f>
        <v>SESQUILÉ</v>
      </c>
      <c r="H6846" s="103" t="str">
        <f>IFERROR(VLOOKUP(E6846,hoja!A:C,3,FALSE),0)</f>
        <v>1501</v>
      </c>
      <c r="I6846" s="24" t="str">
        <f t="shared" si="1981"/>
        <v>507861501</v>
      </c>
      <c r="K6846" s="23">
        <v>63</v>
      </c>
      <c r="L6846" s="23" t="str">
        <f t="shared" si="1980"/>
        <v>REGIONAL</v>
      </c>
      <c r="M6846" s="40" t="s">
        <v>618</v>
      </c>
      <c r="N6846" s="23" t="s">
        <v>622</v>
      </c>
      <c r="O6846" s="23">
        <f t="shared" si="1982"/>
        <v>25</v>
      </c>
      <c r="P6846" s="23" t="str">
        <f t="shared" si="1983"/>
        <v>507861501Principal</v>
      </c>
    </row>
    <row r="6847" spans="1:16" ht="15" hidden="1" customHeight="1">
      <c r="A6847" s="23" t="s">
        <v>1331</v>
      </c>
      <c r="B6847" s="23" t="str">
        <f>IFERROR(VLOOKUP(A6847,hoja!$A$2:$E$970,4,FALSE),0)</f>
        <v>CENTRO</v>
      </c>
      <c r="C6847" s="23" t="str">
        <f>IFERROR(VLOOKUP(A6847,hoja!$A$2:$E$1370,5,FALSE),0)</f>
        <v>BOGOTÁ</v>
      </c>
      <c r="D6847" s="23" t="str">
        <f>IFERROR(VLOOKUP(A6847,hoja!A:D,3,FALSE),0)</f>
        <v>50786</v>
      </c>
      <c r="E6847" s="40" t="s">
        <v>1280</v>
      </c>
      <c r="F6847" s="23" t="str">
        <f>IFERROR(VLOOKUP(E6847,hoja!$A$2:$E$6970,4,FALSE),0)</f>
        <v>CENTRO</v>
      </c>
      <c r="G6847" s="23" t="str">
        <f>IFERROR(VLOOKUP(E6847,hoja!$A$2:$E$970,5,FALSE),0)</f>
        <v>BOGOTÁ</v>
      </c>
      <c r="H6847" s="103" t="str">
        <f>IFERROR(VLOOKUP(E6847,hoja!A:C,3,FALSE),0)</f>
        <v>50785</v>
      </c>
      <c r="I6847" s="24" t="str">
        <f t="shared" si="1981"/>
        <v>5078650785</v>
      </c>
      <c r="K6847" s="23">
        <v>26</v>
      </c>
      <c r="L6847" s="23" t="str">
        <f t="shared" si="1980"/>
        <v>REGIONAL</v>
      </c>
      <c r="M6847" s="40" t="s">
        <v>618</v>
      </c>
      <c r="N6847" s="23" t="s">
        <v>622</v>
      </c>
      <c r="O6847" s="23">
        <f t="shared" si="1982"/>
        <v>25</v>
      </c>
      <c r="P6847" s="23" t="str">
        <f t="shared" si="1983"/>
        <v>5078650785Principal</v>
      </c>
    </row>
    <row r="6848" spans="1:16" ht="15" hidden="1" customHeight="1">
      <c r="A6848" s="23" t="s">
        <v>1044</v>
      </c>
      <c r="B6848" s="23" t="str">
        <f>IFERROR(VLOOKUP(A6848,hoja!$A$2:$E$970,4,FALSE),0)</f>
        <v>ANTIOQUIA</v>
      </c>
      <c r="C6848" s="23" t="str">
        <f>IFERROR(VLOOKUP(A6848,hoja!$A$2:$E$1370,5,FALSE),0)</f>
        <v>MEDELLÍN</v>
      </c>
      <c r="D6848" s="23" t="str">
        <f>IFERROR(VLOOKUP(A6848,hoja!A:D,3,FALSE),0)</f>
        <v>50787</v>
      </c>
      <c r="E6848" s="40" t="s">
        <v>641</v>
      </c>
      <c r="F6848" s="23" t="str">
        <f>IFERROR(VLOOKUP(E6848,hoja!$A$2:$E$6970,4,FALSE),0)</f>
        <v>ANTIOQUIA</v>
      </c>
      <c r="G6848" s="23" t="str">
        <f>IFERROR(VLOOKUP(E6848,hoja!$A$2:$E$970,5,FALSE),0)</f>
        <v>MEDELLÍN</v>
      </c>
      <c r="H6848" s="103" t="str">
        <f>IFERROR(VLOOKUP(E6848,hoja!A:C,3,FALSE),0)</f>
        <v>0079</v>
      </c>
      <c r="I6848" s="24" t="str">
        <f t="shared" si="1981"/>
        <v>507870079</v>
      </c>
      <c r="K6848" s="23">
        <v>71</v>
      </c>
      <c r="L6848" s="23" t="str">
        <f t="shared" si="1980"/>
        <v>REGIONAL</v>
      </c>
      <c r="M6848" s="40" t="s">
        <v>618</v>
      </c>
      <c r="N6848" s="23" t="s">
        <v>622</v>
      </c>
      <c r="O6848" s="23">
        <f t="shared" si="1982"/>
        <v>25</v>
      </c>
      <c r="P6848" s="23" t="str">
        <f t="shared" si="1983"/>
        <v>507870079Principal</v>
      </c>
    </row>
    <row r="6849" spans="1:16" ht="15" hidden="1" customHeight="1">
      <c r="A6849" s="23" t="s">
        <v>1452</v>
      </c>
      <c r="B6849" s="23" t="str">
        <f>IFERROR(VLOOKUP(A6849,hoja!$A$2:$E$970,4,FALSE),0)</f>
        <v>OCCIDENTE</v>
      </c>
      <c r="C6849" s="23" t="str">
        <f>IFERROR(VLOOKUP(A6849,hoja!$A$2:$E$1370,5,FALSE),0)</f>
        <v>CALI</v>
      </c>
      <c r="D6849" s="23" t="str">
        <f>IFERROR(VLOOKUP(A6849,hoja!A:D,3,FALSE),0)</f>
        <v>50788</v>
      </c>
      <c r="E6849" s="40" t="s">
        <v>1330</v>
      </c>
      <c r="F6849" s="23" t="str">
        <f>IFERROR(VLOOKUP(E6849,hoja!$A$2:$E$6970,4,FALSE),0)</f>
        <v>CENTRO</v>
      </c>
      <c r="G6849" s="23" t="str">
        <f>IFERROR(VLOOKUP(E6849,hoja!$A$2:$E$970,5,FALSE),0)</f>
        <v>SESQUILÉ</v>
      </c>
      <c r="H6849" s="103" t="str">
        <f>IFERROR(VLOOKUP(E6849,hoja!A:C,3,FALSE),0)</f>
        <v>1501</v>
      </c>
      <c r="I6849" s="24" t="str">
        <f t="shared" si="1981"/>
        <v>507881501</v>
      </c>
      <c r="K6849" s="23">
        <v>501</v>
      </c>
      <c r="L6849" s="23" t="str">
        <f t="shared" si="1980"/>
        <v>NACIONAL</v>
      </c>
      <c r="M6849" s="40" t="s">
        <v>618</v>
      </c>
      <c r="N6849" s="23" t="s">
        <v>622</v>
      </c>
      <c r="O6849" s="23">
        <f t="shared" si="1982"/>
        <v>12</v>
      </c>
      <c r="P6849" s="23" t="str">
        <f t="shared" si="1983"/>
        <v>507881501Principal</v>
      </c>
    </row>
    <row r="6850" spans="1:16" ht="15" hidden="1" customHeight="1">
      <c r="A6850" s="23" t="s">
        <v>1202</v>
      </c>
      <c r="B6850" s="23" t="str">
        <f>IFERROR(VLOOKUP(A6850,hoja!$A$2:$E$970,4,FALSE),0)</f>
        <v>OCCIDENTE</v>
      </c>
      <c r="C6850" s="23" t="str">
        <f>IFERROR(VLOOKUP(A6850,hoja!$A$2:$E$1370,5,FALSE),0)</f>
        <v>PEREIRA</v>
      </c>
      <c r="D6850" s="23" t="str">
        <f>IFERROR(VLOOKUP(A6850,hoja!A:D,3,FALSE),0)</f>
        <v>50647</v>
      </c>
      <c r="E6850" s="40" t="s">
        <v>641</v>
      </c>
      <c r="F6850" s="23" t="str">
        <f>IFERROR(VLOOKUP(E6850,hoja!$A$2:$E$6970,4,FALSE),0)</f>
        <v>ANTIOQUIA</v>
      </c>
      <c r="G6850" s="23" t="str">
        <f>IFERROR(VLOOKUP(E6850,hoja!$A$2:$E$970,5,FALSE),0)</f>
        <v>MEDELLÍN</v>
      </c>
      <c r="H6850" s="103" t="str">
        <f>IFERROR(VLOOKUP(E6850,hoja!A:C,3,FALSE),0)</f>
        <v>0079</v>
      </c>
      <c r="I6850" s="24" t="str">
        <f t="shared" si="1981"/>
        <v>506470079</v>
      </c>
      <c r="K6850" s="23">
        <v>182</v>
      </c>
      <c r="L6850" s="23" t="str">
        <f t="shared" si="1980"/>
        <v>NACIONAL</v>
      </c>
      <c r="M6850" s="40" t="s">
        <v>618</v>
      </c>
      <c r="N6850" s="23" t="s">
        <v>622</v>
      </c>
      <c r="O6850" s="23">
        <f t="shared" si="1982"/>
        <v>25</v>
      </c>
      <c r="P6850" s="23" t="str">
        <f t="shared" si="1983"/>
        <v>506470079Principal</v>
      </c>
    </row>
    <row r="6851" spans="1:16" ht="15" hidden="1" customHeight="1">
      <c r="A6851" s="23" t="s">
        <v>873</v>
      </c>
      <c r="B6851" s="23" t="str">
        <f>IFERROR(VLOOKUP(A6851,hoja!$A$2:$E$970,4,FALSE),0)</f>
        <v>OCCIDENTE</v>
      </c>
      <c r="C6851" s="23" t="str">
        <f>IFERROR(VLOOKUP(A6851,hoja!$A$2:$E$1370,5,FALSE),0)</f>
        <v>MANIZALES</v>
      </c>
      <c r="D6851" s="23" t="str">
        <f>IFERROR(VLOOKUP(A6851,hoja!A:D,3,FALSE),0)</f>
        <v>1711</v>
      </c>
      <c r="E6851" s="40" t="s">
        <v>660</v>
      </c>
      <c r="F6851" s="23" t="str">
        <f>IFERROR(VLOOKUP(E6851,hoja!$A$2:$E$6970,4,FALSE),0)</f>
        <v>CENTRO</v>
      </c>
      <c r="G6851" s="23" t="str">
        <f>IFERROR(VLOOKUP(E6851,hoja!$A$2:$E$970,5,FALSE),0)</f>
        <v>BOGOTÁ</v>
      </c>
      <c r="H6851" s="103" t="str">
        <f>IFERROR(VLOOKUP(E6851,hoja!A:C,3,FALSE),0)</f>
        <v>0035</v>
      </c>
      <c r="I6851" s="24" t="str">
        <f t="shared" si="1981"/>
        <v>17110035</v>
      </c>
      <c r="K6851" s="23">
        <v>277</v>
      </c>
      <c r="L6851" s="23" t="str">
        <f t="shared" si="1980"/>
        <v>NACIONAL</v>
      </c>
      <c r="M6851" s="40" t="s">
        <v>618</v>
      </c>
      <c r="N6851" s="23" t="s">
        <v>622</v>
      </c>
      <c r="O6851" s="23">
        <f t="shared" si="1982"/>
        <v>16</v>
      </c>
      <c r="P6851" s="23" t="str">
        <f t="shared" si="1983"/>
        <v>17110035Principal</v>
      </c>
    </row>
    <row r="6852" spans="1:16" ht="15" hidden="1" customHeight="1">
      <c r="A6852" s="23" t="s">
        <v>873</v>
      </c>
      <c r="B6852" s="23" t="str">
        <f>IFERROR(VLOOKUP(A6852,hoja!$A$2:$E$970,4,FALSE),0)</f>
        <v>OCCIDENTE</v>
      </c>
      <c r="C6852" s="23" t="str">
        <f>IFERROR(VLOOKUP(A6852,hoja!$A$2:$E$1370,5,FALSE),0)</f>
        <v>MANIZALES</v>
      </c>
      <c r="D6852" s="23" t="str">
        <f>IFERROR(VLOOKUP(A6852,hoja!A:D,3,FALSE),0)</f>
        <v>1711</v>
      </c>
      <c r="E6852" s="40" t="s">
        <v>1351</v>
      </c>
      <c r="F6852" s="23">
        <f>IFERROR(VLOOKUP(E6852,hoja!$A$2:$E$6970,4,FALSE),0)</f>
        <v>0</v>
      </c>
      <c r="G6852" s="23">
        <f>IFERROR(VLOOKUP(E6852,hoja!$A$2:$E$970,5,FALSE),0)</f>
        <v>0</v>
      </c>
      <c r="H6852" s="103">
        <f>IFERROR(VLOOKUP(E6852,hoja!A:C,3,FALSE),0)</f>
        <v>0</v>
      </c>
      <c r="I6852" s="24" t="str">
        <f t="shared" si="1981"/>
        <v>17110</v>
      </c>
      <c r="K6852" s="23">
        <v>145</v>
      </c>
      <c r="L6852" s="23" t="str">
        <f t="shared" si="1980"/>
        <v>NACIONAL</v>
      </c>
      <c r="M6852" s="40" t="s">
        <v>618</v>
      </c>
      <c r="N6852" s="23" t="s">
        <v>622</v>
      </c>
      <c r="O6852" s="23">
        <f t="shared" si="1982"/>
        <v>25</v>
      </c>
      <c r="P6852" s="23" t="str">
        <f t="shared" si="1983"/>
        <v>17110Principal</v>
      </c>
    </row>
    <row r="6853" spans="1:16" ht="15" hidden="1" customHeight="1">
      <c r="A6853" s="23" t="s">
        <v>1414</v>
      </c>
      <c r="B6853" s="23" t="str">
        <f>IFERROR(VLOOKUP(A6853,hoja!$A$2:$E$970,4,FALSE),0)</f>
        <v>OCCIDENTE</v>
      </c>
      <c r="C6853" s="23" t="str">
        <f>IFERROR(VLOOKUP(A6853,hoja!$A$2:$E$1370,5,FALSE),0)</f>
        <v>PASTO</v>
      </c>
      <c r="D6853" s="23" t="str">
        <f>IFERROR(VLOOKUP(A6853,hoja!A:D,3,FALSE),0)</f>
        <v>50775</v>
      </c>
      <c r="E6853" s="40" t="s">
        <v>645</v>
      </c>
      <c r="F6853" s="23" t="str">
        <f>IFERROR(VLOOKUP(E6853,hoja!$A$2:$E$6970,4,FALSE),0)</f>
        <v>OCCIDENTE</v>
      </c>
      <c r="G6853" s="23" t="str">
        <f>IFERROR(VLOOKUP(E6853,hoja!$A$2:$E$970,5,FALSE),0)</f>
        <v>CALI</v>
      </c>
      <c r="H6853" s="103" t="str">
        <f>IFERROR(VLOOKUP(E6853,hoja!A:C,3,FALSE),0)</f>
        <v>0410</v>
      </c>
      <c r="I6853" s="24" t="str">
        <f t="shared" si="1981"/>
        <v>507750410</v>
      </c>
      <c r="K6853" s="23">
        <v>534</v>
      </c>
      <c r="L6853" s="23" t="str">
        <f t="shared" si="1980"/>
        <v>REGIONAL</v>
      </c>
      <c r="M6853" s="40" t="s">
        <v>618</v>
      </c>
      <c r="N6853" s="23" t="s">
        <v>622</v>
      </c>
      <c r="O6853" s="23">
        <f t="shared" si="1982"/>
        <v>12</v>
      </c>
      <c r="P6853" s="23" t="str">
        <f t="shared" si="1983"/>
        <v>507750410Principal</v>
      </c>
    </row>
    <row r="6854" spans="1:16" ht="15" hidden="1" customHeight="1">
      <c r="A6854" s="23" t="s">
        <v>1065</v>
      </c>
      <c r="B6854" s="23" t="str">
        <f>IFERROR(VLOOKUP(A6854,hoja!$A$2:$E$970,4,FALSE),0)</f>
        <v>CENTRO</v>
      </c>
      <c r="C6854" s="23" t="str">
        <f>IFERROR(VLOOKUP(A6854,hoja!$A$2:$E$1370,5,FALSE),0)</f>
        <v>BOGOTÁ</v>
      </c>
      <c r="D6854" s="23" t="str">
        <f>IFERROR(VLOOKUP(A6854,hoja!A:D,3,FALSE),0)</f>
        <v>50251</v>
      </c>
      <c r="E6854" s="40" t="s">
        <v>1261</v>
      </c>
      <c r="F6854" s="23" t="str">
        <f>IFERROR(VLOOKUP(E6854,hoja!$A$2:$E$6970,4,FALSE),0)</f>
        <v>CENTRO</v>
      </c>
      <c r="G6854" s="23" t="str">
        <f>IFERROR(VLOOKUP(E6854,hoja!$A$2:$E$970,5,FALSE),0)</f>
        <v>BOGOTÁ</v>
      </c>
      <c r="H6854" s="103" t="str">
        <f>IFERROR(VLOOKUP(E6854,hoja!A:C,3,FALSE),0)</f>
        <v>50509</v>
      </c>
      <c r="I6854" s="24" t="str">
        <f t="shared" si="1981"/>
        <v>5025150509</v>
      </c>
      <c r="K6854" s="23">
        <v>30</v>
      </c>
      <c r="L6854" s="23" t="str">
        <f t="shared" si="1980"/>
        <v>REGIONAL</v>
      </c>
      <c r="M6854" s="40" t="s">
        <v>618</v>
      </c>
      <c r="N6854" s="23" t="s">
        <v>622</v>
      </c>
      <c r="O6854" s="23">
        <f t="shared" si="1982"/>
        <v>25</v>
      </c>
      <c r="P6854" s="23" t="str">
        <f t="shared" si="1983"/>
        <v>5025150509Principal</v>
      </c>
    </row>
    <row r="6855" spans="1:16" ht="15" hidden="1" customHeight="1">
      <c r="A6855" s="23" t="s">
        <v>1347</v>
      </c>
      <c r="B6855" s="23" t="str">
        <f>IFERROR(VLOOKUP(A6855,hoja!$A$2:$E$970,4,FALSE),0)</f>
        <v>COSTA</v>
      </c>
      <c r="C6855" s="23" t="str">
        <f>IFERROR(VLOOKUP(A6855,hoja!$A$2:$E$1370,5,FALSE),0)</f>
        <v>BARRANQUILLA</v>
      </c>
      <c r="D6855" s="23" t="str">
        <f>IFERROR(VLOOKUP(A6855,hoja!A:D,3,FALSE),0)</f>
        <v>50732</v>
      </c>
      <c r="E6855" s="40" t="s">
        <v>1122</v>
      </c>
      <c r="F6855" s="23" t="str">
        <f>IFERROR(VLOOKUP(E6855,hoja!$A$2:$E$6970,4,FALSE),0)</f>
        <v>COSTA</v>
      </c>
      <c r="G6855" s="23" t="str">
        <f>IFERROR(VLOOKUP(E6855,hoja!$A$2:$E$970,5,FALSE),0)</f>
        <v>BARRANQUILLA</v>
      </c>
      <c r="H6855" s="103" t="str">
        <f>IFERROR(VLOOKUP(E6855,hoja!A:C,3,FALSE),0)</f>
        <v>50343</v>
      </c>
      <c r="I6855" s="24" t="str">
        <f t="shared" si="1981"/>
        <v>5073250343</v>
      </c>
      <c r="K6855" s="23">
        <v>32</v>
      </c>
      <c r="L6855" s="23" t="str">
        <f t="shared" si="1980"/>
        <v>REGIONAL</v>
      </c>
      <c r="M6855" s="40" t="s">
        <v>618</v>
      </c>
      <c r="N6855" s="23" t="s">
        <v>622</v>
      </c>
      <c r="O6855" s="23">
        <f t="shared" si="1982"/>
        <v>25</v>
      </c>
      <c r="P6855" s="23" t="str">
        <f t="shared" si="1983"/>
        <v>5073250343Principal</v>
      </c>
    </row>
    <row r="6856" spans="1:16" ht="15" hidden="1" customHeight="1">
      <c r="A6856" s="23" t="s">
        <v>1347</v>
      </c>
      <c r="B6856" s="23" t="str">
        <f>IFERROR(VLOOKUP(A6856,hoja!$A$2:$E$970,4,FALSE),0)</f>
        <v>COSTA</v>
      </c>
      <c r="C6856" s="23" t="str">
        <f>IFERROR(VLOOKUP(A6856,hoja!$A$2:$E$1370,5,FALSE),0)</f>
        <v>BARRANQUILLA</v>
      </c>
      <c r="D6856" s="23" t="str">
        <f>IFERROR(VLOOKUP(A6856,hoja!A:D,3,FALSE),0)</f>
        <v>50732</v>
      </c>
      <c r="E6856" s="40" t="s">
        <v>1345</v>
      </c>
      <c r="F6856" s="23" t="str">
        <f>IFERROR(VLOOKUP(E6856,hoja!$A$2:$E$6970,4,FALSE),0)</f>
        <v>COSTA</v>
      </c>
      <c r="G6856" s="23" t="str">
        <f>IFERROR(VLOOKUP(E6856,hoja!$A$2:$E$970,5,FALSE),0)</f>
        <v>BARRANQUILLA</v>
      </c>
      <c r="H6856" s="103" t="str">
        <f>IFERROR(VLOOKUP(E6856,hoja!A:C,3,FALSE),0)</f>
        <v>50729</v>
      </c>
      <c r="I6856" s="24" t="str">
        <f t="shared" si="1981"/>
        <v>5073250729</v>
      </c>
      <c r="K6856" s="23">
        <v>10</v>
      </c>
      <c r="L6856" s="23" t="str">
        <f t="shared" si="1980"/>
        <v>REGIONAL</v>
      </c>
      <c r="M6856" s="40" t="s">
        <v>618</v>
      </c>
      <c r="N6856" s="23" t="s">
        <v>622</v>
      </c>
      <c r="O6856" s="23">
        <f t="shared" si="1982"/>
        <v>25</v>
      </c>
      <c r="P6856" s="23" t="str">
        <f t="shared" si="1983"/>
        <v>5073250729Principal</v>
      </c>
    </row>
    <row r="6857" spans="1:16" ht="15" hidden="1" customHeight="1">
      <c r="A6857" s="23" t="s">
        <v>617</v>
      </c>
      <c r="B6857" s="23" t="str">
        <f>IFERROR(VLOOKUP(A6857,hoja!$A$2:$E$970,4,FALSE),0)</f>
        <v>ANTIOQUIA</v>
      </c>
      <c r="C6857" s="23" t="str">
        <f>IFERROR(VLOOKUP(A6857,hoja!$A$2:$E$1370,5,FALSE),0)</f>
        <v>MEDELLÍN</v>
      </c>
      <c r="D6857" s="23">
        <f>IFERROR(VLOOKUP(A6857,hoja!A:D,3,FALSE),0)</f>
        <v>50443</v>
      </c>
      <c r="E6857" s="40" t="s">
        <v>660</v>
      </c>
      <c r="F6857" s="23" t="str">
        <f>IFERROR(VLOOKUP(E6857,hoja!$A$2:$E$6970,4,FALSE),0)</f>
        <v>CENTRO</v>
      </c>
      <c r="G6857" s="23" t="str">
        <f>IFERROR(VLOOKUP(E6857,hoja!$A$2:$E$970,5,FALSE),0)</f>
        <v>BOGOTÁ</v>
      </c>
      <c r="H6857" s="103" t="str">
        <f>IFERROR(VLOOKUP(E6857,hoja!A:C,3,FALSE),0)</f>
        <v>0035</v>
      </c>
      <c r="I6857" s="24" t="str">
        <f t="shared" si="1981"/>
        <v>504430035</v>
      </c>
      <c r="K6857" s="23">
        <v>410</v>
      </c>
      <c r="L6857" s="23" t="str">
        <f t="shared" si="1980"/>
        <v>NACIONAL</v>
      </c>
      <c r="M6857" s="40" t="s">
        <v>618</v>
      </c>
      <c r="N6857" s="23" t="s">
        <v>622</v>
      </c>
      <c r="O6857" s="23">
        <f t="shared" si="1982"/>
        <v>16</v>
      </c>
      <c r="P6857" s="23" t="str">
        <f t="shared" si="1983"/>
        <v>504430035Principal</v>
      </c>
    </row>
    <row r="6858" spans="1:16" ht="15" hidden="1" customHeight="1">
      <c r="A6858" s="23" t="s">
        <v>617</v>
      </c>
      <c r="B6858" s="23" t="str">
        <f>IFERROR(VLOOKUP(A6858,hoja!$A$2:$E$970,4,FALSE),0)</f>
        <v>ANTIOQUIA</v>
      </c>
      <c r="C6858" s="23" t="str">
        <f>IFERROR(VLOOKUP(A6858,hoja!$A$2:$E$1370,5,FALSE),0)</f>
        <v>MEDELLÍN</v>
      </c>
      <c r="D6858" s="23">
        <f>IFERROR(VLOOKUP(A6858,hoja!A:D,3,FALSE),0)</f>
        <v>50443</v>
      </c>
      <c r="E6858" s="40" t="s">
        <v>661</v>
      </c>
      <c r="F6858" s="23" t="str">
        <f>IFERROR(VLOOKUP(E6858,hoja!$A$2:$E$6970,4,FALSE),0)</f>
        <v>COSTA</v>
      </c>
      <c r="G6858" s="23" t="str">
        <f>IFERROR(VLOOKUP(E6858,hoja!$A$2:$E$970,5,FALSE),0)</f>
        <v>CARTAGENA</v>
      </c>
      <c r="H6858" s="103" t="str">
        <f>IFERROR(VLOOKUP(E6858,hoja!A:C,3,FALSE),0)</f>
        <v>0113</v>
      </c>
      <c r="I6858" s="24" t="str">
        <f t="shared" si="1981"/>
        <v>504430113</v>
      </c>
      <c r="K6858" s="36">
        <v>1033</v>
      </c>
      <c r="L6858" s="23" t="str">
        <f t="shared" si="1980"/>
        <v>NACIONAL</v>
      </c>
      <c r="M6858" s="40" t="s">
        <v>765</v>
      </c>
      <c r="N6858" s="23" t="s">
        <v>622</v>
      </c>
      <c r="O6858" s="23">
        <f t="shared" si="1982"/>
        <v>8</v>
      </c>
      <c r="P6858" s="23" t="str">
        <f t="shared" si="1983"/>
        <v>504430113Magdalena medio</v>
      </c>
    </row>
    <row r="6859" spans="1:16" ht="15" hidden="1" customHeight="1">
      <c r="A6859" s="23" t="s">
        <v>617</v>
      </c>
      <c r="B6859" s="23" t="str">
        <f>IFERROR(VLOOKUP(A6859,hoja!$A$2:$E$970,4,FALSE),0)</f>
        <v>ANTIOQUIA</v>
      </c>
      <c r="C6859" s="23" t="str">
        <f>IFERROR(VLOOKUP(A6859,hoja!$A$2:$E$1370,5,FALSE),0)</f>
        <v>MEDELLÍN</v>
      </c>
      <c r="D6859" s="23">
        <f>IFERROR(VLOOKUP(A6859,hoja!A:D,3,FALSE),0)</f>
        <v>50443</v>
      </c>
      <c r="E6859" s="40" t="s">
        <v>721</v>
      </c>
      <c r="F6859" s="23" t="str">
        <f>IFERROR(VLOOKUP(E6859,hoja!$A$2:$E$6970,4,FALSE),0)</f>
        <v>ANTIOQUIA</v>
      </c>
      <c r="G6859" s="23" t="str">
        <f>IFERROR(VLOOKUP(E6859,hoja!$A$2:$E$970,5,FALSE),0)</f>
        <v>RIONEGRO</v>
      </c>
      <c r="H6859" s="103" t="str">
        <f>IFERROR(VLOOKUP(E6859,hoja!A:C,3,FALSE),0)</f>
        <v>0090</v>
      </c>
      <c r="I6859" s="24" t="str">
        <f t="shared" si="1981"/>
        <v>504430090</v>
      </c>
      <c r="K6859" s="23">
        <v>51</v>
      </c>
      <c r="L6859" s="23" t="str">
        <f t="shared" si="1980"/>
        <v>REGIONAL</v>
      </c>
      <c r="M6859" s="40" t="s">
        <v>618</v>
      </c>
      <c r="N6859" s="23" t="s">
        <v>622</v>
      </c>
      <c r="O6859" s="23">
        <f t="shared" si="1982"/>
        <v>25</v>
      </c>
      <c r="P6859" s="23" t="str">
        <f t="shared" si="1983"/>
        <v>504430090Principal</v>
      </c>
    </row>
    <row r="6860" spans="1:16" ht="15" hidden="1" customHeight="1">
      <c r="A6860" s="23" t="s">
        <v>617</v>
      </c>
      <c r="B6860" s="23" t="str">
        <f>IFERROR(VLOOKUP(A6860,hoja!$A$2:$E$970,4,FALSE),0)</f>
        <v>ANTIOQUIA</v>
      </c>
      <c r="C6860" s="23" t="str">
        <f>IFERROR(VLOOKUP(A6860,hoja!$A$2:$E$1370,5,FALSE),0)</f>
        <v>MEDELLÍN</v>
      </c>
      <c r="D6860" s="23">
        <f>IFERROR(VLOOKUP(A6860,hoja!A:D,3,FALSE),0)</f>
        <v>50443</v>
      </c>
      <c r="E6860" s="40" t="s">
        <v>1330</v>
      </c>
      <c r="F6860" s="23" t="str">
        <f>IFERROR(VLOOKUP(E6860,hoja!$A$2:$E$6970,4,FALSE),0)</f>
        <v>CENTRO</v>
      </c>
      <c r="G6860" s="23" t="str">
        <f>IFERROR(VLOOKUP(E6860,hoja!$A$2:$E$970,5,FALSE),0)</f>
        <v>SESQUILÉ</v>
      </c>
      <c r="H6860" s="103" t="str">
        <f>IFERROR(VLOOKUP(E6860,hoja!A:C,3,FALSE),0)</f>
        <v>1501</v>
      </c>
      <c r="I6860" s="24" t="str">
        <f t="shared" si="1981"/>
        <v>504431501</v>
      </c>
      <c r="K6860" s="23">
        <v>472</v>
      </c>
      <c r="L6860" s="23" t="str">
        <f t="shared" si="1980"/>
        <v>NACIONAL</v>
      </c>
      <c r="M6860" s="40" t="s">
        <v>618</v>
      </c>
      <c r="N6860" s="23" t="s">
        <v>622</v>
      </c>
      <c r="O6860" s="23">
        <f t="shared" si="1982"/>
        <v>16</v>
      </c>
      <c r="P6860" s="23" t="str">
        <f t="shared" si="1983"/>
        <v>504431501Principal</v>
      </c>
    </row>
    <row r="6861" spans="1:16" ht="15" hidden="1" customHeight="1">
      <c r="A6861" s="23" t="s">
        <v>617</v>
      </c>
      <c r="B6861" s="23" t="str">
        <f>IFERROR(VLOOKUP(A6861,hoja!$A$2:$E$970,4,FALSE),0)</f>
        <v>ANTIOQUIA</v>
      </c>
      <c r="C6861" s="23" t="str">
        <f>IFERROR(VLOOKUP(A6861,hoja!$A$2:$E$1370,5,FALSE),0)</f>
        <v>MEDELLÍN</v>
      </c>
      <c r="D6861" s="23">
        <f>IFERROR(VLOOKUP(A6861,hoja!A:D,3,FALSE),0)</f>
        <v>50443</v>
      </c>
      <c r="E6861" s="40" t="s">
        <v>635</v>
      </c>
      <c r="F6861" s="23" t="str">
        <f>IFERROR(VLOOKUP(E6861,hoja!$A$2:$E$6970,4,FALSE),0)</f>
        <v>CENTRO</v>
      </c>
      <c r="G6861" s="23" t="str">
        <f>IFERROR(VLOOKUP(E6861,hoja!$A$2:$E$970,5,FALSE),0)</f>
        <v>BOGOTÁ</v>
      </c>
      <c r="H6861" s="103" t="str">
        <f>IFERROR(VLOOKUP(E6861,hoja!A:C,3,FALSE),0)</f>
        <v>0021</v>
      </c>
      <c r="I6861" s="24" t="str">
        <f t="shared" si="1981"/>
        <v>504430021</v>
      </c>
      <c r="K6861" s="23">
        <v>431</v>
      </c>
      <c r="L6861" s="23" t="str">
        <f t="shared" si="1980"/>
        <v>NACIONAL</v>
      </c>
      <c r="M6861" s="40" t="s">
        <v>964</v>
      </c>
      <c r="N6861" s="23" t="s">
        <v>622</v>
      </c>
      <c r="O6861" s="23">
        <f t="shared" si="1982"/>
        <v>16</v>
      </c>
      <c r="P6861" s="23" t="str">
        <f t="shared" si="1983"/>
        <v>504430021La Vega-Dorada</v>
      </c>
    </row>
    <row r="6862" spans="1:16" ht="15" hidden="1" customHeight="1">
      <c r="A6862" s="23" t="s">
        <v>987</v>
      </c>
      <c r="B6862" s="23" t="str">
        <f>IFERROR(VLOOKUP(A6862,hoja!$A$2:$E$970,4,FALSE),0)</f>
        <v>ANTIOQUIA</v>
      </c>
      <c r="C6862" s="23" t="str">
        <f>IFERROR(VLOOKUP(A6862,hoja!$A$2:$E$1370,5,FALSE),0)</f>
        <v>MEDELLÍN</v>
      </c>
      <c r="D6862" s="23" t="str">
        <f>IFERROR(VLOOKUP(A6862,hoja!A:D,3,FALSE),0)</f>
        <v>60001</v>
      </c>
      <c r="E6862" s="40" t="s">
        <v>1330</v>
      </c>
      <c r="F6862" s="23" t="str">
        <f>IFERROR(VLOOKUP(E6862,hoja!$A$2:$E$6970,4,FALSE),0)</f>
        <v>CENTRO</v>
      </c>
      <c r="G6862" s="23" t="str">
        <f>IFERROR(VLOOKUP(E6862,hoja!$A$2:$E$970,5,FALSE),0)</f>
        <v>SESQUILÉ</v>
      </c>
      <c r="H6862" s="103" t="str">
        <f>IFERROR(VLOOKUP(E6862,hoja!A:C,3,FALSE),0)</f>
        <v>1501</v>
      </c>
      <c r="I6862" s="24" t="str">
        <f t="shared" si="1981"/>
        <v>600011501</v>
      </c>
      <c r="K6862" s="23">
        <v>461</v>
      </c>
      <c r="L6862" s="23" t="str">
        <f t="shared" si="1980"/>
        <v>NACIONAL</v>
      </c>
      <c r="M6862" s="40" t="s">
        <v>618</v>
      </c>
      <c r="N6862" s="23" t="s">
        <v>622</v>
      </c>
      <c r="O6862" s="23">
        <f t="shared" si="1982"/>
        <v>16</v>
      </c>
      <c r="P6862" s="23" t="str">
        <f t="shared" si="1983"/>
        <v>600011501Principal</v>
      </c>
    </row>
    <row r="6863" spans="1:16" ht="15" hidden="1" customHeight="1">
      <c r="A6863" s="23" t="s">
        <v>987</v>
      </c>
      <c r="B6863" s="23" t="str">
        <f>IFERROR(VLOOKUP(A6863,hoja!$A$2:$E$970,4,FALSE),0)</f>
        <v>ANTIOQUIA</v>
      </c>
      <c r="C6863" s="23" t="str">
        <f>IFERROR(VLOOKUP(A6863,hoja!$A$2:$E$1370,5,FALSE),0)</f>
        <v>MEDELLÍN</v>
      </c>
      <c r="D6863" s="23" t="str">
        <f>IFERROR(VLOOKUP(A6863,hoja!A:D,3,FALSE),0)</f>
        <v>60001</v>
      </c>
      <c r="E6863" s="40" t="s">
        <v>1039</v>
      </c>
      <c r="F6863" s="23" t="str">
        <f>IFERROR(VLOOKUP(E6863,hoja!$A$2:$E$6970,4,FALSE),0)</f>
        <v>ANTIOQUIA</v>
      </c>
      <c r="G6863" s="23" t="str">
        <f>IFERROR(VLOOKUP(E6863,hoja!$A$2:$E$970,5,FALSE),0)</f>
        <v>MEDELLÍN</v>
      </c>
      <c r="H6863" s="103" t="str">
        <f>IFERROR(VLOOKUP(E6863,hoja!A:C,3,FALSE),0)</f>
        <v>50733</v>
      </c>
      <c r="I6863" s="24" t="str">
        <f t="shared" si="1981"/>
        <v>6000150733</v>
      </c>
      <c r="K6863" s="23">
        <v>21</v>
      </c>
      <c r="L6863" s="23" t="str">
        <f t="shared" si="1980"/>
        <v>REGIONAL</v>
      </c>
      <c r="M6863" s="40" t="s">
        <v>618</v>
      </c>
      <c r="N6863" s="23" t="s">
        <v>622</v>
      </c>
      <c r="O6863" s="23">
        <f t="shared" si="1982"/>
        <v>25</v>
      </c>
      <c r="P6863" s="23" t="str">
        <f t="shared" si="1983"/>
        <v>6000150733Principal</v>
      </c>
    </row>
    <row r="6864" spans="1:16" ht="15" hidden="1" customHeight="1">
      <c r="A6864" s="23" t="s">
        <v>987</v>
      </c>
      <c r="B6864" s="23" t="str">
        <f>IFERROR(VLOOKUP(A6864,hoja!$A$2:$E$970,4,FALSE),0)</f>
        <v>ANTIOQUIA</v>
      </c>
      <c r="C6864" s="23" t="str">
        <f>IFERROR(VLOOKUP(A6864,hoja!$A$2:$E$1370,5,FALSE),0)</f>
        <v>MEDELLÍN</v>
      </c>
      <c r="D6864" s="23" t="str">
        <f>IFERROR(VLOOKUP(A6864,hoja!A:D,3,FALSE),0)</f>
        <v>60001</v>
      </c>
      <c r="E6864" s="40" t="s">
        <v>635</v>
      </c>
      <c r="F6864" s="23" t="str">
        <f>IFERROR(VLOOKUP(E6864,hoja!$A$2:$E$6970,4,FALSE),0)</f>
        <v>CENTRO</v>
      </c>
      <c r="G6864" s="23" t="str">
        <f>IFERROR(VLOOKUP(E6864,hoja!$A$2:$E$970,5,FALSE),0)</f>
        <v>BOGOTÁ</v>
      </c>
      <c r="H6864" s="103" t="str">
        <f>IFERROR(VLOOKUP(E6864,hoja!A:C,3,FALSE),0)</f>
        <v>0021</v>
      </c>
      <c r="I6864" s="24" t="str">
        <f t="shared" si="1981"/>
        <v>600010021</v>
      </c>
      <c r="K6864" s="23">
        <v>425</v>
      </c>
      <c r="L6864" s="23" t="str">
        <f t="shared" si="1980"/>
        <v>NACIONAL</v>
      </c>
      <c r="M6864" s="40" t="s">
        <v>623</v>
      </c>
      <c r="N6864" s="23" t="s">
        <v>622</v>
      </c>
      <c r="O6864" s="23">
        <f t="shared" si="1982"/>
        <v>16</v>
      </c>
      <c r="P6864" s="23" t="str">
        <f t="shared" si="1983"/>
        <v>600010021Facatativa</v>
      </c>
    </row>
    <row r="6865" spans="1:16" ht="15" hidden="1" customHeight="1">
      <c r="A6865" s="23" t="s">
        <v>987</v>
      </c>
      <c r="B6865" s="23" t="str">
        <f>IFERROR(VLOOKUP(A6865,hoja!$A$2:$E$970,4,FALSE),0)</f>
        <v>ANTIOQUIA</v>
      </c>
      <c r="C6865" s="23" t="str">
        <f>IFERROR(VLOOKUP(A6865,hoja!$A$2:$E$1370,5,FALSE),0)</f>
        <v>MEDELLÍN</v>
      </c>
      <c r="D6865" s="23" t="str">
        <f>IFERROR(VLOOKUP(A6865,hoja!A:D,3,FALSE),0)</f>
        <v>60001</v>
      </c>
      <c r="E6865" s="40" t="s">
        <v>642</v>
      </c>
      <c r="F6865" s="23" t="str">
        <f>IFERROR(VLOOKUP(E6865,hoja!$A$2:$E$6970,4,FALSE),0)</f>
        <v>COSTA</v>
      </c>
      <c r="G6865" s="23" t="str">
        <f>IFERROR(VLOOKUP(E6865,hoja!$A$2:$E$970,5,FALSE),0)</f>
        <v>BARRANQUILLA</v>
      </c>
      <c r="H6865" s="103" t="str">
        <f>IFERROR(VLOOKUP(E6865,hoja!A:C,3,FALSE),0)</f>
        <v>0111</v>
      </c>
      <c r="I6865" s="24" t="str">
        <f t="shared" si="1981"/>
        <v>600010111</v>
      </c>
      <c r="K6865" s="23">
        <v>858</v>
      </c>
      <c r="L6865" s="23" t="str">
        <f t="shared" si="1980"/>
        <v>NACIONAL</v>
      </c>
      <c r="M6865" s="40" t="s">
        <v>765</v>
      </c>
      <c r="N6865" s="23" t="s">
        <v>622</v>
      </c>
      <c r="O6865" s="23">
        <f t="shared" si="1982"/>
        <v>8</v>
      </c>
      <c r="P6865" s="23" t="str">
        <f t="shared" si="1983"/>
        <v>600010111Magdalena medio</v>
      </c>
    </row>
    <row r="6866" spans="1:16" ht="15" hidden="1" customHeight="1">
      <c r="A6866" s="23" t="s">
        <v>987</v>
      </c>
      <c r="B6866" s="23" t="str">
        <f>IFERROR(VLOOKUP(A6866,hoja!$A$2:$E$970,4,FALSE),0)</f>
        <v>ANTIOQUIA</v>
      </c>
      <c r="C6866" s="23" t="str">
        <f>IFERROR(VLOOKUP(A6866,hoja!$A$2:$E$1370,5,FALSE),0)</f>
        <v>MEDELLÍN</v>
      </c>
      <c r="D6866" s="23" t="str">
        <f>IFERROR(VLOOKUP(A6866,hoja!A:D,3,FALSE),0)</f>
        <v>60001</v>
      </c>
      <c r="E6866" s="40" t="s">
        <v>644</v>
      </c>
      <c r="F6866" s="23" t="str">
        <f>IFERROR(VLOOKUP(E6866,hoja!$A$2:$E$6970,4,FALSE),0)</f>
        <v>OCCIDENTE</v>
      </c>
      <c r="G6866" s="23" t="str">
        <f>IFERROR(VLOOKUP(E6866,hoja!$A$2:$E$970,5,FALSE),0)</f>
        <v>PEREIRA</v>
      </c>
      <c r="H6866" s="103" t="str">
        <f>IFERROR(VLOOKUP(E6866,hoja!A:C,3,FALSE),0)</f>
        <v>0198</v>
      </c>
      <c r="I6866" s="24" t="str">
        <f t="shared" si="1981"/>
        <v>600010198</v>
      </c>
      <c r="K6866" s="23">
        <v>298</v>
      </c>
      <c r="L6866" s="23" t="str">
        <f t="shared" si="1980"/>
        <v>NACIONAL</v>
      </c>
      <c r="M6866" s="40" t="s">
        <v>697</v>
      </c>
      <c r="N6866" s="23" t="s">
        <v>622</v>
      </c>
      <c r="O6866" s="23">
        <f t="shared" si="1982"/>
        <v>16</v>
      </c>
      <c r="P6866" s="23" t="str">
        <f t="shared" si="1983"/>
        <v>600010198Pereira</v>
      </c>
    </row>
    <row r="6867" spans="1:16" ht="15" hidden="1" customHeight="1">
      <c r="A6867" s="23" t="s">
        <v>1277</v>
      </c>
      <c r="B6867" s="23" t="str">
        <f>IFERROR(VLOOKUP(A6867,hoja!$A$2:$E$970,4,FALSE),0)</f>
        <v>CENTRO</v>
      </c>
      <c r="C6867" s="23" t="str">
        <f>IFERROR(VLOOKUP(A6867,hoja!$A$2:$E$1370,5,FALSE),0)</f>
        <v>BOGOTÁ</v>
      </c>
      <c r="D6867" s="23" t="str">
        <f>IFERROR(VLOOKUP(A6867,hoja!A:D,3,FALSE),0)</f>
        <v>50784</v>
      </c>
      <c r="E6867" s="40" t="s">
        <v>660</v>
      </c>
      <c r="F6867" s="23" t="str">
        <f>IFERROR(VLOOKUP(E6867,hoja!$A$2:$E$6970,4,FALSE),0)</f>
        <v>CENTRO</v>
      </c>
      <c r="G6867" s="23" t="str">
        <f>IFERROR(VLOOKUP(E6867,hoja!$A$2:$E$970,5,FALSE),0)</f>
        <v>BOGOTÁ</v>
      </c>
      <c r="H6867" s="103" t="str">
        <f>IFERROR(VLOOKUP(E6867,hoja!A:C,3,FALSE),0)</f>
        <v>0035</v>
      </c>
      <c r="I6867" s="24" t="str">
        <f t="shared" si="1981"/>
        <v>507840035</v>
      </c>
      <c r="K6867" s="23">
        <v>21</v>
      </c>
      <c r="L6867" s="23" t="str">
        <f t="shared" si="1980"/>
        <v>REGIONAL</v>
      </c>
      <c r="M6867" s="40" t="s">
        <v>618</v>
      </c>
      <c r="N6867" s="23" t="s">
        <v>622</v>
      </c>
      <c r="O6867" s="23">
        <f t="shared" si="1982"/>
        <v>25</v>
      </c>
      <c r="P6867" s="23" t="str">
        <f t="shared" si="1983"/>
        <v>507840035Principal</v>
      </c>
    </row>
    <row r="6868" spans="1:16" ht="15" hidden="1" customHeight="1">
      <c r="A6868" s="23" t="s">
        <v>1277</v>
      </c>
      <c r="B6868" s="23" t="str">
        <f>IFERROR(VLOOKUP(A6868,hoja!$A$2:$E$970,4,FALSE),0)</f>
        <v>CENTRO</v>
      </c>
      <c r="C6868" s="23" t="str">
        <f>IFERROR(VLOOKUP(A6868,hoja!$A$2:$E$1370,5,FALSE),0)</f>
        <v>BOGOTÁ</v>
      </c>
      <c r="D6868" s="23" t="str">
        <f>IFERROR(VLOOKUP(A6868,hoja!A:D,3,FALSE),0)</f>
        <v>50784</v>
      </c>
      <c r="E6868" s="40" t="s">
        <v>655</v>
      </c>
      <c r="F6868" s="23" t="str">
        <f>IFERROR(VLOOKUP(E6868,hoja!$A$2:$E$6970,4,FALSE),0)</f>
        <v>ANTIOQUIA</v>
      </c>
      <c r="G6868" s="23" t="str">
        <f>IFERROR(VLOOKUP(E6868,hoja!$A$2:$E$970,5,FALSE),0)</f>
        <v>MEDELLÍN</v>
      </c>
      <c r="H6868" s="103" t="str">
        <f>IFERROR(VLOOKUP(E6868,hoja!A:C,3,FALSE),0)</f>
        <v>0292</v>
      </c>
      <c r="I6868" s="24" t="str">
        <f t="shared" si="1981"/>
        <v>507840292</v>
      </c>
      <c r="K6868" s="23">
        <v>434</v>
      </c>
      <c r="L6868" s="23" t="str">
        <f t="shared" si="1980"/>
        <v>NACIONAL</v>
      </c>
      <c r="M6868" s="40" t="s">
        <v>623</v>
      </c>
      <c r="N6868" s="23" t="s">
        <v>622</v>
      </c>
      <c r="O6868" s="23">
        <f t="shared" si="1982"/>
        <v>16</v>
      </c>
      <c r="P6868" s="23" t="str">
        <f t="shared" si="1983"/>
        <v>507840292Facatativa</v>
      </c>
    </row>
    <row r="6869" spans="1:16" ht="15" hidden="1" customHeight="1">
      <c r="A6869" s="23" t="s">
        <v>1277</v>
      </c>
      <c r="B6869" s="23" t="str">
        <f>IFERROR(VLOOKUP(A6869,hoja!$A$2:$E$970,4,FALSE),0)</f>
        <v>CENTRO</v>
      </c>
      <c r="C6869" s="23" t="str">
        <f>IFERROR(VLOOKUP(A6869,hoja!$A$2:$E$1370,5,FALSE),0)</f>
        <v>BOGOTÁ</v>
      </c>
      <c r="D6869" s="23" t="str">
        <f>IFERROR(VLOOKUP(A6869,hoja!A:D,3,FALSE),0)</f>
        <v>50784</v>
      </c>
      <c r="E6869" s="40" t="s">
        <v>751</v>
      </c>
      <c r="F6869" s="23" t="str">
        <f>IFERROR(VLOOKUP(E6869,hoja!$A$2:$E$6970,4,FALSE),0)</f>
        <v>CENTRO</v>
      </c>
      <c r="G6869" s="23" t="str">
        <f>IFERROR(VLOOKUP(E6869,hoja!$A$2:$E$970,5,FALSE),0)</f>
        <v>BOGOTÁ</v>
      </c>
      <c r="H6869" s="103" t="str">
        <f>IFERROR(VLOOKUP(E6869,hoja!A:C,3,FALSE),0)</f>
        <v>0002A</v>
      </c>
      <c r="I6869" s="24" t="str">
        <f t="shared" si="1981"/>
        <v>507840002A</v>
      </c>
      <c r="K6869" s="23">
        <v>12</v>
      </c>
      <c r="L6869" s="23" t="str">
        <f t="shared" si="1980"/>
        <v>REGIONAL</v>
      </c>
      <c r="M6869" s="40" t="s">
        <v>618</v>
      </c>
      <c r="N6869" s="23" t="s">
        <v>622</v>
      </c>
      <c r="O6869" s="23">
        <f t="shared" si="1982"/>
        <v>25</v>
      </c>
      <c r="P6869" s="23" t="str">
        <f t="shared" si="1983"/>
        <v>507840002APrincipal</v>
      </c>
    </row>
    <row r="6870" spans="1:16" ht="15" hidden="1" customHeight="1">
      <c r="A6870" s="23" t="s">
        <v>1277</v>
      </c>
      <c r="B6870" s="23" t="str">
        <f>IFERROR(VLOOKUP(A6870,hoja!$A$2:$E$970,4,FALSE),0)</f>
        <v>CENTRO</v>
      </c>
      <c r="C6870" s="23" t="str">
        <f>IFERROR(VLOOKUP(A6870,hoja!$A$2:$E$1370,5,FALSE),0)</f>
        <v>BOGOTÁ</v>
      </c>
      <c r="D6870" s="23" t="str">
        <f>IFERROR(VLOOKUP(A6870,hoja!A:D,3,FALSE),0)</f>
        <v>50784</v>
      </c>
      <c r="E6870" s="40" t="s">
        <v>635</v>
      </c>
      <c r="F6870" s="23" t="str">
        <f>IFERROR(VLOOKUP(E6870,hoja!$A$2:$E$6970,4,FALSE),0)</f>
        <v>CENTRO</v>
      </c>
      <c r="G6870" s="23" t="str">
        <f>IFERROR(VLOOKUP(E6870,hoja!$A$2:$E$970,5,FALSE),0)</f>
        <v>BOGOTÁ</v>
      </c>
      <c r="H6870" s="103" t="str">
        <f>IFERROR(VLOOKUP(E6870,hoja!A:C,3,FALSE),0)</f>
        <v>0021</v>
      </c>
      <c r="I6870" s="24" t="str">
        <f t="shared" si="1981"/>
        <v>507840021</v>
      </c>
      <c r="K6870" s="23">
        <v>13</v>
      </c>
      <c r="L6870" s="23" t="str">
        <f t="shared" si="1980"/>
        <v>REGIONAL</v>
      </c>
      <c r="M6870" s="40" t="s">
        <v>618</v>
      </c>
      <c r="N6870" s="23" t="s">
        <v>622</v>
      </c>
      <c r="O6870" s="23">
        <f t="shared" si="1982"/>
        <v>25</v>
      </c>
      <c r="P6870" s="23" t="str">
        <f t="shared" si="1983"/>
        <v>507840021Principal</v>
      </c>
    </row>
    <row r="6871" spans="1:16" ht="15" hidden="1" customHeight="1">
      <c r="A6871" s="23" t="s">
        <v>1277</v>
      </c>
      <c r="B6871" s="23" t="str">
        <f>IFERROR(VLOOKUP(A6871,hoja!$A$2:$E$970,4,FALSE),0)</f>
        <v>CENTRO</v>
      </c>
      <c r="C6871" s="23" t="str">
        <f>IFERROR(VLOOKUP(A6871,hoja!$A$2:$E$1370,5,FALSE),0)</f>
        <v>BOGOTÁ</v>
      </c>
      <c r="D6871" s="23" t="str">
        <f>IFERROR(VLOOKUP(A6871,hoja!A:D,3,FALSE),0)</f>
        <v>50784</v>
      </c>
      <c r="E6871" s="40" t="s">
        <v>743</v>
      </c>
      <c r="F6871" s="23" t="str">
        <f>IFERROR(VLOOKUP(E6871,hoja!$A$2:$E$6970,4,FALSE),0)</f>
        <v>CENTRO</v>
      </c>
      <c r="G6871" s="23" t="str">
        <f>IFERROR(VLOOKUP(E6871,hoja!$A$2:$E$970,5,FALSE),0)</f>
        <v>BOGOTÁ</v>
      </c>
      <c r="H6871" s="103" t="str">
        <f>IFERROR(VLOOKUP(E6871,hoja!A:C,3,FALSE),0)</f>
        <v>0461</v>
      </c>
      <c r="I6871" s="24" t="str">
        <f t="shared" si="1981"/>
        <v>507840461</v>
      </c>
      <c r="K6871" s="23">
        <v>14</v>
      </c>
      <c r="L6871" s="23" t="str">
        <f t="shared" si="1980"/>
        <v>REGIONAL</v>
      </c>
      <c r="M6871" s="40" t="s">
        <v>618</v>
      </c>
      <c r="N6871" s="23" t="s">
        <v>622</v>
      </c>
      <c r="O6871" s="23">
        <f t="shared" si="1982"/>
        <v>25</v>
      </c>
      <c r="P6871" s="23" t="str">
        <f t="shared" si="1983"/>
        <v>507840461Principal</v>
      </c>
    </row>
    <row r="6872" spans="1:16" ht="15" hidden="1" customHeight="1">
      <c r="A6872" s="23" t="s">
        <v>1196</v>
      </c>
      <c r="B6872" s="23" t="str">
        <f>IFERROR(VLOOKUP(A6872,hoja!$A$2:$E$970,4,FALSE),0)</f>
        <v>ANTIOQUIA</v>
      </c>
      <c r="C6872" s="23" t="str">
        <f>IFERROR(VLOOKUP(A6872,hoja!$A$2:$E$1370,5,FALSE),0)</f>
        <v>MEDELLÍN</v>
      </c>
      <c r="D6872" s="23" t="str">
        <f>IFERROR(VLOOKUP(A6872,hoja!A:D,3,FALSE),0)</f>
        <v>50653</v>
      </c>
      <c r="E6872" s="40" t="s">
        <v>650</v>
      </c>
      <c r="F6872" s="23" t="str">
        <f>IFERROR(VLOOKUP(E6872,hoja!$A$2:$E$6970,4,FALSE),0)</f>
        <v>OCCIDENTE</v>
      </c>
      <c r="G6872" s="23" t="str">
        <f>IFERROR(VLOOKUP(E6872,hoja!$A$2:$E$970,5,FALSE),0)</f>
        <v>CALOTO</v>
      </c>
      <c r="H6872" s="103" t="str">
        <f>IFERROR(VLOOKUP(E6872,hoja!A:C,3,FALSE),0)</f>
        <v>0445</v>
      </c>
      <c r="I6872" s="24" t="str">
        <f t="shared" si="1981"/>
        <v>506530445</v>
      </c>
      <c r="K6872" s="23">
        <v>376</v>
      </c>
      <c r="L6872" s="23" t="str">
        <f t="shared" si="1980"/>
        <v>NACIONAL</v>
      </c>
      <c r="M6872" s="40" t="s">
        <v>618</v>
      </c>
      <c r="N6872" s="23" t="s">
        <v>622</v>
      </c>
      <c r="O6872" s="23">
        <f t="shared" si="1982"/>
        <v>16</v>
      </c>
      <c r="P6872" s="23" t="str">
        <f t="shared" si="1983"/>
        <v>506530445Principal</v>
      </c>
    </row>
    <row r="6873" spans="1:16" ht="15" hidden="1" customHeight="1">
      <c r="A6873" s="23" t="s">
        <v>1196</v>
      </c>
      <c r="B6873" s="23" t="str">
        <f>IFERROR(VLOOKUP(A6873,hoja!$A$2:$E$970,4,FALSE),0)</f>
        <v>ANTIOQUIA</v>
      </c>
      <c r="C6873" s="23" t="str">
        <f>IFERROR(VLOOKUP(A6873,hoja!$A$2:$E$1370,5,FALSE),0)</f>
        <v>MEDELLÍN</v>
      </c>
      <c r="D6873" s="23" t="str">
        <f>IFERROR(VLOOKUP(A6873,hoja!A:D,3,FALSE),0)</f>
        <v>50653</v>
      </c>
      <c r="E6873" s="40" t="s">
        <v>655</v>
      </c>
      <c r="F6873" s="23" t="str">
        <f>IFERROR(VLOOKUP(E6873,hoja!$A$2:$E$6970,4,FALSE),0)</f>
        <v>ANTIOQUIA</v>
      </c>
      <c r="G6873" s="23" t="str">
        <f>IFERROR(VLOOKUP(E6873,hoja!$A$2:$E$970,5,FALSE),0)</f>
        <v>MEDELLÍN</v>
      </c>
      <c r="H6873" s="103" t="str">
        <f>IFERROR(VLOOKUP(E6873,hoja!A:C,3,FALSE),0)</f>
        <v>0292</v>
      </c>
      <c r="I6873" s="24" t="str">
        <f t="shared" si="1981"/>
        <v>506530292</v>
      </c>
      <c r="K6873" s="23">
        <v>24</v>
      </c>
      <c r="L6873" s="23" t="str">
        <f t="shared" si="1980"/>
        <v>REGIONAL</v>
      </c>
      <c r="M6873" s="40" t="s">
        <v>618</v>
      </c>
      <c r="N6873" s="23" t="s">
        <v>622</v>
      </c>
      <c r="O6873" s="23">
        <f t="shared" si="1982"/>
        <v>25</v>
      </c>
      <c r="P6873" s="23" t="str">
        <f t="shared" si="1983"/>
        <v>506530292Principal</v>
      </c>
    </row>
    <row r="6874" spans="1:16" ht="15" hidden="1" customHeight="1">
      <c r="A6874" s="23" t="s">
        <v>1196</v>
      </c>
      <c r="B6874" s="23" t="str">
        <f>IFERROR(VLOOKUP(A6874,hoja!$A$2:$E$970,4,FALSE),0)</f>
        <v>ANTIOQUIA</v>
      </c>
      <c r="C6874" s="23" t="str">
        <f>IFERROR(VLOOKUP(A6874,hoja!$A$2:$E$1370,5,FALSE),0)</f>
        <v>MEDELLÍN</v>
      </c>
      <c r="D6874" s="23" t="str">
        <f>IFERROR(VLOOKUP(A6874,hoja!A:D,3,FALSE),0)</f>
        <v>50653</v>
      </c>
      <c r="E6874" s="40" t="s">
        <v>1330</v>
      </c>
      <c r="F6874" s="23" t="str">
        <f>IFERROR(VLOOKUP(E6874,hoja!$A$2:$E$6970,4,FALSE),0)</f>
        <v>CENTRO</v>
      </c>
      <c r="G6874" s="23" t="str">
        <f>IFERROR(VLOOKUP(E6874,hoja!$A$2:$E$970,5,FALSE),0)</f>
        <v>SESQUILÉ</v>
      </c>
      <c r="H6874" s="103" t="str">
        <f>IFERROR(VLOOKUP(E6874,hoja!A:C,3,FALSE),0)</f>
        <v>1501</v>
      </c>
      <c r="I6874" s="24" t="str">
        <f t="shared" si="1981"/>
        <v>506531501</v>
      </c>
      <c r="K6874" s="23">
        <v>464</v>
      </c>
      <c r="L6874" s="23" t="str">
        <f t="shared" si="1980"/>
        <v>NACIONAL</v>
      </c>
      <c r="M6874" s="40" t="s">
        <v>618</v>
      </c>
      <c r="N6874" s="23" t="s">
        <v>622</v>
      </c>
      <c r="O6874" s="23">
        <f t="shared" si="1982"/>
        <v>16</v>
      </c>
      <c r="P6874" s="23" t="str">
        <f t="shared" si="1983"/>
        <v>506531501Principal</v>
      </c>
    </row>
    <row r="6875" spans="1:16" ht="15" hidden="1" customHeight="1">
      <c r="A6875" s="23" t="s">
        <v>1196</v>
      </c>
      <c r="B6875" s="23" t="str">
        <f>IFERROR(VLOOKUP(A6875,hoja!$A$2:$E$970,4,FALSE),0)</f>
        <v>ANTIOQUIA</v>
      </c>
      <c r="C6875" s="23" t="str">
        <f>IFERROR(VLOOKUP(A6875,hoja!$A$2:$E$1370,5,FALSE),0)</f>
        <v>MEDELLÍN</v>
      </c>
      <c r="D6875" s="23" t="str">
        <f>IFERROR(VLOOKUP(A6875,hoja!A:D,3,FALSE),0)</f>
        <v>50653</v>
      </c>
      <c r="E6875" s="40" t="s">
        <v>617</v>
      </c>
      <c r="F6875" s="23" t="str">
        <f>IFERROR(VLOOKUP(E6875,hoja!$A$2:$E$6970,4,FALSE),0)</f>
        <v>ANTIOQUIA</v>
      </c>
      <c r="G6875" s="23" t="str">
        <f>IFERROR(VLOOKUP(E6875,hoja!$A$2:$E$970,5,FALSE),0)</f>
        <v>MEDELLÍN</v>
      </c>
      <c r="H6875" s="103">
        <f>IFERROR(VLOOKUP(E6875,hoja!A:C,3,FALSE),0)</f>
        <v>50443</v>
      </c>
      <c r="I6875" s="24" t="str">
        <f t="shared" si="1981"/>
        <v>5065350443</v>
      </c>
      <c r="K6875" s="23">
        <v>5</v>
      </c>
      <c r="L6875" s="23" t="str">
        <f t="shared" si="1980"/>
        <v>REGIONAL</v>
      </c>
      <c r="M6875" s="40" t="s">
        <v>618</v>
      </c>
      <c r="N6875" s="23" t="s">
        <v>622</v>
      </c>
      <c r="O6875" s="23">
        <f t="shared" si="1982"/>
        <v>25</v>
      </c>
      <c r="P6875" s="23" t="str">
        <f t="shared" si="1983"/>
        <v>5065350443Principal</v>
      </c>
    </row>
    <row r="6876" spans="1:16" ht="15" hidden="1" customHeight="1">
      <c r="A6876" s="23" t="s">
        <v>1196</v>
      </c>
      <c r="B6876" s="23" t="str">
        <f>IFERROR(VLOOKUP(A6876,hoja!$A$2:$E$970,4,FALSE),0)</f>
        <v>ANTIOQUIA</v>
      </c>
      <c r="C6876" s="23" t="str">
        <f>IFERROR(VLOOKUP(A6876,hoja!$A$2:$E$1370,5,FALSE),0)</f>
        <v>MEDELLÍN</v>
      </c>
      <c r="D6876" s="23" t="str">
        <f>IFERROR(VLOOKUP(A6876,hoja!A:D,3,FALSE),0)</f>
        <v>50653</v>
      </c>
      <c r="E6876" s="40" t="s">
        <v>1059</v>
      </c>
      <c r="F6876" s="23" t="str">
        <f>IFERROR(VLOOKUP(E6876,hoja!$A$2:$E$6970,4,FALSE),0)</f>
        <v>ANTIOQUIA</v>
      </c>
      <c r="G6876" s="23" t="str">
        <f>IFERROR(VLOOKUP(E6876,hoja!$A$2:$E$970,5,FALSE),0)</f>
        <v>MEDELLÍN</v>
      </c>
      <c r="H6876" s="103" t="str">
        <f>IFERROR(VLOOKUP(E6876,hoja!A:C,3,FALSE),0)</f>
        <v>0043</v>
      </c>
      <c r="I6876" s="24" t="str">
        <f t="shared" si="1981"/>
        <v>506530043</v>
      </c>
      <c r="K6876" s="23">
        <v>8</v>
      </c>
      <c r="L6876" s="23" t="str">
        <f t="shared" si="1980"/>
        <v>REGIONAL</v>
      </c>
      <c r="M6876" s="40" t="s">
        <v>618</v>
      </c>
      <c r="N6876" s="23" t="s">
        <v>622</v>
      </c>
      <c r="O6876" s="23">
        <f t="shared" si="1982"/>
        <v>25</v>
      </c>
      <c r="P6876" s="23" t="str">
        <f t="shared" si="1983"/>
        <v>506530043Principal</v>
      </c>
    </row>
    <row r="6877" spans="1:16" ht="15" hidden="1" customHeight="1">
      <c r="A6877" s="23" t="s">
        <v>942</v>
      </c>
      <c r="B6877" s="23" t="str">
        <f>IFERROR(VLOOKUP(A6877,hoja!$A$2:$E$970,4,FALSE),0)</f>
        <v>CENTRO</v>
      </c>
      <c r="C6877" s="23" t="str">
        <f>IFERROR(VLOOKUP(A6877,hoja!$A$2:$E$1370,5,FALSE),0)</f>
        <v>BOGOTÁ</v>
      </c>
      <c r="D6877" s="23" t="str">
        <f>IFERROR(VLOOKUP(A6877,hoja!A:D,3,FALSE),0)</f>
        <v>60002</v>
      </c>
      <c r="E6877" s="40" t="s">
        <v>1444</v>
      </c>
      <c r="F6877" s="23">
        <f>IFERROR(VLOOKUP(E6877,hoja!$A$2:$E$6970,4,FALSE),0)</f>
        <v>0</v>
      </c>
      <c r="G6877" s="23">
        <f>IFERROR(VLOOKUP(E6877,hoja!$A$2:$E$970,5,FALSE),0)</f>
        <v>0</v>
      </c>
      <c r="H6877" s="103" t="str">
        <f>IFERROR(VLOOKUP(E6877,hoja!A:C,3,FALSE),0)</f>
        <v>50791</v>
      </c>
      <c r="I6877" s="24" t="str">
        <f t="shared" si="1981"/>
        <v>6000250791</v>
      </c>
      <c r="K6877" s="23">
        <v>7</v>
      </c>
      <c r="L6877" s="23" t="str">
        <f t="shared" si="1980"/>
        <v>NACIONAL</v>
      </c>
      <c r="M6877" s="40" t="s">
        <v>618</v>
      </c>
      <c r="N6877" s="23" t="s">
        <v>622</v>
      </c>
      <c r="O6877" s="23">
        <f t="shared" si="1982"/>
        <v>25</v>
      </c>
      <c r="P6877" s="23" t="str">
        <f t="shared" si="1983"/>
        <v>6000250791Principal</v>
      </c>
    </row>
    <row r="6878" spans="1:16" ht="15" hidden="1" customHeight="1">
      <c r="A6878" s="23" t="s">
        <v>942</v>
      </c>
      <c r="B6878" s="23" t="str">
        <f>IFERROR(VLOOKUP(A6878,hoja!$A$2:$E$970,4,FALSE),0)</f>
        <v>CENTRO</v>
      </c>
      <c r="C6878" s="23" t="str">
        <f>IFERROR(VLOOKUP(A6878,hoja!$A$2:$E$1370,5,FALSE),0)</f>
        <v>BOGOTÁ</v>
      </c>
      <c r="D6878" s="23" t="str">
        <f>IFERROR(VLOOKUP(A6878,hoja!A:D,3,FALSE),0)</f>
        <v>60002</v>
      </c>
      <c r="E6878" s="40" t="s">
        <v>1265</v>
      </c>
      <c r="F6878" s="23" t="str">
        <f>IFERROR(VLOOKUP(E6878,hoja!$A$2:$E$6970,4,FALSE),0)</f>
        <v>CENTRO</v>
      </c>
      <c r="G6878" s="23" t="str">
        <f>IFERROR(VLOOKUP(E6878,hoja!$A$2:$E$970,5,FALSE),0)</f>
        <v>MARIQUITA</v>
      </c>
      <c r="H6878" s="103" t="str">
        <f>IFERROR(VLOOKUP(E6878,hoja!A:C,3,FALSE),0)</f>
        <v>50170</v>
      </c>
      <c r="I6878" s="24" t="str">
        <f t="shared" si="1981"/>
        <v>6000250170</v>
      </c>
      <c r="K6878" s="23">
        <v>177</v>
      </c>
      <c r="L6878" s="23" t="str">
        <f t="shared" si="1980"/>
        <v>REGIONAL</v>
      </c>
      <c r="M6878" s="40" t="s">
        <v>618</v>
      </c>
      <c r="N6878" s="23" t="s">
        <v>622</v>
      </c>
      <c r="O6878" s="23">
        <f t="shared" si="1982"/>
        <v>25</v>
      </c>
      <c r="P6878" s="23" t="str">
        <f t="shared" si="1983"/>
        <v>6000250170Principal</v>
      </c>
    </row>
    <row r="6879" spans="1:16" ht="15" hidden="1" customHeight="1">
      <c r="A6879" s="23" t="s">
        <v>1280</v>
      </c>
      <c r="B6879" s="23" t="str">
        <f>IFERROR(VLOOKUP(A6879,hoja!$A$2:$E$970,4,FALSE),0)</f>
        <v>CENTRO</v>
      </c>
      <c r="C6879" s="23" t="str">
        <f>IFERROR(VLOOKUP(A6879,hoja!$A$2:$E$1370,5,FALSE),0)</f>
        <v>BOGOTÁ</v>
      </c>
      <c r="D6879" s="23" t="str">
        <f>IFERROR(VLOOKUP(A6879,hoja!A:D,3,FALSE),0)</f>
        <v>50785</v>
      </c>
      <c r="E6879" s="40" t="s">
        <v>660</v>
      </c>
      <c r="F6879" s="23" t="str">
        <f>IFERROR(VLOOKUP(E6879,hoja!$A$2:$E$6970,4,FALSE),0)</f>
        <v>CENTRO</v>
      </c>
      <c r="G6879" s="23" t="str">
        <f>IFERROR(VLOOKUP(E6879,hoja!$A$2:$E$970,5,FALSE),0)</f>
        <v>BOGOTÁ</v>
      </c>
      <c r="H6879" s="103" t="str">
        <f>IFERROR(VLOOKUP(E6879,hoja!A:C,3,FALSE),0)</f>
        <v>0035</v>
      </c>
      <c r="I6879" s="24" t="str">
        <f t="shared" si="1981"/>
        <v>507850035</v>
      </c>
      <c r="K6879" s="23">
        <v>37</v>
      </c>
      <c r="L6879" s="23" t="str">
        <f t="shared" si="1980"/>
        <v>REGIONAL</v>
      </c>
      <c r="M6879" s="40" t="s">
        <v>618</v>
      </c>
      <c r="N6879" s="23" t="s">
        <v>622</v>
      </c>
      <c r="O6879" s="23">
        <f t="shared" si="1982"/>
        <v>25</v>
      </c>
      <c r="P6879" s="23" t="str">
        <f t="shared" si="1983"/>
        <v>507850035Principal</v>
      </c>
    </row>
    <row r="6880" spans="1:16" ht="15" hidden="1" customHeight="1">
      <c r="A6880" s="23" t="s">
        <v>1280</v>
      </c>
      <c r="B6880" s="23" t="str">
        <f>IFERROR(VLOOKUP(A6880,hoja!$A$2:$E$970,4,FALSE),0)</f>
        <v>CENTRO</v>
      </c>
      <c r="C6880" s="23" t="str">
        <f>IFERROR(VLOOKUP(A6880,hoja!$A$2:$E$1370,5,FALSE),0)</f>
        <v>BOGOTÁ</v>
      </c>
      <c r="D6880" s="23" t="str">
        <f>IFERROR(VLOOKUP(A6880,hoja!A:D,3,FALSE),0)</f>
        <v>50785</v>
      </c>
      <c r="E6880" s="40" t="s">
        <v>704</v>
      </c>
      <c r="F6880" s="23" t="str">
        <f>IFERROR(VLOOKUP(E6880,hoja!$A$2:$E$6970,4,FALSE),0)</f>
        <v>CENTRO</v>
      </c>
      <c r="G6880" s="23" t="str">
        <f>IFERROR(VLOOKUP(E6880,hoja!$A$2:$E$970,5,FALSE),0)</f>
        <v>GARZÓN</v>
      </c>
      <c r="H6880" s="103" t="str">
        <f>IFERROR(VLOOKUP(E6880,hoja!A:C,3,FALSE),0)</f>
        <v>0387</v>
      </c>
      <c r="I6880" s="24" t="str">
        <f t="shared" si="1981"/>
        <v>507850387</v>
      </c>
      <c r="K6880" s="23">
        <v>408</v>
      </c>
      <c r="L6880" s="23" t="str">
        <f t="shared" si="1980"/>
        <v>REGIONAL</v>
      </c>
      <c r="M6880" s="40" t="s">
        <v>618</v>
      </c>
      <c r="N6880" s="23" t="s">
        <v>622</v>
      </c>
      <c r="O6880" s="23">
        <f t="shared" si="1982"/>
        <v>16</v>
      </c>
      <c r="P6880" s="23" t="str">
        <f t="shared" si="1983"/>
        <v>507850387Principal</v>
      </c>
    </row>
    <row r="6881" spans="1:16" ht="15" hidden="1" customHeight="1">
      <c r="A6881" s="23" t="s">
        <v>1280</v>
      </c>
      <c r="B6881" s="23" t="str">
        <f>IFERROR(VLOOKUP(A6881,hoja!$A$2:$E$970,4,FALSE),0)</f>
        <v>CENTRO</v>
      </c>
      <c r="C6881" s="23" t="str">
        <f>IFERROR(VLOOKUP(A6881,hoja!$A$2:$E$1370,5,FALSE),0)</f>
        <v>BOGOTÁ</v>
      </c>
      <c r="D6881" s="23" t="str">
        <f>IFERROR(VLOOKUP(A6881,hoja!A:D,3,FALSE),0)</f>
        <v>50785</v>
      </c>
      <c r="E6881" s="40" t="s">
        <v>1256</v>
      </c>
      <c r="F6881" s="23" t="str">
        <f>IFERROR(VLOOKUP(E6881,hoja!$A$2:$E$6970,4,FALSE),0)</f>
        <v>CENTRO</v>
      </c>
      <c r="G6881" s="23" t="str">
        <f>IFERROR(VLOOKUP(E6881,hoja!$A$2:$E$970,5,FALSE),0)</f>
        <v>BOGOTÁ</v>
      </c>
      <c r="H6881" s="103" t="str">
        <f>IFERROR(VLOOKUP(E6881,hoja!A:C,3,FALSE),0)</f>
        <v>50236</v>
      </c>
      <c r="I6881" s="24" t="str">
        <f t="shared" si="1981"/>
        <v>5078550236</v>
      </c>
      <c r="K6881" s="23">
        <v>22</v>
      </c>
      <c r="L6881" s="23" t="str">
        <f t="shared" si="1980"/>
        <v>REGIONAL</v>
      </c>
      <c r="M6881" s="40" t="s">
        <v>618</v>
      </c>
      <c r="N6881" s="23" t="s">
        <v>622</v>
      </c>
      <c r="O6881" s="23">
        <f t="shared" si="1982"/>
        <v>25</v>
      </c>
      <c r="P6881" s="23" t="str">
        <f t="shared" si="1983"/>
        <v>5078550236Principal</v>
      </c>
    </row>
    <row r="6882" spans="1:16" ht="15" hidden="1" customHeight="1">
      <c r="A6882" s="23" t="s">
        <v>1280</v>
      </c>
      <c r="B6882" s="23" t="str">
        <f>IFERROR(VLOOKUP(A6882,hoja!$A$2:$E$970,4,FALSE),0)</f>
        <v>CENTRO</v>
      </c>
      <c r="C6882" s="23" t="str">
        <f>IFERROR(VLOOKUP(A6882,hoja!$A$2:$E$1370,5,FALSE),0)</f>
        <v>BOGOTÁ</v>
      </c>
      <c r="D6882" s="23" t="str">
        <f>IFERROR(VLOOKUP(A6882,hoja!A:D,3,FALSE),0)</f>
        <v>50785</v>
      </c>
      <c r="E6882" s="40" t="s">
        <v>751</v>
      </c>
      <c r="F6882" s="23" t="str">
        <f>IFERROR(VLOOKUP(E6882,hoja!$A$2:$E$6970,4,FALSE),0)</f>
        <v>CENTRO</v>
      </c>
      <c r="G6882" s="23" t="str">
        <f>IFERROR(VLOOKUP(E6882,hoja!$A$2:$E$970,5,FALSE),0)</f>
        <v>BOGOTÁ</v>
      </c>
      <c r="H6882" s="103" t="str">
        <f>IFERROR(VLOOKUP(E6882,hoja!A:C,3,FALSE),0)</f>
        <v>0002A</v>
      </c>
      <c r="I6882" s="24" t="str">
        <f t="shared" si="1981"/>
        <v>507850002A</v>
      </c>
      <c r="K6882" s="23">
        <v>21</v>
      </c>
      <c r="L6882" s="23" t="str">
        <f t="shared" si="1980"/>
        <v>REGIONAL</v>
      </c>
      <c r="M6882" s="40" t="s">
        <v>618</v>
      </c>
      <c r="N6882" s="23" t="s">
        <v>622</v>
      </c>
      <c r="O6882" s="23">
        <f t="shared" si="1982"/>
        <v>25</v>
      </c>
      <c r="P6882" s="23" t="str">
        <f t="shared" si="1983"/>
        <v>507850002APrincipal</v>
      </c>
    </row>
    <row r="6883" spans="1:16" ht="15" hidden="1" customHeight="1">
      <c r="A6883" s="23" t="s">
        <v>1280</v>
      </c>
      <c r="B6883" s="23" t="str">
        <f>IFERROR(VLOOKUP(A6883,hoja!$A$2:$E$970,4,FALSE),0)</f>
        <v>CENTRO</v>
      </c>
      <c r="C6883" s="23" t="str">
        <f>IFERROR(VLOOKUP(A6883,hoja!$A$2:$E$1370,5,FALSE),0)</f>
        <v>BOGOTÁ</v>
      </c>
      <c r="D6883" s="23" t="str">
        <f>IFERROR(VLOOKUP(A6883,hoja!A:D,3,FALSE),0)</f>
        <v>50785</v>
      </c>
      <c r="E6883" s="40" t="s">
        <v>679</v>
      </c>
      <c r="F6883" s="23" t="str">
        <f>IFERROR(VLOOKUP(E6883,hoja!$A$2:$E$6970,4,FALSE),0)</f>
        <v>CENTRO</v>
      </c>
      <c r="G6883" s="23" t="str">
        <f>IFERROR(VLOOKUP(E6883,hoja!$A$2:$E$970,5,FALSE),0)</f>
        <v>NEIVA</v>
      </c>
      <c r="H6883" s="103" t="str">
        <f>IFERROR(VLOOKUP(E6883,hoja!A:C,3,FALSE),0)</f>
        <v>0385</v>
      </c>
      <c r="I6883" s="24" t="str">
        <f t="shared" si="1981"/>
        <v>507850385</v>
      </c>
      <c r="K6883" s="23">
        <v>290</v>
      </c>
      <c r="L6883" s="23" t="str">
        <f t="shared" si="1980"/>
        <v>REGIONAL</v>
      </c>
      <c r="M6883" s="40" t="s">
        <v>618</v>
      </c>
      <c r="N6883" s="23" t="s">
        <v>622</v>
      </c>
      <c r="O6883" s="23">
        <f t="shared" si="1982"/>
        <v>16</v>
      </c>
      <c r="P6883" s="23" t="str">
        <f t="shared" si="1983"/>
        <v>507850385Principal</v>
      </c>
    </row>
    <row r="6884" spans="1:16" ht="15" hidden="1" customHeight="1">
      <c r="A6884" s="23" t="s">
        <v>1280</v>
      </c>
      <c r="B6884" s="23" t="str">
        <f>IFERROR(VLOOKUP(A6884,hoja!$A$2:$E$970,4,FALSE),0)</f>
        <v>CENTRO</v>
      </c>
      <c r="C6884" s="23" t="str">
        <f>IFERROR(VLOOKUP(A6884,hoja!$A$2:$E$1370,5,FALSE),0)</f>
        <v>BOGOTÁ</v>
      </c>
      <c r="D6884" s="23" t="str">
        <f>IFERROR(VLOOKUP(A6884,hoja!A:D,3,FALSE),0)</f>
        <v>50785</v>
      </c>
      <c r="E6884" s="40" t="s">
        <v>645</v>
      </c>
      <c r="F6884" s="23" t="str">
        <f>IFERROR(VLOOKUP(E6884,hoja!$A$2:$E$6970,4,FALSE),0)</f>
        <v>OCCIDENTE</v>
      </c>
      <c r="G6884" s="23" t="str">
        <f>IFERROR(VLOOKUP(E6884,hoja!$A$2:$E$970,5,FALSE),0)</f>
        <v>CALI</v>
      </c>
      <c r="H6884" s="103" t="str">
        <f>IFERROR(VLOOKUP(E6884,hoja!A:C,3,FALSE),0)</f>
        <v>0410</v>
      </c>
      <c r="I6884" s="24" t="str">
        <f t="shared" si="1981"/>
        <v>507850410</v>
      </c>
      <c r="K6884" s="23">
        <v>422</v>
      </c>
      <c r="L6884" s="23" t="str">
        <f t="shared" si="1980"/>
        <v>NACIONAL</v>
      </c>
      <c r="M6884" s="40" t="s">
        <v>618</v>
      </c>
      <c r="N6884" s="23" t="s">
        <v>622</v>
      </c>
      <c r="O6884" s="23">
        <f t="shared" si="1982"/>
        <v>16</v>
      </c>
      <c r="P6884" s="23" t="str">
        <f t="shared" si="1983"/>
        <v>507850410Principal</v>
      </c>
    </row>
    <row r="6885" spans="1:16" ht="15" hidden="1" customHeight="1">
      <c r="A6885" s="23" t="s">
        <v>768</v>
      </c>
      <c r="B6885" s="23" t="str">
        <f>IFERROR(VLOOKUP(A6885,hoja!$A$2:$E$970,4,FALSE),0)</f>
        <v>COSTA</v>
      </c>
      <c r="C6885" s="23" t="str">
        <f>IFERROR(VLOOKUP(A6885,hoja!$A$2:$E$1370,5,FALSE),0)</f>
        <v>CARTAGENA</v>
      </c>
      <c r="D6885" s="23" t="str">
        <f>IFERROR(VLOOKUP(A6885,hoja!A:D,3,FALSE),0)</f>
        <v>50264</v>
      </c>
      <c r="E6885" s="40" t="s">
        <v>650</v>
      </c>
      <c r="F6885" s="23" t="str">
        <f>IFERROR(VLOOKUP(E6885,hoja!$A$2:$E$6970,4,FALSE),0)</f>
        <v>OCCIDENTE</v>
      </c>
      <c r="G6885" s="23" t="str">
        <f>IFERROR(VLOOKUP(E6885,hoja!$A$2:$E$970,5,FALSE),0)</f>
        <v>CALOTO</v>
      </c>
      <c r="H6885" s="103" t="str">
        <f>IFERROR(VLOOKUP(E6885,hoja!A:C,3,FALSE),0)</f>
        <v>0445</v>
      </c>
      <c r="I6885" s="24" t="str">
        <f t="shared" si="1981"/>
        <v>502640445</v>
      </c>
      <c r="K6885" s="36">
        <v>1183</v>
      </c>
      <c r="L6885" s="23" t="str">
        <f t="shared" si="1980"/>
        <v>NACIONAL</v>
      </c>
      <c r="M6885" s="40" t="s">
        <v>618</v>
      </c>
      <c r="N6885" s="23" t="s">
        <v>622</v>
      </c>
      <c r="O6885" s="23">
        <f t="shared" si="1982"/>
        <v>6</v>
      </c>
      <c r="P6885" s="23" t="str">
        <f t="shared" si="1983"/>
        <v>502640445Principal</v>
      </c>
    </row>
    <row r="6886" spans="1:16" ht="15" hidden="1" customHeight="1">
      <c r="A6886" s="23" t="s">
        <v>768</v>
      </c>
      <c r="B6886" s="23" t="str">
        <f>IFERROR(VLOOKUP(A6886,hoja!$A$2:$E$970,4,FALSE),0)</f>
        <v>COSTA</v>
      </c>
      <c r="C6886" s="23" t="str">
        <f>IFERROR(VLOOKUP(A6886,hoja!$A$2:$E$1370,5,FALSE),0)</f>
        <v>CARTAGENA</v>
      </c>
      <c r="D6886" s="23" t="str">
        <f>IFERROR(VLOOKUP(A6886,hoja!A:D,3,FALSE),0)</f>
        <v>50264</v>
      </c>
      <c r="E6886" s="40" t="s">
        <v>1330</v>
      </c>
      <c r="F6886" s="23" t="str">
        <f>IFERROR(VLOOKUP(E6886,hoja!$A$2:$E$6970,4,FALSE),0)</f>
        <v>CENTRO</v>
      </c>
      <c r="G6886" s="23" t="str">
        <f>IFERROR(VLOOKUP(E6886,hoja!$A$2:$E$970,5,FALSE),0)</f>
        <v>SESQUILÉ</v>
      </c>
      <c r="H6886" s="103" t="str">
        <f>IFERROR(VLOOKUP(E6886,hoja!A:C,3,FALSE),0)</f>
        <v>1501</v>
      </c>
      <c r="I6886" s="24" t="str">
        <f t="shared" si="1981"/>
        <v>502641501</v>
      </c>
      <c r="K6886" s="36">
        <v>1100</v>
      </c>
      <c r="L6886" s="23" t="str">
        <f t="shared" si="1980"/>
        <v>NACIONAL</v>
      </c>
      <c r="M6886" s="40" t="s">
        <v>755</v>
      </c>
      <c r="N6886" s="23" t="s">
        <v>622</v>
      </c>
      <c r="O6886" s="23">
        <f t="shared" si="1982"/>
        <v>8</v>
      </c>
      <c r="P6886" s="23" t="str">
        <f t="shared" si="1983"/>
        <v>502641501Bogota</v>
      </c>
    </row>
    <row r="6887" spans="1:16" ht="15" hidden="1" customHeight="1">
      <c r="A6887" s="23" t="s">
        <v>915</v>
      </c>
      <c r="B6887" s="23" t="str">
        <f>IFERROR(VLOOKUP(A6887,hoja!$A$2:$E$970,4,FALSE),0)</f>
        <v>CENTRO</v>
      </c>
      <c r="C6887" s="23" t="str">
        <f>IFERROR(VLOOKUP(A6887,hoja!$A$2:$E$1370,5,FALSE),0)</f>
        <v>BOGOTÁ</v>
      </c>
      <c r="D6887" s="23" t="str">
        <f>IFERROR(VLOOKUP(A6887,hoja!A:D,3,FALSE),0)</f>
        <v>50268</v>
      </c>
      <c r="E6887" s="40" t="s">
        <v>942</v>
      </c>
      <c r="F6887" s="23" t="str">
        <f>IFERROR(VLOOKUP(E6887,hoja!$A$2:$E$6970,4,FALSE),0)</f>
        <v>CENTRO</v>
      </c>
      <c r="G6887" s="23" t="str">
        <f>IFERROR(VLOOKUP(E6887,hoja!$A$2:$E$970,5,FALSE),0)</f>
        <v>BOGOTÁ</v>
      </c>
      <c r="H6887" s="103" t="str">
        <f>IFERROR(VLOOKUP(E6887,hoja!A:C,3,FALSE),0)</f>
        <v>60002</v>
      </c>
      <c r="I6887" s="24" t="str">
        <f t="shared" si="1981"/>
        <v>5026860002</v>
      </c>
      <c r="K6887" s="23">
        <v>25</v>
      </c>
      <c r="L6887" s="23" t="str">
        <f t="shared" ref="L6887:L6908" si="1984">IF(B6887=F6887,"REGIONAL","NACIONAL")</f>
        <v>REGIONAL</v>
      </c>
      <c r="M6887" s="40" t="s">
        <v>618</v>
      </c>
      <c r="N6887" s="23" t="s">
        <v>622</v>
      </c>
      <c r="O6887" s="23">
        <f t="shared" si="1982"/>
        <v>25</v>
      </c>
      <c r="P6887" s="23" t="str">
        <f t="shared" si="1983"/>
        <v>5026860002Principal</v>
      </c>
    </row>
    <row r="6888" spans="1:16" ht="15" hidden="1" customHeight="1">
      <c r="A6888" s="23" t="s">
        <v>641</v>
      </c>
      <c r="B6888" s="23" t="str">
        <f>IFERROR(VLOOKUP(A6888,hoja!$A$2:$E$970,4,FALSE),0)</f>
        <v>ANTIOQUIA</v>
      </c>
      <c r="C6888" s="23" t="str">
        <f>IFERROR(VLOOKUP(A6888,hoja!$A$2:$E$1370,5,FALSE),0)</f>
        <v>MEDELLÍN</v>
      </c>
      <c r="D6888" s="23" t="str">
        <f>IFERROR(VLOOKUP(A6888,hoja!A:D,3,FALSE),0)</f>
        <v>0079</v>
      </c>
      <c r="E6888" s="40" t="s">
        <v>942</v>
      </c>
      <c r="F6888" s="23" t="str">
        <f>IFERROR(VLOOKUP(E6888,hoja!$A$2:$E$6970,4,FALSE),0)</f>
        <v>CENTRO</v>
      </c>
      <c r="G6888" s="23" t="str">
        <f>IFERROR(VLOOKUP(E6888,hoja!$A$2:$E$970,5,FALSE),0)</f>
        <v>BOGOTÁ</v>
      </c>
      <c r="H6888" s="103" t="str">
        <f>IFERROR(VLOOKUP(E6888,hoja!A:C,3,FALSE),0)</f>
        <v>60002</v>
      </c>
      <c r="I6888" s="24" t="str">
        <f t="shared" ref="I6888:I6908" si="1985">D6888&amp;H6888</f>
        <v>007960002</v>
      </c>
      <c r="K6888" s="23">
        <v>343</v>
      </c>
      <c r="L6888" s="23" t="str">
        <f t="shared" si="1984"/>
        <v>NACIONAL</v>
      </c>
      <c r="M6888" s="40" t="s">
        <v>623</v>
      </c>
      <c r="N6888" s="23" t="s">
        <v>622</v>
      </c>
      <c r="O6888" s="23">
        <f t="shared" ref="O6888:O6908" si="1986">IF(K6888&lt;=250,25,IF(K6888&lt;=500,16,IF(K6888&lt;=800,12,IF(K6888&lt;=1100,8,IF(K6888&lt;=1400,6,IF(K6888&lt;=1700,5))))))</f>
        <v>16</v>
      </c>
      <c r="P6888" s="23" t="str">
        <f t="shared" ref="P6888:P6908" si="1987">D6888&amp;H6888&amp;M6888</f>
        <v>007960002Facatativa</v>
      </c>
    </row>
    <row r="6889" spans="1:16" ht="15" hidden="1" customHeight="1">
      <c r="A6889" s="23" t="s">
        <v>670</v>
      </c>
      <c r="B6889" s="23" t="str">
        <f>IFERROR(VLOOKUP(A6889,hoja!$A$2:$E$970,4,FALSE),0)</f>
        <v>OCCIDENTE</v>
      </c>
      <c r="C6889" s="23" t="str">
        <f>IFERROR(VLOOKUP(A6889,hoja!$A$2:$E$1370,5,FALSE),0)</f>
        <v>PEREIRA</v>
      </c>
      <c r="D6889" s="23" t="str">
        <f>IFERROR(VLOOKUP(A6889,hoja!A:D,3,FALSE),0)</f>
        <v>0134</v>
      </c>
      <c r="E6889" s="40" t="s">
        <v>1453</v>
      </c>
      <c r="F6889" s="23" t="str">
        <f>IFERROR(VLOOKUP(E6889,hoja!$A$2:$E$6970,4,FALSE),0)</f>
        <v>OCCIDENTE</v>
      </c>
      <c r="G6889" s="23" t="str">
        <f>IFERROR(VLOOKUP(E6889,hoja!$A$2:$E$970,5,FALSE),0)</f>
        <v>PEREIRA</v>
      </c>
      <c r="H6889" s="103" t="str">
        <f>IFERROR(VLOOKUP(E6889,hoja!A:C,3,FALSE),0)</f>
        <v>50789</v>
      </c>
      <c r="I6889" s="24" t="str">
        <f t="shared" si="1985"/>
        <v>013450789</v>
      </c>
      <c r="K6889" s="23">
        <v>3</v>
      </c>
      <c r="L6889" s="23" t="str">
        <f t="shared" si="1984"/>
        <v>REGIONAL</v>
      </c>
      <c r="M6889" s="40" t="s">
        <v>618</v>
      </c>
      <c r="N6889" s="23" t="s">
        <v>622</v>
      </c>
      <c r="O6889" s="23">
        <f t="shared" si="1986"/>
        <v>25</v>
      </c>
      <c r="P6889" s="23" t="str">
        <f t="shared" si="1987"/>
        <v>013450789Principal</v>
      </c>
    </row>
    <row r="6890" spans="1:16" ht="15" hidden="1" customHeight="1">
      <c r="A6890" s="23" t="s">
        <v>642</v>
      </c>
      <c r="B6890" s="23" t="str">
        <f>IFERROR(VLOOKUP(A6890,hoja!$A$2:$E$970,4,FALSE),0)</f>
        <v>COSTA</v>
      </c>
      <c r="C6890" s="23" t="str">
        <f>IFERROR(VLOOKUP(A6890,hoja!$A$2:$E$1370,5,FALSE),0)</f>
        <v>BARRANQUILLA</v>
      </c>
      <c r="D6890" s="23" t="str">
        <f>IFERROR(VLOOKUP(A6890,hoja!A:D,3,FALSE),0)</f>
        <v>0111</v>
      </c>
      <c r="E6890" s="40" t="s">
        <v>1122</v>
      </c>
      <c r="F6890" s="23" t="str">
        <f>IFERROR(VLOOKUP(E6890,hoja!$A$2:$E$6970,4,FALSE),0)</f>
        <v>COSTA</v>
      </c>
      <c r="G6890" s="23" t="str">
        <f>IFERROR(VLOOKUP(E6890,hoja!$A$2:$E$970,5,FALSE),0)</f>
        <v>BARRANQUILLA</v>
      </c>
      <c r="H6890" s="103" t="str">
        <f>IFERROR(VLOOKUP(E6890,hoja!A:C,3,FALSE),0)</f>
        <v>50343</v>
      </c>
      <c r="I6890" s="24" t="str">
        <f t="shared" si="1985"/>
        <v>011150343</v>
      </c>
      <c r="K6890" s="23">
        <v>41</v>
      </c>
      <c r="L6890" s="23" t="str">
        <f t="shared" si="1984"/>
        <v>REGIONAL</v>
      </c>
      <c r="M6890" s="40" t="s">
        <v>618</v>
      </c>
      <c r="N6890" s="23" t="s">
        <v>622</v>
      </c>
      <c r="O6890" s="23">
        <f t="shared" si="1986"/>
        <v>25</v>
      </c>
      <c r="P6890" s="23" t="str">
        <f t="shared" si="1987"/>
        <v>011150343Principal</v>
      </c>
    </row>
    <row r="6891" spans="1:16" ht="15" hidden="1" customHeight="1">
      <c r="A6891" s="23" t="s">
        <v>642</v>
      </c>
      <c r="B6891" s="23" t="str">
        <f>IFERROR(VLOOKUP(A6891,hoja!$A$2:$E$970,4,FALSE),0)</f>
        <v>COSTA</v>
      </c>
      <c r="C6891" s="23" t="str">
        <f>IFERROR(VLOOKUP(A6891,hoja!$A$2:$E$1370,5,FALSE),0)</f>
        <v>BARRANQUILLA</v>
      </c>
      <c r="D6891" s="23" t="str">
        <f>IFERROR(VLOOKUP(A6891,hoja!A:D,3,FALSE),0)</f>
        <v>0111</v>
      </c>
      <c r="E6891" s="40" t="s">
        <v>1330</v>
      </c>
      <c r="F6891" s="23" t="str">
        <f>IFERROR(VLOOKUP(E6891,hoja!$A$2:$E$6970,4,FALSE),0)</f>
        <v>CENTRO</v>
      </c>
      <c r="G6891" s="23" t="str">
        <f>IFERROR(VLOOKUP(E6891,hoja!$A$2:$E$970,5,FALSE),0)</f>
        <v>SESQUILÉ</v>
      </c>
      <c r="H6891" s="103" t="str">
        <f>IFERROR(VLOOKUP(E6891,hoja!A:C,3,FALSE),0)</f>
        <v>1501</v>
      </c>
      <c r="I6891" s="24" t="str">
        <f t="shared" si="1985"/>
        <v>01111501</v>
      </c>
      <c r="K6891" s="23">
        <v>981</v>
      </c>
      <c r="L6891" s="23" t="str">
        <f t="shared" si="1984"/>
        <v>NACIONAL</v>
      </c>
      <c r="M6891" s="40" t="s">
        <v>618</v>
      </c>
      <c r="N6891" s="23" t="s">
        <v>622</v>
      </c>
      <c r="O6891" s="23">
        <f t="shared" si="1986"/>
        <v>8</v>
      </c>
      <c r="P6891" s="23" t="str">
        <f t="shared" si="1987"/>
        <v>01111501Principal</v>
      </c>
    </row>
    <row r="6892" spans="1:16" ht="15" hidden="1" customHeight="1">
      <c r="A6892" s="23" t="s">
        <v>642</v>
      </c>
      <c r="B6892" s="23" t="str">
        <f>IFERROR(VLOOKUP(A6892,hoja!$A$2:$E$970,4,FALSE),0)</f>
        <v>COSTA</v>
      </c>
      <c r="C6892" s="23" t="str">
        <f>IFERROR(VLOOKUP(A6892,hoja!$A$2:$E$1370,5,FALSE),0)</f>
        <v>BARRANQUILLA</v>
      </c>
      <c r="D6892" s="23" t="str">
        <f>IFERROR(VLOOKUP(A6892,hoja!A:D,3,FALSE),0)</f>
        <v>0111</v>
      </c>
      <c r="E6892" s="40" t="s">
        <v>1454</v>
      </c>
      <c r="F6892" s="23" t="str">
        <f>IFERROR(VLOOKUP(E6892,hoja!$A$2:$E$6970,4,FALSE),0)</f>
        <v>COSTA</v>
      </c>
      <c r="G6892" s="23" t="str">
        <f>IFERROR(VLOOKUP(E6892,hoja!$A$2:$E$970,5,FALSE),0)</f>
        <v>MALAMBO</v>
      </c>
      <c r="H6892" s="103" t="str">
        <f>IFERROR(VLOOKUP(E6892,hoja!A:C,3,FALSE),0)</f>
        <v>50790</v>
      </c>
      <c r="I6892" s="24" t="str">
        <f t="shared" si="1985"/>
        <v>011150790</v>
      </c>
      <c r="K6892" s="23">
        <v>10</v>
      </c>
      <c r="L6892" s="23" t="str">
        <f t="shared" si="1984"/>
        <v>REGIONAL</v>
      </c>
      <c r="M6892" s="40" t="s">
        <v>618</v>
      </c>
      <c r="N6892" s="23" t="s">
        <v>622</v>
      </c>
      <c r="O6892" s="23">
        <f t="shared" si="1986"/>
        <v>25</v>
      </c>
      <c r="P6892" s="23" t="str">
        <f t="shared" si="1987"/>
        <v>011150790Principal</v>
      </c>
    </row>
    <row r="6893" spans="1:16" ht="15" hidden="1" customHeight="1">
      <c r="A6893" s="23" t="s">
        <v>642</v>
      </c>
      <c r="B6893" s="23" t="str">
        <f>IFERROR(VLOOKUP(A6893,hoja!$A$2:$E$970,4,FALSE),0)</f>
        <v>COSTA</v>
      </c>
      <c r="C6893" s="23" t="str">
        <f>IFERROR(VLOOKUP(A6893,hoja!$A$2:$E$1370,5,FALSE),0)</f>
        <v>BARRANQUILLA</v>
      </c>
      <c r="D6893" s="23" t="str">
        <f>IFERROR(VLOOKUP(A6893,hoja!A:D,3,FALSE),0)</f>
        <v>0111</v>
      </c>
      <c r="E6893" s="40" t="s">
        <v>633</v>
      </c>
      <c r="F6893" s="23" t="str">
        <f>IFERROR(VLOOKUP(E6893,hoja!$A$2:$E$6970,4,FALSE),0)</f>
        <v>CENTRO</v>
      </c>
      <c r="G6893" s="23" t="str">
        <f>IFERROR(VLOOKUP(E6893,hoja!$A$2:$E$970,5,FALSE),0)</f>
        <v>BOGOTÁ</v>
      </c>
      <c r="H6893" s="103" t="str">
        <f>IFERROR(VLOOKUP(E6893,hoja!A:C,3,FALSE),0)</f>
        <v>0002</v>
      </c>
      <c r="I6893" s="24" t="str">
        <f t="shared" si="1985"/>
        <v>01110002</v>
      </c>
      <c r="K6893" s="23">
        <v>915</v>
      </c>
      <c r="L6893" s="23" t="str">
        <f t="shared" si="1984"/>
        <v>NACIONAL</v>
      </c>
      <c r="M6893" s="40" t="s">
        <v>618</v>
      </c>
      <c r="N6893" s="23" t="s">
        <v>622</v>
      </c>
      <c r="O6893" s="23">
        <f t="shared" si="1986"/>
        <v>8</v>
      </c>
      <c r="P6893" s="23" t="str">
        <f t="shared" si="1987"/>
        <v>01110002Principal</v>
      </c>
    </row>
    <row r="6894" spans="1:16" ht="15" hidden="1" customHeight="1">
      <c r="A6894" s="23" t="s">
        <v>642</v>
      </c>
      <c r="B6894" s="23" t="str">
        <f>IFERROR(VLOOKUP(A6894,hoja!$A$2:$E$970,4,FALSE),0)</f>
        <v>COSTA</v>
      </c>
      <c r="C6894" s="23" t="str">
        <f>IFERROR(VLOOKUP(A6894,hoja!$A$2:$E$1370,5,FALSE),0)</f>
        <v>BARRANQUILLA</v>
      </c>
      <c r="D6894" s="23" t="str">
        <f>IFERROR(VLOOKUP(A6894,hoja!A:D,3,FALSE),0)</f>
        <v>0111</v>
      </c>
      <c r="E6894" s="40" t="s">
        <v>635</v>
      </c>
      <c r="F6894" s="23" t="str">
        <f>IFERROR(VLOOKUP(E6894,hoja!$A$2:$E$6970,4,FALSE),0)</f>
        <v>CENTRO</v>
      </c>
      <c r="G6894" s="23" t="str">
        <f>IFERROR(VLOOKUP(E6894,hoja!$A$2:$E$970,5,FALSE),0)</f>
        <v>BOGOTÁ</v>
      </c>
      <c r="H6894" s="103" t="str">
        <f>IFERROR(VLOOKUP(E6894,hoja!A:C,3,FALSE),0)</f>
        <v>0021</v>
      </c>
      <c r="I6894" s="24" t="str">
        <f t="shared" si="1985"/>
        <v>01110021</v>
      </c>
      <c r="K6894" s="36">
        <v>1023</v>
      </c>
      <c r="L6894" s="23" t="str">
        <f t="shared" si="1984"/>
        <v>NACIONAL</v>
      </c>
      <c r="M6894" s="40" t="s">
        <v>618</v>
      </c>
      <c r="N6894" s="23" t="s">
        <v>622</v>
      </c>
      <c r="O6894" s="23">
        <f t="shared" si="1986"/>
        <v>8</v>
      </c>
      <c r="P6894" s="23" t="str">
        <f t="shared" si="1987"/>
        <v>01110021Principal</v>
      </c>
    </row>
    <row r="6895" spans="1:16" ht="15" hidden="1" customHeight="1">
      <c r="A6895" s="23" t="s">
        <v>642</v>
      </c>
      <c r="B6895" s="23" t="str">
        <f>IFERROR(VLOOKUP(A6895,hoja!$A$2:$E$970,4,FALSE),0)</f>
        <v>COSTA</v>
      </c>
      <c r="C6895" s="23" t="str">
        <f>IFERROR(VLOOKUP(A6895,hoja!$A$2:$E$1370,5,FALSE),0)</f>
        <v>BARRANQUILLA</v>
      </c>
      <c r="D6895" s="23" t="str">
        <f>IFERROR(VLOOKUP(A6895,hoja!A:D,3,FALSE),0)</f>
        <v>0111</v>
      </c>
      <c r="E6895" s="40" t="s">
        <v>1347</v>
      </c>
      <c r="F6895" s="23" t="str">
        <f>IFERROR(VLOOKUP(E6895,hoja!$A$2:$E$6970,4,FALSE),0)</f>
        <v>COSTA</v>
      </c>
      <c r="G6895" s="23" t="str">
        <f>IFERROR(VLOOKUP(E6895,hoja!$A$2:$E$970,5,FALSE),0)</f>
        <v>BARRANQUILLA</v>
      </c>
      <c r="H6895" s="103" t="str">
        <f>IFERROR(VLOOKUP(E6895,hoja!A:C,3,FALSE),0)</f>
        <v>50732</v>
      </c>
      <c r="I6895" s="24" t="str">
        <f t="shared" si="1985"/>
        <v>011150732</v>
      </c>
      <c r="K6895" s="23">
        <v>9</v>
      </c>
      <c r="L6895" s="23" t="str">
        <f t="shared" si="1984"/>
        <v>REGIONAL</v>
      </c>
      <c r="M6895" s="40" t="s">
        <v>618</v>
      </c>
      <c r="N6895" s="23" t="s">
        <v>622</v>
      </c>
      <c r="O6895" s="23">
        <f t="shared" si="1986"/>
        <v>25</v>
      </c>
      <c r="P6895" s="23" t="str">
        <f t="shared" si="1987"/>
        <v>011150732Principal</v>
      </c>
    </row>
    <row r="6896" spans="1:16" ht="15" hidden="1" customHeight="1">
      <c r="A6896" s="23" t="s">
        <v>642</v>
      </c>
      <c r="B6896" s="23" t="str">
        <f>IFERROR(VLOOKUP(A6896,hoja!$A$2:$E$970,4,FALSE),0)</f>
        <v>COSTA</v>
      </c>
      <c r="C6896" s="23" t="str">
        <f>IFERROR(VLOOKUP(A6896,hoja!$A$2:$E$1370,5,FALSE),0)</f>
        <v>BARRANQUILLA</v>
      </c>
      <c r="D6896" s="23" t="str">
        <f>IFERROR(VLOOKUP(A6896,hoja!A:D,3,FALSE),0)</f>
        <v>0111</v>
      </c>
      <c r="E6896" s="40" t="s">
        <v>1059</v>
      </c>
      <c r="F6896" s="23" t="str">
        <f>IFERROR(VLOOKUP(E6896,hoja!$A$2:$E$6970,4,FALSE),0)</f>
        <v>ANTIOQUIA</v>
      </c>
      <c r="G6896" s="23" t="str">
        <f>IFERROR(VLOOKUP(E6896,hoja!$A$2:$E$970,5,FALSE),0)</f>
        <v>MEDELLÍN</v>
      </c>
      <c r="H6896" s="103" t="str">
        <f>IFERROR(VLOOKUP(E6896,hoja!A:C,3,FALSE),0)</f>
        <v>0043</v>
      </c>
      <c r="I6896" s="24" t="str">
        <f t="shared" si="1985"/>
        <v>01110043</v>
      </c>
      <c r="K6896" s="23">
        <v>851</v>
      </c>
      <c r="L6896" s="23" t="str">
        <f t="shared" si="1984"/>
        <v>NACIONAL</v>
      </c>
      <c r="M6896" s="40" t="s">
        <v>662</v>
      </c>
      <c r="N6896" s="23" t="s">
        <v>622</v>
      </c>
      <c r="O6896" s="23">
        <f t="shared" si="1986"/>
        <v>8</v>
      </c>
      <c r="P6896" s="23" t="str">
        <f t="shared" si="1987"/>
        <v>01110043Uraba</v>
      </c>
    </row>
    <row r="6897" spans="1:16" ht="15" hidden="1" customHeight="1">
      <c r="A6897" s="23" t="s">
        <v>642</v>
      </c>
      <c r="B6897" s="23" t="str">
        <f>IFERROR(VLOOKUP(A6897,hoja!$A$2:$E$970,4,FALSE),0)</f>
        <v>COSTA</v>
      </c>
      <c r="C6897" s="23" t="str">
        <f>IFERROR(VLOOKUP(A6897,hoja!$A$2:$E$1370,5,FALSE),0)</f>
        <v>BARRANQUILLA</v>
      </c>
      <c r="D6897" s="23" t="str">
        <f>IFERROR(VLOOKUP(A6897,hoja!A:D,3,FALSE),0)</f>
        <v>0111</v>
      </c>
      <c r="E6897" s="40" t="s">
        <v>806</v>
      </c>
      <c r="F6897" s="23">
        <f>IFERROR(VLOOKUP(E6897,hoja!$A$2:$E$6970,4,FALSE),0)</f>
        <v>0</v>
      </c>
      <c r="G6897" s="23">
        <f>IFERROR(VLOOKUP(E6897,hoja!$A$2:$E$970,5,FALSE),0)</f>
        <v>0</v>
      </c>
      <c r="H6897" s="103">
        <f>IFERROR(VLOOKUP(E6897,hoja!A:C,3,FALSE),0)</f>
        <v>0</v>
      </c>
      <c r="I6897" s="24" t="str">
        <f t="shared" si="1985"/>
        <v>01110</v>
      </c>
      <c r="K6897" s="23">
        <v>129</v>
      </c>
      <c r="L6897" s="23" t="str">
        <f t="shared" si="1984"/>
        <v>NACIONAL</v>
      </c>
      <c r="M6897" s="40" t="s">
        <v>618</v>
      </c>
      <c r="N6897" s="23" t="s">
        <v>622</v>
      </c>
      <c r="O6897" s="23">
        <f t="shared" si="1986"/>
        <v>25</v>
      </c>
      <c r="P6897" s="23" t="str">
        <f t="shared" si="1987"/>
        <v>01110Principal</v>
      </c>
    </row>
    <row r="6898" spans="1:16" ht="15" hidden="1" customHeight="1">
      <c r="A6898" s="23" t="s">
        <v>672</v>
      </c>
      <c r="B6898" s="23" t="str">
        <f>IFERROR(VLOOKUP(A6898,hoja!$A$2:$E$970,4,FALSE),0)</f>
        <v>ANTIOQUIA</v>
      </c>
      <c r="C6898" s="23" t="str">
        <f>IFERROR(VLOOKUP(A6898,hoja!$A$2:$E$1370,5,FALSE),0)</f>
        <v>MEDELLÍN</v>
      </c>
      <c r="D6898" s="23" t="str">
        <f>IFERROR(VLOOKUP(A6898,hoja!A:D,3,FALSE),0)</f>
        <v>0092</v>
      </c>
      <c r="E6898" s="40" t="s">
        <v>708</v>
      </c>
      <c r="F6898" s="23" t="str">
        <f>IFERROR(VLOOKUP(E6898,hoja!$A$2:$E$6970,4,FALSE),0)</f>
        <v>OCCIDENTE</v>
      </c>
      <c r="G6898" s="23" t="str">
        <f>IFERROR(VLOOKUP(E6898,hoja!$A$2:$E$970,5,FALSE),0)</f>
        <v>JAMUNDÍ</v>
      </c>
      <c r="H6898" s="103" t="str">
        <f>IFERROR(VLOOKUP(E6898,hoja!A:C,3,FALSE),0)</f>
        <v>0358</v>
      </c>
      <c r="I6898" s="24" t="str">
        <f t="shared" si="1985"/>
        <v>00920358</v>
      </c>
      <c r="K6898" s="23">
        <v>554</v>
      </c>
      <c r="L6898" s="23" t="str">
        <f t="shared" si="1984"/>
        <v>NACIONAL</v>
      </c>
      <c r="M6898" s="40" t="s">
        <v>893</v>
      </c>
      <c r="N6898" s="23" t="s">
        <v>622</v>
      </c>
      <c r="O6898" s="23">
        <f t="shared" si="1986"/>
        <v>12</v>
      </c>
      <c r="P6898" s="23" t="str">
        <f t="shared" si="1987"/>
        <v>00920358Santa Fe de Antioquia</v>
      </c>
    </row>
    <row r="6899" spans="1:16" ht="15" hidden="1" customHeight="1">
      <c r="A6899" s="23" t="s">
        <v>672</v>
      </c>
      <c r="B6899" s="23" t="str">
        <f>IFERROR(VLOOKUP(A6899,hoja!$A$2:$E$970,4,FALSE),0)</f>
        <v>ANTIOQUIA</v>
      </c>
      <c r="C6899" s="23" t="str">
        <f>IFERROR(VLOOKUP(A6899,hoja!$A$2:$E$1370,5,FALSE),0)</f>
        <v>MEDELLÍN</v>
      </c>
      <c r="D6899" s="23" t="str">
        <f>IFERROR(VLOOKUP(A6899,hoja!A:D,3,FALSE),0)</f>
        <v>0092</v>
      </c>
      <c r="E6899" s="40" t="s">
        <v>633</v>
      </c>
      <c r="F6899" s="23" t="str">
        <f>IFERROR(VLOOKUP(E6899,hoja!$A$2:$E$6970,4,FALSE),0)</f>
        <v>CENTRO</v>
      </c>
      <c r="G6899" s="23" t="str">
        <f>IFERROR(VLOOKUP(E6899,hoja!$A$2:$E$970,5,FALSE),0)</f>
        <v>BOGOTÁ</v>
      </c>
      <c r="H6899" s="103" t="str">
        <f>IFERROR(VLOOKUP(E6899,hoja!A:C,3,FALSE),0)</f>
        <v>0002</v>
      </c>
      <c r="I6899" s="24" t="str">
        <f t="shared" si="1985"/>
        <v>00920002</v>
      </c>
      <c r="K6899" s="23">
        <v>434</v>
      </c>
      <c r="L6899" s="23" t="str">
        <f t="shared" si="1984"/>
        <v>NACIONAL</v>
      </c>
      <c r="M6899" s="40" t="s">
        <v>964</v>
      </c>
      <c r="N6899" s="23" t="s">
        <v>622</v>
      </c>
      <c r="O6899" s="23">
        <f t="shared" si="1986"/>
        <v>16</v>
      </c>
      <c r="P6899" s="23" t="str">
        <f t="shared" si="1987"/>
        <v>00920002La Vega-Dorada</v>
      </c>
    </row>
    <row r="6900" spans="1:16" ht="15" hidden="1" customHeight="1">
      <c r="A6900" s="23" t="s">
        <v>672</v>
      </c>
      <c r="B6900" s="23" t="str">
        <f>IFERROR(VLOOKUP(A6900,hoja!$A$2:$E$970,4,FALSE),0)</f>
        <v>ANTIOQUIA</v>
      </c>
      <c r="C6900" s="23" t="str">
        <f>IFERROR(VLOOKUP(A6900,hoja!$A$2:$E$1370,5,FALSE),0)</f>
        <v>MEDELLÍN</v>
      </c>
      <c r="D6900" s="23" t="str">
        <f>IFERROR(VLOOKUP(A6900,hoja!A:D,3,FALSE),0)</f>
        <v>0092</v>
      </c>
      <c r="E6900" s="40" t="s">
        <v>733</v>
      </c>
      <c r="F6900" s="23" t="str">
        <f>IFERROR(VLOOKUP(E6900,hoja!$A$2:$E$6970,4,FALSE),0)</f>
        <v>OCCIDENTE</v>
      </c>
      <c r="G6900" s="23" t="str">
        <f>IFERROR(VLOOKUP(E6900,hoja!$A$2:$E$970,5,FALSE),0)</f>
        <v>PASTO</v>
      </c>
      <c r="H6900" s="103" t="str">
        <f>IFERROR(VLOOKUP(E6900,hoja!A:C,3,FALSE),0)</f>
        <v>0395</v>
      </c>
      <c r="I6900" s="24" t="str">
        <f t="shared" si="1985"/>
        <v>00920395</v>
      </c>
      <c r="K6900" s="23">
        <v>883</v>
      </c>
      <c r="L6900" s="23" t="str">
        <f t="shared" si="1984"/>
        <v>NACIONAL</v>
      </c>
      <c r="M6900" s="40" t="s">
        <v>893</v>
      </c>
      <c r="N6900" s="23" t="s">
        <v>622</v>
      </c>
      <c r="O6900" s="23">
        <f t="shared" si="1986"/>
        <v>8</v>
      </c>
      <c r="P6900" s="23" t="str">
        <f t="shared" si="1987"/>
        <v>00920395Santa Fe de Antioquia</v>
      </c>
    </row>
    <row r="6901" spans="1:16" ht="15" hidden="1" customHeight="1">
      <c r="A6901" s="23" t="s">
        <v>672</v>
      </c>
      <c r="B6901" s="23" t="str">
        <f>IFERROR(VLOOKUP(A6901,hoja!$A$2:$E$970,4,FALSE),0)</f>
        <v>ANTIOQUIA</v>
      </c>
      <c r="C6901" s="23" t="str">
        <f>IFERROR(VLOOKUP(A6901,hoja!$A$2:$E$1370,5,FALSE),0)</f>
        <v>MEDELLÍN</v>
      </c>
      <c r="D6901" s="23" t="str">
        <f>IFERROR(VLOOKUP(A6901,hoja!A:D,3,FALSE),0)</f>
        <v>0092</v>
      </c>
      <c r="E6901" s="40" t="s">
        <v>1351</v>
      </c>
      <c r="F6901" s="23">
        <f>IFERROR(VLOOKUP(E6901,hoja!$A$2:$E$6970,4,FALSE),0)</f>
        <v>0</v>
      </c>
      <c r="G6901" s="23">
        <f>IFERROR(VLOOKUP(E6901,hoja!$A$2:$E$970,5,FALSE),0)</f>
        <v>0</v>
      </c>
      <c r="H6901" s="103">
        <f>IFERROR(VLOOKUP(E6901,hoja!A:C,3,FALSE),0)</f>
        <v>0</v>
      </c>
      <c r="I6901" s="24" t="str">
        <f t="shared" si="1985"/>
        <v>00920</v>
      </c>
      <c r="K6901" s="23">
        <v>289</v>
      </c>
      <c r="L6901" s="23" t="str">
        <f t="shared" si="1984"/>
        <v>NACIONAL</v>
      </c>
      <c r="M6901" s="40" t="s">
        <v>893</v>
      </c>
      <c r="N6901" s="23" t="s">
        <v>622</v>
      </c>
      <c r="O6901" s="23">
        <f t="shared" si="1986"/>
        <v>16</v>
      </c>
      <c r="P6901" s="23" t="str">
        <f t="shared" si="1987"/>
        <v>00920Santa Fe de Antioquia</v>
      </c>
    </row>
    <row r="6902" spans="1:16" ht="15" hidden="1" customHeight="1">
      <c r="A6902" s="23" t="s">
        <v>645</v>
      </c>
      <c r="B6902" s="23" t="str">
        <f>IFERROR(VLOOKUP(A6902,hoja!$A$2:$E$970,4,FALSE),0)</f>
        <v>OCCIDENTE</v>
      </c>
      <c r="C6902" s="23" t="str">
        <f>IFERROR(VLOOKUP(A6902,hoja!$A$2:$E$1370,5,FALSE),0)</f>
        <v>CALI</v>
      </c>
      <c r="D6902" s="23" t="str">
        <f>IFERROR(VLOOKUP(A6902,hoja!A:D,3,FALSE),0)</f>
        <v>0410</v>
      </c>
      <c r="E6902" s="40" t="s">
        <v>1059</v>
      </c>
      <c r="F6902" s="23" t="str">
        <f>IFERROR(VLOOKUP(E6902,hoja!$A$2:$E$6970,4,FALSE),0)</f>
        <v>ANTIOQUIA</v>
      </c>
      <c r="G6902" s="23" t="str">
        <f>IFERROR(VLOOKUP(E6902,hoja!$A$2:$E$970,5,FALSE),0)</f>
        <v>MEDELLÍN</v>
      </c>
      <c r="H6902" s="103" t="str">
        <f>IFERROR(VLOOKUP(E6902,hoja!A:C,3,FALSE),0)</f>
        <v>0043</v>
      </c>
      <c r="I6902" s="24" t="str">
        <f t="shared" si="1985"/>
        <v>04100043</v>
      </c>
      <c r="K6902" s="23">
        <v>430</v>
      </c>
      <c r="L6902" s="23" t="str">
        <f t="shared" si="1984"/>
        <v>NACIONAL</v>
      </c>
      <c r="M6902" s="40" t="s">
        <v>893</v>
      </c>
      <c r="N6902" s="23" t="s">
        <v>622</v>
      </c>
      <c r="O6902" s="23">
        <f t="shared" si="1986"/>
        <v>16</v>
      </c>
      <c r="P6902" s="23" t="str">
        <f t="shared" si="1987"/>
        <v>04100043Santa Fe de Antioquia</v>
      </c>
    </row>
    <row r="6903" spans="1:16" ht="15" hidden="1" customHeight="1">
      <c r="A6903" s="23" t="s">
        <v>645</v>
      </c>
      <c r="B6903" s="23" t="str">
        <f>IFERROR(VLOOKUP(A6903,hoja!$A$2:$E$970,4,FALSE),0)</f>
        <v>OCCIDENTE</v>
      </c>
      <c r="C6903" s="23" t="str">
        <f>IFERROR(VLOOKUP(A6903,hoja!$A$2:$E$1370,5,FALSE),0)</f>
        <v>CALI</v>
      </c>
      <c r="D6903" s="23" t="str">
        <f>IFERROR(VLOOKUP(A6903,hoja!A:D,3,FALSE),0)</f>
        <v>0410</v>
      </c>
      <c r="E6903" s="40" t="s">
        <v>1455</v>
      </c>
      <c r="F6903" s="23">
        <f>IFERROR(VLOOKUP(E6903,hoja!$A$2:$E$6970,4,FALSE),0)</f>
        <v>0</v>
      </c>
      <c r="G6903" s="23">
        <f>IFERROR(VLOOKUP(E6903,hoja!$A$2:$E$970,5,FALSE),0)</f>
        <v>0</v>
      </c>
      <c r="H6903" s="103">
        <f>IFERROR(VLOOKUP(E6903,hoja!A:C,3,FALSE),0)</f>
        <v>0</v>
      </c>
      <c r="I6903" s="24" t="str">
        <f t="shared" si="1985"/>
        <v>04100</v>
      </c>
      <c r="K6903" s="23">
        <v>192</v>
      </c>
      <c r="L6903" s="23" t="str">
        <f t="shared" si="1984"/>
        <v>NACIONAL</v>
      </c>
      <c r="M6903" s="40" t="s">
        <v>618</v>
      </c>
      <c r="N6903" s="23" t="s">
        <v>622</v>
      </c>
      <c r="O6903" s="23">
        <f t="shared" si="1986"/>
        <v>25</v>
      </c>
      <c r="P6903" s="23" t="str">
        <f t="shared" si="1987"/>
        <v>04100Principal</v>
      </c>
    </row>
    <row r="6904" spans="1:16" ht="15" hidden="1" customHeight="1">
      <c r="A6904" s="23" t="s">
        <v>806</v>
      </c>
      <c r="B6904" s="23">
        <f>IFERROR(VLOOKUP(A6904,hoja!$A$2:$E$970,4,FALSE),0)</f>
        <v>0</v>
      </c>
      <c r="C6904" s="23">
        <f>IFERROR(VLOOKUP(A6904,hoja!$A$2:$E$1370,5,FALSE),0)</f>
        <v>0</v>
      </c>
      <c r="D6904" s="23">
        <f>IFERROR(VLOOKUP(A6904,hoja!A:D,3,FALSE),0)</f>
        <v>0</v>
      </c>
      <c r="E6904" s="40" t="s">
        <v>641</v>
      </c>
      <c r="F6904" s="23" t="str">
        <f>IFERROR(VLOOKUP(E6904,hoja!$A$2:$E$6970,4,FALSE),0)</f>
        <v>ANTIOQUIA</v>
      </c>
      <c r="G6904" s="23" t="str">
        <f>IFERROR(VLOOKUP(E6904,hoja!$A$2:$E$970,5,FALSE),0)</f>
        <v>MEDELLÍN</v>
      </c>
      <c r="H6904" s="103" t="str">
        <f>IFERROR(VLOOKUP(E6904,hoja!A:C,3,FALSE),0)</f>
        <v>0079</v>
      </c>
      <c r="I6904" s="24" t="str">
        <f t="shared" si="1985"/>
        <v>00079</v>
      </c>
      <c r="K6904" s="36">
        <v>1010</v>
      </c>
      <c r="L6904" s="23" t="str">
        <f t="shared" si="1984"/>
        <v>NACIONAL</v>
      </c>
      <c r="M6904" s="40" t="s">
        <v>1456</v>
      </c>
      <c r="N6904" s="23" t="s">
        <v>622</v>
      </c>
      <c r="O6904" s="23">
        <f t="shared" si="1986"/>
        <v>8</v>
      </c>
      <c r="P6904" s="23" t="str">
        <f t="shared" si="1987"/>
        <v>00079Barranquilla-Mag. Medio</v>
      </c>
    </row>
    <row r="6905" spans="1:16" ht="15" hidden="1" customHeight="1">
      <c r="A6905" s="23" t="s">
        <v>806</v>
      </c>
      <c r="B6905" s="23">
        <f>IFERROR(VLOOKUP(A6905,hoja!$A$2:$E$970,4,FALSE),0)</f>
        <v>0</v>
      </c>
      <c r="C6905" s="23">
        <f>IFERROR(VLOOKUP(A6905,hoja!$A$2:$E$1370,5,FALSE),0)</f>
        <v>0</v>
      </c>
      <c r="D6905" s="23">
        <f>IFERROR(VLOOKUP(A6905,hoja!A:D,3,FALSE),0)</f>
        <v>0</v>
      </c>
      <c r="E6905" s="40" t="s">
        <v>645</v>
      </c>
      <c r="F6905" s="23" t="str">
        <f>IFERROR(VLOOKUP(E6905,hoja!$A$2:$E$6970,4,FALSE),0)</f>
        <v>OCCIDENTE</v>
      </c>
      <c r="G6905" s="23" t="str">
        <f>IFERROR(VLOOKUP(E6905,hoja!$A$2:$E$970,5,FALSE),0)</f>
        <v>CALI</v>
      </c>
      <c r="H6905" s="103" t="str">
        <f>IFERROR(VLOOKUP(E6905,hoja!A:C,3,FALSE),0)</f>
        <v>0410</v>
      </c>
      <c r="I6905" s="24" t="str">
        <f t="shared" si="1985"/>
        <v>00410</v>
      </c>
      <c r="K6905" s="36">
        <v>1410</v>
      </c>
      <c r="L6905" s="23" t="str">
        <f t="shared" si="1984"/>
        <v>NACIONAL</v>
      </c>
      <c r="M6905" s="40" t="s">
        <v>765</v>
      </c>
      <c r="N6905" s="23" t="s">
        <v>622</v>
      </c>
      <c r="O6905" s="23">
        <f t="shared" si="1986"/>
        <v>5</v>
      </c>
      <c r="P6905" s="23" t="str">
        <f t="shared" si="1987"/>
        <v>00410Magdalena medio</v>
      </c>
    </row>
    <row r="6906" spans="1:16" ht="15" hidden="1" customHeight="1">
      <c r="A6906" s="23" t="s">
        <v>1286</v>
      </c>
      <c r="B6906" s="23">
        <f>IFERROR(VLOOKUP(A6906,hoja!$A$2:$E$970,4,FALSE),0)</f>
        <v>0</v>
      </c>
      <c r="C6906" s="23">
        <f>IFERROR(VLOOKUP(A6906,hoja!$A$2:$E$1370,5,FALSE),0)</f>
        <v>0</v>
      </c>
      <c r="D6906" s="23">
        <f>IFERROR(VLOOKUP(A6906,hoja!A:D,3,FALSE),0)</f>
        <v>0</v>
      </c>
      <c r="E6906" s="40" t="s">
        <v>751</v>
      </c>
      <c r="F6906" s="23" t="str">
        <f>IFERROR(VLOOKUP(E6906,hoja!$A$2:$E$6970,4,FALSE),0)</f>
        <v>CENTRO</v>
      </c>
      <c r="G6906" s="23" t="str">
        <f>IFERROR(VLOOKUP(E6906,hoja!$A$2:$E$970,5,FALSE),0)</f>
        <v>BOGOTÁ</v>
      </c>
      <c r="H6906" s="103" t="str">
        <f>IFERROR(VLOOKUP(E6906,hoja!A:C,3,FALSE),0)</f>
        <v>0002A</v>
      </c>
      <c r="I6906" s="24" t="str">
        <f t="shared" si="1985"/>
        <v>00002A</v>
      </c>
      <c r="K6906" s="23">
        <v>7</v>
      </c>
      <c r="L6906" s="23" t="str">
        <f t="shared" si="1984"/>
        <v>NACIONAL</v>
      </c>
      <c r="M6906" s="40" t="s">
        <v>618</v>
      </c>
      <c r="N6906" s="23" t="s">
        <v>622</v>
      </c>
      <c r="O6906" s="23">
        <f t="shared" si="1986"/>
        <v>25</v>
      </c>
      <c r="P6906" s="23" t="str">
        <f t="shared" si="1987"/>
        <v>00002APrincipal</v>
      </c>
    </row>
    <row r="6907" spans="1:16" ht="15" hidden="1" customHeight="1">
      <c r="A6907" s="26" t="s">
        <v>642</v>
      </c>
      <c r="B6907" s="23" t="str">
        <f>IFERROR(VLOOKUP(A6907,hoja!$A$2:$E$970,4,FALSE),0)</f>
        <v>COSTA</v>
      </c>
      <c r="C6907" s="23" t="str">
        <f>IFERROR(VLOOKUP(A6907,hoja!$A$2:$E$1370,5,FALSE),0)</f>
        <v>BARRANQUILLA</v>
      </c>
      <c r="D6907" s="23" t="str">
        <f>IFERROR(VLOOKUP(A6907,hoja!A:D,3,FALSE),0)</f>
        <v>0111</v>
      </c>
      <c r="E6907" s="23" t="s">
        <v>644</v>
      </c>
      <c r="F6907" s="23" t="str">
        <f>IFERROR(VLOOKUP(E6907,hoja!$A$2:$E$6970,4,FALSE),0)</f>
        <v>OCCIDENTE</v>
      </c>
      <c r="G6907" s="23" t="str">
        <f>IFERROR(VLOOKUP(E6907,hoja!$A$2:$E$970,5,FALSE),0)</f>
        <v>PEREIRA</v>
      </c>
      <c r="H6907" s="103" t="str">
        <f>IFERROR(VLOOKUP(E6907,hoja!A:C,3,FALSE),0)</f>
        <v>0198</v>
      </c>
      <c r="I6907" s="24" t="str">
        <f t="shared" si="1985"/>
        <v>01110198</v>
      </c>
      <c r="K6907" s="23">
        <v>940</v>
      </c>
      <c r="L6907" s="23" t="str">
        <f t="shared" si="1984"/>
        <v>NACIONAL</v>
      </c>
      <c r="M6907" s="23" t="s">
        <v>1238</v>
      </c>
      <c r="N6907" s="23" cm="1">
        <f t="array" aca="1" ref="N6907" ca="1">IFERROR(IF(M6907="Principal","LES_ACTIVE",LES_INACTIVE),0)</f>
        <v>0</v>
      </c>
      <c r="O6907" s="23">
        <f t="shared" si="1986"/>
        <v>8</v>
      </c>
      <c r="P6907" s="23" t="str">
        <f t="shared" si="1987"/>
        <v>01110198Remedios</v>
      </c>
    </row>
    <row r="6908" spans="1:16" ht="15" hidden="1" customHeight="1">
      <c r="A6908" s="26" t="s">
        <v>642</v>
      </c>
      <c r="B6908" s="23" t="str">
        <f>IFERROR(VLOOKUP(A6908,hoja!$A$2:$E$970,4,FALSE),0)</f>
        <v>COSTA</v>
      </c>
      <c r="C6908" s="23" t="str">
        <f>IFERROR(VLOOKUP(A6908,hoja!$A$2:$E$1370,5,FALSE),0)</f>
        <v>BARRANQUILLA</v>
      </c>
      <c r="D6908" s="23" t="str">
        <f>IFERROR(VLOOKUP(A6908,hoja!A:D,3,FALSE),0)</f>
        <v>0111</v>
      </c>
      <c r="E6908" s="23" t="s">
        <v>628</v>
      </c>
      <c r="F6908" s="23" t="str">
        <f>IFERROR(VLOOKUP(E6908,hoja!$A$2:$E$6970,4,FALSE),0)</f>
        <v>ANTIOQUIA</v>
      </c>
      <c r="G6908" s="23" t="str">
        <f>IFERROR(VLOOKUP(E6908,hoja!$A$2:$E$970,5,FALSE),0)</f>
        <v>SANTA FE DE ANTIOQUIA</v>
      </c>
      <c r="H6908" s="103" t="str">
        <f>IFERROR(VLOOKUP(E6908,hoja!A:C,3,FALSE),0)</f>
        <v>0080</v>
      </c>
      <c r="I6908" s="24" t="str">
        <f t="shared" si="1985"/>
        <v>01110080</v>
      </c>
      <c r="K6908" s="23">
        <v>783</v>
      </c>
      <c r="L6908" s="23" t="str">
        <f t="shared" si="1984"/>
        <v>NACIONAL</v>
      </c>
      <c r="M6908" s="23" t="s">
        <v>1238</v>
      </c>
      <c r="N6908" s="23" t="s">
        <v>622</v>
      </c>
      <c r="O6908" s="23">
        <f t="shared" si="1986"/>
        <v>12</v>
      </c>
      <c r="P6908" s="23" t="str">
        <f t="shared" si="1987"/>
        <v>01110080Remedios</v>
      </c>
    </row>
    <row r="6909" spans="1:16" ht="15" hidden="1" customHeight="1">
      <c r="A6909" s="23" t="s">
        <v>703</v>
      </c>
      <c r="B6909" s="23" t="str">
        <f>IFERROR(VLOOKUP(A6909,hoja!$A$2:$E$970,4,FALSE),0)</f>
        <v>COSTA</v>
      </c>
      <c r="C6909" s="23" t="str">
        <f>IFERROR(VLOOKUP(A6909,hoja!$A$2:$E$1370,5,FALSE),0)</f>
        <v>FONSECA</v>
      </c>
      <c r="D6909" s="23" t="str">
        <f>IFERROR(VLOOKUP(A6909,hoja!A:D,3,FALSE),0)</f>
        <v>0448</v>
      </c>
      <c r="E6909" s="23" t="s">
        <v>635</v>
      </c>
      <c r="F6909" s="23" t="str">
        <f>IFERROR(VLOOKUP(E6909,hoja!$A$2:$E$6970,4,FALSE),0)</f>
        <v>CENTRO</v>
      </c>
      <c r="G6909" s="23" t="str">
        <f>IFERROR(VLOOKUP(E6909,hoja!$A$2:$E$970,5,FALSE),0)</f>
        <v>BOGOTÁ</v>
      </c>
      <c r="H6909" s="103" t="str">
        <f>IFERROR(VLOOKUP(E6909,hoja!A:C,3,FALSE),0)</f>
        <v>0021</v>
      </c>
      <c r="I6909" s="24" t="str">
        <f t="shared" ref="I6909:I6929" si="1988">D6909&amp;H6909</f>
        <v>04480021</v>
      </c>
      <c r="K6909" s="23">
        <v>912</v>
      </c>
      <c r="L6909" s="23" t="str">
        <f t="shared" ref="L6909:L6928" si="1989">IF(B6909=F6909,"REGIONAL","NACIONAL")</f>
        <v>NACIONAL</v>
      </c>
      <c r="M6909" s="40" t="s">
        <v>618</v>
      </c>
      <c r="N6909" s="23" t="s">
        <v>622</v>
      </c>
      <c r="O6909" s="23">
        <f t="shared" ref="O6909:O6929" si="1990">IF(K6909&lt;=250,25,IF(K6909&lt;=500,16,IF(K6909&lt;=800,12,IF(K6909&lt;=1100,8,IF(K6909&lt;=1400,6,IF(K6909&lt;=1700,5))))))</f>
        <v>8</v>
      </c>
      <c r="P6909" s="23" t="str">
        <f t="shared" ref="P6909:P6929" si="1991">D6909&amp;H6909&amp;M6909</f>
        <v>04480021Principal</v>
      </c>
    </row>
    <row r="6910" spans="1:16" ht="15" hidden="1" customHeight="1">
      <c r="A6910" s="23" t="s">
        <v>878</v>
      </c>
      <c r="B6910" s="23" t="str">
        <f>IFERROR(VLOOKUP(A6910,hoja!$A$2:$E$970,4,FALSE),0)</f>
        <v>ANTIOQUIA</v>
      </c>
      <c r="C6910" s="23" t="str">
        <f>IFERROR(VLOOKUP(A6910,hoja!$A$2:$E$1370,5,FALSE),0)</f>
        <v>YARUMAL</v>
      </c>
      <c r="D6910" s="23" t="str">
        <f>IFERROR(VLOOKUP(A6910,hoja!A:D,3,FALSE),0)</f>
        <v>2051</v>
      </c>
      <c r="E6910" s="23" t="s">
        <v>1059</v>
      </c>
      <c r="F6910" s="23" t="str">
        <f>IFERROR(VLOOKUP(E6910,hoja!$A$2:$E$6970,4,FALSE),0)</f>
        <v>ANTIOQUIA</v>
      </c>
      <c r="G6910" s="23" t="str">
        <f>IFERROR(VLOOKUP(E6910,hoja!$A$2:$E$970,5,FALSE),0)</f>
        <v>MEDELLÍN</v>
      </c>
      <c r="H6910" s="103" t="str">
        <f>IFERROR(VLOOKUP(E6910,hoja!A:C,3,FALSE),0)</f>
        <v>0043</v>
      </c>
      <c r="I6910" s="24" t="str">
        <f t="shared" si="1988"/>
        <v>20510043</v>
      </c>
      <c r="K6910" s="23">
        <v>111</v>
      </c>
      <c r="L6910" s="23" t="str">
        <f t="shared" si="1989"/>
        <v>REGIONAL</v>
      </c>
      <c r="M6910" s="40" t="s">
        <v>618</v>
      </c>
      <c r="N6910" s="23" t="s">
        <v>622</v>
      </c>
      <c r="O6910" s="23">
        <f t="shared" si="1990"/>
        <v>25</v>
      </c>
      <c r="P6910" s="23" t="str">
        <f t="shared" si="1991"/>
        <v>20510043Principal</v>
      </c>
    </row>
    <row r="6911" spans="1:16" ht="15" hidden="1" customHeight="1">
      <c r="A6911" s="23" t="s">
        <v>930</v>
      </c>
      <c r="B6911" s="23" t="str">
        <f>IFERROR(VLOOKUP(A6911,hoja!$A$2:$E$970,4,FALSE),0)</f>
        <v>ANTIOQUIA</v>
      </c>
      <c r="C6911" s="23" t="str">
        <f>IFERROR(VLOOKUP(A6911,hoja!$A$2:$E$1370,5,FALSE),0)</f>
        <v>SAN PEDRO DE LOS MILAGROS</v>
      </c>
      <c r="D6911" s="23" t="str">
        <f>IFERROR(VLOOKUP(A6911,hoja!A:D,3,FALSE),0)</f>
        <v>50178</v>
      </c>
      <c r="E6911" s="23" t="s">
        <v>1059</v>
      </c>
      <c r="F6911" s="23" t="str">
        <f>IFERROR(VLOOKUP(E6911,hoja!$A$2:$E$6970,4,FALSE),0)</f>
        <v>ANTIOQUIA</v>
      </c>
      <c r="G6911" s="23" t="str">
        <f>IFERROR(VLOOKUP(E6911,hoja!$A$2:$E$970,5,FALSE),0)</f>
        <v>MEDELLÍN</v>
      </c>
      <c r="H6911" s="103" t="str">
        <f>IFERROR(VLOOKUP(E6911,hoja!A:C,3,FALSE),0)</f>
        <v>0043</v>
      </c>
      <c r="I6911" s="24" t="str">
        <f t="shared" si="1988"/>
        <v>501780043</v>
      </c>
      <c r="K6911" s="23">
        <v>35</v>
      </c>
      <c r="L6911" s="23" t="str">
        <f t="shared" si="1989"/>
        <v>REGIONAL</v>
      </c>
      <c r="M6911" s="40" t="s">
        <v>618</v>
      </c>
      <c r="N6911" s="23" t="s">
        <v>622</v>
      </c>
      <c r="O6911" s="23">
        <f t="shared" si="1990"/>
        <v>25</v>
      </c>
      <c r="P6911" s="23" t="str">
        <f t="shared" si="1991"/>
        <v>501780043Principal</v>
      </c>
    </row>
    <row r="6912" spans="1:16" ht="15" hidden="1" customHeight="1">
      <c r="A6912" s="23" t="s">
        <v>1432</v>
      </c>
      <c r="B6912" s="23" t="str">
        <f>IFERROR(VLOOKUP(A6912,hoja!$A$2:$E$970,4,FALSE),0)</f>
        <v>ANTIOQUIA</v>
      </c>
      <c r="C6912" s="23" t="str">
        <f>IFERROR(VLOOKUP(A6912,hoja!$A$2:$E$1370,5,FALSE),0)</f>
        <v>MEDELLÍN</v>
      </c>
      <c r="D6912" s="23" t="str">
        <f>IFERROR(VLOOKUP(A6912,hoja!A:D,3,FALSE),0)</f>
        <v>50557</v>
      </c>
      <c r="E6912" s="23" t="s">
        <v>672</v>
      </c>
      <c r="F6912" s="23" t="str">
        <f>IFERROR(VLOOKUP(E6912,hoja!$A$2:$E$6970,4,FALSE),0)</f>
        <v>ANTIOQUIA</v>
      </c>
      <c r="G6912" s="23" t="str">
        <f>IFERROR(VLOOKUP(E6912,hoja!$A$2:$E$970,5,FALSE),0)</f>
        <v>MEDELLÍN</v>
      </c>
      <c r="H6912" s="103" t="str">
        <f>IFERROR(VLOOKUP(E6912,hoja!A:C,3,FALSE),0)</f>
        <v>0092</v>
      </c>
      <c r="I6912" s="24" t="str">
        <f t="shared" si="1988"/>
        <v>505570092</v>
      </c>
      <c r="K6912" s="23">
        <v>7</v>
      </c>
      <c r="L6912" s="23" t="str">
        <f t="shared" si="1989"/>
        <v>REGIONAL</v>
      </c>
      <c r="M6912" s="40" t="s">
        <v>618</v>
      </c>
      <c r="N6912" s="23" t="s">
        <v>622</v>
      </c>
      <c r="O6912" s="23">
        <f t="shared" si="1990"/>
        <v>25</v>
      </c>
      <c r="P6912" s="23" t="str">
        <f t="shared" si="1991"/>
        <v>505570092Principal</v>
      </c>
    </row>
    <row r="6913" spans="1:16" ht="15" hidden="1" customHeight="1">
      <c r="A6913" s="23" t="s">
        <v>710</v>
      </c>
      <c r="B6913" s="23" t="str">
        <f>IFERROR(VLOOKUP(A6913,hoja!$A$2:$E$970,4,FALSE),0)</f>
        <v>CENTRO</v>
      </c>
      <c r="C6913" s="23" t="str">
        <f>IFERROR(VLOOKUP(A6913,hoja!$A$2:$E$1370,5,FALSE),0)</f>
        <v>LA MESA</v>
      </c>
      <c r="D6913" s="23" t="str">
        <f>IFERROR(VLOOKUP(A6913,hoja!A:D,3,FALSE),0)</f>
        <v>0024</v>
      </c>
      <c r="E6913" s="23" t="s">
        <v>636</v>
      </c>
      <c r="F6913" s="23" t="str">
        <f>IFERROR(VLOOKUP(E6913,hoja!$A$2:$E$6970,4,FALSE),0)</f>
        <v>CENTRO</v>
      </c>
      <c r="G6913" s="23" t="str">
        <f>IFERROR(VLOOKUP(E6913,hoja!$A$2:$E$970,5,FALSE),0)</f>
        <v>DUITAMA</v>
      </c>
      <c r="H6913" s="103" t="str">
        <f>IFERROR(VLOOKUP(E6913,hoja!A:C,3,FALSE),0)</f>
        <v>0441</v>
      </c>
      <c r="I6913" s="24" t="str">
        <f t="shared" si="1988"/>
        <v>00240441</v>
      </c>
      <c r="K6913" s="23">
        <v>255</v>
      </c>
      <c r="L6913" s="23" t="str">
        <f t="shared" si="1989"/>
        <v>REGIONAL</v>
      </c>
      <c r="M6913" s="40" t="s">
        <v>618</v>
      </c>
      <c r="N6913" s="23" t="s">
        <v>622</v>
      </c>
      <c r="O6913" s="23">
        <f t="shared" si="1990"/>
        <v>16</v>
      </c>
      <c r="P6913" s="23" t="str">
        <f t="shared" si="1991"/>
        <v>00240441Principal</v>
      </c>
    </row>
    <row r="6914" spans="1:16" ht="15" hidden="1" customHeight="1">
      <c r="A6914" s="23" t="s">
        <v>728</v>
      </c>
      <c r="B6914" s="23" t="str">
        <f>IFERROR(VLOOKUP(A6914,hoja!$A$2:$E$970,4,FALSE),0)</f>
        <v>CENTRO</v>
      </c>
      <c r="C6914" s="23" t="str">
        <f>IFERROR(VLOOKUP(A6914,hoja!$A$2:$E$1370,5,FALSE),0)</f>
        <v>VILLETA</v>
      </c>
      <c r="D6914" s="23" t="str">
        <f>IFERROR(VLOOKUP(A6914,hoja!A:D,3,FALSE),0)</f>
        <v>0025</v>
      </c>
      <c r="E6914" s="23" t="s">
        <v>636</v>
      </c>
      <c r="F6914" s="23" t="str">
        <f>IFERROR(VLOOKUP(E6914,hoja!$A$2:$E$6970,4,FALSE),0)</f>
        <v>CENTRO</v>
      </c>
      <c r="G6914" s="23" t="str">
        <f>IFERROR(VLOOKUP(E6914,hoja!$A$2:$E$970,5,FALSE),0)</f>
        <v>DUITAMA</v>
      </c>
      <c r="H6914" s="103" t="str">
        <f>IFERROR(VLOOKUP(E6914,hoja!A:C,3,FALSE),0)</f>
        <v>0441</v>
      </c>
      <c r="I6914" s="24" t="str">
        <f t="shared" si="1988"/>
        <v>00250441</v>
      </c>
      <c r="K6914" s="23">
        <v>272</v>
      </c>
      <c r="L6914" s="23" t="str">
        <f t="shared" si="1989"/>
        <v>REGIONAL</v>
      </c>
      <c r="M6914" s="40" t="s">
        <v>618</v>
      </c>
      <c r="N6914" s="23" t="s">
        <v>622</v>
      </c>
      <c r="O6914" s="23">
        <f t="shared" si="1990"/>
        <v>16</v>
      </c>
      <c r="P6914" s="23" t="str">
        <f t="shared" si="1991"/>
        <v>00250441Principal</v>
      </c>
    </row>
    <row r="6915" spans="1:16" ht="15" hidden="1" customHeight="1">
      <c r="A6915" s="23" t="s">
        <v>699</v>
      </c>
      <c r="B6915" s="23" t="str">
        <f>IFERROR(VLOOKUP(A6915,hoja!$A$2:$E$970,4,FALSE),0)</f>
        <v>ANTIOQUIA</v>
      </c>
      <c r="C6915" s="23" t="str">
        <f>IFERROR(VLOOKUP(A6915,hoja!$A$2:$E$1370,5,FALSE),0)</f>
        <v>CHIGORODÓ</v>
      </c>
      <c r="D6915" s="23" t="str">
        <f>IFERROR(VLOOKUP(A6915,hoja!A:D,3,FALSE),0)</f>
        <v>0074</v>
      </c>
      <c r="E6915" s="23" t="s">
        <v>636</v>
      </c>
      <c r="F6915" s="23" t="str">
        <f>IFERROR(VLOOKUP(E6915,hoja!$A$2:$E$6970,4,FALSE),0)</f>
        <v>CENTRO</v>
      </c>
      <c r="G6915" s="23" t="str">
        <f>IFERROR(VLOOKUP(E6915,hoja!$A$2:$E$970,5,FALSE),0)</f>
        <v>DUITAMA</v>
      </c>
      <c r="H6915" s="103" t="str">
        <f>IFERROR(VLOOKUP(E6915,hoja!A:C,3,FALSE),0)</f>
        <v>0441</v>
      </c>
      <c r="I6915" s="24" t="str">
        <f t="shared" si="1988"/>
        <v>00740441</v>
      </c>
      <c r="K6915" s="23">
        <v>877</v>
      </c>
      <c r="L6915" s="23" t="str">
        <f t="shared" si="1989"/>
        <v>NACIONAL</v>
      </c>
      <c r="M6915" s="40" t="s">
        <v>618</v>
      </c>
      <c r="N6915" s="23" t="s">
        <v>622</v>
      </c>
      <c r="O6915" s="23">
        <f t="shared" si="1990"/>
        <v>8</v>
      </c>
      <c r="P6915" s="23" t="str">
        <f t="shared" si="1991"/>
        <v>00740441Principal</v>
      </c>
    </row>
    <row r="6916" spans="1:16" ht="15" hidden="1" customHeight="1">
      <c r="A6916" s="23" t="s">
        <v>721</v>
      </c>
      <c r="B6916" s="23" t="str">
        <f>IFERROR(VLOOKUP(A6916,hoja!$A$2:$E$970,4,FALSE),0)</f>
        <v>ANTIOQUIA</v>
      </c>
      <c r="C6916" s="23" t="str">
        <f>IFERROR(VLOOKUP(A6916,hoja!$A$2:$E$1370,5,FALSE),0)</f>
        <v>RIONEGRO</v>
      </c>
      <c r="D6916" s="23" t="str">
        <f>IFERROR(VLOOKUP(A6916,hoja!A:D,3,FALSE),0)</f>
        <v>0090</v>
      </c>
      <c r="E6916" s="23" t="s">
        <v>636</v>
      </c>
      <c r="F6916" s="23" t="str">
        <f>IFERROR(VLOOKUP(E6916,hoja!$A$2:$E$6970,4,FALSE),0)</f>
        <v>CENTRO</v>
      </c>
      <c r="G6916" s="23" t="str">
        <f>IFERROR(VLOOKUP(E6916,hoja!$A$2:$E$970,5,FALSE),0)</f>
        <v>DUITAMA</v>
      </c>
      <c r="H6916" s="103" t="str">
        <f>IFERROR(VLOOKUP(E6916,hoja!A:C,3,FALSE),0)</f>
        <v>0441</v>
      </c>
      <c r="I6916" s="24" t="str">
        <f t="shared" si="1988"/>
        <v>00900441</v>
      </c>
      <c r="K6916" s="23">
        <v>559</v>
      </c>
      <c r="L6916" s="23" t="str">
        <f t="shared" si="1989"/>
        <v>NACIONAL</v>
      </c>
      <c r="M6916" s="40" t="s">
        <v>618</v>
      </c>
      <c r="N6916" s="23" t="s">
        <v>622</v>
      </c>
      <c r="O6916" s="23">
        <f t="shared" si="1990"/>
        <v>12</v>
      </c>
      <c r="P6916" s="23" t="str">
        <f t="shared" si="1991"/>
        <v>00900441Principal</v>
      </c>
    </row>
    <row r="6917" spans="1:16" ht="15" hidden="1" customHeight="1">
      <c r="A6917" s="23" t="s">
        <v>708</v>
      </c>
      <c r="B6917" s="23" t="str">
        <f>IFERROR(VLOOKUP(A6917,hoja!$A$2:$E$970,4,FALSE),0)</f>
        <v>OCCIDENTE</v>
      </c>
      <c r="C6917" s="23" t="str">
        <f>IFERROR(VLOOKUP(A6917,hoja!$A$2:$E$1370,5,FALSE),0)</f>
        <v>JAMUNDÍ</v>
      </c>
      <c r="D6917" s="23" t="str">
        <f>IFERROR(VLOOKUP(A6917,hoja!A:D,3,FALSE),0)</f>
        <v>0358</v>
      </c>
      <c r="E6917" s="23" t="s">
        <v>636</v>
      </c>
      <c r="F6917" s="23" t="str">
        <f>IFERROR(VLOOKUP(E6917,hoja!$A$2:$E$6970,4,FALSE),0)</f>
        <v>CENTRO</v>
      </c>
      <c r="G6917" s="23" t="str">
        <f>IFERROR(VLOOKUP(E6917,hoja!$A$2:$E$970,5,FALSE),0)</f>
        <v>DUITAMA</v>
      </c>
      <c r="H6917" s="103" t="str">
        <f>IFERROR(VLOOKUP(E6917,hoja!A:C,3,FALSE),0)</f>
        <v>0441</v>
      </c>
      <c r="I6917" s="24" t="str">
        <f t="shared" si="1988"/>
        <v>03580441</v>
      </c>
      <c r="K6917" s="23">
        <v>708</v>
      </c>
      <c r="L6917" s="23" t="str">
        <f t="shared" si="1989"/>
        <v>NACIONAL</v>
      </c>
      <c r="M6917" s="40" t="s">
        <v>618</v>
      </c>
      <c r="N6917" s="23" t="s">
        <v>622</v>
      </c>
      <c r="O6917" s="23">
        <f t="shared" si="1990"/>
        <v>12</v>
      </c>
      <c r="P6917" s="23" t="str">
        <f t="shared" si="1991"/>
        <v>03580441Principal</v>
      </c>
    </row>
    <row r="6918" spans="1:16" ht="15" hidden="1" customHeight="1">
      <c r="A6918" s="23" t="s">
        <v>698</v>
      </c>
      <c r="B6918" s="23" t="str">
        <f>IFERROR(VLOOKUP(A6918,hoja!$A$2:$E$970,4,FALSE),0)</f>
        <v>COSTA</v>
      </c>
      <c r="C6918" s="23" t="str">
        <f>IFERROR(VLOOKUP(A6918,hoja!$A$2:$E$1370,5,FALSE),0)</f>
        <v>CAUCASIA</v>
      </c>
      <c r="D6918" s="23" t="str">
        <f>IFERROR(VLOOKUP(A6918,hoja!A:D,3,FALSE),0)</f>
        <v>0384</v>
      </c>
      <c r="E6918" s="23" t="s">
        <v>636</v>
      </c>
      <c r="F6918" s="23" t="str">
        <f>IFERROR(VLOOKUP(E6918,hoja!$A$2:$E$6970,4,FALSE),0)</f>
        <v>CENTRO</v>
      </c>
      <c r="G6918" s="23" t="str">
        <f>IFERROR(VLOOKUP(E6918,hoja!$A$2:$E$970,5,FALSE),0)</f>
        <v>DUITAMA</v>
      </c>
      <c r="H6918" s="103" t="str">
        <f>IFERROR(VLOOKUP(E6918,hoja!A:C,3,FALSE),0)</f>
        <v>0441</v>
      </c>
      <c r="I6918" s="24" t="str">
        <f t="shared" si="1988"/>
        <v>03840441</v>
      </c>
      <c r="K6918" s="23">
        <v>878</v>
      </c>
      <c r="L6918" s="23" t="str">
        <f t="shared" si="1989"/>
        <v>NACIONAL</v>
      </c>
      <c r="M6918" s="40" t="s">
        <v>618</v>
      </c>
      <c r="N6918" s="23" t="s">
        <v>622</v>
      </c>
      <c r="O6918" s="23">
        <f t="shared" si="1990"/>
        <v>8</v>
      </c>
      <c r="P6918" s="23" t="str">
        <f t="shared" si="1991"/>
        <v>03840441Principal</v>
      </c>
    </row>
    <row r="6919" spans="1:16" ht="15" hidden="1" customHeight="1">
      <c r="A6919" s="23" t="s">
        <v>722</v>
      </c>
      <c r="B6919" s="23" t="str">
        <f>IFERROR(VLOOKUP(A6919,hoja!$A$2:$E$970,4,FALSE),0)</f>
        <v>ANTIOQUIA</v>
      </c>
      <c r="C6919" s="23" t="str">
        <f>IFERROR(VLOOKUP(A6919,hoja!$A$2:$E$1370,5,FALSE),0)</f>
        <v>SALDAÑA</v>
      </c>
      <c r="D6919" s="23" t="str">
        <f>IFERROR(VLOOKUP(A6919,hoja!A:D,3,FALSE),0)</f>
        <v>0386</v>
      </c>
      <c r="E6919" s="23" t="s">
        <v>636</v>
      </c>
      <c r="F6919" s="23" t="str">
        <f>IFERROR(VLOOKUP(E6919,hoja!$A$2:$E$6970,4,FALSE),0)</f>
        <v>CENTRO</v>
      </c>
      <c r="G6919" s="23" t="str">
        <f>IFERROR(VLOOKUP(E6919,hoja!$A$2:$E$970,5,FALSE),0)</f>
        <v>DUITAMA</v>
      </c>
      <c r="H6919" s="103" t="str">
        <f>IFERROR(VLOOKUP(E6919,hoja!A:C,3,FALSE),0)</f>
        <v>0441</v>
      </c>
      <c r="I6919" s="24" t="str">
        <f t="shared" si="1988"/>
        <v>03860441</v>
      </c>
      <c r="K6919" s="23">
        <v>383</v>
      </c>
      <c r="L6919" s="23" t="str">
        <f t="shared" si="1989"/>
        <v>NACIONAL</v>
      </c>
      <c r="M6919" s="40" t="s">
        <v>618</v>
      </c>
      <c r="N6919" s="23" t="s">
        <v>622</v>
      </c>
      <c r="O6919" s="23">
        <f t="shared" si="1990"/>
        <v>16</v>
      </c>
      <c r="P6919" s="23" t="str">
        <f t="shared" si="1991"/>
        <v>03860441Principal</v>
      </c>
    </row>
    <row r="6920" spans="1:16" ht="15" hidden="1" customHeight="1">
      <c r="A6920" s="23" t="s">
        <v>704</v>
      </c>
      <c r="B6920" s="23" t="str">
        <f>IFERROR(VLOOKUP(A6920,hoja!$A$2:$E$970,4,FALSE),0)</f>
        <v>CENTRO</v>
      </c>
      <c r="C6920" s="23" t="str">
        <f>IFERROR(VLOOKUP(A6920,hoja!$A$2:$E$1370,5,FALSE),0)</f>
        <v>GARZÓN</v>
      </c>
      <c r="D6920" s="23" t="str">
        <f>IFERROR(VLOOKUP(A6920,hoja!A:D,3,FALSE),0)</f>
        <v>0387</v>
      </c>
      <c r="E6920" s="23" t="s">
        <v>636</v>
      </c>
      <c r="F6920" s="23" t="str">
        <f>IFERROR(VLOOKUP(E6920,hoja!$A$2:$E$6970,4,FALSE),0)</f>
        <v>CENTRO</v>
      </c>
      <c r="G6920" s="23" t="str">
        <f>IFERROR(VLOOKUP(E6920,hoja!$A$2:$E$970,5,FALSE),0)</f>
        <v>DUITAMA</v>
      </c>
      <c r="H6920" s="103" t="str">
        <f>IFERROR(VLOOKUP(E6920,hoja!A:C,3,FALSE),0)</f>
        <v>0441</v>
      </c>
      <c r="I6920" s="24" t="str">
        <f t="shared" si="1988"/>
        <v>03870441</v>
      </c>
      <c r="K6920" s="23">
        <v>631</v>
      </c>
      <c r="L6920" s="23" t="str">
        <f t="shared" si="1989"/>
        <v>REGIONAL</v>
      </c>
      <c r="M6920" s="40" t="s">
        <v>618</v>
      </c>
      <c r="N6920" s="23" t="s">
        <v>622</v>
      </c>
      <c r="O6920" s="23">
        <f t="shared" si="1990"/>
        <v>12</v>
      </c>
      <c r="P6920" s="23" t="str">
        <f t="shared" si="1991"/>
        <v>03870441Principal</v>
      </c>
    </row>
    <row r="6921" spans="1:16" ht="15" hidden="1" customHeight="1">
      <c r="A6921" s="23" t="s">
        <v>719</v>
      </c>
      <c r="B6921" s="23" t="str">
        <f>IFERROR(VLOOKUP(A6921,hoja!$A$2:$E$970,4,FALSE),0)</f>
        <v>CENTRO</v>
      </c>
      <c r="C6921" s="23" t="str">
        <f>IFERROR(VLOOKUP(A6921,hoja!$A$2:$E$1370,5,FALSE),0)</f>
        <v>RICAURTE</v>
      </c>
      <c r="D6921" s="23" t="str">
        <f>IFERROR(VLOOKUP(A6921,hoja!A:D,3,FALSE),0)</f>
        <v>0390</v>
      </c>
      <c r="E6921" s="23" t="s">
        <v>636</v>
      </c>
      <c r="F6921" s="23" t="str">
        <f>IFERROR(VLOOKUP(E6921,hoja!$A$2:$E$6970,4,FALSE),0)</f>
        <v>CENTRO</v>
      </c>
      <c r="G6921" s="23" t="str">
        <f>IFERROR(VLOOKUP(E6921,hoja!$A$2:$E$970,5,FALSE),0)</f>
        <v>DUITAMA</v>
      </c>
      <c r="H6921" s="103" t="str">
        <f>IFERROR(VLOOKUP(E6921,hoja!A:C,3,FALSE),0)</f>
        <v>0441</v>
      </c>
      <c r="I6921" s="24" t="str">
        <f t="shared" si="1988"/>
        <v>03900441</v>
      </c>
      <c r="K6921" s="23">
        <v>335</v>
      </c>
      <c r="L6921" s="23" t="str">
        <f t="shared" si="1989"/>
        <v>REGIONAL</v>
      </c>
      <c r="M6921" s="40" t="s">
        <v>618</v>
      </c>
      <c r="N6921" s="23" t="s">
        <v>622</v>
      </c>
      <c r="O6921" s="23">
        <f t="shared" si="1990"/>
        <v>16</v>
      </c>
      <c r="P6921" s="23" t="str">
        <f t="shared" si="1991"/>
        <v>03900441Principal</v>
      </c>
    </row>
    <row r="6922" spans="1:16" ht="15" hidden="1" customHeight="1">
      <c r="A6922" s="23" t="s">
        <v>709</v>
      </c>
      <c r="B6922" s="23" t="str">
        <f>IFERROR(VLOOKUP(A6922,hoja!$A$2:$E$970,4,FALSE),0)</f>
        <v>CENTRO</v>
      </c>
      <c r="C6922" s="23" t="str">
        <f>IFERROR(VLOOKUP(A6922,hoja!$A$2:$E$1370,5,FALSE),0)</f>
        <v>LA DORADA</v>
      </c>
      <c r="D6922" s="23" t="str">
        <f>IFERROR(VLOOKUP(A6922,hoja!A:D,3,FALSE),0)</f>
        <v>0391</v>
      </c>
      <c r="E6922" s="23" t="s">
        <v>636</v>
      </c>
      <c r="F6922" s="23" t="str">
        <f>IFERROR(VLOOKUP(E6922,hoja!$A$2:$E$6970,4,FALSE),0)</f>
        <v>CENTRO</v>
      </c>
      <c r="G6922" s="23" t="str">
        <f>IFERROR(VLOOKUP(E6922,hoja!$A$2:$E$970,5,FALSE),0)</f>
        <v>DUITAMA</v>
      </c>
      <c r="H6922" s="103" t="str">
        <f>IFERROR(VLOOKUP(E6922,hoja!A:C,3,FALSE),0)</f>
        <v>0441</v>
      </c>
      <c r="I6922" s="24" t="str">
        <f t="shared" si="1988"/>
        <v>03910441</v>
      </c>
      <c r="K6922" s="23">
        <v>376</v>
      </c>
      <c r="L6922" s="23" t="str">
        <f t="shared" si="1989"/>
        <v>REGIONAL</v>
      </c>
      <c r="M6922" s="40" t="s">
        <v>618</v>
      </c>
      <c r="N6922" s="23" t="s">
        <v>622</v>
      </c>
      <c r="O6922" s="23">
        <f t="shared" si="1990"/>
        <v>16</v>
      </c>
      <c r="P6922" s="23" t="str">
        <f t="shared" si="1991"/>
        <v>03910441Principal</v>
      </c>
    </row>
    <row r="6923" spans="1:16" ht="15" hidden="1" customHeight="1">
      <c r="A6923" s="23" t="s">
        <v>713</v>
      </c>
      <c r="B6923" s="23" t="str">
        <f>IFERROR(VLOOKUP(A6923,hoja!$A$2:$E$970,4,FALSE),0)</f>
        <v>ANTIOQUIA</v>
      </c>
      <c r="C6923" s="23" t="str">
        <f>IFERROR(VLOOKUP(A6923,hoja!$A$2:$E$1370,5,FALSE),0)</f>
        <v>MARIQUITA</v>
      </c>
      <c r="D6923" s="23" t="str">
        <f>IFERROR(VLOOKUP(A6923,hoja!A:D,3,FALSE),0)</f>
        <v>0392</v>
      </c>
      <c r="E6923" s="23" t="s">
        <v>636</v>
      </c>
      <c r="F6923" s="23" t="str">
        <f>IFERROR(VLOOKUP(E6923,hoja!$A$2:$E$6970,4,FALSE),0)</f>
        <v>CENTRO</v>
      </c>
      <c r="G6923" s="23" t="str">
        <f>IFERROR(VLOOKUP(E6923,hoja!$A$2:$E$970,5,FALSE),0)</f>
        <v>DUITAMA</v>
      </c>
      <c r="H6923" s="103" t="str">
        <f>IFERROR(VLOOKUP(E6923,hoja!A:C,3,FALSE),0)</f>
        <v>0441</v>
      </c>
      <c r="I6923" s="24" t="str">
        <f t="shared" si="1988"/>
        <v>03920441</v>
      </c>
      <c r="K6923" s="23">
        <v>356</v>
      </c>
      <c r="L6923" s="23" t="str">
        <f t="shared" si="1989"/>
        <v>NACIONAL</v>
      </c>
      <c r="M6923" s="40" t="s">
        <v>618</v>
      </c>
      <c r="N6923" s="23" t="s">
        <v>622</v>
      </c>
      <c r="O6923" s="23">
        <f t="shared" si="1990"/>
        <v>16</v>
      </c>
      <c r="P6923" s="23" t="str">
        <f t="shared" si="1991"/>
        <v>03920441Principal</v>
      </c>
    </row>
    <row r="6924" spans="1:16" ht="15" hidden="1" customHeight="1">
      <c r="A6924" s="23" t="s">
        <v>705</v>
      </c>
      <c r="B6924" s="23" t="str">
        <f>IFERROR(VLOOKUP(A6924,hoja!$A$2:$E$970,4,FALSE),0)</f>
        <v>CENTRO</v>
      </c>
      <c r="C6924" s="23" t="str">
        <f>IFERROR(VLOOKUP(A6924,hoja!$A$2:$E$1370,5,FALSE),0)</f>
        <v>GRANADA</v>
      </c>
      <c r="D6924" s="23" t="str">
        <f>IFERROR(VLOOKUP(A6924,hoja!A:D,3,FALSE),0)</f>
        <v>0394</v>
      </c>
      <c r="E6924" s="23" t="s">
        <v>636</v>
      </c>
      <c r="F6924" s="23" t="str">
        <f>IFERROR(VLOOKUP(E6924,hoja!$A$2:$E$6970,4,FALSE),0)</f>
        <v>CENTRO</v>
      </c>
      <c r="G6924" s="23" t="str">
        <f>IFERROR(VLOOKUP(E6924,hoja!$A$2:$E$970,5,FALSE),0)</f>
        <v>DUITAMA</v>
      </c>
      <c r="H6924" s="103" t="str">
        <f>IFERROR(VLOOKUP(E6924,hoja!A:C,3,FALSE),0)</f>
        <v>0441</v>
      </c>
      <c r="I6924" s="24" t="str">
        <f t="shared" si="1988"/>
        <v>03940441</v>
      </c>
      <c r="K6924" s="23">
        <v>394</v>
      </c>
      <c r="L6924" s="23" t="str">
        <f t="shared" si="1989"/>
        <v>REGIONAL</v>
      </c>
      <c r="M6924" s="40" t="s">
        <v>618</v>
      </c>
      <c r="N6924" s="23" t="s">
        <v>622</v>
      </c>
      <c r="O6924" s="23">
        <f t="shared" si="1990"/>
        <v>16</v>
      </c>
      <c r="P6924" s="23" t="str">
        <f t="shared" si="1991"/>
        <v>03940441Principal</v>
      </c>
    </row>
    <row r="6925" spans="1:16" ht="15" hidden="1" customHeight="1">
      <c r="A6925" s="23" t="s">
        <v>693</v>
      </c>
      <c r="B6925" s="23" t="str">
        <f>IFERROR(VLOOKUP(A6925,hoja!$A$2:$E$970,4,FALSE),0)</f>
        <v>COSTA</v>
      </c>
      <c r="C6925" s="23" t="str">
        <f>IFERROR(VLOOKUP(A6925,hoja!$A$2:$E$1370,5,FALSE),0)</f>
        <v>BOSCONIA</v>
      </c>
      <c r="D6925" s="23" t="str">
        <f>IFERROR(VLOOKUP(A6925,hoja!A:D,3,FALSE),0)</f>
        <v>0449</v>
      </c>
      <c r="E6925" s="23" t="s">
        <v>636</v>
      </c>
      <c r="F6925" s="23" t="str">
        <f>IFERROR(VLOOKUP(E6925,hoja!$A$2:$E$6970,4,FALSE),0)</f>
        <v>CENTRO</v>
      </c>
      <c r="G6925" s="23" t="str">
        <f>IFERROR(VLOOKUP(E6925,hoja!$A$2:$E$970,5,FALSE),0)</f>
        <v>DUITAMA</v>
      </c>
      <c r="H6925" s="103" t="str">
        <f>IFERROR(VLOOKUP(E6925,hoja!A:C,3,FALSE),0)</f>
        <v>0441</v>
      </c>
      <c r="I6925" s="24" t="str">
        <f t="shared" si="1988"/>
        <v>04490441</v>
      </c>
      <c r="K6925" s="23">
        <v>709</v>
      </c>
      <c r="L6925" s="23" t="str">
        <f t="shared" si="1989"/>
        <v>NACIONAL</v>
      </c>
      <c r="M6925" s="40" t="s">
        <v>618</v>
      </c>
      <c r="N6925" s="23" t="s">
        <v>622</v>
      </c>
      <c r="O6925" s="23">
        <f t="shared" si="1990"/>
        <v>12</v>
      </c>
      <c r="P6925" s="23" t="str">
        <f t="shared" si="1991"/>
        <v>04490441Principal</v>
      </c>
    </row>
    <row r="6926" spans="1:16" ht="15" hidden="1" customHeight="1">
      <c r="A6926" s="23" t="s">
        <v>1008</v>
      </c>
      <c r="B6926" s="23" t="str">
        <f>IFERROR(VLOOKUP(A6926,hoja!$A$2:$E$970,4,FALSE),0)</f>
        <v>CENTRO</v>
      </c>
      <c r="C6926" s="23" t="str">
        <f>IFERROR(VLOOKUP(A6926,hoja!$A$2:$E$1370,5,FALSE),0)</f>
        <v>CAQUEZA</v>
      </c>
      <c r="D6926" s="23" t="str">
        <f>IFERROR(VLOOKUP(A6926,hoja!A:D,3,FALSE),0)</f>
        <v>0462</v>
      </c>
      <c r="E6926" s="23" t="s">
        <v>636</v>
      </c>
      <c r="F6926" s="23" t="str">
        <f>IFERROR(VLOOKUP(E6926,hoja!$A$2:$E$6970,4,FALSE),0)</f>
        <v>CENTRO</v>
      </c>
      <c r="G6926" s="23" t="str">
        <f>IFERROR(VLOOKUP(E6926,hoja!$A$2:$E$970,5,FALSE),0)</f>
        <v>DUITAMA</v>
      </c>
      <c r="H6926" s="103" t="str">
        <f>IFERROR(VLOOKUP(E6926,hoja!A:C,3,FALSE),0)</f>
        <v>0441</v>
      </c>
      <c r="I6926" s="24" t="str">
        <f t="shared" si="1988"/>
        <v>04620441</v>
      </c>
      <c r="K6926" s="23">
        <v>254</v>
      </c>
      <c r="L6926" s="23" t="str">
        <f t="shared" si="1989"/>
        <v>REGIONAL</v>
      </c>
      <c r="M6926" s="40" t="s">
        <v>618</v>
      </c>
      <c r="N6926" s="23" t="s">
        <v>622</v>
      </c>
      <c r="O6926" s="23">
        <f t="shared" si="1990"/>
        <v>16</v>
      </c>
      <c r="P6926" s="23" t="str">
        <f t="shared" si="1991"/>
        <v>04620441Principal</v>
      </c>
    </row>
    <row r="6927" spans="1:16" ht="15" hidden="1" customHeight="1">
      <c r="A6927" s="23" t="s">
        <v>1007</v>
      </c>
      <c r="B6927" s="23" t="str">
        <f>IFERROR(VLOOKUP(A6927,hoja!$A$2:$E$970,4,FALSE),0)</f>
        <v>CENTRO</v>
      </c>
      <c r="C6927" s="23" t="str">
        <f>IFERROR(VLOOKUP(A6927,hoja!$A$2:$E$1370,5,FALSE),0)</f>
        <v>FUSA</v>
      </c>
      <c r="D6927" s="23" t="str">
        <f>IFERROR(VLOOKUP(A6927,hoja!A:D,3,FALSE),0)</f>
        <v>0463</v>
      </c>
      <c r="E6927" s="23" t="s">
        <v>636</v>
      </c>
      <c r="F6927" s="23" t="str">
        <f>IFERROR(VLOOKUP(E6927,hoja!$A$2:$E$6970,4,FALSE),0)</f>
        <v>CENTRO</v>
      </c>
      <c r="G6927" s="23" t="str">
        <f>IFERROR(VLOOKUP(E6927,hoja!$A$2:$E$970,5,FALSE),0)</f>
        <v>DUITAMA</v>
      </c>
      <c r="H6927" s="103" t="str">
        <f>IFERROR(VLOOKUP(E6927,hoja!A:C,3,FALSE),0)</f>
        <v>0441</v>
      </c>
      <c r="I6927" s="24" t="str">
        <f t="shared" si="1988"/>
        <v>04630441</v>
      </c>
      <c r="K6927" s="23">
        <v>263</v>
      </c>
      <c r="L6927" s="23" t="str">
        <f t="shared" si="1989"/>
        <v>REGIONAL</v>
      </c>
      <c r="M6927" s="40" t="s">
        <v>618</v>
      </c>
      <c r="N6927" s="23" t="s">
        <v>622</v>
      </c>
      <c r="O6927" s="23">
        <f t="shared" si="1990"/>
        <v>16</v>
      </c>
      <c r="P6927" s="23" t="str">
        <f t="shared" si="1991"/>
        <v>04630441Principal</v>
      </c>
    </row>
    <row r="6928" spans="1:16" ht="15" hidden="1" customHeight="1">
      <c r="A6928" s="23" t="s">
        <v>689</v>
      </c>
      <c r="B6928" s="23" t="str">
        <f>IFERROR(VLOOKUP(A6928,hoja!$A$2:$E$970,4,FALSE),0)</f>
        <v>SANTANDER</v>
      </c>
      <c r="C6928" s="23" t="str">
        <f>IFERROR(VLOOKUP(A6928,hoja!$A$2:$E$1370,5,FALSE),0)</f>
        <v>AGUACHICA</v>
      </c>
      <c r="D6928" s="23" t="str">
        <f>IFERROR(VLOOKUP(A6928,hoja!A:D,3,FALSE),0)</f>
        <v>0437</v>
      </c>
      <c r="E6928" s="23" t="s">
        <v>630</v>
      </c>
      <c r="F6928" s="23" t="str">
        <f>IFERROR(VLOOKUP(E6928,hoja!$A$2:$E$6970,4,FALSE),0)</f>
        <v>CENTRO</v>
      </c>
      <c r="G6928" s="23" t="str">
        <f>IFERROR(VLOOKUP(E6928,hoja!$A$2:$E$970,5,FALSE),0)</f>
        <v>SESQUILÉ</v>
      </c>
      <c r="H6928" s="103" t="str">
        <f>IFERROR(VLOOKUP(E6928,hoja!A:C,3,FALSE),0)</f>
        <v>1501</v>
      </c>
      <c r="I6928" s="24" t="str">
        <f t="shared" si="1988"/>
        <v>04371501</v>
      </c>
      <c r="K6928" s="23">
        <v>546</v>
      </c>
      <c r="L6928" s="23" t="str">
        <f t="shared" si="1989"/>
        <v>NACIONAL</v>
      </c>
      <c r="M6928" s="23" t="s">
        <v>643</v>
      </c>
      <c r="N6928" s="23" t="s">
        <v>622</v>
      </c>
      <c r="O6928" s="23">
        <f t="shared" si="1990"/>
        <v>12</v>
      </c>
      <c r="P6928" s="23" t="str">
        <f t="shared" si="1991"/>
        <v>04371501Piedecuesta</v>
      </c>
    </row>
    <row r="6929" spans="1:16" ht="15" hidden="1" customHeight="1">
      <c r="A6929" s="23" t="s">
        <v>668</v>
      </c>
      <c r="B6929" s="23" t="str">
        <f>IFERROR(VLOOKUP(A6929,hoja!$A$2:$E$970,4,FALSE),0)</f>
        <v>COSTA</v>
      </c>
      <c r="C6929" s="23" t="str">
        <f>IFERROR(VLOOKUP(A6929,hoja!$A$2:$E$1370,5,FALSE),0)</f>
        <v>VALLEDUPAR</v>
      </c>
      <c r="D6929" s="23" t="str">
        <f>IFERROR(VLOOKUP(A6929,hoja!A:D,3,FALSE),0)</f>
        <v>0447</v>
      </c>
      <c r="E6929" s="23" t="s">
        <v>731</v>
      </c>
      <c r="F6929" s="23" t="str">
        <f>IFERROR(VLOOKUP(E6929,hoja!$A$2:$E$6970,4,FALSE),0)</f>
        <v>SANTANDER</v>
      </c>
      <c r="G6929" s="23" t="str">
        <f>IFERROR(VLOOKUP(E6929,hoja!$A$2:$E$970,5,FALSE),0)</f>
        <v>CÚCUTA</v>
      </c>
      <c r="H6929" s="103" t="str">
        <f>IFERROR(VLOOKUP(E6929,hoja!A:C,3,FALSE),0)</f>
        <v>0438</v>
      </c>
      <c r="I6929" s="24" t="str">
        <f t="shared" si="1988"/>
        <v>04470438</v>
      </c>
      <c r="K6929" s="23">
        <v>645</v>
      </c>
      <c r="L6929" s="23" t="str">
        <f>IF(B6929=F6929,"REGIONAL","NACIONAL")</f>
        <v>NACIONAL</v>
      </c>
      <c r="M6929" s="23" t="s">
        <v>903</v>
      </c>
      <c r="N6929" s="23" cm="1">
        <f t="array" aca="1" ref="N6929" ca="1">IFERROR(IF(M6929="Principal","LES_ACTIVE",LES_INACTIVE),0)</f>
        <v>0</v>
      </c>
      <c r="O6929" s="23">
        <f t="shared" si="1990"/>
        <v>12</v>
      </c>
      <c r="P6929" s="23" t="str">
        <f t="shared" si="1991"/>
        <v>04470438Bucaramanga</v>
      </c>
    </row>
    <row r="6930" spans="1:16" ht="15" hidden="1" customHeight="1">
      <c r="A6930" s="23" t="s">
        <v>655</v>
      </c>
      <c r="B6930" s="23" t="str">
        <f>IFERROR(VLOOKUP(A6930,hoja!$A$2:$E$970,4,FALSE),0)</f>
        <v>ANTIOQUIA</v>
      </c>
      <c r="C6930" s="23" t="str">
        <f>IFERROR(VLOOKUP(A6930,hoja!$A$2:$E$1370,5,FALSE),0)</f>
        <v>MEDELLÍN</v>
      </c>
      <c r="D6930" s="23" t="str">
        <f>IFERROR(VLOOKUP(A6930,hoja!A:D,3,FALSE),0)</f>
        <v>0292</v>
      </c>
      <c r="E6930" s="23" t="s">
        <v>628</v>
      </c>
      <c r="F6930" s="23" t="str">
        <f>IFERROR(VLOOKUP(E6930,hoja!$A$2:$E$6970,4,FALSE),0)</f>
        <v>ANTIOQUIA</v>
      </c>
      <c r="G6930" s="23" t="str">
        <f>IFERROR(VLOOKUP(E6930,hoja!$A$2:$E$970,5,FALSE),0)</f>
        <v>SANTA FE DE ANTIOQUIA</v>
      </c>
      <c r="H6930" s="103" t="str">
        <f>IFERROR(VLOOKUP(E6930,hoja!A:C,3,FALSE),0)</f>
        <v>0080</v>
      </c>
      <c r="I6930" s="24" t="str">
        <f t="shared" ref="I6930:I6932" si="1992">D6930&amp;H6930</f>
        <v>02920080</v>
      </c>
      <c r="K6930" s="23">
        <v>65</v>
      </c>
      <c r="L6930" s="23" t="str">
        <f t="shared" ref="L6930:L6932" si="1993">IF(B6930=F6930,"REGIONAL","NACIONAL")</f>
        <v>REGIONAL</v>
      </c>
      <c r="M6930" s="40" t="s">
        <v>618</v>
      </c>
      <c r="N6930" s="23" t="str" cm="1">
        <f t="array" ref="N6930">IFERROR(IF(M6930="Principal","LES_ACTIVE",LES_INACTIVE),0)</f>
        <v>LES_ACTIVE</v>
      </c>
      <c r="O6930" s="23">
        <f t="shared" ref="O6930:O6932" si="1994">IF(K6930&lt;=250,25,IF(K6930&lt;=500,16,IF(K6930&lt;=800,12,IF(K6930&lt;=1100,8,IF(K6930&lt;=1400,6,IF(K6930&lt;=1700,5))))))</f>
        <v>25</v>
      </c>
      <c r="P6930" s="23" t="str">
        <f t="shared" ref="P6930:P6932" si="1995">D6930&amp;H6930&amp;M6930</f>
        <v>02920080Principal</v>
      </c>
    </row>
    <row r="6931" spans="1:16" ht="15" hidden="1" customHeight="1">
      <c r="A6931" s="23" t="s">
        <v>655</v>
      </c>
      <c r="B6931" s="23" t="str">
        <f>IFERROR(VLOOKUP(A6931,hoja!$A$2:$E$970,4,FALSE),0)</f>
        <v>ANTIOQUIA</v>
      </c>
      <c r="C6931" s="23" t="str">
        <f>IFERROR(VLOOKUP(A6931,hoja!$A$2:$E$1370,5,FALSE),0)</f>
        <v>MEDELLÍN</v>
      </c>
      <c r="D6931" s="23" t="str">
        <f>IFERROR(VLOOKUP(A6931,hoja!A:D,3,FALSE),0)</f>
        <v>0292</v>
      </c>
      <c r="E6931" s="23" t="s">
        <v>690</v>
      </c>
      <c r="F6931" s="23" t="str">
        <f>IFERROR(VLOOKUP(E6931,hoja!$A$2:$E$6970,4,FALSE),0)</f>
        <v>OCCIDENTE</v>
      </c>
      <c r="G6931" s="23" t="str">
        <f>IFERROR(VLOOKUP(E6931,hoja!$A$2:$E$970,5,FALSE),0)</f>
        <v>ANSERMA</v>
      </c>
      <c r="H6931" s="103" t="str">
        <f>IFERROR(VLOOKUP(E6931,hoja!A:C,3,FALSE),0)</f>
        <v>0146</v>
      </c>
      <c r="I6931" s="24" t="str">
        <f t="shared" si="1992"/>
        <v>02920146</v>
      </c>
      <c r="K6931" s="23">
        <v>174</v>
      </c>
      <c r="L6931" s="23" t="str">
        <f t="shared" si="1993"/>
        <v>NACIONAL</v>
      </c>
      <c r="M6931" s="40" t="s">
        <v>618</v>
      </c>
      <c r="N6931" s="23" t="str" cm="1">
        <f t="array" ref="N6931">IFERROR(IF(M6931="Principal","LES_ACTIVE",LES_INACTIVE),0)</f>
        <v>LES_ACTIVE</v>
      </c>
      <c r="O6931" s="23">
        <f t="shared" si="1994"/>
        <v>25</v>
      </c>
      <c r="P6931" s="23" t="str">
        <f t="shared" si="1995"/>
        <v>02920146Principal</v>
      </c>
    </row>
    <row r="6932" spans="1:16" ht="15" hidden="1" customHeight="1">
      <c r="A6932" s="23" t="s">
        <v>655</v>
      </c>
      <c r="B6932" s="23" t="str">
        <f>IFERROR(VLOOKUP(A6932,hoja!$A$2:$E$970,4,FALSE),0)</f>
        <v>ANTIOQUIA</v>
      </c>
      <c r="C6932" s="23" t="str">
        <f>IFERROR(VLOOKUP(A6932,hoja!$A$2:$E$1370,5,FALSE),0)</f>
        <v>MEDELLÍN</v>
      </c>
      <c r="D6932" s="23" t="str">
        <f>IFERROR(VLOOKUP(A6932,hoja!A:D,3,FALSE),0)</f>
        <v>0292</v>
      </c>
      <c r="E6932" s="23" t="s">
        <v>719</v>
      </c>
      <c r="F6932" s="23" t="str">
        <f>IFERROR(VLOOKUP(E6932,hoja!$A$2:$E$6970,4,FALSE),0)</f>
        <v>CENTRO</v>
      </c>
      <c r="G6932" s="23" t="str">
        <f>IFERROR(VLOOKUP(E6932,hoja!$A$2:$E$970,5,FALSE),0)</f>
        <v>RICAURTE</v>
      </c>
      <c r="H6932" s="103" t="str">
        <f>IFERROR(VLOOKUP(E6932,hoja!A:C,3,FALSE),0)</f>
        <v>0390</v>
      </c>
      <c r="I6932" s="24" t="str">
        <f t="shared" si="1992"/>
        <v>02920390</v>
      </c>
      <c r="K6932" s="23">
        <v>429</v>
      </c>
      <c r="L6932" s="23" t="str">
        <f t="shared" si="1993"/>
        <v>NACIONAL</v>
      </c>
      <c r="M6932" s="40" t="s">
        <v>618</v>
      </c>
      <c r="N6932" s="23" t="str" cm="1">
        <f t="array" ref="N6932">IFERROR(IF(M6932="Principal","LES_ACTIVE",LES_INACTIVE),0)</f>
        <v>LES_ACTIVE</v>
      </c>
      <c r="O6932" s="23">
        <f t="shared" si="1994"/>
        <v>16</v>
      </c>
      <c r="P6932" s="23" t="str">
        <f t="shared" si="1995"/>
        <v>02920390Principal</v>
      </c>
    </row>
    <row r="6933" spans="1:16" ht="15" hidden="1" customHeight="1">
      <c r="A6933" s="23" t="s">
        <v>1059</v>
      </c>
      <c r="B6933" s="23" t="str">
        <f>IFERROR(VLOOKUP(A6933,hoja!$A$2:$E$970,4,FALSE),0)</f>
        <v>ANTIOQUIA</v>
      </c>
      <c r="C6933" s="23" t="str">
        <f>IFERROR(VLOOKUP(A6933,hoja!$A$2:$E$1370,5,FALSE),0)</f>
        <v>MEDELLÍN</v>
      </c>
      <c r="D6933" s="23" t="str">
        <f>IFERROR(VLOOKUP(A6933,hoja!A:D,3,FALSE),0)</f>
        <v>0043</v>
      </c>
      <c r="E6933" s="94" t="s">
        <v>882</v>
      </c>
      <c r="F6933" s="23" t="str">
        <f>IFERROR(VLOOKUP(E6933,hoja!$A$2:$E$6970,4,FALSE),0)</f>
        <v>ANTIOQUIA</v>
      </c>
      <c r="G6933" s="23" t="str">
        <f>IFERROR(VLOOKUP(E6933,hoja!$A$2:$E$970,5,FALSE),0)</f>
        <v>MEDELLÍN</v>
      </c>
      <c r="H6933" s="103" t="str">
        <f>IFERROR(VLOOKUP(E6933,hoja!A:C,3,FALSE),0)</f>
        <v>60129</v>
      </c>
      <c r="I6933" s="24" t="str">
        <f t="shared" ref="I6933:I6964" si="1996">D6933&amp;H6933</f>
        <v>004360129</v>
      </c>
      <c r="K6933" s="23">
        <v>18</v>
      </c>
      <c r="L6933" s="23" t="str">
        <f t="shared" ref="L6933:L6963" si="1997">IF(B6933=F6933,"REGIONAL","NACIONAL")</f>
        <v>REGIONAL</v>
      </c>
      <c r="M6933" s="40" t="s">
        <v>618</v>
      </c>
      <c r="N6933" s="23" t="str" cm="1">
        <f t="array" ref="N6933">IFERROR(IF(M6933="Principal","LES_ACTIVE",LES_INACTIVE),0)</f>
        <v>LES_ACTIVE</v>
      </c>
      <c r="O6933" s="23">
        <f t="shared" ref="O6933:O6962" si="1998">IF(K6933&lt;=250,25,IF(K6933&lt;=500,16,IF(K6933&lt;=800,12,IF(K6933&lt;=1100,8,IF(K6933&lt;=1400,6,IF(K6933&lt;=1700,5))))))</f>
        <v>25</v>
      </c>
      <c r="P6933" s="23" t="str">
        <f t="shared" ref="P6933:P6962" si="1999">D6933&amp;H6933&amp;M6933</f>
        <v>004360129Principal</v>
      </c>
    </row>
    <row r="6934" spans="1:16" ht="15" hidden="1" customHeight="1">
      <c r="A6934" s="23" t="s">
        <v>873</v>
      </c>
      <c r="B6934" s="23" t="str">
        <f>IFERROR(VLOOKUP(A6934,hoja!$A$2:$E$970,4,FALSE),0)</f>
        <v>OCCIDENTE</v>
      </c>
      <c r="C6934" s="23" t="str">
        <f>IFERROR(VLOOKUP(A6934,hoja!$A$2:$E$1370,5,FALSE),0)</f>
        <v>MANIZALES</v>
      </c>
      <c r="D6934" s="23" t="str">
        <f>IFERROR(VLOOKUP(A6934,hoja!A:D,3,FALSE),0)</f>
        <v>1711</v>
      </c>
      <c r="E6934" s="94" t="s">
        <v>1108</v>
      </c>
      <c r="F6934" s="23" t="str">
        <f>IFERROR(VLOOKUP(E6934,hoja!$A$2:$E$6970,4,FALSE),0)</f>
        <v>CENTRO</v>
      </c>
      <c r="G6934" s="23" t="str">
        <f>IFERROR(VLOOKUP(E6934,hoja!$A$2:$E$970,5,FALSE),0)</f>
        <v>BOGOTÁ</v>
      </c>
      <c r="H6934" s="103" t="str">
        <f>IFERROR(VLOOKUP(E6934,hoja!A:C,3,FALSE),0)</f>
        <v>50511</v>
      </c>
      <c r="I6934" s="24" t="str">
        <f t="shared" si="1996"/>
        <v>171150511</v>
      </c>
      <c r="K6934" s="23">
        <v>289</v>
      </c>
      <c r="L6934" s="23" t="str">
        <f t="shared" si="1997"/>
        <v>NACIONAL</v>
      </c>
      <c r="M6934" s="40" t="s">
        <v>618</v>
      </c>
      <c r="N6934" s="23" t="str" cm="1">
        <f t="array" ref="N6934">IFERROR(IF(M6934="Principal","LES_ACTIVE",LES_INACTIVE),0)</f>
        <v>LES_ACTIVE</v>
      </c>
      <c r="O6934" s="23">
        <f t="shared" si="1998"/>
        <v>16</v>
      </c>
      <c r="P6934" s="23" t="str">
        <f t="shared" si="1999"/>
        <v>171150511Principal</v>
      </c>
    </row>
    <row r="6935" spans="1:16" ht="15" hidden="1" customHeight="1">
      <c r="A6935" s="23" t="s">
        <v>635</v>
      </c>
      <c r="B6935" s="23" t="str">
        <f>IFERROR(VLOOKUP(A6935,hoja!$A$2:$E$970,4,FALSE),0)</f>
        <v>CENTRO</v>
      </c>
      <c r="C6935" s="23" t="str">
        <f>IFERROR(VLOOKUP(A6935,hoja!$A$2:$E$1370,5,FALSE),0)</f>
        <v>BOGOTÁ</v>
      </c>
      <c r="D6935" s="23" t="str">
        <f>IFERROR(VLOOKUP(A6935,hoja!A:D,3,FALSE),0)</f>
        <v>0021</v>
      </c>
      <c r="E6935" s="94" t="s">
        <v>1457</v>
      </c>
      <c r="F6935" s="23" t="str">
        <f>IFERROR(VLOOKUP(E6935,hoja!$A$2:$E$6970,4,FALSE),0)</f>
        <v>CENTRO</v>
      </c>
      <c r="G6935" s="23" t="str">
        <f>IFERROR(VLOOKUP(E6935,hoja!$A$2:$E$970,5,FALSE),0)</f>
        <v>BOGOTÁ</v>
      </c>
      <c r="H6935" s="103" t="str">
        <f>IFERROR(VLOOKUP(E6935,hoja!A:C,3,FALSE),0)</f>
        <v>50697</v>
      </c>
      <c r="I6935" s="24" t="str">
        <f t="shared" si="1996"/>
        <v>002150697</v>
      </c>
      <c r="K6935" s="23">
        <v>11</v>
      </c>
      <c r="L6935" s="23" t="str">
        <f t="shared" si="1997"/>
        <v>REGIONAL</v>
      </c>
      <c r="M6935" s="40" t="s">
        <v>618</v>
      </c>
      <c r="N6935" s="23" t="str" cm="1">
        <f t="array" ref="N6935">IFERROR(IF(M6935="Principal","LES_ACTIVE",LES_INACTIVE),0)</f>
        <v>LES_ACTIVE</v>
      </c>
      <c r="O6935" s="23">
        <f t="shared" si="1998"/>
        <v>25</v>
      </c>
      <c r="P6935" s="23" t="str">
        <f t="shared" si="1999"/>
        <v>002150697Principal</v>
      </c>
    </row>
    <row r="6936" spans="1:16" ht="15" hidden="1" customHeight="1">
      <c r="A6936" s="23" t="s">
        <v>625</v>
      </c>
      <c r="B6936" s="23" t="str">
        <f>IFERROR(VLOOKUP(A6936,hoja!$A$2:$E$970,4,FALSE),0)</f>
        <v>CENTRO</v>
      </c>
      <c r="C6936" s="23" t="str">
        <f>IFERROR(VLOOKUP(A6936,hoja!$A$2:$E$1370,5,FALSE),0)</f>
        <v>BOGOTÁ</v>
      </c>
      <c r="D6936" s="23" t="str">
        <f>IFERROR(VLOOKUP(A6936,hoja!A:D,3,FALSE),0)</f>
        <v>8101</v>
      </c>
      <c r="E6936" s="94" t="s">
        <v>1082</v>
      </c>
      <c r="F6936" s="23" t="str">
        <f>IFERROR(VLOOKUP(E6936,hoja!$A$2:$E$6970,4,FALSE),0)</f>
        <v>COSTA</v>
      </c>
      <c r="G6936" s="23" t="str">
        <f>IFERROR(VLOOKUP(E6936,hoja!$A$2:$E$970,5,FALSE),0)</f>
        <v>BARRANQUILLA</v>
      </c>
      <c r="H6936" s="103" t="str">
        <f>IFERROR(VLOOKUP(E6936,hoja!A:C,3,FALSE),0)</f>
        <v>50284</v>
      </c>
      <c r="I6936" s="24" t="str">
        <f t="shared" si="1996"/>
        <v>810150284</v>
      </c>
      <c r="K6936" s="23">
        <v>944</v>
      </c>
      <c r="L6936" s="23" t="str">
        <f t="shared" si="1997"/>
        <v>NACIONAL</v>
      </c>
      <c r="M6936" s="40" t="s">
        <v>618</v>
      </c>
      <c r="N6936" s="23" t="str" cm="1">
        <f t="array" ref="N6936">IFERROR(IF(M6936="Principal","LES_ACTIVE",LES_INACTIVE),0)</f>
        <v>LES_ACTIVE</v>
      </c>
      <c r="O6936" s="23">
        <f t="shared" si="1998"/>
        <v>8</v>
      </c>
      <c r="P6936" s="23" t="str">
        <f t="shared" si="1999"/>
        <v>810150284Principal</v>
      </c>
    </row>
    <row r="6937" spans="1:16" ht="15" hidden="1" customHeight="1">
      <c r="A6937" s="23" t="s">
        <v>1082</v>
      </c>
      <c r="B6937" s="23" t="str">
        <f>IFERROR(VLOOKUP(A6937,hoja!$A$2:$E$970,4,FALSE),0)</f>
        <v>COSTA</v>
      </c>
      <c r="C6937" s="23" t="str">
        <f>IFERROR(VLOOKUP(A6937,hoja!$A$2:$E$1370,5,FALSE),0)</f>
        <v>BARRANQUILLA</v>
      </c>
      <c r="D6937" s="23" t="str">
        <f>IFERROR(VLOOKUP(A6937,hoja!A:D,3,FALSE),0)</f>
        <v>50284</v>
      </c>
      <c r="E6937" s="94" t="s">
        <v>625</v>
      </c>
      <c r="F6937" s="23" t="str">
        <f>IFERROR(VLOOKUP(E6937,hoja!$A$2:$E$6970,4,FALSE),0)</f>
        <v>CENTRO</v>
      </c>
      <c r="G6937" s="23" t="str">
        <f>IFERROR(VLOOKUP(E6937,hoja!$A$2:$E$970,5,FALSE),0)</f>
        <v>BOGOTÁ</v>
      </c>
      <c r="H6937" s="103" t="str">
        <f>IFERROR(VLOOKUP(E6937,hoja!A:C,3,FALSE),0)</f>
        <v>8101</v>
      </c>
      <c r="I6937" s="24" t="str">
        <f t="shared" si="1996"/>
        <v>502848101</v>
      </c>
      <c r="K6937" s="23">
        <v>950</v>
      </c>
      <c r="L6937" s="23" t="str">
        <f t="shared" si="1997"/>
        <v>NACIONAL</v>
      </c>
      <c r="M6937" s="40" t="s">
        <v>618</v>
      </c>
      <c r="N6937" s="23" t="str" cm="1">
        <f t="array" ref="N6937">IFERROR(IF(M6937="Principal","LES_ACTIVE",LES_INACTIVE),0)</f>
        <v>LES_ACTIVE</v>
      </c>
      <c r="O6937" s="23">
        <f t="shared" si="1998"/>
        <v>8</v>
      </c>
      <c r="P6937" s="23" t="str">
        <f t="shared" si="1999"/>
        <v>502848101Principal</v>
      </c>
    </row>
    <row r="6938" spans="1:16" ht="15" hidden="1" customHeight="1">
      <c r="A6938" s="23" t="s">
        <v>727</v>
      </c>
      <c r="B6938" s="23" t="str">
        <f>IFERROR(VLOOKUP(A6938,hoja!$A$2:$E$970,4,FALSE),0)</f>
        <v>CENTRO</v>
      </c>
      <c r="C6938" s="23" t="str">
        <f>IFERROR(VLOOKUP(A6938,hoja!$A$2:$E$1370,5,FALSE),0)</f>
        <v>TUNJA</v>
      </c>
      <c r="D6938" s="23" t="str">
        <f>IFERROR(VLOOKUP(A6938,hoja!A:D,3,FALSE),0)</f>
        <v>0443</v>
      </c>
      <c r="E6938" s="94" t="s">
        <v>641</v>
      </c>
      <c r="F6938" s="23" t="str">
        <f>IFERROR(VLOOKUP(E6938,hoja!$A$2:$E$6970,4,FALSE),0)</f>
        <v>ANTIOQUIA</v>
      </c>
      <c r="G6938" s="23" t="str">
        <f>IFERROR(VLOOKUP(E6938,hoja!$A$2:$E$970,5,FALSE),0)</f>
        <v>MEDELLÍN</v>
      </c>
      <c r="H6938" s="103" t="str">
        <f>IFERROR(VLOOKUP(E6938,hoja!A:C,3,FALSE),0)</f>
        <v>0079</v>
      </c>
      <c r="I6938" s="24" t="str">
        <f t="shared" si="1996"/>
        <v>04430079</v>
      </c>
      <c r="K6938" s="23">
        <v>563</v>
      </c>
      <c r="L6938" s="23" t="str">
        <f t="shared" si="1997"/>
        <v>NACIONAL</v>
      </c>
      <c r="M6938" s="40" t="s">
        <v>618</v>
      </c>
      <c r="N6938" s="23" t="str" cm="1">
        <f t="array" ref="N6938">IFERROR(IF(M6938="Principal","LES_ACTIVE",LES_INACTIVE),0)</f>
        <v>LES_ACTIVE</v>
      </c>
      <c r="O6938" s="23">
        <f t="shared" si="1998"/>
        <v>12</v>
      </c>
      <c r="P6938" s="23" t="str">
        <f t="shared" si="1999"/>
        <v>04430079Principal</v>
      </c>
    </row>
    <row r="6939" spans="1:16" ht="15" hidden="1" customHeight="1">
      <c r="A6939" s="23" t="s">
        <v>807</v>
      </c>
      <c r="B6939" s="23" t="str">
        <f>IFERROR(VLOOKUP(A6939,hoja!$A$2:$E$970,4,FALSE),0)</f>
        <v>CENTRO</v>
      </c>
      <c r="C6939" s="23" t="str">
        <f>IFERROR(VLOOKUP(A6939,hoja!$A$2:$E$1370,5,FALSE),0)</f>
        <v>BOGOTÁ</v>
      </c>
      <c r="D6939" s="23" t="str">
        <f>IFERROR(VLOOKUP(A6939,hoja!A:D,3,FALSE),0)</f>
        <v>0460</v>
      </c>
      <c r="E6939" s="94" t="s">
        <v>1321</v>
      </c>
      <c r="F6939" s="23" t="str">
        <f>IFERROR(VLOOKUP(E6939,hoja!$A$2:$E$6970,4,FALSE),0)</f>
        <v>CENTRO</v>
      </c>
      <c r="G6939" s="23" t="str">
        <f>IFERROR(VLOOKUP(E6939,hoja!$A$2:$E$970,5,FALSE),0)</f>
        <v>BOGOTÁ</v>
      </c>
      <c r="H6939" s="103" t="str">
        <f>IFERROR(VLOOKUP(E6939,hoja!A:C,3,FALSE),0)</f>
        <v>50644</v>
      </c>
      <c r="I6939" s="24" t="str">
        <f t="shared" si="1996"/>
        <v>046050644</v>
      </c>
      <c r="K6939" s="23">
        <v>10</v>
      </c>
      <c r="L6939" s="23" t="str">
        <f t="shared" si="1997"/>
        <v>REGIONAL</v>
      </c>
      <c r="M6939" s="40" t="s">
        <v>618</v>
      </c>
      <c r="N6939" s="23" t="str" cm="1">
        <f t="array" ref="N6939">IFERROR(IF(M6939="Principal","LES_ACTIVE",LES_INACTIVE),0)</f>
        <v>LES_ACTIVE</v>
      </c>
      <c r="O6939" s="23">
        <f t="shared" si="1998"/>
        <v>25</v>
      </c>
      <c r="P6939" s="23" t="str">
        <f t="shared" si="1999"/>
        <v>046050644Principal</v>
      </c>
    </row>
    <row r="6940" spans="1:16" ht="15" hidden="1" customHeight="1">
      <c r="A6940" s="23" t="s">
        <v>823</v>
      </c>
      <c r="B6940" s="23" t="str">
        <f>IFERROR(VLOOKUP(A6940,hoja!$A$2:$E$970,4,FALSE),0)</f>
        <v>OCCIDENTE</v>
      </c>
      <c r="C6940" s="23" t="str">
        <f>IFERROR(VLOOKUP(A6940,hoja!$A$2:$E$1370,5,FALSE),0)</f>
        <v>MANIZALES</v>
      </c>
      <c r="D6940" s="23" t="str">
        <f>IFERROR(VLOOKUP(A6940,hoja!A:D,3,FALSE),0)</f>
        <v>50181</v>
      </c>
      <c r="E6940" s="94" t="s">
        <v>660</v>
      </c>
      <c r="F6940" s="23" t="str">
        <f>IFERROR(VLOOKUP(E6940,hoja!$A$2:$E$6970,4,FALSE),0)</f>
        <v>CENTRO</v>
      </c>
      <c r="G6940" s="23" t="str">
        <f>IFERROR(VLOOKUP(E6940,hoja!$A$2:$E$970,5,FALSE),0)</f>
        <v>BOGOTÁ</v>
      </c>
      <c r="H6940" s="103" t="str">
        <f>IFERROR(VLOOKUP(E6940,hoja!A:C,3,FALSE),0)</f>
        <v>0035</v>
      </c>
      <c r="I6940" s="24" t="str">
        <f t="shared" si="1996"/>
        <v>501810035</v>
      </c>
      <c r="K6940" s="23">
        <v>269</v>
      </c>
      <c r="L6940" s="23" t="str">
        <f t="shared" si="1997"/>
        <v>NACIONAL</v>
      </c>
      <c r="M6940" s="40" t="s">
        <v>618</v>
      </c>
      <c r="N6940" s="23" t="str" cm="1">
        <f t="array" ref="N6940">IFERROR(IF(M6940="Principal","LES_ACTIVE",LES_INACTIVE),0)</f>
        <v>LES_ACTIVE</v>
      </c>
      <c r="O6940" s="23">
        <f t="shared" si="1998"/>
        <v>16</v>
      </c>
      <c r="P6940" s="23" t="str">
        <f t="shared" si="1999"/>
        <v>501810035Principal</v>
      </c>
    </row>
    <row r="6941" spans="1:16" ht="15" hidden="1" customHeight="1">
      <c r="A6941" s="23" t="s">
        <v>731</v>
      </c>
      <c r="B6941" s="23" t="str">
        <f>IFERROR(VLOOKUP(A6941,hoja!$A$2:$E$970,4,FALSE),0)</f>
        <v>SANTANDER</v>
      </c>
      <c r="C6941" s="23" t="str">
        <f>IFERROR(VLOOKUP(A6941,hoja!$A$2:$E$1370,5,FALSE),0)</f>
        <v>CÚCUTA</v>
      </c>
      <c r="D6941" s="23" t="str">
        <f>IFERROR(VLOOKUP(A6941,hoja!A:D,3,FALSE),0)</f>
        <v>0438</v>
      </c>
      <c r="E6941" s="94" t="s">
        <v>670</v>
      </c>
      <c r="F6941" s="23" t="str">
        <f>IFERROR(VLOOKUP(E6941,hoja!$A$2:$E$6970,4,FALSE),0)</f>
        <v>OCCIDENTE</v>
      </c>
      <c r="G6941" s="23" t="str">
        <f>IFERROR(VLOOKUP(E6941,hoja!$A$2:$E$970,5,FALSE),0)</f>
        <v>PEREIRA</v>
      </c>
      <c r="H6941" s="103" t="str">
        <f>IFERROR(VLOOKUP(E6941,hoja!A:C,3,FALSE),0)</f>
        <v>0134</v>
      </c>
      <c r="I6941" s="24" t="str">
        <f t="shared" si="1996"/>
        <v>04380134</v>
      </c>
      <c r="K6941" s="23">
        <v>787</v>
      </c>
      <c r="L6941" s="23" t="str">
        <f t="shared" si="1997"/>
        <v>NACIONAL</v>
      </c>
      <c r="M6941" s="40" t="s">
        <v>618</v>
      </c>
      <c r="N6941" s="23" t="str" cm="1">
        <f t="array" ref="N6941">IFERROR(IF(M6941="Principal","LES_ACTIVE",LES_INACTIVE),0)</f>
        <v>LES_ACTIVE</v>
      </c>
      <c r="O6941" s="23">
        <f t="shared" si="1998"/>
        <v>12</v>
      </c>
      <c r="P6941" s="23" t="str">
        <f t="shared" si="1999"/>
        <v>04380134Principal</v>
      </c>
    </row>
    <row r="6942" spans="1:16" ht="15" hidden="1" customHeight="1">
      <c r="A6942" s="23" t="s">
        <v>733</v>
      </c>
      <c r="B6942" s="23" t="str">
        <f>IFERROR(VLOOKUP(A6942,hoja!$A$2:$E$970,4,FALSE),0)</f>
        <v>OCCIDENTE</v>
      </c>
      <c r="C6942" s="23" t="str">
        <f>IFERROR(VLOOKUP(A6942,hoja!$A$2:$E$1370,5,FALSE),0)</f>
        <v>PASTO</v>
      </c>
      <c r="D6942" s="23" t="str">
        <f>IFERROR(VLOOKUP(A6942,hoja!A:D,3,FALSE),0)</f>
        <v>0395</v>
      </c>
      <c r="E6942" s="94" t="s">
        <v>1388</v>
      </c>
      <c r="F6942" s="23" t="str">
        <f>IFERROR(VLOOKUP(E6942,hoja!$A$2:$E$6970,4,FALSE),0)</f>
        <v>CENTRO</v>
      </c>
      <c r="G6942" s="23" t="str">
        <f>IFERROR(VLOOKUP(E6942,hoja!$A$2:$E$970,5,FALSE),0)</f>
        <v>BOGOTÁ</v>
      </c>
      <c r="H6942" s="103" t="str">
        <f>IFERROR(VLOOKUP(E6942,hoja!A:C,3,FALSE),0)</f>
        <v>50721</v>
      </c>
      <c r="I6942" s="24" t="str">
        <f t="shared" si="1996"/>
        <v>039550721</v>
      </c>
      <c r="K6942" s="23">
        <v>2</v>
      </c>
      <c r="L6942" s="23" t="str">
        <f t="shared" si="1997"/>
        <v>NACIONAL</v>
      </c>
      <c r="M6942" s="40" t="s">
        <v>618</v>
      </c>
      <c r="N6942" s="23" t="str" cm="1">
        <f t="array" ref="N6942">IFERROR(IF(M6942="Principal","LES_ACTIVE",LES_INACTIVE),0)</f>
        <v>LES_ACTIVE</v>
      </c>
      <c r="O6942" s="23">
        <f t="shared" si="1998"/>
        <v>25</v>
      </c>
      <c r="P6942" s="23" t="str">
        <f t="shared" si="1999"/>
        <v>039550721Principal</v>
      </c>
    </row>
    <row r="6943" spans="1:16" ht="15" hidden="1" customHeight="1">
      <c r="A6943" s="23" t="s">
        <v>1405</v>
      </c>
      <c r="B6943" s="23" t="str">
        <f>IFERROR(VLOOKUP(A6943,hoja!$A$2:$E$970,4,FALSE),0)</f>
        <v>COSTA</v>
      </c>
      <c r="C6943" s="23" t="str">
        <f>IFERROR(VLOOKUP(A6943,hoja!$A$2:$E$1370,5,FALSE),0)</f>
        <v>BARRANQUILLA</v>
      </c>
      <c r="D6943" s="23" t="str">
        <f>IFERROR(VLOOKUP(A6943,hoja!A:D,3,FALSE),0)</f>
        <v>50534</v>
      </c>
      <c r="E6943" s="94" t="s">
        <v>653</v>
      </c>
      <c r="F6943" s="23" t="str">
        <f>IFERROR(VLOOKUP(E6943,hoja!$A$2:$E$6970,4,FALSE),0)</f>
        <v>CENTRO</v>
      </c>
      <c r="G6943" s="23" t="str">
        <f>IFERROR(VLOOKUP(E6943,hoja!$A$2:$E$970,5,FALSE),0)</f>
        <v>MADRID</v>
      </c>
      <c r="H6943" s="103" t="str">
        <f>IFERROR(VLOOKUP(E6943,hoja!A:C,3,FALSE),0)</f>
        <v>2023</v>
      </c>
      <c r="I6943" s="24" t="str">
        <f t="shared" si="1996"/>
        <v>505342023</v>
      </c>
      <c r="K6943" s="23">
        <v>975</v>
      </c>
      <c r="L6943" s="23" t="str">
        <f t="shared" si="1997"/>
        <v>NACIONAL</v>
      </c>
      <c r="M6943" s="40" t="s">
        <v>618</v>
      </c>
      <c r="N6943" s="23" t="str" cm="1">
        <f t="array" ref="N6943">IFERROR(IF(M6943="Principal","LES_ACTIVE",LES_INACTIVE),0)</f>
        <v>LES_ACTIVE</v>
      </c>
      <c r="O6943" s="23">
        <f t="shared" si="1998"/>
        <v>8</v>
      </c>
      <c r="P6943" s="23" t="str">
        <f t="shared" si="1999"/>
        <v>505342023Principal</v>
      </c>
    </row>
    <row r="6944" spans="1:16" ht="15" hidden="1" customHeight="1">
      <c r="A6944" s="23" t="s">
        <v>673</v>
      </c>
      <c r="B6944" s="23" t="str">
        <f>IFERROR(VLOOKUP(A6944,hoja!$A$2:$E$970,4,FALSE),0)</f>
        <v>CENTRO</v>
      </c>
      <c r="C6944" s="23" t="str">
        <f>IFERROR(VLOOKUP(A6944,hoja!$A$2:$E$1370,5,FALSE),0)</f>
        <v>BOGOTÁ</v>
      </c>
      <c r="D6944" s="23" t="str">
        <f>IFERROR(VLOOKUP(A6944,hoja!A:D,3,FALSE),0)</f>
        <v>3052</v>
      </c>
      <c r="E6944" s="94" t="s">
        <v>655</v>
      </c>
      <c r="F6944" s="23" t="str">
        <f>IFERROR(VLOOKUP(E6944,hoja!$A$2:$E$6970,4,FALSE),0)</f>
        <v>ANTIOQUIA</v>
      </c>
      <c r="G6944" s="23" t="str">
        <f>IFERROR(VLOOKUP(E6944,hoja!$A$2:$E$970,5,FALSE),0)</f>
        <v>MEDELLÍN</v>
      </c>
      <c r="H6944" s="103" t="str">
        <f>IFERROR(VLOOKUP(E6944,hoja!A:C,3,FALSE),0)</f>
        <v>0292</v>
      </c>
      <c r="I6944" s="24" t="str">
        <f t="shared" si="1996"/>
        <v>30520292</v>
      </c>
      <c r="K6944" s="23">
        <v>432</v>
      </c>
      <c r="L6944" s="23" t="str">
        <f t="shared" si="1997"/>
        <v>NACIONAL</v>
      </c>
      <c r="M6944" s="40" t="s">
        <v>618</v>
      </c>
      <c r="N6944" s="23" t="str" cm="1">
        <f t="array" ref="N6944">IFERROR(IF(M6944="Principal","LES_ACTIVE",LES_INACTIVE),0)</f>
        <v>LES_ACTIVE</v>
      </c>
      <c r="O6944" s="23">
        <f t="shared" si="1998"/>
        <v>16</v>
      </c>
      <c r="P6944" s="23" t="str">
        <f t="shared" si="1999"/>
        <v>30520292Principal</v>
      </c>
    </row>
    <row r="6945" spans="1:16" ht="15" hidden="1" customHeight="1">
      <c r="A6945" s="23" t="s">
        <v>635</v>
      </c>
      <c r="B6945" s="23" t="str">
        <f>IFERROR(VLOOKUP(A6945,hoja!$A$2:$E$970,4,FALSE),0)</f>
        <v>CENTRO</v>
      </c>
      <c r="C6945" s="23" t="str">
        <f>IFERROR(VLOOKUP(A6945,hoja!$A$2:$E$1370,5,FALSE),0)</f>
        <v>BOGOTÁ</v>
      </c>
      <c r="D6945" s="23" t="str">
        <f>IFERROR(VLOOKUP(A6945,hoja!A:D,3,FALSE),0)</f>
        <v>0021</v>
      </c>
      <c r="E6945" s="94" t="s">
        <v>1458</v>
      </c>
      <c r="F6945" s="23" t="str">
        <f>IFERROR(VLOOKUP(E6945,hoja!$A$2:$E$6970,4,FALSE),0)</f>
        <v>CENTRO</v>
      </c>
      <c r="G6945" s="23" t="str">
        <f>IFERROR(VLOOKUP(E6945,hoja!$A$2:$E$970,5,FALSE),0)</f>
        <v>BOGOTÁ</v>
      </c>
      <c r="H6945" s="103" t="str">
        <f>IFERROR(VLOOKUP(E6945,hoja!A:C,3,FALSE),0)</f>
        <v>50598</v>
      </c>
      <c r="I6945" s="24" t="str">
        <f t="shared" si="1996"/>
        <v>002150598</v>
      </c>
      <c r="K6945" s="23">
        <v>21</v>
      </c>
      <c r="L6945" s="23" t="str">
        <f t="shared" si="1997"/>
        <v>REGIONAL</v>
      </c>
      <c r="M6945" s="40" t="s">
        <v>618</v>
      </c>
      <c r="N6945" s="23" t="str" cm="1">
        <f t="array" ref="N6945">IFERROR(IF(M6945="Principal","LES_ACTIVE",LES_INACTIVE),0)</f>
        <v>LES_ACTIVE</v>
      </c>
      <c r="O6945" s="23">
        <f t="shared" si="1998"/>
        <v>25</v>
      </c>
      <c r="P6945" s="23" t="str">
        <f t="shared" si="1999"/>
        <v>002150598Principal</v>
      </c>
    </row>
    <row r="6946" spans="1:16" ht="15" hidden="1" customHeight="1">
      <c r="A6946" s="23" t="s">
        <v>807</v>
      </c>
      <c r="B6946" s="23" t="str">
        <f>IFERROR(VLOOKUP(A6946,hoja!$A$2:$E$970,4,FALSE),0)</f>
        <v>CENTRO</v>
      </c>
      <c r="C6946" s="23" t="str">
        <f>IFERROR(VLOOKUP(A6946,hoja!$A$2:$E$1370,5,FALSE),0)</f>
        <v>BOGOTÁ</v>
      </c>
      <c r="D6946" s="23" t="str">
        <f>IFERROR(VLOOKUP(A6946,hoja!A:D,3,FALSE),0)</f>
        <v>0460</v>
      </c>
      <c r="E6946" s="94" t="s">
        <v>63</v>
      </c>
      <c r="F6946" s="23" t="str">
        <f>IFERROR(VLOOKUP(E6946,hoja!$A$2:$E$6970,4,FALSE),0)</f>
        <v>COSTA</v>
      </c>
      <c r="G6946" s="23" t="str">
        <f>IFERROR(VLOOKUP(E6946,hoja!$A$2:$E$970,5,FALSE),0)</f>
        <v>BARRANQUILLA</v>
      </c>
      <c r="H6946" s="103" t="str">
        <f>IFERROR(VLOOKUP(E6946,hoja!A:C,3,FALSE),0)</f>
        <v>60016</v>
      </c>
      <c r="I6946" s="24" t="str">
        <f t="shared" si="1996"/>
        <v>046060016</v>
      </c>
      <c r="K6946" s="23">
        <v>1125</v>
      </c>
      <c r="L6946" s="23" t="str">
        <f t="shared" si="1997"/>
        <v>NACIONAL</v>
      </c>
      <c r="M6946" s="40" t="s">
        <v>618</v>
      </c>
      <c r="N6946" s="23" t="str" cm="1">
        <f t="array" ref="N6946">IFERROR(IF(M6946="Principal","LES_ACTIVE",LES_INACTIVE),0)</f>
        <v>LES_ACTIVE</v>
      </c>
      <c r="O6946" s="23">
        <f t="shared" si="1998"/>
        <v>6</v>
      </c>
      <c r="P6946" s="23" t="str">
        <f t="shared" si="1999"/>
        <v>046060016Principal</v>
      </c>
    </row>
    <row r="6947" spans="1:16" ht="15" hidden="1" customHeight="1">
      <c r="A6947" s="23" t="s">
        <v>1059</v>
      </c>
      <c r="B6947" s="23" t="str">
        <f>IFERROR(VLOOKUP(A6947,hoja!$A$2:$E$970,4,FALSE),0)</f>
        <v>ANTIOQUIA</v>
      </c>
      <c r="C6947" s="23" t="str">
        <f>IFERROR(VLOOKUP(A6947,hoja!$A$2:$E$1370,5,FALSE),0)</f>
        <v>MEDELLÍN</v>
      </c>
      <c r="D6947" s="23" t="str">
        <f>IFERROR(VLOOKUP(A6947,hoja!A:D,3,FALSE),0)</f>
        <v>0043</v>
      </c>
      <c r="E6947" s="94" t="s">
        <v>785</v>
      </c>
      <c r="F6947" s="23" t="str">
        <f>IFERROR(VLOOKUP(E6947,hoja!$A$2:$E$6970,4,FALSE),0)</f>
        <v>ANTIOQUIA</v>
      </c>
      <c r="G6947" s="23" t="str">
        <f>IFERROR(VLOOKUP(E6947,hoja!$A$2:$E$970,5,FALSE),0)</f>
        <v>MEDELLÍN</v>
      </c>
      <c r="H6947" s="103" t="str">
        <f>IFERROR(VLOOKUP(E6947,hoja!A:C,3,FALSE),0)</f>
        <v>60011</v>
      </c>
      <c r="I6947" s="24" t="str">
        <f t="shared" si="1996"/>
        <v>004360011</v>
      </c>
      <c r="K6947" s="23">
        <v>19</v>
      </c>
      <c r="L6947" s="23" t="str">
        <f t="shared" si="1997"/>
        <v>REGIONAL</v>
      </c>
      <c r="M6947" s="40" t="s">
        <v>618</v>
      </c>
      <c r="N6947" s="23" t="str" cm="1">
        <f t="array" ref="N6947">IFERROR(IF(M6947="Principal","LES_ACTIVE",LES_INACTIVE),0)</f>
        <v>LES_ACTIVE</v>
      </c>
      <c r="O6947" s="23">
        <f t="shared" si="1998"/>
        <v>25</v>
      </c>
      <c r="P6947" s="23" t="str">
        <f t="shared" si="1999"/>
        <v>004360011Principal</v>
      </c>
    </row>
    <row r="6948" spans="1:16" ht="15" hidden="1" customHeight="1">
      <c r="A6948" s="23" t="s">
        <v>1192</v>
      </c>
      <c r="B6948" s="23" t="str">
        <f>IFERROR(VLOOKUP(A6948,hoja!$A$2:$E$970,4,FALSE),0)</f>
        <v>CENTRO</v>
      </c>
      <c r="C6948" s="23" t="str">
        <f>IFERROR(VLOOKUP(A6948,hoja!$A$2:$E$1370,5,FALSE),0)</f>
        <v>CHICORAL</v>
      </c>
      <c r="D6948" s="23" t="str">
        <f>IFERROR(VLOOKUP(A6948,hoja!A:D,3,FALSE),0)</f>
        <v>50610</v>
      </c>
      <c r="E6948" s="94" t="s">
        <v>1192</v>
      </c>
      <c r="F6948" s="23" t="str">
        <f>IFERROR(VLOOKUP(E6948,hoja!$A$2:$E$6970,4,FALSE),0)</f>
        <v>CENTRO</v>
      </c>
      <c r="G6948" s="23" t="str">
        <f>IFERROR(VLOOKUP(E6948,hoja!$A$2:$E$970,5,FALSE),0)</f>
        <v>CHICORAL</v>
      </c>
      <c r="H6948" s="103" t="str">
        <f>IFERROR(VLOOKUP(E6948,hoja!A:C,3,FALSE),0)</f>
        <v>50610</v>
      </c>
      <c r="I6948" s="24" t="str">
        <f t="shared" si="1996"/>
        <v>5061050610</v>
      </c>
      <c r="K6948" s="23">
        <v>10</v>
      </c>
      <c r="L6948" s="23" t="str">
        <f t="shared" si="1997"/>
        <v>REGIONAL</v>
      </c>
      <c r="M6948" s="40" t="s">
        <v>618</v>
      </c>
      <c r="N6948" s="23" t="str" cm="1">
        <f t="array" ref="N6948">IFERROR(IF(M6948="Principal","LES_ACTIVE",LES_INACTIVE),0)</f>
        <v>LES_ACTIVE</v>
      </c>
      <c r="O6948" s="23">
        <f t="shared" si="1998"/>
        <v>25</v>
      </c>
      <c r="P6948" s="23" t="str">
        <f t="shared" si="1999"/>
        <v>5061050610Principal</v>
      </c>
    </row>
    <row r="6949" spans="1:16" ht="15" hidden="1" customHeight="1">
      <c r="A6949" s="23" t="s">
        <v>1107</v>
      </c>
      <c r="B6949" s="23" t="str">
        <f>IFERROR(VLOOKUP(A6949,hoja!$A$2:$E$970,4,FALSE),0)</f>
        <v>CENTRO</v>
      </c>
      <c r="C6949" s="23" t="str">
        <f>IFERROR(VLOOKUP(A6949,hoja!$A$2:$E$1370,5,FALSE),0)</f>
        <v>BOGOTÁ</v>
      </c>
      <c r="D6949" s="23" t="str">
        <f>IFERROR(VLOOKUP(A6949,hoja!A:D,3,FALSE),0)</f>
        <v>50512</v>
      </c>
      <c r="E6949" s="94" t="s">
        <v>873</v>
      </c>
      <c r="F6949" s="23" t="str">
        <f>IFERROR(VLOOKUP(E6949,hoja!$A$2:$E$6970,4,FALSE),0)</f>
        <v>OCCIDENTE</v>
      </c>
      <c r="G6949" s="23" t="str">
        <f>IFERROR(VLOOKUP(E6949,hoja!$A$2:$E$970,5,FALSE),0)</f>
        <v>MANIZALES</v>
      </c>
      <c r="H6949" s="103" t="str">
        <f>IFERROR(VLOOKUP(E6949,hoja!A:C,3,FALSE),0)</f>
        <v>1711</v>
      </c>
      <c r="I6949" s="24" t="str">
        <f t="shared" si="1996"/>
        <v>505121711</v>
      </c>
      <c r="K6949" s="23">
        <v>260</v>
      </c>
      <c r="L6949" s="23" t="str">
        <f t="shared" si="1997"/>
        <v>NACIONAL</v>
      </c>
      <c r="M6949" s="40" t="s">
        <v>618</v>
      </c>
      <c r="N6949" s="23" t="str" cm="1">
        <f t="array" ref="N6949">IFERROR(IF(M6949="Principal","LES_ACTIVE",LES_INACTIVE),0)</f>
        <v>LES_ACTIVE</v>
      </c>
      <c r="O6949" s="23">
        <f t="shared" si="1998"/>
        <v>16</v>
      </c>
      <c r="P6949" s="23" t="str">
        <f t="shared" si="1999"/>
        <v>505121711Principal</v>
      </c>
    </row>
    <row r="6950" spans="1:16" ht="15" hidden="1" customHeight="1">
      <c r="A6950" s="23" t="s">
        <v>1179</v>
      </c>
      <c r="B6950" s="23" t="str">
        <f>IFERROR(VLOOKUP(A6950,hoja!$A$2:$E$970,4,FALSE),0)</f>
        <v>COSTA</v>
      </c>
      <c r="C6950" s="23" t="str">
        <f>IFERROR(VLOOKUP(A6950,hoja!$A$2:$E$1370,5,FALSE),0)</f>
        <v>VALLEDUPAR</v>
      </c>
      <c r="D6950" s="23" t="str">
        <f>IFERROR(VLOOKUP(A6950,hoja!A:D,3,FALSE),0)</f>
        <v>50570</v>
      </c>
      <c r="E6950" s="94" t="s">
        <v>873</v>
      </c>
      <c r="F6950" s="23" t="str">
        <f>IFERROR(VLOOKUP(E6950,hoja!$A$2:$E$6970,4,FALSE),0)</f>
        <v>OCCIDENTE</v>
      </c>
      <c r="G6950" s="23" t="str">
        <f>IFERROR(VLOOKUP(E6950,hoja!$A$2:$E$970,5,FALSE),0)</f>
        <v>MANIZALES</v>
      </c>
      <c r="H6950" s="103" t="str">
        <f>IFERROR(VLOOKUP(E6950,hoja!A:C,3,FALSE),0)</f>
        <v>1711</v>
      </c>
      <c r="I6950" s="24" t="str">
        <f t="shared" si="1996"/>
        <v>505701711</v>
      </c>
      <c r="K6950" s="23">
        <v>845</v>
      </c>
      <c r="L6950" s="23" t="str">
        <f t="shared" si="1997"/>
        <v>NACIONAL</v>
      </c>
      <c r="M6950" s="40" t="s">
        <v>618</v>
      </c>
      <c r="N6950" s="23" t="str" cm="1">
        <f t="array" ref="N6950">IFERROR(IF(M6950="Principal","LES_ACTIVE",LES_INACTIVE),0)</f>
        <v>LES_ACTIVE</v>
      </c>
      <c r="O6950" s="23">
        <f t="shared" si="1998"/>
        <v>8</v>
      </c>
      <c r="P6950" s="23" t="str">
        <f t="shared" si="1999"/>
        <v>505701711Principal</v>
      </c>
    </row>
    <row r="6951" spans="1:16" ht="15" hidden="1" customHeight="1">
      <c r="A6951" s="23" t="s">
        <v>1119</v>
      </c>
      <c r="B6951" s="23" t="str">
        <f>IFERROR(VLOOKUP(A6951,hoja!$A$2:$E$970,4,FALSE),0)</f>
        <v>CENTRO</v>
      </c>
      <c r="C6951" s="23" t="str">
        <f>IFERROR(VLOOKUP(A6951,hoja!$A$2:$E$1370,5,FALSE),0)</f>
        <v>BOGOTÁ</v>
      </c>
      <c r="D6951" s="23" t="str">
        <f>IFERROR(VLOOKUP(A6951,hoja!A:D,3,FALSE),0)</f>
        <v>50548</v>
      </c>
      <c r="E6951" s="94" t="s">
        <v>873</v>
      </c>
      <c r="F6951" s="23" t="str">
        <f>IFERROR(VLOOKUP(E6951,hoja!$A$2:$E$6970,4,FALSE),0)</f>
        <v>OCCIDENTE</v>
      </c>
      <c r="G6951" s="23" t="str">
        <f>IFERROR(VLOOKUP(E6951,hoja!$A$2:$E$970,5,FALSE),0)</f>
        <v>MANIZALES</v>
      </c>
      <c r="H6951" s="103" t="str">
        <f>IFERROR(VLOOKUP(E6951,hoja!A:C,3,FALSE),0)</f>
        <v>1711</v>
      </c>
      <c r="I6951" s="24" t="str">
        <f t="shared" si="1996"/>
        <v>505481711</v>
      </c>
      <c r="K6951" s="23">
        <v>271</v>
      </c>
      <c r="L6951" s="23" t="str">
        <f t="shared" si="1997"/>
        <v>NACIONAL</v>
      </c>
      <c r="M6951" s="40" t="s">
        <v>618</v>
      </c>
      <c r="N6951" s="23" t="str" cm="1">
        <f t="array" ref="N6951">IFERROR(IF(M6951="Principal","LES_ACTIVE",LES_INACTIVE),0)</f>
        <v>LES_ACTIVE</v>
      </c>
      <c r="O6951" s="23">
        <f t="shared" si="1998"/>
        <v>16</v>
      </c>
      <c r="P6951" s="23" t="str">
        <f t="shared" si="1999"/>
        <v>505481711Principal</v>
      </c>
    </row>
    <row r="6952" spans="1:16" ht="15" hidden="1" customHeight="1">
      <c r="A6952" s="23" t="s">
        <v>1381</v>
      </c>
      <c r="B6952" s="23" t="str">
        <f>IFERROR(VLOOKUP(A6952,hoja!$A$2:$E$970,4,FALSE),0)</f>
        <v>CENTRO</v>
      </c>
      <c r="C6952" s="23" t="str">
        <f>IFERROR(VLOOKUP(A6952,hoja!$A$2:$E$1370,5,FALSE),0)</f>
        <v>BOGOTÁ</v>
      </c>
      <c r="D6952" s="23" t="str">
        <f>IFERROR(VLOOKUP(A6952,hoja!A:D,3,FALSE),0)</f>
        <v>50680</v>
      </c>
      <c r="E6952" s="94" t="s">
        <v>635</v>
      </c>
      <c r="F6952" s="23" t="str">
        <f>IFERROR(VLOOKUP(E6952,hoja!$A$2:$E$6970,4,FALSE),0)</f>
        <v>CENTRO</v>
      </c>
      <c r="G6952" s="23" t="str">
        <f>IFERROR(VLOOKUP(E6952,hoja!$A$2:$E$970,5,FALSE),0)</f>
        <v>BOGOTÁ</v>
      </c>
      <c r="H6952" s="103" t="str">
        <f>IFERROR(VLOOKUP(E6952,hoja!A:C,3,FALSE),0)</f>
        <v>0021</v>
      </c>
      <c r="I6952" s="24" t="str">
        <f t="shared" si="1996"/>
        <v>506800021</v>
      </c>
      <c r="K6952" s="23">
        <v>7</v>
      </c>
      <c r="L6952" s="23" t="str">
        <f t="shared" si="1997"/>
        <v>REGIONAL</v>
      </c>
      <c r="M6952" s="40" t="s">
        <v>618</v>
      </c>
      <c r="N6952" s="23" t="str" cm="1">
        <f t="array" ref="N6952">IFERROR(IF(M6952="Principal","LES_ACTIVE",LES_INACTIVE),0)</f>
        <v>LES_ACTIVE</v>
      </c>
      <c r="O6952" s="23">
        <f t="shared" si="1998"/>
        <v>25</v>
      </c>
      <c r="P6952" s="23" t="str">
        <f t="shared" si="1999"/>
        <v>506800021Principal</v>
      </c>
    </row>
    <row r="6953" spans="1:16" ht="15" hidden="1" customHeight="1">
      <c r="A6953" s="23" t="s">
        <v>1303</v>
      </c>
      <c r="B6953" s="23" t="str">
        <f>IFERROR(VLOOKUP(A6953,hoja!$A$2:$E$970,4,FALSE),0)</f>
        <v>CENTRO</v>
      </c>
      <c r="C6953" s="23" t="str">
        <f>IFERROR(VLOOKUP(A6953,hoja!$A$2:$E$1370,5,FALSE),0)</f>
        <v>BOGOTÁ</v>
      </c>
      <c r="D6953" s="23" t="str">
        <f>IFERROR(VLOOKUP(A6953,hoja!A:D,3,FALSE),0)</f>
        <v>50626</v>
      </c>
      <c r="E6953" s="94" t="s">
        <v>635</v>
      </c>
      <c r="F6953" s="23" t="str">
        <f>IFERROR(VLOOKUP(E6953,hoja!$A$2:$E$6970,4,FALSE),0)</f>
        <v>CENTRO</v>
      </c>
      <c r="G6953" s="23" t="str">
        <f>IFERROR(VLOOKUP(E6953,hoja!$A$2:$E$970,5,FALSE),0)</f>
        <v>BOGOTÁ</v>
      </c>
      <c r="H6953" s="103" t="str">
        <f>IFERROR(VLOOKUP(E6953,hoja!A:C,3,FALSE),0)</f>
        <v>0021</v>
      </c>
      <c r="I6953" s="24" t="str">
        <f t="shared" si="1996"/>
        <v>506260021</v>
      </c>
      <c r="K6953" s="23">
        <v>7</v>
      </c>
      <c r="L6953" s="23" t="str">
        <f t="shared" si="1997"/>
        <v>REGIONAL</v>
      </c>
      <c r="M6953" s="40" t="s">
        <v>618</v>
      </c>
      <c r="N6953" s="23" t="str" cm="1">
        <f t="array" ref="N6953">IFERROR(IF(M6953="Principal","LES_ACTIVE",LES_INACTIVE),0)</f>
        <v>LES_ACTIVE</v>
      </c>
      <c r="O6953" s="23">
        <f t="shared" si="1998"/>
        <v>25</v>
      </c>
      <c r="P6953" s="23" t="str">
        <f t="shared" si="1999"/>
        <v>506260021Principal</v>
      </c>
    </row>
    <row r="6954" spans="1:16" ht="15" hidden="1" customHeight="1">
      <c r="A6954" s="23" t="s">
        <v>1114</v>
      </c>
      <c r="B6954" s="23" t="str">
        <f>IFERROR(VLOOKUP(A6954,hoja!$A$2:$E$970,4,FALSE),0)</f>
        <v>CENTRO</v>
      </c>
      <c r="C6954" s="23" t="str">
        <f>IFERROR(VLOOKUP(A6954,hoja!$A$2:$E$1370,5,FALSE),0)</f>
        <v>BOGOTÁ</v>
      </c>
      <c r="D6954" s="23" t="str">
        <f>IFERROR(VLOOKUP(A6954,hoja!A:D,3,FALSE),0)</f>
        <v>50615</v>
      </c>
      <c r="E6954" s="94" t="s">
        <v>635</v>
      </c>
      <c r="F6954" s="23" t="str">
        <f>IFERROR(VLOOKUP(E6954,hoja!$A$2:$E$6970,4,FALSE),0)</f>
        <v>CENTRO</v>
      </c>
      <c r="G6954" s="23" t="str">
        <f>IFERROR(VLOOKUP(E6954,hoja!$A$2:$E$970,5,FALSE),0)</f>
        <v>BOGOTÁ</v>
      </c>
      <c r="H6954" s="103" t="str">
        <f>IFERROR(VLOOKUP(E6954,hoja!A:C,3,FALSE),0)</f>
        <v>0021</v>
      </c>
      <c r="I6954" s="24" t="str">
        <f t="shared" si="1996"/>
        <v>506150021</v>
      </c>
      <c r="K6954" s="23">
        <v>5</v>
      </c>
      <c r="L6954" s="23" t="str">
        <f t="shared" si="1997"/>
        <v>REGIONAL</v>
      </c>
      <c r="M6954" s="40" t="s">
        <v>618</v>
      </c>
      <c r="N6954" s="23" t="str" cm="1">
        <f t="array" ref="N6954">IFERROR(IF(M6954="Principal","LES_ACTIVE",LES_INACTIVE),0)</f>
        <v>LES_ACTIVE</v>
      </c>
      <c r="O6954" s="23">
        <f t="shared" si="1998"/>
        <v>25</v>
      </c>
      <c r="P6954" s="23" t="str">
        <f t="shared" si="1999"/>
        <v>506150021Principal</v>
      </c>
    </row>
    <row r="6955" spans="1:16" ht="15" hidden="1" customHeight="1">
      <c r="A6955" s="23" t="s">
        <v>1305</v>
      </c>
      <c r="B6955" s="23" t="str">
        <f>IFERROR(VLOOKUP(A6955,hoja!$A$2:$E$970,4,FALSE),0)</f>
        <v>CENTRO</v>
      </c>
      <c r="C6955" s="23" t="str">
        <f>IFERROR(VLOOKUP(A6955,hoja!$A$2:$E$1370,5,FALSE),0)</f>
        <v>BOGOTÁ</v>
      </c>
      <c r="D6955" s="23" t="str">
        <f>IFERROR(VLOOKUP(A6955,hoja!A:D,3,FALSE),0)</f>
        <v>50624</v>
      </c>
      <c r="E6955" s="94" t="s">
        <v>635</v>
      </c>
      <c r="F6955" s="23" t="str">
        <f>IFERROR(VLOOKUP(E6955,hoja!$A$2:$E$6970,4,FALSE),0)</f>
        <v>CENTRO</v>
      </c>
      <c r="G6955" s="23" t="str">
        <f>IFERROR(VLOOKUP(E6955,hoja!$A$2:$E$970,5,FALSE),0)</f>
        <v>BOGOTÁ</v>
      </c>
      <c r="H6955" s="103" t="str">
        <f>IFERROR(VLOOKUP(E6955,hoja!A:C,3,FALSE),0)</f>
        <v>0021</v>
      </c>
      <c r="I6955" s="24" t="str">
        <f t="shared" si="1996"/>
        <v>506240021</v>
      </c>
      <c r="K6955" s="23">
        <v>5</v>
      </c>
      <c r="L6955" s="23" t="str">
        <f t="shared" si="1997"/>
        <v>REGIONAL</v>
      </c>
      <c r="M6955" s="40" t="s">
        <v>618</v>
      </c>
      <c r="N6955" s="23" t="str" cm="1">
        <f t="array" ref="N6955">IFERROR(IF(M6955="Principal","LES_ACTIVE",LES_INACTIVE),0)</f>
        <v>LES_ACTIVE</v>
      </c>
      <c r="O6955" s="23">
        <f t="shared" si="1998"/>
        <v>25</v>
      </c>
      <c r="P6955" s="23" t="str">
        <f t="shared" si="1999"/>
        <v>506240021Principal</v>
      </c>
    </row>
    <row r="6956" spans="1:16" ht="15" hidden="1" customHeight="1">
      <c r="A6956" s="23" t="s">
        <v>733</v>
      </c>
      <c r="B6956" s="23" t="str">
        <f>IFERROR(VLOOKUP(A6956,hoja!$A$2:$E$970,4,FALSE),0)</f>
        <v>OCCIDENTE</v>
      </c>
      <c r="C6956" s="23" t="str">
        <f>IFERROR(VLOOKUP(A6956,hoja!$A$2:$E$1370,5,FALSE),0)</f>
        <v>PASTO</v>
      </c>
      <c r="D6956" s="23" t="str">
        <f>IFERROR(VLOOKUP(A6956,hoja!A:D,3,FALSE),0)</f>
        <v>0395</v>
      </c>
      <c r="E6956" s="94" t="s">
        <v>667</v>
      </c>
      <c r="F6956" s="23" t="str">
        <f>IFERROR(VLOOKUP(E6956,hoja!$A$2:$E$6970,4,FALSE),0)</f>
        <v>COSTA</v>
      </c>
      <c r="G6956" s="23" t="str">
        <f>IFERROR(VLOOKUP(E6956,hoja!$A$2:$E$970,5,FALSE),0)</f>
        <v>MONTERÍA</v>
      </c>
      <c r="H6956" s="103" t="str">
        <f>IFERROR(VLOOKUP(E6956,hoja!A:C,3,FALSE),0)</f>
        <v>0381</v>
      </c>
      <c r="I6956" s="24" t="str">
        <f t="shared" si="1996"/>
        <v>03950381</v>
      </c>
      <c r="K6956" s="23">
        <v>1267</v>
      </c>
      <c r="L6956" s="23" t="str">
        <f t="shared" si="1997"/>
        <v>NACIONAL</v>
      </c>
      <c r="M6956" s="40" t="s">
        <v>618</v>
      </c>
      <c r="N6956" s="23" t="str" cm="1">
        <f t="array" ref="N6956">IFERROR(IF(M6956="Principal","LES_ACTIVE",LES_INACTIVE),0)</f>
        <v>LES_ACTIVE</v>
      </c>
      <c r="O6956" s="23">
        <f t="shared" si="1998"/>
        <v>6</v>
      </c>
      <c r="P6956" s="23" t="str">
        <f t="shared" si="1999"/>
        <v>03950381Principal</v>
      </c>
    </row>
    <row r="6957" spans="1:16" ht="15" hidden="1" customHeight="1">
      <c r="A6957" s="23" t="s">
        <v>686</v>
      </c>
      <c r="B6957" s="23" t="str">
        <f>IFERROR(VLOOKUP(A6957,hoja!$A$2:$E$970,4,FALSE),0)</f>
        <v>SANTANDER</v>
      </c>
      <c r="C6957" s="23" t="str">
        <f>IFERROR(VLOOKUP(A6957,hoja!$A$2:$E$1370,5,FALSE),0)</f>
        <v>BARRANCABERMEJA</v>
      </c>
      <c r="D6957" s="23" t="str">
        <f>IFERROR(VLOOKUP(A6957,hoja!A:D,3,FALSE),0)</f>
        <v>0424</v>
      </c>
      <c r="E6957" s="94" t="s">
        <v>679</v>
      </c>
      <c r="F6957" s="23" t="str">
        <f>IFERROR(VLOOKUP(E6957,hoja!$A$2:$E$6970,4,FALSE),0)</f>
        <v>CENTRO</v>
      </c>
      <c r="G6957" s="23" t="str">
        <f>IFERROR(VLOOKUP(E6957,hoja!$A$2:$E$970,5,FALSE),0)</f>
        <v>NEIVA</v>
      </c>
      <c r="H6957" s="103" t="str">
        <f>IFERROR(VLOOKUP(E6957,hoja!A:C,3,FALSE),0)</f>
        <v>0385</v>
      </c>
      <c r="I6957" s="24" t="str">
        <f t="shared" si="1996"/>
        <v>04240385</v>
      </c>
      <c r="K6957" s="23">
        <v>599</v>
      </c>
      <c r="L6957" s="23" t="str">
        <f t="shared" si="1997"/>
        <v>NACIONAL</v>
      </c>
      <c r="M6957" s="40" t="s">
        <v>618</v>
      </c>
      <c r="N6957" s="23" t="str" cm="1">
        <f t="array" ref="N6957">IFERROR(IF(M6957="Principal","LES_ACTIVE",LES_INACTIVE),0)</f>
        <v>LES_ACTIVE</v>
      </c>
      <c r="O6957" s="23">
        <f t="shared" si="1998"/>
        <v>12</v>
      </c>
      <c r="P6957" s="23" t="str">
        <f t="shared" si="1999"/>
        <v>04240385Principal</v>
      </c>
    </row>
    <row r="6958" spans="1:16" ht="15" hidden="1" customHeight="1">
      <c r="A6958" s="23" t="s">
        <v>629</v>
      </c>
      <c r="B6958" s="23" t="str">
        <f>IFERROR(VLOOKUP(A6958,hoja!$A$2:$E$970,4,FALSE),0)</f>
        <v>CENTRO</v>
      </c>
      <c r="C6958" s="23" t="str">
        <f>IFERROR(VLOOKUP(A6958,hoja!$A$2:$E$1370,5,FALSE),0)</f>
        <v>ZIPAQUIRÁ</v>
      </c>
      <c r="D6958" s="23" t="str">
        <f>IFERROR(VLOOKUP(A6958,hoja!A:D,3,FALSE),0)</f>
        <v>0032</v>
      </c>
      <c r="E6958" s="94" t="s">
        <v>679</v>
      </c>
      <c r="F6958" s="23" t="str">
        <f>IFERROR(VLOOKUP(E6958,hoja!$A$2:$E$6970,4,FALSE),0)</f>
        <v>CENTRO</v>
      </c>
      <c r="G6958" s="23" t="str">
        <f>IFERROR(VLOOKUP(E6958,hoja!$A$2:$E$970,5,FALSE),0)</f>
        <v>NEIVA</v>
      </c>
      <c r="H6958" s="103" t="str">
        <f>IFERROR(VLOOKUP(E6958,hoja!A:C,3,FALSE),0)</f>
        <v>0385</v>
      </c>
      <c r="I6958" s="24" t="str">
        <f t="shared" si="1996"/>
        <v>00320385</v>
      </c>
      <c r="K6958" s="23">
        <v>356</v>
      </c>
      <c r="L6958" s="23" t="str">
        <f t="shared" si="1997"/>
        <v>REGIONAL</v>
      </c>
      <c r="M6958" s="40" t="s">
        <v>618</v>
      </c>
      <c r="N6958" s="23" t="str" cm="1">
        <f t="array" ref="N6958">IFERROR(IF(M6958="Principal","LES_ACTIVE",LES_INACTIVE),0)</f>
        <v>LES_ACTIVE</v>
      </c>
      <c r="O6958" s="23">
        <f t="shared" si="1998"/>
        <v>16</v>
      </c>
      <c r="P6958" s="23" t="str">
        <f t="shared" si="1999"/>
        <v>00320385Principal</v>
      </c>
    </row>
    <row r="6959" spans="1:16" ht="15" hidden="1" customHeight="1">
      <c r="A6959" s="23" t="s">
        <v>95</v>
      </c>
      <c r="B6959" s="23" t="str">
        <f>IFERROR(VLOOKUP(A6959,hoja!$A$2:$E$970,4,FALSE),0)</f>
        <v>OCCIDENTE</v>
      </c>
      <c r="C6959" s="23" t="str">
        <f>IFERROR(VLOOKUP(A6959,hoja!$A$2:$E$1370,5,FALSE),0)</f>
        <v>CALI</v>
      </c>
      <c r="D6959" s="23" t="str">
        <f>IFERROR(VLOOKUP(A6959,hoja!A:D,3,FALSE),0)</f>
        <v>3024</v>
      </c>
      <c r="E6959" s="94" t="s">
        <v>717</v>
      </c>
      <c r="F6959" s="23" t="str">
        <f>IFERROR(VLOOKUP(E6959,hoja!$A$2:$E$6970,4,FALSE),0)</f>
        <v>OCCIDENTE</v>
      </c>
      <c r="G6959" s="23" t="str">
        <f>IFERROR(VLOOKUP(E6959,hoja!$A$2:$E$970,5,FALSE),0)</f>
        <v>POPAYÁN</v>
      </c>
      <c r="H6959" s="103" t="str">
        <f>IFERROR(VLOOKUP(E6959,hoja!A:C,3,FALSE),0)</f>
        <v>0126</v>
      </c>
      <c r="I6959" s="24" t="str">
        <f t="shared" si="1996"/>
        <v>30240126</v>
      </c>
      <c r="K6959" s="23">
        <v>139</v>
      </c>
      <c r="L6959" s="23" t="str">
        <f t="shared" si="1997"/>
        <v>REGIONAL</v>
      </c>
      <c r="M6959" s="40" t="s">
        <v>618</v>
      </c>
      <c r="N6959" s="23" t="str" cm="1">
        <f t="array" ref="N6959">IFERROR(IF(M6959="Principal","LES_ACTIVE",LES_INACTIVE),0)</f>
        <v>LES_ACTIVE</v>
      </c>
      <c r="O6959" s="23">
        <f t="shared" si="1998"/>
        <v>25</v>
      </c>
      <c r="P6959" s="23" t="str">
        <f t="shared" si="1999"/>
        <v>30240126Principal</v>
      </c>
    </row>
    <row r="6960" spans="1:16" ht="15" hidden="1" customHeight="1">
      <c r="A6960" s="23" t="s">
        <v>780</v>
      </c>
      <c r="B6960" s="23" t="str">
        <f>IFERROR(VLOOKUP(A6960,hoja!$A$2:$E$970,4,FALSE),0)</f>
        <v>CENTRO</v>
      </c>
      <c r="C6960" s="23" t="str">
        <f>IFERROR(VLOOKUP(A6960,hoja!$A$2:$E$1370,5,FALSE),0)</f>
        <v>ZIPAQUIRÁ</v>
      </c>
      <c r="D6960" s="23" t="str">
        <f>IFERROR(VLOOKUP(A6960,hoja!A:D,3,FALSE),0)</f>
        <v>2031</v>
      </c>
      <c r="E6960" s="94" t="s">
        <v>1407</v>
      </c>
      <c r="F6960" s="23" t="str">
        <f>IFERROR(VLOOKUP(E6960,hoja!$A$2:$E$6970,4,FALSE),0)</f>
        <v>ANTIOQUIA</v>
      </c>
      <c r="G6960" s="23" t="str">
        <f>IFERROR(VLOOKUP(E6960,hoja!$A$2:$E$970,5,FALSE),0)</f>
        <v>MEDELLÍN</v>
      </c>
      <c r="H6960" s="103" t="str">
        <f>IFERROR(VLOOKUP(E6960,hoja!A:C,3,FALSE),0)</f>
        <v>50645</v>
      </c>
      <c r="I6960" s="24" t="str">
        <f t="shared" si="1996"/>
        <v>203150645</v>
      </c>
      <c r="K6960" s="23">
        <v>452</v>
      </c>
      <c r="L6960" s="23" t="str">
        <f t="shared" si="1997"/>
        <v>NACIONAL</v>
      </c>
      <c r="M6960" s="40" t="s">
        <v>618</v>
      </c>
      <c r="N6960" s="23" t="str" cm="1">
        <f t="array" ref="N6960">IFERROR(IF(M6960="Principal","LES_ACTIVE",LES_INACTIVE),0)</f>
        <v>LES_ACTIVE</v>
      </c>
      <c r="O6960" s="23">
        <f t="shared" si="1998"/>
        <v>16</v>
      </c>
      <c r="P6960" s="23" t="str">
        <f t="shared" si="1999"/>
        <v>203150645Principal</v>
      </c>
    </row>
    <row r="6961" spans="1:16" ht="15" hidden="1" customHeight="1">
      <c r="A6961" s="23" t="s">
        <v>1192</v>
      </c>
      <c r="B6961" s="23" t="str">
        <f>IFERROR(VLOOKUP(A6961,hoja!$A$2:$E$970,4,FALSE),0)</f>
        <v>CENTRO</v>
      </c>
      <c r="C6961" s="23" t="str">
        <f>IFERROR(VLOOKUP(A6961,hoja!$A$2:$E$1370,5,FALSE),0)</f>
        <v>CHICORAL</v>
      </c>
      <c r="D6961" s="23" t="str">
        <f>IFERROR(VLOOKUP(A6961,hoja!A:D,3,FALSE),0)</f>
        <v>50610</v>
      </c>
      <c r="E6961" s="94" t="s">
        <v>1439</v>
      </c>
      <c r="F6961" s="23" t="str">
        <f>IFERROR(VLOOKUP(E6961,hoja!$A$2:$E$6970,4,FALSE),0)</f>
        <v>CENTRO</v>
      </c>
      <c r="G6961" s="23" t="str">
        <f>IFERROR(VLOOKUP(E6961,hoja!$A$2:$E$970,5,FALSE),0)</f>
        <v>ALBANIA</v>
      </c>
      <c r="H6961" s="103" t="str">
        <f>IFERROR(VLOOKUP(E6961,hoja!A:C,3,FALSE),0)</f>
        <v>50753</v>
      </c>
      <c r="I6961" s="24" t="str">
        <f t="shared" si="1996"/>
        <v>5061050753</v>
      </c>
      <c r="K6961" s="23">
        <v>190</v>
      </c>
      <c r="L6961" s="23" t="str">
        <f t="shared" si="1997"/>
        <v>REGIONAL</v>
      </c>
      <c r="M6961" s="40" t="s">
        <v>618</v>
      </c>
      <c r="N6961" s="23" t="str" cm="1">
        <f t="array" ref="N6961">IFERROR(IF(M6961="Principal","LES_ACTIVE",LES_INACTIVE),0)</f>
        <v>LES_ACTIVE</v>
      </c>
      <c r="O6961" s="23">
        <f t="shared" si="1998"/>
        <v>25</v>
      </c>
      <c r="P6961" s="23" t="str">
        <f t="shared" si="1999"/>
        <v>5061050753Principal</v>
      </c>
    </row>
    <row r="6962" spans="1:16" ht="15" hidden="1" customHeight="1">
      <c r="A6962" s="23" t="s">
        <v>728</v>
      </c>
      <c r="B6962" s="23" t="str">
        <f>IFERROR(VLOOKUP(A6962,hoja!$A$2:$E$970,4,FALSE),0)</f>
        <v>CENTRO</v>
      </c>
      <c r="C6962" s="23" t="str">
        <f>IFERROR(VLOOKUP(A6962,hoja!$A$2:$E$1370,5,FALSE),0)</f>
        <v>VILLETA</v>
      </c>
      <c r="D6962" s="23" t="str">
        <f>IFERROR(VLOOKUP(A6962,hoja!A:D,3,FALSE),0)</f>
        <v>0025</v>
      </c>
      <c r="E6962" s="94" t="s">
        <v>663</v>
      </c>
      <c r="F6962" s="23" t="str">
        <f>IFERROR(VLOOKUP(E6962,hoja!$A$2:$E$6970,4,FALSE),0)</f>
        <v>CENTRO</v>
      </c>
      <c r="G6962" s="23" t="str">
        <f>IFERROR(VLOOKUP(E6962,hoja!$A$2:$E$970,5,FALSE),0)</f>
        <v>MADRID</v>
      </c>
      <c r="H6962" s="103" t="str">
        <f>IFERROR(VLOOKUP(E6962,hoja!A:C,3,FALSE),0)</f>
        <v>0022</v>
      </c>
      <c r="I6962" s="24" t="str">
        <f t="shared" si="1996"/>
        <v>00250022</v>
      </c>
      <c r="K6962" s="23">
        <v>63</v>
      </c>
      <c r="L6962" s="23" t="str">
        <f t="shared" si="1997"/>
        <v>REGIONAL</v>
      </c>
      <c r="M6962" s="40" t="s">
        <v>618</v>
      </c>
      <c r="N6962" s="23" t="str" cm="1">
        <f t="array" ref="N6962">IFERROR(IF(M6962="Principal","LES_ACTIVE",LES_INACTIVE),0)</f>
        <v>LES_ACTIVE</v>
      </c>
      <c r="O6962" s="23">
        <f t="shared" si="1998"/>
        <v>25</v>
      </c>
      <c r="P6962" s="23" t="str">
        <f t="shared" si="1999"/>
        <v>00250022Principal</v>
      </c>
    </row>
    <row r="6963" spans="1:16" ht="15" hidden="1" customHeight="1">
      <c r="A6963" s="26" t="s">
        <v>655</v>
      </c>
      <c r="B6963" s="23" t="str">
        <f>IFERROR(VLOOKUP(A6963,hoja!$A$2:$E$970,4,FALSE),0)</f>
        <v>ANTIOQUIA</v>
      </c>
      <c r="C6963" s="23" t="str">
        <f>IFERROR(VLOOKUP(A6963,hoja!$A$2:$E$1370,5,FALSE),0)</f>
        <v>MEDELLÍN</v>
      </c>
      <c r="D6963" s="23" t="str">
        <f>IFERROR(VLOOKUP(A6963,hoja!A:D,3,FALSE),0)</f>
        <v>0292</v>
      </c>
      <c r="E6963" s="23" t="s">
        <v>661</v>
      </c>
      <c r="F6963" s="23" t="str">
        <f>IFERROR(VLOOKUP(E6963,hoja!$A$2:$E$6970,4,FALSE),0)</f>
        <v>COSTA</v>
      </c>
      <c r="G6963" s="23" t="str">
        <f>IFERROR(VLOOKUP(E6963,hoja!$A$2:$E$970,5,FALSE),0)</f>
        <v>CARTAGENA</v>
      </c>
      <c r="H6963" s="103" t="str">
        <f>IFERROR(VLOOKUP(E6963,hoja!A:C,3,FALSE),0)</f>
        <v>0113</v>
      </c>
      <c r="I6963" s="24" t="str">
        <f t="shared" si="1996"/>
        <v>02920113</v>
      </c>
      <c r="K6963" s="23">
        <v>673</v>
      </c>
      <c r="L6963" s="23" t="str">
        <f t="shared" si="1997"/>
        <v>NACIONAL</v>
      </c>
      <c r="M6963" s="23" t="s">
        <v>618</v>
      </c>
      <c r="N6963" s="23" t="str" cm="1">
        <f t="array" ref="N6963">IFERROR(IF(M6963="Principal","LES_ACTIVE",LES_INACTIVE),0)</f>
        <v>LES_ACTIVE</v>
      </c>
      <c r="O6963" s="23">
        <f t="shared" ref="O6963:O6964" si="2000">IF(K6963&lt;=250,25,IF(K6963&lt;=500,16,IF(K6963&lt;=800,12,IF(K6963&lt;=1100,8,IF(K6963&lt;=1400,6,IF(K6963&lt;=1700,5))))))</f>
        <v>12</v>
      </c>
      <c r="P6963" s="23" t="str">
        <f t="shared" ref="P6963:P6964" si="2001">D6963&amp;H6963&amp;M6963</f>
        <v>02920113Principal</v>
      </c>
    </row>
    <row r="6964" spans="1:16" ht="15" hidden="1" customHeight="1">
      <c r="A6964" s="23" t="s">
        <v>699</v>
      </c>
      <c r="B6964" s="23" t="str">
        <f>IFERROR(VLOOKUP(A6964,hoja!$A$2:$E$970,4,FALSE),0)</f>
        <v>ANTIOQUIA</v>
      </c>
      <c r="C6964" s="23" t="str">
        <f>IFERROR(VLOOKUP(A6964,hoja!$A$2:$E$1370,5,FALSE),0)</f>
        <v>CHIGORODÓ</v>
      </c>
      <c r="D6964" s="24" t="s">
        <v>1459</v>
      </c>
      <c r="E6964" s="23" t="s">
        <v>670</v>
      </c>
      <c r="F6964" s="23" t="str">
        <f>IFERROR(VLOOKUP(E6964,hoja!$A$2:$E$6970,4,FALSE),0)</f>
        <v>OCCIDENTE</v>
      </c>
      <c r="G6964" s="23" t="str">
        <f>IFERROR(VLOOKUP(E6964,hoja!$A$2:$E$970,5,FALSE),0)</f>
        <v>PEREIRA</v>
      </c>
      <c r="H6964" s="103" t="str">
        <f>IFERROR(VLOOKUP(E6964,hoja!A:C,3,FALSE),0)</f>
        <v>0134</v>
      </c>
      <c r="I6964" s="24" t="str">
        <f t="shared" si="1996"/>
        <v>00740134</v>
      </c>
      <c r="J6964" s="23">
        <v>25.000000000116415</v>
      </c>
      <c r="K6964" s="23">
        <v>482</v>
      </c>
      <c r="L6964" s="23" t="str">
        <f>IF(B6964=F6964,"REGIONAL","NACIONAL")</f>
        <v>NACIONAL</v>
      </c>
      <c r="M6964" s="23" t="s">
        <v>618</v>
      </c>
      <c r="N6964" s="23" t="str" cm="1">
        <f t="array" ref="N6964">IFERROR(IF(M6964="Principal","LES_ACTIVE",LES_INACTIVE),0)</f>
        <v>LES_ACTIVE</v>
      </c>
      <c r="O6964" s="23">
        <f t="shared" si="2000"/>
        <v>16</v>
      </c>
      <c r="P6964" s="23" t="str">
        <f t="shared" si="2001"/>
        <v>00740134Principal</v>
      </c>
    </row>
    <row r="6965" spans="1:16" ht="15" hidden="1" customHeight="1">
      <c r="A6965" s="23" t="s">
        <v>1460</v>
      </c>
      <c r="B6965" s="23" t="str">
        <f>IFERROR(VLOOKUP(A6965,hoja!$A$2:$E$970,4,FALSE),0)</f>
        <v>OCCIDENTE</v>
      </c>
      <c r="C6965" s="23" t="str">
        <f>IFERROR(VLOOKUP(A6965,hoja!$A$2:$E$1370,5,FALSE),0)</f>
        <v>TULUÁ</v>
      </c>
      <c r="D6965" s="23" t="str">
        <f>IFERROR(VLOOKUP(A6965,hoja!A:D,3,FALSE),0)</f>
        <v>50809</v>
      </c>
      <c r="E6965" s="23" t="s">
        <v>617</v>
      </c>
      <c r="F6965" s="23" t="str">
        <f>IFERROR(VLOOKUP(E6965,hoja!$A$2:$E$6970,4,FALSE),0)</f>
        <v>ANTIOQUIA</v>
      </c>
      <c r="G6965" s="23" t="str">
        <f>IFERROR(VLOOKUP(E6965,hoja!$A$2:$E$970,5,FALSE),0)</f>
        <v>MEDELLÍN</v>
      </c>
      <c r="H6965" s="103">
        <f>IFERROR(VLOOKUP(E6965,hoja!A:C,3,FALSE),0)</f>
        <v>50443</v>
      </c>
      <c r="I6965" s="24" t="str">
        <f>D6965&amp;H6965</f>
        <v>5080950443</v>
      </c>
      <c r="J6965" s="23">
        <v>25.000000000116415</v>
      </c>
      <c r="K6965" s="23">
        <v>377</v>
      </c>
      <c r="L6965" s="23" t="str">
        <f>IF(B6965=F6965,"REGIONAL","NACIONAL")</f>
        <v>NACIONAL</v>
      </c>
      <c r="M6965" s="23" t="s">
        <v>618</v>
      </c>
      <c r="N6965" s="23" t="str" cm="1">
        <f t="array" ref="N6965">IFERROR(IF(M6965="Principal","LES_ACTIVE",LES_INACTIVE),0)</f>
        <v>LES_ACTIVE</v>
      </c>
      <c r="O6965" s="23">
        <f>IF(K6965&lt;=250,25,IF(K6965&lt;=500,16,IF(K6965&lt;=800,12,IF(K6965&lt;=1100,8,IF(K6965&lt;=1400,6,IF(K6965&lt;=1700,5))))))</f>
        <v>16</v>
      </c>
      <c r="P6965" s="23" t="str">
        <f>D6965&amp;H6965&amp;M6965</f>
        <v>5080950443Principal</v>
      </c>
    </row>
    <row r="6966" spans="1:16" ht="15" hidden="1" customHeight="1">
      <c r="A6966" s="23" t="s">
        <v>71</v>
      </c>
      <c r="B6966" s="23" t="str">
        <f>IFERROR(VLOOKUP(A6966,hoja!$A$2:$E$970,4,FALSE),0)</f>
        <v>CENTRO</v>
      </c>
      <c r="C6966" s="23" t="str">
        <f>IFERROR(VLOOKUP(A6966,hoja!$A$2:$E$1370,5,FALSE),0)</f>
        <v>BOGOTÁ</v>
      </c>
      <c r="D6966" s="23" t="str">
        <f>IFERROR(VLOOKUP(A6966,hoja!A:D,3,FALSE),0)</f>
        <v>60015</v>
      </c>
      <c r="E6966" s="23" t="s">
        <v>1144</v>
      </c>
      <c r="F6966" s="23" t="str">
        <f>IFERROR(VLOOKUP(E6966,hoja!$A$2:$E$6970,4,FALSE),0)</f>
        <v>OCCIDENTE</v>
      </c>
      <c r="G6966" s="23">
        <f>IFERROR(VLOOKUP(E6966,hoja!$A$2:$E$970,5,FALSE),0)</f>
        <v>0</v>
      </c>
      <c r="H6966" s="103" t="str">
        <f>IFERROR(VLOOKUP(E6966,hoja!A:C,3,FALSE),0)</f>
        <v>50620</v>
      </c>
      <c r="I6966" s="24" t="str">
        <f>D6966&amp;H6966</f>
        <v>6001550620</v>
      </c>
      <c r="J6966" s="23">
        <v>25.000000000116415</v>
      </c>
      <c r="K6966" s="23">
        <v>406</v>
      </c>
      <c r="L6966" s="23" t="str">
        <f>IF(B6966=F6966,"REGIONAL","NACIONAL")</f>
        <v>NACIONAL</v>
      </c>
      <c r="M6966" s="23" t="s">
        <v>618</v>
      </c>
      <c r="N6966" s="23" t="str" cm="1">
        <f t="array" ref="N6966">IFERROR(IF(M6966="Principal","LES_ACTIVE",LES_INACTIVE),0)</f>
        <v>LES_ACTIVE</v>
      </c>
      <c r="O6966" s="23">
        <f>IF(K6966&lt;=250,25,IF(K6966&lt;=500,16,IF(K6966&lt;=800,12,IF(K6966&lt;=1100,8,IF(K6966&lt;=1400,6,IF(K6966&lt;=1700,5))))))</f>
        <v>16</v>
      </c>
      <c r="P6966" s="23" t="str">
        <f>D6966&amp;H6966&amp;M6966</f>
        <v>6001550620Principal</v>
      </c>
    </row>
    <row r="6967" spans="1:16" ht="15" hidden="1" customHeight="1">
      <c r="A6967" s="23" t="s">
        <v>1461</v>
      </c>
      <c r="B6967" s="23" t="str">
        <f>IFERROR(VLOOKUP(A6967,hoja!$A$2:$E$970,4,FALSE),0)</f>
        <v>OCCIDENTE</v>
      </c>
      <c r="C6967" s="23" t="str">
        <f>IFERROR(VLOOKUP(A6967,hoja!$A$2:$E$1370,5,FALSE),0)</f>
        <v>SEVILLA VALLE DEL CAUCA</v>
      </c>
      <c r="D6967" s="23" t="str">
        <f>IFERROR(VLOOKUP(A6967,hoja!A:D,3,FALSE),0)</f>
        <v>50810</v>
      </c>
      <c r="E6967" s="94" t="s">
        <v>635</v>
      </c>
      <c r="F6967" s="23" t="str">
        <f>IFERROR(VLOOKUP(E6967,hoja!$A$2:$E$6970,4,FALSE),0)</f>
        <v>CENTRO</v>
      </c>
      <c r="G6967" s="23" t="str">
        <f>IFERROR(VLOOKUP(E6967,hoja!$A$2:$E$970,5,FALSE),0)</f>
        <v>BOGOTÁ</v>
      </c>
      <c r="H6967" s="103" t="str">
        <f>IFERROR(VLOOKUP(E6967,hoja!A:C,3,FALSE),0)</f>
        <v>0021</v>
      </c>
      <c r="I6967" s="24" t="str">
        <f>D6967&amp;H6967</f>
        <v>508100021</v>
      </c>
      <c r="J6967" s="23">
        <v>25.000000000116415</v>
      </c>
      <c r="K6967" s="23">
        <v>307</v>
      </c>
      <c r="L6967" s="23" t="str">
        <f>IF(B6967=F6967,"REGIONAL","NACIONAL")</f>
        <v>NACIONAL</v>
      </c>
      <c r="M6967" s="23" t="s">
        <v>618</v>
      </c>
      <c r="N6967" s="23" t="str" cm="1">
        <f t="array" ref="N6967">IFERROR(IF(M6967="Principal","LES_ACTIVE",LES_INACTIVE),0)</f>
        <v>LES_ACTIVE</v>
      </c>
      <c r="O6967" s="23">
        <f>IF(K6967&lt;=250,25,IF(K6967&lt;=500,16,IF(K6967&lt;=800,12,IF(K6967&lt;=1100,8,IF(K6967&lt;=1400,6,IF(K6967&lt;=1700,5))))))</f>
        <v>16</v>
      </c>
      <c r="P6967" s="23" t="str">
        <f>D6967&amp;H6967&amp;M6967</f>
        <v>508100021Principal</v>
      </c>
    </row>
    <row r="6968" spans="1:16" ht="15" hidden="1" customHeight="1">
      <c r="A6968" s="94" t="s">
        <v>651</v>
      </c>
      <c r="B6968" s="23" t="str">
        <f>IFERROR(VLOOKUP(A6968,hoja!$A$2:$E$970,4,FALSE),0)</f>
        <v>OCCIDENTE</v>
      </c>
      <c r="C6968" s="23" t="str">
        <f>IFERROR(VLOOKUP(A6968,hoja!$A$2:$E$1370,5,FALSE),0)</f>
        <v>LA VIRGINIA</v>
      </c>
      <c r="D6968" s="23" t="str">
        <f>IFERROR(VLOOKUP(A6968,hoja!A:D,3,FALSE),0)</f>
        <v>60057</v>
      </c>
      <c r="E6968" s="94" t="s">
        <v>315</v>
      </c>
      <c r="F6968" s="23" t="str">
        <f>IFERROR(VLOOKUP(E6968,hoja!$A$2:$E$6970,4,FALSE),0)</f>
        <v>OCCIDENTE</v>
      </c>
      <c r="G6968" s="23" t="str">
        <f>IFERROR(VLOOKUP(E6968,hoja!$A$2:$E$970,5,FALSE),0)</f>
        <v>MANIZALES</v>
      </c>
      <c r="H6968" s="103" t="str">
        <f>IFERROR(VLOOKUP(E6968,hoja!A:C,3,FALSE),0)</f>
        <v>60024</v>
      </c>
      <c r="I6968" s="24" t="str">
        <f>D6968&amp;H6968</f>
        <v>6005760024</v>
      </c>
      <c r="J6968" s="23">
        <v>25.000000000116415</v>
      </c>
      <c r="K6968" s="23">
        <v>88</v>
      </c>
      <c r="L6968" s="23" t="str">
        <f>IF(B6968=F6968,"REGIONAL","NACIONAL")</f>
        <v>REGIONAL</v>
      </c>
      <c r="M6968" s="23" t="s">
        <v>618</v>
      </c>
      <c r="N6968" s="23" t="str" cm="1">
        <f t="array" ref="N6968">IFERROR(IF(M6968="Principal","LES_ACTIVE",LES_INACTIVE),0)</f>
        <v>LES_ACTIVE</v>
      </c>
      <c r="O6968" s="23">
        <f>IF(K6968&lt;=250,25,IF(K6968&lt;=500,16,IF(K6968&lt;=800,12,IF(K6968&lt;=1100,8,IF(K6968&lt;=1400,6,IF(K6968&lt;=1700,5))))))</f>
        <v>25</v>
      </c>
      <c r="P6968" s="23" t="str">
        <f>D6968&amp;H6968&amp;M6968</f>
        <v>6005760024Principal</v>
      </c>
    </row>
    <row r="6969" spans="1:16" ht="15" hidden="1" customHeight="1">
      <c r="A6969" s="94" t="s">
        <v>536</v>
      </c>
      <c r="B6969" s="23" t="str">
        <f>IFERROR(VLOOKUP(A6969,hoja!$A$2:$E$970,4,FALSE),0)</f>
        <v>OCCIDENTE</v>
      </c>
      <c r="C6969" s="23" t="str">
        <f>IFERROR(VLOOKUP(A6969,hoja!$A$2:$E$1370,5,FALSE),0)</f>
        <v>TULUÁ</v>
      </c>
      <c r="D6969" s="23" t="str">
        <f>IFERROR(VLOOKUP(A6969,hoja!A:D,3,FALSE),0)</f>
        <v>50520</v>
      </c>
      <c r="E6969" s="94" t="s">
        <v>315</v>
      </c>
      <c r="F6969" s="23" t="str">
        <f>IFERROR(VLOOKUP(E6969,hoja!$A$2:$E$6970,4,FALSE),0)</f>
        <v>OCCIDENTE</v>
      </c>
      <c r="G6969" s="23" t="str">
        <f>IFERROR(VLOOKUP(E6969,hoja!$A$2:$E$970,5,FALSE),0)</f>
        <v>MANIZALES</v>
      </c>
      <c r="H6969" s="103" t="str">
        <f>IFERROR(VLOOKUP(E6969,hoja!A:C,3,FALSE),0)</f>
        <v>60024</v>
      </c>
      <c r="I6969" s="24" t="str">
        <f>D6969&amp;H6969</f>
        <v>5052060024</v>
      </c>
      <c r="J6969" s="23">
        <v>25.000000000116415</v>
      </c>
      <c r="K6969" s="23">
        <v>167</v>
      </c>
      <c r="L6969" s="23" t="str">
        <f>IF(B6969=F6969,"REGIONAL","NACIONAL")</f>
        <v>REGIONAL</v>
      </c>
      <c r="M6969" s="23" t="s">
        <v>618</v>
      </c>
      <c r="N6969" s="23" t="str" cm="1">
        <f t="array" ref="N6969">IFERROR(IF(M6969="Principal","LES_ACTIVE",LES_INACTIVE),0)</f>
        <v>LES_ACTIVE</v>
      </c>
      <c r="O6969" s="23">
        <f>IF(K6969&lt;=250,25,IF(K6969&lt;=500,16,IF(K6969&lt;=800,12,IF(K6969&lt;=1100,8,IF(K6969&lt;=1400,6,IF(K6969&lt;=1700,5))))))</f>
        <v>25</v>
      </c>
      <c r="P6969" s="23" t="str">
        <f>D6969&amp;H6969&amp;M6969</f>
        <v>5052060024Principal</v>
      </c>
    </row>
    <row r="6970" spans="1:16" ht="15" hidden="1" customHeight="1">
      <c r="A6970" s="94" t="s">
        <v>83</v>
      </c>
      <c r="B6970" s="23" t="str">
        <f>IFERROR(VLOOKUP(A6970,hoja!$A$2:$E$970,4,FALSE),0)</f>
        <v>OCCIDENTE</v>
      </c>
      <c r="C6970" s="23" t="str">
        <f>IFERROR(VLOOKUP(A6970,hoja!$A$2:$E$1370,5,FALSE),0)</f>
        <v>BUGA</v>
      </c>
      <c r="D6970" s="23" t="str">
        <f>IFERROR(VLOOKUP(A6970,hoja!A:D,3,FALSE),0)</f>
        <v>60159</v>
      </c>
      <c r="E6970" s="94" t="s">
        <v>315</v>
      </c>
      <c r="F6970" s="23" t="str">
        <f>IFERROR(VLOOKUP(E6970,hoja!$A$2:$E$6970,4,FALSE),0)</f>
        <v>OCCIDENTE</v>
      </c>
      <c r="G6970" s="23" t="str">
        <f>IFERROR(VLOOKUP(E6970,hoja!$A$2:$E$970,5,FALSE),0)</f>
        <v>MANIZALES</v>
      </c>
      <c r="H6970" s="103" t="str">
        <f>IFERROR(VLOOKUP(E6970,hoja!A:C,3,FALSE),0)</f>
        <v>60024</v>
      </c>
      <c r="I6970" s="24" t="str">
        <f>D6970&amp;H6970</f>
        <v>6015960024</v>
      </c>
      <c r="J6970" s="23">
        <v>25.000000000116415</v>
      </c>
      <c r="K6970" s="23">
        <v>196</v>
      </c>
      <c r="L6970" s="23" t="str">
        <f>IF(B6970=F6970,"REGIONAL","NACIONAL")</f>
        <v>REGIONAL</v>
      </c>
      <c r="M6970" s="23" t="s">
        <v>618</v>
      </c>
      <c r="N6970" s="23" t="str" cm="1">
        <f t="array" ref="N6970">IFERROR(IF(M6970="Principal","LES_ACTIVE",LES_INACTIVE),0)</f>
        <v>LES_ACTIVE</v>
      </c>
      <c r="O6970" s="23">
        <f>IF(K6970&lt;=250,25,IF(K6970&lt;=500,16,IF(K6970&lt;=800,12,IF(K6970&lt;=1100,8,IF(K6970&lt;=1400,6,IF(K6970&lt;=1700,5))))))</f>
        <v>25</v>
      </c>
      <c r="P6970" s="23" t="str">
        <f>D6970&amp;H6970&amp;M6970</f>
        <v>6015960024Principal</v>
      </c>
    </row>
    <row r="6971" spans="1:16" ht="15" hidden="1" customHeight="1">
      <c r="A6971" s="23" t="s">
        <v>1059</v>
      </c>
      <c r="B6971" s="23" t="str">
        <f>IFERROR(VLOOKUP(A6971,hoja!$A$2:$E$970,4,FALSE),0)</f>
        <v>ANTIOQUIA</v>
      </c>
      <c r="C6971" s="23" t="str">
        <f>IFERROR(VLOOKUP(A6971,hoja!$A$2:$E$1370,5,FALSE),0)</f>
        <v>MEDELLÍN</v>
      </c>
      <c r="D6971" s="23" t="str">
        <f>IFERROR(VLOOKUP(A6971,hoja!A:D,3,FALSE),0)</f>
        <v>0043</v>
      </c>
      <c r="E6971" s="94" t="s">
        <v>1137</v>
      </c>
      <c r="F6971" s="23" t="str">
        <f>IFERROR(VLOOKUP(E6971,hoja!$A$2:$E$6970,4,FALSE),0)</f>
        <v>ANTIOQUIA</v>
      </c>
      <c r="G6971" s="23" t="str">
        <f>IFERROR(VLOOKUP(E6971,hoja!$A$2:$E$970,5,FALSE),0)</f>
        <v>MEDELLÍN</v>
      </c>
      <c r="H6971" s="103" t="str">
        <f>IFERROR(VLOOKUP(E6971,hoja!A:C,3,FALSE),0)</f>
        <v>50482</v>
      </c>
      <c r="I6971" s="24" t="str">
        <f t="shared" ref="I6971" si="2002">D6971&amp;H6971</f>
        <v>004350482</v>
      </c>
      <c r="K6971" s="23">
        <v>3</v>
      </c>
      <c r="L6971" s="23" t="str">
        <f t="shared" ref="L6971" si="2003">IF(B6971=F6971,"REGIONAL","NACIONAL")</f>
        <v>REGIONAL</v>
      </c>
      <c r="M6971" s="40" t="s">
        <v>618</v>
      </c>
      <c r="N6971" s="23" t="str" cm="1">
        <f t="array" ref="N6971">IFERROR(IF(M6971="Principal","LES_ACTIVE",LES_INACTIVE),0)</f>
        <v>LES_ACTIVE</v>
      </c>
      <c r="O6971" s="23">
        <f t="shared" ref="O6971" si="2004">IF(K6971&lt;=250,25,IF(K6971&lt;=500,16,IF(K6971&lt;=800,12,IF(K6971&lt;=1100,8,IF(K6971&lt;=1400,6,IF(K6971&lt;=1700,5))))))</f>
        <v>25</v>
      </c>
      <c r="P6971" s="23" t="str">
        <f t="shared" ref="P6971" si="2005">D6971&amp;H6971&amp;M6971</f>
        <v>004350482Principal</v>
      </c>
    </row>
    <row r="6972" spans="1:16" ht="15" hidden="1" customHeight="1">
      <c r="A6972" s="23" t="s">
        <v>1059</v>
      </c>
      <c r="B6972" s="23" t="str">
        <f>IFERROR(VLOOKUP(A6972,hoja!$A$2:$E$970,4,FALSE),0)</f>
        <v>ANTIOQUIA</v>
      </c>
      <c r="C6972" s="23" t="str">
        <f>IFERROR(VLOOKUP(A6972,hoja!$A$2:$E$1370,5,FALSE),0)</f>
        <v>MEDELLÍN</v>
      </c>
      <c r="D6972" s="23" t="str">
        <f>IFERROR(VLOOKUP(A6972,hoja!A:D,3,FALSE),0)</f>
        <v>0043</v>
      </c>
      <c r="E6972" s="94" t="s">
        <v>1133</v>
      </c>
      <c r="F6972" s="23" t="str">
        <f>IFERROR(VLOOKUP(E6972,hoja!$A$2:$E$6970,4,FALSE),0)</f>
        <v>ANTIOQUIA</v>
      </c>
      <c r="G6972" s="23" t="str">
        <f>IFERROR(VLOOKUP(E6972,hoja!$A$2:$E$970,5,FALSE),0)</f>
        <v>MEDELLÍN</v>
      </c>
      <c r="H6972" s="103" t="str">
        <f>IFERROR(VLOOKUP(E6972,hoja!A:C,3,FALSE),0)</f>
        <v>50618</v>
      </c>
      <c r="I6972" s="24" t="str">
        <f t="shared" ref="I6972" si="2006">D6972&amp;H6972</f>
        <v>004350618</v>
      </c>
      <c r="K6972" s="23">
        <v>12</v>
      </c>
      <c r="L6972" s="23" t="str">
        <f t="shared" ref="L6972" si="2007">IF(B6972=F6972,"REGIONAL","NACIONAL")</f>
        <v>REGIONAL</v>
      </c>
      <c r="M6972" s="40" t="s">
        <v>618</v>
      </c>
      <c r="N6972" s="23" t="str" cm="1">
        <f t="array" ref="N6972">IFERROR(IF(M6972="Principal","LES_ACTIVE",LES_INACTIVE),0)</f>
        <v>LES_ACTIVE</v>
      </c>
      <c r="O6972" s="23">
        <f t="shared" ref="O6972" si="2008">IF(K6972&lt;=250,25,IF(K6972&lt;=500,16,IF(K6972&lt;=800,12,IF(K6972&lt;=1100,8,IF(K6972&lt;=1400,6,IF(K6972&lt;=1700,5))))))</f>
        <v>25</v>
      </c>
      <c r="P6972" s="23" t="str">
        <f t="shared" ref="P6972" si="2009">D6972&amp;H6972&amp;M6972</f>
        <v>004350618Principal</v>
      </c>
    </row>
    <row r="6973" spans="1:16" ht="15" hidden="1" customHeight="1">
      <c r="A6973" s="23" t="s">
        <v>1059</v>
      </c>
      <c r="B6973" s="23" t="str">
        <f>IFERROR(VLOOKUP(A6973,hoja!$A$2:$E$970,4,FALSE),0)</f>
        <v>ANTIOQUIA</v>
      </c>
      <c r="C6973" s="23" t="str">
        <f>IFERROR(VLOOKUP(A6973,hoja!$A$2:$E$1370,5,FALSE),0)</f>
        <v>MEDELLÍN</v>
      </c>
      <c r="D6973" s="23" t="str">
        <f>IFERROR(VLOOKUP(A6973,hoja!A:D,3,FALSE),0)</f>
        <v>0043</v>
      </c>
      <c r="E6973" s="94" t="s">
        <v>1462</v>
      </c>
      <c r="F6973" s="23" t="str">
        <f>IFERROR(VLOOKUP(E6973,hoja!$A$2:$E$6970,4,FALSE),0)</f>
        <v>ANTIOQUIA</v>
      </c>
      <c r="G6973" s="23" t="str">
        <f>IFERROR(VLOOKUP(E6973,hoja!$A$2:$E$970,5,FALSE),0)</f>
        <v>MEDELLÍN</v>
      </c>
      <c r="H6973" s="103" t="str">
        <f>IFERROR(VLOOKUP(E6973,hoja!A:C,3,FALSE),0)</f>
        <v>50226</v>
      </c>
      <c r="I6973" s="24" t="str">
        <f t="shared" ref="I6973" si="2010">D6973&amp;H6973</f>
        <v>004350226</v>
      </c>
      <c r="K6973" s="23">
        <v>12</v>
      </c>
      <c r="L6973" s="23" t="str">
        <f t="shared" ref="L6973" si="2011">IF(B6973=F6973,"REGIONAL","NACIONAL")</f>
        <v>REGIONAL</v>
      </c>
      <c r="M6973" s="40" t="s">
        <v>618</v>
      </c>
      <c r="N6973" s="23" t="str" cm="1">
        <f t="array" ref="N6973">IFERROR(IF(M6973="Principal","LES_ACTIVE",LES_INACTIVE),0)</f>
        <v>LES_ACTIVE</v>
      </c>
      <c r="O6973" s="23">
        <f t="shared" ref="O6973" si="2012">IF(K6973&lt;=250,25,IF(K6973&lt;=500,16,IF(K6973&lt;=800,12,IF(K6973&lt;=1100,8,IF(K6973&lt;=1400,6,IF(K6973&lt;=1700,5))))))</f>
        <v>25</v>
      </c>
      <c r="P6973" s="23" t="str">
        <f t="shared" ref="P6973" si="2013">D6973&amp;H6973&amp;M6973</f>
        <v>004350226Principal</v>
      </c>
    </row>
    <row r="6974" spans="1:16" ht="15" hidden="1" customHeight="1">
      <c r="A6974" s="23" t="s">
        <v>1059</v>
      </c>
      <c r="B6974" s="23" t="str">
        <f>IFERROR(VLOOKUP(A6974,hoja!$A$2:$E$970,4,FALSE),0)</f>
        <v>ANTIOQUIA</v>
      </c>
      <c r="C6974" s="23" t="str">
        <f>IFERROR(VLOOKUP(A6974,hoja!$A$2:$E$1370,5,FALSE),0)</f>
        <v>MEDELLÍN</v>
      </c>
      <c r="D6974" s="23" t="str">
        <f>IFERROR(VLOOKUP(A6974,hoja!A:D,3,FALSE),0)</f>
        <v>0043</v>
      </c>
      <c r="E6974" s="94" t="s">
        <v>1463</v>
      </c>
      <c r="F6974" s="23" t="str">
        <f>IFERROR(VLOOKUP(E6974,hoja!$A$2:$E$6970,4,FALSE),0)</f>
        <v>ANTIOQUIA</v>
      </c>
      <c r="G6974" s="23" t="str">
        <f>IFERROR(VLOOKUP(E6974,hoja!$A$2:$E$970,5,FALSE),0)</f>
        <v>MEDELLÍN</v>
      </c>
      <c r="H6974" s="103" t="str">
        <f>IFERROR(VLOOKUP(E6974,hoja!A:C,3,FALSE),0)</f>
        <v>50816</v>
      </c>
      <c r="I6974" s="24" t="str">
        <f t="shared" ref="I6974" si="2014">D6974&amp;H6974</f>
        <v>004350816</v>
      </c>
      <c r="K6974" s="23">
        <v>2</v>
      </c>
      <c r="L6974" s="23" t="str">
        <f t="shared" ref="L6974" si="2015">IF(B6974=F6974,"REGIONAL","NACIONAL")</f>
        <v>REGIONAL</v>
      </c>
      <c r="M6974" s="40" t="s">
        <v>618</v>
      </c>
      <c r="N6974" s="23" t="str" cm="1">
        <f t="array" ref="N6974">IFERROR(IF(M6974="Principal","LES_ACTIVE",LES_INACTIVE),0)</f>
        <v>LES_ACTIVE</v>
      </c>
      <c r="O6974" s="23">
        <f t="shared" ref="O6974" si="2016">IF(K6974&lt;=250,25,IF(K6974&lt;=500,16,IF(K6974&lt;=800,12,IF(K6974&lt;=1100,8,IF(K6974&lt;=1400,6,IF(K6974&lt;=1700,5))))))</f>
        <v>25</v>
      </c>
      <c r="P6974" s="23" t="str">
        <f t="shared" ref="P6974" si="2017">D6974&amp;H6974&amp;M6974</f>
        <v>004350816Principal</v>
      </c>
    </row>
    <row r="6975" spans="1:16" ht="15" hidden="1" customHeight="1">
      <c r="A6975" s="40" t="s">
        <v>581</v>
      </c>
      <c r="B6975" s="23" t="str">
        <f>IFERROR(VLOOKUP(A6975,hoja!$A$2:$E$970,4,FALSE),0)</f>
        <v>OCCIDENTE</v>
      </c>
      <c r="C6975" s="23" t="str">
        <f>IFERROR(VLOOKUP(A6975,hoja!$A$2:$E$1370,5,FALSE),0)</f>
        <v>CALI</v>
      </c>
      <c r="D6975" s="23" t="str">
        <f>IFERROR(VLOOKUP(A6975,hoja!A:D,3,FALSE),0)</f>
        <v>60043</v>
      </c>
      <c r="E6975" s="40" t="s">
        <v>1464</v>
      </c>
      <c r="F6975" s="23" t="str">
        <f>IFERROR(VLOOKUP(E6975,hoja!$A$2:$E$6970,4,FALSE),0)</f>
        <v>OCCIDENTE</v>
      </c>
      <c r="G6975" s="23" t="str">
        <f>IFERROR(VLOOKUP(E6975,hoja!$A$2:$E$970,5,FALSE),0)</f>
        <v>PALMIRA</v>
      </c>
      <c r="H6975" s="103" t="str">
        <f>IFERROR(VLOOKUP(E6975,hoja!A:C,3,FALSE),0)</f>
        <v>50751</v>
      </c>
      <c r="I6975" s="24" t="str">
        <f t="shared" ref="I6975" si="2018">D6975&amp;H6975</f>
        <v>6004350751</v>
      </c>
      <c r="K6975" s="23">
        <v>21</v>
      </c>
      <c r="L6975" s="23" t="str">
        <f t="shared" ref="L6975" si="2019">IF(B6975=F6975,"REGIONAL","NACIONAL")</f>
        <v>REGIONAL</v>
      </c>
      <c r="M6975" s="23" t="s">
        <v>618</v>
      </c>
      <c r="N6975" s="23" t="s">
        <v>622</v>
      </c>
      <c r="O6975" s="23">
        <f t="shared" ref="O6975" si="2020">IF(K6975&lt;=250,25,IF(K6975&lt;=500,16,IF(K6975&lt;=800,12,IF(K6975&lt;=1100,8,IF(K6975&lt;=1400,6,IF(K6975&lt;=1700,5))))))</f>
        <v>25</v>
      </c>
      <c r="P6975" s="23" t="str">
        <f t="shared" ref="P6975" si="2021">D6975&amp;H6975&amp;M6975</f>
        <v>6004350751Principal</v>
      </c>
    </row>
    <row r="6976" spans="1:16" ht="15" hidden="1" customHeight="1">
      <c r="A6976" s="40" t="s">
        <v>581</v>
      </c>
      <c r="B6976" s="23" t="str">
        <f>IFERROR(VLOOKUP(A6976,hoja!$A$2:$E$970,4,FALSE),0)</f>
        <v>OCCIDENTE</v>
      </c>
      <c r="C6976" s="23" t="str">
        <f>IFERROR(VLOOKUP(A6976,hoja!$A$2:$E$1370,5,FALSE),0)</f>
        <v>CALI</v>
      </c>
      <c r="D6976" s="23" t="str">
        <f>IFERROR(VLOOKUP(A6976,hoja!A:D,3,FALSE),0)</f>
        <v>60043</v>
      </c>
      <c r="E6976" s="40" t="s">
        <v>1465</v>
      </c>
      <c r="F6976" s="23" t="str">
        <f>IFERROR(VLOOKUP(E6976,hoja!$A$2:$E$6970,4,FALSE),0)</f>
        <v>OCCIDENTE</v>
      </c>
      <c r="G6976" s="23" t="str">
        <f>IFERROR(VLOOKUP(E6976,hoja!$A$2:$E$970,5,FALSE),0)</f>
        <v>PALMIRA</v>
      </c>
      <c r="H6976" s="103" t="str">
        <f>IFERROR(VLOOKUP(E6976,hoja!A:C,3,FALSE),0)</f>
        <v>50812</v>
      </c>
      <c r="I6976" s="24" t="str">
        <f t="shared" ref="I6976" si="2022">D6976&amp;H6976</f>
        <v>6004350812</v>
      </c>
      <c r="K6976" s="23">
        <v>35</v>
      </c>
      <c r="L6976" s="23" t="str">
        <f t="shared" ref="L6976" si="2023">IF(B6976=F6976,"REGIONAL","NACIONAL")</f>
        <v>REGIONAL</v>
      </c>
      <c r="M6976" s="23" t="s">
        <v>618</v>
      </c>
      <c r="N6976" s="23" t="s">
        <v>622</v>
      </c>
      <c r="O6976" s="23">
        <f t="shared" ref="O6976" si="2024">IF(K6976&lt;=250,25,IF(K6976&lt;=500,16,IF(K6976&lt;=800,12,IF(K6976&lt;=1100,8,IF(K6976&lt;=1400,6,IF(K6976&lt;=1700,5))))))</f>
        <v>25</v>
      </c>
      <c r="P6976" s="23" t="str">
        <f t="shared" ref="P6976" si="2025">D6976&amp;H6976&amp;M6976</f>
        <v>6004350812Principal</v>
      </c>
    </row>
    <row r="6977" spans="1:16" ht="15" hidden="1" customHeight="1">
      <c r="A6977" s="40" t="s">
        <v>581</v>
      </c>
      <c r="B6977" s="23" t="str">
        <f>IFERROR(VLOOKUP(A6977,hoja!$A$2:$E$970,4,FALSE),0)</f>
        <v>OCCIDENTE</v>
      </c>
      <c r="C6977" s="23" t="str">
        <f>IFERROR(VLOOKUP(A6977,hoja!$A$2:$E$1370,5,FALSE),0)</f>
        <v>CALI</v>
      </c>
      <c r="D6977" s="23" t="str">
        <f>IFERROR(VLOOKUP(A6977,hoja!A:D,3,FALSE),0)</f>
        <v>60043</v>
      </c>
      <c r="E6977" s="40" t="s">
        <v>1466</v>
      </c>
      <c r="F6977" s="23" t="str">
        <f>IFERROR(VLOOKUP(E6977,hoja!$A$2:$E$6970,4,FALSE),0)</f>
        <v>OCCIDENTE</v>
      </c>
      <c r="G6977" s="23" t="str">
        <f>IFERROR(VLOOKUP(E6977,hoja!$A$2:$E$970,5,FALSE),0)</f>
        <v>JAMUNDÍ</v>
      </c>
      <c r="H6977" s="103" t="str">
        <f>IFERROR(VLOOKUP(E6977,hoja!A:C,3,FALSE),0)</f>
        <v>50811</v>
      </c>
      <c r="I6977" s="24" t="str">
        <f t="shared" ref="I6977" si="2026">D6977&amp;H6977</f>
        <v>6004350811</v>
      </c>
      <c r="K6977" s="23">
        <v>47</v>
      </c>
      <c r="L6977" s="23" t="str">
        <f t="shared" ref="L6977" si="2027">IF(B6977=F6977,"REGIONAL","NACIONAL")</f>
        <v>REGIONAL</v>
      </c>
      <c r="M6977" s="23" t="s">
        <v>618</v>
      </c>
      <c r="N6977" s="23" t="s">
        <v>622</v>
      </c>
      <c r="O6977" s="23">
        <f t="shared" ref="O6977" si="2028">IF(K6977&lt;=250,25,IF(K6977&lt;=500,16,IF(K6977&lt;=800,12,IF(K6977&lt;=1100,8,IF(K6977&lt;=1400,6,IF(K6977&lt;=1700,5))))))</f>
        <v>25</v>
      </c>
      <c r="P6977" s="23" t="str">
        <f t="shared" ref="P6977" si="2029">D6977&amp;H6977&amp;M6977</f>
        <v>6004350811Principal</v>
      </c>
    </row>
    <row r="6978" spans="1:16" ht="15" hidden="1" customHeight="1">
      <c r="A6978" s="40" t="s">
        <v>581</v>
      </c>
      <c r="B6978" s="23" t="str">
        <f>IFERROR(VLOOKUP(A6978,hoja!$A$2:$E$970,4,FALSE),0)</f>
        <v>OCCIDENTE</v>
      </c>
      <c r="C6978" s="23" t="str">
        <f>IFERROR(VLOOKUP(A6978,hoja!$A$2:$E$1370,5,FALSE),0)</f>
        <v>CALI</v>
      </c>
      <c r="D6978" s="23" t="str">
        <f>IFERROR(VLOOKUP(A6978,hoja!A:D,3,FALSE),0)</f>
        <v>60043</v>
      </c>
      <c r="E6978" s="40" t="s">
        <v>1467</v>
      </c>
      <c r="F6978" s="23" t="str">
        <f>IFERROR(VLOOKUP(E6978,hoja!$A$2:$E$6970,4,FALSE),0)</f>
        <v>OCCIDENTE</v>
      </c>
      <c r="G6978" s="23" t="str">
        <f>IFERROR(VLOOKUP(E6978,hoja!$A$2:$E$970,5,FALSE),0)</f>
        <v>CALI</v>
      </c>
      <c r="H6978" s="103" t="str">
        <f>IFERROR(VLOOKUP(E6978,hoja!A:C,3,FALSE),0)</f>
        <v>50813</v>
      </c>
      <c r="I6978" s="24" t="str">
        <f t="shared" ref="I6978:I6979" si="2030">D6978&amp;H6978</f>
        <v>6004350813</v>
      </c>
      <c r="K6978" s="23">
        <v>17</v>
      </c>
      <c r="L6978" s="23" t="str">
        <f t="shared" ref="L6978:L6979" si="2031">IF(B6978=F6978,"REGIONAL","NACIONAL")</f>
        <v>REGIONAL</v>
      </c>
      <c r="M6978" s="23" t="s">
        <v>618</v>
      </c>
      <c r="N6978" s="23" t="s">
        <v>622</v>
      </c>
      <c r="O6978" s="23">
        <f t="shared" ref="O6978:O6979" si="2032">IF(K6978&lt;=250,25,IF(K6978&lt;=500,16,IF(K6978&lt;=800,12,IF(K6978&lt;=1100,8,IF(K6978&lt;=1400,6,IF(K6978&lt;=1700,5))))))</f>
        <v>25</v>
      </c>
      <c r="P6978" s="23" t="str">
        <f t="shared" ref="P6978:P6979" si="2033">D6978&amp;H6978&amp;M6978</f>
        <v>6004350813Principal</v>
      </c>
    </row>
    <row r="6979" spans="1:16" ht="15" hidden="1" customHeight="1">
      <c r="A6979" s="26" t="s">
        <v>811</v>
      </c>
      <c r="B6979" s="23" t="str">
        <f>IFERROR(VLOOKUP(A6979,hoja!$A$2:$E$970,4,FALSE),0)</f>
        <v>CENTRO</v>
      </c>
      <c r="C6979" s="23" t="str">
        <f>IFERROR(VLOOKUP(A6979,hoja!$A$2:$E$1370,5,FALSE),0)</f>
        <v>BOGOTÁ</v>
      </c>
      <c r="D6979" s="23" t="str">
        <f>IFERROR(VLOOKUP(A6979,hoja!A:D,3,FALSE),0)</f>
        <v>60161</v>
      </c>
      <c r="E6979" s="23" t="s">
        <v>679</v>
      </c>
      <c r="F6979" s="23" t="str">
        <f>IFERROR(VLOOKUP(E6979,hoja!$A$2:$E$6970,4,FALSE),0)</f>
        <v>CENTRO</v>
      </c>
      <c r="G6979" s="23" t="str">
        <f>IFERROR(VLOOKUP(E6979,hoja!$A$2:$E$970,5,FALSE),0)</f>
        <v>NEIVA</v>
      </c>
      <c r="H6979" s="103" t="str">
        <f>IFERROR(VLOOKUP(E6979,hoja!A:C,3,FALSE),0)</f>
        <v>0385</v>
      </c>
      <c r="I6979" s="24" t="str">
        <f t="shared" si="2030"/>
        <v>601610385</v>
      </c>
      <c r="K6979" s="23">
        <v>311</v>
      </c>
      <c r="L6979" s="23" t="str">
        <f t="shared" si="2031"/>
        <v>REGIONAL</v>
      </c>
      <c r="M6979" s="23" t="s">
        <v>618</v>
      </c>
      <c r="N6979" s="23" t="str" cm="1">
        <f t="array" ref="N6979">IFERROR(IF(M6979="Principal","LES_ACTIVE",LES_INACTIVE),0)</f>
        <v>LES_ACTIVE</v>
      </c>
      <c r="O6979" s="23">
        <f t="shared" si="2032"/>
        <v>16</v>
      </c>
      <c r="P6979" s="23" t="str">
        <f t="shared" si="2033"/>
        <v>601610385Principal</v>
      </c>
    </row>
    <row r="6980" spans="1:16" ht="15" hidden="1" customHeight="1">
      <c r="A6980" s="26" t="s">
        <v>811</v>
      </c>
      <c r="B6980" s="23" t="str">
        <f>IFERROR(VLOOKUP(A6980,hoja!$A$2:$E$970,4,FALSE),0)</f>
        <v>CENTRO</v>
      </c>
      <c r="C6980" s="23" t="str">
        <f>IFERROR(VLOOKUP(A6980,hoja!$A$2:$E$1370,5,FALSE),0)</f>
        <v>BOGOTÁ</v>
      </c>
      <c r="D6980" s="23" t="str">
        <f>IFERROR(VLOOKUP(A6980,hoja!A:D,3,FALSE),0)</f>
        <v>60161</v>
      </c>
      <c r="E6980" s="23" t="s">
        <v>642</v>
      </c>
      <c r="F6980" s="23" t="str">
        <f>IFERROR(VLOOKUP(E6980,hoja!$A$2:$E$6970,4,FALSE),0)</f>
        <v>COSTA</v>
      </c>
      <c r="G6980" s="23" t="str">
        <f>IFERROR(VLOOKUP(E6980,hoja!$A$2:$E$970,5,FALSE),0)</f>
        <v>BARRANQUILLA</v>
      </c>
      <c r="H6980" s="103" t="str">
        <f>IFERROR(VLOOKUP(E6980,hoja!A:C,3,FALSE),0)</f>
        <v>0111</v>
      </c>
      <c r="I6980" s="24" t="str">
        <f t="shared" ref="I6980" si="2034">D6980&amp;H6980</f>
        <v>601610111</v>
      </c>
      <c r="K6980" s="23">
        <v>1002</v>
      </c>
      <c r="L6980" s="23" t="str">
        <f t="shared" ref="L6980" si="2035">IF(B6980=F6980,"REGIONAL","NACIONAL")</f>
        <v>NACIONAL</v>
      </c>
      <c r="M6980" s="23" t="s">
        <v>618</v>
      </c>
      <c r="N6980" s="23" t="str" cm="1">
        <f t="array" ref="N6980">IFERROR(IF(M6980="Principal","LES_ACTIVE",LES_INACTIVE),0)</f>
        <v>LES_ACTIVE</v>
      </c>
      <c r="O6980" s="23">
        <f t="shared" ref="O6980" si="2036">IF(K6980&lt;=250,25,IF(K6980&lt;=500,16,IF(K6980&lt;=800,12,IF(K6980&lt;=1100,8,IF(K6980&lt;=1400,6,IF(K6980&lt;=1700,5))))))</f>
        <v>8</v>
      </c>
      <c r="P6980" s="23" t="str">
        <f t="shared" ref="P6980" si="2037">D6980&amp;H6980&amp;M6980</f>
        <v>601610111Principal</v>
      </c>
    </row>
    <row r="6981" spans="1:16" ht="15" hidden="1" customHeight="1">
      <c r="A6981" s="26" t="s">
        <v>811</v>
      </c>
      <c r="B6981" s="23" t="str">
        <f>IFERROR(VLOOKUP(A6981,hoja!$A$2:$E$970,4,FALSE),0)</f>
        <v>CENTRO</v>
      </c>
      <c r="C6981" s="23" t="str">
        <f>IFERROR(VLOOKUP(A6981,hoja!$A$2:$E$1370,5,FALSE),0)</f>
        <v>BOGOTÁ</v>
      </c>
      <c r="D6981" s="23" t="str">
        <f>IFERROR(VLOOKUP(A6981,hoja!A:D,3,FALSE),0)</f>
        <v>60161</v>
      </c>
      <c r="E6981" s="23" t="s">
        <v>743</v>
      </c>
      <c r="F6981" s="23" t="str">
        <f>IFERROR(VLOOKUP(E6981,hoja!$A$2:$E$6970,4,FALSE),0)</f>
        <v>CENTRO</v>
      </c>
      <c r="G6981" s="23" t="str">
        <f>IFERROR(VLOOKUP(E6981,hoja!$A$2:$E$970,5,FALSE),0)</f>
        <v>BOGOTÁ</v>
      </c>
      <c r="H6981" s="103" t="str">
        <f>IFERROR(VLOOKUP(E6981,hoja!A:C,3,FALSE),0)</f>
        <v>0461</v>
      </c>
      <c r="I6981" s="24" t="str">
        <f t="shared" ref="I6981:I6982" si="2038">D6981&amp;H6981</f>
        <v>601610461</v>
      </c>
      <c r="K6981" s="23">
        <v>21</v>
      </c>
      <c r="L6981" s="23" t="str">
        <f t="shared" ref="L6981:L6982" si="2039">IF(B6981=F6981,"REGIONAL","NACIONAL")</f>
        <v>REGIONAL</v>
      </c>
      <c r="M6981" s="23" t="s">
        <v>618</v>
      </c>
      <c r="N6981" s="23" t="str" cm="1">
        <f t="array" ref="N6981">IFERROR(IF(M6981="Principal","LES_ACTIVE",LES_INACTIVE),0)</f>
        <v>LES_ACTIVE</v>
      </c>
      <c r="O6981" s="23">
        <f t="shared" ref="O6981:O6982" si="2040">IF(K6981&lt;=250,25,IF(K6981&lt;=500,16,IF(K6981&lt;=800,12,IF(K6981&lt;=1100,8,IF(K6981&lt;=1400,6,IF(K6981&lt;=1700,5))))))</f>
        <v>25</v>
      </c>
      <c r="P6981" s="23" t="str">
        <f t="shared" ref="P6981:P6982" si="2041">D6981&amp;H6981&amp;M6981</f>
        <v>601610461Principal</v>
      </c>
    </row>
    <row r="6982" spans="1:16" ht="15" hidden="1" customHeight="1">
      <c r="A6982" s="40" t="s">
        <v>661</v>
      </c>
      <c r="B6982" s="23" t="str">
        <f>IFERROR(VLOOKUP(A6982,hoja!$A$2:$E$970,4,FALSE),0)</f>
        <v>COSTA</v>
      </c>
      <c r="C6982" s="23" t="str">
        <f>IFERROR(VLOOKUP(A6982,hoja!$A$2:$E$1370,5,FALSE),0)</f>
        <v>CARTAGENA</v>
      </c>
      <c r="D6982" s="23" t="str">
        <f>IFERROR(VLOOKUP(A6982,hoja!A:D,3,FALSE),0)</f>
        <v>0113</v>
      </c>
      <c r="E6982" s="40" t="s">
        <v>700</v>
      </c>
      <c r="F6982" s="23" t="str">
        <f>IFERROR(VLOOKUP(E6982,hoja!$A$2:$E$6970,4,FALSE),0)</f>
        <v>SANTANDER</v>
      </c>
      <c r="G6982" s="23" t="str">
        <f>IFERROR(VLOOKUP(E6982,hoja!$A$2:$E$970,5,FALSE),0)</f>
        <v>CHIQUINQUIRÁ</v>
      </c>
      <c r="H6982" s="103" t="str">
        <f>IFERROR(VLOOKUP(E6982,hoja!A:C,3,FALSE),0)</f>
        <v>0444</v>
      </c>
      <c r="I6982" s="24" t="str">
        <f t="shared" si="2038"/>
        <v>01130444</v>
      </c>
      <c r="K6982" s="23">
        <v>1001</v>
      </c>
      <c r="L6982" s="23" t="str">
        <f t="shared" si="2039"/>
        <v>NACIONAL</v>
      </c>
      <c r="M6982" s="23" t="s">
        <v>618</v>
      </c>
      <c r="N6982" s="23" t="s">
        <v>622</v>
      </c>
      <c r="O6982" s="23">
        <f t="shared" si="2040"/>
        <v>8</v>
      </c>
      <c r="P6982" s="23" t="str">
        <f t="shared" si="2041"/>
        <v>01130444Principal</v>
      </c>
    </row>
    <row r="6983" spans="1:16" ht="15" hidden="1" customHeight="1">
      <c r="A6983" s="40" t="s">
        <v>661</v>
      </c>
      <c r="B6983" s="23" t="str">
        <f>IFERROR(VLOOKUP(A6983,hoja!$A$2:$E$970,4,FALSE),0)</f>
        <v>COSTA</v>
      </c>
      <c r="C6983" s="23" t="str">
        <f>IFERROR(VLOOKUP(A6983,hoja!$A$2:$E$1370,5,FALSE),0)</f>
        <v>CARTAGENA</v>
      </c>
      <c r="D6983" s="23" t="str">
        <f>IFERROR(VLOOKUP(A6983,hoja!A:D,3,FALSE),0)</f>
        <v>0113</v>
      </c>
      <c r="E6983" s="40" t="s">
        <v>704</v>
      </c>
      <c r="F6983" s="23" t="str">
        <f>IFERROR(VLOOKUP(E6983,hoja!$A$2:$E$6970,4,FALSE),0)</f>
        <v>CENTRO</v>
      </c>
      <c r="G6983" s="23" t="str">
        <f>IFERROR(VLOOKUP(E6983,hoja!$A$2:$E$970,5,FALSE),0)</f>
        <v>GARZÓN</v>
      </c>
      <c r="H6983" s="103" t="str">
        <f>IFERROR(VLOOKUP(E6983,hoja!A:C,3,FALSE),0)</f>
        <v>0387</v>
      </c>
      <c r="I6983" s="24" t="str">
        <f t="shared" ref="I6983" si="2042">D6983&amp;H6983</f>
        <v>01130387</v>
      </c>
      <c r="K6983" s="23">
        <v>1363</v>
      </c>
      <c r="L6983" s="23" t="str">
        <f t="shared" ref="L6983" si="2043">IF(B6983=F6983,"REGIONAL","NACIONAL")</f>
        <v>NACIONAL</v>
      </c>
      <c r="M6983" s="23" t="s">
        <v>618</v>
      </c>
      <c r="N6983" s="23" t="s">
        <v>622</v>
      </c>
      <c r="O6983" s="23">
        <f t="shared" ref="O6983" si="2044">IF(K6983&lt;=250,25,IF(K6983&lt;=500,16,IF(K6983&lt;=800,12,IF(K6983&lt;=1100,8,IF(K6983&lt;=1400,6,IF(K6983&lt;=1700,5))))))</f>
        <v>6</v>
      </c>
      <c r="P6983" s="23" t="str">
        <f t="shared" ref="P6983" si="2045">D6983&amp;H6983&amp;M6983</f>
        <v>01130387Principal</v>
      </c>
    </row>
    <row r="6984" spans="1:16" ht="15" hidden="1" customHeight="1">
      <c r="A6984" s="40" t="s">
        <v>661</v>
      </c>
      <c r="B6984" s="23" t="str">
        <f>IFERROR(VLOOKUP(A6984,hoja!$A$2:$E$970,4,FALSE),0)</f>
        <v>COSTA</v>
      </c>
      <c r="C6984" s="23" t="str">
        <f>IFERROR(VLOOKUP(A6984,hoja!$A$2:$E$1370,5,FALSE),0)</f>
        <v>CARTAGENA</v>
      </c>
      <c r="D6984" s="23" t="str">
        <f>IFERROR(VLOOKUP(A6984,hoja!A:D,3,FALSE),0)</f>
        <v>0113</v>
      </c>
      <c r="E6984" s="40" t="s">
        <v>733</v>
      </c>
      <c r="F6984" s="23" t="str">
        <f>IFERROR(VLOOKUP(E6984,hoja!$A$2:$E$6970,4,FALSE),0)</f>
        <v>OCCIDENTE</v>
      </c>
      <c r="G6984" s="23" t="str">
        <f>IFERROR(VLOOKUP(E6984,hoja!$A$2:$E$970,5,FALSE),0)</f>
        <v>PASTO</v>
      </c>
      <c r="H6984" s="103" t="str">
        <f>IFERROR(VLOOKUP(E6984,hoja!A:C,3,FALSE),0)</f>
        <v>0395</v>
      </c>
      <c r="I6984" s="24" t="str">
        <f t="shared" ref="I6984" si="2046">D6984&amp;H6984</f>
        <v>01130395</v>
      </c>
      <c r="K6984" s="23">
        <v>1456</v>
      </c>
      <c r="L6984" s="23" t="str">
        <f t="shared" ref="L6984" si="2047">IF(B6984=F6984,"REGIONAL","NACIONAL")</f>
        <v>NACIONAL</v>
      </c>
      <c r="M6984" s="23" t="s">
        <v>618</v>
      </c>
      <c r="N6984" s="23" t="s">
        <v>622</v>
      </c>
      <c r="O6984" s="23">
        <f t="shared" ref="O6984" si="2048">IF(K6984&lt;=250,25,IF(K6984&lt;=500,16,IF(K6984&lt;=800,12,IF(K6984&lt;=1100,8,IF(K6984&lt;=1400,6,IF(K6984&lt;=1700,5))))))</f>
        <v>5</v>
      </c>
      <c r="P6984" s="23" t="str">
        <f t="shared" ref="P6984" si="2049">D6984&amp;H6984&amp;M6984</f>
        <v>01130395Principal</v>
      </c>
    </row>
    <row r="6985" spans="1:16" ht="15" hidden="1" customHeight="1">
      <c r="A6985" s="40" t="s">
        <v>661</v>
      </c>
      <c r="B6985" s="23" t="str">
        <f>IFERROR(VLOOKUP(A6985,hoja!$A$2:$E$970,4,FALSE),0)</f>
        <v>COSTA</v>
      </c>
      <c r="C6985" s="23" t="str">
        <f>IFERROR(VLOOKUP(A6985,hoja!$A$2:$E$1370,5,FALSE),0)</f>
        <v>CARTAGENA</v>
      </c>
      <c r="D6985" s="23" t="str">
        <f>IFERROR(VLOOKUP(A6985,hoja!A:D,3,FALSE),0)</f>
        <v>0113</v>
      </c>
      <c r="E6985" s="40" t="s">
        <v>719</v>
      </c>
      <c r="F6985" s="23" t="str">
        <f>IFERROR(VLOOKUP(E6985,hoja!$A$2:$E$6970,4,FALSE),0)</f>
        <v>CENTRO</v>
      </c>
      <c r="G6985" s="23" t="str">
        <f>IFERROR(VLOOKUP(E6985,hoja!$A$2:$E$970,5,FALSE),0)</f>
        <v>RICAURTE</v>
      </c>
      <c r="H6985" s="103" t="str">
        <f>IFERROR(VLOOKUP(E6985,hoja!A:C,3,FALSE),0)</f>
        <v>0390</v>
      </c>
      <c r="I6985" s="24" t="str">
        <f t="shared" ref="I6985:I6986" si="2050">D6985&amp;H6985</f>
        <v>01130390</v>
      </c>
      <c r="K6985" s="23">
        <v>1087</v>
      </c>
      <c r="L6985" s="23" t="str">
        <f t="shared" ref="L6985:L6986" si="2051">IF(B6985=F6985,"REGIONAL","NACIONAL")</f>
        <v>NACIONAL</v>
      </c>
      <c r="M6985" s="23" t="s">
        <v>618</v>
      </c>
      <c r="N6985" s="23" t="s">
        <v>622</v>
      </c>
      <c r="O6985" s="23">
        <f t="shared" ref="O6985:O6986" si="2052">IF(K6985&lt;=250,25,IF(K6985&lt;=500,16,IF(K6985&lt;=800,12,IF(K6985&lt;=1100,8,IF(K6985&lt;=1400,6,IF(K6985&lt;=1700,5))))))</f>
        <v>8</v>
      </c>
      <c r="P6985" s="23" t="str">
        <f t="shared" ref="P6985:P6986" si="2053">D6985&amp;H6985&amp;M6985</f>
        <v>01130390Principal</v>
      </c>
    </row>
    <row r="6986" spans="1:16" ht="15" hidden="1" customHeight="1">
      <c r="A6986" s="23" t="s">
        <v>660</v>
      </c>
      <c r="B6986" s="23" t="str">
        <f>IFERROR(VLOOKUP(A6986,hoja!$A$2:$E$970,4,FALSE),0)</f>
        <v>CENTRO</v>
      </c>
      <c r="C6986" s="23" t="str">
        <f>IFERROR(VLOOKUP(A6986,hoja!$A$2:$E$1370,5,FALSE),0)</f>
        <v>BOGOTÁ</v>
      </c>
      <c r="D6986" s="23" t="str">
        <f>IFERROR(VLOOKUP(A6986,hoja!A:D,3,FALSE),0)</f>
        <v>0035</v>
      </c>
      <c r="E6986" s="40" t="s">
        <v>720</v>
      </c>
      <c r="F6986" s="23" t="str">
        <f>IFERROR(VLOOKUP(E6986,hoja!$A$2:$E$6970,4,FALSE),0)</f>
        <v>COSTA</v>
      </c>
      <c r="G6986" s="23" t="str">
        <f>IFERROR(VLOOKUP(E6986,hoja!$A$2:$E$970,5,FALSE),0)</f>
        <v>RIOHACHA</v>
      </c>
      <c r="H6986" s="103" t="str">
        <f>IFERROR(VLOOKUP(E6986,hoja!A:C,3,FALSE),0)</f>
        <v>0239</v>
      </c>
      <c r="I6986" s="24" t="str">
        <f t="shared" si="2050"/>
        <v>00350239</v>
      </c>
      <c r="K6986" s="23">
        <v>1034</v>
      </c>
      <c r="L6986" s="23" t="str">
        <f t="shared" si="2051"/>
        <v>NACIONAL</v>
      </c>
      <c r="M6986" s="40" t="s">
        <v>618</v>
      </c>
      <c r="N6986" s="23" t="s">
        <v>622</v>
      </c>
      <c r="O6986" s="23">
        <f t="shared" si="2052"/>
        <v>8</v>
      </c>
      <c r="P6986" s="23" t="str">
        <f t="shared" si="2053"/>
        <v>00350239Principal</v>
      </c>
    </row>
    <row r="6987" spans="1:16" ht="15" hidden="1" customHeight="1">
      <c r="A6987" s="23" t="s">
        <v>660</v>
      </c>
      <c r="B6987" s="23" t="str">
        <f>IFERROR(VLOOKUP(A6987,hoja!$A$2:$E$970,4,FALSE),0)</f>
        <v>CENTRO</v>
      </c>
      <c r="C6987" s="23" t="str">
        <f>IFERROR(VLOOKUP(A6987,hoja!$A$2:$E$1370,5,FALSE),0)</f>
        <v>BOGOTÁ</v>
      </c>
      <c r="D6987" s="23" t="str">
        <f>IFERROR(VLOOKUP(A6987,hoja!A:D,3,FALSE),0)</f>
        <v>0035</v>
      </c>
      <c r="E6987" s="40" t="s">
        <v>701</v>
      </c>
      <c r="F6987" s="23" t="str">
        <f>IFERROR(VLOOKUP(E6987,hoja!$A$2:$E$6970,4,FALSE),0)</f>
        <v>SANTANDER</v>
      </c>
      <c r="G6987" s="23" t="str">
        <f>IFERROR(VLOOKUP(E6987,hoja!$A$2:$E$970,5,FALSE),0)</f>
        <v>EL BANCO</v>
      </c>
      <c r="H6987" s="103" t="str">
        <f>IFERROR(VLOOKUP(E6987,hoja!A:C,3,FALSE),0)</f>
        <v>0436</v>
      </c>
      <c r="I6987" s="24" t="str">
        <f t="shared" ref="I6987" si="2054">D6987&amp;H6987</f>
        <v>00350436</v>
      </c>
      <c r="K6987" s="23">
        <v>687</v>
      </c>
      <c r="L6987" s="23" t="str">
        <f t="shared" ref="L6987" si="2055">IF(B6987=F6987,"REGIONAL","NACIONAL")</f>
        <v>NACIONAL</v>
      </c>
      <c r="M6987" s="40" t="s">
        <v>618</v>
      </c>
      <c r="N6987" s="23" t="s">
        <v>622</v>
      </c>
      <c r="O6987" s="23">
        <f t="shared" ref="O6987" si="2056">IF(K6987&lt;=250,25,IF(K6987&lt;=500,16,IF(K6987&lt;=800,12,IF(K6987&lt;=1100,8,IF(K6987&lt;=1400,6,IF(K6987&lt;=1700,5))))))</f>
        <v>12</v>
      </c>
      <c r="P6987" s="23" t="str">
        <f t="shared" ref="P6987" si="2057">D6987&amp;H6987&amp;M6987</f>
        <v>00350436Principal</v>
      </c>
    </row>
    <row r="6988" spans="1:16" ht="15" hidden="1" customHeight="1">
      <c r="A6988" s="23" t="s">
        <v>660</v>
      </c>
      <c r="B6988" s="23" t="str">
        <f>IFERROR(VLOOKUP(A6988,hoja!$A$2:$E$970,4,FALSE),0)</f>
        <v>CENTRO</v>
      </c>
      <c r="C6988" s="23" t="str">
        <f>IFERROR(VLOOKUP(A6988,hoja!$A$2:$E$1370,5,FALSE),0)</f>
        <v>BOGOTÁ</v>
      </c>
      <c r="D6988" s="23" t="str">
        <f>IFERROR(VLOOKUP(A6988,hoja!A:D,3,FALSE),0)</f>
        <v>0035</v>
      </c>
      <c r="E6988" s="40" t="s">
        <v>703</v>
      </c>
      <c r="F6988" s="23" t="str">
        <f>IFERROR(VLOOKUP(E6988,hoja!$A$2:$E$6970,4,FALSE),0)</f>
        <v>COSTA</v>
      </c>
      <c r="G6988" s="23" t="str">
        <f>IFERROR(VLOOKUP(E6988,hoja!$A$2:$E$970,5,FALSE),0)</f>
        <v>FONSECA</v>
      </c>
      <c r="H6988" s="103" t="str">
        <f>IFERROR(VLOOKUP(E6988,hoja!A:C,3,FALSE),0)</f>
        <v>0448</v>
      </c>
      <c r="I6988" s="24" t="str">
        <f t="shared" ref="I6988:I6989" si="2058">D6988&amp;H6988</f>
        <v>00350448</v>
      </c>
      <c r="K6988" s="23">
        <v>919</v>
      </c>
      <c r="L6988" s="23" t="str">
        <f t="shared" ref="L6988:L6989" si="2059">IF(B6988=F6988,"REGIONAL","NACIONAL")</f>
        <v>NACIONAL</v>
      </c>
      <c r="M6988" s="40" t="s">
        <v>618</v>
      </c>
      <c r="N6988" s="23" t="s">
        <v>622</v>
      </c>
      <c r="O6988" s="23">
        <f t="shared" ref="O6988:O6989" si="2060">IF(K6988&lt;=250,25,IF(K6988&lt;=500,16,IF(K6988&lt;=800,12,IF(K6988&lt;=1100,8,IF(K6988&lt;=1400,6,IF(K6988&lt;=1700,5))))))</f>
        <v>8</v>
      </c>
      <c r="P6988" s="23" t="str">
        <f t="shared" ref="P6988:P6989" si="2061">D6988&amp;H6988&amp;M6988</f>
        <v>00350448Principal</v>
      </c>
    </row>
    <row r="6989" spans="1:16" ht="15" hidden="1" customHeight="1">
      <c r="A6989" s="82" t="s">
        <v>644</v>
      </c>
      <c r="B6989" s="23" t="str">
        <f>IFERROR(VLOOKUP(A6989,hoja!$A$2:$E$970,4,FALSE),0)</f>
        <v>OCCIDENTE</v>
      </c>
      <c r="C6989" s="23" t="str">
        <f>IFERROR(VLOOKUP(A6989,hoja!$A$2:$E$1370,5,FALSE),0)</f>
        <v>PEREIRA</v>
      </c>
      <c r="D6989" s="23" t="str">
        <f>IFERROR(VLOOKUP(A6989,hoja!A:D,3,FALSE),0)</f>
        <v>0198</v>
      </c>
      <c r="E6989" s="40" t="s">
        <v>706</v>
      </c>
      <c r="F6989" s="23" t="str">
        <f>IFERROR(VLOOKUP(E6989,hoja!$A$2:$E$6970,4,FALSE),0)</f>
        <v>CENTRO</v>
      </c>
      <c r="G6989" s="23" t="str">
        <f>IFERROR(VLOOKUP(E6989,hoja!$A$2:$E$970,5,FALSE),0)</f>
        <v>GUATEQUE</v>
      </c>
      <c r="H6989" s="103" t="str">
        <f>IFERROR(VLOOKUP(E6989,hoja!A:C,3,FALSE),0)</f>
        <v>0033</v>
      </c>
      <c r="I6989" s="24" t="str">
        <f t="shared" si="2058"/>
        <v>01980033</v>
      </c>
      <c r="K6989" s="23">
        <v>419</v>
      </c>
      <c r="L6989" s="23" t="str">
        <f t="shared" si="2059"/>
        <v>NACIONAL</v>
      </c>
      <c r="M6989" s="23" t="s">
        <v>618</v>
      </c>
      <c r="N6989" s="23" t="s">
        <v>622</v>
      </c>
      <c r="O6989" s="23">
        <f t="shared" si="2060"/>
        <v>16</v>
      </c>
      <c r="P6989" s="23" t="str">
        <f t="shared" si="2061"/>
        <v>01980033Principal</v>
      </c>
    </row>
    <row r="6990" spans="1:16" ht="15" hidden="1" customHeight="1">
      <c r="A6990" s="82" t="s">
        <v>644</v>
      </c>
      <c r="B6990" s="23" t="str">
        <f>IFERROR(VLOOKUP(A6990,hoja!$A$2:$E$970,4,FALSE),0)</f>
        <v>OCCIDENTE</v>
      </c>
      <c r="C6990" s="23" t="str">
        <f>IFERROR(VLOOKUP(A6990,hoja!$A$2:$E$1370,5,FALSE),0)</f>
        <v>PEREIRA</v>
      </c>
      <c r="D6990" s="23" t="str">
        <f>IFERROR(VLOOKUP(A6990,hoja!A:D,3,FALSE),0)</f>
        <v>0198</v>
      </c>
      <c r="E6990" s="40" t="s">
        <v>705</v>
      </c>
      <c r="F6990" s="23" t="str">
        <f>IFERROR(VLOOKUP(E6990,hoja!$A$2:$E$6970,4,FALSE),0)</f>
        <v>CENTRO</v>
      </c>
      <c r="G6990" s="23" t="str">
        <f>IFERROR(VLOOKUP(E6990,hoja!$A$2:$E$970,5,FALSE),0)</f>
        <v>GRANADA</v>
      </c>
      <c r="H6990" s="103" t="str">
        <f>IFERROR(VLOOKUP(E6990,hoja!A:C,3,FALSE),0)</f>
        <v>0394</v>
      </c>
      <c r="I6990" s="24" t="str">
        <f t="shared" ref="I6990" si="2062">D6990&amp;H6990</f>
        <v>01980394</v>
      </c>
      <c r="K6990" s="23">
        <v>472</v>
      </c>
      <c r="L6990" s="23" t="str">
        <f t="shared" ref="L6990" si="2063">IF(B6990=F6990,"REGIONAL","NACIONAL")</f>
        <v>NACIONAL</v>
      </c>
      <c r="M6990" s="23" t="s">
        <v>618</v>
      </c>
      <c r="N6990" s="23" t="s">
        <v>622</v>
      </c>
      <c r="O6990" s="23">
        <f t="shared" ref="O6990" si="2064">IF(K6990&lt;=250,25,IF(K6990&lt;=500,16,IF(K6990&lt;=800,12,IF(K6990&lt;=1100,8,IF(K6990&lt;=1400,6,IF(K6990&lt;=1700,5))))))</f>
        <v>16</v>
      </c>
      <c r="P6990" s="23" t="str">
        <f t="shared" ref="P6990" si="2065">D6990&amp;H6990&amp;M6990</f>
        <v>01980394Principal</v>
      </c>
    </row>
    <row r="6991" spans="1:16" ht="15" hidden="1" customHeight="1">
      <c r="A6991" s="82" t="s">
        <v>644</v>
      </c>
      <c r="B6991" s="23" t="str">
        <f>IFERROR(VLOOKUP(A6991,hoja!$A$2:$E$970,4,FALSE),0)</f>
        <v>OCCIDENTE</v>
      </c>
      <c r="C6991" s="23" t="str">
        <f>IFERROR(VLOOKUP(A6991,hoja!$A$2:$E$1370,5,FALSE),0)</f>
        <v>PEREIRA</v>
      </c>
      <c r="D6991" s="23" t="str">
        <f>IFERROR(VLOOKUP(A6991,hoja!A:D,3,FALSE),0)</f>
        <v>0198</v>
      </c>
      <c r="E6991" s="40" t="s">
        <v>715</v>
      </c>
      <c r="F6991" s="23" t="str">
        <f>IFERROR(VLOOKUP(E6991,hoja!$A$2:$E$6970,4,FALSE),0)</f>
        <v>SANTANDER</v>
      </c>
      <c r="G6991" s="23" t="str">
        <f>IFERROR(VLOOKUP(E6991,hoja!$A$2:$E$970,5,FALSE),0)</f>
        <v>PAMPLONA</v>
      </c>
      <c r="H6991" s="103" t="str">
        <f>IFERROR(VLOOKUP(E6991,hoja!A:C,3,FALSE),0)</f>
        <v>0439</v>
      </c>
      <c r="I6991" s="24" t="str">
        <f t="shared" ref="I6991" si="2066">D6991&amp;H6991</f>
        <v>01980439</v>
      </c>
      <c r="K6991" s="23">
        <v>681</v>
      </c>
      <c r="L6991" s="23" t="str">
        <f t="shared" ref="L6991" si="2067">IF(B6991=F6991,"REGIONAL","NACIONAL")</f>
        <v>NACIONAL</v>
      </c>
      <c r="M6991" s="23" t="s">
        <v>618</v>
      </c>
      <c r="N6991" s="23" t="s">
        <v>622</v>
      </c>
      <c r="O6991" s="23">
        <f t="shared" ref="O6991" si="2068">IF(K6991&lt;=250,25,IF(K6991&lt;=500,16,IF(K6991&lt;=800,12,IF(K6991&lt;=1100,8,IF(K6991&lt;=1400,6,IF(K6991&lt;=1700,5))))))</f>
        <v>12</v>
      </c>
      <c r="P6991" s="23" t="str">
        <f t="shared" ref="P6991" si="2069">D6991&amp;H6991&amp;M6991</f>
        <v>01980439Principal</v>
      </c>
    </row>
    <row r="6992" spans="1:16" ht="15" hidden="1" customHeight="1">
      <c r="A6992" s="82" t="s">
        <v>644</v>
      </c>
      <c r="B6992" s="23" t="str">
        <f>IFERROR(VLOOKUP(A6992,hoja!$A$2:$E$970,4,FALSE),0)</f>
        <v>OCCIDENTE</v>
      </c>
      <c r="C6992" s="23" t="str">
        <f>IFERROR(VLOOKUP(A6992,hoja!$A$2:$E$1370,5,FALSE),0)</f>
        <v>PEREIRA</v>
      </c>
      <c r="D6992" s="23" t="str">
        <f>IFERROR(VLOOKUP(A6992,hoja!A:D,3,FALSE),0)</f>
        <v>0198</v>
      </c>
      <c r="E6992" s="40" t="s">
        <v>718</v>
      </c>
      <c r="F6992" s="23" t="str">
        <f>IFERROR(VLOOKUP(E6992,hoja!$A$2:$E$6970,4,FALSE),0)</f>
        <v>SANTANDER</v>
      </c>
      <c r="G6992" s="23" t="str">
        <f>IFERROR(VLOOKUP(E6992,hoja!$A$2:$E$970,5,FALSE),0)</f>
        <v>PUERTO BERRIO</v>
      </c>
      <c r="H6992" s="103" t="str">
        <f>IFERROR(VLOOKUP(E6992,hoja!A:C,3,FALSE),0)</f>
        <v>0433</v>
      </c>
      <c r="I6992" s="24" t="str">
        <f t="shared" ref="I6992" si="2070">D6992&amp;H6992</f>
        <v>01980433</v>
      </c>
      <c r="K6992" s="23">
        <v>383</v>
      </c>
      <c r="L6992" s="23" t="str">
        <f t="shared" ref="L6992" si="2071">IF(B6992=F6992,"REGIONAL","NACIONAL")</f>
        <v>NACIONAL</v>
      </c>
      <c r="M6992" s="23" t="s">
        <v>618</v>
      </c>
      <c r="N6992" s="23" t="s">
        <v>622</v>
      </c>
      <c r="O6992" s="23">
        <f t="shared" ref="O6992" si="2072">IF(K6992&lt;=250,25,IF(K6992&lt;=500,16,IF(K6992&lt;=800,12,IF(K6992&lt;=1100,8,IF(K6992&lt;=1400,6,IF(K6992&lt;=1700,5))))))</f>
        <v>16</v>
      </c>
      <c r="P6992" s="23" t="str">
        <f t="shared" ref="P6992" si="2073">D6992&amp;H6992&amp;M6992</f>
        <v>01980433Principal</v>
      </c>
    </row>
    <row r="6993" spans="1:16" ht="15" hidden="1" customHeight="1">
      <c r="A6993" s="82" t="s">
        <v>644</v>
      </c>
      <c r="B6993" s="23" t="str">
        <f>IFERROR(VLOOKUP(A6993,hoja!$A$2:$E$970,4,FALSE),0)</f>
        <v>OCCIDENTE</v>
      </c>
      <c r="C6993" s="23" t="str">
        <f>IFERROR(VLOOKUP(A6993,hoja!$A$2:$E$1370,5,FALSE),0)</f>
        <v>PEREIRA</v>
      </c>
      <c r="D6993" s="23" t="str">
        <f>IFERROR(VLOOKUP(A6993,hoja!A:D,3,FALSE),0)</f>
        <v>0198</v>
      </c>
      <c r="E6993" s="40" t="s">
        <v>701</v>
      </c>
      <c r="F6993" s="23" t="str">
        <f>IFERROR(VLOOKUP(E6993,hoja!$A$2:$E$6970,4,FALSE),0)</f>
        <v>SANTANDER</v>
      </c>
      <c r="G6993" s="23" t="str">
        <f>IFERROR(VLOOKUP(E6993,hoja!$A$2:$E$970,5,FALSE),0)</f>
        <v>EL BANCO</v>
      </c>
      <c r="H6993" s="103" t="str">
        <f>IFERROR(VLOOKUP(E6993,hoja!A:C,3,FALSE),0)</f>
        <v>0436</v>
      </c>
      <c r="I6993" s="24" t="str">
        <f t="shared" ref="I6993:I6994" si="2074">D6993&amp;H6993</f>
        <v>01980436</v>
      </c>
      <c r="K6993" s="23">
        <v>745</v>
      </c>
      <c r="L6993" s="23" t="str">
        <f t="shared" ref="L6993:L6994" si="2075">IF(B6993=F6993,"REGIONAL","NACIONAL")</f>
        <v>NACIONAL</v>
      </c>
      <c r="M6993" s="23" t="s">
        <v>618</v>
      </c>
      <c r="N6993" s="23" t="s">
        <v>622</v>
      </c>
      <c r="O6993" s="23">
        <f t="shared" ref="O6993:O6994" si="2076">IF(K6993&lt;=250,25,IF(K6993&lt;=500,16,IF(K6993&lt;=800,12,IF(K6993&lt;=1100,8,IF(K6993&lt;=1400,6,IF(K6993&lt;=1700,5))))))</f>
        <v>12</v>
      </c>
      <c r="P6993" s="23" t="str">
        <f t="shared" ref="P6993:P6994" si="2077">D6993&amp;H6993&amp;M6993</f>
        <v>01980436Principal</v>
      </c>
    </row>
    <row r="6994" spans="1:16" ht="15" hidden="1" customHeight="1">
      <c r="A6994" s="23" t="s">
        <v>670</v>
      </c>
      <c r="B6994" s="23" t="str">
        <f>IFERROR(VLOOKUP(A6994,hoja!$A$2:$E$970,4,FALSE),0)</f>
        <v>OCCIDENTE</v>
      </c>
      <c r="C6994" s="23" t="str">
        <f>IFERROR(VLOOKUP(A6994,hoja!$A$2:$E$1370,5,FALSE),0)</f>
        <v>PEREIRA</v>
      </c>
      <c r="D6994" s="23" t="str">
        <f>IFERROR(VLOOKUP(A6994,hoja!A:D,3,FALSE),0)</f>
        <v>0134</v>
      </c>
      <c r="E6994" s="40" t="s">
        <v>729</v>
      </c>
      <c r="F6994" s="23" t="str">
        <f>IFERROR(VLOOKUP(E6994,hoja!$A$2:$E$6970,4,FALSE),0)</f>
        <v>SANTANDER</v>
      </c>
      <c r="G6994" s="23" t="str">
        <f>IFERROR(VLOOKUP(E6994,hoja!$A$2:$E$970,5,FALSE),0)</f>
        <v>YOPAL</v>
      </c>
      <c r="H6994" s="103" t="str">
        <f>IFERROR(VLOOKUP(E6994,hoja!A:C,3,FALSE),0)</f>
        <v>0442</v>
      </c>
      <c r="I6994" s="24" t="str">
        <f t="shared" si="2074"/>
        <v>01340442</v>
      </c>
      <c r="K6994" s="23">
        <v>662</v>
      </c>
      <c r="L6994" s="23" t="str">
        <f t="shared" si="2075"/>
        <v>NACIONAL</v>
      </c>
      <c r="M6994" s="40" t="s">
        <v>618</v>
      </c>
      <c r="N6994" s="23" t="s">
        <v>622</v>
      </c>
      <c r="O6994" s="23">
        <f t="shared" si="2076"/>
        <v>12</v>
      </c>
      <c r="P6994" s="23" t="str">
        <f t="shared" si="2077"/>
        <v>01340442Principal</v>
      </c>
    </row>
    <row r="6995" spans="1:16" ht="15" hidden="1" customHeight="1">
      <c r="A6995" s="23" t="s">
        <v>670</v>
      </c>
      <c r="B6995" s="23" t="str">
        <f>IFERROR(VLOOKUP(A6995,hoja!$A$2:$E$970,4,FALSE),0)</f>
        <v>OCCIDENTE</v>
      </c>
      <c r="C6995" s="23" t="str">
        <f>IFERROR(VLOOKUP(A6995,hoja!$A$2:$E$1370,5,FALSE),0)</f>
        <v>PEREIRA</v>
      </c>
      <c r="D6995" s="23" t="str">
        <f>IFERROR(VLOOKUP(A6995,hoja!A:D,3,FALSE),0)</f>
        <v>0134</v>
      </c>
      <c r="E6995" s="40" t="s">
        <v>700</v>
      </c>
      <c r="F6995" s="23" t="str">
        <f>IFERROR(VLOOKUP(E6995,hoja!$A$2:$E$6970,4,FALSE),0)</f>
        <v>SANTANDER</v>
      </c>
      <c r="G6995" s="23" t="str">
        <f>IFERROR(VLOOKUP(E6995,hoja!$A$2:$E$970,5,FALSE),0)</f>
        <v>CHIQUINQUIRÁ</v>
      </c>
      <c r="H6995" s="103" t="str">
        <f>IFERROR(VLOOKUP(E6995,hoja!A:C,3,FALSE),0)</f>
        <v>0444</v>
      </c>
      <c r="I6995" s="24" t="str">
        <f t="shared" ref="I6995" si="2078">D6995&amp;H6995</f>
        <v>01340444</v>
      </c>
      <c r="K6995" s="23">
        <v>448</v>
      </c>
      <c r="L6995" s="23" t="str">
        <f t="shared" ref="L6995" si="2079">IF(B6995=F6995,"REGIONAL","NACIONAL")</f>
        <v>NACIONAL</v>
      </c>
      <c r="M6995" s="40" t="s">
        <v>618</v>
      </c>
      <c r="N6995" s="23" t="s">
        <v>622</v>
      </c>
      <c r="O6995" s="23">
        <f t="shared" ref="O6995" si="2080">IF(K6995&lt;=250,25,IF(K6995&lt;=500,16,IF(K6995&lt;=800,12,IF(K6995&lt;=1100,8,IF(K6995&lt;=1400,6,IF(K6995&lt;=1700,5))))))</f>
        <v>16</v>
      </c>
      <c r="P6995" s="23" t="str">
        <f t="shared" ref="P6995" si="2081">D6995&amp;H6995&amp;M6995</f>
        <v>01340444Principal</v>
      </c>
    </row>
    <row r="6996" spans="1:16" ht="15" hidden="1" customHeight="1">
      <c r="A6996" s="23" t="s">
        <v>670</v>
      </c>
      <c r="B6996" s="23" t="str">
        <f>IFERROR(VLOOKUP(A6996,hoja!$A$2:$E$970,4,FALSE),0)</f>
        <v>OCCIDENTE</v>
      </c>
      <c r="C6996" s="23" t="str">
        <f>IFERROR(VLOOKUP(A6996,hoja!$A$2:$E$1370,5,FALSE),0)</f>
        <v>PEREIRA</v>
      </c>
      <c r="D6996" s="23" t="str">
        <f>IFERROR(VLOOKUP(A6996,hoja!A:D,3,FALSE),0)</f>
        <v>0134</v>
      </c>
      <c r="E6996" s="40" t="s">
        <v>727</v>
      </c>
      <c r="F6996" s="23" t="str">
        <f>IFERROR(VLOOKUP(E6996,hoja!$A$2:$E$6970,4,FALSE),0)</f>
        <v>CENTRO</v>
      </c>
      <c r="G6996" s="23" t="str">
        <f>IFERROR(VLOOKUP(E6996,hoja!$A$2:$E$970,5,FALSE),0)</f>
        <v>TUNJA</v>
      </c>
      <c r="H6996" s="103" t="str">
        <f>IFERROR(VLOOKUP(E6996,hoja!A:C,3,FALSE),0)</f>
        <v>0443</v>
      </c>
      <c r="I6996" s="24" t="str">
        <f t="shared" ref="I6996:I7002" si="2082">D6996&amp;H6996</f>
        <v>01340443</v>
      </c>
      <c r="K6996" s="23">
        <v>450</v>
      </c>
      <c r="L6996" s="23" t="str">
        <f t="shared" ref="L6996:L7002" si="2083">IF(B6996=F6996,"REGIONAL","NACIONAL")</f>
        <v>NACIONAL</v>
      </c>
      <c r="M6996" s="40" t="s">
        <v>618</v>
      </c>
      <c r="N6996" s="23" t="s">
        <v>622</v>
      </c>
      <c r="O6996" s="23">
        <f t="shared" ref="O6996:O7002" si="2084">IF(K6996&lt;=250,25,IF(K6996&lt;=500,16,IF(K6996&lt;=800,12,IF(K6996&lt;=1100,8,IF(K6996&lt;=1400,6,IF(K6996&lt;=1700,5))))))</f>
        <v>16</v>
      </c>
      <c r="P6996" s="23" t="str">
        <f t="shared" ref="P6996:P7002" si="2085">D6996&amp;H6996&amp;M6996</f>
        <v>01340443Principal</v>
      </c>
    </row>
    <row r="6997" spans="1:16" ht="15" hidden="1" customHeight="1">
      <c r="A6997" s="26" t="s">
        <v>645</v>
      </c>
      <c r="B6997" s="23" t="str">
        <f>IFERROR(VLOOKUP(A6997,hoja!$A$2:$E$970,4,FALSE),0)</f>
        <v>OCCIDENTE</v>
      </c>
      <c r="C6997" s="23" t="str">
        <f>IFERROR(VLOOKUP(A6997,hoja!$A$2:$E$1370,5,FALSE),0)</f>
        <v>CALI</v>
      </c>
      <c r="D6997" s="23" t="str">
        <f>IFERROR(VLOOKUP(A6997,hoja!A:D,3,FALSE),0)</f>
        <v>0410</v>
      </c>
      <c r="E6997" s="23" t="s">
        <v>1080</v>
      </c>
      <c r="F6997" s="23" t="str">
        <f>IFERROR(VLOOKUP(E6997,hoja!$A$2:$E$6970,4,FALSE),0)</f>
        <v>CENTRO</v>
      </c>
      <c r="G6997" s="23" t="str">
        <f>IFERROR(VLOOKUP(E6997,hoja!$A$2:$E$970,5,FALSE),0)</f>
        <v>VILLAVICENCIO</v>
      </c>
      <c r="H6997" s="103" t="str">
        <f>IFERROR(VLOOKUP(E6997,hoja!A:C,3,FALSE),0)</f>
        <v>0029</v>
      </c>
      <c r="I6997" s="24" t="str">
        <f t="shared" si="2082"/>
        <v>04100029</v>
      </c>
      <c r="J6997" s="23">
        <v>32.213611111073988</v>
      </c>
      <c r="K6997" s="23">
        <v>542.15499999999997</v>
      </c>
      <c r="L6997" s="23" t="str">
        <f t="shared" si="2083"/>
        <v>NACIONAL</v>
      </c>
      <c r="M6997" s="23" t="s">
        <v>618</v>
      </c>
      <c r="N6997" s="23" t="str" cm="1">
        <f t="array" ref="N6997">IFERROR(IF(M6997="Principal","LES_ACTIVE",LES_INACTIVE),0)</f>
        <v>LES_ACTIVE</v>
      </c>
      <c r="O6997" s="23">
        <f t="shared" si="2084"/>
        <v>12</v>
      </c>
      <c r="P6997" s="23" t="str">
        <f t="shared" si="2085"/>
        <v>04100029Principal</v>
      </c>
    </row>
    <row r="6998" spans="1:16" ht="15" hidden="1" customHeight="1">
      <c r="A6998" s="82" t="s">
        <v>634</v>
      </c>
      <c r="B6998" s="23" t="str">
        <f>IFERROR(VLOOKUP(A6998,hoja!$A$2:$E$970,4,FALSE),0)</f>
        <v>CENTRO</v>
      </c>
      <c r="C6998" s="23" t="str">
        <f>IFERROR(VLOOKUP(A6998,hoja!$A$2:$E$1370,5,FALSE),0)</f>
        <v>BOGOTÁ</v>
      </c>
      <c r="D6998" s="23" t="str">
        <f>IFERROR(VLOOKUP(A6998,hoja!A:D,3,FALSE),0)</f>
        <v>0011</v>
      </c>
      <c r="E6998" s="40" t="s">
        <v>707</v>
      </c>
      <c r="F6998" s="23" t="str">
        <f>IFERROR(VLOOKUP(E6998,hoja!$A$2:$E$6970,4,FALSE),0)</f>
        <v>OCCIDENTE</v>
      </c>
      <c r="G6998" s="23" t="str">
        <f>IFERROR(VLOOKUP(E6998,hoja!$A$2:$E$970,5,FALSE),0)</f>
        <v>IPIALES</v>
      </c>
      <c r="H6998" s="103" t="str">
        <f>IFERROR(VLOOKUP(E6998,hoja!A:C,3,FALSE),0)</f>
        <v>0397</v>
      </c>
      <c r="I6998" s="24" t="str">
        <f t="shared" si="2082"/>
        <v>00110397</v>
      </c>
      <c r="K6998" s="23">
        <v>926</v>
      </c>
      <c r="L6998" s="23" t="str">
        <f t="shared" si="2083"/>
        <v>NACIONAL</v>
      </c>
      <c r="M6998" s="23" t="s">
        <v>618</v>
      </c>
      <c r="N6998" s="23" t="s">
        <v>622</v>
      </c>
      <c r="O6998" s="23">
        <f t="shared" si="2084"/>
        <v>8</v>
      </c>
      <c r="P6998" s="23" t="str">
        <f t="shared" si="2085"/>
        <v>00110397Principal</v>
      </c>
    </row>
    <row r="6999" spans="1:16" ht="15" hidden="1" customHeight="1">
      <c r="A6999" s="23" t="s">
        <v>807</v>
      </c>
      <c r="B6999" s="23" t="str">
        <f>IFERROR(VLOOKUP(A6999,hoja!$A$2:$E$970,4,FALSE),0)</f>
        <v>CENTRO</v>
      </c>
      <c r="C6999" s="23" t="str">
        <f>IFERROR(VLOOKUP(A6999,hoja!$A$2:$E$1370,5,FALSE),0)</f>
        <v>BOGOTÁ</v>
      </c>
      <c r="D6999" s="23" t="str">
        <f>IFERROR(VLOOKUP(A6999,hoja!A:D,3,FALSE),0)</f>
        <v>0460</v>
      </c>
      <c r="E6999" s="94" t="s">
        <v>706</v>
      </c>
      <c r="F6999" s="23" t="str">
        <f>IFERROR(VLOOKUP(E6999,hoja!$A$2:$E$6970,4,FALSE),0)</f>
        <v>CENTRO</v>
      </c>
      <c r="G6999" s="23" t="str">
        <f>IFERROR(VLOOKUP(E6999,hoja!$A$2:$E$970,5,FALSE),0)</f>
        <v>GUATEQUE</v>
      </c>
      <c r="H6999" s="103" t="str">
        <f>IFERROR(VLOOKUP(E6999,hoja!A:C,3,FALSE),0)</f>
        <v>0033</v>
      </c>
      <c r="I6999" s="24" t="str">
        <f t="shared" si="2082"/>
        <v>04600033</v>
      </c>
      <c r="K6999" s="23">
        <v>125</v>
      </c>
      <c r="L6999" s="23" t="str">
        <f t="shared" si="2083"/>
        <v>REGIONAL</v>
      </c>
      <c r="M6999" s="40" t="s">
        <v>618</v>
      </c>
      <c r="N6999" s="23" t="str" cm="1">
        <f t="array" ref="N6999">IFERROR(IF(M6999="Principal","LES_ACTIVE",LES_INACTIVE),0)</f>
        <v>LES_ACTIVE</v>
      </c>
      <c r="O6999" s="23">
        <f t="shared" si="2084"/>
        <v>25</v>
      </c>
      <c r="P6999" s="23" t="str">
        <f t="shared" si="2085"/>
        <v>04600033Principal</v>
      </c>
    </row>
    <row r="7000" spans="1:16" ht="15" hidden="1" customHeight="1">
      <c r="A7000" s="39" t="s">
        <v>726</v>
      </c>
      <c r="B7000" s="23" t="str">
        <f>IFERROR(VLOOKUP(A7000,hoja!$A$2:$E$970,4,FALSE),0)</f>
        <v>OCCIDENTE</v>
      </c>
      <c r="C7000" s="23" t="str">
        <f>IFERROR(VLOOKUP(A7000,hoja!$A$2:$E$1370,5,FALSE),0)</f>
        <v>TUMACO</v>
      </c>
      <c r="D7000" s="23" t="str">
        <f>IFERROR(VLOOKUP(A7000,hoja!A:D,3,FALSE),0)</f>
        <v>0396</v>
      </c>
      <c r="E7000" s="93" t="s">
        <v>743</v>
      </c>
      <c r="F7000" s="23" t="str">
        <f>IFERROR(VLOOKUP(E7000,hoja!$A$2:$E$6970,4,FALSE),0)</f>
        <v>CENTRO</v>
      </c>
      <c r="G7000" s="23" t="str">
        <f>IFERROR(VLOOKUP(E7000,hoja!$A$2:$E$970,5,FALSE),0)</f>
        <v>BOGOTÁ</v>
      </c>
      <c r="H7000" s="103" t="str">
        <f>IFERROR(VLOOKUP(E7000,hoja!A:C,3,FALSE),0)</f>
        <v>0461</v>
      </c>
      <c r="I7000" s="24" t="str">
        <f t="shared" si="2082"/>
        <v>03960461</v>
      </c>
      <c r="K7000" s="23">
        <v>1087</v>
      </c>
      <c r="L7000" s="23" t="str">
        <f t="shared" si="2083"/>
        <v>NACIONAL</v>
      </c>
      <c r="M7000" s="23" t="s">
        <v>618</v>
      </c>
      <c r="N7000" s="23" t="s">
        <v>622</v>
      </c>
      <c r="O7000" s="23">
        <f t="shared" si="2084"/>
        <v>8</v>
      </c>
      <c r="P7000" s="23" t="str">
        <f t="shared" si="2085"/>
        <v>03960461Principal</v>
      </c>
    </row>
    <row r="7001" spans="1:16" ht="15" hidden="1" customHeight="1">
      <c r="A7001" s="40" t="s">
        <v>667</v>
      </c>
      <c r="B7001" s="23" t="str">
        <f>IFERROR(VLOOKUP(A7001,hoja!$A$2:$E$970,4,FALSE),0)</f>
        <v>COSTA</v>
      </c>
      <c r="C7001" s="23" t="str">
        <f>IFERROR(VLOOKUP(A7001,hoja!$A$2:$E$1370,5,FALSE),0)</f>
        <v>MONTERÍA</v>
      </c>
      <c r="D7001" s="23" t="str">
        <f>IFERROR(VLOOKUP(A7001,hoja!A:D,3,FALSE),0)</f>
        <v>0381</v>
      </c>
      <c r="E7001" s="40" t="s">
        <v>703</v>
      </c>
      <c r="F7001" s="23" t="str">
        <f>IFERROR(VLOOKUP(E7001,hoja!$A$2:$E$6970,4,FALSE),0)</f>
        <v>COSTA</v>
      </c>
      <c r="G7001" s="23" t="str">
        <f>IFERROR(VLOOKUP(E7001,hoja!$A$2:$E$970,5,FALSE),0)</f>
        <v>FONSECA</v>
      </c>
      <c r="H7001" s="103" t="str">
        <f>IFERROR(VLOOKUP(E7001,hoja!A:C,3,FALSE),0)</f>
        <v>0448</v>
      </c>
      <c r="I7001" s="24" t="str">
        <f t="shared" si="2082"/>
        <v>03810448</v>
      </c>
      <c r="K7001" s="23">
        <v>562</v>
      </c>
      <c r="L7001" s="23" t="str">
        <f t="shared" si="2083"/>
        <v>REGIONAL</v>
      </c>
      <c r="M7001" s="23" t="s">
        <v>618</v>
      </c>
      <c r="N7001" s="23" t="s">
        <v>622</v>
      </c>
      <c r="O7001" s="23">
        <f t="shared" si="2084"/>
        <v>12</v>
      </c>
      <c r="P7001" s="23" t="str">
        <f t="shared" si="2085"/>
        <v>03810448Principal</v>
      </c>
    </row>
    <row r="7002" spans="1:16" ht="15" hidden="1" customHeight="1">
      <c r="A7002" s="23" t="s">
        <v>636</v>
      </c>
      <c r="B7002" s="23" t="str">
        <f>IFERROR(VLOOKUP(A7002,hoja!$A$2:$E$970,4,FALSE),0)</f>
        <v>CENTRO</v>
      </c>
      <c r="C7002" s="23" t="str">
        <f>IFERROR(VLOOKUP(A7002,hoja!$A$2:$E$1370,5,FALSE),0)</f>
        <v>DUITAMA</v>
      </c>
      <c r="D7002" s="23" t="str">
        <f>IFERROR(VLOOKUP(A7002,hoja!A:D,3,FALSE),0)</f>
        <v>0441</v>
      </c>
      <c r="E7002" s="40" t="s">
        <v>701</v>
      </c>
      <c r="F7002" s="23" t="str">
        <f>IFERROR(VLOOKUP(E7002,hoja!$A$2:$E$6970,4,FALSE),0)</f>
        <v>SANTANDER</v>
      </c>
      <c r="G7002" s="23" t="str">
        <f>IFERROR(VLOOKUP(E7002,hoja!$A$2:$E$970,5,FALSE),0)</f>
        <v>EL BANCO</v>
      </c>
      <c r="H7002" s="103" t="str">
        <f>IFERROR(VLOOKUP(E7002,hoja!A:C,3,FALSE),0)</f>
        <v>0436</v>
      </c>
      <c r="I7002" s="24" t="str">
        <f t="shared" si="2082"/>
        <v>04410436</v>
      </c>
      <c r="K7002" s="23">
        <v>599</v>
      </c>
      <c r="L7002" s="23" t="str">
        <f t="shared" si="2083"/>
        <v>NACIONAL</v>
      </c>
      <c r="M7002" s="40" t="s">
        <v>618</v>
      </c>
      <c r="N7002" s="23" t="s">
        <v>622</v>
      </c>
      <c r="O7002" s="23">
        <f t="shared" si="2084"/>
        <v>12</v>
      </c>
      <c r="P7002" s="23" t="str">
        <f t="shared" si="2085"/>
        <v>04410436Principal</v>
      </c>
    </row>
    <row r="7003" spans="1:16" ht="15" hidden="1" customHeight="1">
      <c r="A7003" s="23" t="s">
        <v>661</v>
      </c>
      <c r="B7003" s="23" t="str">
        <f>IFERROR(VLOOKUP(A7003,hoja!$A$2:$E$970,4,FALSE),0)</f>
        <v>COSTA</v>
      </c>
      <c r="C7003" s="23" t="str">
        <f>IFERROR(VLOOKUP(A7003,hoja!$A$2:$E$1370,5,FALSE),0)</f>
        <v>CARTAGENA</v>
      </c>
      <c r="D7003" s="23" t="str">
        <f>IFERROR(VLOOKUP(A7003,hoja!A:D,3,FALSE),0)</f>
        <v>0113</v>
      </c>
      <c r="E7003" s="23" t="s">
        <v>713</v>
      </c>
      <c r="F7003" s="23" t="str">
        <f>IFERROR(VLOOKUP(E7003,hoja!$A$2:$E$6970,4,FALSE),0)</f>
        <v>ANTIOQUIA</v>
      </c>
      <c r="G7003" s="23" t="str">
        <f>IFERROR(VLOOKUP(E7003,hoja!$A$2:$E$970,5,FALSE),0)</f>
        <v>MARIQUITA</v>
      </c>
      <c r="H7003" s="103" t="str">
        <f>IFERROR(VLOOKUP(E7003,hoja!A:C,3,FALSE),0)</f>
        <v>0392</v>
      </c>
      <c r="I7003" s="24" t="str">
        <f t="shared" ref="I7003:I7015" si="2086">D7003&amp;H7003</f>
        <v>01130392</v>
      </c>
      <c r="K7003" s="23">
        <v>965</v>
      </c>
      <c r="L7003" s="23" t="str">
        <f t="shared" ref="L7003:L7013" si="2087">IF(B7003=F7003,"REGIONAL","NACIONAL")</f>
        <v>NACIONAL</v>
      </c>
      <c r="M7003" s="40" t="s">
        <v>618</v>
      </c>
      <c r="N7003" s="23" t="s">
        <v>622</v>
      </c>
      <c r="O7003" s="23">
        <f t="shared" ref="O7003:O7015" si="2088">IF(K7003&lt;=250,25,IF(K7003&lt;=500,16,IF(K7003&lt;=800,12,IF(K7003&lt;=1100,8,IF(K7003&lt;=1400,6,IF(K7003&lt;=1700,5))))))</f>
        <v>8</v>
      </c>
      <c r="P7003" s="23" t="str">
        <f t="shared" ref="P7003:P7015" si="2089">D7003&amp;H7003&amp;M7003</f>
        <v>01130392Principal</v>
      </c>
    </row>
    <row r="7004" spans="1:16" ht="15" hidden="1" customHeight="1">
      <c r="A7004" s="23" t="s">
        <v>1468</v>
      </c>
      <c r="B7004" s="23" t="str">
        <f>IFERROR(VLOOKUP(A7004,hoja!$A$2:$E$970,4,FALSE),0)</f>
        <v>OCCIDENTE</v>
      </c>
      <c r="C7004" s="23" t="str">
        <f>IFERROR(VLOOKUP(A7004,hoja!$A$2:$E$1370,5,FALSE),0)</f>
        <v>CALI</v>
      </c>
      <c r="D7004" s="23" t="str">
        <f>IFERROR(VLOOKUP(A7004,hoja!A:D,3,FALSE),0)</f>
        <v>0410</v>
      </c>
      <c r="E7004" s="23" t="s">
        <v>1469</v>
      </c>
      <c r="F7004" s="23">
        <f>IFERROR(VLOOKUP(E7004,hoja!$A$2:$E$6970,4,FALSE),0)</f>
        <v>0</v>
      </c>
      <c r="G7004" s="23">
        <f>IFERROR(VLOOKUP(E7004,hoja!$A$2:$E$970,5,FALSE),0)</f>
        <v>0</v>
      </c>
      <c r="H7004" s="103">
        <f>IFERROR(VLOOKUP(E7004,hoja!A:C,3,FALSE),0)</f>
        <v>0</v>
      </c>
      <c r="I7004" s="24" t="str">
        <f t="shared" si="2086"/>
        <v>04100</v>
      </c>
      <c r="K7004" s="23">
        <v>490</v>
      </c>
      <c r="L7004" s="23" t="str">
        <f t="shared" si="2087"/>
        <v>NACIONAL</v>
      </c>
      <c r="M7004" s="40" t="s">
        <v>618</v>
      </c>
      <c r="N7004" s="23" t="s">
        <v>622</v>
      </c>
      <c r="O7004" s="23">
        <f t="shared" si="2088"/>
        <v>16</v>
      </c>
      <c r="P7004" s="23" t="str">
        <f t="shared" si="2089"/>
        <v>04100Principal</v>
      </c>
    </row>
    <row r="7005" spans="1:16" ht="15" hidden="1" customHeight="1">
      <c r="A7005" s="23" t="s">
        <v>707</v>
      </c>
      <c r="B7005" s="23" t="str">
        <f>IFERROR(VLOOKUP(A7005,hoja!$A$2:$E$970,4,FALSE),0)</f>
        <v>OCCIDENTE</v>
      </c>
      <c r="C7005" s="23" t="str">
        <f>IFERROR(VLOOKUP(A7005,hoja!$A$2:$E$1370,5,FALSE),0)</f>
        <v>IPIALES</v>
      </c>
      <c r="D7005" s="23" t="str">
        <f>IFERROR(VLOOKUP(A7005,hoja!A:D,3,FALSE),0)</f>
        <v>0397</v>
      </c>
      <c r="E7005" s="23" t="s">
        <v>743</v>
      </c>
      <c r="F7005" s="23" t="str">
        <f>IFERROR(VLOOKUP(E7005,hoja!$A$2:$E$6970,4,FALSE),0)</f>
        <v>CENTRO</v>
      </c>
      <c r="G7005" s="23" t="str">
        <f>IFERROR(VLOOKUP(E7005,hoja!$A$2:$E$970,5,FALSE),0)</f>
        <v>BOGOTÁ</v>
      </c>
      <c r="H7005" s="103" t="str">
        <f>IFERROR(VLOOKUP(E7005,hoja!A:C,3,FALSE),0)</f>
        <v>0461</v>
      </c>
      <c r="I7005" s="24" t="str">
        <f t="shared" si="2086"/>
        <v>03970461</v>
      </c>
      <c r="K7005" s="23">
        <v>926</v>
      </c>
      <c r="L7005" s="23" t="str">
        <f t="shared" si="2087"/>
        <v>NACIONAL</v>
      </c>
      <c r="M7005" s="40" t="s">
        <v>618</v>
      </c>
      <c r="N7005" s="23" t="s">
        <v>622</v>
      </c>
      <c r="O7005" s="23">
        <f t="shared" si="2088"/>
        <v>8</v>
      </c>
      <c r="P7005" s="23" t="str">
        <f t="shared" si="2089"/>
        <v>03970461Principal</v>
      </c>
    </row>
    <row r="7006" spans="1:16" ht="15" hidden="1" customHeight="1">
      <c r="A7006" s="23" t="s">
        <v>1470</v>
      </c>
      <c r="B7006" s="23">
        <f>IFERROR(VLOOKUP(A7006,hoja!$A$2:$E$970,4,FALSE),0)</f>
        <v>0</v>
      </c>
      <c r="C7006" s="23">
        <f>IFERROR(VLOOKUP(A7006,hoja!$A$2:$E$1370,5,FALSE),0)</f>
        <v>0</v>
      </c>
      <c r="D7006" s="23">
        <f>IFERROR(VLOOKUP(A7006,hoja!A:D,3,FALSE),0)</f>
        <v>0</v>
      </c>
      <c r="E7006" s="23" t="s">
        <v>1471</v>
      </c>
      <c r="F7006" s="23">
        <f>IFERROR(VLOOKUP(E7006,hoja!$A$2:$E$6970,4,FALSE),0)</f>
        <v>0</v>
      </c>
      <c r="G7006" s="23">
        <f>IFERROR(VLOOKUP(E7006,hoja!$A$2:$E$970,5,FALSE),0)</f>
        <v>0</v>
      </c>
      <c r="H7006" s="103">
        <f>IFERROR(VLOOKUP(E7006,hoja!A:C,3,FALSE),0)</f>
        <v>0</v>
      </c>
      <c r="I7006" s="24" t="str">
        <f t="shared" si="2086"/>
        <v>00</v>
      </c>
      <c r="L7006" s="23" t="str">
        <f t="shared" si="2087"/>
        <v>REGIONAL</v>
      </c>
      <c r="M7006" s="40" t="s">
        <v>618</v>
      </c>
      <c r="N7006" s="23" t="s">
        <v>622</v>
      </c>
      <c r="O7006" s="23">
        <f t="shared" si="2088"/>
        <v>25</v>
      </c>
      <c r="P7006" s="23" t="str">
        <f t="shared" si="2089"/>
        <v>00Principal</v>
      </c>
    </row>
    <row r="7007" spans="1:16" ht="15" hidden="1" customHeight="1">
      <c r="A7007" s="23" t="s">
        <v>660</v>
      </c>
      <c r="B7007" s="23" t="str">
        <f>IFERROR(VLOOKUP(A7007,hoja!$A$2:$E$970,4,FALSE),0)</f>
        <v>CENTRO</v>
      </c>
      <c r="C7007" s="23" t="str">
        <f>IFERROR(VLOOKUP(A7007,hoja!$A$2:$E$1370,5,FALSE),0)</f>
        <v>BOGOTÁ</v>
      </c>
      <c r="D7007" s="23" t="str">
        <f>IFERROR(VLOOKUP(A7007,hoja!A:D,3,FALSE),0)</f>
        <v>0035</v>
      </c>
      <c r="E7007" s="23" t="s">
        <v>1470</v>
      </c>
      <c r="F7007" s="23">
        <f>IFERROR(VLOOKUP(E7007,hoja!$A$2:$E$6970,4,FALSE),0)</f>
        <v>0</v>
      </c>
      <c r="G7007" s="23">
        <f>IFERROR(VLOOKUP(E7007,hoja!$A$2:$E$970,5,FALSE),0)</f>
        <v>0</v>
      </c>
      <c r="H7007" s="103">
        <f>IFERROR(VLOOKUP(E7007,hoja!A:C,3,FALSE),0)</f>
        <v>0</v>
      </c>
      <c r="I7007" s="24" t="str">
        <f t="shared" si="2086"/>
        <v>00350</v>
      </c>
      <c r="L7007" s="23" t="str">
        <f t="shared" si="2087"/>
        <v>NACIONAL</v>
      </c>
      <c r="M7007" s="40" t="s">
        <v>618</v>
      </c>
      <c r="N7007" s="23" t="s">
        <v>622</v>
      </c>
      <c r="O7007" s="23">
        <f t="shared" si="2088"/>
        <v>25</v>
      </c>
      <c r="P7007" s="23" t="str">
        <f t="shared" si="2089"/>
        <v>00350Principal</v>
      </c>
    </row>
    <row r="7008" spans="1:16" ht="15" hidden="1" customHeight="1">
      <c r="A7008" s="23" t="s">
        <v>1472</v>
      </c>
      <c r="B7008" s="23" t="str">
        <f>IFERROR(VLOOKUP(A7008,hoja!$A$2:$E$970,4,FALSE),0)</f>
        <v>OCCIDENTE</v>
      </c>
      <c r="C7008" s="23" t="str">
        <f>IFERROR(VLOOKUP(A7008,hoja!$A$2:$E$1370,5,FALSE),0)</f>
        <v>PEREIRA</v>
      </c>
      <c r="D7008" s="23" t="str">
        <f>IFERROR(VLOOKUP(A7008,hoja!A:D,3,FALSE),0)</f>
        <v>0198</v>
      </c>
      <c r="E7008" s="23" t="s">
        <v>1473</v>
      </c>
      <c r="F7008" s="23">
        <f>IFERROR(VLOOKUP(E7008,hoja!$A$2:$E$6970,4,FALSE),0)</f>
        <v>0</v>
      </c>
      <c r="G7008" s="23">
        <f>IFERROR(VLOOKUP(E7008,hoja!$A$2:$E$970,5,FALSE),0)</f>
        <v>0</v>
      </c>
      <c r="H7008" s="103">
        <f>IFERROR(VLOOKUP(E7008,hoja!A:C,3,FALSE),0)</f>
        <v>0</v>
      </c>
      <c r="I7008" s="24" t="str">
        <f t="shared" si="2086"/>
        <v>01980</v>
      </c>
      <c r="L7008" s="23" t="str">
        <f t="shared" si="2087"/>
        <v>NACIONAL</v>
      </c>
      <c r="M7008" s="40" t="s">
        <v>618</v>
      </c>
      <c r="N7008" s="23" t="s">
        <v>622</v>
      </c>
      <c r="O7008" s="23">
        <f t="shared" si="2088"/>
        <v>25</v>
      </c>
      <c r="P7008" s="23" t="str">
        <f t="shared" si="2089"/>
        <v>01980Principal</v>
      </c>
    </row>
    <row r="7009" spans="1:16" ht="15" hidden="1" customHeight="1">
      <c r="A7009" s="23" t="s">
        <v>1474</v>
      </c>
      <c r="B7009" s="23">
        <f>IFERROR(VLOOKUP(A7009,hoja!$A$2:$E$970,4,FALSE),0)</f>
        <v>0</v>
      </c>
      <c r="C7009" s="23">
        <f>IFERROR(VLOOKUP(A7009,hoja!$A$2:$E$1370,5,FALSE),0)</f>
        <v>0</v>
      </c>
      <c r="D7009" s="23">
        <f>IFERROR(VLOOKUP(A7009,hoja!A:D,3,FALSE),0)</f>
        <v>0</v>
      </c>
      <c r="E7009" s="23" t="s">
        <v>1473</v>
      </c>
      <c r="F7009" s="23">
        <f>IFERROR(VLOOKUP(E7009,hoja!$A$2:$E$6970,4,FALSE),0)</f>
        <v>0</v>
      </c>
      <c r="G7009" s="23">
        <f>IFERROR(VLOOKUP(E7009,hoja!$A$2:$E$970,5,FALSE),0)</f>
        <v>0</v>
      </c>
      <c r="H7009" s="103">
        <f>IFERROR(VLOOKUP(E7009,hoja!A:C,3,FALSE),0)</f>
        <v>0</v>
      </c>
      <c r="I7009" s="24" t="str">
        <f t="shared" si="2086"/>
        <v>00</v>
      </c>
      <c r="L7009" s="23" t="str">
        <f t="shared" si="2087"/>
        <v>REGIONAL</v>
      </c>
      <c r="M7009" s="40" t="s">
        <v>618</v>
      </c>
      <c r="N7009" s="23" t="s">
        <v>622</v>
      </c>
      <c r="O7009" s="23">
        <f t="shared" si="2088"/>
        <v>25</v>
      </c>
      <c r="P7009" s="23" t="str">
        <f t="shared" si="2089"/>
        <v>00Principal</v>
      </c>
    </row>
    <row r="7010" spans="1:16" ht="15" hidden="1" customHeight="1">
      <c r="A7010" s="23" t="s">
        <v>1475</v>
      </c>
      <c r="B7010" s="23" t="str">
        <f>IFERROR(VLOOKUP(A7010,hoja!$A$2:$E$970,4,FALSE),0)</f>
        <v>OCCIDENTE</v>
      </c>
      <c r="C7010" s="23" t="str">
        <f>IFERROR(VLOOKUP(A7010,hoja!$A$2:$E$1370,5,FALSE),0)</f>
        <v>IPIALES</v>
      </c>
      <c r="D7010" s="23" t="str">
        <f>IFERROR(VLOOKUP(A7010,hoja!A:D,3,FALSE),0)</f>
        <v>0397</v>
      </c>
      <c r="E7010" s="23" t="s">
        <v>707</v>
      </c>
      <c r="F7010" s="23" t="str">
        <f>IFERROR(VLOOKUP(E7010,hoja!$A$2:$E$6970,4,FALSE),0)</f>
        <v>OCCIDENTE</v>
      </c>
      <c r="G7010" s="23" t="str">
        <f>IFERROR(VLOOKUP(E7010,hoja!$A$2:$E$970,5,FALSE),0)</f>
        <v>IPIALES</v>
      </c>
      <c r="H7010" s="103" t="str">
        <f>IFERROR(VLOOKUP(E7010,hoja!A:C,3,FALSE),0)</f>
        <v>0397</v>
      </c>
      <c r="I7010" s="24" t="str">
        <f t="shared" si="2086"/>
        <v>03970397</v>
      </c>
      <c r="K7010" s="23">
        <v>1</v>
      </c>
      <c r="L7010" s="23" t="str">
        <f t="shared" si="2087"/>
        <v>REGIONAL</v>
      </c>
      <c r="M7010" s="40" t="s">
        <v>618</v>
      </c>
      <c r="N7010" s="23" t="s">
        <v>622</v>
      </c>
      <c r="O7010" s="23">
        <f t="shared" si="2088"/>
        <v>25</v>
      </c>
      <c r="P7010" s="23" t="str">
        <f t="shared" si="2089"/>
        <v>03970397Principal</v>
      </c>
    </row>
    <row r="7011" spans="1:16" ht="15" hidden="1" customHeight="1">
      <c r="A7011" s="23" t="s">
        <v>1476</v>
      </c>
      <c r="B7011" s="23" t="str">
        <f>IFERROR(VLOOKUP(A7011,hoja!$A$2:$E$970,4,FALSE),0)</f>
        <v>CENTRO</v>
      </c>
      <c r="C7011" s="23" t="str">
        <f>IFERROR(VLOOKUP(A7011,hoja!$A$2:$E$1370,5,FALSE),0)</f>
        <v>BOGOTÁ</v>
      </c>
      <c r="D7011" s="23" t="str">
        <f>IFERROR(VLOOKUP(A7011,hoja!A:D,3,FALSE),0)</f>
        <v>0002</v>
      </c>
      <c r="E7011" s="23" t="s">
        <v>1477</v>
      </c>
      <c r="F7011" s="23" t="str">
        <f>IFERROR(VLOOKUP(E7011,hoja!$A$2:$E$6970,4,FALSE),0)</f>
        <v>COSTA</v>
      </c>
      <c r="G7011" s="23" t="str">
        <f>IFERROR(VLOOKUP(E7011,hoja!$A$2:$E$970,5,FALSE),0)</f>
        <v>SAN ANDRES</v>
      </c>
      <c r="H7011" s="103" t="str">
        <f>IFERROR(VLOOKUP(E7011,hoja!A:C,3,FALSE),0)</f>
        <v>0116</v>
      </c>
      <c r="I7011" s="24" t="str">
        <f t="shared" si="2086"/>
        <v>00020116</v>
      </c>
      <c r="L7011" s="23" t="str">
        <f t="shared" si="2087"/>
        <v>NACIONAL</v>
      </c>
      <c r="M7011" s="40" t="s">
        <v>618</v>
      </c>
      <c r="N7011" s="23" t="s">
        <v>622</v>
      </c>
      <c r="O7011" s="23">
        <f t="shared" si="2088"/>
        <v>25</v>
      </c>
      <c r="P7011" s="23" t="str">
        <f t="shared" si="2089"/>
        <v>00020116Principal</v>
      </c>
    </row>
    <row r="7012" spans="1:16" ht="15" hidden="1" customHeight="1">
      <c r="A7012" s="23" t="s">
        <v>1478</v>
      </c>
      <c r="B7012" s="23">
        <f>IFERROR(VLOOKUP(A7012,hoja!$A$2:$E$970,4,FALSE),0)</f>
        <v>0</v>
      </c>
      <c r="C7012" s="23">
        <f>IFERROR(VLOOKUP(A7012,hoja!$A$2:$E$1370,5,FALSE),0)</f>
        <v>0</v>
      </c>
      <c r="D7012" s="23">
        <f>IFERROR(VLOOKUP(A7012,hoja!A:D,3,FALSE),0)</f>
        <v>0</v>
      </c>
      <c r="E7012" s="23" t="s">
        <v>1476</v>
      </c>
      <c r="F7012" s="23" t="str">
        <f>IFERROR(VLOOKUP(E7012,hoja!$A$2:$E$6970,4,FALSE),0)</f>
        <v>CENTRO</v>
      </c>
      <c r="G7012" s="23" t="str">
        <f>IFERROR(VLOOKUP(E7012,hoja!$A$2:$E$970,5,FALSE),0)</f>
        <v>BOGOTÁ</v>
      </c>
      <c r="H7012" s="103" t="str">
        <f>IFERROR(VLOOKUP(E7012,hoja!A:C,3,FALSE),0)</f>
        <v>0002</v>
      </c>
      <c r="I7012" s="24" t="str">
        <f t="shared" si="2086"/>
        <v>00002</v>
      </c>
      <c r="L7012" s="23" t="str">
        <f t="shared" si="2087"/>
        <v>NACIONAL</v>
      </c>
      <c r="M7012" s="40" t="s">
        <v>618</v>
      </c>
      <c r="N7012" s="23" t="s">
        <v>622</v>
      </c>
      <c r="O7012" s="23">
        <f t="shared" si="2088"/>
        <v>25</v>
      </c>
      <c r="P7012" s="23" t="str">
        <f t="shared" si="2089"/>
        <v>00002Principal</v>
      </c>
    </row>
    <row r="7013" spans="1:16" ht="15" hidden="1" customHeight="1">
      <c r="A7013" s="23" t="s">
        <v>807</v>
      </c>
      <c r="B7013" s="23" t="str">
        <f>IFERROR(VLOOKUP(A7013,hoja!$A$2:$E$970,4,FALSE),0)</f>
        <v>CENTRO</v>
      </c>
      <c r="C7013" s="23" t="str">
        <f>IFERROR(VLOOKUP(A7013,hoja!$A$2:$E$1370,5,FALSE),0)</f>
        <v>BOGOTÁ</v>
      </c>
      <c r="D7013" s="23" t="str">
        <f>IFERROR(VLOOKUP(A7013,hoja!A:D,3,FALSE),0)</f>
        <v>0460</v>
      </c>
      <c r="E7013" s="23" t="s">
        <v>988</v>
      </c>
      <c r="F7013" s="23" t="str">
        <f>IFERROR(VLOOKUP(E7013,hoja!$A$2:$E$6970,4,FALSE),0)</f>
        <v>COSTA</v>
      </c>
      <c r="G7013" s="23" t="str">
        <f>IFERROR(VLOOKUP(E7013,hoja!$A$2:$E$970,5,FALSE),0)</f>
        <v>SAN ANDRES</v>
      </c>
      <c r="H7013" s="103" t="str">
        <f>IFERROR(VLOOKUP(E7013,hoja!A:C,3,FALSE),0)</f>
        <v>0116</v>
      </c>
      <c r="I7013" s="24" t="str">
        <f t="shared" si="2086"/>
        <v>04600116</v>
      </c>
      <c r="L7013" s="23" t="str">
        <f t="shared" si="2087"/>
        <v>NACIONAL</v>
      </c>
      <c r="M7013" s="40" t="s">
        <v>618</v>
      </c>
      <c r="N7013" s="23" t="s">
        <v>622</v>
      </c>
      <c r="O7013" s="23">
        <f t="shared" si="2088"/>
        <v>25</v>
      </c>
      <c r="P7013" s="23" t="str">
        <f t="shared" si="2089"/>
        <v>04600116Principal</v>
      </c>
    </row>
    <row r="7014" spans="1:16" ht="15" hidden="1" customHeight="1">
      <c r="A7014" s="26" t="s">
        <v>731</v>
      </c>
      <c r="B7014" s="23" t="str">
        <f>IFERROR(VLOOKUP(A7014,hoja!$A$2:$E$970,4,FALSE),0)</f>
        <v>SANTANDER</v>
      </c>
      <c r="C7014" s="23" t="str">
        <f>IFERROR(VLOOKUP(A7014,hoja!$A$2:$E$1370,5,FALSE),0)</f>
        <v>CÚCUTA</v>
      </c>
      <c r="D7014" s="23" t="str">
        <f>IFERROR(VLOOKUP(A7014,hoja!A:D,3,FALSE),0)</f>
        <v>0438</v>
      </c>
      <c r="E7014" s="23" t="s">
        <v>701</v>
      </c>
      <c r="F7014" s="23" t="str">
        <f>IFERROR(VLOOKUP(E7014,hoja!$A$2:$E$6970,4,FALSE),0)</f>
        <v>SANTANDER</v>
      </c>
      <c r="G7014" s="23" t="str">
        <f>IFERROR(VLOOKUP(E7014,hoja!$A$2:$E$970,5,FALSE),0)</f>
        <v>EL BANCO</v>
      </c>
      <c r="H7014" s="103" t="str">
        <f>IFERROR(VLOOKUP(E7014,hoja!A:C,3,FALSE),0)</f>
        <v>0436</v>
      </c>
      <c r="I7014" s="24" t="str">
        <f t="shared" si="2086"/>
        <v>04380436</v>
      </c>
      <c r="J7014" s="23">
        <v>31.833333333372138</v>
      </c>
      <c r="K7014" s="23">
        <v>265</v>
      </c>
      <c r="L7014" s="23" t="str">
        <f>IF(B7014=F7014,"REGIONAL","NACIONAL")</f>
        <v>REGIONAL</v>
      </c>
      <c r="M7014" s="23" t="s">
        <v>618</v>
      </c>
      <c r="N7014" s="23" t="str" cm="1">
        <f t="array" ref="N7014">IFERROR(IF(M7014="Principal","LES_ACTIVE",LES_INACTIVE),0)</f>
        <v>LES_ACTIVE</v>
      </c>
      <c r="O7014" s="23">
        <f t="shared" si="2088"/>
        <v>16</v>
      </c>
      <c r="P7014" s="23" t="str">
        <f t="shared" si="2089"/>
        <v>04380436Principal</v>
      </c>
    </row>
    <row r="7015" spans="1:16" ht="15" hidden="1" customHeight="1">
      <c r="A7015" s="23" t="s">
        <v>668</v>
      </c>
      <c r="B7015" s="23" t="str">
        <f>IFERROR(VLOOKUP(A7015,hoja!$A$2:$E$970,4,FALSE),0)</f>
        <v>COSTA</v>
      </c>
      <c r="C7015" s="23" t="str">
        <f>IFERROR(VLOOKUP(A7015,hoja!$A$2:$E$1370,5,FALSE),0)</f>
        <v>VALLEDUPAR</v>
      </c>
      <c r="D7015" s="23" t="str">
        <f>IFERROR(VLOOKUP(A7015,hoja!A:D,3,FALSE),0)</f>
        <v>0447</v>
      </c>
      <c r="E7015" s="23" t="s">
        <v>644</v>
      </c>
      <c r="F7015" s="23" t="str">
        <f>IFERROR(VLOOKUP(E7015,hoja!$A$2:$E$6970,4,FALSE),0)</f>
        <v>OCCIDENTE</v>
      </c>
      <c r="G7015" s="23" t="str">
        <f>IFERROR(VLOOKUP(E7015,hoja!$A$2:$E$970,5,FALSE),0)</f>
        <v>PEREIRA</v>
      </c>
      <c r="H7015" s="103" t="str">
        <f>IFERROR(VLOOKUP(E7015,hoja!A:C,3,FALSE),0)</f>
        <v>0198</v>
      </c>
      <c r="I7015" s="24" t="str">
        <f t="shared" si="2086"/>
        <v>04470198</v>
      </c>
      <c r="K7015" s="23">
        <v>995</v>
      </c>
      <c r="L7015" s="23" t="str">
        <f>IF(B7015=F7015,"REGIONAL","NACIONAL")</f>
        <v>NACIONAL</v>
      </c>
      <c r="M7015" s="23" t="s">
        <v>903</v>
      </c>
      <c r="N7015" s="23" cm="1">
        <f t="array" aca="1" ref="N7015" ca="1">IFERROR(IF(M7015="Principal","LES_ACTIVE",LES_INACTIVE),0)</f>
        <v>0</v>
      </c>
      <c r="O7015" s="23">
        <f t="shared" si="2088"/>
        <v>8</v>
      </c>
      <c r="P7015" s="23" t="str">
        <f t="shared" si="2089"/>
        <v>04470198Bucaramanga</v>
      </c>
    </row>
    <row r="7016" spans="1:16" ht="15" hidden="1" customHeight="1">
      <c r="A7016" s="23" t="s">
        <v>635</v>
      </c>
      <c r="B7016" s="23" t="str">
        <f>IFERROR(VLOOKUP(A7016,hoja!$A$2:$E$970,4,FALSE),0)</f>
        <v>CENTRO</v>
      </c>
      <c r="C7016" s="23" t="str">
        <f>IFERROR(VLOOKUP(A7016,hoja!$A$2:$E$1370,5,FALSE),0)</f>
        <v>BOGOTÁ</v>
      </c>
      <c r="D7016" s="23" t="str">
        <f>IFERROR(VLOOKUP(A7016,hoja!A:D,3,FALSE),0)</f>
        <v>0021</v>
      </c>
      <c r="E7016" s="40" t="s">
        <v>1479</v>
      </c>
      <c r="F7016" s="23" t="str">
        <f>IFERROR(VLOOKUP(E7016,hoja!$A$2:$E$6970,4,FALSE),0)</f>
        <v>CENTRO</v>
      </c>
      <c r="G7016" s="23" t="str">
        <f>IFERROR(VLOOKUP(E7016,hoja!$A$2:$E$970,5,FALSE),0)</f>
        <v>BOGOTÁ</v>
      </c>
      <c r="H7016" s="103" t="str">
        <f>IFERROR(VLOOKUP(E7016,hoja!A:C,3,FALSE),0)</f>
        <v>50795</v>
      </c>
      <c r="I7016" s="24" t="str">
        <f t="shared" ref="I7016:I7051" si="2090">D7016&amp;H7016</f>
        <v>002150795</v>
      </c>
      <c r="K7016" s="23">
        <v>6</v>
      </c>
      <c r="L7016" s="23" t="str">
        <f t="shared" ref="L7016:L7051" si="2091">IF(B7016=F7016,"REGIONAL","NACIONAL")</f>
        <v>REGIONAL</v>
      </c>
      <c r="M7016" s="23" t="s">
        <v>618</v>
      </c>
      <c r="N7016" s="23" t="str" cm="1">
        <f t="array" ref="N7016">IFERROR(IF(M7016="Principal","LES_ACTIVE",LES_INACTIVE),0)</f>
        <v>LES_ACTIVE</v>
      </c>
      <c r="O7016" s="23">
        <f t="shared" ref="O7016:O7078" si="2092">IF(K7016&lt;=250,25,IF(K7016&lt;=500,16,IF(K7016&lt;=800,12,IF(K7016&lt;=1100,8,IF(K7016&lt;=1400,6,IF(K7016&lt;=1700,5))))))</f>
        <v>25</v>
      </c>
      <c r="P7016" s="23" t="str">
        <f t="shared" ref="P7016:P7051" si="2093">D7016&amp;H7016&amp;M7016</f>
        <v>002150795Principal</v>
      </c>
    </row>
    <row r="7017" spans="1:16" ht="15" hidden="1" customHeight="1">
      <c r="A7017" s="23" t="s">
        <v>642</v>
      </c>
      <c r="B7017" s="23" t="str">
        <f>IFERROR(VLOOKUP(A7017,hoja!$A$2:$E$970,4,FALSE),0)</f>
        <v>COSTA</v>
      </c>
      <c r="C7017" s="23" t="str">
        <f>IFERROR(VLOOKUP(A7017,hoja!$A$2:$E$1370,5,FALSE),0)</f>
        <v>BARRANQUILLA</v>
      </c>
      <c r="D7017" s="23" t="str">
        <f>IFERROR(VLOOKUP(A7017,hoja!A:D,3,FALSE),0)</f>
        <v>0111</v>
      </c>
      <c r="E7017" s="40" t="s">
        <v>1480</v>
      </c>
      <c r="F7017" s="23" t="str">
        <f>IFERROR(VLOOKUP(E7017,hoja!$A$2:$E$6970,4,FALSE),0)</f>
        <v>COSTA</v>
      </c>
      <c r="G7017" s="23" t="str">
        <f>IFERROR(VLOOKUP(E7017,hoja!$A$2:$E$970,5,FALSE),0)</f>
        <v>MALAMBO</v>
      </c>
      <c r="H7017" s="103" t="str">
        <f>IFERROR(VLOOKUP(E7017,hoja!A:C,3,FALSE),0)</f>
        <v>50239</v>
      </c>
      <c r="I7017" s="24" t="str">
        <f t="shared" si="2090"/>
        <v>011150239</v>
      </c>
      <c r="K7017" s="23">
        <v>7</v>
      </c>
      <c r="L7017" s="23" t="str">
        <f t="shared" si="2091"/>
        <v>REGIONAL</v>
      </c>
      <c r="M7017" s="23" t="s">
        <v>618</v>
      </c>
      <c r="N7017" s="23" t="str" cm="1">
        <f t="array" ref="N7017">IFERROR(IF(M7017="Principal","LES_ACTIVE",LES_INACTIVE),0)</f>
        <v>LES_ACTIVE</v>
      </c>
      <c r="O7017" s="23">
        <f t="shared" si="2092"/>
        <v>25</v>
      </c>
      <c r="P7017" s="23" t="str">
        <f t="shared" si="2093"/>
        <v>011150239Principal</v>
      </c>
    </row>
    <row r="7018" spans="1:16" ht="15" hidden="1" customHeight="1">
      <c r="A7018" s="23" t="s">
        <v>95</v>
      </c>
      <c r="B7018" s="23" t="str">
        <f>IFERROR(VLOOKUP(A7018,hoja!$A$2:$E$970,4,FALSE),0)</f>
        <v>OCCIDENTE</v>
      </c>
      <c r="C7018" s="23" t="str">
        <f>IFERROR(VLOOKUP(A7018,hoja!$A$2:$E$1370,5,FALSE),0)</f>
        <v>CALI</v>
      </c>
      <c r="D7018" s="23" t="str">
        <f>IFERROR(VLOOKUP(A7018,hoja!A:D,3,FALSE),0)</f>
        <v>3024</v>
      </c>
      <c r="E7018" s="40" t="s">
        <v>49</v>
      </c>
      <c r="F7018" s="23" t="str">
        <f>IFERROR(VLOOKUP(E7018,hoja!$A$2:$E$6970,4,FALSE),0)</f>
        <v>OCCIDENTE</v>
      </c>
      <c r="G7018" s="23" t="str">
        <f>IFERROR(VLOOKUP(E7018,hoja!$A$2:$E$970,5,FALSE),0)</f>
        <v>ARMENIA</v>
      </c>
      <c r="H7018" s="103" t="str">
        <f>IFERROR(VLOOKUP(E7018,hoja!A:C,3,FALSE),0)</f>
        <v>60142</v>
      </c>
      <c r="I7018" s="24" t="str">
        <f t="shared" si="2090"/>
        <v>302460142</v>
      </c>
      <c r="K7018" s="23">
        <v>179</v>
      </c>
      <c r="L7018" s="23" t="str">
        <f t="shared" si="2091"/>
        <v>REGIONAL</v>
      </c>
      <c r="M7018" s="23" t="s">
        <v>618</v>
      </c>
      <c r="N7018" s="23" t="str" cm="1">
        <f t="array" ref="N7018">IFERROR(IF(M7018="Principal","LES_ACTIVE",LES_INACTIVE),0)</f>
        <v>LES_ACTIVE</v>
      </c>
      <c r="O7018" s="23">
        <f t="shared" si="2092"/>
        <v>25</v>
      </c>
      <c r="P7018" s="23" t="str">
        <f t="shared" si="2093"/>
        <v>302460142Principal</v>
      </c>
    </row>
    <row r="7019" spans="1:16" ht="15" hidden="1" customHeight="1">
      <c r="A7019" s="23" t="s">
        <v>635</v>
      </c>
      <c r="B7019" s="23" t="str">
        <f>IFERROR(VLOOKUP(A7019,hoja!$A$2:$E$970,4,FALSE),0)</f>
        <v>CENTRO</v>
      </c>
      <c r="C7019" s="23" t="str">
        <f>IFERROR(VLOOKUP(A7019,hoja!$A$2:$E$1370,5,FALSE),0)</f>
        <v>BOGOTÁ</v>
      </c>
      <c r="D7019" s="23" t="str">
        <f>IFERROR(VLOOKUP(A7019,hoja!A:D,3,FALSE),0)</f>
        <v>0021</v>
      </c>
      <c r="E7019" s="40" t="s">
        <v>1481</v>
      </c>
      <c r="F7019" s="23" t="str">
        <f>IFERROR(VLOOKUP(E7019,hoja!$A$2:$E$6970,4,FALSE),0)</f>
        <v>CENTRO</v>
      </c>
      <c r="G7019" s="23" t="str">
        <f>IFERROR(VLOOKUP(E7019,hoja!$A$2:$E$970,5,FALSE),0)</f>
        <v>BOGOTÁ</v>
      </c>
      <c r="H7019" s="103" t="str">
        <f>IFERROR(VLOOKUP(E7019,hoja!A:C,3,FALSE),0)</f>
        <v>50794</v>
      </c>
      <c r="I7019" s="24" t="str">
        <f t="shared" si="2090"/>
        <v>002150794</v>
      </c>
      <c r="K7019" s="23">
        <v>6</v>
      </c>
      <c r="L7019" s="23" t="str">
        <f t="shared" si="2091"/>
        <v>REGIONAL</v>
      </c>
      <c r="M7019" s="23" t="s">
        <v>618</v>
      </c>
      <c r="N7019" s="23" t="str" cm="1">
        <f t="array" ref="N7019">IFERROR(IF(M7019="Principal","LES_ACTIVE",LES_INACTIVE),0)</f>
        <v>LES_ACTIVE</v>
      </c>
      <c r="O7019" s="23">
        <f t="shared" si="2092"/>
        <v>25</v>
      </c>
      <c r="P7019" s="23" t="str">
        <f t="shared" si="2093"/>
        <v>002150794Principal</v>
      </c>
    </row>
    <row r="7020" spans="1:16" ht="15" hidden="1" customHeight="1">
      <c r="A7020" s="23" t="s">
        <v>635</v>
      </c>
      <c r="B7020" s="23" t="str">
        <f>IFERROR(VLOOKUP(A7020,hoja!$A$2:$E$970,4,FALSE),0)</f>
        <v>CENTRO</v>
      </c>
      <c r="C7020" s="23" t="str">
        <f>IFERROR(VLOOKUP(A7020,hoja!$A$2:$E$1370,5,FALSE),0)</f>
        <v>BOGOTÁ</v>
      </c>
      <c r="D7020" s="23" t="str">
        <f>IFERROR(VLOOKUP(A7020,hoja!A:D,3,FALSE),0)</f>
        <v>0021</v>
      </c>
      <c r="E7020" s="40" t="s">
        <v>1482</v>
      </c>
      <c r="F7020" s="23" t="str">
        <f>IFERROR(VLOOKUP(E7020,hoja!$A$2:$E$6970,4,FALSE),0)</f>
        <v>CENTRO</v>
      </c>
      <c r="G7020" s="23" t="str">
        <f>IFERROR(VLOOKUP(E7020,hoja!$A$2:$E$970,5,FALSE),0)</f>
        <v>BOGOTÁ</v>
      </c>
      <c r="H7020" s="103" t="str">
        <f>IFERROR(VLOOKUP(E7020,hoja!A:C,3,FALSE),0)</f>
        <v>50698</v>
      </c>
      <c r="I7020" s="24" t="str">
        <f t="shared" si="2090"/>
        <v>002150698</v>
      </c>
      <c r="K7020" s="23">
        <v>12</v>
      </c>
      <c r="L7020" s="23" t="str">
        <f t="shared" si="2091"/>
        <v>REGIONAL</v>
      </c>
      <c r="M7020" s="23" t="s">
        <v>618</v>
      </c>
      <c r="N7020" s="23" t="str" cm="1">
        <f t="array" ref="N7020">IFERROR(IF(M7020="Principal","LES_ACTIVE",LES_INACTIVE),0)</f>
        <v>LES_ACTIVE</v>
      </c>
      <c r="O7020" s="23">
        <f t="shared" si="2092"/>
        <v>25</v>
      </c>
      <c r="P7020" s="23" t="str">
        <f t="shared" si="2093"/>
        <v>002150698Principal</v>
      </c>
    </row>
    <row r="7021" spans="1:16" ht="15" hidden="1" customHeight="1">
      <c r="A7021" s="23" t="s">
        <v>635</v>
      </c>
      <c r="B7021" s="23" t="str">
        <f>IFERROR(VLOOKUP(A7021,hoja!$A$2:$E$970,4,FALSE),0)</f>
        <v>CENTRO</v>
      </c>
      <c r="C7021" s="23" t="str">
        <f>IFERROR(VLOOKUP(A7021,hoja!$A$2:$E$1370,5,FALSE),0)</f>
        <v>BOGOTÁ</v>
      </c>
      <c r="D7021" s="23" t="str">
        <f>IFERROR(VLOOKUP(A7021,hoja!A:D,3,FALSE),0)</f>
        <v>0021</v>
      </c>
      <c r="E7021" s="40" t="s">
        <v>1483</v>
      </c>
      <c r="F7021" s="23" t="str">
        <f>IFERROR(VLOOKUP(E7021,hoja!$A$2:$E$6970,4,FALSE),0)</f>
        <v>CENTRO</v>
      </c>
      <c r="G7021" s="23" t="str">
        <f>IFERROR(VLOOKUP(E7021,hoja!$A$2:$E$970,5,FALSE),0)</f>
        <v>BOGOTÁ</v>
      </c>
      <c r="H7021" s="103" t="str">
        <f>IFERROR(VLOOKUP(E7021,hoja!A:C,3,FALSE),0)</f>
        <v>50682</v>
      </c>
      <c r="I7021" s="24" t="str">
        <f t="shared" si="2090"/>
        <v>002150682</v>
      </c>
      <c r="K7021" s="23">
        <v>13</v>
      </c>
      <c r="L7021" s="23" t="str">
        <f t="shared" si="2091"/>
        <v>REGIONAL</v>
      </c>
      <c r="M7021" s="23" t="s">
        <v>618</v>
      </c>
      <c r="N7021" s="23" t="str" cm="1">
        <f t="array" ref="N7021">IFERROR(IF(M7021="Principal","LES_ACTIVE",LES_INACTIVE),0)</f>
        <v>LES_ACTIVE</v>
      </c>
      <c r="O7021" s="23">
        <f t="shared" si="2092"/>
        <v>25</v>
      </c>
      <c r="P7021" s="23" t="str">
        <f t="shared" si="2093"/>
        <v>002150682Principal</v>
      </c>
    </row>
    <row r="7022" spans="1:16" ht="15" hidden="1" customHeight="1">
      <c r="A7022" s="23" t="s">
        <v>95</v>
      </c>
      <c r="B7022" s="23" t="str">
        <f>IFERROR(VLOOKUP(A7022,hoja!$A$2:$E$970,4,FALSE),0)</f>
        <v>OCCIDENTE</v>
      </c>
      <c r="C7022" s="23" t="str">
        <f>IFERROR(VLOOKUP(A7022,hoja!$A$2:$E$1370,5,FALSE),0)</f>
        <v>CALI</v>
      </c>
      <c r="D7022" s="23" t="str">
        <f>IFERROR(VLOOKUP(A7022,hoja!A:D,3,FALSE),0)</f>
        <v>3024</v>
      </c>
      <c r="E7022" s="40" t="s">
        <v>670</v>
      </c>
      <c r="F7022" s="23" t="str">
        <f>IFERROR(VLOOKUP(E7022,hoja!$A$2:$E$6970,4,FALSE),0)</f>
        <v>OCCIDENTE</v>
      </c>
      <c r="G7022" s="23" t="str">
        <f>IFERROR(VLOOKUP(E7022,hoja!$A$2:$E$970,5,FALSE),0)</f>
        <v>PEREIRA</v>
      </c>
      <c r="H7022" s="103" t="str">
        <f>IFERROR(VLOOKUP(E7022,hoja!A:C,3,FALSE),0)</f>
        <v>0134</v>
      </c>
      <c r="I7022" s="24" t="str">
        <f t="shared" si="2090"/>
        <v>30240134</v>
      </c>
      <c r="K7022" s="23">
        <v>211</v>
      </c>
      <c r="L7022" s="23" t="str">
        <f t="shared" si="2091"/>
        <v>REGIONAL</v>
      </c>
      <c r="M7022" s="23" t="s">
        <v>618</v>
      </c>
      <c r="N7022" s="23" t="str" cm="1">
        <f t="array" ref="N7022">IFERROR(IF(M7022="Principal","LES_ACTIVE",LES_INACTIVE),0)</f>
        <v>LES_ACTIVE</v>
      </c>
      <c r="O7022" s="23">
        <f t="shared" si="2092"/>
        <v>25</v>
      </c>
      <c r="P7022" s="23" t="str">
        <f t="shared" si="2093"/>
        <v>30240134Principal</v>
      </c>
    </row>
    <row r="7023" spans="1:16" ht="15" hidden="1" customHeight="1">
      <c r="A7023" s="23" t="s">
        <v>635</v>
      </c>
      <c r="B7023" s="23" t="str">
        <f>IFERROR(VLOOKUP(A7023,hoja!$A$2:$E$970,4,FALSE),0)</f>
        <v>CENTRO</v>
      </c>
      <c r="C7023" s="23" t="str">
        <f>IFERROR(VLOOKUP(A7023,hoja!$A$2:$E$1370,5,FALSE),0)</f>
        <v>BOGOTÁ</v>
      </c>
      <c r="D7023" s="23" t="str">
        <f>IFERROR(VLOOKUP(A7023,hoja!A:D,3,FALSE),0)</f>
        <v>0021</v>
      </c>
      <c r="E7023" s="40" t="s">
        <v>1484</v>
      </c>
      <c r="F7023" s="23" t="str">
        <f>IFERROR(VLOOKUP(E7023,hoja!$A$2:$E$6970,4,FALSE),0)</f>
        <v>ANTIOQUIA</v>
      </c>
      <c r="G7023" s="23" t="str">
        <f>IFERROR(VLOOKUP(E7023,hoja!$A$2:$E$970,5,FALSE),0)</f>
        <v>MEDELLÍN</v>
      </c>
      <c r="H7023" s="103" t="str">
        <f>IFERROR(VLOOKUP(E7023,hoja!A:C,3,FALSE),0)</f>
        <v>50388</v>
      </c>
      <c r="I7023" s="24" t="str">
        <f t="shared" si="2090"/>
        <v>002150388</v>
      </c>
      <c r="K7023" s="23">
        <v>415</v>
      </c>
      <c r="L7023" s="23" t="str">
        <f t="shared" si="2091"/>
        <v>NACIONAL</v>
      </c>
      <c r="M7023" s="23" t="s">
        <v>618</v>
      </c>
      <c r="N7023" s="23" t="str" cm="1">
        <f t="array" ref="N7023">IFERROR(IF(M7023="Principal","LES_ACTIVE",LES_INACTIVE),0)</f>
        <v>LES_ACTIVE</v>
      </c>
      <c r="O7023" s="23">
        <f t="shared" si="2092"/>
        <v>16</v>
      </c>
      <c r="P7023" s="23" t="str">
        <f t="shared" si="2093"/>
        <v>002150388Principal</v>
      </c>
    </row>
    <row r="7024" spans="1:16" ht="15" hidden="1" customHeight="1">
      <c r="A7024" s="23" t="s">
        <v>635</v>
      </c>
      <c r="B7024" s="23" t="str">
        <f>IFERROR(VLOOKUP(A7024,hoja!$A$2:$E$970,4,FALSE),0)</f>
        <v>CENTRO</v>
      </c>
      <c r="C7024" s="23" t="str">
        <f>IFERROR(VLOOKUP(A7024,hoja!$A$2:$E$1370,5,FALSE),0)</f>
        <v>BOGOTÁ</v>
      </c>
      <c r="D7024" s="23" t="str">
        <f>IFERROR(VLOOKUP(A7024,hoja!A:D,3,FALSE),0)</f>
        <v>0021</v>
      </c>
      <c r="E7024" s="40" t="s">
        <v>1398</v>
      </c>
      <c r="F7024" s="23" t="str">
        <f>IFERROR(VLOOKUP(E7024,hoja!$A$2:$E$6970,4,FALSE),0)</f>
        <v>CENTRO</v>
      </c>
      <c r="G7024" s="23" t="str">
        <f>IFERROR(VLOOKUP(E7024,hoja!$A$2:$E$970,5,FALSE),0)</f>
        <v>BOGOTÁ</v>
      </c>
      <c r="H7024" s="103" t="str">
        <f>IFERROR(VLOOKUP(E7024,hoja!A:C,3,FALSE),0)</f>
        <v>0804</v>
      </c>
      <c r="I7024" s="24" t="str">
        <f t="shared" si="2090"/>
        <v>00210804</v>
      </c>
      <c r="K7024" s="23">
        <v>27</v>
      </c>
      <c r="L7024" s="23" t="str">
        <f t="shared" si="2091"/>
        <v>REGIONAL</v>
      </c>
      <c r="M7024" s="23" t="s">
        <v>618</v>
      </c>
      <c r="N7024" s="23" t="str" cm="1">
        <f t="array" ref="N7024">IFERROR(IF(M7024="Principal","LES_ACTIVE",LES_INACTIVE),0)</f>
        <v>LES_ACTIVE</v>
      </c>
      <c r="O7024" s="23">
        <f t="shared" si="2092"/>
        <v>25</v>
      </c>
      <c r="P7024" s="23" t="str">
        <f t="shared" si="2093"/>
        <v>00210804Principal</v>
      </c>
    </row>
    <row r="7025" spans="1:16" ht="15" hidden="1" customHeight="1">
      <c r="A7025" s="23" t="s">
        <v>792</v>
      </c>
      <c r="B7025" s="23" t="str">
        <f>IFERROR(VLOOKUP(A7025,hoja!$A$2:$E$970,4,FALSE),0)</f>
        <v>CENTRO</v>
      </c>
      <c r="C7025" s="23" t="str">
        <f>IFERROR(VLOOKUP(A7025,hoja!$A$2:$E$1370,5,FALSE),0)</f>
        <v>BOGOTÁ</v>
      </c>
      <c r="D7025" s="23" t="str">
        <f>IFERROR(VLOOKUP(A7025,hoja!A:D,3,FALSE),0)</f>
        <v>60042</v>
      </c>
      <c r="E7025" s="40" t="s">
        <v>650</v>
      </c>
      <c r="F7025" s="23" t="str">
        <f>IFERROR(VLOOKUP(E7025,hoja!$A$2:$E$6970,4,FALSE),0)</f>
        <v>OCCIDENTE</v>
      </c>
      <c r="G7025" s="23" t="str">
        <f>IFERROR(VLOOKUP(E7025,hoja!$A$2:$E$970,5,FALSE),0)</f>
        <v>CALOTO</v>
      </c>
      <c r="H7025" s="103" t="str">
        <f>IFERROR(VLOOKUP(E7025,hoja!A:C,3,FALSE),0)</f>
        <v>0445</v>
      </c>
      <c r="I7025" s="24" t="str">
        <f t="shared" si="2090"/>
        <v>600420445</v>
      </c>
      <c r="K7025" s="23">
        <v>488</v>
      </c>
      <c r="L7025" s="23" t="str">
        <f t="shared" si="2091"/>
        <v>NACIONAL</v>
      </c>
      <c r="M7025" s="23" t="s">
        <v>618</v>
      </c>
      <c r="N7025" s="23" t="str" cm="1">
        <f t="array" ref="N7025">IFERROR(IF(M7025="Principal","LES_ACTIVE",LES_INACTIVE),0)</f>
        <v>LES_ACTIVE</v>
      </c>
      <c r="O7025" s="23">
        <f t="shared" si="2092"/>
        <v>16</v>
      </c>
      <c r="P7025" s="23" t="str">
        <f t="shared" si="2093"/>
        <v>600420445Principal</v>
      </c>
    </row>
    <row r="7026" spans="1:16" ht="15" hidden="1" customHeight="1">
      <c r="A7026" s="23" t="s">
        <v>666</v>
      </c>
      <c r="B7026" s="23" t="str">
        <f>IFERROR(VLOOKUP(A7026,hoja!$A$2:$E$970,4,FALSE),0)</f>
        <v>COSTA</v>
      </c>
      <c r="C7026" s="23" t="str">
        <f>IFERROR(VLOOKUP(A7026,hoja!$A$2:$E$1370,5,FALSE),0)</f>
        <v>SINCELEJO</v>
      </c>
      <c r="D7026" s="23" t="str">
        <f>IFERROR(VLOOKUP(A7026,hoja!A:D,3,FALSE),0)</f>
        <v>0382</v>
      </c>
      <c r="E7026" s="40" t="s">
        <v>693</v>
      </c>
      <c r="F7026" s="23" t="str">
        <f>IFERROR(VLOOKUP(E7026,hoja!$A$2:$E$6970,4,FALSE),0)</f>
        <v>COSTA</v>
      </c>
      <c r="G7026" s="23" t="str">
        <f>IFERROR(VLOOKUP(E7026,hoja!$A$2:$E$970,5,FALSE),0)</f>
        <v>BOSCONIA</v>
      </c>
      <c r="H7026" s="103" t="str">
        <f>IFERROR(VLOOKUP(E7026,hoja!A:C,3,FALSE),0)</f>
        <v>0449</v>
      </c>
      <c r="I7026" s="24" t="str">
        <f t="shared" si="2090"/>
        <v>03820449</v>
      </c>
      <c r="K7026" s="23">
        <v>222</v>
      </c>
      <c r="L7026" s="23" t="str">
        <f t="shared" si="2091"/>
        <v>REGIONAL</v>
      </c>
      <c r="M7026" s="23" t="s">
        <v>618</v>
      </c>
      <c r="N7026" s="23" t="str" cm="1">
        <f t="array" ref="N7026">IFERROR(IF(M7026="Principal","LES_ACTIVE",LES_INACTIVE),0)</f>
        <v>LES_ACTIVE</v>
      </c>
      <c r="O7026" s="23">
        <f t="shared" si="2092"/>
        <v>25</v>
      </c>
      <c r="P7026" s="23" t="str">
        <f t="shared" si="2093"/>
        <v>03820449Principal</v>
      </c>
    </row>
    <row r="7027" spans="1:16" ht="15" hidden="1" customHeight="1">
      <c r="A7027" s="23" t="s">
        <v>672</v>
      </c>
      <c r="B7027" s="23" t="str">
        <f>IFERROR(VLOOKUP(A7027,hoja!$A$2:$E$970,4,FALSE),0)</f>
        <v>ANTIOQUIA</v>
      </c>
      <c r="C7027" s="23" t="str">
        <f>IFERROR(VLOOKUP(A7027,hoja!$A$2:$E$1370,5,FALSE),0)</f>
        <v>MEDELLÍN</v>
      </c>
      <c r="D7027" s="23" t="str">
        <f>IFERROR(VLOOKUP(A7027,hoja!A:D,3,FALSE),0)</f>
        <v>0092</v>
      </c>
      <c r="E7027" s="40" t="s">
        <v>1182</v>
      </c>
      <c r="F7027" s="23" t="str">
        <f>IFERROR(VLOOKUP(E7027,hoja!$A$2:$E$6970,4,FALSE),0)</f>
        <v>ANTIOQUIA</v>
      </c>
      <c r="G7027" s="23" t="str">
        <f>IFERROR(VLOOKUP(E7027,hoja!$A$2:$E$970,5,FALSE),0)</f>
        <v>RIONEGRO</v>
      </c>
      <c r="H7027" s="103" t="str">
        <f>IFERROR(VLOOKUP(E7027,hoja!A:C,3,FALSE),0)</f>
        <v>50575</v>
      </c>
      <c r="I7027" s="24" t="str">
        <f t="shared" si="2090"/>
        <v>009250575</v>
      </c>
      <c r="K7027" s="23">
        <v>48</v>
      </c>
      <c r="L7027" s="23" t="str">
        <f t="shared" si="2091"/>
        <v>REGIONAL</v>
      </c>
      <c r="M7027" s="23" t="s">
        <v>618</v>
      </c>
      <c r="N7027" s="23" t="str" cm="1">
        <f t="array" ref="N7027">IFERROR(IF(M7027="Principal","LES_ACTIVE",LES_INACTIVE),0)</f>
        <v>LES_ACTIVE</v>
      </c>
      <c r="O7027" s="23">
        <f t="shared" si="2092"/>
        <v>25</v>
      </c>
      <c r="P7027" s="23" t="str">
        <f t="shared" si="2093"/>
        <v>009250575Principal</v>
      </c>
    </row>
    <row r="7028" spans="1:16" ht="15" hidden="1" customHeight="1">
      <c r="A7028" s="23" t="s">
        <v>581</v>
      </c>
      <c r="B7028" s="23" t="str">
        <f>IFERROR(VLOOKUP(A7028,hoja!$A$2:$E$970,4,FALSE),0)</f>
        <v>OCCIDENTE</v>
      </c>
      <c r="C7028" s="23" t="str">
        <f>IFERROR(VLOOKUP(A7028,hoja!$A$2:$E$1370,5,FALSE),0)</f>
        <v>CALI</v>
      </c>
      <c r="D7028" s="23" t="str">
        <f>IFERROR(VLOOKUP(A7028,hoja!A:D,3,FALSE),0)</f>
        <v>60043</v>
      </c>
      <c r="E7028" s="40" t="s">
        <v>1485</v>
      </c>
      <c r="F7028" s="23" t="str">
        <f>IFERROR(VLOOKUP(E7028,hoja!$A$2:$E$6970,4,FALSE),0)</f>
        <v>OCCIDENTE</v>
      </c>
      <c r="G7028" s="23" t="str">
        <f>IFERROR(VLOOKUP(E7028,hoja!$A$2:$E$970,5,FALSE),0)</f>
        <v>CALI</v>
      </c>
      <c r="H7028" s="103" t="str">
        <f>IFERROR(VLOOKUP(E7028,hoja!A:C,3,FALSE),0)</f>
        <v>50799</v>
      </c>
      <c r="I7028" s="24" t="str">
        <f t="shared" si="2090"/>
        <v>6004350799</v>
      </c>
      <c r="K7028" s="23">
        <v>31</v>
      </c>
      <c r="L7028" s="23" t="str">
        <f t="shared" si="2091"/>
        <v>REGIONAL</v>
      </c>
      <c r="M7028" s="23" t="s">
        <v>618</v>
      </c>
      <c r="N7028" s="23" t="str" cm="1">
        <f t="array" ref="N7028">IFERROR(IF(M7028="Principal","LES_ACTIVE",LES_INACTIVE),0)</f>
        <v>LES_ACTIVE</v>
      </c>
      <c r="O7028" s="23">
        <f t="shared" si="2092"/>
        <v>25</v>
      </c>
      <c r="P7028" s="23" t="str">
        <f t="shared" si="2093"/>
        <v>6004350799Principal</v>
      </c>
    </row>
    <row r="7029" spans="1:16" ht="15" hidden="1" customHeight="1">
      <c r="A7029" s="23" t="s">
        <v>107</v>
      </c>
      <c r="B7029" s="23" t="str">
        <f>IFERROR(VLOOKUP(A7029,hoja!$A$2:$E$970,4,FALSE),0)</f>
        <v>COSTA</v>
      </c>
      <c r="C7029" s="23" t="str">
        <f>IFERROR(VLOOKUP(A7029,hoja!$A$2:$E$1370,5,FALSE),0)</f>
        <v>CARTAGENA</v>
      </c>
      <c r="D7029" s="23" t="str">
        <f>IFERROR(VLOOKUP(A7029,hoja!A:D,3,FALSE),0)</f>
        <v>60018</v>
      </c>
      <c r="E7029" s="40" t="s">
        <v>661</v>
      </c>
      <c r="F7029" s="23" t="str">
        <f>IFERROR(VLOOKUP(E7029,hoja!$A$2:$E$6970,4,FALSE),0)</f>
        <v>COSTA</v>
      </c>
      <c r="G7029" s="23" t="str">
        <f>IFERROR(VLOOKUP(E7029,hoja!$A$2:$E$970,5,FALSE),0)</f>
        <v>CARTAGENA</v>
      </c>
      <c r="H7029" s="103" t="str">
        <f>IFERROR(VLOOKUP(E7029,hoja!A:C,3,FALSE),0)</f>
        <v>0113</v>
      </c>
      <c r="I7029" s="24" t="str">
        <f t="shared" si="2090"/>
        <v>600180113</v>
      </c>
      <c r="K7029" s="23">
        <v>2</v>
      </c>
      <c r="L7029" s="23" t="str">
        <f t="shared" si="2091"/>
        <v>REGIONAL</v>
      </c>
      <c r="M7029" s="23" t="s">
        <v>618</v>
      </c>
      <c r="N7029" s="23" t="str" cm="1">
        <f t="array" ref="N7029">IFERROR(IF(M7029="Principal","LES_ACTIVE",LES_INACTIVE),0)</f>
        <v>LES_ACTIVE</v>
      </c>
      <c r="O7029" s="23">
        <f t="shared" si="2092"/>
        <v>25</v>
      </c>
      <c r="P7029" s="23" t="str">
        <f t="shared" si="2093"/>
        <v>600180113Principal</v>
      </c>
    </row>
    <row r="7030" spans="1:16" ht="15" hidden="1" customHeight="1">
      <c r="A7030" s="23" t="s">
        <v>629</v>
      </c>
      <c r="B7030" s="23" t="str">
        <f>IFERROR(VLOOKUP(A7030,hoja!$A$2:$E$970,4,FALSE),0)</f>
        <v>CENTRO</v>
      </c>
      <c r="C7030" s="23" t="str">
        <f>IFERROR(VLOOKUP(A7030,hoja!$A$2:$E$1370,5,FALSE),0)</f>
        <v>ZIPAQUIRÁ</v>
      </c>
      <c r="D7030" s="23" t="str">
        <f>IFERROR(VLOOKUP(A7030,hoja!A:D,3,FALSE),0)</f>
        <v>0032</v>
      </c>
      <c r="E7030" s="40" t="s">
        <v>1227</v>
      </c>
      <c r="F7030" s="23" t="str">
        <f>IFERROR(VLOOKUP(E7030,hoja!$A$2:$E$6970,4,FALSE),0)</f>
        <v>CENTRO</v>
      </c>
      <c r="G7030" s="23" t="str">
        <f>IFERROR(VLOOKUP(E7030,hoja!$A$2:$E$970,5,FALSE),0)</f>
        <v>BOGOTÁ</v>
      </c>
      <c r="H7030" s="103" t="str">
        <f>IFERROR(VLOOKUP(E7030,hoja!A:C,3,FALSE),0)</f>
        <v>50623</v>
      </c>
      <c r="I7030" s="24" t="str">
        <f t="shared" si="2090"/>
        <v>003250623</v>
      </c>
      <c r="K7030" s="23">
        <v>42</v>
      </c>
      <c r="L7030" s="23" t="str">
        <f t="shared" si="2091"/>
        <v>REGIONAL</v>
      </c>
      <c r="M7030" s="23" t="s">
        <v>618</v>
      </c>
      <c r="N7030" s="23" t="str" cm="1">
        <f t="array" ref="N7030">IFERROR(IF(M7030="Principal","LES_ACTIVE",LES_INACTIVE),0)</f>
        <v>LES_ACTIVE</v>
      </c>
      <c r="O7030" s="23">
        <f t="shared" si="2092"/>
        <v>25</v>
      </c>
      <c r="P7030" s="23" t="str">
        <f t="shared" si="2093"/>
        <v>003250623Principal</v>
      </c>
    </row>
    <row r="7031" spans="1:16" ht="15" hidden="1" customHeight="1">
      <c r="A7031" s="23" t="s">
        <v>663</v>
      </c>
      <c r="B7031" s="23" t="str">
        <f>IFERROR(VLOOKUP(A7031,hoja!$A$2:$E$970,4,FALSE),0)</f>
        <v>CENTRO</v>
      </c>
      <c r="C7031" s="23" t="str">
        <f>IFERROR(VLOOKUP(A7031,hoja!$A$2:$E$1370,5,FALSE),0)</f>
        <v>MADRID</v>
      </c>
      <c r="D7031" s="23" t="str">
        <f>IFERROR(VLOOKUP(A7031,hoja!A:D,3,FALSE),0)</f>
        <v>0022</v>
      </c>
      <c r="E7031" s="40" t="s">
        <v>1109</v>
      </c>
      <c r="F7031" s="23" t="str">
        <f>IFERROR(VLOOKUP(E7031,hoja!$A$2:$E$6970,4,FALSE),0)</f>
        <v>CENTRO</v>
      </c>
      <c r="G7031" s="23" t="str">
        <f>IFERROR(VLOOKUP(E7031,hoja!$A$2:$E$970,5,FALSE),0)</f>
        <v>TOCANCIPÁ</v>
      </c>
      <c r="H7031" s="103" t="str">
        <f>IFERROR(VLOOKUP(E7031,hoja!A:C,3,FALSE),0)</f>
        <v>50513</v>
      </c>
      <c r="I7031" s="24" t="str">
        <f t="shared" si="2090"/>
        <v>002250513</v>
      </c>
      <c r="K7031" s="23">
        <v>58</v>
      </c>
      <c r="L7031" s="23" t="str">
        <f t="shared" si="2091"/>
        <v>REGIONAL</v>
      </c>
      <c r="M7031" s="23" t="s">
        <v>618</v>
      </c>
      <c r="N7031" s="23" t="str" cm="1">
        <f t="array" ref="N7031">IFERROR(IF(M7031="Principal","LES_ACTIVE",LES_INACTIVE),0)</f>
        <v>LES_ACTIVE</v>
      </c>
      <c r="O7031" s="23">
        <f t="shared" si="2092"/>
        <v>25</v>
      </c>
      <c r="P7031" s="23" t="str">
        <f t="shared" si="2093"/>
        <v>002250513Principal</v>
      </c>
    </row>
    <row r="7032" spans="1:16" ht="15" hidden="1" customHeight="1">
      <c r="A7032" s="23" t="s">
        <v>635</v>
      </c>
      <c r="B7032" s="23" t="str">
        <f>IFERROR(VLOOKUP(A7032,hoja!$A$2:$E$970,4,FALSE),0)</f>
        <v>CENTRO</v>
      </c>
      <c r="C7032" s="23" t="str">
        <f>IFERROR(VLOOKUP(A7032,hoja!$A$2:$E$1370,5,FALSE),0)</f>
        <v>BOGOTÁ</v>
      </c>
      <c r="D7032" s="23" t="str">
        <f>IFERROR(VLOOKUP(A7032,hoja!A:D,3,FALSE),0)</f>
        <v>0021</v>
      </c>
      <c r="E7032" s="40" t="s">
        <v>1042</v>
      </c>
      <c r="F7032" s="23" t="str">
        <f>IFERROR(VLOOKUP(E7032,hoja!$A$2:$E$6970,4,FALSE),0)</f>
        <v>ANTIOQUIA</v>
      </c>
      <c r="G7032" s="23" t="str">
        <f>IFERROR(VLOOKUP(E7032,hoja!$A$2:$E$970,5,FALSE),0)</f>
        <v>MEDELLÍN</v>
      </c>
      <c r="H7032" s="103" t="str">
        <f>IFERROR(VLOOKUP(E7032,hoja!A:C,3,FALSE),0)</f>
        <v>50217</v>
      </c>
      <c r="I7032" s="24" t="str">
        <f t="shared" si="2090"/>
        <v>002150217</v>
      </c>
      <c r="K7032" s="23">
        <v>437</v>
      </c>
      <c r="L7032" s="23" t="str">
        <f t="shared" si="2091"/>
        <v>NACIONAL</v>
      </c>
      <c r="M7032" s="23" t="s">
        <v>618</v>
      </c>
      <c r="N7032" s="23" t="str" cm="1">
        <f t="array" ref="N7032">IFERROR(IF(M7032="Principal","LES_ACTIVE",LES_INACTIVE),0)</f>
        <v>LES_ACTIVE</v>
      </c>
      <c r="O7032" s="23">
        <f t="shared" si="2092"/>
        <v>16</v>
      </c>
      <c r="P7032" s="23" t="str">
        <f t="shared" si="2093"/>
        <v>002150217Principal</v>
      </c>
    </row>
    <row r="7033" spans="1:16" ht="15" hidden="1" customHeight="1">
      <c r="A7033" s="23" t="s">
        <v>877</v>
      </c>
      <c r="B7033" s="23" t="str">
        <f>IFERROR(VLOOKUP(A7033,hoja!$A$2:$E$970,4,FALSE),0)</f>
        <v>CENTRO</v>
      </c>
      <c r="C7033" s="23" t="str">
        <f>IFERROR(VLOOKUP(A7033,hoja!$A$2:$E$1370,5,FALSE),0)</f>
        <v>NOBSA</v>
      </c>
      <c r="D7033" s="23" t="str">
        <f>IFERROR(VLOOKUP(A7033,hoja!A:D,3,FALSE),0)</f>
        <v>60125</v>
      </c>
      <c r="E7033" s="40" t="s">
        <v>71</v>
      </c>
      <c r="F7033" s="23" t="str">
        <f>IFERROR(VLOOKUP(E7033,hoja!$A$2:$E$6970,4,FALSE),0)</f>
        <v>CENTRO</v>
      </c>
      <c r="G7033" s="23" t="str">
        <f>IFERROR(VLOOKUP(E7033,hoja!$A$2:$E$970,5,FALSE),0)</f>
        <v>BOGOTÁ</v>
      </c>
      <c r="H7033" s="103" t="str">
        <f>IFERROR(VLOOKUP(E7033,hoja!A:C,3,FALSE),0)</f>
        <v>60015</v>
      </c>
      <c r="I7033" s="24" t="str">
        <f t="shared" si="2090"/>
        <v>6012560015</v>
      </c>
      <c r="K7033" s="23">
        <v>207</v>
      </c>
      <c r="L7033" s="23" t="str">
        <f t="shared" si="2091"/>
        <v>REGIONAL</v>
      </c>
      <c r="M7033" s="23" t="s">
        <v>618</v>
      </c>
      <c r="N7033" s="23" t="str" cm="1">
        <f t="array" ref="N7033">IFERROR(IF(M7033="Principal","LES_ACTIVE",LES_INACTIVE),0)</f>
        <v>LES_ACTIVE</v>
      </c>
      <c r="O7033" s="23">
        <f t="shared" si="2092"/>
        <v>25</v>
      </c>
      <c r="P7033" s="23" t="str">
        <f t="shared" si="2093"/>
        <v>6012560015Principal</v>
      </c>
    </row>
    <row r="7034" spans="1:16" ht="15" hidden="1" customHeight="1">
      <c r="A7034" s="23" t="s">
        <v>663</v>
      </c>
      <c r="B7034" s="23" t="str">
        <f>IFERROR(VLOOKUP(A7034,hoja!$A$2:$E$970,4,FALSE),0)</f>
        <v>CENTRO</v>
      </c>
      <c r="C7034" s="23" t="str">
        <f>IFERROR(VLOOKUP(A7034,hoja!$A$2:$E$1370,5,FALSE),0)</f>
        <v>MADRID</v>
      </c>
      <c r="D7034" s="23" t="str">
        <f>IFERROR(VLOOKUP(A7034,hoja!A:D,3,FALSE),0)</f>
        <v>0022</v>
      </c>
      <c r="E7034" s="40" t="s">
        <v>63</v>
      </c>
      <c r="F7034" s="23" t="str">
        <f>IFERROR(VLOOKUP(E7034,hoja!$A$2:$E$6970,4,FALSE),0)</f>
        <v>COSTA</v>
      </c>
      <c r="G7034" s="23" t="str">
        <f>IFERROR(VLOOKUP(E7034,hoja!$A$2:$E$970,5,FALSE),0)</f>
        <v>BARRANQUILLA</v>
      </c>
      <c r="H7034" s="103" t="str">
        <f>IFERROR(VLOOKUP(E7034,hoja!A:C,3,FALSE),0)</f>
        <v>60016</v>
      </c>
      <c r="I7034" s="24" t="str">
        <f t="shared" si="2090"/>
        <v>002260016</v>
      </c>
      <c r="K7034" s="23">
        <v>989</v>
      </c>
      <c r="L7034" s="23" t="str">
        <f t="shared" si="2091"/>
        <v>NACIONAL</v>
      </c>
      <c r="M7034" s="23" t="s">
        <v>618</v>
      </c>
      <c r="N7034" s="23" t="str" cm="1">
        <f t="array" ref="N7034">IFERROR(IF(M7034="Principal","LES_ACTIVE",LES_INACTIVE),0)</f>
        <v>LES_ACTIVE</v>
      </c>
      <c r="O7034" s="23">
        <f t="shared" si="2092"/>
        <v>8</v>
      </c>
      <c r="P7034" s="23" t="str">
        <f t="shared" si="2093"/>
        <v>002260016Principal</v>
      </c>
    </row>
    <row r="7035" spans="1:16" ht="15" hidden="1" customHeight="1">
      <c r="A7035" s="23" t="s">
        <v>1486</v>
      </c>
      <c r="B7035" s="23" t="str">
        <f>IFERROR(VLOOKUP(A7035,hoja!$A$2:$E$970,4,FALSE),0)</f>
        <v>CENTRO</v>
      </c>
      <c r="C7035" s="23" t="str">
        <f>IFERROR(VLOOKUP(A7035,hoja!$A$2:$E$1370,5,FALSE),0)</f>
        <v>BOGOTÁ</v>
      </c>
      <c r="D7035" s="23" t="str">
        <f>IFERROR(VLOOKUP(A7035,hoja!A:D,3,FALSE),0)</f>
        <v>50632</v>
      </c>
      <c r="E7035" s="40" t="s">
        <v>63</v>
      </c>
      <c r="F7035" s="23" t="str">
        <f>IFERROR(VLOOKUP(E7035,hoja!$A$2:$E$6970,4,FALSE),0)</f>
        <v>COSTA</v>
      </c>
      <c r="G7035" s="23" t="str">
        <f>IFERROR(VLOOKUP(E7035,hoja!$A$2:$E$970,5,FALSE),0)</f>
        <v>BARRANQUILLA</v>
      </c>
      <c r="H7035" s="103" t="str">
        <f>IFERROR(VLOOKUP(E7035,hoja!A:C,3,FALSE),0)</f>
        <v>60016</v>
      </c>
      <c r="I7035" s="24" t="str">
        <f t="shared" si="2090"/>
        <v>5063260016</v>
      </c>
      <c r="K7035" s="23">
        <v>1009</v>
      </c>
      <c r="L7035" s="23" t="str">
        <f t="shared" si="2091"/>
        <v>NACIONAL</v>
      </c>
      <c r="M7035" s="23" t="s">
        <v>618</v>
      </c>
      <c r="N7035" s="23" t="str" cm="1">
        <f t="array" ref="N7035">IFERROR(IF(M7035="Principal","LES_ACTIVE",LES_INACTIVE),0)</f>
        <v>LES_ACTIVE</v>
      </c>
      <c r="O7035" s="23">
        <f t="shared" si="2092"/>
        <v>8</v>
      </c>
      <c r="P7035" s="23" t="str">
        <f t="shared" si="2093"/>
        <v>5063260016Principal</v>
      </c>
    </row>
    <row r="7036" spans="1:16" ht="15" hidden="1" customHeight="1">
      <c r="A7036" s="23" t="s">
        <v>821</v>
      </c>
      <c r="B7036" s="23" t="str">
        <f>IFERROR(VLOOKUP(A7036,hoja!$A$2:$E$970,4,FALSE),0)</f>
        <v>CENTRO</v>
      </c>
      <c r="C7036" s="23" t="str">
        <f>IFERROR(VLOOKUP(A7036,hoja!$A$2:$E$1370,5,FALSE),0)</f>
        <v>BOGOTÁ</v>
      </c>
      <c r="D7036" s="23" t="str">
        <f>IFERROR(VLOOKUP(A7036,hoja!A:D,3,FALSE),0)</f>
        <v>10217</v>
      </c>
      <c r="E7036" s="40" t="s">
        <v>63</v>
      </c>
      <c r="F7036" s="23" t="str">
        <f>IFERROR(VLOOKUP(E7036,hoja!$A$2:$E$6970,4,FALSE),0)</f>
        <v>COSTA</v>
      </c>
      <c r="G7036" s="23" t="str">
        <f>IFERROR(VLOOKUP(E7036,hoja!$A$2:$E$970,5,FALSE),0)</f>
        <v>BARRANQUILLA</v>
      </c>
      <c r="H7036" s="103" t="str">
        <f>IFERROR(VLOOKUP(E7036,hoja!A:C,3,FALSE),0)</f>
        <v>60016</v>
      </c>
      <c r="I7036" s="24" t="str">
        <f t="shared" si="2090"/>
        <v>1021760016</v>
      </c>
      <c r="K7036" s="23">
        <v>996</v>
      </c>
      <c r="L7036" s="23" t="str">
        <f t="shared" si="2091"/>
        <v>NACIONAL</v>
      </c>
      <c r="M7036" s="23" t="s">
        <v>618</v>
      </c>
      <c r="N7036" s="23" t="str" cm="1">
        <f t="array" ref="N7036">IFERROR(IF(M7036="Principal","LES_ACTIVE",LES_INACTIVE),0)</f>
        <v>LES_ACTIVE</v>
      </c>
      <c r="O7036" s="23">
        <f t="shared" si="2092"/>
        <v>8</v>
      </c>
      <c r="P7036" s="23" t="str">
        <f t="shared" si="2093"/>
        <v>1021760016Principal</v>
      </c>
    </row>
    <row r="7037" spans="1:16" ht="15" hidden="1" customHeight="1">
      <c r="A7037" s="23" t="s">
        <v>95</v>
      </c>
      <c r="B7037" s="23" t="str">
        <f>IFERROR(VLOOKUP(A7037,hoja!$A$2:$E$970,4,FALSE),0)</f>
        <v>OCCIDENTE</v>
      </c>
      <c r="C7037" s="23" t="str">
        <f>IFERROR(VLOOKUP(A7037,hoja!$A$2:$E$1370,5,FALSE),0)</f>
        <v>CALI</v>
      </c>
      <c r="D7037" s="23" t="str">
        <f>IFERROR(VLOOKUP(A7037,hoja!A:D,3,FALSE),0)</f>
        <v>3024</v>
      </c>
      <c r="E7037" s="40" t="s">
        <v>891</v>
      </c>
      <c r="F7037" s="23" t="str">
        <f>IFERROR(VLOOKUP(E7037,hoja!$A$2:$E$6970,4,FALSE),0)</f>
        <v>CENTRO</v>
      </c>
      <c r="G7037" s="23" t="str">
        <f>IFERROR(VLOOKUP(E7037,hoja!$A$2:$E$970,5,FALSE),0)</f>
        <v>MARIQUITA</v>
      </c>
      <c r="H7037" s="103" t="str">
        <f>IFERROR(VLOOKUP(E7037,hoja!A:C,3,FALSE),0)</f>
        <v>60038</v>
      </c>
      <c r="I7037" s="24" t="str">
        <f t="shared" si="2090"/>
        <v>302460038</v>
      </c>
      <c r="K7037" s="23">
        <v>371</v>
      </c>
      <c r="L7037" s="23" t="str">
        <f t="shared" si="2091"/>
        <v>NACIONAL</v>
      </c>
      <c r="M7037" s="23" t="s">
        <v>618</v>
      </c>
      <c r="N7037" s="23" t="str" cm="1">
        <f t="array" ref="N7037">IFERROR(IF(M7037="Principal","LES_ACTIVE",LES_INACTIVE),0)</f>
        <v>LES_ACTIVE</v>
      </c>
      <c r="O7037" s="23">
        <f t="shared" si="2092"/>
        <v>16</v>
      </c>
      <c r="P7037" s="23" t="str">
        <f t="shared" si="2093"/>
        <v>302460038Principal</v>
      </c>
    </row>
    <row r="7038" spans="1:16" ht="15" hidden="1" customHeight="1">
      <c r="A7038" s="23" t="s">
        <v>95</v>
      </c>
      <c r="B7038" s="23" t="str">
        <f>IFERROR(VLOOKUP(A7038,hoja!$A$2:$E$970,4,FALSE),0)</f>
        <v>OCCIDENTE</v>
      </c>
      <c r="C7038" s="23" t="str">
        <f>IFERROR(VLOOKUP(A7038,hoja!$A$2:$E$1370,5,FALSE),0)</f>
        <v>CALI</v>
      </c>
      <c r="D7038" s="23" t="str">
        <f>IFERROR(VLOOKUP(A7038,hoja!A:D,3,FALSE),0)</f>
        <v>3024</v>
      </c>
      <c r="E7038" s="40" t="s">
        <v>763</v>
      </c>
      <c r="F7038" s="23" t="str">
        <f>IFERROR(VLOOKUP(E7038,hoja!$A$2:$E$6970,4,FALSE),0)</f>
        <v>ANTIOQUIA</v>
      </c>
      <c r="G7038" s="23" t="str">
        <f>IFERROR(VLOOKUP(E7038,hoja!$A$2:$E$970,5,FALSE),0)</f>
        <v>MEDELLÍN</v>
      </c>
      <c r="H7038" s="103" t="str">
        <f>IFERROR(VLOOKUP(E7038,hoja!A:C,3,FALSE),0)</f>
        <v>60039</v>
      </c>
      <c r="I7038" s="24" t="str">
        <f t="shared" si="2090"/>
        <v>302460039</v>
      </c>
      <c r="K7038" s="23">
        <v>426</v>
      </c>
      <c r="L7038" s="23" t="str">
        <f t="shared" si="2091"/>
        <v>NACIONAL</v>
      </c>
      <c r="M7038" s="23" t="s">
        <v>618</v>
      </c>
      <c r="N7038" s="23" t="str" cm="1">
        <f t="array" ref="N7038">IFERROR(IF(M7038="Principal","LES_ACTIVE",LES_INACTIVE),0)</f>
        <v>LES_ACTIVE</v>
      </c>
      <c r="O7038" s="23">
        <f t="shared" si="2092"/>
        <v>16</v>
      </c>
      <c r="P7038" s="23" t="str">
        <f t="shared" si="2093"/>
        <v>302460039Principal</v>
      </c>
    </row>
    <row r="7039" spans="1:16" ht="15" hidden="1" customHeight="1">
      <c r="A7039" s="23" t="s">
        <v>1117</v>
      </c>
      <c r="B7039" s="23" t="str">
        <f>IFERROR(VLOOKUP(A7039,hoja!$A$2:$E$970,4,FALSE),0)</f>
        <v>CENTRO</v>
      </c>
      <c r="C7039" s="23" t="str">
        <f>IFERROR(VLOOKUP(A7039,hoja!$A$2:$E$1370,5,FALSE),0)</f>
        <v>BOGOTÁ</v>
      </c>
      <c r="D7039" s="23" t="str">
        <f>IFERROR(VLOOKUP(A7039,hoja!A:D,3,FALSE),0)</f>
        <v>50525</v>
      </c>
      <c r="E7039" s="40" t="s">
        <v>635</v>
      </c>
      <c r="F7039" s="23" t="str">
        <f>IFERROR(VLOOKUP(E7039,hoja!$A$2:$E$6970,4,FALSE),0)</f>
        <v>CENTRO</v>
      </c>
      <c r="G7039" s="23" t="str">
        <f>IFERROR(VLOOKUP(E7039,hoja!$A$2:$E$970,5,FALSE),0)</f>
        <v>BOGOTÁ</v>
      </c>
      <c r="H7039" s="103" t="str">
        <f>IFERROR(VLOOKUP(E7039,hoja!A:C,3,FALSE),0)</f>
        <v>0021</v>
      </c>
      <c r="I7039" s="24" t="str">
        <f t="shared" si="2090"/>
        <v>505250021</v>
      </c>
      <c r="K7039" s="23">
        <v>24</v>
      </c>
      <c r="L7039" s="23" t="str">
        <f t="shared" si="2091"/>
        <v>REGIONAL</v>
      </c>
      <c r="M7039" s="23" t="s">
        <v>618</v>
      </c>
      <c r="N7039" s="23" t="str" cm="1">
        <f t="array" ref="N7039">IFERROR(IF(M7039="Principal","LES_ACTIVE",LES_INACTIVE),0)</f>
        <v>LES_ACTIVE</v>
      </c>
      <c r="O7039" s="23">
        <f t="shared" si="2092"/>
        <v>25</v>
      </c>
      <c r="P7039" s="23" t="str">
        <f t="shared" si="2093"/>
        <v>505250021Principal</v>
      </c>
    </row>
    <row r="7040" spans="1:16" ht="15" hidden="1" customHeight="1">
      <c r="A7040" s="23" t="s">
        <v>581</v>
      </c>
      <c r="B7040" s="23" t="str">
        <f>IFERROR(VLOOKUP(A7040,hoja!$A$2:$E$970,4,FALSE),0)</f>
        <v>OCCIDENTE</v>
      </c>
      <c r="C7040" s="23" t="str">
        <f>IFERROR(VLOOKUP(A7040,hoja!$A$2:$E$1370,5,FALSE),0)</f>
        <v>CALI</v>
      </c>
      <c r="D7040" s="23" t="str">
        <f>IFERROR(VLOOKUP(A7040,hoja!A:D,3,FALSE),0)</f>
        <v>60043</v>
      </c>
      <c r="E7040" s="40" t="s">
        <v>1487</v>
      </c>
      <c r="F7040" s="23" t="str">
        <f>IFERROR(VLOOKUP(E7040,hoja!$A$2:$E$6970,4,FALSE),0)</f>
        <v>OCCIDENTE</v>
      </c>
      <c r="G7040" s="23" t="str">
        <f>IFERROR(VLOOKUP(E7040,hoja!$A$2:$E$970,5,FALSE),0)</f>
        <v>JAMUNDÍ</v>
      </c>
      <c r="H7040" s="103" t="str">
        <f>IFERROR(VLOOKUP(E7040,hoja!A:C,3,FALSE),0)</f>
        <v>50798</v>
      </c>
      <c r="I7040" s="24" t="str">
        <f t="shared" si="2090"/>
        <v>6004350798</v>
      </c>
      <c r="K7040" s="23">
        <v>43</v>
      </c>
      <c r="L7040" s="23" t="str">
        <f t="shared" si="2091"/>
        <v>REGIONAL</v>
      </c>
      <c r="M7040" s="23" t="s">
        <v>939</v>
      </c>
      <c r="N7040" s="23" cm="1">
        <f t="array" aca="1" ref="N7040" ca="1">IFERROR(IF(M7040="Principal","LES_ACTIVE",LES_INACTIVE),0)</f>
        <v>0</v>
      </c>
      <c r="O7040" s="23">
        <f t="shared" si="2092"/>
        <v>25</v>
      </c>
      <c r="P7040" s="23" t="str">
        <f t="shared" si="2093"/>
        <v>6004350798Cali</v>
      </c>
    </row>
    <row r="7041" spans="1:16" ht="15" hidden="1" customHeight="1">
      <c r="A7041" s="23" t="s">
        <v>699</v>
      </c>
      <c r="B7041" s="23" t="str">
        <f>IFERROR(VLOOKUP(A7041,hoja!$A$2:$E$970,4,FALSE),0)</f>
        <v>ANTIOQUIA</v>
      </c>
      <c r="C7041" s="23" t="str">
        <f>IFERROR(VLOOKUP(A7041,hoja!$A$2:$E$1370,5,FALSE),0)</f>
        <v>CHIGORODÓ</v>
      </c>
      <c r="D7041" s="23" t="str">
        <f>IFERROR(VLOOKUP(A7041,hoja!A:D,3,FALSE),0)</f>
        <v>0074</v>
      </c>
      <c r="E7041" s="40" t="s">
        <v>719</v>
      </c>
      <c r="F7041" s="23" t="str">
        <f>IFERROR(VLOOKUP(E7041,hoja!$A$2:$E$6970,4,FALSE),0)</f>
        <v>CENTRO</v>
      </c>
      <c r="G7041" s="23" t="str">
        <f>IFERROR(VLOOKUP(E7041,hoja!$A$2:$E$970,5,FALSE),0)</f>
        <v>RICAURTE</v>
      </c>
      <c r="H7041" s="103" t="str">
        <f>IFERROR(VLOOKUP(E7041,hoja!A:C,3,FALSE),0)</f>
        <v>0390</v>
      </c>
      <c r="I7041" s="24" t="str">
        <f t="shared" si="2090"/>
        <v>00740390</v>
      </c>
      <c r="K7041" s="23">
        <v>681</v>
      </c>
      <c r="L7041" s="23" t="str">
        <f t="shared" si="2091"/>
        <v>NACIONAL</v>
      </c>
      <c r="M7041" s="23" t="s">
        <v>618</v>
      </c>
      <c r="N7041" s="23" t="str" cm="1">
        <f t="array" ref="N7041">IFERROR(IF(M7041="Principal","LES_ACTIVE",LES_INACTIVE),0)</f>
        <v>LES_ACTIVE</v>
      </c>
      <c r="O7041" s="23">
        <f t="shared" si="2092"/>
        <v>12</v>
      </c>
      <c r="P7041" s="23" t="str">
        <f t="shared" si="2093"/>
        <v>00740390Principal</v>
      </c>
    </row>
    <row r="7042" spans="1:16" ht="15" hidden="1" customHeight="1">
      <c r="A7042" s="23" t="s">
        <v>1486</v>
      </c>
      <c r="B7042" s="23" t="str">
        <f>IFERROR(VLOOKUP(A7042,hoja!$A$2:$E$970,4,FALSE),0)</f>
        <v>CENTRO</v>
      </c>
      <c r="C7042" s="23" t="str">
        <f>IFERROR(VLOOKUP(A7042,hoja!$A$2:$E$1370,5,FALSE),0)</f>
        <v>BOGOTÁ</v>
      </c>
      <c r="D7042" s="23" t="str">
        <f>IFERROR(VLOOKUP(A7042,hoja!A:D,3,FALSE),0)</f>
        <v>50632</v>
      </c>
      <c r="E7042" s="40" t="s">
        <v>630</v>
      </c>
      <c r="F7042" s="23" t="str">
        <f>IFERROR(VLOOKUP(E7042,hoja!$A$2:$E$6970,4,FALSE),0)</f>
        <v>CENTRO</v>
      </c>
      <c r="G7042" s="23" t="str">
        <f>IFERROR(VLOOKUP(E7042,hoja!$A$2:$E$970,5,FALSE),0)</f>
        <v>SESQUILÉ</v>
      </c>
      <c r="H7042" s="103" t="str">
        <f>IFERROR(VLOOKUP(E7042,hoja!A:C,3,FALSE),0)</f>
        <v>1501</v>
      </c>
      <c r="I7042" s="24" t="str">
        <f t="shared" si="2090"/>
        <v>506321501</v>
      </c>
      <c r="K7042" s="23">
        <v>72</v>
      </c>
      <c r="L7042" s="23" t="str">
        <f t="shared" si="2091"/>
        <v>REGIONAL</v>
      </c>
      <c r="M7042" s="23" t="s">
        <v>618</v>
      </c>
      <c r="N7042" s="23" t="str" cm="1">
        <f t="array" ref="N7042">IFERROR(IF(M7042="Principal","LES_ACTIVE",LES_INACTIVE),0)</f>
        <v>LES_ACTIVE</v>
      </c>
      <c r="O7042" s="23">
        <f t="shared" si="2092"/>
        <v>25</v>
      </c>
      <c r="P7042" s="23" t="str">
        <f t="shared" si="2093"/>
        <v>506321501Principal</v>
      </c>
    </row>
    <row r="7043" spans="1:16" ht="15" hidden="1" customHeight="1">
      <c r="A7043" s="23" t="s">
        <v>653</v>
      </c>
      <c r="B7043" s="23" t="str">
        <f>IFERROR(VLOOKUP(A7043,hoja!$A$2:$E$970,4,FALSE),0)</f>
        <v>CENTRO</v>
      </c>
      <c r="C7043" s="23" t="str">
        <f>IFERROR(VLOOKUP(A7043,hoja!$A$2:$E$1370,5,FALSE),0)</f>
        <v>MADRID</v>
      </c>
      <c r="D7043" s="23" t="str">
        <f>IFERROR(VLOOKUP(A7043,hoja!A:D,3,FALSE),0)</f>
        <v>2023</v>
      </c>
      <c r="E7043" s="40" t="s">
        <v>1488</v>
      </c>
      <c r="F7043" s="23" t="str">
        <f>IFERROR(VLOOKUP(E7043,hoja!$A$2:$E$6970,4,FALSE),0)</f>
        <v>ANTIOQUIA</v>
      </c>
      <c r="G7043" s="23" t="str">
        <f>IFERROR(VLOOKUP(E7043,hoja!$A$2:$E$970,5,FALSE),0)</f>
        <v>MEDELLÍN</v>
      </c>
      <c r="H7043" s="103" t="str">
        <f>IFERROR(VLOOKUP(E7043,hoja!A:C,3,FALSE),0)</f>
        <v>50661</v>
      </c>
      <c r="I7043" s="24" t="str">
        <f t="shared" si="2090"/>
        <v>202350661</v>
      </c>
      <c r="K7043" s="23">
        <v>415</v>
      </c>
      <c r="L7043" s="23" t="str">
        <f t="shared" si="2091"/>
        <v>NACIONAL</v>
      </c>
      <c r="M7043" s="23" t="s">
        <v>618</v>
      </c>
      <c r="N7043" s="23" t="str" cm="1">
        <f t="array" ref="N7043">IFERROR(IF(M7043="Principal","LES_ACTIVE",LES_INACTIVE),0)</f>
        <v>LES_ACTIVE</v>
      </c>
      <c r="O7043" s="23">
        <f t="shared" si="2092"/>
        <v>16</v>
      </c>
      <c r="P7043" s="23" t="str">
        <f t="shared" si="2093"/>
        <v>202350661Principal</v>
      </c>
    </row>
    <row r="7044" spans="1:16" ht="15" hidden="1" customHeight="1">
      <c r="A7044" s="23" t="s">
        <v>629</v>
      </c>
      <c r="B7044" s="23" t="str">
        <f>IFERROR(VLOOKUP(A7044,hoja!$A$2:$E$970,4,FALSE),0)</f>
        <v>CENTRO</v>
      </c>
      <c r="C7044" s="23" t="str">
        <f>IFERROR(VLOOKUP(A7044,hoja!$A$2:$E$1370,5,FALSE),0)</f>
        <v>ZIPAQUIRÁ</v>
      </c>
      <c r="D7044" s="23" t="str">
        <f>IFERROR(VLOOKUP(A7044,hoja!A:D,3,FALSE),0)</f>
        <v>0032</v>
      </c>
      <c r="E7044" s="40" t="s">
        <v>729</v>
      </c>
      <c r="F7044" s="23" t="str">
        <f>IFERROR(VLOOKUP(E7044,hoja!$A$2:$E$6970,4,FALSE),0)</f>
        <v>SANTANDER</v>
      </c>
      <c r="G7044" s="23" t="str">
        <f>IFERROR(VLOOKUP(E7044,hoja!$A$2:$E$970,5,FALSE),0)</f>
        <v>YOPAL</v>
      </c>
      <c r="H7044" s="103" t="str">
        <f>IFERROR(VLOOKUP(E7044,hoja!A:C,3,FALSE),0)</f>
        <v>0442</v>
      </c>
      <c r="I7044" s="24" t="str">
        <f t="shared" si="2090"/>
        <v>00320442</v>
      </c>
      <c r="K7044" s="23">
        <v>336</v>
      </c>
      <c r="L7044" s="23" t="str">
        <f t="shared" si="2091"/>
        <v>NACIONAL</v>
      </c>
      <c r="M7044" s="23" t="s">
        <v>618</v>
      </c>
      <c r="N7044" s="23" t="str" cm="1">
        <f t="array" ref="N7044">IFERROR(IF(M7044="Principal","LES_ACTIVE",LES_INACTIVE),0)</f>
        <v>LES_ACTIVE</v>
      </c>
      <c r="O7044" s="23">
        <f t="shared" si="2092"/>
        <v>16</v>
      </c>
      <c r="P7044" s="23" t="str">
        <f t="shared" si="2093"/>
        <v>00320442Principal</v>
      </c>
    </row>
    <row r="7045" spans="1:16" ht="15" hidden="1" customHeight="1">
      <c r="A7045" s="23" t="s">
        <v>729</v>
      </c>
      <c r="B7045" s="23" t="str">
        <f>IFERROR(VLOOKUP(A7045,hoja!$A$2:$E$970,4,FALSE),0)</f>
        <v>SANTANDER</v>
      </c>
      <c r="C7045" s="23" t="str">
        <f>IFERROR(VLOOKUP(A7045,hoja!$A$2:$E$1370,5,FALSE),0)</f>
        <v>YOPAL</v>
      </c>
      <c r="D7045" s="23" t="str">
        <f>IFERROR(VLOOKUP(A7045,hoja!A:D,3,FALSE),0)</f>
        <v>0442</v>
      </c>
      <c r="E7045" s="40" t="s">
        <v>629</v>
      </c>
      <c r="F7045" s="23" t="str">
        <f>IFERROR(VLOOKUP(E7045,hoja!$A$2:$E$6970,4,FALSE),0)</f>
        <v>CENTRO</v>
      </c>
      <c r="G7045" s="23" t="str">
        <f>IFERROR(VLOOKUP(E7045,hoja!$A$2:$E$970,5,FALSE),0)</f>
        <v>ZIPAQUIRÁ</v>
      </c>
      <c r="H7045" s="103" t="str">
        <f>IFERROR(VLOOKUP(E7045,hoja!A:C,3,FALSE),0)</f>
        <v>0032</v>
      </c>
      <c r="I7045" s="24" t="str">
        <f t="shared" si="2090"/>
        <v>04420032</v>
      </c>
      <c r="K7045" s="23">
        <v>334</v>
      </c>
      <c r="L7045" s="23" t="str">
        <f t="shared" si="2091"/>
        <v>NACIONAL</v>
      </c>
      <c r="M7045" s="23" t="s">
        <v>618</v>
      </c>
      <c r="N7045" s="23" t="str" cm="1">
        <f t="array" ref="N7045">IFERROR(IF(M7045="Principal","LES_ACTIVE",LES_INACTIVE),0)</f>
        <v>LES_ACTIVE</v>
      </c>
      <c r="O7045" s="23">
        <f t="shared" si="2092"/>
        <v>16</v>
      </c>
      <c r="P7045" s="23" t="str">
        <f t="shared" si="2093"/>
        <v>04420032Principal</v>
      </c>
    </row>
    <row r="7046" spans="1:16" ht="15" hidden="1" customHeight="1">
      <c r="A7046" s="23" t="s">
        <v>617</v>
      </c>
      <c r="B7046" s="23" t="str">
        <f>IFERROR(VLOOKUP(A7046,hoja!$A$2:$E$970,4,FALSE),0)</f>
        <v>ANTIOQUIA</v>
      </c>
      <c r="C7046" s="23" t="str">
        <f>IFERROR(VLOOKUP(A7046,hoja!$A$2:$E$1370,5,FALSE),0)</f>
        <v>MEDELLÍN</v>
      </c>
      <c r="D7046" s="23">
        <f>IFERROR(VLOOKUP(A7046,hoja!A:D,3,FALSE),0)</f>
        <v>50443</v>
      </c>
      <c r="E7046" s="40" t="s">
        <v>636</v>
      </c>
      <c r="F7046" s="23" t="str">
        <f>IFERROR(VLOOKUP(E7046,hoja!$A$2:$E$6970,4,FALSE),0)</f>
        <v>CENTRO</v>
      </c>
      <c r="G7046" s="23" t="str">
        <f>IFERROR(VLOOKUP(E7046,hoja!$A$2:$E$970,5,FALSE),0)</f>
        <v>DUITAMA</v>
      </c>
      <c r="H7046" s="103" t="str">
        <f>IFERROR(VLOOKUP(E7046,hoja!A:C,3,FALSE),0)</f>
        <v>0441</v>
      </c>
      <c r="I7046" s="24" t="str">
        <f t="shared" si="2090"/>
        <v>504430441</v>
      </c>
      <c r="K7046" s="23">
        <v>584</v>
      </c>
      <c r="L7046" s="23" t="str">
        <f t="shared" si="2091"/>
        <v>NACIONAL</v>
      </c>
      <c r="M7046" s="23" t="s">
        <v>618</v>
      </c>
      <c r="N7046" s="23" t="str" cm="1">
        <f t="array" ref="N7046">IFERROR(IF(M7046="Principal","LES_ACTIVE",LES_INACTIVE),0)</f>
        <v>LES_ACTIVE</v>
      </c>
      <c r="O7046" s="23">
        <f t="shared" si="2092"/>
        <v>12</v>
      </c>
      <c r="P7046" s="23" t="str">
        <f t="shared" si="2093"/>
        <v>504430441Principal</v>
      </c>
    </row>
    <row r="7047" spans="1:16" ht="15" hidden="1" customHeight="1">
      <c r="A7047" s="23" t="s">
        <v>620</v>
      </c>
      <c r="B7047" s="23" t="str">
        <f>IFERROR(VLOOKUP(A7047,hoja!$A$2:$E$970,4,FALSE),0)</f>
        <v>CENTRO</v>
      </c>
      <c r="C7047" s="23" t="str">
        <f>IFERROR(VLOOKUP(A7047,hoja!$A$2:$E$1370,5,FALSE),0)</f>
        <v>SESQUILÉ</v>
      </c>
      <c r="D7047" s="23" t="str">
        <f>IFERROR(VLOOKUP(A7047,hoja!A:D,3,FALSE),0)</f>
        <v>50193</v>
      </c>
      <c r="E7047" s="40" t="s">
        <v>1066</v>
      </c>
      <c r="F7047" s="23" t="str">
        <f>IFERROR(VLOOKUP(E7047,hoja!$A$2:$E$6970,4,FALSE),0)</f>
        <v>ANTIOQUIA</v>
      </c>
      <c r="G7047" s="23" t="str">
        <f>IFERROR(VLOOKUP(E7047,hoja!$A$2:$E$970,5,FALSE),0)</f>
        <v>MEDELLÍN</v>
      </c>
      <c r="H7047" s="103" t="str">
        <f>IFERROR(VLOOKUP(E7047,hoja!A:C,3,FALSE),0)</f>
        <v>60000</v>
      </c>
      <c r="I7047" s="24" t="str">
        <f t="shared" si="2090"/>
        <v>5019360000</v>
      </c>
      <c r="K7047" s="23">
        <v>448</v>
      </c>
      <c r="L7047" s="23" t="str">
        <f t="shared" si="2091"/>
        <v>NACIONAL</v>
      </c>
      <c r="M7047" s="23" t="s">
        <v>618</v>
      </c>
      <c r="N7047" s="23" t="str" cm="1">
        <f t="array" ref="N7047">IFERROR(IF(M7047="Principal","LES_ACTIVE",LES_INACTIVE),0)</f>
        <v>LES_ACTIVE</v>
      </c>
      <c r="O7047" s="23">
        <f t="shared" si="2092"/>
        <v>16</v>
      </c>
      <c r="P7047" s="23" t="str">
        <f t="shared" si="2093"/>
        <v>5019360000Principal</v>
      </c>
    </row>
    <row r="7048" spans="1:16" ht="15" hidden="1" customHeight="1">
      <c r="A7048" s="23" t="s">
        <v>645</v>
      </c>
      <c r="B7048" s="23" t="str">
        <f>IFERROR(VLOOKUP(A7048,hoja!$A$2:$E$970,4,FALSE),0)</f>
        <v>OCCIDENTE</v>
      </c>
      <c r="C7048" s="23" t="str">
        <f>IFERROR(VLOOKUP(A7048,hoja!$A$2:$E$1370,5,FALSE),0)</f>
        <v>CALI</v>
      </c>
      <c r="D7048" s="23" t="str">
        <f>IFERROR(VLOOKUP(A7048,hoja!A:D,3,FALSE),0)</f>
        <v>0410</v>
      </c>
      <c r="E7048" s="40" t="s">
        <v>1398</v>
      </c>
      <c r="F7048" s="23" t="str">
        <f>IFERROR(VLOOKUP(E7048,hoja!$A$2:$E$6970,4,FALSE),0)</f>
        <v>CENTRO</v>
      </c>
      <c r="G7048" s="23" t="str">
        <f>IFERROR(VLOOKUP(E7048,hoja!$A$2:$E$970,5,FALSE),0)</f>
        <v>BOGOTÁ</v>
      </c>
      <c r="H7048" s="103" t="str">
        <f>IFERROR(VLOOKUP(E7048,hoja!A:C,3,FALSE),0)</f>
        <v>0804</v>
      </c>
      <c r="I7048" s="24" t="str">
        <f t="shared" si="2090"/>
        <v>04100804</v>
      </c>
      <c r="K7048" s="23">
        <v>440</v>
      </c>
      <c r="L7048" s="23" t="str">
        <f t="shared" si="2091"/>
        <v>NACIONAL</v>
      </c>
      <c r="M7048" s="23" t="s">
        <v>618</v>
      </c>
      <c r="N7048" s="23" t="str" cm="1">
        <f t="array" ref="N7048">IFERROR(IF(M7048="Principal","LES_ACTIVE",LES_INACTIVE),0)</f>
        <v>LES_ACTIVE</v>
      </c>
      <c r="O7048" s="23">
        <f t="shared" si="2092"/>
        <v>16</v>
      </c>
      <c r="P7048" s="23" t="str">
        <f t="shared" si="2093"/>
        <v>04100804Principal</v>
      </c>
    </row>
    <row r="7049" spans="1:16" ht="15" hidden="1" customHeight="1">
      <c r="A7049" s="23" t="s">
        <v>617</v>
      </c>
      <c r="B7049" s="23" t="str">
        <f>IFERROR(VLOOKUP(A7049,hoja!$A$2:$E$970,4,FALSE),0)</f>
        <v>ANTIOQUIA</v>
      </c>
      <c r="C7049" s="23" t="str">
        <f>IFERROR(VLOOKUP(A7049,hoja!$A$2:$E$1370,5,FALSE),0)</f>
        <v>MEDELLÍN</v>
      </c>
      <c r="D7049" s="23">
        <f>IFERROR(VLOOKUP(A7049,hoja!A:D,3,FALSE),0)</f>
        <v>50443</v>
      </c>
      <c r="E7049" s="40" t="s">
        <v>680</v>
      </c>
      <c r="F7049" s="23" t="str">
        <f>IFERROR(VLOOKUP(E7049,hoja!$A$2:$E$6970,4,FALSE),0)</f>
        <v>OCCIDENTE</v>
      </c>
      <c r="G7049" s="23" t="str">
        <f>IFERROR(VLOOKUP(E7049,hoja!$A$2:$E$970,5,FALSE),0)</f>
        <v>CALOTO</v>
      </c>
      <c r="H7049" s="103" t="str">
        <f>IFERROR(VLOOKUP(E7049,hoja!A:C,3,FALSE),0)</f>
        <v>60048</v>
      </c>
      <c r="I7049" s="24" t="str">
        <f t="shared" si="2090"/>
        <v>5044360048</v>
      </c>
      <c r="K7049" s="23">
        <v>406</v>
      </c>
      <c r="L7049" s="23" t="str">
        <f t="shared" si="2091"/>
        <v>NACIONAL</v>
      </c>
      <c r="M7049" s="23" t="s">
        <v>618</v>
      </c>
      <c r="N7049" s="23" t="str" cm="1">
        <f t="array" ref="N7049">IFERROR(IF(M7049="Principal","LES_ACTIVE",LES_INACTIVE),0)</f>
        <v>LES_ACTIVE</v>
      </c>
      <c r="O7049" s="23">
        <f t="shared" si="2092"/>
        <v>16</v>
      </c>
      <c r="P7049" s="23" t="str">
        <f t="shared" si="2093"/>
        <v>5044360048Principal</v>
      </c>
    </row>
    <row r="7050" spans="1:16" ht="14.25" hidden="1" customHeight="1">
      <c r="A7050" s="23" t="s">
        <v>578</v>
      </c>
      <c r="B7050" s="23" t="str">
        <f>IFERROR(VLOOKUP(A7050,hoja!$A$2:$E$970,4,FALSE),0)</f>
        <v>CENTRO</v>
      </c>
      <c r="C7050" s="23" t="str">
        <f>IFERROR(VLOOKUP(A7050,hoja!$A$2:$E$1370,5,FALSE),0)</f>
        <v>YOPAL</v>
      </c>
      <c r="D7050" s="23" t="str">
        <f>IFERROR(VLOOKUP(A7050,hoja!A:D,3,FALSE),0)</f>
        <v>60152</v>
      </c>
      <c r="E7050" s="40" t="s">
        <v>617</v>
      </c>
      <c r="F7050" s="23" t="str">
        <f>IFERROR(VLOOKUP(E7050,hoja!$A$2:$E$6970,4,FALSE),0)</f>
        <v>ANTIOQUIA</v>
      </c>
      <c r="G7050" s="23" t="str">
        <f>IFERROR(VLOOKUP(E7050,hoja!$A$2:$E$970,5,FALSE),0)</f>
        <v>MEDELLÍN</v>
      </c>
      <c r="H7050" s="103">
        <f>IFERROR(VLOOKUP(E7050,hoja!A:C,3,FALSE),0)</f>
        <v>50443</v>
      </c>
      <c r="I7050" s="24" t="str">
        <f t="shared" si="2090"/>
        <v>6015250443</v>
      </c>
      <c r="K7050" s="23">
        <v>750</v>
      </c>
      <c r="L7050" s="23" t="str">
        <f t="shared" si="2091"/>
        <v>NACIONAL</v>
      </c>
      <c r="M7050" s="23" t="s">
        <v>618</v>
      </c>
      <c r="N7050" s="23" t="str" cm="1">
        <f t="array" ref="N7050">IFERROR(IF(M7050="Principal","LES_ACTIVE",LES_INACTIVE),0)</f>
        <v>LES_ACTIVE</v>
      </c>
      <c r="O7050" s="23">
        <f t="shared" si="2092"/>
        <v>12</v>
      </c>
      <c r="P7050" s="23" t="str">
        <f t="shared" si="2093"/>
        <v>6015250443Principal</v>
      </c>
    </row>
    <row r="7051" spans="1:16" ht="15" hidden="1" customHeight="1">
      <c r="A7051" s="23" t="s">
        <v>731</v>
      </c>
      <c r="B7051" s="23" t="str">
        <f>IFERROR(VLOOKUP(A7051,hoja!$A$2:$E$970,4,FALSE),0)</f>
        <v>SANTANDER</v>
      </c>
      <c r="C7051" s="23" t="str">
        <f>IFERROR(VLOOKUP(A7051,hoja!$A$2:$E$1370,5,FALSE),0)</f>
        <v>CÚCUTA</v>
      </c>
      <c r="D7051" s="23" t="str">
        <f>IFERROR(VLOOKUP(A7051,hoja!A:D,3,FALSE),0)</f>
        <v>0438</v>
      </c>
      <c r="E7051" s="40" t="s">
        <v>1217</v>
      </c>
      <c r="F7051" s="23" t="str">
        <f>IFERROR(VLOOKUP(E7051,hoja!$A$2:$E$6970,4,FALSE),0)</f>
        <v>CENTRO</v>
      </c>
      <c r="G7051" s="23" t="str">
        <f>IFERROR(VLOOKUP(E7051,hoja!$A$2:$E$970,5,FALSE),0)</f>
        <v>PIEDECUESTA</v>
      </c>
      <c r="H7051" s="103" t="str">
        <f>IFERROR(VLOOKUP(E7051,hoja!A:C,3,FALSE),0)</f>
        <v>50630</v>
      </c>
      <c r="I7051" s="24" t="str">
        <f t="shared" si="2090"/>
        <v>043850630</v>
      </c>
      <c r="K7051" s="23">
        <v>5</v>
      </c>
      <c r="L7051" s="23" t="str">
        <f t="shared" si="2091"/>
        <v>NACIONAL</v>
      </c>
      <c r="M7051" s="23" t="s">
        <v>618</v>
      </c>
      <c r="N7051" s="23" t="str" cm="1">
        <f t="array" ref="N7051">IFERROR(IF(M7051="Principal","LES_ACTIVE",LES_INACTIVE),0)</f>
        <v>LES_ACTIVE</v>
      </c>
      <c r="O7051" s="23">
        <f t="shared" si="2092"/>
        <v>25</v>
      </c>
      <c r="P7051" s="23" t="str">
        <f t="shared" si="2093"/>
        <v>043850630Principal</v>
      </c>
    </row>
    <row r="7052" spans="1:16" ht="15" hidden="1" customHeight="1">
      <c r="A7052" s="29" t="s">
        <v>879</v>
      </c>
      <c r="B7052" s="29" t="str">
        <f>IFERROR(VLOOKUP(A7052,hoja!$A$2:$E$970,4,FALSE),0)</f>
        <v>ANTIOQUIA</v>
      </c>
      <c r="C7052" s="29" t="str">
        <f>IFERROR(VLOOKUP(A7052,hoja!$A$2:$E$1370,5,FALSE),0)</f>
        <v>LLANOS DE CUIVA</v>
      </c>
      <c r="D7052" s="29" t="str">
        <f>IFERROR(VLOOKUP(A7052,hoja!A:D,3,FALSE),0)</f>
        <v>50256</v>
      </c>
      <c r="E7052" s="82" t="s">
        <v>1489</v>
      </c>
      <c r="F7052" s="23" t="str">
        <f>IFERROR(VLOOKUP(E7052,hoja!$A$2:$E$6970,4,FALSE),0)</f>
        <v>ANTIOQUIA</v>
      </c>
      <c r="G7052" s="29" t="str">
        <f>IFERROR(VLOOKUP(E7052,hoja!$A$2:$E$970,5,FALSE),0)</f>
        <v>CISNEROS</v>
      </c>
      <c r="H7052" s="104" t="str">
        <f>IFERROR(VLOOKUP(E7052,hoja!A:C,3,FALSE),0)</f>
        <v>50819</v>
      </c>
      <c r="I7052" s="37" t="str">
        <f t="shared" ref="I7052:I7072" si="2094">D7052&amp;H7052</f>
        <v>5025650819</v>
      </c>
      <c r="J7052" s="29"/>
      <c r="K7052" s="29">
        <v>117</v>
      </c>
      <c r="L7052" s="29" t="str">
        <f t="shared" ref="L7052" si="2095">IF(B7052=F7052,"REGIONAL","NACIONAL")</f>
        <v>REGIONAL</v>
      </c>
      <c r="M7052" s="29" t="s">
        <v>618</v>
      </c>
      <c r="N7052" s="29" t="str" cm="1">
        <f t="array" ref="N7052">IFERROR(IF(M7052="Principal","LES_ACTIVE",LES_INACTIVE),0)</f>
        <v>LES_ACTIVE</v>
      </c>
      <c r="O7052" s="29">
        <v>26</v>
      </c>
      <c r="P7052" s="29" t="str">
        <f t="shared" ref="P7052:P7072" si="2096">D7052&amp;H7052&amp;M7052</f>
        <v>5025650819Principal</v>
      </c>
    </row>
    <row r="7053" spans="1:16" ht="15" hidden="1" customHeight="1">
      <c r="A7053" s="23" t="s">
        <v>1490</v>
      </c>
      <c r="B7053" s="23" t="str">
        <f>IFERROR(VLOOKUP(A7053,hoja!$A$2:$E$970,4,FALSE),0)</f>
        <v>CENTRO</v>
      </c>
      <c r="C7053" s="23" t="str">
        <f>IFERROR(VLOOKUP(A7053,hoja!$A$2:$E$1370,5,FALSE),0)</f>
        <v>BOGOTÁ</v>
      </c>
      <c r="D7053" s="23" t="str">
        <f>IFERROR(VLOOKUP(A7053,hoja!A:D,3,FALSE),0)</f>
        <v>50652</v>
      </c>
      <c r="E7053" s="23" t="s">
        <v>635</v>
      </c>
      <c r="F7053" s="23" t="str">
        <f>IFERROR(VLOOKUP(E7053,hoja!$A$2:$E$6970,4,FALSE),0)</f>
        <v>CENTRO</v>
      </c>
      <c r="G7053" s="23" t="str">
        <f>IFERROR(VLOOKUP(E7053,hoja!$A$2:$E$970,5,FALSE),0)</f>
        <v>BOGOTÁ</v>
      </c>
      <c r="H7053" s="103" t="str">
        <f>IFERROR(VLOOKUP(E7053,hoja!A:C,3,FALSE),0)</f>
        <v>0021</v>
      </c>
      <c r="I7053" s="24" t="str">
        <f t="shared" si="2094"/>
        <v>506520021</v>
      </c>
      <c r="K7053" s="103">
        <v>11</v>
      </c>
      <c r="L7053" s="23" t="str">
        <f t="shared" ref="L7053:L7072" si="2097">IF(B7053=F7053,"REGIONAL","NACIONAL")</f>
        <v>REGIONAL</v>
      </c>
      <c r="M7053" s="23" t="s">
        <v>618</v>
      </c>
      <c r="N7053" s="23" t="str" cm="1">
        <f t="array" ref="N7053">IFERROR(IF(M7053="Principal","LES_ACTIVE",LES_INACTIVE),0)</f>
        <v>LES_ACTIVE</v>
      </c>
      <c r="O7053" s="23">
        <f t="shared" si="2092"/>
        <v>25</v>
      </c>
      <c r="P7053" s="23" t="str">
        <f t="shared" si="2096"/>
        <v>506520021Principal</v>
      </c>
    </row>
    <row r="7054" spans="1:16" ht="15" hidden="1" customHeight="1">
      <c r="A7054" s="23" t="s">
        <v>1490</v>
      </c>
      <c r="B7054" s="23" t="str">
        <f>IFERROR(VLOOKUP(A7054,hoja!$A$2:$E$970,4,FALSE),0)</f>
        <v>CENTRO</v>
      </c>
      <c r="C7054" s="23" t="str">
        <f>IFERROR(VLOOKUP(A7054,hoja!$A$2:$E$1370,5,FALSE),0)</f>
        <v>BOGOTÁ</v>
      </c>
      <c r="D7054" s="23" t="str">
        <f>IFERROR(VLOOKUP(A7054,hoja!A:D,3,FALSE),0)</f>
        <v>50652</v>
      </c>
      <c r="E7054" s="23" t="s">
        <v>663</v>
      </c>
      <c r="F7054" s="23" t="str">
        <f>IFERROR(VLOOKUP(E7054,hoja!$A$2:$E$6970,4,FALSE),0)</f>
        <v>CENTRO</v>
      </c>
      <c r="G7054" s="23" t="str">
        <f>IFERROR(VLOOKUP(E7054,hoja!$A$2:$E$970,5,FALSE),0)</f>
        <v>MADRID</v>
      </c>
      <c r="H7054" s="103" t="str">
        <f>IFERROR(VLOOKUP(E7054,hoja!A:C,3,FALSE),0)</f>
        <v>0022</v>
      </c>
      <c r="I7054" s="24" t="str">
        <f t="shared" si="2094"/>
        <v>506520022</v>
      </c>
      <c r="K7054" s="103">
        <v>38</v>
      </c>
      <c r="L7054" s="23" t="str">
        <f t="shared" si="2097"/>
        <v>REGIONAL</v>
      </c>
      <c r="M7054" s="23" t="s">
        <v>618</v>
      </c>
      <c r="N7054" s="23" t="str" cm="1">
        <f t="array" ref="N7054">IFERROR(IF(M7054="Principal","LES_ACTIVE",LES_INACTIVE),0)</f>
        <v>LES_ACTIVE</v>
      </c>
      <c r="O7054" s="23">
        <f t="shared" si="2092"/>
        <v>25</v>
      </c>
      <c r="P7054" s="23" t="str">
        <f t="shared" si="2096"/>
        <v>506520022Principal</v>
      </c>
    </row>
    <row r="7055" spans="1:16" ht="15" hidden="1" customHeight="1">
      <c r="A7055" s="23" t="s">
        <v>1490</v>
      </c>
      <c r="B7055" s="23" t="str">
        <f>IFERROR(VLOOKUP(A7055,hoja!$A$2:$E$970,4,FALSE),0)</f>
        <v>CENTRO</v>
      </c>
      <c r="C7055" s="23" t="str">
        <f>IFERROR(VLOOKUP(A7055,hoja!$A$2:$E$1370,5,FALSE),0)</f>
        <v>BOGOTÁ</v>
      </c>
      <c r="D7055" s="23" t="str">
        <f>IFERROR(VLOOKUP(A7055,hoja!A:D,3,FALSE),0)</f>
        <v>50652</v>
      </c>
      <c r="E7055" s="23" t="s">
        <v>629</v>
      </c>
      <c r="F7055" s="23" t="str">
        <f>IFERROR(VLOOKUP(E7055,hoja!$A$2:$E$6970,4,FALSE),0)</f>
        <v>CENTRO</v>
      </c>
      <c r="G7055" s="23" t="str">
        <f>IFERROR(VLOOKUP(E7055,hoja!$A$2:$E$970,5,FALSE),0)</f>
        <v>ZIPAQUIRÁ</v>
      </c>
      <c r="H7055" s="103" t="str">
        <f>IFERROR(VLOOKUP(E7055,hoja!A:C,3,FALSE),0)</f>
        <v>0032</v>
      </c>
      <c r="I7055" s="24" t="str">
        <f t="shared" si="2094"/>
        <v>506520032</v>
      </c>
      <c r="K7055" s="103">
        <v>37</v>
      </c>
      <c r="L7055" s="23" t="str">
        <f t="shared" si="2097"/>
        <v>REGIONAL</v>
      </c>
      <c r="M7055" s="23" t="s">
        <v>618</v>
      </c>
      <c r="N7055" s="23" t="str" cm="1">
        <f t="array" ref="N7055">IFERROR(IF(M7055="Principal","LES_ACTIVE",LES_INACTIVE),0)</f>
        <v>LES_ACTIVE</v>
      </c>
      <c r="O7055" s="23">
        <f t="shared" si="2092"/>
        <v>25</v>
      </c>
      <c r="P7055" s="23" t="str">
        <f t="shared" si="2096"/>
        <v>506520032Principal</v>
      </c>
    </row>
    <row r="7056" spans="1:16" ht="15" hidden="1" customHeight="1">
      <c r="A7056" s="23" t="s">
        <v>1490</v>
      </c>
      <c r="B7056" s="23" t="str">
        <f>IFERROR(VLOOKUP(A7056,hoja!$A$2:$E$970,4,FALSE),0)</f>
        <v>CENTRO</v>
      </c>
      <c r="C7056" s="23" t="str">
        <f>IFERROR(VLOOKUP(A7056,hoja!$A$2:$E$1370,5,FALSE),0)</f>
        <v>BOGOTÁ</v>
      </c>
      <c r="D7056" s="23" t="str">
        <f>IFERROR(VLOOKUP(A7056,hoja!A:D,3,FALSE),0)</f>
        <v>50652</v>
      </c>
      <c r="E7056" s="23" t="s">
        <v>660</v>
      </c>
      <c r="F7056" s="23" t="str">
        <f>IFERROR(VLOOKUP(E7056,hoja!$A$2:$E$6970,4,FALSE),0)</f>
        <v>CENTRO</v>
      </c>
      <c r="G7056" s="23" t="str">
        <f>IFERROR(VLOOKUP(E7056,hoja!$A$2:$E$970,5,FALSE),0)</f>
        <v>BOGOTÁ</v>
      </c>
      <c r="H7056" s="103" t="str">
        <f>IFERROR(VLOOKUP(E7056,hoja!A:C,3,FALSE),0)</f>
        <v>0035</v>
      </c>
      <c r="I7056" s="24" t="str">
        <f t="shared" si="2094"/>
        <v>506520035</v>
      </c>
      <c r="K7056" s="103">
        <v>146</v>
      </c>
      <c r="L7056" s="23" t="str">
        <f t="shared" si="2097"/>
        <v>REGIONAL</v>
      </c>
      <c r="M7056" s="23" t="s">
        <v>618</v>
      </c>
      <c r="N7056" s="23" t="str" cm="1">
        <f t="array" ref="N7056">IFERROR(IF(M7056="Principal","LES_ACTIVE",LES_INACTIVE),0)</f>
        <v>LES_ACTIVE</v>
      </c>
      <c r="O7056" s="23">
        <f t="shared" si="2092"/>
        <v>25</v>
      </c>
      <c r="P7056" s="23" t="str">
        <f t="shared" si="2096"/>
        <v>506520035Principal</v>
      </c>
    </row>
    <row r="7057" spans="1:16" ht="15" hidden="1" customHeight="1">
      <c r="A7057" s="23" t="s">
        <v>1490</v>
      </c>
      <c r="B7057" s="23" t="str">
        <f>IFERROR(VLOOKUP(A7057,hoja!$A$2:$E$970,4,FALSE),0)</f>
        <v>CENTRO</v>
      </c>
      <c r="C7057" s="23" t="str">
        <f>IFERROR(VLOOKUP(A7057,hoja!$A$2:$E$1370,5,FALSE),0)</f>
        <v>BOGOTÁ</v>
      </c>
      <c r="D7057" s="23" t="str">
        <f>IFERROR(VLOOKUP(A7057,hoja!A:D,3,FALSE),0)</f>
        <v>50652</v>
      </c>
      <c r="E7057" s="23" t="s">
        <v>641</v>
      </c>
      <c r="F7057" s="23" t="str">
        <f>IFERROR(VLOOKUP(E7057,hoja!$A$2:$E$6970,4,FALSE),0)</f>
        <v>ANTIOQUIA</v>
      </c>
      <c r="G7057" s="23" t="str">
        <f>IFERROR(VLOOKUP(E7057,hoja!$A$2:$E$970,5,FALSE),0)</f>
        <v>MEDELLÍN</v>
      </c>
      <c r="H7057" s="103" t="str">
        <f>IFERROR(VLOOKUP(E7057,hoja!A:C,3,FALSE),0)</f>
        <v>0079</v>
      </c>
      <c r="I7057" s="24" t="str">
        <f t="shared" si="2094"/>
        <v>506520079</v>
      </c>
      <c r="K7057" s="103">
        <v>419</v>
      </c>
      <c r="L7057" s="23" t="str">
        <f t="shared" si="2097"/>
        <v>NACIONAL</v>
      </c>
      <c r="M7057" s="23" t="s">
        <v>618</v>
      </c>
      <c r="N7057" s="23" t="str" cm="1">
        <f t="array" ref="N7057">IFERROR(IF(M7057="Principal","LES_ACTIVE",LES_INACTIVE),0)</f>
        <v>LES_ACTIVE</v>
      </c>
      <c r="O7057" s="23">
        <f t="shared" si="2092"/>
        <v>16</v>
      </c>
      <c r="P7057" s="23" t="str">
        <f t="shared" si="2096"/>
        <v>506520079Principal</v>
      </c>
    </row>
    <row r="7058" spans="1:16" ht="15" hidden="1" customHeight="1">
      <c r="A7058" s="23" t="s">
        <v>1490</v>
      </c>
      <c r="B7058" s="23" t="str">
        <f>IFERROR(VLOOKUP(A7058,hoja!$A$2:$E$970,4,FALSE),0)</f>
        <v>CENTRO</v>
      </c>
      <c r="C7058" s="23" t="str">
        <f>IFERROR(VLOOKUP(A7058,hoja!$A$2:$E$1370,5,FALSE),0)</f>
        <v>BOGOTÁ</v>
      </c>
      <c r="D7058" s="23" t="str">
        <f>IFERROR(VLOOKUP(A7058,hoja!A:D,3,FALSE),0)</f>
        <v>50652</v>
      </c>
      <c r="E7058" s="23" t="s">
        <v>642</v>
      </c>
      <c r="F7058" s="23" t="str">
        <f>IFERROR(VLOOKUP(E7058,hoja!$A$2:$E$6970,4,FALSE),0)</f>
        <v>COSTA</v>
      </c>
      <c r="G7058" s="23" t="str">
        <f>IFERROR(VLOOKUP(E7058,hoja!$A$2:$E$970,5,FALSE),0)</f>
        <v>BARRANQUILLA</v>
      </c>
      <c r="H7058" s="103" t="str">
        <f>IFERROR(VLOOKUP(E7058,hoja!A:C,3,FALSE),0)</f>
        <v>0111</v>
      </c>
      <c r="I7058" s="24" t="str">
        <f t="shared" si="2094"/>
        <v>506520111</v>
      </c>
      <c r="K7058" s="103">
        <v>1014</v>
      </c>
      <c r="L7058" s="23" t="str">
        <f t="shared" si="2097"/>
        <v>NACIONAL</v>
      </c>
      <c r="M7058" s="23" t="s">
        <v>618</v>
      </c>
      <c r="N7058" s="23" t="str" cm="1">
        <f t="array" ref="N7058">IFERROR(IF(M7058="Principal","LES_ACTIVE",LES_INACTIVE),0)</f>
        <v>LES_ACTIVE</v>
      </c>
      <c r="O7058" s="23">
        <f t="shared" si="2092"/>
        <v>8</v>
      </c>
      <c r="P7058" s="23" t="str">
        <f t="shared" si="2096"/>
        <v>506520111Principal</v>
      </c>
    </row>
    <row r="7059" spans="1:16" ht="15" hidden="1" customHeight="1">
      <c r="A7059" s="23" t="s">
        <v>1490</v>
      </c>
      <c r="B7059" s="23" t="str">
        <f>IFERROR(VLOOKUP(A7059,hoja!$A$2:$E$970,4,FALSE),0)</f>
        <v>CENTRO</v>
      </c>
      <c r="C7059" s="23" t="str">
        <f>IFERROR(VLOOKUP(A7059,hoja!$A$2:$E$1370,5,FALSE),0)</f>
        <v>BOGOTÁ</v>
      </c>
      <c r="D7059" s="23" t="str">
        <f>IFERROR(VLOOKUP(A7059,hoja!A:D,3,FALSE),0)</f>
        <v>50652</v>
      </c>
      <c r="E7059" s="23" t="s">
        <v>661</v>
      </c>
      <c r="F7059" s="23" t="str">
        <f>IFERROR(VLOOKUP(E7059,hoja!$A$2:$E$6970,4,FALSE),0)</f>
        <v>COSTA</v>
      </c>
      <c r="G7059" s="23" t="str">
        <f>IFERROR(VLOOKUP(E7059,hoja!$A$2:$E$970,5,FALSE),0)</f>
        <v>CARTAGENA</v>
      </c>
      <c r="H7059" s="103" t="str">
        <f>IFERROR(VLOOKUP(E7059,hoja!A:C,3,FALSE),0)</f>
        <v>0113</v>
      </c>
      <c r="I7059" s="24" t="str">
        <f t="shared" si="2094"/>
        <v>506520113</v>
      </c>
      <c r="K7059" s="103">
        <v>993</v>
      </c>
      <c r="L7059" s="23" t="str">
        <f t="shared" si="2097"/>
        <v>NACIONAL</v>
      </c>
      <c r="M7059" s="23" t="s">
        <v>618</v>
      </c>
      <c r="N7059" s="23" t="str" cm="1">
        <f t="array" ref="N7059">IFERROR(IF(M7059="Principal","LES_ACTIVE",LES_INACTIVE),0)</f>
        <v>LES_ACTIVE</v>
      </c>
      <c r="O7059" s="23">
        <f t="shared" si="2092"/>
        <v>8</v>
      </c>
      <c r="P7059" s="23" t="str">
        <f t="shared" si="2096"/>
        <v>506520113Principal</v>
      </c>
    </row>
    <row r="7060" spans="1:16" ht="15" hidden="1" customHeight="1">
      <c r="A7060" s="23" t="s">
        <v>1490</v>
      </c>
      <c r="B7060" s="23" t="str">
        <f>IFERROR(VLOOKUP(A7060,hoja!$A$2:$E$970,4,FALSE),0)</f>
        <v>CENTRO</v>
      </c>
      <c r="C7060" s="23" t="str">
        <f>IFERROR(VLOOKUP(A7060,hoja!$A$2:$E$1370,5,FALSE),0)</f>
        <v>BOGOTÁ</v>
      </c>
      <c r="D7060" s="23" t="str">
        <f>IFERROR(VLOOKUP(A7060,hoja!A:D,3,FALSE),0)</f>
        <v>50652</v>
      </c>
      <c r="E7060" s="23" t="s">
        <v>670</v>
      </c>
      <c r="F7060" s="23" t="str">
        <f>IFERROR(VLOOKUP(E7060,hoja!$A$2:$E$6970,4,FALSE),0)</f>
        <v>OCCIDENTE</v>
      </c>
      <c r="G7060" s="23" t="str">
        <f>IFERROR(VLOOKUP(E7060,hoja!$A$2:$E$970,5,FALSE),0)</f>
        <v>PEREIRA</v>
      </c>
      <c r="H7060" s="103" t="str">
        <f>IFERROR(VLOOKUP(E7060,hoja!A:C,3,FALSE),0)</f>
        <v>0134</v>
      </c>
      <c r="I7060" s="24" t="str">
        <f t="shared" si="2094"/>
        <v>506520134</v>
      </c>
      <c r="K7060" s="103">
        <v>344</v>
      </c>
      <c r="L7060" s="23" t="str">
        <f t="shared" si="2097"/>
        <v>NACIONAL</v>
      </c>
      <c r="M7060" s="23" t="s">
        <v>618</v>
      </c>
      <c r="N7060" s="23" t="str" cm="1">
        <f t="array" ref="N7060">IFERROR(IF(M7060="Principal","LES_ACTIVE",LES_INACTIVE),0)</f>
        <v>LES_ACTIVE</v>
      </c>
      <c r="O7060" s="23">
        <f t="shared" si="2092"/>
        <v>16</v>
      </c>
      <c r="P7060" s="23" t="str">
        <f t="shared" si="2096"/>
        <v>506520134Principal</v>
      </c>
    </row>
    <row r="7061" spans="1:16" ht="15" hidden="1" customHeight="1">
      <c r="A7061" s="23" t="s">
        <v>1490</v>
      </c>
      <c r="B7061" s="23" t="str">
        <f>IFERROR(VLOOKUP(A7061,hoja!$A$2:$E$970,4,FALSE),0)</f>
        <v>CENTRO</v>
      </c>
      <c r="C7061" s="23" t="str">
        <f>IFERROR(VLOOKUP(A7061,hoja!$A$2:$E$1370,5,FALSE),0)</f>
        <v>BOGOTÁ</v>
      </c>
      <c r="D7061" s="23" t="str">
        <f>IFERROR(VLOOKUP(A7061,hoja!A:D,3,FALSE),0)</f>
        <v>50652</v>
      </c>
      <c r="E7061" s="23" t="s">
        <v>655</v>
      </c>
      <c r="F7061" s="23" t="str">
        <f>IFERROR(VLOOKUP(E7061,hoja!$A$2:$E$6970,4,FALSE),0)</f>
        <v>ANTIOQUIA</v>
      </c>
      <c r="G7061" s="23" t="str">
        <f>IFERROR(VLOOKUP(E7061,hoja!$A$2:$E$970,5,FALSE),0)</f>
        <v>MEDELLÍN</v>
      </c>
      <c r="H7061" s="103" t="str">
        <f>IFERROR(VLOOKUP(E7061,hoja!A:C,3,FALSE),0)</f>
        <v>0292</v>
      </c>
      <c r="I7061" s="24" t="str">
        <f t="shared" si="2094"/>
        <v>506520292</v>
      </c>
      <c r="K7061" s="103">
        <v>427</v>
      </c>
      <c r="L7061" s="23" t="str">
        <f t="shared" si="2097"/>
        <v>NACIONAL</v>
      </c>
      <c r="M7061" s="23" t="s">
        <v>618</v>
      </c>
      <c r="N7061" s="23" t="str" cm="1">
        <f t="array" ref="N7061">IFERROR(IF(M7061="Principal","LES_ACTIVE",LES_INACTIVE),0)</f>
        <v>LES_ACTIVE</v>
      </c>
      <c r="O7061" s="23">
        <f t="shared" si="2092"/>
        <v>16</v>
      </c>
      <c r="P7061" s="23" t="str">
        <f t="shared" si="2096"/>
        <v>506520292Principal</v>
      </c>
    </row>
    <row r="7062" spans="1:16" ht="15" hidden="1" customHeight="1">
      <c r="A7062" s="23" t="s">
        <v>1490</v>
      </c>
      <c r="B7062" s="23" t="str">
        <f>IFERROR(VLOOKUP(A7062,hoja!$A$2:$E$970,4,FALSE),0)</f>
        <v>CENTRO</v>
      </c>
      <c r="C7062" s="23" t="str">
        <f>IFERROR(VLOOKUP(A7062,hoja!$A$2:$E$1370,5,FALSE),0)</f>
        <v>BOGOTÁ</v>
      </c>
      <c r="D7062" s="23" t="str">
        <f>IFERROR(VLOOKUP(A7062,hoja!A:D,3,FALSE),0)</f>
        <v>50652</v>
      </c>
      <c r="E7062" s="23" t="s">
        <v>667</v>
      </c>
      <c r="F7062" s="23" t="str">
        <f>IFERROR(VLOOKUP(E7062,hoja!$A$2:$E$6970,4,FALSE),0)</f>
        <v>COSTA</v>
      </c>
      <c r="G7062" s="23" t="str">
        <f>IFERROR(VLOOKUP(E7062,hoja!$A$2:$E$970,5,FALSE),0)</f>
        <v>MONTERÍA</v>
      </c>
      <c r="H7062" s="103" t="str">
        <f>IFERROR(VLOOKUP(E7062,hoja!A:C,3,FALSE),0)</f>
        <v>0381</v>
      </c>
      <c r="I7062" s="24" t="str">
        <f t="shared" si="2094"/>
        <v>506520381</v>
      </c>
      <c r="K7062" s="103">
        <v>740</v>
      </c>
      <c r="L7062" s="23" t="str">
        <f t="shared" si="2097"/>
        <v>NACIONAL</v>
      </c>
      <c r="M7062" s="23" t="s">
        <v>618</v>
      </c>
      <c r="N7062" s="23" t="str" cm="1">
        <f t="array" ref="N7062">IFERROR(IF(M7062="Principal","LES_ACTIVE",LES_INACTIVE),0)</f>
        <v>LES_ACTIVE</v>
      </c>
      <c r="O7062" s="23">
        <f t="shared" si="2092"/>
        <v>12</v>
      </c>
      <c r="P7062" s="23" t="str">
        <f t="shared" si="2096"/>
        <v>506520381Principal</v>
      </c>
    </row>
    <row r="7063" spans="1:16" ht="15" hidden="1" customHeight="1">
      <c r="A7063" s="23" t="s">
        <v>1490</v>
      </c>
      <c r="B7063" s="23" t="str">
        <f>IFERROR(VLOOKUP(A7063,hoja!$A$2:$E$970,4,FALSE),0)</f>
        <v>CENTRO</v>
      </c>
      <c r="C7063" s="23" t="str">
        <f>IFERROR(VLOOKUP(A7063,hoja!$A$2:$E$1370,5,FALSE),0)</f>
        <v>BOGOTÁ</v>
      </c>
      <c r="D7063" s="23" t="str">
        <f>IFERROR(VLOOKUP(A7063,hoja!A:D,3,FALSE),0)</f>
        <v>50652</v>
      </c>
      <c r="E7063" s="23" t="s">
        <v>679</v>
      </c>
      <c r="F7063" s="23" t="str">
        <f>IFERROR(VLOOKUP(E7063,hoja!$A$2:$E$6970,4,FALSE),0)</f>
        <v>CENTRO</v>
      </c>
      <c r="G7063" s="23" t="str">
        <f>IFERROR(VLOOKUP(E7063,hoja!$A$2:$E$970,5,FALSE),0)</f>
        <v>NEIVA</v>
      </c>
      <c r="H7063" s="103" t="str">
        <f>IFERROR(VLOOKUP(E7063,hoja!A:C,3,FALSE),0)</f>
        <v>0385</v>
      </c>
      <c r="I7063" s="24" t="str">
        <f t="shared" si="2094"/>
        <v>506520385</v>
      </c>
      <c r="K7063" s="103">
        <v>340</v>
      </c>
      <c r="L7063" s="23" t="str">
        <f t="shared" si="2097"/>
        <v>REGIONAL</v>
      </c>
      <c r="M7063" s="23" t="s">
        <v>618</v>
      </c>
      <c r="N7063" s="23" t="str" cm="1">
        <f t="array" ref="N7063">IFERROR(IF(M7063="Principal","LES_ACTIVE",LES_INACTIVE),0)</f>
        <v>LES_ACTIVE</v>
      </c>
      <c r="O7063" s="23">
        <f t="shared" si="2092"/>
        <v>16</v>
      </c>
      <c r="P7063" s="23" t="str">
        <f t="shared" si="2096"/>
        <v>506520385Principal</v>
      </c>
    </row>
    <row r="7064" spans="1:16" ht="15" hidden="1" customHeight="1">
      <c r="A7064" s="23" t="s">
        <v>1490</v>
      </c>
      <c r="B7064" s="23" t="str">
        <f>IFERROR(VLOOKUP(A7064,hoja!$A$2:$E$970,4,FALSE),0)</f>
        <v>CENTRO</v>
      </c>
      <c r="C7064" s="23" t="str">
        <f>IFERROR(VLOOKUP(A7064,hoja!$A$2:$E$1370,5,FALSE),0)</f>
        <v>BOGOTÁ</v>
      </c>
      <c r="D7064" s="23" t="str">
        <f>IFERROR(VLOOKUP(A7064,hoja!A:D,3,FALSE),0)</f>
        <v>50652</v>
      </c>
      <c r="E7064" s="23" t="s">
        <v>681</v>
      </c>
      <c r="F7064" s="23" t="str">
        <f>IFERROR(VLOOKUP(E7064,hoja!$A$2:$E$6970,4,FALSE),0)</f>
        <v>CENTRO</v>
      </c>
      <c r="G7064" s="23" t="str">
        <f>IFERROR(VLOOKUP(E7064,hoja!$A$2:$E$970,5,FALSE),0)</f>
        <v>VILLAVICENCIO</v>
      </c>
      <c r="H7064" s="103" t="str">
        <f>IFERROR(VLOOKUP(E7064,hoja!A:C,3,FALSE),0)</f>
        <v>0393</v>
      </c>
      <c r="I7064" s="24" t="str">
        <f t="shared" si="2094"/>
        <v>506520393</v>
      </c>
      <c r="K7064" s="103">
        <v>138</v>
      </c>
      <c r="L7064" s="23" t="str">
        <f t="shared" si="2097"/>
        <v>REGIONAL</v>
      </c>
      <c r="M7064" s="23" t="s">
        <v>618</v>
      </c>
      <c r="N7064" s="23" t="str" cm="1">
        <f t="array" ref="N7064">IFERROR(IF(M7064="Principal","LES_ACTIVE",LES_INACTIVE),0)</f>
        <v>LES_ACTIVE</v>
      </c>
      <c r="O7064" s="23">
        <f t="shared" si="2092"/>
        <v>25</v>
      </c>
      <c r="P7064" s="23" t="str">
        <f t="shared" si="2096"/>
        <v>506520393Principal</v>
      </c>
    </row>
    <row r="7065" spans="1:16" ht="15" hidden="1" customHeight="1">
      <c r="A7065" s="23" t="s">
        <v>1490</v>
      </c>
      <c r="B7065" s="23" t="str">
        <f>IFERROR(VLOOKUP(A7065,hoja!$A$2:$E$970,4,FALSE),0)</f>
        <v>CENTRO</v>
      </c>
      <c r="C7065" s="23" t="str">
        <f>IFERROR(VLOOKUP(A7065,hoja!$A$2:$E$1370,5,FALSE),0)</f>
        <v>BOGOTÁ</v>
      </c>
      <c r="D7065" s="23" t="str">
        <f>IFERROR(VLOOKUP(A7065,hoja!A:D,3,FALSE),0)</f>
        <v>50652</v>
      </c>
      <c r="E7065" s="23" t="s">
        <v>733</v>
      </c>
      <c r="F7065" s="23" t="str">
        <f>IFERROR(VLOOKUP(E7065,hoja!$A$2:$E$6970,4,FALSE),0)</f>
        <v>OCCIDENTE</v>
      </c>
      <c r="G7065" s="23" t="str">
        <f>IFERROR(VLOOKUP(E7065,hoja!$A$2:$E$970,5,FALSE),0)</f>
        <v>PASTO</v>
      </c>
      <c r="H7065" s="103" t="str">
        <f>IFERROR(VLOOKUP(E7065,hoja!A:C,3,FALSE),0)</f>
        <v>0395</v>
      </c>
      <c r="I7065" s="24" t="str">
        <f t="shared" si="2094"/>
        <v>506520395</v>
      </c>
      <c r="K7065" s="103">
        <v>855</v>
      </c>
      <c r="L7065" s="23" t="str">
        <f t="shared" si="2097"/>
        <v>NACIONAL</v>
      </c>
      <c r="M7065" s="23" t="s">
        <v>618</v>
      </c>
      <c r="N7065" s="23" t="str" cm="1">
        <f t="array" ref="N7065">IFERROR(IF(M7065="Principal","LES_ACTIVE",LES_INACTIVE),0)</f>
        <v>LES_ACTIVE</v>
      </c>
      <c r="O7065" s="23">
        <f t="shared" si="2092"/>
        <v>8</v>
      </c>
      <c r="P7065" s="23" t="str">
        <f t="shared" si="2096"/>
        <v>506520395Principal</v>
      </c>
    </row>
    <row r="7066" spans="1:16" ht="15" hidden="1" customHeight="1">
      <c r="A7066" s="23" t="s">
        <v>1490</v>
      </c>
      <c r="B7066" s="23" t="str">
        <f>IFERROR(VLOOKUP(A7066,hoja!$A$2:$E$970,4,FALSE),0)</f>
        <v>CENTRO</v>
      </c>
      <c r="C7066" s="23" t="str">
        <f>IFERROR(VLOOKUP(A7066,hoja!$A$2:$E$1370,5,FALSE),0)</f>
        <v>BOGOTÁ</v>
      </c>
      <c r="D7066" s="23" t="str">
        <f>IFERROR(VLOOKUP(A7066,hoja!A:D,3,FALSE),0)</f>
        <v>50652</v>
      </c>
      <c r="E7066" s="23" t="s">
        <v>645</v>
      </c>
      <c r="F7066" s="23" t="str">
        <f>IFERROR(VLOOKUP(E7066,hoja!$A$2:$E$6970,4,FALSE),0)</f>
        <v>OCCIDENTE</v>
      </c>
      <c r="G7066" s="23" t="str">
        <f>IFERROR(VLOOKUP(E7066,hoja!$A$2:$E$970,5,FALSE),0)</f>
        <v>CALI</v>
      </c>
      <c r="H7066" s="103" t="str">
        <f>IFERROR(VLOOKUP(E7066,hoja!A:C,3,FALSE),0)</f>
        <v>0410</v>
      </c>
      <c r="I7066" s="24" t="str">
        <f t="shared" si="2094"/>
        <v>506520410</v>
      </c>
      <c r="K7066" s="103">
        <v>474</v>
      </c>
      <c r="L7066" s="23" t="str">
        <f t="shared" si="2097"/>
        <v>NACIONAL</v>
      </c>
      <c r="M7066" s="23" t="s">
        <v>618</v>
      </c>
      <c r="N7066" s="23" t="str" cm="1">
        <f t="array" ref="N7066">IFERROR(IF(M7066="Principal","LES_ACTIVE",LES_INACTIVE),0)</f>
        <v>LES_ACTIVE</v>
      </c>
      <c r="O7066" s="23">
        <f t="shared" si="2092"/>
        <v>16</v>
      </c>
      <c r="P7066" s="23" t="str">
        <f t="shared" si="2096"/>
        <v>506520410Principal</v>
      </c>
    </row>
    <row r="7067" spans="1:16" ht="15" hidden="1" customHeight="1">
      <c r="A7067" s="23" t="s">
        <v>1490</v>
      </c>
      <c r="B7067" s="23" t="str">
        <f>IFERROR(VLOOKUP(A7067,hoja!$A$2:$E$970,4,FALSE),0)</f>
        <v>CENTRO</v>
      </c>
      <c r="C7067" s="23" t="str">
        <f>IFERROR(VLOOKUP(A7067,hoja!$A$2:$E$1370,5,FALSE),0)</f>
        <v>BOGOTÁ</v>
      </c>
      <c r="D7067" s="23" t="str">
        <f>IFERROR(VLOOKUP(A7067,hoja!A:D,3,FALSE),0)</f>
        <v>50652</v>
      </c>
      <c r="E7067" s="23" t="s">
        <v>637</v>
      </c>
      <c r="F7067" s="23" t="str">
        <f>IFERROR(VLOOKUP(E7067,hoja!$A$2:$E$6970,4,FALSE),0)</f>
        <v>SANTANDER</v>
      </c>
      <c r="G7067" s="23" t="str">
        <f>IFERROR(VLOOKUP(E7067,hoja!$A$2:$E$970,5,FALSE),0)</f>
        <v>PIEDECUESTA</v>
      </c>
      <c r="H7067" s="103" t="str">
        <f>IFERROR(VLOOKUP(E7067,hoja!A:C,3,FALSE),0)</f>
        <v>0422</v>
      </c>
      <c r="I7067" s="24" t="str">
        <f t="shared" si="2094"/>
        <v>506520422</v>
      </c>
      <c r="K7067" s="103">
        <v>378</v>
      </c>
      <c r="L7067" s="23" t="str">
        <f t="shared" si="2097"/>
        <v>NACIONAL</v>
      </c>
      <c r="M7067" s="23" t="s">
        <v>618</v>
      </c>
      <c r="N7067" s="23" t="str" cm="1">
        <f t="array" ref="N7067">IFERROR(IF(M7067="Principal","LES_ACTIVE",LES_INACTIVE),0)</f>
        <v>LES_ACTIVE</v>
      </c>
      <c r="O7067" s="23">
        <f t="shared" si="2092"/>
        <v>16</v>
      </c>
      <c r="P7067" s="23" t="str">
        <f t="shared" si="2096"/>
        <v>506520422Principal</v>
      </c>
    </row>
    <row r="7068" spans="1:16" ht="15" hidden="1" customHeight="1">
      <c r="A7068" s="23" t="s">
        <v>1490</v>
      </c>
      <c r="B7068" s="23" t="str">
        <f>IFERROR(VLOOKUP(A7068,hoja!$A$2:$E$970,4,FALSE),0)</f>
        <v>CENTRO</v>
      </c>
      <c r="C7068" s="23" t="str">
        <f>IFERROR(VLOOKUP(A7068,hoja!$A$2:$E$1370,5,FALSE),0)</f>
        <v>BOGOTÁ</v>
      </c>
      <c r="D7068" s="23" t="str">
        <f>IFERROR(VLOOKUP(A7068,hoja!A:D,3,FALSE),0)</f>
        <v>50652</v>
      </c>
      <c r="E7068" s="23" t="s">
        <v>731</v>
      </c>
      <c r="F7068" s="23" t="str">
        <f>IFERROR(VLOOKUP(E7068,hoja!$A$2:$E$6970,4,FALSE),0)</f>
        <v>SANTANDER</v>
      </c>
      <c r="G7068" s="23" t="str">
        <f>IFERROR(VLOOKUP(E7068,hoja!$A$2:$E$970,5,FALSE),0)</f>
        <v>CÚCUTA</v>
      </c>
      <c r="H7068" s="103" t="str">
        <f>IFERROR(VLOOKUP(E7068,hoja!A:C,3,FALSE),0)</f>
        <v>0438</v>
      </c>
      <c r="I7068" s="24" t="str">
        <f t="shared" si="2094"/>
        <v>506520438</v>
      </c>
      <c r="K7068" s="103">
        <v>565</v>
      </c>
      <c r="L7068" s="23" t="str">
        <f t="shared" si="2097"/>
        <v>NACIONAL</v>
      </c>
      <c r="M7068" s="23" t="s">
        <v>618</v>
      </c>
      <c r="N7068" s="23" t="str" cm="1">
        <f t="array" ref="N7068">IFERROR(IF(M7068="Principal","LES_ACTIVE",LES_INACTIVE),0)</f>
        <v>LES_ACTIVE</v>
      </c>
      <c r="O7068" s="23">
        <f t="shared" si="2092"/>
        <v>12</v>
      </c>
      <c r="P7068" s="23" t="str">
        <f t="shared" si="2096"/>
        <v>506520438Principal</v>
      </c>
    </row>
    <row r="7069" spans="1:16" ht="15" hidden="1" customHeight="1">
      <c r="A7069" s="23" t="s">
        <v>1490</v>
      </c>
      <c r="B7069" s="23" t="str">
        <f>IFERROR(VLOOKUP(A7069,hoja!$A$2:$E$970,4,FALSE),0)</f>
        <v>CENTRO</v>
      </c>
      <c r="C7069" s="23" t="str">
        <f>IFERROR(VLOOKUP(A7069,hoja!$A$2:$E$1370,5,FALSE),0)</f>
        <v>BOGOTÁ</v>
      </c>
      <c r="D7069" s="23" t="str">
        <f>IFERROR(VLOOKUP(A7069,hoja!A:D,3,FALSE),0)</f>
        <v>50652</v>
      </c>
      <c r="E7069" s="23" t="s">
        <v>636</v>
      </c>
      <c r="F7069" s="23" t="str">
        <f>IFERROR(VLOOKUP(E7069,hoja!$A$2:$E$6970,4,FALSE),0)</f>
        <v>CENTRO</v>
      </c>
      <c r="G7069" s="23" t="str">
        <f>IFERROR(VLOOKUP(E7069,hoja!$A$2:$E$970,5,FALSE),0)</f>
        <v>DUITAMA</v>
      </c>
      <c r="H7069" s="103" t="str">
        <f>IFERROR(VLOOKUP(E7069,hoja!A:C,3,FALSE),0)</f>
        <v>0441</v>
      </c>
      <c r="I7069" s="24" t="str">
        <f t="shared" si="2094"/>
        <v>506520441</v>
      </c>
      <c r="K7069" s="103">
        <v>185</v>
      </c>
      <c r="L7069" s="23" t="str">
        <f t="shared" si="2097"/>
        <v>REGIONAL</v>
      </c>
      <c r="M7069" s="23" t="s">
        <v>618</v>
      </c>
      <c r="N7069" s="23" t="str" cm="1">
        <f t="array" ref="N7069">IFERROR(IF(M7069="Principal","LES_ACTIVE",LES_INACTIVE),0)</f>
        <v>LES_ACTIVE</v>
      </c>
      <c r="O7069" s="23">
        <f t="shared" si="2092"/>
        <v>25</v>
      </c>
      <c r="P7069" s="23" t="str">
        <f t="shared" si="2096"/>
        <v>506520441Principal</v>
      </c>
    </row>
    <row r="7070" spans="1:16" ht="15" hidden="1" customHeight="1">
      <c r="A7070" s="23" t="s">
        <v>1490</v>
      </c>
      <c r="B7070" s="23" t="str">
        <f>IFERROR(VLOOKUP(A7070,hoja!$A$2:$E$970,4,FALSE),0)</f>
        <v>CENTRO</v>
      </c>
      <c r="C7070" s="23" t="str">
        <f>IFERROR(VLOOKUP(A7070,hoja!$A$2:$E$1370,5,FALSE),0)</f>
        <v>BOGOTÁ</v>
      </c>
      <c r="D7070" s="23" t="str">
        <f>IFERROR(VLOOKUP(A7070,hoja!A:D,3,FALSE),0)</f>
        <v>50652</v>
      </c>
      <c r="E7070" s="23" t="s">
        <v>668</v>
      </c>
      <c r="F7070" s="23" t="str">
        <f>IFERROR(VLOOKUP(E7070,hoja!$A$2:$E$6970,4,FALSE),0)</f>
        <v>COSTA</v>
      </c>
      <c r="G7070" s="23" t="str">
        <f>IFERROR(VLOOKUP(E7070,hoja!$A$2:$E$970,5,FALSE),0)</f>
        <v>VALLEDUPAR</v>
      </c>
      <c r="H7070" s="103" t="str">
        <f>IFERROR(VLOOKUP(E7070,hoja!A:C,3,FALSE),0)</f>
        <v>0447</v>
      </c>
      <c r="I7070" s="24" t="str">
        <f t="shared" si="2094"/>
        <v>506520447</v>
      </c>
      <c r="K7070" s="103">
        <v>865</v>
      </c>
      <c r="L7070" s="23" t="str">
        <f t="shared" si="2097"/>
        <v>NACIONAL</v>
      </c>
      <c r="M7070" s="23" t="s">
        <v>618</v>
      </c>
      <c r="N7070" s="23" t="str" cm="1">
        <f t="array" ref="N7070">IFERROR(IF(M7070="Principal","LES_ACTIVE",LES_INACTIVE),0)</f>
        <v>LES_ACTIVE</v>
      </c>
      <c r="O7070" s="23">
        <f t="shared" si="2092"/>
        <v>8</v>
      </c>
      <c r="P7070" s="23" t="str">
        <f t="shared" si="2096"/>
        <v>506520447Principal</v>
      </c>
    </row>
    <row r="7071" spans="1:16" ht="15" hidden="1" customHeight="1">
      <c r="A7071" s="23" t="s">
        <v>1490</v>
      </c>
      <c r="B7071" s="23" t="str">
        <f>IFERROR(VLOOKUP(A7071,hoja!$A$2:$E$970,4,FALSE),0)</f>
        <v>CENTRO</v>
      </c>
      <c r="C7071" s="23" t="str">
        <f>IFERROR(VLOOKUP(A7071,hoja!$A$2:$E$1370,5,FALSE),0)</f>
        <v>BOGOTÁ</v>
      </c>
      <c r="D7071" s="23" t="str">
        <f>IFERROR(VLOOKUP(A7071,hoja!A:D,3,FALSE),0)</f>
        <v>50652</v>
      </c>
      <c r="E7071" s="23" t="s">
        <v>807</v>
      </c>
      <c r="F7071" s="23" t="str">
        <f>IFERROR(VLOOKUP(E7071,hoja!$A$2:$E$6970,4,FALSE),0)</f>
        <v>CENTRO</v>
      </c>
      <c r="G7071" s="23" t="str">
        <f>IFERROR(VLOOKUP(E7071,hoja!$A$2:$E$970,5,FALSE),0)</f>
        <v>BOGOTÁ</v>
      </c>
      <c r="H7071" s="103" t="str">
        <f>IFERROR(VLOOKUP(E7071,hoja!A:C,3,FALSE),0)</f>
        <v>0460</v>
      </c>
      <c r="I7071" s="24" t="str">
        <f t="shared" si="2094"/>
        <v>506520460</v>
      </c>
      <c r="K7071" s="103">
        <v>20.399999999999999</v>
      </c>
      <c r="L7071" s="23" t="str">
        <f t="shared" si="2097"/>
        <v>REGIONAL</v>
      </c>
      <c r="M7071" s="23" t="s">
        <v>618</v>
      </c>
      <c r="N7071" s="23" t="str" cm="1">
        <f t="array" ref="N7071">IFERROR(IF(M7071="Principal","LES_ACTIVE",LES_INACTIVE),0)</f>
        <v>LES_ACTIVE</v>
      </c>
      <c r="O7071" s="23">
        <f t="shared" si="2092"/>
        <v>25</v>
      </c>
      <c r="P7071" s="23" t="str">
        <f t="shared" si="2096"/>
        <v>506520460Principal</v>
      </c>
    </row>
    <row r="7072" spans="1:16" ht="15" hidden="1" customHeight="1">
      <c r="A7072" s="23" t="s">
        <v>1490</v>
      </c>
      <c r="B7072" s="23" t="str">
        <f>IFERROR(VLOOKUP(A7072,hoja!$A$2:$E$970,4,FALSE),0)</f>
        <v>CENTRO</v>
      </c>
      <c r="C7072" s="23" t="str">
        <f>IFERROR(VLOOKUP(A7072,hoja!$A$2:$E$1370,5,FALSE),0)</f>
        <v>BOGOTÁ</v>
      </c>
      <c r="D7072" s="23" t="str">
        <f>IFERROR(VLOOKUP(A7072,hoja!A:D,3,FALSE),0)</f>
        <v>50652</v>
      </c>
      <c r="E7072" s="23" t="s">
        <v>743</v>
      </c>
      <c r="F7072" s="23" t="str">
        <f>IFERROR(VLOOKUP(E7072,hoja!$A$2:$E$6970,4,FALSE),0)</f>
        <v>CENTRO</v>
      </c>
      <c r="G7072" s="23" t="str">
        <f>IFERROR(VLOOKUP(E7072,hoja!$A$2:$E$970,5,FALSE),0)</f>
        <v>BOGOTÁ</v>
      </c>
      <c r="H7072" s="103" t="str">
        <f>IFERROR(VLOOKUP(E7072,hoja!A:C,3,FALSE),0)</f>
        <v>0461</v>
      </c>
      <c r="I7072" s="24" t="str">
        <f t="shared" si="2094"/>
        <v>506520461</v>
      </c>
      <c r="K7072" s="103">
        <v>26.7</v>
      </c>
      <c r="L7072" s="23" t="str">
        <f t="shared" si="2097"/>
        <v>REGIONAL</v>
      </c>
      <c r="M7072" s="23" t="s">
        <v>618</v>
      </c>
      <c r="N7072" s="23" t="str" cm="1">
        <f t="array" ref="N7072">IFERROR(IF(M7072="Principal","LES_ACTIVE",LES_INACTIVE),0)</f>
        <v>LES_ACTIVE</v>
      </c>
      <c r="O7072" s="23">
        <f t="shared" si="2092"/>
        <v>25</v>
      </c>
      <c r="P7072" s="23" t="str">
        <f t="shared" si="2096"/>
        <v>506520461Principal</v>
      </c>
    </row>
    <row r="7073" spans="1:16" ht="15" hidden="1" customHeight="1">
      <c r="A7073" s="40" t="s">
        <v>665</v>
      </c>
      <c r="B7073" s="23" t="str">
        <f>IFERROR(VLOOKUP(A7073,hoja!$A$2:$E$970,4,FALSE),0)</f>
        <v>OCCIDENTE</v>
      </c>
      <c r="C7073" s="23" t="str">
        <f>IFERROR(VLOOKUP(A7073,hoja!$A$2:$E$1370,5,FALSE),0)</f>
        <v>MANIZALES</v>
      </c>
      <c r="D7073" s="23" t="str">
        <f>IFERROR(VLOOKUP(A7073,hoja!A:D,3,FALSE),0)</f>
        <v>0145</v>
      </c>
      <c r="E7073" s="23" t="s">
        <v>637</v>
      </c>
      <c r="F7073" s="23" t="str">
        <f>IFERROR(VLOOKUP(E7073,hoja!$A$2:$E$6970,4,FALSE),0)</f>
        <v>SANTANDER</v>
      </c>
      <c r="G7073" s="23" t="str">
        <f>IFERROR(VLOOKUP(E7073,hoja!$A$2:$E$970,5,FALSE),0)</f>
        <v>PIEDECUESTA</v>
      </c>
      <c r="H7073" s="103" t="str">
        <f>IFERROR(VLOOKUP(E7073,hoja!A:C,3,FALSE),0)</f>
        <v>0422</v>
      </c>
      <c r="I7073" s="24" t="str">
        <f>D7073&amp;H7073</f>
        <v>01450422</v>
      </c>
      <c r="K7073" s="23">
        <v>509</v>
      </c>
      <c r="L7073" s="23" t="str">
        <f>IF(B7073=F7073,"REGIONAL","NACIONAL")</f>
        <v>NACIONAL</v>
      </c>
      <c r="M7073" s="23" t="s">
        <v>618</v>
      </c>
      <c r="N7073" s="23" t="str" cm="1">
        <f t="array" ref="N7073">IFERROR(IF(M7073="Principal","LES_ACTIVE",LES_INACTIVE),0)</f>
        <v>LES_ACTIVE</v>
      </c>
      <c r="O7073" s="23">
        <f t="shared" si="2092"/>
        <v>12</v>
      </c>
      <c r="P7073" s="23" t="str">
        <f>D7073&amp;H7073&amp;M7073</f>
        <v>01450422Principal</v>
      </c>
    </row>
    <row r="7074" spans="1:16" ht="15" hidden="1" customHeight="1">
      <c r="A7074" s="40" t="s">
        <v>661</v>
      </c>
      <c r="B7074" s="23" t="str">
        <f>IFERROR(VLOOKUP(A7074,hoja!$A$2:$E$970,4,FALSE),0)</f>
        <v>COSTA</v>
      </c>
      <c r="C7074" s="23" t="str">
        <f>IFERROR(VLOOKUP(A7074,hoja!$A$2:$E$1370,5,FALSE),0)</f>
        <v>CARTAGENA</v>
      </c>
      <c r="D7074" s="23" t="str">
        <f>IFERROR(VLOOKUP(A7074,hoja!A:D,3,FALSE),0)</f>
        <v>0113</v>
      </c>
      <c r="E7074" s="23" t="s">
        <v>1059</v>
      </c>
      <c r="F7074" s="23" t="str">
        <f>IFERROR(VLOOKUP(E7074,hoja!$A$2:$E$6970,4,FALSE),0)</f>
        <v>ANTIOQUIA</v>
      </c>
      <c r="G7074" s="23" t="str">
        <f>IFERROR(VLOOKUP(E7074,hoja!$A$2:$E$970,5,FALSE),0)</f>
        <v>MEDELLÍN</v>
      </c>
      <c r="H7074" s="103" t="str">
        <f>IFERROR(VLOOKUP(E7074,hoja!A:C,3,FALSE),0)</f>
        <v>0043</v>
      </c>
      <c r="I7074" s="24" t="str">
        <f>D7074&amp;H7074</f>
        <v>01130043</v>
      </c>
      <c r="K7074" s="23">
        <v>696</v>
      </c>
      <c r="L7074" s="23" t="str">
        <f>IF(B7074=F7074,"REGIONAL","NACIONAL")</f>
        <v>NACIONAL</v>
      </c>
      <c r="M7074" s="23" t="s">
        <v>618</v>
      </c>
      <c r="N7074" s="23" t="str" cm="1">
        <f t="array" ref="N7074">IFERROR(IF(M7074="Principal","LES_ACTIVE",LES_INACTIVE),0)</f>
        <v>LES_ACTIVE</v>
      </c>
      <c r="O7074" s="23">
        <f t="shared" si="2092"/>
        <v>12</v>
      </c>
      <c r="P7074" s="23" t="str">
        <f>D7074&amp;H7074&amp;M7074</f>
        <v>01130043Principal</v>
      </c>
    </row>
    <row r="7075" spans="1:16" ht="15" hidden="1" customHeight="1">
      <c r="A7075" s="40" t="s">
        <v>681</v>
      </c>
      <c r="B7075" s="23" t="str">
        <f>IFERROR(VLOOKUP(A7075,hoja!$A$2:$E$970,4,FALSE),0)</f>
        <v>CENTRO</v>
      </c>
      <c r="C7075" s="23" t="str">
        <f>IFERROR(VLOOKUP(A7075,hoja!$A$2:$E$1370,5,FALSE),0)</f>
        <v>VILLAVICENCIO</v>
      </c>
      <c r="D7075" s="23" t="str">
        <f>IFERROR(VLOOKUP(A7075,hoja!A:D,3,FALSE),0)</f>
        <v>0393</v>
      </c>
      <c r="E7075" s="23" t="s">
        <v>1059</v>
      </c>
      <c r="F7075" s="23" t="str">
        <f>IFERROR(VLOOKUP(E7075,hoja!$A$2:$E$6970,4,FALSE),0)</f>
        <v>ANTIOQUIA</v>
      </c>
      <c r="G7075" s="23" t="str">
        <f>IFERROR(VLOOKUP(E7075,hoja!$A$2:$E$970,5,FALSE),0)</f>
        <v>MEDELLÍN</v>
      </c>
      <c r="H7075" s="103" t="str">
        <f>IFERROR(VLOOKUP(E7075,hoja!A:C,3,FALSE),0)</f>
        <v>0043</v>
      </c>
      <c r="I7075" s="24" t="str">
        <f>D7075&amp;H7075</f>
        <v>03930043</v>
      </c>
      <c r="K7075" s="23">
        <v>534</v>
      </c>
      <c r="L7075" s="23" t="str">
        <f>IF(B7075=F7075,"REGIONAL","NACIONAL")</f>
        <v>NACIONAL</v>
      </c>
      <c r="M7075" s="23" t="s">
        <v>618</v>
      </c>
      <c r="N7075" s="23" t="str" cm="1">
        <f t="array" ref="N7075">IFERROR(IF(M7075="Principal","LES_ACTIVE",LES_INACTIVE),0)</f>
        <v>LES_ACTIVE</v>
      </c>
      <c r="O7075" s="23">
        <f t="shared" si="2092"/>
        <v>12</v>
      </c>
      <c r="P7075" s="23" t="str">
        <f>D7075&amp;H7075&amp;M7075</f>
        <v>03930043Principal</v>
      </c>
    </row>
    <row r="7076" spans="1:16" ht="15" hidden="1" customHeight="1">
      <c r="A7076" s="40" t="s">
        <v>694</v>
      </c>
      <c r="B7076" s="23" t="str">
        <f>IFERROR(VLOOKUP(A7076,hoja!$A$2:$E$970,4,FALSE),0)</f>
        <v>OCCIDENTE</v>
      </c>
      <c r="C7076" s="23" t="str">
        <f>IFERROR(VLOOKUP(A7076,hoja!$A$2:$E$1370,5,FALSE),0)</f>
        <v>BUENAVENTURA</v>
      </c>
      <c r="D7076" s="23" t="str">
        <f>IFERROR(VLOOKUP(A7076,hoja!A:D,3,FALSE),0)</f>
        <v>0131</v>
      </c>
      <c r="E7076" s="23" t="s">
        <v>1059</v>
      </c>
      <c r="F7076" s="23" t="str">
        <f>IFERROR(VLOOKUP(E7076,hoja!$A$2:$E$6970,4,FALSE),0)</f>
        <v>ANTIOQUIA</v>
      </c>
      <c r="G7076" s="23" t="str">
        <f>IFERROR(VLOOKUP(E7076,hoja!$A$2:$E$970,5,FALSE),0)</f>
        <v>MEDELLÍN</v>
      </c>
      <c r="H7076" s="103" t="str">
        <f>IFERROR(VLOOKUP(E7076,hoja!A:C,3,FALSE),0)</f>
        <v>0043</v>
      </c>
      <c r="I7076" s="24" t="str">
        <f>D7076&amp;H7076</f>
        <v>01310043</v>
      </c>
      <c r="K7076" s="23">
        <v>447</v>
      </c>
      <c r="L7076" s="23" t="str">
        <f>IF(B7076=F7076,"REGIONAL","NACIONAL")</f>
        <v>NACIONAL</v>
      </c>
      <c r="M7076" s="23" t="s">
        <v>618</v>
      </c>
      <c r="N7076" s="23" t="str" cm="1">
        <f t="array" ref="N7076">IFERROR(IF(M7076="Principal","LES_ACTIVE",LES_INACTIVE),0)</f>
        <v>LES_ACTIVE</v>
      </c>
      <c r="O7076" s="23">
        <f t="shared" si="2092"/>
        <v>16</v>
      </c>
      <c r="P7076" s="23" t="str">
        <f>D7076&amp;H7076&amp;M7076</f>
        <v>01310043Principal</v>
      </c>
    </row>
    <row r="7077" spans="1:16" ht="15" hidden="1" customHeight="1">
      <c r="A7077" s="40" t="s">
        <v>1059</v>
      </c>
      <c r="B7077" s="23" t="str">
        <f>IFERROR(VLOOKUP(A7077,hoja!$A$2:$E$970,4,FALSE),0)</f>
        <v>ANTIOQUIA</v>
      </c>
      <c r="C7077" s="23" t="str">
        <f>IFERROR(VLOOKUP(A7077,hoja!$A$2:$E$1370,5,FALSE),0)</f>
        <v>MEDELLÍN</v>
      </c>
      <c r="D7077" s="23" t="str">
        <f>IFERROR(VLOOKUP(A7077,hoja!A:D,3,FALSE),0)</f>
        <v>0043</v>
      </c>
      <c r="E7077" s="23" t="s">
        <v>692</v>
      </c>
      <c r="F7077" s="23" t="str">
        <f>IFERROR(VLOOKUP(E7077,hoja!$A$2:$E$6970,4,FALSE),0)</f>
        <v>SANTANDER</v>
      </c>
      <c r="G7077" s="23" t="str">
        <f>IFERROR(VLOOKUP(E7077,hoja!$A$2:$E$970,5,FALSE),0)</f>
        <v>BARBOSA</v>
      </c>
      <c r="H7077" s="103" t="str">
        <f>IFERROR(VLOOKUP(E7077,hoja!A:C,3,FALSE),0)</f>
        <v>0446</v>
      </c>
      <c r="I7077" s="24" t="str">
        <f>D7077&amp;H7077</f>
        <v>00430446</v>
      </c>
      <c r="K7077" s="23">
        <v>582</v>
      </c>
      <c r="L7077" s="23" t="str">
        <f>IF(B7077=F7077,"REGIONAL","NACIONAL")</f>
        <v>NACIONAL</v>
      </c>
      <c r="M7077" s="23" t="s">
        <v>618</v>
      </c>
      <c r="N7077" s="23" t="str" cm="1">
        <f t="array" ref="N7077">IFERROR(IF(M7077="Principal","LES_ACTIVE",LES_INACTIVE),0)</f>
        <v>LES_ACTIVE</v>
      </c>
      <c r="O7077" s="23">
        <f t="shared" si="2092"/>
        <v>12</v>
      </c>
      <c r="P7077" s="23" t="str">
        <f>D7077&amp;H7077&amp;M7077</f>
        <v>00430446Principal</v>
      </c>
    </row>
    <row r="7078" spans="1:16" ht="15" hidden="1" customHeight="1">
      <c r="A7078" s="40" t="s">
        <v>1059</v>
      </c>
      <c r="B7078" s="23" t="str">
        <f>IFERROR(VLOOKUP(A7078,hoja!$A$2:$E$970,4,FALSE),0)</f>
        <v>ANTIOQUIA</v>
      </c>
      <c r="C7078" s="23" t="str">
        <f>IFERROR(VLOOKUP(A7078,hoja!$A$2:$E$1370,5,FALSE),0)</f>
        <v>MEDELLÍN</v>
      </c>
      <c r="D7078" s="23" t="str">
        <f>IFERROR(VLOOKUP(A7078,hoja!A:D,3,FALSE),0)</f>
        <v>0043</v>
      </c>
      <c r="E7078" s="23" t="s">
        <v>694</v>
      </c>
      <c r="F7078" s="23" t="str">
        <f>IFERROR(VLOOKUP(E7078,hoja!$A$2:$E$6970,4,FALSE),0)</f>
        <v>OCCIDENTE</v>
      </c>
      <c r="G7078" s="23" t="str">
        <f>IFERROR(VLOOKUP(E7078,hoja!$A$2:$E$970,5,FALSE),0)</f>
        <v>BUENAVENTURA</v>
      </c>
      <c r="H7078" s="103" t="str">
        <f>IFERROR(VLOOKUP(E7078,hoja!A:C,3,FALSE),0)</f>
        <v>0131</v>
      </c>
      <c r="I7078" s="24" t="str">
        <f>D7078&amp;H7078</f>
        <v>00430131</v>
      </c>
      <c r="K7078" s="23">
        <v>465</v>
      </c>
      <c r="L7078" s="23" t="str">
        <f>IF(B7078=F7078,"REGIONAL","NACIONAL")</f>
        <v>NACIONAL</v>
      </c>
      <c r="M7078" s="23" t="s">
        <v>618</v>
      </c>
      <c r="N7078" s="23" t="str" cm="1">
        <f t="array" ref="N7078">IFERROR(IF(M7078="Principal","LES_ACTIVE",LES_INACTIVE),0)</f>
        <v>LES_ACTIVE</v>
      </c>
      <c r="O7078" s="23">
        <f t="shared" si="2092"/>
        <v>16</v>
      </c>
      <c r="P7078" s="23" t="str">
        <f>D7078&amp;H7078&amp;M7078</f>
        <v>00430131Principal</v>
      </c>
    </row>
    <row r="7079" spans="1:16" ht="15" hidden="1" customHeight="1">
      <c r="A7079" s="40" t="s">
        <v>1059</v>
      </c>
      <c r="B7079" s="23" t="str">
        <f>IFERROR(VLOOKUP(A7079,hoja!$A$2:$E$970,4,FALSE),0)</f>
        <v>ANTIOQUIA</v>
      </c>
      <c r="C7079" s="23" t="str">
        <f>IFERROR(VLOOKUP(A7079,hoja!$A$2:$E$1370,5,FALSE),0)</f>
        <v>MEDELLÍN</v>
      </c>
      <c r="D7079" s="23" t="str">
        <f>IFERROR(VLOOKUP(A7079,hoja!A:D,3,FALSE),0)</f>
        <v>0043</v>
      </c>
      <c r="E7079" s="23" t="s">
        <v>683</v>
      </c>
      <c r="F7079" s="23" t="str">
        <f>IFERROR(VLOOKUP(E7079,hoja!$A$2:$E$6970,4,FALSE),0)</f>
        <v>OCCIDENTE</v>
      </c>
      <c r="G7079" s="23" t="str">
        <f>IFERROR(VLOOKUP(E7079,hoja!$A$2:$E$970,5,FALSE),0)</f>
        <v>BUGA</v>
      </c>
      <c r="H7079" s="103" t="str">
        <f>IFERROR(VLOOKUP(E7079,hoja!A:C,3,FALSE),0)</f>
        <v>0411</v>
      </c>
      <c r="I7079" s="24" t="str">
        <f>D7079&amp;H7079</f>
        <v>00430411</v>
      </c>
      <c r="K7079" s="23">
        <v>390</v>
      </c>
      <c r="L7079" s="23" t="str">
        <f>IF(B7079=F7079,"REGIONAL","NACIONAL")</f>
        <v>NACIONAL</v>
      </c>
      <c r="M7079" s="23" t="s">
        <v>618</v>
      </c>
      <c r="N7079" s="23" t="str" cm="1">
        <f t="array" ref="N7079">IFERROR(IF(M7079="Principal","LES_ACTIVE",LES_INACTIVE),0)</f>
        <v>LES_ACTIVE</v>
      </c>
      <c r="O7079" s="23">
        <f t="shared" ref="O7079:O7099" si="2098">IF(K7079&lt;=250,25,IF(K7079&lt;=500,16,IF(K7079&lt;=800,12,IF(K7079&lt;=1100,8,IF(K7079&lt;=1400,6,IF(K7079&lt;=1700,5))))))</f>
        <v>16</v>
      </c>
      <c r="P7079" s="23" t="str">
        <f>D7079&amp;H7079&amp;M7079</f>
        <v>00430411Principal</v>
      </c>
    </row>
    <row r="7080" spans="1:16" ht="15" hidden="1" customHeight="1">
      <c r="A7080" s="40" t="s">
        <v>1059</v>
      </c>
      <c r="B7080" s="23" t="str">
        <f>IFERROR(VLOOKUP(A7080,hoja!$A$2:$E$970,4,FALSE),0)</f>
        <v>ANTIOQUIA</v>
      </c>
      <c r="C7080" s="23" t="str">
        <f>IFERROR(VLOOKUP(A7080,hoja!$A$2:$E$1370,5,FALSE),0)</f>
        <v>MEDELLÍN</v>
      </c>
      <c r="D7080" s="23" t="str">
        <f>IFERROR(VLOOKUP(A7080,hoja!A:D,3,FALSE),0)</f>
        <v>0043</v>
      </c>
      <c r="E7080" s="23" t="s">
        <v>1008</v>
      </c>
      <c r="F7080" s="23" t="str">
        <f>IFERROR(VLOOKUP(E7080,hoja!$A$2:$E$6970,4,FALSE),0)</f>
        <v>CENTRO</v>
      </c>
      <c r="G7080" s="23" t="str">
        <f>IFERROR(VLOOKUP(E7080,hoja!$A$2:$E$970,5,FALSE),0)</f>
        <v>CAQUEZA</v>
      </c>
      <c r="H7080" s="103" t="str">
        <f>IFERROR(VLOOKUP(E7080,hoja!A:C,3,FALSE),0)</f>
        <v>0462</v>
      </c>
      <c r="I7080" s="24" t="str">
        <f>D7080&amp;H7080</f>
        <v>00430462</v>
      </c>
      <c r="K7080" s="23">
        <v>454</v>
      </c>
      <c r="L7080" s="23" t="str">
        <f>IF(B7080=F7080,"REGIONAL","NACIONAL")</f>
        <v>NACIONAL</v>
      </c>
      <c r="M7080" s="23" t="s">
        <v>618</v>
      </c>
      <c r="N7080" s="23" t="str" cm="1">
        <f t="array" ref="N7080">IFERROR(IF(M7080="Principal","LES_ACTIVE",LES_INACTIVE),0)</f>
        <v>LES_ACTIVE</v>
      </c>
      <c r="O7080" s="23">
        <f t="shared" si="2098"/>
        <v>16</v>
      </c>
      <c r="P7080" s="23" t="str">
        <f>D7080&amp;H7080&amp;M7080</f>
        <v>00430462Principal</v>
      </c>
    </row>
    <row r="7081" spans="1:16" ht="15" hidden="1" customHeight="1">
      <c r="A7081" s="40" t="s">
        <v>1059</v>
      </c>
      <c r="B7081" s="23" t="str">
        <f>IFERROR(VLOOKUP(A7081,hoja!$A$2:$E$970,4,FALSE),0)</f>
        <v>ANTIOQUIA</v>
      </c>
      <c r="C7081" s="23" t="str">
        <f>IFERROR(VLOOKUP(A7081,hoja!$A$2:$E$1370,5,FALSE),0)</f>
        <v>MEDELLÍN</v>
      </c>
      <c r="D7081" s="23" t="str">
        <f>IFERROR(VLOOKUP(A7081,hoja!A:D,3,FALSE),0)</f>
        <v>0043</v>
      </c>
      <c r="E7081" s="23" t="s">
        <v>700</v>
      </c>
      <c r="F7081" s="23" t="str">
        <f>IFERROR(VLOOKUP(E7081,hoja!$A$2:$E$6970,4,FALSE),0)</f>
        <v>SANTANDER</v>
      </c>
      <c r="G7081" s="23" t="str">
        <f>IFERROR(VLOOKUP(E7081,hoja!$A$2:$E$970,5,FALSE),0)</f>
        <v>CHIQUINQUIRÁ</v>
      </c>
      <c r="H7081" s="103" t="str">
        <f>IFERROR(VLOOKUP(E7081,hoja!A:C,3,FALSE),0)</f>
        <v>0444</v>
      </c>
      <c r="I7081" s="24" t="str">
        <f>D7081&amp;H7081</f>
        <v>00430444</v>
      </c>
      <c r="K7081" s="23">
        <v>532</v>
      </c>
      <c r="L7081" s="23" t="str">
        <f>IF(B7081=F7081,"REGIONAL","NACIONAL")</f>
        <v>NACIONAL</v>
      </c>
      <c r="M7081" s="23" t="s">
        <v>618</v>
      </c>
      <c r="N7081" s="23" t="str" cm="1">
        <f t="array" ref="N7081">IFERROR(IF(M7081="Principal","LES_ACTIVE",LES_INACTIVE),0)</f>
        <v>LES_ACTIVE</v>
      </c>
      <c r="O7081" s="23">
        <f t="shared" si="2098"/>
        <v>12</v>
      </c>
      <c r="P7081" s="23" t="str">
        <f>D7081&amp;H7081&amp;M7081</f>
        <v>00430444Principal</v>
      </c>
    </row>
    <row r="7082" spans="1:16" ht="15" hidden="1" customHeight="1">
      <c r="A7082" s="40" t="s">
        <v>1059</v>
      </c>
      <c r="B7082" s="23" t="str">
        <f>IFERROR(VLOOKUP(A7082,hoja!$A$2:$E$970,4,FALSE),0)</f>
        <v>ANTIOQUIA</v>
      </c>
      <c r="C7082" s="23" t="str">
        <f>IFERROR(VLOOKUP(A7082,hoja!$A$2:$E$1370,5,FALSE),0)</f>
        <v>MEDELLÍN</v>
      </c>
      <c r="D7082" s="23" t="str">
        <f>IFERROR(VLOOKUP(A7082,hoja!A:D,3,FALSE),0)</f>
        <v>0043</v>
      </c>
      <c r="E7082" s="23" t="s">
        <v>1007</v>
      </c>
      <c r="F7082" s="23" t="str">
        <f>IFERROR(VLOOKUP(E7082,hoja!$A$2:$E$6970,4,FALSE),0)</f>
        <v>CENTRO</v>
      </c>
      <c r="G7082" s="23" t="str">
        <f>IFERROR(VLOOKUP(E7082,hoja!$A$2:$E$970,5,FALSE),0)</f>
        <v>FUSA</v>
      </c>
      <c r="H7082" s="103" t="str">
        <f>IFERROR(VLOOKUP(E7082,hoja!A:C,3,FALSE),0)</f>
        <v>0463</v>
      </c>
      <c r="I7082" s="24" t="str">
        <f>D7082&amp;H7082</f>
        <v>00430463</v>
      </c>
      <c r="K7082" s="23">
        <v>453</v>
      </c>
      <c r="L7082" s="23" t="str">
        <f>IF(B7082=F7082,"REGIONAL","NACIONAL")</f>
        <v>NACIONAL</v>
      </c>
      <c r="M7082" s="23" t="s">
        <v>618</v>
      </c>
      <c r="N7082" s="23" t="str" cm="1">
        <f t="array" ref="N7082">IFERROR(IF(M7082="Principal","LES_ACTIVE",LES_INACTIVE),0)</f>
        <v>LES_ACTIVE</v>
      </c>
      <c r="O7082" s="23">
        <f t="shared" si="2098"/>
        <v>16</v>
      </c>
      <c r="P7082" s="23" t="str">
        <f>D7082&amp;H7082&amp;M7082</f>
        <v>00430463Principal</v>
      </c>
    </row>
    <row r="7083" spans="1:16" ht="15" hidden="1" customHeight="1">
      <c r="A7083" s="40" t="s">
        <v>1059</v>
      </c>
      <c r="B7083" s="23" t="str">
        <f>IFERROR(VLOOKUP(A7083,hoja!$A$2:$E$970,4,FALSE),0)</f>
        <v>ANTIOQUIA</v>
      </c>
      <c r="C7083" s="23" t="str">
        <f>IFERROR(VLOOKUP(A7083,hoja!$A$2:$E$1370,5,FALSE),0)</f>
        <v>MEDELLÍN</v>
      </c>
      <c r="D7083" s="23" t="str">
        <f>IFERROR(VLOOKUP(A7083,hoja!A:D,3,FALSE),0)</f>
        <v>0043</v>
      </c>
      <c r="E7083" s="23" t="s">
        <v>706</v>
      </c>
      <c r="F7083" s="23" t="str">
        <f>IFERROR(VLOOKUP(E7083,hoja!$A$2:$E$6970,4,FALSE),0)</f>
        <v>CENTRO</v>
      </c>
      <c r="G7083" s="23" t="str">
        <f>IFERROR(VLOOKUP(E7083,hoja!$A$2:$E$970,5,FALSE),0)</f>
        <v>GUATEQUE</v>
      </c>
      <c r="H7083" s="103" t="str">
        <f>IFERROR(VLOOKUP(E7083,hoja!A:C,3,FALSE),0)</f>
        <v>0033</v>
      </c>
      <c r="I7083" s="24" t="str">
        <f>D7083&amp;H7083</f>
        <v>00430033</v>
      </c>
      <c r="K7083" s="23">
        <v>513</v>
      </c>
      <c r="L7083" s="23" t="str">
        <f>IF(B7083=F7083,"REGIONAL","NACIONAL")</f>
        <v>NACIONAL</v>
      </c>
      <c r="M7083" s="23" t="s">
        <v>618</v>
      </c>
      <c r="N7083" s="23" t="str" cm="1">
        <f t="array" ref="N7083">IFERROR(IF(M7083="Principal","LES_ACTIVE",LES_INACTIVE),0)</f>
        <v>LES_ACTIVE</v>
      </c>
      <c r="O7083" s="23">
        <f t="shared" si="2098"/>
        <v>12</v>
      </c>
      <c r="P7083" s="23" t="str">
        <f>D7083&amp;H7083&amp;M7083</f>
        <v>00430033Principal</v>
      </c>
    </row>
    <row r="7084" spans="1:16" ht="15" hidden="1" customHeight="1">
      <c r="A7084" s="40" t="s">
        <v>1059</v>
      </c>
      <c r="B7084" s="23" t="str">
        <f>IFERROR(VLOOKUP(A7084,hoja!$A$2:$E$970,4,FALSE),0)</f>
        <v>ANTIOQUIA</v>
      </c>
      <c r="C7084" s="23" t="str">
        <f>IFERROR(VLOOKUP(A7084,hoja!$A$2:$E$1370,5,FALSE),0)</f>
        <v>MEDELLÍN</v>
      </c>
      <c r="D7084" s="23" t="str">
        <f>IFERROR(VLOOKUP(A7084,hoja!A:D,3,FALSE),0)</f>
        <v>0043</v>
      </c>
      <c r="E7084" s="23" t="s">
        <v>710</v>
      </c>
      <c r="F7084" s="23" t="str">
        <f>IFERROR(VLOOKUP(E7084,hoja!$A$2:$E$6970,4,FALSE),0)</f>
        <v>CENTRO</v>
      </c>
      <c r="G7084" s="23" t="str">
        <f>IFERROR(VLOOKUP(E7084,hoja!$A$2:$E$970,5,FALSE),0)</f>
        <v>LA MESA</v>
      </c>
      <c r="H7084" s="103" t="str">
        <f>IFERROR(VLOOKUP(E7084,hoja!A:C,3,FALSE),0)</f>
        <v>0024</v>
      </c>
      <c r="I7084" s="24" t="str">
        <f>D7084&amp;H7084</f>
        <v>00430024</v>
      </c>
      <c r="K7084" s="23">
        <v>437</v>
      </c>
      <c r="L7084" s="23" t="str">
        <f>IF(B7084=F7084,"REGIONAL","NACIONAL")</f>
        <v>NACIONAL</v>
      </c>
      <c r="M7084" s="23" t="s">
        <v>618</v>
      </c>
      <c r="N7084" s="23" t="str" cm="1">
        <f t="array" ref="N7084">IFERROR(IF(M7084="Principal","LES_ACTIVE",LES_INACTIVE),0)</f>
        <v>LES_ACTIVE</v>
      </c>
      <c r="O7084" s="23">
        <f t="shared" si="2098"/>
        <v>16</v>
      </c>
      <c r="P7084" s="23" t="str">
        <f>D7084&amp;H7084&amp;M7084</f>
        <v>00430024Principal</v>
      </c>
    </row>
    <row r="7085" spans="1:16" ht="15" hidden="1" customHeight="1">
      <c r="A7085" s="40" t="s">
        <v>1059</v>
      </c>
      <c r="B7085" s="23" t="str">
        <f>IFERROR(VLOOKUP(A7085,hoja!$A$2:$E$970,4,FALSE),0)</f>
        <v>ANTIOQUIA</v>
      </c>
      <c r="C7085" s="23" t="str">
        <f>IFERROR(VLOOKUP(A7085,hoja!$A$2:$E$1370,5,FALSE),0)</f>
        <v>MEDELLÍN</v>
      </c>
      <c r="D7085" s="23" t="str">
        <f>IFERROR(VLOOKUP(A7085,hoja!A:D,3,FALSE),0)</f>
        <v>0043</v>
      </c>
      <c r="E7085" s="23" t="s">
        <v>716</v>
      </c>
      <c r="F7085" s="23" t="str">
        <f>IFERROR(VLOOKUP(E7085,hoja!$A$2:$E$6970,4,FALSE),0)</f>
        <v>SANTANDER</v>
      </c>
      <c r="G7085" s="23" t="str">
        <f>IFERROR(VLOOKUP(E7085,hoja!$A$2:$E$970,5,FALSE),0)</f>
        <v>PINCHOTE</v>
      </c>
      <c r="H7085" s="103" t="str">
        <f>IFERROR(VLOOKUP(E7085,hoja!A:C,3,FALSE),0)</f>
        <v>0423</v>
      </c>
      <c r="I7085" s="24" t="str">
        <f>D7085&amp;H7085</f>
        <v>00430423</v>
      </c>
      <c r="K7085" s="23">
        <v>468</v>
      </c>
      <c r="L7085" s="23" t="str">
        <f>IF(B7085=F7085,"REGIONAL","NACIONAL")</f>
        <v>NACIONAL</v>
      </c>
      <c r="M7085" s="23" t="s">
        <v>618</v>
      </c>
      <c r="N7085" s="23" t="str" cm="1">
        <f t="array" ref="N7085">IFERROR(IF(M7085="Principal","LES_ACTIVE",LES_INACTIVE),0)</f>
        <v>LES_ACTIVE</v>
      </c>
      <c r="O7085" s="23">
        <f t="shared" si="2098"/>
        <v>16</v>
      </c>
      <c r="P7085" s="23" t="str">
        <f>D7085&amp;H7085&amp;M7085</f>
        <v>00430423Principal</v>
      </c>
    </row>
    <row r="7086" spans="1:16" ht="15" hidden="1" customHeight="1">
      <c r="A7086" s="40" t="s">
        <v>1059</v>
      </c>
      <c r="B7086" s="23" t="str">
        <f>IFERROR(VLOOKUP(A7086,hoja!$A$2:$E$970,4,FALSE),0)</f>
        <v>ANTIOQUIA</v>
      </c>
      <c r="C7086" s="23" t="str">
        <f>IFERROR(VLOOKUP(A7086,hoja!$A$2:$E$1370,5,FALSE),0)</f>
        <v>MEDELLÍN</v>
      </c>
      <c r="D7086" s="23" t="str">
        <f>IFERROR(VLOOKUP(A7086,hoja!A:D,3,FALSE),0)</f>
        <v>0043</v>
      </c>
      <c r="E7086" s="23" t="s">
        <v>629</v>
      </c>
      <c r="F7086" s="23" t="str">
        <f>IFERROR(VLOOKUP(E7086,hoja!$A$2:$E$6970,4,FALSE),0)</f>
        <v>CENTRO</v>
      </c>
      <c r="G7086" s="23" t="str">
        <f>IFERROR(VLOOKUP(E7086,hoja!$A$2:$E$970,5,FALSE),0)</f>
        <v>ZIPAQUIRÁ</v>
      </c>
      <c r="H7086" s="103" t="str">
        <f>IFERROR(VLOOKUP(E7086,hoja!A:C,3,FALSE),0)</f>
        <v>0032</v>
      </c>
      <c r="I7086" s="24" t="str">
        <f>D7086&amp;H7086</f>
        <v>00430032</v>
      </c>
      <c r="K7086" s="23">
        <v>439</v>
      </c>
      <c r="L7086" s="23" t="str">
        <f>IF(B7086=F7086,"REGIONAL","NACIONAL")</f>
        <v>NACIONAL</v>
      </c>
      <c r="M7086" s="23" t="s">
        <v>618</v>
      </c>
      <c r="N7086" s="23" t="str" cm="1">
        <f t="array" ref="N7086">IFERROR(IF(M7086="Principal","LES_ACTIVE",LES_INACTIVE),0)</f>
        <v>LES_ACTIVE</v>
      </c>
      <c r="O7086" s="23">
        <f t="shared" si="2098"/>
        <v>16</v>
      </c>
      <c r="P7086" s="23" t="str">
        <f>D7086&amp;H7086&amp;M7086</f>
        <v>00430032Principal</v>
      </c>
    </row>
    <row r="7087" spans="1:16" ht="15" hidden="1" customHeight="1">
      <c r="A7087" s="40" t="s">
        <v>665</v>
      </c>
      <c r="B7087" s="23" t="str">
        <f>IFERROR(VLOOKUP(A7087,hoja!$A$2:$E$970,4,FALSE),0)</f>
        <v>OCCIDENTE</v>
      </c>
      <c r="C7087" s="23" t="str">
        <f>IFERROR(VLOOKUP(A7087,hoja!$A$2:$E$1370,5,FALSE),0)</f>
        <v>MANIZALES</v>
      </c>
      <c r="D7087" s="23" t="str">
        <f>IFERROR(VLOOKUP(A7087,hoja!A:D,3,FALSE),0)</f>
        <v>0145</v>
      </c>
      <c r="E7087" s="23" t="s">
        <v>723</v>
      </c>
      <c r="F7087" s="23" t="str">
        <f>IFERROR(VLOOKUP(E7087,hoja!$A$2:$E$6970,4,FALSE),0)</f>
        <v>COSTA</v>
      </c>
      <c r="G7087" s="23" t="str">
        <f>IFERROR(VLOOKUP(E7087,hoja!$A$2:$E$970,5,FALSE),0)</f>
        <v>SANTA MARTA</v>
      </c>
      <c r="H7087" s="103" t="str">
        <f>IFERROR(VLOOKUP(E7087,hoja!A:C,3,FALSE),0)</f>
        <v>0118</v>
      </c>
      <c r="I7087" s="24" t="str">
        <f>D7087&amp;H7087</f>
        <v>01450118</v>
      </c>
      <c r="K7087" s="29">
        <v>952</v>
      </c>
      <c r="L7087" s="23" t="str">
        <f>IF(B7087=F7087,"REGIONAL","NACIONAL")</f>
        <v>NACIONAL</v>
      </c>
      <c r="M7087" s="23" t="s">
        <v>618</v>
      </c>
      <c r="N7087" s="23" t="str" cm="1">
        <f t="array" ref="N7087">IFERROR(IF(M7087="Principal","LES_ACTIVE",LES_INACTIVE),0)</f>
        <v>LES_ACTIVE</v>
      </c>
      <c r="O7087" s="23">
        <f t="shared" si="2098"/>
        <v>8</v>
      </c>
      <c r="P7087" s="23" t="str">
        <f>D7087&amp;H7087&amp;M7087</f>
        <v>01450118Principal</v>
      </c>
    </row>
    <row r="7088" spans="1:16" ht="15" hidden="1" customHeight="1">
      <c r="A7088" s="40" t="s">
        <v>1491</v>
      </c>
      <c r="B7088" s="23" t="str">
        <f>IFERROR(VLOOKUP(A7088,hoja!$A$2:$E$970,4,FALSE),0)</f>
        <v>COSTA</v>
      </c>
      <c r="C7088" s="23" t="str">
        <f>IFERROR(VLOOKUP(A7088,hoja!$A$2:$E$1370,5,FALSE),0)</f>
        <v>SANTA MARTA</v>
      </c>
      <c r="D7088" s="23" t="str">
        <f>IFERROR(VLOOKUP(A7088,hoja!A:D,3,FALSE),0)</f>
        <v>50842</v>
      </c>
      <c r="E7088" s="23" t="s">
        <v>642</v>
      </c>
      <c r="F7088" s="23" t="str">
        <f>IFERROR(VLOOKUP(E7088,hoja!$A$2:$E$6970,4,FALSE),0)</f>
        <v>COSTA</v>
      </c>
      <c r="G7088" s="23" t="str">
        <f>IFERROR(VLOOKUP(E7088,hoja!$A$2:$E$970,5,FALSE),0)</f>
        <v>BARRANQUILLA</v>
      </c>
      <c r="H7088" s="103" t="str">
        <f>IFERROR(VLOOKUP(E7088,hoja!A:C,3,FALSE),0)</f>
        <v>0111</v>
      </c>
      <c r="I7088" s="24" t="str">
        <f>D7088&amp;H7088</f>
        <v>508420111</v>
      </c>
      <c r="K7088" s="29">
        <v>80</v>
      </c>
      <c r="L7088" s="23" t="str">
        <f>IF(B7088=F7088,"REGIONAL","NACIONAL")</f>
        <v>REGIONAL</v>
      </c>
      <c r="M7088" s="23" t="s">
        <v>618</v>
      </c>
      <c r="N7088" s="23" t="str" cm="1">
        <f t="array" ref="N7088">IFERROR(IF(M7088="Principal","LES_ACTIVE",LES_INACTIVE),0)</f>
        <v>LES_ACTIVE</v>
      </c>
      <c r="O7088" s="23">
        <f t="shared" si="2098"/>
        <v>25</v>
      </c>
      <c r="P7088" s="23" t="str">
        <f>D7088&amp;H7088&amp;M7088</f>
        <v>508420111Principal</v>
      </c>
    </row>
    <row r="7089" spans="1:16" ht="15" hidden="1" customHeight="1">
      <c r="A7089" s="40" t="s">
        <v>1491</v>
      </c>
      <c r="B7089" s="23" t="str">
        <f>IFERROR(VLOOKUP(A7089,hoja!$A$2:$E$970,4,FALSE),0)</f>
        <v>COSTA</v>
      </c>
      <c r="C7089" s="23" t="str">
        <f>IFERROR(VLOOKUP(A7089,hoja!$A$2:$E$1370,5,FALSE),0)</f>
        <v>SANTA MARTA</v>
      </c>
      <c r="D7089" s="23" t="str">
        <f>IFERROR(VLOOKUP(A7089,hoja!A:D,3,FALSE),0)</f>
        <v>50842</v>
      </c>
      <c r="E7089" s="23" t="s">
        <v>661</v>
      </c>
      <c r="F7089" s="23" t="str">
        <f>IFERROR(VLOOKUP(E7089,hoja!$A$2:$E$6970,4,FALSE),0)</f>
        <v>COSTA</v>
      </c>
      <c r="G7089" s="23" t="str">
        <f>IFERROR(VLOOKUP(E7089,hoja!$A$2:$E$970,5,FALSE),0)</f>
        <v>CARTAGENA</v>
      </c>
      <c r="H7089" s="103" t="str">
        <f>IFERROR(VLOOKUP(E7089,hoja!A:C,3,FALSE),0)</f>
        <v>0113</v>
      </c>
      <c r="I7089" s="24" t="str">
        <f t="shared" ref="I7089:I7098" si="2099">D7089&amp;H7089</f>
        <v>508420113</v>
      </c>
      <c r="K7089" s="29">
        <v>201</v>
      </c>
      <c r="L7089" s="23" t="str">
        <f t="shared" ref="L7089:L7096" si="2100">IF(B7089=F7089,"REGIONAL","NACIONAL")</f>
        <v>REGIONAL</v>
      </c>
      <c r="M7089" s="23" t="s">
        <v>618</v>
      </c>
      <c r="N7089" s="23" t="str" cm="1">
        <f t="array" ref="N7089">IFERROR(IF(M7089="Principal","LES_ACTIVE",LES_INACTIVE),0)</f>
        <v>LES_ACTIVE</v>
      </c>
      <c r="O7089" s="23">
        <f t="shared" si="2098"/>
        <v>25</v>
      </c>
      <c r="P7089" s="23" t="str">
        <f t="shared" ref="P7089:P7099" si="2101">D7089&amp;H7089&amp;M7089</f>
        <v>508420113Principal</v>
      </c>
    </row>
    <row r="7090" spans="1:16" ht="15" hidden="1" customHeight="1">
      <c r="A7090" s="40" t="s">
        <v>1491</v>
      </c>
      <c r="B7090" s="23" t="str">
        <f>IFERROR(VLOOKUP(A7090,hoja!$A$2:$E$970,4,FALSE),0)</f>
        <v>COSTA</v>
      </c>
      <c r="C7090" s="23" t="str">
        <f>IFERROR(VLOOKUP(A7090,hoja!$A$2:$E$1370,5,FALSE),0)</f>
        <v>SANTA MARTA</v>
      </c>
      <c r="D7090" s="23" t="str">
        <f>IFERROR(VLOOKUP(A7090,hoja!A:D,3,FALSE),0)</f>
        <v>50842</v>
      </c>
      <c r="E7090" s="23" t="s">
        <v>723</v>
      </c>
      <c r="F7090" s="23" t="str">
        <f>IFERROR(VLOOKUP(E7090,hoja!$A$2:$E$6970,4,FALSE),0)</f>
        <v>COSTA</v>
      </c>
      <c r="G7090" s="23" t="str">
        <f>IFERROR(VLOOKUP(E7090,hoja!$A$2:$E$970,5,FALSE),0)</f>
        <v>SANTA MARTA</v>
      </c>
      <c r="H7090" s="103" t="str">
        <f>IFERROR(VLOOKUP(E7090,hoja!A:C,3,FALSE),0)</f>
        <v>0118</v>
      </c>
      <c r="I7090" s="24" t="str">
        <f t="shared" si="2099"/>
        <v>508420118</v>
      </c>
      <c r="K7090" s="29">
        <v>33</v>
      </c>
      <c r="L7090" s="23" t="str">
        <f t="shared" si="2100"/>
        <v>REGIONAL</v>
      </c>
      <c r="M7090" s="23" t="s">
        <v>618</v>
      </c>
      <c r="N7090" s="23" t="str" cm="1">
        <f t="array" ref="N7090">IFERROR(IF(M7090="Principal","LES_ACTIVE",LES_INACTIVE),0)</f>
        <v>LES_ACTIVE</v>
      </c>
      <c r="O7090" s="23">
        <f t="shared" si="2098"/>
        <v>25</v>
      </c>
      <c r="P7090" s="23" t="str">
        <f t="shared" si="2101"/>
        <v>508420118Principal</v>
      </c>
    </row>
    <row r="7091" spans="1:16" ht="15" hidden="1" customHeight="1">
      <c r="A7091" s="40" t="s">
        <v>1491</v>
      </c>
      <c r="B7091" s="23" t="str">
        <f>IFERROR(VLOOKUP(A7091,hoja!$A$2:$E$970,4,FALSE),0)</f>
        <v>COSTA</v>
      </c>
      <c r="C7091" s="23" t="str">
        <f>IFERROR(VLOOKUP(A7091,hoja!$A$2:$E$1370,5,FALSE),0)</f>
        <v>SANTA MARTA</v>
      </c>
      <c r="D7091" s="23" t="str">
        <f>IFERROR(VLOOKUP(A7091,hoja!A:D,3,FALSE),0)</f>
        <v>50842</v>
      </c>
      <c r="E7091" s="23" t="s">
        <v>668</v>
      </c>
      <c r="F7091" s="23" t="str">
        <f>IFERROR(VLOOKUP(E7091,hoja!$A$2:$E$6970,4,FALSE),0)</f>
        <v>COSTA</v>
      </c>
      <c r="G7091" s="23" t="str">
        <f>IFERROR(VLOOKUP(E7091,hoja!$A$2:$E$970,5,FALSE),0)</f>
        <v>VALLEDUPAR</v>
      </c>
      <c r="H7091" s="103" t="str">
        <f>IFERROR(VLOOKUP(E7091,hoja!A:C,3,FALSE),0)</f>
        <v>0447</v>
      </c>
      <c r="I7091" s="24" t="str">
        <f t="shared" si="2099"/>
        <v>508420447</v>
      </c>
      <c r="K7091" s="29">
        <v>230</v>
      </c>
      <c r="L7091" s="23" t="str">
        <f t="shared" si="2100"/>
        <v>REGIONAL</v>
      </c>
      <c r="M7091" s="23" t="s">
        <v>618</v>
      </c>
      <c r="N7091" s="23" t="str" cm="1">
        <f t="array" ref="N7091">IFERROR(IF(M7091="Principal","LES_ACTIVE",LES_INACTIVE),0)</f>
        <v>LES_ACTIVE</v>
      </c>
      <c r="O7091" s="23">
        <f t="shared" si="2098"/>
        <v>25</v>
      </c>
      <c r="P7091" s="23" t="str">
        <f t="shared" si="2101"/>
        <v>508420447Principal</v>
      </c>
    </row>
    <row r="7092" spans="1:16" ht="15" hidden="1" customHeight="1">
      <c r="A7092" s="40" t="s">
        <v>660</v>
      </c>
      <c r="B7092" s="23" t="str">
        <f>IFERROR(VLOOKUP(A7092,hoja!$A$2:$E$970,4,FALSE),0)</f>
        <v>CENTRO</v>
      </c>
      <c r="C7092" s="23" t="str">
        <f>IFERROR(VLOOKUP(A7092,hoja!$A$2:$E$1370,5,FALSE),0)</f>
        <v>BOGOTÁ</v>
      </c>
      <c r="D7092" s="23" t="str">
        <f>IFERROR(VLOOKUP(A7092,hoja!A:D,3,FALSE),0)</f>
        <v>0035</v>
      </c>
      <c r="E7092" s="23" t="s">
        <v>1492</v>
      </c>
      <c r="F7092" s="23" t="str">
        <f>IFERROR(VLOOKUP(E7092,hoja!$A$2:$E$6970,4,FALSE),0)</f>
        <v>CENTRO</v>
      </c>
      <c r="G7092" s="23" t="str">
        <f>IFERROR(VLOOKUP(E7092,hoja!$A$2:$E$970,5,FALSE),0)</f>
        <v>LA DORADA</v>
      </c>
      <c r="H7092" s="103" t="str">
        <f>IFERROR(VLOOKUP(E7092,hoja!A:C,3,FALSE),0)</f>
        <v>50393</v>
      </c>
      <c r="I7092" s="24" t="str">
        <f t="shared" si="2099"/>
        <v>003550393</v>
      </c>
      <c r="K7092" s="29">
        <v>174</v>
      </c>
      <c r="L7092" s="23" t="str">
        <f t="shared" si="2100"/>
        <v>REGIONAL</v>
      </c>
      <c r="M7092" s="23" t="s">
        <v>618</v>
      </c>
      <c r="N7092" s="23" t="str" cm="1">
        <f t="array" ref="N7092">IFERROR(IF(M7092="Principal","LES_ACTIVE",LES_INACTIVE),0)</f>
        <v>LES_ACTIVE</v>
      </c>
      <c r="O7092" s="23">
        <f t="shared" si="2098"/>
        <v>25</v>
      </c>
      <c r="P7092" s="23" t="str">
        <f t="shared" si="2101"/>
        <v>003550393Principal</v>
      </c>
    </row>
    <row r="7093" spans="1:16" ht="15" hidden="1" customHeight="1">
      <c r="A7093" s="40" t="s">
        <v>635</v>
      </c>
      <c r="B7093" s="23" t="str">
        <f>IFERROR(VLOOKUP(A7093,hoja!$A$2:$E$970,4,FALSE),0)</f>
        <v>CENTRO</v>
      </c>
      <c r="C7093" s="23" t="str">
        <f>IFERROR(VLOOKUP(A7093,hoja!$A$2:$E$1370,5,FALSE),0)</f>
        <v>BOGOTÁ</v>
      </c>
      <c r="D7093" s="23" t="str">
        <f>IFERROR(VLOOKUP(A7093,hoja!A:D,3,FALSE),0)</f>
        <v>0021</v>
      </c>
      <c r="E7093" s="23" t="s">
        <v>1492</v>
      </c>
      <c r="F7093" s="23" t="str">
        <f>IFERROR(VLOOKUP(E7093,hoja!$A$2:$E$6970,4,FALSE),0)</f>
        <v>CENTRO</v>
      </c>
      <c r="G7093" s="23" t="str">
        <f>IFERROR(VLOOKUP(E7093,hoja!$A$2:$E$970,5,FALSE),0)</f>
        <v>LA DORADA</v>
      </c>
      <c r="H7093" s="103" t="str">
        <f>IFERROR(VLOOKUP(E7093,hoja!A:C,3,FALSE),0)</f>
        <v>50393</v>
      </c>
      <c r="I7093" s="24" t="str">
        <f t="shared" si="2099"/>
        <v>002150393</v>
      </c>
      <c r="K7093" s="29">
        <v>185</v>
      </c>
      <c r="L7093" s="23" t="str">
        <f t="shared" si="2100"/>
        <v>REGIONAL</v>
      </c>
      <c r="M7093" s="23" t="s">
        <v>618</v>
      </c>
      <c r="N7093" s="23" t="str" cm="1">
        <f t="array" ref="N7093">IFERROR(IF(M7093="Principal","LES_ACTIVE",LES_INACTIVE),0)</f>
        <v>LES_ACTIVE</v>
      </c>
      <c r="O7093" s="23">
        <f t="shared" si="2098"/>
        <v>25</v>
      </c>
      <c r="P7093" s="23" t="str">
        <f t="shared" si="2101"/>
        <v>002150393Principal</v>
      </c>
    </row>
    <row r="7094" spans="1:16" ht="15" hidden="1" customHeight="1">
      <c r="A7094" s="40" t="s">
        <v>630</v>
      </c>
      <c r="B7094" s="23" t="str">
        <f>IFERROR(VLOOKUP(A7094,hoja!$A$2:$E$970,4,FALSE),0)</f>
        <v>CENTRO</v>
      </c>
      <c r="C7094" s="23" t="str">
        <f>IFERROR(VLOOKUP(A7094,hoja!$A$2:$E$1370,5,FALSE),0)</f>
        <v>SESQUILÉ</v>
      </c>
      <c r="D7094" s="23" t="str">
        <f>IFERROR(VLOOKUP(A7094,hoja!A:D,3,FALSE),0)</f>
        <v>1501</v>
      </c>
      <c r="E7094" s="23" t="s">
        <v>1492</v>
      </c>
      <c r="F7094" s="23" t="str">
        <f>IFERROR(VLOOKUP(E7094,hoja!$A$2:$E$6970,4,FALSE),0)</f>
        <v>CENTRO</v>
      </c>
      <c r="G7094" s="23" t="str">
        <f>IFERROR(VLOOKUP(E7094,hoja!$A$2:$E$970,5,FALSE),0)</f>
        <v>LA DORADA</v>
      </c>
      <c r="H7094" s="103" t="str">
        <f>IFERROR(VLOOKUP(E7094,hoja!A:C,3,FALSE),0)</f>
        <v>50393</v>
      </c>
      <c r="I7094" s="24" t="str">
        <f t="shared" si="2099"/>
        <v>150150393</v>
      </c>
      <c r="K7094" s="29">
        <v>228</v>
      </c>
      <c r="L7094" s="23" t="str">
        <f t="shared" si="2100"/>
        <v>REGIONAL</v>
      </c>
      <c r="M7094" s="23" t="s">
        <v>618</v>
      </c>
      <c r="N7094" s="23" t="str" cm="1">
        <f t="array" ref="N7094">IFERROR(IF(M7094="Principal","LES_ACTIVE",LES_INACTIVE),0)</f>
        <v>LES_ACTIVE</v>
      </c>
      <c r="O7094" s="23">
        <f t="shared" si="2098"/>
        <v>25</v>
      </c>
      <c r="P7094" s="23" t="str">
        <f t="shared" si="2101"/>
        <v>150150393Principal</v>
      </c>
    </row>
    <row r="7095" spans="1:16" ht="15" hidden="1" customHeight="1">
      <c r="A7095" s="26" t="s">
        <v>811</v>
      </c>
      <c r="B7095" s="23" t="str">
        <f>IFERROR(VLOOKUP(A7095,hoja!$A$2:$E$970,4,FALSE),0)</f>
        <v>CENTRO</v>
      </c>
      <c r="C7095" s="23" t="str">
        <f>IFERROR(VLOOKUP(A7095,hoja!$A$2:$E$1370,5,FALSE),0)</f>
        <v>BOGOTÁ</v>
      </c>
      <c r="D7095" s="23" t="str">
        <f>IFERROR(VLOOKUP(A7095,hoja!A:D,3,FALSE),0)</f>
        <v>60161</v>
      </c>
      <c r="E7095" s="23" t="s">
        <v>641</v>
      </c>
      <c r="F7095" s="23" t="str">
        <f>IFERROR(VLOOKUP(E7095,hoja!$A$2:$E$6970,4,FALSE),0)</f>
        <v>ANTIOQUIA</v>
      </c>
      <c r="G7095" s="23" t="str">
        <f>IFERROR(VLOOKUP(E7095,hoja!$A$2:$E$970,5,FALSE),0)</f>
        <v>MEDELLÍN</v>
      </c>
      <c r="H7095" s="103" t="str">
        <f>IFERROR(VLOOKUP(E7095,hoja!A:C,3,FALSE),0)</f>
        <v>0079</v>
      </c>
      <c r="I7095" s="24" t="str">
        <f t="shared" si="2099"/>
        <v>601610079</v>
      </c>
      <c r="K7095" s="23">
        <v>419</v>
      </c>
      <c r="L7095" s="23" t="str">
        <f t="shared" si="2100"/>
        <v>NACIONAL</v>
      </c>
      <c r="M7095" s="23" t="s">
        <v>618</v>
      </c>
      <c r="N7095" s="23" t="str" cm="1">
        <f t="array" ref="N7095">IFERROR(IF(M7095="Principal","LES_ACTIVE",LES_INACTIVE),0)</f>
        <v>LES_ACTIVE</v>
      </c>
      <c r="O7095" s="23">
        <f t="shared" si="2098"/>
        <v>16</v>
      </c>
      <c r="P7095" s="23" t="str">
        <f t="shared" si="2101"/>
        <v>601610079Principal</v>
      </c>
    </row>
    <row r="7096" spans="1:16" ht="15" hidden="1" customHeight="1">
      <c r="A7096" s="26" t="s">
        <v>811</v>
      </c>
      <c r="B7096" s="23" t="str">
        <f>IFERROR(VLOOKUP(A7096,hoja!$A$2:$E$970,4,FALSE),0)</f>
        <v>CENTRO</v>
      </c>
      <c r="C7096" s="23" t="str">
        <f>IFERROR(VLOOKUP(A7096,hoja!$A$2:$E$1370,5,FALSE),0)</f>
        <v>BOGOTÁ</v>
      </c>
      <c r="D7096" s="23" t="str">
        <f>IFERROR(VLOOKUP(A7096,hoja!A:D,3,FALSE),0)</f>
        <v>60161</v>
      </c>
      <c r="E7096" s="23" t="s">
        <v>807</v>
      </c>
      <c r="F7096" s="23" t="str">
        <f>IFERROR(VLOOKUP(E7096,hoja!$A$2:$E$6970,4,FALSE),0)</f>
        <v>CENTRO</v>
      </c>
      <c r="G7096" s="23" t="str">
        <f>IFERROR(VLOOKUP(E7096,hoja!$A$2:$E$970,5,FALSE),0)</f>
        <v>BOGOTÁ</v>
      </c>
      <c r="H7096" s="103" t="str">
        <f>IFERROR(VLOOKUP(E7096,hoja!A:C,3,FALSE),0)</f>
        <v>0460</v>
      </c>
      <c r="I7096" s="24" t="str">
        <f t="shared" si="2099"/>
        <v>601610460</v>
      </c>
      <c r="K7096" s="23">
        <v>15</v>
      </c>
      <c r="L7096" s="23" t="str">
        <f t="shared" si="2100"/>
        <v>REGIONAL</v>
      </c>
      <c r="M7096" s="23" t="s">
        <v>618</v>
      </c>
      <c r="N7096" s="23" t="str" cm="1">
        <f t="array" ref="N7096">IFERROR(IF(M7096="Principal","LES_ACTIVE",LES_INACTIVE),0)</f>
        <v>LES_ACTIVE</v>
      </c>
      <c r="O7096" s="23">
        <f t="shared" si="2098"/>
        <v>25</v>
      </c>
      <c r="P7096" s="23" t="str">
        <f t="shared" si="2101"/>
        <v>601610460Principal</v>
      </c>
    </row>
    <row r="7097" spans="1:16" ht="15" hidden="1" customHeight="1">
      <c r="A7097" s="26" t="s">
        <v>731</v>
      </c>
      <c r="B7097" s="23" t="str">
        <f>IFERROR(VLOOKUP(A7097,hoja!$A$2:$E$970,4,FALSE),0)</f>
        <v>SANTANDER</v>
      </c>
      <c r="C7097" s="23" t="str">
        <f>IFERROR(VLOOKUP(A7097,hoja!$A$2:$E$1370,5,FALSE),0)</f>
        <v>CÚCUTA</v>
      </c>
      <c r="D7097" s="23" t="str">
        <f>IFERROR(VLOOKUP(A7097,hoja!A:D,3,FALSE),0)</f>
        <v>0438</v>
      </c>
      <c r="E7097" s="23" t="s">
        <v>711</v>
      </c>
      <c r="F7097" s="23" t="str">
        <f>IFERROR(VLOOKUP(E7097,hoja!$A$2:$E$6970,4,FALSE),0)</f>
        <v>COSTA</v>
      </c>
      <c r="G7097" s="23" t="str">
        <f>IFERROR(VLOOKUP(E7097,hoja!$A$2:$E$970,5,FALSE),0)</f>
        <v>MAGANGUÉ</v>
      </c>
      <c r="H7097" s="103" t="str">
        <f>IFERROR(VLOOKUP(E7097,hoja!A:C,3,FALSE),0)</f>
        <v>0383</v>
      </c>
      <c r="I7097" s="24" t="str">
        <f t="shared" si="2099"/>
        <v>04380383</v>
      </c>
      <c r="K7097" s="23">
        <v>497</v>
      </c>
      <c r="L7097" s="23" t="str">
        <f>IF(B7097=F7097,"REGIONAL","NACIONAL")</f>
        <v>NACIONAL</v>
      </c>
      <c r="M7097" s="23" t="s">
        <v>618</v>
      </c>
      <c r="N7097" s="23" t="str" cm="1">
        <f t="array" ref="N7097">IFERROR(IF(M7097="Principal","LES_ACTIVE",LES_INACTIVE),0)</f>
        <v>LES_ACTIVE</v>
      </c>
      <c r="O7097" s="23">
        <f t="shared" si="2098"/>
        <v>16</v>
      </c>
      <c r="P7097" s="23" t="str">
        <f t="shared" si="2101"/>
        <v>04380383Principal</v>
      </c>
    </row>
    <row r="7098" spans="1:16" ht="15" hidden="1" customHeight="1">
      <c r="A7098" s="23" t="s">
        <v>780</v>
      </c>
      <c r="B7098" s="23" t="str">
        <f>IFERROR(VLOOKUP(A7098,hoja!$A$2:$E$970,4,FALSE),0)</f>
        <v>CENTRO</v>
      </c>
      <c r="C7098" s="23" t="str">
        <f>IFERROR(VLOOKUP(A7098,hoja!$A$2:$E$1370,5,FALSE),0)</f>
        <v>ZIPAQUIRÁ</v>
      </c>
      <c r="D7098" s="23" t="str">
        <f>IFERROR(VLOOKUP(A7098,hoja!A:D,3,FALSE),0)</f>
        <v>2031</v>
      </c>
      <c r="E7098" s="94" t="s">
        <v>653</v>
      </c>
      <c r="F7098" s="23" t="str">
        <f>IFERROR(VLOOKUP(E7098,hoja!$A$2:$E$6970,4,FALSE),0)</f>
        <v>CENTRO</v>
      </c>
      <c r="G7098" s="23" t="str">
        <f>IFERROR(VLOOKUP(E7098,hoja!$A$2:$E$970,5,FALSE),0)</f>
        <v>MADRID</v>
      </c>
      <c r="H7098" s="103" t="str">
        <f>IFERROR(VLOOKUP(E7098,hoja!A:C,3,FALSE),0)</f>
        <v>2023</v>
      </c>
      <c r="I7098" s="24" t="str">
        <f t="shared" si="2099"/>
        <v>20312023</v>
      </c>
      <c r="K7098" s="23">
        <v>70</v>
      </c>
      <c r="L7098" s="23" t="str">
        <f t="shared" ref="L7098:L7104" si="2102">IF(B7098=F7098,"REGIONAL","NACIONAL")</f>
        <v>REGIONAL</v>
      </c>
      <c r="M7098" s="40" t="s">
        <v>618</v>
      </c>
      <c r="N7098" s="23" t="str" cm="1">
        <f t="array" ref="N7098">IFERROR(IF(M7098="Principal","LES_ACTIVE",LES_INACTIVE),0)</f>
        <v>LES_ACTIVE</v>
      </c>
      <c r="O7098" s="23">
        <f t="shared" si="2098"/>
        <v>25</v>
      </c>
      <c r="P7098" s="23" t="str">
        <f t="shared" si="2101"/>
        <v>20312023Principal</v>
      </c>
    </row>
    <row r="7099" spans="1:16" ht="15" hidden="1" customHeight="1">
      <c r="A7099" s="26" t="s">
        <v>819</v>
      </c>
      <c r="B7099" s="23" t="str">
        <f>IFERROR(VLOOKUP(A7099,hoja!$A$2:$E$970,4,FALSE),0)</f>
        <v>OCCIDENTE</v>
      </c>
      <c r="C7099" s="23" t="str">
        <f>IFERROR(VLOOKUP(A7099,hoja!$A$2:$E$1370,5,FALSE),0)</f>
        <v>BUENAVENTURA</v>
      </c>
      <c r="D7099" s="23" t="str">
        <f>IFERROR(VLOOKUP(A7099,hoja!A:D,3,FALSE),0)</f>
        <v>3001</v>
      </c>
      <c r="E7099" s="23" t="s">
        <v>1493</v>
      </c>
      <c r="F7099" s="23">
        <f>IFERROR(VLOOKUP(E7099,hoja!$A$2:$E$6970,4,FALSE),0)</f>
        <v>0</v>
      </c>
      <c r="G7099" s="23">
        <f>IFERROR(VLOOKUP(E7099,hoja!$A$2:$E$970,5,FALSE),0)</f>
        <v>0</v>
      </c>
      <c r="H7099" s="103">
        <f>IFERROR(VLOOKUP(E7099,hoja!A:C,3,FALSE),0)</f>
        <v>0</v>
      </c>
      <c r="I7099" s="24" t="str">
        <f>D7099&amp;H7099</f>
        <v>30010</v>
      </c>
      <c r="K7099" s="23">
        <v>138</v>
      </c>
      <c r="L7099" s="23" t="str">
        <f t="shared" si="2102"/>
        <v>NACIONAL</v>
      </c>
      <c r="M7099" s="23" t="s">
        <v>618</v>
      </c>
      <c r="N7099" s="23" t="s">
        <v>622</v>
      </c>
      <c r="O7099" s="23">
        <f t="shared" si="2098"/>
        <v>25</v>
      </c>
      <c r="P7099" s="23" t="str">
        <f t="shared" si="2101"/>
        <v>30010Principal</v>
      </c>
    </row>
    <row r="7100" spans="1:16" ht="15" hidden="1" customHeight="1">
      <c r="A7100" s="26" t="s">
        <v>811</v>
      </c>
      <c r="B7100" s="23" t="str">
        <f>IFERROR(VLOOKUP(A7100,hoja!$A$2:$E$970,4,FALSE),0)</f>
        <v>CENTRO</v>
      </c>
      <c r="C7100" s="23" t="str">
        <f>IFERROR(VLOOKUP(A7100,hoja!$A$2:$E$1370,5,FALSE),0)</f>
        <v>BOGOTÁ</v>
      </c>
      <c r="D7100" s="23" t="str">
        <f>IFERROR(VLOOKUP(A7100,hoja!A:D,3,FALSE),0)</f>
        <v>60161</v>
      </c>
      <c r="E7100" s="23" t="s">
        <v>645</v>
      </c>
      <c r="F7100" s="23" t="str">
        <f>IFERROR(VLOOKUP(E7100,hoja!$A$2:$E$6970,4,FALSE),0)</f>
        <v>OCCIDENTE</v>
      </c>
      <c r="G7100" s="23" t="str">
        <f>IFERROR(VLOOKUP(E7100,hoja!$A$2:$E$970,5,FALSE),0)</f>
        <v>CALI</v>
      </c>
      <c r="H7100" s="103" t="str">
        <f>IFERROR(VLOOKUP(E7100,hoja!A:C,3,FALSE),0)</f>
        <v>0410</v>
      </c>
      <c r="I7100" s="24" t="str">
        <f t="shared" ref="I7100:I7104" si="2103">D7100&amp;H7100</f>
        <v>601610410</v>
      </c>
      <c r="K7100" s="23">
        <v>443</v>
      </c>
      <c r="L7100" s="23" t="str">
        <f t="shared" si="2102"/>
        <v>NACIONAL</v>
      </c>
      <c r="M7100" s="23" t="s">
        <v>618</v>
      </c>
      <c r="N7100" s="23" t="str" cm="1">
        <f t="array" ref="N7100">IFERROR(IF(M7100="Principal","LES_ACTIVE",LES_INACTIVE),0)</f>
        <v>LES_ACTIVE</v>
      </c>
      <c r="O7100" s="23">
        <f t="shared" ref="O7100:O7104" si="2104">IF(K7100&lt;=250,25,IF(K7100&lt;=500,16,IF(K7100&lt;=800,12,IF(K7100&lt;=1100,8,IF(K7100&lt;=1400,6,IF(K7100&lt;=1700,5))))))</f>
        <v>16</v>
      </c>
      <c r="P7100" s="23" t="str">
        <f t="shared" ref="P7100:P7104" si="2105">D7100&amp;H7100&amp;M7100</f>
        <v>601610410Principal</v>
      </c>
    </row>
    <row r="7101" spans="1:16" ht="15" hidden="1" customHeight="1">
      <c r="A7101" t="s">
        <v>817</v>
      </c>
      <c r="B7101" s="23" t="str">
        <f>IFERROR(VLOOKUP(A7101,hoja!$A$2:$E$970,4,FALSE),0)</f>
        <v>CENTRO</v>
      </c>
      <c r="C7101" s="23" t="str">
        <f>IFERROR(VLOOKUP(A7101,hoja!$A$2:$E$1370,5,FALSE),0)</f>
        <v>BOGOTÁ</v>
      </c>
      <c r="D7101" s="23" t="str">
        <f>IFERROR(VLOOKUP(A7101,hoja!A:D,3,FALSE),0)</f>
        <v>50304</v>
      </c>
      <c r="E7101" s="47" t="s">
        <v>1494</v>
      </c>
      <c r="F7101" s="23" t="str">
        <f>IFERROR(VLOOKUP(E7101,hoja!$A$2:$E$6970,4,FALSE),0)</f>
        <v>CENTRO</v>
      </c>
      <c r="G7101" s="23" t="str">
        <f>IFERROR(VLOOKUP(E7101,hoja!$A$2:$E$970,5,FALSE),0)</f>
        <v>BOGOTÁ</v>
      </c>
      <c r="H7101" s="103" t="str">
        <f>IFERROR(VLOOKUP(E7101,hoja!A:C,3,FALSE),0)</f>
        <v>50764</v>
      </c>
      <c r="I7101" s="24" t="str">
        <f t="shared" si="2103"/>
        <v>5030450764</v>
      </c>
      <c r="K7101" s="23">
        <v>2</v>
      </c>
      <c r="L7101" s="23" t="str">
        <f t="shared" si="2102"/>
        <v>REGIONAL</v>
      </c>
      <c r="M7101" s="23" t="s">
        <v>618</v>
      </c>
      <c r="N7101" s="23" t="s">
        <v>622</v>
      </c>
      <c r="O7101" s="23">
        <f t="shared" si="2104"/>
        <v>25</v>
      </c>
      <c r="P7101" s="23" t="str">
        <f t="shared" si="2105"/>
        <v>5030450764Principal</v>
      </c>
    </row>
    <row r="7102" spans="1:16" ht="15" hidden="1" customHeight="1">
      <c r="A7102" s="26" t="s">
        <v>745</v>
      </c>
      <c r="B7102" s="23" t="str">
        <f>IFERROR(VLOOKUP(A7102,hoja!$A$2:$E$970,4,FALSE),0)</f>
        <v>SANTANDER</v>
      </c>
      <c r="C7102" s="23" t="str">
        <f>IFERROR(VLOOKUP(A7102,hoja!$A$2:$E$1370,5,FALSE),0)</f>
        <v>EL PLAYON</v>
      </c>
      <c r="D7102" s="23" t="str">
        <f>IFERROR(VLOOKUP(A7102,hoja!A:D,3,FALSE),0)</f>
        <v>60105</v>
      </c>
      <c r="E7102" s="23" t="s">
        <v>336</v>
      </c>
      <c r="F7102" s="23" t="str">
        <f>IFERROR(VLOOKUP(E7102,hoja!$A$2:$E$6970,4,FALSE),0)</f>
        <v>CENTRO</v>
      </c>
      <c r="G7102" s="23" t="str">
        <f>IFERROR(VLOOKUP(E7102,hoja!$A$2:$E$970,5,FALSE),0)</f>
        <v>MOSQUERA</v>
      </c>
      <c r="H7102" s="103" t="str">
        <f>IFERROR(VLOOKUP(E7102,hoja!A:C,3,FALSE),0)</f>
        <v>10216</v>
      </c>
      <c r="I7102" s="24" t="str">
        <f t="shared" si="2103"/>
        <v>6010510216</v>
      </c>
      <c r="J7102" s="23">
        <v>5</v>
      </c>
      <c r="K7102" s="23">
        <v>456</v>
      </c>
      <c r="L7102" s="23" t="str">
        <f t="shared" si="2102"/>
        <v>NACIONAL</v>
      </c>
      <c r="M7102" s="23" t="s">
        <v>618</v>
      </c>
      <c r="N7102" s="23" t="str" cm="1">
        <f t="array" ref="N7102">IFERROR(IF(M7102="Principal","LES_ACTIVE",LES_INACTIVE),0)</f>
        <v>LES_ACTIVE</v>
      </c>
      <c r="O7102" s="23">
        <f t="shared" si="2104"/>
        <v>16</v>
      </c>
      <c r="P7102" s="23" t="str">
        <f t="shared" si="2105"/>
        <v>6010510216Principal</v>
      </c>
    </row>
    <row r="7103" spans="1:16" ht="15" hidden="1" customHeight="1">
      <c r="A7103" s="40" t="s">
        <v>637</v>
      </c>
      <c r="B7103" s="23" t="str">
        <f>IFERROR(VLOOKUP(A7103,hoja!$A$2:$E$970,4,FALSE),0)</f>
        <v>SANTANDER</v>
      </c>
      <c r="C7103" s="23" t="str">
        <f>IFERROR(VLOOKUP(A7103,hoja!$A$2:$E$1370,5,FALSE),0)</f>
        <v>PIEDECUESTA</v>
      </c>
      <c r="D7103" s="23" t="str">
        <f>IFERROR(VLOOKUP(A7103,hoja!A:D,3,FALSE),0)</f>
        <v>0422</v>
      </c>
      <c r="E7103" s="40" t="s">
        <v>1495</v>
      </c>
      <c r="F7103" s="23" t="str">
        <f>IFERROR(VLOOKUP(E7103,hoja!$A$2:$E$6970,4,FALSE),0)</f>
        <v>SANTANDER</v>
      </c>
      <c r="G7103" s="23" t="str">
        <f>IFERROR(VLOOKUP(E7103,hoja!$A$2:$E$970,5,FALSE),0)</f>
        <v>PIEDECUESTA</v>
      </c>
      <c r="H7103" s="103" t="str">
        <f>IFERROR(VLOOKUP(E7103,hoja!A:C,3,FALSE),0)</f>
        <v>50297</v>
      </c>
      <c r="I7103" s="24" t="str">
        <f t="shared" si="2103"/>
        <v>042250297</v>
      </c>
      <c r="K7103" s="23">
        <v>25</v>
      </c>
      <c r="L7103" s="23" t="str">
        <f t="shared" si="2102"/>
        <v>REGIONAL</v>
      </c>
      <c r="M7103" s="40" t="s">
        <v>618</v>
      </c>
      <c r="N7103" s="23" t="s">
        <v>622</v>
      </c>
      <c r="O7103" s="23">
        <f t="shared" si="2104"/>
        <v>25</v>
      </c>
      <c r="P7103" s="23" t="str">
        <f t="shared" si="2105"/>
        <v>042250297Principal</v>
      </c>
    </row>
    <row r="7104" spans="1:16" ht="15" hidden="1" customHeight="1">
      <c r="A7104" s="23" t="s">
        <v>653</v>
      </c>
      <c r="B7104" s="23" t="str">
        <f>IFERROR(VLOOKUP(A7104,hoja!$A$2:$E$970,4,FALSE),0)</f>
        <v>CENTRO</v>
      </c>
      <c r="C7104" s="23" t="str">
        <f>IFERROR(VLOOKUP(A7104,hoja!$A$2:$E$1370,5,FALSE),0)</f>
        <v>MADRID</v>
      </c>
      <c r="D7104" s="23" t="str">
        <f>IFERROR(VLOOKUP(A7104,hoja!A:D,3,FALSE),0)</f>
        <v>2023</v>
      </c>
      <c r="E7104" s="40" t="s">
        <v>1496</v>
      </c>
      <c r="F7104" s="23" t="str">
        <f>IFERROR(VLOOKUP(E7104,hoja!$A$2:$E$6970,4,FALSE),0)</f>
        <v>OCCIDENTE</v>
      </c>
      <c r="G7104" s="23" t="str">
        <f>IFERROR(VLOOKUP(E7104,hoja!$A$2:$E$970,5,FALSE),0)</f>
        <v>CALI</v>
      </c>
      <c r="H7104" s="103" t="str">
        <f>IFERROR(VLOOKUP(E7104,hoja!A:C,3,FALSE),0)</f>
        <v>50445</v>
      </c>
      <c r="I7104" s="24" t="str">
        <f t="shared" si="2103"/>
        <v>202350445</v>
      </c>
      <c r="K7104" s="23">
        <v>456</v>
      </c>
      <c r="L7104" s="23" t="str">
        <f t="shared" si="2102"/>
        <v>NACIONAL</v>
      </c>
      <c r="M7104" s="23" t="s">
        <v>618</v>
      </c>
      <c r="N7104" s="23" t="str" cm="1">
        <f t="array" ref="N7104">IFERROR(IF(M7104="Principal","LES_ACTIVE",LES_INACTIVE),0)</f>
        <v>LES_ACTIVE</v>
      </c>
      <c r="O7104" s="23">
        <f t="shared" si="2104"/>
        <v>16</v>
      </c>
      <c r="P7104" s="23" t="str">
        <f t="shared" si="2105"/>
        <v>202350445Principal</v>
      </c>
    </row>
    <row r="7105" spans="1:16" ht="15" hidden="1" customHeight="1">
      <c r="A7105" s="47" t="s">
        <v>1321</v>
      </c>
      <c r="B7105" s="23" t="str">
        <f>IFERROR(VLOOKUP(A7105,hoja!$A$2:$E$970,4,FALSE),0)</f>
        <v>CENTRO</v>
      </c>
      <c r="C7105" s="23" t="str">
        <f>IFERROR(VLOOKUP(A7105,hoja!$A$2:$E$1370,5,FALSE),0)</f>
        <v>BOGOTÁ</v>
      </c>
      <c r="D7105" s="23" t="str">
        <f>IFERROR(VLOOKUP(A7105,hoja!A:D,3,FALSE),0)</f>
        <v>50644</v>
      </c>
      <c r="E7105" s="40" t="s">
        <v>1486</v>
      </c>
      <c r="F7105" s="23" t="str">
        <f>IFERROR(VLOOKUP(E7105,hoja!$A$2:$E$6970,4,FALSE),0)</f>
        <v>CENTRO</v>
      </c>
      <c r="G7105" s="23" t="str">
        <f>IFERROR(VLOOKUP(E7105,hoja!$A$2:$E$970,5,FALSE),0)</f>
        <v>BOGOTÁ</v>
      </c>
      <c r="H7105" s="103" t="str">
        <f>IFERROR(VLOOKUP(E7105,hoja!A:C,3,FALSE),0)</f>
        <v>50632</v>
      </c>
      <c r="I7105" s="24" t="str">
        <f t="shared" ref="I7105" si="2106">D7105&amp;H7105</f>
        <v>5064450632</v>
      </c>
      <c r="K7105" s="23">
        <v>12</v>
      </c>
      <c r="L7105" s="23" t="str">
        <f t="shared" ref="L7105" si="2107">IF(B7105=F7105,"REGIONAL","NACIONAL")</f>
        <v>REGIONAL</v>
      </c>
      <c r="M7105" s="23" t="s">
        <v>618</v>
      </c>
      <c r="N7105" s="23" t="str" cm="1">
        <f t="array" ref="N7105">IFERROR(IF(M7105="Principal","LES_ACTIVE",LES_INACTIVE),0)</f>
        <v>LES_ACTIVE</v>
      </c>
      <c r="O7105" s="23">
        <f t="shared" ref="O7105" si="2108">IF(K7105&lt;=250,25,IF(K7105&lt;=500,16,IF(K7105&lt;=800,12,IF(K7105&lt;=1100,8,IF(K7105&lt;=1400,6,IF(K7105&lt;=1700,5))))))</f>
        <v>25</v>
      </c>
      <c r="P7105" s="23" t="str">
        <f t="shared" ref="P7105" si="2109">D7105&amp;H7105&amp;M7105</f>
        <v>5064450632Principal</v>
      </c>
    </row>
    <row r="7106" spans="1:16" ht="15" hidden="1" customHeight="1">
      <c r="A7106" s="40" t="s">
        <v>1141</v>
      </c>
      <c r="B7106" s="23" t="str">
        <f>IFERROR(VLOOKUP(A7106,hoja!$A$2:$E$970,4,FALSE),0)</f>
        <v>OCCIDENTE</v>
      </c>
      <c r="C7106" s="23" t="str">
        <f>IFERROR(VLOOKUP(A7106,hoja!$A$2:$E$1370,5,FALSE),0)</f>
        <v>BUENAVENTURA</v>
      </c>
      <c r="D7106" s="23" t="str">
        <f>IFERROR(VLOOKUP(A7106,hoja!A:D,3,FALSE),0)</f>
        <v>50351</v>
      </c>
      <c r="E7106" s="94" t="s">
        <v>647</v>
      </c>
      <c r="F7106" s="23" t="str">
        <f>IFERROR(VLOOKUP(E7106,hoja!$A$2:$E$6970,4,FALSE),0)</f>
        <v>CENTRO</v>
      </c>
      <c r="G7106" s="23" t="str">
        <f>IFERROR(VLOOKUP(E7106,hoja!$A$2:$E$970,5,FALSE),0)</f>
        <v>TOCANCIPÁ</v>
      </c>
      <c r="H7106" s="103" t="str">
        <f>IFERROR(VLOOKUP(E7106,hoja!A:C,3,FALSE),0)</f>
        <v>2058</v>
      </c>
      <c r="I7106" s="24" t="str">
        <f t="shared" ref="I7106:I7139" si="2110">D7106&amp;H7106</f>
        <v>503512058</v>
      </c>
      <c r="K7106" s="23">
        <v>506</v>
      </c>
      <c r="L7106" s="23" t="str">
        <f t="shared" ref="L7106:L7139" si="2111">IF(B7106=F7106,"REGIONAL","NACIONAL")</f>
        <v>NACIONAL</v>
      </c>
      <c r="M7106" s="23" t="s">
        <v>618</v>
      </c>
      <c r="N7106" s="23" t="str" cm="1">
        <f t="array" ref="N7106">IFERROR(IF(M7106="Principal","LES_ACTIVE",LES_INACTIVE),0)</f>
        <v>LES_ACTIVE</v>
      </c>
      <c r="O7106" s="23">
        <f t="shared" ref="O7106:O7139" si="2112">IF(K7106&lt;=250,25,IF(K7106&lt;=500,16,IF(K7106&lt;=800,12,IF(K7106&lt;=1100,8,IF(K7106&lt;=1400,6,IF(K7106&lt;=1700,5))))))</f>
        <v>12</v>
      </c>
      <c r="P7106" s="23" t="str">
        <f t="shared" ref="P7106:P7139" si="2113">D7106&amp;H7106&amp;M7106</f>
        <v>503512058Principal</v>
      </c>
    </row>
    <row r="7107" spans="1:16" ht="15" hidden="1" customHeight="1">
      <c r="A7107" s="40" t="s">
        <v>1497</v>
      </c>
      <c r="B7107" s="23" t="str">
        <f>IFERROR(VLOOKUP(A7107,hoja!$A$2:$E$970,4,FALSE),0)</f>
        <v>COSTA</v>
      </c>
      <c r="C7107" s="23" t="str">
        <f>IFERROR(VLOOKUP(A7107,hoja!$A$2:$E$1370,5,FALSE),0)</f>
        <v>BARRANQUILLA</v>
      </c>
      <c r="D7107" s="23" t="str">
        <f>IFERROR(VLOOKUP(A7107,hoja!A:D,3,FALSE),0)</f>
        <v>50498</v>
      </c>
      <c r="E7107" s="94" t="s">
        <v>1498</v>
      </c>
      <c r="F7107" s="23" t="str">
        <f>IFERROR(VLOOKUP(E7107,hoja!$A$2:$E$6970,4,FALSE),0)</f>
        <v>COSTA</v>
      </c>
      <c r="G7107" s="23" t="str">
        <f>IFERROR(VLOOKUP(E7107,hoja!$A$2:$E$970,5,FALSE),0)</f>
        <v>BARRANQUILLA</v>
      </c>
      <c r="H7107" s="103" t="str">
        <f>IFERROR(VLOOKUP(E7107,hoja!A:C,3,FALSE),0)</f>
        <v>50820</v>
      </c>
      <c r="I7107" s="24" t="str">
        <f t="shared" si="2110"/>
        <v>5049850820</v>
      </c>
      <c r="K7107" s="23">
        <v>44</v>
      </c>
      <c r="L7107" s="23" t="str">
        <f t="shared" si="2111"/>
        <v>REGIONAL</v>
      </c>
      <c r="M7107" s="23" t="s">
        <v>618</v>
      </c>
      <c r="N7107" s="23" t="str" cm="1">
        <f t="array" ref="N7107">IFERROR(IF(M7107="Principal","LES_ACTIVE",LES_INACTIVE),0)</f>
        <v>LES_ACTIVE</v>
      </c>
      <c r="O7107" s="23">
        <f t="shared" si="2112"/>
        <v>25</v>
      </c>
      <c r="P7107" s="23" t="str">
        <f t="shared" si="2113"/>
        <v>5049850820Principal</v>
      </c>
    </row>
    <row r="7108" spans="1:16" ht="15" hidden="1" customHeight="1">
      <c r="A7108" s="40" t="s">
        <v>1497</v>
      </c>
      <c r="B7108" s="23" t="str">
        <f>IFERROR(VLOOKUP(A7108,hoja!$A$2:$E$970,4,FALSE),0)</f>
        <v>COSTA</v>
      </c>
      <c r="C7108" s="23" t="str">
        <f>IFERROR(VLOOKUP(A7108,hoja!$A$2:$E$1370,5,FALSE),0)</f>
        <v>BARRANQUILLA</v>
      </c>
      <c r="D7108" s="23" t="str">
        <f>IFERROR(VLOOKUP(A7108,hoja!A:D,3,FALSE),0)</f>
        <v>50498</v>
      </c>
      <c r="E7108" s="94" t="s">
        <v>1123</v>
      </c>
      <c r="F7108" s="23" t="str">
        <f>IFERROR(VLOOKUP(E7108,hoja!$A$2:$E$6970,4,FALSE),0)</f>
        <v>ANTIOQUIA</v>
      </c>
      <c r="G7108" s="23" t="str">
        <f>IFERROR(VLOOKUP(E7108,hoja!$A$2:$E$970,5,FALSE),0)</f>
        <v>MEDELLÍN</v>
      </c>
      <c r="H7108" s="103" t="str">
        <f>IFERROR(VLOOKUP(E7108,hoja!A:C,3,FALSE),0)</f>
        <v>50530</v>
      </c>
      <c r="I7108" s="24" t="str">
        <f t="shared" si="2110"/>
        <v>5049850530</v>
      </c>
      <c r="K7108" s="23">
        <v>671</v>
      </c>
      <c r="L7108" s="23" t="str">
        <f t="shared" si="2111"/>
        <v>NACIONAL</v>
      </c>
      <c r="M7108" s="23" t="s">
        <v>618</v>
      </c>
      <c r="N7108" s="23" t="str" cm="1">
        <f t="array" ref="N7108">IFERROR(IF(M7108="Principal","LES_ACTIVE",LES_INACTIVE),0)</f>
        <v>LES_ACTIVE</v>
      </c>
      <c r="O7108" s="23">
        <f t="shared" si="2112"/>
        <v>12</v>
      </c>
      <c r="P7108" s="23" t="str">
        <f t="shared" si="2113"/>
        <v>5049850530Principal</v>
      </c>
    </row>
    <row r="7109" spans="1:16" ht="15" hidden="1" customHeight="1">
      <c r="A7109" s="40" t="s">
        <v>629</v>
      </c>
      <c r="B7109" s="23" t="str">
        <f>IFERROR(VLOOKUP(A7109,hoja!$A$2:$E$970,4,FALSE),0)</f>
        <v>CENTRO</v>
      </c>
      <c r="C7109" s="23" t="str">
        <f>IFERROR(VLOOKUP(A7109,hoja!$A$2:$E$1370,5,FALSE),0)</f>
        <v>ZIPAQUIRÁ</v>
      </c>
      <c r="D7109" s="23" t="str">
        <f>IFERROR(VLOOKUP(A7109,hoja!A:D,3,FALSE),0)</f>
        <v>0032</v>
      </c>
      <c r="E7109" s="94" t="s">
        <v>71</v>
      </c>
      <c r="F7109" s="23" t="str">
        <f>IFERROR(VLOOKUP(E7109,hoja!$A$2:$E$6970,4,FALSE),0)</f>
        <v>CENTRO</v>
      </c>
      <c r="G7109" s="23" t="str">
        <f>IFERROR(VLOOKUP(E7109,hoja!$A$2:$E$970,5,FALSE),0)</f>
        <v>BOGOTÁ</v>
      </c>
      <c r="H7109" s="103" t="str">
        <f>IFERROR(VLOOKUP(E7109,hoja!A:C,3,FALSE),0)</f>
        <v>60015</v>
      </c>
      <c r="I7109" s="24" t="str">
        <f t="shared" si="2110"/>
        <v>003260015</v>
      </c>
      <c r="K7109" s="23">
        <v>55.753999999999998</v>
      </c>
      <c r="L7109" s="23" t="str">
        <f t="shared" si="2111"/>
        <v>REGIONAL</v>
      </c>
      <c r="M7109" s="23" t="s">
        <v>618</v>
      </c>
      <c r="N7109" s="23" t="str" cm="1">
        <f t="array" ref="N7109">IFERROR(IF(M7109="Principal","LES_ACTIVE",LES_INACTIVE),0)</f>
        <v>LES_ACTIVE</v>
      </c>
      <c r="O7109" s="23">
        <f t="shared" si="2112"/>
        <v>25</v>
      </c>
      <c r="P7109" s="23" t="str">
        <f t="shared" si="2113"/>
        <v>003260015Principal</v>
      </c>
    </row>
    <row r="7110" spans="1:16" ht="15" hidden="1" customHeight="1">
      <c r="A7110" s="40" t="s">
        <v>1026</v>
      </c>
      <c r="B7110" s="23" t="str">
        <f>IFERROR(VLOOKUP(A7110,hoja!$A$2:$E$970,4,FALSE),0)</f>
        <v>COSTA</v>
      </c>
      <c r="C7110" s="23" t="str">
        <f>IFERROR(VLOOKUP(A7110,hoja!$A$2:$E$1370,5,FALSE),0)</f>
        <v>BARRANQUILLA</v>
      </c>
      <c r="D7110" s="23" t="str">
        <f>IFERROR(VLOOKUP(A7110,hoja!A:D,3,FALSE),0)</f>
        <v>50290</v>
      </c>
      <c r="E7110" s="94" t="s">
        <v>1499</v>
      </c>
      <c r="F7110" s="23" t="str">
        <f>IFERROR(VLOOKUP(E7110,hoja!$A$2:$E$6970,4,FALSE),0)</f>
        <v>ANTIOQUIA</v>
      </c>
      <c r="G7110" s="23" t="str">
        <f>IFERROR(VLOOKUP(E7110,hoja!$A$2:$E$970,5,FALSE),0)</f>
        <v>MEDELLÍN</v>
      </c>
      <c r="H7110" s="103" t="str">
        <f>IFERROR(VLOOKUP(E7110,hoja!A:C,3,FALSE),0)</f>
        <v>50806</v>
      </c>
      <c r="I7110" s="24" t="str">
        <f t="shared" si="2110"/>
        <v>5029050806</v>
      </c>
      <c r="K7110" s="23">
        <v>664</v>
      </c>
      <c r="L7110" s="23" t="str">
        <f t="shared" si="2111"/>
        <v>NACIONAL</v>
      </c>
      <c r="M7110" s="23" t="s">
        <v>618</v>
      </c>
      <c r="N7110" s="23" t="str" cm="1">
        <f t="array" ref="N7110">IFERROR(IF(M7110="Principal","LES_ACTIVE",LES_INACTIVE),0)</f>
        <v>LES_ACTIVE</v>
      </c>
      <c r="O7110" s="23">
        <f t="shared" si="2112"/>
        <v>12</v>
      </c>
      <c r="P7110" s="23" t="str">
        <f t="shared" si="2113"/>
        <v>5029050806Principal</v>
      </c>
    </row>
    <row r="7111" spans="1:16" ht="15" hidden="1" customHeight="1">
      <c r="A7111" s="40" t="s">
        <v>95</v>
      </c>
      <c r="B7111" s="23" t="str">
        <f>IFERROR(VLOOKUP(A7111,hoja!$A$2:$E$970,4,FALSE),0)</f>
        <v>OCCIDENTE</v>
      </c>
      <c r="C7111" s="23" t="str">
        <f>IFERROR(VLOOKUP(A7111,hoja!$A$2:$E$1370,5,FALSE),0)</f>
        <v>CALI</v>
      </c>
      <c r="D7111" s="23" t="str">
        <f>IFERROR(VLOOKUP(A7111,hoja!A:D,3,FALSE),0)</f>
        <v>3024</v>
      </c>
      <c r="E7111" s="94" t="s">
        <v>1500</v>
      </c>
      <c r="F7111" s="23" t="str">
        <f>IFERROR(VLOOKUP(E7111,hoja!$A$2:$E$6970,4,FALSE),0)</f>
        <v>OCCIDENTE</v>
      </c>
      <c r="G7111" s="23" t="str">
        <f>IFERROR(VLOOKUP(E7111,hoja!$A$2:$E$970,5,FALSE),0)</f>
        <v>PEREIRA</v>
      </c>
      <c r="H7111" s="103" t="str">
        <f>IFERROR(VLOOKUP(E7111,hoja!A:C,3,FALSE),0)</f>
        <v>50802</v>
      </c>
      <c r="I7111" s="24" t="str">
        <f t="shared" si="2110"/>
        <v>302450802</v>
      </c>
      <c r="K7111" s="23">
        <v>209</v>
      </c>
      <c r="L7111" s="23" t="str">
        <f t="shared" si="2111"/>
        <v>REGIONAL</v>
      </c>
      <c r="M7111" s="23" t="s">
        <v>618</v>
      </c>
      <c r="N7111" s="23" t="str" cm="1">
        <f t="array" ref="N7111">IFERROR(IF(M7111="Principal","LES_ACTIVE",LES_INACTIVE),0)</f>
        <v>LES_ACTIVE</v>
      </c>
      <c r="O7111" s="23">
        <f t="shared" si="2112"/>
        <v>25</v>
      </c>
      <c r="P7111" s="23" t="str">
        <f t="shared" si="2113"/>
        <v>302450802Principal</v>
      </c>
    </row>
    <row r="7112" spans="1:16" ht="15" hidden="1" customHeight="1">
      <c r="A7112" s="40" t="s">
        <v>470</v>
      </c>
      <c r="B7112" s="23" t="str">
        <f>IFERROR(VLOOKUP(A7112,hoja!$A$2:$E$970,4,FALSE),0)</f>
        <v>COSTA</v>
      </c>
      <c r="C7112" s="23" t="str">
        <f>IFERROR(VLOOKUP(A7112,hoja!$A$2:$E$1370,5,FALSE),0)</f>
        <v>SANTA MARTA</v>
      </c>
      <c r="D7112" s="23" t="str">
        <f>IFERROR(VLOOKUP(A7112,hoja!A:D,3,FALSE),0)</f>
        <v>60028</v>
      </c>
      <c r="E7112" s="94" t="s">
        <v>672</v>
      </c>
      <c r="F7112" s="23" t="str">
        <f>IFERROR(VLOOKUP(E7112,hoja!$A$2:$E$6970,4,FALSE),0)</f>
        <v>ANTIOQUIA</v>
      </c>
      <c r="G7112" s="23" t="str">
        <f>IFERROR(VLOOKUP(E7112,hoja!$A$2:$E$970,5,FALSE),0)</f>
        <v>MEDELLÍN</v>
      </c>
      <c r="H7112" s="103" t="str">
        <f>IFERROR(VLOOKUP(E7112,hoja!A:C,3,FALSE),0)</f>
        <v>0092</v>
      </c>
      <c r="I7112" s="24" t="str">
        <f t="shared" si="2110"/>
        <v>600280092</v>
      </c>
      <c r="K7112" s="23">
        <v>833</v>
      </c>
      <c r="L7112" s="23" t="str">
        <f t="shared" si="2111"/>
        <v>NACIONAL</v>
      </c>
      <c r="M7112" s="23" t="s">
        <v>618</v>
      </c>
      <c r="N7112" s="23" t="str" cm="1">
        <f t="array" ref="N7112">IFERROR(IF(M7112="Principal","LES_ACTIVE",LES_INACTIVE),0)</f>
        <v>LES_ACTIVE</v>
      </c>
      <c r="O7112" s="23">
        <f t="shared" si="2112"/>
        <v>8</v>
      </c>
      <c r="P7112" s="23" t="str">
        <f t="shared" si="2113"/>
        <v>600280092Principal</v>
      </c>
    </row>
    <row r="7113" spans="1:16" ht="15" hidden="1" customHeight="1">
      <c r="A7113" s="40" t="s">
        <v>635</v>
      </c>
      <c r="B7113" s="23" t="str">
        <f>IFERROR(VLOOKUP(A7113,hoja!$A$2:$E$970,4,FALSE),0)</f>
        <v>CENTRO</v>
      </c>
      <c r="C7113" s="23" t="str">
        <f>IFERROR(VLOOKUP(A7113,hoja!$A$2:$E$1370,5,FALSE),0)</f>
        <v>BOGOTÁ</v>
      </c>
      <c r="D7113" s="23" t="str">
        <f>IFERROR(VLOOKUP(A7113,hoja!A:D,3,FALSE),0)</f>
        <v>0021</v>
      </c>
      <c r="E7113" s="94" t="s">
        <v>1501</v>
      </c>
      <c r="F7113" s="23" t="str">
        <f>IFERROR(VLOOKUP(E7113,hoja!$A$2:$E$6970,4,FALSE),0)</f>
        <v>CENTRO</v>
      </c>
      <c r="G7113" s="23" t="str">
        <f>IFERROR(VLOOKUP(E7113,hoja!$A$2:$E$970,5,FALSE),0)</f>
        <v>BOGOTÁ</v>
      </c>
      <c r="H7113" s="103" t="str">
        <f>IFERROR(VLOOKUP(E7113,hoja!A:C,3,FALSE),0)</f>
        <v>50803</v>
      </c>
      <c r="I7113" s="24" t="str">
        <f t="shared" si="2110"/>
        <v>002150803</v>
      </c>
      <c r="K7113" s="23">
        <v>10</v>
      </c>
      <c r="L7113" s="23" t="str">
        <f t="shared" si="2111"/>
        <v>REGIONAL</v>
      </c>
      <c r="M7113" s="23" t="s">
        <v>618</v>
      </c>
      <c r="N7113" s="23" t="str" cm="1">
        <f t="array" ref="N7113">IFERROR(IF(M7113="Principal","LES_ACTIVE",LES_INACTIVE),0)</f>
        <v>LES_ACTIVE</v>
      </c>
      <c r="O7113" s="23">
        <f t="shared" si="2112"/>
        <v>25</v>
      </c>
      <c r="P7113" s="23" t="str">
        <f t="shared" si="2113"/>
        <v>002150803Principal</v>
      </c>
    </row>
    <row r="7114" spans="1:16" ht="15" hidden="1" customHeight="1">
      <c r="A7114" s="40" t="s">
        <v>1399</v>
      </c>
      <c r="B7114" s="23" t="str">
        <f>IFERROR(VLOOKUP(A7114,hoja!$A$2:$E$970,4,FALSE),0)</f>
        <v>CENTRO</v>
      </c>
      <c r="C7114" s="23">
        <f>IFERROR(VLOOKUP(A7114,hoja!$A$2:$E$1370,5,FALSE),0)</f>
        <v>0</v>
      </c>
      <c r="D7114" s="23" t="str">
        <f>IFERROR(VLOOKUP(A7114,hoja!A:D,3,FALSE),0)</f>
        <v>50687</v>
      </c>
      <c r="E7114" s="94" t="s">
        <v>630</v>
      </c>
      <c r="F7114" s="23" t="str">
        <f>IFERROR(VLOOKUP(E7114,hoja!$A$2:$E$6970,4,FALSE),0)</f>
        <v>CENTRO</v>
      </c>
      <c r="G7114" s="23" t="str">
        <f>IFERROR(VLOOKUP(E7114,hoja!$A$2:$E$970,5,FALSE),0)</f>
        <v>SESQUILÉ</v>
      </c>
      <c r="H7114" s="103" t="str">
        <f>IFERROR(VLOOKUP(E7114,hoja!A:C,3,FALSE),0)</f>
        <v>1501</v>
      </c>
      <c r="I7114" s="24" t="str">
        <f t="shared" si="2110"/>
        <v>506871501</v>
      </c>
      <c r="K7114" s="23">
        <v>285</v>
      </c>
      <c r="L7114" s="23" t="str">
        <f t="shared" si="2111"/>
        <v>REGIONAL</v>
      </c>
      <c r="M7114" s="23" t="s">
        <v>618</v>
      </c>
      <c r="N7114" s="23" t="str" cm="1">
        <f t="array" ref="N7114">IFERROR(IF(M7114="Principal","LES_ACTIVE",LES_INACTIVE),0)</f>
        <v>LES_ACTIVE</v>
      </c>
      <c r="O7114" s="23">
        <f t="shared" si="2112"/>
        <v>16</v>
      </c>
      <c r="P7114" s="23" t="str">
        <f t="shared" si="2113"/>
        <v>506871501Principal</v>
      </c>
    </row>
    <row r="7115" spans="1:16" ht="15" hidden="1" customHeight="1">
      <c r="A7115" s="40" t="s">
        <v>107</v>
      </c>
      <c r="B7115" s="23" t="str">
        <f>IFERROR(VLOOKUP(A7115,hoja!$A$2:$E$970,4,FALSE),0)</f>
        <v>COSTA</v>
      </c>
      <c r="C7115" s="23" t="str">
        <f>IFERROR(VLOOKUP(A7115,hoja!$A$2:$E$1370,5,FALSE),0)</f>
        <v>CARTAGENA</v>
      </c>
      <c r="D7115" s="23" t="str">
        <f>IFERROR(VLOOKUP(A7115,hoja!A:D,3,FALSE),0)</f>
        <v>60018</v>
      </c>
      <c r="E7115" s="94" t="s">
        <v>647</v>
      </c>
      <c r="F7115" s="23" t="str">
        <f>IFERROR(VLOOKUP(E7115,hoja!$A$2:$E$6970,4,FALSE),0)</f>
        <v>CENTRO</v>
      </c>
      <c r="G7115" s="23" t="str">
        <f>IFERROR(VLOOKUP(E7115,hoja!$A$2:$E$970,5,FALSE),0)</f>
        <v>TOCANCIPÁ</v>
      </c>
      <c r="H7115" s="103" t="str">
        <f>IFERROR(VLOOKUP(E7115,hoja!A:C,3,FALSE),0)</f>
        <v>2058</v>
      </c>
      <c r="I7115" s="24" t="str">
        <f t="shared" si="2110"/>
        <v>600182058</v>
      </c>
      <c r="K7115" s="23">
        <v>1024</v>
      </c>
      <c r="L7115" s="23" t="str">
        <f t="shared" si="2111"/>
        <v>NACIONAL</v>
      </c>
      <c r="M7115" s="23" t="s">
        <v>618</v>
      </c>
      <c r="N7115" s="23" t="str" cm="1">
        <f t="array" ref="N7115">IFERROR(IF(M7115="Principal","LES_ACTIVE",LES_INACTIVE),0)</f>
        <v>LES_ACTIVE</v>
      </c>
      <c r="O7115" s="23">
        <f t="shared" si="2112"/>
        <v>8</v>
      </c>
      <c r="P7115" s="23" t="str">
        <f t="shared" si="2113"/>
        <v>600182058Principal</v>
      </c>
    </row>
    <row r="7116" spans="1:16" ht="15" hidden="1" customHeight="1">
      <c r="A7116" s="40" t="s">
        <v>642</v>
      </c>
      <c r="B7116" s="23" t="str">
        <f>IFERROR(VLOOKUP(A7116,hoja!$A$2:$E$970,4,FALSE),0)</f>
        <v>COSTA</v>
      </c>
      <c r="C7116" s="23" t="str">
        <f>IFERROR(VLOOKUP(A7116,hoja!$A$2:$E$1370,5,FALSE),0)</f>
        <v>BARRANQUILLA</v>
      </c>
      <c r="D7116" s="23" t="str">
        <f>IFERROR(VLOOKUP(A7116,hoja!A:D,3,FALSE),0)</f>
        <v>0111</v>
      </c>
      <c r="E7116" s="94" t="s">
        <v>1398</v>
      </c>
      <c r="F7116" s="23" t="str">
        <f>IFERROR(VLOOKUP(E7116,hoja!$A$2:$E$6970,4,FALSE),0)</f>
        <v>CENTRO</v>
      </c>
      <c r="G7116" s="23" t="str">
        <f>IFERROR(VLOOKUP(E7116,hoja!$A$2:$E$970,5,FALSE),0)</f>
        <v>BOGOTÁ</v>
      </c>
      <c r="H7116" s="103" t="str">
        <f>IFERROR(VLOOKUP(E7116,hoja!A:C,3,FALSE),0)</f>
        <v>0804</v>
      </c>
      <c r="I7116" s="24" t="str">
        <f t="shared" si="2110"/>
        <v>01110804</v>
      </c>
      <c r="K7116" s="23">
        <v>1002</v>
      </c>
      <c r="L7116" s="23" t="str">
        <f t="shared" si="2111"/>
        <v>NACIONAL</v>
      </c>
      <c r="M7116" s="23" t="s">
        <v>618</v>
      </c>
      <c r="N7116" s="23" t="str" cm="1">
        <f t="array" ref="N7116">IFERROR(IF(M7116="Principal","LES_ACTIVE",LES_INACTIVE),0)</f>
        <v>LES_ACTIVE</v>
      </c>
      <c r="O7116" s="23">
        <f t="shared" si="2112"/>
        <v>8</v>
      </c>
      <c r="P7116" s="23" t="str">
        <f t="shared" si="2113"/>
        <v>01110804Principal</v>
      </c>
    </row>
    <row r="7117" spans="1:16" ht="15" hidden="1" customHeight="1">
      <c r="A7117" s="40" t="s">
        <v>581</v>
      </c>
      <c r="B7117" s="23" t="str">
        <f>IFERROR(VLOOKUP(A7117,hoja!$A$2:$E$970,4,FALSE),0)</f>
        <v>OCCIDENTE</v>
      </c>
      <c r="C7117" s="23" t="str">
        <f>IFERROR(VLOOKUP(A7117,hoja!$A$2:$E$1370,5,FALSE),0)</f>
        <v>CALI</v>
      </c>
      <c r="D7117" s="23" t="str">
        <f>IFERROR(VLOOKUP(A7117,hoja!A:D,3,FALSE),0)</f>
        <v>60043</v>
      </c>
      <c r="E7117" s="94" t="s">
        <v>1502</v>
      </c>
      <c r="F7117" s="23" t="str">
        <f>IFERROR(VLOOKUP(E7117,hoja!$A$2:$E$6970,4,FALSE),0)</f>
        <v>OCCIDENTE</v>
      </c>
      <c r="G7117" s="23" t="str">
        <f>IFERROR(VLOOKUP(E7117,hoja!$A$2:$E$970,5,FALSE),0)</f>
        <v>PALMIRA</v>
      </c>
      <c r="H7117" s="103" t="str">
        <f>IFERROR(VLOOKUP(E7117,hoja!A:C,3,FALSE),0)</f>
        <v>50821</v>
      </c>
      <c r="I7117" s="24" t="str">
        <f t="shared" si="2110"/>
        <v>6004350821</v>
      </c>
      <c r="K7117" s="23">
        <v>40</v>
      </c>
      <c r="L7117" s="23" t="str">
        <f t="shared" si="2111"/>
        <v>REGIONAL</v>
      </c>
      <c r="M7117" s="23" t="s">
        <v>618</v>
      </c>
      <c r="N7117" s="23" t="str" cm="1">
        <f t="array" ref="N7117">IFERROR(IF(M7117="Principal","LES_ACTIVE",LES_INACTIVE),0)</f>
        <v>LES_ACTIVE</v>
      </c>
      <c r="O7117" s="23">
        <f t="shared" si="2112"/>
        <v>25</v>
      </c>
      <c r="P7117" s="23" t="str">
        <f t="shared" si="2113"/>
        <v>6004350821Principal</v>
      </c>
    </row>
    <row r="7118" spans="1:16" ht="15" hidden="1" customHeight="1">
      <c r="A7118" s="40" t="s">
        <v>675</v>
      </c>
      <c r="B7118" s="23" t="str">
        <f>IFERROR(VLOOKUP(A7118,hoja!$A$2:$E$970,4,FALSE),0)</f>
        <v>COSTA</v>
      </c>
      <c r="C7118" s="23" t="str">
        <f>IFERROR(VLOOKUP(A7118,hoja!$A$2:$E$1370,5,FALSE),0)</f>
        <v>CARTAGENA</v>
      </c>
      <c r="D7118" s="23">
        <f>IFERROR(VLOOKUP(A7118,hoja!A:D,3,FALSE),0)</f>
        <v>3002</v>
      </c>
      <c r="E7118" s="94" t="s">
        <v>1219</v>
      </c>
      <c r="F7118" s="23" t="str">
        <f>IFERROR(VLOOKUP(E7118,hoja!$A$2:$E$6970,4,FALSE),0)</f>
        <v>COSTA</v>
      </c>
      <c r="G7118" s="23" t="str">
        <f>IFERROR(VLOOKUP(E7118,hoja!$A$2:$E$970,5,FALSE),0)</f>
        <v>CARTAGENA</v>
      </c>
      <c r="H7118" s="103" t="str">
        <f>IFERROR(VLOOKUP(E7118,hoja!A:C,3,FALSE),0)</f>
        <v>50667</v>
      </c>
      <c r="I7118" s="24" t="str">
        <f t="shared" si="2110"/>
        <v>300250667</v>
      </c>
      <c r="K7118" s="23">
        <v>6</v>
      </c>
      <c r="L7118" s="23" t="str">
        <f t="shared" si="2111"/>
        <v>REGIONAL</v>
      </c>
      <c r="M7118" s="23" t="s">
        <v>618</v>
      </c>
      <c r="N7118" s="23" t="str" cm="1">
        <f t="array" ref="N7118">IFERROR(IF(M7118="Principal","LES_ACTIVE",LES_INACTIVE),0)</f>
        <v>LES_ACTIVE</v>
      </c>
      <c r="O7118" s="23">
        <f t="shared" si="2112"/>
        <v>25</v>
      </c>
      <c r="P7118" s="23" t="str">
        <f t="shared" si="2113"/>
        <v>300250667Principal</v>
      </c>
    </row>
    <row r="7119" spans="1:16" ht="15" hidden="1" customHeight="1">
      <c r="A7119" s="40" t="s">
        <v>71</v>
      </c>
      <c r="B7119" s="23" t="str">
        <f>IFERROR(VLOOKUP(A7119,hoja!$A$2:$E$970,4,FALSE),0)</f>
        <v>CENTRO</v>
      </c>
      <c r="C7119" s="23" t="str">
        <f>IFERROR(VLOOKUP(A7119,hoja!$A$2:$E$1370,5,FALSE),0)</f>
        <v>BOGOTÁ</v>
      </c>
      <c r="D7119" s="23" t="str">
        <f>IFERROR(VLOOKUP(A7119,hoja!A:D,3,FALSE),0)</f>
        <v>60015</v>
      </c>
      <c r="E7119" s="94" t="s">
        <v>807</v>
      </c>
      <c r="F7119" s="23" t="str">
        <f>IFERROR(VLOOKUP(E7119,hoja!$A$2:$E$6970,4,FALSE),0)</f>
        <v>CENTRO</v>
      </c>
      <c r="G7119" s="23" t="str">
        <f>IFERROR(VLOOKUP(E7119,hoja!$A$2:$E$970,5,FALSE),0)</f>
        <v>BOGOTÁ</v>
      </c>
      <c r="H7119" s="103" t="str">
        <f>IFERROR(VLOOKUP(E7119,hoja!A:C,3,FALSE),0)</f>
        <v>0460</v>
      </c>
      <c r="I7119" s="24" t="str">
        <f t="shared" si="2110"/>
        <v>600150460</v>
      </c>
      <c r="K7119" s="23">
        <v>8</v>
      </c>
      <c r="L7119" s="23" t="str">
        <f t="shared" si="2111"/>
        <v>REGIONAL</v>
      </c>
      <c r="M7119" s="23" t="s">
        <v>618</v>
      </c>
      <c r="N7119" s="23" t="str" cm="1">
        <f t="array" ref="N7119">IFERROR(IF(M7119="Principal","LES_ACTIVE",LES_INACTIVE),0)</f>
        <v>LES_ACTIVE</v>
      </c>
      <c r="O7119" s="23">
        <f t="shared" si="2112"/>
        <v>25</v>
      </c>
      <c r="P7119" s="23" t="str">
        <f t="shared" si="2113"/>
        <v>600150460Principal</v>
      </c>
    </row>
    <row r="7120" spans="1:16" ht="15" hidden="1" customHeight="1">
      <c r="A7120" s="40" t="s">
        <v>1486</v>
      </c>
      <c r="B7120" s="23" t="str">
        <f>IFERROR(VLOOKUP(A7120,hoja!$A$2:$E$970,4,FALSE),0)</f>
        <v>CENTRO</v>
      </c>
      <c r="C7120" s="23" t="str">
        <f>IFERROR(VLOOKUP(A7120,hoja!$A$2:$E$1370,5,FALSE),0)</f>
        <v>BOGOTÁ</v>
      </c>
      <c r="D7120" s="23" t="str">
        <f>IFERROR(VLOOKUP(A7120,hoja!A:D,3,FALSE),0)</f>
        <v>50632</v>
      </c>
      <c r="E7120" s="94" t="s">
        <v>807</v>
      </c>
      <c r="F7120" s="23" t="str">
        <f>IFERROR(VLOOKUP(E7120,hoja!$A$2:$E$6970,4,FALSE),0)</f>
        <v>CENTRO</v>
      </c>
      <c r="G7120" s="23" t="str">
        <f>IFERROR(VLOOKUP(E7120,hoja!$A$2:$E$970,5,FALSE),0)</f>
        <v>BOGOTÁ</v>
      </c>
      <c r="H7120" s="103" t="str">
        <f>IFERROR(VLOOKUP(E7120,hoja!A:C,3,FALSE),0)</f>
        <v>0460</v>
      </c>
      <c r="I7120" s="24" t="str">
        <f t="shared" si="2110"/>
        <v>506320460</v>
      </c>
      <c r="K7120" s="23">
        <v>1</v>
      </c>
      <c r="L7120" s="23" t="str">
        <f t="shared" si="2111"/>
        <v>REGIONAL</v>
      </c>
      <c r="M7120" s="23" t="s">
        <v>618</v>
      </c>
      <c r="N7120" s="23" t="str" cm="1">
        <f t="array" ref="N7120">IFERROR(IF(M7120="Principal","LES_ACTIVE",LES_INACTIVE),0)</f>
        <v>LES_ACTIVE</v>
      </c>
      <c r="O7120" s="23">
        <f t="shared" si="2112"/>
        <v>25</v>
      </c>
      <c r="P7120" s="23" t="str">
        <f t="shared" si="2113"/>
        <v>506320460Principal</v>
      </c>
    </row>
    <row r="7121" spans="1:16" ht="15" hidden="1" customHeight="1">
      <c r="A7121" s="40" t="s">
        <v>807</v>
      </c>
      <c r="B7121" s="23" t="str">
        <f>IFERROR(VLOOKUP(A7121,hoja!$A$2:$E$970,4,FALSE),0)</f>
        <v>CENTRO</v>
      </c>
      <c r="C7121" s="23" t="str">
        <f>IFERROR(VLOOKUP(A7121,hoja!$A$2:$E$1370,5,FALSE),0)</f>
        <v>BOGOTÁ</v>
      </c>
      <c r="D7121" s="23" t="str">
        <f>IFERROR(VLOOKUP(A7121,hoja!A:D,3,FALSE),0)</f>
        <v>0460</v>
      </c>
      <c r="E7121" s="94" t="s">
        <v>1503</v>
      </c>
      <c r="F7121" s="23" t="str">
        <f>IFERROR(VLOOKUP(E7121,hoja!$A$2:$E$6970,4,FALSE),0)</f>
        <v>CENTRO</v>
      </c>
      <c r="G7121" s="23" t="str">
        <f>IFERROR(VLOOKUP(E7121,hoja!$A$2:$E$970,5,FALSE),0)</f>
        <v>BOGOTÁ</v>
      </c>
      <c r="H7121" s="103" t="str">
        <f>IFERROR(VLOOKUP(E7121,hoja!A:C,3,FALSE),0)</f>
        <v>50654</v>
      </c>
      <c r="I7121" s="24" t="str">
        <f t="shared" si="2110"/>
        <v>046050654</v>
      </c>
      <c r="K7121" s="23">
        <v>34</v>
      </c>
      <c r="L7121" s="23" t="str">
        <f t="shared" si="2111"/>
        <v>REGIONAL</v>
      </c>
      <c r="M7121" s="23" t="s">
        <v>618</v>
      </c>
      <c r="N7121" s="23" t="str" cm="1">
        <f t="array" ref="N7121">IFERROR(IF(M7121="Principal","LES_ACTIVE",LES_INACTIVE),0)</f>
        <v>LES_ACTIVE</v>
      </c>
      <c r="O7121" s="23">
        <f t="shared" si="2112"/>
        <v>25</v>
      </c>
      <c r="P7121" s="23" t="str">
        <f t="shared" si="2113"/>
        <v>046050654Principal</v>
      </c>
    </row>
    <row r="7122" spans="1:16" ht="15" hidden="1" customHeight="1">
      <c r="A7122" s="40" t="s">
        <v>642</v>
      </c>
      <c r="B7122" s="23" t="str">
        <f>IFERROR(VLOOKUP(A7122,hoja!$A$2:$E$970,4,FALSE),0)</f>
        <v>COSTA</v>
      </c>
      <c r="C7122" s="23" t="str">
        <f>IFERROR(VLOOKUP(A7122,hoja!$A$2:$E$1370,5,FALSE),0)</f>
        <v>BARRANQUILLA</v>
      </c>
      <c r="D7122" s="23" t="str">
        <f>IFERROR(VLOOKUP(A7122,hoja!A:D,3,FALSE),0)</f>
        <v>0111</v>
      </c>
      <c r="E7122" s="94" t="s">
        <v>1504</v>
      </c>
      <c r="F7122" s="23" t="str">
        <f>IFERROR(VLOOKUP(E7122,hoja!$A$2:$E$6970,4,FALSE),0)</f>
        <v>OCCIDENTE</v>
      </c>
      <c r="G7122" s="23" t="str">
        <f>IFERROR(VLOOKUP(E7122,hoja!$A$2:$E$970,5,FALSE),0)</f>
        <v>CALI</v>
      </c>
      <c r="H7122" s="103" t="str">
        <f>IFERROR(VLOOKUP(E7122,hoja!A:C,3,FALSE),0)</f>
        <v>50395</v>
      </c>
      <c r="I7122" s="24" t="str">
        <f t="shared" si="2110"/>
        <v>011150395</v>
      </c>
      <c r="K7122" s="23">
        <v>7</v>
      </c>
      <c r="L7122" s="23" t="str">
        <f t="shared" si="2111"/>
        <v>NACIONAL</v>
      </c>
      <c r="M7122" s="23" t="s">
        <v>618</v>
      </c>
      <c r="N7122" s="23" t="str" cm="1">
        <f t="array" ref="N7122">IFERROR(IF(M7122="Principal","LES_ACTIVE",LES_INACTIVE),0)</f>
        <v>LES_ACTIVE</v>
      </c>
      <c r="O7122" s="23">
        <f t="shared" si="2112"/>
        <v>25</v>
      </c>
      <c r="P7122" s="23" t="str">
        <f t="shared" si="2113"/>
        <v>011150395Principal</v>
      </c>
    </row>
    <row r="7123" spans="1:16" ht="15" hidden="1" customHeight="1">
      <c r="A7123" s="40" t="s">
        <v>699</v>
      </c>
      <c r="B7123" s="23" t="str">
        <f>IFERROR(VLOOKUP(A7123,hoja!$A$2:$E$970,4,FALSE),0)</f>
        <v>ANTIOQUIA</v>
      </c>
      <c r="C7123" s="23" t="str">
        <f>IFERROR(VLOOKUP(A7123,hoja!$A$2:$E$1370,5,FALSE),0)</f>
        <v>CHIGORODÓ</v>
      </c>
      <c r="D7123" s="23" t="str">
        <f>IFERROR(VLOOKUP(A7123,hoja!A:D,3,FALSE),0)</f>
        <v>0074</v>
      </c>
      <c r="E7123" s="94" t="s">
        <v>1505</v>
      </c>
      <c r="F7123" s="23">
        <f>IFERROR(VLOOKUP(E7123,hoja!$A$2:$E$6970,4,FALSE),0)</f>
        <v>0</v>
      </c>
      <c r="G7123" s="23">
        <f>IFERROR(VLOOKUP(E7123,hoja!$A$2:$E$970,5,FALSE),0)</f>
        <v>0</v>
      </c>
      <c r="H7123" s="103">
        <f>IFERROR(VLOOKUP(E7123,hoja!A:C,3,FALSE),0)</f>
        <v>0</v>
      </c>
      <c r="I7123" s="24" t="str">
        <f t="shared" si="2110"/>
        <v>00740</v>
      </c>
      <c r="K7123" s="23">
        <v>574</v>
      </c>
      <c r="L7123" s="23" t="str">
        <f t="shared" si="2111"/>
        <v>NACIONAL</v>
      </c>
      <c r="M7123" s="23" t="s">
        <v>618</v>
      </c>
      <c r="N7123" s="23" t="str" cm="1">
        <f t="array" ref="N7123">IFERROR(IF(M7123="Principal","LES_ACTIVE",LES_INACTIVE),0)</f>
        <v>LES_ACTIVE</v>
      </c>
      <c r="O7123" s="23">
        <f t="shared" si="2112"/>
        <v>12</v>
      </c>
      <c r="P7123" s="23" t="str">
        <f t="shared" si="2113"/>
        <v>00740Principal</v>
      </c>
    </row>
    <row r="7124" spans="1:16" ht="15" hidden="1" customHeight="1">
      <c r="A7124" s="40" t="s">
        <v>919</v>
      </c>
      <c r="B7124" s="23" t="str">
        <f>IFERROR(VLOOKUP(A7124,hoja!$A$2:$E$970,4,FALSE),0)</f>
        <v>CENTRO</v>
      </c>
      <c r="C7124" s="23" t="str">
        <f>IFERROR(VLOOKUP(A7124,hoja!$A$2:$E$1370,5,FALSE),0)</f>
        <v>ZIPAQUIRÁ</v>
      </c>
      <c r="D7124" s="23" t="str">
        <f>IFERROR(VLOOKUP(A7124,hoja!A:D,3,FALSE),0)</f>
        <v>50390</v>
      </c>
      <c r="E7124" s="94" t="s">
        <v>1490</v>
      </c>
      <c r="F7124" s="23" t="str">
        <f>IFERROR(VLOOKUP(E7124,hoja!$A$2:$E$6970,4,FALSE),0)</f>
        <v>CENTRO</v>
      </c>
      <c r="G7124" s="23" t="str">
        <f>IFERROR(VLOOKUP(E7124,hoja!$A$2:$E$970,5,FALSE),0)</f>
        <v>BOGOTÁ</v>
      </c>
      <c r="H7124" s="103" t="str">
        <f>IFERROR(VLOOKUP(E7124,hoja!A:C,3,FALSE),0)</f>
        <v>50652</v>
      </c>
      <c r="I7124" s="24" t="str">
        <f t="shared" si="2110"/>
        <v>5039050652</v>
      </c>
      <c r="K7124" s="23">
        <v>24</v>
      </c>
      <c r="L7124" s="23" t="str">
        <f t="shared" si="2111"/>
        <v>REGIONAL</v>
      </c>
      <c r="M7124" s="23" t="s">
        <v>618</v>
      </c>
      <c r="N7124" s="23" t="str" cm="1">
        <f t="array" ref="N7124">IFERROR(IF(M7124="Principal","LES_ACTIVE",LES_INACTIVE),0)</f>
        <v>LES_ACTIVE</v>
      </c>
      <c r="O7124" s="23">
        <f t="shared" si="2112"/>
        <v>25</v>
      </c>
      <c r="P7124" s="23" t="str">
        <f t="shared" si="2113"/>
        <v>5039050652Principal</v>
      </c>
    </row>
    <row r="7125" spans="1:16" ht="15" hidden="1" customHeight="1">
      <c r="A7125" s="40" t="s">
        <v>1416</v>
      </c>
      <c r="B7125" s="23" t="str">
        <f>IFERROR(VLOOKUP(A7125,hoja!$A$2:$E$970,4,FALSE),0)</f>
        <v>CENTRO</v>
      </c>
      <c r="C7125" s="23" t="str">
        <f>IFERROR(VLOOKUP(A7125,hoja!$A$2:$E$1370,5,FALSE),0)</f>
        <v>BOGOTÁ</v>
      </c>
      <c r="D7125" s="23" t="str">
        <f>IFERROR(VLOOKUP(A7125,hoja!A:D,3,FALSE),0)</f>
        <v>50681</v>
      </c>
      <c r="E7125" s="94" t="s">
        <v>635</v>
      </c>
      <c r="F7125" s="23" t="str">
        <f>IFERROR(VLOOKUP(E7125,hoja!$A$2:$E$6970,4,FALSE),0)</f>
        <v>CENTRO</v>
      </c>
      <c r="G7125" s="23" t="str">
        <f>IFERROR(VLOOKUP(E7125,hoja!$A$2:$E$970,5,FALSE),0)</f>
        <v>BOGOTÁ</v>
      </c>
      <c r="H7125" s="103" t="str">
        <f>IFERROR(VLOOKUP(E7125,hoja!A:C,3,FALSE),0)</f>
        <v>0021</v>
      </c>
      <c r="I7125" s="24" t="str">
        <f t="shared" si="2110"/>
        <v>506810021</v>
      </c>
      <c r="K7125" s="23">
        <v>7</v>
      </c>
      <c r="L7125" s="23" t="str">
        <f t="shared" si="2111"/>
        <v>REGIONAL</v>
      </c>
      <c r="M7125" s="23" t="s">
        <v>618</v>
      </c>
      <c r="N7125" s="23" t="str" cm="1">
        <f t="array" ref="N7125">IFERROR(IF(M7125="Principal","LES_ACTIVE",LES_INACTIVE),0)</f>
        <v>LES_ACTIVE</v>
      </c>
      <c r="O7125" s="23">
        <f t="shared" si="2112"/>
        <v>25</v>
      </c>
      <c r="P7125" s="23" t="str">
        <f t="shared" si="2113"/>
        <v>506810021Principal</v>
      </c>
    </row>
    <row r="7126" spans="1:16" ht="15" hidden="1" customHeight="1">
      <c r="A7126" s="40" t="s">
        <v>1393</v>
      </c>
      <c r="B7126" s="23" t="str">
        <f>IFERROR(VLOOKUP(A7126,hoja!$A$2:$E$970,4,FALSE),0)</f>
        <v>CENTRO</v>
      </c>
      <c r="C7126" s="23" t="str">
        <f>IFERROR(VLOOKUP(A7126,hoja!$A$2:$E$1370,5,FALSE),0)</f>
        <v>BOGOTÁ</v>
      </c>
      <c r="D7126" s="23" t="str">
        <f>IFERROR(VLOOKUP(A7126,hoja!A:D,3,FALSE),0)</f>
        <v>50696</v>
      </c>
      <c r="E7126" s="94" t="s">
        <v>635</v>
      </c>
      <c r="F7126" s="23" t="str">
        <f>IFERROR(VLOOKUP(E7126,hoja!$A$2:$E$6970,4,FALSE),0)</f>
        <v>CENTRO</v>
      </c>
      <c r="G7126" s="23" t="str">
        <f>IFERROR(VLOOKUP(E7126,hoja!$A$2:$E$970,5,FALSE),0)</f>
        <v>BOGOTÁ</v>
      </c>
      <c r="H7126" s="103" t="str">
        <f>IFERROR(VLOOKUP(E7126,hoja!A:C,3,FALSE),0)</f>
        <v>0021</v>
      </c>
      <c r="I7126" s="24" t="str">
        <f t="shared" si="2110"/>
        <v>506960021</v>
      </c>
      <c r="K7126" s="23">
        <v>27</v>
      </c>
      <c r="L7126" s="23" t="str">
        <f t="shared" si="2111"/>
        <v>REGIONAL</v>
      </c>
      <c r="M7126" s="23" t="s">
        <v>618</v>
      </c>
      <c r="N7126" s="23" t="str" cm="1">
        <f t="array" ref="N7126">IFERROR(IF(M7126="Principal","LES_ACTIVE",LES_INACTIVE),0)</f>
        <v>LES_ACTIVE</v>
      </c>
      <c r="O7126" s="23">
        <f t="shared" si="2112"/>
        <v>25</v>
      </c>
      <c r="P7126" s="23" t="str">
        <f t="shared" si="2113"/>
        <v>506960021Principal</v>
      </c>
    </row>
    <row r="7127" spans="1:16" ht="15" hidden="1" customHeight="1">
      <c r="A7127" s="40" t="s">
        <v>635</v>
      </c>
      <c r="B7127" s="23" t="str">
        <f>IFERROR(VLOOKUP(A7127,hoja!$A$2:$E$970,4,FALSE),0)</f>
        <v>CENTRO</v>
      </c>
      <c r="C7127" s="23" t="str">
        <f>IFERROR(VLOOKUP(A7127,hoja!$A$2:$E$1370,5,FALSE),0)</f>
        <v>BOGOTÁ</v>
      </c>
      <c r="D7127" s="23" t="str">
        <f>IFERROR(VLOOKUP(A7127,hoja!A:D,3,FALSE),0)</f>
        <v>0021</v>
      </c>
      <c r="E7127" s="94" t="s">
        <v>1506</v>
      </c>
      <c r="F7127" s="23" t="str">
        <f>IFERROR(VLOOKUP(E7127,hoja!$A$2:$E$6970,4,FALSE),0)</f>
        <v>CENTRO</v>
      </c>
      <c r="G7127" s="23" t="str">
        <f>IFERROR(VLOOKUP(E7127,hoja!$A$2:$E$970,5,FALSE),0)</f>
        <v>BOGOTÁ</v>
      </c>
      <c r="H7127" s="103" t="str">
        <f>IFERROR(VLOOKUP(E7127,hoja!A:C,3,FALSE),0)</f>
        <v>50643</v>
      </c>
      <c r="I7127" s="24" t="str">
        <f t="shared" si="2110"/>
        <v>002150643</v>
      </c>
      <c r="K7127" s="23">
        <v>13</v>
      </c>
      <c r="L7127" s="23" t="str">
        <f t="shared" si="2111"/>
        <v>REGIONAL</v>
      </c>
      <c r="M7127" s="23" t="s">
        <v>618</v>
      </c>
      <c r="N7127" s="23" t="str" cm="1">
        <f t="array" ref="N7127">IFERROR(IF(M7127="Principal","LES_ACTIVE",LES_INACTIVE),0)</f>
        <v>LES_ACTIVE</v>
      </c>
      <c r="O7127" s="23">
        <f t="shared" si="2112"/>
        <v>25</v>
      </c>
      <c r="P7127" s="23" t="str">
        <f t="shared" si="2113"/>
        <v>002150643Principal</v>
      </c>
    </row>
    <row r="7128" spans="1:16" ht="15" hidden="1" customHeight="1">
      <c r="A7128" s="40" t="s">
        <v>1059</v>
      </c>
      <c r="B7128" s="23" t="str">
        <f>IFERROR(VLOOKUP(A7128,hoja!$A$2:$E$970,4,FALSE),0)</f>
        <v>ANTIOQUIA</v>
      </c>
      <c r="C7128" s="23" t="str">
        <f>IFERROR(VLOOKUP(A7128,hoja!$A$2:$E$1370,5,FALSE),0)</f>
        <v>MEDELLÍN</v>
      </c>
      <c r="D7128" s="23" t="str">
        <f>IFERROR(VLOOKUP(A7128,hoja!A:D,3,FALSE),0)</f>
        <v>0043</v>
      </c>
      <c r="E7128" s="94" t="s">
        <v>1507</v>
      </c>
      <c r="F7128" s="23" t="str">
        <f>IFERROR(VLOOKUP(E7128,hoja!$A$2:$E$6970,4,FALSE),0)</f>
        <v>ANTIOQUIA</v>
      </c>
      <c r="G7128" s="23" t="str">
        <f>IFERROR(VLOOKUP(E7128,hoja!$A$2:$E$970,5,FALSE),0)</f>
        <v>MEDELLÍN</v>
      </c>
      <c r="H7128" s="103" t="str">
        <f>IFERROR(VLOOKUP(E7128,hoja!A:C,3,FALSE),0)</f>
        <v>50428</v>
      </c>
      <c r="I7128" s="24" t="str">
        <f t="shared" si="2110"/>
        <v>004350428</v>
      </c>
      <c r="K7128" s="23">
        <v>15</v>
      </c>
      <c r="L7128" s="23" t="str">
        <f t="shared" si="2111"/>
        <v>REGIONAL</v>
      </c>
      <c r="M7128" s="23" t="s">
        <v>618</v>
      </c>
      <c r="N7128" s="23" t="str" cm="1">
        <f t="array" ref="N7128">IFERROR(IF(M7128="Principal","LES_ACTIVE",LES_INACTIVE),0)</f>
        <v>LES_ACTIVE</v>
      </c>
      <c r="O7128" s="23">
        <f t="shared" si="2112"/>
        <v>25</v>
      </c>
      <c r="P7128" s="23" t="str">
        <f t="shared" si="2113"/>
        <v>004350428Principal</v>
      </c>
    </row>
    <row r="7129" spans="1:16" ht="15" hidden="1" customHeight="1">
      <c r="A7129" s="40" t="s">
        <v>721</v>
      </c>
      <c r="B7129" s="23" t="str">
        <f>IFERROR(VLOOKUP(A7129,hoja!$A$2:$E$970,4,FALSE),0)</f>
        <v>ANTIOQUIA</v>
      </c>
      <c r="C7129" s="23" t="str">
        <f>IFERROR(VLOOKUP(A7129,hoja!$A$2:$E$1370,5,FALSE),0)</f>
        <v>RIONEGRO</v>
      </c>
      <c r="D7129" s="23" t="str">
        <f>IFERROR(VLOOKUP(A7129,hoja!A:D,3,FALSE),0)</f>
        <v>0090</v>
      </c>
      <c r="E7129" s="94" t="s">
        <v>665</v>
      </c>
      <c r="F7129" s="23" t="str">
        <f>IFERROR(VLOOKUP(E7129,hoja!$A$2:$E$6970,4,FALSE),0)</f>
        <v>OCCIDENTE</v>
      </c>
      <c r="G7129" s="23" t="str">
        <f>IFERROR(VLOOKUP(E7129,hoja!$A$2:$E$970,5,FALSE),0)</f>
        <v>MANIZALES</v>
      </c>
      <c r="H7129" s="103" t="str">
        <f>IFERROR(VLOOKUP(E7129,hoja!A:C,3,FALSE),0)</f>
        <v>0145</v>
      </c>
      <c r="I7129" s="24" t="str">
        <f t="shared" si="2110"/>
        <v>00900145</v>
      </c>
      <c r="K7129" s="23">
        <v>277</v>
      </c>
      <c r="L7129" s="23" t="str">
        <f t="shared" si="2111"/>
        <v>NACIONAL</v>
      </c>
      <c r="M7129" s="23" t="s">
        <v>618</v>
      </c>
      <c r="N7129" s="23" t="str" cm="1">
        <f t="array" ref="N7129">IFERROR(IF(M7129="Principal","LES_ACTIVE",LES_INACTIVE),0)</f>
        <v>LES_ACTIVE</v>
      </c>
      <c r="O7129" s="23">
        <f t="shared" si="2112"/>
        <v>16</v>
      </c>
      <c r="P7129" s="23" t="str">
        <f t="shared" si="2113"/>
        <v>00900145Principal</v>
      </c>
    </row>
    <row r="7130" spans="1:16" ht="15" hidden="1" customHeight="1">
      <c r="A7130" s="40" t="s">
        <v>661</v>
      </c>
      <c r="B7130" s="23" t="str">
        <f>IFERROR(VLOOKUP(A7130,hoja!$A$2:$E$970,4,FALSE),0)</f>
        <v>COSTA</v>
      </c>
      <c r="C7130" s="23" t="str">
        <f>IFERROR(VLOOKUP(A7130,hoja!$A$2:$E$1370,5,FALSE),0)</f>
        <v>CARTAGENA</v>
      </c>
      <c r="D7130" s="23" t="str">
        <f>IFERROR(VLOOKUP(A7130,hoja!A:D,3,FALSE),0)</f>
        <v>0113</v>
      </c>
      <c r="E7130" s="94" t="s">
        <v>1213</v>
      </c>
      <c r="F7130" s="23" t="str">
        <f>IFERROR(VLOOKUP(E7130,hoja!$A$2:$E$6970,4,FALSE),0)</f>
        <v>COSTA</v>
      </c>
      <c r="G7130" s="23" t="str">
        <f>IFERROR(VLOOKUP(E7130,hoja!$A$2:$E$970,5,FALSE),0)</f>
        <v>MALAMBO</v>
      </c>
      <c r="H7130" s="103" t="str">
        <f>IFERROR(VLOOKUP(E7130,hoja!A:C,3,FALSE),0)</f>
        <v>50221</v>
      </c>
      <c r="I7130" s="24" t="str">
        <f t="shared" si="2110"/>
        <v>011350221</v>
      </c>
      <c r="K7130" s="23">
        <v>115</v>
      </c>
      <c r="L7130" s="23" t="str">
        <f t="shared" si="2111"/>
        <v>REGIONAL</v>
      </c>
      <c r="M7130" s="23" t="s">
        <v>618</v>
      </c>
      <c r="N7130" s="23" t="str" cm="1">
        <f t="array" ref="N7130">IFERROR(IF(M7130="Principal","LES_ACTIVE",LES_INACTIVE),0)</f>
        <v>LES_ACTIVE</v>
      </c>
      <c r="O7130" s="23">
        <f t="shared" si="2112"/>
        <v>25</v>
      </c>
      <c r="P7130" s="23" t="str">
        <f t="shared" si="2113"/>
        <v>011350221Principal</v>
      </c>
    </row>
    <row r="7131" spans="1:16" ht="15" hidden="1" customHeight="1">
      <c r="A7131" s="40" t="s">
        <v>1432</v>
      </c>
      <c r="B7131" s="23" t="str">
        <f>IFERROR(VLOOKUP(A7131,hoja!$A$2:$E$970,4,FALSE),0)</f>
        <v>ANTIOQUIA</v>
      </c>
      <c r="C7131" s="23" t="str">
        <f>IFERROR(VLOOKUP(A7131,hoja!$A$2:$E$1370,5,FALSE),0)</f>
        <v>MEDELLÍN</v>
      </c>
      <c r="D7131" s="23" t="str">
        <f>IFERROR(VLOOKUP(A7131,hoja!A:D,3,FALSE),0)</f>
        <v>50557</v>
      </c>
      <c r="E7131" s="94" t="s">
        <v>644</v>
      </c>
      <c r="F7131" s="23" t="str">
        <f>IFERROR(VLOOKUP(E7131,hoja!$A$2:$E$6970,4,FALSE),0)</f>
        <v>OCCIDENTE</v>
      </c>
      <c r="G7131" s="23" t="str">
        <f>IFERROR(VLOOKUP(E7131,hoja!$A$2:$E$970,5,FALSE),0)</f>
        <v>PEREIRA</v>
      </c>
      <c r="H7131" s="103" t="str">
        <f>IFERROR(VLOOKUP(E7131,hoja!A:C,3,FALSE),0)</f>
        <v>0198</v>
      </c>
      <c r="I7131" s="24" t="str">
        <f t="shared" si="2110"/>
        <v>505570198</v>
      </c>
      <c r="K7131" s="23">
        <v>241</v>
      </c>
      <c r="L7131" s="23" t="str">
        <f t="shared" si="2111"/>
        <v>NACIONAL</v>
      </c>
      <c r="M7131" s="23" t="s">
        <v>618</v>
      </c>
      <c r="N7131" s="23" t="str" cm="1">
        <f t="array" ref="N7131">IFERROR(IF(M7131="Principal","LES_ACTIVE",LES_INACTIVE),0)</f>
        <v>LES_ACTIVE</v>
      </c>
      <c r="O7131" s="23">
        <f t="shared" si="2112"/>
        <v>25</v>
      </c>
      <c r="P7131" s="23" t="str">
        <f t="shared" si="2113"/>
        <v>505570198Principal</v>
      </c>
    </row>
    <row r="7132" spans="1:16" ht="15" hidden="1" customHeight="1">
      <c r="A7132" s="40" t="s">
        <v>672</v>
      </c>
      <c r="B7132" s="23" t="str">
        <f>IFERROR(VLOOKUP(A7132,hoja!$A$2:$E$970,4,FALSE),0)</f>
        <v>ANTIOQUIA</v>
      </c>
      <c r="C7132" s="23" t="str">
        <f>IFERROR(VLOOKUP(A7132,hoja!$A$2:$E$1370,5,FALSE),0)</f>
        <v>MEDELLÍN</v>
      </c>
      <c r="D7132" s="23" t="str">
        <f>IFERROR(VLOOKUP(A7132,hoja!A:D,3,FALSE),0)</f>
        <v>0092</v>
      </c>
      <c r="E7132" s="94" t="s">
        <v>950</v>
      </c>
      <c r="F7132" s="23" t="str">
        <f>IFERROR(VLOOKUP(E7132,hoja!$A$2:$E$6970,4,FALSE),0)</f>
        <v>COSTA</v>
      </c>
      <c r="G7132" s="23" t="str">
        <f>IFERROR(VLOOKUP(E7132,hoja!$A$2:$E$970,5,FALSE),0)</f>
        <v>CARTAGENA</v>
      </c>
      <c r="H7132" s="103" t="str">
        <f>IFERROR(VLOOKUP(E7132,hoja!A:C,3,FALSE),0)</f>
        <v>50194</v>
      </c>
      <c r="I7132" s="24" t="str">
        <f t="shared" si="2110"/>
        <v>009250194</v>
      </c>
      <c r="K7132" s="23">
        <v>661</v>
      </c>
      <c r="L7132" s="23" t="str">
        <f t="shared" si="2111"/>
        <v>NACIONAL</v>
      </c>
      <c r="M7132" s="23" t="s">
        <v>618</v>
      </c>
      <c r="N7132" s="23" t="str" cm="1">
        <f t="array" ref="N7132">IFERROR(IF(M7132="Principal","LES_ACTIVE",LES_INACTIVE),0)</f>
        <v>LES_ACTIVE</v>
      </c>
      <c r="O7132" s="23">
        <f t="shared" si="2112"/>
        <v>12</v>
      </c>
      <c r="P7132" s="23" t="str">
        <f t="shared" si="2113"/>
        <v>009250194Principal</v>
      </c>
    </row>
    <row r="7133" spans="1:16" ht="15" hidden="1" customHeight="1">
      <c r="A7133" s="40" t="s">
        <v>686</v>
      </c>
      <c r="B7133" s="23" t="str">
        <f>IFERROR(VLOOKUP(A7133,hoja!$A$2:$E$970,4,FALSE),0)</f>
        <v>SANTANDER</v>
      </c>
      <c r="C7133" s="23" t="str">
        <f>IFERROR(VLOOKUP(A7133,hoja!$A$2:$E$1370,5,FALSE),0)</f>
        <v>BARRANCABERMEJA</v>
      </c>
      <c r="D7133" s="23" t="str">
        <f>IFERROR(VLOOKUP(A7133,hoja!A:D,3,FALSE),0)</f>
        <v>0424</v>
      </c>
      <c r="E7133" s="94" t="s">
        <v>670</v>
      </c>
      <c r="F7133" s="23" t="str">
        <f>IFERROR(VLOOKUP(E7133,hoja!$A$2:$E$6970,4,FALSE),0)</f>
        <v>OCCIDENTE</v>
      </c>
      <c r="G7133" s="23" t="str">
        <f>IFERROR(VLOOKUP(E7133,hoja!$A$2:$E$970,5,FALSE),0)</f>
        <v>PEREIRA</v>
      </c>
      <c r="H7133" s="103" t="str">
        <f>IFERROR(VLOOKUP(E7133,hoja!A:C,3,FALSE),0)</f>
        <v>0134</v>
      </c>
      <c r="I7133" s="24" t="str">
        <f t="shared" si="2110"/>
        <v>04240134</v>
      </c>
      <c r="K7133" s="23">
        <v>474</v>
      </c>
      <c r="L7133" s="23" t="str">
        <f t="shared" si="2111"/>
        <v>NACIONAL</v>
      </c>
      <c r="M7133" s="23" t="s">
        <v>618</v>
      </c>
      <c r="N7133" s="23" t="str" cm="1">
        <f t="array" ref="N7133">IFERROR(IF(M7133="Principal","LES_ACTIVE",LES_INACTIVE),0)</f>
        <v>LES_ACTIVE</v>
      </c>
      <c r="O7133" s="23">
        <f t="shared" si="2112"/>
        <v>16</v>
      </c>
      <c r="P7133" s="23" t="str">
        <f t="shared" si="2113"/>
        <v>04240134Principal</v>
      </c>
    </row>
    <row r="7134" spans="1:16" ht="15" hidden="1" customHeight="1">
      <c r="A7134" s="40" t="s">
        <v>183</v>
      </c>
      <c r="B7134" s="23" t="str">
        <f>IFERROR(VLOOKUP(A7134,hoja!$A$2:$E$970,4,FALSE),0)</f>
        <v>CENTRO</v>
      </c>
      <c r="C7134" s="23" t="str">
        <f>IFERROR(VLOOKUP(A7134,hoja!$A$2:$E$1370,5,FALSE),0)</f>
        <v>FLORENCIA</v>
      </c>
      <c r="D7134" s="23" t="str">
        <f>IFERROR(VLOOKUP(A7134,hoja!A:D,3,FALSE),0)</f>
        <v>60164</v>
      </c>
      <c r="E7134" s="94" t="s">
        <v>617</v>
      </c>
      <c r="F7134" s="23" t="str">
        <f>IFERROR(VLOOKUP(E7134,hoja!$A$2:$E$6970,4,FALSE),0)</f>
        <v>ANTIOQUIA</v>
      </c>
      <c r="G7134" s="23" t="str">
        <f>IFERROR(VLOOKUP(E7134,hoja!$A$2:$E$970,5,FALSE),0)</f>
        <v>MEDELLÍN</v>
      </c>
      <c r="H7134" s="103">
        <f>IFERROR(VLOOKUP(E7134,hoja!A:C,3,FALSE),0)</f>
        <v>50443</v>
      </c>
      <c r="I7134" s="24" t="str">
        <f t="shared" si="2110"/>
        <v>6016450443</v>
      </c>
      <c r="K7134" s="23">
        <v>814</v>
      </c>
      <c r="L7134" s="23" t="str">
        <f t="shared" si="2111"/>
        <v>NACIONAL</v>
      </c>
      <c r="M7134" s="23" t="s">
        <v>618</v>
      </c>
      <c r="N7134" s="23" t="str" cm="1">
        <f t="array" ref="N7134">IFERROR(IF(M7134="Principal","LES_ACTIVE",LES_INACTIVE),0)</f>
        <v>LES_ACTIVE</v>
      </c>
      <c r="O7134" s="23">
        <f t="shared" si="2112"/>
        <v>8</v>
      </c>
      <c r="P7134" s="23" t="str">
        <f t="shared" si="2113"/>
        <v>6016450443Principal</v>
      </c>
    </row>
    <row r="7135" spans="1:16" ht="15" hidden="1" customHeight="1">
      <c r="A7135" s="40" t="s">
        <v>641</v>
      </c>
      <c r="B7135" s="23" t="str">
        <f>IFERROR(VLOOKUP(A7135,hoja!$A$2:$E$970,4,FALSE),0)</f>
        <v>ANTIOQUIA</v>
      </c>
      <c r="C7135" s="23" t="str">
        <f>IFERROR(VLOOKUP(A7135,hoja!$A$2:$E$1370,5,FALSE),0)</f>
        <v>MEDELLÍN</v>
      </c>
      <c r="D7135" s="23" t="str">
        <f>IFERROR(VLOOKUP(A7135,hoja!A:D,3,FALSE),0)</f>
        <v>0079</v>
      </c>
      <c r="E7135" s="94" t="s">
        <v>692</v>
      </c>
      <c r="F7135" s="23" t="str">
        <f>IFERROR(VLOOKUP(E7135,hoja!$A$2:$E$6970,4,FALSE),0)</f>
        <v>SANTANDER</v>
      </c>
      <c r="G7135" s="23" t="str">
        <f>IFERROR(VLOOKUP(E7135,hoja!$A$2:$E$970,5,FALSE),0)</f>
        <v>BARBOSA</v>
      </c>
      <c r="H7135" s="103" t="str">
        <f>IFERROR(VLOOKUP(E7135,hoja!A:C,3,FALSE),0)</f>
        <v>0446</v>
      </c>
      <c r="I7135" s="24" t="str">
        <f t="shared" si="2110"/>
        <v>00790446</v>
      </c>
      <c r="K7135" s="23">
        <v>581</v>
      </c>
      <c r="L7135" s="23" t="str">
        <f t="shared" si="2111"/>
        <v>NACIONAL</v>
      </c>
      <c r="M7135" s="23" t="s">
        <v>618</v>
      </c>
      <c r="N7135" s="23" t="str" cm="1">
        <f t="array" ref="N7135">IFERROR(IF(M7135="Principal","LES_ACTIVE",LES_INACTIVE),0)</f>
        <v>LES_ACTIVE</v>
      </c>
      <c r="O7135" s="23">
        <f t="shared" si="2112"/>
        <v>12</v>
      </c>
      <c r="P7135" s="23" t="str">
        <f t="shared" si="2113"/>
        <v>00790446Principal</v>
      </c>
    </row>
    <row r="7136" spans="1:16" ht="15" hidden="1" customHeight="1">
      <c r="A7136" s="40" t="s">
        <v>641</v>
      </c>
      <c r="B7136" s="23" t="str">
        <f>IFERROR(VLOOKUP(A7136,hoja!$A$2:$E$970,4,FALSE),0)</f>
        <v>ANTIOQUIA</v>
      </c>
      <c r="C7136" s="23" t="str">
        <f>IFERROR(VLOOKUP(A7136,hoja!$A$2:$E$1370,5,FALSE),0)</f>
        <v>MEDELLÍN</v>
      </c>
      <c r="D7136" s="23" t="str">
        <f>IFERROR(VLOOKUP(A7136,hoja!A:D,3,FALSE),0)</f>
        <v>0079</v>
      </c>
      <c r="E7136" s="94" t="s">
        <v>700</v>
      </c>
      <c r="F7136" s="23" t="str">
        <f>IFERROR(VLOOKUP(E7136,hoja!$A$2:$E$6970,4,FALSE),0)</f>
        <v>SANTANDER</v>
      </c>
      <c r="G7136" s="23" t="str">
        <f>IFERROR(VLOOKUP(E7136,hoja!$A$2:$E$970,5,FALSE),0)</f>
        <v>CHIQUINQUIRÁ</v>
      </c>
      <c r="H7136" s="103" t="str">
        <f>IFERROR(VLOOKUP(E7136,hoja!A:C,3,FALSE),0)</f>
        <v>0444</v>
      </c>
      <c r="I7136" s="24" t="str">
        <f t="shared" si="2110"/>
        <v>00790444</v>
      </c>
      <c r="K7136" s="23">
        <v>529</v>
      </c>
      <c r="L7136" s="23" t="str">
        <f t="shared" si="2111"/>
        <v>NACIONAL</v>
      </c>
      <c r="M7136" s="23" t="s">
        <v>618</v>
      </c>
      <c r="N7136" s="23" t="str" cm="1">
        <f t="array" ref="N7136">IFERROR(IF(M7136="Principal","LES_ACTIVE",LES_INACTIVE),0)</f>
        <v>LES_ACTIVE</v>
      </c>
      <c r="O7136" s="23">
        <f t="shared" si="2112"/>
        <v>12</v>
      </c>
      <c r="P7136" s="23" t="str">
        <f t="shared" si="2113"/>
        <v>00790444Principal</v>
      </c>
    </row>
    <row r="7137" spans="1:16" ht="15" hidden="1" customHeight="1">
      <c r="A7137" s="40" t="s">
        <v>641</v>
      </c>
      <c r="B7137" s="23" t="str">
        <f>IFERROR(VLOOKUP(A7137,hoja!$A$2:$E$970,4,FALSE),0)</f>
        <v>ANTIOQUIA</v>
      </c>
      <c r="C7137" s="23" t="str">
        <f>IFERROR(VLOOKUP(A7137,hoja!$A$2:$E$1370,5,FALSE),0)</f>
        <v>MEDELLÍN</v>
      </c>
      <c r="D7137" s="23" t="str">
        <f>IFERROR(VLOOKUP(A7137,hoja!A:D,3,FALSE),0)</f>
        <v>0079</v>
      </c>
      <c r="E7137" s="94" t="s">
        <v>636</v>
      </c>
      <c r="F7137" s="23" t="str">
        <f>IFERROR(VLOOKUP(E7137,hoja!$A$2:$E$6970,4,FALSE),0)</f>
        <v>CENTRO</v>
      </c>
      <c r="G7137" s="23" t="str">
        <f>IFERROR(VLOOKUP(E7137,hoja!$A$2:$E$970,5,FALSE),0)</f>
        <v>DUITAMA</v>
      </c>
      <c r="H7137" s="103" t="str">
        <f>IFERROR(VLOOKUP(E7137,hoja!A:C,3,FALSE),0)</f>
        <v>0441</v>
      </c>
      <c r="I7137" s="24" t="str">
        <f t="shared" si="2110"/>
        <v>00790441</v>
      </c>
      <c r="K7137" s="23">
        <v>593</v>
      </c>
      <c r="L7137" s="23" t="str">
        <f t="shared" si="2111"/>
        <v>NACIONAL</v>
      </c>
      <c r="M7137" s="23" t="s">
        <v>618</v>
      </c>
      <c r="N7137" s="23" t="str" cm="1">
        <f t="array" ref="N7137">IFERROR(IF(M7137="Principal","LES_ACTIVE",LES_INACTIVE),0)</f>
        <v>LES_ACTIVE</v>
      </c>
      <c r="O7137" s="23">
        <f t="shared" si="2112"/>
        <v>12</v>
      </c>
      <c r="P7137" s="23" t="str">
        <f t="shared" si="2113"/>
        <v>00790441Principal</v>
      </c>
    </row>
    <row r="7138" spans="1:16" ht="15" hidden="1" customHeight="1">
      <c r="A7138" s="40" t="s">
        <v>743</v>
      </c>
      <c r="B7138" s="23" t="str">
        <f>IFERROR(VLOOKUP(A7138,hoja!$A$2:$E$970,4,FALSE),0)</f>
        <v>CENTRO</v>
      </c>
      <c r="C7138" s="23" t="str">
        <f>IFERROR(VLOOKUP(A7138,hoja!$A$2:$E$1370,5,FALSE),0)</f>
        <v>BOGOTÁ</v>
      </c>
      <c r="D7138" s="23" t="str">
        <f>IFERROR(VLOOKUP(A7138,hoja!A:D,3,FALSE),0)</f>
        <v>0461</v>
      </c>
      <c r="E7138" s="94" t="s">
        <v>672</v>
      </c>
      <c r="F7138" s="23" t="str">
        <f>IFERROR(VLOOKUP(E7138,hoja!$A$2:$E$6970,4,FALSE),0)</f>
        <v>ANTIOQUIA</v>
      </c>
      <c r="G7138" s="23" t="str">
        <f>IFERROR(VLOOKUP(E7138,hoja!$A$2:$E$970,5,FALSE),0)</f>
        <v>MEDELLÍN</v>
      </c>
      <c r="H7138" s="103" t="str">
        <f>IFERROR(VLOOKUP(E7138,hoja!A:C,3,FALSE),0)</f>
        <v>0092</v>
      </c>
      <c r="I7138" s="24" t="str">
        <f t="shared" si="2110"/>
        <v>04610092</v>
      </c>
      <c r="K7138" s="23">
        <v>428</v>
      </c>
      <c r="L7138" s="23" t="str">
        <f t="shared" si="2111"/>
        <v>NACIONAL</v>
      </c>
      <c r="M7138" s="23" t="s">
        <v>618</v>
      </c>
      <c r="N7138" s="23" t="str" cm="1">
        <f t="array" ref="N7138">IFERROR(IF(M7138="Principal","LES_ACTIVE",LES_INACTIVE),0)</f>
        <v>LES_ACTIVE</v>
      </c>
      <c r="O7138" s="23">
        <f t="shared" si="2112"/>
        <v>16</v>
      </c>
      <c r="P7138" s="23" t="str">
        <f t="shared" si="2113"/>
        <v>04610092Principal</v>
      </c>
    </row>
    <row r="7139" spans="1:16" ht="15" hidden="1" customHeight="1">
      <c r="A7139" s="40" t="s">
        <v>641</v>
      </c>
      <c r="B7139" s="23" t="str">
        <f>IFERROR(VLOOKUP(A7139,hoja!$A$2:$E$970,4,FALSE),0)</f>
        <v>ANTIOQUIA</v>
      </c>
      <c r="C7139" s="23" t="str">
        <f>IFERROR(VLOOKUP(A7139,hoja!$A$2:$E$1370,5,FALSE),0)</f>
        <v>MEDELLÍN</v>
      </c>
      <c r="D7139" s="23" t="str">
        <f>IFERROR(VLOOKUP(A7139,hoja!A:D,3,FALSE),0)</f>
        <v>0079</v>
      </c>
      <c r="E7139" s="94" t="s">
        <v>716</v>
      </c>
      <c r="F7139" s="23" t="str">
        <f>IFERROR(VLOOKUP(E7139,hoja!$A$2:$E$6970,4,FALSE),0)</f>
        <v>SANTANDER</v>
      </c>
      <c r="G7139" s="23" t="str">
        <f>IFERROR(VLOOKUP(E7139,hoja!$A$2:$E$970,5,FALSE),0)</f>
        <v>PINCHOTE</v>
      </c>
      <c r="H7139" s="103" t="str">
        <f>IFERROR(VLOOKUP(E7139,hoja!A:C,3,FALSE),0)</f>
        <v>0423</v>
      </c>
      <c r="I7139" s="24" t="str">
        <f t="shared" si="2110"/>
        <v>00790423</v>
      </c>
      <c r="K7139" s="23">
        <v>689</v>
      </c>
      <c r="L7139" s="23" t="str">
        <f t="shared" si="2111"/>
        <v>NACIONAL</v>
      </c>
      <c r="M7139" s="23" t="s">
        <v>618</v>
      </c>
      <c r="N7139" s="23" t="str" cm="1">
        <f t="array" ref="N7139">IFERROR(IF(M7139="Principal","LES_ACTIVE",LES_INACTIVE),0)</f>
        <v>LES_ACTIVE</v>
      </c>
      <c r="O7139" s="23">
        <f t="shared" si="2112"/>
        <v>12</v>
      </c>
      <c r="P7139" s="23" t="str">
        <f t="shared" si="2113"/>
        <v>00790423Principal</v>
      </c>
    </row>
    <row r="7140" spans="1:16" ht="15" hidden="1" customHeight="1">
      <c r="A7140" s="23" t="s">
        <v>704</v>
      </c>
      <c r="B7140" s="23" t="str">
        <f>IFERROR(VLOOKUP(A7140,hoja!$A$2:$E$970,4,FALSE),0)</f>
        <v>CENTRO</v>
      </c>
      <c r="C7140" s="23" t="str">
        <f>IFERROR(VLOOKUP(A7140,hoja!$A$2:$E$1370,5,FALSE),0)</f>
        <v>GARZÓN</v>
      </c>
      <c r="D7140" s="23" t="str">
        <f>IFERROR(VLOOKUP(A7140,hoja!A:D,3,FALSE),0)</f>
        <v>0387</v>
      </c>
      <c r="E7140" s="23" t="s">
        <v>617</v>
      </c>
      <c r="F7140" s="23" t="str">
        <f>IFERROR(VLOOKUP(E7140,hoja!$A$2:$E$6970,4,FALSE),0)</f>
        <v>ANTIOQUIA</v>
      </c>
      <c r="G7140" s="23" t="str">
        <f>IFERROR(VLOOKUP(E7140,hoja!$A$2:$E$970,5,FALSE),0)</f>
        <v>MEDELLÍN</v>
      </c>
      <c r="H7140" s="103">
        <f>IFERROR(VLOOKUP(E7140,hoja!A:C,3,FALSE),0)</f>
        <v>50443</v>
      </c>
      <c r="I7140" s="24" t="str">
        <f>D7140&amp;H7140</f>
        <v>038750443</v>
      </c>
      <c r="K7140" s="23">
        <v>704</v>
      </c>
      <c r="L7140" s="23" t="str">
        <f>IF(B7140=F7140,"REGIONAL","NACIONAL")</f>
        <v>NACIONAL</v>
      </c>
      <c r="M7140" s="40" t="s">
        <v>618</v>
      </c>
      <c r="N7140" s="23" t="s">
        <v>622</v>
      </c>
      <c r="O7140" s="23">
        <f>IF(K7140&lt;=250,25,IF(K7140&lt;=500,16,IF(K7140&lt;=800,12,IF(K7140&lt;=1100,8,IF(K7140&lt;=1400,6,IF(K7140&lt;=1700,5))))))</f>
        <v>12</v>
      </c>
      <c r="P7140" s="23" t="str">
        <f>D7140&amp;H7140&amp;M7140</f>
        <v>038750443Principal</v>
      </c>
    </row>
    <row r="7141" spans="1:16" ht="15" hidden="1" customHeight="1">
      <c r="A7141" s="26" t="s">
        <v>824</v>
      </c>
      <c r="B7141" s="23" t="str">
        <f>IFERROR(VLOOKUP(A7141,hoja!$A$2:$E$970,4,FALSE),0)</f>
        <v>OCCIDENTE</v>
      </c>
      <c r="C7141" s="23" t="str">
        <f>IFERROR(VLOOKUP(A7141,hoja!$A$2:$E$1370,5,FALSE),0)</f>
        <v>PEREIRA</v>
      </c>
      <c r="D7141" s="23" t="str">
        <f>IFERROR(VLOOKUP(A7141,hoja!A:D,3,FALSE),0)</f>
        <v>60053</v>
      </c>
      <c r="E7141" s="23" t="s">
        <v>617</v>
      </c>
      <c r="F7141" s="23" t="str">
        <f>IFERROR(VLOOKUP(E7141,hoja!$A$2:$E$6970,4,FALSE),0)</f>
        <v>ANTIOQUIA</v>
      </c>
      <c r="G7141" s="23" t="str">
        <f>IFERROR(VLOOKUP(E7141,hoja!$A$2:$E$970,5,FALSE),0)</f>
        <v>MEDELLÍN</v>
      </c>
      <c r="H7141" s="103">
        <f>IFERROR(VLOOKUP(E7141,hoja!A:C,3,FALSE),0)</f>
        <v>50443</v>
      </c>
      <c r="I7141" s="24" t="str">
        <f>D7141&amp;H7141</f>
        <v>6005350443</v>
      </c>
      <c r="K7141" s="23">
        <v>253</v>
      </c>
      <c r="L7141" s="23" t="str">
        <f>IF(B7141=F7141,"REGIONAL","NACIONAL")</f>
        <v>NACIONAL</v>
      </c>
      <c r="M7141" s="23" t="s">
        <v>618</v>
      </c>
      <c r="N7141" s="23" t="s">
        <v>622</v>
      </c>
      <c r="O7141" s="23">
        <f>IF(K7141&lt;=250,25,IF(K7141&lt;=500,16,IF(K7141&lt;=800,12,IF(K7141&lt;=1100,8,IF(K7141&lt;=1400,6,IF(K7141&lt;=1700,5))))))</f>
        <v>16</v>
      </c>
      <c r="P7141" s="23" t="str">
        <f>D7141&amp;H7141&amp;M7141</f>
        <v>6005350443Principal</v>
      </c>
    </row>
    <row r="7142" spans="1:16" ht="15" hidden="1" customHeight="1">
      <c r="A7142" s="23" t="s">
        <v>620</v>
      </c>
      <c r="B7142" s="23" t="str">
        <f>IFERROR(VLOOKUP(A7142,hoja!$A$2:$E$970,4,FALSE),0)</f>
        <v>CENTRO</v>
      </c>
      <c r="C7142" s="23" t="str">
        <f>IFERROR(VLOOKUP(A7142,hoja!$A$2:$E$1370,5,FALSE),0)</f>
        <v>SESQUILÉ</v>
      </c>
      <c r="D7142" s="23" t="str">
        <f>IFERROR(VLOOKUP(A7142,hoja!A:D,3,FALSE),0)</f>
        <v>50193</v>
      </c>
      <c r="E7142" s="40" t="s">
        <v>635</v>
      </c>
      <c r="F7142" s="23" t="str">
        <f>IFERROR(VLOOKUP(E7142,hoja!$A$2:$E$6970,4,FALSE),0)</f>
        <v>CENTRO</v>
      </c>
      <c r="G7142" s="23" t="str">
        <f>IFERROR(VLOOKUP(E7142,hoja!$A$2:$E$970,5,FALSE),0)</f>
        <v>BOGOTÁ</v>
      </c>
      <c r="H7142" s="103" t="str">
        <f>IFERROR(VLOOKUP(E7142,hoja!A:C,3,FALSE),0)</f>
        <v>0021</v>
      </c>
      <c r="I7142" s="24" t="str">
        <f t="shared" ref="I7142" si="2114">D7142&amp;H7142</f>
        <v>501930021</v>
      </c>
      <c r="K7142" s="23">
        <v>52</v>
      </c>
      <c r="L7142" s="23" t="str">
        <f t="shared" ref="L7142" si="2115">IF(B7142=F7142,"REGIONAL","NACIONAL")</f>
        <v>REGIONAL</v>
      </c>
      <c r="M7142" s="23" t="s">
        <v>618</v>
      </c>
      <c r="N7142" s="23" t="str" cm="1">
        <f t="array" ref="N7142">IFERROR(IF(M7142="Principal","LES_ACTIVE",LES_INACTIVE),0)</f>
        <v>LES_ACTIVE</v>
      </c>
      <c r="O7142" s="23">
        <f t="shared" ref="O7142" si="2116">IF(K7142&lt;=250,25,IF(K7142&lt;=500,16,IF(K7142&lt;=800,12,IF(K7142&lt;=1100,8,IF(K7142&lt;=1400,6,IF(K7142&lt;=1700,5))))))</f>
        <v>25</v>
      </c>
      <c r="P7142" s="23" t="str">
        <f t="shared" ref="P7142" si="2117">D7142&amp;H7142&amp;M7142</f>
        <v>501930021Principal</v>
      </c>
    </row>
    <row r="7143" spans="1:16" ht="15" hidden="1" customHeight="1">
      <c r="A7143" s="23" t="s">
        <v>620</v>
      </c>
      <c r="B7143" s="23" t="str">
        <f>IFERROR(VLOOKUP(A7143,hoja!$A$2:$E$970,4,FALSE),0)</f>
        <v>CENTRO</v>
      </c>
      <c r="C7143" s="23" t="str">
        <f>IFERROR(VLOOKUP(A7143,hoja!$A$2:$E$1370,5,FALSE),0)</f>
        <v>SESQUILÉ</v>
      </c>
      <c r="D7143" s="23" t="str">
        <f>IFERROR(VLOOKUP(A7143,hoja!A:D,3,FALSE),0)</f>
        <v>50193</v>
      </c>
      <c r="E7143" s="40" t="s">
        <v>71</v>
      </c>
      <c r="F7143" s="23" t="str">
        <f>IFERROR(VLOOKUP(E7143,hoja!$A$2:$E$6970,4,FALSE),0)</f>
        <v>CENTRO</v>
      </c>
      <c r="G7143" s="23" t="str">
        <f>IFERROR(VLOOKUP(E7143,hoja!$A$2:$E$970,5,FALSE),0)</f>
        <v>BOGOTÁ</v>
      </c>
      <c r="H7143" s="103" t="str">
        <f>IFERROR(VLOOKUP(E7143,hoja!A:C,3,FALSE),0)</f>
        <v>60015</v>
      </c>
      <c r="I7143" s="24" t="str">
        <f t="shared" ref="I7143:I7203" si="2118">D7143&amp;H7143</f>
        <v>5019360015</v>
      </c>
      <c r="K7143" s="23">
        <v>52</v>
      </c>
      <c r="L7143" s="23" t="str">
        <f t="shared" ref="L7143:L7146" si="2119">IF(B7143=F7143,"REGIONAL","NACIONAL")</f>
        <v>REGIONAL</v>
      </c>
      <c r="M7143" s="23" t="s">
        <v>618</v>
      </c>
      <c r="N7143" s="23" t="str" cm="1">
        <f t="array" ref="N7143">IFERROR(IF(M7143="Principal","LES_ACTIVE",LES_INACTIVE),0)</f>
        <v>LES_ACTIVE</v>
      </c>
      <c r="O7143" s="23">
        <f t="shared" ref="O7143:O7146" si="2120">IF(K7143&lt;=250,25,IF(K7143&lt;=500,16,IF(K7143&lt;=800,12,IF(K7143&lt;=1100,8,IF(K7143&lt;=1400,6,IF(K7143&lt;=1700,5))))))</f>
        <v>25</v>
      </c>
      <c r="P7143" s="23" t="str">
        <f t="shared" ref="P7143:P7146" si="2121">D7143&amp;H7143&amp;M7143</f>
        <v>5019360015Principal</v>
      </c>
    </row>
    <row r="7144" spans="1:16" ht="15" hidden="1" customHeight="1">
      <c r="A7144" s="26" t="s">
        <v>647</v>
      </c>
      <c r="B7144" s="23" t="str">
        <f>IFERROR(VLOOKUP(A7144,hoja!$A$2:$E$970,4,FALSE),0)</f>
        <v>CENTRO</v>
      </c>
      <c r="C7144" s="23" t="str">
        <f>IFERROR(VLOOKUP(A7144,hoja!$A$2:$E$1370,5,FALSE),0)</f>
        <v>TOCANCIPÁ</v>
      </c>
      <c r="D7144" s="23" t="str">
        <f>IFERROR(VLOOKUP(A7144,hoja!A:D,3,FALSE),0)</f>
        <v>2058</v>
      </c>
      <c r="E7144" s="23" t="s">
        <v>934</v>
      </c>
      <c r="F7144" s="23" t="str">
        <f>IFERROR(VLOOKUP(E7144,hoja!$A$2:$E$6970,4,FALSE),0)</f>
        <v>CENTRO</v>
      </c>
      <c r="G7144" s="23" t="str">
        <f>IFERROR(VLOOKUP(E7144,hoja!$A$2:$E$970,5,FALSE),0)</f>
        <v>TOCANCIPÁ</v>
      </c>
      <c r="H7144" s="103" t="str">
        <f>IFERROR(VLOOKUP(E7144,hoja!A:C,3,FALSE),0)</f>
        <v>50189</v>
      </c>
      <c r="I7144" s="24" t="str">
        <f t="shared" si="2118"/>
        <v>205850189</v>
      </c>
      <c r="K7144" s="23">
        <v>10</v>
      </c>
      <c r="L7144" s="23" t="str">
        <f t="shared" si="2119"/>
        <v>REGIONAL</v>
      </c>
      <c r="M7144" s="23" t="s">
        <v>618</v>
      </c>
      <c r="N7144" s="23" t="s">
        <v>622</v>
      </c>
      <c r="O7144" s="23">
        <f t="shared" si="2120"/>
        <v>25</v>
      </c>
      <c r="P7144" s="23" t="str">
        <f t="shared" si="2121"/>
        <v>205850189Principal</v>
      </c>
    </row>
    <row r="7145" spans="1:16" ht="15" hidden="1" customHeight="1">
      <c r="A7145" s="26" t="s">
        <v>647</v>
      </c>
      <c r="B7145" s="23" t="str">
        <f>IFERROR(VLOOKUP(A7145,hoja!$A$2:$E$970,4,FALSE),0)</f>
        <v>CENTRO</v>
      </c>
      <c r="C7145" s="23" t="str">
        <f>IFERROR(VLOOKUP(A7145,hoja!$A$2:$E$1370,5,FALSE),0)</f>
        <v>TOCANCIPÁ</v>
      </c>
      <c r="D7145" s="23" t="str">
        <f>IFERROR(VLOOKUP(A7145,hoja!A:D,3,FALSE),0)</f>
        <v>2058</v>
      </c>
      <c r="E7145" s="23" t="s">
        <v>641</v>
      </c>
      <c r="F7145" s="23" t="str">
        <f>IFERROR(VLOOKUP(E7145,hoja!$A$2:$E$6970,4,FALSE),0)</f>
        <v>ANTIOQUIA</v>
      </c>
      <c r="G7145" s="23" t="str">
        <f>IFERROR(VLOOKUP(E7145,hoja!$A$2:$E$970,5,FALSE),0)</f>
        <v>MEDELLÍN</v>
      </c>
      <c r="H7145" s="103" t="str">
        <f>IFERROR(VLOOKUP(E7145,hoja!A:C,3,FALSE),0)</f>
        <v>0079</v>
      </c>
      <c r="I7145" s="24" t="str">
        <f t="shared" si="2118"/>
        <v>20580079</v>
      </c>
      <c r="K7145" s="35">
        <v>445</v>
      </c>
      <c r="L7145" s="23" t="str">
        <f t="shared" si="2119"/>
        <v>NACIONAL</v>
      </c>
      <c r="M7145" s="23" t="s">
        <v>621</v>
      </c>
      <c r="N7145" s="23" t="s">
        <v>622</v>
      </c>
      <c r="O7145" s="23">
        <f t="shared" si="2120"/>
        <v>16</v>
      </c>
      <c r="P7145" s="23" t="str">
        <f t="shared" si="2121"/>
        <v>20580079La vega</v>
      </c>
    </row>
    <row r="7146" spans="1:16" ht="15" hidden="1" customHeight="1">
      <c r="A7146" s="26" t="s">
        <v>647</v>
      </c>
      <c r="B7146" s="23" t="str">
        <f>IFERROR(VLOOKUP(A7146,hoja!$A$2:$E$970,4,FALSE),0)</f>
        <v>CENTRO</v>
      </c>
      <c r="C7146" s="23" t="str">
        <f>IFERROR(VLOOKUP(A7146,hoja!$A$2:$E$1370,5,FALSE),0)</f>
        <v>TOCANCIPÁ</v>
      </c>
      <c r="D7146" s="23" t="str">
        <f>IFERROR(VLOOKUP(A7146,hoja!A:D,3,FALSE),0)</f>
        <v>2058</v>
      </c>
      <c r="E7146" s="23" t="s">
        <v>630</v>
      </c>
      <c r="F7146" s="23" t="str">
        <f>IFERROR(VLOOKUP(E7146,hoja!$A$2:$E$6970,4,FALSE),0)</f>
        <v>CENTRO</v>
      </c>
      <c r="G7146" s="23" t="str">
        <f>IFERROR(VLOOKUP(E7146,hoja!$A$2:$E$970,5,FALSE),0)</f>
        <v>SESQUILÉ</v>
      </c>
      <c r="H7146" s="103" t="str">
        <f>IFERROR(VLOOKUP(E7146,hoja!A:C,3,FALSE),0)</f>
        <v>1501</v>
      </c>
      <c r="I7146" s="24" t="str">
        <f t="shared" si="2118"/>
        <v>20581501</v>
      </c>
      <c r="K7146" s="23">
        <v>20</v>
      </c>
      <c r="L7146" s="23" t="str">
        <f t="shared" si="2119"/>
        <v>REGIONAL</v>
      </c>
      <c r="M7146" s="23" t="s">
        <v>618</v>
      </c>
      <c r="N7146" s="23" t="str" cm="1">
        <f t="array" ref="N7146">IFERROR(IF(M7146="Principal","LES_ACTIVE",LES_INACTIVE),0)</f>
        <v>LES_ACTIVE</v>
      </c>
      <c r="O7146" s="23">
        <f t="shared" si="2120"/>
        <v>25</v>
      </c>
      <c r="P7146" s="23" t="str">
        <f t="shared" si="2121"/>
        <v>20581501Principal</v>
      </c>
    </row>
    <row r="7147" spans="1:16" ht="15" hidden="1" customHeight="1">
      <c r="A7147" s="40" t="s">
        <v>625</v>
      </c>
      <c r="B7147" s="23" t="str">
        <f>IFERROR(VLOOKUP(A7147,hoja!$A$2:$E$970,4,FALSE),0)</f>
        <v>CENTRO</v>
      </c>
      <c r="C7147" s="23" t="str">
        <f>IFERROR(VLOOKUP(A7147,hoja!$A$2:$E$1370,5,FALSE),0)</f>
        <v>BOGOTÁ</v>
      </c>
      <c r="D7147" s="23" t="str">
        <f>IFERROR(VLOOKUP(A7147,hoja!A:D,3,FALSE),0)</f>
        <v>8101</v>
      </c>
      <c r="E7147" s="40" t="s">
        <v>1205</v>
      </c>
      <c r="F7147" s="23" t="str">
        <f>IFERROR(VLOOKUP(E7147,hoja!$A$2:$E$6970,4,FALSE),0)</f>
        <v>CENTRO</v>
      </c>
      <c r="G7147" s="23" t="str">
        <f>IFERROR(VLOOKUP(E7147,hoja!$A$2:$E$970,5,FALSE),0)</f>
        <v>BOGOTÁ</v>
      </c>
      <c r="H7147" s="103" t="str">
        <f>IFERROR(VLOOKUP(E7147,hoja!A:C,3,FALSE),0)</f>
        <v>50329</v>
      </c>
      <c r="I7147" s="24" t="str">
        <f t="shared" si="2118"/>
        <v>810150329</v>
      </c>
      <c r="L7147" s="23" t="str">
        <f t="shared" ref="L7147:L7206" si="2122">IF(B7147=F7147,"REGIONAL","NACIONAL")</f>
        <v>REGIONAL</v>
      </c>
      <c r="M7147" s="23" t="s">
        <v>618</v>
      </c>
      <c r="N7147" s="23" t="str" cm="1">
        <f t="array" ref="N7147">IFERROR(IF(M7147="Principal","LES_ACTIVE",LES_INACTIVE),0)</f>
        <v>LES_ACTIVE</v>
      </c>
      <c r="O7147" s="23">
        <f t="shared" ref="O7147:O7206" si="2123">IF(K7147&lt;=250,25,IF(K7147&lt;=500,16,IF(K7147&lt;=800,12,IF(K7147&lt;=1100,8,IF(K7147&lt;=1400,6,IF(K7147&lt;=1700,5))))))</f>
        <v>25</v>
      </c>
      <c r="P7147" s="23" t="str">
        <f t="shared" ref="P7147:P7206" si="2124">D7147&amp;H7147&amp;M7147</f>
        <v>810150329Principal</v>
      </c>
    </row>
    <row r="7148" spans="1:16" ht="15" hidden="1" customHeight="1">
      <c r="A7148" s="40" t="s">
        <v>625</v>
      </c>
      <c r="B7148" s="23" t="str">
        <f>IFERROR(VLOOKUP(A7148,hoja!$A$2:$E$970,4,FALSE),0)</f>
        <v>CENTRO</v>
      </c>
      <c r="C7148" s="23" t="str">
        <f>IFERROR(VLOOKUP(A7148,hoja!$A$2:$E$1370,5,FALSE),0)</f>
        <v>BOGOTÁ</v>
      </c>
      <c r="D7148" s="23" t="str">
        <f>IFERROR(VLOOKUP(A7148,hoja!A:D,3,FALSE),0)</f>
        <v>8101</v>
      </c>
      <c r="E7148" s="40" t="s">
        <v>71</v>
      </c>
      <c r="F7148" s="23" t="str">
        <f>IFERROR(VLOOKUP(E7148,hoja!$A$2:$E$6970,4,FALSE),0)</f>
        <v>CENTRO</v>
      </c>
      <c r="G7148" s="23" t="str">
        <f>IFERROR(VLOOKUP(E7148,hoja!$A$2:$E$970,5,FALSE),0)</f>
        <v>BOGOTÁ</v>
      </c>
      <c r="H7148" s="103" t="str">
        <f>IFERROR(VLOOKUP(E7148,hoja!A:C,3,FALSE),0)</f>
        <v>60015</v>
      </c>
      <c r="I7148" s="24" t="str">
        <f t="shared" si="2118"/>
        <v>810160015</v>
      </c>
      <c r="L7148" s="23" t="str">
        <f t="shared" si="2122"/>
        <v>REGIONAL</v>
      </c>
      <c r="M7148" s="23" t="s">
        <v>618</v>
      </c>
      <c r="N7148" s="23" t="str" cm="1">
        <f t="array" ref="N7148">IFERROR(IF(M7148="Principal","LES_ACTIVE",LES_INACTIVE),0)</f>
        <v>LES_ACTIVE</v>
      </c>
      <c r="O7148" s="23">
        <f t="shared" si="2123"/>
        <v>25</v>
      </c>
      <c r="P7148" s="23" t="str">
        <f t="shared" si="2124"/>
        <v>810160015Principal</v>
      </c>
    </row>
    <row r="7149" spans="1:16" ht="15" hidden="1" customHeight="1">
      <c r="A7149" s="40" t="s">
        <v>625</v>
      </c>
      <c r="B7149" s="23" t="str">
        <f>IFERROR(VLOOKUP(A7149,hoja!$A$2:$E$970,4,FALSE),0)</f>
        <v>CENTRO</v>
      </c>
      <c r="C7149" s="23" t="str">
        <f>IFERROR(VLOOKUP(A7149,hoja!$A$2:$E$1370,5,FALSE),0)</f>
        <v>BOGOTÁ</v>
      </c>
      <c r="D7149" s="23" t="str">
        <f>IFERROR(VLOOKUP(A7149,hoja!A:D,3,FALSE),0)</f>
        <v>8101</v>
      </c>
      <c r="E7149" s="40" t="s">
        <v>763</v>
      </c>
      <c r="F7149" s="23" t="str">
        <f>IFERROR(VLOOKUP(E7149,hoja!$A$2:$E$6970,4,FALSE),0)</f>
        <v>ANTIOQUIA</v>
      </c>
      <c r="G7149" s="23" t="str">
        <f>IFERROR(VLOOKUP(E7149,hoja!$A$2:$E$970,5,FALSE),0)</f>
        <v>MEDELLÍN</v>
      </c>
      <c r="H7149" s="103" t="str">
        <f>IFERROR(VLOOKUP(E7149,hoja!A:C,3,FALSE),0)</f>
        <v>60039</v>
      </c>
      <c r="I7149" s="24" t="str">
        <f t="shared" si="2118"/>
        <v>810160039</v>
      </c>
      <c r="L7149" s="23" t="str">
        <f t="shared" si="2122"/>
        <v>NACIONAL</v>
      </c>
      <c r="M7149" s="23" t="s">
        <v>618</v>
      </c>
      <c r="N7149" s="23" t="str" cm="1">
        <f t="array" ref="N7149">IFERROR(IF(M7149="Principal","LES_ACTIVE",LES_INACTIVE),0)</f>
        <v>LES_ACTIVE</v>
      </c>
      <c r="O7149" s="23">
        <f t="shared" si="2123"/>
        <v>25</v>
      </c>
      <c r="P7149" s="23" t="str">
        <f t="shared" si="2124"/>
        <v>810160039Principal</v>
      </c>
    </row>
    <row r="7150" spans="1:16" ht="15" hidden="1" customHeight="1">
      <c r="A7150" s="40" t="s">
        <v>1323</v>
      </c>
      <c r="B7150" s="23" t="str">
        <f>IFERROR(VLOOKUP(A7150,hoja!$A$2:$E$970,4,FALSE),0)</f>
        <v>OCCIDENTE</v>
      </c>
      <c r="C7150" s="23" t="str">
        <f>IFERROR(VLOOKUP(A7150,hoja!$A$2:$E$1370,5,FALSE),0)</f>
        <v>BUENAVENTURA</v>
      </c>
      <c r="D7150" s="23" t="str">
        <f>IFERROR(VLOOKUP(A7150,hoja!A:D,3,FALSE),0)</f>
        <v>50211</v>
      </c>
      <c r="E7150" s="40" t="s">
        <v>650</v>
      </c>
      <c r="F7150" s="23" t="str">
        <f>IFERROR(VLOOKUP(E7150,hoja!$A$2:$E$6970,4,FALSE),0)</f>
        <v>OCCIDENTE</v>
      </c>
      <c r="G7150" s="23" t="str">
        <f>IFERROR(VLOOKUP(E7150,hoja!$A$2:$E$970,5,FALSE),0)</f>
        <v>CALOTO</v>
      </c>
      <c r="H7150" s="103" t="str">
        <f>IFERROR(VLOOKUP(E7150,hoja!A:C,3,FALSE),0)</f>
        <v>0445</v>
      </c>
      <c r="I7150" s="24" t="str">
        <f t="shared" si="2118"/>
        <v>502110445</v>
      </c>
      <c r="K7150" s="23">
        <v>202</v>
      </c>
      <c r="L7150" s="23" t="str">
        <f t="shared" si="2122"/>
        <v>REGIONAL</v>
      </c>
      <c r="M7150" s="23" t="s">
        <v>618</v>
      </c>
      <c r="N7150" s="23" t="str" cm="1">
        <f t="array" ref="N7150">IFERROR(IF(M7150="Principal","LES_ACTIVE",LES_INACTIVE),0)</f>
        <v>LES_ACTIVE</v>
      </c>
      <c r="O7150" s="23">
        <f t="shared" si="2123"/>
        <v>25</v>
      </c>
      <c r="P7150" s="23" t="str">
        <f t="shared" si="2124"/>
        <v>502110445Principal</v>
      </c>
    </row>
    <row r="7151" spans="1:16" ht="15" hidden="1" customHeight="1">
      <c r="A7151" s="40" t="s">
        <v>1323</v>
      </c>
      <c r="B7151" s="23" t="str">
        <f>IFERROR(VLOOKUP(A7151,hoja!$A$2:$E$970,4,FALSE),0)</f>
        <v>OCCIDENTE</v>
      </c>
      <c r="C7151" s="23" t="str">
        <f>IFERROR(VLOOKUP(A7151,hoja!$A$2:$E$1370,5,FALSE),0)</f>
        <v>BUENAVENTURA</v>
      </c>
      <c r="D7151" s="23" t="str">
        <f>IFERROR(VLOOKUP(A7151,hoja!A:D,3,FALSE),0)</f>
        <v>50211</v>
      </c>
      <c r="E7151" s="40" t="s">
        <v>683</v>
      </c>
      <c r="F7151" s="23" t="str">
        <f>IFERROR(VLOOKUP(E7151,hoja!$A$2:$E$6970,4,FALSE),0)</f>
        <v>OCCIDENTE</v>
      </c>
      <c r="G7151" s="23" t="str">
        <f>IFERROR(VLOOKUP(E7151,hoja!$A$2:$E$970,5,FALSE),0)</f>
        <v>BUGA</v>
      </c>
      <c r="H7151" s="103" t="str">
        <f>IFERROR(VLOOKUP(E7151,hoja!A:C,3,FALSE),0)</f>
        <v>0411</v>
      </c>
      <c r="I7151" s="24" t="str">
        <f t="shared" si="2118"/>
        <v>502110411</v>
      </c>
      <c r="K7151" s="23">
        <v>113</v>
      </c>
      <c r="L7151" s="23" t="str">
        <f t="shared" si="2122"/>
        <v>REGIONAL</v>
      </c>
      <c r="M7151" s="23" t="s">
        <v>618</v>
      </c>
      <c r="N7151" s="23" t="str" cm="1">
        <f t="array" ref="N7151">IFERROR(IF(M7151="Principal","LES_ACTIVE",LES_INACTIVE),0)</f>
        <v>LES_ACTIVE</v>
      </c>
      <c r="O7151" s="23">
        <f t="shared" si="2123"/>
        <v>25</v>
      </c>
      <c r="P7151" s="23" t="str">
        <f t="shared" si="2124"/>
        <v>502110411Principal</v>
      </c>
    </row>
    <row r="7152" spans="1:16" ht="15" hidden="1" customHeight="1">
      <c r="A7152" s="40" t="s">
        <v>1323</v>
      </c>
      <c r="B7152" s="23" t="str">
        <f>IFERROR(VLOOKUP(A7152,hoja!$A$2:$E$970,4,FALSE),0)</f>
        <v>OCCIDENTE</v>
      </c>
      <c r="C7152" s="23" t="str">
        <f>IFERROR(VLOOKUP(A7152,hoja!$A$2:$E$1370,5,FALSE),0)</f>
        <v>BUENAVENTURA</v>
      </c>
      <c r="D7152" s="23" t="str">
        <f>IFERROR(VLOOKUP(A7152,hoja!A:D,3,FALSE),0)</f>
        <v>50211</v>
      </c>
      <c r="E7152" s="40" t="s">
        <v>660</v>
      </c>
      <c r="F7152" s="23" t="str">
        <f>IFERROR(VLOOKUP(E7152,hoja!$A$2:$E$6970,4,FALSE),0)</f>
        <v>CENTRO</v>
      </c>
      <c r="G7152" s="23" t="str">
        <f>IFERROR(VLOOKUP(E7152,hoja!$A$2:$E$970,5,FALSE),0)</f>
        <v>BOGOTÁ</v>
      </c>
      <c r="H7152" s="103" t="str">
        <f>IFERROR(VLOOKUP(E7152,hoja!A:C,3,FALSE),0)</f>
        <v>0035</v>
      </c>
      <c r="I7152" s="24" t="str">
        <f t="shared" si="2118"/>
        <v>502110035</v>
      </c>
      <c r="K7152" s="23">
        <v>497</v>
      </c>
      <c r="L7152" s="23" t="str">
        <f t="shared" si="2122"/>
        <v>NACIONAL</v>
      </c>
      <c r="M7152" s="23" t="s">
        <v>618</v>
      </c>
      <c r="N7152" s="23" t="str" cm="1">
        <f t="array" ref="N7152">IFERROR(IF(M7152="Principal","LES_ACTIVE",LES_INACTIVE),0)</f>
        <v>LES_ACTIVE</v>
      </c>
      <c r="O7152" s="23">
        <f t="shared" si="2123"/>
        <v>16</v>
      </c>
      <c r="P7152" s="23" t="str">
        <f t="shared" si="2124"/>
        <v>502110035Principal</v>
      </c>
    </row>
    <row r="7153" spans="1:16" ht="15" hidden="1" customHeight="1">
      <c r="A7153" s="40" t="s">
        <v>1323</v>
      </c>
      <c r="B7153" s="23" t="str">
        <f>IFERROR(VLOOKUP(A7153,hoja!$A$2:$E$970,4,FALSE),0)</f>
        <v>OCCIDENTE</v>
      </c>
      <c r="C7153" s="23" t="str">
        <f>IFERROR(VLOOKUP(A7153,hoja!$A$2:$E$1370,5,FALSE),0)</f>
        <v>BUENAVENTURA</v>
      </c>
      <c r="D7153" s="23" t="str">
        <f>IFERROR(VLOOKUP(A7153,hoja!A:D,3,FALSE),0)</f>
        <v>50211</v>
      </c>
      <c r="E7153" s="40" t="s">
        <v>663</v>
      </c>
      <c r="F7153" s="23" t="str">
        <f>IFERROR(VLOOKUP(E7153,hoja!$A$2:$E$6970,4,FALSE),0)</f>
        <v>CENTRO</v>
      </c>
      <c r="G7153" s="23" t="str">
        <f>IFERROR(VLOOKUP(E7153,hoja!$A$2:$E$970,5,FALSE),0)</f>
        <v>MADRID</v>
      </c>
      <c r="H7153" s="103" t="str">
        <f>IFERROR(VLOOKUP(E7153,hoja!A:C,3,FALSE),0)</f>
        <v>0022</v>
      </c>
      <c r="I7153" s="24" t="str">
        <f t="shared" si="2118"/>
        <v>502110022</v>
      </c>
      <c r="K7153" s="23">
        <v>491</v>
      </c>
      <c r="L7153" s="23" t="str">
        <f t="shared" si="2122"/>
        <v>NACIONAL</v>
      </c>
      <c r="M7153" s="23" t="s">
        <v>618</v>
      </c>
      <c r="N7153" s="23" t="str" cm="1">
        <f t="array" ref="N7153">IFERROR(IF(M7153="Principal","LES_ACTIVE",LES_INACTIVE),0)</f>
        <v>LES_ACTIVE</v>
      </c>
      <c r="O7153" s="23">
        <f t="shared" si="2123"/>
        <v>16</v>
      </c>
      <c r="P7153" s="23" t="str">
        <f t="shared" si="2124"/>
        <v>502110022Principal</v>
      </c>
    </row>
    <row r="7154" spans="1:16" ht="15" hidden="1" customHeight="1">
      <c r="A7154" s="40" t="s">
        <v>1323</v>
      </c>
      <c r="B7154" s="23" t="str">
        <f>IFERROR(VLOOKUP(A7154,hoja!$A$2:$E$970,4,FALSE),0)</f>
        <v>OCCIDENTE</v>
      </c>
      <c r="C7154" s="23" t="str">
        <f>IFERROR(VLOOKUP(A7154,hoja!$A$2:$E$1370,5,FALSE),0)</f>
        <v>BUENAVENTURA</v>
      </c>
      <c r="D7154" s="23" t="str">
        <f>IFERROR(VLOOKUP(A7154,hoja!A:D,3,FALSE),0)</f>
        <v>50211</v>
      </c>
      <c r="E7154" s="40" t="s">
        <v>635</v>
      </c>
      <c r="F7154" s="23" t="str">
        <f>IFERROR(VLOOKUP(E7154,hoja!$A$2:$E$6970,4,FALSE),0)</f>
        <v>CENTRO</v>
      </c>
      <c r="G7154" s="23" t="str">
        <f>IFERROR(VLOOKUP(E7154,hoja!$A$2:$E$970,5,FALSE),0)</f>
        <v>BOGOTÁ</v>
      </c>
      <c r="H7154" s="103" t="str">
        <f>IFERROR(VLOOKUP(E7154,hoja!A:C,3,FALSE),0)</f>
        <v>0021</v>
      </c>
      <c r="I7154" s="24" t="str">
        <f t="shared" si="2118"/>
        <v>502110021</v>
      </c>
      <c r="K7154" s="23">
        <v>483</v>
      </c>
      <c r="L7154" s="23" t="str">
        <f t="shared" si="2122"/>
        <v>NACIONAL</v>
      </c>
      <c r="M7154" s="23" t="s">
        <v>618</v>
      </c>
      <c r="N7154" s="23" t="str" cm="1">
        <f t="array" ref="N7154">IFERROR(IF(M7154="Principal","LES_ACTIVE",LES_INACTIVE),0)</f>
        <v>LES_ACTIVE</v>
      </c>
      <c r="O7154" s="23">
        <f t="shared" si="2123"/>
        <v>16</v>
      </c>
      <c r="P7154" s="23" t="str">
        <f t="shared" si="2124"/>
        <v>502110021Principal</v>
      </c>
    </row>
    <row r="7155" spans="1:16" ht="15" hidden="1" customHeight="1">
      <c r="A7155" s="40" t="s">
        <v>1323</v>
      </c>
      <c r="B7155" s="23" t="str">
        <f>IFERROR(VLOOKUP(A7155,hoja!$A$2:$E$970,4,FALSE),0)</f>
        <v>OCCIDENTE</v>
      </c>
      <c r="C7155" s="23" t="str">
        <f>IFERROR(VLOOKUP(A7155,hoja!$A$2:$E$1370,5,FALSE),0)</f>
        <v>BUENAVENTURA</v>
      </c>
      <c r="D7155" s="23" t="str">
        <f>IFERROR(VLOOKUP(A7155,hoja!A:D,3,FALSE),0)</f>
        <v>50211</v>
      </c>
      <c r="E7155" s="40" t="s">
        <v>807</v>
      </c>
      <c r="F7155" s="23" t="str">
        <f>IFERROR(VLOOKUP(E7155,hoja!$A$2:$E$6970,4,FALSE),0)</f>
        <v>CENTRO</v>
      </c>
      <c r="G7155" s="23" t="str">
        <f>IFERROR(VLOOKUP(E7155,hoja!$A$2:$E$970,5,FALSE),0)</f>
        <v>BOGOTÁ</v>
      </c>
      <c r="H7155" s="103" t="str">
        <f>IFERROR(VLOOKUP(E7155,hoja!A:C,3,FALSE),0)</f>
        <v>0460</v>
      </c>
      <c r="I7155" s="24" t="str">
        <f t="shared" si="2118"/>
        <v>502110460</v>
      </c>
      <c r="K7155" s="23">
        <v>484</v>
      </c>
      <c r="L7155" s="23" t="str">
        <f t="shared" si="2122"/>
        <v>NACIONAL</v>
      </c>
      <c r="M7155" s="23" t="s">
        <v>618</v>
      </c>
      <c r="N7155" s="23" t="str" cm="1">
        <f t="array" ref="N7155">IFERROR(IF(M7155="Principal","LES_ACTIVE",LES_INACTIVE),0)</f>
        <v>LES_ACTIVE</v>
      </c>
      <c r="O7155" s="23">
        <f t="shared" si="2123"/>
        <v>16</v>
      </c>
      <c r="P7155" s="23" t="str">
        <f t="shared" si="2124"/>
        <v>502110460Principal</v>
      </c>
    </row>
    <row r="7156" spans="1:16" ht="15" hidden="1" customHeight="1">
      <c r="A7156" s="40" t="s">
        <v>1323</v>
      </c>
      <c r="B7156" s="23" t="str">
        <f>IFERROR(VLOOKUP(A7156,hoja!$A$2:$E$970,4,FALSE),0)</f>
        <v>OCCIDENTE</v>
      </c>
      <c r="C7156" s="23" t="str">
        <f>IFERROR(VLOOKUP(A7156,hoja!$A$2:$E$1370,5,FALSE),0)</f>
        <v>BUENAVENTURA</v>
      </c>
      <c r="D7156" s="23" t="str">
        <f>IFERROR(VLOOKUP(A7156,hoja!A:D,3,FALSE),0)</f>
        <v>50211</v>
      </c>
      <c r="E7156" s="40" t="s">
        <v>743</v>
      </c>
      <c r="F7156" s="23" t="str">
        <f>IFERROR(VLOOKUP(E7156,hoja!$A$2:$E$6970,4,FALSE),0)</f>
        <v>CENTRO</v>
      </c>
      <c r="G7156" s="23" t="str">
        <f>IFERROR(VLOOKUP(E7156,hoja!$A$2:$E$970,5,FALSE),0)</f>
        <v>BOGOTÁ</v>
      </c>
      <c r="H7156" s="103" t="str">
        <f>IFERROR(VLOOKUP(E7156,hoja!A:C,3,FALSE),0)</f>
        <v>0461</v>
      </c>
      <c r="I7156" s="24" t="str">
        <f t="shared" si="2118"/>
        <v>502110461</v>
      </c>
      <c r="K7156" s="23">
        <v>478</v>
      </c>
      <c r="L7156" s="23" t="str">
        <f t="shared" si="2122"/>
        <v>NACIONAL</v>
      </c>
      <c r="M7156" s="23" t="s">
        <v>618</v>
      </c>
      <c r="N7156" s="23" t="str" cm="1">
        <f t="array" ref="N7156">IFERROR(IF(M7156="Principal","LES_ACTIVE",LES_INACTIVE),0)</f>
        <v>LES_ACTIVE</v>
      </c>
      <c r="O7156" s="23">
        <f t="shared" si="2123"/>
        <v>16</v>
      </c>
      <c r="P7156" s="23" t="str">
        <f t="shared" si="2124"/>
        <v>502110461Principal</v>
      </c>
    </row>
    <row r="7157" spans="1:16" ht="15" hidden="1" customHeight="1">
      <c r="A7157" s="40" t="s">
        <v>1323</v>
      </c>
      <c r="B7157" s="23" t="str">
        <f>IFERROR(VLOOKUP(A7157,hoja!$A$2:$E$970,4,FALSE),0)</f>
        <v>OCCIDENTE</v>
      </c>
      <c r="C7157" s="23" t="str">
        <f>IFERROR(VLOOKUP(A7157,hoja!$A$2:$E$1370,5,FALSE),0)</f>
        <v>BUENAVENTURA</v>
      </c>
      <c r="D7157" s="23" t="str">
        <f>IFERROR(VLOOKUP(A7157,hoja!A:D,3,FALSE),0)</f>
        <v>50211</v>
      </c>
      <c r="E7157" s="40" t="s">
        <v>1317</v>
      </c>
      <c r="F7157" s="23" t="str">
        <f>IFERROR(VLOOKUP(E7157,hoja!$A$2:$E$6970,4,FALSE),0)</f>
        <v>ANTIOQUIA</v>
      </c>
      <c r="G7157" s="23" t="str">
        <f>IFERROR(VLOOKUP(E7157,hoja!$A$2:$E$970,5,FALSE),0)</f>
        <v>MEDELLÍN</v>
      </c>
      <c r="H7157" s="103" t="str">
        <f>IFERROR(VLOOKUP(E7157,hoja!A:C,3,FALSE),0)</f>
        <v>50439</v>
      </c>
      <c r="I7157" s="24" t="str">
        <f t="shared" si="2118"/>
        <v>5021150439</v>
      </c>
      <c r="K7157" s="23">
        <v>471</v>
      </c>
      <c r="L7157" s="23" t="str">
        <f t="shared" si="2122"/>
        <v>NACIONAL</v>
      </c>
      <c r="M7157" s="23" t="s">
        <v>618</v>
      </c>
      <c r="N7157" s="23" t="str" cm="1">
        <f t="array" ref="N7157">IFERROR(IF(M7157="Principal","LES_ACTIVE",LES_INACTIVE),0)</f>
        <v>LES_ACTIVE</v>
      </c>
      <c r="O7157" s="23">
        <f t="shared" si="2123"/>
        <v>16</v>
      </c>
      <c r="P7157" s="23" t="str">
        <f t="shared" si="2124"/>
        <v>5021150439Principal</v>
      </c>
    </row>
    <row r="7158" spans="1:16" ht="15" hidden="1" customHeight="1">
      <c r="A7158" s="40" t="s">
        <v>1323</v>
      </c>
      <c r="B7158" s="23" t="str">
        <f>IFERROR(VLOOKUP(A7158,hoja!$A$2:$E$970,4,FALSE),0)</f>
        <v>OCCIDENTE</v>
      </c>
      <c r="C7158" s="23" t="str">
        <f>IFERROR(VLOOKUP(A7158,hoja!$A$2:$E$1370,5,FALSE),0)</f>
        <v>BUENAVENTURA</v>
      </c>
      <c r="D7158" s="23" t="str">
        <f>IFERROR(VLOOKUP(A7158,hoja!A:D,3,FALSE),0)</f>
        <v>50211</v>
      </c>
      <c r="E7158" s="40" t="s">
        <v>617</v>
      </c>
      <c r="F7158" s="23" t="str">
        <f>IFERROR(VLOOKUP(E7158,hoja!$A$2:$E$6970,4,FALSE),0)</f>
        <v>ANTIOQUIA</v>
      </c>
      <c r="G7158" s="23" t="str">
        <f>IFERROR(VLOOKUP(E7158,hoja!$A$2:$E$970,5,FALSE),0)</f>
        <v>MEDELLÍN</v>
      </c>
      <c r="H7158" s="103">
        <f>IFERROR(VLOOKUP(E7158,hoja!A:C,3,FALSE),0)</f>
        <v>50443</v>
      </c>
      <c r="I7158" s="24" t="str">
        <f t="shared" si="2118"/>
        <v>5021150443</v>
      </c>
      <c r="K7158" s="23">
        <v>500</v>
      </c>
      <c r="L7158" s="23" t="str">
        <f t="shared" si="2122"/>
        <v>NACIONAL</v>
      </c>
      <c r="M7158" s="23" t="s">
        <v>618</v>
      </c>
      <c r="N7158" s="23" t="str" cm="1">
        <f t="array" ref="N7158">IFERROR(IF(M7158="Principal","LES_ACTIVE",LES_INACTIVE),0)</f>
        <v>LES_ACTIVE</v>
      </c>
      <c r="O7158" s="23">
        <f t="shared" si="2123"/>
        <v>16</v>
      </c>
      <c r="P7158" s="23" t="str">
        <f t="shared" si="2124"/>
        <v>5021150443Principal</v>
      </c>
    </row>
    <row r="7159" spans="1:16" ht="15" hidden="1" customHeight="1">
      <c r="A7159" s="40" t="s">
        <v>1323</v>
      </c>
      <c r="B7159" s="23" t="str">
        <f>IFERROR(VLOOKUP(A7159,hoja!$A$2:$E$970,4,FALSE),0)</f>
        <v>OCCIDENTE</v>
      </c>
      <c r="C7159" s="23" t="str">
        <f>IFERROR(VLOOKUP(A7159,hoja!$A$2:$E$1370,5,FALSE),0)</f>
        <v>BUENAVENTURA</v>
      </c>
      <c r="D7159" s="23" t="str">
        <f>IFERROR(VLOOKUP(A7159,hoja!A:D,3,FALSE),0)</f>
        <v>50211</v>
      </c>
      <c r="E7159" s="40" t="s">
        <v>653</v>
      </c>
      <c r="F7159" s="23" t="str">
        <f>IFERROR(VLOOKUP(E7159,hoja!$A$2:$E$6970,4,FALSE),0)</f>
        <v>CENTRO</v>
      </c>
      <c r="G7159" s="23" t="str">
        <f>IFERROR(VLOOKUP(E7159,hoja!$A$2:$E$970,5,FALSE),0)</f>
        <v>MADRID</v>
      </c>
      <c r="H7159" s="103" t="str">
        <f>IFERROR(VLOOKUP(E7159,hoja!A:C,3,FALSE),0)</f>
        <v>2023</v>
      </c>
      <c r="I7159" s="24" t="str">
        <f t="shared" si="2118"/>
        <v>502112023</v>
      </c>
      <c r="K7159" s="23">
        <v>496</v>
      </c>
      <c r="L7159" s="23" t="str">
        <f t="shared" si="2122"/>
        <v>NACIONAL</v>
      </c>
      <c r="M7159" s="23" t="s">
        <v>618</v>
      </c>
      <c r="N7159" s="23" t="str" cm="1">
        <f t="array" ref="N7159">IFERROR(IF(M7159="Principal","LES_ACTIVE",LES_INACTIVE),0)</f>
        <v>LES_ACTIVE</v>
      </c>
      <c r="O7159" s="23">
        <f t="shared" si="2123"/>
        <v>16</v>
      </c>
      <c r="P7159" s="23" t="str">
        <f t="shared" si="2124"/>
        <v>502112023Principal</v>
      </c>
    </row>
    <row r="7160" spans="1:16" ht="15" hidden="1" customHeight="1">
      <c r="A7160" s="40" t="s">
        <v>1323</v>
      </c>
      <c r="B7160" s="23" t="str">
        <f>IFERROR(VLOOKUP(A7160,hoja!$A$2:$E$970,4,FALSE),0)</f>
        <v>OCCIDENTE</v>
      </c>
      <c r="C7160" s="23" t="str">
        <f>IFERROR(VLOOKUP(A7160,hoja!$A$2:$E$1370,5,FALSE),0)</f>
        <v>BUENAVENTURA</v>
      </c>
      <c r="D7160" s="23" t="str">
        <f>IFERROR(VLOOKUP(A7160,hoja!A:D,3,FALSE),0)</f>
        <v>50211</v>
      </c>
      <c r="E7160" s="40" t="s">
        <v>641</v>
      </c>
      <c r="F7160" s="23" t="str">
        <f>IFERROR(VLOOKUP(E7160,hoja!$A$2:$E$6970,4,FALSE),0)</f>
        <v>ANTIOQUIA</v>
      </c>
      <c r="G7160" s="23" t="str">
        <f>IFERROR(VLOOKUP(E7160,hoja!$A$2:$E$970,5,FALSE),0)</f>
        <v>MEDELLÍN</v>
      </c>
      <c r="H7160" s="103" t="str">
        <f>IFERROR(VLOOKUP(E7160,hoja!A:C,3,FALSE),0)</f>
        <v>0079</v>
      </c>
      <c r="I7160" s="24" t="str">
        <f t="shared" si="2118"/>
        <v>502110079</v>
      </c>
      <c r="K7160" s="23">
        <v>493</v>
      </c>
      <c r="L7160" s="23" t="str">
        <f t="shared" si="2122"/>
        <v>NACIONAL</v>
      </c>
      <c r="M7160" s="23" t="s">
        <v>618</v>
      </c>
      <c r="N7160" s="23" t="str" cm="1">
        <f t="array" ref="N7160">IFERROR(IF(M7160="Principal","LES_ACTIVE",LES_INACTIVE),0)</f>
        <v>LES_ACTIVE</v>
      </c>
      <c r="O7160" s="23">
        <f t="shared" si="2123"/>
        <v>16</v>
      </c>
      <c r="P7160" s="23" t="str">
        <f t="shared" si="2124"/>
        <v>502110079Principal</v>
      </c>
    </row>
    <row r="7161" spans="1:16" ht="15" hidden="1" customHeight="1">
      <c r="A7161" s="40" t="s">
        <v>1323</v>
      </c>
      <c r="B7161" s="23" t="str">
        <f>IFERROR(VLOOKUP(A7161,hoja!$A$2:$E$970,4,FALSE),0)</f>
        <v>OCCIDENTE</v>
      </c>
      <c r="C7161" s="23" t="str">
        <f>IFERROR(VLOOKUP(A7161,hoja!$A$2:$E$1370,5,FALSE),0)</f>
        <v>BUENAVENTURA</v>
      </c>
      <c r="D7161" s="23" t="str">
        <f>IFERROR(VLOOKUP(A7161,hoja!A:D,3,FALSE),0)</f>
        <v>50211</v>
      </c>
      <c r="E7161" s="40" t="s">
        <v>642</v>
      </c>
      <c r="F7161" s="23" t="str">
        <f>IFERROR(VLOOKUP(E7161,hoja!$A$2:$E$6970,4,FALSE),0)</f>
        <v>COSTA</v>
      </c>
      <c r="G7161" s="23" t="str">
        <f>IFERROR(VLOOKUP(E7161,hoja!$A$2:$E$970,5,FALSE),0)</f>
        <v>BARRANQUILLA</v>
      </c>
      <c r="H7161" s="103" t="str">
        <f>IFERROR(VLOOKUP(E7161,hoja!A:C,3,FALSE),0)</f>
        <v>0111</v>
      </c>
      <c r="I7161" s="24" t="str">
        <f t="shared" si="2118"/>
        <v>502110111</v>
      </c>
      <c r="K7161" s="23">
        <v>1167</v>
      </c>
      <c r="L7161" s="23" t="str">
        <f t="shared" si="2122"/>
        <v>NACIONAL</v>
      </c>
      <c r="M7161" s="23" t="s">
        <v>618</v>
      </c>
      <c r="N7161" s="23" t="str" cm="1">
        <f t="array" ref="N7161">IFERROR(IF(M7161="Principal","LES_ACTIVE",LES_INACTIVE),0)</f>
        <v>LES_ACTIVE</v>
      </c>
      <c r="O7161" s="23">
        <f t="shared" si="2123"/>
        <v>6</v>
      </c>
      <c r="P7161" s="23" t="str">
        <f t="shared" si="2124"/>
        <v>502110111Principal</v>
      </c>
    </row>
    <row r="7162" spans="1:16" ht="15" hidden="1" customHeight="1">
      <c r="A7162" s="40" t="s">
        <v>1323</v>
      </c>
      <c r="B7162" s="23" t="str">
        <f>IFERROR(VLOOKUP(A7162,hoja!$A$2:$E$970,4,FALSE),0)</f>
        <v>OCCIDENTE</v>
      </c>
      <c r="C7162" s="23" t="str">
        <f>IFERROR(VLOOKUP(A7162,hoja!$A$2:$E$1370,5,FALSE),0)</f>
        <v>BUENAVENTURA</v>
      </c>
      <c r="D7162" s="23" t="str">
        <f>IFERROR(VLOOKUP(A7162,hoja!A:D,3,FALSE),0)</f>
        <v>50211</v>
      </c>
      <c r="E7162" s="40" t="s">
        <v>672</v>
      </c>
      <c r="F7162" s="23" t="str">
        <f>IFERROR(VLOOKUP(E7162,hoja!$A$2:$E$6970,4,FALSE),0)</f>
        <v>ANTIOQUIA</v>
      </c>
      <c r="G7162" s="23" t="str">
        <f>IFERROR(VLOOKUP(E7162,hoja!$A$2:$E$970,5,FALSE),0)</f>
        <v>MEDELLÍN</v>
      </c>
      <c r="H7162" s="103" t="str">
        <f>IFERROR(VLOOKUP(E7162,hoja!A:C,3,FALSE),0)</f>
        <v>0092</v>
      </c>
      <c r="I7162" s="24" t="str">
        <f t="shared" si="2118"/>
        <v>502110092</v>
      </c>
      <c r="K7162" s="23">
        <v>480</v>
      </c>
      <c r="L7162" s="23" t="str">
        <f t="shared" si="2122"/>
        <v>NACIONAL</v>
      </c>
      <c r="M7162" s="23" t="s">
        <v>618</v>
      </c>
      <c r="N7162" s="23" t="str" cm="1">
        <f t="array" ref="N7162">IFERROR(IF(M7162="Principal","LES_ACTIVE",LES_INACTIVE),0)</f>
        <v>LES_ACTIVE</v>
      </c>
      <c r="O7162" s="23">
        <f t="shared" si="2123"/>
        <v>16</v>
      </c>
      <c r="P7162" s="23" t="str">
        <f t="shared" si="2124"/>
        <v>502110092Principal</v>
      </c>
    </row>
    <row r="7163" spans="1:16" ht="15" hidden="1" customHeight="1">
      <c r="A7163" s="40" t="s">
        <v>1323</v>
      </c>
      <c r="B7163" s="23" t="str">
        <f>IFERROR(VLOOKUP(A7163,hoja!$A$2:$E$970,4,FALSE),0)</f>
        <v>OCCIDENTE</v>
      </c>
      <c r="C7163" s="23" t="str">
        <f>IFERROR(VLOOKUP(A7163,hoja!$A$2:$E$1370,5,FALSE),0)</f>
        <v>BUENAVENTURA</v>
      </c>
      <c r="D7163" s="23" t="str">
        <f>IFERROR(VLOOKUP(A7163,hoja!A:D,3,FALSE),0)</f>
        <v>50211</v>
      </c>
      <c r="E7163" s="40" t="s">
        <v>644</v>
      </c>
      <c r="F7163" s="23" t="str">
        <f>IFERROR(VLOOKUP(E7163,hoja!$A$2:$E$6970,4,FALSE),0)</f>
        <v>OCCIDENTE</v>
      </c>
      <c r="G7163" s="23" t="str">
        <f>IFERROR(VLOOKUP(E7163,hoja!$A$2:$E$970,5,FALSE),0)</f>
        <v>PEREIRA</v>
      </c>
      <c r="H7163" s="103" t="str">
        <f>IFERROR(VLOOKUP(E7163,hoja!A:C,3,FALSE),0)</f>
        <v>0198</v>
      </c>
      <c r="I7163" s="24" t="str">
        <f t="shared" si="2118"/>
        <v>502110198</v>
      </c>
      <c r="K7163" s="23">
        <v>259</v>
      </c>
      <c r="L7163" s="23" t="str">
        <f t="shared" si="2122"/>
        <v>REGIONAL</v>
      </c>
      <c r="M7163" s="23" t="s">
        <v>618</v>
      </c>
      <c r="N7163" s="23" t="str" cm="1">
        <f t="array" ref="N7163">IFERROR(IF(M7163="Principal","LES_ACTIVE",LES_INACTIVE),0)</f>
        <v>LES_ACTIVE</v>
      </c>
      <c r="O7163" s="23">
        <f t="shared" si="2123"/>
        <v>16</v>
      </c>
      <c r="P7163" s="23" t="str">
        <f t="shared" si="2124"/>
        <v>502110198Principal</v>
      </c>
    </row>
    <row r="7164" spans="1:16" ht="15" hidden="1" customHeight="1">
      <c r="A7164" s="40" t="s">
        <v>1323</v>
      </c>
      <c r="B7164" s="23" t="str">
        <f>IFERROR(VLOOKUP(A7164,hoja!$A$2:$E$970,4,FALSE),0)</f>
        <v>OCCIDENTE</v>
      </c>
      <c r="C7164" s="23" t="str">
        <f>IFERROR(VLOOKUP(A7164,hoja!$A$2:$E$1370,5,FALSE),0)</f>
        <v>BUENAVENTURA</v>
      </c>
      <c r="D7164" s="23" t="str">
        <f>IFERROR(VLOOKUP(A7164,hoja!A:D,3,FALSE),0)</f>
        <v>50211</v>
      </c>
      <c r="E7164" s="40" t="s">
        <v>645</v>
      </c>
      <c r="F7164" s="23" t="str">
        <f>IFERROR(VLOOKUP(E7164,hoja!$A$2:$E$6970,4,FALSE),0)</f>
        <v>OCCIDENTE</v>
      </c>
      <c r="G7164" s="23" t="str">
        <f>IFERROR(VLOOKUP(E7164,hoja!$A$2:$E$970,5,FALSE),0)</f>
        <v>CALI</v>
      </c>
      <c r="H7164" s="103" t="str">
        <f>IFERROR(VLOOKUP(E7164,hoja!A:C,3,FALSE),0)</f>
        <v>0410</v>
      </c>
      <c r="I7164" s="24" t="str">
        <f t="shared" si="2118"/>
        <v>502110410</v>
      </c>
      <c r="K7164" s="23">
        <v>154</v>
      </c>
      <c r="L7164" s="23" t="str">
        <f t="shared" si="2122"/>
        <v>REGIONAL</v>
      </c>
      <c r="M7164" s="23" t="s">
        <v>618</v>
      </c>
      <c r="N7164" s="23" t="str" cm="1">
        <f t="array" ref="N7164">IFERROR(IF(M7164="Principal","LES_ACTIVE",LES_INACTIVE),0)</f>
        <v>LES_ACTIVE</v>
      </c>
      <c r="O7164" s="23">
        <f t="shared" si="2123"/>
        <v>25</v>
      </c>
      <c r="P7164" s="23" t="str">
        <f t="shared" si="2124"/>
        <v>502110410Principal</v>
      </c>
    </row>
    <row r="7165" spans="1:16" ht="15" hidden="1" customHeight="1">
      <c r="A7165" s="40" t="s">
        <v>1323</v>
      </c>
      <c r="B7165" s="23" t="str">
        <f>IFERROR(VLOOKUP(A7165,hoja!$A$2:$E$970,4,FALSE),0)</f>
        <v>OCCIDENTE</v>
      </c>
      <c r="C7165" s="23" t="str">
        <f>IFERROR(VLOOKUP(A7165,hoja!$A$2:$E$1370,5,FALSE),0)</f>
        <v>BUENAVENTURA</v>
      </c>
      <c r="D7165" s="23" t="str">
        <f>IFERROR(VLOOKUP(A7165,hoja!A:D,3,FALSE),0)</f>
        <v>50211</v>
      </c>
      <c r="E7165" s="40" t="s">
        <v>1324</v>
      </c>
      <c r="F7165" s="23" t="str">
        <f>IFERROR(VLOOKUP(E7165,hoja!$A$2:$E$6970,4,FALSE),0)</f>
        <v>CENTRO</v>
      </c>
      <c r="G7165" s="23" t="str">
        <f>IFERROR(VLOOKUP(E7165,hoja!$A$2:$E$970,5,FALSE),0)</f>
        <v>BOGOTÁ</v>
      </c>
      <c r="H7165" s="103" t="str">
        <f>IFERROR(VLOOKUP(E7165,hoja!A:C,3,FALSE),0)</f>
        <v>50673</v>
      </c>
      <c r="I7165" s="24" t="str">
        <f t="shared" si="2118"/>
        <v>5021150673</v>
      </c>
      <c r="K7165" s="23">
        <v>533</v>
      </c>
      <c r="L7165" s="23" t="str">
        <f t="shared" si="2122"/>
        <v>NACIONAL</v>
      </c>
      <c r="M7165" s="23" t="s">
        <v>618</v>
      </c>
      <c r="N7165" s="23" t="str" cm="1">
        <f t="array" ref="N7165">IFERROR(IF(M7165="Principal","LES_ACTIVE",LES_INACTIVE),0)</f>
        <v>LES_ACTIVE</v>
      </c>
      <c r="O7165" s="23">
        <f t="shared" si="2123"/>
        <v>12</v>
      </c>
      <c r="P7165" s="23" t="str">
        <f t="shared" si="2124"/>
        <v>5021150673Principal</v>
      </c>
    </row>
    <row r="7166" spans="1:16" ht="15" hidden="1" customHeight="1">
      <c r="A7166" s="40" t="s">
        <v>1141</v>
      </c>
      <c r="B7166" s="23" t="str">
        <f>IFERROR(VLOOKUP(A7166,hoja!$A$2:$E$970,4,FALSE),0)</f>
        <v>OCCIDENTE</v>
      </c>
      <c r="C7166" s="23" t="str">
        <f>IFERROR(VLOOKUP(A7166,hoja!$A$2:$E$1370,5,FALSE),0)</f>
        <v>BUENAVENTURA</v>
      </c>
      <c r="D7166" s="23" t="str">
        <f>IFERROR(VLOOKUP(A7166,hoja!A:D,3,FALSE),0)</f>
        <v>50351</v>
      </c>
      <c r="E7166" s="40" t="s">
        <v>650</v>
      </c>
      <c r="F7166" s="23" t="str">
        <f>IFERROR(VLOOKUP(E7166,hoja!$A$2:$E$6970,4,FALSE),0)</f>
        <v>OCCIDENTE</v>
      </c>
      <c r="G7166" s="23" t="str">
        <f>IFERROR(VLOOKUP(E7166,hoja!$A$2:$E$970,5,FALSE),0)</f>
        <v>CALOTO</v>
      </c>
      <c r="H7166" s="103" t="str">
        <f>IFERROR(VLOOKUP(E7166,hoja!A:C,3,FALSE),0)</f>
        <v>0445</v>
      </c>
      <c r="I7166" s="24" t="str">
        <f t="shared" si="2118"/>
        <v>503510445</v>
      </c>
      <c r="K7166" s="23">
        <v>202</v>
      </c>
      <c r="L7166" s="23" t="str">
        <f t="shared" si="2122"/>
        <v>REGIONAL</v>
      </c>
      <c r="M7166" s="23" t="s">
        <v>618</v>
      </c>
      <c r="N7166" s="23" t="str" cm="1">
        <f t="array" ref="N7166">IFERROR(IF(M7166="Principal","LES_ACTIVE",LES_INACTIVE),0)</f>
        <v>LES_ACTIVE</v>
      </c>
      <c r="O7166" s="23">
        <f t="shared" si="2123"/>
        <v>25</v>
      </c>
      <c r="P7166" s="23" t="str">
        <f t="shared" si="2124"/>
        <v>503510445Principal</v>
      </c>
    </row>
    <row r="7167" spans="1:16" ht="15" hidden="1" customHeight="1">
      <c r="A7167" s="40" t="s">
        <v>1141</v>
      </c>
      <c r="B7167" s="23" t="str">
        <f>IFERROR(VLOOKUP(A7167,hoja!$A$2:$E$970,4,FALSE),0)</f>
        <v>OCCIDENTE</v>
      </c>
      <c r="C7167" s="23" t="str">
        <f>IFERROR(VLOOKUP(A7167,hoja!$A$2:$E$1370,5,FALSE),0)</f>
        <v>BUENAVENTURA</v>
      </c>
      <c r="D7167" s="23" t="str">
        <f>IFERROR(VLOOKUP(A7167,hoja!A:D,3,FALSE),0)</f>
        <v>50351</v>
      </c>
      <c r="E7167" s="40" t="s">
        <v>683</v>
      </c>
      <c r="F7167" s="23" t="str">
        <f>IFERROR(VLOOKUP(E7167,hoja!$A$2:$E$6970,4,FALSE),0)</f>
        <v>OCCIDENTE</v>
      </c>
      <c r="G7167" s="23" t="str">
        <f>IFERROR(VLOOKUP(E7167,hoja!$A$2:$E$970,5,FALSE),0)</f>
        <v>BUGA</v>
      </c>
      <c r="H7167" s="103" t="str">
        <f>IFERROR(VLOOKUP(E7167,hoja!A:C,3,FALSE),0)</f>
        <v>0411</v>
      </c>
      <c r="I7167" s="24" t="str">
        <f t="shared" si="2118"/>
        <v>503510411</v>
      </c>
      <c r="K7167" s="23">
        <v>113</v>
      </c>
      <c r="L7167" s="23" t="str">
        <f t="shared" si="2122"/>
        <v>REGIONAL</v>
      </c>
      <c r="M7167" s="23" t="s">
        <v>618</v>
      </c>
      <c r="N7167" s="23" t="str" cm="1">
        <f t="array" ref="N7167">IFERROR(IF(M7167="Principal","LES_ACTIVE",LES_INACTIVE),0)</f>
        <v>LES_ACTIVE</v>
      </c>
      <c r="O7167" s="23">
        <f t="shared" si="2123"/>
        <v>25</v>
      </c>
      <c r="P7167" s="23" t="str">
        <f t="shared" si="2124"/>
        <v>503510411Principal</v>
      </c>
    </row>
    <row r="7168" spans="1:16" ht="15" hidden="1" customHeight="1">
      <c r="A7168" s="40" t="s">
        <v>1141</v>
      </c>
      <c r="B7168" s="23" t="str">
        <f>IFERROR(VLOOKUP(A7168,hoja!$A$2:$E$970,4,FALSE),0)</f>
        <v>OCCIDENTE</v>
      </c>
      <c r="C7168" s="23" t="str">
        <f>IFERROR(VLOOKUP(A7168,hoja!$A$2:$E$1370,5,FALSE),0)</f>
        <v>BUENAVENTURA</v>
      </c>
      <c r="D7168" s="23" t="str">
        <f>IFERROR(VLOOKUP(A7168,hoja!A:D,3,FALSE),0)</f>
        <v>50351</v>
      </c>
      <c r="E7168" s="40" t="s">
        <v>660</v>
      </c>
      <c r="F7168" s="23" t="str">
        <f>IFERROR(VLOOKUP(E7168,hoja!$A$2:$E$6970,4,FALSE),0)</f>
        <v>CENTRO</v>
      </c>
      <c r="G7168" s="23" t="str">
        <f>IFERROR(VLOOKUP(E7168,hoja!$A$2:$E$970,5,FALSE),0)</f>
        <v>BOGOTÁ</v>
      </c>
      <c r="H7168" s="103" t="str">
        <f>IFERROR(VLOOKUP(E7168,hoja!A:C,3,FALSE),0)</f>
        <v>0035</v>
      </c>
      <c r="I7168" s="24" t="str">
        <f t="shared" si="2118"/>
        <v>503510035</v>
      </c>
      <c r="K7168" s="23">
        <v>497</v>
      </c>
      <c r="L7168" s="23" t="str">
        <f t="shared" si="2122"/>
        <v>NACIONAL</v>
      </c>
      <c r="M7168" s="23" t="s">
        <v>618</v>
      </c>
      <c r="N7168" s="23" t="str" cm="1">
        <f t="array" ref="N7168">IFERROR(IF(M7168="Principal","LES_ACTIVE",LES_INACTIVE),0)</f>
        <v>LES_ACTIVE</v>
      </c>
      <c r="O7168" s="23">
        <f t="shared" si="2123"/>
        <v>16</v>
      </c>
      <c r="P7168" s="23" t="str">
        <f t="shared" si="2124"/>
        <v>503510035Principal</v>
      </c>
    </row>
    <row r="7169" spans="1:16" ht="15" hidden="1" customHeight="1">
      <c r="A7169" s="40" t="s">
        <v>1141</v>
      </c>
      <c r="B7169" s="23" t="str">
        <f>IFERROR(VLOOKUP(A7169,hoja!$A$2:$E$970,4,FALSE),0)</f>
        <v>OCCIDENTE</v>
      </c>
      <c r="C7169" s="23" t="str">
        <f>IFERROR(VLOOKUP(A7169,hoja!$A$2:$E$1370,5,FALSE),0)</f>
        <v>BUENAVENTURA</v>
      </c>
      <c r="D7169" s="23" t="str">
        <f>IFERROR(VLOOKUP(A7169,hoja!A:D,3,FALSE),0)</f>
        <v>50351</v>
      </c>
      <c r="E7169" s="40" t="s">
        <v>807</v>
      </c>
      <c r="F7169" s="23" t="str">
        <f>IFERROR(VLOOKUP(E7169,hoja!$A$2:$E$6970,4,FALSE),0)</f>
        <v>CENTRO</v>
      </c>
      <c r="G7169" s="23" t="str">
        <f>IFERROR(VLOOKUP(E7169,hoja!$A$2:$E$970,5,FALSE),0)</f>
        <v>BOGOTÁ</v>
      </c>
      <c r="H7169" s="103" t="str">
        <f>IFERROR(VLOOKUP(E7169,hoja!A:C,3,FALSE),0)</f>
        <v>0460</v>
      </c>
      <c r="I7169" s="24" t="str">
        <f t="shared" si="2118"/>
        <v>503510460</v>
      </c>
      <c r="K7169" s="23">
        <v>484</v>
      </c>
      <c r="L7169" s="23" t="str">
        <f t="shared" si="2122"/>
        <v>NACIONAL</v>
      </c>
      <c r="M7169" s="23" t="s">
        <v>618</v>
      </c>
      <c r="N7169" s="23" t="str" cm="1">
        <f t="array" ref="N7169">IFERROR(IF(M7169="Principal","LES_ACTIVE",LES_INACTIVE),0)</f>
        <v>LES_ACTIVE</v>
      </c>
      <c r="O7169" s="23">
        <f t="shared" si="2123"/>
        <v>16</v>
      </c>
      <c r="P7169" s="23" t="str">
        <f t="shared" si="2124"/>
        <v>503510460Principal</v>
      </c>
    </row>
    <row r="7170" spans="1:16" ht="15" hidden="1" customHeight="1">
      <c r="A7170" s="40" t="s">
        <v>1141</v>
      </c>
      <c r="B7170" s="23" t="str">
        <f>IFERROR(VLOOKUP(A7170,hoja!$A$2:$E$970,4,FALSE),0)</f>
        <v>OCCIDENTE</v>
      </c>
      <c r="C7170" s="23" t="str">
        <f>IFERROR(VLOOKUP(A7170,hoja!$A$2:$E$1370,5,FALSE),0)</f>
        <v>BUENAVENTURA</v>
      </c>
      <c r="D7170" s="23" t="str">
        <f>IFERROR(VLOOKUP(A7170,hoja!A:D,3,FALSE),0)</f>
        <v>50351</v>
      </c>
      <c r="E7170" s="40" t="s">
        <v>1317</v>
      </c>
      <c r="F7170" s="23" t="str">
        <f>IFERROR(VLOOKUP(E7170,hoja!$A$2:$E$6970,4,FALSE),0)</f>
        <v>ANTIOQUIA</v>
      </c>
      <c r="G7170" s="23" t="str">
        <f>IFERROR(VLOOKUP(E7170,hoja!$A$2:$E$970,5,FALSE),0)</f>
        <v>MEDELLÍN</v>
      </c>
      <c r="H7170" s="103" t="str">
        <f>IFERROR(VLOOKUP(E7170,hoja!A:C,3,FALSE),0)</f>
        <v>50439</v>
      </c>
      <c r="I7170" s="24" t="str">
        <f t="shared" si="2118"/>
        <v>5035150439</v>
      </c>
      <c r="K7170" s="23">
        <v>471</v>
      </c>
      <c r="L7170" s="23" t="str">
        <f t="shared" si="2122"/>
        <v>NACIONAL</v>
      </c>
      <c r="M7170" s="23" t="s">
        <v>618</v>
      </c>
      <c r="N7170" s="23" t="str" cm="1">
        <f t="array" ref="N7170">IFERROR(IF(M7170="Principal","LES_ACTIVE",LES_INACTIVE),0)</f>
        <v>LES_ACTIVE</v>
      </c>
      <c r="O7170" s="23">
        <f t="shared" si="2123"/>
        <v>16</v>
      </c>
      <c r="P7170" s="23" t="str">
        <f t="shared" si="2124"/>
        <v>5035150439Principal</v>
      </c>
    </row>
    <row r="7171" spans="1:16" ht="15" hidden="1" customHeight="1">
      <c r="A7171" s="40" t="s">
        <v>1141</v>
      </c>
      <c r="B7171" s="23" t="str">
        <f>IFERROR(VLOOKUP(A7171,hoja!$A$2:$E$970,4,FALSE),0)</f>
        <v>OCCIDENTE</v>
      </c>
      <c r="C7171" s="23" t="str">
        <f>IFERROR(VLOOKUP(A7171,hoja!$A$2:$E$1370,5,FALSE),0)</f>
        <v>BUENAVENTURA</v>
      </c>
      <c r="D7171" s="23" t="str">
        <f>IFERROR(VLOOKUP(A7171,hoja!A:D,3,FALSE),0)</f>
        <v>50351</v>
      </c>
      <c r="E7171" s="40" t="s">
        <v>1324</v>
      </c>
      <c r="F7171" s="23" t="str">
        <f>IFERROR(VLOOKUP(E7171,hoja!$A$2:$E$6970,4,FALSE),0)</f>
        <v>CENTRO</v>
      </c>
      <c r="G7171" s="23" t="str">
        <f>IFERROR(VLOOKUP(E7171,hoja!$A$2:$E$970,5,FALSE),0)</f>
        <v>BOGOTÁ</v>
      </c>
      <c r="H7171" s="103" t="str">
        <f>IFERROR(VLOOKUP(E7171,hoja!A:C,3,FALSE),0)</f>
        <v>50673</v>
      </c>
      <c r="I7171" s="24" t="str">
        <f t="shared" si="2118"/>
        <v>5035150673</v>
      </c>
      <c r="K7171" s="23">
        <v>500</v>
      </c>
      <c r="L7171" s="23" t="str">
        <f t="shared" si="2122"/>
        <v>NACIONAL</v>
      </c>
      <c r="M7171" s="23" t="s">
        <v>618</v>
      </c>
      <c r="N7171" s="23" t="str" cm="1">
        <f t="array" ref="N7171">IFERROR(IF(M7171="Principal","LES_ACTIVE",LES_INACTIVE),0)</f>
        <v>LES_ACTIVE</v>
      </c>
      <c r="O7171" s="23">
        <f t="shared" si="2123"/>
        <v>16</v>
      </c>
      <c r="P7171" s="23" t="str">
        <f t="shared" si="2124"/>
        <v>5035150673Principal</v>
      </c>
    </row>
    <row r="7172" spans="1:16" ht="15" hidden="1" customHeight="1">
      <c r="A7172" s="40" t="s">
        <v>80</v>
      </c>
      <c r="B7172" s="23" t="str">
        <f>IFERROR(VLOOKUP(A7172,hoja!$A$2:$E$970,4,FALSE),0)</f>
        <v>OCCIDENTE</v>
      </c>
      <c r="C7172" s="23" t="str">
        <f>IFERROR(VLOOKUP(A7172,hoja!$A$2:$E$1370,5,FALSE),0)</f>
        <v>BUENAVENTURA</v>
      </c>
      <c r="D7172" s="23" t="str">
        <f>IFERROR(VLOOKUP(A7172,hoja!A:D,3,FALSE),0)</f>
        <v>60054</v>
      </c>
      <c r="E7172" s="40" t="s">
        <v>644</v>
      </c>
      <c r="F7172" s="23" t="str">
        <f>IFERROR(VLOOKUP(E7172,hoja!$A$2:$E$6970,4,FALSE),0)</f>
        <v>OCCIDENTE</v>
      </c>
      <c r="G7172" s="23" t="str">
        <f>IFERROR(VLOOKUP(E7172,hoja!$A$2:$E$970,5,FALSE),0)</f>
        <v>PEREIRA</v>
      </c>
      <c r="H7172" s="103" t="str">
        <f>IFERROR(VLOOKUP(E7172,hoja!A:C,3,FALSE),0)</f>
        <v>0198</v>
      </c>
      <c r="I7172" s="24" t="str">
        <f t="shared" si="2118"/>
        <v>600540198</v>
      </c>
      <c r="K7172" s="23">
        <v>261</v>
      </c>
      <c r="L7172" s="23" t="str">
        <f t="shared" si="2122"/>
        <v>REGIONAL</v>
      </c>
      <c r="M7172" s="23" t="s">
        <v>618</v>
      </c>
      <c r="N7172" s="23" t="str" cm="1">
        <f t="array" ref="N7172">IFERROR(IF(M7172="Principal","LES_ACTIVE",LES_INACTIVE),0)</f>
        <v>LES_ACTIVE</v>
      </c>
      <c r="O7172" s="23">
        <f t="shared" si="2123"/>
        <v>16</v>
      </c>
      <c r="P7172" s="23" t="str">
        <f t="shared" si="2124"/>
        <v>600540198Principal</v>
      </c>
    </row>
    <row r="7173" spans="1:16" ht="15" hidden="1" customHeight="1">
      <c r="A7173" s="40" t="s">
        <v>95</v>
      </c>
      <c r="B7173" s="23" t="str">
        <f>IFERROR(VLOOKUP(A7173,hoja!$A$2:$E$970,4,FALSE),0)</f>
        <v>OCCIDENTE</v>
      </c>
      <c r="C7173" s="23" t="str">
        <f>IFERROR(VLOOKUP(A7173,hoja!$A$2:$E$1370,5,FALSE),0)</f>
        <v>CALI</v>
      </c>
      <c r="D7173" s="23" t="str">
        <f>IFERROR(VLOOKUP(A7173,hoja!A:D,3,FALSE),0)</f>
        <v>3024</v>
      </c>
      <c r="E7173" s="40" t="s">
        <v>675</v>
      </c>
      <c r="F7173" s="23" t="str">
        <f>IFERROR(VLOOKUP(E7173,hoja!$A$2:$E$6970,4,FALSE),0)</f>
        <v>COSTA</v>
      </c>
      <c r="G7173" s="23" t="str">
        <f>IFERROR(VLOOKUP(E7173,hoja!$A$2:$E$970,5,FALSE),0)</f>
        <v>CARTAGENA</v>
      </c>
      <c r="H7173" s="103">
        <f>IFERROR(VLOOKUP(E7173,hoja!A:C,3,FALSE),0)</f>
        <v>3002</v>
      </c>
      <c r="I7173" s="24" t="str">
        <f t="shared" si="2118"/>
        <v>30243002</v>
      </c>
      <c r="K7173" s="23">
        <v>1079</v>
      </c>
      <c r="L7173" s="23" t="str">
        <f t="shared" si="2122"/>
        <v>NACIONAL</v>
      </c>
      <c r="M7173" s="23" t="s">
        <v>618</v>
      </c>
      <c r="N7173" s="23" t="str" cm="1">
        <f t="array" ref="N7173">IFERROR(IF(M7173="Principal","LES_ACTIVE",LES_INACTIVE),0)</f>
        <v>LES_ACTIVE</v>
      </c>
      <c r="O7173" s="23">
        <f t="shared" si="2123"/>
        <v>8</v>
      </c>
      <c r="P7173" s="23" t="str">
        <f t="shared" si="2124"/>
        <v>30243002Principal</v>
      </c>
    </row>
    <row r="7174" spans="1:16" ht="15" hidden="1" customHeight="1">
      <c r="A7174" s="40" t="s">
        <v>650</v>
      </c>
      <c r="B7174" s="23" t="str">
        <f>IFERROR(VLOOKUP(A7174,hoja!$A$2:$E$970,4,FALSE),0)</f>
        <v>OCCIDENTE</v>
      </c>
      <c r="C7174" s="23" t="str">
        <f>IFERROR(VLOOKUP(A7174,hoja!$A$2:$E$1370,5,FALSE),0)</f>
        <v>CALOTO</v>
      </c>
      <c r="D7174" s="23" t="str">
        <f>IFERROR(VLOOKUP(A7174,hoja!A:D,3,FALSE),0)</f>
        <v>0445</v>
      </c>
      <c r="E7174" s="40" t="s">
        <v>80</v>
      </c>
      <c r="F7174" s="23" t="str">
        <f>IFERROR(VLOOKUP(E7174,hoja!$A$2:$E$6970,4,FALSE),0)</f>
        <v>OCCIDENTE</v>
      </c>
      <c r="G7174" s="23" t="str">
        <f>IFERROR(VLOOKUP(E7174,hoja!$A$2:$E$970,5,FALSE),0)</f>
        <v>BUENAVENTURA</v>
      </c>
      <c r="H7174" s="103" t="str">
        <f>IFERROR(VLOOKUP(E7174,hoja!A:C,3,FALSE),0)</f>
        <v>60054</v>
      </c>
      <c r="I7174" s="24" t="str">
        <f t="shared" si="2118"/>
        <v>044560054</v>
      </c>
      <c r="K7174" s="23">
        <v>202</v>
      </c>
      <c r="L7174" s="23" t="str">
        <f t="shared" si="2122"/>
        <v>REGIONAL</v>
      </c>
      <c r="M7174" s="23" t="s">
        <v>618</v>
      </c>
      <c r="N7174" s="23" t="str" cm="1">
        <f t="array" ref="N7174">IFERROR(IF(M7174="Principal","LES_ACTIVE",LES_INACTIVE),0)</f>
        <v>LES_ACTIVE</v>
      </c>
      <c r="O7174" s="23">
        <f t="shared" si="2123"/>
        <v>25</v>
      </c>
      <c r="P7174" s="23" t="str">
        <f t="shared" si="2124"/>
        <v>044560054Principal</v>
      </c>
    </row>
    <row r="7175" spans="1:16" ht="15" hidden="1" customHeight="1">
      <c r="A7175" s="40" t="s">
        <v>694</v>
      </c>
      <c r="B7175" s="23" t="str">
        <f>IFERROR(VLOOKUP(A7175,hoja!$A$2:$E$970,4,FALSE),0)</f>
        <v>OCCIDENTE</v>
      </c>
      <c r="C7175" s="23" t="str">
        <f>IFERROR(VLOOKUP(A7175,hoja!$A$2:$E$1370,5,FALSE),0)</f>
        <v>BUENAVENTURA</v>
      </c>
      <c r="D7175" s="23" t="str">
        <f>IFERROR(VLOOKUP(A7175,hoja!A:D,3,FALSE),0)</f>
        <v>0131</v>
      </c>
      <c r="E7175" s="40" t="s">
        <v>636</v>
      </c>
      <c r="F7175" s="23" t="str">
        <f>IFERROR(VLOOKUP(E7175,hoja!$A$2:$E$6970,4,FALSE),0)</f>
        <v>CENTRO</v>
      </c>
      <c r="G7175" s="23" t="str">
        <f>IFERROR(VLOOKUP(E7175,hoja!$A$2:$E$970,5,FALSE),0)</f>
        <v>DUITAMA</v>
      </c>
      <c r="H7175" s="103" t="str">
        <f>IFERROR(VLOOKUP(E7175,hoja!A:C,3,FALSE),0)</f>
        <v>0441</v>
      </c>
      <c r="I7175" s="24" t="str">
        <f t="shared" si="2118"/>
        <v>01310441</v>
      </c>
      <c r="K7175" s="23">
        <v>687</v>
      </c>
      <c r="L7175" s="23" t="str">
        <f t="shared" si="2122"/>
        <v>NACIONAL</v>
      </c>
      <c r="M7175" s="23" t="s">
        <v>618</v>
      </c>
      <c r="N7175" s="23" t="str" cm="1">
        <f t="array" ref="N7175">IFERROR(IF(M7175="Principal","LES_ACTIVE",LES_INACTIVE),0)</f>
        <v>LES_ACTIVE</v>
      </c>
      <c r="O7175" s="23">
        <f t="shared" si="2123"/>
        <v>12</v>
      </c>
      <c r="P7175" s="23" t="str">
        <f t="shared" si="2124"/>
        <v>01310441Principal</v>
      </c>
    </row>
    <row r="7176" spans="1:16" ht="15" hidden="1" customHeight="1">
      <c r="A7176" s="40" t="s">
        <v>683</v>
      </c>
      <c r="B7176" s="23" t="str">
        <f>IFERROR(VLOOKUP(A7176,hoja!$A$2:$E$970,4,FALSE),0)</f>
        <v>OCCIDENTE</v>
      </c>
      <c r="C7176" s="23" t="str">
        <f>IFERROR(VLOOKUP(A7176,hoja!$A$2:$E$1370,5,FALSE),0)</f>
        <v>BUGA</v>
      </c>
      <c r="D7176" s="23" t="str">
        <f>IFERROR(VLOOKUP(A7176,hoja!A:D,3,FALSE),0)</f>
        <v>0411</v>
      </c>
      <c r="E7176" s="40" t="s">
        <v>636</v>
      </c>
      <c r="F7176" s="23" t="str">
        <f>IFERROR(VLOOKUP(E7176,hoja!$A$2:$E$6970,4,FALSE),0)</f>
        <v>CENTRO</v>
      </c>
      <c r="G7176" s="23" t="str">
        <f>IFERROR(VLOOKUP(E7176,hoja!$A$2:$E$970,5,FALSE),0)</f>
        <v>DUITAMA</v>
      </c>
      <c r="H7176" s="103" t="str">
        <f>IFERROR(VLOOKUP(E7176,hoja!A:C,3,FALSE),0)</f>
        <v>0441</v>
      </c>
      <c r="I7176" s="24" t="str">
        <f t="shared" si="2118"/>
        <v>04110441</v>
      </c>
      <c r="K7176" s="23">
        <v>575</v>
      </c>
      <c r="L7176" s="23" t="str">
        <f t="shared" si="2122"/>
        <v>NACIONAL</v>
      </c>
      <c r="M7176" s="23" t="s">
        <v>618</v>
      </c>
      <c r="N7176" s="23" t="str" cm="1">
        <f t="array" ref="N7176">IFERROR(IF(M7176="Principal","LES_ACTIVE",LES_INACTIVE),0)</f>
        <v>LES_ACTIVE</v>
      </c>
      <c r="O7176" s="23">
        <f t="shared" si="2123"/>
        <v>12</v>
      </c>
      <c r="P7176" s="23" t="str">
        <f t="shared" si="2124"/>
        <v>04110441Principal</v>
      </c>
    </row>
    <row r="7177" spans="1:16" ht="15" hidden="1" customHeight="1">
      <c r="A7177" s="40" t="s">
        <v>661</v>
      </c>
      <c r="B7177" s="23" t="str">
        <f>IFERROR(VLOOKUP(A7177,hoja!$A$2:$E$970,4,FALSE),0)</f>
        <v>COSTA</v>
      </c>
      <c r="C7177" s="23" t="str">
        <f>IFERROR(VLOOKUP(A7177,hoja!$A$2:$E$1370,5,FALSE),0)</f>
        <v>CARTAGENA</v>
      </c>
      <c r="D7177" s="23" t="str">
        <f>IFERROR(VLOOKUP(A7177,hoja!A:D,3,FALSE),0)</f>
        <v>0113</v>
      </c>
      <c r="E7177" s="40" t="s">
        <v>699</v>
      </c>
      <c r="F7177" s="23" t="str">
        <f>IFERROR(VLOOKUP(E7177,hoja!$A$2:$E$6970,4,FALSE),0)</f>
        <v>ANTIOQUIA</v>
      </c>
      <c r="G7177" s="23" t="str">
        <f>IFERROR(VLOOKUP(E7177,hoja!$A$2:$E$970,5,FALSE),0)</f>
        <v>CHIGORODÓ</v>
      </c>
      <c r="H7177" s="103" t="str">
        <f>IFERROR(VLOOKUP(E7177,hoja!A:C,3,FALSE),0)</f>
        <v>0074</v>
      </c>
      <c r="I7177" s="24" t="str">
        <f t="shared" si="2118"/>
        <v>01130074</v>
      </c>
      <c r="K7177" s="23">
        <v>531</v>
      </c>
      <c r="L7177" s="23" t="str">
        <f t="shared" si="2122"/>
        <v>NACIONAL</v>
      </c>
      <c r="M7177" s="23" t="s">
        <v>618</v>
      </c>
      <c r="N7177" s="23" t="str" cm="1">
        <f t="array" ref="N7177">IFERROR(IF(M7177="Principal","LES_ACTIVE",LES_INACTIVE),0)</f>
        <v>LES_ACTIVE</v>
      </c>
      <c r="O7177" s="23">
        <f t="shared" si="2123"/>
        <v>12</v>
      </c>
      <c r="P7177" s="23" t="str">
        <f t="shared" si="2124"/>
        <v>01130074Principal</v>
      </c>
    </row>
    <row r="7178" spans="1:16" ht="15" hidden="1" customHeight="1">
      <c r="A7178" s="40" t="s">
        <v>661</v>
      </c>
      <c r="B7178" s="23" t="str">
        <f>IFERROR(VLOOKUP(A7178,hoja!$A$2:$E$970,4,FALSE),0)</f>
        <v>COSTA</v>
      </c>
      <c r="C7178" s="23" t="str">
        <f>IFERROR(VLOOKUP(A7178,hoja!$A$2:$E$1370,5,FALSE),0)</f>
        <v>CARTAGENA</v>
      </c>
      <c r="D7178" s="23" t="str">
        <f>IFERROR(VLOOKUP(A7178,hoja!A:D,3,FALSE),0)</f>
        <v>0113</v>
      </c>
      <c r="E7178" s="40" t="s">
        <v>636</v>
      </c>
      <c r="F7178" s="23" t="str">
        <f>IFERROR(VLOOKUP(E7178,hoja!$A$2:$E$6970,4,FALSE),0)</f>
        <v>CENTRO</v>
      </c>
      <c r="G7178" s="23" t="str">
        <f>IFERROR(VLOOKUP(E7178,hoja!$A$2:$E$970,5,FALSE),0)</f>
        <v>DUITAMA</v>
      </c>
      <c r="H7178" s="103" t="str">
        <f>IFERROR(VLOOKUP(E7178,hoja!A:C,3,FALSE),0)</f>
        <v>0441</v>
      </c>
      <c r="I7178" s="24" t="str">
        <f t="shared" si="2118"/>
        <v>01130441</v>
      </c>
      <c r="K7178" s="23">
        <v>975</v>
      </c>
      <c r="L7178" s="23" t="str">
        <f t="shared" si="2122"/>
        <v>NACIONAL</v>
      </c>
      <c r="M7178" s="23" t="s">
        <v>618</v>
      </c>
      <c r="N7178" s="23" t="str" cm="1">
        <f t="array" ref="N7178">IFERROR(IF(M7178="Principal","LES_ACTIVE",LES_INACTIVE),0)</f>
        <v>LES_ACTIVE</v>
      </c>
      <c r="O7178" s="23">
        <f t="shared" si="2123"/>
        <v>8</v>
      </c>
      <c r="P7178" s="23" t="str">
        <f t="shared" si="2124"/>
        <v>01130441Principal</v>
      </c>
    </row>
    <row r="7179" spans="1:16" ht="15" hidden="1" customHeight="1">
      <c r="A7179" s="40" t="s">
        <v>661</v>
      </c>
      <c r="B7179" s="23" t="str">
        <f>IFERROR(VLOOKUP(A7179,hoja!$A$2:$E$970,4,FALSE),0)</f>
        <v>COSTA</v>
      </c>
      <c r="C7179" s="23" t="str">
        <f>IFERROR(VLOOKUP(A7179,hoja!$A$2:$E$1370,5,FALSE),0)</f>
        <v>CARTAGENA</v>
      </c>
      <c r="D7179" s="23" t="str">
        <f>IFERROR(VLOOKUP(A7179,hoja!A:D,3,FALSE),0)</f>
        <v>0113</v>
      </c>
      <c r="E7179" s="40" t="s">
        <v>687</v>
      </c>
      <c r="F7179" s="23" t="str">
        <f>IFERROR(VLOOKUP(E7179,hoja!$A$2:$E$6970,4,FALSE),0)</f>
        <v>OCCIDENTE</v>
      </c>
      <c r="G7179" s="23" t="str">
        <f>IFERROR(VLOOKUP(E7179,hoja!$A$2:$E$970,5,FALSE),0)</f>
        <v>TULUÁ</v>
      </c>
      <c r="H7179" s="103" t="str">
        <f>IFERROR(VLOOKUP(E7179,hoja!A:C,3,FALSE),0)</f>
        <v>2007</v>
      </c>
      <c r="I7179" s="24" t="str">
        <f t="shared" si="2118"/>
        <v>01132007</v>
      </c>
      <c r="K7179" s="23">
        <v>1001</v>
      </c>
      <c r="L7179" s="23" t="str">
        <f t="shared" si="2122"/>
        <v>NACIONAL</v>
      </c>
      <c r="M7179" s="23" t="s">
        <v>618</v>
      </c>
      <c r="N7179" s="23" t="str" cm="1">
        <f t="array" ref="N7179">IFERROR(IF(M7179="Principal","LES_ACTIVE",LES_INACTIVE),0)</f>
        <v>LES_ACTIVE</v>
      </c>
      <c r="O7179" s="23">
        <f t="shared" si="2123"/>
        <v>8</v>
      </c>
      <c r="P7179" s="23" t="str">
        <f t="shared" si="2124"/>
        <v>01132007Principal</v>
      </c>
    </row>
    <row r="7180" spans="1:16" ht="15" hidden="1" customHeight="1">
      <c r="A7180" s="40" t="s">
        <v>661</v>
      </c>
      <c r="B7180" s="23" t="str">
        <f>IFERROR(VLOOKUP(A7180,hoja!$A$2:$E$970,4,FALSE),0)</f>
        <v>COSTA</v>
      </c>
      <c r="C7180" s="23" t="str">
        <f>IFERROR(VLOOKUP(A7180,hoja!$A$2:$E$1370,5,FALSE),0)</f>
        <v>CARTAGENA</v>
      </c>
      <c r="D7180" s="23" t="str">
        <f>IFERROR(VLOOKUP(A7180,hoja!A:D,3,FALSE),0)</f>
        <v>0113</v>
      </c>
      <c r="E7180" s="40" t="s">
        <v>647</v>
      </c>
      <c r="F7180" s="23" t="str">
        <f>IFERROR(VLOOKUP(E7180,hoja!$A$2:$E$6970,4,FALSE),0)</f>
        <v>CENTRO</v>
      </c>
      <c r="G7180" s="23" t="str">
        <f>IFERROR(VLOOKUP(E7180,hoja!$A$2:$E$970,5,FALSE),0)</f>
        <v>TOCANCIPÁ</v>
      </c>
      <c r="H7180" s="103" t="str">
        <f>IFERROR(VLOOKUP(E7180,hoja!A:C,3,FALSE),0)</f>
        <v>2058</v>
      </c>
      <c r="I7180" s="24" t="str">
        <f t="shared" si="2118"/>
        <v>01132058</v>
      </c>
      <c r="K7180" s="23">
        <v>1038</v>
      </c>
      <c r="L7180" s="23" t="str">
        <f t="shared" si="2122"/>
        <v>NACIONAL</v>
      </c>
      <c r="M7180" s="23" t="s">
        <v>618</v>
      </c>
      <c r="N7180" s="23" t="str" cm="1">
        <f t="array" ref="N7180">IFERROR(IF(M7180="Principal","LES_ACTIVE",LES_INACTIVE),0)</f>
        <v>LES_ACTIVE</v>
      </c>
      <c r="O7180" s="23">
        <f t="shared" si="2123"/>
        <v>8</v>
      </c>
      <c r="P7180" s="23" t="str">
        <f t="shared" si="2124"/>
        <v>01132058Principal</v>
      </c>
    </row>
    <row r="7181" spans="1:16" ht="15" hidden="1" customHeight="1">
      <c r="A7181" s="40" t="s">
        <v>707</v>
      </c>
      <c r="B7181" s="23" t="str">
        <f>IFERROR(VLOOKUP(A7181,hoja!$A$2:$E$970,4,FALSE),0)</f>
        <v>OCCIDENTE</v>
      </c>
      <c r="C7181" s="23" t="str">
        <f>IFERROR(VLOOKUP(A7181,hoja!$A$2:$E$1370,5,FALSE),0)</f>
        <v>IPIALES</v>
      </c>
      <c r="D7181" s="23" t="str">
        <f>IFERROR(VLOOKUP(A7181,hoja!A:D,3,FALSE),0)</f>
        <v>0397</v>
      </c>
      <c r="E7181" s="40" t="s">
        <v>635</v>
      </c>
      <c r="F7181" s="23" t="str">
        <f>IFERROR(VLOOKUP(E7181,hoja!$A$2:$E$6970,4,FALSE),0)</f>
        <v>CENTRO</v>
      </c>
      <c r="G7181" s="23" t="str">
        <f>IFERROR(VLOOKUP(E7181,hoja!$A$2:$E$970,5,FALSE),0)</f>
        <v>BOGOTÁ</v>
      </c>
      <c r="H7181" s="103" t="str">
        <f>IFERROR(VLOOKUP(E7181,hoja!A:C,3,FALSE),0)</f>
        <v>0021</v>
      </c>
      <c r="I7181" s="24" t="str">
        <f t="shared" si="2118"/>
        <v>03970021</v>
      </c>
      <c r="K7181" s="23">
        <v>896</v>
      </c>
      <c r="L7181" s="23" t="str">
        <f t="shared" si="2122"/>
        <v>NACIONAL</v>
      </c>
      <c r="M7181" s="23" t="s">
        <v>618</v>
      </c>
      <c r="N7181" s="23" t="str" cm="1">
        <f t="array" ref="N7181">IFERROR(IF(M7181="Principal","LES_ACTIVE",LES_INACTIVE),0)</f>
        <v>LES_ACTIVE</v>
      </c>
      <c r="O7181" s="23">
        <f t="shared" si="2123"/>
        <v>8</v>
      </c>
      <c r="P7181" s="23" t="str">
        <f t="shared" si="2124"/>
        <v>03970021Principal</v>
      </c>
    </row>
    <row r="7182" spans="1:16" ht="15" hidden="1" customHeight="1">
      <c r="A7182" s="40" t="s">
        <v>707</v>
      </c>
      <c r="B7182" s="23" t="str">
        <f>IFERROR(VLOOKUP(A7182,hoja!$A$2:$E$970,4,FALSE),0)</f>
        <v>OCCIDENTE</v>
      </c>
      <c r="C7182" s="23" t="str">
        <f>IFERROR(VLOOKUP(A7182,hoja!$A$2:$E$1370,5,FALSE),0)</f>
        <v>IPIALES</v>
      </c>
      <c r="D7182" s="23" t="str">
        <f>IFERROR(VLOOKUP(A7182,hoja!A:D,3,FALSE),0)</f>
        <v>0397</v>
      </c>
      <c r="E7182" s="40" t="s">
        <v>636</v>
      </c>
      <c r="F7182" s="23" t="str">
        <f>IFERROR(VLOOKUP(E7182,hoja!$A$2:$E$6970,4,FALSE),0)</f>
        <v>CENTRO</v>
      </c>
      <c r="G7182" s="23" t="str">
        <f>IFERROR(VLOOKUP(E7182,hoja!$A$2:$E$970,5,FALSE),0)</f>
        <v>DUITAMA</v>
      </c>
      <c r="H7182" s="103" t="str">
        <f>IFERROR(VLOOKUP(E7182,hoja!A:C,3,FALSE),0)</f>
        <v>0441</v>
      </c>
      <c r="I7182" s="24" t="str">
        <f t="shared" si="2118"/>
        <v>03970441</v>
      </c>
      <c r="K7182" s="23">
        <v>1097</v>
      </c>
      <c r="L7182" s="23" t="str">
        <f t="shared" si="2122"/>
        <v>NACIONAL</v>
      </c>
      <c r="M7182" s="23" t="s">
        <v>618</v>
      </c>
      <c r="N7182" s="23" t="str" cm="1">
        <f t="array" ref="N7182">IFERROR(IF(M7182="Principal","LES_ACTIVE",LES_INACTIVE),0)</f>
        <v>LES_ACTIVE</v>
      </c>
      <c r="O7182" s="23">
        <f t="shared" si="2123"/>
        <v>8</v>
      </c>
      <c r="P7182" s="23" t="str">
        <f t="shared" si="2124"/>
        <v>03970441Principal</v>
      </c>
    </row>
    <row r="7183" spans="1:16" ht="15" hidden="1" customHeight="1">
      <c r="A7183" s="40" t="s">
        <v>707</v>
      </c>
      <c r="B7183" s="23" t="str">
        <f>IFERROR(VLOOKUP(A7183,hoja!$A$2:$E$970,4,FALSE),0)</f>
        <v>OCCIDENTE</v>
      </c>
      <c r="C7183" s="23" t="str">
        <f>IFERROR(VLOOKUP(A7183,hoja!$A$2:$E$1370,5,FALSE),0)</f>
        <v>IPIALES</v>
      </c>
      <c r="D7183" s="23" t="str">
        <f>IFERROR(VLOOKUP(A7183,hoja!A:D,3,FALSE),0)</f>
        <v>0397</v>
      </c>
      <c r="E7183" s="40" t="s">
        <v>672</v>
      </c>
      <c r="F7183" s="23" t="str">
        <f>IFERROR(VLOOKUP(E7183,hoja!$A$2:$E$6970,4,FALSE),0)</f>
        <v>ANTIOQUIA</v>
      </c>
      <c r="G7183" s="23" t="str">
        <f>IFERROR(VLOOKUP(E7183,hoja!$A$2:$E$970,5,FALSE),0)</f>
        <v>MEDELLÍN</v>
      </c>
      <c r="H7183" s="103" t="str">
        <f>IFERROR(VLOOKUP(E7183,hoja!A:C,3,FALSE),0)</f>
        <v>0092</v>
      </c>
      <c r="I7183" s="24" t="str">
        <f t="shared" si="2118"/>
        <v>03970092</v>
      </c>
      <c r="K7183" s="23">
        <v>894</v>
      </c>
      <c r="L7183" s="23" t="str">
        <f t="shared" si="2122"/>
        <v>NACIONAL</v>
      </c>
      <c r="M7183" s="23" t="s">
        <v>618</v>
      </c>
      <c r="N7183" s="23" t="str" cm="1">
        <f t="array" ref="N7183">IFERROR(IF(M7183="Principal","LES_ACTIVE",LES_INACTIVE),0)</f>
        <v>LES_ACTIVE</v>
      </c>
      <c r="O7183" s="23">
        <f t="shared" si="2123"/>
        <v>8</v>
      </c>
      <c r="P7183" s="23" t="str">
        <f t="shared" si="2124"/>
        <v>03970092Principal</v>
      </c>
    </row>
    <row r="7184" spans="1:16" ht="15" hidden="1" customHeight="1">
      <c r="A7184" s="40" t="s">
        <v>665</v>
      </c>
      <c r="B7184" s="23" t="str">
        <f>IFERROR(VLOOKUP(A7184,hoja!$A$2:$E$970,4,FALSE),0)</f>
        <v>OCCIDENTE</v>
      </c>
      <c r="C7184" s="23" t="str">
        <f>IFERROR(VLOOKUP(A7184,hoja!$A$2:$E$1370,5,FALSE),0)</f>
        <v>MANIZALES</v>
      </c>
      <c r="D7184" s="23" t="str">
        <f>IFERROR(VLOOKUP(A7184,hoja!A:D,3,FALSE),0)</f>
        <v>0145</v>
      </c>
      <c r="E7184" s="40" t="s">
        <v>694</v>
      </c>
      <c r="F7184" s="23" t="str">
        <f>IFERROR(VLOOKUP(E7184,hoja!$A$2:$E$6970,4,FALSE),0)</f>
        <v>OCCIDENTE</v>
      </c>
      <c r="G7184" s="23" t="str">
        <f>IFERROR(VLOOKUP(E7184,hoja!$A$2:$E$970,5,FALSE),0)</f>
        <v>BUENAVENTURA</v>
      </c>
      <c r="H7184" s="103" t="str">
        <f>IFERROR(VLOOKUP(E7184,hoja!A:C,3,FALSE),0)</f>
        <v>0131</v>
      </c>
      <c r="I7184" s="24" t="str">
        <f t="shared" si="2118"/>
        <v>01450131</v>
      </c>
      <c r="K7184" s="23">
        <v>304</v>
      </c>
      <c r="L7184" s="23" t="str">
        <f t="shared" si="2122"/>
        <v>REGIONAL</v>
      </c>
      <c r="M7184" s="23" t="s">
        <v>618</v>
      </c>
      <c r="N7184" s="23" t="str" cm="1">
        <f t="array" ref="N7184">IFERROR(IF(M7184="Principal","LES_ACTIVE",LES_INACTIVE),0)</f>
        <v>LES_ACTIVE</v>
      </c>
      <c r="O7184" s="23">
        <f t="shared" si="2123"/>
        <v>16</v>
      </c>
      <c r="P7184" s="23" t="str">
        <f t="shared" si="2124"/>
        <v>01450131Principal</v>
      </c>
    </row>
    <row r="7185" spans="1:16" ht="15" hidden="1" customHeight="1">
      <c r="A7185" s="40" t="s">
        <v>665</v>
      </c>
      <c r="B7185" s="23" t="str">
        <f>IFERROR(VLOOKUP(A7185,hoja!$A$2:$E$970,4,FALSE),0)</f>
        <v>OCCIDENTE</v>
      </c>
      <c r="C7185" s="23" t="str">
        <f>IFERROR(VLOOKUP(A7185,hoja!$A$2:$E$1370,5,FALSE),0)</f>
        <v>MANIZALES</v>
      </c>
      <c r="D7185" s="23" t="str">
        <f>IFERROR(VLOOKUP(A7185,hoja!A:D,3,FALSE),0)</f>
        <v>0145</v>
      </c>
      <c r="E7185" s="40" t="s">
        <v>636</v>
      </c>
      <c r="F7185" s="23" t="str">
        <f>IFERROR(VLOOKUP(E7185,hoja!$A$2:$E$6970,4,FALSE),0)</f>
        <v>CENTRO</v>
      </c>
      <c r="G7185" s="23" t="str">
        <f>IFERROR(VLOOKUP(E7185,hoja!$A$2:$E$970,5,FALSE),0)</f>
        <v>DUITAMA</v>
      </c>
      <c r="H7185" s="103" t="str">
        <f>IFERROR(VLOOKUP(E7185,hoja!A:C,3,FALSE),0)</f>
        <v>0441</v>
      </c>
      <c r="I7185" s="24" t="str">
        <f t="shared" si="2118"/>
        <v>01450441</v>
      </c>
      <c r="K7185" s="23">
        <v>475</v>
      </c>
      <c r="L7185" s="23" t="str">
        <f t="shared" si="2122"/>
        <v>NACIONAL</v>
      </c>
      <c r="M7185" s="23" t="s">
        <v>618</v>
      </c>
      <c r="N7185" s="23" t="str" cm="1">
        <f t="array" ref="N7185">IFERROR(IF(M7185="Principal","LES_ACTIVE",LES_INACTIVE),0)</f>
        <v>LES_ACTIVE</v>
      </c>
      <c r="O7185" s="23">
        <f t="shared" si="2123"/>
        <v>16</v>
      </c>
      <c r="P7185" s="23" t="str">
        <f t="shared" si="2124"/>
        <v>01450441Principal</v>
      </c>
    </row>
    <row r="7186" spans="1:16" ht="15" hidden="1" customHeight="1">
      <c r="A7186" s="40" t="s">
        <v>717</v>
      </c>
      <c r="B7186" s="23" t="str">
        <f>IFERROR(VLOOKUP(A7186,hoja!$A$2:$E$970,4,FALSE),0)</f>
        <v>OCCIDENTE</v>
      </c>
      <c r="C7186" s="23" t="str">
        <f>IFERROR(VLOOKUP(A7186,hoja!$A$2:$E$1370,5,FALSE),0)</f>
        <v>POPAYÁN</v>
      </c>
      <c r="D7186" s="23" t="str">
        <f>IFERROR(VLOOKUP(A7186,hoja!A:D,3,FALSE),0)</f>
        <v>0126</v>
      </c>
      <c r="E7186" s="40" t="s">
        <v>636</v>
      </c>
      <c r="F7186" s="23" t="str">
        <f>IFERROR(VLOOKUP(E7186,hoja!$A$2:$E$6970,4,FALSE),0)</f>
        <v>CENTRO</v>
      </c>
      <c r="G7186" s="23" t="str">
        <f>IFERROR(VLOOKUP(E7186,hoja!$A$2:$E$970,5,FALSE),0)</f>
        <v>DUITAMA</v>
      </c>
      <c r="H7186" s="103" t="str">
        <f>IFERROR(VLOOKUP(E7186,hoja!A:C,3,FALSE),0)</f>
        <v>0441</v>
      </c>
      <c r="I7186" s="24" t="str">
        <f t="shared" si="2118"/>
        <v>01260441</v>
      </c>
      <c r="K7186" s="23">
        <v>770</v>
      </c>
      <c r="L7186" s="23" t="str">
        <f t="shared" si="2122"/>
        <v>NACIONAL</v>
      </c>
      <c r="M7186" s="23" t="s">
        <v>618</v>
      </c>
      <c r="N7186" s="23" t="str" cm="1">
        <f t="array" ref="N7186">IFERROR(IF(M7186="Principal","LES_ACTIVE",LES_INACTIVE),0)</f>
        <v>LES_ACTIVE</v>
      </c>
      <c r="O7186" s="23">
        <f t="shared" si="2123"/>
        <v>12</v>
      </c>
      <c r="P7186" s="23" t="str">
        <f t="shared" si="2124"/>
        <v>01260441Principal</v>
      </c>
    </row>
    <row r="7187" spans="1:16" ht="15" hidden="1" customHeight="1">
      <c r="A7187" s="40" t="s">
        <v>721</v>
      </c>
      <c r="B7187" s="23" t="str">
        <f>IFERROR(VLOOKUP(A7187,hoja!$A$2:$E$970,4,FALSE),0)</f>
        <v>ANTIOQUIA</v>
      </c>
      <c r="C7187" s="23" t="str">
        <f>IFERROR(VLOOKUP(A7187,hoja!$A$2:$E$1370,5,FALSE),0)</f>
        <v>RIONEGRO</v>
      </c>
      <c r="D7187" s="23" t="str">
        <f>IFERROR(VLOOKUP(A7187,hoja!A:D,3,FALSE),0)</f>
        <v>0090</v>
      </c>
      <c r="E7187" s="40" t="s">
        <v>670</v>
      </c>
      <c r="F7187" s="23" t="str">
        <f>IFERROR(VLOOKUP(E7187,hoja!$A$2:$E$6970,4,FALSE),0)</f>
        <v>OCCIDENTE</v>
      </c>
      <c r="G7187" s="23" t="str">
        <f>IFERROR(VLOOKUP(E7187,hoja!$A$2:$E$970,5,FALSE),0)</f>
        <v>PEREIRA</v>
      </c>
      <c r="H7187" s="103" t="str">
        <f>IFERROR(VLOOKUP(E7187,hoja!A:C,3,FALSE),0)</f>
        <v>0134</v>
      </c>
      <c r="I7187" s="24" t="str">
        <f t="shared" si="2118"/>
        <v>00900134</v>
      </c>
      <c r="K7187" s="23">
        <v>285</v>
      </c>
      <c r="L7187" s="23" t="str">
        <f t="shared" si="2122"/>
        <v>NACIONAL</v>
      </c>
      <c r="M7187" s="23" t="s">
        <v>618</v>
      </c>
      <c r="N7187" s="23" t="str" cm="1">
        <f t="array" ref="N7187">IFERROR(IF(M7187="Principal","LES_ACTIVE",LES_INACTIVE),0)</f>
        <v>LES_ACTIVE</v>
      </c>
      <c r="O7187" s="23">
        <f t="shared" si="2123"/>
        <v>16</v>
      </c>
      <c r="P7187" s="23" t="str">
        <f t="shared" si="2124"/>
        <v>00900134Principal</v>
      </c>
    </row>
    <row r="7188" spans="1:16" ht="15" hidden="1" customHeight="1">
      <c r="A7188" s="40" t="s">
        <v>723</v>
      </c>
      <c r="B7188" s="23" t="str">
        <f>IFERROR(VLOOKUP(A7188,hoja!$A$2:$E$970,4,FALSE),0)</f>
        <v>COSTA</v>
      </c>
      <c r="C7188" s="23" t="str">
        <f>IFERROR(VLOOKUP(A7188,hoja!$A$2:$E$1370,5,FALSE),0)</f>
        <v>SANTA MARTA</v>
      </c>
      <c r="D7188" s="23" t="str">
        <f>IFERROR(VLOOKUP(A7188,hoja!A:D,3,FALSE),0)</f>
        <v>0118</v>
      </c>
      <c r="E7188" s="40" t="s">
        <v>709</v>
      </c>
      <c r="F7188" s="23" t="str">
        <f>IFERROR(VLOOKUP(E7188,hoja!$A$2:$E$6970,4,FALSE),0)</f>
        <v>CENTRO</v>
      </c>
      <c r="G7188" s="23" t="str">
        <f>IFERROR(VLOOKUP(E7188,hoja!$A$2:$E$970,5,FALSE),0)</f>
        <v>LA DORADA</v>
      </c>
      <c r="H7188" s="103" t="str">
        <f>IFERROR(VLOOKUP(E7188,hoja!A:C,3,FALSE),0)</f>
        <v>0391</v>
      </c>
      <c r="I7188" s="24" t="str">
        <f t="shared" si="2118"/>
        <v>01180391</v>
      </c>
      <c r="K7188" s="23">
        <v>821</v>
      </c>
      <c r="L7188" s="23" t="str">
        <f t="shared" si="2122"/>
        <v>NACIONAL</v>
      </c>
      <c r="M7188" s="23" t="s">
        <v>618</v>
      </c>
      <c r="N7188" s="23" t="str" cm="1">
        <f t="array" ref="N7188">IFERROR(IF(M7188="Principal","LES_ACTIVE",LES_INACTIVE),0)</f>
        <v>LES_ACTIVE</v>
      </c>
      <c r="O7188" s="23">
        <f t="shared" si="2123"/>
        <v>8</v>
      </c>
      <c r="P7188" s="23" t="str">
        <f t="shared" si="2124"/>
        <v>01180391Principal</v>
      </c>
    </row>
    <row r="7189" spans="1:16" ht="15" hidden="1" customHeight="1">
      <c r="A7189" s="40" t="s">
        <v>723</v>
      </c>
      <c r="B7189" s="23" t="str">
        <f>IFERROR(VLOOKUP(A7189,hoja!$A$2:$E$970,4,FALSE),0)</f>
        <v>COSTA</v>
      </c>
      <c r="C7189" s="23" t="str">
        <f>IFERROR(VLOOKUP(A7189,hoja!$A$2:$E$1370,5,FALSE),0)</f>
        <v>SANTA MARTA</v>
      </c>
      <c r="D7189" s="23" t="str">
        <f>IFERROR(VLOOKUP(A7189,hoja!A:D,3,FALSE),0)</f>
        <v>0118</v>
      </c>
      <c r="E7189" s="40" t="s">
        <v>636</v>
      </c>
      <c r="F7189" s="23" t="str">
        <f>IFERROR(VLOOKUP(E7189,hoja!$A$2:$E$6970,4,FALSE),0)</f>
        <v>CENTRO</v>
      </c>
      <c r="G7189" s="23" t="str">
        <f>IFERROR(VLOOKUP(E7189,hoja!$A$2:$E$970,5,FALSE),0)</f>
        <v>DUITAMA</v>
      </c>
      <c r="H7189" s="103" t="str">
        <f>IFERROR(VLOOKUP(E7189,hoja!A:C,3,FALSE),0)</f>
        <v>0441</v>
      </c>
      <c r="I7189" s="24" t="str">
        <f t="shared" si="2118"/>
        <v>01180441</v>
      </c>
      <c r="K7189" s="23">
        <v>862</v>
      </c>
      <c r="L7189" s="23" t="str">
        <f t="shared" si="2122"/>
        <v>NACIONAL</v>
      </c>
      <c r="M7189" s="23" t="s">
        <v>618</v>
      </c>
      <c r="N7189" s="23" t="str" cm="1">
        <f t="array" ref="N7189">IFERROR(IF(M7189="Principal","LES_ACTIVE",LES_INACTIVE),0)</f>
        <v>LES_ACTIVE</v>
      </c>
      <c r="O7189" s="23">
        <f t="shared" si="2123"/>
        <v>8</v>
      </c>
      <c r="P7189" s="23" t="str">
        <f t="shared" si="2124"/>
        <v>01180441Principal</v>
      </c>
    </row>
    <row r="7190" spans="1:16" ht="15" hidden="1" customHeight="1">
      <c r="A7190" s="40" t="s">
        <v>723</v>
      </c>
      <c r="B7190" s="23" t="str">
        <f>IFERROR(VLOOKUP(A7190,hoja!$A$2:$E$970,4,FALSE),0)</f>
        <v>COSTA</v>
      </c>
      <c r="C7190" s="23" t="str">
        <f>IFERROR(VLOOKUP(A7190,hoja!$A$2:$E$1370,5,FALSE),0)</f>
        <v>SANTA MARTA</v>
      </c>
      <c r="D7190" s="23" t="str">
        <f>IFERROR(VLOOKUP(A7190,hoja!A:D,3,FALSE),0)</f>
        <v>0118</v>
      </c>
      <c r="E7190" s="40" t="s">
        <v>641</v>
      </c>
      <c r="F7190" s="23" t="str">
        <f>IFERROR(VLOOKUP(E7190,hoja!$A$2:$E$6970,4,FALSE),0)</f>
        <v>ANTIOQUIA</v>
      </c>
      <c r="G7190" s="23" t="str">
        <f>IFERROR(VLOOKUP(E7190,hoja!$A$2:$E$970,5,FALSE),0)</f>
        <v>MEDELLÍN</v>
      </c>
      <c r="H7190" s="103" t="str">
        <f>IFERROR(VLOOKUP(E7190,hoja!A:C,3,FALSE),0)</f>
        <v>0079</v>
      </c>
      <c r="I7190" s="24" t="str">
        <f t="shared" si="2118"/>
        <v>01180079</v>
      </c>
      <c r="K7190" s="23">
        <v>825</v>
      </c>
      <c r="L7190" s="23" t="str">
        <f t="shared" si="2122"/>
        <v>NACIONAL</v>
      </c>
      <c r="M7190" s="23" t="s">
        <v>618</v>
      </c>
      <c r="N7190" s="23" t="str" cm="1">
        <f t="array" ref="N7190">IFERROR(IF(M7190="Principal","LES_ACTIVE",LES_INACTIVE),0)</f>
        <v>LES_ACTIVE</v>
      </c>
      <c r="O7190" s="23">
        <f t="shared" si="2123"/>
        <v>8</v>
      </c>
      <c r="P7190" s="23" t="str">
        <f t="shared" si="2124"/>
        <v>01180079Principal</v>
      </c>
    </row>
    <row r="7191" spans="1:16" ht="15" hidden="1" customHeight="1">
      <c r="A7191" s="40" t="s">
        <v>666</v>
      </c>
      <c r="B7191" s="23" t="str">
        <f>IFERROR(VLOOKUP(A7191,hoja!$A$2:$E$970,4,FALSE),0)</f>
        <v>COSTA</v>
      </c>
      <c r="C7191" s="23" t="str">
        <f>IFERROR(VLOOKUP(A7191,hoja!$A$2:$E$1370,5,FALSE),0)</f>
        <v>SINCELEJO</v>
      </c>
      <c r="D7191" s="23" t="str">
        <f>IFERROR(VLOOKUP(A7191,hoja!A:D,3,FALSE),0)</f>
        <v>0382</v>
      </c>
      <c r="E7191" s="40" t="s">
        <v>636</v>
      </c>
      <c r="F7191" s="23" t="str">
        <f>IFERROR(VLOOKUP(E7191,hoja!$A$2:$E$6970,4,FALSE),0)</f>
        <v>CENTRO</v>
      </c>
      <c r="G7191" s="23" t="str">
        <f>IFERROR(VLOOKUP(E7191,hoja!$A$2:$E$970,5,FALSE),0)</f>
        <v>DUITAMA</v>
      </c>
      <c r="H7191" s="103" t="str">
        <f>IFERROR(VLOOKUP(E7191,hoja!A:C,3,FALSE),0)</f>
        <v>0441</v>
      </c>
      <c r="I7191" s="24" t="str">
        <f t="shared" si="2118"/>
        <v>03820441</v>
      </c>
      <c r="K7191" s="23">
        <v>1199</v>
      </c>
      <c r="L7191" s="23" t="str">
        <f t="shared" si="2122"/>
        <v>NACIONAL</v>
      </c>
      <c r="M7191" s="23" t="s">
        <v>618</v>
      </c>
      <c r="N7191" s="23" t="str" cm="1">
        <f t="array" ref="N7191">IFERROR(IF(M7191="Principal","LES_ACTIVE",LES_INACTIVE),0)</f>
        <v>LES_ACTIVE</v>
      </c>
      <c r="O7191" s="23">
        <f t="shared" si="2123"/>
        <v>6</v>
      </c>
      <c r="P7191" s="23" t="str">
        <f t="shared" si="2124"/>
        <v>03820441Principal</v>
      </c>
    </row>
    <row r="7192" spans="1:16" ht="15" hidden="1" customHeight="1">
      <c r="A7192" s="40" t="s">
        <v>666</v>
      </c>
      <c r="B7192" s="23" t="str">
        <f>IFERROR(VLOOKUP(A7192,hoja!$A$2:$E$970,4,FALSE),0)</f>
        <v>COSTA</v>
      </c>
      <c r="C7192" s="23" t="str">
        <f>IFERROR(VLOOKUP(A7192,hoja!$A$2:$E$1370,5,FALSE),0)</f>
        <v>SINCELEJO</v>
      </c>
      <c r="D7192" s="23" t="str">
        <f>IFERROR(VLOOKUP(A7192,hoja!A:D,3,FALSE),0)</f>
        <v>0382</v>
      </c>
      <c r="E7192" s="40" t="s">
        <v>644</v>
      </c>
      <c r="F7192" s="23" t="str">
        <f>IFERROR(VLOOKUP(E7192,hoja!$A$2:$E$6970,4,FALSE),0)</f>
        <v>OCCIDENTE</v>
      </c>
      <c r="G7192" s="23" t="str">
        <f>IFERROR(VLOOKUP(E7192,hoja!$A$2:$E$970,5,FALSE),0)</f>
        <v>PEREIRA</v>
      </c>
      <c r="H7192" s="103" t="str">
        <f>IFERROR(VLOOKUP(E7192,hoja!A:C,3,FALSE),0)</f>
        <v>0198</v>
      </c>
      <c r="I7192" s="24" t="str">
        <f t="shared" si="2118"/>
        <v>03820198</v>
      </c>
      <c r="K7192" s="23">
        <v>707</v>
      </c>
      <c r="L7192" s="23" t="str">
        <f t="shared" si="2122"/>
        <v>NACIONAL</v>
      </c>
      <c r="M7192" s="23" t="s">
        <v>618</v>
      </c>
      <c r="N7192" s="23" t="str" cm="1">
        <f t="array" ref="N7192">IFERROR(IF(M7192="Principal","LES_ACTIVE",LES_INACTIVE),0)</f>
        <v>LES_ACTIVE</v>
      </c>
      <c r="O7192" s="23">
        <f t="shared" si="2123"/>
        <v>12</v>
      </c>
      <c r="P7192" s="23" t="str">
        <f t="shared" si="2124"/>
        <v>03820198Principal</v>
      </c>
    </row>
    <row r="7193" spans="1:16" ht="15" hidden="1" customHeight="1">
      <c r="A7193" s="40" t="s">
        <v>666</v>
      </c>
      <c r="B7193" s="23" t="str">
        <f>IFERROR(VLOOKUP(A7193,hoja!$A$2:$E$970,4,FALSE),0)</f>
        <v>COSTA</v>
      </c>
      <c r="C7193" s="23" t="str">
        <f>IFERROR(VLOOKUP(A7193,hoja!$A$2:$E$1370,5,FALSE),0)</f>
        <v>SINCELEJO</v>
      </c>
      <c r="D7193" s="23" t="str">
        <f>IFERROR(VLOOKUP(A7193,hoja!A:D,3,FALSE),0)</f>
        <v>0382</v>
      </c>
      <c r="E7193" s="40" t="s">
        <v>645</v>
      </c>
      <c r="F7193" s="23" t="str">
        <f>IFERROR(VLOOKUP(E7193,hoja!$A$2:$E$6970,4,FALSE),0)</f>
        <v>OCCIDENTE</v>
      </c>
      <c r="G7193" s="23" t="str">
        <f>IFERROR(VLOOKUP(E7193,hoja!$A$2:$E$970,5,FALSE),0)</f>
        <v>CALI</v>
      </c>
      <c r="H7193" s="103" t="str">
        <f>IFERROR(VLOOKUP(E7193,hoja!A:C,3,FALSE),0)</f>
        <v>0410</v>
      </c>
      <c r="I7193" s="24" t="str">
        <f t="shared" si="2118"/>
        <v>03820410</v>
      </c>
      <c r="K7193" s="23">
        <v>895</v>
      </c>
      <c r="L7193" s="23" t="str">
        <f t="shared" si="2122"/>
        <v>NACIONAL</v>
      </c>
      <c r="M7193" s="23" t="s">
        <v>618</v>
      </c>
      <c r="N7193" s="23" t="str" cm="1">
        <f t="array" ref="N7193">IFERROR(IF(M7193="Principal","LES_ACTIVE",LES_INACTIVE),0)</f>
        <v>LES_ACTIVE</v>
      </c>
      <c r="O7193" s="23">
        <f t="shared" si="2123"/>
        <v>8</v>
      </c>
      <c r="P7193" s="23" t="str">
        <f t="shared" si="2124"/>
        <v>03820410Principal</v>
      </c>
    </row>
    <row r="7194" spans="1:16" ht="15" hidden="1" customHeight="1">
      <c r="A7194" s="40" t="s">
        <v>726</v>
      </c>
      <c r="B7194" s="23" t="str">
        <f>IFERROR(VLOOKUP(A7194,hoja!$A$2:$E$970,4,FALSE),0)</f>
        <v>OCCIDENTE</v>
      </c>
      <c r="C7194" s="23" t="str">
        <f>IFERROR(VLOOKUP(A7194,hoja!$A$2:$E$1370,5,FALSE),0)</f>
        <v>TUMACO</v>
      </c>
      <c r="D7194" s="23" t="str">
        <f>IFERROR(VLOOKUP(A7194,hoja!A:D,3,FALSE),0)</f>
        <v>0396</v>
      </c>
      <c r="E7194" s="40" t="s">
        <v>635</v>
      </c>
      <c r="F7194" s="23" t="str">
        <f>IFERROR(VLOOKUP(E7194,hoja!$A$2:$E$6970,4,FALSE),0)</f>
        <v>CENTRO</v>
      </c>
      <c r="G7194" s="23" t="str">
        <f>IFERROR(VLOOKUP(E7194,hoja!$A$2:$E$970,5,FALSE),0)</f>
        <v>BOGOTÁ</v>
      </c>
      <c r="H7194" s="103" t="str">
        <f>IFERROR(VLOOKUP(E7194,hoja!A:C,3,FALSE),0)</f>
        <v>0021</v>
      </c>
      <c r="I7194" s="24" t="str">
        <f t="shared" si="2118"/>
        <v>03960021</v>
      </c>
      <c r="K7194" s="23">
        <v>1092</v>
      </c>
      <c r="L7194" s="23" t="str">
        <f t="shared" si="2122"/>
        <v>NACIONAL</v>
      </c>
      <c r="M7194" s="23" t="s">
        <v>618</v>
      </c>
      <c r="N7194" s="23" t="str" cm="1">
        <f t="array" ref="N7194">IFERROR(IF(M7194="Principal","LES_ACTIVE",LES_INACTIVE),0)</f>
        <v>LES_ACTIVE</v>
      </c>
      <c r="O7194" s="23">
        <f t="shared" si="2123"/>
        <v>8</v>
      </c>
      <c r="P7194" s="23" t="str">
        <f t="shared" si="2124"/>
        <v>03960021Principal</v>
      </c>
    </row>
    <row r="7195" spans="1:16" ht="15" hidden="1" customHeight="1">
      <c r="A7195" s="40" t="s">
        <v>726</v>
      </c>
      <c r="B7195" s="23" t="str">
        <f>IFERROR(VLOOKUP(A7195,hoja!$A$2:$E$970,4,FALSE),0)</f>
        <v>OCCIDENTE</v>
      </c>
      <c r="C7195" s="23" t="str">
        <f>IFERROR(VLOOKUP(A7195,hoja!$A$2:$E$1370,5,FALSE),0)</f>
        <v>TUMACO</v>
      </c>
      <c r="D7195" s="23" t="str">
        <f>IFERROR(VLOOKUP(A7195,hoja!A:D,3,FALSE),0)</f>
        <v>0396</v>
      </c>
      <c r="E7195" s="40" t="s">
        <v>636</v>
      </c>
      <c r="F7195" s="23" t="str">
        <f>IFERROR(VLOOKUP(E7195,hoja!$A$2:$E$6970,4,FALSE),0)</f>
        <v>CENTRO</v>
      </c>
      <c r="G7195" s="23" t="str">
        <f>IFERROR(VLOOKUP(E7195,hoja!$A$2:$E$970,5,FALSE),0)</f>
        <v>DUITAMA</v>
      </c>
      <c r="H7195" s="103" t="str">
        <f>IFERROR(VLOOKUP(E7195,hoja!A:C,3,FALSE),0)</f>
        <v>0441</v>
      </c>
      <c r="I7195" s="24" t="str">
        <f t="shared" si="2118"/>
        <v>03960441</v>
      </c>
      <c r="K7195" s="23">
        <v>1309</v>
      </c>
      <c r="L7195" s="23" t="str">
        <f t="shared" si="2122"/>
        <v>NACIONAL</v>
      </c>
      <c r="M7195" s="23" t="s">
        <v>618</v>
      </c>
      <c r="N7195" s="23" t="str" cm="1">
        <f t="array" ref="N7195">IFERROR(IF(M7195="Principal","LES_ACTIVE",LES_INACTIVE),0)</f>
        <v>LES_ACTIVE</v>
      </c>
      <c r="O7195" s="23">
        <f t="shared" si="2123"/>
        <v>6</v>
      </c>
      <c r="P7195" s="23" t="str">
        <f t="shared" si="2124"/>
        <v>03960441Principal</v>
      </c>
    </row>
    <row r="7196" spans="1:16" ht="15" hidden="1" customHeight="1">
      <c r="A7196" s="40" t="s">
        <v>726</v>
      </c>
      <c r="B7196" s="23" t="str">
        <f>IFERROR(VLOOKUP(A7196,hoja!$A$2:$E$970,4,FALSE),0)</f>
        <v>OCCIDENTE</v>
      </c>
      <c r="C7196" s="23" t="str">
        <f>IFERROR(VLOOKUP(A7196,hoja!$A$2:$E$1370,5,FALSE),0)</f>
        <v>TUMACO</v>
      </c>
      <c r="D7196" s="23" t="str">
        <f>IFERROR(VLOOKUP(A7196,hoja!A:D,3,FALSE),0)</f>
        <v>0396</v>
      </c>
      <c r="E7196" s="40" t="s">
        <v>672</v>
      </c>
      <c r="F7196" s="23" t="str">
        <f>IFERROR(VLOOKUP(E7196,hoja!$A$2:$E$6970,4,FALSE),0)</f>
        <v>ANTIOQUIA</v>
      </c>
      <c r="G7196" s="23" t="str">
        <f>IFERROR(VLOOKUP(E7196,hoja!$A$2:$E$970,5,FALSE),0)</f>
        <v>MEDELLÍN</v>
      </c>
      <c r="H7196" s="103" t="str">
        <f>IFERROR(VLOOKUP(E7196,hoja!A:C,3,FALSE),0)</f>
        <v>0092</v>
      </c>
      <c r="I7196" s="24" t="str">
        <f t="shared" si="2118"/>
        <v>03960092</v>
      </c>
      <c r="K7196" s="23">
        <v>1092</v>
      </c>
      <c r="L7196" s="23" t="str">
        <f t="shared" si="2122"/>
        <v>NACIONAL</v>
      </c>
      <c r="M7196" s="23" t="s">
        <v>618</v>
      </c>
      <c r="N7196" s="23" t="str" cm="1">
        <f t="array" ref="N7196">IFERROR(IF(M7196="Principal","LES_ACTIVE",LES_INACTIVE),0)</f>
        <v>LES_ACTIVE</v>
      </c>
      <c r="O7196" s="23">
        <f t="shared" si="2123"/>
        <v>8</v>
      </c>
      <c r="P7196" s="23" t="str">
        <f t="shared" si="2124"/>
        <v>03960092Principal</v>
      </c>
    </row>
    <row r="7197" spans="1:16" ht="15" hidden="1" customHeight="1">
      <c r="A7197" s="40" t="s">
        <v>726</v>
      </c>
      <c r="B7197" s="23" t="str">
        <f>IFERROR(VLOOKUP(A7197,hoja!$A$2:$E$970,4,FALSE),0)</f>
        <v>OCCIDENTE</v>
      </c>
      <c r="C7197" s="23" t="str">
        <f>IFERROR(VLOOKUP(A7197,hoja!$A$2:$E$1370,5,FALSE),0)</f>
        <v>TUMACO</v>
      </c>
      <c r="D7197" s="23" t="str">
        <f>IFERROR(VLOOKUP(A7197,hoja!A:D,3,FALSE),0)</f>
        <v>0396</v>
      </c>
      <c r="E7197" s="40" t="s">
        <v>644</v>
      </c>
      <c r="F7197" s="23" t="str">
        <f>IFERROR(VLOOKUP(E7197,hoja!$A$2:$E$6970,4,FALSE),0)</f>
        <v>OCCIDENTE</v>
      </c>
      <c r="G7197" s="23" t="str">
        <f>IFERROR(VLOOKUP(E7197,hoja!$A$2:$E$970,5,FALSE),0)</f>
        <v>PEREIRA</v>
      </c>
      <c r="H7197" s="103" t="str">
        <f>IFERROR(VLOOKUP(E7197,hoja!A:C,3,FALSE),0)</f>
        <v>0198</v>
      </c>
      <c r="I7197" s="24" t="str">
        <f t="shared" si="2118"/>
        <v>03960198</v>
      </c>
      <c r="K7197" s="23">
        <v>868</v>
      </c>
      <c r="L7197" s="23" t="str">
        <f t="shared" si="2122"/>
        <v>REGIONAL</v>
      </c>
      <c r="M7197" s="23" t="s">
        <v>618</v>
      </c>
      <c r="N7197" s="23" t="str" cm="1">
        <f t="array" ref="N7197">IFERROR(IF(M7197="Principal","LES_ACTIVE",LES_INACTIVE),0)</f>
        <v>LES_ACTIVE</v>
      </c>
      <c r="O7197" s="23">
        <f t="shared" si="2123"/>
        <v>8</v>
      </c>
      <c r="P7197" s="23" t="str">
        <f t="shared" si="2124"/>
        <v>03960198Principal</v>
      </c>
    </row>
    <row r="7198" spans="1:16" ht="15" hidden="1" customHeight="1">
      <c r="A7198" s="40" t="s">
        <v>630</v>
      </c>
      <c r="B7198" s="23" t="str">
        <f>IFERROR(VLOOKUP(A7198,hoja!$A$2:$E$970,4,FALSE),0)</f>
        <v>CENTRO</v>
      </c>
      <c r="C7198" s="23" t="str">
        <f>IFERROR(VLOOKUP(A7198,hoja!$A$2:$E$1370,5,FALSE),0)</f>
        <v>SESQUILÉ</v>
      </c>
      <c r="D7198" s="23" t="str">
        <f>IFERROR(VLOOKUP(A7198,hoja!A:D,3,FALSE),0)</f>
        <v>1501</v>
      </c>
      <c r="E7198" s="40" t="s">
        <v>780</v>
      </c>
      <c r="F7198" s="23" t="str">
        <f>IFERROR(VLOOKUP(E7198,hoja!$A$2:$E$6970,4,FALSE),0)</f>
        <v>CENTRO</v>
      </c>
      <c r="G7198" s="23" t="str">
        <f>IFERROR(VLOOKUP(E7198,hoja!$A$2:$E$970,5,FALSE),0)</f>
        <v>ZIPAQUIRÁ</v>
      </c>
      <c r="H7198" s="103" t="str">
        <f>IFERROR(VLOOKUP(E7198,hoja!A:C,3,FALSE),0)</f>
        <v>2031</v>
      </c>
      <c r="I7198" s="24" t="str">
        <f t="shared" si="2118"/>
        <v>15012031</v>
      </c>
      <c r="K7198" s="23">
        <v>32</v>
      </c>
      <c r="L7198" s="23" t="str">
        <f t="shared" si="2122"/>
        <v>REGIONAL</v>
      </c>
      <c r="M7198" s="23" t="s">
        <v>618</v>
      </c>
      <c r="N7198" s="23" t="str" cm="1">
        <f t="array" ref="N7198">IFERROR(IF(M7198="Principal","LES_ACTIVE",LES_INACTIVE),0)</f>
        <v>LES_ACTIVE</v>
      </c>
      <c r="O7198" s="23">
        <f t="shared" si="2123"/>
        <v>25</v>
      </c>
      <c r="P7198" s="23" t="str">
        <f t="shared" si="2124"/>
        <v>15012031Principal</v>
      </c>
    </row>
    <row r="7199" spans="1:16" ht="15" hidden="1" customHeight="1">
      <c r="A7199" s="40" t="s">
        <v>882</v>
      </c>
      <c r="B7199" s="23" t="str">
        <f>IFERROR(VLOOKUP(A7199,hoja!$A$2:$E$970,4,FALSE),0)</f>
        <v>ANTIOQUIA</v>
      </c>
      <c r="C7199" s="23" t="str">
        <f>IFERROR(VLOOKUP(A7199,hoja!$A$2:$E$1370,5,FALSE),0)</f>
        <v>MEDELLÍN</v>
      </c>
      <c r="D7199" s="23" t="str">
        <f>IFERROR(VLOOKUP(A7199,hoja!A:D,3,FALSE),0)</f>
        <v>60129</v>
      </c>
      <c r="E7199" s="40" t="s">
        <v>1059</v>
      </c>
      <c r="F7199" s="23" t="str">
        <f>IFERROR(VLOOKUP(E7199,hoja!$A$2:$E$6970,4,FALSE),0)</f>
        <v>ANTIOQUIA</v>
      </c>
      <c r="G7199" s="23" t="str">
        <f>IFERROR(VLOOKUP(E7199,hoja!$A$2:$E$970,5,FALSE),0)</f>
        <v>MEDELLÍN</v>
      </c>
      <c r="H7199" s="103" t="str">
        <f>IFERROR(VLOOKUP(E7199,hoja!A:C,3,FALSE),0)</f>
        <v>0043</v>
      </c>
      <c r="I7199" s="24" t="str">
        <f t="shared" si="2118"/>
        <v>601290043</v>
      </c>
      <c r="K7199" s="23">
        <v>9</v>
      </c>
      <c r="L7199" s="23" t="str">
        <f t="shared" si="2122"/>
        <v>REGIONAL</v>
      </c>
      <c r="M7199" s="23" t="s">
        <v>618</v>
      </c>
      <c r="N7199" s="23" t="str" cm="1">
        <f t="array" ref="N7199">IFERROR(IF(M7199="Principal","LES_ACTIVE",LES_INACTIVE),0)</f>
        <v>LES_ACTIVE</v>
      </c>
      <c r="O7199" s="23">
        <f t="shared" si="2123"/>
        <v>25</v>
      </c>
      <c r="P7199" s="23" t="str">
        <f t="shared" si="2124"/>
        <v>601290043Principal</v>
      </c>
    </row>
    <row r="7200" spans="1:16" ht="15" hidden="1" customHeight="1">
      <c r="A7200" s="40" t="s">
        <v>919</v>
      </c>
      <c r="B7200" s="23" t="str">
        <f>IFERROR(VLOOKUP(A7200,hoja!$A$2:$E$970,4,FALSE),0)</f>
        <v>CENTRO</v>
      </c>
      <c r="C7200" s="23" t="str">
        <f>IFERROR(VLOOKUP(A7200,hoja!$A$2:$E$1370,5,FALSE),0)</f>
        <v>ZIPAQUIRÁ</v>
      </c>
      <c r="D7200" s="23" t="str">
        <f>IFERROR(VLOOKUP(A7200,hoja!A:D,3,FALSE),0)</f>
        <v>50390</v>
      </c>
      <c r="E7200" s="40" t="s">
        <v>663</v>
      </c>
      <c r="F7200" s="23" t="str">
        <f>IFERROR(VLOOKUP(E7200,hoja!$A$2:$E$6970,4,FALSE),0)</f>
        <v>CENTRO</v>
      </c>
      <c r="G7200" s="23" t="str">
        <f>IFERROR(VLOOKUP(E7200,hoja!$A$2:$E$970,5,FALSE),0)</f>
        <v>MADRID</v>
      </c>
      <c r="H7200" s="103" t="str">
        <f>IFERROR(VLOOKUP(E7200,hoja!A:C,3,FALSE),0)</f>
        <v>0022</v>
      </c>
      <c r="I7200" s="24" t="str">
        <f t="shared" si="2118"/>
        <v>503900022</v>
      </c>
      <c r="K7200" s="23">
        <v>57</v>
      </c>
      <c r="L7200" s="23" t="str">
        <f t="shared" si="2122"/>
        <v>REGIONAL</v>
      </c>
      <c r="M7200" s="23" t="s">
        <v>618</v>
      </c>
      <c r="N7200" s="23" t="str" cm="1">
        <f t="array" ref="N7200">IFERROR(IF(M7200="Principal","LES_ACTIVE",LES_INACTIVE),0)</f>
        <v>LES_ACTIVE</v>
      </c>
      <c r="O7200" s="23">
        <f t="shared" si="2123"/>
        <v>25</v>
      </c>
      <c r="P7200" s="23" t="str">
        <f t="shared" si="2124"/>
        <v>503900022Principal</v>
      </c>
    </row>
    <row r="7201" spans="1:16" ht="15" hidden="1" customHeight="1">
      <c r="A7201" s="40" t="s">
        <v>919</v>
      </c>
      <c r="B7201" s="23" t="str">
        <f>IFERROR(VLOOKUP(A7201,hoja!$A$2:$E$970,4,FALSE),0)</f>
        <v>CENTRO</v>
      </c>
      <c r="C7201" s="23" t="str">
        <f>IFERROR(VLOOKUP(A7201,hoja!$A$2:$E$1370,5,FALSE),0)</f>
        <v>ZIPAQUIRÁ</v>
      </c>
      <c r="D7201" s="23" t="str">
        <f>IFERROR(VLOOKUP(A7201,hoja!A:D,3,FALSE),0)</f>
        <v>50390</v>
      </c>
      <c r="E7201" s="40" t="s">
        <v>731</v>
      </c>
      <c r="F7201" s="23" t="str">
        <f>IFERROR(VLOOKUP(E7201,hoja!$A$2:$E$6970,4,FALSE),0)</f>
        <v>SANTANDER</v>
      </c>
      <c r="G7201" s="23" t="str">
        <f>IFERROR(VLOOKUP(E7201,hoja!$A$2:$E$970,5,FALSE),0)</f>
        <v>CÚCUTA</v>
      </c>
      <c r="H7201" s="103" t="str">
        <f>IFERROR(VLOOKUP(E7201,hoja!A:C,3,FALSE),0)</f>
        <v>0438</v>
      </c>
      <c r="I7201" s="24" t="str">
        <f t="shared" si="2118"/>
        <v>503900438</v>
      </c>
      <c r="K7201" s="23">
        <v>577</v>
      </c>
      <c r="L7201" s="23" t="str">
        <f t="shared" si="2122"/>
        <v>NACIONAL</v>
      </c>
      <c r="M7201" s="23" t="s">
        <v>618</v>
      </c>
      <c r="N7201" s="23" t="str" cm="1">
        <f t="array" ref="N7201">IFERROR(IF(M7201="Principal","LES_ACTIVE",LES_INACTIVE),0)</f>
        <v>LES_ACTIVE</v>
      </c>
      <c r="O7201" s="23">
        <f t="shared" si="2123"/>
        <v>12</v>
      </c>
      <c r="P7201" s="23" t="str">
        <f t="shared" si="2124"/>
        <v>503900438Principal</v>
      </c>
    </row>
    <row r="7202" spans="1:16" ht="15" hidden="1" customHeight="1">
      <c r="A7202" s="40" t="s">
        <v>686</v>
      </c>
      <c r="B7202" s="23" t="str">
        <f>IFERROR(VLOOKUP(A7202,hoja!$A$2:$E$970,4,FALSE),0)</f>
        <v>SANTANDER</v>
      </c>
      <c r="C7202" s="23" t="str">
        <f>IFERROR(VLOOKUP(A7202,hoja!$A$2:$E$1370,5,FALSE),0)</f>
        <v>BARRANCABERMEJA</v>
      </c>
      <c r="D7202" s="23" t="str">
        <f>IFERROR(VLOOKUP(A7202,hoja!A:D,3,FALSE),0)</f>
        <v>0424</v>
      </c>
      <c r="E7202" s="40" t="s">
        <v>636</v>
      </c>
      <c r="F7202" s="23" t="str">
        <f>IFERROR(VLOOKUP(E7202,hoja!$A$2:$E$6970,4,FALSE),0)</f>
        <v>CENTRO</v>
      </c>
      <c r="G7202" s="23" t="str">
        <f>IFERROR(VLOOKUP(E7202,hoja!$A$2:$E$970,5,FALSE),0)</f>
        <v>DUITAMA</v>
      </c>
      <c r="H7202" s="103" t="str">
        <f>IFERROR(VLOOKUP(E7202,hoja!A:C,3,FALSE),0)</f>
        <v>0441</v>
      </c>
      <c r="I7202" s="24" t="str">
        <f t="shared" si="2118"/>
        <v>04240441</v>
      </c>
      <c r="K7202" s="23">
        <v>422</v>
      </c>
      <c r="L7202" s="23" t="str">
        <f t="shared" si="2122"/>
        <v>NACIONAL</v>
      </c>
      <c r="M7202" s="23" t="s">
        <v>618</v>
      </c>
      <c r="N7202" s="23" t="str" cm="1">
        <f t="array" ref="N7202">IFERROR(IF(M7202="Principal","LES_ACTIVE",LES_INACTIVE),0)</f>
        <v>LES_ACTIVE</v>
      </c>
      <c r="O7202" s="23">
        <f t="shared" si="2123"/>
        <v>16</v>
      </c>
      <c r="P7202" s="23" t="str">
        <f t="shared" si="2124"/>
        <v>04240441Principal</v>
      </c>
    </row>
    <row r="7203" spans="1:16" ht="15" hidden="1" customHeight="1">
      <c r="A7203" s="40" t="s">
        <v>667</v>
      </c>
      <c r="B7203" s="23" t="str">
        <f>IFERROR(VLOOKUP(A7203,hoja!$A$2:$E$970,4,FALSE),0)</f>
        <v>COSTA</v>
      </c>
      <c r="C7203" s="23" t="str">
        <f>IFERROR(VLOOKUP(A7203,hoja!$A$2:$E$1370,5,FALSE),0)</f>
        <v>MONTERÍA</v>
      </c>
      <c r="D7203" s="23" t="str">
        <f>IFERROR(VLOOKUP(A7203,hoja!A:D,3,FALSE),0)</f>
        <v>0381</v>
      </c>
      <c r="E7203" s="40" t="s">
        <v>636</v>
      </c>
      <c r="F7203" s="23" t="str">
        <f>IFERROR(VLOOKUP(E7203,hoja!$A$2:$E$6970,4,FALSE),0)</f>
        <v>CENTRO</v>
      </c>
      <c r="G7203" s="23" t="str">
        <f>IFERROR(VLOOKUP(E7203,hoja!$A$2:$E$970,5,FALSE),0)</f>
        <v>DUITAMA</v>
      </c>
      <c r="H7203" s="103" t="str">
        <f>IFERROR(VLOOKUP(E7203,hoja!A:C,3,FALSE),0)</f>
        <v>0441</v>
      </c>
      <c r="I7203" s="24" t="str">
        <f t="shared" si="2118"/>
        <v>03810441</v>
      </c>
      <c r="K7203" s="23">
        <v>1025</v>
      </c>
      <c r="L7203" s="23" t="str">
        <f t="shared" si="2122"/>
        <v>NACIONAL</v>
      </c>
      <c r="M7203" s="23" t="s">
        <v>618</v>
      </c>
      <c r="N7203" s="23" t="str" cm="1">
        <f t="array" ref="N7203">IFERROR(IF(M7203="Principal","LES_ACTIVE",LES_INACTIVE),0)</f>
        <v>LES_ACTIVE</v>
      </c>
      <c r="O7203" s="23">
        <f t="shared" si="2123"/>
        <v>8</v>
      </c>
      <c r="P7203" s="23" t="str">
        <f t="shared" si="2124"/>
        <v>03810441Principal</v>
      </c>
    </row>
    <row r="7204" spans="1:16" ht="15" hidden="1" customHeight="1">
      <c r="A7204" s="40" t="s">
        <v>667</v>
      </c>
      <c r="B7204" s="23" t="str">
        <f>IFERROR(VLOOKUP(A7204,hoja!$A$2:$E$970,4,FALSE),0)</f>
        <v>COSTA</v>
      </c>
      <c r="C7204" s="23" t="str">
        <f>IFERROR(VLOOKUP(A7204,hoja!$A$2:$E$1370,5,FALSE),0)</f>
        <v>MONTERÍA</v>
      </c>
      <c r="D7204" s="23" t="str">
        <f>IFERROR(VLOOKUP(A7204,hoja!A:D,3,FALSE),0)</f>
        <v>0381</v>
      </c>
      <c r="E7204" s="40" t="s">
        <v>679</v>
      </c>
      <c r="F7204" s="23" t="str">
        <f>IFERROR(VLOOKUP(E7204,hoja!$A$2:$E$6970,4,FALSE),0)</f>
        <v>CENTRO</v>
      </c>
      <c r="G7204" s="23" t="str">
        <f>IFERROR(VLOOKUP(E7204,hoja!$A$2:$E$970,5,FALSE),0)</f>
        <v>NEIVA</v>
      </c>
      <c r="H7204" s="103" t="str">
        <f>IFERROR(VLOOKUP(E7204,hoja!A:C,3,FALSE),0)</f>
        <v>0385</v>
      </c>
      <c r="I7204" s="24" t="str">
        <f t="shared" ref="I7204:I7256" si="2125">D7204&amp;H7204</f>
        <v>03810385</v>
      </c>
      <c r="K7204" s="23">
        <v>902</v>
      </c>
      <c r="L7204" s="23" t="str">
        <f t="shared" si="2122"/>
        <v>NACIONAL</v>
      </c>
      <c r="M7204" s="23" t="s">
        <v>1238</v>
      </c>
      <c r="N7204" s="23" cm="1">
        <f t="array" aca="1" ref="N7204" ca="1">IFERROR(IF(M7204="Principal","LES_ACTIVE",LES_INACTIVE),0)</f>
        <v>0</v>
      </c>
      <c r="O7204" s="23">
        <f t="shared" si="2123"/>
        <v>8</v>
      </c>
      <c r="P7204" s="23" t="str">
        <f t="shared" si="2124"/>
        <v>03810385Remedios</v>
      </c>
    </row>
    <row r="7205" spans="1:16" ht="15" hidden="1" customHeight="1">
      <c r="A7205" s="40" t="s">
        <v>679</v>
      </c>
      <c r="B7205" s="23" t="str">
        <f>IFERROR(VLOOKUP(A7205,hoja!$A$2:$E$970,4,FALSE),0)</f>
        <v>CENTRO</v>
      </c>
      <c r="C7205" s="23" t="str">
        <f>IFERROR(VLOOKUP(A7205,hoja!$A$2:$E$1370,5,FALSE),0)</f>
        <v>NEIVA</v>
      </c>
      <c r="D7205" s="23" t="str">
        <f>IFERROR(VLOOKUP(A7205,hoja!A:D,3,FALSE),0)</f>
        <v>0385</v>
      </c>
      <c r="E7205" s="40" t="s">
        <v>661</v>
      </c>
      <c r="F7205" s="23" t="str">
        <f>IFERROR(VLOOKUP(E7205,hoja!$A$2:$E$6970,4,FALSE),0)</f>
        <v>COSTA</v>
      </c>
      <c r="G7205" s="23" t="str">
        <f>IFERROR(VLOOKUP(E7205,hoja!$A$2:$E$970,5,FALSE),0)</f>
        <v>CARTAGENA</v>
      </c>
      <c r="H7205" s="103" t="str">
        <f>IFERROR(VLOOKUP(E7205,hoja!A:C,3,FALSE),0)</f>
        <v>0113</v>
      </c>
      <c r="I7205" s="24" t="str">
        <f t="shared" si="2125"/>
        <v>03850113</v>
      </c>
      <c r="K7205" s="23">
        <v>1273</v>
      </c>
      <c r="L7205" s="23" t="str">
        <f t="shared" si="2122"/>
        <v>NACIONAL</v>
      </c>
      <c r="M7205" s="23" t="s">
        <v>618</v>
      </c>
      <c r="N7205" s="23" t="str" cm="1">
        <f t="array" ref="N7205">IFERROR(IF(M7205="Principal","LES_ACTIVE",LES_INACTIVE),0)</f>
        <v>LES_ACTIVE</v>
      </c>
      <c r="O7205" s="23">
        <f t="shared" si="2123"/>
        <v>6</v>
      </c>
      <c r="P7205" s="23" t="str">
        <f t="shared" si="2124"/>
        <v>03850113Principal</v>
      </c>
    </row>
    <row r="7206" spans="1:16" ht="15" hidden="1" customHeight="1">
      <c r="A7206" s="40" t="s">
        <v>679</v>
      </c>
      <c r="B7206" s="23" t="str">
        <f>IFERROR(VLOOKUP(A7206,hoja!$A$2:$E$970,4,FALSE),0)</f>
        <v>CENTRO</v>
      </c>
      <c r="C7206" s="23" t="str">
        <f>IFERROR(VLOOKUP(A7206,hoja!$A$2:$E$1370,5,FALSE),0)</f>
        <v>NEIVA</v>
      </c>
      <c r="D7206" s="23" t="str">
        <f>IFERROR(VLOOKUP(A7206,hoja!A:D,3,FALSE),0)</f>
        <v>0385</v>
      </c>
      <c r="E7206" s="40" t="s">
        <v>731</v>
      </c>
      <c r="F7206" s="23" t="str">
        <f>IFERROR(VLOOKUP(E7206,hoja!$A$2:$E$6970,4,FALSE),0)</f>
        <v>SANTANDER</v>
      </c>
      <c r="G7206" s="23" t="str">
        <f>IFERROR(VLOOKUP(E7206,hoja!$A$2:$E$970,5,FALSE),0)</f>
        <v>CÚCUTA</v>
      </c>
      <c r="H7206" s="103" t="str">
        <f>IFERROR(VLOOKUP(E7206,hoja!A:C,3,FALSE),0)</f>
        <v>0438</v>
      </c>
      <c r="I7206" s="24" t="str">
        <f t="shared" si="2125"/>
        <v>03850438</v>
      </c>
      <c r="K7206" s="23">
        <v>880</v>
      </c>
      <c r="L7206" s="23" t="str">
        <f t="shared" si="2122"/>
        <v>NACIONAL</v>
      </c>
      <c r="M7206" s="23" t="s">
        <v>618</v>
      </c>
      <c r="N7206" s="23" t="str" cm="1">
        <f t="array" ref="N7206">IFERROR(IF(M7206="Principal","LES_ACTIVE",LES_INACTIVE),0)</f>
        <v>LES_ACTIVE</v>
      </c>
      <c r="O7206" s="23">
        <f t="shared" si="2123"/>
        <v>8</v>
      </c>
      <c r="P7206" s="23" t="str">
        <f t="shared" si="2124"/>
        <v>03850438Principal</v>
      </c>
    </row>
    <row r="7207" spans="1:16" ht="15" hidden="1" customHeight="1">
      <c r="A7207" s="40" t="s">
        <v>679</v>
      </c>
      <c r="B7207" s="23" t="str">
        <f>IFERROR(VLOOKUP(A7207,hoja!$A$2:$E$970,4,FALSE),0)</f>
        <v>CENTRO</v>
      </c>
      <c r="C7207" s="23" t="str">
        <f>IFERROR(VLOOKUP(A7207,hoja!$A$2:$E$1370,5,FALSE),0)</f>
        <v>NEIVA</v>
      </c>
      <c r="D7207" s="23" t="str">
        <f>IFERROR(VLOOKUP(A7207,hoja!A:D,3,FALSE),0)</f>
        <v>0385</v>
      </c>
      <c r="E7207" s="40" t="s">
        <v>733</v>
      </c>
      <c r="F7207" s="23" t="str">
        <f>IFERROR(VLOOKUP(E7207,hoja!$A$2:$E$6970,4,FALSE),0)</f>
        <v>OCCIDENTE</v>
      </c>
      <c r="G7207" s="23" t="str">
        <f>IFERROR(VLOOKUP(E7207,hoja!$A$2:$E$970,5,FALSE),0)</f>
        <v>PASTO</v>
      </c>
      <c r="H7207" s="103" t="str">
        <f>IFERROR(VLOOKUP(E7207,hoja!A:C,3,FALSE),0)</f>
        <v>0395</v>
      </c>
      <c r="I7207" s="24" t="str">
        <f t="shared" si="2125"/>
        <v>03850395</v>
      </c>
      <c r="K7207" s="23">
        <v>846</v>
      </c>
      <c r="L7207" s="23" t="str">
        <f t="shared" ref="L7207:L7260" si="2126">IF(B7207=F7207,"REGIONAL","NACIONAL")</f>
        <v>NACIONAL</v>
      </c>
      <c r="M7207" s="23" t="s">
        <v>618</v>
      </c>
      <c r="N7207" s="23" t="str" cm="1">
        <f t="array" ref="N7207">IFERROR(IF(M7207="Principal","LES_ACTIVE",LES_INACTIVE),0)</f>
        <v>LES_ACTIVE</v>
      </c>
      <c r="O7207" s="23">
        <f t="shared" ref="O7207:O7260" si="2127">IF(K7207&lt;=250,25,IF(K7207&lt;=500,16,IF(K7207&lt;=800,12,IF(K7207&lt;=1100,8,IF(K7207&lt;=1400,6,IF(K7207&lt;=1700,5))))))</f>
        <v>8</v>
      </c>
      <c r="P7207" s="23" t="str">
        <f t="shared" ref="P7207:P7260" si="2128">D7207&amp;H7207&amp;M7207</f>
        <v>03850395Principal</v>
      </c>
    </row>
    <row r="7208" spans="1:16" ht="15" hidden="1" customHeight="1">
      <c r="A7208" s="40" t="s">
        <v>733</v>
      </c>
      <c r="B7208" s="23" t="str">
        <f>IFERROR(VLOOKUP(A7208,hoja!$A$2:$E$970,4,FALSE),0)</f>
        <v>OCCIDENTE</v>
      </c>
      <c r="C7208" s="23" t="str">
        <f>IFERROR(VLOOKUP(A7208,hoja!$A$2:$E$1370,5,FALSE),0)</f>
        <v>PASTO</v>
      </c>
      <c r="D7208" s="23" t="str">
        <f>IFERROR(VLOOKUP(A7208,hoja!A:D,3,FALSE),0)</f>
        <v>0395</v>
      </c>
      <c r="E7208" s="40" t="s">
        <v>636</v>
      </c>
      <c r="F7208" s="23" t="str">
        <f>IFERROR(VLOOKUP(E7208,hoja!$A$2:$E$6970,4,FALSE),0)</f>
        <v>CENTRO</v>
      </c>
      <c r="G7208" s="23" t="str">
        <f>IFERROR(VLOOKUP(E7208,hoja!$A$2:$E$970,5,FALSE),0)</f>
        <v>DUITAMA</v>
      </c>
      <c r="H7208" s="103" t="str">
        <f>IFERROR(VLOOKUP(E7208,hoja!A:C,3,FALSE),0)</f>
        <v>0441</v>
      </c>
      <c r="I7208" s="24" t="str">
        <f t="shared" si="2125"/>
        <v>03950441</v>
      </c>
      <c r="K7208" s="23">
        <v>1026</v>
      </c>
      <c r="L7208" s="23" t="str">
        <f t="shared" si="2126"/>
        <v>NACIONAL</v>
      </c>
      <c r="M7208" s="23" t="s">
        <v>618</v>
      </c>
      <c r="N7208" s="23" t="str" cm="1">
        <f t="array" ref="N7208">IFERROR(IF(M7208="Principal","LES_ACTIVE",LES_INACTIVE),0)</f>
        <v>LES_ACTIVE</v>
      </c>
      <c r="O7208" s="23">
        <f t="shared" si="2127"/>
        <v>8</v>
      </c>
      <c r="P7208" s="23" t="str">
        <f t="shared" si="2128"/>
        <v>03950441Principal</v>
      </c>
    </row>
    <row r="7209" spans="1:16" ht="15" hidden="1" customHeight="1">
      <c r="A7209" s="40" t="s">
        <v>733</v>
      </c>
      <c r="B7209" s="23" t="str">
        <f>IFERROR(VLOOKUP(A7209,hoja!$A$2:$E$970,4,FALSE),0)</f>
        <v>OCCIDENTE</v>
      </c>
      <c r="C7209" s="23" t="str">
        <f>IFERROR(VLOOKUP(A7209,hoja!$A$2:$E$1370,5,FALSE),0)</f>
        <v>PASTO</v>
      </c>
      <c r="D7209" s="23" t="str">
        <f>IFERROR(VLOOKUP(A7209,hoja!A:D,3,FALSE),0)</f>
        <v>0395</v>
      </c>
      <c r="E7209" s="40" t="s">
        <v>672</v>
      </c>
      <c r="F7209" s="23" t="str">
        <f>IFERROR(VLOOKUP(E7209,hoja!$A$2:$E$6970,4,FALSE),0)</f>
        <v>ANTIOQUIA</v>
      </c>
      <c r="G7209" s="23" t="str">
        <f>IFERROR(VLOOKUP(E7209,hoja!$A$2:$E$970,5,FALSE),0)</f>
        <v>MEDELLÍN</v>
      </c>
      <c r="H7209" s="103" t="str">
        <f>IFERROR(VLOOKUP(E7209,hoja!A:C,3,FALSE),0)</f>
        <v>0092</v>
      </c>
      <c r="I7209" s="24" t="str">
        <f t="shared" si="2125"/>
        <v>03950092</v>
      </c>
      <c r="K7209" s="23">
        <v>810</v>
      </c>
      <c r="L7209" s="23" t="str">
        <f t="shared" si="2126"/>
        <v>NACIONAL</v>
      </c>
      <c r="M7209" s="23" t="s">
        <v>618</v>
      </c>
      <c r="N7209" s="23" t="str" cm="1">
        <f t="array" ref="N7209">IFERROR(IF(M7209="Principal","LES_ACTIVE",LES_INACTIVE),0)</f>
        <v>LES_ACTIVE</v>
      </c>
      <c r="O7209" s="23">
        <f t="shared" si="2127"/>
        <v>8</v>
      </c>
      <c r="P7209" s="23" t="str">
        <f t="shared" si="2128"/>
        <v>03950092Principal</v>
      </c>
    </row>
    <row r="7210" spans="1:16" ht="15" hidden="1" customHeight="1">
      <c r="A7210" s="40" t="s">
        <v>733</v>
      </c>
      <c r="B7210" s="23" t="str">
        <f>IFERROR(VLOOKUP(A7210,hoja!$A$2:$E$970,4,FALSE),0)</f>
        <v>OCCIDENTE</v>
      </c>
      <c r="C7210" s="23" t="str">
        <f>IFERROR(VLOOKUP(A7210,hoja!$A$2:$E$1370,5,FALSE),0)</f>
        <v>PASTO</v>
      </c>
      <c r="D7210" s="23" t="str">
        <f>IFERROR(VLOOKUP(A7210,hoja!A:D,3,FALSE),0)</f>
        <v>0395</v>
      </c>
      <c r="E7210" s="40" t="s">
        <v>1324</v>
      </c>
      <c r="F7210" s="23" t="str">
        <f>IFERROR(VLOOKUP(E7210,hoja!$A$2:$E$6970,4,FALSE),0)</f>
        <v>CENTRO</v>
      </c>
      <c r="G7210" s="23" t="str">
        <f>IFERROR(VLOOKUP(E7210,hoja!$A$2:$E$970,5,FALSE),0)</f>
        <v>BOGOTÁ</v>
      </c>
      <c r="H7210" s="103" t="str">
        <f>IFERROR(VLOOKUP(E7210,hoja!A:C,3,FALSE),0)</f>
        <v>50673</v>
      </c>
      <c r="I7210" s="24" t="str">
        <f t="shared" si="2125"/>
        <v>039550673</v>
      </c>
      <c r="K7210" s="23">
        <v>860</v>
      </c>
      <c r="L7210" s="23" t="str">
        <f t="shared" si="2126"/>
        <v>NACIONAL</v>
      </c>
      <c r="M7210" s="23" t="s">
        <v>618</v>
      </c>
      <c r="N7210" s="23" t="str" cm="1">
        <f t="array" ref="N7210">IFERROR(IF(M7210="Principal","LES_ACTIVE",LES_INACTIVE),0)</f>
        <v>LES_ACTIVE</v>
      </c>
      <c r="O7210" s="23">
        <f t="shared" si="2127"/>
        <v>8</v>
      </c>
      <c r="P7210" s="23" t="str">
        <f t="shared" si="2128"/>
        <v>039550673Principal</v>
      </c>
    </row>
    <row r="7211" spans="1:16" ht="15" hidden="1" customHeight="1">
      <c r="A7211" s="40" t="s">
        <v>743</v>
      </c>
      <c r="B7211" s="23" t="str">
        <f>IFERROR(VLOOKUP(A7211,hoja!$A$2:$E$970,4,FALSE),0)</f>
        <v>CENTRO</v>
      </c>
      <c r="C7211" s="23" t="str">
        <f>IFERROR(VLOOKUP(A7211,hoja!$A$2:$E$1370,5,FALSE),0)</f>
        <v>BOGOTÁ</v>
      </c>
      <c r="D7211" s="23" t="str">
        <f>IFERROR(VLOOKUP(A7211,hoja!A:D,3,FALSE),0)</f>
        <v>0461</v>
      </c>
      <c r="E7211" s="40" t="s">
        <v>801</v>
      </c>
      <c r="F7211" s="23" t="str">
        <f>IFERROR(VLOOKUP(E7211,hoja!$A$2:$E$6970,4,FALSE),0)</f>
        <v>CENTRO</v>
      </c>
      <c r="G7211" s="23" t="str">
        <f>IFERROR(VLOOKUP(E7211,hoja!$A$2:$E$970,5,FALSE),0)</f>
        <v>SESQUILÉ</v>
      </c>
      <c r="H7211" s="103" t="str">
        <f>IFERROR(VLOOKUP(E7211,hoja!A:C,3,FALSE),0)</f>
        <v>6034</v>
      </c>
      <c r="I7211" s="24" t="str">
        <f t="shared" si="2125"/>
        <v>04616034</v>
      </c>
      <c r="K7211" s="23">
        <v>56</v>
      </c>
      <c r="L7211" s="23" t="str">
        <f t="shared" si="2126"/>
        <v>REGIONAL</v>
      </c>
      <c r="M7211" s="23" t="s">
        <v>618</v>
      </c>
      <c r="N7211" s="23" t="str" cm="1">
        <f t="array" ref="N7211">IFERROR(IF(M7211="Principal","LES_ACTIVE",LES_INACTIVE),0)</f>
        <v>LES_ACTIVE</v>
      </c>
      <c r="O7211" s="23">
        <f t="shared" si="2127"/>
        <v>25</v>
      </c>
      <c r="P7211" s="23" t="str">
        <f t="shared" si="2128"/>
        <v>04616034Principal</v>
      </c>
    </row>
    <row r="7212" spans="1:16" ht="15" hidden="1" customHeight="1">
      <c r="A7212" s="40" t="s">
        <v>743</v>
      </c>
      <c r="B7212" s="23" t="str">
        <f>IFERROR(VLOOKUP(A7212,hoja!$A$2:$E$970,4,FALSE),0)</f>
        <v>CENTRO</v>
      </c>
      <c r="C7212" s="23" t="str">
        <f>IFERROR(VLOOKUP(A7212,hoja!$A$2:$E$1370,5,FALSE),0)</f>
        <v>BOGOTÁ</v>
      </c>
      <c r="D7212" s="23" t="str">
        <f>IFERROR(VLOOKUP(A7212,hoja!A:D,3,FALSE),0)</f>
        <v>0461</v>
      </c>
      <c r="E7212" s="40" t="s">
        <v>647</v>
      </c>
      <c r="F7212" s="23" t="str">
        <f>IFERROR(VLOOKUP(E7212,hoja!$A$2:$E$6970,4,FALSE),0)</f>
        <v>CENTRO</v>
      </c>
      <c r="G7212" s="23" t="str">
        <f>IFERROR(VLOOKUP(E7212,hoja!$A$2:$E$970,5,FALSE),0)</f>
        <v>TOCANCIPÁ</v>
      </c>
      <c r="H7212" s="103" t="str">
        <f>IFERROR(VLOOKUP(E7212,hoja!A:C,3,FALSE),0)</f>
        <v>2058</v>
      </c>
      <c r="I7212" s="24" t="str">
        <f t="shared" si="2125"/>
        <v>04612058</v>
      </c>
      <c r="K7212" s="23">
        <v>57</v>
      </c>
      <c r="L7212" s="23" t="str">
        <f t="shared" si="2126"/>
        <v>REGIONAL</v>
      </c>
      <c r="M7212" s="23" t="s">
        <v>618</v>
      </c>
      <c r="N7212" s="23" t="str" cm="1">
        <f t="array" ref="N7212">IFERROR(IF(M7212="Principal","LES_ACTIVE",LES_INACTIVE),0)</f>
        <v>LES_ACTIVE</v>
      </c>
      <c r="O7212" s="23">
        <f t="shared" si="2127"/>
        <v>25</v>
      </c>
      <c r="P7212" s="23" t="str">
        <f t="shared" si="2128"/>
        <v>04612058Principal</v>
      </c>
    </row>
    <row r="7213" spans="1:16" ht="15" hidden="1" customHeight="1">
      <c r="A7213" s="40" t="s">
        <v>668</v>
      </c>
      <c r="B7213" s="23" t="str">
        <f>IFERROR(VLOOKUP(A7213,hoja!$A$2:$E$970,4,FALSE),0)</f>
        <v>COSTA</v>
      </c>
      <c r="C7213" s="23" t="str">
        <f>IFERROR(VLOOKUP(A7213,hoja!$A$2:$E$1370,5,FALSE),0)</f>
        <v>VALLEDUPAR</v>
      </c>
      <c r="D7213" s="23" t="str">
        <f>IFERROR(VLOOKUP(A7213,hoja!A:D,3,FALSE),0)</f>
        <v>0447</v>
      </c>
      <c r="E7213" s="40" t="s">
        <v>636</v>
      </c>
      <c r="F7213" s="23" t="str">
        <f>IFERROR(VLOOKUP(E7213,hoja!$A$2:$E$6970,4,FALSE),0)</f>
        <v>CENTRO</v>
      </c>
      <c r="G7213" s="23" t="str">
        <f>IFERROR(VLOOKUP(E7213,hoja!$A$2:$E$970,5,FALSE),0)</f>
        <v>DUITAMA</v>
      </c>
      <c r="H7213" s="103" t="str">
        <f>IFERROR(VLOOKUP(E7213,hoja!A:C,3,FALSE),0)</f>
        <v>0441</v>
      </c>
      <c r="I7213" s="24" t="str">
        <f t="shared" si="2125"/>
        <v>04470441</v>
      </c>
      <c r="K7213" s="23">
        <v>767</v>
      </c>
      <c r="L7213" s="23" t="str">
        <f t="shared" si="2126"/>
        <v>NACIONAL</v>
      </c>
      <c r="M7213" s="23" t="s">
        <v>618</v>
      </c>
      <c r="N7213" s="23" t="str" cm="1">
        <f t="array" ref="N7213">IFERROR(IF(M7213="Principal","LES_ACTIVE",LES_INACTIVE),0)</f>
        <v>LES_ACTIVE</v>
      </c>
      <c r="O7213" s="23">
        <f t="shared" si="2127"/>
        <v>12</v>
      </c>
      <c r="P7213" s="23" t="str">
        <f t="shared" si="2128"/>
        <v>04470441Principal</v>
      </c>
    </row>
    <row r="7214" spans="1:16" ht="15" hidden="1" customHeight="1">
      <c r="A7214" s="40" t="s">
        <v>681</v>
      </c>
      <c r="B7214" s="23" t="str">
        <f>IFERROR(VLOOKUP(A7214,hoja!$A$2:$E$970,4,FALSE),0)</f>
        <v>CENTRO</v>
      </c>
      <c r="C7214" s="23" t="str">
        <f>IFERROR(VLOOKUP(A7214,hoja!$A$2:$E$1370,5,FALSE),0)</f>
        <v>VILLAVICENCIO</v>
      </c>
      <c r="D7214" s="23" t="str">
        <f>IFERROR(VLOOKUP(A7214,hoja!A:D,3,FALSE),0)</f>
        <v>0393</v>
      </c>
      <c r="E7214" s="40" t="s">
        <v>732</v>
      </c>
      <c r="F7214" s="23" t="str">
        <f>IFERROR(VLOOKUP(E7214,hoja!$A$2:$E$6970,4,FALSE),0)</f>
        <v>CENTRO</v>
      </c>
      <c r="G7214" s="23" t="str">
        <f>IFERROR(VLOOKUP(E7214,hoja!$A$2:$E$970,5,FALSE),0)</f>
        <v>IBAGUÉ</v>
      </c>
      <c r="H7214" s="103" t="str">
        <f>IFERROR(VLOOKUP(E7214,hoja!A:C,3,FALSE),0)</f>
        <v>0389</v>
      </c>
      <c r="I7214" s="24" t="str">
        <f t="shared" si="2125"/>
        <v>03930389</v>
      </c>
      <c r="K7214" s="23">
        <v>274</v>
      </c>
      <c r="L7214" s="23" t="str">
        <f t="shared" si="2126"/>
        <v>REGIONAL</v>
      </c>
      <c r="M7214" s="23" t="s">
        <v>618</v>
      </c>
      <c r="N7214" s="23" t="str" cm="1">
        <f t="array" ref="N7214">IFERROR(IF(M7214="Principal","LES_ACTIVE",LES_INACTIVE),0)</f>
        <v>LES_ACTIVE</v>
      </c>
      <c r="O7214" s="23">
        <f t="shared" si="2127"/>
        <v>16</v>
      </c>
      <c r="P7214" s="23" t="str">
        <f t="shared" si="2128"/>
        <v>03930389Principal</v>
      </c>
    </row>
    <row r="7215" spans="1:16" ht="15" hidden="1" customHeight="1">
      <c r="A7215" s="40" t="s">
        <v>681</v>
      </c>
      <c r="B7215" s="23" t="str">
        <f>IFERROR(VLOOKUP(A7215,hoja!$A$2:$E$970,4,FALSE),0)</f>
        <v>CENTRO</v>
      </c>
      <c r="C7215" s="23" t="str">
        <f>IFERROR(VLOOKUP(A7215,hoja!$A$2:$E$1370,5,FALSE),0)</f>
        <v>VILLAVICENCIO</v>
      </c>
      <c r="D7215" s="23" t="str">
        <f>IFERROR(VLOOKUP(A7215,hoja!A:D,3,FALSE),0)</f>
        <v>0393</v>
      </c>
      <c r="E7215" s="40" t="s">
        <v>667</v>
      </c>
      <c r="F7215" s="23" t="str">
        <f>IFERROR(VLOOKUP(E7215,hoja!$A$2:$E$6970,4,FALSE),0)</f>
        <v>COSTA</v>
      </c>
      <c r="G7215" s="23" t="str">
        <f>IFERROR(VLOOKUP(E7215,hoja!$A$2:$E$970,5,FALSE),0)</f>
        <v>MONTERÍA</v>
      </c>
      <c r="H7215" s="103" t="str">
        <f>IFERROR(VLOOKUP(E7215,hoja!A:C,3,FALSE),0)</f>
        <v>0381</v>
      </c>
      <c r="I7215" s="24" t="str">
        <f t="shared" si="2125"/>
        <v>03930381</v>
      </c>
      <c r="K7215" s="23">
        <v>920</v>
      </c>
      <c r="L7215" s="23" t="str">
        <f t="shared" si="2126"/>
        <v>NACIONAL</v>
      </c>
      <c r="M7215" s="23" t="s">
        <v>618</v>
      </c>
      <c r="N7215" s="23" t="str" cm="1">
        <f t="array" ref="N7215">IFERROR(IF(M7215="Principal","LES_ACTIVE",LES_INACTIVE),0)</f>
        <v>LES_ACTIVE</v>
      </c>
      <c r="O7215" s="23">
        <f t="shared" si="2127"/>
        <v>8</v>
      </c>
      <c r="P7215" s="23" t="str">
        <f t="shared" si="2128"/>
        <v>03930381Principal</v>
      </c>
    </row>
    <row r="7216" spans="1:16" ht="15" hidden="1" customHeight="1">
      <c r="A7216" s="40" t="s">
        <v>850</v>
      </c>
      <c r="B7216" s="23" t="str">
        <f>IFERROR(VLOOKUP(A7216,hoja!$A$2:$E$970,4,FALSE),0)</f>
        <v>SANTANDER</v>
      </c>
      <c r="C7216" s="23" t="str">
        <f>IFERROR(VLOOKUP(A7216,hoja!$A$2:$E$1370,5,FALSE),0)</f>
        <v>PIEDECUESTA</v>
      </c>
      <c r="D7216" s="23" t="str">
        <f>IFERROR(VLOOKUP(A7216,hoja!A:D,3,FALSE),0)</f>
        <v>60012</v>
      </c>
      <c r="E7216" s="40" t="s">
        <v>645</v>
      </c>
      <c r="F7216" s="23" t="str">
        <f>IFERROR(VLOOKUP(E7216,hoja!$A$2:$E$6970,4,FALSE),0)</f>
        <v>OCCIDENTE</v>
      </c>
      <c r="G7216" s="23" t="str">
        <f>IFERROR(VLOOKUP(E7216,hoja!$A$2:$E$970,5,FALSE),0)</f>
        <v>CALI</v>
      </c>
      <c r="H7216" s="103" t="str">
        <f>IFERROR(VLOOKUP(E7216,hoja!A:C,3,FALSE),0)</f>
        <v>0410</v>
      </c>
      <c r="I7216" s="24" t="str">
        <f t="shared" si="2125"/>
        <v>600120410</v>
      </c>
      <c r="K7216" s="23">
        <v>754</v>
      </c>
      <c r="L7216" s="23" t="str">
        <f t="shared" si="2126"/>
        <v>NACIONAL</v>
      </c>
      <c r="M7216" s="23" t="s">
        <v>618</v>
      </c>
      <c r="N7216" s="23" t="str" cm="1">
        <f t="array" ref="N7216">IFERROR(IF(M7216="Principal","LES_ACTIVE",LES_INACTIVE),0)</f>
        <v>LES_ACTIVE</v>
      </c>
      <c r="O7216" s="23">
        <f t="shared" si="2127"/>
        <v>12</v>
      </c>
      <c r="P7216" s="23" t="str">
        <f t="shared" si="2128"/>
        <v>600120410Principal</v>
      </c>
    </row>
    <row r="7217" spans="1:16" ht="15" hidden="1" customHeight="1">
      <c r="A7217" s="23" t="s">
        <v>770</v>
      </c>
      <c r="B7217" s="23" t="str">
        <f>IFERROR(VLOOKUP(A7217,hoja!$A$2:$E$970,4,FALSE),0)</f>
        <v>ANTIOQUIA</v>
      </c>
      <c r="C7217" s="23" t="str">
        <f>IFERROR(VLOOKUP(A7217,hoja!$A$2:$E$1370,5,FALSE),0)</f>
        <v>RIONEGRO</v>
      </c>
      <c r="D7217" s="23" t="str">
        <f>IFERROR(VLOOKUP(A7217,hoja!A:D,3,FALSE),0)</f>
        <v>3041</v>
      </c>
      <c r="E7217" s="40" t="s">
        <v>694</v>
      </c>
      <c r="F7217" s="23" t="str">
        <f>IFERROR(VLOOKUP(E7217,hoja!$A$2:$E$6970,4,FALSE),0)</f>
        <v>OCCIDENTE</v>
      </c>
      <c r="G7217" s="23" t="str">
        <f>IFERROR(VLOOKUP(E7217,hoja!$A$2:$E$970,5,FALSE),0)</f>
        <v>BUENAVENTURA</v>
      </c>
      <c r="H7217" s="103" t="str">
        <f>IFERROR(VLOOKUP(E7217,hoja!A:C,3,FALSE),0)</f>
        <v>0131</v>
      </c>
      <c r="I7217" s="24" t="str">
        <f t="shared" si="2125"/>
        <v>30410131</v>
      </c>
      <c r="K7217" s="23">
        <v>527</v>
      </c>
      <c r="L7217" s="23" t="str">
        <f t="shared" si="2126"/>
        <v>NACIONAL</v>
      </c>
      <c r="M7217" s="23" t="s">
        <v>618</v>
      </c>
      <c r="N7217" s="23" t="str" cm="1">
        <f t="array" ref="N7217">IFERROR(IF(M7217="Principal","LES_ACTIVE",LES_INACTIVE),0)</f>
        <v>LES_ACTIVE</v>
      </c>
      <c r="O7217" s="23">
        <f t="shared" si="2127"/>
        <v>12</v>
      </c>
      <c r="P7217" s="23" t="str">
        <f t="shared" si="2128"/>
        <v>30410131Principal</v>
      </c>
    </row>
    <row r="7218" spans="1:16" ht="15" hidden="1" customHeight="1">
      <c r="A7218" s="23" t="s">
        <v>770</v>
      </c>
      <c r="B7218" s="23" t="str">
        <f>IFERROR(VLOOKUP(A7218,hoja!$A$2:$E$970,4,FALSE),0)</f>
        <v>ANTIOQUIA</v>
      </c>
      <c r="C7218" s="23" t="str">
        <f>IFERROR(VLOOKUP(A7218,hoja!$A$2:$E$1370,5,FALSE),0)</f>
        <v>RIONEGRO</v>
      </c>
      <c r="D7218" s="23" t="str">
        <f>IFERROR(VLOOKUP(A7218,hoja!A:D,3,FALSE),0)</f>
        <v>3041</v>
      </c>
      <c r="E7218" s="40" t="s">
        <v>707</v>
      </c>
      <c r="F7218" s="23" t="str">
        <f>IFERROR(VLOOKUP(E7218,hoja!$A$2:$E$6970,4,FALSE),0)</f>
        <v>OCCIDENTE</v>
      </c>
      <c r="G7218" s="23" t="str">
        <f>IFERROR(VLOOKUP(E7218,hoja!$A$2:$E$970,5,FALSE),0)</f>
        <v>IPIALES</v>
      </c>
      <c r="H7218" s="103" t="str">
        <f>IFERROR(VLOOKUP(E7218,hoja!A:C,3,FALSE),0)</f>
        <v>0397</v>
      </c>
      <c r="I7218" s="24" t="str">
        <f t="shared" si="2125"/>
        <v>30410397</v>
      </c>
      <c r="K7218" s="23">
        <v>945</v>
      </c>
      <c r="L7218" s="23" t="str">
        <f t="shared" si="2126"/>
        <v>NACIONAL</v>
      </c>
      <c r="M7218" s="23" t="s">
        <v>618</v>
      </c>
      <c r="N7218" s="23" t="str" cm="1">
        <f t="array" ref="N7218">IFERROR(IF(M7218="Principal","LES_ACTIVE",LES_INACTIVE),0)</f>
        <v>LES_ACTIVE</v>
      </c>
      <c r="O7218" s="23">
        <f t="shared" si="2127"/>
        <v>8</v>
      </c>
      <c r="P7218" s="23" t="str">
        <f t="shared" si="2128"/>
        <v>30410397Principal</v>
      </c>
    </row>
    <row r="7219" spans="1:16" ht="15" hidden="1" customHeight="1">
      <c r="A7219" s="23" t="s">
        <v>770</v>
      </c>
      <c r="B7219" s="23" t="str">
        <f>IFERROR(VLOOKUP(A7219,hoja!$A$2:$E$970,4,FALSE),0)</f>
        <v>ANTIOQUIA</v>
      </c>
      <c r="C7219" s="23" t="str">
        <f>IFERROR(VLOOKUP(A7219,hoja!$A$2:$E$1370,5,FALSE),0)</f>
        <v>RIONEGRO</v>
      </c>
      <c r="D7219" s="23" t="str">
        <f>IFERROR(VLOOKUP(A7219,hoja!A:D,3,FALSE),0)</f>
        <v>3041</v>
      </c>
      <c r="E7219" s="40" t="s">
        <v>655</v>
      </c>
      <c r="F7219" s="23" t="str">
        <f>IFERROR(VLOOKUP(E7219,hoja!$A$2:$E$6970,4,FALSE),0)</f>
        <v>ANTIOQUIA</v>
      </c>
      <c r="G7219" s="23" t="str">
        <f>IFERROR(VLOOKUP(E7219,hoja!$A$2:$E$970,5,FALSE),0)</f>
        <v>MEDELLÍN</v>
      </c>
      <c r="H7219" s="103" t="str">
        <f>IFERROR(VLOOKUP(E7219,hoja!A:C,3,FALSE),0)</f>
        <v>0292</v>
      </c>
      <c r="I7219" s="24" t="str">
        <f t="shared" si="2125"/>
        <v>30410292</v>
      </c>
      <c r="K7219" s="23">
        <v>56</v>
      </c>
      <c r="L7219" s="23" t="str">
        <f t="shared" si="2126"/>
        <v>REGIONAL</v>
      </c>
      <c r="M7219" s="23" t="s">
        <v>618</v>
      </c>
      <c r="N7219" s="23" t="str" cm="1">
        <f t="array" ref="N7219">IFERROR(IF(M7219="Principal","LES_ACTIVE",LES_INACTIVE),0)</f>
        <v>LES_ACTIVE</v>
      </c>
      <c r="O7219" s="23">
        <f t="shared" si="2127"/>
        <v>25</v>
      </c>
      <c r="P7219" s="23" t="str">
        <f t="shared" si="2128"/>
        <v>30410292Principal</v>
      </c>
    </row>
    <row r="7220" spans="1:16" ht="15" hidden="1" customHeight="1">
      <c r="A7220" s="40" t="s">
        <v>873</v>
      </c>
      <c r="B7220" s="23" t="str">
        <f>IFERROR(VLOOKUP(A7220,hoja!$A$2:$E$970,4,FALSE),0)</f>
        <v>OCCIDENTE</v>
      </c>
      <c r="C7220" s="23" t="str">
        <f>IFERROR(VLOOKUP(A7220,hoja!$A$2:$E$1370,5,FALSE),0)</f>
        <v>MANIZALES</v>
      </c>
      <c r="D7220" s="23" t="str">
        <f>IFERROR(VLOOKUP(A7220,hoja!A:D,3,FALSE),0)</f>
        <v>1711</v>
      </c>
      <c r="E7220" s="40" t="s">
        <v>690</v>
      </c>
      <c r="F7220" s="23" t="str">
        <f>IFERROR(VLOOKUP(E7220,hoja!$A$2:$E$6970,4,FALSE),0)</f>
        <v>OCCIDENTE</v>
      </c>
      <c r="G7220" s="23" t="str">
        <f>IFERROR(VLOOKUP(E7220,hoja!$A$2:$E$970,5,FALSE),0)</f>
        <v>ANSERMA</v>
      </c>
      <c r="H7220" s="103" t="str">
        <f>IFERROR(VLOOKUP(E7220,hoja!A:C,3,FALSE),0)</f>
        <v>0146</v>
      </c>
      <c r="I7220" s="24" t="str">
        <f t="shared" si="2125"/>
        <v>17110146</v>
      </c>
      <c r="K7220" s="23">
        <v>94</v>
      </c>
      <c r="L7220" s="23" t="str">
        <f t="shared" si="2126"/>
        <v>REGIONAL</v>
      </c>
      <c r="M7220" s="23" t="s">
        <v>618</v>
      </c>
      <c r="N7220" s="23" t="str" cm="1">
        <f t="array" ref="N7220">IFERROR(IF(M7220="Principal","LES_ACTIVE",LES_INACTIVE),0)</f>
        <v>LES_ACTIVE</v>
      </c>
      <c r="O7220" s="23">
        <f t="shared" si="2127"/>
        <v>25</v>
      </c>
      <c r="P7220" s="23" t="str">
        <f t="shared" si="2128"/>
        <v>17110146Principal</v>
      </c>
    </row>
    <row r="7221" spans="1:16" ht="15" hidden="1" customHeight="1">
      <c r="A7221" s="40" t="s">
        <v>873</v>
      </c>
      <c r="B7221" s="23" t="str">
        <f>IFERROR(VLOOKUP(A7221,hoja!$A$2:$E$970,4,FALSE),0)</f>
        <v>OCCIDENTE</v>
      </c>
      <c r="C7221" s="23" t="str">
        <f>IFERROR(VLOOKUP(A7221,hoja!$A$2:$E$1370,5,FALSE),0)</f>
        <v>MANIZALES</v>
      </c>
      <c r="D7221" s="23" t="str">
        <f>IFERROR(VLOOKUP(A7221,hoja!A:D,3,FALSE),0)</f>
        <v>1711</v>
      </c>
      <c r="E7221" s="40" t="s">
        <v>694</v>
      </c>
      <c r="F7221" s="23" t="str">
        <f>IFERROR(VLOOKUP(E7221,hoja!$A$2:$E$6970,4,FALSE),0)</f>
        <v>OCCIDENTE</v>
      </c>
      <c r="G7221" s="23" t="str">
        <f>IFERROR(VLOOKUP(E7221,hoja!$A$2:$E$970,5,FALSE),0)</f>
        <v>BUENAVENTURA</v>
      </c>
      <c r="H7221" s="103" t="str">
        <f>IFERROR(VLOOKUP(E7221,hoja!A:C,3,FALSE),0)</f>
        <v>0131</v>
      </c>
      <c r="I7221" s="24" t="str">
        <f t="shared" si="2125"/>
        <v>17110131</v>
      </c>
      <c r="K7221" s="23">
        <v>314</v>
      </c>
      <c r="L7221" s="23" t="str">
        <f t="shared" si="2126"/>
        <v>REGIONAL</v>
      </c>
      <c r="M7221" s="23" t="s">
        <v>618</v>
      </c>
      <c r="N7221" s="23" t="str" cm="1">
        <f t="array" ref="N7221">IFERROR(IF(M7221="Principal","LES_ACTIVE",LES_INACTIVE),0)</f>
        <v>LES_ACTIVE</v>
      </c>
      <c r="O7221" s="23">
        <f t="shared" si="2127"/>
        <v>16</v>
      </c>
      <c r="P7221" s="23" t="str">
        <f t="shared" si="2128"/>
        <v>17110131Principal</v>
      </c>
    </row>
    <row r="7222" spans="1:16" ht="15" hidden="1" customHeight="1">
      <c r="A7222" s="40" t="s">
        <v>873</v>
      </c>
      <c r="B7222" s="23" t="str">
        <f>IFERROR(VLOOKUP(A7222,hoja!$A$2:$E$970,4,FALSE),0)</f>
        <v>OCCIDENTE</v>
      </c>
      <c r="C7222" s="23" t="str">
        <f>IFERROR(VLOOKUP(A7222,hoja!$A$2:$E$1370,5,FALSE),0)</f>
        <v>MANIZALES</v>
      </c>
      <c r="D7222" s="23" t="str">
        <f>IFERROR(VLOOKUP(A7222,hoja!A:D,3,FALSE),0)</f>
        <v>1711</v>
      </c>
      <c r="E7222" s="40" t="s">
        <v>709</v>
      </c>
      <c r="F7222" s="23" t="str">
        <f>IFERROR(VLOOKUP(E7222,hoja!$A$2:$E$6970,4,FALSE),0)</f>
        <v>CENTRO</v>
      </c>
      <c r="G7222" s="23" t="str">
        <f>IFERROR(VLOOKUP(E7222,hoja!$A$2:$E$970,5,FALSE),0)</f>
        <v>LA DORADA</v>
      </c>
      <c r="H7222" s="103" t="str">
        <f>IFERROR(VLOOKUP(E7222,hoja!A:C,3,FALSE),0)</f>
        <v>0391</v>
      </c>
      <c r="I7222" s="24" t="str">
        <f t="shared" si="2125"/>
        <v>17110391</v>
      </c>
      <c r="K7222" s="23">
        <v>155</v>
      </c>
      <c r="L7222" s="23" t="str">
        <f t="shared" si="2126"/>
        <v>NACIONAL</v>
      </c>
      <c r="M7222" s="23" t="s">
        <v>618</v>
      </c>
      <c r="N7222" s="23" t="str" cm="1">
        <f t="array" ref="N7222">IFERROR(IF(M7222="Principal","LES_ACTIVE",LES_INACTIVE),0)</f>
        <v>LES_ACTIVE</v>
      </c>
      <c r="O7222" s="23">
        <f t="shared" si="2127"/>
        <v>25</v>
      </c>
      <c r="P7222" s="23" t="str">
        <f t="shared" si="2128"/>
        <v>17110391Principal</v>
      </c>
    </row>
    <row r="7223" spans="1:16" ht="15" hidden="1" customHeight="1">
      <c r="A7223" s="40" t="s">
        <v>873</v>
      </c>
      <c r="B7223" s="23" t="str">
        <f>IFERROR(VLOOKUP(A7223,hoja!$A$2:$E$970,4,FALSE),0)</f>
        <v>OCCIDENTE</v>
      </c>
      <c r="C7223" s="23" t="str">
        <f>IFERROR(VLOOKUP(A7223,hoja!$A$2:$E$1370,5,FALSE),0)</f>
        <v>MANIZALES</v>
      </c>
      <c r="D7223" s="23" t="str">
        <f>IFERROR(VLOOKUP(A7223,hoja!A:D,3,FALSE),0)</f>
        <v>1711</v>
      </c>
      <c r="E7223" s="40" t="s">
        <v>721</v>
      </c>
      <c r="F7223" s="23" t="str">
        <f>IFERROR(VLOOKUP(E7223,hoja!$A$2:$E$6970,4,FALSE),0)</f>
        <v>ANTIOQUIA</v>
      </c>
      <c r="G7223" s="23" t="str">
        <f>IFERROR(VLOOKUP(E7223,hoja!$A$2:$E$970,5,FALSE),0)</f>
        <v>RIONEGRO</v>
      </c>
      <c r="H7223" s="103" t="str">
        <f>IFERROR(VLOOKUP(E7223,hoja!A:C,3,FALSE),0)</f>
        <v>0090</v>
      </c>
      <c r="I7223" s="24" t="str">
        <f t="shared" si="2125"/>
        <v>17110090</v>
      </c>
      <c r="K7223" s="23">
        <v>285</v>
      </c>
      <c r="L7223" s="23" t="str">
        <f t="shared" si="2126"/>
        <v>NACIONAL</v>
      </c>
      <c r="M7223" s="23" t="s">
        <v>618</v>
      </c>
      <c r="N7223" s="23" t="str" cm="1">
        <f t="array" ref="N7223">IFERROR(IF(M7223="Principal","LES_ACTIVE",LES_INACTIVE),0)</f>
        <v>LES_ACTIVE</v>
      </c>
      <c r="O7223" s="23">
        <f t="shared" si="2127"/>
        <v>16</v>
      </c>
      <c r="P7223" s="23" t="str">
        <f t="shared" si="2128"/>
        <v>17110090Principal</v>
      </c>
    </row>
    <row r="7224" spans="1:16" ht="15" hidden="1" customHeight="1">
      <c r="A7224" s="40" t="s">
        <v>873</v>
      </c>
      <c r="B7224" s="23" t="str">
        <f>IFERROR(VLOOKUP(A7224,hoja!$A$2:$E$970,4,FALSE),0)</f>
        <v>OCCIDENTE</v>
      </c>
      <c r="C7224" s="23" t="str">
        <f>IFERROR(VLOOKUP(A7224,hoja!$A$2:$E$1370,5,FALSE),0)</f>
        <v>MANIZALES</v>
      </c>
      <c r="D7224" s="23" t="str">
        <f>IFERROR(VLOOKUP(A7224,hoja!A:D,3,FALSE),0)</f>
        <v>1711</v>
      </c>
      <c r="E7224" s="40" t="s">
        <v>723</v>
      </c>
      <c r="F7224" s="23" t="str">
        <f>IFERROR(VLOOKUP(E7224,hoja!$A$2:$E$6970,4,FALSE),0)</f>
        <v>COSTA</v>
      </c>
      <c r="G7224" s="23" t="str">
        <f>IFERROR(VLOOKUP(E7224,hoja!$A$2:$E$970,5,FALSE),0)</f>
        <v>SANTA MARTA</v>
      </c>
      <c r="H7224" s="103" t="str">
        <f>IFERROR(VLOOKUP(E7224,hoja!A:C,3,FALSE),0)</f>
        <v>0118</v>
      </c>
      <c r="I7224" s="24" t="str">
        <f t="shared" si="2125"/>
        <v>17110118</v>
      </c>
      <c r="K7224" s="23">
        <v>945</v>
      </c>
      <c r="L7224" s="23" t="str">
        <f t="shared" si="2126"/>
        <v>NACIONAL</v>
      </c>
      <c r="M7224" s="23" t="s">
        <v>618</v>
      </c>
      <c r="N7224" s="23" t="str" cm="1">
        <f t="array" ref="N7224">IFERROR(IF(M7224="Principal","LES_ACTIVE",LES_INACTIVE),0)</f>
        <v>LES_ACTIVE</v>
      </c>
      <c r="O7224" s="23">
        <f t="shared" si="2127"/>
        <v>8</v>
      </c>
      <c r="P7224" s="23" t="str">
        <f t="shared" si="2128"/>
        <v>17110118Principal</v>
      </c>
    </row>
    <row r="7225" spans="1:16" ht="15" hidden="1" customHeight="1">
      <c r="A7225" s="40" t="s">
        <v>763</v>
      </c>
      <c r="B7225" s="23" t="str">
        <f>IFERROR(VLOOKUP(A7225,hoja!$A$2:$E$970,4,FALSE),0)</f>
        <v>ANTIOQUIA</v>
      </c>
      <c r="C7225" s="23" t="str">
        <f>IFERROR(VLOOKUP(A7225,hoja!$A$2:$E$1370,5,FALSE),0)</f>
        <v>MEDELLÍN</v>
      </c>
      <c r="D7225" s="23" t="str">
        <f>IFERROR(VLOOKUP(A7225,hoja!A:D,3,FALSE),0)</f>
        <v>60039</v>
      </c>
      <c r="E7225" s="40" t="s">
        <v>63</v>
      </c>
      <c r="F7225" s="23" t="str">
        <f>IFERROR(VLOOKUP(E7225,hoja!$A$2:$E$6970,4,FALSE),0)</f>
        <v>COSTA</v>
      </c>
      <c r="G7225" s="23" t="str">
        <f>IFERROR(VLOOKUP(E7225,hoja!$A$2:$E$970,5,FALSE),0)</f>
        <v>BARRANQUILLA</v>
      </c>
      <c r="H7225" s="103" t="str">
        <f>IFERROR(VLOOKUP(E7225,hoja!A:C,3,FALSE),0)</f>
        <v>60016</v>
      </c>
      <c r="I7225" s="24" t="str">
        <f t="shared" si="2125"/>
        <v>6003960016</v>
      </c>
      <c r="K7225" s="23">
        <v>692</v>
      </c>
      <c r="L7225" s="23" t="str">
        <f t="shared" si="2126"/>
        <v>NACIONAL</v>
      </c>
      <c r="M7225" s="23" t="s">
        <v>618</v>
      </c>
      <c r="N7225" s="23" t="str" cm="1">
        <f t="array" ref="N7225">IFERROR(IF(M7225="Principal","LES_ACTIVE",LES_INACTIVE),0)</f>
        <v>LES_ACTIVE</v>
      </c>
      <c r="O7225" s="23">
        <f t="shared" si="2127"/>
        <v>12</v>
      </c>
      <c r="P7225" s="23" t="str">
        <f t="shared" si="2128"/>
        <v>6003960016Principal</v>
      </c>
    </row>
    <row r="7226" spans="1:16" ht="15" hidden="1" customHeight="1">
      <c r="A7226" s="40" t="s">
        <v>763</v>
      </c>
      <c r="B7226" s="23" t="str">
        <f>IFERROR(VLOOKUP(A7226,hoja!$A$2:$E$970,4,FALSE),0)</f>
        <v>ANTIOQUIA</v>
      </c>
      <c r="C7226" s="23" t="str">
        <f>IFERROR(VLOOKUP(A7226,hoja!$A$2:$E$1370,5,FALSE),0)</f>
        <v>MEDELLÍN</v>
      </c>
      <c r="D7226" s="23" t="str">
        <f>IFERROR(VLOOKUP(A7226,hoja!A:D,3,FALSE),0)</f>
        <v>60039</v>
      </c>
      <c r="E7226" s="40" t="s">
        <v>1026</v>
      </c>
      <c r="F7226" s="23" t="str">
        <f>IFERROR(VLOOKUP(E7226,hoja!$A$2:$E$6970,4,FALSE),0)</f>
        <v>COSTA</v>
      </c>
      <c r="G7226" s="23" t="str">
        <f>IFERROR(VLOOKUP(E7226,hoja!$A$2:$E$970,5,FALSE),0)</f>
        <v>BARRANQUILLA</v>
      </c>
      <c r="H7226" s="103" t="str">
        <f>IFERROR(VLOOKUP(E7226,hoja!A:C,3,FALSE),0)</f>
        <v>50290</v>
      </c>
      <c r="I7226" s="24" t="str">
        <f t="shared" si="2125"/>
        <v>6003950290</v>
      </c>
      <c r="K7226" s="23">
        <v>672</v>
      </c>
      <c r="L7226" s="23" t="str">
        <f t="shared" si="2126"/>
        <v>NACIONAL</v>
      </c>
      <c r="M7226" s="23" t="s">
        <v>618</v>
      </c>
      <c r="N7226" s="23" t="str" cm="1">
        <f t="array" ref="N7226">IFERROR(IF(M7226="Principal","LES_ACTIVE",LES_INACTIVE),0)</f>
        <v>LES_ACTIVE</v>
      </c>
      <c r="O7226" s="23">
        <f t="shared" si="2127"/>
        <v>12</v>
      </c>
      <c r="P7226" s="23" t="str">
        <f t="shared" si="2128"/>
        <v>6003950290Principal</v>
      </c>
    </row>
    <row r="7227" spans="1:16" ht="15" hidden="1" customHeight="1">
      <c r="A7227" s="40" t="s">
        <v>763</v>
      </c>
      <c r="B7227" s="23" t="str">
        <f>IFERROR(VLOOKUP(A7227,hoja!$A$2:$E$970,4,FALSE),0)</f>
        <v>ANTIOQUIA</v>
      </c>
      <c r="C7227" s="23" t="str">
        <f>IFERROR(VLOOKUP(A7227,hoja!$A$2:$E$1370,5,FALSE),0)</f>
        <v>MEDELLÍN</v>
      </c>
      <c r="D7227" s="23" t="str">
        <f>IFERROR(VLOOKUP(A7227,hoja!A:D,3,FALSE),0)</f>
        <v>60039</v>
      </c>
      <c r="E7227" s="40" t="s">
        <v>647</v>
      </c>
      <c r="F7227" s="23" t="str">
        <f>IFERROR(VLOOKUP(E7227,hoja!$A$2:$E$6970,4,FALSE),0)</f>
        <v>CENTRO</v>
      </c>
      <c r="G7227" s="23" t="str">
        <f>IFERROR(VLOOKUP(E7227,hoja!$A$2:$E$970,5,FALSE),0)</f>
        <v>TOCANCIPÁ</v>
      </c>
      <c r="H7227" s="103" t="str">
        <f>IFERROR(VLOOKUP(E7227,hoja!A:C,3,FALSE),0)</f>
        <v>2058</v>
      </c>
      <c r="I7227" s="24" t="str">
        <f t="shared" si="2125"/>
        <v>600392058</v>
      </c>
      <c r="K7227" s="23">
        <v>447</v>
      </c>
      <c r="L7227" s="23" t="str">
        <f t="shared" si="2126"/>
        <v>NACIONAL</v>
      </c>
      <c r="M7227" s="23" t="s">
        <v>618</v>
      </c>
      <c r="N7227" s="23" t="str" cm="1">
        <f t="array" ref="N7227">IFERROR(IF(M7227="Principal","LES_ACTIVE",LES_INACTIVE),0)</f>
        <v>LES_ACTIVE</v>
      </c>
      <c r="O7227" s="23">
        <f t="shared" si="2127"/>
        <v>16</v>
      </c>
      <c r="P7227" s="23" t="str">
        <f t="shared" si="2128"/>
        <v>600392058Principal</v>
      </c>
    </row>
    <row r="7228" spans="1:16" ht="15" hidden="1" customHeight="1">
      <c r="A7228" s="40" t="s">
        <v>878</v>
      </c>
      <c r="B7228" s="23" t="str">
        <f>IFERROR(VLOOKUP(A7228,hoja!$A$2:$E$970,4,FALSE),0)</f>
        <v>ANTIOQUIA</v>
      </c>
      <c r="C7228" s="23" t="str">
        <f>IFERROR(VLOOKUP(A7228,hoja!$A$2:$E$1370,5,FALSE),0)</f>
        <v>YARUMAL</v>
      </c>
      <c r="D7228" s="23" t="str">
        <f>IFERROR(VLOOKUP(A7228,hoja!A:D,3,FALSE),0)</f>
        <v>2051</v>
      </c>
      <c r="E7228" s="40" t="s">
        <v>807</v>
      </c>
      <c r="F7228" s="23" t="str">
        <f>IFERROR(VLOOKUP(E7228,hoja!$A$2:$E$6970,4,FALSE),0)</f>
        <v>CENTRO</v>
      </c>
      <c r="G7228" s="23" t="str">
        <f>IFERROR(VLOOKUP(E7228,hoja!$A$2:$E$970,5,FALSE),0)</f>
        <v>BOGOTÁ</v>
      </c>
      <c r="H7228" s="103" t="str">
        <f>IFERROR(VLOOKUP(E7228,hoja!A:C,3,FALSE),0)</f>
        <v>0460</v>
      </c>
      <c r="I7228" s="24" t="str">
        <f t="shared" si="2125"/>
        <v>20510460</v>
      </c>
      <c r="L7228" s="23" t="str">
        <f t="shared" si="2126"/>
        <v>NACIONAL</v>
      </c>
      <c r="M7228" s="23" t="s">
        <v>618</v>
      </c>
      <c r="N7228" s="23" t="str" cm="1">
        <f t="array" ref="N7228">IFERROR(IF(M7228="Principal","LES_ACTIVE",LES_INACTIVE),0)</f>
        <v>LES_ACTIVE</v>
      </c>
      <c r="O7228" s="23">
        <f t="shared" si="2127"/>
        <v>25</v>
      </c>
      <c r="P7228" s="23" t="str">
        <f t="shared" si="2128"/>
        <v>20510460Principal</v>
      </c>
    </row>
    <row r="7229" spans="1:16" ht="15" hidden="1" customHeight="1">
      <c r="A7229" s="40" t="s">
        <v>880</v>
      </c>
      <c r="B7229" s="23" t="str">
        <f>IFERROR(VLOOKUP(A7229,hoja!$A$2:$E$970,4,FALSE),0)</f>
        <v>ANTIOQUIA</v>
      </c>
      <c r="C7229" s="23" t="str">
        <f>IFERROR(VLOOKUP(A7229,hoja!$A$2:$E$1370,5,FALSE),0)</f>
        <v>GUARNE</v>
      </c>
      <c r="D7229" s="23" t="str">
        <f>IFERROR(VLOOKUP(A7229,hoja!A:D,3,FALSE),0)</f>
        <v>60128</v>
      </c>
      <c r="E7229" s="40" t="s">
        <v>1141</v>
      </c>
      <c r="F7229" s="23" t="str">
        <f>IFERROR(VLOOKUP(E7229,hoja!$A$2:$E$6970,4,FALSE),0)</f>
        <v>OCCIDENTE</v>
      </c>
      <c r="G7229" s="23" t="str">
        <f>IFERROR(VLOOKUP(E7229,hoja!$A$2:$E$970,5,FALSE),0)</f>
        <v>BUENAVENTURA</v>
      </c>
      <c r="H7229" s="103" t="str">
        <f>IFERROR(VLOOKUP(E7229,hoja!A:C,3,FALSE),0)</f>
        <v>50351</v>
      </c>
      <c r="I7229" s="24" t="str">
        <f t="shared" si="2125"/>
        <v>6012850351</v>
      </c>
      <c r="K7229" s="23">
        <v>521</v>
      </c>
      <c r="L7229" s="23" t="str">
        <f t="shared" si="2126"/>
        <v>NACIONAL</v>
      </c>
      <c r="M7229" s="23" t="s">
        <v>618</v>
      </c>
      <c r="N7229" s="23" t="str" cm="1">
        <f t="array" ref="N7229">IFERROR(IF(M7229="Principal","LES_ACTIVE",LES_INACTIVE),0)</f>
        <v>LES_ACTIVE</v>
      </c>
      <c r="O7229" s="23">
        <f t="shared" si="2127"/>
        <v>12</v>
      </c>
      <c r="P7229" s="23" t="str">
        <f t="shared" si="2128"/>
        <v>6012850351Principal</v>
      </c>
    </row>
    <row r="7230" spans="1:16" ht="15" hidden="1" customHeight="1">
      <c r="A7230" s="40" t="s">
        <v>687</v>
      </c>
      <c r="B7230" s="23" t="str">
        <f>IFERROR(VLOOKUP(A7230,hoja!$A$2:$E$970,4,FALSE),0)</f>
        <v>OCCIDENTE</v>
      </c>
      <c r="C7230" s="23" t="str">
        <f>IFERROR(VLOOKUP(A7230,hoja!$A$2:$E$1370,5,FALSE),0)</f>
        <v>TULUÁ</v>
      </c>
      <c r="D7230" s="23" t="str">
        <f>IFERROR(VLOOKUP(A7230,hoja!A:D,3,FALSE),0)</f>
        <v>2007</v>
      </c>
      <c r="E7230" s="40" t="s">
        <v>659</v>
      </c>
      <c r="F7230" s="23" t="str">
        <f>IFERROR(VLOOKUP(E7230,hoja!$A$2:$E$6970,4,FALSE),0)</f>
        <v>OCCIDENTE</v>
      </c>
      <c r="G7230" s="23" t="str">
        <f>IFERROR(VLOOKUP(E7230,hoja!$A$2:$E$970,5,FALSE),0)</f>
        <v>ARMENIA</v>
      </c>
      <c r="H7230" s="103" t="str">
        <f>IFERROR(VLOOKUP(E7230,hoja!A:C,3,FALSE),0)</f>
        <v>0142</v>
      </c>
      <c r="I7230" s="24" t="str">
        <f t="shared" si="2125"/>
        <v>20070142</v>
      </c>
      <c r="K7230" s="23">
        <v>95</v>
      </c>
      <c r="L7230" s="23" t="str">
        <f t="shared" si="2126"/>
        <v>REGIONAL</v>
      </c>
      <c r="M7230" s="23" t="s">
        <v>618</v>
      </c>
      <c r="N7230" s="23" t="str" cm="1">
        <f t="array" ref="N7230">IFERROR(IF(M7230="Principal","LES_ACTIVE",LES_INACTIVE),0)</f>
        <v>LES_ACTIVE</v>
      </c>
      <c r="O7230" s="23">
        <f t="shared" si="2127"/>
        <v>25</v>
      </c>
      <c r="P7230" s="23" t="str">
        <f t="shared" si="2128"/>
        <v>20070142Principal</v>
      </c>
    </row>
    <row r="7231" spans="1:16" ht="15" hidden="1" customHeight="1">
      <c r="A7231" s="40" t="s">
        <v>687</v>
      </c>
      <c r="B7231" s="23" t="str">
        <f>IFERROR(VLOOKUP(A7231,hoja!$A$2:$E$970,4,FALSE),0)</f>
        <v>OCCIDENTE</v>
      </c>
      <c r="C7231" s="23" t="str">
        <f>IFERROR(VLOOKUP(A7231,hoja!$A$2:$E$1370,5,FALSE),0)</f>
        <v>TULUÁ</v>
      </c>
      <c r="D7231" s="23" t="str">
        <f>IFERROR(VLOOKUP(A7231,hoja!A:D,3,FALSE),0)</f>
        <v>2007</v>
      </c>
      <c r="E7231" s="40" t="s">
        <v>1139</v>
      </c>
      <c r="F7231" s="23" t="str">
        <f>IFERROR(VLOOKUP(E7231,hoja!$A$2:$E$6970,4,FALSE),0)</f>
        <v>OCCIDENTE</v>
      </c>
      <c r="G7231" s="23" t="str">
        <f>IFERROR(VLOOKUP(E7231,hoja!$A$2:$E$970,5,FALSE),0)</f>
        <v>BUENAVENTURA</v>
      </c>
      <c r="H7231" s="103" t="str">
        <f>IFERROR(VLOOKUP(E7231,hoja!A:C,3,FALSE),0)</f>
        <v>50285</v>
      </c>
      <c r="I7231" s="24" t="str">
        <f t="shared" si="2125"/>
        <v>200750285</v>
      </c>
      <c r="K7231" s="23">
        <v>141</v>
      </c>
      <c r="L7231" s="23" t="str">
        <f t="shared" si="2126"/>
        <v>REGIONAL</v>
      </c>
      <c r="M7231" s="23" t="s">
        <v>618</v>
      </c>
      <c r="N7231" s="23" t="str" cm="1">
        <f t="array" ref="N7231">IFERROR(IF(M7231="Principal","LES_ACTIVE",LES_INACTIVE),0)</f>
        <v>LES_ACTIVE</v>
      </c>
      <c r="O7231" s="23">
        <f t="shared" si="2127"/>
        <v>25</v>
      </c>
      <c r="P7231" s="23" t="str">
        <f t="shared" si="2128"/>
        <v>200750285Principal</v>
      </c>
    </row>
    <row r="7232" spans="1:16" ht="15" hidden="1" customHeight="1">
      <c r="A7232" s="40" t="s">
        <v>687</v>
      </c>
      <c r="B7232" s="23" t="str">
        <f>IFERROR(VLOOKUP(A7232,hoja!$A$2:$E$970,4,FALSE),0)</f>
        <v>OCCIDENTE</v>
      </c>
      <c r="C7232" s="23" t="str">
        <f>IFERROR(VLOOKUP(A7232,hoja!$A$2:$E$1370,5,FALSE),0)</f>
        <v>TULUÁ</v>
      </c>
      <c r="D7232" s="23" t="str">
        <f>IFERROR(VLOOKUP(A7232,hoja!A:D,3,FALSE),0)</f>
        <v>2007</v>
      </c>
      <c r="E7232" s="40" t="s">
        <v>1140</v>
      </c>
      <c r="F7232" s="23" t="str">
        <f>IFERROR(VLOOKUP(E7232,hoja!$A$2:$E$6970,4,FALSE),0)</f>
        <v>OCCIDENTE</v>
      </c>
      <c r="G7232" s="23" t="str">
        <f>IFERROR(VLOOKUP(E7232,hoja!$A$2:$E$970,5,FALSE),0)</f>
        <v>BUENAVENTURA</v>
      </c>
      <c r="H7232" s="103" t="str">
        <f>IFERROR(VLOOKUP(E7232,hoja!A:C,3,FALSE),0)</f>
        <v>50267</v>
      </c>
      <c r="I7232" s="24" t="str">
        <f t="shared" si="2125"/>
        <v>200750267</v>
      </c>
      <c r="K7232" s="23">
        <v>141</v>
      </c>
      <c r="L7232" s="23" t="str">
        <f t="shared" si="2126"/>
        <v>REGIONAL</v>
      </c>
      <c r="M7232" s="23" t="s">
        <v>618</v>
      </c>
      <c r="N7232" s="23" t="str" cm="1">
        <f t="array" ref="N7232">IFERROR(IF(M7232="Principal","LES_ACTIVE",LES_INACTIVE),0)</f>
        <v>LES_ACTIVE</v>
      </c>
      <c r="O7232" s="23">
        <f t="shared" si="2127"/>
        <v>25</v>
      </c>
      <c r="P7232" s="23" t="str">
        <f t="shared" si="2128"/>
        <v>200750267Principal</v>
      </c>
    </row>
    <row r="7233" spans="1:16" ht="15" hidden="1" customHeight="1">
      <c r="A7233" s="40" t="s">
        <v>645</v>
      </c>
      <c r="B7233" s="23" t="str">
        <f>IFERROR(VLOOKUP(A7233,hoja!$A$2:$E$970,4,FALSE),0)</f>
        <v>OCCIDENTE</v>
      </c>
      <c r="C7233" s="23" t="str">
        <f>IFERROR(VLOOKUP(A7233,hoja!$A$2:$E$1370,5,FALSE),0)</f>
        <v>CALI</v>
      </c>
      <c r="D7233" s="23" t="str">
        <f>IFERROR(VLOOKUP(A7233,hoja!A:D,3,FALSE),0)</f>
        <v>0410</v>
      </c>
      <c r="E7233" s="40" t="s">
        <v>652</v>
      </c>
      <c r="F7233" s="23" t="str">
        <f>IFERROR(VLOOKUP(E7233,hoja!$A$2:$E$6970,4,FALSE),0)</f>
        <v>OCCIDENTE</v>
      </c>
      <c r="G7233" s="23" t="str">
        <f>IFERROR(VLOOKUP(E7233,hoja!$A$2:$E$970,5,FALSE),0)</f>
        <v>CALI</v>
      </c>
      <c r="H7233" s="103" t="str">
        <f>IFERROR(VLOOKUP(E7233,hoja!A:C,3,FALSE),0)</f>
        <v>60109</v>
      </c>
      <c r="I7233" s="24" t="str">
        <f t="shared" si="2125"/>
        <v>041060109</v>
      </c>
      <c r="K7233" s="23">
        <v>3</v>
      </c>
      <c r="L7233" s="23" t="str">
        <f t="shared" si="2126"/>
        <v>REGIONAL</v>
      </c>
      <c r="M7233" s="23" t="s">
        <v>618</v>
      </c>
      <c r="N7233" s="23" t="str" cm="1">
        <f t="array" ref="N7233">IFERROR(IF(M7233="Principal","LES_ACTIVE",LES_INACTIVE),0)</f>
        <v>LES_ACTIVE</v>
      </c>
      <c r="O7233" s="23">
        <f t="shared" si="2127"/>
        <v>25</v>
      </c>
      <c r="P7233" s="23" t="str">
        <f t="shared" si="2128"/>
        <v>041060109Principal</v>
      </c>
    </row>
    <row r="7234" spans="1:16" ht="15" hidden="1" customHeight="1">
      <c r="A7234" s="40" t="s">
        <v>645</v>
      </c>
      <c r="B7234" s="23" t="str">
        <f>IFERROR(VLOOKUP(A7234,hoja!$A$2:$E$970,4,FALSE),0)</f>
        <v>OCCIDENTE</v>
      </c>
      <c r="C7234" s="23" t="str">
        <f>IFERROR(VLOOKUP(A7234,hoja!$A$2:$E$1370,5,FALSE),0)</f>
        <v>CALI</v>
      </c>
      <c r="D7234" s="23" t="str">
        <f>IFERROR(VLOOKUP(A7234,hoja!A:D,3,FALSE),0)</f>
        <v>0410</v>
      </c>
      <c r="E7234" s="40" t="s">
        <v>1508</v>
      </c>
      <c r="F7234" s="23" t="str">
        <f>IFERROR(VLOOKUP(E7234,hoja!$A$2:$E$6970,4,FALSE),0)</f>
        <v>OCCIDENTE</v>
      </c>
      <c r="G7234" s="23" t="str">
        <f>IFERROR(VLOOKUP(E7234,hoja!$A$2:$E$970,5,FALSE),0)</f>
        <v>CALI</v>
      </c>
      <c r="H7234" s="103" t="str">
        <f>IFERROR(VLOOKUP(E7234,hoja!A:C,3,FALSE),0)</f>
        <v>50542</v>
      </c>
      <c r="I7234" s="24" t="str">
        <f t="shared" si="2125"/>
        <v>041050542</v>
      </c>
      <c r="K7234" s="23">
        <v>11</v>
      </c>
      <c r="L7234" s="23" t="str">
        <f t="shared" si="2126"/>
        <v>REGIONAL</v>
      </c>
      <c r="M7234" s="23" t="s">
        <v>618</v>
      </c>
      <c r="N7234" s="23" t="str" cm="1">
        <f t="array" ref="N7234">IFERROR(IF(M7234="Principal","LES_ACTIVE",LES_INACTIVE),0)</f>
        <v>LES_ACTIVE</v>
      </c>
      <c r="O7234" s="23">
        <f t="shared" si="2127"/>
        <v>25</v>
      </c>
      <c r="P7234" s="23" t="str">
        <f t="shared" si="2128"/>
        <v>041050542Principal</v>
      </c>
    </row>
    <row r="7235" spans="1:16" ht="15" hidden="1" customHeight="1">
      <c r="A7235" s="40" t="s">
        <v>645</v>
      </c>
      <c r="B7235" s="23" t="str">
        <f>IFERROR(VLOOKUP(A7235,hoja!$A$2:$E$970,4,FALSE),0)</f>
        <v>OCCIDENTE</v>
      </c>
      <c r="C7235" s="23" t="str">
        <f>IFERROR(VLOOKUP(A7235,hoja!$A$2:$E$1370,5,FALSE),0)</f>
        <v>CALI</v>
      </c>
      <c r="D7235" s="23" t="str">
        <f>IFERROR(VLOOKUP(A7235,hoja!A:D,3,FALSE),0)</f>
        <v>0410</v>
      </c>
      <c r="E7235" s="40" t="s">
        <v>1324</v>
      </c>
      <c r="F7235" s="23" t="str">
        <f>IFERROR(VLOOKUP(E7235,hoja!$A$2:$E$6970,4,FALSE),0)</f>
        <v>CENTRO</v>
      </c>
      <c r="G7235" s="23" t="str">
        <f>IFERROR(VLOOKUP(E7235,hoja!$A$2:$E$970,5,FALSE),0)</f>
        <v>BOGOTÁ</v>
      </c>
      <c r="H7235" s="103" t="str">
        <f>IFERROR(VLOOKUP(E7235,hoja!A:C,3,FALSE),0)</f>
        <v>50673</v>
      </c>
      <c r="I7235" s="24" t="str">
        <f t="shared" si="2125"/>
        <v>041050673</v>
      </c>
      <c r="K7235" s="23">
        <v>481</v>
      </c>
      <c r="L7235" s="23" t="str">
        <f t="shared" si="2126"/>
        <v>NACIONAL</v>
      </c>
      <c r="M7235" s="23" t="s">
        <v>618</v>
      </c>
      <c r="N7235" s="23" t="str" cm="1">
        <f t="array" ref="N7235">IFERROR(IF(M7235="Principal","LES_ACTIVE",LES_INACTIVE),0)</f>
        <v>LES_ACTIVE</v>
      </c>
      <c r="O7235" s="23">
        <f t="shared" si="2127"/>
        <v>16</v>
      </c>
      <c r="P7235" s="23" t="str">
        <f t="shared" si="2128"/>
        <v>041050673Principal</v>
      </c>
    </row>
    <row r="7236" spans="1:16" ht="15" hidden="1" customHeight="1">
      <c r="A7236" s="40" t="s">
        <v>819</v>
      </c>
      <c r="B7236" s="23" t="str">
        <f>IFERROR(VLOOKUP(A7236,hoja!$A$2:$E$970,4,FALSE),0)</f>
        <v>OCCIDENTE</v>
      </c>
      <c r="C7236" s="23" t="str">
        <f>IFERROR(VLOOKUP(A7236,hoja!$A$2:$E$1370,5,FALSE),0)</f>
        <v>BUENAVENTURA</v>
      </c>
      <c r="D7236" s="23" t="str">
        <f>IFERROR(VLOOKUP(A7236,hoja!A:D,3,FALSE),0)</f>
        <v>3001</v>
      </c>
      <c r="E7236" s="40" t="s">
        <v>71</v>
      </c>
      <c r="F7236" s="23" t="str">
        <f>IFERROR(VLOOKUP(E7236,hoja!$A$2:$E$6970,4,FALSE),0)</f>
        <v>CENTRO</v>
      </c>
      <c r="G7236" s="23" t="str">
        <f>IFERROR(VLOOKUP(E7236,hoja!$A$2:$E$970,5,FALSE),0)</f>
        <v>BOGOTÁ</v>
      </c>
      <c r="H7236" s="103" t="str">
        <f>IFERROR(VLOOKUP(E7236,hoja!A:C,3,FALSE),0)</f>
        <v>60015</v>
      </c>
      <c r="I7236" s="24" t="str">
        <f t="shared" si="2125"/>
        <v>300160015</v>
      </c>
      <c r="K7236" s="23">
        <v>483</v>
      </c>
      <c r="L7236" s="23" t="str">
        <f t="shared" si="2126"/>
        <v>NACIONAL</v>
      </c>
      <c r="M7236" s="23" t="s">
        <v>618</v>
      </c>
      <c r="N7236" s="23" t="str" cm="1">
        <f t="array" ref="N7236">IFERROR(IF(M7236="Principal","LES_ACTIVE",LES_INACTIVE),0)</f>
        <v>LES_ACTIVE</v>
      </c>
      <c r="O7236" s="23">
        <f t="shared" si="2127"/>
        <v>16</v>
      </c>
      <c r="P7236" s="23" t="str">
        <f t="shared" si="2128"/>
        <v>300160015Principal</v>
      </c>
    </row>
    <row r="7237" spans="1:16" ht="15" hidden="1" customHeight="1">
      <c r="A7237" s="40" t="s">
        <v>819</v>
      </c>
      <c r="B7237" s="23" t="str">
        <f>IFERROR(VLOOKUP(A7237,hoja!$A$2:$E$970,4,FALSE),0)</f>
        <v>OCCIDENTE</v>
      </c>
      <c r="C7237" s="23" t="str">
        <f>IFERROR(VLOOKUP(A7237,hoja!$A$2:$E$1370,5,FALSE),0)</f>
        <v>BUENAVENTURA</v>
      </c>
      <c r="D7237" s="23" t="str">
        <f>IFERROR(VLOOKUP(A7237,hoja!A:D,3,FALSE),0)</f>
        <v>3001</v>
      </c>
      <c r="E7237" s="40" t="s">
        <v>655</v>
      </c>
      <c r="F7237" s="23" t="str">
        <f>IFERROR(VLOOKUP(E7237,hoja!$A$2:$E$6970,4,FALSE),0)</f>
        <v>ANTIOQUIA</v>
      </c>
      <c r="G7237" s="23" t="str">
        <f>IFERROR(VLOOKUP(E7237,hoja!$A$2:$E$970,5,FALSE),0)</f>
        <v>MEDELLÍN</v>
      </c>
      <c r="H7237" s="103" t="str">
        <f>IFERROR(VLOOKUP(E7237,hoja!A:C,3,FALSE),0)</f>
        <v>0292</v>
      </c>
      <c r="I7237" s="24" t="str">
        <f t="shared" si="2125"/>
        <v>30010292</v>
      </c>
      <c r="K7237" s="23">
        <v>467</v>
      </c>
      <c r="L7237" s="23" t="str">
        <f t="shared" si="2126"/>
        <v>NACIONAL</v>
      </c>
      <c r="M7237" s="23" t="s">
        <v>618</v>
      </c>
      <c r="N7237" s="23" t="str" cm="1">
        <f t="array" ref="N7237">IFERROR(IF(M7237="Principal","LES_ACTIVE",LES_INACTIVE),0)</f>
        <v>LES_ACTIVE</v>
      </c>
      <c r="O7237" s="23">
        <f t="shared" si="2127"/>
        <v>16</v>
      </c>
      <c r="P7237" s="23" t="str">
        <f t="shared" si="2128"/>
        <v>30010292Principal</v>
      </c>
    </row>
    <row r="7238" spans="1:16" ht="15" hidden="1" customHeight="1">
      <c r="A7238" s="40" t="s">
        <v>819</v>
      </c>
      <c r="B7238" s="23" t="str">
        <f>IFERROR(VLOOKUP(A7238,hoja!$A$2:$E$970,4,FALSE),0)</f>
        <v>OCCIDENTE</v>
      </c>
      <c r="C7238" s="23" t="str">
        <f>IFERROR(VLOOKUP(A7238,hoja!$A$2:$E$1370,5,FALSE),0)</f>
        <v>BUENAVENTURA</v>
      </c>
      <c r="D7238" s="23" t="str">
        <f>IFERROR(VLOOKUP(A7238,hoja!A:D,3,FALSE),0)</f>
        <v>3001</v>
      </c>
      <c r="E7238" s="40" t="s">
        <v>684</v>
      </c>
      <c r="F7238" s="23" t="str">
        <f>IFERROR(VLOOKUP(E7238,hoja!$A$2:$E$6970,4,FALSE),0)</f>
        <v>ANTIOQUIA</v>
      </c>
      <c r="G7238" s="23" t="str">
        <f>IFERROR(VLOOKUP(E7238,hoja!$A$2:$E$970,5,FALSE),0)</f>
        <v>MEDELLÍN</v>
      </c>
      <c r="H7238" s="103" t="str">
        <f>IFERROR(VLOOKUP(E7238,hoja!A:C,3,FALSE),0)</f>
        <v>60046</v>
      </c>
      <c r="I7238" s="24" t="str">
        <f t="shared" si="2125"/>
        <v>300160046</v>
      </c>
      <c r="K7238" s="23">
        <v>471</v>
      </c>
      <c r="L7238" s="23" t="str">
        <f t="shared" si="2126"/>
        <v>NACIONAL</v>
      </c>
      <c r="M7238" s="23" t="s">
        <v>618</v>
      </c>
      <c r="N7238" s="23" t="str" cm="1">
        <f t="array" ref="N7238">IFERROR(IF(M7238="Principal","LES_ACTIVE",LES_INACTIVE),0)</f>
        <v>LES_ACTIVE</v>
      </c>
      <c r="O7238" s="23">
        <f t="shared" si="2127"/>
        <v>16</v>
      </c>
      <c r="P7238" s="23" t="str">
        <f t="shared" si="2128"/>
        <v>300160046Principal</v>
      </c>
    </row>
    <row r="7239" spans="1:16" ht="15" hidden="1" customHeight="1">
      <c r="A7239" s="40" t="s">
        <v>675</v>
      </c>
      <c r="B7239" s="23" t="str">
        <f>IFERROR(VLOOKUP(A7239,hoja!$A$2:$E$970,4,FALSE),0)</f>
        <v>COSTA</v>
      </c>
      <c r="C7239" s="23" t="str">
        <f>IFERROR(VLOOKUP(A7239,hoja!$A$2:$E$1370,5,FALSE),0)</f>
        <v>CARTAGENA</v>
      </c>
      <c r="D7239" s="23">
        <f>IFERROR(VLOOKUP(A7239,hoja!A:D,3,FALSE),0)</f>
        <v>3002</v>
      </c>
      <c r="E7239" s="40" t="s">
        <v>676</v>
      </c>
      <c r="F7239" s="23" t="str">
        <f>IFERROR(VLOOKUP(E7239,hoja!$A$2:$E$6970,4,FALSE),0)</f>
        <v>COSTA</v>
      </c>
      <c r="G7239" s="23" t="str">
        <f>IFERROR(VLOOKUP(E7239,hoja!$A$2:$E$970,5,FALSE),0)</f>
        <v>BARRANQUILLA</v>
      </c>
      <c r="H7239" s="103" t="str">
        <f>IFERROR(VLOOKUP(E7239,hoja!A:C,3,FALSE),0)</f>
        <v>3000</v>
      </c>
      <c r="I7239" s="24" t="str">
        <f t="shared" si="2125"/>
        <v>30023000</v>
      </c>
      <c r="K7239" s="23">
        <v>147</v>
      </c>
      <c r="L7239" s="23" t="str">
        <f t="shared" si="2126"/>
        <v>REGIONAL</v>
      </c>
      <c r="M7239" s="23" t="s">
        <v>618</v>
      </c>
      <c r="N7239" s="23" t="str" cm="1">
        <f t="array" ref="N7239">IFERROR(IF(M7239="Principal","LES_ACTIVE",LES_INACTIVE),0)</f>
        <v>LES_ACTIVE</v>
      </c>
      <c r="O7239" s="23">
        <f t="shared" si="2127"/>
        <v>25</v>
      </c>
      <c r="P7239" s="23" t="str">
        <f t="shared" si="2128"/>
        <v>30023000Principal</v>
      </c>
    </row>
    <row r="7240" spans="1:16" ht="15" hidden="1" customHeight="1">
      <c r="A7240" s="40" t="s">
        <v>676</v>
      </c>
      <c r="B7240" s="23" t="str">
        <f>IFERROR(VLOOKUP(A7240,hoja!$A$2:$E$970,4,FALSE),0)</f>
        <v>COSTA</v>
      </c>
      <c r="C7240" s="23" t="str">
        <f>IFERROR(VLOOKUP(A7240,hoja!$A$2:$E$1370,5,FALSE),0)</f>
        <v>BARRANQUILLA</v>
      </c>
      <c r="D7240" s="23" t="str">
        <f>IFERROR(VLOOKUP(A7240,hoja!A:D,3,FALSE),0)</f>
        <v>3000</v>
      </c>
      <c r="E7240" s="40" t="s">
        <v>875</v>
      </c>
      <c r="F7240" s="23" t="str">
        <f>IFERROR(VLOOKUP(E7240,hoja!$A$2:$E$6970,4,FALSE),0)</f>
        <v>COSTA</v>
      </c>
      <c r="G7240" s="23" t="str">
        <f>IFERROR(VLOOKUP(E7240,hoja!$A$2:$E$970,5,FALSE),0)</f>
        <v>MALAMBO</v>
      </c>
      <c r="H7240" s="103" t="str">
        <f>IFERROR(VLOOKUP(E7240,hoja!A:C,3,FALSE),0)</f>
        <v>60023</v>
      </c>
      <c r="I7240" s="24" t="str">
        <f t="shared" si="2125"/>
        <v>300060023</v>
      </c>
      <c r="K7240" s="23">
        <v>21</v>
      </c>
      <c r="L7240" s="23" t="str">
        <f t="shared" si="2126"/>
        <v>REGIONAL</v>
      </c>
      <c r="M7240" s="23" t="s">
        <v>618</v>
      </c>
      <c r="N7240" s="23" t="str" cm="1">
        <f t="array" ref="N7240">IFERROR(IF(M7240="Principal","LES_ACTIVE",LES_INACTIVE),0)</f>
        <v>LES_ACTIVE</v>
      </c>
      <c r="O7240" s="23">
        <f t="shared" si="2127"/>
        <v>25</v>
      </c>
      <c r="P7240" s="23" t="str">
        <f t="shared" si="2128"/>
        <v>300060023Principal</v>
      </c>
    </row>
    <row r="7241" spans="1:16" ht="15" hidden="1" customHeight="1">
      <c r="A7241" s="40" t="s">
        <v>1432</v>
      </c>
      <c r="B7241" s="23" t="str">
        <f>IFERROR(VLOOKUP(A7241,hoja!$A$2:$E$970,4,FALSE),0)</f>
        <v>ANTIOQUIA</v>
      </c>
      <c r="C7241" s="23" t="str">
        <f>IFERROR(VLOOKUP(A7241,hoja!$A$2:$E$1370,5,FALSE),0)</f>
        <v>MEDELLÍN</v>
      </c>
      <c r="D7241" s="23" t="str">
        <f>IFERROR(VLOOKUP(A7241,hoja!A:D,3,FALSE),0)</f>
        <v>50557</v>
      </c>
      <c r="E7241" s="40" t="s">
        <v>635</v>
      </c>
      <c r="F7241" s="23" t="str">
        <f>IFERROR(VLOOKUP(E7241,hoja!$A$2:$E$6970,4,FALSE),0)</f>
        <v>CENTRO</v>
      </c>
      <c r="G7241" s="23" t="str">
        <f>IFERROR(VLOOKUP(E7241,hoja!$A$2:$E$970,5,FALSE),0)</f>
        <v>BOGOTÁ</v>
      </c>
      <c r="H7241" s="103" t="str">
        <f>IFERROR(VLOOKUP(E7241,hoja!A:C,3,FALSE),0)</f>
        <v>0021</v>
      </c>
      <c r="I7241" s="24" t="str">
        <f t="shared" si="2125"/>
        <v>505570021</v>
      </c>
      <c r="K7241" s="23">
        <v>422</v>
      </c>
      <c r="L7241" s="23" t="str">
        <f t="shared" si="2126"/>
        <v>NACIONAL</v>
      </c>
      <c r="M7241" s="23" t="s">
        <v>618</v>
      </c>
      <c r="N7241" s="23" t="str" cm="1">
        <f t="array" ref="N7241">IFERROR(IF(M7241="Principal","LES_ACTIVE",LES_INACTIVE),0)</f>
        <v>LES_ACTIVE</v>
      </c>
      <c r="O7241" s="23">
        <f t="shared" si="2127"/>
        <v>16</v>
      </c>
      <c r="P7241" s="23" t="str">
        <f t="shared" si="2128"/>
        <v>505570021Principal</v>
      </c>
    </row>
    <row r="7242" spans="1:16" ht="15" hidden="1" customHeight="1">
      <c r="A7242" s="40" t="s">
        <v>1432</v>
      </c>
      <c r="B7242" s="23" t="str">
        <f>IFERROR(VLOOKUP(A7242,hoja!$A$2:$E$970,4,FALSE),0)</f>
        <v>ANTIOQUIA</v>
      </c>
      <c r="C7242" s="23" t="str">
        <f>IFERROR(VLOOKUP(A7242,hoja!$A$2:$E$1370,5,FALSE),0)</f>
        <v>MEDELLÍN</v>
      </c>
      <c r="D7242" s="23" t="str">
        <f>IFERROR(VLOOKUP(A7242,hoja!A:D,3,FALSE),0)</f>
        <v>50557</v>
      </c>
      <c r="E7242" s="40" t="s">
        <v>743</v>
      </c>
      <c r="F7242" s="23" t="str">
        <f>IFERROR(VLOOKUP(E7242,hoja!$A$2:$E$6970,4,FALSE),0)</f>
        <v>CENTRO</v>
      </c>
      <c r="G7242" s="23" t="str">
        <f>IFERROR(VLOOKUP(E7242,hoja!$A$2:$E$970,5,FALSE),0)</f>
        <v>BOGOTÁ</v>
      </c>
      <c r="H7242" s="103" t="str">
        <f>IFERROR(VLOOKUP(E7242,hoja!A:C,3,FALSE),0)</f>
        <v>0461</v>
      </c>
      <c r="I7242" s="24" t="str">
        <f t="shared" si="2125"/>
        <v>505570461</v>
      </c>
      <c r="K7242" s="23">
        <v>423</v>
      </c>
      <c r="L7242" s="23" t="str">
        <f t="shared" si="2126"/>
        <v>NACIONAL</v>
      </c>
      <c r="M7242" s="23" t="s">
        <v>618</v>
      </c>
      <c r="N7242" s="23" t="str" cm="1">
        <f t="array" ref="N7242">IFERROR(IF(M7242="Principal","LES_ACTIVE",LES_INACTIVE),0)</f>
        <v>LES_ACTIVE</v>
      </c>
      <c r="O7242" s="23">
        <f t="shared" si="2127"/>
        <v>16</v>
      </c>
      <c r="P7242" s="23" t="str">
        <f t="shared" si="2128"/>
        <v>505570461Principal</v>
      </c>
    </row>
    <row r="7243" spans="1:16" ht="15" hidden="1" customHeight="1">
      <c r="A7243" s="40" t="s">
        <v>1139</v>
      </c>
      <c r="B7243" s="23" t="str">
        <f>IFERROR(VLOOKUP(A7243,hoja!$A$2:$E$970,4,FALSE),0)</f>
        <v>OCCIDENTE</v>
      </c>
      <c r="C7243" s="23" t="str">
        <f>IFERROR(VLOOKUP(A7243,hoja!$A$2:$E$1370,5,FALSE),0)</f>
        <v>BUENAVENTURA</v>
      </c>
      <c r="D7243" s="23" t="str">
        <f>IFERROR(VLOOKUP(A7243,hoja!A:D,3,FALSE),0)</f>
        <v>50285</v>
      </c>
      <c r="E7243" s="40" t="s">
        <v>650</v>
      </c>
      <c r="F7243" s="23" t="str">
        <f>IFERROR(VLOOKUP(E7243,hoja!$A$2:$E$6970,4,FALSE),0)</f>
        <v>OCCIDENTE</v>
      </c>
      <c r="G7243" s="23" t="str">
        <f>IFERROR(VLOOKUP(E7243,hoja!$A$2:$E$970,5,FALSE),0)</f>
        <v>CALOTO</v>
      </c>
      <c r="H7243" s="103" t="str">
        <f>IFERROR(VLOOKUP(E7243,hoja!A:C,3,FALSE),0)</f>
        <v>0445</v>
      </c>
      <c r="I7243" s="24" t="str">
        <f t="shared" si="2125"/>
        <v>502850445</v>
      </c>
      <c r="K7243" s="23">
        <v>202</v>
      </c>
      <c r="L7243" s="23" t="str">
        <f t="shared" si="2126"/>
        <v>REGIONAL</v>
      </c>
      <c r="M7243" s="23" t="s">
        <v>618</v>
      </c>
      <c r="N7243" s="23" t="str" cm="1">
        <f t="array" ref="N7243">IFERROR(IF(M7243="Principal","LES_ACTIVE",LES_INACTIVE),0)</f>
        <v>LES_ACTIVE</v>
      </c>
      <c r="O7243" s="23">
        <f t="shared" si="2127"/>
        <v>25</v>
      </c>
      <c r="P7243" s="23" t="str">
        <f t="shared" si="2128"/>
        <v>502850445Principal</v>
      </c>
    </row>
    <row r="7244" spans="1:16" ht="15" hidden="1" customHeight="1">
      <c r="A7244" s="40" t="s">
        <v>1139</v>
      </c>
      <c r="B7244" s="23" t="str">
        <f>IFERROR(VLOOKUP(A7244,hoja!$A$2:$E$970,4,FALSE),0)</f>
        <v>OCCIDENTE</v>
      </c>
      <c r="C7244" s="23" t="str">
        <f>IFERROR(VLOOKUP(A7244,hoja!$A$2:$E$1370,5,FALSE),0)</f>
        <v>BUENAVENTURA</v>
      </c>
      <c r="D7244" s="23" t="str">
        <f>IFERROR(VLOOKUP(A7244,hoja!A:D,3,FALSE),0)</f>
        <v>50285</v>
      </c>
      <c r="E7244" s="40" t="s">
        <v>683</v>
      </c>
      <c r="F7244" s="23" t="str">
        <f>IFERROR(VLOOKUP(E7244,hoja!$A$2:$E$6970,4,FALSE),0)</f>
        <v>OCCIDENTE</v>
      </c>
      <c r="G7244" s="23" t="str">
        <f>IFERROR(VLOOKUP(E7244,hoja!$A$2:$E$970,5,FALSE),0)</f>
        <v>BUGA</v>
      </c>
      <c r="H7244" s="103" t="str">
        <f>IFERROR(VLOOKUP(E7244,hoja!A:C,3,FALSE),0)</f>
        <v>0411</v>
      </c>
      <c r="I7244" s="24" t="str">
        <f t="shared" si="2125"/>
        <v>502850411</v>
      </c>
      <c r="K7244" s="23">
        <v>113</v>
      </c>
      <c r="L7244" s="23" t="str">
        <f t="shared" si="2126"/>
        <v>REGIONAL</v>
      </c>
      <c r="M7244" s="23" t="s">
        <v>618</v>
      </c>
      <c r="N7244" s="23" t="str" cm="1">
        <f t="array" ref="N7244">IFERROR(IF(M7244="Principal","LES_ACTIVE",LES_INACTIVE),0)</f>
        <v>LES_ACTIVE</v>
      </c>
      <c r="O7244" s="23">
        <f t="shared" si="2127"/>
        <v>25</v>
      </c>
      <c r="P7244" s="23" t="str">
        <f t="shared" si="2128"/>
        <v>502850411Principal</v>
      </c>
    </row>
    <row r="7245" spans="1:16" ht="15" hidden="1" customHeight="1">
      <c r="A7245" s="40" t="s">
        <v>1139</v>
      </c>
      <c r="B7245" s="23" t="str">
        <f>IFERROR(VLOOKUP(A7245,hoja!$A$2:$E$970,4,FALSE),0)</f>
        <v>OCCIDENTE</v>
      </c>
      <c r="C7245" s="23" t="str">
        <f>IFERROR(VLOOKUP(A7245,hoja!$A$2:$E$1370,5,FALSE),0)</f>
        <v>BUENAVENTURA</v>
      </c>
      <c r="D7245" s="23" t="str">
        <f>IFERROR(VLOOKUP(A7245,hoja!A:D,3,FALSE),0)</f>
        <v>50285</v>
      </c>
      <c r="E7245" s="40" t="s">
        <v>660</v>
      </c>
      <c r="F7245" s="23" t="str">
        <f>IFERROR(VLOOKUP(E7245,hoja!$A$2:$E$6970,4,FALSE),0)</f>
        <v>CENTRO</v>
      </c>
      <c r="G7245" s="23" t="str">
        <f>IFERROR(VLOOKUP(E7245,hoja!$A$2:$E$970,5,FALSE),0)</f>
        <v>BOGOTÁ</v>
      </c>
      <c r="H7245" s="103" t="str">
        <f>IFERROR(VLOOKUP(E7245,hoja!A:C,3,FALSE),0)</f>
        <v>0035</v>
      </c>
      <c r="I7245" s="24" t="str">
        <f t="shared" si="2125"/>
        <v>502850035</v>
      </c>
      <c r="K7245" s="23">
        <v>497</v>
      </c>
      <c r="L7245" s="23" t="str">
        <f t="shared" si="2126"/>
        <v>NACIONAL</v>
      </c>
      <c r="M7245" s="23" t="s">
        <v>618</v>
      </c>
      <c r="N7245" s="23" t="str" cm="1">
        <f t="array" ref="N7245">IFERROR(IF(M7245="Principal","LES_ACTIVE",LES_INACTIVE),0)</f>
        <v>LES_ACTIVE</v>
      </c>
      <c r="O7245" s="23">
        <f t="shared" si="2127"/>
        <v>16</v>
      </c>
      <c r="P7245" s="23" t="str">
        <f t="shared" si="2128"/>
        <v>502850035Principal</v>
      </c>
    </row>
    <row r="7246" spans="1:16" ht="15" hidden="1" customHeight="1">
      <c r="A7246" s="40" t="s">
        <v>1139</v>
      </c>
      <c r="B7246" s="23" t="str">
        <f>IFERROR(VLOOKUP(A7246,hoja!$A$2:$E$970,4,FALSE),0)</f>
        <v>OCCIDENTE</v>
      </c>
      <c r="C7246" s="23" t="str">
        <f>IFERROR(VLOOKUP(A7246,hoja!$A$2:$E$1370,5,FALSE),0)</f>
        <v>BUENAVENTURA</v>
      </c>
      <c r="D7246" s="23" t="str">
        <f>IFERROR(VLOOKUP(A7246,hoja!A:D,3,FALSE),0)</f>
        <v>50285</v>
      </c>
      <c r="E7246" s="40" t="s">
        <v>807</v>
      </c>
      <c r="F7246" s="23" t="str">
        <f>IFERROR(VLOOKUP(E7246,hoja!$A$2:$E$6970,4,FALSE),0)</f>
        <v>CENTRO</v>
      </c>
      <c r="G7246" s="23" t="str">
        <f>IFERROR(VLOOKUP(E7246,hoja!$A$2:$E$970,5,FALSE),0)</f>
        <v>BOGOTÁ</v>
      </c>
      <c r="H7246" s="103" t="str">
        <f>IFERROR(VLOOKUP(E7246,hoja!A:C,3,FALSE),0)</f>
        <v>0460</v>
      </c>
      <c r="I7246" s="24" t="str">
        <f t="shared" si="2125"/>
        <v>502850460</v>
      </c>
      <c r="K7246" s="23">
        <v>484</v>
      </c>
      <c r="L7246" s="23" t="str">
        <f t="shared" si="2126"/>
        <v>NACIONAL</v>
      </c>
      <c r="M7246" s="23" t="s">
        <v>618</v>
      </c>
      <c r="N7246" s="23" t="str" cm="1">
        <f t="array" ref="N7246">IFERROR(IF(M7246="Principal","LES_ACTIVE",LES_INACTIVE),0)</f>
        <v>LES_ACTIVE</v>
      </c>
      <c r="O7246" s="23">
        <f t="shared" si="2127"/>
        <v>16</v>
      </c>
      <c r="P7246" s="23" t="str">
        <f t="shared" si="2128"/>
        <v>502850460Principal</v>
      </c>
    </row>
    <row r="7247" spans="1:16" ht="15" hidden="1" customHeight="1">
      <c r="A7247" s="40" t="s">
        <v>1139</v>
      </c>
      <c r="B7247" s="23" t="str">
        <f>IFERROR(VLOOKUP(A7247,hoja!$A$2:$E$970,4,FALSE),0)</f>
        <v>OCCIDENTE</v>
      </c>
      <c r="C7247" s="23" t="str">
        <f>IFERROR(VLOOKUP(A7247,hoja!$A$2:$E$1370,5,FALSE),0)</f>
        <v>BUENAVENTURA</v>
      </c>
      <c r="D7247" s="23" t="str">
        <f>IFERROR(VLOOKUP(A7247,hoja!A:D,3,FALSE),0)</f>
        <v>50285</v>
      </c>
      <c r="E7247" s="40" t="s">
        <v>1317</v>
      </c>
      <c r="F7247" s="23" t="str">
        <f>IFERROR(VLOOKUP(E7247,hoja!$A$2:$E$6970,4,FALSE),0)</f>
        <v>ANTIOQUIA</v>
      </c>
      <c r="G7247" s="23" t="str">
        <f>IFERROR(VLOOKUP(E7247,hoja!$A$2:$E$970,5,FALSE),0)</f>
        <v>MEDELLÍN</v>
      </c>
      <c r="H7247" s="103" t="str">
        <f>IFERROR(VLOOKUP(E7247,hoja!A:C,3,FALSE),0)</f>
        <v>50439</v>
      </c>
      <c r="I7247" s="24" t="str">
        <f t="shared" si="2125"/>
        <v>5028550439</v>
      </c>
      <c r="K7247" s="23">
        <v>471</v>
      </c>
      <c r="L7247" s="23" t="str">
        <f t="shared" si="2126"/>
        <v>NACIONAL</v>
      </c>
      <c r="M7247" s="23" t="s">
        <v>618</v>
      </c>
      <c r="N7247" s="23" t="str" cm="1">
        <f t="array" ref="N7247">IFERROR(IF(M7247="Principal","LES_ACTIVE",LES_INACTIVE),0)</f>
        <v>LES_ACTIVE</v>
      </c>
      <c r="O7247" s="23">
        <f t="shared" si="2127"/>
        <v>16</v>
      </c>
      <c r="P7247" s="23" t="str">
        <f t="shared" si="2128"/>
        <v>5028550439Principal</v>
      </c>
    </row>
    <row r="7248" spans="1:16" ht="15" hidden="1" customHeight="1">
      <c r="A7248" s="40" t="s">
        <v>1139</v>
      </c>
      <c r="B7248" s="23" t="str">
        <f>IFERROR(VLOOKUP(A7248,hoja!$A$2:$E$970,4,FALSE),0)</f>
        <v>OCCIDENTE</v>
      </c>
      <c r="C7248" s="23" t="str">
        <f>IFERROR(VLOOKUP(A7248,hoja!$A$2:$E$1370,5,FALSE),0)</f>
        <v>BUENAVENTURA</v>
      </c>
      <c r="D7248" s="23" t="str">
        <f>IFERROR(VLOOKUP(A7248,hoja!A:D,3,FALSE),0)</f>
        <v>50285</v>
      </c>
      <c r="E7248" s="40" t="s">
        <v>653</v>
      </c>
      <c r="F7248" s="23" t="str">
        <f>IFERROR(VLOOKUP(E7248,hoja!$A$2:$E$6970,4,FALSE),0)</f>
        <v>CENTRO</v>
      </c>
      <c r="G7248" s="23" t="str">
        <f>IFERROR(VLOOKUP(E7248,hoja!$A$2:$E$970,5,FALSE),0)</f>
        <v>MADRID</v>
      </c>
      <c r="H7248" s="103" t="str">
        <f>IFERROR(VLOOKUP(E7248,hoja!A:C,3,FALSE),0)</f>
        <v>2023</v>
      </c>
      <c r="I7248" s="24" t="str">
        <f t="shared" si="2125"/>
        <v>502852023</v>
      </c>
      <c r="K7248" s="23">
        <v>507</v>
      </c>
      <c r="L7248" s="23" t="str">
        <f t="shared" si="2126"/>
        <v>NACIONAL</v>
      </c>
      <c r="M7248" s="23" t="s">
        <v>618</v>
      </c>
      <c r="N7248" s="23" t="str" cm="1">
        <f t="array" ref="N7248">IFERROR(IF(M7248="Principal","LES_ACTIVE",LES_INACTIVE),0)</f>
        <v>LES_ACTIVE</v>
      </c>
      <c r="O7248" s="23">
        <f t="shared" si="2127"/>
        <v>12</v>
      </c>
      <c r="P7248" s="23" t="str">
        <f t="shared" si="2128"/>
        <v>502852023Principal</v>
      </c>
    </row>
    <row r="7249" spans="1:16" ht="15" hidden="1" customHeight="1">
      <c r="A7249" s="40" t="s">
        <v>1139</v>
      </c>
      <c r="B7249" s="23" t="str">
        <f>IFERROR(VLOOKUP(A7249,hoja!$A$2:$E$970,4,FALSE),0)</f>
        <v>OCCIDENTE</v>
      </c>
      <c r="C7249" s="23" t="str">
        <f>IFERROR(VLOOKUP(A7249,hoja!$A$2:$E$1370,5,FALSE),0)</f>
        <v>BUENAVENTURA</v>
      </c>
      <c r="D7249" s="23" t="str">
        <f>IFERROR(VLOOKUP(A7249,hoja!A:D,3,FALSE),0)</f>
        <v>50285</v>
      </c>
      <c r="E7249" s="40" t="s">
        <v>1324</v>
      </c>
      <c r="F7249" s="23" t="str">
        <f>IFERROR(VLOOKUP(E7249,hoja!$A$2:$E$6970,4,FALSE),0)</f>
        <v>CENTRO</v>
      </c>
      <c r="G7249" s="23" t="str">
        <f>IFERROR(VLOOKUP(E7249,hoja!$A$2:$E$970,5,FALSE),0)</f>
        <v>BOGOTÁ</v>
      </c>
      <c r="H7249" s="103" t="str">
        <f>IFERROR(VLOOKUP(E7249,hoja!A:C,3,FALSE),0)</f>
        <v>50673</v>
      </c>
      <c r="I7249" s="24" t="str">
        <f t="shared" si="2125"/>
        <v>5028550673</v>
      </c>
      <c r="K7249" s="23">
        <v>500</v>
      </c>
      <c r="L7249" s="23" t="str">
        <f t="shared" si="2126"/>
        <v>NACIONAL</v>
      </c>
      <c r="M7249" s="23" t="s">
        <v>618</v>
      </c>
      <c r="N7249" s="23" t="str" cm="1">
        <f t="array" ref="N7249">IFERROR(IF(M7249="Principal","LES_ACTIVE",LES_INACTIVE),0)</f>
        <v>LES_ACTIVE</v>
      </c>
      <c r="O7249" s="23">
        <f t="shared" si="2127"/>
        <v>16</v>
      </c>
      <c r="P7249" s="23" t="str">
        <f t="shared" si="2128"/>
        <v>5028550673Principal</v>
      </c>
    </row>
    <row r="7250" spans="1:16" ht="15" hidden="1" customHeight="1">
      <c r="A7250" s="40" t="s">
        <v>1211</v>
      </c>
      <c r="B7250" s="23" t="str">
        <f>IFERROR(VLOOKUP(A7250,hoja!$A$2:$E$970,4,FALSE),0)</f>
        <v>COSTA</v>
      </c>
      <c r="C7250" s="23" t="str">
        <f>IFERROR(VLOOKUP(A7250,hoja!$A$2:$E$1370,5,FALSE),0)</f>
        <v>BARRANQUILLA</v>
      </c>
      <c r="D7250" s="23" t="str">
        <f>IFERROR(VLOOKUP(A7250,hoja!A:D,3,FALSE),0)</f>
        <v>50612</v>
      </c>
      <c r="E7250" s="40" t="s">
        <v>1161</v>
      </c>
      <c r="F7250" s="23" t="str">
        <f>IFERROR(VLOOKUP(E7250,hoja!$A$2:$E$6970,4,FALSE),0)</f>
        <v>ANTIOQUIA</v>
      </c>
      <c r="G7250" s="23" t="str">
        <f>IFERROR(VLOOKUP(E7250,hoja!$A$2:$E$970,5,FALSE),0)</f>
        <v>MEDELLÍN</v>
      </c>
      <c r="H7250" s="103" t="str">
        <f>IFERROR(VLOOKUP(E7250,hoja!A:C,3,FALSE),0)</f>
        <v>50247</v>
      </c>
      <c r="I7250" s="24" t="str">
        <f t="shared" si="2125"/>
        <v>5061250247</v>
      </c>
      <c r="K7250" s="23">
        <v>681</v>
      </c>
      <c r="L7250" s="23" t="str">
        <f t="shared" si="2126"/>
        <v>NACIONAL</v>
      </c>
      <c r="M7250" s="23" t="s">
        <v>618</v>
      </c>
      <c r="N7250" s="23" t="str" cm="1">
        <f t="array" ref="N7250">IFERROR(IF(M7250="Principal","LES_ACTIVE",LES_INACTIVE),0)</f>
        <v>LES_ACTIVE</v>
      </c>
      <c r="O7250" s="23">
        <f t="shared" si="2127"/>
        <v>12</v>
      </c>
      <c r="P7250" s="23" t="str">
        <f t="shared" si="2128"/>
        <v>5061250247Principal</v>
      </c>
    </row>
    <row r="7251" spans="1:16" ht="15" hidden="1" customHeight="1">
      <c r="A7251" s="40" t="s">
        <v>1140</v>
      </c>
      <c r="B7251" s="23" t="str">
        <f>IFERROR(VLOOKUP(A7251,hoja!$A$2:$E$970,4,FALSE),0)</f>
        <v>OCCIDENTE</v>
      </c>
      <c r="C7251" s="23" t="str">
        <f>IFERROR(VLOOKUP(A7251,hoja!$A$2:$E$1370,5,FALSE),0)</f>
        <v>BUENAVENTURA</v>
      </c>
      <c r="D7251" s="23" t="str">
        <f>IFERROR(VLOOKUP(A7251,hoja!A:D,3,FALSE),0)</f>
        <v>50267</v>
      </c>
      <c r="E7251" s="40" t="s">
        <v>650</v>
      </c>
      <c r="F7251" s="23" t="str">
        <f>IFERROR(VLOOKUP(E7251,hoja!$A$2:$E$6970,4,FALSE),0)</f>
        <v>OCCIDENTE</v>
      </c>
      <c r="G7251" s="23" t="str">
        <f>IFERROR(VLOOKUP(E7251,hoja!$A$2:$E$970,5,FALSE),0)</f>
        <v>CALOTO</v>
      </c>
      <c r="H7251" s="103" t="str">
        <f>IFERROR(VLOOKUP(E7251,hoja!A:C,3,FALSE),0)</f>
        <v>0445</v>
      </c>
      <c r="I7251" s="24" t="str">
        <f t="shared" si="2125"/>
        <v>502670445</v>
      </c>
      <c r="K7251" s="23">
        <v>202</v>
      </c>
      <c r="L7251" s="23" t="str">
        <f t="shared" si="2126"/>
        <v>REGIONAL</v>
      </c>
      <c r="M7251" s="23" t="s">
        <v>618</v>
      </c>
      <c r="N7251" s="23" t="str" cm="1">
        <f t="array" ref="N7251">IFERROR(IF(M7251="Principal","LES_ACTIVE",LES_INACTIVE),0)</f>
        <v>LES_ACTIVE</v>
      </c>
      <c r="O7251" s="23">
        <f t="shared" si="2127"/>
        <v>25</v>
      </c>
      <c r="P7251" s="23" t="str">
        <f t="shared" si="2128"/>
        <v>502670445Principal</v>
      </c>
    </row>
    <row r="7252" spans="1:16" ht="15" hidden="1" customHeight="1">
      <c r="A7252" s="40" t="s">
        <v>1140</v>
      </c>
      <c r="B7252" s="23" t="str">
        <f>IFERROR(VLOOKUP(A7252,hoja!$A$2:$E$970,4,FALSE),0)</f>
        <v>OCCIDENTE</v>
      </c>
      <c r="C7252" s="23" t="str">
        <f>IFERROR(VLOOKUP(A7252,hoja!$A$2:$E$1370,5,FALSE),0)</f>
        <v>BUENAVENTURA</v>
      </c>
      <c r="D7252" s="23" t="str">
        <f>IFERROR(VLOOKUP(A7252,hoja!A:D,3,FALSE),0)</f>
        <v>50267</v>
      </c>
      <c r="E7252" s="40" t="s">
        <v>683</v>
      </c>
      <c r="F7252" s="23" t="str">
        <f>IFERROR(VLOOKUP(E7252,hoja!$A$2:$E$6970,4,FALSE),0)</f>
        <v>OCCIDENTE</v>
      </c>
      <c r="G7252" s="23" t="str">
        <f>IFERROR(VLOOKUP(E7252,hoja!$A$2:$E$970,5,FALSE),0)</f>
        <v>BUGA</v>
      </c>
      <c r="H7252" s="103" t="str">
        <f>IFERROR(VLOOKUP(E7252,hoja!A:C,3,FALSE),0)</f>
        <v>0411</v>
      </c>
      <c r="I7252" s="24" t="str">
        <f t="shared" si="2125"/>
        <v>502670411</v>
      </c>
      <c r="K7252" s="23">
        <v>113</v>
      </c>
      <c r="L7252" s="23" t="str">
        <f t="shared" si="2126"/>
        <v>REGIONAL</v>
      </c>
      <c r="M7252" s="23" t="s">
        <v>618</v>
      </c>
      <c r="N7252" s="23" t="str" cm="1">
        <f t="array" ref="N7252">IFERROR(IF(M7252="Principal","LES_ACTIVE",LES_INACTIVE),0)</f>
        <v>LES_ACTIVE</v>
      </c>
      <c r="O7252" s="23">
        <f t="shared" si="2127"/>
        <v>25</v>
      </c>
      <c r="P7252" s="23" t="str">
        <f t="shared" si="2128"/>
        <v>502670411Principal</v>
      </c>
    </row>
    <row r="7253" spans="1:16" ht="15" hidden="1" customHeight="1">
      <c r="A7253" s="40" t="s">
        <v>1140</v>
      </c>
      <c r="B7253" s="23" t="str">
        <f>IFERROR(VLOOKUP(A7253,hoja!$A$2:$E$970,4,FALSE),0)</f>
        <v>OCCIDENTE</v>
      </c>
      <c r="C7253" s="23" t="str">
        <f>IFERROR(VLOOKUP(A7253,hoja!$A$2:$E$1370,5,FALSE),0)</f>
        <v>BUENAVENTURA</v>
      </c>
      <c r="D7253" s="23" t="str">
        <f>IFERROR(VLOOKUP(A7253,hoja!A:D,3,FALSE),0)</f>
        <v>50267</v>
      </c>
      <c r="E7253" s="40" t="s">
        <v>660</v>
      </c>
      <c r="F7253" s="23" t="str">
        <f>IFERROR(VLOOKUP(E7253,hoja!$A$2:$E$6970,4,FALSE),0)</f>
        <v>CENTRO</v>
      </c>
      <c r="G7253" s="23" t="str">
        <f>IFERROR(VLOOKUP(E7253,hoja!$A$2:$E$970,5,FALSE),0)</f>
        <v>BOGOTÁ</v>
      </c>
      <c r="H7253" s="103" t="str">
        <f>IFERROR(VLOOKUP(E7253,hoja!A:C,3,FALSE),0)</f>
        <v>0035</v>
      </c>
      <c r="I7253" s="24" t="str">
        <f t="shared" si="2125"/>
        <v>502670035</v>
      </c>
      <c r="K7253" s="23">
        <v>497</v>
      </c>
      <c r="L7253" s="23" t="str">
        <f t="shared" si="2126"/>
        <v>NACIONAL</v>
      </c>
      <c r="M7253" s="23" t="s">
        <v>618</v>
      </c>
      <c r="N7253" s="23" t="str" cm="1">
        <f t="array" ref="N7253">IFERROR(IF(M7253="Principal","LES_ACTIVE",LES_INACTIVE),0)</f>
        <v>LES_ACTIVE</v>
      </c>
      <c r="O7253" s="23">
        <f t="shared" si="2127"/>
        <v>16</v>
      </c>
      <c r="P7253" s="23" t="str">
        <f t="shared" si="2128"/>
        <v>502670035Principal</v>
      </c>
    </row>
    <row r="7254" spans="1:16" ht="15" hidden="1" customHeight="1">
      <c r="A7254" s="40" t="s">
        <v>1140</v>
      </c>
      <c r="B7254" s="23" t="str">
        <f>IFERROR(VLOOKUP(A7254,hoja!$A$2:$E$970,4,FALSE),0)</f>
        <v>OCCIDENTE</v>
      </c>
      <c r="C7254" s="23" t="str">
        <f>IFERROR(VLOOKUP(A7254,hoja!$A$2:$E$1370,5,FALSE),0)</f>
        <v>BUENAVENTURA</v>
      </c>
      <c r="D7254" s="23" t="str">
        <f>IFERROR(VLOOKUP(A7254,hoja!A:D,3,FALSE),0)</f>
        <v>50267</v>
      </c>
      <c r="E7254" s="40" t="s">
        <v>663</v>
      </c>
      <c r="F7254" s="23" t="str">
        <f>IFERROR(VLOOKUP(E7254,hoja!$A$2:$E$6970,4,FALSE),0)</f>
        <v>CENTRO</v>
      </c>
      <c r="G7254" s="23" t="str">
        <f>IFERROR(VLOOKUP(E7254,hoja!$A$2:$E$970,5,FALSE),0)</f>
        <v>MADRID</v>
      </c>
      <c r="H7254" s="103" t="str">
        <f>IFERROR(VLOOKUP(E7254,hoja!A:C,3,FALSE),0)</f>
        <v>0022</v>
      </c>
      <c r="I7254" s="24" t="str">
        <f t="shared" si="2125"/>
        <v>502670022</v>
      </c>
      <c r="K7254" s="23">
        <v>496</v>
      </c>
      <c r="L7254" s="23" t="str">
        <f t="shared" si="2126"/>
        <v>NACIONAL</v>
      </c>
      <c r="M7254" s="23" t="s">
        <v>618</v>
      </c>
      <c r="N7254" s="23" t="str" cm="1">
        <f t="array" ref="N7254">IFERROR(IF(M7254="Principal","LES_ACTIVE",LES_INACTIVE),0)</f>
        <v>LES_ACTIVE</v>
      </c>
      <c r="O7254" s="23">
        <f t="shared" si="2127"/>
        <v>16</v>
      </c>
      <c r="P7254" s="23" t="str">
        <f t="shared" si="2128"/>
        <v>502670022Principal</v>
      </c>
    </row>
    <row r="7255" spans="1:16" ht="15" hidden="1" customHeight="1">
      <c r="A7255" s="40" t="s">
        <v>1140</v>
      </c>
      <c r="B7255" s="23" t="str">
        <f>IFERROR(VLOOKUP(A7255,hoja!$A$2:$E$970,4,FALSE),0)</f>
        <v>OCCIDENTE</v>
      </c>
      <c r="C7255" s="23" t="str">
        <f>IFERROR(VLOOKUP(A7255,hoja!$A$2:$E$1370,5,FALSE),0)</f>
        <v>BUENAVENTURA</v>
      </c>
      <c r="D7255" s="23" t="str">
        <f>IFERROR(VLOOKUP(A7255,hoja!A:D,3,FALSE),0)</f>
        <v>50267</v>
      </c>
      <c r="E7255" s="40" t="s">
        <v>635</v>
      </c>
      <c r="F7255" s="23" t="str">
        <f>IFERROR(VLOOKUP(E7255,hoja!$A$2:$E$6970,4,FALSE),0)</f>
        <v>CENTRO</v>
      </c>
      <c r="G7255" s="23" t="str">
        <f>IFERROR(VLOOKUP(E7255,hoja!$A$2:$E$970,5,FALSE),0)</f>
        <v>BOGOTÁ</v>
      </c>
      <c r="H7255" s="103" t="str">
        <f>IFERROR(VLOOKUP(E7255,hoja!A:C,3,FALSE),0)</f>
        <v>0021</v>
      </c>
      <c r="I7255" s="24" t="str">
        <f t="shared" si="2125"/>
        <v>502670021</v>
      </c>
      <c r="K7255" s="23">
        <v>483</v>
      </c>
      <c r="L7255" s="23" t="str">
        <f t="shared" si="2126"/>
        <v>NACIONAL</v>
      </c>
      <c r="M7255" s="23" t="s">
        <v>618</v>
      </c>
      <c r="N7255" s="23" t="str" cm="1">
        <f t="array" ref="N7255">IFERROR(IF(M7255="Principal","LES_ACTIVE",LES_INACTIVE),0)</f>
        <v>LES_ACTIVE</v>
      </c>
      <c r="O7255" s="23">
        <f t="shared" si="2127"/>
        <v>16</v>
      </c>
      <c r="P7255" s="23" t="str">
        <f t="shared" si="2128"/>
        <v>502670021Principal</v>
      </c>
    </row>
    <row r="7256" spans="1:16" ht="15" hidden="1" customHeight="1">
      <c r="A7256" s="40" t="s">
        <v>1140</v>
      </c>
      <c r="B7256" s="23" t="str">
        <f>IFERROR(VLOOKUP(A7256,hoja!$A$2:$E$970,4,FALSE),0)</f>
        <v>OCCIDENTE</v>
      </c>
      <c r="C7256" s="23" t="str">
        <f>IFERROR(VLOOKUP(A7256,hoja!$A$2:$E$1370,5,FALSE),0)</f>
        <v>BUENAVENTURA</v>
      </c>
      <c r="D7256" s="23" t="str">
        <f>IFERROR(VLOOKUP(A7256,hoja!A:D,3,FALSE),0)</f>
        <v>50267</v>
      </c>
      <c r="E7256" s="40" t="s">
        <v>807</v>
      </c>
      <c r="F7256" s="23" t="str">
        <f>IFERROR(VLOOKUP(E7256,hoja!$A$2:$E$6970,4,FALSE),0)</f>
        <v>CENTRO</v>
      </c>
      <c r="G7256" s="23" t="str">
        <f>IFERROR(VLOOKUP(E7256,hoja!$A$2:$E$970,5,FALSE),0)</f>
        <v>BOGOTÁ</v>
      </c>
      <c r="H7256" s="103" t="str">
        <f>IFERROR(VLOOKUP(E7256,hoja!A:C,3,FALSE),0)</f>
        <v>0460</v>
      </c>
      <c r="I7256" s="24" t="str">
        <f t="shared" si="2125"/>
        <v>502670460</v>
      </c>
      <c r="K7256" s="23">
        <v>484</v>
      </c>
      <c r="L7256" s="23" t="str">
        <f t="shared" si="2126"/>
        <v>NACIONAL</v>
      </c>
      <c r="M7256" s="23" t="s">
        <v>618</v>
      </c>
      <c r="N7256" s="23" t="str" cm="1">
        <f t="array" ref="N7256">IFERROR(IF(M7256="Principal","LES_ACTIVE",LES_INACTIVE),0)</f>
        <v>LES_ACTIVE</v>
      </c>
      <c r="O7256" s="23">
        <f t="shared" si="2127"/>
        <v>16</v>
      </c>
      <c r="P7256" s="23" t="str">
        <f t="shared" si="2128"/>
        <v>502670460Principal</v>
      </c>
    </row>
    <row r="7257" spans="1:16" ht="15" hidden="1" customHeight="1">
      <c r="A7257" s="40" t="s">
        <v>1140</v>
      </c>
      <c r="B7257" s="23" t="str">
        <f>IFERROR(VLOOKUP(A7257,hoja!$A$2:$E$970,4,FALSE),0)</f>
        <v>OCCIDENTE</v>
      </c>
      <c r="C7257" s="23" t="str">
        <f>IFERROR(VLOOKUP(A7257,hoja!$A$2:$E$1370,5,FALSE),0)</f>
        <v>BUENAVENTURA</v>
      </c>
      <c r="D7257" s="23" t="str">
        <f>IFERROR(VLOOKUP(A7257,hoja!A:D,3,FALSE),0)</f>
        <v>50267</v>
      </c>
      <c r="E7257" s="40" t="s">
        <v>743</v>
      </c>
      <c r="F7257" s="23" t="str">
        <f>IFERROR(VLOOKUP(E7257,hoja!$A$2:$E$6970,4,FALSE),0)</f>
        <v>CENTRO</v>
      </c>
      <c r="G7257" s="23" t="str">
        <f>IFERROR(VLOOKUP(E7257,hoja!$A$2:$E$970,5,FALSE),0)</f>
        <v>BOGOTÁ</v>
      </c>
      <c r="H7257" s="103" t="str">
        <f>IFERROR(VLOOKUP(E7257,hoja!A:C,3,FALSE),0)</f>
        <v>0461</v>
      </c>
      <c r="I7257" s="24" t="str">
        <f t="shared" ref="I7257:I7267" si="2129">D7257&amp;H7257</f>
        <v>502670461</v>
      </c>
      <c r="K7257" s="23">
        <v>474</v>
      </c>
      <c r="L7257" s="23" t="str">
        <f t="shared" si="2126"/>
        <v>NACIONAL</v>
      </c>
      <c r="M7257" s="23" t="s">
        <v>618</v>
      </c>
      <c r="N7257" s="23" t="str" cm="1">
        <f t="array" ref="N7257">IFERROR(IF(M7257="Principal","LES_ACTIVE",LES_INACTIVE),0)</f>
        <v>LES_ACTIVE</v>
      </c>
      <c r="O7257" s="23">
        <f t="shared" si="2127"/>
        <v>16</v>
      </c>
      <c r="P7257" s="23" t="str">
        <f t="shared" si="2128"/>
        <v>502670461Principal</v>
      </c>
    </row>
    <row r="7258" spans="1:16" ht="15" hidden="1" customHeight="1">
      <c r="A7258" s="40" t="s">
        <v>1140</v>
      </c>
      <c r="B7258" s="23" t="str">
        <f>IFERROR(VLOOKUP(A7258,hoja!$A$2:$E$970,4,FALSE),0)</f>
        <v>OCCIDENTE</v>
      </c>
      <c r="C7258" s="23" t="str">
        <f>IFERROR(VLOOKUP(A7258,hoja!$A$2:$E$1370,5,FALSE),0)</f>
        <v>BUENAVENTURA</v>
      </c>
      <c r="D7258" s="23" t="str">
        <f>IFERROR(VLOOKUP(A7258,hoja!A:D,3,FALSE),0)</f>
        <v>50267</v>
      </c>
      <c r="E7258" s="40" t="s">
        <v>1317</v>
      </c>
      <c r="F7258" s="23" t="str">
        <f>IFERROR(VLOOKUP(E7258,hoja!$A$2:$E$6970,4,FALSE),0)</f>
        <v>ANTIOQUIA</v>
      </c>
      <c r="G7258" s="23" t="str">
        <f>IFERROR(VLOOKUP(E7258,hoja!$A$2:$E$970,5,FALSE),0)</f>
        <v>MEDELLÍN</v>
      </c>
      <c r="H7258" s="103" t="str">
        <f>IFERROR(VLOOKUP(E7258,hoja!A:C,3,FALSE),0)</f>
        <v>50439</v>
      </c>
      <c r="I7258" s="24" t="str">
        <f t="shared" si="2129"/>
        <v>5026750439</v>
      </c>
      <c r="K7258" s="23">
        <v>471</v>
      </c>
      <c r="L7258" s="23" t="str">
        <f t="shared" si="2126"/>
        <v>NACIONAL</v>
      </c>
      <c r="M7258" s="23" t="s">
        <v>618</v>
      </c>
      <c r="N7258" s="23" t="str" cm="1">
        <f t="array" ref="N7258">IFERROR(IF(M7258="Principal","LES_ACTIVE",LES_INACTIVE),0)</f>
        <v>LES_ACTIVE</v>
      </c>
      <c r="O7258" s="23">
        <f t="shared" si="2127"/>
        <v>16</v>
      </c>
      <c r="P7258" s="23" t="str">
        <f t="shared" si="2128"/>
        <v>5026750439Principal</v>
      </c>
    </row>
    <row r="7259" spans="1:16" ht="15" hidden="1" customHeight="1">
      <c r="A7259" s="40" t="s">
        <v>1140</v>
      </c>
      <c r="B7259" s="23" t="str">
        <f>IFERROR(VLOOKUP(A7259,hoja!$A$2:$E$970,4,FALSE),0)</f>
        <v>OCCIDENTE</v>
      </c>
      <c r="C7259" s="23" t="str">
        <f>IFERROR(VLOOKUP(A7259,hoja!$A$2:$E$1370,5,FALSE),0)</f>
        <v>BUENAVENTURA</v>
      </c>
      <c r="D7259" s="23" t="str">
        <f>IFERROR(VLOOKUP(A7259,hoja!A:D,3,FALSE),0)</f>
        <v>50267</v>
      </c>
      <c r="E7259" s="40" t="s">
        <v>617</v>
      </c>
      <c r="F7259" s="23" t="str">
        <f>IFERROR(VLOOKUP(E7259,hoja!$A$2:$E$6970,4,FALSE),0)</f>
        <v>ANTIOQUIA</v>
      </c>
      <c r="G7259" s="23" t="str">
        <f>IFERROR(VLOOKUP(E7259,hoja!$A$2:$E$970,5,FALSE),0)</f>
        <v>MEDELLÍN</v>
      </c>
      <c r="H7259" s="103">
        <f>IFERROR(VLOOKUP(E7259,hoja!A:C,3,FALSE),0)</f>
        <v>50443</v>
      </c>
      <c r="I7259" s="24" t="str">
        <f t="shared" si="2129"/>
        <v>5026750443</v>
      </c>
      <c r="K7259" s="23">
        <v>477</v>
      </c>
      <c r="L7259" s="23" t="str">
        <f t="shared" si="2126"/>
        <v>NACIONAL</v>
      </c>
      <c r="M7259" s="23" t="s">
        <v>618</v>
      </c>
      <c r="N7259" s="23" t="str" cm="1">
        <f t="array" ref="N7259">IFERROR(IF(M7259="Principal","LES_ACTIVE",LES_INACTIVE),0)</f>
        <v>LES_ACTIVE</v>
      </c>
      <c r="O7259" s="23">
        <f t="shared" si="2127"/>
        <v>16</v>
      </c>
      <c r="P7259" s="23" t="str">
        <f t="shared" si="2128"/>
        <v>5026750443Principal</v>
      </c>
    </row>
    <row r="7260" spans="1:16" ht="15" hidden="1" customHeight="1">
      <c r="A7260" s="40" t="s">
        <v>1140</v>
      </c>
      <c r="B7260" s="23" t="str">
        <f>IFERROR(VLOOKUP(A7260,hoja!$A$2:$E$970,4,FALSE),0)</f>
        <v>OCCIDENTE</v>
      </c>
      <c r="C7260" s="23" t="str">
        <f>IFERROR(VLOOKUP(A7260,hoja!$A$2:$E$1370,5,FALSE),0)</f>
        <v>BUENAVENTURA</v>
      </c>
      <c r="D7260" s="23" t="str">
        <f>IFERROR(VLOOKUP(A7260,hoja!A:D,3,FALSE),0)</f>
        <v>50267</v>
      </c>
      <c r="E7260" s="40" t="s">
        <v>653</v>
      </c>
      <c r="F7260" s="23" t="str">
        <f>IFERROR(VLOOKUP(E7260,hoja!$A$2:$E$6970,4,FALSE),0)</f>
        <v>CENTRO</v>
      </c>
      <c r="G7260" s="23" t="str">
        <f>IFERROR(VLOOKUP(E7260,hoja!$A$2:$E$970,5,FALSE),0)</f>
        <v>MADRID</v>
      </c>
      <c r="H7260" s="103" t="str">
        <f>IFERROR(VLOOKUP(E7260,hoja!A:C,3,FALSE),0)</f>
        <v>2023</v>
      </c>
      <c r="I7260" s="24" t="str">
        <f t="shared" si="2129"/>
        <v>502672023</v>
      </c>
      <c r="K7260" s="23">
        <v>507</v>
      </c>
      <c r="L7260" s="23" t="str">
        <f t="shared" si="2126"/>
        <v>NACIONAL</v>
      </c>
      <c r="M7260" s="23" t="s">
        <v>618</v>
      </c>
      <c r="N7260" s="23" t="str" cm="1">
        <f t="array" ref="N7260">IFERROR(IF(M7260="Principal","LES_ACTIVE",LES_INACTIVE),0)</f>
        <v>LES_ACTIVE</v>
      </c>
      <c r="O7260" s="23">
        <f t="shared" si="2127"/>
        <v>12</v>
      </c>
      <c r="P7260" s="23" t="str">
        <f t="shared" si="2128"/>
        <v>502672023Principal</v>
      </c>
    </row>
    <row r="7261" spans="1:16" ht="15" hidden="1" customHeight="1">
      <c r="A7261" s="40" t="s">
        <v>1140</v>
      </c>
      <c r="B7261" s="23" t="str">
        <f>IFERROR(VLOOKUP(A7261,hoja!$A$2:$E$970,4,FALSE),0)</f>
        <v>OCCIDENTE</v>
      </c>
      <c r="C7261" s="23" t="str">
        <f>IFERROR(VLOOKUP(A7261,hoja!$A$2:$E$1370,5,FALSE),0)</f>
        <v>BUENAVENTURA</v>
      </c>
      <c r="D7261" s="23" t="str">
        <f>IFERROR(VLOOKUP(A7261,hoja!A:D,3,FALSE),0)</f>
        <v>50267</v>
      </c>
      <c r="E7261" s="40" t="s">
        <v>641</v>
      </c>
      <c r="F7261" s="23" t="str">
        <f>IFERROR(VLOOKUP(E7261,hoja!$A$2:$E$6970,4,FALSE),0)</f>
        <v>ANTIOQUIA</v>
      </c>
      <c r="G7261" s="23" t="str">
        <f>IFERROR(VLOOKUP(E7261,hoja!$A$2:$E$970,5,FALSE),0)</f>
        <v>MEDELLÍN</v>
      </c>
      <c r="H7261" s="103" t="str">
        <f>IFERROR(VLOOKUP(E7261,hoja!A:C,3,FALSE),0)</f>
        <v>0079</v>
      </c>
      <c r="I7261" s="24" t="str">
        <f t="shared" si="2129"/>
        <v>502670079</v>
      </c>
      <c r="K7261" s="23">
        <v>470</v>
      </c>
      <c r="L7261" s="23" t="str">
        <f t="shared" ref="L7261:L7276" si="2130">IF(B7261=F7261,"REGIONAL","NACIONAL")</f>
        <v>NACIONAL</v>
      </c>
      <c r="M7261" s="23" t="s">
        <v>618</v>
      </c>
      <c r="N7261" s="23" t="str" cm="1">
        <f t="array" ref="N7261">IFERROR(IF(M7261="Principal","LES_ACTIVE",LES_INACTIVE),0)</f>
        <v>LES_ACTIVE</v>
      </c>
      <c r="O7261" s="23">
        <f t="shared" ref="O7261:O7287" si="2131">IF(K7261&lt;=250,25,IF(K7261&lt;=500,16,IF(K7261&lt;=800,12,IF(K7261&lt;=1100,8,IF(K7261&lt;=1400,6,IF(K7261&lt;=1700,5))))))</f>
        <v>16</v>
      </c>
      <c r="P7261" s="23" t="str">
        <f t="shared" ref="P7261:P7287" si="2132">D7261&amp;H7261&amp;M7261</f>
        <v>502670079Principal</v>
      </c>
    </row>
    <row r="7262" spans="1:16" ht="15" hidden="1" customHeight="1">
      <c r="A7262" s="40" t="s">
        <v>1140</v>
      </c>
      <c r="B7262" s="23" t="str">
        <f>IFERROR(VLOOKUP(A7262,hoja!$A$2:$E$970,4,FALSE),0)</f>
        <v>OCCIDENTE</v>
      </c>
      <c r="C7262" s="23" t="str">
        <f>IFERROR(VLOOKUP(A7262,hoja!$A$2:$E$1370,5,FALSE),0)</f>
        <v>BUENAVENTURA</v>
      </c>
      <c r="D7262" s="23" t="str">
        <f>IFERROR(VLOOKUP(A7262,hoja!A:D,3,FALSE),0)</f>
        <v>50267</v>
      </c>
      <c r="E7262" s="40" t="s">
        <v>642</v>
      </c>
      <c r="F7262" s="23" t="str">
        <f>IFERROR(VLOOKUP(E7262,hoja!$A$2:$E$6970,4,FALSE),0)</f>
        <v>COSTA</v>
      </c>
      <c r="G7262" s="23" t="str">
        <f>IFERROR(VLOOKUP(E7262,hoja!$A$2:$E$970,5,FALSE),0)</f>
        <v>BARRANQUILLA</v>
      </c>
      <c r="H7262" s="103" t="str">
        <f>IFERROR(VLOOKUP(E7262,hoja!A:C,3,FALSE),0)</f>
        <v>0111</v>
      </c>
      <c r="I7262" s="24" t="str">
        <f t="shared" si="2129"/>
        <v>502670111</v>
      </c>
      <c r="K7262" s="23">
        <v>1144</v>
      </c>
      <c r="L7262" s="23" t="str">
        <f t="shared" si="2130"/>
        <v>NACIONAL</v>
      </c>
      <c r="M7262" s="23" t="s">
        <v>618</v>
      </c>
      <c r="N7262" s="23" t="str" cm="1">
        <f t="array" ref="N7262">IFERROR(IF(M7262="Principal","LES_ACTIVE",LES_INACTIVE),0)</f>
        <v>LES_ACTIVE</v>
      </c>
      <c r="O7262" s="23">
        <f t="shared" si="2131"/>
        <v>6</v>
      </c>
      <c r="P7262" s="23" t="str">
        <f t="shared" si="2132"/>
        <v>502670111Principal</v>
      </c>
    </row>
    <row r="7263" spans="1:16" ht="15" hidden="1" customHeight="1">
      <c r="A7263" s="40" t="s">
        <v>1140</v>
      </c>
      <c r="B7263" s="23" t="str">
        <f>IFERROR(VLOOKUP(A7263,hoja!$A$2:$E$970,4,FALSE),0)</f>
        <v>OCCIDENTE</v>
      </c>
      <c r="C7263" s="23" t="str">
        <f>IFERROR(VLOOKUP(A7263,hoja!$A$2:$E$1370,5,FALSE),0)</f>
        <v>BUENAVENTURA</v>
      </c>
      <c r="D7263" s="23" t="str">
        <f>IFERROR(VLOOKUP(A7263,hoja!A:D,3,FALSE),0)</f>
        <v>50267</v>
      </c>
      <c r="E7263" s="40" t="s">
        <v>672</v>
      </c>
      <c r="F7263" s="23" t="str">
        <f>IFERROR(VLOOKUP(E7263,hoja!$A$2:$E$6970,4,FALSE),0)</f>
        <v>ANTIOQUIA</v>
      </c>
      <c r="G7263" s="23" t="str">
        <f>IFERROR(VLOOKUP(E7263,hoja!$A$2:$E$970,5,FALSE),0)</f>
        <v>MEDELLÍN</v>
      </c>
      <c r="H7263" s="103" t="str">
        <f>IFERROR(VLOOKUP(E7263,hoja!A:C,3,FALSE),0)</f>
        <v>0092</v>
      </c>
      <c r="I7263" s="24" t="str">
        <f t="shared" si="2129"/>
        <v>502670092</v>
      </c>
      <c r="K7263" s="23">
        <v>462</v>
      </c>
      <c r="L7263" s="23" t="str">
        <f t="shared" si="2130"/>
        <v>NACIONAL</v>
      </c>
      <c r="M7263" s="23" t="s">
        <v>618</v>
      </c>
      <c r="N7263" s="23" t="str" cm="1">
        <f t="array" ref="N7263">IFERROR(IF(M7263="Principal","LES_ACTIVE",LES_INACTIVE),0)</f>
        <v>LES_ACTIVE</v>
      </c>
      <c r="O7263" s="23">
        <f t="shared" si="2131"/>
        <v>16</v>
      </c>
      <c r="P7263" s="23" t="str">
        <f t="shared" si="2132"/>
        <v>502670092Principal</v>
      </c>
    </row>
    <row r="7264" spans="1:16" ht="15" hidden="1" customHeight="1">
      <c r="A7264" s="40" t="s">
        <v>1140</v>
      </c>
      <c r="B7264" s="23" t="str">
        <f>IFERROR(VLOOKUP(A7264,hoja!$A$2:$E$970,4,FALSE),0)</f>
        <v>OCCIDENTE</v>
      </c>
      <c r="C7264" s="23" t="str">
        <f>IFERROR(VLOOKUP(A7264,hoja!$A$2:$E$1370,5,FALSE),0)</f>
        <v>BUENAVENTURA</v>
      </c>
      <c r="D7264" s="23" t="str">
        <f>IFERROR(VLOOKUP(A7264,hoja!A:D,3,FALSE),0)</f>
        <v>50267</v>
      </c>
      <c r="E7264" s="40" t="s">
        <v>644</v>
      </c>
      <c r="F7264" s="23" t="str">
        <f>IFERROR(VLOOKUP(E7264,hoja!$A$2:$E$6970,4,FALSE),0)</f>
        <v>OCCIDENTE</v>
      </c>
      <c r="G7264" s="23" t="str">
        <f>IFERROR(VLOOKUP(E7264,hoja!$A$2:$E$970,5,FALSE),0)</f>
        <v>PEREIRA</v>
      </c>
      <c r="H7264" s="103" t="str">
        <f>IFERROR(VLOOKUP(E7264,hoja!A:C,3,FALSE),0)</f>
        <v>0198</v>
      </c>
      <c r="I7264" s="24" t="str">
        <f t="shared" si="2129"/>
        <v>502670198</v>
      </c>
      <c r="K7264" s="23">
        <v>261</v>
      </c>
      <c r="L7264" s="23" t="str">
        <f t="shared" si="2130"/>
        <v>REGIONAL</v>
      </c>
      <c r="M7264" s="23" t="s">
        <v>618</v>
      </c>
      <c r="N7264" s="23" t="str" cm="1">
        <f t="array" ref="N7264">IFERROR(IF(M7264="Principal","LES_ACTIVE",LES_INACTIVE),0)</f>
        <v>LES_ACTIVE</v>
      </c>
      <c r="O7264" s="23">
        <f t="shared" si="2131"/>
        <v>16</v>
      </c>
      <c r="P7264" s="23" t="str">
        <f t="shared" si="2132"/>
        <v>502670198Principal</v>
      </c>
    </row>
    <row r="7265" spans="1:16" ht="15" hidden="1" customHeight="1">
      <c r="A7265" s="40" t="s">
        <v>1140</v>
      </c>
      <c r="B7265" s="23" t="str">
        <f>IFERROR(VLOOKUP(A7265,hoja!$A$2:$E$970,4,FALSE),0)</f>
        <v>OCCIDENTE</v>
      </c>
      <c r="C7265" s="23" t="str">
        <f>IFERROR(VLOOKUP(A7265,hoja!$A$2:$E$1370,5,FALSE),0)</f>
        <v>BUENAVENTURA</v>
      </c>
      <c r="D7265" s="23" t="str">
        <f>IFERROR(VLOOKUP(A7265,hoja!A:D,3,FALSE),0)</f>
        <v>50267</v>
      </c>
      <c r="E7265" s="40" t="s">
        <v>645</v>
      </c>
      <c r="F7265" s="23" t="str">
        <f>IFERROR(VLOOKUP(E7265,hoja!$A$2:$E$6970,4,FALSE),0)</f>
        <v>OCCIDENTE</v>
      </c>
      <c r="G7265" s="23" t="str">
        <f>IFERROR(VLOOKUP(E7265,hoja!$A$2:$E$970,5,FALSE),0)</f>
        <v>CALI</v>
      </c>
      <c r="H7265" s="103" t="str">
        <f>IFERROR(VLOOKUP(E7265,hoja!A:C,3,FALSE),0)</f>
        <v>0410</v>
      </c>
      <c r="I7265" s="24" t="str">
        <f t="shared" si="2129"/>
        <v>502670410</v>
      </c>
      <c r="K7265" s="23">
        <v>158</v>
      </c>
      <c r="L7265" s="23" t="str">
        <f t="shared" si="2130"/>
        <v>REGIONAL</v>
      </c>
      <c r="M7265" s="23" t="s">
        <v>618</v>
      </c>
      <c r="N7265" s="23" t="str" cm="1">
        <f t="array" ref="N7265">IFERROR(IF(M7265="Principal","LES_ACTIVE",LES_INACTIVE),0)</f>
        <v>LES_ACTIVE</v>
      </c>
      <c r="O7265" s="23">
        <f t="shared" si="2131"/>
        <v>25</v>
      </c>
      <c r="P7265" s="23" t="str">
        <f t="shared" si="2132"/>
        <v>502670410Principal</v>
      </c>
    </row>
    <row r="7266" spans="1:16" ht="15" hidden="1" customHeight="1">
      <c r="A7266" s="40" t="s">
        <v>1140</v>
      </c>
      <c r="B7266" s="23" t="str">
        <f>IFERROR(VLOOKUP(A7266,hoja!$A$2:$E$970,4,FALSE),0)</f>
        <v>OCCIDENTE</v>
      </c>
      <c r="C7266" s="23" t="str">
        <f>IFERROR(VLOOKUP(A7266,hoja!$A$2:$E$1370,5,FALSE),0)</f>
        <v>BUENAVENTURA</v>
      </c>
      <c r="D7266" s="23" t="str">
        <f>IFERROR(VLOOKUP(A7266,hoja!A:D,3,FALSE),0)</f>
        <v>50267</v>
      </c>
      <c r="E7266" s="40" t="s">
        <v>1324</v>
      </c>
      <c r="F7266" s="23" t="str">
        <f>IFERROR(VLOOKUP(E7266,hoja!$A$2:$E$6970,4,FALSE),0)</f>
        <v>CENTRO</v>
      </c>
      <c r="G7266" s="23" t="str">
        <f>IFERROR(VLOOKUP(E7266,hoja!$A$2:$E$970,5,FALSE),0)</f>
        <v>BOGOTÁ</v>
      </c>
      <c r="H7266" s="103" t="str">
        <f>IFERROR(VLOOKUP(E7266,hoja!A:C,3,FALSE),0)</f>
        <v>50673</v>
      </c>
      <c r="I7266" s="24" t="str">
        <f t="shared" si="2129"/>
        <v>5026750673</v>
      </c>
      <c r="K7266" s="23">
        <v>500</v>
      </c>
      <c r="L7266" s="23" t="str">
        <f t="shared" si="2130"/>
        <v>NACIONAL</v>
      </c>
      <c r="M7266" s="23" t="s">
        <v>618</v>
      </c>
      <c r="N7266" s="23" t="str" cm="1">
        <f t="array" ref="N7266">IFERROR(IF(M7266="Principal","LES_ACTIVE",LES_INACTIVE),0)</f>
        <v>LES_ACTIVE</v>
      </c>
      <c r="O7266" s="23">
        <f t="shared" si="2131"/>
        <v>16</v>
      </c>
      <c r="P7266" s="23" t="str">
        <f t="shared" si="2132"/>
        <v>5026750673Principal</v>
      </c>
    </row>
    <row r="7267" spans="1:16" ht="15" hidden="1" customHeight="1">
      <c r="A7267" s="40" t="s">
        <v>928</v>
      </c>
      <c r="B7267" s="23" t="str">
        <f>IFERROR(VLOOKUP(A7267,hoja!$A$2:$E$970,4,FALSE),0)</f>
        <v>CENTRO</v>
      </c>
      <c r="C7267" s="23" t="str">
        <f>IFERROR(VLOOKUP(A7267,hoja!$A$2:$E$1370,5,FALSE),0)</f>
        <v>TENJO</v>
      </c>
      <c r="D7267" s="23" t="str">
        <f>IFERROR(VLOOKUP(A7267,hoja!A:D,3,FALSE),0)</f>
        <v>60122</v>
      </c>
      <c r="E7267" s="40" t="s">
        <v>645</v>
      </c>
      <c r="F7267" s="23" t="str">
        <f>IFERROR(VLOOKUP(E7267,hoja!$A$2:$E$6970,4,FALSE),0)</f>
        <v>OCCIDENTE</v>
      </c>
      <c r="G7267" s="23" t="str">
        <f>IFERROR(VLOOKUP(E7267,hoja!$A$2:$E$970,5,FALSE),0)</f>
        <v>CALI</v>
      </c>
      <c r="H7267" s="103" t="str">
        <f>IFERROR(VLOOKUP(E7267,hoja!A:C,3,FALSE),0)</f>
        <v>0410</v>
      </c>
      <c r="I7267" s="24" t="str">
        <f t="shared" si="2129"/>
        <v>601220410</v>
      </c>
      <c r="K7267" s="23">
        <v>469</v>
      </c>
      <c r="L7267" s="23" t="str">
        <f t="shared" si="2130"/>
        <v>NACIONAL</v>
      </c>
      <c r="M7267" s="23" t="s">
        <v>618</v>
      </c>
      <c r="N7267" s="23" t="str" cm="1">
        <f t="array" ref="N7267">IFERROR(IF(M7267="Principal","LES_ACTIVE",LES_INACTIVE),0)</f>
        <v>LES_ACTIVE</v>
      </c>
      <c r="O7267" s="23">
        <f t="shared" si="2131"/>
        <v>16</v>
      </c>
      <c r="P7267" s="23" t="str">
        <f t="shared" si="2132"/>
        <v>601220410Principal</v>
      </c>
    </row>
    <row r="7268" spans="1:16" ht="15" hidden="1" customHeight="1">
      <c r="A7268" s="40" t="s">
        <v>647</v>
      </c>
      <c r="B7268" s="23" t="str">
        <f>IFERROR(VLOOKUP(A7268,hoja!$A$2:$E$970,4,FALSE),0)</f>
        <v>CENTRO</v>
      </c>
      <c r="C7268" s="23" t="str">
        <f>IFERROR(VLOOKUP(A7268,hoja!$A$2:$E$1370,5,FALSE),0)</f>
        <v>TOCANCIPÁ</v>
      </c>
      <c r="D7268" s="23" t="str">
        <f>IFERROR(VLOOKUP(A7268,hoja!A:D,3,FALSE),0)</f>
        <v>2058</v>
      </c>
      <c r="E7268" s="40" t="s">
        <v>672</v>
      </c>
      <c r="F7268" s="23" t="str">
        <f>IFERROR(VLOOKUP(E7268,hoja!$A$2:$E$6970,4,FALSE),0)</f>
        <v>ANTIOQUIA</v>
      </c>
      <c r="G7268" s="23" t="str">
        <f>IFERROR(VLOOKUP(E7268,hoja!$A$2:$E$970,5,FALSE),0)</f>
        <v>MEDELLÍN</v>
      </c>
      <c r="H7268" s="103" t="str">
        <f>IFERROR(VLOOKUP(E7268,hoja!A:C,3,FALSE),0)</f>
        <v>0092</v>
      </c>
      <c r="I7268" s="24" t="str">
        <f t="shared" ref="I7268:I7287" si="2133">D7268&amp;H7268</f>
        <v>20580092</v>
      </c>
      <c r="K7268" s="23">
        <v>457</v>
      </c>
      <c r="L7268" s="23" t="str">
        <f t="shared" si="2130"/>
        <v>NACIONAL</v>
      </c>
      <c r="M7268" s="23" t="s">
        <v>618</v>
      </c>
      <c r="N7268" s="23" t="str" cm="1">
        <f t="array" ref="N7268">IFERROR(IF(M7268="Principal","LES_ACTIVE",LES_INACTIVE),0)</f>
        <v>LES_ACTIVE</v>
      </c>
      <c r="O7268" s="23">
        <f t="shared" si="2131"/>
        <v>16</v>
      </c>
      <c r="P7268" s="23" t="str">
        <f t="shared" si="2132"/>
        <v>20580092Principal</v>
      </c>
    </row>
    <row r="7269" spans="1:16" ht="15" hidden="1" customHeight="1">
      <c r="A7269" s="40" t="s">
        <v>666</v>
      </c>
      <c r="B7269" s="23" t="str">
        <f>IFERROR(VLOOKUP(A7269,hoja!$A$2:$E$970,4,FALSE),0)</f>
        <v>COSTA</v>
      </c>
      <c r="C7269" s="23" t="str">
        <f>IFERROR(VLOOKUP(A7269,hoja!$A$2:$E$1370,5,FALSE),0)</f>
        <v>SINCELEJO</v>
      </c>
      <c r="D7269" s="23" t="str">
        <f>IFERROR(VLOOKUP(A7269,hoja!A:D,3,FALSE),0)</f>
        <v>0382</v>
      </c>
      <c r="E7269" s="40" t="s">
        <v>636</v>
      </c>
      <c r="F7269" s="23" t="str">
        <f>IFERROR(VLOOKUP(E7269,hoja!$A$2:$E$6970,4,FALSE),0)</f>
        <v>CENTRO</v>
      </c>
      <c r="G7269" s="23" t="str">
        <f>IFERROR(VLOOKUP(E7269,hoja!$A$2:$E$970,5,FALSE),0)</f>
        <v>DUITAMA</v>
      </c>
      <c r="H7269" s="103" t="str">
        <f>IFERROR(VLOOKUP(E7269,hoja!A:C,3,FALSE),0)</f>
        <v>0441</v>
      </c>
      <c r="I7269" s="24" t="str">
        <f t="shared" si="2133"/>
        <v>03820441</v>
      </c>
      <c r="K7269" s="23">
        <v>973</v>
      </c>
      <c r="L7269" s="23" t="str">
        <f t="shared" si="2130"/>
        <v>NACIONAL</v>
      </c>
      <c r="M7269" s="23" t="s">
        <v>1238</v>
      </c>
      <c r="N7269" s="23" cm="1">
        <f t="array" aca="1" ref="N7269" ca="1">IFERROR(IF(M7269="Principal","LES_ACTIVE",LES_INACTIVE),0)</f>
        <v>0</v>
      </c>
      <c r="O7269" s="23">
        <f t="shared" si="2131"/>
        <v>8</v>
      </c>
      <c r="P7269" s="23" t="str">
        <f t="shared" si="2132"/>
        <v>03820441Remedios</v>
      </c>
    </row>
    <row r="7270" spans="1:16" ht="15" hidden="1" customHeight="1">
      <c r="A7270" s="26" t="s">
        <v>723</v>
      </c>
      <c r="B7270" s="23" t="str">
        <f>IFERROR(VLOOKUP(A7270,hoja!$A$2:$E$970,4,FALSE),0)</f>
        <v>COSTA</v>
      </c>
      <c r="C7270" s="23" t="str">
        <f>IFERROR(VLOOKUP(A7270,hoja!$A$2:$E$1370,5,FALSE),0)</f>
        <v>SANTA MARTA</v>
      </c>
      <c r="D7270" s="23" t="str">
        <f>IFERROR(VLOOKUP(A7270,hoja!A:D,3,FALSE),0)</f>
        <v>0118</v>
      </c>
      <c r="E7270" s="23" t="s">
        <v>668</v>
      </c>
      <c r="F7270" s="23" t="str">
        <f>IFERROR(VLOOKUP(E7270,hoja!$A$2:$E$6970,4,FALSE),0)</f>
        <v>COSTA</v>
      </c>
      <c r="G7270" s="23" t="str">
        <f>IFERROR(VLOOKUP(E7270,hoja!$A$2:$E$970,5,FALSE),0)</f>
        <v>VALLEDUPAR</v>
      </c>
      <c r="H7270" s="103" t="str">
        <f>IFERROR(VLOOKUP(E7270,hoja!A:C,3,FALSE),0)</f>
        <v>0447</v>
      </c>
      <c r="I7270" s="24" t="str">
        <f t="shared" si="2133"/>
        <v>01180447</v>
      </c>
      <c r="J7270" s="23">
        <v>6</v>
      </c>
      <c r="K7270" s="23">
        <v>232</v>
      </c>
      <c r="L7270" s="23" t="str">
        <f t="shared" si="2130"/>
        <v>REGIONAL</v>
      </c>
      <c r="M7270" s="23" t="s">
        <v>1509</v>
      </c>
      <c r="N7270" s="23" cm="1">
        <f t="array" aca="1" ref="N7270" ca="1">IFERROR(IF(M7270="Principal","LES_ACTIVE",LES_INACTIVE),0)</f>
        <v>0</v>
      </c>
      <c r="O7270" s="23">
        <f t="shared" si="2131"/>
        <v>25</v>
      </c>
      <c r="P7270" s="23" t="str">
        <f t="shared" si="2132"/>
        <v>01180447Fonseca</v>
      </c>
    </row>
    <row r="7271" spans="1:16" ht="15" hidden="1" customHeight="1">
      <c r="A7271" s="40" t="s">
        <v>726</v>
      </c>
      <c r="B7271" s="23" t="str">
        <f>IFERROR(VLOOKUP(A7271,hoja!$A$2:$E$970,4,FALSE),0)</f>
        <v>OCCIDENTE</v>
      </c>
      <c r="C7271" s="23" t="str">
        <f>IFERROR(VLOOKUP(A7271,hoja!$A$2:$E$1370,5,FALSE),0)</f>
        <v>TUMACO</v>
      </c>
      <c r="D7271" s="23" t="str">
        <f>IFERROR(VLOOKUP(A7271,hoja!A:D,3,FALSE),0)</f>
        <v>0396</v>
      </c>
      <c r="E7271" s="40" t="s">
        <v>635</v>
      </c>
      <c r="F7271" s="23" t="str">
        <f>IFERROR(VLOOKUP(E7271,hoja!$A$2:$E$6970,4,FALSE),0)</f>
        <v>CENTRO</v>
      </c>
      <c r="G7271" s="23" t="str">
        <f>IFERROR(VLOOKUP(E7271,hoja!$A$2:$E$970,5,FALSE),0)</f>
        <v>BOGOTÁ</v>
      </c>
      <c r="H7271" s="103" t="str">
        <f>IFERROR(VLOOKUP(E7271,hoja!A:C,3,FALSE),0)</f>
        <v>0021</v>
      </c>
      <c r="I7271" s="24" t="str">
        <f t="shared" si="2133"/>
        <v>03960021</v>
      </c>
      <c r="K7271" s="23">
        <v>1016</v>
      </c>
      <c r="L7271" s="23" t="str">
        <f t="shared" si="2130"/>
        <v>NACIONAL</v>
      </c>
      <c r="M7271" s="23" t="s">
        <v>951</v>
      </c>
      <c r="N7271" s="23" cm="1">
        <f t="array" aca="1" ref="N7271" ca="1">IFERROR(IF(M7271="Principal","LES_ACTIVE",LES_INACTIVE),0)</f>
        <v>0</v>
      </c>
      <c r="O7271" s="23">
        <f t="shared" si="2131"/>
        <v>8</v>
      </c>
      <c r="P7271" s="23" t="str">
        <f t="shared" si="2132"/>
        <v>03960021Mocoa</v>
      </c>
    </row>
    <row r="7272" spans="1:16" ht="15" hidden="1" customHeight="1">
      <c r="A7272" s="40" t="s">
        <v>679</v>
      </c>
      <c r="B7272" s="23" t="str">
        <f>IFERROR(VLOOKUP(A7272,hoja!$A$2:$E$970,4,FALSE),0)</f>
        <v>CENTRO</v>
      </c>
      <c r="C7272" s="23" t="str">
        <f>IFERROR(VLOOKUP(A7272,hoja!$A$2:$E$1370,5,FALSE),0)</f>
        <v>NEIVA</v>
      </c>
      <c r="D7272" s="23" t="str">
        <f>IFERROR(VLOOKUP(A7272,hoja!A:D,3,FALSE),0)</f>
        <v>0385</v>
      </c>
      <c r="E7272" s="40" t="s">
        <v>733</v>
      </c>
      <c r="F7272" s="23" t="str">
        <f>IFERROR(VLOOKUP(E7272,hoja!$A$2:$E$6970,4,FALSE),0)</f>
        <v>OCCIDENTE</v>
      </c>
      <c r="G7272" s="23" t="str">
        <f>IFERROR(VLOOKUP(E7272,hoja!$A$2:$E$970,5,FALSE),0)</f>
        <v>PASTO</v>
      </c>
      <c r="H7272" s="103" t="str">
        <f>IFERROR(VLOOKUP(E7272,hoja!A:C,3,FALSE),0)</f>
        <v>0395</v>
      </c>
      <c r="I7272" s="24" t="str">
        <f t="shared" si="2133"/>
        <v>03850395</v>
      </c>
      <c r="K7272" s="23">
        <v>465</v>
      </c>
      <c r="L7272" s="23" t="str">
        <f t="shared" si="2130"/>
        <v>NACIONAL</v>
      </c>
      <c r="M7272" s="23" t="s">
        <v>951</v>
      </c>
      <c r="N7272" s="23" cm="1">
        <f t="array" aca="1" ref="N7272" ca="1">IFERROR(IF(M7272="Principal","LES_ACTIVE",LES_INACTIVE),0)</f>
        <v>0</v>
      </c>
      <c r="O7272" s="23">
        <f t="shared" si="2131"/>
        <v>16</v>
      </c>
      <c r="P7272" s="23" t="str">
        <f t="shared" si="2132"/>
        <v>03850395Mocoa</v>
      </c>
    </row>
    <row r="7273" spans="1:16" ht="15" hidden="1" customHeight="1">
      <c r="A7273" s="40" t="s">
        <v>681</v>
      </c>
      <c r="B7273" s="23" t="str">
        <f>IFERROR(VLOOKUP(A7273,hoja!$A$2:$E$970,4,FALSE),0)</f>
        <v>CENTRO</v>
      </c>
      <c r="C7273" s="23" t="str">
        <f>IFERROR(VLOOKUP(A7273,hoja!$A$2:$E$1370,5,FALSE),0)</f>
        <v>VILLAVICENCIO</v>
      </c>
      <c r="D7273" s="23" t="str">
        <f>IFERROR(VLOOKUP(A7273,hoja!A:D,3,FALSE),0)</f>
        <v>0393</v>
      </c>
      <c r="E7273" s="40" t="s">
        <v>667</v>
      </c>
      <c r="F7273" s="23" t="str">
        <f>IFERROR(VLOOKUP(E7273,hoja!$A$2:$E$6970,4,FALSE),0)</f>
        <v>COSTA</v>
      </c>
      <c r="G7273" s="23" t="str">
        <f>IFERROR(VLOOKUP(E7273,hoja!$A$2:$E$970,5,FALSE),0)</f>
        <v>MONTERÍA</v>
      </c>
      <c r="H7273" s="103" t="str">
        <f>IFERROR(VLOOKUP(E7273,hoja!A:C,3,FALSE),0)</f>
        <v>0381</v>
      </c>
      <c r="I7273" s="24" t="str">
        <f t="shared" si="2133"/>
        <v>03930381</v>
      </c>
      <c r="K7273" s="23">
        <v>842</v>
      </c>
      <c r="L7273" s="23" t="str">
        <f t="shared" si="2130"/>
        <v>NACIONAL</v>
      </c>
      <c r="M7273" s="23" t="s">
        <v>1238</v>
      </c>
      <c r="N7273" s="23" cm="1">
        <f t="array" aca="1" ref="N7273" ca="1">IFERROR(IF(M7273="Principal","LES_ACTIVE",LES_INACTIVE),0)</f>
        <v>0</v>
      </c>
      <c r="O7273" s="23">
        <f t="shared" si="2131"/>
        <v>8</v>
      </c>
      <c r="P7273" s="23" t="str">
        <f t="shared" si="2132"/>
        <v>03930381Remedios</v>
      </c>
    </row>
    <row r="7274" spans="1:16" ht="15" hidden="1" customHeight="1">
      <c r="A7274" s="26" t="s">
        <v>672</v>
      </c>
      <c r="B7274" s="23" t="str">
        <f>IFERROR(VLOOKUP(A7274,hoja!$A$2:$E$970,4,FALSE),0)</f>
        <v>ANTIOQUIA</v>
      </c>
      <c r="C7274" s="23" t="str">
        <f>IFERROR(VLOOKUP(A7274,hoja!$A$2:$E$1370,5,FALSE),0)</f>
        <v>MEDELLÍN</v>
      </c>
      <c r="D7274" s="23" t="str">
        <f>IFERROR(VLOOKUP(A7274,hoja!A:D,3,FALSE),0)</f>
        <v>0092</v>
      </c>
      <c r="E7274" s="23" t="s">
        <v>698</v>
      </c>
      <c r="F7274" s="23" t="str">
        <f>IFERROR(VLOOKUP(E7274,hoja!$A$2:$E$6970,4,FALSE),0)</f>
        <v>COSTA</v>
      </c>
      <c r="G7274" s="23" t="str">
        <f>IFERROR(VLOOKUP(E7274,hoja!$A$2:$E$970,5,FALSE),0)</f>
        <v>CAUCASIA</v>
      </c>
      <c r="H7274" s="103" t="str">
        <f>IFERROR(VLOOKUP(E7274,hoja!A:C,3,FALSE),0)</f>
        <v>0384</v>
      </c>
      <c r="I7274" s="24" t="str">
        <f t="shared" si="2133"/>
        <v>00920384</v>
      </c>
      <c r="K7274" s="23">
        <v>342</v>
      </c>
      <c r="L7274" s="23" t="str">
        <f t="shared" si="2130"/>
        <v>NACIONAL</v>
      </c>
      <c r="M7274" s="23" t="s">
        <v>1238</v>
      </c>
      <c r="N7274" s="23" cm="1">
        <f t="array" aca="1" ref="N7274" ca="1">IFERROR(IF(M7274="Principal","LES_ACTIVE",LES_INACTIVE),0)</f>
        <v>0</v>
      </c>
      <c r="O7274" s="23">
        <f t="shared" si="2131"/>
        <v>16</v>
      </c>
      <c r="P7274" s="23" t="str">
        <f t="shared" si="2132"/>
        <v>00920384Remedios</v>
      </c>
    </row>
    <row r="7275" spans="1:16" ht="15" hidden="1" customHeight="1">
      <c r="A7275" s="40" t="s">
        <v>919</v>
      </c>
      <c r="B7275" s="23" t="str">
        <f>IFERROR(VLOOKUP(A7275,hoja!$A$2:$E$970,4,FALSE),0)</f>
        <v>CENTRO</v>
      </c>
      <c r="C7275" s="23" t="str">
        <f>IFERROR(VLOOKUP(A7275,hoja!$A$2:$E$1370,5,FALSE),0)</f>
        <v>ZIPAQUIRÁ</v>
      </c>
      <c r="D7275" s="23" t="str">
        <f>IFERROR(VLOOKUP(A7275,hoja!A:D,3,FALSE),0)</f>
        <v>50390</v>
      </c>
      <c r="E7275" s="40" t="s">
        <v>731</v>
      </c>
      <c r="F7275" s="23" t="str">
        <f>IFERROR(VLOOKUP(E7275,hoja!$A$2:$E$6970,4,FALSE),0)</f>
        <v>SANTANDER</v>
      </c>
      <c r="G7275" s="23" t="str">
        <f>IFERROR(VLOOKUP(E7275,hoja!$A$2:$E$970,5,FALSE),0)</f>
        <v>CÚCUTA</v>
      </c>
      <c r="H7275" s="103" t="str">
        <f>IFERROR(VLOOKUP(E7275,hoja!A:C,3,FALSE),0)</f>
        <v>0438</v>
      </c>
      <c r="I7275" s="24" t="str">
        <f t="shared" si="2133"/>
        <v>503900438</v>
      </c>
      <c r="K7275" s="23">
        <v>548</v>
      </c>
      <c r="L7275" s="23" t="str">
        <f t="shared" si="2130"/>
        <v>NACIONAL</v>
      </c>
      <c r="M7275" s="23" t="s">
        <v>945</v>
      </c>
      <c r="N7275" s="23" cm="1">
        <f t="array" aca="1" ref="N7275" ca="1">IFERROR(IF(M7275="Principal","LES_ACTIVE",LES_INACTIVE),0)</f>
        <v>0</v>
      </c>
      <c r="O7275" s="23">
        <f t="shared" si="2131"/>
        <v>12</v>
      </c>
      <c r="P7275" s="23" t="str">
        <f t="shared" si="2132"/>
        <v>503900438Malaga</v>
      </c>
    </row>
    <row r="7276" spans="1:16" ht="15" hidden="1" customHeight="1">
      <c r="A7276" s="40" t="s">
        <v>880</v>
      </c>
      <c r="B7276" s="23" t="str">
        <f>IFERROR(VLOOKUP(A7276,hoja!$A$2:$E$970,4,FALSE),0)</f>
        <v>ANTIOQUIA</v>
      </c>
      <c r="C7276" s="23" t="str">
        <f>IFERROR(VLOOKUP(A7276,hoja!$A$2:$E$1370,5,FALSE),0)</f>
        <v>GUARNE</v>
      </c>
      <c r="D7276" s="23" t="str">
        <f>IFERROR(VLOOKUP(A7276,hoja!A:D,3,FALSE),0)</f>
        <v>60128</v>
      </c>
      <c r="E7276" s="23" t="s">
        <v>667</v>
      </c>
      <c r="F7276" s="23" t="str">
        <f>IFERROR(VLOOKUP(E7276,hoja!$A$2:$E$6970,4,FALSE),0)</f>
        <v>COSTA</v>
      </c>
      <c r="G7276" s="23" t="str">
        <f>IFERROR(VLOOKUP(E7276,hoja!$A$2:$E$970,5,FALSE),0)</f>
        <v>MONTERÍA</v>
      </c>
      <c r="H7276" s="103" t="str">
        <f>IFERROR(VLOOKUP(E7276,hoja!A:C,3,FALSE),0)</f>
        <v>0381</v>
      </c>
      <c r="I7276" s="24" t="str">
        <f t="shared" si="2133"/>
        <v>601280381</v>
      </c>
      <c r="K7276" s="23">
        <v>476</v>
      </c>
      <c r="L7276" s="23" t="str">
        <f t="shared" si="2130"/>
        <v>NACIONAL</v>
      </c>
      <c r="M7276" s="23" t="s">
        <v>1238</v>
      </c>
      <c r="N7276" s="23" t="s">
        <v>622</v>
      </c>
      <c r="O7276" s="23">
        <f t="shared" si="2131"/>
        <v>16</v>
      </c>
      <c r="P7276" s="23" t="str">
        <f t="shared" si="2132"/>
        <v>601280381Remedios</v>
      </c>
    </row>
    <row r="7277" spans="1:16" ht="15" hidden="1" customHeight="1">
      <c r="A7277" s="26" t="s">
        <v>661</v>
      </c>
      <c r="B7277" s="23" t="str">
        <f>IFERROR(VLOOKUP(A7277,hoja!$A$2:$E$970,4,FALSE),0)</f>
        <v>COSTA</v>
      </c>
      <c r="C7277" s="23" t="str">
        <f>IFERROR(VLOOKUP(A7277,hoja!$A$2:$E$1370,5,FALSE),0)</f>
        <v>CARTAGENA</v>
      </c>
      <c r="D7277" s="23" t="str">
        <f>IFERROR(VLOOKUP(A7277,hoja!A:D,3,FALSE),0)</f>
        <v>0113</v>
      </c>
      <c r="E7277" s="23" t="s">
        <v>715</v>
      </c>
      <c r="F7277" s="23" t="str">
        <f>IFERROR(VLOOKUP(E7277,hoja!$A$2:$E$6970,4,FALSE),0)</f>
        <v>SANTANDER</v>
      </c>
      <c r="G7277" s="23" t="str">
        <f>IFERROR(VLOOKUP(E7277,hoja!$A$2:$E$970,5,FALSE),0)</f>
        <v>PAMPLONA</v>
      </c>
      <c r="H7277" s="103" t="str">
        <f>IFERROR(VLOOKUP(E7277,hoja!A:C,3,FALSE),0)</f>
        <v>0439</v>
      </c>
      <c r="I7277" s="24" t="str">
        <f t="shared" si="2133"/>
        <v>01130439</v>
      </c>
      <c r="K7277" s="23">
        <v>778</v>
      </c>
      <c r="L7277" s="23" t="str">
        <f>IF(B7277=F7277,"REGIONAL","NACIONAL")</f>
        <v>NACIONAL</v>
      </c>
      <c r="M7277" s="23" t="s">
        <v>618</v>
      </c>
      <c r="N7277" s="23" t="str" cm="1">
        <f t="array" ref="N7277">IFERROR(IF(M7277="Principal","LES_ACTIVE",LES_INACTIVE),0)</f>
        <v>LES_ACTIVE</v>
      </c>
      <c r="O7277" s="23">
        <f t="shared" si="2131"/>
        <v>12</v>
      </c>
      <c r="P7277" s="23" t="str">
        <f t="shared" si="2132"/>
        <v>01130439Principal</v>
      </c>
    </row>
    <row r="7278" spans="1:16" ht="15" hidden="1" customHeight="1">
      <c r="A7278" s="26" t="s">
        <v>661</v>
      </c>
      <c r="B7278" s="23" t="str">
        <f>IFERROR(VLOOKUP(A7278,hoja!$A$2:$E$970,4,FALSE),0)</f>
        <v>COSTA</v>
      </c>
      <c r="C7278" s="23" t="str">
        <f>IFERROR(VLOOKUP(A7278,hoja!$A$2:$E$1370,5,FALSE),0)</f>
        <v>CARTAGENA</v>
      </c>
      <c r="D7278" s="23" t="str">
        <f>IFERROR(VLOOKUP(A7278,hoja!A:D,3,FALSE),0)</f>
        <v>0113</v>
      </c>
      <c r="E7278" s="23" t="s">
        <v>679</v>
      </c>
      <c r="F7278" s="23" t="str">
        <f>IFERROR(VLOOKUP(E7278,hoja!$A$2:$E$6970,4,FALSE),0)</f>
        <v>CENTRO</v>
      </c>
      <c r="G7278" s="23" t="str">
        <f>IFERROR(VLOOKUP(E7278,hoja!$A$2:$E$970,5,FALSE),0)</f>
        <v>NEIVA</v>
      </c>
      <c r="H7278" s="103" t="str">
        <f>IFERROR(VLOOKUP(E7278,hoja!A:C,3,FALSE),0)</f>
        <v>0385</v>
      </c>
      <c r="I7278" s="24" t="str">
        <f t="shared" si="2133"/>
        <v>01130385</v>
      </c>
      <c r="K7278" s="23">
        <v>1237</v>
      </c>
      <c r="L7278" s="23" t="str">
        <f t="shared" ref="L7278:L7282" si="2134">IF(B7278=F7278,"REGIONAL","NACIONAL")</f>
        <v>NACIONAL</v>
      </c>
      <c r="M7278" s="23" t="s">
        <v>618</v>
      </c>
      <c r="N7278" s="23" t="s">
        <v>622</v>
      </c>
      <c r="O7278" s="23">
        <f t="shared" si="2131"/>
        <v>6</v>
      </c>
      <c r="P7278" s="23" t="str">
        <f t="shared" si="2132"/>
        <v>01130385Principal</v>
      </c>
    </row>
    <row r="7279" spans="1:16" ht="15" hidden="1" customHeight="1">
      <c r="A7279" s="26" t="s">
        <v>661</v>
      </c>
      <c r="B7279" s="23" t="str">
        <f>IFERROR(VLOOKUP(A7279,hoja!$A$2:$E$970,4,FALSE),0)</f>
        <v>COSTA</v>
      </c>
      <c r="C7279" s="23" t="str">
        <f>IFERROR(VLOOKUP(A7279,hoja!$A$2:$E$1370,5,FALSE),0)</f>
        <v>CARTAGENA</v>
      </c>
      <c r="D7279" s="23" t="str">
        <f>IFERROR(VLOOKUP(A7279,hoja!A:D,3,FALSE),0)</f>
        <v>0113</v>
      </c>
      <c r="E7279" s="23" t="s">
        <v>679</v>
      </c>
      <c r="F7279" s="23" t="str">
        <f>IFERROR(VLOOKUP(E7279,hoja!$A$2:$E$6970,4,FALSE),0)</f>
        <v>CENTRO</v>
      </c>
      <c r="G7279" s="23" t="str">
        <f>IFERROR(VLOOKUP(E7279,hoja!$A$2:$E$970,5,FALSE),0)</f>
        <v>NEIVA</v>
      </c>
      <c r="H7279" s="103" t="str">
        <f>IFERROR(VLOOKUP(E7279,hoja!A:C,3,FALSE),0)</f>
        <v>0385</v>
      </c>
      <c r="I7279" s="24" t="str">
        <f t="shared" si="2133"/>
        <v>01130385</v>
      </c>
      <c r="K7279" s="23">
        <v>1214</v>
      </c>
      <c r="L7279" s="23" t="str">
        <f t="shared" si="2134"/>
        <v>NACIONAL</v>
      </c>
      <c r="M7279" s="23" t="s">
        <v>838</v>
      </c>
      <c r="N7279" s="23" t="s">
        <v>622</v>
      </c>
      <c r="O7279" s="23">
        <f t="shared" si="2131"/>
        <v>6</v>
      </c>
      <c r="P7279" s="23" t="str">
        <f t="shared" si="2132"/>
        <v>01130385Medellin</v>
      </c>
    </row>
    <row r="7280" spans="1:16" ht="15" hidden="1" customHeight="1">
      <c r="A7280" s="26" t="s">
        <v>661</v>
      </c>
      <c r="B7280" s="23" t="str">
        <f>IFERROR(VLOOKUP(A7280,hoja!$A$2:$E$970,4,FALSE),0)</f>
        <v>COSTA</v>
      </c>
      <c r="C7280" s="23" t="str">
        <f>IFERROR(VLOOKUP(A7280,hoja!$A$2:$E$1370,5,FALSE),0)</f>
        <v>CARTAGENA</v>
      </c>
      <c r="D7280" s="23" t="str">
        <f>IFERROR(VLOOKUP(A7280,hoja!A:D,3,FALSE),0)</f>
        <v>0113</v>
      </c>
      <c r="E7280" s="23" t="s">
        <v>679</v>
      </c>
      <c r="F7280" s="23" t="str">
        <f>IFERROR(VLOOKUP(E7280,hoja!$A$2:$E$6970,4,FALSE),0)</f>
        <v>CENTRO</v>
      </c>
      <c r="G7280" s="23" t="str">
        <f>IFERROR(VLOOKUP(E7280,hoja!$A$2:$E$970,5,FALSE),0)</f>
        <v>NEIVA</v>
      </c>
      <c r="H7280" s="103" t="str">
        <f>IFERROR(VLOOKUP(E7280,hoja!A:C,3,FALSE),0)</f>
        <v>0385</v>
      </c>
      <c r="I7280" s="24" t="str">
        <f t="shared" si="2133"/>
        <v>01130385</v>
      </c>
      <c r="K7280" s="23">
        <v>1146</v>
      </c>
      <c r="L7280" s="23" t="str">
        <f t="shared" si="2134"/>
        <v>NACIONAL</v>
      </c>
      <c r="M7280" s="23" t="s">
        <v>1238</v>
      </c>
      <c r="N7280" s="23" t="s">
        <v>622</v>
      </c>
      <c r="O7280" s="23">
        <f t="shared" si="2131"/>
        <v>6</v>
      </c>
      <c r="P7280" s="23" t="str">
        <f t="shared" si="2132"/>
        <v>01130385Remedios</v>
      </c>
    </row>
    <row r="7281" spans="1:16" ht="15" hidden="1" customHeight="1">
      <c r="A7281" s="26" t="s">
        <v>661</v>
      </c>
      <c r="B7281" s="23" t="str">
        <f>IFERROR(VLOOKUP(A7281,hoja!$A$2:$E$970,4,FALSE),0)</f>
        <v>COSTA</v>
      </c>
      <c r="C7281" s="23" t="str">
        <f>IFERROR(VLOOKUP(A7281,hoja!$A$2:$E$1370,5,FALSE),0)</f>
        <v>CARTAGENA</v>
      </c>
      <c r="D7281" s="23" t="str">
        <f>IFERROR(VLOOKUP(A7281,hoja!A:D,3,FALSE),0)</f>
        <v>0113</v>
      </c>
      <c r="E7281" s="23" t="s">
        <v>629</v>
      </c>
      <c r="F7281" s="23" t="str">
        <f>IFERROR(VLOOKUP(E7281,hoja!$A$2:$E$6970,4,FALSE),0)</f>
        <v>CENTRO</v>
      </c>
      <c r="G7281" s="23" t="str">
        <f>IFERROR(VLOOKUP(E7281,hoja!$A$2:$E$970,5,FALSE),0)</f>
        <v>ZIPAQUIRÁ</v>
      </c>
      <c r="H7281" s="103" t="str">
        <f>IFERROR(VLOOKUP(E7281,hoja!A:C,3,FALSE),0)</f>
        <v>0032</v>
      </c>
      <c r="I7281" s="24" t="str">
        <f t="shared" si="2133"/>
        <v>01130032</v>
      </c>
      <c r="K7281" s="23">
        <v>1018</v>
      </c>
      <c r="L7281" s="23" t="str">
        <f t="shared" si="2134"/>
        <v>NACIONAL</v>
      </c>
      <c r="M7281" s="23" t="s">
        <v>643</v>
      </c>
      <c r="N7281" s="23" cm="1">
        <f t="array" aca="1" ref="N7281" ca="1">IFERROR(IF(M7281="Principal","LES_ACTIVE",LES_INACTIVE),0)</f>
        <v>0</v>
      </c>
      <c r="O7281" s="23">
        <f t="shared" si="2131"/>
        <v>8</v>
      </c>
      <c r="P7281" s="23" t="str">
        <f t="shared" si="2132"/>
        <v>01130032Piedecuesta</v>
      </c>
    </row>
    <row r="7282" spans="1:16" ht="15" hidden="1" customHeight="1">
      <c r="A7282" s="26" t="s">
        <v>661</v>
      </c>
      <c r="B7282" s="23" t="str">
        <f>IFERROR(VLOOKUP(A7282,hoja!$A$2:$E$970,4,FALSE),0)</f>
        <v>COSTA</v>
      </c>
      <c r="C7282" s="23" t="str">
        <f>IFERROR(VLOOKUP(A7282,hoja!$A$2:$E$1370,5,FALSE),0)</f>
        <v>CARTAGENA</v>
      </c>
      <c r="D7282" s="23" t="str">
        <f>IFERROR(VLOOKUP(A7282,hoja!A:D,3,FALSE),0)</f>
        <v>0113</v>
      </c>
      <c r="E7282" s="23" t="s">
        <v>629</v>
      </c>
      <c r="F7282" s="23" t="str">
        <f>IFERROR(VLOOKUP(E7282,hoja!$A$2:$E$6970,4,FALSE),0)</f>
        <v>CENTRO</v>
      </c>
      <c r="G7282" s="23" t="str">
        <f>IFERROR(VLOOKUP(E7282,hoja!$A$2:$E$970,5,FALSE),0)</f>
        <v>ZIPAQUIRÁ</v>
      </c>
      <c r="H7282" s="103" t="str">
        <f>IFERROR(VLOOKUP(E7282,hoja!A:C,3,FALSE),0)</f>
        <v>0032</v>
      </c>
      <c r="I7282" s="24" t="str">
        <f t="shared" si="2133"/>
        <v>01130032</v>
      </c>
      <c r="K7282" s="23">
        <v>1004</v>
      </c>
      <c r="L7282" s="23" t="str">
        <f t="shared" si="2134"/>
        <v>NACIONAL</v>
      </c>
      <c r="M7282" s="23" t="s">
        <v>1238</v>
      </c>
      <c r="N7282" s="23" cm="1">
        <f t="array" aca="1" ref="N7282" ca="1">IFERROR(IF(M7282="Principal","LES_ACTIVE",LES_INACTIVE),0)</f>
        <v>0</v>
      </c>
      <c r="O7282" s="23">
        <f t="shared" si="2131"/>
        <v>8</v>
      </c>
      <c r="P7282" s="23" t="str">
        <f t="shared" si="2132"/>
        <v>01130032Remedios</v>
      </c>
    </row>
    <row r="7283" spans="1:16" ht="15" hidden="1" customHeight="1">
      <c r="A7283" s="26" t="s">
        <v>661</v>
      </c>
      <c r="B7283" s="23" t="str">
        <f>IFERROR(VLOOKUP(A7283,hoja!$A$2:$E$970,4,FALSE),0)</f>
        <v>COSTA</v>
      </c>
      <c r="C7283" s="23" t="str">
        <f>IFERROR(VLOOKUP(A7283,hoja!$A$2:$E$1370,5,FALSE),0)</f>
        <v>CARTAGENA</v>
      </c>
      <c r="D7283" s="23" t="str">
        <f>IFERROR(VLOOKUP(A7283,hoja!A:D,3,FALSE),0)</f>
        <v>0113</v>
      </c>
      <c r="E7283" s="23" t="s">
        <v>681</v>
      </c>
      <c r="F7283" s="23" t="str">
        <f>IFERROR(VLOOKUP(E7283,hoja!$A$2:$E$6970,4,FALSE),0)</f>
        <v>CENTRO</v>
      </c>
      <c r="G7283" s="23" t="str">
        <f>IFERROR(VLOOKUP(E7283,hoja!$A$2:$E$970,5,FALSE),0)</f>
        <v>VILLAVICENCIO</v>
      </c>
      <c r="H7283" s="103" t="str">
        <f>IFERROR(VLOOKUP(E7283,hoja!A:C,3,FALSE),0)</f>
        <v>0393</v>
      </c>
      <c r="I7283" s="24" t="str">
        <f t="shared" si="2133"/>
        <v>01130393</v>
      </c>
      <c r="K7283" s="23">
        <v>1194</v>
      </c>
      <c r="L7283" s="23" t="str">
        <f>IF(B7283=F7283,"REGIONAL","NACIONAL")</f>
        <v>NACIONAL</v>
      </c>
      <c r="M7283" s="23" t="s">
        <v>618</v>
      </c>
      <c r="N7283" s="23" t="s">
        <v>624</v>
      </c>
      <c r="O7283" s="23">
        <f t="shared" si="2131"/>
        <v>6</v>
      </c>
      <c r="P7283" s="23" t="str">
        <f t="shared" si="2132"/>
        <v>01130393Principal</v>
      </c>
    </row>
    <row r="7284" spans="1:16" ht="15" hidden="1" customHeight="1">
      <c r="A7284" s="26" t="s">
        <v>661</v>
      </c>
      <c r="B7284" s="23" t="str">
        <f>IFERROR(VLOOKUP(A7284,hoja!$A$2:$E$970,4,FALSE),0)</f>
        <v>COSTA</v>
      </c>
      <c r="C7284" s="23" t="str">
        <f>IFERROR(VLOOKUP(A7284,hoja!$A$2:$E$1370,5,FALSE),0)</f>
        <v>CARTAGENA</v>
      </c>
      <c r="D7284" s="23" t="str">
        <f>IFERROR(VLOOKUP(A7284,hoja!A:D,3,FALSE),0)</f>
        <v>0113</v>
      </c>
      <c r="E7284" s="23" t="s">
        <v>681</v>
      </c>
      <c r="F7284" s="23" t="str">
        <f>IFERROR(VLOOKUP(E7284,hoja!$A$2:$E$6970,4,FALSE),0)</f>
        <v>CENTRO</v>
      </c>
      <c r="G7284" s="23" t="str">
        <f>IFERROR(VLOOKUP(E7284,hoja!$A$2:$E$970,5,FALSE),0)</f>
        <v>VILLAVICENCIO</v>
      </c>
      <c r="H7284" s="103" t="str">
        <f>IFERROR(VLOOKUP(E7284,hoja!A:C,3,FALSE),0)</f>
        <v>0393</v>
      </c>
      <c r="I7284" s="24" t="str">
        <f t="shared" si="2133"/>
        <v>01130393</v>
      </c>
      <c r="K7284" s="23">
        <v>1171</v>
      </c>
      <c r="L7284" s="23" t="str">
        <f>IF(B7284=F7284,"REGIONAL","NACIONAL")</f>
        <v>NACIONAL</v>
      </c>
      <c r="M7284" s="23" t="s">
        <v>1238</v>
      </c>
      <c r="N7284" s="23" t="s">
        <v>624</v>
      </c>
      <c r="O7284" s="23">
        <f t="shared" si="2131"/>
        <v>6</v>
      </c>
      <c r="P7284" s="23" t="str">
        <f t="shared" si="2132"/>
        <v>01130393Remedios</v>
      </c>
    </row>
    <row r="7285" spans="1:16" ht="15" hidden="1" customHeight="1">
      <c r="A7285" s="26" t="s">
        <v>661</v>
      </c>
      <c r="B7285" s="23" t="str">
        <f>IFERROR(VLOOKUP(A7285,hoja!$A$2:$E$970,4,FALSE),0)</f>
        <v>COSTA</v>
      </c>
      <c r="C7285" s="23" t="str">
        <f>IFERROR(VLOOKUP(A7285,hoja!$A$2:$E$1370,5,FALSE),0)</f>
        <v>CARTAGENA</v>
      </c>
      <c r="D7285" s="23" t="str">
        <f>IFERROR(VLOOKUP(A7285,hoja!A:D,3,FALSE),0)</f>
        <v>0113</v>
      </c>
      <c r="E7285" s="23" t="s">
        <v>681</v>
      </c>
      <c r="F7285" s="23" t="str">
        <f>IFERROR(VLOOKUP(E7285,hoja!$A$2:$E$6970,4,FALSE),0)</f>
        <v>CENTRO</v>
      </c>
      <c r="G7285" s="23" t="str">
        <f>IFERROR(VLOOKUP(E7285,hoja!$A$2:$E$970,5,FALSE),0)</f>
        <v>VILLAVICENCIO</v>
      </c>
      <c r="H7285" s="103" t="str">
        <f>IFERROR(VLOOKUP(E7285,hoja!A:C,3,FALSE),0)</f>
        <v>0393</v>
      </c>
      <c r="I7285" s="24" t="str">
        <f t="shared" si="2133"/>
        <v>01130393</v>
      </c>
      <c r="K7285" s="23">
        <v>1094</v>
      </c>
      <c r="L7285" s="23" t="str">
        <f>IF(B7285=F7285,"REGIONAL","NACIONAL")</f>
        <v>NACIONAL</v>
      </c>
      <c r="M7285" s="23" t="s">
        <v>643</v>
      </c>
      <c r="N7285" s="23" t="s">
        <v>624</v>
      </c>
      <c r="O7285" s="23">
        <f t="shared" si="2131"/>
        <v>8</v>
      </c>
      <c r="P7285" s="23" t="str">
        <f t="shared" si="2132"/>
        <v>01130393Piedecuesta</v>
      </c>
    </row>
    <row r="7286" spans="1:16" ht="15" hidden="1" customHeight="1">
      <c r="A7286" s="26" t="s">
        <v>661</v>
      </c>
      <c r="B7286" s="23" t="str">
        <f>IFERROR(VLOOKUP(A7286,hoja!$A$2:$E$970,4,FALSE),0)</f>
        <v>COSTA</v>
      </c>
      <c r="C7286" s="23" t="str">
        <f>IFERROR(VLOOKUP(A7286,hoja!$A$2:$E$1370,5,FALSE),0)</f>
        <v>CARTAGENA</v>
      </c>
      <c r="D7286" s="23" t="str">
        <f>IFERROR(VLOOKUP(A7286,hoja!A:D,3,FALSE),0)</f>
        <v>0113</v>
      </c>
      <c r="E7286" s="23" t="s">
        <v>731</v>
      </c>
      <c r="F7286" s="23" t="str">
        <f>IFERROR(VLOOKUP(E7286,hoja!$A$2:$E$6970,4,FALSE),0)</f>
        <v>SANTANDER</v>
      </c>
      <c r="G7286" s="23" t="str">
        <f>IFERROR(VLOOKUP(E7286,hoja!$A$2:$E$970,5,FALSE),0)</f>
        <v>CÚCUTA</v>
      </c>
      <c r="H7286" s="103" t="str">
        <f>IFERROR(VLOOKUP(E7286,hoja!A:C,3,FALSE),0)</f>
        <v>0438</v>
      </c>
      <c r="I7286" s="24" t="str">
        <f t="shared" si="2133"/>
        <v>01130438</v>
      </c>
      <c r="K7286" s="23">
        <v>853</v>
      </c>
      <c r="L7286" s="23" t="str">
        <f t="shared" ref="L7286:L7287" si="2135">IF(B7286=F7286,"REGIONAL","NACIONAL")</f>
        <v>NACIONAL</v>
      </c>
      <c r="M7286" s="23" t="s">
        <v>618</v>
      </c>
      <c r="N7286" s="23" t="str" cm="1">
        <f t="array" ref="N7286">IFERROR(IF(M7286="Principal","LES_ACTIVE",LES_INACTIVE),0)</f>
        <v>LES_ACTIVE</v>
      </c>
      <c r="O7286" s="23">
        <f t="shared" si="2131"/>
        <v>8</v>
      </c>
      <c r="P7286" s="23" t="str">
        <f t="shared" si="2132"/>
        <v>01130438Principal</v>
      </c>
    </row>
    <row r="7287" spans="1:16" ht="15" hidden="1" customHeight="1">
      <c r="A7287" s="40" t="s">
        <v>1491</v>
      </c>
      <c r="B7287" s="23" t="str">
        <f>IFERROR(VLOOKUP(A7287,hoja!$A$2:$E$970,4,FALSE),0)</f>
        <v>COSTA</v>
      </c>
      <c r="C7287" s="23" t="str">
        <f>IFERROR(VLOOKUP(A7287,hoja!$A$2:$E$1370,5,FALSE),0)</f>
        <v>SANTA MARTA</v>
      </c>
      <c r="D7287" s="23" t="str">
        <f>IFERROR(VLOOKUP(A7287,hoja!A:D,3,FALSE),0)</f>
        <v>50842</v>
      </c>
      <c r="E7287" s="23" t="s">
        <v>712</v>
      </c>
      <c r="F7287" s="23" t="str">
        <f>IFERROR(VLOOKUP(E7287,hoja!$A$2:$E$6970,4,FALSE),0)</f>
        <v>COSTA</v>
      </c>
      <c r="G7287" s="23" t="str">
        <f>IFERROR(VLOOKUP(E7287,hoja!$A$2:$E$970,5,FALSE),0)</f>
        <v>MAICAO</v>
      </c>
      <c r="H7287" s="103" t="str">
        <f>IFERROR(VLOOKUP(E7287,hoja!A:C,3,FALSE),0)</f>
        <v>0230</v>
      </c>
      <c r="I7287" s="24" t="str">
        <f t="shared" si="2133"/>
        <v>508420230</v>
      </c>
      <c r="K7287" s="29">
        <v>273</v>
      </c>
      <c r="L7287" s="23" t="str">
        <f t="shared" si="2135"/>
        <v>REGIONAL</v>
      </c>
      <c r="M7287" s="23" t="s">
        <v>618</v>
      </c>
      <c r="N7287" s="23" t="str" cm="1">
        <f t="array" ref="N7287">IFERROR(IF(M7287="Principal","LES_ACTIVE",LES_INACTIVE),0)</f>
        <v>LES_ACTIVE</v>
      </c>
      <c r="O7287" s="23">
        <f t="shared" si="2131"/>
        <v>16</v>
      </c>
      <c r="P7287" s="23" t="str">
        <f t="shared" si="2132"/>
        <v>508420230Principal</v>
      </c>
    </row>
    <row r="7288" spans="1:16" ht="15" hidden="1" customHeight="1">
      <c r="A7288" s="40" t="s">
        <v>1491</v>
      </c>
      <c r="B7288" s="23" t="str">
        <f>IFERROR(VLOOKUP(A7288,hoja!$A$2:$E$970,4,FALSE),0)</f>
        <v>COSTA</v>
      </c>
      <c r="C7288" s="23" t="str">
        <f>IFERROR(VLOOKUP(A7288,hoja!$A$2:$E$1370,5,FALSE),0)</f>
        <v>SANTA MARTA</v>
      </c>
      <c r="D7288" s="23" t="str">
        <f>IFERROR(VLOOKUP(A7288,hoja!A:D,3,FALSE),0)</f>
        <v>50842</v>
      </c>
      <c r="E7288" s="23" t="s">
        <v>720</v>
      </c>
      <c r="F7288" s="23" t="str">
        <f>IFERROR(VLOOKUP(E7288,hoja!$A$2:$E$6970,4,FALSE),0)</f>
        <v>COSTA</v>
      </c>
      <c r="G7288" s="23" t="str">
        <f>IFERROR(VLOOKUP(E7288,hoja!$A$2:$E$970,5,FALSE),0)</f>
        <v>RIOHACHA</v>
      </c>
      <c r="H7288" s="103" t="str">
        <f>IFERROR(VLOOKUP(E7288,hoja!A:C,3,FALSE),0)</f>
        <v>0239</v>
      </c>
      <c r="I7288" s="24" t="str">
        <f t="shared" ref="I7288" si="2136">D7288&amp;H7288</f>
        <v>508420239</v>
      </c>
      <c r="K7288" s="29">
        <v>194</v>
      </c>
      <c r="L7288" s="23" t="str">
        <f t="shared" ref="L7288" si="2137">IF(B7288=F7288,"REGIONAL","NACIONAL")</f>
        <v>REGIONAL</v>
      </c>
      <c r="M7288" s="23" t="s">
        <v>618</v>
      </c>
      <c r="N7288" s="23" t="str" cm="1">
        <f t="array" ref="N7288">IFERROR(IF(M7288="Principal","LES_ACTIVE",LES_INACTIVE),0)</f>
        <v>LES_ACTIVE</v>
      </c>
      <c r="O7288" s="23">
        <f t="shared" ref="O7288" si="2138">IF(K7288&lt;=250,25,IF(K7288&lt;=500,16,IF(K7288&lt;=800,12,IF(K7288&lt;=1100,8,IF(K7288&lt;=1400,6,IF(K7288&lt;=1700,5))))))</f>
        <v>25</v>
      </c>
      <c r="P7288" s="23" t="str">
        <f t="shared" ref="P7288" si="2139">D7288&amp;H7288&amp;M7288</f>
        <v>508420239Principal</v>
      </c>
    </row>
    <row r="7289" spans="1:16" ht="15" hidden="1" customHeight="1">
      <c r="A7289" s="40" t="s">
        <v>1491</v>
      </c>
      <c r="B7289" s="23" t="str">
        <f>IFERROR(VLOOKUP(A7289,hoja!$A$2:$E$970,4,FALSE),0)</f>
        <v>COSTA</v>
      </c>
      <c r="C7289" s="23" t="str">
        <f>IFERROR(VLOOKUP(A7289,hoja!$A$2:$E$1370,5,FALSE),0)</f>
        <v>SANTA MARTA</v>
      </c>
      <c r="D7289" s="23" t="str">
        <f>IFERROR(VLOOKUP(A7289,hoja!A:D,3,FALSE),0)</f>
        <v>50842</v>
      </c>
      <c r="E7289" s="23" t="s">
        <v>691</v>
      </c>
      <c r="F7289" s="23" t="str">
        <f>IFERROR(VLOOKUP(E7289,hoja!$A$2:$E$6970,4,FALSE),0)</f>
        <v>COSTA</v>
      </c>
      <c r="G7289" s="23" t="str">
        <f>IFERROR(VLOOKUP(E7289,hoja!$A$2:$E$970,5,FALSE),0)</f>
        <v>ARACATACA</v>
      </c>
      <c r="H7289" s="103" t="str">
        <f>IFERROR(VLOOKUP(E7289,hoja!A:C,3,FALSE),0)</f>
        <v>0119</v>
      </c>
      <c r="I7289" s="24" t="str">
        <f t="shared" ref="I7289:I7303" si="2140">D7289&amp;H7289</f>
        <v>508420119</v>
      </c>
      <c r="K7289" s="29">
        <v>56</v>
      </c>
      <c r="L7289" s="23" t="str">
        <f t="shared" ref="L7289" si="2141">IF(B7289=F7289,"REGIONAL","NACIONAL")</f>
        <v>REGIONAL</v>
      </c>
      <c r="M7289" s="23" t="s">
        <v>618</v>
      </c>
      <c r="N7289" s="23" t="str" cm="1">
        <f t="array" ref="N7289">IFERROR(IF(M7289="Principal","LES_ACTIVE",LES_INACTIVE),0)</f>
        <v>LES_ACTIVE</v>
      </c>
      <c r="O7289" s="23">
        <f t="shared" ref="O7289" si="2142">IF(K7289&lt;=250,25,IF(K7289&lt;=500,16,IF(K7289&lt;=800,12,IF(K7289&lt;=1100,8,IF(K7289&lt;=1400,6,IF(K7289&lt;=1700,5))))))</f>
        <v>25</v>
      </c>
      <c r="P7289" s="23" t="str">
        <f t="shared" ref="P7289" si="2143">D7289&amp;H7289&amp;M7289</f>
        <v>508420119Principal</v>
      </c>
    </row>
    <row r="7290" spans="1:16" ht="15" hidden="1" customHeight="1">
      <c r="A7290" s="40" t="s">
        <v>875</v>
      </c>
      <c r="B7290" s="23" t="str">
        <f>IFERROR(VLOOKUP(A7290,hoja!$A$2:$E$970,4,FALSE),0)</f>
        <v>COSTA</v>
      </c>
      <c r="C7290" s="23" t="str">
        <f>IFERROR(VLOOKUP(A7290,hoja!$A$2:$E$1370,5,FALSE),0)</f>
        <v>MALAMBO</v>
      </c>
      <c r="D7290" s="106">
        <v>60023</v>
      </c>
      <c r="E7290" s="23" t="s">
        <v>1491</v>
      </c>
      <c r="F7290" s="23" t="str">
        <f>IFERROR(VLOOKUP(E7290,hoja!$A$2:$E$6970,4,FALSE),0)</f>
        <v>COSTA</v>
      </c>
      <c r="G7290" s="23" t="str">
        <f>IFERROR(VLOOKUP(E7290,hoja!$A$2:$E$970,5,FALSE),0)</f>
        <v>SANTA MARTA</v>
      </c>
      <c r="H7290" s="105" t="s">
        <v>1510</v>
      </c>
      <c r="I7290" s="24" t="str">
        <f t="shared" si="2140"/>
        <v>6002350842</v>
      </c>
      <c r="K7290" s="23">
        <v>81.5</v>
      </c>
      <c r="L7290" s="23" t="str">
        <f t="shared" ref="L7290:L7292" si="2144">IF(B7290=F7290,"REGIONAL","NACIONAL")</f>
        <v>REGIONAL</v>
      </c>
      <c r="M7290" s="23" t="s">
        <v>618</v>
      </c>
      <c r="N7290" s="23" t="str" cm="1">
        <f t="array" ref="N7290">IFERROR(IF(M7290="Principal","LES_ACTIVE",LES_INACTIVE),0)</f>
        <v>LES_ACTIVE</v>
      </c>
      <c r="O7290" s="23">
        <f>IF(K7290&lt;=250,25,IF(K7290&lt;=500,16,IF(K7290&lt;=800,12,IF(K7290&lt;=1100,8,IF(K7290&lt;=1400,6,IF(K7290&lt;=1700,5))))))</f>
        <v>25</v>
      </c>
      <c r="P7290" s="23" t="str">
        <f t="shared" ref="P7290:P7299" si="2145">D7290&amp;H7290&amp;M7290</f>
        <v>6002350842Principal</v>
      </c>
    </row>
    <row r="7291" spans="1:16" ht="15" hidden="1" customHeight="1">
      <c r="A7291" s="40" t="s">
        <v>630</v>
      </c>
      <c r="B7291" s="23" t="str">
        <f>IFERROR(VLOOKUP(A7291,hoja!$A$2:$E$970,4,FALSE),0)</f>
        <v>CENTRO</v>
      </c>
      <c r="C7291" s="23" t="str">
        <f>IFERROR(VLOOKUP(A7291,hoja!$A$2:$E$1370,5,FALSE),0)</f>
        <v>SESQUILÉ</v>
      </c>
      <c r="D7291" s="23" t="str">
        <f>IFERROR(VLOOKUP(A7291,hoja!A:D,3,FALSE),0)</f>
        <v>1501</v>
      </c>
      <c r="E7291" s="23" t="s">
        <v>1260</v>
      </c>
      <c r="F7291" s="23" t="str">
        <f>IFERROR(VLOOKUP(E7291,hoja!$A$2:$E$6970,4,FALSE),0)</f>
        <v>CENTRO</v>
      </c>
      <c r="G7291" s="23" t="str">
        <f>IFERROR(VLOOKUP(E7291,hoja!$A$2:$E$970,5,FALSE),0)</f>
        <v>BOGOTÁ</v>
      </c>
      <c r="H7291" s="103" t="str">
        <f>IFERROR(VLOOKUP(E7291,hoja!A:C,3,FALSE),0)</f>
        <v>50587</v>
      </c>
      <c r="I7291" s="24" t="str">
        <f t="shared" si="2140"/>
        <v>150150587</v>
      </c>
      <c r="K7291" s="23">
        <v>56.4</v>
      </c>
      <c r="L7291" s="23" t="str">
        <f t="shared" si="2144"/>
        <v>REGIONAL</v>
      </c>
      <c r="M7291" s="23" t="s">
        <v>618</v>
      </c>
      <c r="N7291" s="23" t="str" cm="1">
        <f t="array" ref="N7291">IFERROR(IF(M7291="Principal","LES_ACTIVE",LES_INACTIVE),0)</f>
        <v>LES_ACTIVE</v>
      </c>
      <c r="O7291" s="23">
        <f t="shared" ref="O7291" si="2146">IF(K7291&lt;=250,25,IF(K7291&lt;=500,16,IF(K7291&lt;=800,12,IF(K7291&lt;=1100,8,IF(K7291&lt;=1400,6,IF(K7291&lt;=1700,5))))))</f>
        <v>25</v>
      </c>
      <c r="P7291" s="23" t="str">
        <f t="shared" si="2145"/>
        <v>150150587Principal</v>
      </c>
    </row>
    <row r="7292" spans="1:16" ht="15" hidden="1" customHeight="1">
      <c r="A7292" s="40" t="s">
        <v>675</v>
      </c>
      <c r="B7292" s="23" t="str">
        <f>IFERROR(VLOOKUP(A7292,hoja!$A$2:$E$970,4,FALSE),0)</f>
        <v>COSTA</v>
      </c>
      <c r="C7292" s="23" t="str">
        <f>IFERROR(VLOOKUP(A7292,hoja!$A$2:$E$1370,5,FALSE),0)</f>
        <v>CARTAGENA</v>
      </c>
      <c r="D7292" s="106">
        <v>3002</v>
      </c>
      <c r="E7292" s="23" t="s">
        <v>788</v>
      </c>
      <c r="F7292" s="23" t="str">
        <f>IFERROR(VLOOKUP(E7292,hoja!$A$2:$E$6970,4,FALSE),0)</f>
        <v>ANTIOQUIA</v>
      </c>
      <c r="G7292" s="23" t="str">
        <f>IFERROR(VLOOKUP(E7292,hoja!$A$2:$E$970,5,FALSE),0)</f>
        <v>RIONEGRO</v>
      </c>
      <c r="H7292" s="105" t="s">
        <v>1511</v>
      </c>
      <c r="I7292" s="24" t="str">
        <f t="shared" si="2140"/>
        <v>300260027</v>
      </c>
      <c r="K7292" s="23">
        <v>727</v>
      </c>
      <c r="L7292" s="23" t="str">
        <f t="shared" si="2144"/>
        <v>NACIONAL</v>
      </c>
      <c r="M7292" s="23" t="s">
        <v>618</v>
      </c>
      <c r="N7292" s="23" t="str" cm="1">
        <f t="array" ref="N7292">IFERROR(IF(M7292="Principal","LES_ACTIVE",LES_INACTIVE),0)</f>
        <v>LES_ACTIVE</v>
      </c>
      <c r="O7292" s="23">
        <f t="shared" ref="O7291:O7299" si="2147">IF(K7292&lt;=250,25,IF(K7292&lt;=500,16,IF(K7292&lt;=800,12,IF(K7292&lt;=1100,8,IF(K7292&lt;=1400,6,IF(K7292&lt;=1700,5))))))</f>
        <v>12</v>
      </c>
      <c r="P7292" s="23" t="str">
        <f t="shared" si="2145"/>
        <v>300260027Principal</v>
      </c>
    </row>
    <row r="7293" spans="1:16" ht="15" hidden="1" customHeight="1">
      <c r="A7293" s="26" t="s">
        <v>635</v>
      </c>
      <c r="B7293" s="23" t="str">
        <f>IFERROR(VLOOKUP(A7293,hoja!$A$2:$E$970,4,FALSE),0)</f>
        <v>CENTRO</v>
      </c>
      <c r="C7293" s="23" t="str">
        <f>IFERROR(VLOOKUP(A7293,hoja!$A$2:$E$1370,5,FALSE),0)</f>
        <v>BOGOTÁ</v>
      </c>
      <c r="D7293" s="23" t="str">
        <f>IFERROR(VLOOKUP(A7293,hoja!A:D,3,FALSE),0)</f>
        <v>0021</v>
      </c>
      <c r="E7293" s="23" t="s">
        <v>690</v>
      </c>
      <c r="F7293" s="23" t="str">
        <f>IFERROR(VLOOKUP(E7293,hoja!$A$2:$E$6970,4,FALSE),0)</f>
        <v>OCCIDENTE</v>
      </c>
      <c r="G7293" s="23" t="str">
        <f>IFERROR(VLOOKUP(E7293,hoja!$A$2:$E$970,5,FALSE),0)</f>
        <v>ANSERMA</v>
      </c>
      <c r="H7293" s="103" t="str">
        <f>IFERROR(VLOOKUP(E7293,hoja!A:C,3,FALSE),0)</f>
        <v>0146</v>
      </c>
      <c r="I7293" s="24" t="str">
        <f t="shared" si="2140"/>
        <v>00210146</v>
      </c>
      <c r="K7293" s="35">
        <v>370</v>
      </c>
      <c r="L7293" s="23" t="str">
        <f>IF(B7293=F7293,"REGIONAL","NACIONAL")</f>
        <v>NACIONAL</v>
      </c>
      <c r="M7293" s="23" t="s">
        <v>793</v>
      </c>
      <c r="N7293" s="23" t="s">
        <v>622</v>
      </c>
      <c r="O7293" s="23">
        <f t="shared" si="2147"/>
        <v>16</v>
      </c>
      <c r="P7293" s="23" t="str">
        <f t="shared" si="2145"/>
        <v>00210146La linea</v>
      </c>
    </row>
    <row r="7294" spans="1:16" ht="15" hidden="1" customHeight="1">
      <c r="A7294" s="26" t="s">
        <v>635</v>
      </c>
      <c r="B7294" s="23" t="str">
        <f>IFERROR(VLOOKUP(A7294,hoja!$A$2:$E$970,4,FALSE),0)</f>
        <v>CENTRO</v>
      </c>
      <c r="C7294" s="23" t="str">
        <f>IFERROR(VLOOKUP(A7294,hoja!$A$2:$E$1370,5,FALSE),0)</f>
        <v>BOGOTÁ</v>
      </c>
      <c r="D7294" s="23" t="str">
        <f>IFERROR(VLOOKUP(A7294,hoja!A:D,3,FALSE),0)</f>
        <v>0021</v>
      </c>
      <c r="E7294" s="23" t="s">
        <v>707</v>
      </c>
      <c r="F7294" s="23" t="str">
        <f>IFERROR(VLOOKUP(E7294,hoja!$A$2:$E$6970,4,FALSE),0)</f>
        <v>OCCIDENTE</v>
      </c>
      <c r="G7294" s="23" t="str">
        <f>IFERROR(VLOOKUP(E7294,hoja!$A$2:$E$970,5,FALSE),0)</f>
        <v>IPIALES</v>
      </c>
      <c r="H7294" s="103" t="str">
        <f>IFERROR(VLOOKUP(E7294,hoja!A:C,3,FALSE),0)</f>
        <v>0397</v>
      </c>
      <c r="I7294" s="24" t="str">
        <f t="shared" si="2140"/>
        <v>00210397</v>
      </c>
      <c r="J7294" s="23">
        <v>33.942</v>
      </c>
      <c r="K7294" s="23">
        <v>852</v>
      </c>
      <c r="L7294" s="23" t="str">
        <f>IF(B7294=F7294,"REGIONAL","NACIONAL")</f>
        <v>NACIONAL</v>
      </c>
      <c r="M7294" s="23" t="s">
        <v>951</v>
      </c>
      <c r="N7294" s="23" cm="1">
        <f t="array" aca="1" ref="N7294" ca="1">IFERROR(IF(M7294="Principal","LES_ACTIVE",LES_INACTIVE),0)</f>
        <v>0</v>
      </c>
      <c r="O7294" s="23">
        <f t="shared" si="2147"/>
        <v>8</v>
      </c>
      <c r="P7294" s="23" t="str">
        <f t="shared" si="2145"/>
        <v>00210397Mocoa</v>
      </c>
    </row>
    <row r="7295" spans="1:16" ht="15" hidden="1" customHeight="1">
      <c r="A7295" s="26" t="s">
        <v>635</v>
      </c>
      <c r="B7295" s="23" t="str">
        <f>IFERROR(VLOOKUP(A7295,hoja!$A$2:$E$970,4,FALSE),0)</f>
        <v>CENTRO</v>
      </c>
      <c r="C7295" s="23" t="str">
        <f>IFERROR(VLOOKUP(A7295,hoja!$A$2:$E$1370,5,FALSE),0)</f>
        <v>BOGOTÁ</v>
      </c>
      <c r="D7295" s="23" t="str">
        <f>IFERROR(VLOOKUP(A7295,hoja!A:D,3,FALSE),0)</f>
        <v>0021</v>
      </c>
      <c r="E7295" s="23" t="s">
        <v>711</v>
      </c>
      <c r="F7295" s="23" t="str">
        <f>IFERROR(VLOOKUP(E7295,hoja!$A$2:$E$6970,4,FALSE),0)</f>
        <v>COSTA</v>
      </c>
      <c r="G7295" s="23" t="str">
        <f>IFERROR(VLOOKUP(E7295,hoja!$A$2:$E$970,5,FALSE),0)</f>
        <v>MAGANGUÉ</v>
      </c>
      <c r="H7295" s="103" t="str">
        <f>IFERROR(VLOOKUP(E7295,hoja!A:C,3,FALSE),0)</f>
        <v>0383</v>
      </c>
      <c r="I7295" s="24" t="str">
        <f t="shared" si="2140"/>
        <v>00210383</v>
      </c>
      <c r="J7295" s="23">
        <v>64.557777777750744</v>
      </c>
      <c r="K7295" s="23">
        <v>1022.2965</v>
      </c>
      <c r="L7295" s="23" t="str">
        <f t="shared" ref="L7295:L7299" si="2148">IF(B7295=F7295,"REGIONAL","NACIONAL")</f>
        <v>NACIONAL</v>
      </c>
      <c r="M7295" s="23" t="s">
        <v>618</v>
      </c>
      <c r="N7295" s="23" t="s">
        <v>622</v>
      </c>
      <c r="O7295" s="23">
        <f t="shared" si="2147"/>
        <v>8</v>
      </c>
      <c r="P7295" s="23" t="str">
        <f t="shared" si="2145"/>
        <v>00210383Principal</v>
      </c>
    </row>
    <row r="7296" spans="1:16" ht="15" hidden="1" customHeight="1">
      <c r="A7296" s="26" t="s">
        <v>635</v>
      </c>
      <c r="B7296" s="23" t="str">
        <f>IFERROR(VLOOKUP(A7296,hoja!$A$2:$E$970,4,FALSE),0)</f>
        <v>CENTRO</v>
      </c>
      <c r="C7296" s="23" t="str">
        <f>IFERROR(VLOOKUP(A7296,hoja!$A$2:$E$1370,5,FALSE),0)</f>
        <v>BOGOTÁ</v>
      </c>
      <c r="D7296" s="23" t="str">
        <f>IFERROR(VLOOKUP(A7296,hoja!A:D,3,FALSE),0)</f>
        <v>0021</v>
      </c>
      <c r="E7296" s="23" t="s">
        <v>711</v>
      </c>
      <c r="F7296" s="23" t="str">
        <f>IFERROR(VLOOKUP(E7296,hoja!$A$2:$E$6970,4,FALSE),0)</f>
        <v>COSTA</v>
      </c>
      <c r="G7296" s="23" t="str">
        <f>IFERROR(VLOOKUP(E7296,hoja!$A$2:$E$970,5,FALSE),0)</f>
        <v>MAGANGUÉ</v>
      </c>
      <c r="H7296" s="103" t="str">
        <f>IFERROR(VLOOKUP(E7296,hoja!A:C,3,FALSE),0)</f>
        <v>0383</v>
      </c>
      <c r="I7296" s="24" t="str">
        <f t="shared" si="2140"/>
        <v>00210383</v>
      </c>
      <c r="J7296" s="23">
        <v>64.557777777750744</v>
      </c>
      <c r="K7296" s="23">
        <v>888</v>
      </c>
      <c r="L7296" s="23" t="str">
        <f t="shared" si="2148"/>
        <v>NACIONAL</v>
      </c>
      <c r="M7296" s="23" t="s">
        <v>1238</v>
      </c>
      <c r="N7296" s="23" t="s">
        <v>622</v>
      </c>
      <c r="O7296" s="23">
        <f t="shared" si="2147"/>
        <v>8</v>
      </c>
      <c r="P7296" s="23" t="str">
        <f t="shared" si="2145"/>
        <v>00210383Remedios</v>
      </c>
    </row>
    <row r="7297" spans="1:16" ht="15" hidden="1" customHeight="1">
      <c r="A7297" s="82" t="s">
        <v>635</v>
      </c>
      <c r="B7297" s="23" t="str">
        <f>IFERROR(VLOOKUP(A7297,hoja!$A$2:$E$970,4,FALSE),0)</f>
        <v>CENTRO</v>
      </c>
      <c r="C7297" s="23" t="str">
        <f>IFERROR(VLOOKUP(A7297,hoja!$A$2:$E$1370,5,FALSE),0)</f>
        <v>BOGOTÁ</v>
      </c>
      <c r="D7297" s="23" t="str">
        <f>IFERROR(VLOOKUP(A7297,hoja!A:D,3,FALSE),0)</f>
        <v>0021</v>
      </c>
      <c r="E7297" s="40" t="s">
        <v>714</v>
      </c>
      <c r="F7297" s="23" t="str">
        <f>IFERROR(VLOOKUP(E7297,hoja!$A$2:$E$6970,4,FALSE),0)</f>
        <v>SANTANDER</v>
      </c>
      <c r="G7297" s="23" t="str">
        <f>IFERROR(VLOOKUP(E7297,hoja!$A$2:$E$970,5,FALSE),0)</f>
        <v>OCAÑA</v>
      </c>
      <c r="H7297" s="103" t="str">
        <f>IFERROR(VLOOKUP(E7297,hoja!A:C,3,FALSE),0)</f>
        <v>0434</v>
      </c>
      <c r="I7297" s="24" t="str">
        <f t="shared" si="2140"/>
        <v>00210434</v>
      </c>
      <c r="K7297" s="23">
        <v>631</v>
      </c>
      <c r="L7297" s="23" t="str">
        <f t="shared" si="2148"/>
        <v>NACIONAL</v>
      </c>
      <c r="M7297" s="23" t="s">
        <v>643</v>
      </c>
      <c r="N7297" s="23" t="s">
        <v>622</v>
      </c>
      <c r="O7297" s="23">
        <f t="shared" si="2147"/>
        <v>12</v>
      </c>
      <c r="P7297" s="23" t="str">
        <f t="shared" si="2145"/>
        <v>00210434Piedecuesta</v>
      </c>
    </row>
    <row r="7298" spans="1:16" ht="15" hidden="1" customHeight="1">
      <c r="A7298" s="26" t="s">
        <v>635</v>
      </c>
      <c r="B7298" s="23" t="str">
        <f>IFERROR(VLOOKUP(A7298,hoja!$A$2:$E$970,4,FALSE),0)</f>
        <v>CENTRO</v>
      </c>
      <c r="C7298" s="23" t="str">
        <f>IFERROR(VLOOKUP(A7298,hoja!$A$2:$E$1370,5,FALSE),0)</f>
        <v>BOGOTÁ</v>
      </c>
      <c r="D7298" s="23" t="str">
        <f>IFERROR(VLOOKUP(A7298,hoja!A:D,3,FALSE),0)</f>
        <v>0021</v>
      </c>
      <c r="E7298" s="23" t="s">
        <v>717</v>
      </c>
      <c r="F7298" s="23" t="str">
        <f>IFERROR(VLOOKUP(E7298,hoja!$A$2:$E$6970,4,FALSE),0)</f>
        <v>OCCIDENTE</v>
      </c>
      <c r="G7298" s="23" t="str">
        <f>IFERROR(VLOOKUP(E7298,hoja!$A$2:$E$970,5,FALSE),0)</f>
        <v>POPAYÁN</v>
      </c>
      <c r="H7298" s="103" t="str">
        <f>IFERROR(VLOOKUP(E7298,hoja!A:C,3,FALSE),0)</f>
        <v>0126</v>
      </c>
      <c r="I7298" s="24" t="str">
        <f t="shared" si="2140"/>
        <v>00210126</v>
      </c>
      <c r="K7298" s="23">
        <v>573</v>
      </c>
      <c r="L7298" s="23" t="str">
        <f t="shared" si="2148"/>
        <v>NACIONAL</v>
      </c>
      <c r="M7298" s="23" t="s">
        <v>1512</v>
      </c>
      <c r="N7298" s="23" cm="1">
        <f t="array" aca="1" ref="N7298" ca="1">IFERROR(IF(M7298="Principal","LES_ACTIVE",LES_INACTIVE),0)</f>
        <v>0</v>
      </c>
      <c r="O7298" s="23">
        <f t="shared" si="2147"/>
        <v>12</v>
      </c>
      <c r="P7298" s="23" t="str">
        <f t="shared" si="2145"/>
        <v>00210126Popayan</v>
      </c>
    </row>
    <row r="7299" spans="1:16" ht="15" hidden="1" customHeight="1">
      <c r="A7299" s="26" t="s">
        <v>635</v>
      </c>
      <c r="B7299" s="23" t="str">
        <f>IFERROR(VLOOKUP(A7299,hoja!$A$2:$E$970,4,FALSE),0)</f>
        <v>CENTRO</v>
      </c>
      <c r="C7299" s="23" t="str">
        <f>IFERROR(VLOOKUP(A7299,hoja!$A$2:$E$1370,5,FALSE),0)</f>
        <v>BOGOTÁ</v>
      </c>
      <c r="D7299" s="23" t="str">
        <f>IFERROR(VLOOKUP(A7299,hoja!A:D,3,FALSE),0)</f>
        <v>0021</v>
      </c>
      <c r="E7299" s="23" t="s">
        <v>644</v>
      </c>
      <c r="F7299" s="23" t="str">
        <f>IFERROR(VLOOKUP(E7299,hoja!$A$2:$E$6970,4,FALSE),0)</f>
        <v>OCCIDENTE</v>
      </c>
      <c r="G7299" s="23" t="str">
        <f>IFERROR(VLOOKUP(E7299,hoja!$A$2:$E$970,5,FALSE),0)</f>
        <v>PEREIRA</v>
      </c>
      <c r="H7299" s="103" t="str">
        <f>IFERROR(VLOOKUP(E7299,hoja!A:C,3,FALSE),0)</f>
        <v>0198</v>
      </c>
      <c r="I7299" s="24" t="str">
        <f t="shared" si="2140"/>
        <v>00210198</v>
      </c>
      <c r="K7299" s="23">
        <v>337</v>
      </c>
      <c r="L7299" s="23" t="str">
        <f t="shared" si="2148"/>
        <v>NACIONAL</v>
      </c>
      <c r="M7299" s="23" t="s">
        <v>794</v>
      </c>
      <c r="N7299" s="23" cm="1">
        <f t="array" aca="1" ref="N7299" ca="1">IFERROR(IF(M7299="Principal","LES_ACTIVE",LES_INACTIVE),0)</f>
        <v>0</v>
      </c>
      <c r="O7299" s="23">
        <f t="shared" si="2147"/>
        <v>16</v>
      </c>
      <c r="P7299" s="23" t="str">
        <f t="shared" si="2145"/>
        <v>00210198Letras</v>
      </c>
    </row>
    <row r="7300" spans="1:16" ht="15" hidden="1" customHeight="1">
      <c r="A7300" s="40" t="s">
        <v>880</v>
      </c>
      <c r="B7300" s="23" t="str">
        <f>IFERROR(VLOOKUP(A7300,hoja!$A$2:$E$970,4,FALSE),0)</f>
        <v>ANTIOQUIA</v>
      </c>
      <c r="C7300" s="23" t="str">
        <f>IFERROR(VLOOKUP(A7300,hoja!$A$2:$E$1370,5,FALSE),0)</f>
        <v>GUARNE</v>
      </c>
      <c r="D7300" s="23" t="str">
        <f>IFERROR(VLOOKUP(A7300,hoja!A:D,3,FALSE),0)</f>
        <v>60128</v>
      </c>
      <c r="E7300" s="23" t="s">
        <v>645</v>
      </c>
      <c r="F7300" s="23" t="str">
        <f>IFERROR(VLOOKUP(E7300,hoja!$A$2:$E$6970,4,FALSE),0)</f>
        <v>OCCIDENTE</v>
      </c>
      <c r="G7300" s="23" t="str">
        <f>IFERROR(VLOOKUP(E7300,hoja!$A$2:$E$970,5,FALSE),0)</f>
        <v>CALI</v>
      </c>
      <c r="H7300" s="103" t="str">
        <f>IFERROR(VLOOKUP(E7300,hoja!A:C,3,FALSE),0)</f>
        <v>0410</v>
      </c>
      <c r="I7300" s="24" t="str">
        <f t="shared" si="2140"/>
        <v>601280410</v>
      </c>
      <c r="K7300" s="23">
        <v>462</v>
      </c>
      <c r="L7300" s="23" t="str">
        <f t="shared" ref="L7300:L7303" si="2149">IF(B7300=F7300,"REGIONAL","NACIONAL")</f>
        <v>NACIONAL</v>
      </c>
      <c r="M7300" s="23" t="s">
        <v>618</v>
      </c>
      <c r="N7300" s="23" t="s">
        <v>622</v>
      </c>
      <c r="O7300" s="23">
        <f t="shared" ref="O7300:O7303" si="2150">IF(K7300&lt;=250,25,IF(K7300&lt;=500,16,IF(K7300&lt;=800,12,IF(K7300&lt;=1100,8,IF(K7300&lt;=1400,6,IF(K7300&lt;=1700,5))))))</f>
        <v>16</v>
      </c>
      <c r="P7300" s="23" t="str">
        <f t="shared" ref="P7300:P7303" si="2151">D7300&amp;H7300&amp;M7300</f>
        <v>601280410Principal</v>
      </c>
    </row>
    <row r="7301" spans="1:16" ht="15" hidden="1" customHeight="1">
      <c r="A7301" s="40" t="s">
        <v>880</v>
      </c>
      <c r="B7301" s="23" t="str">
        <f>IFERROR(VLOOKUP(A7301,hoja!$A$2:$E$970,4,FALSE),0)</f>
        <v>ANTIOQUIA</v>
      </c>
      <c r="C7301" s="23" t="str">
        <f>IFERROR(VLOOKUP(A7301,hoja!$A$2:$E$1370,5,FALSE),0)</f>
        <v>GUARNE</v>
      </c>
      <c r="D7301" s="23" t="str">
        <f>IFERROR(VLOOKUP(A7301,hoja!A:D,3,FALSE),0)</f>
        <v>60128</v>
      </c>
      <c r="E7301" s="23" t="s">
        <v>743</v>
      </c>
      <c r="F7301" s="23" t="str">
        <f>IFERROR(VLOOKUP(E7301,hoja!$A$2:$E$6970,4,FALSE),0)</f>
        <v>CENTRO</v>
      </c>
      <c r="G7301" s="23" t="str">
        <f>IFERROR(VLOOKUP(E7301,hoja!$A$2:$E$970,5,FALSE),0)</f>
        <v>BOGOTÁ</v>
      </c>
      <c r="H7301" s="103" t="str">
        <f>IFERROR(VLOOKUP(E7301,hoja!A:C,3,FALSE),0)</f>
        <v>0461</v>
      </c>
      <c r="I7301" s="24" t="str">
        <f t="shared" si="2140"/>
        <v>601280461</v>
      </c>
      <c r="K7301" s="23">
        <v>393</v>
      </c>
      <c r="L7301" s="23" t="str">
        <f t="shared" si="2149"/>
        <v>NACIONAL</v>
      </c>
      <c r="M7301" s="23" t="s">
        <v>618</v>
      </c>
      <c r="N7301" s="23" t="s">
        <v>622</v>
      </c>
      <c r="O7301" s="23">
        <f t="shared" si="2150"/>
        <v>16</v>
      </c>
      <c r="P7301" s="23" t="str">
        <f t="shared" si="2151"/>
        <v>601280461Principal</v>
      </c>
    </row>
    <row r="7302" spans="1:16" ht="15" hidden="1" customHeight="1">
      <c r="A7302" s="26" t="s">
        <v>635</v>
      </c>
      <c r="B7302" s="23" t="str">
        <f>IFERROR(VLOOKUP(A7302,hoja!$A$2:$E$970,4,FALSE),0)</f>
        <v>CENTRO</v>
      </c>
      <c r="C7302" s="23" t="str">
        <f>IFERROR(VLOOKUP(A7302,hoja!$A$2:$E$1370,5,FALSE),0)</f>
        <v>BOGOTÁ</v>
      </c>
      <c r="D7302" s="23" t="str">
        <f>IFERROR(VLOOKUP(A7302,hoja!A:D,3,FALSE),0)</f>
        <v>0021</v>
      </c>
      <c r="E7302" s="23" t="s">
        <v>701</v>
      </c>
      <c r="F7302" s="23" t="str">
        <f>IFERROR(VLOOKUP(E7302,hoja!$A$2:$E$6970,4,FALSE),0)</f>
        <v>SANTANDER</v>
      </c>
      <c r="G7302" s="23" t="str">
        <f>IFERROR(VLOOKUP(E7302,hoja!$A$2:$E$970,5,FALSE),0)</f>
        <v>EL BANCO</v>
      </c>
      <c r="H7302" s="103" t="str">
        <f>IFERROR(VLOOKUP(E7302,hoja!A:C,3,FALSE),0)</f>
        <v>0436</v>
      </c>
      <c r="I7302" s="24" t="str">
        <f t="shared" si="2140"/>
        <v>00210436</v>
      </c>
      <c r="K7302" s="35">
        <v>705</v>
      </c>
      <c r="L7302" s="23" t="str">
        <f t="shared" si="2149"/>
        <v>NACIONAL</v>
      </c>
      <c r="M7302" s="23" t="s">
        <v>618</v>
      </c>
      <c r="N7302" s="23" t="s">
        <v>622</v>
      </c>
      <c r="O7302" s="23">
        <f t="shared" si="2150"/>
        <v>12</v>
      </c>
      <c r="P7302" s="23" t="str">
        <f t="shared" si="2151"/>
        <v>00210436Principal</v>
      </c>
    </row>
    <row r="7303" spans="1:16" ht="15" hidden="1" customHeight="1">
      <c r="A7303" s="26" t="s">
        <v>731</v>
      </c>
      <c r="B7303" s="23" t="str">
        <f>IFERROR(VLOOKUP(A7303,hoja!$A$2:$E$970,4,FALSE),0)</f>
        <v>SANTANDER</v>
      </c>
      <c r="C7303" s="23" t="str">
        <f>IFERROR(VLOOKUP(A7303,hoja!$A$2:$E$1370,5,FALSE),0)</f>
        <v>CÚCUTA</v>
      </c>
      <c r="D7303" s="23" t="str">
        <f>IFERROR(VLOOKUP(A7303,hoja!A:D,3,FALSE),0)</f>
        <v>0438</v>
      </c>
      <c r="E7303" s="23" t="s">
        <v>645</v>
      </c>
      <c r="F7303" s="23" t="str">
        <f>IFERROR(VLOOKUP(E7303,hoja!$A$2:$E$6970,4,FALSE),0)</f>
        <v>OCCIDENTE</v>
      </c>
      <c r="G7303" s="23" t="str">
        <f>IFERROR(VLOOKUP(E7303,hoja!$A$2:$E$970,5,FALSE),0)</f>
        <v>CALI</v>
      </c>
      <c r="H7303" s="103" t="str">
        <f>IFERROR(VLOOKUP(E7303,hoja!A:C,3,FALSE),0)</f>
        <v>0410</v>
      </c>
      <c r="I7303" s="24" t="str">
        <f t="shared" si="2140"/>
        <v>04380410</v>
      </c>
      <c r="K7303" s="23">
        <v>964</v>
      </c>
      <c r="L7303" s="23" t="str">
        <f t="shared" si="2149"/>
        <v>NACIONAL</v>
      </c>
      <c r="M7303" s="23" t="s">
        <v>618</v>
      </c>
      <c r="N7303" s="23" t="str" cm="1">
        <f t="array" ref="N7303">IFERROR(IF(M7303="Principal","LES_ACTIVE",LES_INACTIVE),0)</f>
        <v>LES_ACTIVE</v>
      </c>
      <c r="O7303" s="23">
        <f t="shared" si="2150"/>
        <v>8</v>
      </c>
      <c r="P7303" s="23" t="str">
        <f t="shared" si="2151"/>
        <v>04380410Principal</v>
      </c>
    </row>
    <row r="7304" spans="1:16" ht="15" hidden="1" customHeight="1">
      <c r="A7304" s="26" t="s">
        <v>731</v>
      </c>
      <c r="B7304" s="23" t="str">
        <f>IFERROR(VLOOKUP(A7304,hoja!$A$2:$E$970,4,FALSE),0)</f>
        <v>SANTANDER</v>
      </c>
      <c r="C7304" s="23" t="str">
        <f>IFERROR(VLOOKUP(A7304,hoja!$A$2:$E$1370,5,FALSE),0)</f>
        <v>CÚCUTA</v>
      </c>
      <c r="D7304" s="23" t="str">
        <f>IFERROR(VLOOKUP(A7304,hoja!A:D,3,FALSE),0)</f>
        <v>0438</v>
      </c>
      <c r="E7304" s="23" t="s">
        <v>645</v>
      </c>
      <c r="F7304" s="23" t="str">
        <f>IFERROR(VLOOKUP(E7304,hoja!$A$2:$E$6970,4,FALSE),0)</f>
        <v>OCCIDENTE</v>
      </c>
      <c r="G7304" s="23" t="str">
        <f>IFERROR(VLOOKUP(E7304,hoja!$A$2:$E$970,5,FALSE),0)</f>
        <v>CALI</v>
      </c>
      <c r="H7304" s="103" t="str">
        <f>IFERROR(VLOOKUP(E7304,hoja!A:C,3,FALSE),0)</f>
        <v>0410</v>
      </c>
      <c r="I7304" s="24" t="str">
        <f t="shared" ref="I7304:I7305" si="2152">D7304&amp;H7304</f>
        <v>04380410</v>
      </c>
      <c r="K7304" s="23">
        <v>1069</v>
      </c>
      <c r="L7304" s="23" t="str">
        <f t="shared" ref="L7304:L7305" si="2153">IF(B7304=F7304,"REGIONAL","NACIONAL")</f>
        <v>NACIONAL</v>
      </c>
      <c r="M7304" s="23" t="s">
        <v>643</v>
      </c>
      <c r="N7304" s="23" cm="1">
        <f t="array" aca="1" ref="N7304" ca="1">IFERROR(IF(M7304="Principal","LES_ACTIVE",LES_INACTIVE),0)</f>
        <v>0</v>
      </c>
      <c r="O7304" s="23">
        <f t="shared" ref="O7304:O7305" si="2154">IF(K7304&lt;=250,25,IF(K7304&lt;=500,16,IF(K7304&lt;=800,12,IF(K7304&lt;=1100,8,IF(K7304&lt;=1400,6,IF(K7304&lt;=1700,5))))))</f>
        <v>8</v>
      </c>
      <c r="P7304" s="23" t="str">
        <f t="shared" ref="P7304:P7305" si="2155">D7304&amp;H7304&amp;M7304</f>
        <v>04380410Piedecuesta</v>
      </c>
    </row>
    <row r="7305" spans="1:16" ht="15" hidden="1" customHeight="1">
      <c r="A7305" s="26" t="s">
        <v>731</v>
      </c>
      <c r="B7305" s="23" t="str">
        <f>IFERROR(VLOOKUP(A7305,hoja!$A$2:$E$970,4,FALSE),0)</f>
        <v>SANTANDER</v>
      </c>
      <c r="C7305" s="23" t="str">
        <f>IFERROR(VLOOKUP(A7305,hoja!$A$2:$E$1370,5,FALSE),0)</f>
        <v>CÚCUTA</v>
      </c>
      <c r="D7305" s="23" t="str">
        <f>IFERROR(VLOOKUP(A7305,hoja!A:D,3,FALSE),0)</f>
        <v>0438</v>
      </c>
      <c r="E7305" s="23" t="s">
        <v>645</v>
      </c>
      <c r="F7305" s="23" t="str">
        <f>IFERROR(VLOOKUP(E7305,hoja!$A$2:$E$6970,4,FALSE),0)</f>
        <v>OCCIDENTE</v>
      </c>
      <c r="G7305" s="23" t="str">
        <f>IFERROR(VLOOKUP(E7305,hoja!$A$2:$E$970,5,FALSE),0)</f>
        <v>CALI</v>
      </c>
      <c r="H7305" s="103" t="str">
        <f>IFERROR(VLOOKUP(E7305,hoja!A:C,3,FALSE),0)</f>
        <v>0410</v>
      </c>
      <c r="I7305" s="24" t="str">
        <f t="shared" si="2152"/>
        <v>04380410</v>
      </c>
      <c r="K7305" s="23">
        <v>1020</v>
      </c>
      <c r="L7305" s="23" t="str">
        <f t="shared" si="2153"/>
        <v>NACIONAL</v>
      </c>
      <c r="M7305" s="23" t="s">
        <v>945</v>
      </c>
      <c r="N7305" s="23" cm="1">
        <f t="array" aca="1" ref="N7305" ca="1">IFERROR(IF(M7305="Principal","LES_ACTIVE",LES_INACTIVE),0)</f>
        <v>0</v>
      </c>
      <c r="O7305" s="23">
        <f t="shared" si="2154"/>
        <v>8</v>
      </c>
      <c r="P7305" s="23" t="str">
        <f t="shared" si="2155"/>
        <v>04380410Malaga</v>
      </c>
    </row>
    <row r="7306" spans="1:16" ht="15" hidden="1" customHeight="1">
      <c r="A7306" s="23" t="s">
        <v>645</v>
      </c>
      <c r="B7306" s="23" t="str">
        <f>IFERROR(VLOOKUP(A7306,hoja!$A$2:$E$970,4,FALSE),0)</f>
        <v>OCCIDENTE</v>
      </c>
      <c r="C7306" s="23" t="str">
        <f>IFERROR(VLOOKUP(A7306,hoja!$A$2:$E$1370,5,FALSE),0)</f>
        <v>CALI</v>
      </c>
      <c r="D7306" s="23" t="str">
        <f>IFERROR(VLOOKUP(A7306,hoja!A:D,3,FALSE),0)</f>
        <v>0410</v>
      </c>
      <c r="E7306" s="26" t="s">
        <v>731</v>
      </c>
      <c r="F7306" s="23" t="str">
        <f>IFERROR(VLOOKUP(E7306,hoja!$A$2:$E$6970,4,FALSE),0)</f>
        <v>SANTANDER</v>
      </c>
      <c r="G7306" s="23" t="str">
        <f>IFERROR(VLOOKUP(E7306,hoja!$A$2:$E$970,5,FALSE),0)</f>
        <v>CÚCUTA</v>
      </c>
      <c r="H7306" s="103" t="str">
        <f>IFERROR(VLOOKUP(E7306,hoja!A:C,3,FALSE),0)</f>
        <v>0438</v>
      </c>
      <c r="I7306" s="24" t="str">
        <f t="shared" ref="I7306:I7310" si="2156">D7306&amp;H7306</f>
        <v>04100438</v>
      </c>
      <c r="K7306" s="23">
        <v>1069</v>
      </c>
      <c r="L7306" s="23" t="str">
        <f t="shared" ref="L7306:L7309" si="2157">IF(B7306=F7306,"REGIONAL","NACIONAL")</f>
        <v>NACIONAL</v>
      </c>
      <c r="M7306" s="23" t="s">
        <v>643</v>
      </c>
      <c r="N7306" s="23" cm="1">
        <f t="array" aca="1" ref="N7306" ca="1">IFERROR(IF(M7306="Principal","LES_ACTIVE",LES_INACTIVE),0)</f>
        <v>0</v>
      </c>
      <c r="O7306" s="23">
        <f t="shared" ref="O7306:O7310" si="2158">IF(K7306&lt;=250,25,IF(K7306&lt;=500,16,IF(K7306&lt;=800,12,IF(K7306&lt;=1100,8,IF(K7306&lt;=1400,6,IF(K7306&lt;=1700,5))))))</f>
        <v>8</v>
      </c>
      <c r="P7306" s="23" t="str">
        <f t="shared" ref="P7306:P7310" si="2159">D7306&amp;H7306&amp;M7306</f>
        <v>04100438Piedecuesta</v>
      </c>
    </row>
    <row r="7307" spans="1:16" ht="15" hidden="1" customHeight="1">
      <c r="A7307" s="23" t="s">
        <v>645</v>
      </c>
      <c r="B7307" s="23" t="str">
        <f>IFERROR(VLOOKUP(A7307,hoja!$A$2:$E$970,4,FALSE),0)</f>
        <v>OCCIDENTE</v>
      </c>
      <c r="C7307" s="23" t="str">
        <f>IFERROR(VLOOKUP(A7307,hoja!$A$2:$E$1370,5,FALSE),0)</f>
        <v>CALI</v>
      </c>
      <c r="D7307" s="23" t="str">
        <f>IFERROR(VLOOKUP(A7307,hoja!A:D,3,FALSE),0)</f>
        <v>0410</v>
      </c>
      <c r="E7307" s="26" t="s">
        <v>731</v>
      </c>
      <c r="F7307" s="23" t="str">
        <f>IFERROR(VLOOKUP(E7307,hoja!$A$2:$E$6970,4,FALSE),0)</f>
        <v>SANTANDER</v>
      </c>
      <c r="G7307" s="23" t="str">
        <f>IFERROR(VLOOKUP(E7307,hoja!$A$2:$E$970,5,FALSE),0)</f>
        <v>CÚCUTA</v>
      </c>
      <c r="H7307" s="103" t="str">
        <f>IFERROR(VLOOKUP(E7307,hoja!A:C,3,FALSE),0)</f>
        <v>0438</v>
      </c>
      <c r="I7307" s="24" t="str">
        <f t="shared" si="2156"/>
        <v>04100438</v>
      </c>
      <c r="K7307" s="23">
        <v>1020</v>
      </c>
      <c r="L7307" s="23" t="str">
        <f t="shared" si="2157"/>
        <v>NACIONAL</v>
      </c>
      <c r="M7307" s="23" t="s">
        <v>945</v>
      </c>
      <c r="N7307" s="23" cm="1">
        <f t="array" aca="1" ref="N7307" ca="1">IFERROR(IF(M7307="Principal","LES_ACTIVE",LES_INACTIVE),0)</f>
        <v>0</v>
      </c>
      <c r="O7307" s="23">
        <f t="shared" si="2158"/>
        <v>8</v>
      </c>
      <c r="P7307" s="23" t="str">
        <f t="shared" si="2159"/>
        <v>04100438Malaga</v>
      </c>
    </row>
    <row r="7308" spans="1:16" ht="15" hidden="1" customHeight="1">
      <c r="A7308" s="40" t="s">
        <v>1491</v>
      </c>
      <c r="B7308" s="23" t="str">
        <f>IFERROR(VLOOKUP(A7308,hoja!$A$2:$E$970,4,FALSE),0)</f>
        <v>COSTA</v>
      </c>
      <c r="C7308" s="23" t="str">
        <f>IFERROR(VLOOKUP(A7308,hoja!$A$2:$E$1370,5,FALSE),0)</f>
        <v>SANTA MARTA</v>
      </c>
      <c r="D7308" s="23" t="str">
        <f>IFERROR(VLOOKUP(A7308,hoja!A:D,3,FALSE),0)</f>
        <v>50842</v>
      </c>
      <c r="E7308" s="23" t="s">
        <v>667</v>
      </c>
      <c r="F7308" s="23" t="str">
        <f>IFERROR(VLOOKUP(E7308,hoja!$A$2:$E$6970,4,FALSE),0)</f>
        <v>COSTA</v>
      </c>
      <c r="G7308" s="23" t="str">
        <f>IFERROR(VLOOKUP(E7308,hoja!$A$2:$E$970,5,FALSE),0)</f>
        <v>MONTERÍA</v>
      </c>
      <c r="H7308" s="103" t="str">
        <f>IFERROR(VLOOKUP(E7308,hoja!A:C,3,FALSE),0)</f>
        <v>0381</v>
      </c>
      <c r="I7308" s="24" t="str">
        <f t="shared" si="2156"/>
        <v>508420381</v>
      </c>
      <c r="K7308" s="29">
        <v>410</v>
      </c>
      <c r="L7308" s="23" t="str">
        <f t="shared" si="2157"/>
        <v>REGIONAL</v>
      </c>
      <c r="M7308" s="23" t="s">
        <v>618</v>
      </c>
      <c r="N7308" s="23" t="str" cm="1">
        <f t="array" ref="N7308">IFERROR(IF(M7308="Principal","LES_ACTIVE",LES_INACTIVE),0)</f>
        <v>LES_ACTIVE</v>
      </c>
      <c r="O7308" s="23">
        <f t="shared" si="2158"/>
        <v>16</v>
      </c>
      <c r="P7308" s="23" t="str">
        <f t="shared" si="2159"/>
        <v>508420381Principal</v>
      </c>
    </row>
    <row r="7309" spans="1:16" ht="15" hidden="1" customHeight="1">
      <c r="A7309" s="40" t="s">
        <v>1491</v>
      </c>
      <c r="B7309" s="23" t="str">
        <f>IFERROR(VLOOKUP(A7309,hoja!$A$2:$E$970,4,FALSE),0)</f>
        <v>COSTA</v>
      </c>
      <c r="C7309" s="23" t="str">
        <f>IFERROR(VLOOKUP(A7309,hoja!$A$2:$E$1370,5,FALSE),0)</f>
        <v>SANTA MARTA</v>
      </c>
      <c r="D7309" s="23" t="str">
        <f>IFERROR(VLOOKUP(A7309,hoja!A:D,3,FALSE),0)</f>
        <v>50842</v>
      </c>
      <c r="E7309" s="23" t="s">
        <v>666</v>
      </c>
      <c r="F7309" s="23" t="str">
        <f>IFERROR(VLOOKUP(E7309,hoja!$A$2:$E$6970,4,FALSE),0)</f>
        <v>COSTA</v>
      </c>
      <c r="G7309" s="23" t="str">
        <f>IFERROR(VLOOKUP(E7309,hoja!$A$2:$E$970,5,FALSE),0)</f>
        <v>SINCELEJO</v>
      </c>
      <c r="H7309" s="103" t="str">
        <f>IFERROR(VLOOKUP(E7309,hoja!A:C,3,FALSE),0)</f>
        <v>0382</v>
      </c>
      <c r="I7309" s="24" t="str">
        <f t="shared" si="2156"/>
        <v>508420382</v>
      </c>
      <c r="K7309" s="29">
        <v>294</v>
      </c>
      <c r="L7309" s="23" t="str">
        <f t="shared" si="2157"/>
        <v>REGIONAL</v>
      </c>
      <c r="M7309" s="23" t="s">
        <v>618</v>
      </c>
      <c r="N7309" s="23" t="str" cm="1">
        <f t="array" ref="N7309">IFERROR(IF(M7309="Principal","LES_ACTIVE",LES_INACTIVE),0)</f>
        <v>LES_ACTIVE</v>
      </c>
      <c r="O7309" s="23">
        <f t="shared" si="2158"/>
        <v>16</v>
      </c>
      <c r="P7309" s="23" t="str">
        <f t="shared" si="2159"/>
        <v>508420382Principal</v>
      </c>
    </row>
    <row r="7310" spans="1:16" ht="15" hidden="1" customHeight="1">
      <c r="A7310" s="26" t="s">
        <v>667</v>
      </c>
      <c r="B7310" s="23" t="str">
        <f>IFERROR(VLOOKUP(A7310,hoja!$A$2:$E$970,4,FALSE),0)</f>
        <v>COSTA</v>
      </c>
      <c r="C7310" s="23" t="str">
        <f>IFERROR(VLOOKUP(A7310,hoja!$A$2:$E$1370,5,FALSE),0)</f>
        <v>MONTERÍA</v>
      </c>
      <c r="D7310" s="23" t="str">
        <f>IFERROR(VLOOKUP(A7310,hoja!A:D,3,FALSE),0)</f>
        <v>0381</v>
      </c>
      <c r="E7310" s="23" t="s">
        <v>721</v>
      </c>
      <c r="F7310" s="23" t="str">
        <f>IFERROR(VLOOKUP(E7310,hoja!$A$2:$E$6970,4,FALSE),0)</f>
        <v>ANTIOQUIA</v>
      </c>
      <c r="G7310" s="23" t="str">
        <f>IFERROR(VLOOKUP(E7310,hoja!$A$2:$E$970,5,FALSE),0)</f>
        <v>RIONEGRO</v>
      </c>
      <c r="H7310" s="103" t="str">
        <f>IFERROR(VLOOKUP(E7310,hoja!A:C,3,FALSE),0)</f>
        <v>0090</v>
      </c>
      <c r="I7310" s="24" t="str">
        <f t="shared" si="2156"/>
        <v>03810090</v>
      </c>
      <c r="K7310" s="23">
        <v>487</v>
      </c>
      <c r="L7310" s="23" t="str">
        <f>IF(B7310=F7310,"REGIONAL","NACIONAL")</f>
        <v>NACIONAL</v>
      </c>
      <c r="M7310" s="23" t="s">
        <v>1238</v>
      </c>
      <c r="N7310" s="23" cm="1">
        <f t="array" aca="1" ref="N7310" ca="1">IFERROR(IF(M7310="Principal","LES_ACTIVE",LES_INACTIVE),0)</f>
        <v>0</v>
      </c>
      <c r="O7310" s="23">
        <f t="shared" si="2158"/>
        <v>16</v>
      </c>
      <c r="P7310" s="23" t="str">
        <f t="shared" si="2159"/>
        <v>03810090Remedios</v>
      </c>
    </row>
    <row r="7311" spans="1:16" ht="15" hidden="1" customHeight="1">
      <c r="A7311" s="26" t="s">
        <v>667</v>
      </c>
      <c r="B7311" s="23" t="str">
        <f>IFERROR(VLOOKUP(A7311,hoja!$A$2:$E$970,4,FALSE),0)</f>
        <v>COSTA</v>
      </c>
      <c r="C7311" s="23" t="str">
        <f>IFERROR(VLOOKUP(A7311,hoja!$A$2:$E$1370,5,FALSE),0)</f>
        <v>MONTERÍA</v>
      </c>
      <c r="D7311" s="23" t="str">
        <f>IFERROR(VLOOKUP(A7311,hoja!A:D,3,FALSE),0)</f>
        <v>0381</v>
      </c>
      <c r="E7311" s="23" t="s">
        <v>721</v>
      </c>
      <c r="F7311" s="23" t="str">
        <f>IFERROR(VLOOKUP(E7311,hoja!$A$2:$E$6970,4,FALSE),0)</f>
        <v>ANTIOQUIA</v>
      </c>
      <c r="G7311" s="23" t="str">
        <f>IFERROR(VLOOKUP(E7311,hoja!$A$2:$E$970,5,FALSE),0)</f>
        <v>RIONEGRO</v>
      </c>
      <c r="H7311" s="103" t="str">
        <f>IFERROR(VLOOKUP(E7311,hoja!A:C,3,FALSE),0)</f>
        <v>0090</v>
      </c>
      <c r="I7311" s="24" t="str">
        <f t="shared" ref="I7311:I7316" si="2160">D7311&amp;H7311</f>
        <v>03810090</v>
      </c>
      <c r="K7311" s="23">
        <v>618</v>
      </c>
      <c r="L7311" s="23" t="str">
        <f>IF(B7311=F7311,"REGIONAL","NACIONAL")</f>
        <v>NACIONAL</v>
      </c>
      <c r="M7311" s="23" t="s">
        <v>662</v>
      </c>
      <c r="N7311" s="23" cm="1">
        <f t="array" aca="1" ref="N7311" ca="1">IFERROR(IF(M7311="Principal","LES_ACTIVE",LES_INACTIVE),0)</f>
        <v>0</v>
      </c>
      <c r="O7311" s="23">
        <f t="shared" ref="O7311:O7316" si="2161">IF(K7311&lt;=250,25,IF(K7311&lt;=500,16,IF(K7311&lt;=800,12,IF(K7311&lt;=1100,8,IF(K7311&lt;=1400,6,IF(K7311&lt;=1700,5))))))</f>
        <v>12</v>
      </c>
      <c r="P7311" s="23" t="str">
        <f t="shared" ref="P7311:P7316" si="2162">D7311&amp;H7311&amp;M7311</f>
        <v>03810090Uraba</v>
      </c>
    </row>
    <row r="7312" spans="1:16" ht="15" hidden="1" customHeight="1">
      <c r="A7312" s="82" t="s">
        <v>667</v>
      </c>
      <c r="B7312" s="23" t="str">
        <f>IFERROR(VLOOKUP(A7312,hoja!$A$2:$E$970,4,FALSE),0)</f>
        <v>COSTA</v>
      </c>
      <c r="C7312" s="23" t="str">
        <f>IFERROR(VLOOKUP(A7312,hoja!$A$2:$E$1370,5,FALSE),0)</f>
        <v>MONTERÍA</v>
      </c>
      <c r="D7312" s="23" t="str">
        <f>IFERROR(VLOOKUP(A7312,hoja!A:D,3,FALSE),0)</f>
        <v>0381</v>
      </c>
      <c r="E7312" s="40" t="s">
        <v>635</v>
      </c>
      <c r="F7312" s="23" t="str">
        <f>IFERROR(VLOOKUP(E7312,hoja!$A$2:$E$6970,4,FALSE),0)</f>
        <v>CENTRO</v>
      </c>
      <c r="G7312" s="23" t="str">
        <f>IFERROR(VLOOKUP(E7312,hoja!$A$2:$E$970,5,FALSE),0)</f>
        <v>BOGOTÁ</v>
      </c>
      <c r="H7312" s="103" t="str">
        <f>IFERROR(VLOOKUP(E7312,hoja!A:C,3,FALSE),0)</f>
        <v>0021</v>
      </c>
      <c r="I7312" s="24" t="str">
        <f t="shared" si="2160"/>
        <v>03810021</v>
      </c>
      <c r="K7312" s="23">
        <v>742</v>
      </c>
      <c r="L7312" s="23" t="str">
        <f t="shared" ref="L7312:L7316" si="2163">IF(B7312=F7312,"REGIONAL","NACIONAL")</f>
        <v>NACIONAL</v>
      </c>
      <c r="M7312" s="23" t="s">
        <v>1238</v>
      </c>
      <c r="N7312" s="23" t="s">
        <v>622</v>
      </c>
      <c r="O7312" s="23">
        <f t="shared" si="2161"/>
        <v>12</v>
      </c>
      <c r="P7312" s="23" t="str">
        <f t="shared" si="2162"/>
        <v>03810021Remedios</v>
      </c>
    </row>
    <row r="7313" spans="1:16" ht="15" hidden="1" customHeight="1">
      <c r="A7313" s="26" t="s">
        <v>667</v>
      </c>
      <c r="B7313" s="23" t="str">
        <f>IFERROR(VLOOKUP(A7313,hoja!$A$2:$E$970,4,FALSE),0)</f>
        <v>COSTA</v>
      </c>
      <c r="C7313" s="23" t="str">
        <f>IFERROR(VLOOKUP(A7313,hoja!$A$2:$E$1370,5,FALSE),0)</f>
        <v>MONTERÍA</v>
      </c>
      <c r="D7313" s="23" t="str">
        <f>IFERROR(VLOOKUP(A7313,hoja!A:D,3,FALSE),0)</f>
        <v>0381</v>
      </c>
      <c r="E7313" s="23" t="s">
        <v>778</v>
      </c>
      <c r="F7313" s="23" t="str">
        <f>IFERROR(VLOOKUP(E7313,hoja!$A$2:$E$6970,4,FALSE),0)</f>
        <v>CENTRO</v>
      </c>
      <c r="G7313" s="23" t="str">
        <f>IFERROR(VLOOKUP(E7313,hoja!$A$2:$E$970,5,FALSE),0)</f>
        <v>ZIPAQUIRÁ</v>
      </c>
      <c r="H7313" s="103" t="str">
        <f>IFERROR(VLOOKUP(E7313,hoja!A:C,3,FALSE),0)</f>
        <v>50686</v>
      </c>
      <c r="I7313" s="24" t="str">
        <f t="shared" si="2160"/>
        <v>038150686</v>
      </c>
      <c r="J7313" s="23">
        <v>30.999999999941792</v>
      </c>
      <c r="K7313" s="23">
        <v>761</v>
      </c>
      <c r="L7313" s="23" t="str">
        <f t="shared" si="2163"/>
        <v>NACIONAL</v>
      </c>
      <c r="M7313" s="23" t="s">
        <v>1238</v>
      </c>
      <c r="N7313" s="23" cm="1">
        <f t="array" aca="1" ref="N7313" ca="1">IFERROR(IF(M7313="Principal","LES_ACTIVE",LES_INACTIVE),0)</f>
        <v>0</v>
      </c>
      <c r="O7313" s="23">
        <f t="shared" si="2161"/>
        <v>12</v>
      </c>
      <c r="P7313" s="23" t="str">
        <f t="shared" si="2162"/>
        <v>038150686Remedios</v>
      </c>
    </row>
    <row r="7314" spans="1:16" ht="15" hidden="1" customHeight="1">
      <c r="A7314" s="40" t="s">
        <v>667</v>
      </c>
      <c r="B7314" s="23" t="str">
        <f>IFERROR(VLOOKUP(A7314,hoja!$A$2:$E$970,4,FALSE),0)</f>
        <v>COSTA</v>
      </c>
      <c r="C7314" s="23" t="str">
        <f>IFERROR(VLOOKUP(A7314,hoja!$A$2:$E$1370,5,FALSE),0)</f>
        <v>MONTERÍA</v>
      </c>
      <c r="D7314" s="23" t="str">
        <f>IFERROR(VLOOKUP(A7314,hoja!A:D,3,FALSE),0)</f>
        <v>0381</v>
      </c>
      <c r="E7314" s="40" t="s">
        <v>679</v>
      </c>
      <c r="F7314" s="23" t="str">
        <f>IFERROR(VLOOKUP(E7314,hoja!$A$2:$E$6970,4,FALSE),0)</f>
        <v>CENTRO</v>
      </c>
      <c r="G7314" s="23" t="str">
        <f>IFERROR(VLOOKUP(E7314,hoja!$A$2:$E$970,5,FALSE),0)</f>
        <v>NEIVA</v>
      </c>
      <c r="H7314" s="103" t="str">
        <f>IFERROR(VLOOKUP(E7314,hoja!A:C,3,FALSE),0)</f>
        <v>0385</v>
      </c>
      <c r="I7314" s="24" t="str">
        <f t="shared" si="2160"/>
        <v>03810385</v>
      </c>
      <c r="K7314" s="23">
        <v>975</v>
      </c>
      <c r="L7314" s="23" t="str">
        <f t="shared" si="2163"/>
        <v>NACIONAL</v>
      </c>
      <c r="M7314" s="23" t="s">
        <v>618</v>
      </c>
      <c r="N7314" s="23" t="str" cm="1">
        <f t="array" ref="N7314">IFERROR(IF(M7314="Principal","LES_ACTIVE",LES_INACTIVE),0)</f>
        <v>LES_ACTIVE</v>
      </c>
      <c r="O7314" s="23">
        <f t="shared" si="2161"/>
        <v>8</v>
      </c>
      <c r="P7314" s="23" t="str">
        <f t="shared" si="2162"/>
        <v>03810385Principal</v>
      </c>
    </row>
    <row r="7315" spans="1:16" ht="15" hidden="1" customHeight="1">
      <c r="A7315" s="89" t="s">
        <v>667</v>
      </c>
      <c r="B7315" s="23" t="str">
        <f>IFERROR(VLOOKUP(A7315,hoja!$A$2:$E$970,4,FALSE),0)</f>
        <v>COSTA</v>
      </c>
      <c r="C7315" s="23" t="str">
        <f>IFERROR(VLOOKUP(A7315,hoja!$A$2:$E$1370,5,FALSE),0)</f>
        <v>MONTERÍA</v>
      </c>
      <c r="D7315" s="23" t="str">
        <f>IFERROR(VLOOKUP(A7315,hoja!A:D,3,FALSE),0)</f>
        <v>0381</v>
      </c>
      <c r="E7315" s="40" t="s">
        <v>1513</v>
      </c>
      <c r="F7315" s="23" t="str">
        <f>IFERROR(VLOOKUP(E7315,hoja!$A$2:$E$6970,4,FALSE),0)</f>
        <v>COSTA</v>
      </c>
      <c r="G7315" s="23" t="str">
        <f>IFERROR(VLOOKUP(E7315,hoja!$A$2:$E$970,5,FALSE),0)</f>
        <v>CIENAGA DE ORO</v>
      </c>
      <c r="H7315" s="103" t="str">
        <f>IFERROR(VLOOKUP(E7315,hoja!A:C,3,FALSE),0)</f>
        <v>3030</v>
      </c>
      <c r="I7315" s="24" t="str">
        <f t="shared" si="2160"/>
        <v>03813030</v>
      </c>
      <c r="K7315" s="23">
        <v>25</v>
      </c>
      <c r="L7315" s="23" t="str">
        <f t="shared" si="2163"/>
        <v>REGIONAL</v>
      </c>
      <c r="M7315" s="23" t="s">
        <v>618</v>
      </c>
      <c r="N7315" s="23" t="s">
        <v>622</v>
      </c>
      <c r="O7315" s="23">
        <f t="shared" si="2161"/>
        <v>25</v>
      </c>
      <c r="P7315" s="23" t="str">
        <f t="shared" si="2162"/>
        <v>03813030Principal</v>
      </c>
    </row>
    <row r="7316" spans="1:16" ht="15" hidden="1" customHeight="1">
      <c r="A7316" s="23" t="s">
        <v>660</v>
      </c>
      <c r="B7316" s="23" t="str">
        <f>IFERROR(VLOOKUP(A7316,hoja!$A$2:$E$970,4,FALSE),0)</f>
        <v>CENTRO</v>
      </c>
      <c r="C7316" s="23" t="str">
        <f>IFERROR(VLOOKUP(A7316,hoja!$A$2:$E$1370,5,FALSE),0)</f>
        <v>BOGOTÁ</v>
      </c>
      <c r="D7316" s="23" t="str">
        <f>IFERROR(VLOOKUP(A7316,hoja!A:D,3,FALSE),0)</f>
        <v>0035</v>
      </c>
      <c r="E7316" s="40" t="s">
        <v>712</v>
      </c>
      <c r="F7316" s="23" t="str">
        <f>IFERROR(VLOOKUP(E7316,hoja!$A$2:$E$6970,4,FALSE),0)</f>
        <v>COSTA</v>
      </c>
      <c r="G7316" s="23" t="str">
        <f>IFERROR(VLOOKUP(E7316,hoja!$A$2:$E$970,5,FALSE),0)</f>
        <v>MAICAO</v>
      </c>
      <c r="H7316" s="103" t="str">
        <f>IFERROR(VLOOKUP(E7316,hoja!A:C,3,FALSE),0)</f>
        <v>0230</v>
      </c>
      <c r="I7316" s="24" t="str">
        <f t="shared" si="2160"/>
        <v>00350230</v>
      </c>
      <c r="K7316" s="23">
        <v>1021</v>
      </c>
      <c r="L7316" s="23" t="str">
        <f t="shared" si="2163"/>
        <v>NACIONAL</v>
      </c>
      <c r="M7316" s="40" t="s">
        <v>618</v>
      </c>
      <c r="N7316" s="23" t="s">
        <v>622</v>
      </c>
      <c r="O7316" s="23">
        <f t="shared" si="2161"/>
        <v>8</v>
      </c>
      <c r="P7316" s="23" t="str">
        <f t="shared" si="2162"/>
        <v>00350230Principal</v>
      </c>
    </row>
    <row r="7317" spans="1:16" ht="15" hidden="1" customHeight="1">
      <c r="A7317" s="23" t="s">
        <v>660</v>
      </c>
      <c r="B7317" s="23" t="str">
        <f>IFERROR(VLOOKUP(A7317,hoja!$A$2:$E$970,4,FALSE),0)</f>
        <v>CENTRO</v>
      </c>
      <c r="C7317" s="23" t="str">
        <f>IFERROR(VLOOKUP(A7317,hoja!$A$2:$E$1370,5,FALSE),0)</f>
        <v>BOGOTÁ</v>
      </c>
      <c r="D7317" s="23" t="str">
        <f>IFERROR(VLOOKUP(A7317,hoja!A:D,3,FALSE),0)</f>
        <v>0035</v>
      </c>
      <c r="E7317" s="40" t="s">
        <v>712</v>
      </c>
      <c r="F7317" s="23" t="str">
        <f>IFERROR(VLOOKUP(E7317,hoja!$A$2:$E$6970,4,FALSE),0)</f>
        <v>COSTA</v>
      </c>
      <c r="G7317" s="23" t="str">
        <f>IFERROR(VLOOKUP(E7317,hoja!$A$2:$E$970,5,FALSE),0)</f>
        <v>MAICAO</v>
      </c>
      <c r="H7317" s="103" t="str">
        <f>IFERROR(VLOOKUP(E7317,hoja!A:C,3,FALSE),0)</f>
        <v>0230</v>
      </c>
      <c r="I7317" s="24" t="str">
        <f t="shared" ref="I7317:I7322" si="2164">D7317&amp;H7317</f>
        <v>00350230</v>
      </c>
      <c r="K7317" s="23">
        <v>1023</v>
      </c>
      <c r="L7317" s="23" t="str">
        <f t="shared" ref="L7317:L7322" si="2165">IF(B7317=F7317,"REGIONAL","NACIONAL")</f>
        <v>NACIONAL</v>
      </c>
      <c r="M7317" s="40" t="s">
        <v>643</v>
      </c>
      <c r="N7317" s="23" t="s">
        <v>622</v>
      </c>
      <c r="O7317" s="23">
        <f t="shared" ref="O7317:O7322" si="2166">IF(K7317&lt;=250,25,IF(K7317&lt;=500,16,IF(K7317&lt;=800,12,IF(K7317&lt;=1100,8,IF(K7317&lt;=1400,6,IF(K7317&lt;=1700,5))))))</f>
        <v>8</v>
      </c>
      <c r="P7317" s="23" t="str">
        <f t="shared" ref="P7317:P7322" si="2167">D7317&amp;H7317&amp;M7317</f>
        <v>00350230Piedecuesta</v>
      </c>
    </row>
    <row r="7318" spans="1:16" ht="15" hidden="1" customHeight="1">
      <c r="A7318" s="26" t="s">
        <v>1422</v>
      </c>
      <c r="B7318" s="23" t="str">
        <f>IFERROR(VLOOKUP(A7318,hoja!$A$2:$E$970,4,FALSE),0)</f>
        <v>ANTIOQUIA</v>
      </c>
      <c r="C7318" s="23" t="str">
        <f>IFERROR(VLOOKUP(A7318,hoja!$A$2:$E$1370,5,FALSE),0)</f>
        <v>MEDELLÍN</v>
      </c>
      <c r="D7318" s="23" t="str">
        <f>IFERROR(VLOOKUP(A7318,hoja!A:D,3,FALSE),0)</f>
        <v>50779</v>
      </c>
      <c r="E7318" s="23" t="s">
        <v>650</v>
      </c>
      <c r="F7318" s="23" t="str">
        <f>IFERROR(VLOOKUP(E7318,hoja!$A$2:$E$6970,4,FALSE),0)</f>
        <v>OCCIDENTE</v>
      </c>
      <c r="G7318" s="23" t="str">
        <f>IFERROR(VLOOKUP(E7318,hoja!$A$2:$E$970,5,FALSE),0)</f>
        <v>CALOTO</v>
      </c>
      <c r="H7318" s="103" t="str">
        <f>IFERROR(VLOOKUP(E7318,hoja!A:C,3,FALSE),0)</f>
        <v>0445</v>
      </c>
      <c r="I7318" s="24" t="str">
        <f t="shared" si="2164"/>
        <v>507790445</v>
      </c>
      <c r="K7318" s="23">
        <v>498</v>
      </c>
      <c r="L7318" s="23" t="str">
        <f t="shared" si="2165"/>
        <v>NACIONAL</v>
      </c>
      <c r="M7318" s="23" t="s">
        <v>671</v>
      </c>
      <c r="N7318" s="23" t="s">
        <v>622</v>
      </c>
      <c r="O7318" s="23">
        <f t="shared" si="2166"/>
        <v>16</v>
      </c>
      <c r="P7318" s="23" t="str">
        <f t="shared" si="2167"/>
        <v>507790445Amaga</v>
      </c>
    </row>
    <row r="7319" spans="1:16" ht="15" hidden="1" customHeight="1">
      <c r="A7319" s="26" t="s">
        <v>660</v>
      </c>
      <c r="B7319" s="23" t="str">
        <f>IFERROR(VLOOKUP(A7319,hoja!$A$2:$E$970,4,FALSE),0)</f>
        <v>CENTRO</v>
      </c>
      <c r="C7319" s="23" t="str">
        <f>IFERROR(VLOOKUP(A7319,hoja!$A$2:$E$1370,5,FALSE),0)</f>
        <v>BOGOTÁ</v>
      </c>
      <c r="D7319" s="23" t="str">
        <f>IFERROR(VLOOKUP(A7319,hoja!A:D,3,FALSE),0)</f>
        <v>0035</v>
      </c>
      <c r="E7319" s="23" t="s">
        <v>723</v>
      </c>
      <c r="F7319" s="23" t="str">
        <f>IFERROR(VLOOKUP(E7319,hoja!$A$2:$E$6970,4,FALSE),0)</f>
        <v>COSTA</v>
      </c>
      <c r="G7319" s="23" t="str">
        <f>IFERROR(VLOOKUP(E7319,hoja!$A$2:$E$970,5,FALSE),0)</f>
        <v>SANTA MARTA</v>
      </c>
      <c r="H7319" s="103" t="str">
        <f>IFERROR(VLOOKUP(E7319,hoja!A:C,3,FALSE),0)</f>
        <v>0118</v>
      </c>
      <c r="I7319" s="24" t="str">
        <f t="shared" si="2164"/>
        <v>00350118</v>
      </c>
      <c r="K7319" s="23">
        <v>950</v>
      </c>
      <c r="L7319" s="23" t="str">
        <f t="shared" si="2165"/>
        <v>NACIONAL</v>
      </c>
      <c r="M7319" s="23" t="s">
        <v>618</v>
      </c>
      <c r="N7319" s="23" t="s">
        <v>622</v>
      </c>
      <c r="O7319" s="23">
        <f t="shared" si="2166"/>
        <v>8</v>
      </c>
      <c r="P7319" s="23" t="str">
        <f t="shared" si="2167"/>
        <v>00350118Principal</v>
      </c>
    </row>
    <row r="7320" spans="1:16" ht="15" hidden="1" customHeight="1">
      <c r="A7320" s="40" t="s">
        <v>1026</v>
      </c>
      <c r="B7320" s="23" t="str">
        <f>IFERROR(VLOOKUP(A7320,hoja!$A$2:$E$970,4,FALSE),0)</f>
        <v>COSTA</v>
      </c>
      <c r="C7320" s="23" t="str">
        <f>IFERROR(VLOOKUP(A7320,hoja!$A$2:$E$1370,5,FALSE),0)</f>
        <v>BARRANQUILLA</v>
      </c>
      <c r="D7320" s="23" t="str">
        <f>IFERROR(VLOOKUP(A7320,hoja!A:D,3,FALSE),0)</f>
        <v>50290</v>
      </c>
      <c r="E7320" s="94" t="s">
        <v>1491</v>
      </c>
      <c r="F7320" s="23" t="str">
        <f>IFERROR(VLOOKUP(E7320,hoja!$A$2:$E$6970,4,FALSE),0)</f>
        <v>COSTA</v>
      </c>
      <c r="G7320" s="23" t="str">
        <f>IFERROR(VLOOKUP(E7320,hoja!$A$2:$E$970,5,FALSE),0)</f>
        <v>SANTA MARTA</v>
      </c>
      <c r="H7320" s="103" t="str">
        <f>IFERROR(VLOOKUP(E7320,hoja!A:C,3,FALSE),0)</f>
        <v>50842</v>
      </c>
      <c r="I7320" s="24" t="str">
        <f t="shared" si="2164"/>
        <v>5029050842</v>
      </c>
      <c r="K7320" s="23">
        <v>100</v>
      </c>
      <c r="L7320" s="23" t="str">
        <f t="shared" si="2165"/>
        <v>REGIONAL</v>
      </c>
      <c r="M7320" s="23" t="s">
        <v>618</v>
      </c>
      <c r="N7320" s="23" t="str" cm="1">
        <f t="array" ref="N7320">IFERROR(IF(M7320="Principal","LES_ACTIVE",LES_INACTIVE),0)</f>
        <v>LES_ACTIVE</v>
      </c>
      <c r="O7320" s="23">
        <f t="shared" si="2166"/>
        <v>25</v>
      </c>
      <c r="P7320" s="23" t="str">
        <f t="shared" si="2167"/>
        <v>5029050842Principal</v>
      </c>
    </row>
    <row r="7321" spans="1:16" ht="15" hidden="1" customHeight="1">
      <c r="A7321" s="26" t="s">
        <v>712</v>
      </c>
      <c r="B7321" s="23" t="str">
        <f>IFERROR(VLOOKUP(A7321,hoja!$A$2:$E$970,4,FALSE),0)</f>
        <v>COSTA</v>
      </c>
      <c r="C7321" s="23" t="str">
        <f>IFERROR(VLOOKUP(A7321,hoja!$A$2:$E$1370,5,FALSE),0)</f>
        <v>MAICAO</v>
      </c>
      <c r="D7321" s="23" t="str">
        <f>IFERROR(VLOOKUP(A7321,hoja!A:D,3,FALSE),0)</f>
        <v>0230</v>
      </c>
      <c r="E7321" s="23" t="s">
        <v>642</v>
      </c>
      <c r="F7321" s="23" t="str">
        <f>IFERROR(VLOOKUP(E7321,hoja!$A$2:$E$6970,4,FALSE),0)</f>
        <v>COSTA</v>
      </c>
      <c r="G7321" s="23" t="str">
        <f>IFERROR(VLOOKUP(E7321,hoja!$A$2:$E$970,5,FALSE),0)</f>
        <v>BARRANQUILLA</v>
      </c>
      <c r="H7321" s="103" t="str">
        <f>IFERROR(VLOOKUP(E7321,hoja!A:C,3,FALSE),0)</f>
        <v>0111</v>
      </c>
      <c r="I7321" s="24" t="str">
        <f t="shared" si="2164"/>
        <v>02300111</v>
      </c>
      <c r="K7321" s="23">
        <v>508</v>
      </c>
      <c r="L7321" s="23" t="str">
        <f t="shared" si="2165"/>
        <v>REGIONAL</v>
      </c>
      <c r="M7321" s="23" t="s">
        <v>1514</v>
      </c>
      <c r="N7321" s="23" cm="1">
        <f t="array" aca="1" ref="N7321" ca="1">IFERROR(IF(M7321="Principal","LES_ACTIVE",LES_INACTIVE),0)</f>
        <v>0</v>
      </c>
      <c r="O7321" s="23">
        <f t="shared" si="2166"/>
        <v>12</v>
      </c>
      <c r="P7321" s="23" t="str">
        <f t="shared" si="2167"/>
        <v>02300111Boscnonia</v>
      </c>
    </row>
    <row r="7322" spans="1:16" ht="15" hidden="1" customHeight="1">
      <c r="A7322" s="40" t="s">
        <v>619</v>
      </c>
      <c r="B7322" s="23" t="str">
        <f>IFERROR(VLOOKUP(A7322,hoja!$A$2:$E$970,4,FALSE),0)</f>
        <v>ANTIOQUIA</v>
      </c>
      <c r="C7322" s="23" t="str">
        <f>IFERROR(VLOOKUP(A7322,hoja!$A$2:$E$1370,5,FALSE),0)</f>
        <v>MEDELLÍN</v>
      </c>
      <c r="D7322" s="23" t="str">
        <f>IFERROR(VLOOKUP(A7322,hoja!A:D,3,FALSE),0)</f>
        <v>60100</v>
      </c>
      <c r="E7322" s="40" t="s">
        <v>942</v>
      </c>
      <c r="F7322" s="23" t="str">
        <f>IFERROR(VLOOKUP(E7322,hoja!$A$2:$E$6970,4,FALSE),0)</f>
        <v>CENTRO</v>
      </c>
      <c r="G7322" s="23" t="str">
        <f>IFERROR(VLOOKUP(E7322,hoja!$A$2:$E$970,5,FALSE),0)</f>
        <v>BOGOTÁ</v>
      </c>
      <c r="H7322" s="103" t="str">
        <f>IFERROR(VLOOKUP(E7322,hoja!A:C,3,FALSE),0)</f>
        <v>60002</v>
      </c>
      <c r="I7322" s="24" t="str">
        <f t="shared" si="2164"/>
        <v>6010060002</v>
      </c>
      <c r="K7322" s="23">
        <v>424</v>
      </c>
      <c r="L7322" s="23" t="str">
        <f t="shared" si="2165"/>
        <v>NACIONAL</v>
      </c>
      <c r="M7322" s="40" t="s">
        <v>618</v>
      </c>
      <c r="N7322" s="23" t="s">
        <v>622</v>
      </c>
      <c r="O7322" s="23">
        <f t="shared" si="2166"/>
        <v>16</v>
      </c>
      <c r="P7322" s="23" t="str">
        <f t="shared" si="2167"/>
        <v>6010060002Principal</v>
      </c>
    </row>
    <row r="7323" spans="1:16" ht="15" hidden="1" customHeight="1">
      <c r="A7323" s="40" t="s">
        <v>619</v>
      </c>
      <c r="B7323" s="23" t="str">
        <f>IFERROR(VLOOKUP(A7323,hoja!$A$2:$E$970,4,FALSE),0)</f>
        <v>ANTIOQUIA</v>
      </c>
      <c r="C7323" s="23" t="str">
        <f>IFERROR(VLOOKUP(A7323,hoja!$A$2:$E$1370,5,FALSE),0)</f>
        <v>MEDELLÍN</v>
      </c>
      <c r="D7323" s="23" t="str">
        <f>IFERROR(VLOOKUP(A7323,hoja!A:D,3,FALSE),0)</f>
        <v>60100</v>
      </c>
      <c r="E7323" s="40" t="s">
        <v>920</v>
      </c>
      <c r="F7323" s="23" t="str">
        <f>IFERROR(VLOOKUP(E7323,hoja!$A$2:$E$6970,4,FALSE),0)</f>
        <v>ANTIOQUIA</v>
      </c>
      <c r="G7323" s="23" t="str">
        <f>IFERROR(VLOOKUP(E7323,hoja!$A$2:$E$970,5,FALSE),0)</f>
        <v>MEDELLÍN</v>
      </c>
      <c r="H7323" s="103" t="str">
        <f>IFERROR(VLOOKUP(E7323,hoja!A:C,3,FALSE),0)</f>
        <v>60000</v>
      </c>
      <c r="I7323" s="24" t="str">
        <f t="shared" ref="I7323:I7324" si="2168">D7323&amp;H7323</f>
        <v>6010060000</v>
      </c>
      <c r="K7323" s="23">
        <v>21</v>
      </c>
      <c r="L7323" s="23" t="str">
        <f t="shared" ref="L7323:L7327" si="2169">IF(B7323=F7323,"REGIONAL","NACIONAL")</f>
        <v>REGIONAL</v>
      </c>
      <c r="M7323" s="40" t="s">
        <v>618</v>
      </c>
      <c r="N7323" s="23" t="s">
        <v>622</v>
      </c>
      <c r="O7323" s="23">
        <f t="shared" ref="O7323" si="2170">IF(K7323&lt;=250,25,IF(K7323&lt;=500,16,IF(K7323&lt;=800,12,IF(K7323&lt;=1100,8,IF(K7323&lt;=1400,6,IF(K7323&lt;=1700,5))))))</f>
        <v>25</v>
      </c>
      <c r="P7323" s="23" t="str">
        <f t="shared" ref="P7323:P7327" si="2171">D7323&amp;H7323&amp;M7323</f>
        <v>6010060000Principal</v>
      </c>
    </row>
    <row r="7324" spans="1:16" ht="15" hidden="1" customHeight="1">
      <c r="A7324" s="26" t="s">
        <v>642</v>
      </c>
      <c r="B7324" s="23" t="str">
        <f>IFERROR(VLOOKUP(A7324,hoja!$A$2:$E$970,4,FALSE),0)</f>
        <v>COSTA</v>
      </c>
      <c r="C7324" s="23" t="str">
        <f>IFERROR(VLOOKUP(A7324,hoja!$A$2:$E$1370,5,FALSE),0)</f>
        <v>BARRANQUILLA</v>
      </c>
      <c r="D7324" s="23" t="str">
        <f>IFERROR(VLOOKUP(A7324,hoja!A:D,3,FALSE),0)</f>
        <v>0111</v>
      </c>
      <c r="E7324" s="23" t="s">
        <v>641</v>
      </c>
      <c r="F7324" s="23" t="str">
        <f>IFERROR(VLOOKUP(E7324,hoja!$A$2:$E$6970,4,FALSE),0)</f>
        <v>ANTIOQUIA</v>
      </c>
      <c r="G7324" s="23" t="str">
        <f>IFERROR(VLOOKUP(E7324,hoja!$A$2:$E$970,5,FALSE),0)</f>
        <v>MEDELLÍN</v>
      </c>
      <c r="H7324" s="103" t="str">
        <f>IFERROR(VLOOKUP(E7324,hoja!A:C,3,FALSE),0)</f>
        <v>0079</v>
      </c>
      <c r="I7324" s="24" t="str">
        <f t="shared" si="2168"/>
        <v>01110079</v>
      </c>
      <c r="K7324" s="23">
        <v>738</v>
      </c>
      <c r="L7324" s="23" t="str">
        <f t="shared" si="2169"/>
        <v>NACIONAL</v>
      </c>
      <c r="M7324" s="23" t="s">
        <v>1238</v>
      </c>
      <c r="N7324" s="23" t="s">
        <v>622</v>
      </c>
      <c r="O7324" s="23">
        <v>16</v>
      </c>
      <c r="P7324" s="23" t="str">
        <f t="shared" si="2171"/>
        <v>01110079Remedios</v>
      </c>
    </row>
    <row r="7325" spans="1:16" ht="15" hidden="1" customHeight="1">
      <c r="A7325" s="26" t="s">
        <v>642</v>
      </c>
      <c r="B7325" s="23" t="str">
        <f>IFERROR(VLOOKUP(A7325,hoja!$A$2:$E$970,4,FALSE),0)</f>
        <v>COSTA</v>
      </c>
      <c r="C7325" s="23" t="str">
        <f>IFERROR(VLOOKUP(A7325,hoja!$A$2:$E$1370,5,FALSE),0)</f>
        <v>BARRANQUILLA</v>
      </c>
      <c r="D7325" s="23" t="str">
        <f>IFERROR(VLOOKUP(A7325,hoja!A:D,3,FALSE),0)</f>
        <v>0111</v>
      </c>
      <c r="E7325" s="23" t="s">
        <v>655</v>
      </c>
      <c r="F7325" s="23" t="str">
        <f>IFERROR(VLOOKUP(E7325,hoja!$A$2:$E$6970,4,FALSE),0)</f>
        <v>ANTIOQUIA</v>
      </c>
      <c r="G7325" s="23" t="str">
        <f>IFERROR(VLOOKUP(E7325,hoja!$A$2:$E$970,5,FALSE),0)</f>
        <v>MEDELLÍN</v>
      </c>
      <c r="H7325" s="103" t="str">
        <f>IFERROR(VLOOKUP(E7325,hoja!A:C,3,FALSE),0)</f>
        <v>0292</v>
      </c>
      <c r="I7325" s="24" t="str">
        <f>D7325&amp;H7325</f>
        <v>01110292</v>
      </c>
      <c r="K7325" s="23">
        <v>753</v>
      </c>
      <c r="L7325" s="23" t="str">
        <f t="shared" si="2169"/>
        <v>NACIONAL</v>
      </c>
      <c r="M7325" s="38" t="s">
        <v>1238</v>
      </c>
      <c r="N7325" s="23" t="s">
        <v>622</v>
      </c>
      <c r="O7325" s="23">
        <f t="shared" ref="O7325:O7327" si="2172">IF(K7325&lt;=250,25,IF(K7325&lt;=500,16,IF(K7325&lt;=800,12,IF(K7325&lt;=1100,8,IF(K7325&lt;=1400,6,IF(K7325&lt;=1700,5))))))</f>
        <v>12</v>
      </c>
      <c r="P7325" s="23" t="str">
        <f t="shared" si="2171"/>
        <v>01110292Remedios</v>
      </c>
    </row>
    <row r="7326" spans="1:16" ht="15" hidden="1" customHeight="1">
      <c r="A7326" s="26" t="s">
        <v>642</v>
      </c>
      <c r="B7326" s="23" t="str">
        <f>IFERROR(VLOOKUP(A7326,hoja!$A$2:$E$970,4,FALSE),0)</f>
        <v>COSTA</v>
      </c>
      <c r="C7326" s="23" t="str">
        <f>IFERROR(VLOOKUP(A7326,hoja!$A$2:$E$1370,5,FALSE),0)</f>
        <v>BARRANQUILLA</v>
      </c>
      <c r="D7326" s="23" t="str">
        <f>IFERROR(VLOOKUP(A7326,hoja!A:D,3,FALSE),0)</f>
        <v>0111</v>
      </c>
      <c r="E7326" s="23" t="s">
        <v>721</v>
      </c>
      <c r="F7326" s="23" t="str">
        <f>IFERROR(VLOOKUP(E7326,hoja!$A$2:$E$6970,4,FALSE),0)</f>
        <v>ANTIOQUIA</v>
      </c>
      <c r="G7326" s="23" t="str">
        <f>IFERROR(VLOOKUP(E7326,hoja!$A$2:$E$970,5,FALSE),0)</f>
        <v>RIONEGRO</v>
      </c>
      <c r="H7326" s="103" t="str">
        <f>IFERROR(VLOOKUP(E7326,hoja!A:C,3,FALSE),0)</f>
        <v>0090</v>
      </c>
      <c r="I7326" s="24" t="str">
        <f t="shared" ref="I7326:I7329" si="2173">D7326&amp;H7326</f>
        <v>01110090</v>
      </c>
      <c r="K7326" s="23">
        <v>765</v>
      </c>
      <c r="L7326" s="23" t="str">
        <f t="shared" si="2169"/>
        <v>NACIONAL</v>
      </c>
      <c r="M7326" s="23" t="s">
        <v>1238</v>
      </c>
      <c r="N7326" s="23" t="s">
        <v>622</v>
      </c>
      <c r="O7326" s="23">
        <f t="shared" si="2172"/>
        <v>12</v>
      </c>
      <c r="P7326" s="23" t="str">
        <f t="shared" si="2171"/>
        <v>01110090Remedios</v>
      </c>
    </row>
    <row r="7327" spans="1:16" ht="15" hidden="1" customHeight="1">
      <c r="A7327" s="82" t="s">
        <v>699</v>
      </c>
      <c r="B7327" s="23" t="str">
        <f>IFERROR(VLOOKUP(A7327,hoja!$A$2:$E$970,4,FALSE),0)</f>
        <v>ANTIOQUIA</v>
      </c>
      <c r="C7327" s="23" t="str">
        <f>IFERROR(VLOOKUP(A7327,hoja!$A$2:$E$1370,5,FALSE),0)</f>
        <v>CHIGORODÓ</v>
      </c>
      <c r="D7327" s="23" t="str">
        <f>IFERROR(VLOOKUP(A7327,hoja!A:D,3,FALSE),0)</f>
        <v>0074</v>
      </c>
      <c r="E7327" s="40" t="s">
        <v>650</v>
      </c>
      <c r="F7327" s="23" t="str">
        <f>IFERROR(VLOOKUP(E7327,hoja!$A$2:$E$6970,4,FALSE),0)</f>
        <v>OCCIDENTE</v>
      </c>
      <c r="G7327" s="23" t="str">
        <f>IFERROR(VLOOKUP(E7327,hoja!$A$2:$E$970,5,FALSE),0)</f>
        <v>CALOTO</v>
      </c>
      <c r="H7327" s="103" t="str">
        <f>IFERROR(VLOOKUP(E7327,hoja!A:C,3,FALSE),0)</f>
        <v>0445</v>
      </c>
      <c r="I7327" s="24" t="str">
        <f t="shared" si="2173"/>
        <v>00740445</v>
      </c>
      <c r="K7327" s="23">
        <v>689</v>
      </c>
      <c r="L7327" s="23" t="str">
        <f t="shared" si="2169"/>
        <v>NACIONAL</v>
      </c>
      <c r="M7327" s="23" t="s">
        <v>618</v>
      </c>
      <c r="N7327" s="23" t="s">
        <v>622</v>
      </c>
      <c r="O7327" s="23">
        <f t="shared" si="2172"/>
        <v>12</v>
      </c>
      <c r="P7327" s="23" t="str">
        <f t="shared" si="2171"/>
        <v>00740445Principal</v>
      </c>
    </row>
    <row r="7328" spans="1:16" ht="15" customHeight="1">
      <c r="A7328" s="23" t="s">
        <v>1492</v>
      </c>
      <c r="B7328" s="23" t="str">
        <f>IFERROR(VLOOKUP(A7328,hoja!$A$2:$E$970,4,FALSE),0)</f>
        <v>CENTRO</v>
      </c>
      <c r="C7328" s="23" t="str">
        <f>IFERROR(VLOOKUP(A7328,hoja!$A$2:$E$1370,5,FALSE),0)</f>
        <v>LA DORADA</v>
      </c>
      <c r="D7328" s="23" t="str">
        <f>IFERROR(VLOOKUP(A7328,hoja!A:D,3,FALSE),0)</f>
        <v>50393</v>
      </c>
      <c r="E7328" s="23" t="s">
        <v>1515</v>
      </c>
      <c r="F7328" s="23" t="str">
        <f>IFERROR(VLOOKUP(E7328,hoja!$A$2:$E$6970,4,FALSE),0)</f>
        <v>CENTRO</v>
      </c>
      <c r="G7328" s="23" t="str">
        <f>IFERROR(VLOOKUP(E7328,hoja!$A$2:$E$970,5,FALSE),0)</f>
        <v>BOGOTÁ</v>
      </c>
      <c r="H7328" s="103" t="str">
        <f>IFERROR(VLOOKUP(E7328,hoja!A:C,3,FALSE),0)</f>
        <v>50855</v>
      </c>
      <c r="I7328" s="24" t="str">
        <f t="shared" si="2173"/>
        <v>5039350855</v>
      </c>
      <c r="K7328" s="29">
        <v>193</v>
      </c>
      <c r="L7328" s="23" t="str">
        <f t="shared" ref="L7328" si="2174">IF(B7328=F7328,"REGIONAL","NACIONAL")</f>
        <v>REGIONAL</v>
      </c>
      <c r="M7328" s="23" t="s">
        <v>618</v>
      </c>
      <c r="N7328" s="23" t="s">
        <v>622</v>
      </c>
      <c r="O7328" s="23">
        <f t="shared" ref="O7328" si="2175">IF(K7328&lt;=250,25,IF(K7328&lt;=500,16,IF(K7328&lt;=800,12,IF(K7328&lt;=1100,8,IF(K7328&lt;=1400,6,IF(K7328&lt;=1700,5))))))</f>
        <v>25</v>
      </c>
      <c r="P7328" s="23" t="str">
        <f t="shared" ref="P7328" si="2176">D7328&amp;H7328&amp;M7328</f>
        <v>5039350855Principal</v>
      </c>
    </row>
    <row r="7329" spans="1:16" ht="15" hidden="1" customHeight="1">
      <c r="A7329" s="23" t="s">
        <v>1516</v>
      </c>
      <c r="B7329" s="23" t="str">
        <f>IFERROR(VLOOKUP(A7329,hoja!$A$2:$E$970,4,FALSE),0)</f>
        <v>CENTRO</v>
      </c>
      <c r="C7329" s="23" t="str">
        <f>IFERROR(VLOOKUP(A7329,hoja!$A$2:$E$1370,5,FALSE),0)</f>
        <v>BOGOTÁ</v>
      </c>
      <c r="D7329" s="23" t="str">
        <f>IFERROR(VLOOKUP(A7329,hoja!A:D,3,FALSE),0)</f>
        <v>50856</v>
      </c>
      <c r="E7329" s="23" t="s">
        <v>1492</v>
      </c>
      <c r="F7329" s="23" t="str">
        <f>IFERROR(VLOOKUP(E7329,hoja!$A$2:$E$6970,4,FALSE),0)</f>
        <v>CENTRO</v>
      </c>
      <c r="G7329" s="23" t="str">
        <f>IFERROR(VLOOKUP(E7329,hoja!$A$2:$E$970,5,FALSE),0)</f>
        <v>LA DORADA</v>
      </c>
      <c r="H7329" s="103" t="str">
        <f>IFERROR(VLOOKUP(E7329,hoja!A:C,3,FALSE),0)</f>
        <v>50393</v>
      </c>
      <c r="I7329" s="24" t="str">
        <f t="shared" si="2173"/>
        <v>5085650393</v>
      </c>
      <c r="K7329" s="29">
        <v>188</v>
      </c>
      <c r="L7329" s="23" t="str">
        <f t="shared" ref="L7329" si="2177">IF(B7329=F7329,"REGIONAL","NACIONAL")</f>
        <v>REGIONAL</v>
      </c>
      <c r="M7329" s="23" t="s">
        <v>618</v>
      </c>
      <c r="N7329" s="23" t="s">
        <v>622</v>
      </c>
      <c r="O7329" s="23">
        <f t="shared" ref="O7329" si="2178">IF(K7329&lt;=250,25,IF(K7329&lt;=500,16,IF(K7329&lt;=800,12,IF(K7329&lt;=1100,8,IF(K7329&lt;=1400,6,IF(K7329&lt;=1700,5))))))</f>
        <v>25</v>
      </c>
      <c r="P7329" s="23" t="str">
        <f t="shared" ref="P7329" si="2179">D7329&amp;H7329&amp;M7329</f>
        <v>5085650393Principal</v>
      </c>
    </row>
    <row r="7330" spans="1:16" ht="15" customHeight="1">
      <c r="A7330" s="23" t="s">
        <v>1492</v>
      </c>
      <c r="B7330" s="23" t="str">
        <f>IFERROR(VLOOKUP(A7330,hoja!$A$2:$E$970,4,FALSE),0)</f>
        <v>CENTRO</v>
      </c>
      <c r="C7330" s="23" t="str">
        <f>IFERROR(VLOOKUP(A7330,hoja!$A$2:$E$1370,5,FALSE),0)</f>
        <v>LA DORADA</v>
      </c>
      <c r="D7330" s="23" t="str">
        <f>IFERROR(VLOOKUP(A7330,hoja!A:D,3,FALSE),0)</f>
        <v>50393</v>
      </c>
      <c r="E7330" s="23" t="s">
        <v>1516</v>
      </c>
      <c r="F7330" s="23" t="str">
        <f>IFERROR(VLOOKUP(E7330,hoja!$A$2:$E$6970,4,FALSE),0)</f>
        <v>CENTRO</v>
      </c>
      <c r="G7330" s="23" t="str">
        <f>IFERROR(VLOOKUP(E7330,hoja!$A$2:$E$970,5,FALSE),0)</f>
        <v>BOGOTÁ</v>
      </c>
      <c r="H7330" s="103" t="str">
        <f>IFERROR(VLOOKUP(E7330,hoja!A:C,3,FALSE),0)</f>
        <v>50856</v>
      </c>
      <c r="I7330" s="24" t="str">
        <f t="shared" ref="I7330:I7332" si="2180">D7330&amp;H7330</f>
        <v>5039350856</v>
      </c>
      <c r="K7330" s="29">
        <v>188</v>
      </c>
      <c r="L7330" s="23" t="str">
        <f t="shared" ref="L7330:L7332" si="2181">IF(B7330=F7330,"REGIONAL","NACIONAL")</f>
        <v>REGIONAL</v>
      </c>
      <c r="M7330" s="23" t="s">
        <v>618</v>
      </c>
      <c r="N7330" s="23" t="s">
        <v>622</v>
      </c>
      <c r="O7330" s="23">
        <f t="shared" ref="O7330:O7332" si="2182">IF(K7330&lt;=250,25,IF(K7330&lt;=500,16,IF(K7330&lt;=800,12,IF(K7330&lt;=1100,8,IF(K7330&lt;=1400,6,IF(K7330&lt;=1700,5))))))</f>
        <v>25</v>
      </c>
      <c r="P7330" s="23" t="str">
        <f t="shared" ref="P7330:P7332" si="2183">D7330&amp;H7330&amp;M7330</f>
        <v>5039350856Principal</v>
      </c>
    </row>
    <row r="7331" spans="1:16" ht="15" hidden="1" customHeight="1">
      <c r="A7331" t="s">
        <v>845</v>
      </c>
      <c r="B7331" s="23" t="str">
        <f>IFERROR(VLOOKUP(A7331,hoja!$A$2:$E$970,4,FALSE),0)</f>
        <v>OCCIDENTE</v>
      </c>
      <c r="C7331" s="23" t="str">
        <f>IFERROR(VLOOKUP(A7331,hoja!$A$2:$E$1370,5,FALSE),0)</f>
        <v>CALOTO</v>
      </c>
      <c r="D7331" s="23" t="str">
        <f>IFERROR(VLOOKUP(A7331,hoja!A:D,3,FALSE),0)</f>
        <v>0054</v>
      </c>
      <c r="E7331" t="s">
        <v>1492</v>
      </c>
      <c r="F7331" s="23" t="str">
        <f>IFERROR(VLOOKUP(E7331,hoja!$A$2:$E$6970,4,FALSE),0)</f>
        <v>CENTRO</v>
      </c>
      <c r="G7331" s="23" t="str">
        <f>IFERROR(VLOOKUP(E7331,hoja!$A$2:$E$970,5,FALSE),0)</f>
        <v>LA DORADA</v>
      </c>
      <c r="H7331" s="103" t="str">
        <f>IFERROR(VLOOKUP(E7331,hoja!A:C,3,FALSE),0)</f>
        <v>50393</v>
      </c>
      <c r="I7331" s="24" t="str">
        <f t="shared" si="2180"/>
        <v>005450393</v>
      </c>
      <c r="K7331" s="23">
        <v>441</v>
      </c>
      <c r="L7331" s="23" t="str">
        <f t="shared" si="2181"/>
        <v>NACIONAL</v>
      </c>
      <c r="M7331" s="23" t="s">
        <v>618</v>
      </c>
      <c r="N7331" s="23" t="s">
        <v>622</v>
      </c>
      <c r="O7331" s="23">
        <f t="shared" si="2182"/>
        <v>16</v>
      </c>
      <c r="P7331" s="23" t="str">
        <f t="shared" si="2183"/>
        <v>005450393Principal</v>
      </c>
    </row>
    <row r="7332" spans="1:16" ht="15" hidden="1" customHeight="1">
      <c r="A7332" s="26" t="s">
        <v>660</v>
      </c>
      <c r="B7332" s="23" t="str">
        <f>IFERROR(VLOOKUP(A7332,hoja!$A$2:$E$970,4,FALSE),0)</f>
        <v>CENTRO</v>
      </c>
      <c r="C7332" s="23" t="str">
        <f>IFERROR(VLOOKUP(A7332,hoja!$A$2:$E$1370,5,FALSE),0)</f>
        <v>BOGOTÁ</v>
      </c>
      <c r="D7332" s="23" t="str">
        <f>IFERROR(VLOOKUP(A7332,hoja!A:D,3,FALSE),0)</f>
        <v>0035</v>
      </c>
      <c r="E7332" s="23" t="s">
        <v>675</v>
      </c>
      <c r="F7332" s="23" t="str">
        <f>IFERROR(VLOOKUP(E7332,hoja!$A$2:$E$6970,4,FALSE),0)</f>
        <v>COSTA</v>
      </c>
      <c r="G7332" s="23" t="str">
        <f>IFERROR(VLOOKUP(E7332,hoja!$A$2:$E$970,5,FALSE),0)</f>
        <v>CARTAGENA</v>
      </c>
      <c r="H7332" s="103">
        <f>IFERROR(VLOOKUP(E7332,hoja!A:C,3,FALSE),0)</f>
        <v>3002</v>
      </c>
      <c r="I7332" s="24" t="str">
        <f t="shared" si="2180"/>
        <v>00353002</v>
      </c>
      <c r="K7332" s="23">
        <v>1067</v>
      </c>
      <c r="L7332" s="23" t="str">
        <f t="shared" si="2181"/>
        <v>NACIONAL</v>
      </c>
      <c r="M7332" s="23" t="s">
        <v>618</v>
      </c>
      <c r="N7332" s="23" t="s">
        <v>622</v>
      </c>
      <c r="O7332" s="23">
        <f t="shared" si="2182"/>
        <v>8</v>
      </c>
      <c r="P7332" s="23" t="str">
        <f t="shared" si="2183"/>
        <v>00353002Principal</v>
      </c>
    </row>
    <row r="7333" spans="1:16" ht="15" hidden="1" customHeight="1">
      <c r="A7333" s="26" t="s">
        <v>660</v>
      </c>
      <c r="B7333" s="23" t="str">
        <f>IFERROR(VLOOKUP(A7333,hoja!$A$2:$E$970,4,FALSE),0)</f>
        <v>CENTRO</v>
      </c>
      <c r="C7333" s="23" t="str">
        <f>IFERROR(VLOOKUP(A7333,hoja!$A$2:$E$1370,5,FALSE),0)</f>
        <v>BOGOTÁ</v>
      </c>
      <c r="D7333" s="23" t="str">
        <f>IFERROR(VLOOKUP(A7333,hoja!A:D,3,FALSE),0)</f>
        <v>0035</v>
      </c>
      <c r="E7333" s="23" t="s">
        <v>1034</v>
      </c>
      <c r="F7333" s="23" t="str">
        <f>IFERROR(VLOOKUP(E7333,hoja!$A$2:$E$6970,4,FALSE),0)</f>
        <v>COSTA</v>
      </c>
      <c r="G7333" s="23" t="str">
        <f>IFERROR(VLOOKUP(E7333,hoja!$A$2:$E$970,5,FALSE),0)</f>
        <v>PARAGUACHON</v>
      </c>
      <c r="H7333" s="103" t="str">
        <f>IFERROR(VLOOKUP(E7333,hoja!A:C,3,FALSE),0)</f>
        <v>50317</v>
      </c>
      <c r="I7333" s="24" t="str">
        <f t="shared" ref="I7333:I7334" si="2184">D7333&amp;H7333</f>
        <v>003550317</v>
      </c>
      <c r="K7333" s="23">
        <v>1028</v>
      </c>
      <c r="L7333" s="23" t="str">
        <f t="shared" ref="L7333:L7334" si="2185">IF(B7333=F7333,"REGIONAL","NACIONAL")</f>
        <v>NACIONAL</v>
      </c>
      <c r="M7333" s="23" t="s">
        <v>618</v>
      </c>
      <c r="N7333" s="23" t="s">
        <v>622</v>
      </c>
      <c r="O7333" s="23">
        <f t="shared" ref="O7333:O7334" si="2186">IF(K7333&lt;=250,25,IF(K7333&lt;=500,16,IF(K7333&lt;=800,12,IF(K7333&lt;=1100,8,IF(K7333&lt;=1400,6,IF(K7333&lt;=1700,5))))))</f>
        <v>8</v>
      </c>
      <c r="P7333" s="23" t="str">
        <f t="shared" ref="P7333:P7334" si="2187">D7333&amp;H7333&amp;M7333</f>
        <v>003550317Principal</v>
      </c>
    </row>
    <row r="7334" spans="1:16" ht="15" hidden="1" customHeight="1">
      <c r="A7334" s="26" t="s">
        <v>698</v>
      </c>
      <c r="B7334" s="23" t="str">
        <f>IFERROR(VLOOKUP(A7334,hoja!$A$2:$E$970,4,FALSE),0)</f>
        <v>COSTA</v>
      </c>
      <c r="C7334" s="23" t="str">
        <f>IFERROR(VLOOKUP(A7334,hoja!$A$2:$E$1370,5,FALSE),0)</f>
        <v>CAUCASIA</v>
      </c>
      <c r="D7334" s="23" t="str">
        <f>IFERROR(VLOOKUP(A7334,hoja!A:D,3,FALSE),0)</f>
        <v>0384</v>
      </c>
      <c r="E7334" s="23" t="s">
        <v>641</v>
      </c>
      <c r="F7334" s="23" t="str">
        <f>IFERROR(VLOOKUP(E7334,hoja!$A$2:$E$6970,4,FALSE),0)</f>
        <v>ANTIOQUIA</v>
      </c>
      <c r="G7334" s="23" t="str">
        <f>IFERROR(VLOOKUP(E7334,hoja!$A$2:$E$970,5,FALSE),0)</f>
        <v>MEDELLÍN</v>
      </c>
      <c r="H7334" s="103" t="str">
        <f>IFERROR(VLOOKUP(E7334,hoja!A:C,3,FALSE),0)</f>
        <v>0079</v>
      </c>
      <c r="I7334" s="24" t="str">
        <f t="shared" si="2184"/>
        <v>03840079</v>
      </c>
      <c r="K7334" s="23">
        <v>321</v>
      </c>
      <c r="L7334" s="23" t="str">
        <f t="shared" si="2185"/>
        <v>NACIONAL</v>
      </c>
      <c r="M7334" s="23" t="s">
        <v>1238</v>
      </c>
      <c r="N7334" s="23" cm="1">
        <f t="array" aca="1" ref="N7334" ca="1">IFERROR(IF(M7334="Principal","LES_ACTIVE",LES_INACTIVE),0)</f>
        <v>0</v>
      </c>
      <c r="O7334" s="23">
        <v>24</v>
      </c>
      <c r="P7334" s="23" t="str">
        <f t="shared" si="2187"/>
        <v>03840079Remedios</v>
      </c>
    </row>
    <row r="7335" spans="1:16" ht="15" hidden="1" customHeight="1">
      <c r="A7335" s="40" t="s">
        <v>71</v>
      </c>
      <c r="B7335" s="23" t="str">
        <f>IFERROR(VLOOKUP(A7335,hoja!$A$2:$E$970,4,FALSE),0)</f>
        <v>CENTRO</v>
      </c>
      <c r="C7335" s="23" t="str">
        <f>IFERROR(VLOOKUP(A7335,hoja!$A$2:$E$1370,5,FALSE),0)</f>
        <v>BOGOTÁ</v>
      </c>
      <c r="D7335" s="23" t="str">
        <f>IFERROR(VLOOKUP(A7335,hoja!A:D,3,FALSE),0)</f>
        <v>60015</v>
      </c>
      <c r="E7335" s="40" t="s">
        <v>801</v>
      </c>
      <c r="F7335" s="23" t="str">
        <f>IFERROR(VLOOKUP(E7335,hoja!$A$2:$E$6970,4,FALSE),0)</f>
        <v>CENTRO</v>
      </c>
      <c r="G7335" s="23" t="str">
        <f>IFERROR(VLOOKUP(E7335,hoja!$A$2:$E$970,5,FALSE),0)</f>
        <v>SESQUILÉ</v>
      </c>
      <c r="H7335" s="103" t="str">
        <f>IFERROR(VLOOKUP(E7335,hoja!A:C,3,FALSE),0)</f>
        <v>6034</v>
      </c>
      <c r="I7335" s="24" t="str">
        <f t="shared" ref="I7335:I7386" si="2188">D7335&amp;H7335</f>
        <v>600156034</v>
      </c>
      <c r="K7335" s="23">
        <v>50</v>
      </c>
      <c r="L7335" s="23" t="str">
        <f t="shared" ref="L7335:L7386" si="2189">IF(B7335=F7335,"REGIONAL","NACIONAL")</f>
        <v>REGIONAL</v>
      </c>
      <c r="M7335" s="23" t="s">
        <v>618</v>
      </c>
      <c r="N7335" s="23" t="str" cm="1">
        <f t="array" ref="N7335">IFERROR(IF(M7335="Principal","LES_ACTIVE",LES_INACTIVE),0)</f>
        <v>LES_ACTIVE</v>
      </c>
      <c r="O7335" s="23">
        <v>24</v>
      </c>
      <c r="P7335" s="23" t="str">
        <f t="shared" ref="P7335:P7386" si="2190">D7335&amp;H7335&amp;M7335</f>
        <v>600156034Principal</v>
      </c>
    </row>
    <row r="7336" spans="1:16" ht="15" hidden="1" customHeight="1">
      <c r="A7336" s="40" t="s">
        <v>63</v>
      </c>
      <c r="B7336" s="23" t="str">
        <f>IFERROR(VLOOKUP(A7336,hoja!$A$2:$E$970,4,FALSE),0)</f>
        <v>COSTA</v>
      </c>
      <c r="C7336" s="23" t="str">
        <f>IFERROR(VLOOKUP(A7336,hoja!$A$2:$E$1370,5,FALSE),0)</f>
        <v>BARRANQUILLA</v>
      </c>
      <c r="D7336" s="23" t="str">
        <f>IFERROR(VLOOKUP(A7336,hoja!A:D,3,FALSE),0)</f>
        <v>60016</v>
      </c>
      <c r="E7336" s="40" t="s">
        <v>109</v>
      </c>
      <c r="F7336" s="23" t="str">
        <f>IFERROR(VLOOKUP(E7336,hoja!$A$2:$E$6970,4,FALSE),0)</f>
        <v>OCCIDENTE</v>
      </c>
      <c r="G7336" s="23" t="str">
        <f>IFERROR(VLOOKUP(E7336,hoja!$A$2:$E$970,5,FALSE),0)</f>
        <v>CARTAGO</v>
      </c>
      <c r="H7336" s="103" t="str">
        <f>IFERROR(VLOOKUP(E7336,hoja!A:C,3,FALSE),0)</f>
        <v>50185</v>
      </c>
      <c r="I7336" s="24" t="str">
        <f t="shared" si="2188"/>
        <v>6001650185</v>
      </c>
      <c r="K7336" s="23">
        <v>976</v>
      </c>
      <c r="L7336" s="23" t="str">
        <f t="shared" si="2189"/>
        <v>NACIONAL</v>
      </c>
      <c r="M7336" s="23" t="s">
        <v>618</v>
      </c>
      <c r="N7336" s="23" t="str" cm="1">
        <f t="array" ref="N7336">IFERROR(IF(M7336="Principal","LES_ACTIVE",LES_INACTIVE),0)</f>
        <v>LES_ACTIVE</v>
      </c>
      <c r="O7336" s="23">
        <v>24</v>
      </c>
      <c r="P7336" s="23" t="str">
        <f t="shared" si="2190"/>
        <v>6001650185Principal</v>
      </c>
    </row>
    <row r="7337" spans="1:16" ht="15" hidden="1" customHeight="1">
      <c r="A7337" s="40" t="s">
        <v>1059</v>
      </c>
      <c r="B7337" s="23" t="str">
        <f>IFERROR(VLOOKUP(A7337,hoja!$A$2:$E$970,4,FALSE),0)</f>
        <v>ANTIOQUIA</v>
      </c>
      <c r="C7337" s="23" t="str">
        <f>IFERROR(VLOOKUP(A7337,hoja!$A$2:$E$1370,5,FALSE),0)</f>
        <v>MEDELLÍN</v>
      </c>
      <c r="D7337" s="23" t="str">
        <f>IFERROR(VLOOKUP(A7337,hoja!A:D,3,FALSE),0)</f>
        <v>0043</v>
      </c>
      <c r="E7337" s="40" t="s">
        <v>780</v>
      </c>
      <c r="F7337" s="23" t="str">
        <f>IFERROR(VLOOKUP(E7337,hoja!$A$2:$E$6970,4,FALSE),0)</f>
        <v>CENTRO</v>
      </c>
      <c r="G7337" s="23" t="str">
        <f>IFERROR(VLOOKUP(E7337,hoja!$A$2:$E$970,5,FALSE),0)</f>
        <v>ZIPAQUIRÁ</v>
      </c>
      <c r="H7337" s="103" t="str">
        <f>IFERROR(VLOOKUP(E7337,hoja!A:C,3,FALSE),0)</f>
        <v>2031</v>
      </c>
      <c r="I7337" s="24" t="str">
        <f t="shared" si="2188"/>
        <v>00432031</v>
      </c>
      <c r="K7337" s="23">
        <v>444</v>
      </c>
      <c r="L7337" s="23" t="str">
        <f t="shared" si="2189"/>
        <v>NACIONAL</v>
      </c>
      <c r="M7337" s="23" t="s">
        <v>618</v>
      </c>
      <c r="N7337" s="23" t="str" cm="1">
        <f t="array" ref="N7337">IFERROR(IF(M7337="Principal","LES_ACTIVE",LES_INACTIVE),0)</f>
        <v>LES_ACTIVE</v>
      </c>
      <c r="O7337" s="23">
        <v>24</v>
      </c>
      <c r="P7337" s="23" t="str">
        <f t="shared" si="2190"/>
        <v>00432031Principal</v>
      </c>
    </row>
    <row r="7338" spans="1:16" ht="15" hidden="1" customHeight="1">
      <c r="A7338" s="40" t="s">
        <v>660</v>
      </c>
      <c r="B7338" s="23" t="str">
        <f>IFERROR(VLOOKUP(A7338,hoja!$A$2:$E$970,4,FALSE),0)</f>
        <v>CENTRO</v>
      </c>
      <c r="C7338" s="23" t="str">
        <f>IFERROR(VLOOKUP(A7338,hoja!$A$2:$E$1370,5,FALSE),0)</f>
        <v>BOGOTÁ</v>
      </c>
      <c r="D7338" s="23" t="str">
        <f>IFERROR(VLOOKUP(A7338,hoja!A:D,3,FALSE),0)</f>
        <v>0035</v>
      </c>
      <c r="E7338" s="40" t="s">
        <v>846</v>
      </c>
      <c r="F7338" s="23" t="str">
        <f>IFERROR(VLOOKUP(E7338,hoja!$A$2:$E$6970,4,FALSE),0)</f>
        <v>SANTANDER</v>
      </c>
      <c r="G7338" s="23" t="str">
        <f>IFERROR(VLOOKUP(E7338,hoja!$A$2:$E$970,5,FALSE),0)</f>
        <v>CÚCUTA</v>
      </c>
      <c r="H7338" s="103" t="str">
        <f>IFERROR(VLOOKUP(E7338,hoja!A:C,3,FALSE),0)</f>
        <v>60155</v>
      </c>
      <c r="I7338" s="24" t="str">
        <f t="shared" si="2188"/>
        <v>003560155</v>
      </c>
      <c r="K7338" s="23">
        <v>599</v>
      </c>
      <c r="L7338" s="23" t="str">
        <f t="shared" si="2189"/>
        <v>NACIONAL</v>
      </c>
      <c r="M7338" s="23" t="s">
        <v>618</v>
      </c>
      <c r="N7338" s="23" t="str" cm="1">
        <f t="array" ref="N7338">IFERROR(IF(M7338="Principal","LES_ACTIVE",LES_INACTIVE),0)</f>
        <v>LES_ACTIVE</v>
      </c>
      <c r="O7338" s="23">
        <v>24</v>
      </c>
      <c r="P7338" s="23" t="str">
        <f t="shared" si="2190"/>
        <v>003560155Principal</v>
      </c>
    </row>
    <row r="7339" spans="1:16" ht="15" hidden="1" customHeight="1">
      <c r="A7339" s="40" t="s">
        <v>873</v>
      </c>
      <c r="B7339" s="23" t="str">
        <f>IFERROR(VLOOKUP(A7339,hoja!$A$2:$E$970,4,FALSE),0)</f>
        <v>OCCIDENTE</v>
      </c>
      <c r="C7339" s="23" t="str">
        <f>IFERROR(VLOOKUP(A7339,hoja!$A$2:$E$1370,5,FALSE),0)</f>
        <v>MANIZALES</v>
      </c>
      <c r="D7339" s="23" t="str">
        <f>IFERROR(VLOOKUP(A7339,hoja!A:D,3,FALSE),0)</f>
        <v>1711</v>
      </c>
      <c r="E7339" s="40" t="s">
        <v>783</v>
      </c>
      <c r="F7339" s="23" t="str">
        <f>IFERROR(VLOOKUP(E7339,hoja!$A$2:$E$6970,4,FALSE),0)</f>
        <v>COSTA</v>
      </c>
      <c r="G7339" s="23" t="str">
        <f>IFERROR(VLOOKUP(E7339,hoja!$A$2:$E$970,5,FALSE),0)</f>
        <v>MONTERÍA</v>
      </c>
      <c r="H7339" s="103" t="str">
        <f>IFERROR(VLOOKUP(E7339,hoja!A:C,3,FALSE),0)</f>
        <v>60007</v>
      </c>
      <c r="I7339" s="24" t="str">
        <f t="shared" si="2188"/>
        <v>171160007</v>
      </c>
      <c r="K7339" s="23">
        <v>653</v>
      </c>
      <c r="L7339" s="23" t="str">
        <f t="shared" si="2189"/>
        <v>NACIONAL</v>
      </c>
      <c r="M7339" s="23" t="s">
        <v>618</v>
      </c>
      <c r="N7339" s="23" t="str" cm="1">
        <f t="array" ref="N7339">IFERROR(IF(M7339="Principal","LES_ACTIVE",LES_INACTIVE),0)</f>
        <v>LES_ACTIVE</v>
      </c>
      <c r="O7339" s="23">
        <f t="shared" ref="O7339:O7402" si="2191">IF(K7339&lt;=250,25,IF(K7339&lt;=500,16,IF(K7339&lt;=800,12,IF(K7339&lt;=1100,8,IF(K7339&lt;=1400,6,IF(K7339&lt;=1700,5))))))</f>
        <v>12</v>
      </c>
      <c r="P7339" s="23" t="str">
        <f t="shared" si="2190"/>
        <v>171160007Principal</v>
      </c>
    </row>
    <row r="7340" spans="1:16" ht="15" hidden="1" customHeight="1">
      <c r="A7340" s="40" t="s">
        <v>672</v>
      </c>
      <c r="B7340" s="23" t="str">
        <f>IFERROR(VLOOKUP(A7340,hoja!$A$2:$E$970,4,FALSE),0)</f>
        <v>ANTIOQUIA</v>
      </c>
      <c r="C7340" s="23" t="str">
        <f>IFERROR(VLOOKUP(A7340,hoja!$A$2:$E$1370,5,FALSE),0)</f>
        <v>MEDELLÍN</v>
      </c>
      <c r="D7340" s="23" t="str">
        <f>IFERROR(VLOOKUP(A7340,hoja!A:D,3,FALSE),0)</f>
        <v>0092</v>
      </c>
      <c r="E7340" s="40" t="s">
        <v>1500</v>
      </c>
      <c r="F7340" s="23" t="str">
        <f>IFERROR(VLOOKUP(E7340,hoja!$A$2:$E$6970,4,FALSE),0)</f>
        <v>OCCIDENTE</v>
      </c>
      <c r="G7340" s="23" t="str">
        <f>IFERROR(VLOOKUP(E7340,hoja!$A$2:$E$970,5,FALSE),0)</f>
        <v>PEREIRA</v>
      </c>
      <c r="H7340" s="103" t="str">
        <f>IFERROR(VLOOKUP(E7340,hoja!A:C,3,FALSE),0)</f>
        <v>50802</v>
      </c>
      <c r="I7340" s="24" t="str">
        <f t="shared" si="2188"/>
        <v>009250802</v>
      </c>
      <c r="K7340" s="23">
        <v>233</v>
      </c>
      <c r="L7340" s="23" t="str">
        <f t="shared" si="2189"/>
        <v>NACIONAL</v>
      </c>
      <c r="M7340" s="23" t="s">
        <v>618</v>
      </c>
      <c r="N7340" s="23" t="str" cm="1">
        <f t="array" ref="N7340">IFERROR(IF(M7340="Principal","LES_ACTIVE",LES_INACTIVE),0)</f>
        <v>LES_ACTIVE</v>
      </c>
      <c r="O7340" s="23">
        <f t="shared" si="2191"/>
        <v>25</v>
      </c>
      <c r="P7340" s="23" t="str">
        <f t="shared" si="2190"/>
        <v>009250802Principal</v>
      </c>
    </row>
    <row r="7341" spans="1:16" ht="15" hidden="1" customHeight="1">
      <c r="A7341" s="40" t="s">
        <v>660</v>
      </c>
      <c r="B7341" s="23" t="str">
        <f>IFERROR(VLOOKUP(A7341,hoja!$A$2:$E$970,4,FALSE),0)</f>
        <v>CENTRO</v>
      </c>
      <c r="C7341" s="23" t="str">
        <f>IFERROR(VLOOKUP(A7341,hoja!$A$2:$E$1370,5,FALSE),0)</f>
        <v>BOGOTÁ</v>
      </c>
      <c r="D7341" s="23" t="str">
        <f>IFERROR(VLOOKUP(A7341,hoja!A:D,3,FALSE),0)</f>
        <v>0035</v>
      </c>
      <c r="E7341" s="40" t="s">
        <v>1415</v>
      </c>
      <c r="F7341" s="23" t="str">
        <f>IFERROR(VLOOKUP(E7341,hoja!$A$2:$E$6970,4,FALSE),0)</f>
        <v>CENTRO</v>
      </c>
      <c r="G7341" s="23" t="str">
        <f>IFERROR(VLOOKUP(E7341,hoja!$A$2:$E$970,5,FALSE),0)</f>
        <v>BOGOTÁ</v>
      </c>
      <c r="H7341" s="103" t="str">
        <f>IFERROR(VLOOKUP(E7341,hoja!A:C,3,FALSE),0)</f>
        <v>50761</v>
      </c>
      <c r="I7341" s="24" t="str">
        <f t="shared" si="2188"/>
        <v>003550761</v>
      </c>
      <c r="K7341" s="23">
        <v>19</v>
      </c>
      <c r="L7341" s="23" t="str">
        <f t="shared" si="2189"/>
        <v>REGIONAL</v>
      </c>
      <c r="M7341" s="23" t="s">
        <v>618</v>
      </c>
      <c r="N7341" s="23" t="str" cm="1">
        <f t="array" ref="N7341">IFERROR(IF(M7341="Principal","LES_ACTIVE",LES_INACTIVE),0)</f>
        <v>LES_ACTIVE</v>
      </c>
      <c r="O7341" s="23">
        <f t="shared" si="2191"/>
        <v>25</v>
      </c>
      <c r="P7341" s="23" t="str">
        <f t="shared" si="2190"/>
        <v>003550761Principal</v>
      </c>
    </row>
    <row r="7342" spans="1:16" ht="15" hidden="1" customHeight="1">
      <c r="A7342" s="40" t="s">
        <v>1422</v>
      </c>
      <c r="B7342" s="23" t="str">
        <f>IFERROR(VLOOKUP(A7342,hoja!$A$2:$E$970,4,FALSE),0)</f>
        <v>ANTIOQUIA</v>
      </c>
      <c r="C7342" s="23" t="str">
        <f>IFERROR(VLOOKUP(A7342,hoja!$A$2:$E$1370,5,FALSE),0)</f>
        <v>MEDELLÍN</v>
      </c>
      <c r="D7342" s="23" t="str">
        <f>IFERROR(VLOOKUP(A7342,hoja!A:D,3,FALSE),0)</f>
        <v>50779</v>
      </c>
      <c r="E7342" s="40" t="s">
        <v>1059</v>
      </c>
      <c r="F7342" s="23" t="str">
        <f>IFERROR(VLOOKUP(E7342,hoja!$A$2:$E$6970,4,FALSE),0)</f>
        <v>ANTIOQUIA</v>
      </c>
      <c r="G7342" s="23" t="str">
        <f>IFERROR(VLOOKUP(E7342,hoja!$A$2:$E$970,5,FALSE),0)</f>
        <v>MEDELLÍN</v>
      </c>
      <c r="H7342" s="103" t="str">
        <f>IFERROR(VLOOKUP(E7342,hoja!A:C,3,FALSE),0)</f>
        <v>0043</v>
      </c>
      <c r="I7342" s="24" t="str">
        <f t="shared" si="2188"/>
        <v>507790043</v>
      </c>
      <c r="K7342" s="23">
        <v>16</v>
      </c>
      <c r="L7342" s="23" t="str">
        <f t="shared" si="2189"/>
        <v>REGIONAL</v>
      </c>
      <c r="M7342" s="23" t="s">
        <v>618</v>
      </c>
      <c r="N7342" s="23" t="str" cm="1">
        <f t="array" ref="N7342">IFERROR(IF(M7342="Principal","LES_ACTIVE",LES_INACTIVE),0)</f>
        <v>LES_ACTIVE</v>
      </c>
      <c r="O7342" s="23">
        <f t="shared" si="2191"/>
        <v>25</v>
      </c>
      <c r="P7342" s="23" t="str">
        <f t="shared" si="2190"/>
        <v>507790043Principal</v>
      </c>
    </row>
    <row r="7343" spans="1:16" ht="15" hidden="1" customHeight="1">
      <c r="A7343" s="40" t="s">
        <v>731</v>
      </c>
      <c r="B7343" s="23" t="str">
        <f>IFERROR(VLOOKUP(A7343,hoja!$A$2:$E$970,4,FALSE),0)</f>
        <v>SANTANDER</v>
      </c>
      <c r="C7343" s="23" t="str">
        <f>IFERROR(VLOOKUP(A7343,hoja!$A$2:$E$1370,5,FALSE),0)</f>
        <v>CÚCUTA</v>
      </c>
      <c r="D7343" s="23" t="str">
        <f>IFERROR(VLOOKUP(A7343,hoja!A:D,3,FALSE),0)</f>
        <v>0438</v>
      </c>
      <c r="E7343" s="40" t="s">
        <v>1500</v>
      </c>
      <c r="F7343" s="23" t="str">
        <f>IFERROR(VLOOKUP(E7343,hoja!$A$2:$E$6970,4,FALSE),0)</f>
        <v>OCCIDENTE</v>
      </c>
      <c r="G7343" s="23" t="str">
        <f>IFERROR(VLOOKUP(E7343,hoja!$A$2:$E$970,5,FALSE),0)</f>
        <v>PEREIRA</v>
      </c>
      <c r="H7343" s="103" t="str">
        <f>IFERROR(VLOOKUP(E7343,hoja!A:C,3,FALSE),0)</f>
        <v>50802</v>
      </c>
      <c r="I7343" s="24" t="str">
        <f t="shared" si="2188"/>
        <v>043850802</v>
      </c>
      <c r="K7343" s="23">
        <v>755</v>
      </c>
      <c r="L7343" s="23" t="str">
        <f t="shared" si="2189"/>
        <v>NACIONAL</v>
      </c>
      <c r="M7343" s="23" t="s">
        <v>618</v>
      </c>
      <c r="N7343" s="23" t="str" cm="1">
        <f t="array" ref="N7343">IFERROR(IF(M7343="Principal","LES_ACTIVE",LES_INACTIVE),0)</f>
        <v>LES_ACTIVE</v>
      </c>
      <c r="O7343" s="23">
        <f t="shared" si="2191"/>
        <v>12</v>
      </c>
      <c r="P7343" s="23" t="str">
        <f t="shared" si="2190"/>
        <v>043850802Principal</v>
      </c>
    </row>
    <row r="7344" spans="1:16" ht="15" hidden="1" customHeight="1">
      <c r="A7344" s="40" t="s">
        <v>637</v>
      </c>
      <c r="B7344" s="23" t="str">
        <f>IFERROR(VLOOKUP(A7344,hoja!$A$2:$E$970,4,FALSE),0)</f>
        <v>SANTANDER</v>
      </c>
      <c r="C7344" s="23" t="str">
        <f>IFERROR(VLOOKUP(A7344,hoja!$A$2:$E$1370,5,FALSE),0)</f>
        <v>PIEDECUESTA</v>
      </c>
      <c r="D7344" s="23" t="str">
        <f>IFERROR(VLOOKUP(A7344,hoja!A:D,3,FALSE),0)</f>
        <v>0422</v>
      </c>
      <c r="E7344" s="40" t="s">
        <v>1500</v>
      </c>
      <c r="F7344" s="23" t="str">
        <f>IFERROR(VLOOKUP(E7344,hoja!$A$2:$E$6970,4,FALSE),0)</f>
        <v>OCCIDENTE</v>
      </c>
      <c r="G7344" s="23" t="str">
        <f>IFERROR(VLOOKUP(E7344,hoja!$A$2:$E$970,5,FALSE),0)</f>
        <v>PEREIRA</v>
      </c>
      <c r="H7344" s="103" t="str">
        <f>IFERROR(VLOOKUP(E7344,hoja!A:C,3,FALSE),0)</f>
        <v>50802</v>
      </c>
      <c r="I7344" s="24" t="str">
        <f t="shared" si="2188"/>
        <v>042250802</v>
      </c>
      <c r="K7344" s="23">
        <v>566</v>
      </c>
      <c r="L7344" s="23" t="str">
        <f t="shared" si="2189"/>
        <v>NACIONAL</v>
      </c>
      <c r="M7344" s="23" t="s">
        <v>618</v>
      </c>
      <c r="N7344" s="23" t="str" cm="1">
        <f t="array" ref="N7344">IFERROR(IF(M7344="Principal","LES_ACTIVE",LES_INACTIVE),0)</f>
        <v>LES_ACTIVE</v>
      </c>
      <c r="O7344" s="23">
        <f t="shared" si="2191"/>
        <v>12</v>
      </c>
      <c r="P7344" s="23" t="str">
        <f t="shared" si="2190"/>
        <v>042250802Principal</v>
      </c>
    </row>
    <row r="7345" spans="1:16" ht="15" hidden="1" customHeight="1">
      <c r="A7345" s="40" t="s">
        <v>689</v>
      </c>
      <c r="B7345" s="23" t="str">
        <f>IFERROR(VLOOKUP(A7345,hoja!$A$2:$E$970,4,FALSE),0)</f>
        <v>SANTANDER</v>
      </c>
      <c r="C7345" s="23" t="str">
        <f>IFERROR(VLOOKUP(A7345,hoja!$A$2:$E$1370,5,FALSE),0)</f>
        <v>AGUACHICA</v>
      </c>
      <c r="D7345" s="23" t="str">
        <f>IFERROR(VLOOKUP(A7345,hoja!A:D,3,FALSE),0)</f>
        <v>0437</v>
      </c>
      <c r="E7345" s="40" t="s">
        <v>692</v>
      </c>
      <c r="F7345" s="23" t="str">
        <f>IFERROR(VLOOKUP(E7345,hoja!$A$2:$E$6970,4,FALSE),0)</f>
        <v>SANTANDER</v>
      </c>
      <c r="G7345" s="23" t="str">
        <f>IFERROR(VLOOKUP(E7345,hoja!$A$2:$E$970,5,FALSE),0)</f>
        <v>BARBOSA</v>
      </c>
      <c r="H7345" s="103" t="str">
        <f>IFERROR(VLOOKUP(E7345,hoja!A:C,3,FALSE),0)</f>
        <v>0446</v>
      </c>
      <c r="I7345" s="24" t="str">
        <f t="shared" si="2188"/>
        <v>04370446</v>
      </c>
      <c r="K7345" s="23">
        <v>533</v>
      </c>
      <c r="L7345" s="23" t="str">
        <f t="shared" si="2189"/>
        <v>REGIONAL</v>
      </c>
      <c r="M7345" s="23" t="s">
        <v>618</v>
      </c>
      <c r="N7345" s="23" t="str" cm="1">
        <f t="array" ref="N7345">IFERROR(IF(M7345="Principal","LES_ACTIVE",LES_INACTIVE),0)</f>
        <v>LES_ACTIVE</v>
      </c>
      <c r="O7345" s="23">
        <f t="shared" si="2191"/>
        <v>12</v>
      </c>
      <c r="P7345" s="23" t="str">
        <f t="shared" si="2190"/>
        <v>04370446Principal</v>
      </c>
    </row>
    <row r="7346" spans="1:16" ht="15" hidden="1" customHeight="1">
      <c r="A7346" s="40" t="s">
        <v>95</v>
      </c>
      <c r="B7346" s="23" t="str">
        <f>IFERROR(VLOOKUP(A7346,hoja!$A$2:$E$970,4,FALSE),0)</f>
        <v>OCCIDENTE</v>
      </c>
      <c r="C7346" s="23" t="str">
        <f>IFERROR(VLOOKUP(A7346,hoja!$A$2:$E$1370,5,FALSE),0)</f>
        <v>CALI</v>
      </c>
      <c r="D7346" s="23" t="str">
        <f>IFERROR(VLOOKUP(A7346,hoja!A:D,3,FALSE),0)</f>
        <v>3024</v>
      </c>
      <c r="E7346" s="40" t="s">
        <v>732</v>
      </c>
      <c r="F7346" s="23" t="str">
        <f>IFERROR(VLOOKUP(E7346,hoja!$A$2:$E$6970,4,FALSE),0)</f>
        <v>CENTRO</v>
      </c>
      <c r="G7346" s="23" t="str">
        <f>IFERROR(VLOOKUP(E7346,hoja!$A$2:$E$970,5,FALSE),0)</f>
        <v>IBAGUÉ</v>
      </c>
      <c r="H7346" s="103" t="str">
        <f>IFERROR(VLOOKUP(E7346,hoja!A:C,3,FALSE),0)</f>
        <v>0389</v>
      </c>
      <c r="I7346" s="24" t="str">
        <f t="shared" si="2188"/>
        <v>30240389</v>
      </c>
      <c r="K7346" s="23">
        <v>253</v>
      </c>
      <c r="L7346" s="23" t="str">
        <f t="shared" si="2189"/>
        <v>NACIONAL</v>
      </c>
      <c r="M7346" s="23" t="s">
        <v>618</v>
      </c>
      <c r="N7346" s="23" t="str" cm="1">
        <f t="array" ref="N7346">IFERROR(IF(M7346="Principal","LES_ACTIVE",LES_INACTIVE),0)</f>
        <v>LES_ACTIVE</v>
      </c>
      <c r="O7346" s="23">
        <f t="shared" si="2191"/>
        <v>16</v>
      </c>
      <c r="P7346" s="23" t="str">
        <f t="shared" si="2190"/>
        <v>30240389Principal</v>
      </c>
    </row>
    <row r="7347" spans="1:16" ht="15" hidden="1" customHeight="1">
      <c r="A7347" s="40" t="s">
        <v>636</v>
      </c>
      <c r="B7347" s="23" t="str">
        <f>IFERROR(VLOOKUP(A7347,hoja!$A$2:$E$970,4,FALSE),0)</f>
        <v>CENTRO</v>
      </c>
      <c r="C7347" s="23" t="str">
        <f>IFERROR(VLOOKUP(A7347,hoja!$A$2:$E$1370,5,FALSE),0)</f>
        <v>DUITAMA</v>
      </c>
      <c r="D7347" s="23" t="str">
        <f>IFERROR(VLOOKUP(A7347,hoja!A:D,3,FALSE),0)</f>
        <v>0441</v>
      </c>
      <c r="E7347" s="40" t="s">
        <v>822</v>
      </c>
      <c r="F7347" s="23" t="str">
        <f>IFERROR(VLOOKUP(E7347,hoja!$A$2:$E$6970,4,FALSE),0)</f>
        <v>SANTANDER</v>
      </c>
      <c r="G7347" s="23" t="str">
        <f>IFERROR(VLOOKUP(E7347,hoja!$A$2:$E$970,5,FALSE),0)</f>
        <v>CÚCUTA</v>
      </c>
      <c r="H7347" s="103" t="str">
        <f>IFERROR(VLOOKUP(E7347,hoja!A:C,3,FALSE),0)</f>
        <v>60019</v>
      </c>
      <c r="I7347" s="24" t="str">
        <f t="shared" si="2188"/>
        <v>044160019</v>
      </c>
      <c r="K7347" s="23">
        <v>534</v>
      </c>
      <c r="L7347" s="23" t="str">
        <f t="shared" si="2189"/>
        <v>NACIONAL</v>
      </c>
      <c r="M7347" s="23" t="s">
        <v>618</v>
      </c>
      <c r="N7347" s="23" t="str" cm="1">
        <f t="array" ref="N7347">IFERROR(IF(M7347="Principal","LES_ACTIVE",LES_INACTIVE),0)</f>
        <v>LES_ACTIVE</v>
      </c>
      <c r="O7347" s="23">
        <f t="shared" si="2191"/>
        <v>12</v>
      </c>
      <c r="P7347" s="23" t="str">
        <f t="shared" si="2190"/>
        <v>044160019Principal</v>
      </c>
    </row>
    <row r="7348" spans="1:16" ht="15" hidden="1" customHeight="1">
      <c r="A7348" s="40" t="s">
        <v>665</v>
      </c>
      <c r="B7348" s="23" t="str">
        <f>IFERROR(VLOOKUP(A7348,hoja!$A$2:$E$970,4,FALSE),0)</f>
        <v>OCCIDENTE</v>
      </c>
      <c r="C7348" s="23" t="str">
        <f>IFERROR(VLOOKUP(A7348,hoja!$A$2:$E$1370,5,FALSE),0)</f>
        <v>MANIZALES</v>
      </c>
      <c r="D7348" s="23" t="str">
        <f>IFERROR(VLOOKUP(A7348,hoja!A:D,3,FALSE),0)</f>
        <v>0145</v>
      </c>
      <c r="E7348" s="40" t="s">
        <v>659</v>
      </c>
      <c r="F7348" s="23" t="str">
        <f>IFERROR(VLOOKUP(E7348,hoja!$A$2:$E$6970,4,FALSE),0)</f>
        <v>OCCIDENTE</v>
      </c>
      <c r="G7348" s="23" t="str">
        <f>IFERROR(VLOOKUP(E7348,hoja!$A$2:$E$970,5,FALSE),0)</f>
        <v>ARMENIA</v>
      </c>
      <c r="H7348" s="103" t="str">
        <f>IFERROR(VLOOKUP(E7348,hoja!A:C,3,FALSE),0)</f>
        <v>0142</v>
      </c>
      <c r="I7348" s="24" t="str">
        <f t="shared" si="2188"/>
        <v>01450142</v>
      </c>
      <c r="K7348" s="23">
        <v>97</v>
      </c>
      <c r="L7348" s="23" t="str">
        <f t="shared" si="2189"/>
        <v>REGIONAL</v>
      </c>
      <c r="M7348" s="23" t="s">
        <v>618</v>
      </c>
      <c r="N7348" s="23" t="str" cm="1">
        <f t="array" ref="N7348">IFERROR(IF(M7348="Principal","LES_ACTIVE",LES_INACTIVE),0)</f>
        <v>LES_ACTIVE</v>
      </c>
      <c r="O7348" s="23">
        <f t="shared" si="2191"/>
        <v>25</v>
      </c>
      <c r="P7348" s="23" t="str">
        <f t="shared" si="2190"/>
        <v>01450142Principal</v>
      </c>
    </row>
    <row r="7349" spans="1:16" ht="15" hidden="1" customHeight="1">
      <c r="A7349" s="40" t="s">
        <v>581</v>
      </c>
      <c r="B7349" s="23" t="str">
        <f>IFERROR(VLOOKUP(A7349,hoja!$A$2:$E$970,4,FALSE),0)</f>
        <v>OCCIDENTE</v>
      </c>
      <c r="C7349" s="23" t="str">
        <f>IFERROR(VLOOKUP(A7349,hoja!$A$2:$E$1370,5,FALSE),0)</f>
        <v>CALI</v>
      </c>
      <c r="D7349" s="23" t="str">
        <f>IFERROR(VLOOKUP(A7349,hoja!A:D,3,FALSE),0)</f>
        <v>60043</v>
      </c>
      <c r="E7349" s="40" t="s">
        <v>1517</v>
      </c>
      <c r="F7349" s="23" t="str">
        <f>IFERROR(VLOOKUP(E7349,hoja!$A$2:$E$6970,4,FALSE),0)</f>
        <v>OCCIDENTE</v>
      </c>
      <c r="G7349" s="23" t="str">
        <f>IFERROR(VLOOKUP(E7349,hoja!$A$2:$E$970,5,FALSE),0)</f>
        <v>CALI</v>
      </c>
      <c r="H7349" s="103" t="str">
        <f>IFERROR(VLOOKUP(E7349,hoja!A:C,3,FALSE),0)</f>
        <v>50845</v>
      </c>
      <c r="I7349" s="24" t="str">
        <f t="shared" si="2188"/>
        <v>6004350845</v>
      </c>
      <c r="K7349" s="23">
        <v>17</v>
      </c>
      <c r="L7349" s="23" t="str">
        <f t="shared" si="2189"/>
        <v>REGIONAL</v>
      </c>
      <c r="M7349" s="23" t="s">
        <v>618</v>
      </c>
      <c r="N7349" s="23" t="str" cm="1">
        <f t="array" ref="N7349">IFERROR(IF(M7349="Principal","LES_ACTIVE",LES_INACTIVE),0)</f>
        <v>LES_ACTIVE</v>
      </c>
      <c r="O7349" s="23">
        <f t="shared" si="2191"/>
        <v>25</v>
      </c>
      <c r="P7349" s="23" t="str">
        <f t="shared" si="2190"/>
        <v>6004350845Principal</v>
      </c>
    </row>
    <row r="7350" spans="1:16" ht="15" hidden="1" customHeight="1">
      <c r="A7350" s="40" t="s">
        <v>687</v>
      </c>
      <c r="B7350" s="23" t="str">
        <f>IFERROR(VLOOKUP(A7350,hoja!$A$2:$E$970,4,FALSE),0)</f>
        <v>OCCIDENTE</v>
      </c>
      <c r="C7350" s="23" t="str">
        <f>IFERROR(VLOOKUP(A7350,hoja!$A$2:$E$1370,5,FALSE),0)</f>
        <v>TULUÁ</v>
      </c>
      <c r="D7350" s="23" t="str">
        <f>IFERROR(VLOOKUP(A7350,hoja!A:D,3,FALSE),0)</f>
        <v>2007</v>
      </c>
      <c r="E7350" s="40" t="s">
        <v>1518</v>
      </c>
      <c r="F7350" s="23" t="str">
        <f>IFERROR(VLOOKUP(E7350,hoja!$A$2:$E$6970,4,FALSE),0)</f>
        <v>OCCIDENTE</v>
      </c>
      <c r="G7350" s="23" t="str">
        <f>IFERROR(VLOOKUP(E7350,hoja!$A$2:$E$970,5,FALSE),0)</f>
        <v>TULUÁ</v>
      </c>
      <c r="H7350" s="103" t="str">
        <f>IFERROR(VLOOKUP(E7350,hoja!A:C,3,FALSE),0)</f>
        <v>50847</v>
      </c>
      <c r="I7350" s="24" t="str">
        <f t="shared" si="2188"/>
        <v>200750847</v>
      </c>
      <c r="K7350" s="23">
        <v>4</v>
      </c>
      <c r="L7350" s="23" t="str">
        <f t="shared" si="2189"/>
        <v>REGIONAL</v>
      </c>
      <c r="M7350" s="23" t="s">
        <v>618</v>
      </c>
      <c r="N7350" s="23" t="str" cm="1">
        <f t="array" ref="N7350">IFERROR(IF(M7350="Principal","LES_ACTIVE",LES_INACTIVE),0)</f>
        <v>LES_ACTIVE</v>
      </c>
      <c r="O7350" s="23">
        <f t="shared" si="2191"/>
        <v>25</v>
      </c>
      <c r="P7350" s="23" t="str">
        <f t="shared" si="2190"/>
        <v>200750847Principal</v>
      </c>
    </row>
    <row r="7351" spans="1:16" ht="15" hidden="1" customHeight="1">
      <c r="A7351" s="40" t="s">
        <v>1141</v>
      </c>
      <c r="B7351" s="23" t="str">
        <f>IFERROR(VLOOKUP(A7351,hoja!$A$2:$E$970,4,FALSE),0)</f>
        <v>OCCIDENTE</v>
      </c>
      <c r="C7351" s="23" t="str">
        <f>IFERROR(VLOOKUP(A7351,hoja!$A$2:$E$1370,5,FALSE),0)</f>
        <v>BUENAVENTURA</v>
      </c>
      <c r="D7351" s="23" t="str">
        <f>IFERROR(VLOOKUP(A7351,hoja!A:D,3,FALSE),0)</f>
        <v>50351</v>
      </c>
      <c r="E7351" s="40" t="s">
        <v>731</v>
      </c>
      <c r="F7351" s="23" t="str">
        <f>IFERROR(VLOOKUP(E7351,hoja!$A$2:$E$6970,4,FALSE),0)</f>
        <v>SANTANDER</v>
      </c>
      <c r="G7351" s="23" t="str">
        <f>IFERROR(VLOOKUP(E7351,hoja!$A$2:$E$970,5,FALSE),0)</f>
        <v>CÚCUTA</v>
      </c>
      <c r="H7351" s="103" t="str">
        <f>IFERROR(VLOOKUP(E7351,hoja!A:C,3,FALSE),0)</f>
        <v>0438</v>
      </c>
      <c r="I7351" s="24" t="str">
        <f t="shared" si="2188"/>
        <v>503510438</v>
      </c>
      <c r="K7351" s="23">
        <v>1024</v>
      </c>
      <c r="L7351" s="23" t="str">
        <f t="shared" si="2189"/>
        <v>NACIONAL</v>
      </c>
      <c r="M7351" s="23" t="s">
        <v>618</v>
      </c>
      <c r="N7351" s="23" t="str" cm="1">
        <f t="array" ref="N7351">IFERROR(IF(M7351="Principal","LES_ACTIVE",LES_INACTIVE),0)</f>
        <v>LES_ACTIVE</v>
      </c>
      <c r="O7351" s="23">
        <f t="shared" si="2191"/>
        <v>8</v>
      </c>
      <c r="P7351" s="23" t="str">
        <f t="shared" si="2190"/>
        <v>503510438Principal</v>
      </c>
    </row>
    <row r="7352" spans="1:16" ht="15" hidden="1" customHeight="1">
      <c r="A7352" s="40" t="s">
        <v>873</v>
      </c>
      <c r="B7352" s="23" t="str">
        <f>IFERROR(VLOOKUP(A7352,hoja!$A$2:$E$970,4,FALSE),0)</f>
        <v>OCCIDENTE</v>
      </c>
      <c r="C7352" s="23" t="str">
        <f>IFERROR(VLOOKUP(A7352,hoja!$A$2:$E$1370,5,FALSE),0)</f>
        <v>MANIZALES</v>
      </c>
      <c r="D7352" s="23" t="str">
        <f>IFERROR(VLOOKUP(A7352,hoja!A:D,3,FALSE),0)</f>
        <v>1711</v>
      </c>
      <c r="E7352" s="40" t="s">
        <v>1178</v>
      </c>
      <c r="F7352" s="23" t="str">
        <f>IFERROR(VLOOKUP(E7352,hoja!$A$2:$E$6970,4,FALSE),0)</f>
        <v>COSTA</v>
      </c>
      <c r="G7352" s="23" t="str">
        <f>IFERROR(VLOOKUP(E7352,hoja!$A$2:$E$970,5,FALSE),0)</f>
        <v>MONTERIA</v>
      </c>
      <c r="H7352" s="103" t="str">
        <f>IFERROR(VLOOKUP(E7352,hoja!A:C,3,FALSE),0)</f>
        <v>50353</v>
      </c>
      <c r="I7352" s="24" t="str">
        <f t="shared" si="2188"/>
        <v>171150353</v>
      </c>
      <c r="K7352" s="23">
        <v>653</v>
      </c>
      <c r="L7352" s="23" t="str">
        <f t="shared" si="2189"/>
        <v>NACIONAL</v>
      </c>
      <c r="M7352" s="23" t="s">
        <v>618</v>
      </c>
      <c r="N7352" s="23" t="str" cm="1">
        <f t="array" ref="N7352">IFERROR(IF(M7352="Principal","LES_ACTIVE",LES_INACTIVE),0)</f>
        <v>LES_ACTIVE</v>
      </c>
      <c r="O7352" s="23">
        <f t="shared" si="2191"/>
        <v>12</v>
      </c>
      <c r="P7352" s="23" t="str">
        <f t="shared" si="2190"/>
        <v>171150353Principal</v>
      </c>
    </row>
    <row r="7353" spans="1:16" ht="15" hidden="1" customHeight="1">
      <c r="A7353" s="40" t="s">
        <v>873</v>
      </c>
      <c r="B7353" s="23" t="str">
        <f>IFERROR(VLOOKUP(A7353,hoja!$A$2:$E$970,4,FALSE),0)</f>
        <v>OCCIDENTE</v>
      </c>
      <c r="C7353" s="23" t="str">
        <f>IFERROR(VLOOKUP(A7353,hoja!$A$2:$E$1370,5,FALSE),0)</f>
        <v>MANIZALES</v>
      </c>
      <c r="D7353" s="23" t="str">
        <f>IFERROR(VLOOKUP(A7353,hoja!A:D,3,FALSE),0)</f>
        <v>1711</v>
      </c>
      <c r="E7353" s="40" t="s">
        <v>1101</v>
      </c>
      <c r="F7353" s="23" t="str">
        <f>IFERROR(VLOOKUP(E7353,hoja!$A$2:$E$6970,4,FALSE),0)</f>
        <v>SANTANDER</v>
      </c>
      <c r="G7353" s="23" t="str">
        <f>IFERROR(VLOOKUP(E7353,hoja!$A$2:$E$970,5,FALSE),0)</f>
        <v>PIEDECUESTA</v>
      </c>
      <c r="H7353" s="103" t="str">
        <f>IFERROR(VLOOKUP(E7353,hoja!A:C,3,FALSE),0)</f>
        <v>50354</v>
      </c>
      <c r="I7353" s="24" t="str">
        <f t="shared" si="2188"/>
        <v>171150354</v>
      </c>
      <c r="K7353" s="23">
        <v>477</v>
      </c>
      <c r="L7353" s="23" t="str">
        <f t="shared" si="2189"/>
        <v>NACIONAL</v>
      </c>
      <c r="M7353" s="23" t="s">
        <v>618</v>
      </c>
      <c r="N7353" s="23" t="str" cm="1">
        <f t="array" ref="N7353">IFERROR(IF(M7353="Principal","LES_ACTIVE",LES_INACTIVE),0)</f>
        <v>LES_ACTIVE</v>
      </c>
      <c r="O7353" s="23">
        <f t="shared" si="2191"/>
        <v>16</v>
      </c>
      <c r="P7353" s="23" t="str">
        <f t="shared" si="2190"/>
        <v>171150354Principal</v>
      </c>
    </row>
    <row r="7354" spans="1:16" ht="15" hidden="1" customHeight="1">
      <c r="A7354" s="40" t="s">
        <v>1080</v>
      </c>
      <c r="B7354" s="23" t="str">
        <f>IFERROR(VLOOKUP(A7354,hoja!$A$2:$E$970,4,FALSE),0)</f>
        <v>CENTRO</v>
      </c>
      <c r="C7354" s="23" t="str">
        <f>IFERROR(VLOOKUP(A7354,hoja!$A$2:$E$1370,5,FALSE),0)</f>
        <v>VILLAVICENCIO</v>
      </c>
      <c r="D7354" s="23" t="str">
        <f>IFERROR(VLOOKUP(A7354,hoja!A:D,3,FALSE),0)</f>
        <v>0029</v>
      </c>
      <c r="E7354" s="40" t="s">
        <v>670</v>
      </c>
      <c r="F7354" s="23" t="str">
        <f>IFERROR(VLOOKUP(E7354,hoja!$A$2:$E$6970,4,FALSE),0)</f>
        <v>OCCIDENTE</v>
      </c>
      <c r="G7354" s="23" t="str">
        <f>IFERROR(VLOOKUP(E7354,hoja!$A$2:$E$970,5,FALSE),0)</f>
        <v>PEREIRA</v>
      </c>
      <c r="H7354" s="103" t="str">
        <f>IFERROR(VLOOKUP(E7354,hoja!A:C,3,FALSE),0)</f>
        <v>0134</v>
      </c>
      <c r="I7354" s="24" t="str">
        <f t="shared" si="2188"/>
        <v>00290134</v>
      </c>
      <c r="K7354" s="23">
        <v>409</v>
      </c>
      <c r="L7354" s="23" t="str">
        <f t="shared" si="2189"/>
        <v>NACIONAL</v>
      </c>
      <c r="M7354" s="23" t="s">
        <v>618</v>
      </c>
      <c r="N7354" s="23" t="str" cm="1">
        <f t="array" ref="N7354">IFERROR(IF(M7354="Principal","LES_ACTIVE",LES_INACTIVE),0)</f>
        <v>LES_ACTIVE</v>
      </c>
      <c r="O7354" s="23">
        <f t="shared" si="2191"/>
        <v>16</v>
      </c>
      <c r="P7354" s="23" t="str">
        <f t="shared" si="2190"/>
        <v>00290134Principal</v>
      </c>
    </row>
    <row r="7355" spans="1:16" ht="15" hidden="1" customHeight="1">
      <c r="A7355" s="40" t="s">
        <v>645</v>
      </c>
      <c r="B7355" s="23" t="str">
        <f>IFERROR(VLOOKUP(A7355,hoja!$A$2:$E$970,4,FALSE),0)</f>
        <v>OCCIDENTE</v>
      </c>
      <c r="C7355" s="23" t="str">
        <f>IFERROR(VLOOKUP(A7355,hoja!$A$2:$E$1370,5,FALSE),0)</f>
        <v>CALI</v>
      </c>
      <c r="D7355" s="23" t="str">
        <f>IFERROR(VLOOKUP(A7355,hoja!A:D,3,FALSE),0)</f>
        <v>0410</v>
      </c>
      <c r="E7355" s="40" t="s">
        <v>1380</v>
      </c>
      <c r="F7355" s="23" t="str">
        <f>IFERROR(VLOOKUP(E7355,hoja!$A$2:$E$6970,4,FALSE),0)</f>
        <v>CENTRO</v>
      </c>
      <c r="G7355" s="23" t="str">
        <f>IFERROR(VLOOKUP(E7355,hoja!$A$2:$E$970,5,FALSE),0)</f>
        <v>BOGOTÁ</v>
      </c>
      <c r="H7355" s="103" t="str">
        <f>IFERROR(VLOOKUP(E7355,hoja!A:C,3,FALSE),0)</f>
        <v>50725</v>
      </c>
      <c r="I7355" s="24" t="str">
        <f t="shared" si="2188"/>
        <v>041050725</v>
      </c>
      <c r="K7355" s="23">
        <v>442</v>
      </c>
      <c r="L7355" s="23" t="str">
        <f t="shared" si="2189"/>
        <v>NACIONAL</v>
      </c>
      <c r="M7355" s="23" t="s">
        <v>618</v>
      </c>
      <c r="N7355" s="23" t="str" cm="1">
        <f t="array" ref="N7355">IFERROR(IF(M7355="Principal","LES_ACTIVE",LES_INACTIVE),0)</f>
        <v>LES_ACTIVE</v>
      </c>
      <c r="O7355" s="23">
        <f t="shared" si="2191"/>
        <v>16</v>
      </c>
      <c r="P7355" s="23" t="str">
        <f t="shared" si="2190"/>
        <v>041050725Principal</v>
      </c>
    </row>
    <row r="7356" spans="1:16" ht="15" hidden="1" customHeight="1">
      <c r="A7356" s="40" t="s">
        <v>667</v>
      </c>
      <c r="B7356" s="23" t="str">
        <f>IFERROR(VLOOKUP(A7356,hoja!$A$2:$E$970,4,FALSE),0)</f>
        <v>COSTA</v>
      </c>
      <c r="C7356" s="23" t="str">
        <f>IFERROR(VLOOKUP(A7356,hoja!$A$2:$E$1370,5,FALSE),0)</f>
        <v>MONTERÍA</v>
      </c>
      <c r="D7356" s="23" t="str">
        <f>IFERROR(VLOOKUP(A7356,hoja!A:D,3,FALSE),0)</f>
        <v>0381</v>
      </c>
      <c r="E7356" s="40" t="s">
        <v>1505</v>
      </c>
      <c r="F7356" s="23">
        <f>IFERROR(VLOOKUP(E7356,hoja!$A$2:$E$6970,4,FALSE),0)</f>
        <v>0</v>
      </c>
      <c r="G7356" s="23">
        <f>IFERROR(VLOOKUP(E7356,hoja!$A$2:$E$970,5,FALSE),0)</f>
        <v>0</v>
      </c>
      <c r="H7356" s="103">
        <f>IFERROR(VLOOKUP(E7356,hoja!A:C,3,FALSE),0)</f>
        <v>0</v>
      </c>
      <c r="I7356" s="24" t="str">
        <f t="shared" si="2188"/>
        <v>03810</v>
      </c>
      <c r="K7356" s="23">
        <v>349</v>
      </c>
      <c r="L7356" s="23" t="str">
        <f t="shared" si="2189"/>
        <v>NACIONAL</v>
      </c>
      <c r="M7356" s="23" t="s">
        <v>618</v>
      </c>
      <c r="N7356" s="23" t="str" cm="1">
        <f t="array" ref="N7356">IFERROR(IF(M7356="Principal","LES_ACTIVE",LES_INACTIVE),0)</f>
        <v>LES_ACTIVE</v>
      </c>
      <c r="O7356" s="23">
        <f t="shared" si="2191"/>
        <v>16</v>
      </c>
      <c r="P7356" s="23" t="str">
        <f t="shared" si="2190"/>
        <v>03810Principal</v>
      </c>
    </row>
    <row r="7357" spans="1:16" ht="15" hidden="1" customHeight="1">
      <c r="A7357" s="40" t="s">
        <v>666</v>
      </c>
      <c r="B7357" s="23" t="str">
        <f>IFERROR(VLOOKUP(A7357,hoja!$A$2:$E$970,4,FALSE),0)</f>
        <v>COSTA</v>
      </c>
      <c r="C7357" s="23" t="str">
        <f>IFERROR(VLOOKUP(A7357,hoja!$A$2:$E$1370,5,FALSE),0)</f>
        <v>SINCELEJO</v>
      </c>
      <c r="D7357" s="23" t="str">
        <f>IFERROR(VLOOKUP(A7357,hoja!A:D,3,FALSE),0)</f>
        <v>0382</v>
      </c>
      <c r="E7357" s="40" t="s">
        <v>1505</v>
      </c>
      <c r="F7357" s="23">
        <f>IFERROR(VLOOKUP(E7357,hoja!$A$2:$E$6970,4,FALSE),0)</f>
        <v>0</v>
      </c>
      <c r="G7357" s="23">
        <f>IFERROR(VLOOKUP(E7357,hoja!$A$2:$E$970,5,FALSE),0)</f>
        <v>0</v>
      </c>
      <c r="H7357" s="103">
        <f>IFERROR(VLOOKUP(E7357,hoja!A:C,3,FALSE),0)</f>
        <v>0</v>
      </c>
      <c r="I7357" s="24" t="str">
        <f t="shared" si="2188"/>
        <v>03820</v>
      </c>
      <c r="K7357" s="23">
        <v>237</v>
      </c>
      <c r="L7357" s="23" t="str">
        <f t="shared" si="2189"/>
        <v>NACIONAL</v>
      </c>
      <c r="M7357" s="23" t="s">
        <v>618</v>
      </c>
      <c r="N7357" s="23" t="str" cm="1">
        <f t="array" ref="N7357">IFERROR(IF(M7357="Principal","LES_ACTIVE",LES_INACTIVE),0)</f>
        <v>LES_ACTIVE</v>
      </c>
      <c r="O7357" s="23">
        <f t="shared" si="2191"/>
        <v>25</v>
      </c>
      <c r="P7357" s="23" t="str">
        <f t="shared" si="2190"/>
        <v>03820Principal</v>
      </c>
    </row>
    <row r="7358" spans="1:16" ht="15" hidden="1" customHeight="1">
      <c r="A7358" s="40" t="s">
        <v>668</v>
      </c>
      <c r="B7358" s="23" t="str">
        <f>IFERROR(VLOOKUP(A7358,hoja!$A$2:$E$970,4,FALSE),0)</f>
        <v>COSTA</v>
      </c>
      <c r="C7358" s="23" t="str">
        <f>IFERROR(VLOOKUP(A7358,hoja!$A$2:$E$1370,5,FALSE),0)</f>
        <v>VALLEDUPAR</v>
      </c>
      <c r="D7358" s="23" t="str">
        <f>IFERROR(VLOOKUP(A7358,hoja!A:D,3,FALSE),0)</f>
        <v>0447</v>
      </c>
      <c r="E7358" s="40" t="s">
        <v>1505</v>
      </c>
      <c r="F7358" s="23">
        <f>IFERROR(VLOOKUP(E7358,hoja!$A$2:$E$6970,4,FALSE),0)</f>
        <v>0</v>
      </c>
      <c r="G7358" s="23">
        <f>IFERROR(VLOOKUP(E7358,hoja!$A$2:$E$970,5,FALSE),0)</f>
        <v>0</v>
      </c>
      <c r="H7358" s="103">
        <f>IFERROR(VLOOKUP(E7358,hoja!A:C,3,FALSE),0)</f>
        <v>0</v>
      </c>
      <c r="I7358" s="24" t="str">
        <f t="shared" si="2188"/>
        <v>04470</v>
      </c>
      <c r="K7358" s="23">
        <v>308</v>
      </c>
      <c r="L7358" s="23" t="str">
        <f t="shared" si="2189"/>
        <v>NACIONAL</v>
      </c>
      <c r="M7358" s="23" t="s">
        <v>618</v>
      </c>
      <c r="N7358" s="23" t="str" cm="1">
        <f t="array" ref="N7358">IFERROR(IF(M7358="Principal","LES_ACTIVE",LES_INACTIVE),0)</f>
        <v>LES_ACTIVE</v>
      </c>
      <c r="O7358" s="23">
        <f t="shared" si="2191"/>
        <v>16</v>
      </c>
      <c r="P7358" s="23" t="str">
        <f t="shared" si="2190"/>
        <v>04470Principal</v>
      </c>
    </row>
    <row r="7359" spans="1:16" ht="15" hidden="1" customHeight="1">
      <c r="A7359" s="40" t="s">
        <v>679</v>
      </c>
      <c r="B7359" s="23" t="str">
        <f>IFERROR(VLOOKUP(A7359,hoja!$A$2:$E$970,4,FALSE),0)</f>
        <v>CENTRO</v>
      </c>
      <c r="C7359" s="23" t="str">
        <f>IFERROR(VLOOKUP(A7359,hoja!$A$2:$E$1370,5,FALSE),0)</f>
        <v>NEIVA</v>
      </c>
      <c r="D7359" s="23" t="str">
        <f>IFERROR(VLOOKUP(A7359,hoja!A:D,3,FALSE),0)</f>
        <v>0385</v>
      </c>
      <c r="E7359" s="40" t="s">
        <v>1519</v>
      </c>
      <c r="F7359" s="23" t="str">
        <f>IFERROR(VLOOKUP(E7359,hoja!$A$2:$E$6970,4,FALSE),0)</f>
        <v>CENTRO</v>
      </c>
      <c r="G7359" s="23" t="str">
        <f>IFERROR(VLOOKUP(E7359,hoja!$A$2:$E$970,5,FALSE),0)</f>
        <v>BOGOTÁ</v>
      </c>
      <c r="H7359" s="103" t="str">
        <f>IFERROR(VLOOKUP(E7359,hoja!A:C,3,FALSE),0)</f>
        <v>50850</v>
      </c>
      <c r="I7359" s="24" t="str">
        <f t="shared" si="2188"/>
        <v>038550850</v>
      </c>
      <c r="K7359" s="23">
        <v>317</v>
      </c>
      <c r="L7359" s="23" t="str">
        <f t="shared" si="2189"/>
        <v>REGIONAL</v>
      </c>
      <c r="M7359" s="23" t="s">
        <v>618</v>
      </c>
      <c r="N7359" s="23" t="str" cm="1">
        <f t="array" ref="N7359">IFERROR(IF(M7359="Principal","LES_ACTIVE",LES_INACTIVE),0)</f>
        <v>LES_ACTIVE</v>
      </c>
      <c r="O7359" s="23">
        <f t="shared" si="2191"/>
        <v>16</v>
      </c>
      <c r="P7359" s="23" t="str">
        <f t="shared" si="2190"/>
        <v>038550850Principal</v>
      </c>
    </row>
    <row r="7360" spans="1:16" ht="15" hidden="1" customHeight="1">
      <c r="A7360" s="40" t="s">
        <v>687</v>
      </c>
      <c r="B7360" s="23" t="str">
        <f>IFERROR(VLOOKUP(A7360,hoja!$A$2:$E$970,4,FALSE),0)</f>
        <v>OCCIDENTE</v>
      </c>
      <c r="C7360" s="23" t="str">
        <f>IFERROR(VLOOKUP(A7360,hoja!$A$2:$E$1370,5,FALSE),0)</f>
        <v>TULUÁ</v>
      </c>
      <c r="D7360" s="23" t="str">
        <f>IFERROR(VLOOKUP(A7360,hoja!A:D,3,FALSE),0)</f>
        <v>2007</v>
      </c>
      <c r="E7360" s="40" t="s">
        <v>63</v>
      </c>
      <c r="F7360" s="23" t="str">
        <f>IFERROR(VLOOKUP(E7360,hoja!$A$2:$E$6970,4,FALSE),0)</f>
        <v>COSTA</v>
      </c>
      <c r="G7360" s="23" t="str">
        <f>IFERROR(VLOOKUP(E7360,hoja!$A$2:$E$970,5,FALSE),0)</f>
        <v>BARRANQUILLA</v>
      </c>
      <c r="H7360" s="103" t="str">
        <f>IFERROR(VLOOKUP(E7360,hoja!A:C,3,FALSE),0)</f>
        <v>60016</v>
      </c>
      <c r="I7360" s="24" t="str">
        <f t="shared" si="2188"/>
        <v>200760016</v>
      </c>
      <c r="K7360" s="23">
        <v>1055</v>
      </c>
      <c r="L7360" s="23" t="str">
        <f t="shared" si="2189"/>
        <v>NACIONAL</v>
      </c>
      <c r="M7360" s="23" t="s">
        <v>618</v>
      </c>
      <c r="N7360" s="23" t="str" cm="1">
        <f t="array" ref="N7360">IFERROR(IF(M7360="Principal","LES_ACTIVE",LES_INACTIVE),0)</f>
        <v>LES_ACTIVE</v>
      </c>
      <c r="O7360" s="23">
        <f t="shared" si="2191"/>
        <v>8</v>
      </c>
      <c r="P7360" s="23" t="str">
        <f t="shared" si="2190"/>
        <v>200760016Principal</v>
      </c>
    </row>
    <row r="7361" spans="1:16" ht="15" hidden="1" customHeight="1">
      <c r="A7361" s="40" t="s">
        <v>95</v>
      </c>
      <c r="B7361" s="23" t="str">
        <f>IFERROR(VLOOKUP(A7361,hoja!$A$2:$E$970,4,FALSE),0)</f>
        <v>OCCIDENTE</v>
      </c>
      <c r="C7361" s="23" t="str">
        <f>IFERROR(VLOOKUP(A7361,hoja!$A$2:$E$1370,5,FALSE),0)</f>
        <v>CALI</v>
      </c>
      <c r="D7361" s="23" t="str">
        <f>IFERROR(VLOOKUP(A7361,hoja!A:D,3,FALSE),0)</f>
        <v>3024</v>
      </c>
      <c r="E7361" s="40" t="s">
        <v>1186</v>
      </c>
      <c r="F7361" s="23" t="str">
        <f>IFERROR(VLOOKUP(E7361,hoja!$A$2:$E$6970,4,FALSE),0)</f>
        <v>CENTRO</v>
      </c>
      <c r="G7361" s="23" t="str">
        <f>IFERROR(VLOOKUP(E7361,hoja!$A$2:$E$970,5,FALSE),0)</f>
        <v>VILLAVICENCIO</v>
      </c>
      <c r="H7361" s="103" t="str">
        <f>IFERROR(VLOOKUP(E7361,hoja!A:C,3,FALSE),0)</f>
        <v>50627</v>
      </c>
      <c r="I7361" s="24" t="str">
        <f t="shared" si="2188"/>
        <v>302450627</v>
      </c>
      <c r="K7361" s="23">
        <v>601</v>
      </c>
      <c r="L7361" s="23" t="str">
        <f t="shared" si="2189"/>
        <v>NACIONAL</v>
      </c>
      <c r="M7361" s="23" t="s">
        <v>618</v>
      </c>
      <c r="N7361" s="23" t="str" cm="1">
        <f t="array" ref="N7361">IFERROR(IF(M7361="Principal","LES_ACTIVE",LES_INACTIVE),0)</f>
        <v>LES_ACTIVE</v>
      </c>
      <c r="O7361" s="23">
        <f t="shared" si="2191"/>
        <v>12</v>
      </c>
      <c r="P7361" s="23" t="str">
        <f t="shared" si="2190"/>
        <v>302450627Principal</v>
      </c>
    </row>
    <row r="7362" spans="1:16" ht="15" hidden="1" customHeight="1">
      <c r="A7362" s="40" t="s">
        <v>629</v>
      </c>
      <c r="B7362" s="23" t="str">
        <f>IFERROR(VLOOKUP(A7362,hoja!$A$2:$E$970,4,FALSE),0)</f>
        <v>CENTRO</v>
      </c>
      <c r="C7362" s="23" t="str">
        <f>IFERROR(VLOOKUP(A7362,hoja!$A$2:$E$1370,5,FALSE),0)</f>
        <v>ZIPAQUIRÁ</v>
      </c>
      <c r="D7362" s="23" t="str">
        <f>IFERROR(VLOOKUP(A7362,hoja!A:D,3,FALSE),0)</f>
        <v>0032</v>
      </c>
      <c r="E7362" s="40" t="s">
        <v>1490</v>
      </c>
      <c r="F7362" s="23" t="str">
        <f>IFERROR(VLOOKUP(E7362,hoja!$A$2:$E$6970,4,FALSE),0)</f>
        <v>CENTRO</v>
      </c>
      <c r="G7362" s="23" t="str">
        <f>IFERROR(VLOOKUP(E7362,hoja!$A$2:$E$970,5,FALSE),0)</f>
        <v>BOGOTÁ</v>
      </c>
      <c r="H7362" s="103" t="str">
        <f>IFERROR(VLOOKUP(E7362,hoja!A:C,3,FALSE),0)</f>
        <v>50652</v>
      </c>
      <c r="I7362" s="24" t="str">
        <f t="shared" si="2188"/>
        <v>003250652</v>
      </c>
      <c r="K7362" s="23">
        <v>24</v>
      </c>
      <c r="L7362" s="23" t="str">
        <f t="shared" si="2189"/>
        <v>REGIONAL</v>
      </c>
      <c r="M7362" s="23" t="s">
        <v>618</v>
      </c>
      <c r="N7362" s="23" t="str" cm="1">
        <f t="array" ref="N7362">IFERROR(IF(M7362="Principal","LES_ACTIVE",LES_INACTIVE),0)</f>
        <v>LES_ACTIVE</v>
      </c>
      <c r="O7362" s="23">
        <f t="shared" si="2191"/>
        <v>25</v>
      </c>
      <c r="P7362" s="23" t="str">
        <f t="shared" si="2190"/>
        <v>003250652Principal</v>
      </c>
    </row>
    <row r="7363" spans="1:16" ht="15" hidden="1" customHeight="1">
      <c r="A7363" s="40" t="s">
        <v>1173</v>
      </c>
      <c r="B7363" s="23" t="str">
        <f>IFERROR(VLOOKUP(A7363,hoja!$A$2:$E$970,4,FALSE),0)</f>
        <v>COSTA</v>
      </c>
      <c r="C7363" s="23" t="str">
        <f>IFERROR(VLOOKUP(A7363,hoja!$A$2:$E$1370,5,FALSE),0)</f>
        <v>MALAMBO</v>
      </c>
      <c r="D7363" s="23" t="str">
        <f>IFERROR(VLOOKUP(A7363,hoja!A:D,3,FALSE),0)</f>
        <v>50257</v>
      </c>
      <c r="E7363" s="40" t="s">
        <v>873</v>
      </c>
      <c r="F7363" s="23" t="str">
        <f>IFERROR(VLOOKUP(E7363,hoja!$A$2:$E$6970,4,FALSE),0)</f>
        <v>OCCIDENTE</v>
      </c>
      <c r="G7363" s="23" t="str">
        <f>IFERROR(VLOOKUP(E7363,hoja!$A$2:$E$970,5,FALSE),0)</f>
        <v>MANIZALES</v>
      </c>
      <c r="H7363" s="103" t="str">
        <f>IFERROR(VLOOKUP(E7363,hoja!A:C,3,FALSE),0)</f>
        <v>1711</v>
      </c>
      <c r="I7363" s="24" t="str">
        <f t="shared" si="2188"/>
        <v>502571711</v>
      </c>
      <c r="K7363" s="23">
        <v>913</v>
      </c>
      <c r="L7363" s="23" t="str">
        <f t="shared" si="2189"/>
        <v>NACIONAL</v>
      </c>
      <c r="M7363" s="23" t="s">
        <v>618</v>
      </c>
      <c r="N7363" s="23" t="str" cm="1">
        <f t="array" ref="N7363">IFERROR(IF(M7363="Principal","LES_ACTIVE",LES_INACTIVE),0)</f>
        <v>LES_ACTIVE</v>
      </c>
      <c r="O7363" s="23">
        <f t="shared" si="2191"/>
        <v>8</v>
      </c>
      <c r="P7363" s="23" t="str">
        <f t="shared" si="2190"/>
        <v>502571711Principal</v>
      </c>
    </row>
    <row r="7364" spans="1:16" ht="15" hidden="1" customHeight="1">
      <c r="A7364" s="40" t="s">
        <v>1325</v>
      </c>
      <c r="B7364" s="23" t="str">
        <f>IFERROR(VLOOKUP(A7364,hoja!$A$2:$E$970,4,FALSE),0)</f>
        <v>COSTA</v>
      </c>
      <c r="C7364" s="23" t="str">
        <f>IFERROR(VLOOKUP(A7364,hoja!$A$2:$E$1370,5,FALSE),0)</f>
        <v>CARTAGENA</v>
      </c>
      <c r="D7364" s="23" t="str">
        <f>IFERROR(VLOOKUP(A7364,hoja!A:D,3,FALSE),0)</f>
        <v>50677</v>
      </c>
      <c r="E7364" s="40" t="s">
        <v>642</v>
      </c>
      <c r="F7364" s="23" t="str">
        <f>IFERROR(VLOOKUP(E7364,hoja!$A$2:$E$6970,4,FALSE),0)</f>
        <v>COSTA</v>
      </c>
      <c r="G7364" s="23" t="str">
        <f>IFERROR(VLOOKUP(E7364,hoja!$A$2:$E$970,5,FALSE),0)</f>
        <v>BARRANQUILLA</v>
      </c>
      <c r="H7364" s="103" t="str">
        <f>IFERROR(VLOOKUP(E7364,hoja!A:C,3,FALSE),0)</f>
        <v>0111</v>
      </c>
      <c r="I7364" s="24" t="str">
        <f t="shared" si="2188"/>
        <v>506770111</v>
      </c>
      <c r="K7364" s="23">
        <v>128</v>
      </c>
      <c r="L7364" s="23" t="str">
        <f t="shared" si="2189"/>
        <v>REGIONAL</v>
      </c>
      <c r="M7364" s="23" t="s">
        <v>618</v>
      </c>
      <c r="N7364" s="23" t="str" cm="1">
        <f t="array" ref="N7364">IFERROR(IF(M7364="Principal","LES_ACTIVE",LES_INACTIVE),0)</f>
        <v>LES_ACTIVE</v>
      </c>
      <c r="O7364" s="23">
        <f t="shared" si="2191"/>
        <v>25</v>
      </c>
      <c r="P7364" s="23" t="str">
        <f t="shared" si="2190"/>
        <v>506770111Principal</v>
      </c>
    </row>
    <row r="7365" spans="1:16" ht="15" hidden="1" customHeight="1">
      <c r="A7365" s="40" t="s">
        <v>721</v>
      </c>
      <c r="B7365" s="23" t="str">
        <f>IFERROR(VLOOKUP(A7365,hoja!$A$2:$E$970,4,FALSE),0)</f>
        <v>ANTIOQUIA</v>
      </c>
      <c r="C7365" s="23" t="str">
        <f>IFERROR(VLOOKUP(A7365,hoja!$A$2:$E$1370,5,FALSE),0)</f>
        <v>RIONEGRO</v>
      </c>
      <c r="D7365" s="23" t="str">
        <f>IFERROR(VLOOKUP(A7365,hoja!A:D,3,FALSE),0)</f>
        <v>0090</v>
      </c>
      <c r="E7365" s="40" t="s">
        <v>1500</v>
      </c>
      <c r="F7365" s="23" t="str">
        <f>IFERROR(VLOOKUP(E7365,hoja!$A$2:$E$6970,4,FALSE),0)</f>
        <v>OCCIDENTE</v>
      </c>
      <c r="G7365" s="23" t="str">
        <f>IFERROR(VLOOKUP(E7365,hoja!$A$2:$E$970,5,FALSE),0)</f>
        <v>PEREIRA</v>
      </c>
      <c r="H7365" s="103" t="str">
        <f>IFERROR(VLOOKUP(E7365,hoja!A:C,3,FALSE),0)</f>
        <v>50802</v>
      </c>
      <c r="I7365" s="24" t="str">
        <f t="shared" si="2188"/>
        <v>009050802</v>
      </c>
      <c r="K7365" s="23">
        <v>286</v>
      </c>
      <c r="L7365" s="23" t="str">
        <f t="shared" si="2189"/>
        <v>NACIONAL</v>
      </c>
      <c r="M7365" s="23" t="s">
        <v>618</v>
      </c>
      <c r="N7365" s="23" t="str" cm="1">
        <f t="array" ref="N7365">IFERROR(IF(M7365="Principal","LES_ACTIVE",LES_INACTIVE),0)</f>
        <v>LES_ACTIVE</v>
      </c>
      <c r="O7365" s="23">
        <f t="shared" si="2191"/>
        <v>16</v>
      </c>
      <c r="P7365" s="23" t="str">
        <f t="shared" si="2190"/>
        <v>009050802Principal</v>
      </c>
    </row>
    <row r="7366" spans="1:16" ht="15" hidden="1" customHeight="1">
      <c r="A7366" s="40" t="s">
        <v>743</v>
      </c>
      <c r="B7366" s="23" t="str">
        <f>IFERROR(VLOOKUP(A7366,hoja!$A$2:$E$970,4,FALSE),0)</f>
        <v>CENTRO</v>
      </c>
      <c r="C7366" s="23" t="str">
        <f>IFERROR(VLOOKUP(A7366,hoja!$A$2:$E$1370,5,FALSE),0)</f>
        <v>BOGOTÁ</v>
      </c>
      <c r="D7366" s="23" t="str">
        <f>IFERROR(VLOOKUP(A7366,hoja!A:D,3,FALSE),0)</f>
        <v>0461</v>
      </c>
      <c r="E7366" s="40" t="s">
        <v>1173</v>
      </c>
      <c r="F7366" s="23" t="str">
        <f>IFERROR(VLOOKUP(E7366,hoja!$A$2:$E$6970,4,FALSE),0)</f>
        <v>COSTA</v>
      </c>
      <c r="G7366" s="23" t="str">
        <f>IFERROR(VLOOKUP(E7366,hoja!$A$2:$E$970,5,FALSE),0)</f>
        <v>MALAMBO</v>
      </c>
      <c r="H7366" s="103" t="str">
        <f>IFERROR(VLOOKUP(E7366,hoja!A:C,3,FALSE),0)</f>
        <v>50257</v>
      </c>
      <c r="I7366" s="24" t="str">
        <f t="shared" si="2188"/>
        <v>046150257</v>
      </c>
      <c r="K7366" s="23">
        <v>1097</v>
      </c>
      <c r="L7366" s="23" t="str">
        <f t="shared" si="2189"/>
        <v>NACIONAL</v>
      </c>
      <c r="M7366" s="23" t="s">
        <v>618</v>
      </c>
      <c r="N7366" s="23" t="str" cm="1">
        <f t="array" ref="N7366">IFERROR(IF(M7366="Principal","LES_ACTIVE",LES_INACTIVE),0)</f>
        <v>LES_ACTIVE</v>
      </c>
      <c r="O7366" s="23">
        <f t="shared" si="2191"/>
        <v>8</v>
      </c>
      <c r="P7366" s="23" t="str">
        <f t="shared" si="2190"/>
        <v>046150257Principal</v>
      </c>
    </row>
    <row r="7367" spans="1:16" ht="15" hidden="1" customHeight="1">
      <c r="A7367" s="40" t="s">
        <v>95</v>
      </c>
      <c r="B7367" s="23" t="str">
        <f>IFERROR(VLOOKUP(A7367,hoja!$A$2:$E$970,4,FALSE),0)</f>
        <v>OCCIDENTE</v>
      </c>
      <c r="C7367" s="23" t="str">
        <f>IFERROR(VLOOKUP(A7367,hoja!$A$2:$E$1370,5,FALSE),0)</f>
        <v>CALI</v>
      </c>
      <c r="D7367" s="23" t="str">
        <f>IFERROR(VLOOKUP(A7367,hoja!A:D,3,FALSE),0)</f>
        <v>3024</v>
      </c>
      <c r="E7367" s="40" t="s">
        <v>1520</v>
      </c>
      <c r="F7367" s="23" t="str">
        <f>IFERROR(VLOOKUP(E7367,hoja!$A$2:$E$6970,4,FALSE),0)</f>
        <v>OCCIDENTE</v>
      </c>
      <c r="G7367" s="23" t="str">
        <f>IFERROR(VLOOKUP(E7367,hoja!$A$2:$E$970,5,FALSE),0)</f>
        <v>CALI</v>
      </c>
      <c r="H7367" s="103" t="str">
        <f>IFERROR(VLOOKUP(E7367,hoja!A:C,3,FALSE),0)</f>
        <v>50544</v>
      </c>
      <c r="I7367" s="24" t="str">
        <f t="shared" si="2188"/>
        <v>302450544</v>
      </c>
      <c r="K7367" s="23">
        <v>2</v>
      </c>
      <c r="L7367" s="23" t="str">
        <f t="shared" si="2189"/>
        <v>REGIONAL</v>
      </c>
      <c r="M7367" s="23" t="s">
        <v>618</v>
      </c>
      <c r="N7367" s="23" t="str" cm="1">
        <f t="array" ref="N7367">IFERROR(IF(M7367="Principal","LES_ACTIVE",LES_INACTIVE),0)</f>
        <v>LES_ACTIVE</v>
      </c>
      <c r="O7367" s="23">
        <f t="shared" si="2191"/>
        <v>25</v>
      </c>
      <c r="P7367" s="23" t="str">
        <f t="shared" si="2190"/>
        <v>302450544Principal</v>
      </c>
    </row>
    <row r="7368" spans="1:16" ht="15" hidden="1" customHeight="1">
      <c r="A7368" s="40" t="s">
        <v>675</v>
      </c>
      <c r="B7368" s="23" t="str">
        <f>IFERROR(VLOOKUP(A7368,hoja!$A$2:$E$970,4,FALSE),0)</f>
        <v>COSTA</v>
      </c>
      <c r="C7368" s="23" t="str">
        <f>IFERROR(VLOOKUP(A7368,hoja!$A$2:$E$1370,5,FALSE),0)</f>
        <v>CARTAGENA</v>
      </c>
      <c r="D7368" s="23">
        <f>IFERROR(VLOOKUP(A7368,hoja!A:D,3,FALSE),0)</f>
        <v>3002</v>
      </c>
      <c r="E7368" s="40" t="s">
        <v>1082</v>
      </c>
      <c r="F7368" s="23" t="str">
        <f>IFERROR(VLOOKUP(E7368,hoja!$A$2:$E$6970,4,FALSE),0)</f>
        <v>COSTA</v>
      </c>
      <c r="G7368" s="23" t="str">
        <f>IFERROR(VLOOKUP(E7368,hoja!$A$2:$E$970,5,FALSE),0)</f>
        <v>BARRANQUILLA</v>
      </c>
      <c r="H7368" s="103" t="str">
        <f>IFERROR(VLOOKUP(E7368,hoja!A:C,3,FALSE),0)</f>
        <v>50284</v>
      </c>
      <c r="I7368" s="24" t="str">
        <f t="shared" si="2188"/>
        <v>300250284</v>
      </c>
      <c r="K7368" s="23">
        <v>160</v>
      </c>
      <c r="L7368" s="23" t="str">
        <f t="shared" si="2189"/>
        <v>REGIONAL</v>
      </c>
      <c r="M7368" s="23" t="s">
        <v>618</v>
      </c>
      <c r="N7368" s="23" t="str" cm="1">
        <f t="array" ref="N7368">IFERROR(IF(M7368="Principal","LES_ACTIVE",LES_INACTIVE),0)</f>
        <v>LES_ACTIVE</v>
      </c>
      <c r="O7368" s="23">
        <f t="shared" si="2191"/>
        <v>25</v>
      </c>
      <c r="P7368" s="23" t="str">
        <f t="shared" si="2190"/>
        <v>300250284Principal</v>
      </c>
    </row>
    <row r="7369" spans="1:16" ht="15" hidden="1" customHeight="1">
      <c r="A7369" s="40" t="s">
        <v>581</v>
      </c>
      <c r="B7369" s="23" t="str">
        <f>IFERROR(VLOOKUP(A7369,hoja!$A$2:$E$970,4,FALSE),0)</f>
        <v>OCCIDENTE</v>
      </c>
      <c r="C7369" s="23" t="str">
        <f>IFERROR(VLOOKUP(A7369,hoja!$A$2:$E$1370,5,FALSE),0)</f>
        <v>CALI</v>
      </c>
      <c r="D7369" s="23" t="str">
        <f>IFERROR(VLOOKUP(A7369,hoja!A:D,3,FALSE),0)</f>
        <v>60043</v>
      </c>
      <c r="E7369" s="40" t="s">
        <v>1521</v>
      </c>
      <c r="F7369" s="23" t="str">
        <f>IFERROR(VLOOKUP(E7369,hoja!$A$2:$E$6970,4,FALSE),0)</f>
        <v>OCCIDENTE</v>
      </c>
      <c r="G7369" s="23" t="str">
        <f>IFERROR(VLOOKUP(E7369,hoja!$A$2:$E$970,5,FALSE),0)</f>
        <v>CALI</v>
      </c>
      <c r="H7369" s="103" t="str">
        <f>IFERROR(VLOOKUP(E7369,hoja!A:C,3,FALSE),0)</f>
        <v>50848</v>
      </c>
      <c r="I7369" s="24" t="str">
        <f t="shared" si="2188"/>
        <v>6004350848</v>
      </c>
      <c r="K7369" s="23">
        <v>17</v>
      </c>
      <c r="L7369" s="23" t="str">
        <f t="shared" si="2189"/>
        <v>REGIONAL</v>
      </c>
      <c r="M7369" s="23" t="s">
        <v>618</v>
      </c>
      <c r="N7369" s="23" t="str" cm="1">
        <f t="array" ref="N7369">IFERROR(IF(M7369="Principal","LES_ACTIVE",LES_INACTIVE),0)</f>
        <v>LES_ACTIVE</v>
      </c>
      <c r="O7369" s="23">
        <f t="shared" si="2191"/>
        <v>25</v>
      </c>
      <c r="P7369" s="23" t="str">
        <f t="shared" si="2190"/>
        <v>6004350848Principal</v>
      </c>
    </row>
    <row r="7370" spans="1:16" ht="15" hidden="1" customHeight="1">
      <c r="A7370" s="40" t="s">
        <v>1206</v>
      </c>
      <c r="B7370" s="23" t="str">
        <f>IFERROR(VLOOKUP(A7370,hoja!$A$2:$E$970,4,FALSE),0)</f>
        <v>CENTRO</v>
      </c>
      <c r="C7370" s="23" t="str">
        <f>IFERROR(VLOOKUP(A7370,hoja!$A$2:$E$1370,5,FALSE),0)</f>
        <v>BOGOTÁ</v>
      </c>
      <c r="D7370" s="23" t="str">
        <f>IFERROR(VLOOKUP(A7370,hoja!A:D,3,FALSE),0)</f>
        <v>50675</v>
      </c>
      <c r="E7370" s="40" t="s">
        <v>1206</v>
      </c>
      <c r="F7370" s="23" t="str">
        <f>IFERROR(VLOOKUP(E7370,hoja!$A$2:$E$6970,4,FALSE),0)</f>
        <v>CENTRO</v>
      </c>
      <c r="G7370" s="23" t="str">
        <f>IFERROR(VLOOKUP(E7370,hoja!$A$2:$E$970,5,FALSE),0)</f>
        <v>BOGOTÁ</v>
      </c>
      <c r="H7370" s="103" t="str">
        <f>IFERROR(VLOOKUP(E7370,hoja!A:C,3,FALSE),0)</f>
        <v>50675</v>
      </c>
      <c r="I7370" s="24" t="str">
        <f t="shared" si="2188"/>
        <v>5067550675</v>
      </c>
      <c r="K7370" s="23">
        <v>1</v>
      </c>
      <c r="L7370" s="23" t="str">
        <f t="shared" si="2189"/>
        <v>REGIONAL</v>
      </c>
      <c r="M7370" s="23" t="s">
        <v>618</v>
      </c>
      <c r="N7370" s="23" t="str" cm="1">
        <f t="array" ref="N7370">IFERROR(IF(M7370="Principal","LES_ACTIVE",LES_INACTIVE),0)</f>
        <v>LES_ACTIVE</v>
      </c>
      <c r="O7370" s="23">
        <f t="shared" si="2191"/>
        <v>25</v>
      </c>
      <c r="P7370" s="23" t="str">
        <f t="shared" si="2190"/>
        <v>5067550675Principal</v>
      </c>
    </row>
    <row r="7371" spans="1:16" ht="15" hidden="1" customHeight="1">
      <c r="A7371" s="40" t="s">
        <v>686</v>
      </c>
      <c r="B7371" s="23" t="str">
        <f>IFERROR(VLOOKUP(A7371,hoja!$A$2:$E$970,4,FALSE),0)</f>
        <v>SANTANDER</v>
      </c>
      <c r="C7371" s="23" t="str">
        <f>IFERROR(VLOOKUP(A7371,hoja!$A$2:$E$1370,5,FALSE),0)</f>
        <v>BARRANCABERMEJA</v>
      </c>
      <c r="D7371" s="23" t="str">
        <f>IFERROR(VLOOKUP(A7371,hoja!A:D,3,FALSE),0)</f>
        <v>0424</v>
      </c>
      <c r="E7371" s="40" t="s">
        <v>1500</v>
      </c>
      <c r="F7371" s="23" t="str">
        <f>IFERROR(VLOOKUP(E7371,hoja!$A$2:$E$6970,4,FALSE),0)</f>
        <v>OCCIDENTE</v>
      </c>
      <c r="G7371" s="23" t="str">
        <f>IFERROR(VLOOKUP(E7371,hoja!$A$2:$E$970,5,FALSE),0)</f>
        <v>PEREIRA</v>
      </c>
      <c r="H7371" s="103" t="str">
        <f>IFERROR(VLOOKUP(E7371,hoja!A:C,3,FALSE),0)</f>
        <v>50802</v>
      </c>
      <c r="I7371" s="24" t="str">
        <f t="shared" si="2188"/>
        <v>042450802</v>
      </c>
      <c r="K7371" s="23">
        <v>472</v>
      </c>
      <c r="L7371" s="23" t="str">
        <f t="shared" si="2189"/>
        <v>NACIONAL</v>
      </c>
      <c r="M7371" s="23" t="s">
        <v>618</v>
      </c>
      <c r="N7371" s="23" t="str" cm="1">
        <f t="array" ref="N7371">IFERROR(IF(M7371="Principal","LES_ACTIVE",LES_INACTIVE),0)</f>
        <v>LES_ACTIVE</v>
      </c>
      <c r="O7371" s="23">
        <f t="shared" si="2191"/>
        <v>16</v>
      </c>
      <c r="P7371" s="23" t="str">
        <f t="shared" si="2190"/>
        <v>042450802Principal</v>
      </c>
    </row>
    <row r="7372" spans="1:16" ht="15" hidden="1" customHeight="1">
      <c r="A7372" s="40" t="s">
        <v>716</v>
      </c>
      <c r="B7372" s="23" t="str">
        <f>IFERROR(VLOOKUP(A7372,hoja!$A$2:$E$970,4,FALSE),0)</f>
        <v>SANTANDER</v>
      </c>
      <c r="C7372" s="23" t="str">
        <f>IFERROR(VLOOKUP(A7372,hoja!$A$2:$E$1370,5,FALSE),0)</f>
        <v>PINCHOTE</v>
      </c>
      <c r="D7372" s="23" t="str">
        <f>IFERROR(VLOOKUP(A7372,hoja!A:D,3,FALSE),0)</f>
        <v>0423</v>
      </c>
      <c r="E7372" s="40" t="s">
        <v>1500</v>
      </c>
      <c r="F7372" s="23" t="str">
        <f>IFERROR(VLOOKUP(E7372,hoja!$A$2:$E$6970,4,FALSE),0)</f>
        <v>OCCIDENTE</v>
      </c>
      <c r="G7372" s="23" t="str">
        <f>IFERROR(VLOOKUP(E7372,hoja!$A$2:$E$970,5,FALSE),0)</f>
        <v>PEREIRA</v>
      </c>
      <c r="H7372" s="103" t="str">
        <f>IFERROR(VLOOKUP(E7372,hoja!A:C,3,FALSE),0)</f>
        <v>50802</v>
      </c>
      <c r="I7372" s="24" t="str">
        <f t="shared" si="2188"/>
        <v>042350802</v>
      </c>
      <c r="K7372" s="23">
        <v>617</v>
      </c>
      <c r="L7372" s="23" t="str">
        <f t="shared" si="2189"/>
        <v>NACIONAL</v>
      </c>
      <c r="M7372" s="23" t="s">
        <v>618</v>
      </c>
      <c r="N7372" s="23" t="str" cm="1">
        <f t="array" ref="N7372">IFERROR(IF(M7372="Principal","LES_ACTIVE",LES_INACTIVE),0)</f>
        <v>LES_ACTIVE</v>
      </c>
      <c r="O7372" s="23">
        <f t="shared" si="2191"/>
        <v>12</v>
      </c>
      <c r="P7372" s="23" t="str">
        <f t="shared" si="2190"/>
        <v>042350802Principal</v>
      </c>
    </row>
    <row r="7373" spans="1:16" ht="15" hidden="1" customHeight="1">
      <c r="A7373" s="40" t="s">
        <v>1398</v>
      </c>
      <c r="B7373" s="23" t="str">
        <f>IFERROR(VLOOKUP(A7373,hoja!$A$2:$E$970,4,FALSE),0)</f>
        <v>CENTRO</v>
      </c>
      <c r="C7373" s="23" t="str">
        <f>IFERROR(VLOOKUP(A7373,hoja!$A$2:$E$1370,5,FALSE),0)</f>
        <v>BOGOTÁ</v>
      </c>
      <c r="D7373" s="23" t="str">
        <f>IFERROR(VLOOKUP(A7373,hoja!A:D,3,FALSE),0)</f>
        <v>0804</v>
      </c>
      <c r="E7373" s="40" t="s">
        <v>635</v>
      </c>
      <c r="F7373" s="23" t="str">
        <f>IFERROR(VLOOKUP(E7373,hoja!$A$2:$E$6970,4,FALSE),0)</f>
        <v>CENTRO</v>
      </c>
      <c r="G7373" s="23" t="str">
        <f>IFERROR(VLOOKUP(E7373,hoja!$A$2:$E$970,5,FALSE),0)</f>
        <v>BOGOTÁ</v>
      </c>
      <c r="H7373" s="103" t="str">
        <f>IFERROR(VLOOKUP(E7373,hoja!A:C,3,FALSE),0)</f>
        <v>0021</v>
      </c>
      <c r="I7373" s="24" t="str">
        <f t="shared" si="2188"/>
        <v>08040021</v>
      </c>
      <c r="K7373" s="23">
        <v>26</v>
      </c>
      <c r="L7373" s="23" t="str">
        <f t="shared" si="2189"/>
        <v>REGIONAL</v>
      </c>
      <c r="M7373" s="23" t="s">
        <v>618</v>
      </c>
      <c r="N7373" s="23" t="str" cm="1">
        <f t="array" ref="N7373">IFERROR(IF(M7373="Principal","LES_ACTIVE",LES_INACTIVE),0)</f>
        <v>LES_ACTIVE</v>
      </c>
      <c r="O7373" s="23">
        <f t="shared" si="2191"/>
        <v>25</v>
      </c>
      <c r="P7373" s="23" t="str">
        <f t="shared" si="2190"/>
        <v>08040021Principal</v>
      </c>
    </row>
    <row r="7374" spans="1:16" ht="15" hidden="1" customHeight="1">
      <c r="A7374" s="40" t="s">
        <v>637</v>
      </c>
      <c r="B7374" s="23" t="str">
        <f>IFERROR(VLOOKUP(A7374,hoja!$A$2:$E$970,4,FALSE),0)</f>
        <v>SANTANDER</v>
      </c>
      <c r="C7374" s="23" t="str">
        <f>IFERROR(VLOOKUP(A7374,hoja!$A$2:$E$1370,5,FALSE),0)</f>
        <v>PIEDECUESTA</v>
      </c>
      <c r="D7374" s="23" t="str">
        <f>IFERROR(VLOOKUP(A7374,hoja!A:D,3,FALSE),0)</f>
        <v>0422</v>
      </c>
      <c r="E7374" s="40" t="s">
        <v>1398</v>
      </c>
      <c r="F7374" s="23" t="str">
        <f>IFERROR(VLOOKUP(E7374,hoja!$A$2:$E$6970,4,FALSE),0)</f>
        <v>CENTRO</v>
      </c>
      <c r="G7374" s="23" t="str">
        <f>IFERROR(VLOOKUP(E7374,hoja!$A$2:$E$970,5,FALSE),0)</f>
        <v>BOGOTÁ</v>
      </c>
      <c r="H7374" s="103" t="str">
        <f>IFERROR(VLOOKUP(E7374,hoja!A:C,3,FALSE),0)</f>
        <v>0804</v>
      </c>
      <c r="I7374" s="24" t="str">
        <f t="shared" si="2188"/>
        <v>04220804</v>
      </c>
      <c r="K7374" s="23">
        <v>382</v>
      </c>
      <c r="L7374" s="23" t="str">
        <f t="shared" si="2189"/>
        <v>NACIONAL</v>
      </c>
      <c r="M7374" s="23" t="s">
        <v>618</v>
      </c>
      <c r="N7374" s="23" t="str" cm="1">
        <f t="array" ref="N7374">IFERROR(IF(M7374="Principal","LES_ACTIVE",LES_INACTIVE),0)</f>
        <v>LES_ACTIVE</v>
      </c>
      <c r="O7374" s="23">
        <f t="shared" si="2191"/>
        <v>16</v>
      </c>
      <c r="P7374" s="23" t="str">
        <f t="shared" si="2190"/>
        <v>04220804Principal</v>
      </c>
    </row>
    <row r="7375" spans="1:16" ht="15" hidden="1" customHeight="1">
      <c r="A7375" s="40" t="s">
        <v>731</v>
      </c>
      <c r="B7375" s="23" t="str">
        <f>IFERROR(VLOOKUP(A7375,hoja!$A$2:$E$970,4,FALSE),0)</f>
        <v>SANTANDER</v>
      </c>
      <c r="C7375" s="23" t="str">
        <f>IFERROR(VLOOKUP(A7375,hoja!$A$2:$E$1370,5,FALSE),0)</f>
        <v>CÚCUTA</v>
      </c>
      <c r="D7375" s="23" t="str">
        <f>IFERROR(VLOOKUP(A7375,hoja!A:D,3,FALSE),0)</f>
        <v>0438</v>
      </c>
      <c r="E7375" s="40" t="s">
        <v>1398</v>
      </c>
      <c r="F7375" s="23" t="str">
        <f>IFERROR(VLOOKUP(E7375,hoja!$A$2:$E$6970,4,FALSE),0)</f>
        <v>CENTRO</v>
      </c>
      <c r="G7375" s="23" t="str">
        <f>IFERROR(VLOOKUP(E7375,hoja!$A$2:$E$970,5,FALSE),0)</f>
        <v>BOGOTÁ</v>
      </c>
      <c r="H7375" s="103" t="str">
        <f>IFERROR(VLOOKUP(E7375,hoja!A:C,3,FALSE),0)</f>
        <v>0804</v>
      </c>
      <c r="I7375" s="24" t="str">
        <f t="shared" si="2188"/>
        <v>04380804</v>
      </c>
      <c r="K7375" s="23">
        <v>622</v>
      </c>
      <c r="L7375" s="23" t="str">
        <f t="shared" si="2189"/>
        <v>NACIONAL</v>
      </c>
      <c r="M7375" s="23" t="s">
        <v>618</v>
      </c>
      <c r="N7375" s="23" t="str" cm="1">
        <f t="array" ref="N7375">IFERROR(IF(M7375="Principal","LES_ACTIVE",LES_INACTIVE),0)</f>
        <v>LES_ACTIVE</v>
      </c>
      <c r="O7375" s="23">
        <f t="shared" si="2191"/>
        <v>12</v>
      </c>
      <c r="P7375" s="23" t="str">
        <f t="shared" si="2190"/>
        <v>04380804Principal</v>
      </c>
    </row>
    <row r="7376" spans="1:16" ht="15" hidden="1" customHeight="1">
      <c r="A7376" s="40" t="s">
        <v>1032</v>
      </c>
      <c r="B7376" s="23" t="str">
        <f>IFERROR(VLOOKUP(A7376,hoja!$A$2:$E$970,4,FALSE),0)</f>
        <v>CENTRO</v>
      </c>
      <c r="C7376" s="23" t="str">
        <f>IFERROR(VLOOKUP(A7376,hoja!$A$2:$E$1370,5,FALSE),0)</f>
        <v>ZIPAQUIRÁ</v>
      </c>
      <c r="D7376" s="23" t="str">
        <f>IFERROR(VLOOKUP(A7376,hoja!A:D,3,FALSE),0)</f>
        <v>50293</v>
      </c>
      <c r="E7376" s="40" t="s">
        <v>1019</v>
      </c>
      <c r="F7376" s="23" t="str">
        <f>IFERROR(VLOOKUP(E7376,hoja!$A$2:$E$6970,4,FALSE),0)</f>
        <v>OCCIDENTE</v>
      </c>
      <c r="G7376" s="23" t="str">
        <f>IFERROR(VLOOKUP(E7376,hoja!$A$2:$E$970,5,FALSE),0)</f>
        <v>MANIZALES</v>
      </c>
      <c r="H7376" s="103" t="str">
        <f>IFERROR(VLOOKUP(E7376,hoja!A:C,3,FALSE),0)</f>
        <v>1306</v>
      </c>
      <c r="I7376" s="24" t="str">
        <f t="shared" si="2188"/>
        <v>502931306</v>
      </c>
      <c r="K7376" s="23">
        <v>320</v>
      </c>
      <c r="L7376" s="23" t="str">
        <f t="shared" si="2189"/>
        <v>NACIONAL</v>
      </c>
      <c r="M7376" s="23" t="s">
        <v>618</v>
      </c>
      <c r="N7376" s="23" t="str" cm="1">
        <f t="array" ref="N7376">IFERROR(IF(M7376="Principal","LES_ACTIVE",LES_INACTIVE),0)</f>
        <v>LES_ACTIVE</v>
      </c>
      <c r="O7376" s="23">
        <f t="shared" si="2191"/>
        <v>16</v>
      </c>
      <c r="P7376" s="23" t="str">
        <f t="shared" si="2190"/>
        <v>502931306Principal</v>
      </c>
    </row>
    <row r="7377" spans="1:16" ht="15" hidden="1" customHeight="1">
      <c r="A7377" s="40" t="s">
        <v>635</v>
      </c>
      <c r="B7377" s="23" t="str">
        <f>IFERROR(VLOOKUP(A7377,hoja!$A$2:$E$970,4,FALSE),0)</f>
        <v>CENTRO</v>
      </c>
      <c r="C7377" s="23" t="str">
        <f>IFERROR(VLOOKUP(A7377,hoja!$A$2:$E$1370,5,FALSE),0)</f>
        <v>BOGOTÁ</v>
      </c>
      <c r="D7377" s="23" t="str">
        <f>IFERROR(VLOOKUP(A7377,hoja!A:D,3,FALSE),0)</f>
        <v>0021</v>
      </c>
      <c r="E7377" s="40" t="s">
        <v>712</v>
      </c>
      <c r="F7377" s="23" t="str">
        <f>IFERROR(VLOOKUP(E7377,hoja!$A$2:$E$6970,4,FALSE),0)</f>
        <v>COSTA</v>
      </c>
      <c r="G7377" s="23" t="str">
        <f>IFERROR(VLOOKUP(E7377,hoja!$A$2:$E$970,5,FALSE),0)</f>
        <v>MAICAO</v>
      </c>
      <c r="H7377" s="103" t="str">
        <f>IFERROR(VLOOKUP(E7377,hoja!A:C,3,FALSE),0)</f>
        <v>0230</v>
      </c>
      <c r="I7377" s="24" t="str">
        <f t="shared" si="2188"/>
        <v>00210230</v>
      </c>
      <c r="K7377" s="23">
        <v>1047</v>
      </c>
      <c r="L7377" s="23" t="str">
        <f t="shared" si="2189"/>
        <v>NACIONAL</v>
      </c>
      <c r="M7377" s="23" t="s">
        <v>618</v>
      </c>
      <c r="N7377" s="23" t="str" cm="1">
        <f t="array" ref="N7377">IFERROR(IF(M7377="Principal","LES_ACTIVE",LES_INACTIVE),0)</f>
        <v>LES_ACTIVE</v>
      </c>
      <c r="O7377" s="23">
        <f t="shared" si="2191"/>
        <v>8</v>
      </c>
      <c r="P7377" s="23" t="str">
        <f t="shared" si="2190"/>
        <v>00210230Principal</v>
      </c>
    </row>
    <row r="7378" spans="1:16" ht="15" hidden="1" customHeight="1">
      <c r="A7378" s="23" t="s">
        <v>1515</v>
      </c>
      <c r="B7378" s="23" t="str">
        <f>IFERROR(VLOOKUP(A7378,hoja!$A$2:$E$970,4,FALSE),0)</f>
        <v>CENTRO</v>
      </c>
      <c r="C7378" s="23" t="str">
        <f>IFERROR(VLOOKUP(A7378,hoja!$A$2:$E$1370,5,FALSE),0)</f>
        <v>BOGOTÁ</v>
      </c>
      <c r="D7378" s="23" t="str">
        <f>IFERROR(VLOOKUP(A7378,hoja!A:D,3,FALSE),0)</f>
        <v>50855</v>
      </c>
      <c r="E7378" s="23" t="s">
        <v>1492</v>
      </c>
      <c r="F7378" s="23" t="str">
        <f>IFERROR(VLOOKUP(E7378,hoja!$A$2:$E$6970,4,FALSE),0)</f>
        <v>CENTRO</v>
      </c>
      <c r="G7378" s="23" t="str">
        <f>IFERROR(VLOOKUP(E7378,hoja!$A$2:$E$970,5,FALSE),0)</f>
        <v>LA DORADA</v>
      </c>
      <c r="H7378" s="103" t="str">
        <f>IFERROR(VLOOKUP(E7378,hoja!A:C,3,FALSE),0)</f>
        <v>50393</v>
      </c>
      <c r="I7378" s="24" t="str">
        <f t="shared" si="2188"/>
        <v>5085550393</v>
      </c>
      <c r="K7378" s="29">
        <v>193</v>
      </c>
      <c r="L7378" s="23" t="str">
        <f t="shared" si="2189"/>
        <v>REGIONAL</v>
      </c>
      <c r="M7378" s="23" t="s">
        <v>618</v>
      </c>
      <c r="N7378" s="23" t="s">
        <v>622</v>
      </c>
      <c r="O7378" s="23">
        <f t="shared" si="2191"/>
        <v>25</v>
      </c>
      <c r="P7378" s="23" t="str">
        <f t="shared" si="2190"/>
        <v>5085550393Principal</v>
      </c>
    </row>
    <row r="7379" spans="1:16" ht="15" hidden="1" customHeight="1">
      <c r="A7379" s="82" t="s">
        <v>729</v>
      </c>
      <c r="B7379" s="23" t="str">
        <f>IFERROR(VLOOKUP(A7379,hoja!$A$2:$E$970,4,FALSE),0)</f>
        <v>SANTANDER</v>
      </c>
      <c r="C7379" s="23" t="str">
        <f>IFERROR(VLOOKUP(A7379,hoja!$A$2:$E$1370,5,FALSE),0)</f>
        <v>YOPAL</v>
      </c>
      <c r="D7379" s="23" t="str">
        <f>IFERROR(VLOOKUP(A7379,hoja!A:D,3,FALSE),0)</f>
        <v>0442</v>
      </c>
      <c r="E7379" s="40" t="s">
        <v>637</v>
      </c>
      <c r="F7379" s="23" t="str">
        <f>IFERROR(VLOOKUP(E7379,hoja!$A$2:$E$6970,4,FALSE),0)</f>
        <v>SANTANDER</v>
      </c>
      <c r="G7379" s="23" t="str">
        <f>IFERROR(VLOOKUP(E7379,hoja!$A$2:$E$970,5,FALSE),0)</f>
        <v>PIEDECUESTA</v>
      </c>
      <c r="H7379" s="103" t="str">
        <f>IFERROR(VLOOKUP(E7379,hoja!A:C,3,FALSE),0)</f>
        <v>0422</v>
      </c>
      <c r="I7379" s="24" t="str">
        <f t="shared" si="2188"/>
        <v>04420422</v>
      </c>
      <c r="K7379" s="23">
        <v>774</v>
      </c>
      <c r="L7379" s="23" t="str">
        <f t="shared" si="2189"/>
        <v>REGIONAL</v>
      </c>
      <c r="M7379" s="23" t="s">
        <v>755</v>
      </c>
      <c r="N7379" s="23" t="s">
        <v>622</v>
      </c>
      <c r="O7379" s="23">
        <f t="shared" si="2191"/>
        <v>12</v>
      </c>
      <c r="P7379" s="23" t="str">
        <f t="shared" si="2190"/>
        <v>04420422Bogota</v>
      </c>
    </row>
    <row r="7380" spans="1:16" ht="15" customHeight="1">
      <c r="A7380" s="23" t="s">
        <v>1492</v>
      </c>
      <c r="B7380" s="23" t="str">
        <f>IFERROR(VLOOKUP(A7380,hoja!$A$2:$E$970,4,FALSE),0)</f>
        <v>CENTRO</v>
      </c>
      <c r="C7380" s="23" t="str">
        <f>IFERROR(VLOOKUP(A7380,hoja!$A$2:$E$1370,5,FALSE),0)</f>
        <v>LA DORADA</v>
      </c>
      <c r="D7380" s="23" t="str">
        <f>IFERROR(VLOOKUP(A7380,hoja!A:D,3,FALSE),0)</f>
        <v>50393</v>
      </c>
      <c r="E7380" s="23" t="s">
        <v>1522</v>
      </c>
      <c r="F7380" s="23" t="str">
        <f>IFERROR(VLOOKUP(E7380,hoja!$A$2:$E$6970,4,FALSE),0)</f>
        <v>CENTRO</v>
      </c>
      <c r="G7380" s="23" t="str">
        <f>IFERROR(VLOOKUP(E7380,hoja!$A$2:$E$970,5,FALSE),0)</f>
        <v>BOGOTÁ</v>
      </c>
      <c r="H7380" s="103" t="str">
        <f>IFERROR(VLOOKUP(E7380,hoja!A:C,3,FALSE),0)</f>
        <v>50628</v>
      </c>
      <c r="I7380" s="24" t="str">
        <f t="shared" si="2188"/>
        <v>5039350628</v>
      </c>
      <c r="K7380" s="29">
        <v>162</v>
      </c>
      <c r="L7380" s="23" t="str">
        <f t="shared" si="2189"/>
        <v>REGIONAL</v>
      </c>
      <c r="M7380" s="23" t="s">
        <v>618</v>
      </c>
      <c r="N7380" s="23" t="s">
        <v>622</v>
      </c>
      <c r="O7380" s="23">
        <f t="shared" si="2191"/>
        <v>25</v>
      </c>
      <c r="P7380" s="23" t="str">
        <f t="shared" si="2190"/>
        <v>5039350628Principal</v>
      </c>
    </row>
    <row r="7381" spans="1:16" ht="15" hidden="1" customHeight="1">
      <c r="A7381" s="40" t="s">
        <v>1497</v>
      </c>
      <c r="B7381" s="23" t="str">
        <f>IFERROR(VLOOKUP(A7381,hoja!$A$2:$E$970,4,FALSE),0)</f>
        <v>COSTA</v>
      </c>
      <c r="C7381" s="23" t="str">
        <f>IFERROR(VLOOKUP(A7381,hoja!$A$2:$E$1370,5,FALSE),0)</f>
        <v>BARRANQUILLA</v>
      </c>
      <c r="D7381" s="23" t="str">
        <f>IFERROR(VLOOKUP(A7381,hoja!A:D,3,FALSE),0)</f>
        <v>50498</v>
      </c>
      <c r="E7381" s="94" t="s">
        <v>1491</v>
      </c>
      <c r="F7381" s="23" t="str">
        <f>IFERROR(VLOOKUP(E7381,hoja!$A$2:$E$6970,4,FALSE),0)</f>
        <v>COSTA</v>
      </c>
      <c r="G7381" s="23" t="str">
        <f>IFERROR(VLOOKUP(E7381,hoja!$A$2:$E$970,5,FALSE),0)</f>
        <v>SANTA MARTA</v>
      </c>
      <c r="H7381" s="103" t="str">
        <f>IFERROR(VLOOKUP(E7381,hoja!A:C,3,FALSE),0)</f>
        <v>50842</v>
      </c>
      <c r="I7381" s="24" t="str">
        <f t="shared" si="2188"/>
        <v>5049850842</v>
      </c>
      <c r="K7381" s="23">
        <v>137</v>
      </c>
      <c r="L7381" s="23" t="str">
        <f t="shared" si="2189"/>
        <v>REGIONAL</v>
      </c>
      <c r="M7381" s="23" t="s">
        <v>618</v>
      </c>
      <c r="N7381" s="23" t="str" cm="1">
        <f t="array" ref="N7381">IFERROR(IF(M7381="Principal","LES_ACTIVE",LES_INACTIVE),0)</f>
        <v>LES_ACTIVE</v>
      </c>
      <c r="O7381" s="23">
        <f t="shared" si="2191"/>
        <v>25</v>
      </c>
      <c r="P7381" s="23" t="str">
        <f t="shared" si="2190"/>
        <v>5049850842Principal</v>
      </c>
    </row>
    <row r="7382" spans="1:16" ht="15" hidden="1" customHeight="1">
      <c r="A7382" s="29" t="s">
        <v>879</v>
      </c>
      <c r="B7382" s="29" t="str">
        <f>IFERROR(VLOOKUP(A7382,hoja!$A$2:$E$970,4,FALSE),0)</f>
        <v>ANTIOQUIA</v>
      </c>
      <c r="C7382" s="29" t="str">
        <f>IFERROR(VLOOKUP(A7382,hoja!$A$2:$E$1370,5,FALSE),0)</f>
        <v>LLANOS DE CUIVA</v>
      </c>
      <c r="D7382" s="29" t="str">
        <f>IFERROR(VLOOKUP(A7382,hoja!A:D,3,FALSE),0)</f>
        <v>50256</v>
      </c>
      <c r="E7382" s="82" t="s">
        <v>1059</v>
      </c>
      <c r="F7382" s="23" t="str">
        <f>IFERROR(VLOOKUP(E7382,hoja!$A$2:$E$6970,4,FALSE),0)</f>
        <v>ANTIOQUIA</v>
      </c>
      <c r="G7382" s="29" t="str">
        <f>IFERROR(VLOOKUP(E7382,hoja!$A$2:$E$970,5,FALSE),0)</f>
        <v>MEDELLÍN</v>
      </c>
      <c r="H7382" s="104" t="str">
        <f>IFERROR(VLOOKUP(E7382,hoja!A:C,3,FALSE),0)</f>
        <v>0043</v>
      </c>
      <c r="I7382" s="37" t="str">
        <f t="shared" si="2188"/>
        <v>502560043</v>
      </c>
      <c r="J7382" s="29"/>
      <c r="K7382" s="29">
        <v>88</v>
      </c>
      <c r="L7382" s="29" t="str">
        <f t="shared" si="2189"/>
        <v>REGIONAL</v>
      </c>
      <c r="M7382" s="29" t="s">
        <v>618</v>
      </c>
      <c r="N7382" s="29" t="str" cm="1">
        <f t="array" ref="N7382">IFERROR(IF(M7382="Principal","LES_ACTIVE",LES_INACTIVE),0)</f>
        <v>LES_ACTIVE</v>
      </c>
      <c r="O7382" s="23">
        <f t="shared" si="2191"/>
        <v>25</v>
      </c>
      <c r="P7382" s="29" t="str">
        <f t="shared" si="2190"/>
        <v>502560043Principal</v>
      </c>
    </row>
    <row r="7383" spans="1:16" ht="15" hidden="1" customHeight="1">
      <c r="A7383" s="26" t="s">
        <v>743</v>
      </c>
      <c r="B7383" s="23" t="str">
        <f>IFERROR(VLOOKUP(A7383,hoja!$A$2:$E$970,4,FALSE),0)</f>
        <v>CENTRO</v>
      </c>
      <c r="C7383" s="23" t="str">
        <f>IFERROR(VLOOKUP(A7383,hoja!$A$2:$E$1370,5,FALSE),0)</f>
        <v>BOGOTÁ</v>
      </c>
      <c r="D7383" s="23" t="str">
        <f>IFERROR(VLOOKUP(A7383,hoja!A:D,3,FALSE),0)</f>
        <v>0461</v>
      </c>
      <c r="E7383" s="23" t="s">
        <v>726</v>
      </c>
      <c r="F7383" s="23" t="str">
        <f>IFERROR(VLOOKUP(E7383,hoja!$A$2:$E$6970,4,FALSE),0)</f>
        <v>OCCIDENTE</v>
      </c>
      <c r="G7383" s="23" t="str">
        <f>IFERROR(VLOOKUP(E7383,hoja!$A$2:$E$970,5,FALSE),0)</f>
        <v>TUMACO</v>
      </c>
      <c r="H7383" s="103" t="str">
        <f>IFERROR(VLOOKUP(E7383,hoja!A:C,3,FALSE),0)</f>
        <v>0396</v>
      </c>
      <c r="I7383" s="24" t="str">
        <f t="shared" si="2188"/>
        <v>04610396</v>
      </c>
      <c r="K7383" s="23">
        <v>1128</v>
      </c>
      <c r="L7383" s="23" t="str">
        <f t="shared" si="2189"/>
        <v>NACIONAL</v>
      </c>
      <c r="M7383" s="23" t="s">
        <v>618</v>
      </c>
      <c r="N7383" s="23" t="str" cm="1">
        <f t="array" ref="N7383">IFERROR(IF(M7383="Principal","LES_ACTIVE",LES_INACTIVE),0)</f>
        <v>LES_ACTIVE</v>
      </c>
      <c r="O7383" s="23">
        <f t="shared" si="2191"/>
        <v>6</v>
      </c>
      <c r="P7383" s="23" t="str">
        <f t="shared" si="2190"/>
        <v>04610396Principal</v>
      </c>
    </row>
    <row r="7384" spans="1:16" ht="15" hidden="1" customHeight="1">
      <c r="A7384" s="82" t="s">
        <v>617</v>
      </c>
      <c r="B7384" s="23" t="str">
        <f>IFERROR(VLOOKUP(A7384,hoja!$A$2:$E$970,4,FALSE),0)</f>
        <v>ANTIOQUIA</v>
      </c>
      <c r="C7384" s="23" t="str">
        <f>IFERROR(VLOOKUP(A7384,hoja!$A$2:$E$1370,5,FALSE),0)</f>
        <v>MEDELLÍN</v>
      </c>
      <c r="D7384" s="23">
        <f>IFERROR(VLOOKUP(A7384,hoja!A:D,3,FALSE),0)</f>
        <v>50443</v>
      </c>
      <c r="E7384" s="40" t="s">
        <v>670</v>
      </c>
      <c r="F7384" s="23" t="str">
        <f>IFERROR(VLOOKUP(E7384,hoja!$A$2:$E$6970,4,FALSE),0)</f>
        <v>OCCIDENTE</v>
      </c>
      <c r="G7384" s="23" t="str">
        <f>IFERROR(VLOOKUP(E7384,hoja!$A$2:$E$970,5,FALSE),0)</f>
        <v>PEREIRA</v>
      </c>
      <c r="H7384" s="103" t="str">
        <f>IFERROR(VLOOKUP(E7384,hoja!A:C,3,FALSE),0)</f>
        <v>0134</v>
      </c>
      <c r="I7384" s="24" t="str">
        <f t="shared" si="2188"/>
        <v>504430134</v>
      </c>
      <c r="K7384" s="23">
        <v>258</v>
      </c>
      <c r="L7384" s="23" t="str">
        <f t="shared" si="2189"/>
        <v>NACIONAL</v>
      </c>
      <c r="M7384" s="23" t="s">
        <v>671</v>
      </c>
      <c r="N7384" s="23" t="s">
        <v>622</v>
      </c>
      <c r="O7384" s="23">
        <f t="shared" si="2191"/>
        <v>16</v>
      </c>
      <c r="P7384" s="23" t="str">
        <f t="shared" si="2190"/>
        <v>504430134Amaga</v>
      </c>
    </row>
    <row r="7385" spans="1:16" ht="15" hidden="1" customHeight="1">
      <c r="A7385" s="40" t="s">
        <v>617</v>
      </c>
      <c r="B7385" s="23" t="str">
        <f>IFERROR(VLOOKUP(A7385,hoja!$A$2:$E$970,4,FALSE),0)</f>
        <v>ANTIOQUIA</v>
      </c>
      <c r="C7385" s="23" t="str">
        <f>IFERROR(VLOOKUP(A7385,hoja!$A$2:$E$1370,5,FALSE),0)</f>
        <v>MEDELLÍN</v>
      </c>
      <c r="D7385" s="23">
        <f>IFERROR(VLOOKUP(A7385,hoja!A:D,3,FALSE),0)</f>
        <v>50443</v>
      </c>
      <c r="E7385" s="40" t="s">
        <v>644</v>
      </c>
      <c r="F7385" s="23" t="str">
        <f>IFERROR(VLOOKUP(E7385,hoja!$A$2:$E$6970,4,FALSE),0)</f>
        <v>OCCIDENTE</v>
      </c>
      <c r="G7385" s="23" t="str">
        <f>IFERROR(VLOOKUP(E7385,hoja!$A$2:$E$970,5,FALSE),0)</f>
        <v>PEREIRA</v>
      </c>
      <c r="H7385" s="103" t="str">
        <f>IFERROR(VLOOKUP(E7385,hoja!A:C,3,FALSE),0)</f>
        <v>0198</v>
      </c>
      <c r="I7385" s="24" t="str">
        <f t="shared" si="2188"/>
        <v>504430198</v>
      </c>
      <c r="K7385" s="23">
        <v>328</v>
      </c>
      <c r="L7385" s="23" t="str">
        <f t="shared" si="2189"/>
        <v>NACIONAL</v>
      </c>
      <c r="M7385" s="40" t="s">
        <v>893</v>
      </c>
      <c r="N7385" s="23" t="s">
        <v>622</v>
      </c>
      <c r="O7385" s="23">
        <f t="shared" si="2191"/>
        <v>16</v>
      </c>
      <c r="P7385" s="23" t="str">
        <f t="shared" si="2190"/>
        <v>504430198Santa Fe de Antioquia</v>
      </c>
    </row>
    <row r="7386" spans="1:16" ht="15" hidden="1" customHeight="1">
      <c r="A7386" s="26" t="s">
        <v>635</v>
      </c>
      <c r="B7386" s="23" t="str">
        <f>IFERROR(VLOOKUP(A7386,hoja!$A$2:$E$970,4,FALSE),0)</f>
        <v>CENTRO</v>
      </c>
      <c r="C7386" s="23" t="str">
        <f>IFERROR(VLOOKUP(A7386,hoja!$A$2:$E$1370,5,FALSE),0)</f>
        <v>BOGOTÁ</v>
      </c>
      <c r="D7386" s="23" t="str">
        <f>IFERROR(VLOOKUP(A7386,hoja!A:D,3,FALSE),0)</f>
        <v>0021</v>
      </c>
      <c r="E7386" s="23" t="s">
        <v>1308</v>
      </c>
      <c r="F7386" s="23" t="str">
        <f>IFERROR(VLOOKUP(E7386,hoja!$A$2:$E$6970,4,FALSE),0)</f>
        <v>COSTA</v>
      </c>
      <c r="G7386" s="23" t="str">
        <f>IFERROR(VLOOKUP(E7386,hoja!$A$2:$E$970,5,FALSE),0)</f>
        <v>PARAGUACHON</v>
      </c>
      <c r="H7386" s="103" t="str">
        <f>IFERROR(VLOOKUP(E7386,hoja!A:C,3,FALSE),0)</f>
        <v>50537</v>
      </c>
      <c r="I7386" s="24" t="str">
        <f t="shared" si="2188"/>
        <v>002150537</v>
      </c>
      <c r="K7386" s="23">
        <v>1044</v>
      </c>
      <c r="L7386" s="23" t="str">
        <f t="shared" si="2189"/>
        <v>NACIONAL</v>
      </c>
      <c r="M7386" s="23" t="s">
        <v>643</v>
      </c>
      <c r="N7386" s="23" t="s">
        <v>622</v>
      </c>
      <c r="O7386" s="23">
        <f t="shared" si="2191"/>
        <v>8</v>
      </c>
      <c r="P7386" s="23" t="str">
        <f t="shared" si="2190"/>
        <v>002150537Piedecuesta</v>
      </c>
    </row>
    <row r="7387" spans="1:16" ht="15" hidden="1" customHeight="1">
      <c r="A7387" s="26" t="s">
        <v>642</v>
      </c>
      <c r="B7387" s="23" t="str">
        <f>IFERROR(VLOOKUP(A7387,hoja!$A$2:$E$970,4,FALSE),0)</f>
        <v>COSTA</v>
      </c>
      <c r="C7387" s="23" t="str">
        <f>IFERROR(VLOOKUP(A7387,hoja!$A$2:$E$1370,5,FALSE),0)</f>
        <v>BARRANQUILLA</v>
      </c>
      <c r="D7387" s="23" t="str">
        <f>IFERROR(VLOOKUP(A7387,hoja!A:D,3,FALSE),0)</f>
        <v>0111</v>
      </c>
      <c r="E7387" s="23" t="s">
        <v>1308</v>
      </c>
      <c r="F7387" s="23" t="str">
        <f>IFERROR(VLOOKUP(E7387,hoja!$A$2:$E$6970,4,FALSE),0)</f>
        <v>COSTA</v>
      </c>
      <c r="G7387" s="23" t="str">
        <f>IFERROR(VLOOKUP(E7387,hoja!$A$2:$E$970,5,FALSE),0)</f>
        <v>PARAGUACHON</v>
      </c>
      <c r="H7387" s="103" t="str">
        <f>IFERROR(VLOOKUP(E7387,hoja!A:C,3,FALSE),0)</f>
        <v>50537</v>
      </c>
      <c r="I7387" s="24" t="str">
        <f t="shared" ref="I7387" si="2192">D7387&amp;H7387</f>
        <v>011150537</v>
      </c>
      <c r="K7387" s="23">
        <v>385</v>
      </c>
      <c r="L7387" s="23" t="str">
        <f t="shared" ref="L7387" si="2193">IF(B7387=F7387,"REGIONAL","NACIONAL")</f>
        <v>REGIONAL</v>
      </c>
      <c r="M7387" s="23" t="s">
        <v>618</v>
      </c>
      <c r="N7387" s="23" t="s">
        <v>622</v>
      </c>
      <c r="O7387" s="23">
        <f t="shared" si="2191"/>
        <v>16</v>
      </c>
      <c r="P7387" s="23" t="str">
        <f t="shared" ref="P7387" si="2194">D7387&amp;H7387&amp;M7387</f>
        <v>011150537Principal</v>
      </c>
    </row>
    <row r="7388" spans="1:16" ht="15" hidden="1" customHeight="1">
      <c r="A7388" s="26" t="s">
        <v>1523</v>
      </c>
      <c r="B7388" s="23" t="str">
        <f>IFERROR(VLOOKUP(A7388,hoja!$A$2:$E$970,4,FALSE),0)</f>
        <v>COSTA</v>
      </c>
      <c r="C7388" s="23" t="str">
        <f>IFERROR(VLOOKUP(A7388,hoja!$A$2:$E$1370,5,FALSE),0)</f>
        <v>CARTAGENA</v>
      </c>
      <c r="D7388" s="23" t="str">
        <f>IFERROR(VLOOKUP(A7388,hoja!A:D,3,FALSE),0)</f>
        <v>50843</v>
      </c>
      <c r="E7388" s="23" t="s">
        <v>743</v>
      </c>
      <c r="F7388" s="23" t="str">
        <f>IFERROR(VLOOKUP(E7388,hoja!$A$2:$E$6970,4,FALSE),0)</f>
        <v>CENTRO</v>
      </c>
      <c r="G7388" s="23" t="str">
        <f>IFERROR(VLOOKUP(E7388,hoja!$A$2:$E$970,5,FALSE),0)</f>
        <v>BOGOTÁ</v>
      </c>
      <c r="H7388" s="103" t="str">
        <f>IFERROR(VLOOKUP(E7388,hoja!A:C,3,FALSE),0)</f>
        <v>0461</v>
      </c>
      <c r="I7388" s="24" t="str">
        <f t="shared" ref="I7388" si="2195">D7388&amp;H7388</f>
        <v>508430461</v>
      </c>
      <c r="K7388" s="23">
        <v>1086</v>
      </c>
      <c r="L7388" s="23" t="str">
        <f t="shared" ref="L7388" si="2196">IF(B7388=F7388,"REGIONAL","NACIONAL")</f>
        <v>NACIONAL</v>
      </c>
      <c r="M7388" s="23" t="s">
        <v>618</v>
      </c>
      <c r="N7388" s="23" t="s">
        <v>622</v>
      </c>
      <c r="O7388" s="23">
        <f t="shared" si="2191"/>
        <v>8</v>
      </c>
      <c r="P7388" s="23" t="str">
        <f t="shared" ref="P7388" si="2197">D7388&amp;H7388&amp;M7388</f>
        <v>508430461Principal</v>
      </c>
    </row>
    <row r="7389" spans="1:16" ht="15" hidden="1" customHeight="1">
      <c r="A7389" s="26" t="s">
        <v>1523</v>
      </c>
      <c r="B7389" s="23" t="str">
        <f>IFERROR(VLOOKUP(A7389,hoja!$A$2:$E$970,4,FALSE),0)</f>
        <v>COSTA</v>
      </c>
      <c r="C7389" s="23" t="str">
        <f>IFERROR(VLOOKUP(A7389,hoja!$A$2:$E$1370,5,FALSE),0)</f>
        <v>CARTAGENA</v>
      </c>
      <c r="D7389" s="23" t="str">
        <f>IFERROR(VLOOKUP(A7389,hoja!A:D,3,FALSE),0)</f>
        <v>50843</v>
      </c>
      <c r="E7389" s="23" t="s">
        <v>635</v>
      </c>
      <c r="F7389" s="23" t="str">
        <f>IFERROR(VLOOKUP(E7389,hoja!$A$2:$E$6970,4,FALSE),0)</f>
        <v>CENTRO</v>
      </c>
      <c r="G7389" s="23" t="str">
        <f>IFERROR(VLOOKUP(E7389,hoja!$A$2:$E$970,5,FALSE),0)</f>
        <v>BOGOTÁ</v>
      </c>
      <c r="H7389" s="103" t="str">
        <f>IFERROR(VLOOKUP(E7389,hoja!A:C,3,FALSE),0)</f>
        <v>0021</v>
      </c>
      <c r="I7389" s="24" t="str">
        <f t="shared" ref="I7389:I7401" si="2198">D7389&amp;H7389</f>
        <v>508430021</v>
      </c>
      <c r="K7389" s="23">
        <v>1084</v>
      </c>
      <c r="L7389" s="23" t="str">
        <f t="shared" ref="L7389:L7394" si="2199">IF(B7389=F7389,"REGIONAL","NACIONAL")</f>
        <v>NACIONAL</v>
      </c>
      <c r="M7389" s="23" t="s">
        <v>618</v>
      </c>
      <c r="N7389" s="23" t="s">
        <v>622</v>
      </c>
      <c r="O7389" s="23">
        <f t="shared" si="2191"/>
        <v>8</v>
      </c>
      <c r="P7389" s="23" t="str">
        <f t="shared" ref="P7389:P7401" si="2200">D7389&amp;H7389&amp;M7389</f>
        <v>508430021Principal</v>
      </c>
    </row>
    <row r="7390" spans="1:16" ht="15" hidden="1" customHeight="1">
      <c r="A7390" s="26" t="s">
        <v>1523</v>
      </c>
      <c r="B7390" s="23" t="str">
        <f>IFERROR(VLOOKUP(A7390,hoja!$A$2:$E$970,4,FALSE),0)</f>
        <v>COSTA</v>
      </c>
      <c r="C7390" s="23" t="str">
        <f>IFERROR(VLOOKUP(A7390,hoja!$A$2:$E$1370,5,FALSE),0)</f>
        <v>CARTAGENA</v>
      </c>
      <c r="D7390" s="23" t="str">
        <f>IFERROR(VLOOKUP(A7390,hoja!A:D,3,FALSE),0)</f>
        <v>50843</v>
      </c>
      <c r="E7390" s="23" t="s">
        <v>672</v>
      </c>
      <c r="F7390" s="23" t="str">
        <f>IFERROR(VLOOKUP(E7390,hoja!$A$2:$E$6970,4,FALSE),0)</f>
        <v>ANTIOQUIA</v>
      </c>
      <c r="G7390" s="23" t="str">
        <f>IFERROR(VLOOKUP(E7390,hoja!$A$2:$E$970,5,FALSE),0)</f>
        <v>MEDELLÍN</v>
      </c>
      <c r="H7390" s="103" t="str">
        <f>IFERROR(VLOOKUP(E7390,hoja!A:C,3,FALSE),0)</f>
        <v>0092</v>
      </c>
      <c r="I7390" s="24" t="str">
        <f t="shared" si="2198"/>
        <v>508430092</v>
      </c>
      <c r="K7390" s="23">
        <v>666</v>
      </c>
      <c r="L7390" s="23" t="str">
        <f t="shared" si="2199"/>
        <v>NACIONAL</v>
      </c>
      <c r="M7390" s="23" t="s">
        <v>618</v>
      </c>
      <c r="N7390" s="23" t="s">
        <v>622</v>
      </c>
      <c r="O7390" s="23">
        <f t="shared" si="2191"/>
        <v>12</v>
      </c>
      <c r="P7390" s="23" t="str">
        <f t="shared" si="2200"/>
        <v>508430092Principal</v>
      </c>
    </row>
    <row r="7391" spans="1:16" ht="15" hidden="1" customHeight="1">
      <c r="A7391" s="26" t="s">
        <v>1523</v>
      </c>
      <c r="B7391" s="23" t="str">
        <f>IFERROR(VLOOKUP(A7391,hoja!$A$2:$E$970,4,FALSE),0)</f>
        <v>COSTA</v>
      </c>
      <c r="C7391" s="23" t="str">
        <f>IFERROR(VLOOKUP(A7391,hoja!$A$2:$E$1370,5,FALSE),0)</f>
        <v>CARTAGENA</v>
      </c>
      <c r="D7391" s="23" t="str">
        <f>IFERROR(VLOOKUP(A7391,hoja!A:D,3,FALSE),0)</f>
        <v>50843</v>
      </c>
      <c r="E7391" s="23" t="s">
        <v>645</v>
      </c>
      <c r="F7391" s="23" t="str">
        <f>IFERROR(VLOOKUP(E7391,hoja!$A$2:$E$6970,4,FALSE),0)</f>
        <v>OCCIDENTE</v>
      </c>
      <c r="G7391" s="23" t="str">
        <f>IFERROR(VLOOKUP(E7391,hoja!$A$2:$E$970,5,FALSE),0)</f>
        <v>CALI</v>
      </c>
      <c r="H7391" s="103" t="str">
        <f>IFERROR(VLOOKUP(E7391,hoja!A:C,3,FALSE),0)</f>
        <v>0410</v>
      </c>
      <c r="I7391" s="24" t="str">
        <f t="shared" si="2198"/>
        <v>508430410</v>
      </c>
      <c r="K7391" s="23">
        <v>1090</v>
      </c>
      <c r="L7391" s="23" t="str">
        <f t="shared" si="2199"/>
        <v>NACIONAL</v>
      </c>
      <c r="M7391" s="23" t="s">
        <v>618</v>
      </c>
      <c r="N7391" s="23" t="s">
        <v>622</v>
      </c>
      <c r="O7391" s="23">
        <f t="shared" si="2191"/>
        <v>8</v>
      </c>
      <c r="P7391" s="23" t="str">
        <f t="shared" si="2200"/>
        <v>508430410Principal</v>
      </c>
    </row>
    <row r="7392" spans="1:16" ht="15" hidden="1" customHeight="1">
      <c r="A7392" s="26" t="s">
        <v>1523</v>
      </c>
      <c r="B7392" s="23" t="str">
        <f>IFERROR(VLOOKUP(A7392,hoja!$A$2:$E$970,4,FALSE),0)</f>
        <v>COSTA</v>
      </c>
      <c r="C7392" s="23" t="str">
        <f>IFERROR(VLOOKUP(A7392,hoja!$A$2:$E$1370,5,FALSE),0)</f>
        <v>CARTAGENA</v>
      </c>
      <c r="D7392" s="23" t="str">
        <f>IFERROR(VLOOKUP(A7392,hoja!A:D,3,FALSE),0)</f>
        <v>50843</v>
      </c>
      <c r="E7392" t="s">
        <v>642</v>
      </c>
      <c r="F7392" s="23" t="str">
        <f>IFERROR(VLOOKUP(E7392,hoja!$A$2:$E$6970,4,FALSE),0)</f>
        <v>COSTA</v>
      </c>
      <c r="G7392" s="23" t="str">
        <f>IFERROR(VLOOKUP(E7392,hoja!$A$2:$E$970,5,FALSE),0)</f>
        <v>BARRANQUILLA</v>
      </c>
      <c r="H7392" s="103" t="str">
        <f>IFERROR(VLOOKUP(E7392,hoja!A:C,3,FALSE),0)</f>
        <v>0111</v>
      </c>
      <c r="I7392" s="24" t="str">
        <f t="shared" si="2198"/>
        <v>508430111</v>
      </c>
      <c r="K7392" s="23">
        <v>127</v>
      </c>
      <c r="L7392" s="23" t="str">
        <f t="shared" si="2199"/>
        <v>REGIONAL</v>
      </c>
      <c r="M7392" s="23" t="s">
        <v>618</v>
      </c>
      <c r="N7392" s="23" t="s">
        <v>622</v>
      </c>
      <c r="O7392" s="23">
        <f t="shared" si="2191"/>
        <v>25</v>
      </c>
      <c r="P7392" s="23" t="str">
        <f t="shared" si="2200"/>
        <v>508430111Principal</v>
      </c>
    </row>
    <row r="7393" spans="1:16" ht="15" hidden="1" customHeight="1">
      <c r="A7393" s="26" t="s">
        <v>637</v>
      </c>
      <c r="B7393" s="23" t="str">
        <f>IFERROR(VLOOKUP(A7393,hoja!$A$2:$E$970,4,FALSE),0)</f>
        <v>SANTANDER</v>
      </c>
      <c r="C7393" s="23" t="str">
        <f>IFERROR(VLOOKUP(A7393,hoja!$A$2:$E$1370,5,FALSE),0)</f>
        <v>PIEDECUESTA</v>
      </c>
      <c r="D7393" s="23" t="str">
        <f>IFERROR(VLOOKUP(A7393,hoja!A:D,3,FALSE),0)</f>
        <v>0422</v>
      </c>
      <c r="E7393" s="23" t="s">
        <v>681</v>
      </c>
      <c r="F7393" s="23" t="str">
        <f>IFERROR(VLOOKUP(E7393,hoja!$A$2:$E$6970,4,FALSE),0)</f>
        <v>CENTRO</v>
      </c>
      <c r="G7393" s="23" t="str">
        <f>IFERROR(VLOOKUP(E7393,hoja!$A$2:$E$970,5,FALSE),0)</f>
        <v>VILLAVICENCIO</v>
      </c>
      <c r="H7393" s="103" t="str">
        <f>IFERROR(VLOOKUP(E7393,hoja!A:C,3,FALSE),0)</f>
        <v>0393</v>
      </c>
      <c r="I7393" s="24" t="str">
        <f t="shared" si="2198"/>
        <v>04220393</v>
      </c>
      <c r="K7393" s="23">
        <v>502</v>
      </c>
      <c r="L7393" s="23" t="str">
        <f>IF(B7393=F7393,"REGIONAL","NACIONAL")</f>
        <v>NACIONAL</v>
      </c>
      <c r="M7393" s="29" t="s">
        <v>1015</v>
      </c>
      <c r="N7393" s="23" cm="1">
        <f t="array" aca="1" ref="N7393" ca="1">IFERROR(IF(M7393="Principal","LES_ACTIVE",LES_INACTIVE),0)</f>
        <v>0</v>
      </c>
      <c r="O7393" s="23">
        <f t="shared" si="2191"/>
        <v>12</v>
      </c>
      <c r="P7393" s="23" t="str">
        <f t="shared" si="2200"/>
        <v>04220393Bogota-Villavicencio</v>
      </c>
    </row>
    <row r="7394" spans="1:16" ht="15" hidden="1" customHeight="1">
      <c r="A7394" s="26" t="s">
        <v>637</v>
      </c>
      <c r="B7394" s="23" t="str">
        <f>IFERROR(VLOOKUP(A7394,hoja!$A$2:$E$970,4,FALSE),0)</f>
        <v>SANTANDER</v>
      </c>
      <c r="C7394" s="23" t="str">
        <f>IFERROR(VLOOKUP(A7394,hoja!$A$2:$E$1370,5,FALSE),0)</f>
        <v>PIEDECUESTA</v>
      </c>
      <c r="D7394" s="23" t="str">
        <f>IFERROR(VLOOKUP(A7394,hoja!A:D,3,FALSE),0)</f>
        <v>0422</v>
      </c>
      <c r="E7394" s="23" t="s">
        <v>681</v>
      </c>
      <c r="F7394" s="23" t="str">
        <f>IFERROR(VLOOKUP(E7394,hoja!$A$2:$E$6970,4,FALSE),0)</f>
        <v>CENTRO</v>
      </c>
      <c r="G7394" s="23" t="str">
        <f>IFERROR(VLOOKUP(E7394,hoja!$A$2:$E$970,5,FALSE),0)</f>
        <v>VILLAVICENCIO</v>
      </c>
      <c r="H7394" s="103" t="str">
        <f>IFERROR(VLOOKUP(E7394,hoja!A:C,3,FALSE),0)</f>
        <v>0393</v>
      </c>
      <c r="I7394" s="24" t="str">
        <f t="shared" si="2198"/>
        <v>04220393</v>
      </c>
      <c r="K7394" s="23">
        <v>679</v>
      </c>
      <c r="L7394" s="23" t="str">
        <f t="shared" si="2199"/>
        <v>NACIONAL</v>
      </c>
      <c r="M7394" s="29" t="s">
        <v>1339</v>
      </c>
      <c r="N7394" s="23" cm="1">
        <f t="array" aca="1" ref="N7394" ca="1">IFERROR(IF(M7394="Principal","LES_ACTIVE",LES_INACTIVE),0)</f>
        <v>0</v>
      </c>
      <c r="O7394" s="23">
        <f t="shared" si="2191"/>
        <v>12</v>
      </c>
      <c r="P7394" s="23" t="str">
        <f t="shared" si="2200"/>
        <v>04220393Pajarito</v>
      </c>
    </row>
    <row r="7395" spans="1:16" ht="15" hidden="1" customHeight="1">
      <c r="A7395" s="26" t="s">
        <v>641</v>
      </c>
      <c r="B7395" s="23" t="str">
        <f>IFERROR(VLOOKUP(A7395,hoja!$A$2:$E$970,4,FALSE),0)</f>
        <v>ANTIOQUIA</v>
      </c>
      <c r="C7395" s="23" t="str">
        <f>IFERROR(VLOOKUP(A7395,hoja!$A$2:$E$1370,5,FALSE),0)</f>
        <v>MEDELLÍN</v>
      </c>
      <c r="D7395" s="23" t="str">
        <f>IFERROR(VLOOKUP(A7395,hoja!A:D,3,FALSE),0)</f>
        <v>0079</v>
      </c>
      <c r="E7395" s="23" t="s">
        <v>642</v>
      </c>
      <c r="F7395" s="23" t="str">
        <f>IFERROR(VLOOKUP(E7395,hoja!$A$2:$E$6970,4,FALSE),0)</f>
        <v>COSTA</v>
      </c>
      <c r="G7395" s="23" t="str">
        <f>IFERROR(VLOOKUP(E7395,hoja!$A$2:$E$970,5,FALSE),0)</f>
        <v>BARRANQUILLA</v>
      </c>
      <c r="H7395" s="103" t="str">
        <f>IFERROR(VLOOKUP(E7395,hoja!A:C,3,FALSE),0)</f>
        <v>0111</v>
      </c>
      <c r="I7395" s="24" t="str">
        <f t="shared" si="2198"/>
        <v>00790111</v>
      </c>
      <c r="K7395" s="23">
        <v>720</v>
      </c>
      <c r="L7395" s="23" t="str">
        <f>IF(B7395=F7395,"REGIONAL","NACIONAL")</f>
        <v>NACIONAL</v>
      </c>
      <c r="M7395" s="23" t="s">
        <v>1238</v>
      </c>
      <c r="N7395" s="23" t="s">
        <v>622</v>
      </c>
      <c r="O7395" s="23">
        <f t="shared" si="2191"/>
        <v>12</v>
      </c>
      <c r="P7395" s="23" t="str">
        <f t="shared" si="2200"/>
        <v>00790111Remedios</v>
      </c>
    </row>
    <row r="7396" spans="1:16" ht="15" hidden="1" customHeight="1">
      <c r="A7396" s="26" t="s">
        <v>641</v>
      </c>
      <c r="B7396" s="23" t="str">
        <f>IFERROR(VLOOKUP(A7396,hoja!$A$2:$E$970,4,FALSE),0)</f>
        <v>ANTIOQUIA</v>
      </c>
      <c r="C7396" s="23" t="str">
        <f>IFERROR(VLOOKUP(A7396,hoja!$A$2:$E$1370,5,FALSE),0)</f>
        <v>MEDELLÍN</v>
      </c>
      <c r="D7396" s="23" t="str">
        <f>IFERROR(VLOOKUP(A7396,hoja!A:D,3,FALSE),0)</f>
        <v>0079</v>
      </c>
      <c r="E7396" s="23" t="s">
        <v>667</v>
      </c>
      <c r="F7396" s="23" t="str">
        <f>IFERROR(VLOOKUP(E7396,hoja!$A$2:$E$6970,4,FALSE),0)</f>
        <v>COSTA</v>
      </c>
      <c r="G7396" s="23" t="str">
        <f>IFERROR(VLOOKUP(E7396,hoja!$A$2:$E$970,5,FALSE),0)</f>
        <v>MONTERÍA</v>
      </c>
      <c r="H7396" s="103" t="str">
        <f>IFERROR(VLOOKUP(E7396,hoja!A:C,3,FALSE),0)</f>
        <v>0381</v>
      </c>
      <c r="I7396" s="24" t="str">
        <f t="shared" si="2198"/>
        <v>00790381</v>
      </c>
      <c r="J7396" s="23">
        <v>25.31722222227836</v>
      </c>
      <c r="K7396" s="23">
        <v>445</v>
      </c>
      <c r="L7396" s="23" t="str">
        <f t="shared" ref="L7396:L7401" si="2201">IF(B7396=F7396,"REGIONAL","NACIONAL")</f>
        <v>NACIONAL</v>
      </c>
      <c r="M7396" s="23" t="s">
        <v>1238</v>
      </c>
      <c r="N7396" s="23" cm="1">
        <f t="array" aca="1" ref="N7396" ca="1">IFERROR(IF(M7396="Principal","LES_ACTIVE",LES_INACTIVE),0)</f>
        <v>0</v>
      </c>
      <c r="O7396" s="23">
        <f t="shared" si="2191"/>
        <v>16</v>
      </c>
      <c r="P7396" s="23" t="str">
        <f t="shared" si="2200"/>
        <v>00790381Remedios</v>
      </c>
    </row>
    <row r="7397" spans="1:16" ht="15" hidden="1" customHeight="1">
      <c r="A7397" s="26" t="s">
        <v>641</v>
      </c>
      <c r="B7397" s="23" t="str">
        <f>IFERROR(VLOOKUP(A7397,hoja!$A$2:$E$970,4,FALSE),0)</f>
        <v>ANTIOQUIA</v>
      </c>
      <c r="C7397" s="23" t="str">
        <f>IFERROR(VLOOKUP(A7397,hoja!$A$2:$E$1370,5,FALSE),0)</f>
        <v>MEDELLÍN</v>
      </c>
      <c r="D7397" s="23" t="str">
        <f>IFERROR(VLOOKUP(A7397,hoja!A:D,3,FALSE),0)</f>
        <v>0079</v>
      </c>
      <c r="E7397" s="23" t="s">
        <v>666</v>
      </c>
      <c r="F7397" s="23" t="str">
        <f>IFERROR(VLOOKUP(E7397,hoja!$A$2:$E$6970,4,FALSE),0)</f>
        <v>COSTA</v>
      </c>
      <c r="G7397" s="23" t="str">
        <f>IFERROR(VLOOKUP(E7397,hoja!$A$2:$E$970,5,FALSE),0)</f>
        <v>SINCELEJO</v>
      </c>
      <c r="H7397" s="103" t="str">
        <f>IFERROR(VLOOKUP(E7397,hoja!A:C,3,FALSE),0)</f>
        <v>0382</v>
      </c>
      <c r="I7397" s="24" t="str">
        <f t="shared" si="2198"/>
        <v>00790382</v>
      </c>
      <c r="J7397" s="23">
        <v>36.383333333273185</v>
      </c>
      <c r="K7397" s="23">
        <v>505</v>
      </c>
      <c r="L7397" s="23" t="str">
        <f t="shared" si="2201"/>
        <v>NACIONAL</v>
      </c>
      <c r="M7397" s="23" t="s">
        <v>1238</v>
      </c>
      <c r="N7397" s="23" cm="1">
        <f t="array" aca="1" ref="N7397" ca="1">IFERROR(IF(M7397="Principal","LES_ACTIVE",LES_INACTIVE),0)</f>
        <v>0</v>
      </c>
      <c r="O7397" s="23">
        <f t="shared" si="2191"/>
        <v>12</v>
      </c>
      <c r="P7397" s="23" t="str">
        <f t="shared" si="2200"/>
        <v>00790382Remedios</v>
      </c>
    </row>
    <row r="7398" spans="1:16" ht="15" hidden="1" customHeight="1">
      <c r="A7398" s="26" t="s">
        <v>641</v>
      </c>
      <c r="B7398" s="23" t="str">
        <f>IFERROR(VLOOKUP(A7398,hoja!$A$2:$E$970,4,FALSE),0)</f>
        <v>ANTIOQUIA</v>
      </c>
      <c r="C7398" s="23" t="str">
        <f>IFERROR(VLOOKUP(A7398,hoja!$A$2:$E$1370,5,FALSE),0)</f>
        <v>MEDELLÍN</v>
      </c>
      <c r="D7398" s="23" t="str">
        <f>IFERROR(VLOOKUP(A7398,hoja!A:D,3,FALSE),0)</f>
        <v>0079</v>
      </c>
      <c r="E7398" s="23" t="s">
        <v>661</v>
      </c>
      <c r="F7398" s="23" t="str">
        <f>IFERROR(VLOOKUP(E7398,hoja!$A$2:$E$6970,4,FALSE),0)</f>
        <v>COSTA</v>
      </c>
      <c r="G7398" s="23" t="str">
        <f>IFERROR(VLOOKUP(E7398,hoja!$A$2:$E$970,5,FALSE),0)</f>
        <v>CARTAGENA</v>
      </c>
      <c r="H7398" s="103" t="str">
        <f>IFERROR(VLOOKUP(E7398,hoja!A:C,3,FALSE),0)</f>
        <v>0113</v>
      </c>
      <c r="I7398" s="24" t="str">
        <f t="shared" si="2198"/>
        <v>00790113</v>
      </c>
      <c r="K7398" s="23">
        <v>686</v>
      </c>
      <c r="L7398" s="23" t="str">
        <f t="shared" si="2201"/>
        <v>NACIONAL</v>
      </c>
      <c r="M7398" s="23" t="s">
        <v>1238</v>
      </c>
      <c r="N7398" s="23" t="s">
        <v>622</v>
      </c>
      <c r="O7398" s="23">
        <f t="shared" si="2191"/>
        <v>12</v>
      </c>
      <c r="P7398" s="23" t="str">
        <f t="shared" si="2200"/>
        <v>00790113Remedios</v>
      </c>
    </row>
    <row r="7399" spans="1:16" ht="15" hidden="1" customHeight="1">
      <c r="A7399" s="26" t="s">
        <v>641</v>
      </c>
      <c r="B7399" s="23" t="str">
        <f>IFERROR(VLOOKUP(A7399,hoja!$A$2:$E$970,4,FALSE),0)</f>
        <v>ANTIOQUIA</v>
      </c>
      <c r="C7399" s="23" t="str">
        <f>IFERROR(VLOOKUP(A7399,hoja!$A$2:$E$1370,5,FALSE),0)</f>
        <v>MEDELLÍN</v>
      </c>
      <c r="D7399" s="23" t="str">
        <f>IFERROR(VLOOKUP(A7399,hoja!A:D,3,FALSE),0)</f>
        <v>0079</v>
      </c>
      <c r="E7399" s="23" t="s">
        <v>698</v>
      </c>
      <c r="F7399" s="23" t="str">
        <f>IFERROR(VLOOKUP(E7399,hoja!$A$2:$E$6970,4,FALSE),0)</f>
        <v>COSTA</v>
      </c>
      <c r="G7399" s="23" t="str">
        <f>IFERROR(VLOOKUP(E7399,hoja!$A$2:$E$970,5,FALSE),0)</f>
        <v>CAUCASIA</v>
      </c>
      <c r="H7399" s="103" t="str">
        <f>IFERROR(VLOOKUP(E7399,hoja!A:C,3,FALSE),0)</f>
        <v>0384</v>
      </c>
      <c r="I7399" s="24" t="str">
        <f t="shared" si="2198"/>
        <v>00790384</v>
      </c>
      <c r="K7399" s="23">
        <v>321</v>
      </c>
      <c r="L7399" s="23" t="str">
        <f t="shared" si="2201"/>
        <v>NACIONAL</v>
      </c>
      <c r="M7399" s="23" t="s">
        <v>1238</v>
      </c>
      <c r="N7399" s="23" cm="1">
        <f t="array" aca="1" ref="N7399" ca="1">IFERROR(IF(M7399="Principal","LES_ACTIVE",LES_INACTIVE),0)</f>
        <v>0</v>
      </c>
      <c r="O7399" s="23">
        <f t="shared" si="2191"/>
        <v>16</v>
      </c>
      <c r="P7399" s="23" t="str">
        <f t="shared" si="2200"/>
        <v>00790384Remedios</v>
      </c>
    </row>
    <row r="7400" spans="1:16" ht="15" hidden="1" customHeight="1">
      <c r="A7400" s="40" t="s">
        <v>1524</v>
      </c>
      <c r="B7400" s="23" t="str">
        <f>IFERROR(VLOOKUP(A7400,hoja!$A$2:$E$970,4,FALSE),0)</f>
        <v>COSTA</v>
      </c>
      <c r="C7400" s="23" t="str">
        <f>IFERROR(VLOOKUP(A7400,hoja!$A$2:$E$1370,5,FALSE),0)</f>
        <v>GALAPA</v>
      </c>
      <c r="D7400" s="23" t="str">
        <f>IFERROR(VLOOKUP(A7400,hoja!A:D,3,FALSE),0)</f>
        <v>50708</v>
      </c>
      <c r="E7400" s="94" t="s">
        <v>1491</v>
      </c>
      <c r="F7400" s="23" t="str">
        <f>IFERROR(VLOOKUP(E7400,hoja!$A$2:$E$6970,4,FALSE),0)</f>
        <v>COSTA</v>
      </c>
      <c r="G7400" s="23" t="str">
        <f>IFERROR(VLOOKUP(E7400,hoja!$A$2:$E$970,5,FALSE),0)</f>
        <v>SANTA MARTA</v>
      </c>
      <c r="H7400" s="103" t="str">
        <f>IFERROR(VLOOKUP(E7400,hoja!A:C,3,FALSE),0)</f>
        <v>50842</v>
      </c>
      <c r="I7400" s="24" t="str">
        <f t="shared" si="2198"/>
        <v>5070850842</v>
      </c>
      <c r="K7400" s="23">
        <v>82</v>
      </c>
      <c r="L7400" s="23" t="str">
        <f t="shared" si="2201"/>
        <v>REGIONAL</v>
      </c>
      <c r="M7400" s="23" t="s">
        <v>618</v>
      </c>
      <c r="N7400" s="23" t="str" cm="1">
        <f t="array" ref="N7400">IFERROR(IF(M7400="Principal","LES_ACTIVE",LES_INACTIVE),0)</f>
        <v>LES_ACTIVE</v>
      </c>
      <c r="O7400" s="23">
        <f t="shared" si="2191"/>
        <v>25</v>
      </c>
      <c r="P7400" s="23" t="str">
        <f t="shared" si="2200"/>
        <v>5070850842Principal</v>
      </c>
    </row>
    <row r="7401" spans="1:16" ht="15" hidden="1" customHeight="1">
      <c r="A7401" s="40" t="s">
        <v>873</v>
      </c>
      <c r="B7401" s="23" t="str">
        <f>IFERROR(VLOOKUP(A7401,hoja!$A$2:$E$970,4,FALSE),0)</f>
        <v>OCCIDENTE</v>
      </c>
      <c r="C7401" s="23" t="str">
        <f>IFERROR(VLOOKUP(A7401,hoja!$A$2:$E$1370,5,FALSE),0)</f>
        <v>MANIZALES</v>
      </c>
      <c r="D7401" s="23" t="str">
        <f>IFERROR(VLOOKUP(A7401,hoja!A:D,3,FALSE),0)</f>
        <v>1711</v>
      </c>
      <c r="E7401" s="40" t="s">
        <v>655</v>
      </c>
      <c r="F7401" s="23" t="str">
        <f>IFERROR(VLOOKUP(E7401,hoja!$A$2:$E$6970,4,FALSE),0)</f>
        <v>ANTIOQUIA</v>
      </c>
      <c r="G7401" s="23" t="str">
        <f>IFERROR(VLOOKUP(E7401,hoja!$A$2:$E$970,5,FALSE),0)</f>
        <v>MEDELLÍN</v>
      </c>
      <c r="H7401" s="103" t="str">
        <f>IFERROR(VLOOKUP(E7401,hoja!A:C,3,FALSE),0)</f>
        <v>0292</v>
      </c>
      <c r="I7401" s="24" t="str">
        <f t="shared" si="2198"/>
        <v>17110292</v>
      </c>
      <c r="K7401" s="23">
        <v>224</v>
      </c>
      <c r="L7401" s="23" t="str">
        <f t="shared" si="2201"/>
        <v>NACIONAL</v>
      </c>
      <c r="M7401" s="23" t="s">
        <v>671</v>
      </c>
      <c r="N7401" s="23" cm="1">
        <f t="array" aca="1" ref="N7401" ca="1">IFERROR(IF(M7401="Principal","LES_ACTIVE",LES_INACTIVE),0)</f>
        <v>0</v>
      </c>
      <c r="O7401" s="23">
        <f t="shared" si="2191"/>
        <v>25</v>
      </c>
      <c r="P7401" s="23" t="str">
        <f t="shared" si="2200"/>
        <v>17110292Amaga</v>
      </c>
    </row>
    <row r="7402" spans="1:16" ht="15" hidden="1" customHeight="1">
      <c r="A7402" s="40" t="s">
        <v>873</v>
      </c>
      <c r="B7402" s="23" t="str">
        <f>IFERROR(VLOOKUP(A7402,hoja!$A$2:$E$970,4,FALSE),0)</f>
        <v>OCCIDENTE</v>
      </c>
      <c r="C7402" s="23" t="str">
        <f>IFERROR(VLOOKUP(A7402,hoja!$A$2:$E$1370,5,FALSE),0)</f>
        <v>MANIZALES</v>
      </c>
      <c r="D7402" s="23" t="str">
        <f>IFERROR(VLOOKUP(A7402,hoja!A:D,3,FALSE),0)</f>
        <v>1711</v>
      </c>
      <c r="E7402" s="40" t="s">
        <v>655</v>
      </c>
      <c r="F7402" s="23" t="str">
        <f>IFERROR(VLOOKUP(E7402,hoja!$A$2:$E$6970,4,FALSE),0)</f>
        <v>ANTIOQUIA</v>
      </c>
      <c r="G7402" s="23" t="str">
        <f>IFERROR(VLOOKUP(E7402,hoja!$A$2:$E$970,5,FALSE),0)</f>
        <v>MEDELLÍN</v>
      </c>
      <c r="H7402" s="103" t="str">
        <f>IFERROR(VLOOKUP(E7402,hoja!A:C,3,FALSE),0)</f>
        <v>0292</v>
      </c>
      <c r="I7402" s="24" t="str">
        <f t="shared" ref="I7402:I7404" si="2202">D7402&amp;H7402</f>
        <v>17110292</v>
      </c>
      <c r="K7402" s="23">
        <v>197</v>
      </c>
      <c r="L7402" s="23" t="str">
        <f t="shared" ref="L7402" si="2203">IF(B7402=F7402,"REGIONAL","NACIONAL")</f>
        <v>NACIONAL</v>
      </c>
      <c r="M7402" s="23" t="s">
        <v>618</v>
      </c>
      <c r="N7402" s="23" t="str" cm="1">
        <f t="array" ref="N7402">IFERROR(IF(M7402="Principal","LES_ACTIVE",LES_INACTIVE),0)</f>
        <v>LES_ACTIVE</v>
      </c>
      <c r="O7402" s="23">
        <f t="shared" si="2191"/>
        <v>25</v>
      </c>
      <c r="P7402" s="23" t="str">
        <f t="shared" ref="P7402:P7404" si="2204">D7402&amp;H7402&amp;M7402</f>
        <v>17110292Principal</v>
      </c>
    </row>
    <row r="7403" spans="1:16" ht="15" hidden="1" customHeight="1">
      <c r="A7403" s="26" t="s">
        <v>672</v>
      </c>
      <c r="B7403" s="23" t="str">
        <f>IFERROR(VLOOKUP(A7403,hoja!$A$2:$E$970,4,FALSE),0)</f>
        <v>ANTIOQUIA</v>
      </c>
      <c r="C7403" s="23" t="str">
        <f>IFERROR(VLOOKUP(A7403,hoja!$A$2:$E$1370,5,FALSE),0)</f>
        <v>MEDELLÍN</v>
      </c>
      <c r="D7403" s="23" t="str">
        <f>IFERROR(VLOOKUP(A7403,hoja!A:D,3,FALSE),0)</f>
        <v>0092</v>
      </c>
      <c r="E7403" s="23" t="s">
        <v>687</v>
      </c>
      <c r="F7403" s="23" t="str">
        <f>IFERROR(VLOOKUP(E7403,hoja!$A$2:$E$6970,4,FALSE),0)</f>
        <v>OCCIDENTE</v>
      </c>
      <c r="G7403" s="23" t="str">
        <f>IFERROR(VLOOKUP(E7403,hoja!$A$2:$E$970,5,FALSE),0)</f>
        <v>TULUÁ</v>
      </c>
      <c r="H7403" s="103" t="str">
        <f>IFERROR(VLOOKUP(E7403,hoja!A:C,3,FALSE),0)</f>
        <v>2007</v>
      </c>
      <c r="I7403" s="24" t="str">
        <f t="shared" si="2202"/>
        <v>00922007</v>
      </c>
      <c r="K7403" s="23">
        <v>349</v>
      </c>
      <c r="L7403" s="23" t="str">
        <f>IF(B7403=F7403,"REGIONAL","NACIONAL")</f>
        <v>NACIONAL</v>
      </c>
      <c r="M7403" s="23" t="s">
        <v>671</v>
      </c>
      <c r="N7403" s="23" cm="1">
        <f t="array" aca="1" ref="N7403" ca="1">IFERROR(IF(M7403="Principal","LES_ACTIVE",LES_INACTIVE),0)</f>
        <v>0</v>
      </c>
      <c r="O7403" s="23">
        <f t="shared" ref="O7403" si="2205">IF(K7403&lt;=250,25,IF(K7403&lt;=500,16,IF(K7403&lt;=800,12,IF(K7403&lt;=1100,8,IF(K7403&lt;=1400,6,IF(K7403&lt;=1700,5))))))</f>
        <v>16</v>
      </c>
      <c r="P7403" s="23" t="str">
        <f t="shared" si="2204"/>
        <v>00922007Amaga</v>
      </c>
    </row>
    <row r="7404" spans="1:16" ht="15" hidden="1" customHeight="1">
      <c r="A7404" s="40" t="s">
        <v>660</v>
      </c>
      <c r="B7404" s="23" t="str">
        <f>IFERROR(VLOOKUP(A7404,hoja!$A$2:$E$970,4,FALSE),0)</f>
        <v>CENTRO</v>
      </c>
      <c r="C7404" s="23" t="str">
        <f>IFERROR(VLOOKUP(A7404,hoja!$A$2:$E$1370,5,FALSE),0)</f>
        <v>BOGOTÁ</v>
      </c>
      <c r="D7404" s="23" t="str">
        <f>IFERROR(VLOOKUP(A7404,hoja!A:D,3,FALSE),0)</f>
        <v>0035</v>
      </c>
      <c r="E7404" s="40" t="s">
        <v>718</v>
      </c>
      <c r="F7404" s="23" t="str">
        <f>IFERROR(VLOOKUP(E7404,hoja!$A$2:$E$6970,4,FALSE),0)</f>
        <v>SANTANDER</v>
      </c>
      <c r="G7404" s="23" t="str">
        <f>IFERROR(VLOOKUP(E7404,hoja!$A$2:$E$970,5,FALSE),0)</f>
        <v>PUERTO BERRIO</v>
      </c>
      <c r="H7404" s="103" t="str">
        <f>IFERROR(VLOOKUP(E7404,hoja!A:C,3,FALSE),0)</f>
        <v>0433</v>
      </c>
      <c r="I7404" s="24" t="str">
        <f t="shared" si="2202"/>
        <v>00350433</v>
      </c>
      <c r="K7404" s="23">
        <v>321</v>
      </c>
      <c r="L7404" s="23" t="str">
        <f t="shared" ref="L7404" si="2206">IF(B7404=F7404,"REGIONAL","NACIONAL")</f>
        <v>NACIONAL</v>
      </c>
      <c r="M7404" s="23" t="s">
        <v>621</v>
      </c>
      <c r="N7404" s="23" cm="1">
        <f t="array" aca="1" ref="N7404" ca="1">IFERROR(IF(M7404="Principal","LES_ACTIVE",LES_INACTIVE),0)</f>
        <v>0</v>
      </c>
      <c r="O7404" s="23">
        <v>24</v>
      </c>
      <c r="P7404" s="23" t="str">
        <f t="shared" si="2204"/>
        <v>00350433La vega</v>
      </c>
    </row>
    <row r="7405" spans="1:16" ht="15" hidden="1" customHeight="1">
      <c r="A7405" s="40" t="s">
        <v>660</v>
      </c>
      <c r="B7405" s="23" t="str">
        <f>IFERROR(VLOOKUP(A7405,hoja!$A$2:$E$970,4,FALSE),0)</f>
        <v>CENTRO</v>
      </c>
      <c r="C7405" s="23" t="str">
        <f>IFERROR(VLOOKUP(A7405,hoja!$A$2:$E$1370,5,FALSE),0)</f>
        <v>BOGOTÁ</v>
      </c>
      <c r="D7405" s="23" t="str">
        <f>IFERROR(VLOOKUP(A7405,hoja!A:D,3,FALSE),0)</f>
        <v>0035</v>
      </c>
      <c r="E7405" s="40" t="s">
        <v>718</v>
      </c>
      <c r="F7405" s="23" t="str">
        <f>IFERROR(VLOOKUP(E7405,hoja!$A$2:$E$6970,4,FALSE),0)</f>
        <v>SANTANDER</v>
      </c>
      <c r="G7405" s="23" t="str">
        <f>IFERROR(VLOOKUP(E7405,hoja!$A$2:$E$970,5,FALSE),0)</f>
        <v>PUERTO BERRIO</v>
      </c>
      <c r="H7405" s="103" t="str">
        <f>IFERROR(VLOOKUP(E7405,hoja!A:C,3,FALSE),0)</f>
        <v>0433</v>
      </c>
      <c r="I7405" s="24" t="str">
        <f t="shared" ref="I7405:I7407" si="2207">D7405&amp;H7405</f>
        <v>00350433</v>
      </c>
      <c r="K7405" s="23">
        <v>321</v>
      </c>
      <c r="L7405" s="23" t="str">
        <f t="shared" ref="L7405:L7407" si="2208">IF(B7405=F7405,"REGIONAL","NACIONAL")</f>
        <v>NACIONAL</v>
      </c>
      <c r="M7405" s="23" t="s">
        <v>618</v>
      </c>
      <c r="N7405" s="23" t="str" cm="1">
        <f t="array" ref="N7405">IFERROR(IF(M7405="Principal","LES_ACTIVE",LES_INACTIVE),0)</f>
        <v>LES_ACTIVE</v>
      </c>
      <c r="O7405" s="23">
        <v>24</v>
      </c>
      <c r="P7405" s="23" t="str">
        <f t="shared" ref="P7405:P7407" si="2209">D7405&amp;H7405&amp;M7405</f>
        <v>00350433Principal</v>
      </c>
    </row>
    <row r="7406" spans="1:16" ht="15" hidden="1" customHeight="1">
      <c r="A7406" s="26" t="s">
        <v>645</v>
      </c>
      <c r="B7406" s="23" t="str">
        <f>IFERROR(VLOOKUP(A7406,hoja!$A$2:$E$970,4,FALSE),0)</f>
        <v>OCCIDENTE</v>
      </c>
      <c r="C7406" s="23" t="str">
        <f>IFERROR(VLOOKUP(A7406,hoja!$A$2:$E$1370,5,FALSE),0)</f>
        <v>CALI</v>
      </c>
      <c r="D7406" s="23" t="str">
        <f>IFERROR(VLOOKUP(A7406,hoja!A:D,3,FALSE),0)</f>
        <v>0410</v>
      </c>
      <c r="E7406" s="23" t="s">
        <v>698</v>
      </c>
      <c r="F7406" s="23" t="str">
        <f>IFERROR(VLOOKUP(E7406,hoja!$A$2:$E$6970,4,FALSE),0)</f>
        <v>COSTA</v>
      </c>
      <c r="G7406" s="23" t="str">
        <f>IFERROR(VLOOKUP(E7406,hoja!$A$2:$E$970,5,FALSE),0)</f>
        <v>CAUCASIA</v>
      </c>
      <c r="H7406" s="103" t="str">
        <f>IFERROR(VLOOKUP(E7406,hoja!A:C,3,FALSE),0)</f>
        <v>0384</v>
      </c>
      <c r="I7406" s="24" t="str">
        <f t="shared" si="2207"/>
        <v>04100384</v>
      </c>
      <c r="J7406" s="23">
        <v>42.033333333441988</v>
      </c>
      <c r="K7406" s="23">
        <v>712</v>
      </c>
      <c r="L7406" s="23" t="str">
        <f t="shared" si="2208"/>
        <v>NACIONAL</v>
      </c>
      <c r="M7406" s="23" t="s">
        <v>618</v>
      </c>
      <c r="N7406" s="23" t="s">
        <v>624</v>
      </c>
      <c r="O7406" s="23">
        <f t="shared" ref="O7406:O7407" si="2210">IF(K7406&lt;=250,25,IF(K7406&lt;=500,16,IF(K7406&lt;=800,12,IF(K7406&lt;=1100,8,IF(K7406&lt;=1400,6,IF(K7406&lt;=1700,5))))))</f>
        <v>12</v>
      </c>
      <c r="P7406" s="23" t="str">
        <f t="shared" si="2209"/>
        <v>04100384Principal</v>
      </c>
    </row>
    <row r="7407" spans="1:16" ht="15" hidden="1" customHeight="1">
      <c r="A7407" s="26" t="s">
        <v>645</v>
      </c>
      <c r="B7407" s="23" t="str">
        <f>IFERROR(VLOOKUP(A7407,hoja!$A$2:$E$970,4,FALSE),0)</f>
        <v>OCCIDENTE</v>
      </c>
      <c r="C7407" s="23" t="str">
        <f>IFERROR(VLOOKUP(A7407,hoja!$A$2:$E$1370,5,FALSE),0)</f>
        <v>CALI</v>
      </c>
      <c r="D7407" s="23" t="str">
        <f>IFERROR(VLOOKUP(A7407,hoja!A:D,3,FALSE),0)</f>
        <v>0410</v>
      </c>
      <c r="E7407" s="23" t="s">
        <v>698</v>
      </c>
      <c r="F7407" s="23" t="str">
        <f>IFERROR(VLOOKUP(E7407,hoja!$A$2:$E$6970,4,FALSE),0)</f>
        <v>COSTA</v>
      </c>
      <c r="G7407" s="23" t="str">
        <f>IFERROR(VLOOKUP(E7407,hoja!$A$2:$E$970,5,FALSE),0)</f>
        <v>CAUCASIA</v>
      </c>
      <c r="H7407" s="103" t="str">
        <f>IFERROR(VLOOKUP(E7407,hoja!A:C,3,FALSE),0)</f>
        <v>0384</v>
      </c>
      <c r="I7407" s="24" t="str">
        <f t="shared" si="2207"/>
        <v>04100384</v>
      </c>
      <c r="J7407" s="23">
        <v>42.033333333441988</v>
      </c>
      <c r="K7407" s="23">
        <v>759</v>
      </c>
      <c r="L7407" s="23" t="str">
        <f t="shared" si="2208"/>
        <v>NACIONAL</v>
      </c>
      <c r="M7407" s="23" t="s">
        <v>1238</v>
      </c>
      <c r="N7407" s="23" t="s">
        <v>624</v>
      </c>
      <c r="O7407" s="23">
        <f t="shared" si="2210"/>
        <v>12</v>
      </c>
      <c r="P7407" s="23" t="str">
        <f t="shared" si="2209"/>
        <v>04100384Remedios</v>
      </c>
    </row>
    <row r="7408" spans="1:16" ht="15" hidden="1" customHeight="1">
      <c r="A7408" s="94" t="s">
        <v>878</v>
      </c>
      <c r="B7408" s="23" t="str">
        <f>IFERROR(VLOOKUP(A7408,hoja!$A$2:$E$970,4,FALSE),0)</f>
        <v>ANTIOQUIA</v>
      </c>
      <c r="C7408" s="23" t="str">
        <f>IFERROR(VLOOKUP(A7408,hoja!$A$2:$E$1370,5,FALSE),0)</f>
        <v>YARUMAL</v>
      </c>
      <c r="D7408" s="23" t="str">
        <f>IFERROR(VLOOKUP(A7408,hoja!A:D,3,FALSE),0)</f>
        <v>2051</v>
      </c>
      <c r="E7408" s="40" t="s">
        <v>807</v>
      </c>
      <c r="F7408" s="23" t="str">
        <f>IFERROR(VLOOKUP(E7408,hoja!$A$2:$E$6970,4,FALSE),0)</f>
        <v>CENTRO</v>
      </c>
      <c r="G7408" s="23" t="str">
        <f>IFERROR(VLOOKUP(E7408,hoja!$A$2:$E$970,5,FALSE),0)</f>
        <v>BOGOTÁ</v>
      </c>
      <c r="H7408" s="103" t="str">
        <f>IFERROR(VLOOKUP(E7408,hoja!A:C,3,FALSE),0)</f>
        <v>0460</v>
      </c>
      <c r="I7408" s="24" t="str">
        <f t="shared" ref="I7408:I7420" si="2211">D7408&amp;H7408</f>
        <v>20510460</v>
      </c>
      <c r="K7408" s="23">
        <v>506</v>
      </c>
      <c r="L7408" s="23" t="str">
        <f t="shared" ref="L7408:L7420" si="2212">IF(B7408=F7408,"REGIONAL","NACIONAL")</f>
        <v>NACIONAL</v>
      </c>
      <c r="M7408" s="23" t="s">
        <v>1238</v>
      </c>
      <c r="N7408" s="23" t="s">
        <v>624</v>
      </c>
      <c r="O7408" s="23">
        <f t="shared" ref="O7408:O7420" si="2213">IF(K7408&lt;=250,25,IF(K7408&lt;=500,16,IF(K7408&lt;=800,12,IF(K7408&lt;=1100,8,IF(K7408&lt;=1400,6,IF(K7408&lt;=1700,5))))))</f>
        <v>12</v>
      </c>
      <c r="P7408" s="23" t="str">
        <f t="shared" ref="P7408:P7420" si="2214">D7408&amp;H7408&amp;M7408</f>
        <v>20510460Remedios</v>
      </c>
    </row>
    <row r="7409" spans="1:16" ht="15" hidden="1" customHeight="1">
      <c r="A7409" s="94" t="s">
        <v>930</v>
      </c>
      <c r="B7409" s="23" t="str">
        <f>IFERROR(VLOOKUP(A7409,hoja!$A$2:$E$970,4,FALSE),0)</f>
        <v>ANTIOQUIA</v>
      </c>
      <c r="C7409" s="23" t="str">
        <f>IFERROR(VLOOKUP(A7409,hoja!$A$2:$E$1370,5,FALSE),0)</f>
        <v>SAN PEDRO DE LOS MILAGROS</v>
      </c>
      <c r="D7409" s="23" t="str">
        <f>IFERROR(VLOOKUP(A7409,hoja!A:D,3,FALSE),0)</f>
        <v>50178</v>
      </c>
      <c r="E7409" s="40" t="s">
        <v>807</v>
      </c>
      <c r="F7409" s="23" t="str">
        <f>IFERROR(VLOOKUP(E7409,hoja!$A$2:$E$6970,4,FALSE),0)</f>
        <v>CENTRO</v>
      </c>
      <c r="G7409" s="23" t="str">
        <f>IFERROR(VLOOKUP(E7409,hoja!$A$2:$E$970,5,FALSE),0)</f>
        <v>BOGOTÁ</v>
      </c>
      <c r="H7409" s="103" t="str">
        <f>IFERROR(VLOOKUP(E7409,hoja!A:C,3,FALSE),0)</f>
        <v>0460</v>
      </c>
      <c r="I7409" s="24" t="str">
        <f t="shared" si="2211"/>
        <v>501780460</v>
      </c>
      <c r="K7409" s="23">
        <v>443</v>
      </c>
      <c r="L7409" s="23" t="str">
        <f t="shared" si="2212"/>
        <v>NACIONAL</v>
      </c>
      <c r="M7409" s="23" t="s">
        <v>1238</v>
      </c>
      <c r="N7409" s="23" t="s">
        <v>624</v>
      </c>
      <c r="O7409" s="23">
        <f t="shared" si="2213"/>
        <v>16</v>
      </c>
      <c r="P7409" s="23" t="str">
        <f t="shared" si="2214"/>
        <v>501780460Remedios</v>
      </c>
    </row>
    <row r="7410" spans="1:16" ht="15" hidden="1" customHeight="1">
      <c r="A7410" s="94" t="s">
        <v>1173</v>
      </c>
      <c r="B7410" s="23" t="str">
        <f>IFERROR(VLOOKUP(A7410,hoja!$A$2:$E$970,4,FALSE),0)</f>
        <v>COSTA</v>
      </c>
      <c r="C7410" s="23" t="str">
        <f>IFERROR(VLOOKUP(A7410,hoja!$A$2:$E$1370,5,FALSE),0)</f>
        <v>MALAMBO</v>
      </c>
      <c r="D7410" s="23" t="str">
        <f>IFERROR(VLOOKUP(A7410,hoja!A:D,3,FALSE),0)</f>
        <v>50257</v>
      </c>
      <c r="E7410" s="40" t="s">
        <v>807</v>
      </c>
      <c r="F7410" s="23" t="str">
        <f>IFERROR(VLOOKUP(E7410,hoja!$A$2:$E$6970,4,FALSE),0)</f>
        <v>CENTRO</v>
      </c>
      <c r="G7410" s="23" t="str">
        <f>IFERROR(VLOOKUP(E7410,hoja!$A$2:$E$970,5,FALSE),0)</f>
        <v>BOGOTÁ</v>
      </c>
      <c r="H7410" s="103" t="str">
        <f>IFERROR(VLOOKUP(E7410,hoja!A:C,3,FALSE),0)</f>
        <v>0460</v>
      </c>
      <c r="I7410" s="24" t="str">
        <f t="shared" si="2211"/>
        <v>502570460</v>
      </c>
      <c r="K7410" s="23">
        <v>915</v>
      </c>
      <c r="L7410" s="23" t="str">
        <f t="shared" si="2212"/>
        <v>NACIONAL</v>
      </c>
      <c r="M7410" s="23" t="s">
        <v>1238</v>
      </c>
      <c r="N7410" s="23" t="s">
        <v>624</v>
      </c>
      <c r="O7410" s="23">
        <f t="shared" si="2213"/>
        <v>8</v>
      </c>
      <c r="P7410" s="23" t="str">
        <f t="shared" si="2214"/>
        <v>502570460Remedios</v>
      </c>
    </row>
    <row r="7411" spans="1:16" ht="15" hidden="1" customHeight="1">
      <c r="A7411" s="94" t="s">
        <v>71</v>
      </c>
      <c r="B7411" s="23" t="str">
        <f>IFERROR(VLOOKUP(A7411,hoja!$A$2:$E$970,4,FALSE),0)</f>
        <v>CENTRO</v>
      </c>
      <c r="C7411" s="23" t="str">
        <f>IFERROR(VLOOKUP(A7411,hoja!$A$2:$E$1370,5,FALSE),0)</f>
        <v>BOGOTÁ</v>
      </c>
      <c r="D7411" s="23" t="str">
        <f>IFERROR(VLOOKUP(A7411,hoja!A:D,3,FALSE),0)</f>
        <v>60015</v>
      </c>
      <c r="E7411" s="40" t="s">
        <v>630</v>
      </c>
      <c r="F7411" s="23" t="str">
        <f>IFERROR(VLOOKUP(E7411,hoja!$A$2:$E$6970,4,FALSE),0)</f>
        <v>CENTRO</v>
      </c>
      <c r="G7411" s="23" t="str">
        <f>IFERROR(VLOOKUP(E7411,hoja!$A$2:$E$970,5,FALSE),0)</f>
        <v>SESQUILÉ</v>
      </c>
      <c r="H7411" s="103" t="str">
        <f>IFERROR(VLOOKUP(E7411,hoja!A:C,3,FALSE),0)</f>
        <v>1501</v>
      </c>
      <c r="I7411" s="24" t="str">
        <f t="shared" si="2211"/>
        <v>600151501</v>
      </c>
      <c r="K7411" s="23">
        <v>62.719000000000001</v>
      </c>
      <c r="L7411" s="23" t="str">
        <f t="shared" si="2212"/>
        <v>REGIONAL</v>
      </c>
      <c r="M7411" s="23" t="s">
        <v>1238</v>
      </c>
      <c r="N7411" s="23" t="s">
        <v>624</v>
      </c>
      <c r="O7411" s="23">
        <f t="shared" si="2213"/>
        <v>25</v>
      </c>
      <c r="P7411" s="23" t="str">
        <f t="shared" si="2214"/>
        <v>600151501Remedios</v>
      </c>
    </row>
    <row r="7412" spans="1:16" ht="15" hidden="1" customHeight="1">
      <c r="A7412" s="94" t="s">
        <v>625</v>
      </c>
      <c r="B7412" s="23" t="str">
        <f>IFERROR(VLOOKUP(A7412,hoja!$A$2:$E$970,4,FALSE),0)</f>
        <v>CENTRO</v>
      </c>
      <c r="C7412" s="23" t="str">
        <f>IFERROR(VLOOKUP(A7412,hoja!$A$2:$E$1370,5,FALSE),0)</f>
        <v>BOGOTÁ</v>
      </c>
      <c r="D7412" s="23" t="str">
        <f>IFERROR(VLOOKUP(A7412,hoja!A:D,3,FALSE),0)</f>
        <v>8101</v>
      </c>
      <c r="E7412" s="40" t="s">
        <v>1205</v>
      </c>
      <c r="F7412" s="23" t="str">
        <f>IFERROR(VLOOKUP(E7412,hoja!$A$2:$E$6970,4,FALSE),0)</f>
        <v>CENTRO</v>
      </c>
      <c r="G7412" s="23" t="str">
        <f>IFERROR(VLOOKUP(E7412,hoja!$A$2:$E$970,5,FALSE),0)</f>
        <v>BOGOTÁ</v>
      </c>
      <c r="H7412" s="103" t="str">
        <f>IFERROR(VLOOKUP(E7412,hoja!A:C,3,FALSE),0)</f>
        <v>50329</v>
      </c>
      <c r="I7412" s="24" t="str">
        <f t="shared" si="2211"/>
        <v>810150329</v>
      </c>
      <c r="K7412" s="23">
        <v>30</v>
      </c>
      <c r="L7412" s="23" t="str">
        <f t="shared" si="2212"/>
        <v>REGIONAL</v>
      </c>
      <c r="M7412" s="23" t="s">
        <v>1238</v>
      </c>
      <c r="N7412" s="23" t="s">
        <v>624</v>
      </c>
      <c r="O7412" s="23">
        <f t="shared" si="2213"/>
        <v>25</v>
      </c>
      <c r="P7412" s="23" t="str">
        <f t="shared" si="2214"/>
        <v>810150329Remedios</v>
      </c>
    </row>
    <row r="7413" spans="1:16" ht="15" hidden="1" customHeight="1">
      <c r="A7413" s="94" t="s">
        <v>635</v>
      </c>
      <c r="B7413" s="23" t="str">
        <f>IFERROR(VLOOKUP(A7413,hoja!$A$2:$E$970,4,FALSE),0)</f>
        <v>CENTRO</v>
      </c>
      <c r="C7413" s="23" t="str">
        <f>IFERROR(VLOOKUP(A7413,hoja!$A$2:$E$1370,5,FALSE),0)</f>
        <v>BOGOTÁ</v>
      </c>
      <c r="D7413" s="23" t="str">
        <f>IFERROR(VLOOKUP(A7413,hoja!A:D,3,FALSE),0)</f>
        <v>0021</v>
      </c>
      <c r="E7413" s="40" t="s">
        <v>919</v>
      </c>
      <c r="F7413" s="23" t="str">
        <f>IFERROR(VLOOKUP(E7413,hoja!$A$2:$E$6970,4,FALSE),0)</f>
        <v>CENTRO</v>
      </c>
      <c r="G7413" s="23" t="str">
        <f>IFERROR(VLOOKUP(E7413,hoja!$A$2:$E$970,5,FALSE),0)</f>
        <v>ZIPAQUIRÁ</v>
      </c>
      <c r="H7413" s="103" t="str">
        <f>IFERROR(VLOOKUP(E7413,hoja!A:C,3,FALSE),0)</f>
        <v>50390</v>
      </c>
      <c r="I7413" s="24" t="str">
        <f t="shared" si="2211"/>
        <v>002150390</v>
      </c>
      <c r="K7413" s="23">
        <v>58</v>
      </c>
      <c r="L7413" s="23" t="str">
        <f t="shared" si="2212"/>
        <v>REGIONAL</v>
      </c>
      <c r="M7413" s="23" t="s">
        <v>1238</v>
      </c>
      <c r="N7413" s="23" t="s">
        <v>624</v>
      </c>
      <c r="O7413" s="23">
        <f t="shared" si="2213"/>
        <v>25</v>
      </c>
      <c r="P7413" s="23" t="str">
        <f t="shared" si="2214"/>
        <v>002150390Remedios</v>
      </c>
    </row>
    <row r="7414" spans="1:16" ht="15" hidden="1" customHeight="1">
      <c r="A7414" s="94" t="s">
        <v>743</v>
      </c>
      <c r="B7414" s="23" t="str">
        <f>IFERROR(VLOOKUP(A7414,hoja!$A$2:$E$970,4,FALSE),0)</f>
        <v>CENTRO</v>
      </c>
      <c r="C7414" s="23" t="str">
        <f>IFERROR(VLOOKUP(A7414,hoja!$A$2:$E$1370,5,FALSE),0)</f>
        <v>BOGOTÁ</v>
      </c>
      <c r="D7414" s="23" t="str">
        <f>IFERROR(VLOOKUP(A7414,hoja!A:D,3,FALSE),0)</f>
        <v>0461</v>
      </c>
      <c r="E7414" s="40" t="s">
        <v>1492</v>
      </c>
      <c r="F7414" s="23" t="str">
        <f>IFERROR(VLOOKUP(E7414,hoja!$A$2:$E$6970,4,FALSE),0)</f>
        <v>CENTRO</v>
      </c>
      <c r="G7414" s="23" t="str">
        <f>IFERROR(VLOOKUP(E7414,hoja!$A$2:$E$970,5,FALSE),0)</f>
        <v>LA DORADA</v>
      </c>
      <c r="H7414" s="103" t="str">
        <f>IFERROR(VLOOKUP(E7414,hoja!A:C,3,FALSE),0)</f>
        <v>50393</v>
      </c>
      <c r="I7414" s="24" t="str">
        <f t="shared" si="2211"/>
        <v>046150393</v>
      </c>
      <c r="K7414" s="23">
        <v>193</v>
      </c>
      <c r="L7414" s="23" t="str">
        <f t="shared" si="2212"/>
        <v>REGIONAL</v>
      </c>
      <c r="M7414" s="23" t="s">
        <v>1238</v>
      </c>
      <c r="N7414" s="23" t="s">
        <v>624</v>
      </c>
      <c r="O7414" s="23">
        <f t="shared" si="2213"/>
        <v>25</v>
      </c>
      <c r="P7414" s="23" t="str">
        <f t="shared" si="2214"/>
        <v>046150393Remedios</v>
      </c>
    </row>
    <row r="7415" spans="1:16" ht="15" hidden="1" customHeight="1">
      <c r="A7415" s="94" t="s">
        <v>642</v>
      </c>
      <c r="B7415" s="23" t="str">
        <f>IFERROR(VLOOKUP(A7415,hoja!$A$2:$E$970,4,FALSE),0)</f>
        <v>COSTA</v>
      </c>
      <c r="C7415" s="23" t="str">
        <f>IFERROR(VLOOKUP(A7415,hoja!$A$2:$E$1370,5,FALSE),0)</f>
        <v>BARRANQUILLA</v>
      </c>
      <c r="D7415" s="23" t="str">
        <f>IFERROR(VLOOKUP(A7415,hoja!A:D,3,FALSE),0)</f>
        <v>0111</v>
      </c>
      <c r="E7415" s="40" t="s">
        <v>1491</v>
      </c>
      <c r="F7415" s="23" t="str">
        <f>IFERROR(VLOOKUP(E7415,hoja!$A$2:$E$6970,4,FALSE),0)</f>
        <v>COSTA</v>
      </c>
      <c r="G7415" s="23" t="str">
        <f>IFERROR(VLOOKUP(E7415,hoja!$A$2:$E$970,5,FALSE),0)</f>
        <v>SANTA MARTA</v>
      </c>
      <c r="H7415" s="103" t="str">
        <f>IFERROR(VLOOKUP(E7415,hoja!A:C,3,FALSE),0)</f>
        <v>50842</v>
      </c>
      <c r="I7415" s="24" t="str">
        <f t="shared" si="2211"/>
        <v>011150842</v>
      </c>
      <c r="K7415" s="23">
        <v>80</v>
      </c>
      <c r="L7415" s="23" t="str">
        <f t="shared" si="2212"/>
        <v>REGIONAL</v>
      </c>
      <c r="M7415" s="23" t="s">
        <v>618</v>
      </c>
      <c r="N7415" s="23" t="s">
        <v>624</v>
      </c>
      <c r="O7415" s="23">
        <f t="shared" si="2213"/>
        <v>25</v>
      </c>
      <c r="P7415" s="23" t="str">
        <f t="shared" si="2214"/>
        <v>011150842Principal</v>
      </c>
    </row>
    <row r="7416" spans="1:16" ht="15" hidden="1" customHeight="1">
      <c r="A7416" s="94" t="s">
        <v>1525</v>
      </c>
      <c r="B7416" s="23" t="str">
        <f>IFERROR(VLOOKUP(A7416,hoja!$A$2:$E$970,4,FALSE),0)</f>
        <v>COSTA</v>
      </c>
      <c r="C7416" s="23" t="str">
        <f>IFERROR(VLOOKUP(A7416,hoja!$A$2:$E$1370,5,FALSE),0)</f>
        <v>BARRANQUILLA</v>
      </c>
      <c r="D7416" s="23" t="str">
        <f>IFERROR(VLOOKUP(A7416,hoja!A:D,3,FALSE),0)</f>
        <v>50275</v>
      </c>
      <c r="E7416" s="40" t="s">
        <v>1526</v>
      </c>
      <c r="F7416" s="23" t="str">
        <f>IFERROR(VLOOKUP(E7416,hoja!$A$2:$E$6970,4,FALSE),0)</f>
        <v>ANTIOQUIA</v>
      </c>
      <c r="G7416" s="23" t="str">
        <f>IFERROR(VLOOKUP(E7416,hoja!$A$2:$E$970,5,FALSE),0)</f>
        <v>MEDELLÍN</v>
      </c>
      <c r="H7416" s="103" t="str">
        <f>IFERROR(VLOOKUP(E7416,hoja!A:C,3,FALSE),0)</f>
        <v>50879</v>
      </c>
      <c r="I7416" s="24" t="str">
        <f t="shared" si="2211"/>
        <v>5027550879</v>
      </c>
      <c r="K7416" s="23">
        <v>704</v>
      </c>
      <c r="L7416" s="23" t="str">
        <f t="shared" si="2212"/>
        <v>NACIONAL</v>
      </c>
      <c r="M7416" s="23" t="s">
        <v>1238</v>
      </c>
      <c r="N7416" s="23" t="s">
        <v>624</v>
      </c>
      <c r="O7416" s="23">
        <f t="shared" si="2213"/>
        <v>12</v>
      </c>
      <c r="P7416" s="23" t="str">
        <f t="shared" si="2214"/>
        <v>5027550879Remedios</v>
      </c>
    </row>
    <row r="7417" spans="1:16" ht="15" hidden="1" customHeight="1">
      <c r="A7417" s="94" t="s">
        <v>625</v>
      </c>
      <c r="B7417" s="23" t="str">
        <f>IFERROR(VLOOKUP(A7417,hoja!$A$2:$E$970,4,FALSE),0)</f>
        <v>CENTRO</v>
      </c>
      <c r="C7417" s="23" t="str">
        <f>IFERROR(VLOOKUP(A7417,hoja!$A$2:$E$1370,5,FALSE),0)</f>
        <v>BOGOTÁ</v>
      </c>
      <c r="D7417" s="23" t="str">
        <f>IFERROR(VLOOKUP(A7417,hoja!A:D,3,FALSE),0)</f>
        <v>8101</v>
      </c>
      <c r="E7417" s="40" t="s">
        <v>71</v>
      </c>
      <c r="F7417" s="23" t="str">
        <f>IFERROR(VLOOKUP(E7417,hoja!$A$2:$E$6970,4,FALSE),0)</f>
        <v>CENTRO</v>
      </c>
      <c r="G7417" s="23" t="str">
        <f>IFERROR(VLOOKUP(E7417,hoja!$A$2:$E$970,5,FALSE),0)</f>
        <v>BOGOTÁ</v>
      </c>
      <c r="H7417" s="103" t="str">
        <f>IFERROR(VLOOKUP(E7417,hoja!A:C,3,FALSE),0)</f>
        <v>60015</v>
      </c>
      <c r="I7417" s="24" t="str">
        <f t="shared" si="2211"/>
        <v>810160015</v>
      </c>
      <c r="K7417" s="23">
        <v>30</v>
      </c>
      <c r="L7417" s="23" t="str">
        <f t="shared" si="2212"/>
        <v>REGIONAL</v>
      </c>
      <c r="M7417" s="23" t="s">
        <v>1238</v>
      </c>
      <c r="N7417" s="23" t="s">
        <v>624</v>
      </c>
      <c r="O7417" s="23">
        <f t="shared" si="2213"/>
        <v>25</v>
      </c>
      <c r="P7417" s="23" t="str">
        <f t="shared" si="2214"/>
        <v>810160015Remedios</v>
      </c>
    </row>
    <row r="7418" spans="1:16" ht="15" hidden="1" customHeight="1">
      <c r="A7418" s="94" t="s">
        <v>625</v>
      </c>
      <c r="B7418" s="23" t="str">
        <f>IFERROR(VLOOKUP(A7418,hoja!$A$2:$E$970,4,FALSE),0)</f>
        <v>CENTRO</v>
      </c>
      <c r="C7418" s="23" t="str">
        <f>IFERROR(VLOOKUP(A7418,hoja!$A$2:$E$1370,5,FALSE),0)</f>
        <v>BOGOTÁ</v>
      </c>
      <c r="D7418" s="23" t="str">
        <f>IFERROR(VLOOKUP(A7418,hoja!A:D,3,FALSE),0)</f>
        <v>8101</v>
      </c>
      <c r="E7418" s="40" t="s">
        <v>763</v>
      </c>
      <c r="F7418" s="23" t="str">
        <f>IFERROR(VLOOKUP(E7418,hoja!$A$2:$E$6970,4,FALSE),0)</f>
        <v>ANTIOQUIA</v>
      </c>
      <c r="G7418" s="23" t="str">
        <f>IFERROR(VLOOKUP(E7418,hoja!$A$2:$E$970,5,FALSE),0)</f>
        <v>MEDELLÍN</v>
      </c>
      <c r="H7418" s="103" t="str">
        <f>IFERROR(VLOOKUP(E7418,hoja!A:C,3,FALSE),0)</f>
        <v>60039</v>
      </c>
      <c r="I7418" s="24" t="str">
        <f t="shared" si="2211"/>
        <v>810160039</v>
      </c>
      <c r="K7418" s="23">
        <v>426</v>
      </c>
      <c r="L7418" s="23" t="str">
        <f t="shared" si="2212"/>
        <v>NACIONAL</v>
      </c>
      <c r="M7418" s="23" t="s">
        <v>1238</v>
      </c>
      <c r="N7418" s="23" t="s">
        <v>624</v>
      </c>
      <c r="O7418" s="23">
        <f t="shared" si="2213"/>
        <v>16</v>
      </c>
      <c r="P7418" s="23" t="str">
        <f t="shared" si="2214"/>
        <v>810160039Remedios</v>
      </c>
    </row>
    <row r="7419" spans="1:16" ht="15" hidden="1" customHeight="1">
      <c r="A7419" s="94" t="s">
        <v>699</v>
      </c>
      <c r="B7419" s="23" t="str">
        <f>IFERROR(VLOOKUP(A7419,hoja!$A$2:$E$970,4,FALSE),0)</f>
        <v>ANTIOQUIA</v>
      </c>
      <c r="C7419" s="23" t="str">
        <f>IFERROR(VLOOKUP(A7419,hoja!$A$2:$E$1370,5,FALSE),0)</f>
        <v>CHIGORODÓ</v>
      </c>
      <c r="D7419" s="23" t="str">
        <f>IFERROR(VLOOKUP(A7419,hoja!A:D,3,FALSE),0)</f>
        <v>0074</v>
      </c>
      <c r="E7419" s="40" t="s">
        <v>824</v>
      </c>
      <c r="F7419" s="23" t="str">
        <f>IFERROR(VLOOKUP(E7419,hoja!$A$2:$E$6970,4,FALSE),0)</f>
        <v>OCCIDENTE</v>
      </c>
      <c r="G7419" s="23" t="str">
        <f>IFERROR(VLOOKUP(E7419,hoja!$A$2:$E$970,5,FALSE),0)</f>
        <v>PEREIRA</v>
      </c>
      <c r="H7419" s="103" t="str">
        <f>IFERROR(VLOOKUP(E7419,hoja!A:C,3,FALSE),0)</f>
        <v>60053</v>
      </c>
      <c r="I7419" s="24" t="str">
        <f t="shared" si="2211"/>
        <v>007460053</v>
      </c>
      <c r="K7419" s="23">
        <v>458</v>
      </c>
      <c r="L7419" s="23" t="str">
        <f t="shared" si="2212"/>
        <v>NACIONAL</v>
      </c>
      <c r="M7419" s="23" t="s">
        <v>1238</v>
      </c>
      <c r="N7419" s="23" t="s">
        <v>624</v>
      </c>
      <c r="O7419" s="23">
        <f t="shared" si="2213"/>
        <v>16</v>
      </c>
      <c r="P7419" s="23" t="str">
        <f t="shared" si="2214"/>
        <v>007460053Remedios</v>
      </c>
    </row>
    <row r="7420" spans="1:16" ht="15" hidden="1" customHeight="1">
      <c r="A7420" s="23" t="s">
        <v>732</v>
      </c>
      <c r="B7420" s="23" t="str">
        <f>IFERROR(VLOOKUP(A7420,hoja!$A$2:$E$970,4,FALSE),0)</f>
        <v>CENTRO</v>
      </c>
      <c r="C7420" s="23" t="str">
        <f>IFERROR(VLOOKUP(A7420,hoja!$A$2:$E$1370,5,FALSE),0)</f>
        <v>IBAGUÉ</v>
      </c>
      <c r="D7420" s="23" t="str">
        <f>IFERROR(VLOOKUP(A7420,hoja!A:D,3,FALSE),0)</f>
        <v>0389</v>
      </c>
      <c r="E7420" s="26" t="s">
        <v>672</v>
      </c>
      <c r="F7420" s="23" t="str">
        <f>IFERROR(VLOOKUP(E7420,hoja!$A$2:$E$6970,4,FALSE),0)</f>
        <v>ANTIOQUIA</v>
      </c>
      <c r="G7420" s="23" t="str">
        <f>IFERROR(VLOOKUP(E7420,hoja!$A$2:$E$970,5,FALSE),0)</f>
        <v>MEDELLÍN</v>
      </c>
      <c r="H7420" s="103" t="str">
        <f>IFERROR(VLOOKUP(E7420,hoja!A:C,3,FALSE),0)</f>
        <v>0092</v>
      </c>
      <c r="I7420" s="24" t="str">
        <f t="shared" si="2211"/>
        <v>03890092</v>
      </c>
      <c r="K7420" s="23">
        <v>421</v>
      </c>
      <c r="L7420" s="23" t="str">
        <f t="shared" si="2212"/>
        <v>NACIONAL</v>
      </c>
      <c r="M7420" s="23" t="s">
        <v>618</v>
      </c>
      <c r="N7420" s="23" t="str" cm="1">
        <f t="array" ref="N7420">IFERROR(IF(M7420="Principal","LES_ACTIVE",LES_INACTIVE),0)</f>
        <v>LES_ACTIVE</v>
      </c>
      <c r="O7420" s="23">
        <f t="shared" si="2213"/>
        <v>16</v>
      </c>
      <c r="P7420" s="23" t="str">
        <f t="shared" si="2214"/>
        <v>03890092Principal</v>
      </c>
    </row>
    <row r="7421" spans="1:16" ht="15" customHeight="1">
      <c r="A7421" s="23" t="s">
        <v>1492</v>
      </c>
      <c r="B7421" s="23" t="str">
        <f>IFERROR(VLOOKUP(A7421,hoja!$A$2:$E$970,4,FALSE),0)</f>
        <v>CENTRO</v>
      </c>
      <c r="C7421" s="23" t="str">
        <f>IFERROR(VLOOKUP(A7421,hoja!$A$2:$E$1370,5,FALSE),0)</f>
        <v>LA DORADA</v>
      </c>
      <c r="D7421" s="23" t="str">
        <f>IFERROR(VLOOKUP(A7421,hoja!A:D,3,FALSE),0)</f>
        <v>50393</v>
      </c>
      <c r="E7421" s="81" t="s">
        <v>642</v>
      </c>
      <c r="F7421" s="23" t="str">
        <f>IFERROR(VLOOKUP(E7421,hoja!$A$2:$E$6970,4,FALSE),0)</f>
        <v>COSTA</v>
      </c>
      <c r="G7421" s="23" t="str">
        <f>IFERROR(VLOOKUP(E7421,hoja!$A$2:$E$970,5,FALSE),0)</f>
        <v>BARRANQUILLA</v>
      </c>
      <c r="H7421" s="103" t="str">
        <f>IFERROR(VLOOKUP(E7421,hoja!A:C,3,FALSE),0)</f>
        <v>0111</v>
      </c>
      <c r="I7421" s="24" t="str">
        <f t="shared" ref="I7421" si="2215">D7421&amp;H7421</f>
        <v>503930111</v>
      </c>
      <c r="K7421" s="23">
        <v>835</v>
      </c>
      <c r="L7421" s="23" t="str">
        <f t="shared" ref="L7421" si="2216">IF(B7421=F7421,"REGIONAL","NACIONAL")</f>
        <v>NACIONAL</v>
      </c>
      <c r="M7421" s="23" t="s">
        <v>618</v>
      </c>
      <c r="N7421" s="23" t="str" cm="1">
        <f t="array" ref="N7421">IFERROR(IF(M7421="Principal","LES_ACTIVE",LES_INACTIVE),0)</f>
        <v>LES_ACTIVE</v>
      </c>
      <c r="O7421" s="23">
        <f t="shared" ref="O7421" si="2217">IF(K7421&lt;=250,25,IF(K7421&lt;=500,16,IF(K7421&lt;=800,12,IF(K7421&lt;=1100,8,IF(K7421&lt;=1400,6,IF(K7421&lt;=1700,5))))))</f>
        <v>8</v>
      </c>
      <c r="P7421" s="23" t="str">
        <f t="shared" ref="P7421" si="2218">D7421&amp;H7421&amp;M7421</f>
        <v>503930111Principal</v>
      </c>
    </row>
    <row r="7422" spans="1:16" ht="15" customHeight="1">
      <c r="A7422" s="23" t="s">
        <v>1492</v>
      </c>
      <c r="B7422" s="23" t="str">
        <f>IFERROR(VLOOKUP(A7422,hoja!$A$2:$E$970,4,FALSE),0)</f>
        <v>CENTRO</v>
      </c>
      <c r="C7422" s="23" t="str">
        <f>IFERROR(VLOOKUP(A7422,hoja!$A$2:$E$1370,5,FALSE),0)</f>
        <v>LA DORADA</v>
      </c>
      <c r="D7422" s="23" t="str">
        <f>IFERROR(VLOOKUP(A7422,hoja!A:D,3,FALSE),0)</f>
        <v>50393</v>
      </c>
      <c r="E7422" s="81" t="s">
        <v>1491</v>
      </c>
      <c r="F7422" s="23" t="str">
        <f>IFERROR(VLOOKUP(E7422,hoja!$A$2:$E$6970,4,FALSE),0)</f>
        <v>COSTA</v>
      </c>
      <c r="G7422" s="23" t="str">
        <f>IFERROR(VLOOKUP(E7422,hoja!$A$2:$E$970,5,FALSE),0)</f>
        <v>SANTA MARTA</v>
      </c>
      <c r="H7422" s="103" t="str">
        <f>IFERROR(VLOOKUP(E7422,hoja!A:C,3,FALSE),0)</f>
        <v>50842</v>
      </c>
      <c r="I7422" s="24" t="str">
        <f t="shared" ref="I7422:I7423" si="2219">D7422&amp;H7422</f>
        <v>5039350842</v>
      </c>
      <c r="K7422" s="23">
        <v>756</v>
      </c>
      <c r="L7422" s="23" t="str">
        <f t="shared" ref="L7422:L7423" si="2220">IF(B7422=F7422,"REGIONAL","NACIONAL")</f>
        <v>NACIONAL</v>
      </c>
      <c r="M7422" s="23" t="s">
        <v>618</v>
      </c>
      <c r="N7422" s="23" t="str" cm="1">
        <f t="array" ref="N7422">IFERROR(IF(M7422="Principal","LES_ACTIVE",LES_INACTIVE),0)</f>
        <v>LES_ACTIVE</v>
      </c>
      <c r="O7422" s="23">
        <f t="shared" ref="O7422:O7423" si="2221">IF(K7422&lt;=250,25,IF(K7422&lt;=500,16,IF(K7422&lt;=800,12,IF(K7422&lt;=1100,8,IF(K7422&lt;=1400,6,IF(K7422&lt;=1700,5))))))</f>
        <v>12</v>
      </c>
      <c r="P7422" s="23" t="str">
        <f t="shared" ref="P7422:P7423" si="2222">D7422&amp;H7422&amp;M7422</f>
        <v>5039350842Principal</v>
      </c>
    </row>
    <row r="7423" spans="1:16" ht="15" hidden="1" customHeight="1">
      <c r="A7423" s="82" t="s">
        <v>660</v>
      </c>
      <c r="B7423" s="23" t="str">
        <f>IFERROR(VLOOKUP(A7423,hoja!$A$2:$E$970,4,FALSE),0)</f>
        <v>CENTRO</v>
      </c>
      <c r="C7423" s="23" t="str">
        <f>IFERROR(VLOOKUP(A7423,hoja!$A$2:$E$1370,5,FALSE),0)</f>
        <v>BOGOTÁ</v>
      </c>
      <c r="D7423" s="23" t="str">
        <f>IFERROR(VLOOKUP(A7423,hoja!A:D,3,FALSE),0)</f>
        <v>0035</v>
      </c>
      <c r="E7423" s="40" t="s">
        <v>1308</v>
      </c>
      <c r="F7423" s="23" t="str">
        <f>IFERROR(VLOOKUP(E7423,hoja!$A$2:$E$6970,4,FALSE),0)</f>
        <v>COSTA</v>
      </c>
      <c r="G7423" s="23" t="str">
        <f>IFERROR(VLOOKUP(E7423,hoja!$A$2:$E$970,5,FALSE),0)</f>
        <v>PARAGUACHON</v>
      </c>
      <c r="H7423" s="103" t="str">
        <f>IFERROR(VLOOKUP(E7423,hoja!A:C,3,FALSE),0)</f>
        <v>50537</v>
      </c>
      <c r="I7423" s="24" t="str">
        <f t="shared" si="2219"/>
        <v>003550537</v>
      </c>
      <c r="K7423" s="36">
        <v>1067</v>
      </c>
      <c r="L7423" s="23" t="str">
        <f t="shared" si="2220"/>
        <v>NACIONAL</v>
      </c>
      <c r="M7423" s="23" t="s">
        <v>618</v>
      </c>
      <c r="N7423" s="23" t="s">
        <v>622</v>
      </c>
      <c r="O7423" s="23">
        <f t="shared" si="2221"/>
        <v>8</v>
      </c>
      <c r="P7423" s="23" t="str">
        <f t="shared" si="2222"/>
        <v>003550537Principal</v>
      </c>
    </row>
    <row r="7424" spans="1:16" ht="15" hidden="1" customHeight="1">
      <c r="A7424" s="40" t="s">
        <v>1527</v>
      </c>
      <c r="B7424" s="23" t="str">
        <f>IFERROR(VLOOKUP(A7424,hoja!$A$2:$E$970,4,FALSE),0)</f>
        <v>COSTA</v>
      </c>
      <c r="C7424" s="23" t="str">
        <f>IFERROR(VLOOKUP(A7424,hoja!$A$2:$E$1370,5,FALSE),0)</f>
        <v>BARRANQUILLA</v>
      </c>
      <c r="D7424" s="23" t="str">
        <f>IFERROR(VLOOKUP(A7424,hoja!A:D,3,FALSE),0)</f>
        <v>50854</v>
      </c>
      <c r="E7424" s="81" t="s">
        <v>1491</v>
      </c>
      <c r="F7424" s="23" t="str">
        <f>IFERROR(VLOOKUP(E7424,hoja!$A$2:$E$6970,4,FALSE),0)</f>
        <v>COSTA</v>
      </c>
      <c r="G7424" s="23" t="str">
        <f>IFERROR(VLOOKUP(E7424,hoja!$A$2:$E$970,5,FALSE),0)</f>
        <v>SANTA MARTA</v>
      </c>
      <c r="H7424" s="103" t="str">
        <f>IFERROR(VLOOKUP(E7424,hoja!A:C,3,FALSE),0)</f>
        <v>50842</v>
      </c>
      <c r="I7424" s="24" t="str">
        <f t="shared" ref="I7424:I7429" si="2223">D7424&amp;H7424</f>
        <v>5085450842</v>
      </c>
      <c r="K7424" s="23">
        <v>64</v>
      </c>
      <c r="L7424" s="23" t="str">
        <f t="shared" ref="L7424:L7425" si="2224">IF(B7424=F7424,"REGIONAL","NACIONAL")</f>
        <v>REGIONAL</v>
      </c>
      <c r="M7424" s="23" t="s">
        <v>618</v>
      </c>
      <c r="N7424" s="23" t="str" cm="1">
        <f t="array" ref="N7424">IFERROR(IF(M7424="Principal","LES_ACTIVE",LES_INACTIVE),0)</f>
        <v>LES_ACTIVE</v>
      </c>
      <c r="O7424" s="23">
        <f t="shared" ref="O7424:O7429" si="2225">IF(K7424&lt;=250,25,IF(K7424&lt;=500,16,IF(K7424&lt;=800,12,IF(K7424&lt;=1100,8,IF(K7424&lt;=1400,6,IF(K7424&lt;=1700,5))))))</f>
        <v>25</v>
      </c>
      <c r="P7424" s="23" t="str">
        <f t="shared" ref="P7424:P7429" si="2226">D7424&amp;H7424&amp;M7424</f>
        <v>5085450842Principal</v>
      </c>
    </row>
    <row r="7425" spans="1:16" ht="15" hidden="1" customHeight="1">
      <c r="A7425" s="26" t="s">
        <v>617</v>
      </c>
      <c r="B7425" s="23" t="str">
        <f>IFERROR(VLOOKUP(A7425,hoja!$A$2:$E$970,4,FALSE),0)</f>
        <v>ANTIOQUIA</v>
      </c>
      <c r="C7425" s="23" t="str">
        <f>IFERROR(VLOOKUP(A7425,hoja!$A$2:$E$1370,5,FALSE),0)</f>
        <v>MEDELLÍN</v>
      </c>
      <c r="D7425" s="23">
        <f>IFERROR(VLOOKUP(A7425,hoja!A:D,3,FALSE),0)</f>
        <v>50443</v>
      </c>
      <c r="E7425" s="23" t="s">
        <v>720</v>
      </c>
      <c r="F7425" s="23" t="str">
        <f>IFERROR(VLOOKUP(E7425,hoja!$A$2:$E$6970,4,FALSE),0)</f>
        <v>COSTA</v>
      </c>
      <c r="G7425" s="23" t="str">
        <f>IFERROR(VLOOKUP(E7425,hoja!$A$2:$E$970,5,FALSE),0)</f>
        <v>RIOHACHA</v>
      </c>
      <c r="H7425" s="103" t="str">
        <f>IFERROR(VLOOKUP(E7425,hoja!A:C,3,FALSE),0)</f>
        <v>0239</v>
      </c>
      <c r="I7425" s="24" t="str">
        <f t="shared" si="2223"/>
        <v>504430239</v>
      </c>
      <c r="K7425" s="23">
        <f>1007-9</f>
        <v>998</v>
      </c>
      <c r="L7425" s="23" t="str">
        <f t="shared" si="2224"/>
        <v>NACIONAL</v>
      </c>
      <c r="M7425" s="23" t="s">
        <v>618</v>
      </c>
      <c r="N7425" s="23" t="str" cm="1">
        <f t="array" ref="N7425">IFERROR(IF(M7425="Principal","LES_ACTIVE",LES_INACTIVE),0)</f>
        <v>LES_ACTIVE</v>
      </c>
      <c r="O7425" s="23">
        <f t="shared" si="2225"/>
        <v>8</v>
      </c>
      <c r="P7425" s="23" t="str">
        <f t="shared" si="2226"/>
        <v>504430239Principal</v>
      </c>
    </row>
    <row r="7426" spans="1:16" ht="15" hidden="1" customHeight="1">
      <c r="A7426" s="26" t="s">
        <v>617</v>
      </c>
      <c r="B7426" s="23" t="str">
        <f>IFERROR(VLOOKUP(A7426,hoja!$A$2:$E$970,4,FALSE),0)</f>
        <v>ANTIOQUIA</v>
      </c>
      <c r="C7426" s="23" t="str">
        <f>IFERROR(VLOOKUP(A7426,hoja!$A$2:$E$1370,5,FALSE),0)</f>
        <v>MEDELLÍN</v>
      </c>
      <c r="D7426" s="23">
        <f>IFERROR(VLOOKUP(A7426,hoja!A:D,3,FALSE),0)</f>
        <v>50443</v>
      </c>
      <c r="E7426" s="23" t="s">
        <v>700</v>
      </c>
      <c r="F7426" s="23" t="str">
        <f>IFERROR(VLOOKUP(E7426,hoja!$A$2:$E$6970,4,FALSE),0)</f>
        <v>SANTANDER</v>
      </c>
      <c r="G7426" s="23" t="str">
        <f>IFERROR(VLOOKUP(E7426,hoja!$A$2:$E$970,5,FALSE),0)</f>
        <v>CHIQUINQUIRÁ</v>
      </c>
      <c r="H7426" s="103" t="str">
        <f>IFERROR(VLOOKUP(E7426,hoja!A:C,3,FALSE),0)</f>
        <v>0444</v>
      </c>
      <c r="I7426" s="24" t="str">
        <f t="shared" si="2223"/>
        <v>504430444</v>
      </c>
      <c r="K7426" s="23">
        <v>534</v>
      </c>
      <c r="L7426" s="23" t="str">
        <f>IF(B7426=F7426,"REGIONAL","NACIONAL")</f>
        <v>NACIONAL</v>
      </c>
      <c r="M7426" s="23" t="s">
        <v>618</v>
      </c>
      <c r="N7426" s="23" t="str" cm="1">
        <f t="array" ref="N7426">IFERROR(IF(M7426="Principal","LES_ACTIVE",LES_INACTIVE),0)</f>
        <v>LES_ACTIVE</v>
      </c>
      <c r="O7426" s="23">
        <f t="shared" si="2225"/>
        <v>12</v>
      </c>
      <c r="P7426" s="23" t="str">
        <f t="shared" si="2226"/>
        <v>504430444Principal</v>
      </c>
    </row>
    <row r="7427" spans="1:16" ht="15" hidden="1" customHeight="1">
      <c r="A7427" s="26" t="s">
        <v>617</v>
      </c>
      <c r="B7427" s="23" t="str">
        <f>IFERROR(VLOOKUP(A7427,hoja!$A$2:$E$970,4,FALSE),0)</f>
        <v>ANTIOQUIA</v>
      </c>
      <c r="C7427" s="23" t="str">
        <f>IFERROR(VLOOKUP(A7427,hoja!$A$2:$E$1370,5,FALSE),0)</f>
        <v>MEDELLÍN</v>
      </c>
      <c r="D7427" s="23">
        <f>IFERROR(VLOOKUP(A7427,hoja!A:D,3,FALSE),0)</f>
        <v>50443</v>
      </c>
      <c r="E7427" s="23" t="s">
        <v>699</v>
      </c>
      <c r="F7427" s="23" t="str">
        <f>IFERROR(VLOOKUP(E7427,hoja!$A$2:$E$6970,4,FALSE),0)</f>
        <v>ANTIOQUIA</v>
      </c>
      <c r="G7427" s="23" t="str">
        <f>IFERROR(VLOOKUP(E7427,hoja!$A$2:$E$970,5,FALSE),0)</f>
        <v>CHIGORODÓ</v>
      </c>
      <c r="H7427" s="103" t="str">
        <f>IFERROR(VLOOKUP(E7427,hoja!A:C,3,FALSE),0)</f>
        <v>0074</v>
      </c>
      <c r="I7427" s="24" t="str">
        <f t="shared" si="2223"/>
        <v>504430074</v>
      </c>
      <c r="J7427" s="23">
        <v>21.799999999988358</v>
      </c>
      <c r="K7427" s="23">
        <f>293.682+9</f>
        <v>302.68200000000002</v>
      </c>
      <c r="L7427" s="23" t="str">
        <f t="shared" ref="L7427:L7429" si="2227">IF(B7427=F7427,"REGIONAL","NACIONAL")</f>
        <v>REGIONAL</v>
      </c>
      <c r="M7427" s="23" t="s">
        <v>618</v>
      </c>
      <c r="N7427" s="23" t="str" cm="1">
        <f t="array" ref="N7427">IFERROR(IF(M7427="Principal","LES_ACTIVE",LES_INACTIVE),0)</f>
        <v>LES_ACTIVE</v>
      </c>
      <c r="O7427" s="23">
        <f t="shared" si="2225"/>
        <v>16</v>
      </c>
      <c r="P7427" s="23" t="str">
        <f t="shared" si="2226"/>
        <v>504430074Principal</v>
      </c>
    </row>
    <row r="7428" spans="1:16" ht="15" hidden="1" customHeight="1">
      <c r="A7428" s="26" t="s">
        <v>1173</v>
      </c>
      <c r="B7428" s="23" t="str">
        <f>IFERROR(VLOOKUP(A7428,hoja!$A$2:$E$970,4,FALSE),0)</f>
        <v>COSTA</v>
      </c>
      <c r="C7428" s="23" t="str">
        <f>IFERROR(VLOOKUP(A7428,hoja!$A$2:$E$1370,5,FALSE),0)</f>
        <v>MALAMBO</v>
      </c>
      <c r="D7428" s="23" t="str">
        <f>IFERROR(VLOOKUP(A7428,hoja!A:D,3,FALSE),0)</f>
        <v>50257</v>
      </c>
      <c r="E7428" s="23" t="s">
        <v>676</v>
      </c>
      <c r="F7428" s="23" t="str">
        <f>IFERROR(VLOOKUP(E7428,hoja!$A$2:$E$6970,4,FALSE),0)</f>
        <v>COSTA</v>
      </c>
      <c r="G7428" s="23" t="str">
        <f>IFERROR(VLOOKUP(E7428,hoja!$A$2:$E$970,5,FALSE),0)</f>
        <v>BARRANQUILLA</v>
      </c>
      <c r="H7428" s="103" t="str">
        <f>IFERROR(VLOOKUP(E7428,hoja!A:C,3,FALSE),0)</f>
        <v>3000</v>
      </c>
      <c r="I7428" s="24" t="str">
        <f t="shared" si="2223"/>
        <v>502573000</v>
      </c>
      <c r="J7428" s="23">
        <v>0.95902777774608694</v>
      </c>
      <c r="K7428" s="23">
        <v>20.765000000000001</v>
      </c>
      <c r="L7428" s="23" t="str">
        <f t="shared" si="2227"/>
        <v>REGIONAL</v>
      </c>
      <c r="M7428" s="23" t="s">
        <v>618</v>
      </c>
      <c r="N7428" s="23" t="str" cm="1">
        <f t="array" ref="N7428">IFERROR(IF(M7428="Principal","LES_ACTIVE",LES_INACTIVE),0)</f>
        <v>LES_ACTIVE</v>
      </c>
      <c r="O7428" s="23">
        <f t="shared" si="2225"/>
        <v>25</v>
      </c>
      <c r="P7428" s="23" t="str">
        <f t="shared" si="2226"/>
        <v>502573000Principal</v>
      </c>
    </row>
    <row r="7429" spans="1:16" ht="15" hidden="1" customHeight="1">
      <c r="A7429" s="26" t="s">
        <v>819</v>
      </c>
      <c r="B7429" s="23" t="str">
        <f>IFERROR(VLOOKUP(A7429,hoja!$A$2:$E$970,4,FALSE),0)</f>
        <v>OCCIDENTE</v>
      </c>
      <c r="C7429" s="23" t="str">
        <f>IFERROR(VLOOKUP(A7429,hoja!$A$2:$E$1370,5,FALSE),0)</f>
        <v>BUENAVENTURA</v>
      </c>
      <c r="D7429" s="23" t="str">
        <f>IFERROR(VLOOKUP(A7429,hoja!A:D,3,FALSE),0)</f>
        <v>3001</v>
      </c>
      <c r="E7429" s="40" t="s">
        <v>1216</v>
      </c>
      <c r="F7429" s="23" t="str">
        <f>IFERROR(VLOOKUP(E7429,hoja!$A$2:$E$6970,4,FALSE),0)</f>
        <v>COSTA</v>
      </c>
      <c r="G7429" s="23" t="str">
        <f>IFERROR(VLOOKUP(E7429,hoja!$A$2:$E$970,5,FALSE),0)</f>
        <v>BARRANQUILLA</v>
      </c>
      <c r="H7429" s="103" t="str">
        <f>IFERROR(VLOOKUP(E7429,hoja!A:C,3,FALSE),0)</f>
        <v>1486</v>
      </c>
      <c r="I7429" s="24" t="str">
        <f t="shared" si="2223"/>
        <v>30011486</v>
      </c>
      <c r="K7429" s="23">
        <v>548</v>
      </c>
      <c r="L7429" s="23" t="str">
        <f t="shared" si="2227"/>
        <v>NACIONAL</v>
      </c>
      <c r="M7429" s="23" t="s">
        <v>618</v>
      </c>
      <c r="N7429" s="23" t="str" cm="1">
        <f t="array" ref="N7429">IFERROR(IF(M7429="Principal","LES_ACTIVE",LES_INACTIVE),0)</f>
        <v>LES_ACTIVE</v>
      </c>
      <c r="O7429" s="23">
        <f t="shared" si="2225"/>
        <v>12</v>
      </c>
      <c r="P7429" s="23" t="str">
        <f t="shared" si="2226"/>
        <v>30011486Principal</v>
      </c>
    </row>
    <row r="7430" spans="1:16" ht="15" hidden="1" customHeight="1">
      <c r="A7430" s="40" t="s">
        <v>1325</v>
      </c>
      <c r="B7430" s="23" t="str">
        <f>IFERROR(VLOOKUP(A7430,hoja!$A$2:$E$970,4,FALSE),0)</f>
        <v>COSTA</v>
      </c>
      <c r="C7430" s="23" t="str">
        <f>IFERROR(VLOOKUP(A7430,hoja!$A$2:$E$1370,5,FALSE),0)</f>
        <v>CARTAGENA</v>
      </c>
      <c r="D7430" s="23" t="str">
        <f>IFERROR(VLOOKUP(A7430,hoja!A:D,3,FALSE),0)</f>
        <v>50677</v>
      </c>
      <c r="E7430" s="40" t="s">
        <v>645</v>
      </c>
      <c r="F7430" s="23" t="str">
        <f>IFERROR(VLOOKUP(E7430,hoja!$A$2:$E$6970,4,FALSE),0)</f>
        <v>OCCIDENTE</v>
      </c>
      <c r="G7430" s="23" t="str">
        <f>IFERROR(VLOOKUP(E7430,hoja!$A$2:$E$970,5,FALSE),0)</f>
        <v>CALI</v>
      </c>
      <c r="H7430" s="103" t="str">
        <f>IFERROR(VLOOKUP(E7430,hoja!A:C,3,FALSE),0)</f>
        <v>0410</v>
      </c>
      <c r="I7430" s="24" t="str">
        <f t="shared" ref="I7430:I7458" si="2228">D7430&amp;H7430</f>
        <v>506770410</v>
      </c>
      <c r="K7430" s="23">
        <v>1079</v>
      </c>
      <c r="L7430" s="23" t="str">
        <f t="shared" ref="L7430:L7458" si="2229">IF(B7430=F7430,"REGIONAL","NACIONAL")</f>
        <v>NACIONAL</v>
      </c>
      <c r="M7430" s="23" t="s">
        <v>618</v>
      </c>
      <c r="N7430" s="23" t="str" cm="1">
        <f t="array" ref="N7430">IFERROR(IF(M7430="Principal","LES_ACTIVE",LES_INACTIVE),0)</f>
        <v>LES_ACTIVE</v>
      </c>
      <c r="O7430" s="23">
        <f t="shared" ref="O7430:O7458" si="2230">IF(K7430&lt;=250,25,IF(K7430&lt;=500,16,IF(K7430&lt;=800,12,IF(K7430&lt;=1100,8,IF(K7430&lt;=1400,6,IF(K7430&lt;=1700,5))))))</f>
        <v>8</v>
      </c>
      <c r="P7430" s="23" t="str">
        <f t="shared" ref="P7430:P7458" si="2231">D7430&amp;H7430&amp;M7430</f>
        <v>506770410Principal</v>
      </c>
    </row>
    <row r="7431" spans="1:16" ht="15" hidden="1" customHeight="1">
      <c r="A7431" s="40" t="s">
        <v>1413</v>
      </c>
      <c r="B7431" s="23" t="str">
        <f>IFERROR(VLOOKUP(A7431,hoja!$A$2:$E$970,4,FALSE),0)</f>
        <v>CENTRO</v>
      </c>
      <c r="C7431" s="23" t="str">
        <f>IFERROR(VLOOKUP(A7431,hoja!$A$2:$E$1370,5,FALSE),0)</f>
        <v>BOGOTÁ</v>
      </c>
      <c r="D7431" s="23" t="str">
        <f>IFERROR(VLOOKUP(A7431,hoja!A:D,3,FALSE),0)</f>
        <v>50601</v>
      </c>
      <c r="E7431" s="40" t="s">
        <v>635</v>
      </c>
      <c r="F7431" s="23" t="str">
        <f>IFERROR(VLOOKUP(E7431,hoja!$A$2:$E$6970,4,FALSE),0)</f>
        <v>CENTRO</v>
      </c>
      <c r="G7431" s="23" t="str">
        <f>IFERROR(VLOOKUP(E7431,hoja!$A$2:$E$970,5,FALSE),0)</f>
        <v>BOGOTÁ</v>
      </c>
      <c r="H7431" s="103" t="str">
        <f>IFERROR(VLOOKUP(E7431,hoja!A:C,3,FALSE),0)</f>
        <v>0021</v>
      </c>
      <c r="I7431" s="24" t="str">
        <f t="shared" si="2228"/>
        <v>506010021</v>
      </c>
      <c r="K7431" s="23">
        <v>21</v>
      </c>
      <c r="L7431" s="23" t="str">
        <f t="shared" si="2229"/>
        <v>REGIONAL</v>
      </c>
      <c r="M7431" s="23" t="s">
        <v>618</v>
      </c>
      <c r="N7431" s="23" t="str" cm="1">
        <f t="array" ref="N7431">IFERROR(IF(M7431="Principal","LES_ACTIVE",LES_INACTIVE),0)</f>
        <v>LES_ACTIVE</v>
      </c>
      <c r="O7431" s="23">
        <f t="shared" si="2230"/>
        <v>25</v>
      </c>
      <c r="P7431" s="23" t="str">
        <f t="shared" si="2231"/>
        <v>506010021Principal</v>
      </c>
    </row>
    <row r="7432" spans="1:16" ht="15" hidden="1" customHeight="1">
      <c r="A7432" s="40" t="s">
        <v>1059</v>
      </c>
      <c r="B7432" s="23" t="str">
        <f>IFERROR(VLOOKUP(A7432,hoja!$A$2:$E$970,4,FALSE),0)</f>
        <v>ANTIOQUIA</v>
      </c>
      <c r="C7432" s="23" t="str">
        <f>IFERROR(VLOOKUP(A7432,hoja!$A$2:$E$1370,5,FALSE),0)</f>
        <v>MEDELLÍN</v>
      </c>
      <c r="D7432" s="23" t="str">
        <f>IFERROR(VLOOKUP(A7432,hoja!A:D,3,FALSE),0)</f>
        <v>0043</v>
      </c>
      <c r="E7432" s="40" t="s">
        <v>1528</v>
      </c>
      <c r="F7432" s="23" t="str">
        <f>IFERROR(VLOOKUP(E7432,hoja!$A$2:$E$6970,4,FALSE),0)</f>
        <v>ANTIOQUIA</v>
      </c>
      <c r="G7432" s="23" t="str">
        <f>IFERROR(VLOOKUP(E7432,hoja!$A$2:$E$970,5,FALSE),0)</f>
        <v>MEDELLÍN</v>
      </c>
      <c r="H7432" s="103" t="str">
        <f>IFERROR(VLOOKUP(E7432,hoja!A:C,3,FALSE),0)</f>
        <v>50476</v>
      </c>
      <c r="I7432" s="24" t="str">
        <f t="shared" si="2228"/>
        <v>004350476</v>
      </c>
      <c r="K7432" s="23">
        <v>12</v>
      </c>
      <c r="L7432" s="23" t="str">
        <f t="shared" si="2229"/>
        <v>REGIONAL</v>
      </c>
      <c r="M7432" s="23" t="s">
        <v>618</v>
      </c>
      <c r="N7432" s="23" t="str" cm="1">
        <f t="array" ref="N7432">IFERROR(IF(M7432="Principal","LES_ACTIVE",LES_INACTIVE),0)</f>
        <v>LES_ACTIVE</v>
      </c>
      <c r="O7432" s="23">
        <f t="shared" si="2230"/>
        <v>25</v>
      </c>
      <c r="P7432" s="23" t="str">
        <f t="shared" si="2231"/>
        <v>004350476Principal</v>
      </c>
    </row>
    <row r="7433" spans="1:16" ht="15" hidden="1" customHeight="1">
      <c r="A7433" s="40" t="s">
        <v>617</v>
      </c>
      <c r="B7433" s="23" t="str">
        <f>IFERROR(VLOOKUP(A7433,hoja!$A$2:$E$970,4,FALSE),0)</f>
        <v>ANTIOQUIA</v>
      </c>
      <c r="C7433" s="23" t="str">
        <f>IFERROR(VLOOKUP(A7433,hoja!$A$2:$E$1370,5,FALSE),0)</f>
        <v>MEDELLÍN</v>
      </c>
      <c r="D7433" s="23">
        <f>IFERROR(VLOOKUP(A7433,hoja!A:D,3,FALSE),0)</f>
        <v>50443</v>
      </c>
      <c r="E7433" s="40" t="s">
        <v>666</v>
      </c>
      <c r="F7433" s="23" t="str">
        <f>IFERROR(VLOOKUP(E7433,hoja!$A$2:$E$6970,4,FALSE),0)</f>
        <v>COSTA</v>
      </c>
      <c r="G7433" s="23" t="str">
        <f>IFERROR(VLOOKUP(E7433,hoja!$A$2:$E$970,5,FALSE),0)</f>
        <v>SINCELEJO</v>
      </c>
      <c r="H7433" s="103" t="str">
        <f>IFERROR(VLOOKUP(E7433,hoja!A:C,3,FALSE),0)</f>
        <v>0382</v>
      </c>
      <c r="I7433" s="24" t="str">
        <f t="shared" si="2228"/>
        <v>504430382</v>
      </c>
      <c r="K7433" s="23">
        <v>452</v>
      </c>
      <c r="L7433" s="23" t="str">
        <f t="shared" si="2229"/>
        <v>NACIONAL</v>
      </c>
      <c r="M7433" s="23" t="s">
        <v>618</v>
      </c>
      <c r="N7433" s="23" t="str" cm="1">
        <f t="array" ref="N7433">IFERROR(IF(M7433="Principal","LES_ACTIVE",LES_INACTIVE),0)</f>
        <v>LES_ACTIVE</v>
      </c>
      <c r="O7433" s="23">
        <f t="shared" si="2230"/>
        <v>16</v>
      </c>
      <c r="P7433" s="23" t="str">
        <f t="shared" si="2231"/>
        <v>504430382Principal</v>
      </c>
    </row>
    <row r="7434" spans="1:16" ht="15" hidden="1" customHeight="1">
      <c r="A7434" s="40" t="s">
        <v>1325</v>
      </c>
      <c r="B7434" s="23" t="str">
        <f>IFERROR(VLOOKUP(A7434,hoja!$A$2:$E$970,4,FALSE),0)</f>
        <v>COSTA</v>
      </c>
      <c r="C7434" s="23" t="str">
        <f>IFERROR(VLOOKUP(A7434,hoja!$A$2:$E$1370,5,FALSE),0)</f>
        <v>CARTAGENA</v>
      </c>
      <c r="D7434" s="23" t="str">
        <f>IFERROR(VLOOKUP(A7434,hoja!A:D,3,FALSE),0)</f>
        <v>50677</v>
      </c>
      <c r="E7434" s="40" t="s">
        <v>743</v>
      </c>
      <c r="F7434" s="23" t="str">
        <f>IFERROR(VLOOKUP(E7434,hoja!$A$2:$E$6970,4,FALSE),0)</f>
        <v>CENTRO</v>
      </c>
      <c r="G7434" s="23" t="str">
        <f>IFERROR(VLOOKUP(E7434,hoja!$A$2:$E$970,5,FALSE),0)</f>
        <v>BOGOTÁ</v>
      </c>
      <c r="H7434" s="103" t="str">
        <f>IFERROR(VLOOKUP(E7434,hoja!A:C,3,FALSE),0)</f>
        <v>0461</v>
      </c>
      <c r="I7434" s="24" t="str">
        <f t="shared" si="2228"/>
        <v>506770461</v>
      </c>
      <c r="K7434" s="23">
        <v>1076</v>
      </c>
      <c r="L7434" s="23" t="str">
        <f t="shared" si="2229"/>
        <v>NACIONAL</v>
      </c>
      <c r="M7434" s="23" t="s">
        <v>618</v>
      </c>
      <c r="N7434" s="23" t="str" cm="1">
        <f t="array" ref="N7434">IFERROR(IF(M7434="Principal","LES_ACTIVE",LES_INACTIVE),0)</f>
        <v>LES_ACTIVE</v>
      </c>
      <c r="O7434" s="23">
        <f t="shared" si="2230"/>
        <v>8</v>
      </c>
      <c r="P7434" s="23" t="str">
        <f t="shared" si="2231"/>
        <v>506770461Principal</v>
      </c>
    </row>
    <row r="7435" spans="1:16" ht="15" hidden="1" customHeight="1">
      <c r="A7435" s="40" t="s">
        <v>1325</v>
      </c>
      <c r="B7435" s="23" t="str">
        <f>IFERROR(VLOOKUP(A7435,hoja!$A$2:$E$970,4,FALSE),0)</f>
        <v>COSTA</v>
      </c>
      <c r="C7435" s="23" t="str">
        <f>IFERROR(VLOOKUP(A7435,hoja!$A$2:$E$1370,5,FALSE),0)</f>
        <v>CARTAGENA</v>
      </c>
      <c r="D7435" s="23" t="str">
        <f>IFERROR(VLOOKUP(A7435,hoja!A:D,3,FALSE),0)</f>
        <v>50677</v>
      </c>
      <c r="E7435" s="40" t="s">
        <v>641</v>
      </c>
      <c r="F7435" s="23" t="str">
        <f>IFERROR(VLOOKUP(E7435,hoja!$A$2:$E$6970,4,FALSE),0)</f>
        <v>ANTIOQUIA</v>
      </c>
      <c r="G7435" s="23" t="str">
        <f>IFERROR(VLOOKUP(E7435,hoja!$A$2:$E$970,5,FALSE),0)</f>
        <v>MEDELLÍN</v>
      </c>
      <c r="H7435" s="103" t="str">
        <f>IFERROR(VLOOKUP(E7435,hoja!A:C,3,FALSE),0)</f>
        <v>0079</v>
      </c>
      <c r="I7435" s="24" t="str">
        <f t="shared" si="2228"/>
        <v>506770079</v>
      </c>
      <c r="K7435" s="23">
        <v>645</v>
      </c>
      <c r="L7435" s="23" t="str">
        <f t="shared" si="2229"/>
        <v>NACIONAL</v>
      </c>
      <c r="M7435" s="23" t="s">
        <v>618</v>
      </c>
      <c r="N7435" s="23" t="str" cm="1">
        <f t="array" ref="N7435">IFERROR(IF(M7435="Principal","LES_ACTIVE",LES_INACTIVE),0)</f>
        <v>LES_ACTIVE</v>
      </c>
      <c r="O7435" s="23">
        <f t="shared" si="2230"/>
        <v>12</v>
      </c>
      <c r="P7435" s="23" t="str">
        <f t="shared" si="2231"/>
        <v>506770079Principal</v>
      </c>
    </row>
    <row r="7436" spans="1:16" ht="15" hidden="1" customHeight="1">
      <c r="A7436" s="40" t="s">
        <v>617</v>
      </c>
      <c r="B7436" s="23" t="str">
        <f>IFERROR(VLOOKUP(A7436,hoja!$A$2:$E$970,4,FALSE),0)</f>
        <v>ANTIOQUIA</v>
      </c>
      <c r="C7436" s="23" t="str">
        <f>IFERROR(VLOOKUP(A7436,hoja!$A$2:$E$1370,5,FALSE),0)</f>
        <v>MEDELLÍN</v>
      </c>
      <c r="D7436" s="23">
        <f>IFERROR(VLOOKUP(A7436,hoja!A:D,3,FALSE),0)</f>
        <v>50443</v>
      </c>
      <c r="E7436" s="40" t="s">
        <v>1008</v>
      </c>
      <c r="F7436" s="23" t="str">
        <f>IFERROR(VLOOKUP(E7436,hoja!$A$2:$E$6970,4,FALSE),0)</f>
        <v>CENTRO</v>
      </c>
      <c r="G7436" s="23" t="str">
        <f>IFERROR(VLOOKUP(E7436,hoja!$A$2:$E$970,5,FALSE),0)</f>
        <v>CAQUEZA</v>
      </c>
      <c r="H7436" s="103" t="str">
        <f>IFERROR(VLOOKUP(E7436,hoja!A:C,3,FALSE),0)</f>
        <v>0462</v>
      </c>
      <c r="I7436" s="24" t="str">
        <f t="shared" si="2228"/>
        <v>504430462</v>
      </c>
      <c r="K7436" s="23">
        <v>473</v>
      </c>
      <c r="L7436" s="23" t="str">
        <f t="shared" si="2229"/>
        <v>NACIONAL</v>
      </c>
      <c r="M7436" s="23" t="s">
        <v>618</v>
      </c>
      <c r="N7436" s="23" t="str" cm="1">
        <f t="array" ref="N7436">IFERROR(IF(M7436="Principal","LES_ACTIVE",LES_INACTIVE),0)</f>
        <v>LES_ACTIVE</v>
      </c>
      <c r="O7436" s="23">
        <f t="shared" si="2230"/>
        <v>16</v>
      </c>
      <c r="P7436" s="23" t="str">
        <f t="shared" si="2231"/>
        <v>504430462Principal</v>
      </c>
    </row>
    <row r="7437" spans="1:16" ht="15" hidden="1" customHeight="1">
      <c r="A7437" s="40" t="s">
        <v>686</v>
      </c>
      <c r="B7437" s="23" t="str">
        <f>IFERROR(VLOOKUP(A7437,hoja!$A$2:$E$970,4,FALSE),0)</f>
        <v>SANTANDER</v>
      </c>
      <c r="C7437" s="23" t="str">
        <f>IFERROR(VLOOKUP(A7437,hoja!$A$2:$E$1370,5,FALSE),0)</f>
        <v>BARRANCABERMEJA</v>
      </c>
      <c r="D7437" s="23" t="str">
        <f>IFERROR(VLOOKUP(A7437,hoja!A:D,3,FALSE),0)</f>
        <v>0424</v>
      </c>
      <c r="E7437" s="40" t="s">
        <v>661</v>
      </c>
      <c r="F7437" s="23" t="str">
        <f>IFERROR(VLOOKUP(E7437,hoja!$A$2:$E$6970,4,FALSE),0)</f>
        <v>COSTA</v>
      </c>
      <c r="G7437" s="23" t="str">
        <f>IFERROR(VLOOKUP(E7437,hoja!$A$2:$E$970,5,FALSE),0)</f>
        <v>CARTAGENA</v>
      </c>
      <c r="H7437" s="103" t="str">
        <f>IFERROR(VLOOKUP(E7437,hoja!A:C,3,FALSE),0)</f>
        <v>0113</v>
      </c>
      <c r="I7437" s="24" t="str">
        <f t="shared" si="2228"/>
        <v>04240113</v>
      </c>
      <c r="K7437" s="23">
        <v>716</v>
      </c>
      <c r="L7437" s="23" t="str">
        <f t="shared" si="2229"/>
        <v>NACIONAL</v>
      </c>
      <c r="M7437" s="23" t="s">
        <v>618</v>
      </c>
      <c r="N7437" s="23" t="str" cm="1">
        <f t="array" ref="N7437">IFERROR(IF(M7437="Principal","LES_ACTIVE",LES_INACTIVE),0)</f>
        <v>LES_ACTIVE</v>
      </c>
      <c r="O7437" s="23">
        <f t="shared" si="2230"/>
        <v>12</v>
      </c>
      <c r="P7437" s="23" t="str">
        <f t="shared" si="2231"/>
        <v>04240113Principal</v>
      </c>
    </row>
    <row r="7438" spans="1:16" ht="15" hidden="1" customHeight="1">
      <c r="A7438" s="40" t="s">
        <v>1413</v>
      </c>
      <c r="B7438" s="23" t="str">
        <f>IFERROR(VLOOKUP(A7438,hoja!$A$2:$E$970,4,FALSE),0)</f>
        <v>CENTRO</v>
      </c>
      <c r="C7438" s="23" t="str">
        <f>IFERROR(VLOOKUP(A7438,hoja!$A$2:$E$1370,5,FALSE),0)</f>
        <v>BOGOTÁ</v>
      </c>
      <c r="D7438" s="23" t="str">
        <f>IFERROR(VLOOKUP(A7438,hoja!A:D,3,FALSE),0)</f>
        <v>50601</v>
      </c>
      <c r="E7438" s="40" t="s">
        <v>1117</v>
      </c>
      <c r="F7438" s="23" t="str">
        <f>IFERROR(VLOOKUP(E7438,hoja!$A$2:$E$6970,4,FALSE),0)</f>
        <v>CENTRO</v>
      </c>
      <c r="G7438" s="23" t="str">
        <f>IFERROR(VLOOKUP(E7438,hoja!$A$2:$E$970,5,FALSE),0)</f>
        <v>BOGOTÁ</v>
      </c>
      <c r="H7438" s="103" t="str">
        <f>IFERROR(VLOOKUP(E7438,hoja!A:C,3,FALSE),0)</f>
        <v>50525</v>
      </c>
      <c r="I7438" s="24" t="str">
        <f t="shared" si="2228"/>
        <v>5060150525</v>
      </c>
      <c r="K7438" s="23">
        <v>27</v>
      </c>
      <c r="L7438" s="23" t="str">
        <f t="shared" si="2229"/>
        <v>REGIONAL</v>
      </c>
      <c r="M7438" s="23" t="s">
        <v>618</v>
      </c>
      <c r="N7438" s="23" t="str" cm="1">
        <f t="array" ref="N7438">IFERROR(IF(M7438="Principal","LES_ACTIVE",LES_INACTIVE),0)</f>
        <v>LES_ACTIVE</v>
      </c>
      <c r="O7438" s="23">
        <f t="shared" si="2230"/>
        <v>25</v>
      </c>
      <c r="P7438" s="23" t="str">
        <f t="shared" si="2231"/>
        <v>5060150525Principal</v>
      </c>
    </row>
    <row r="7439" spans="1:16" ht="15" hidden="1" customHeight="1">
      <c r="A7439" s="40" t="s">
        <v>687</v>
      </c>
      <c r="B7439" s="23" t="str">
        <f>IFERROR(VLOOKUP(A7439,hoja!$A$2:$E$970,4,FALSE),0)</f>
        <v>OCCIDENTE</v>
      </c>
      <c r="C7439" s="23" t="str">
        <f>IFERROR(VLOOKUP(A7439,hoja!$A$2:$E$1370,5,FALSE),0)</f>
        <v>TULUÁ</v>
      </c>
      <c r="D7439" s="23" t="str">
        <f>IFERROR(VLOOKUP(A7439,hoja!A:D,3,FALSE),0)</f>
        <v>2007</v>
      </c>
      <c r="E7439" s="40" t="s">
        <v>809</v>
      </c>
      <c r="F7439" s="23" t="str">
        <f>IFERROR(VLOOKUP(E7439,hoja!$A$2:$E$6970,4,FALSE),0)</f>
        <v>OCCIDENTE</v>
      </c>
      <c r="G7439" s="23" t="str">
        <f>IFERROR(VLOOKUP(E7439,hoja!$A$2:$E$970,5,FALSE),0)</f>
        <v>MANIZALES</v>
      </c>
      <c r="H7439" s="103" t="str">
        <f>IFERROR(VLOOKUP(E7439,hoja!A:C,3,FALSE),0)</f>
        <v>50371</v>
      </c>
      <c r="I7439" s="24" t="str">
        <f t="shared" si="2228"/>
        <v>200750371</v>
      </c>
      <c r="K7439" s="23">
        <v>180</v>
      </c>
      <c r="L7439" s="23" t="str">
        <f t="shared" si="2229"/>
        <v>REGIONAL</v>
      </c>
      <c r="M7439" s="23" t="s">
        <v>618</v>
      </c>
      <c r="N7439" s="23" t="str" cm="1">
        <f t="array" ref="N7439">IFERROR(IF(M7439="Principal","LES_ACTIVE",LES_INACTIVE),0)</f>
        <v>LES_ACTIVE</v>
      </c>
      <c r="O7439" s="23">
        <f t="shared" si="2230"/>
        <v>25</v>
      </c>
      <c r="P7439" s="23" t="str">
        <f t="shared" si="2231"/>
        <v>200750371Principal</v>
      </c>
    </row>
    <row r="7440" spans="1:16" ht="15" hidden="1" customHeight="1">
      <c r="A7440" s="40" t="s">
        <v>1321</v>
      </c>
      <c r="B7440" s="23" t="str">
        <f>IFERROR(VLOOKUP(A7440,hoja!$A$2:$E$970,4,FALSE),0)</f>
        <v>CENTRO</v>
      </c>
      <c r="C7440" s="23" t="str">
        <f>IFERROR(VLOOKUP(A7440,hoja!$A$2:$E$1370,5,FALSE),0)</f>
        <v>BOGOTÁ</v>
      </c>
      <c r="D7440" s="23" t="str">
        <f>IFERROR(VLOOKUP(A7440,hoja!A:D,3,FALSE),0)</f>
        <v>50644</v>
      </c>
      <c r="E7440" s="40" t="s">
        <v>807</v>
      </c>
      <c r="F7440" s="23" t="str">
        <f>IFERROR(VLOOKUP(E7440,hoja!$A$2:$E$6970,4,FALSE),0)</f>
        <v>CENTRO</v>
      </c>
      <c r="G7440" s="23" t="str">
        <f>IFERROR(VLOOKUP(E7440,hoja!$A$2:$E$970,5,FALSE),0)</f>
        <v>BOGOTÁ</v>
      </c>
      <c r="H7440" s="103" t="str">
        <f>IFERROR(VLOOKUP(E7440,hoja!A:C,3,FALSE),0)</f>
        <v>0460</v>
      </c>
      <c r="I7440" s="24" t="str">
        <f t="shared" si="2228"/>
        <v>506440460</v>
      </c>
      <c r="K7440" s="23">
        <v>12</v>
      </c>
      <c r="L7440" s="23" t="str">
        <f t="shared" si="2229"/>
        <v>REGIONAL</v>
      </c>
      <c r="M7440" s="23" t="s">
        <v>618</v>
      </c>
      <c r="N7440" s="23" t="str" cm="1">
        <f t="array" ref="N7440">IFERROR(IF(M7440="Principal","LES_ACTIVE",LES_INACTIVE),0)</f>
        <v>LES_ACTIVE</v>
      </c>
      <c r="O7440" s="23">
        <f t="shared" si="2230"/>
        <v>25</v>
      </c>
      <c r="P7440" s="23" t="str">
        <f t="shared" si="2231"/>
        <v>506440460Principal</v>
      </c>
    </row>
    <row r="7441" spans="1:16" ht="15" hidden="1" customHeight="1">
      <c r="A7441" s="40" t="s">
        <v>823</v>
      </c>
      <c r="B7441" s="23" t="str">
        <f>IFERROR(VLOOKUP(A7441,hoja!$A$2:$E$970,4,FALSE),0)</f>
        <v>OCCIDENTE</v>
      </c>
      <c r="C7441" s="23" t="str">
        <f>IFERROR(VLOOKUP(A7441,hoja!$A$2:$E$1370,5,FALSE),0)</f>
        <v>MANIZALES</v>
      </c>
      <c r="D7441" s="23" t="str">
        <f>IFERROR(VLOOKUP(A7441,hoja!A:D,3,FALSE),0)</f>
        <v>50181</v>
      </c>
      <c r="E7441" s="40" t="s">
        <v>731</v>
      </c>
      <c r="F7441" s="23" t="str">
        <f>IFERROR(VLOOKUP(E7441,hoja!$A$2:$E$6970,4,FALSE),0)</f>
        <v>SANTANDER</v>
      </c>
      <c r="G7441" s="23" t="str">
        <f>IFERROR(VLOOKUP(E7441,hoja!$A$2:$E$970,5,FALSE),0)</f>
        <v>CÚCUTA</v>
      </c>
      <c r="H7441" s="103" t="str">
        <f>IFERROR(VLOOKUP(E7441,hoja!A:C,3,FALSE),0)</f>
        <v>0438</v>
      </c>
      <c r="I7441" s="24" t="str">
        <f t="shared" si="2228"/>
        <v>501810438</v>
      </c>
      <c r="K7441" s="23">
        <v>695</v>
      </c>
      <c r="L7441" s="23" t="str">
        <f t="shared" si="2229"/>
        <v>NACIONAL</v>
      </c>
      <c r="M7441" s="23" t="s">
        <v>618</v>
      </c>
      <c r="N7441" s="23" t="str" cm="1">
        <f t="array" ref="N7441">IFERROR(IF(M7441="Principal","LES_ACTIVE",LES_INACTIVE),0)</f>
        <v>LES_ACTIVE</v>
      </c>
      <c r="O7441" s="23">
        <f t="shared" si="2230"/>
        <v>12</v>
      </c>
      <c r="P7441" s="23" t="str">
        <f t="shared" si="2231"/>
        <v>501810438Principal</v>
      </c>
    </row>
    <row r="7442" spans="1:16" ht="15" hidden="1" customHeight="1">
      <c r="A7442" s="40" t="s">
        <v>1414</v>
      </c>
      <c r="B7442" s="23" t="str">
        <f>IFERROR(VLOOKUP(A7442,hoja!$A$2:$E$970,4,FALSE),0)</f>
        <v>OCCIDENTE</v>
      </c>
      <c r="C7442" s="23" t="str">
        <f>IFERROR(VLOOKUP(A7442,hoja!$A$2:$E$1370,5,FALSE),0)</f>
        <v>PASTO</v>
      </c>
      <c r="D7442" s="23" t="str">
        <f>IFERROR(VLOOKUP(A7442,hoja!A:D,3,FALSE),0)</f>
        <v>50775</v>
      </c>
      <c r="E7442" s="40" t="s">
        <v>707</v>
      </c>
      <c r="F7442" s="23" t="str">
        <f>IFERROR(VLOOKUP(E7442,hoja!$A$2:$E$6970,4,FALSE),0)</f>
        <v>OCCIDENTE</v>
      </c>
      <c r="G7442" s="23" t="str">
        <f>IFERROR(VLOOKUP(E7442,hoja!$A$2:$E$970,5,FALSE),0)</f>
        <v>IPIALES</v>
      </c>
      <c r="H7442" s="103" t="str">
        <f>IFERROR(VLOOKUP(E7442,hoja!A:C,3,FALSE),0)</f>
        <v>0397</v>
      </c>
      <c r="I7442" s="24" t="str">
        <f t="shared" si="2228"/>
        <v>507750397</v>
      </c>
      <c r="K7442" s="23">
        <v>83</v>
      </c>
      <c r="L7442" s="23" t="str">
        <f t="shared" si="2229"/>
        <v>REGIONAL</v>
      </c>
      <c r="M7442" s="23" t="s">
        <v>618</v>
      </c>
      <c r="N7442" s="23" t="str" cm="1">
        <f t="array" ref="N7442">IFERROR(IF(M7442="Principal","LES_ACTIVE",LES_INACTIVE),0)</f>
        <v>LES_ACTIVE</v>
      </c>
      <c r="O7442" s="23">
        <f t="shared" si="2230"/>
        <v>25</v>
      </c>
      <c r="P7442" s="23" t="str">
        <f t="shared" si="2231"/>
        <v>507750397Principal</v>
      </c>
    </row>
    <row r="7443" spans="1:16" ht="15" hidden="1" customHeight="1">
      <c r="A7443" s="40" t="s">
        <v>642</v>
      </c>
      <c r="B7443" s="23" t="str">
        <f>IFERROR(VLOOKUP(A7443,hoja!$A$2:$E$970,4,FALSE),0)</f>
        <v>COSTA</v>
      </c>
      <c r="C7443" s="23" t="str">
        <f>IFERROR(VLOOKUP(A7443,hoja!$A$2:$E$1370,5,FALSE),0)</f>
        <v>BARRANQUILLA</v>
      </c>
      <c r="D7443" s="23" t="str">
        <f>IFERROR(VLOOKUP(A7443,hoja!A:D,3,FALSE),0)</f>
        <v>0111</v>
      </c>
      <c r="E7443" s="40" t="s">
        <v>1529</v>
      </c>
      <c r="F7443" s="23" t="str">
        <f>IFERROR(VLOOKUP(E7443,hoja!$A$2:$E$6970,4,FALSE),0)</f>
        <v>COSTA</v>
      </c>
      <c r="G7443" s="23" t="str">
        <f>IFERROR(VLOOKUP(E7443,hoja!$A$2:$E$970,5,FALSE),0)</f>
        <v>BARRANQUILLA</v>
      </c>
      <c r="H7443" s="103" t="str">
        <f>IFERROR(VLOOKUP(E7443,hoja!A:C,3,FALSE),0)</f>
        <v>50596</v>
      </c>
      <c r="I7443" s="24" t="str">
        <f t="shared" si="2228"/>
        <v>011150596</v>
      </c>
      <c r="K7443" s="23">
        <v>28</v>
      </c>
      <c r="L7443" s="23" t="str">
        <f t="shared" si="2229"/>
        <v>REGIONAL</v>
      </c>
      <c r="M7443" s="23" t="s">
        <v>618</v>
      </c>
      <c r="N7443" s="23" t="str" cm="1">
        <f t="array" ref="N7443">IFERROR(IF(M7443="Principal","LES_ACTIVE",LES_INACTIVE),0)</f>
        <v>LES_ACTIVE</v>
      </c>
      <c r="O7443" s="23">
        <f t="shared" si="2230"/>
        <v>25</v>
      </c>
      <c r="P7443" s="23" t="str">
        <f t="shared" si="2231"/>
        <v>011150596Principal</v>
      </c>
    </row>
    <row r="7444" spans="1:16" ht="15" hidden="1" customHeight="1">
      <c r="A7444" s="40" t="s">
        <v>1325</v>
      </c>
      <c r="B7444" s="23" t="str">
        <f>IFERROR(VLOOKUP(A7444,hoja!$A$2:$E$970,4,FALSE),0)</f>
        <v>COSTA</v>
      </c>
      <c r="C7444" s="23" t="str">
        <f>IFERROR(VLOOKUP(A7444,hoja!$A$2:$E$1370,5,FALSE),0)</f>
        <v>CARTAGENA</v>
      </c>
      <c r="D7444" s="23" t="str">
        <f>IFERROR(VLOOKUP(A7444,hoja!A:D,3,FALSE),0)</f>
        <v>50677</v>
      </c>
      <c r="E7444" s="40" t="s">
        <v>635</v>
      </c>
      <c r="F7444" s="23" t="str">
        <f>IFERROR(VLOOKUP(E7444,hoja!$A$2:$E$6970,4,FALSE),0)</f>
        <v>CENTRO</v>
      </c>
      <c r="G7444" s="23" t="str">
        <f>IFERROR(VLOOKUP(E7444,hoja!$A$2:$E$970,5,FALSE),0)</f>
        <v>BOGOTÁ</v>
      </c>
      <c r="H7444" s="103" t="str">
        <f>IFERROR(VLOOKUP(E7444,hoja!A:C,3,FALSE),0)</f>
        <v>0021</v>
      </c>
      <c r="I7444" s="24" t="str">
        <f t="shared" si="2228"/>
        <v>506770021</v>
      </c>
      <c r="K7444" s="23">
        <v>1067</v>
      </c>
      <c r="L7444" s="23" t="str">
        <f t="shared" si="2229"/>
        <v>NACIONAL</v>
      </c>
      <c r="M7444" s="23" t="s">
        <v>618</v>
      </c>
      <c r="N7444" s="23" t="str" cm="1">
        <f t="array" ref="N7444">IFERROR(IF(M7444="Principal","LES_ACTIVE",LES_INACTIVE),0)</f>
        <v>LES_ACTIVE</v>
      </c>
      <c r="O7444" s="23">
        <f t="shared" si="2230"/>
        <v>8</v>
      </c>
      <c r="P7444" s="23" t="str">
        <f t="shared" si="2231"/>
        <v>506770021Principal</v>
      </c>
    </row>
    <row r="7445" spans="1:16" ht="15" hidden="1" customHeight="1">
      <c r="A7445" s="40" t="s">
        <v>1321</v>
      </c>
      <c r="B7445" s="23" t="str">
        <f>IFERROR(VLOOKUP(A7445,hoja!$A$2:$E$970,4,FALSE),0)</f>
        <v>CENTRO</v>
      </c>
      <c r="C7445" s="23" t="str">
        <f>IFERROR(VLOOKUP(A7445,hoja!$A$2:$E$1370,5,FALSE),0)</f>
        <v>BOGOTÁ</v>
      </c>
      <c r="D7445" s="23" t="str">
        <f>IFERROR(VLOOKUP(A7445,hoja!A:D,3,FALSE),0)</f>
        <v>50644</v>
      </c>
      <c r="E7445" s="40" t="s">
        <v>635</v>
      </c>
      <c r="F7445" s="23" t="str">
        <f>IFERROR(VLOOKUP(E7445,hoja!$A$2:$E$6970,4,FALSE),0)</f>
        <v>CENTRO</v>
      </c>
      <c r="G7445" s="23" t="str">
        <f>IFERROR(VLOOKUP(E7445,hoja!$A$2:$E$970,5,FALSE),0)</f>
        <v>BOGOTÁ</v>
      </c>
      <c r="H7445" s="103" t="str">
        <f>IFERROR(VLOOKUP(E7445,hoja!A:C,3,FALSE),0)</f>
        <v>0021</v>
      </c>
      <c r="I7445" s="24" t="str">
        <f t="shared" si="2228"/>
        <v>506440021</v>
      </c>
      <c r="K7445" s="23">
        <v>11</v>
      </c>
      <c r="L7445" s="23" t="str">
        <f t="shared" si="2229"/>
        <v>REGIONAL</v>
      </c>
      <c r="M7445" s="23" t="s">
        <v>618</v>
      </c>
      <c r="N7445" s="23" t="str" cm="1">
        <f t="array" ref="N7445">IFERROR(IF(M7445="Principal","LES_ACTIVE",LES_INACTIVE),0)</f>
        <v>LES_ACTIVE</v>
      </c>
      <c r="O7445" s="23">
        <f t="shared" si="2230"/>
        <v>25</v>
      </c>
      <c r="P7445" s="23" t="str">
        <f t="shared" si="2231"/>
        <v>506440021Principal</v>
      </c>
    </row>
    <row r="7446" spans="1:16" ht="15" hidden="1" customHeight="1">
      <c r="A7446" s="40" t="s">
        <v>617</v>
      </c>
      <c r="B7446" s="23" t="str">
        <f>IFERROR(VLOOKUP(A7446,hoja!$A$2:$E$970,4,FALSE),0)</f>
        <v>ANTIOQUIA</v>
      </c>
      <c r="C7446" s="23" t="str">
        <f>IFERROR(VLOOKUP(A7446,hoja!$A$2:$E$1370,5,FALSE),0)</f>
        <v>MEDELLÍN</v>
      </c>
      <c r="D7446" s="23">
        <f>IFERROR(VLOOKUP(A7446,hoja!A:D,3,FALSE),0)</f>
        <v>50443</v>
      </c>
      <c r="E7446" s="40" t="s">
        <v>336</v>
      </c>
      <c r="F7446" s="23" t="str">
        <f>IFERROR(VLOOKUP(E7446,hoja!$A$2:$E$6970,4,FALSE),0)</f>
        <v>CENTRO</v>
      </c>
      <c r="G7446" s="23" t="str">
        <f>IFERROR(VLOOKUP(E7446,hoja!$A$2:$E$970,5,FALSE),0)</f>
        <v>MOSQUERA</v>
      </c>
      <c r="H7446" s="103" t="str">
        <f>IFERROR(VLOOKUP(E7446,hoja!A:C,3,FALSE),0)</f>
        <v>10216</v>
      </c>
      <c r="I7446" s="24" t="str">
        <f t="shared" si="2228"/>
        <v>5044310216</v>
      </c>
      <c r="K7446" s="23">
        <v>405</v>
      </c>
      <c r="L7446" s="23" t="str">
        <f t="shared" si="2229"/>
        <v>NACIONAL</v>
      </c>
      <c r="M7446" s="23" t="s">
        <v>618</v>
      </c>
      <c r="N7446" s="23" t="str" cm="1">
        <f t="array" ref="N7446">IFERROR(IF(M7446="Principal","LES_ACTIVE",LES_INACTIVE),0)</f>
        <v>LES_ACTIVE</v>
      </c>
      <c r="O7446" s="23">
        <f t="shared" si="2230"/>
        <v>16</v>
      </c>
      <c r="P7446" s="23" t="str">
        <f t="shared" si="2231"/>
        <v>5044310216Principal</v>
      </c>
    </row>
    <row r="7447" spans="1:16" ht="15" hidden="1" customHeight="1">
      <c r="A7447" s="40" t="s">
        <v>807</v>
      </c>
      <c r="B7447" s="23" t="str">
        <f>IFERROR(VLOOKUP(A7447,hoja!$A$2:$E$970,4,FALSE),0)</f>
        <v>CENTRO</v>
      </c>
      <c r="C7447" s="23" t="str">
        <f>IFERROR(VLOOKUP(A7447,hoja!$A$2:$E$1370,5,FALSE),0)</f>
        <v>BOGOTÁ</v>
      </c>
      <c r="D7447" s="23" t="str">
        <f>IFERROR(VLOOKUP(A7447,hoja!A:D,3,FALSE),0)</f>
        <v>0460</v>
      </c>
      <c r="E7447" s="40" t="s">
        <v>617</v>
      </c>
      <c r="F7447" s="23" t="str">
        <f>IFERROR(VLOOKUP(E7447,hoja!$A$2:$E$6970,4,FALSE),0)</f>
        <v>ANTIOQUIA</v>
      </c>
      <c r="G7447" s="23" t="str">
        <f>IFERROR(VLOOKUP(E7447,hoja!$A$2:$E$970,5,FALSE),0)</f>
        <v>MEDELLÍN</v>
      </c>
      <c r="H7447" s="103">
        <f>IFERROR(VLOOKUP(E7447,hoja!A:C,3,FALSE),0)</f>
        <v>50443</v>
      </c>
      <c r="I7447" s="24" t="str">
        <f t="shared" si="2228"/>
        <v>046050443</v>
      </c>
      <c r="K7447" s="23">
        <v>432</v>
      </c>
      <c r="L7447" s="23" t="str">
        <f t="shared" si="2229"/>
        <v>NACIONAL</v>
      </c>
      <c r="M7447" s="23" t="s">
        <v>618</v>
      </c>
      <c r="N7447" s="23" t="str" cm="1">
        <f t="array" ref="N7447">IFERROR(IF(M7447="Principal","LES_ACTIVE",LES_INACTIVE),0)</f>
        <v>LES_ACTIVE</v>
      </c>
      <c r="O7447" s="23">
        <f t="shared" si="2230"/>
        <v>16</v>
      </c>
      <c r="P7447" s="23" t="str">
        <f t="shared" si="2231"/>
        <v>046050443Principal</v>
      </c>
    </row>
    <row r="7448" spans="1:16" ht="15" hidden="1" customHeight="1">
      <c r="A7448" s="40" t="s">
        <v>873</v>
      </c>
      <c r="B7448" s="23" t="str">
        <f>IFERROR(VLOOKUP(A7448,hoja!$A$2:$E$970,4,FALSE),0)</f>
        <v>OCCIDENTE</v>
      </c>
      <c r="C7448" s="23" t="str">
        <f>IFERROR(VLOOKUP(A7448,hoja!$A$2:$E$1370,5,FALSE),0)</f>
        <v>MANIZALES</v>
      </c>
      <c r="D7448" s="23" t="str">
        <f>IFERROR(VLOOKUP(A7448,hoja!A:D,3,FALSE),0)</f>
        <v>1711</v>
      </c>
      <c r="E7448" s="40" t="s">
        <v>1200</v>
      </c>
      <c r="F7448" s="23" t="str">
        <f>IFERROR(VLOOKUP(E7448,hoja!$A$2:$E$6970,4,FALSE),0)</f>
        <v>CENTRO</v>
      </c>
      <c r="G7448" s="23" t="str">
        <f>IFERROR(VLOOKUP(E7448,hoja!$A$2:$E$970,5,FALSE),0)</f>
        <v>BOGOTÁ</v>
      </c>
      <c r="H7448" s="103" t="str">
        <f>IFERROR(VLOOKUP(E7448,hoja!A:C,3,FALSE),0)</f>
        <v>50659</v>
      </c>
      <c r="I7448" s="24" t="str">
        <f t="shared" si="2228"/>
        <v>171150659</v>
      </c>
      <c r="K7448" s="23">
        <v>284</v>
      </c>
      <c r="L7448" s="23" t="str">
        <f t="shared" si="2229"/>
        <v>NACIONAL</v>
      </c>
      <c r="M7448" s="23" t="s">
        <v>618</v>
      </c>
      <c r="N7448" s="23" t="str" cm="1">
        <f t="array" ref="N7448">IFERROR(IF(M7448="Principal","LES_ACTIVE",LES_INACTIVE),0)</f>
        <v>LES_ACTIVE</v>
      </c>
      <c r="O7448" s="23">
        <f t="shared" si="2230"/>
        <v>16</v>
      </c>
      <c r="P7448" s="23" t="str">
        <f t="shared" si="2231"/>
        <v>171150659Principal</v>
      </c>
    </row>
    <row r="7449" spans="1:16" ht="15" hidden="1" customHeight="1">
      <c r="A7449" s="40" t="s">
        <v>617</v>
      </c>
      <c r="B7449" s="23" t="str">
        <f>IFERROR(VLOOKUP(A7449,hoja!$A$2:$E$970,4,FALSE),0)</f>
        <v>ANTIOQUIA</v>
      </c>
      <c r="C7449" s="23" t="str">
        <f>IFERROR(VLOOKUP(A7449,hoja!$A$2:$E$1370,5,FALSE),0)</f>
        <v>MEDELLÍN</v>
      </c>
      <c r="D7449" s="23">
        <f>IFERROR(VLOOKUP(A7449,hoja!A:D,3,FALSE),0)</f>
        <v>50443</v>
      </c>
      <c r="E7449" s="40" t="s">
        <v>733</v>
      </c>
      <c r="F7449" s="23" t="str">
        <f>IFERROR(VLOOKUP(E7449,hoja!$A$2:$E$6970,4,FALSE),0)</f>
        <v>OCCIDENTE</v>
      </c>
      <c r="G7449" s="23" t="str">
        <f>IFERROR(VLOOKUP(E7449,hoja!$A$2:$E$970,5,FALSE),0)</f>
        <v>PASTO</v>
      </c>
      <c r="H7449" s="103" t="str">
        <f>IFERROR(VLOOKUP(E7449,hoja!A:C,3,FALSE),0)</f>
        <v>0395</v>
      </c>
      <c r="I7449" s="24" t="str">
        <f t="shared" si="2228"/>
        <v>504430395</v>
      </c>
      <c r="K7449" s="23">
        <v>830</v>
      </c>
      <c r="L7449" s="23" t="str">
        <f t="shared" si="2229"/>
        <v>NACIONAL</v>
      </c>
      <c r="M7449" s="23" t="s">
        <v>618</v>
      </c>
      <c r="N7449" s="23" t="str" cm="1">
        <f t="array" ref="N7449">IFERROR(IF(M7449="Principal","LES_ACTIVE",LES_INACTIVE),0)</f>
        <v>LES_ACTIVE</v>
      </c>
      <c r="O7449" s="23">
        <f t="shared" si="2230"/>
        <v>8</v>
      </c>
      <c r="P7449" s="23" t="str">
        <f t="shared" si="2231"/>
        <v>504430395Principal</v>
      </c>
    </row>
    <row r="7450" spans="1:16" ht="15" hidden="1" customHeight="1">
      <c r="A7450" s="40" t="s">
        <v>1325</v>
      </c>
      <c r="B7450" s="23" t="str">
        <f>IFERROR(VLOOKUP(A7450,hoja!$A$2:$E$970,4,FALSE),0)</f>
        <v>COSTA</v>
      </c>
      <c r="C7450" s="23" t="str">
        <f>IFERROR(VLOOKUP(A7450,hoja!$A$2:$E$1370,5,FALSE),0)</f>
        <v>CARTAGENA</v>
      </c>
      <c r="D7450" s="23" t="str">
        <f>IFERROR(VLOOKUP(A7450,hoja!A:D,3,FALSE),0)</f>
        <v>50677</v>
      </c>
      <c r="E7450" s="40" t="s">
        <v>644</v>
      </c>
      <c r="F7450" s="23" t="str">
        <f>IFERROR(VLOOKUP(E7450,hoja!$A$2:$E$6970,4,FALSE),0)</f>
        <v>OCCIDENTE</v>
      </c>
      <c r="G7450" s="23" t="str">
        <f>IFERROR(VLOOKUP(E7450,hoja!$A$2:$E$970,5,FALSE),0)</f>
        <v>PEREIRA</v>
      </c>
      <c r="H7450" s="103" t="str">
        <f>IFERROR(VLOOKUP(E7450,hoja!A:C,3,FALSE),0)</f>
        <v>0198</v>
      </c>
      <c r="I7450" s="24" t="str">
        <f t="shared" si="2228"/>
        <v>506770198</v>
      </c>
      <c r="K7450" s="23">
        <v>890</v>
      </c>
      <c r="L7450" s="23" t="str">
        <f t="shared" si="2229"/>
        <v>NACIONAL</v>
      </c>
      <c r="M7450" s="23" t="s">
        <v>618</v>
      </c>
      <c r="N7450" s="23" t="str" cm="1">
        <f t="array" ref="N7450">IFERROR(IF(M7450="Principal","LES_ACTIVE",LES_INACTIVE),0)</f>
        <v>LES_ACTIVE</v>
      </c>
      <c r="O7450" s="23">
        <f t="shared" si="2230"/>
        <v>8</v>
      </c>
      <c r="P7450" s="23" t="str">
        <f t="shared" si="2231"/>
        <v>506770198Principal</v>
      </c>
    </row>
    <row r="7451" spans="1:16" ht="15" hidden="1" customHeight="1">
      <c r="A7451" s="40" t="s">
        <v>1059</v>
      </c>
      <c r="B7451" s="23" t="str">
        <f>IFERROR(VLOOKUP(A7451,hoja!$A$2:$E$970,4,FALSE),0)</f>
        <v>ANTIOQUIA</v>
      </c>
      <c r="C7451" s="23" t="str">
        <f>IFERROR(VLOOKUP(A7451,hoja!$A$2:$E$1370,5,FALSE),0)</f>
        <v>MEDELLÍN</v>
      </c>
      <c r="D7451" s="23" t="str">
        <f>IFERROR(VLOOKUP(A7451,hoja!A:D,3,FALSE),0)</f>
        <v>0043</v>
      </c>
      <c r="E7451" s="40" t="s">
        <v>1530</v>
      </c>
      <c r="F7451" s="23" t="str">
        <f>IFERROR(VLOOKUP(E7451,hoja!$A$2:$E$6970,4,FALSE),0)</f>
        <v>ANTIOQUIA</v>
      </c>
      <c r="G7451" s="23" t="str">
        <f>IFERROR(VLOOKUP(E7451,hoja!$A$2:$E$970,5,FALSE),0)</f>
        <v>MEDELLÍN</v>
      </c>
      <c r="H7451" s="103" t="str">
        <f>IFERROR(VLOOKUP(E7451,hoja!A:C,3,FALSE),0)</f>
        <v>50873</v>
      </c>
      <c r="I7451" s="24" t="str">
        <f t="shared" si="2228"/>
        <v>004350873</v>
      </c>
      <c r="K7451" s="23">
        <v>12</v>
      </c>
      <c r="L7451" s="23" t="str">
        <f t="shared" si="2229"/>
        <v>REGIONAL</v>
      </c>
      <c r="M7451" s="23" t="s">
        <v>618</v>
      </c>
      <c r="N7451" s="23" t="str" cm="1">
        <f t="array" ref="N7451">IFERROR(IF(M7451="Principal","LES_ACTIVE",LES_INACTIVE),0)</f>
        <v>LES_ACTIVE</v>
      </c>
      <c r="O7451" s="23">
        <f t="shared" si="2230"/>
        <v>25</v>
      </c>
      <c r="P7451" s="23" t="str">
        <f t="shared" si="2231"/>
        <v>004350873Principal</v>
      </c>
    </row>
    <row r="7452" spans="1:16" ht="15" hidden="1" customHeight="1">
      <c r="A7452" s="40" t="s">
        <v>738</v>
      </c>
      <c r="B7452" s="23" t="str">
        <f>IFERROR(VLOOKUP(A7452,hoja!$A$2:$E$970,4,FALSE),0)</f>
        <v>CENTRO</v>
      </c>
      <c r="C7452" s="23" t="str">
        <f>IFERROR(VLOOKUP(A7452,hoja!$A$2:$E$1370,5,FALSE),0)</f>
        <v>RIOSUCIO</v>
      </c>
      <c r="D7452" s="23" t="str">
        <f>IFERROR(VLOOKUP(A7452,hoja!A:D,3,FALSE),0)</f>
        <v>60081</v>
      </c>
      <c r="E7452" s="40" t="s">
        <v>617</v>
      </c>
      <c r="F7452" s="23" t="str">
        <f>IFERROR(VLOOKUP(E7452,hoja!$A$2:$E$6970,4,FALSE),0)</f>
        <v>ANTIOQUIA</v>
      </c>
      <c r="G7452" s="23" t="str">
        <f>IFERROR(VLOOKUP(E7452,hoja!$A$2:$E$970,5,FALSE),0)</f>
        <v>MEDELLÍN</v>
      </c>
      <c r="H7452" s="103">
        <f>IFERROR(VLOOKUP(E7452,hoja!A:C,3,FALSE),0)</f>
        <v>50443</v>
      </c>
      <c r="I7452" s="24" t="str">
        <f t="shared" si="2228"/>
        <v>6008150443</v>
      </c>
      <c r="K7452" s="23">
        <v>198</v>
      </c>
      <c r="L7452" s="23" t="str">
        <f t="shared" si="2229"/>
        <v>NACIONAL</v>
      </c>
      <c r="M7452" s="23" t="s">
        <v>618</v>
      </c>
      <c r="N7452" s="23" t="str" cm="1">
        <f t="array" ref="N7452">IFERROR(IF(M7452="Principal","LES_ACTIVE",LES_INACTIVE),0)</f>
        <v>LES_ACTIVE</v>
      </c>
      <c r="O7452" s="23">
        <f t="shared" si="2230"/>
        <v>25</v>
      </c>
      <c r="P7452" s="23" t="str">
        <f t="shared" si="2231"/>
        <v>6008150443Principal</v>
      </c>
    </row>
    <row r="7453" spans="1:16" ht="15" hidden="1" customHeight="1">
      <c r="A7453" s="40" t="s">
        <v>1491</v>
      </c>
      <c r="B7453" s="23" t="str">
        <f>IFERROR(VLOOKUP(A7453,hoja!$A$2:$E$970,4,FALSE),0)</f>
        <v>COSTA</v>
      </c>
      <c r="C7453" s="23" t="str">
        <f>IFERROR(VLOOKUP(A7453,hoja!$A$2:$E$1370,5,FALSE),0)</f>
        <v>SANTA MARTA</v>
      </c>
      <c r="D7453" s="23" t="str">
        <f>IFERROR(VLOOKUP(A7453,hoja!A:D,3,FALSE),0)</f>
        <v>50842</v>
      </c>
      <c r="E7453" s="40" t="s">
        <v>1492</v>
      </c>
      <c r="F7453" s="23" t="str">
        <f>IFERROR(VLOOKUP(E7453,hoja!$A$2:$E$6970,4,FALSE),0)</f>
        <v>CENTRO</v>
      </c>
      <c r="G7453" s="23" t="str">
        <f>IFERROR(VLOOKUP(E7453,hoja!$A$2:$E$970,5,FALSE),0)</f>
        <v>LA DORADA</v>
      </c>
      <c r="H7453" s="103" t="str">
        <f>IFERROR(VLOOKUP(E7453,hoja!A:C,3,FALSE),0)</f>
        <v>50393</v>
      </c>
      <c r="I7453" s="24" t="str">
        <f t="shared" si="2228"/>
        <v>5084250393</v>
      </c>
      <c r="K7453" s="23">
        <v>756</v>
      </c>
      <c r="L7453" s="23" t="str">
        <f t="shared" si="2229"/>
        <v>NACIONAL</v>
      </c>
      <c r="M7453" s="23" t="s">
        <v>618</v>
      </c>
      <c r="N7453" s="23" t="str" cm="1">
        <f t="array" ref="N7453">IFERROR(IF(M7453="Principal","LES_ACTIVE",LES_INACTIVE),0)</f>
        <v>LES_ACTIVE</v>
      </c>
      <c r="O7453" s="23">
        <f t="shared" si="2230"/>
        <v>12</v>
      </c>
      <c r="P7453" s="23" t="str">
        <f t="shared" si="2231"/>
        <v>5084250393Principal</v>
      </c>
    </row>
    <row r="7454" spans="1:16" ht="15" hidden="1" customHeight="1">
      <c r="A7454" s="40" t="s">
        <v>636</v>
      </c>
      <c r="B7454" s="23" t="str">
        <f>IFERROR(VLOOKUP(A7454,hoja!$A$2:$E$970,4,FALSE),0)</f>
        <v>CENTRO</v>
      </c>
      <c r="C7454" s="23" t="str">
        <f>IFERROR(VLOOKUP(A7454,hoja!$A$2:$E$1370,5,FALSE),0)</f>
        <v>DUITAMA</v>
      </c>
      <c r="D7454" s="23" t="str">
        <f>IFERROR(VLOOKUP(A7454,hoja!A:D,3,FALSE),0)</f>
        <v>0441</v>
      </c>
      <c r="E7454" s="40" t="s">
        <v>1080</v>
      </c>
      <c r="F7454" s="23" t="str">
        <f>IFERROR(VLOOKUP(E7454,hoja!$A$2:$E$6970,4,FALSE),0)</f>
        <v>CENTRO</v>
      </c>
      <c r="G7454" s="23" t="str">
        <f>IFERROR(VLOOKUP(E7454,hoja!$A$2:$E$970,5,FALSE),0)</f>
        <v>VILLAVICENCIO</v>
      </c>
      <c r="H7454" s="103" t="str">
        <f>IFERROR(VLOOKUP(E7454,hoja!A:C,3,FALSE),0)</f>
        <v>0029</v>
      </c>
      <c r="I7454" s="24" t="str">
        <f t="shared" si="2228"/>
        <v>04410029</v>
      </c>
      <c r="K7454" s="23">
        <v>314.18200000000002</v>
      </c>
      <c r="L7454" s="23" t="str">
        <f t="shared" si="2229"/>
        <v>REGIONAL</v>
      </c>
      <c r="M7454" s="23" t="s">
        <v>618</v>
      </c>
      <c r="N7454" s="23" t="str" cm="1">
        <f t="array" ref="N7454">IFERROR(IF(M7454="Principal","LES_ACTIVE",LES_INACTIVE),0)</f>
        <v>LES_ACTIVE</v>
      </c>
      <c r="O7454" s="23">
        <f t="shared" si="2230"/>
        <v>16</v>
      </c>
      <c r="P7454" s="23" t="str">
        <f t="shared" si="2231"/>
        <v>04410029Principal</v>
      </c>
    </row>
    <row r="7455" spans="1:16" ht="15" hidden="1" customHeight="1">
      <c r="A7455" s="40" t="s">
        <v>732</v>
      </c>
      <c r="B7455" s="23" t="str">
        <f>IFERROR(VLOOKUP(A7455,hoja!$A$2:$E$970,4,FALSE),0)</f>
        <v>CENTRO</v>
      </c>
      <c r="C7455" s="23" t="str">
        <f>IFERROR(VLOOKUP(A7455,hoja!$A$2:$E$1370,5,FALSE),0)</f>
        <v>IBAGUÉ</v>
      </c>
      <c r="D7455" s="23" t="str">
        <f>IFERROR(VLOOKUP(A7455,hoja!A:D,3,FALSE),0)</f>
        <v>0389</v>
      </c>
      <c r="E7455" s="40" t="s">
        <v>641</v>
      </c>
      <c r="F7455" s="23" t="str">
        <f>IFERROR(VLOOKUP(E7455,hoja!$A$2:$E$6970,4,FALSE),0)</f>
        <v>ANTIOQUIA</v>
      </c>
      <c r="G7455" s="23" t="str">
        <f>IFERROR(VLOOKUP(E7455,hoja!$A$2:$E$970,5,FALSE),0)</f>
        <v>MEDELLÍN</v>
      </c>
      <c r="H7455" s="103" t="str">
        <f>IFERROR(VLOOKUP(E7455,hoja!A:C,3,FALSE),0)</f>
        <v>0079</v>
      </c>
      <c r="I7455" s="24" t="str">
        <f t="shared" si="2228"/>
        <v>03890079</v>
      </c>
      <c r="K7455" s="23">
        <v>408</v>
      </c>
      <c r="L7455" s="23" t="str">
        <f t="shared" si="2229"/>
        <v>NACIONAL</v>
      </c>
      <c r="M7455" s="23" t="s">
        <v>618</v>
      </c>
      <c r="N7455" s="23" t="str" cm="1">
        <f t="array" ref="N7455">IFERROR(IF(M7455="Principal","LES_ACTIVE",LES_INACTIVE),0)</f>
        <v>LES_ACTIVE</v>
      </c>
      <c r="O7455" s="23">
        <f t="shared" si="2230"/>
        <v>16</v>
      </c>
      <c r="P7455" s="23" t="str">
        <f t="shared" si="2231"/>
        <v>03890079Principal</v>
      </c>
    </row>
    <row r="7456" spans="1:16" ht="15" hidden="1" customHeight="1">
      <c r="A7456" s="40" t="s">
        <v>791</v>
      </c>
      <c r="B7456" s="23" t="str">
        <f>IFERROR(VLOOKUP(A7456,hoja!$A$2:$E$970,4,FALSE),0)</f>
        <v>CENTRO</v>
      </c>
      <c r="C7456" s="23" t="str">
        <f>IFERROR(VLOOKUP(A7456,hoja!$A$2:$E$1370,5,FALSE),0)</f>
        <v>MADRID</v>
      </c>
      <c r="D7456" s="23" t="str">
        <f>IFERROR(VLOOKUP(A7456,hoja!A:D,3,FALSE),0)</f>
        <v>60147</v>
      </c>
      <c r="E7456" s="40" t="s">
        <v>660</v>
      </c>
      <c r="F7456" s="23" t="str">
        <f>IFERROR(VLOOKUP(E7456,hoja!$A$2:$E$6970,4,FALSE),0)</f>
        <v>CENTRO</v>
      </c>
      <c r="G7456" s="23" t="str">
        <f>IFERROR(VLOOKUP(E7456,hoja!$A$2:$E$970,5,FALSE),0)</f>
        <v>BOGOTÁ</v>
      </c>
      <c r="H7456" s="103" t="str">
        <f>IFERROR(VLOOKUP(E7456,hoja!A:C,3,FALSE),0)</f>
        <v>0035</v>
      </c>
      <c r="I7456" s="24" t="str">
        <f t="shared" si="2228"/>
        <v>601470035</v>
      </c>
      <c r="K7456" s="23">
        <v>17</v>
      </c>
      <c r="L7456" s="23" t="str">
        <f t="shared" si="2229"/>
        <v>REGIONAL</v>
      </c>
      <c r="M7456" s="23" t="s">
        <v>618</v>
      </c>
      <c r="N7456" s="23" t="str" cm="1">
        <f t="array" ref="N7456">IFERROR(IF(M7456="Principal","LES_ACTIVE",LES_INACTIVE),0)</f>
        <v>LES_ACTIVE</v>
      </c>
      <c r="O7456" s="23">
        <f t="shared" si="2230"/>
        <v>25</v>
      </c>
      <c r="P7456" s="23" t="str">
        <f t="shared" si="2231"/>
        <v>601470035Principal</v>
      </c>
    </row>
    <row r="7457" spans="1:16" ht="15" hidden="1" customHeight="1">
      <c r="A7457" s="40" t="s">
        <v>710</v>
      </c>
      <c r="B7457" s="23" t="str">
        <f>IFERROR(VLOOKUP(A7457,hoja!$A$2:$E$970,4,FALSE),0)</f>
        <v>CENTRO</v>
      </c>
      <c r="C7457" s="23" t="str">
        <f>IFERROR(VLOOKUP(A7457,hoja!$A$2:$E$1370,5,FALSE),0)</f>
        <v>LA MESA</v>
      </c>
      <c r="D7457" s="23" t="str">
        <f>IFERROR(VLOOKUP(A7457,hoja!A:D,3,FALSE),0)</f>
        <v>0024</v>
      </c>
      <c r="E7457" s="40" t="s">
        <v>791</v>
      </c>
      <c r="F7457" s="23" t="str">
        <f>IFERROR(VLOOKUP(E7457,hoja!$A$2:$E$6970,4,FALSE),0)</f>
        <v>CENTRO</v>
      </c>
      <c r="G7457" s="23" t="str">
        <f>IFERROR(VLOOKUP(E7457,hoja!$A$2:$E$970,5,FALSE),0)</f>
        <v>MADRID</v>
      </c>
      <c r="H7457" s="103" t="str">
        <f>IFERROR(VLOOKUP(E7457,hoja!A:C,3,FALSE),0)</f>
        <v>60147</v>
      </c>
      <c r="I7457" s="24" t="str">
        <f t="shared" si="2228"/>
        <v>002460147</v>
      </c>
      <c r="K7457" s="23">
        <v>53</v>
      </c>
      <c r="L7457" s="23" t="str">
        <f t="shared" si="2229"/>
        <v>REGIONAL</v>
      </c>
      <c r="M7457" s="23" t="s">
        <v>618</v>
      </c>
      <c r="N7457" s="23" t="str" cm="1">
        <f t="array" ref="N7457">IFERROR(IF(M7457="Principal","LES_ACTIVE",LES_INACTIVE),0)</f>
        <v>LES_ACTIVE</v>
      </c>
      <c r="O7457" s="23">
        <f t="shared" si="2230"/>
        <v>25</v>
      </c>
      <c r="P7457" s="23" t="str">
        <f t="shared" si="2231"/>
        <v>002460147Principal</v>
      </c>
    </row>
    <row r="7458" spans="1:16" ht="15" hidden="1" customHeight="1">
      <c r="A7458" s="40" t="s">
        <v>541</v>
      </c>
      <c r="B7458" s="23" t="str">
        <f>IFERROR(VLOOKUP(A7458,hoja!$A$2:$E$970,4,FALSE),0)</f>
        <v>OCCIDENTE</v>
      </c>
      <c r="C7458" s="23" t="str">
        <f>IFERROR(VLOOKUP(A7458,hoja!$A$2:$E$1370,5,FALSE),0)</f>
        <v>PASTO</v>
      </c>
      <c r="D7458" s="23" t="str">
        <f>IFERROR(VLOOKUP(A7458,hoja!A:D,3,FALSE),0)</f>
        <v>50519</v>
      </c>
      <c r="E7458" s="40" t="s">
        <v>707</v>
      </c>
      <c r="F7458" s="23" t="str">
        <f>IFERROR(VLOOKUP(E7458,hoja!$A$2:$E$6970,4,FALSE),0)</f>
        <v>OCCIDENTE</v>
      </c>
      <c r="G7458" s="23" t="str">
        <f>IFERROR(VLOOKUP(E7458,hoja!$A$2:$E$970,5,FALSE),0)</f>
        <v>IPIALES</v>
      </c>
      <c r="H7458" s="103" t="str">
        <f>IFERROR(VLOOKUP(E7458,hoja!A:C,3,FALSE),0)</f>
        <v>0397</v>
      </c>
      <c r="I7458" s="24" t="str">
        <f t="shared" si="2228"/>
        <v>505190397</v>
      </c>
      <c r="K7458" s="23">
        <v>48</v>
      </c>
      <c r="L7458" s="23" t="str">
        <f t="shared" si="2229"/>
        <v>REGIONAL</v>
      </c>
      <c r="M7458" s="23" t="s">
        <v>618</v>
      </c>
      <c r="N7458" s="23" t="str" cm="1">
        <f t="array" ref="N7458">IFERROR(IF(M7458="Principal","LES_ACTIVE",LES_INACTIVE),0)</f>
        <v>LES_ACTIVE</v>
      </c>
      <c r="O7458" s="23">
        <f t="shared" si="2230"/>
        <v>25</v>
      </c>
      <c r="P7458" s="23" t="str">
        <f t="shared" si="2231"/>
        <v>505190397Principal</v>
      </c>
    </row>
    <row r="7459" spans="1:16" ht="15" customHeight="1">
      <c r="A7459" s="23" t="s">
        <v>1492</v>
      </c>
      <c r="B7459" s="23" t="str">
        <f>IFERROR(VLOOKUP(A7459,hoja!$A$2:$E$970,4,FALSE),0)</f>
        <v>CENTRO</v>
      </c>
      <c r="C7459" s="23" t="str">
        <f>IFERROR(VLOOKUP(A7459,hoja!$A$2:$E$1370,5,FALSE),0)</f>
        <v>LA DORADA</v>
      </c>
      <c r="D7459" s="23" t="str">
        <f>IFERROR(VLOOKUP(A7459,hoja!A:D,3,FALSE),0)</f>
        <v>50393</v>
      </c>
      <c r="E7459" t="s">
        <v>1531</v>
      </c>
      <c r="F7459" s="23" t="str">
        <f>IFERROR(VLOOKUP(E7459,hoja!$A$2:$E$6970,4,FALSE),0)</f>
        <v>ANTIOQUIA</v>
      </c>
      <c r="G7459" s="23" t="str">
        <f>IFERROR(VLOOKUP(E7459,hoja!$A$2:$E$970,5,FALSE),0)</f>
        <v>MARINILLA</v>
      </c>
      <c r="H7459" s="103" t="str">
        <f>IFERROR(VLOOKUP(E7459,hoja!A:C,3,FALSE),0)</f>
        <v>50869</v>
      </c>
      <c r="I7459" s="24" t="str">
        <f t="shared" ref="I7459:I7461" si="2232">D7459&amp;H7459</f>
        <v>5039350869</v>
      </c>
      <c r="K7459" s="23">
        <v>199</v>
      </c>
      <c r="L7459" s="23" t="str">
        <f t="shared" ref="L7459:L7461" si="2233">IF(B7459=F7459,"REGIONAL","NACIONAL")</f>
        <v>NACIONAL</v>
      </c>
      <c r="M7459" s="23" t="s">
        <v>618</v>
      </c>
      <c r="N7459" s="23" t="str" cm="1">
        <f t="array" ref="N7459">IFERROR(IF(M7459="Principal","LES_ACTIVE",LES_INACTIVE),0)</f>
        <v>LES_ACTIVE</v>
      </c>
      <c r="O7459" s="23">
        <f t="shared" ref="O7459:O7461" si="2234">IF(K7459&lt;=250,25,IF(K7459&lt;=500,16,IF(K7459&lt;=800,12,IF(K7459&lt;=1100,8,IF(K7459&lt;=1400,6,IF(K7459&lt;=1700,5))))))</f>
        <v>25</v>
      </c>
      <c r="P7459" s="23" t="str">
        <f t="shared" ref="P7459:P7461" si="2235">D7459&amp;H7459&amp;M7459</f>
        <v>5039350869Principal</v>
      </c>
    </row>
    <row r="7460" spans="1:16" ht="15" hidden="1" customHeight="1">
      <c r="A7460" s="26" t="s">
        <v>873</v>
      </c>
      <c r="B7460" s="23" t="str">
        <f>IFERROR(VLOOKUP(A7460,hoja!$A$2:$E$970,4,FALSE),0)</f>
        <v>OCCIDENTE</v>
      </c>
      <c r="C7460" s="23" t="str">
        <f>IFERROR(VLOOKUP(A7460,hoja!$A$2:$E$1370,5,FALSE),0)</f>
        <v>MANIZALES</v>
      </c>
      <c r="D7460" s="23" t="str">
        <f>IFERROR(VLOOKUP(A7460,hoja!A:D,3,FALSE),0)</f>
        <v>1711</v>
      </c>
      <c r="E7460" s="23" t="s">
        <v>641</v>
      </c>
      <c r="F7460" s="23" t="str">
        <f>IFERROR(VLOOKUP(E7460,hoja!$A$2:$E$6970,4,FALSE),0)</f>
        <v>ANTIOQUIA</v>
      </c>
      <c r="G7460" s="23" t="str">
        <f>IFERROR(VLOOKUP(E7460,hoja!$A$2:$E$970,5,FALSE),0)</f>
        <v>MEDELLÍN</v>
      </c>
      <c r="H7460" s="103" t="str">
        <f>IFERROR(VLOOKUP(E7460,hoja!A:C,3,FALSE),0)</f>
        <v>0079</v>
      </c>
      <c r="I7460" s="24" t="str">
        <f t="shared" si="2232"/>
        <v>17110079</v>
      </c>
      <c r="K7460" s="23">
        <v>241</v>
      </c>
      <c r="L7460" s="23" t="str">
        <f t="shared" si="2233"/>
        <v>NACIONAL</v>
      </c>
      <c r="M7460" s="23" t="s">
        <v>671</v>
      </c>
      <c r="N7460" s="23" cm="1">
        <f t="array" aca="1" ref="N7460" ca="1">IFERROR(IF(M7460="Principal","LES_ACTIVE",LES_INACTIVE),0)</f>
        <v>0</v>
      </c>
      <c r="O7460" s="23">
        <f t="shared" si="2234"/>
        <v>25</v>
      </c>
      <c r="P7460" s="23" t="str">
        <f t="shared" si="2235"/>
        <v>17110079Amaga</v>
      </c>
    </row>
    <row r="7461" spans="1:16" ht="15" hidden="1" customHeight="1">
      <c r="A7461" s="89" t="s">
        <v>873</v>
      </c>
      <c r="B7461" s="23" t="str">
        <f>IFERROR(VLOOKUP(A7461,hoja!$A$2:$E$970,4,FALSE),0)</f>
        <v>OCCIDENTE</v>
      </c>
      <c r="C7461" s="23" t="str">
        <f>IFERROR(VLOOKUP(A7461,hoja!$A$2:$E$1370,5,FALSE),0)</f>
        <v>MANIZALES</v>
      </c>
      <c r="D7461" s="23" t="str">
        <f>IFERROR(VLOOKUP(A7461,hoja!A:D,3,FALSE),0)</f>
        <v>1711</v>
      </c>
      <c r="E7461" s="23" t="s">
        <v>672</v>
      </c>
      <c r="F7461" s="23" t="str">
        <f>IFERROR(VLOOKUP(E7461,hoja!$A$2:$E$6970,4,FALSE),0)</f>
        <v>ANTIOQUIA</v>
      </c>
      <c r="G7461" s="23" t="str">
        <f>IFERROR(VLOOKUP(E7461,hoja!$A$2:$E$970,5,FALSE),0)</f>
        <v>MEDELLÍN</v>
      </c>
      <c r="H7461" s="103" t="str">
        <f>IFERROR(VLOOKUP(E7461,hoja!A:C,3,FALSE),0)</f>
        <v>0092</v>
      </c>
      <c r="I7461" s="24" t="str">
        <f t="shared" si="2232"/>
        <v>17110092</v>
      </c>
      <c r="K7461" s="23">
        <v>229</v>
      </c>
      <c r="L7461" s="23" t="str">
        <f t="shared" si="2233"/>
        <v>NACIONAL</v>
      </c>
      <c r="M7461" s="23" t="s">
        <v>671</v>
      </c>
      <c r="N7461" s="23" t="s">
        <v>622</v>
      </c>
      <c r="O7461" s="23">
        <f t="shared" si="2234"/>
        <v>25</v>
      </c>
      <c r="P7461" s="23" t="str">
        <f t="shared" si="2235"/>
        <v>17110092Amaga</v>
      </c>
    </row>
    <row r="7462" spans="1:16" ht="15" hidden="1" customHeight="1">
      <c r="A7462" s="89" t="s">
        <v>873</v>
      </c>
      <c r="B7462" s="23" t="str">
        <f>IFERROR(VLOOKUP(A7462,hoja!$A$2:$E$970,4,FALSE),0)</f>
        <v>OCCIDENTE</v>
      </c>
      <c r="C7462" s="23" t="str">
        <f>IFERROR(VLOOKUP(A7462,hoja!$A$2:$E$1370,5,FALSE),0)</f>
        <v>MANIZALES</v>
      </c>
      <c r="D7462" s="23" t="str">
        <f>IFERROR(VLOOKUP(A7462,hoja!A:D,3,FALSE),0)</f>
        <v>1711</v>
      </c>
      <c r="E7462" s="40" t="s">
        <v>667</v>
      </c>
      <c r="F7462" s="23" t="str">
        <f>IFERROR(VLOOKUP(E7462,hoja!$A$2:$E$6970,4,FALSE),0)</f>
        <v>COSTA</v>
      </c>
      <c r="G7462" s="23" t="str">
        <f>IFERROR(VLOOKUP(E7462,hoja!$A$2:$E$970,5,FALSE),0)</f>
        <v>MONTERÍA</v>
      </c>
      <c r="H7462" s="103" t="str">
        <f>IFERROR(VLOOKUP(E7462,hoja!A:C,3,FALSE),0)</f>
        <v>0381</v>
      </c>
      <c r="I7462" s="24" t="str">
        <f t="shared" ref="I7462:I7469" si="2236">D7462&amp;H7462</f>
        <v>17110381</v>
      </c>
      <c r="K7462" s="23">
        <v>633</v>
      </c>
      <c r="L7462" s="23" t="str">
        <f t="shared" ref="L7462:L7465" si="2237">IF(B7462=F7462,"REGIONAL","NACIONAL")</f>
        <v>NACIONAL</v>
      </c>
      <c r="M7462" s="23" t="s">
        <v>618</v>
      </c>
      <c r="N7462" s="23" t="s">
        <v>622</v>
      </c>
      <c r="O7462" s="23">
        <f t="shared" ref="O7462:O7469" si="2238">IF(K7462&lt;=250,25,IF(K7462&lt;=500,16,IF(K7462&lt;=800,12,IF(K7462&lt;=1100,8,IF(K7462&lt;=1400,6,IF(K7462&lt;=1700,5))))))</f>
        <v>12</v>
      </c>
      <c r="P7462" s="23" t="str">
        <f t="shared" ref="P7462:P7469" si="2239">D7462&amp;H7462&amp;M7462</f>
        <v>17110381Principal</v>
      </c>
    </row>
    <row r="7463" spans="1:16" ht="15" hidden="1" customHeight="1">
      <c r="A7463" s="26" t="s">
        <v>811</v>
      </c>
      <c r="B7463" s="23" t="str">
        <f>IFERROR(VLOOKUP(A7463,hoja!$A$2:$E$970,4,FALSE),0)</f>
        <v>CENTRO</v>
      </c>
      <c r="C7463" s="23" t="str">
        <f>IFERROR(VLOOKUP(A7463,hoja!$A$2:$E$1370,5,FALSE),0)</f>
        <v>BOGOTÁ</v>
      </c>
      <c r="D7463" s="23" t="str">
        <f>IFERROR(VLOOKUP(A7463,hoja!A:D,3,FALSE),0)</f>
        <v>60161</v>
      </c>
      <c r="E7463" s="40" t="s">
        <v>668</v>
      </c>
      <c r="F7463" s="23" t="str">
        <f>IFERROR(VLOOKUP(E7463,hoja!$A$2:$E$6970,4,FALSE),0)</f>
        <v>COSTA</v>
      </c>
      <c r="G7463" s="23" t="str">
        <f>IFERROR(VLOOKUP(E7463,hoja!$A$2:$E$970,5,FALSE),0)</f>
        <v>VALLEDUPAR</v>
      </c>
      <c r="H7463" s="103" t="str">
        <f>IFERROR(VLOOKUP(E7463,hoja!A:C,3,FALSE),0)</f>
        <v>0447</v>
      </c>
      <c r="I7463" s="24" t="str">
        <f t="shared" si="2236"/>
        <v>601610447</v>
      </c>
      <c r="K7463" s="23">
        <v>854</v>
      </c>
      <c r="L7463" s="23" t="str">
        <f t="shared" si="2237"/>
        <v>NACIONAL</v>
      </c>
      <c r="M7463" s="23" t="s">
        <v>618</v>
      </c>
      <c r="N7463" s="23" t="str" cm="1">
        <f t="array" ref="N7463">IFERROR(IF(M7463="Principal","LES_ACTIVE",LES_INACTIVE),0)</f>
        <v>LES_ACTIVE</v>
      </c>
      <c r="O7463" s="23">
        <f t="shared" si="2238"/>
        <v>8</v>
      </c>
      <c r="P7463" s="23" t="str">
        <f t="shared" si="2239"/>
        <v>601610447Principal</v>
      </c>
    </row>
    <row r="7464" spans="1:16" ht="15" hidden="1" customHeight="1">
      <c r="A7464" s="40" t="s">
        <v>630</v>
      </c>
      <c r="B7464" s="23" t="str">
        <f>IFERROR(VLOOKUP(A7464,hoja!$A$2:$E$970,4,FALSE),0)</f>
        <v>CENTRO</v>
      </c>
      <c r="C7464" s="23" t="str">
        <f>IFERROR(VLOOKUP(A7464,hoja!$A$2:$E$1370,5,FALSE),0)</f>
        <v>SESQUILÉ</v>
      </c>
      <c r="D7464" s="23" t="str">
        <f>IFERROR(VLOOKUP(A7464,hoja!A:D,3,FALSE),0)</f>
        <v>1501</v>
      </c>
      <c r="E7464" s="40" t="s">
        <v>1034</v>
      </c>
      <c r="F7464" s="23" t="str">
        <f>IFERROR(VLOOKUP(E7464,hoja!$A$2:$E$6970,4,FALSE),0)</f>
        <v>COSTA</v>
      </c>
      <c r="G7464" s="23" t="str">
        <f>IFERROR(VLOOKUP(E7464,hoja!$A$2:$E$970,5,FALSE),0)</f>
        <v>PARAGUACHON</v>
      </c>
      <c r="H7464" s="103" t="str">
        <f>IFERROR(VLOOKUP(E7464,hoja!A:C,3,FALSE),0)</f>
        <v>50317</v>
      </c>
      <c r="I7464" s="24" t="str">
        <f t="shared" si="2236"/>
        <v>150150317</v>
      </c>
      <c r="K7464" s="23">
        <v>1009</v>
      </c>
      <c r="L7464" s="23" t="str">
        <f t="shared" si="2237"/>
        <v>NACIONAL</v>
      </c>
      <c r="M7464" s="23" t="s">
        <v>618</v>
      </c>
      <c r="N7464" s="23" t="str" cm="1">
        <f t="array" ref="N7464">IFERROR(IF(M7464="Principal","LES_ACTIVE",LES_INACTIVE),0)</f>
        <v>LES_ACTIVE</v>
      </c>
      <c r="O7464" s="23">
        <f t="shared" si="2238"/>
        <v>8</v>
      </c>
      <c r="P7464" s="23" t="str">
        <f t="shared" si="2239"/>
        <v>150150317Principal</v>
      </c>
    </row>
    <row r="7465" spans="1:16" ht="15" hidden="1" customHeight="1">
      <c r="A7465" s="40" t="s">
        <v>581</v>
      </c>
      <c r="B7465" s="23" t="str">
        <f>IFERROR(VLOOKUP(A7465,hoja!$A$2:$E$970,4,FALSE),0)</f>
        <v>OCCIDENTE</v>
      </c>
      <c r="C7465" s="23" t="str">
        <f>IFERROR(VLOOKUP(A7465,hoja!$A$2:$E$1370,5,FALSE),0)</f>
        <v>CALI</v>
      </c>
      <c r="D7465" s="23" t="str">
        <f>IFERROR(VLOOKUP(A7465,hoja!A:D,3,FALSE),0)</f>
        <v>60043</v>
      </c>
      <c r="E7465" s="40" t="s">
        <v>1487</v>
      </c>
      <c r="F7465" s="23" t="str">
        <f>IFERROR(VLOOKUP(E7465,hoja!$A$2:$E$6970,4,FALSE),0)</f>
        <v>OCCIDENTE</v>
      </c>
      <c r="G7465" s="23" t="str">
        <f>IFERROR(VLOOKUP(E7465,hoja!$A$2:$E$970,5,FALSE),0)</f>
        <v>JAMUNDÍ</v>
      </c>
      <c r="H7465" s="103" t="str">
        <f>IFERROR(VLOOKUP(E7465,hoja!A:C,3,FALSE),0)</f>
        <v>50798</v>
      </c>
      <c r="I7465" s="24" t="str">
        <f t="shared" si="2236"/>
        <v>6004350798</v>
      </c>
      <c r="K7465" s="23">
        <v>88</v>
      </c>
      <c r="L7465" s="23" t="str">
        <f t="shared" si="2237"/>
        <v>REGIONAL</v>
      </c>
      <c r="M7465" s="23" t="s">
        <v>618</v>
      </c>
      <c r="N7465" s="23" t="str" cm="1">
        <f t="array" ref="N7465">IFERROR(IF(M7465="Principal","LES_ACTIVE",LES_INACTIVE),0)</f>
        <v>LES_ACTIVE</v>
      </c>
      <c r="O7465" s="23">
        <f t="shared" si="2238"/>
        <v>25</v>
      </c>
      <c r="P7465" s="23" t="str">
        <f t="shared" si="2239"/>
        <v>6004350798Principal</v>
      </c>
    </row>
    <row r="7466" spans="1:16" ht="15" hidden="1" customHeight="1">
      <c r="A7466" s="26" t="s">
        <v>637</v>
      </c>
      <c r="B7466" s="23" t="str">
        <f>IFERROR(VLOOKUP(A7466,hoja!$A$2:$E$970,4,FALSE),0)</f>
        <v>SANTANDER</v>
      </c>
      <c r="C7466" s="23" t="str">
        <f>IFERROR(VLOOKUP(A7466,hoja!$A$2:$E$1370,5,FALSE),0)</f>
        <v>PIEDECUESTA</v>
      </c>
      <c r="D7466" s="23" t="str">
        <f>IFERROR(VLOOKUP(A7466,hoja!A:D,3,FALSE),0)</f>
        <v>0422</v>
      </c>
      <c r="E7466" s="23" t="s">
        <v>714</v>
      </c>
      <c r="F7466" s="23" t="str">
        <f>IFERROR(VLOOKUP(E7466,hoja!$A$2:$E$6970,4,FALSE),0)</f>
        <v>SANTANDER</v>
      </c>
      <c r="G7466" s="23" t="str">
        <f>IFERROR(VLOOKUP(E7466,hoja!$A$2:$E$970,5,FALSE),0)</f>
        <v>OCAÑA</v>
      </c>
      <c r="H7466" s="103" t="str">
        <f>IFERROR(VLOOKUP(E7466,hoja!A:C,3,FALSE),0)</f>
        <v>0434</v>
      </c>
      <c r="I7466" s="24" t="str">
        <f t="shared" si="2236"/>
        <v>04220434</v>
      </c>
      <c r="K7466" s="23">
        <v>385</v>
      </c>
      <c r="L7466" s="23" t="str">
        <f t="shared" ref="L7466:L7467" si="2240">IF(B7463=F7463,"REGIONAL","NACIONAL")</f>
        <v>NACIONAL</v>
      </c>
      <c r="M7466" s="23" t="s">
        <v>1532</v>
      </c>
      <c r="N7466" s="23" t="s">
        <v>622</v>
      </c>
      <c r="O7466" s="23">
        <f t="shared" si="2238"/>
        <v>16</v>
      </c>
      <c r="P7466" s="23" t="str">
        <f t="shared" si="2239"/>
        <v>04220434Cucuta</v>
      </c>
    </row>
    <row r="7467" spans="1:16" ht="15" hidden="1" customHeight="1">
      <c r="A7467" s="26" t="s">
        <v>637</v>
      </c>
      <c r="B7467" s="23" t="str">
        <f>IFERROR(VLOOKUP(A7467,hoja!$A$2:$E$970,4,FALSE),0)</f>
        <v>SANTANDER</v>
      </c>
      <c r="C7467" s="23" t="str">
        <f>IFERROR(VLOOKUP(A7467,hoja!$A$2:$E$1370,5,FALSE),0)</f>
        <v>PIEDECUESTA</v>
      </c>
      <c r="D7467" s="23" t="str">
        <f>IFERROR(VLOOKUP(A7467,hoja!A:D,3,FALSE),0)</f>
        <v>0422</v>
      </c>
      <c r="E7467" s="23" t="s">
        <v>689</v>
      </c>
      <c r="F7467" s="23" t="str">
        <f>IFERROR(VLOOKUP(E7467,hoja!$A$2:$E$6970,4,FALSE),0)</f>
        <v>SANTANDER</v>
      </c>
      <c r="G7467" s="23" t="str">
        <f>IFERROR(VLOOKUP(E7467,hoja!$A$2:$E$970,5,FALSE),0)</f>
        <v>AGUACHICA</v>
      </c>
      <c r="H7467" s="103" t="str">
        <f>IFERROR(VLOOKUP(E7467,hoja!A:C,3,FALSE),0)</f>
        <v>0437</v>
      </c>
      <c r="I7467" s="24" t="str">
        <f t="shared" si="2236"/>
        <v>04220437</v>
      </c>
      <c r="K7467" s="23">
        <v>442</v>
      </c>
      <c r="L7467" s="23" t="str">
        <f t="shared" si="2240"/>
        <v>NACIONAL</v>
      </c>
      <c r="M7467" s="23" t="s">
        <v>1532</v>
      </c>
      <c r="N7467" s="23" t="s">
        <v>622</v>
      </c>
      <c r="O7467" s="23">
        <f t="shared" si="2238"/>
        <v>16</v>
      </c>
      <c r="P7467" s="23" t="str">
        <f t="shared" si="2239"/>
        <v>04220437Cucuta</v>
      </c>
    </row>
    <row r="7468" spans="1:16" ht="15" hidden="1" customHeight="1">
      <c r="A7468" s="40" t="s">
        <v>679</v>
      </c>
      <c r="B7468" s="23" t="str">
        <f>IFERROR(VLOOKUP(A7468,hoja!$A$2:$E$970,4,FALSE),0)</f>
        <v>CENTRO</v>
      </c>
      <c r="C7468" s="23" t="str">
        <f>IFERROR(VLOOKUP(A7468,hoja!$A$2:$E$1370,5,FALSE),0)</f>
        <v>NEIVA</v>
      </c>
      <c r="D7468" s="23" t="str">
        <f>IFERROR(VLOOKUP(A7468,hoja!A:D,3,FALSE),0)</f>
        <v>0385</v>
      </c>
      <c r="E7468" s="40" t="s">
        <v>731</v>
      </c>
      <c r="F7468" s="23" t="str">
        <f>IFERROR(VLOOKUP(E7468,hoja!$A$2:$E$6970,4,FALSE),0)</f>
        <v>SANTANDER</v>
      </c>
      <c r="G7468" s="23" t="str">
        <f>IFERROR(VLOOKUP(E7468,hoja!$A$2:$E$970,5,FALSE),0)</f>
        <v>CÚCUTA</v>
      </c>
      <c r="H7468" s="103" t="str">
        <f>IFERROR(VLOOKUP(E7468,hoja!A:C,3,FALSE),0)</f>
        <v>0438</v>
      </c>
      <c r="I7468" s="24" t="str">
        <f t="shared" si="2236"/>
        <v>03850438</v>
      </c>
      <c r="K7468" s="23">
        <v>925</v>
      </c>
      <c r="L7468" s="23" t="str">
        <f t="shared" ref="L7468:L7475" si="2241">IF(B7468=F7468,"REGIONAL","NACIONAL")</f>
        <v>NACIONAL</v>
      </c>
      <c r="M7468" s="23" t="s">
        <v>900</v>
      </c>
      <c r="N7468" s="23" cm="1">
        <f t="array" aca="1" ref="N7468" ca="1">IFERROR(IF(M7468="Principal","LES_ACTIVE",LES_INACTIVE),0)</f>
        <v>0</v>
      </c>
      <c r="O7468" s="23">
        <f t="shared" si="2238"/>
        <v>8</v>
      </c>
      <c r="P7468" s="23" t="str">
        <f t="shared" si="2239"/>
        <v>03850438Bogotá</v>
      </c>
    </row>
    <row r="7469" spans="1:16" ht="15" hidden="1" customHeight="1">
      <c r="A7469" s="40" t="s">
        <v>679</v>
      </c>
      <c r="B7469" s="23" t="str">
        <f>IFERROR(VLOOKUP(A7469,hoja!$A$2:$E$970,4,FALSE),0)</f>
        <v>CENTRO</v>
      </c>
      <c r="C7469" s="23" t="str">
        <f>IFERROR(VLOOKUP(A7469,hoja!$A$2:$E$1370,5,FALSE),0)</f>
        <v>NEIVA</v>
      </c>
      <c r="D7469" s="23" t="str">
        <f>IFERROR(VLOOKUP(A7469,hoja!A:D,3,FALSE),0)</f>
        <v>0385</v>
      </c>
      <c r="E7469" s="40" t="s">
        <v>731</v>
      </c>
      <c r="F7469" s="23" t="str">
        <f>IFERROR(VLOOKUP(E7469,hoja!$A$2:$E$6970,4,FALSE),0)</f>
        <v>SANTANDER</v>
      </c>
      <c r="G7469" s="23" t="str">
        <f>IFERROR(VLOOKUP(E7469,hoja!$A$2:$E$970,5,FALSE),0)</f>
        <v>CÚCUTA</v>
      </c>
      <c r="H7469" s="103" t="str">
        <f>IFERROR(VLOOKUP(E7469,hoja!A:C,3,FALSE),0)</f>
        <v>0438</v>
      </c>
      <c r="I7469" s="24" t="str">
        <f t="shared" si="2236"/>
        <v>03850438</v>
      </c>
      <c r="K7469" s="23">
        <v>881</v>
      </c>
      <c r="L7469" s="23" t="str">
        <f t="shared" si="2241"/>
        <v>NACIONAL</v>
      </c>
      <c r="M7469" s="23" t="s">
        <v>945</v>
      </c>
      <c r="N7469" s="23" cm="1">
        <f t="array" aca="1" ref="N7469" ca="1">IFERROR(IF(M7469="Principal","LES_ACTIVE",LES_INACTIVE),0)</f>
        <v>0</v>
      </c>
      <c r="O7469" s="23">
        <f t="shared" si="2238"/>
        <v>8</v>
      </c>
      <c r="P7469" s="23" t="str">
        <f t="shared" si="2239"/>
        <v>03850438Malaga</v>
      </c>
    </row>
    <row r="7470" spans="1:16" ht="15" hidden="1" customHeight="1">
      <c r="A7470" t="s">
        <v>1173</v>
      </c>
      <c r="B7470" s="23" t="str">
        <f>IFERROR(VLOOKUP(A7470,hoja!$A$2:$E$970,4,FALSE),0)</f>
        <v>COSTA</v>
      </c>
      <c r="C7470" s="23" t="str">
        <f>IFERROR(VLOOKUP(A7470,hoja!$A$2:$E$1370,5,FALSE),0)</f>
        <v>MALAMBO</v>
      </c>
      <c r="D7470" s="23" t="str">
        <f>IFERROR(VLOOKUP(A7470,hoja!A:D,3,FALSE),0)</f>
        <v>50257</v>
      </c>
      <c r="E7470" s="94" t="s">
        <v>641</v>
      </c>
      <c r="F7470" s="23" t="str">
        <f>IFERROR(VLOOKUP(E7470,hoja!$A$2:$E$6970,4,FALSE),0)</f>
        <v>ANTIOQUIA</v>
      </c>
      <c r="G7470" s="23" t="str">
        <f>IFERROR(VLOOKUP(E7470,hoja!$A$2:$E$970,5,FALSE),0)</f>
        <v>MEDELLÍN</v>
      </c>
      <c r="H7470" s="103" t="str">
        <f>IFERROR(VLOOKUP(E7470,hoja!A:C,3,FALSE),0)</f>
        <v>0079</v>
      </c>
      <c r="I7470" s="24" t="str">
        <f t="shared" ref="I7470:I7475" si="2242">D7470&amp;H7470</f>
        <v>502570079</v>
      </c>
      <c r="K7470" s="23">
        <v>738</v>
      </c>
      <c r="L7470" s="23" t="str">
        <f t="shared" si="2241"/>
        <v>NACIONAL</v>
      </c>
      <c r="M7470" s="23" t="s">
        <v>618</v>
      </c>
      <c r="N7470" s="23" t="str" cm="1">
        <f t="array" ref="N7470">IFERROR(IF(M7470="Principal","LES_ACTIVE",LES_INACTIVE),0)</f>
        <v>LES_ACTIVE</v>
      </c>
      <c r="O7470" s="23">
        <f t="shared" ref="O7470:O7475" si="2243">IF(K7470&lt;=250,25,IF(K7470&lt;=500,16,IF(K7470&lt;=800,12,IF(K7470&lt;=1100,8,IF(K7470&lt;=1400,6,IF(K7470&lt;=1700,5))))))</f>
        <v>12</v>
      </c>
      <c r="P7470" s="23" t="str">
        <f t="shared" ref="P7470:P7475" si="2244">D7470&amp;H7470&amp;M7470</f>
        <v>502570079Principal</v>
      </c>
    </row>
    <row r="7471" spans="1:16" ht="15" customHeight="1">
      <c r="A7471" t="s">
        <v>1492</v>
      </c>
      <c r="B7471" s="23" t="str">
        <f>IFERROR(VLOOKUP(A7471,hoja!$A$2:$E$970,4,FALSE),0)</f>
        <v>CENTRO</v>
      </c>
      <c r="C7471" s="23" t="str">
        <f>IFERROR(VLOOKUP(A7471,hoja!$A$2:$E$1370,5,FALSE),0)</f>
        <v>LA DORADA</v>
      </c>
      <c r="D7471" s="23" t="str">
        <f>IFERROR(VLOOKUP(A7471,hoja!A:D,3,FALSE),0)</f>
        <v>50393</v>
      </c>
      <c r="E7471" s="94" t="s">
        <v>641</v>
      </c>
      <c r="F7471" s="23" t="str">
        <f>IFERROR(VLOOKUP(E7471,hoja!$A$2:$E$6970,4,FALSE),0)</f>
        <v>ANTIOQUIA</v>
      </c>
      <c r="G7471" s="23" t="str">
        <f>IFERROR(VLOOKUP(E7471,hoja!$A$2:$E$970,5,FALSE),0)</f>
        <v>MEDELLÍN</v>
      </c>
      <c r="H7471" s="103" t="str">
        <f>IFERROR(VLOOKUP(E7471,hoja!A:C,3,FALSE),0)</f>
        <v>0079</v>
      </c>
      <c r="I7471" s="24" t="str">
        <f t="shared" si="2242"/>
        <v>503930079</v>
      </c>
      <c r="K7471" s="23">
        <v>239</v>
      </c>
      <c r="L7471" s="23" t="str">
        <f t="shared" si="2241"/>
        <v>NACIONAL</v>
      </c>
      <c r="M7471" s="23" t="s">
        <v>618</v>
      </c>
      <c r="N7471" s="23" t="str" cm="1">
        <f t="array" ref="N7471">IFERROR(IF(M7471="Principal","LES_ACTIVE",LES_INACTIVE),0)</f>
        <v>LES_ACTIVE</v>
      </c>
      <c r="O7471" s="23">
        <f t="shared" si="2243"/>
        <v>25</v>
      </c>
      <c r="P7471" s="23" t="str">
        <f t="shared" si="2244"/>
        <v>503930079Principal</v>
      </c>
    </row>
    <row r="7472" spans="1:16" ht="15" hidden="1" customHeight="1">
      <c r="A7472" t="s">
        <v>672</v>
      </c>
      <c r="B7472" s="23" t="str">
        <f>IFERROR(VLOOKUP(A7472,hoja!$A$2:$E$970,4,FALSE),0)</f>
        <v>ANTIOQUIA</v>
      </c>
      <c r="C7472" s="23" t="str">
        <f>IFERROR(VLOOKUP(A7472,hoja!$A$2:$E$1370,5,FALSE),0)</f>
        <v>MEDELLÍN</v>
      </c>
      <c r="D7472" s="23" t="str">
        <f>IFERROR(VLOOKUP(A7472,hoja!A:D,3,FALSE),0)</f>
        <v>0092</v>
      </c>
      <c r="E7472" s="94" t="s">
        <v>1173</v>
      </c>
      <c r="F7472" s="23" t="str">
        <f>IFERROR(VLOOKUP(E7472,hoja!$A$2:$E$6970,4,FALSE),0)</f>
        <v>COSTA</v>
      </c>
      <c r="G7472" s="23" t="str">
        <f>IFERROR(VLOOKUP(E7472,hoja!$A$2:$E$970,5,FALSE),0)</f>
        <v>MALAMBO</v>
      </c>
      <c r="H7472" s="103" t="str">
        <f>IFERROR(VLOOKUP(E7472,hoja!A:C,3,FALSE),0)</f>
        <v>50257</v>
      </c>
      <c r="I7472" s="24" t="str">
        <f t="shared" si="2242"/>
        <v>009250257</v>
      </c>
      <c r="K7472" s="23">
        <v>745</v>
      </c>
      <c r="L7472" s="23" t="str">
        <f t="shared" si="2241"/>
        <v>NACIONAL</v>
      </c>
      <c r="M7472" s="23" t="s">
        <v>618</v>
      </c>
      <c r="N7472" s="23" t="str" cm="1">
        <f t="array" ref="N7472">IFERROR(IF(M7472="Principal","LES_ACTIVE",LES_INACTIVE),0)</f>
        <v>LES_ACTIVE</v>
      </c>
      <c r="O7472" s="23">
        <f t="shared" si="2243"/>
        <v>12</v>
      </c>
      <c r="P7472" s="23" t="str">
        <f t="shared" si="2244"/>
        <v>009250257Principal</v>
      </c>
    </row>
    <row r="7473" spans="1:16" ht="15" hidden="1" customHeight="1">
      <c r="A7473" t="s">
        <v>635</v>
      </c>
      <c r="B7473" s="23" t="str">
        <f>IFERROR(VLOOKUP(A7473,hoja!$A$2:$E$970,4,FALSE),0)</f>
        <v>CENTRO</v>
      </c>
      <c r="C7473" s="23" t="str">
        <f>IFERROR(VLOOKUP(A7473,hoja!$A$2:$E$1370,5,FALSE),0)</f>
        <v>BOGOTÁ</v>
      </c>
      <c r="D7473" s="23" t="str">
        <f>IFERROR(VLOOKUP(A7473,hoja!A:D,3,FALSE),0)</f>
        <v>0021</v>
      </c>
      <c r="E7473" s="94" t="s">
        <v>1533</v>
      </c>
      <c r="F7473" s="23" t="str">
        <f>IFERROR(VLOOKUP(E7473,hoja!$A$2:$E$6970,4,FALSE),0)</f>
        <v>CENTRO</v>
      </c>
      <c r="G7473" s="23" t="str">
        <f>IFERROR(VLOOKUP(E7473,hoja!$A$2:$E$970,5,FALSE),0)</f>
        <v>BOGOTÁ</v>
      </c>
      <c r="H7473" s="103" t="str">
        <f>IFERROR(VLOOKUP(E7473,hoja!A:C,3,FALSE),0)</f>
        <v>50872</v>
      </c>
      <c r="I7473" s="24" t="str">
        <f t="shared" si="2242"/>
        <v>002150872</v>
      </c>
      <c r="K7473" s="23">
        <v>8</v>
      </c>
      <c r="L7473" s="23" t="str">
        <f t="shared" si="2241"/>
        <v>REGIONAL</v>
      </c>
      <c r="M7473" s="23" t="s">
        <v>618</v>
      </c>
      <c r="N7473" s="23" t="str" cm="1">
        <f t="array" ref="N7473">IFERROR(IF(M7473="Principal","LES_ACTIVE",LES_INACTIVE),0)</f>
        <v>LES_ACTIVE</v>
      </c>
      <c r="O7473" s="23">
        <f t="shared" si="2243"/>
        <v>25</v>
      </c>
      <c r="P7473" s="23" t="str">
        <f t="shared" si="2244"/>
        <v>002150872Principal</v>
      </c>
    </row>
    <row r="7474" spans="1:16" ht="15" customHeight="1">
      <c r="A7474" t="s">
        <v>1492</v>
      </c>
      <c r="B7474" s="23" t="str">
        <f>IFERROR(VLOOKUP(A7474,hoja!$A$2:$E$970,4,FALSE),0)</f>
        <v>CENTRO</v>
      </c>
      <c r="C7474" s="23" t="str">
        <f>IFERROR(VLOOKUP(A7474,hoja!$A$2:$E$1370,5,FALSE),0)</f>
        <v>LA DORADA</v>
      </c>
      <c r="D7474" s="23" t="str">
        <f>IFERROR(VLOOKUP(A7474,hoja!A:D,3,FALSE),0)</f>
        <v>50393</v>
      </c>
      <c r="E7474" s="94" t="s">
        <v>71</v>
      </c>
      <c r="F7474" s="23" t="str">
        <f>IFERROR(VLOOKUP(E7474,hoja!$A$2:$E$6970,4,FALSE),0)</f>
        <v>CENTRO</v>
      </c>
      <c r="G7474" s="23" t="str">
        <f>IFERROR(VLOOKUP(E7474,hoja!$A$2:$E$970,5,FALSE),0)</f>
        <v>BOGOTÁ</v>
      </c>
      <c r="H7474" s="103" t="str">
        <f>IFERROR(VLOOKUP(E7474,hoja!A:C,3,FALSE),0)</f>
        <v>60015</v>
      </c>
      <c r="I7474" s="24" t="str">
        <f t="shared" si="2242"/>
        <v>5039360015</v>
      </c>
      <c r="K7474" s="23">
        <v>189</v>
      </c>
      <c r="L7474" s="23" t="str">
        <f t="shared" si="2241"/>
        <v>REGIONAL</v>
      </c>
      <c r="M7474" s="23" t="s">
        <v>618</v>
      </c>
      <c r="N7474" s="23" t="str" cm="1">
        <f t="array" ref="N7474">IFERROR(IF(M7474="Principal","LES_ACTIVE",LES_INACTIVE),0)</f>
        <v>LES_ACTIVE</v>
      </c>
      <c r="O7474" s="23">
        <f t="shared" si="2243"/>
        <v>25</v>
      </c>
      <c r="P7474" s="23" t="str">
        <f t="shared" si="2244"/>
        <v>5039360015Principal</v>
      </c>
    </row>
    <row r="7475" spans="1:16" ht="15" customHeight="1">
      <c r="A7475" t="s">
        <v>1492</v>
      </c>
      <c r="B7475" s="23" t="str">
        <f>IFERROR(VLOOKUP(A7475,hoja!$A$2:$E$970,4,FALSE),0)</f>
        <v>CENTRO</v>
      </c>
      <c r="C7475" s="23" t="str">
        <f>IFERROR(VLOOKUP(A7475,hoja!$A$2:$E$1370,5,FALSE),0)</f>
        <v>LA DORADA</v>
      </c>
      <c r="D7475" s="23" t="str">
        <f>IFERROR(VLOOKUP(A7475,hoja!A:D,3,FALSE),0)</f>
        <v>50393</v>
      </c>
      <c r="E7475" s="94" t="s">
        <v>763</v>
      </c>
      <c r="F7475" s="23" t="str">
        <f>IFERROR(VLOOKUP(E7475,hoja!$A$2:$E$6970,4,FALSE),0)</f>
        <v>ANTIOQUIA</v>
      </c>
      <c r="G7475" s="23" t="str">
        <f>IFERROR(VLOOKUP(E7475,hoja!$A$2:$E$970,5,FALSE),0)</f>
        <v>MEDELLÍN</v>
      </c>
      <c r="H7475" s="103" t="str">
        <f>IFERROR(VLOOKUP(E7475,hoja!A:C,3,FALSE),0)</f>
        <v>60039</v>
      </c>
      <c r="I7475" s="24" t="str">
        <f t="shared" si="2242"/>
        <v>5039360039</v>
      </c>
      <c r="K7475" s="23">
        <v>245</v>
      </c>
      <c r="L7475" s="23" t="str">
        <f t="shared" si="2241"/>
        <v>NACIONAL</v>
      </c>
      <c r="M7475" s="23" t="s">
        <v>618</v>
      </c>
      <c r="N7475" s="23" t="str" cm="1">
        <f t="array" ref="N7475">IFERROR(IF(M7475="Principal","LES_ACTIVE",LES_INACTIVE),0)</f>
        <v>LES_ACTIVE</v>
      </c>
      <c r="O7475" s="23">
        <f t="shared" si="2243"/>
        <v>25</v>
      </c>
      <c r="P7475" s="23" t="str">
        <f t="shared" si="2244"/>
        <v>5039360039Principal</v>
      </c>
    </row>
    <row r="7476" spans="1:16" ht="15" hidden="1" customHeight="1">
      <c r="A7476" t="s">
        <v>617</v>
      </c>
      <c r="B7476" s="23" t="str">
        <f>IFERROR(VLOOKUP(A7476,hoja!$A$2:$E$970,4,FALSE),0)</f>
        <v>ANTIOQUIA</v>
      </c>
      <c r="C7476" s="23" t="str">
        <f>IFERROR(VLOOKUP(A7476,hoja!$A$2:$E$1370,5,FALSE),0)</f>
        <v>MEDELLÍN</v>
      </c>
      <c r="D7476" s="23">
        <f>IFERROR(VLOOKUP(A7476,hoja!A:D,3,FALSE),0)</f>
        <v>50443</v>
      </c>
      <c r="E7476" s="40" t="s">
        <v>707</v>
      </c>
      <c r="F7476" s="23" t="str">
        <f>IFERROR(VLOOKUP(E7476,hoja!$A$2:$E$6970,4,FALSE),0)</f>
        <v>OCCIDENTE</v>
      </c>
      <c r="G7476" s="23" t="str">
        <f>IFERROR(VLOOKUP(E7476,hoja!$A$2:$E$970,5,FALSE),0)</f>
        <v>IPIALES</v>
      </c>
      <c r="H7476" s="103" t="str">
        <f>IFERROR(VLOOKUP(E7476,hoja!A:C,3,FALSE),0)</f>
        <v>0397</v>
      </c>
      <c r="I7476" s="24" t="str">
        <f t="shared" ref="I7476:I7501" si="2245">D7476&amp;H7476</f>
        <v>504430397</v>
      </c>
      <c r="K7476" s="23">
        <v>916</v>
      </c>
      <c r="L7476" s="23" t="str">
        <f t="shared" ref="L7476:L7501" si="2246">IF(B7476=F7476,"REGIONAL","NACIONAL")</f>
        <v>NACIONAL</v>
      </c>
      <c r="M7476" s="23" t="s">
        <v>618</v>
      </c>
      <c r="N7476" s="23" t="str" cm="1">
        <f t="array" ref="N7476">IFERROR(IF(M7476="Principal","LES_ACTIVE",LES_INACTIVE),0)</f>
        <v>LES_ACTIVE</v>
      </c>
      <c r="O7476" s="23">
        <f t="shared" ref="O7476:O7501" si="2247">IF(K7476&lt;=250,25,IF(K7476&lt;=500,16,IF(K7476&lt;=800,12,IF(K7476&lt;=1100,8,IF(K7476&lt;=1400,6,IF(K7476&lt;=1700,5))))))</f>
        <v>8</v>
      </c>
      <c r="P7476" s="23" t="str">
        <f t="shared" ref="P7476:P7501" si="2248">D7476&amp;H7476&amp;M7476</f>
        <v>504430397Principal</v>
      </c>
    </row>
    <row r="7477" spans="1:16" ht="15" hidden="1" customHeight="1">
      <c r="A7477" t="s">
        <v>1059</v>
      </c>
      <c r="B7477" s="23" t="str">
        <f>IFERROR(VLOOKUP(A7477,hoja!$A$2:$E$970,4,FALSE),0)</f>
        <v>ANTIOQUIA</v>
      </c>
      <c r="C7477" s="23" t="str">
        <f>IFERROR(VLOOKUP(A7477,hoja!$A$2:$E$1370,5,FALSE),0)</f>
        <v>MEDELLÍN</v>
      </c>
      <c r="D7477" s="23" t="str">
        <f>IFERROR(VLOOKUP(A7477,hoja!A:D,3,FALSE),0)</f>
        <v>0043</v>
      </c>
      <c r="E7477" s="82" t="s">
        <v>1534</v>
      </c>
      <c r="F7477" s="23">
        <f>IFERROR(VLOOKUP(E7477,hoja!$A$2:$E$6970,4,FALSE),0)</f>
        <v>0</v>
      </c>
      <c r="G7477" s="23">
        <f>IFERROR(VLOOKUP(E7477,hoja!$A$2:$E$970,5,FALSE),0)</f>
        <v>0</v>
      </c>
      <c r="H7477" s="103">
        <f>IFERROR(VLOOKUP(E7477,hoja!A:C,3,FALSE),0)</f>
        <v>0</v>
      </c>
      <c r="I7477" s="24" t="str">
        <f t="shared" si="2245"/>
        <v>00430</v>
      </c>
      <c r="L7477" s="23" t="str">
        <f t="shared" si="2246"/>
        <v>NACIONAL</v>
      </c>
      <c r="M7477" s="23" t="s">
        <v>618</v>
      </c>
      <c r="N7477" s="23" t="str" cm="1">
        <f t="array" ref="N7477">IFERROR(IF(M7477="Principal","LES_ACTIVE",LES_INACTIVE),0)</f>
        <v>LES_ACTIVE</v>
      </c>
      <c r="O7477" s="23">
        <f t="shared" si="2247"/>
        <v>25</v>
      </c>
      <c r="P7477" s="23" t="str">
        <f t="shared" si="2248"/>
        <v>00430Principal</v>
      </c>
    </row>
    <row r="7478" spans="1:16" ht="15" hidden="1" customHeight="1">
      <c r="A7478" t="s">
        <v>1325</v>
      </c>
      <c r="B7478" s="23" t="str">
        <f>IFERROR(VLOOKUP(A7478,hoja!$A$2:$E$970,4,FALSE),0)</f>
        <v>COSTA</v>
      </c>
      <c r="C7478" s="23" t="str">
        <f>IFERROR(VLOOKUP(A7478,hoja!$A$2:$E$1370,5,FALSE),0)</f>
        <v>CARTAGENA</v>
      </c>
      <c r="D7478" s="23" t="str">
        <f>IFERROR(VLOOKUP(A7478,hoja!A:D,3,FALSE),0)</f>
        <v>50677</v>
      </c>
      <c r="E7478" s="40" t="s">
        <v>1523</v>
      </c>
      <c r="F7478" s="23" t="str">
        <f>IFERROR(VLOOKUP(E7478,hoja!$A$2:$E$6970,4,FALSE),0)</f>
        <v>COSTA</v>
      </c>
      <c r="G7478" s="23" t="str">
        <f>IFERROR(VLOOKUP(E7478,hoja!$A$2:$E$970,5,FALSE),0)</f>
        <v>CARTAGENA</v>
      </c>
      <c r="H7478" s="103" t="str">
        <f>IFERROR(VLOOKUP(E7478,hoja!A:C,3,FALSE),0)</f>
        <v>50843</v>
      </c>
      <c r="I7478" s="24" t="str">
        <f t="shared" si="2245"/>
        <v>5067750843</v>
      </c>
      <c r="K7478" s="23">
        <v>11</v>
      </c>
      <c r="L7478" s="23" t="str">
        <f t="shared" si="2246"/>
        <v>REGIONAL</v>
      </c>
      <c r="M7478" s="23" t="s">
        <v>618</v>
      </c>
      <c r="N7478" s="23" t="str" cm="1">
        <f t="array" ref="N7478">IFERROR(IF(M7478="Principal","LES_ACTIVE",LES_INACTIVE),0)</f>
        <v>LES_ACTIVE</v>
      </c>
      <c r="O7478" s="23">
        <f t="shared" si="2247"/>
        <v>25</v>
      </c>
      <c r="P7478" s="23" t="str">
        <f t="shared" si="2248"/>
        <v>5067750843Principal</v>
      </c>
    </row>
    <row r="7479" spans="1:16" ht="15" hidden="1" customHeight="1">
      <c r="A7479" t="s">
        <v>635</v>
      </c>
      <c r="B7479" s="23" t="str">
        <f>IFERROR(VLOOKUP(A7479,hoja!$A$2:$E$970,4,FALSE),0)</f>
        <v>CENTRO</v>
      </c>
      <c r="C7479" s="23" t="str">
        <f>IFERROR(VLOOKUP(A7479,hoja!$A$2:$E$1370,5,FALSE),0)</f>
        <v>BOGOTÁ</v>
      </c>
      <c r="D7479" s="23" t="str">
        <f>IFERROR(VLOOKUP(A7479,hoja!A:D,3,FALSE),0)</f>
        <v>0021</v>
      </c>
      <c r="E7479" s="40" t="s">
        <v>1490</v>
      </c>
      <c r="F7479" s="23" t="str">
        <f>IFERROR(VLOOKUP(E7479,hoja!$A$2:$E$6970,4,FALSE),0)</f>
        <v>CENTRO</v>
      </c>
      <c r="G7479" s="23" t="str">
        <f>IFERROR(VLOOKUP(E7479,hoja!$A$2:$E$970,5,FALSE),0)</f>
        <v>BOGOTÁ</v>
      </c>
      <c r="H7479" s="103" t="str">
        <f>IFERROR(VLOOKUP(E7479,hoja!A:C,3,FALSE),0)</f>
        <v>50652</v>
      </c>
      <c r="I7479" s="24" t="str">
        <f t="shared" si="2245"/>
        <v>002150652</v>
      </c>
      <c r="K7479" s="23">
        <v>1</v>
      </c>
      <c r="L7479" s="23" t="str">
        <f t="shared" si="2246"/>
        <v>REGIONAL</v>
      </c>
      <c r="M7479" s="23" t="s">
        <v>618</v>
      </c>
      <c r="N7479" s="23" t="str" cm="1">
        <f t="array" ref="N7479">IFERROR(IF(M7479="Principal","LES_ACTIVE",LES_INACTIVE),0)</f>
        <v>LES_ACTIVE</v>
      </c>
      <c r="O7479" s="23">
        <f t="shared" si="2247"/>
        <v>25</v>
      </c>
      <c r="P7479" s="23" t="str">
        <f t="shared" si="2248"/>
        <v>002150652Principal</v>
      </c>
    </row>
    <row r="7480" spans="1:16" ht="15" hidden="1" customHeight="1">
      <c r="A7480" t="s">
        <v>873</v>
      </c>
      <c r="B7480" s="23" t="str">
        <f>IFERROR(VLOOKUP(A7480,hoja!$A$2:$E$970,4,FALSE),0)</f>
        <v>OCCIDENTE</v>
      </c>
      <c r="C7480" s="23" t="str">
        <f>IFERROR(VLOOKUP(A7480,hoja!$A$2:$E$1370,5,FALSE),0)</f>
        <v>MANIZALES</v>
      </c>
      <c r="D7480" s="23" t="str">
        <f>IFERROR(VLOOKUP(A7480,hoja!A:D,3,FALSE),0)</f>
        <v>1711</v>
      </c>
      <c r="E7480" s="40" t="s">
        <v>1131</v>
      </c>
      <c r="F7480" s="23" t="str">
        <f>IFERROR(VLOOKUP(E7480,hoja!$A$2:$E$6970,4,FALSE),0)</f>
        <v>ANTIOQUIA</v>
      </c>
      <c r="G7480" s="23" t="str">
        <f>IFERROR(VLOOKUP(E7480,hoja!$A$2:$E$970,5,FALSE),0)</f>
        <v>MEDELLÍN</v>
      </c>
      <c r="H7480" s="103" t="str">
        <f>IFERROR(VLOOKUP(E7480,hoja!A:C,3,FALSE),0)</f>
        <v>50555</v>
      </c>
      <c r="I7480" s="24" t="str">
        <f t="shared" si="2245"/>
        <v>171150555</v>
      </c>
      <c r="K7480" s="23">
        <v>220</v>
      </c>
      <c r="L7480" s="23" t="str">
        <f t="shared" si="2246"/>
        <v>NACIONAL</v>
      </c>
      <c r="M7480" s="23" t="s">
        <v>618</v>
      </c>
      <c r="N7480" s="23" t="str" cm="1">
        <f t="array" ref="N7480">IFERROR(IF(M7480="Principal","LES_ACTIVE",LES_INACTIVE),0)</f>
        <v>LES_ACTIVE</v>
      </c>
      <c r="O7480" s="23">
        <f t="shared" si="2247"/>
        <v>25</v>
      </c>
      <c r="P7480" s="23" t="str">
        <f t="shared" si="2248"/>
        <v>171150555Principal</v>
      </c>
    </row>
    <row r="7481" spans="1:16" ht="15" hidden="1" customHeight="1">
      <c r="A7481" t="s">
        <v>617</v>
      </c>
      <c r="B7481" s="23" t="str">
        <f>IFERROR(VLOOKUP(A7481,hoja!$A$2:$E$970,4,FALSE),0)</f>
        <v>ANTIOQUIA</v>
      </c>
      <c r="C7481" s="23" t="str">
        <f>IFERROR(VLOOKUP(A7481,hoja!$A$2:$E$1370,5,FALSE),0)</f>
        <v>MEDELLÍN</v>
      </c>
      <c r="D7481" s="23">
        <f>IFERROR(VLOOKUP(A7481,hoja!A:D,3,FALSE),0)</f>
        <v>50443</v>
      </c>
      <c r="E7481" s="40" t="s">
        <v>1132</v>
      </c>
      <c r="F7481" s="23" t="str">
        <f>IFERROR(VLOOKUP(E7481,hoja!$A$2:$E$6970,4,FALSE),0)</f>
        <v>ANTIOQUIA</v>
      </c>
      <c r="G7481" s="23" t="str">
        <f>IFERROR(VLOOKUP(E7481,hoja!$A$2:$E$970,5,FALSE),0)</f>
        <v>MEDELLÍN</v>
      </c>
      <c r="H7481" s="103" t="str">
        <f>IFERROR(VLOOKUP(E7481,hoja!A:C,3,FALSE),0)</f>
        <v>50418</v>
      </c>
      <c r="I7481" s="24" t="str">
        <f t="shared" si="2245"/>
        <v>5044350418</v>
      </c>
      <c r="K7481" s="23">
        <v>8</v>
      </c>
      <c r="L7481" s="23" t="str">
        <f t="shared" si="2246"/>
        <v>REGIONAL</v>
      </c>
      <c r="M7481" s="23" t="s">
        <v>618</v>
      </c>
      <c r="N7481" s="23" t="str" cm="1">
        <f t="array" ref="N7481">IFERROR(IF(M7481="Principal","LES_ACTIVE",LES_INACTIVE),0)</f>
        <v>LES_ACTIVE</v>
      </c>
      <c r="O7481" s="23">
        <f t="shared" si="2247"/>
        <v>25</v>
      </c>
      <c r="P7481" s="23" t="str">
        <f t="shared" si="2248"/>
        <v>5044350418Principal</v>
      </c>
    </row>
    <row r="7482" spans="1:16" ht="15" hidden="1" customHeight="1">
      <c r="A7482" t="s">
        <v>823</v>
      </c>
      <c r="B7482" s="23" t="str">
        <f>IFERROR(VLOOKUP(A7482,hoja!$A$2:$E$970,4,FALSE),0)</f>
        <v>OCCIDENTE</v>
      </c>
      <c r="C7482" s="23" t="str">
        <f>IFERROR(VLOOKUP(A7482,hoja!$A$2:$E$1370,5,FALSE),0)</f>
        <v>MANIZALES</v>
      </c>
      <c r="D7482" s="23" t="str">
        <f>IFERROR(VLOOKUP(A7482,hoja!A:D,3,FALSE),0)</f>
        <v>50181</v>
      </c>
      <c r="E7482" s="40" t="s">
        <v>617</v>
      </c>
      <c r="F7482" s="23" t="str">
        <f>IFERROR(VLOOKUP(E7482,hoja!$A$2:$E$6970,4,FALSE),0)</f>
        <v>ANTIOQUIA</v>
      </c>
      <c r="G7482" s="23" t="str">
        <f>IFERROR(VLOOKUP(E7482,hoja!$A$2:$E$970,5,FALSE),0)</f>
        <v>MEDELLÍN</v>
      </c>
      <c r="H7482" s="103">
        <f>IFERROR(VLOOKUP(E7482,hoja!A:C,3,FALSE),0)</f>
        <v>50443</v>
      </c>
      <c r="I7482" s="24" t="str">
        <f t="shared" si="2245"/>
        <v>5018150443</v>
      </c>
      <c r="K7482" s="23">
        <v>252</v>
      </c>
      <c r="L7482" s="23" t="str">
        <f t="shared" si="2246"/>
        <v>NACIONAL</v>
      </c>
      <c r="M7482" s="23" t="s">
        <v>618</v>
      </c>
      <c r="N7482" s="23" t="str" cm="1">
        <f t="array" ref="N7482">IFERROR(IF(M7482="Principal","LES_ACTIVE",LES_INACTIVE),0)</f>
        <v>LES_ACTIVE</v>
      </c>
      <c r="O7482" s="23">
        <f t="shared" si="2247"/>
        <v>16</v>
      </c>
      <c r="P7482" s="23" t="str">
        <f t="shared" si="2248"/>
        <v>5018150443Principal</v>
      </c>
    </row>
    <row r="7483" spans="1:16" ht="15" hidden="1" customHeight="1">
      <c r="A7483" t="s">
        <v>629</v>
      </c>
      <c r="B7483" s="23" t="str">
        <f>IFERROR(VLOOKUP(A7483,hoja!$A$2:$E$970,4,FALSE),0)</f>
        <v>CENTRO</v>
      </c>
      <c r="C7483" s="23" t="str">
        <f>IFERROR(VLOOKUP(A7483,hoja!$A$2:$E$1370,5,FALSE),0)</f>
        <v>ZIPAQUIRÁ</v>
      </c>
      <c r="D7483" s="23" t="str">
        <f>IFERROR(VLOOKUP(A7483,hoja!A:D,3,FALSE),0)</f>
        <v>0032</v>
      </c>
      <c r="E7483" s="40" t="s">
        <v>1407</v>
      </c>
      <c r="F7483" s="23" t="str">
        <f>IFERROR(VLOOKUP(E7483,hoja!$A$2:$E$6970,4,FALSE),0)</f>
        <v>ANTIOQUIA</v>
      </c>
      <c r="G7483" s="23" t="str">
        <f>IFERROR(VLOOKUP(E7483,hoja!$A$2:$E$970,5,FALSE),0)</f>
        <v>MEDELLÍN</v>
      </c>
      <c r="H7483" s="103" t="str">
        <f>IFERROR(VLOOKUP(E7483,hoja!A:C,3,FALSE),0)</f>
        <v>50645</v>
      </c>
      <c r="I7483" s="24" t="str">
        <f t="shared" si="2245"/>
        <v>003250645</v>
      </c>
      <c r="K7483" s="23">
        <v>446</v>
      </c>
      <c r="L7483" s="23" t="str">
        <f t="shared" si="2246"/>
        <v>NACIONAL</v>
      </c>
      <c r="M7483" s="23" t="s">
        <v>618</v>
      </c>
      <c r="N7483" s="23" t="str" cm="1">
        <f t="array" ref="N7483">IFERROR(IF(M7483="Principal","LES_ACTIVE",LES_INACTIVE),0)</f>
        <v>LES_ACTIVE</v>
      </c>
      <c r="O7483" s="23">
        <f t="shared" si="2247"/>
        <v>16</v>
      </c>
      <c r="P7483" s="23" t="str">
        <f t="shared" si="2248"/>
        <v>003250645Principal</v>
      </c>
    </row>
    <row r="7484" spans="1:16" ht="15" customHeight="1">
      <c r="A7484" t="s">
        <v>1492</v>
      </c>
      <c r="B7484" s="23" t="str">
        <f>IFERROR(VLOOKUP(A7484,hoja!$A$2:$E$970,4,FALSE),0)</f>
        <v>CENTRO</v>
      </c>
      <c r="C7484" s="23" t="str">
        <f>IFERROR(VLOOKUP(A7484,hoja!$A$2:$E$1370,5,FALSE),0)</f>
        <v>LA DORADA</v>
      </c>
      <c r="D7484" s="23" t="str">
        <f>IFERROR(VLOOKUP(A7484,hoja!A:D,3,FALSE),0)</f>
        <v>50393</v>
      </c>
      <c r="E7484" s="40" t="s">
        <v>645</v>
      </c>
      <c r="F7484" s="23" t="str">
        <f>IFERROR(VLOOKUP(E7484,hoja!$A$2:$E$6970,4,FALSE),0)</f>
        <v>OCCIDENTE</v>
      </c>
      <c r="G7484" s="23" t="str">
        <f>IFERROR(VLOOKUP(E7484,hoja!$A$2:$E$970,5,FALSE),0)</f>
        <v>CALI</v>
      </c>
      <c r="H7484" s="103" t="str">
        <f>IFERROR(VLOOKUP(E7484,hoja!A:C,3,FALSE),0)</f>
        <v>0410</v>
      </c>
      <c r="I7484" s="24" t="str">
        <f t="shared" si="2245"/>
        <v>503930410</v>
      </c>
      <c r="K7484" s="23">
        <v>427</v>
      </c>
      <c r="L7484" s="23" t="str">
        <f t="shared" si="2246"/>
        <v>NACIONAL</v>
      </c>
      <c r="M7484" s="23" t="s">
        <v>618</v>
      </c>
      <c r="N7484" s="23" t="str" cm="1">
        <f t="array" ref="N7484">IFERROR(IF(M7484="Principal","LES_ACTIVE",LES_INACTIVE),0)</f>
        <v>LES_ACTIVE</v>
      </c>
      <c r="O7484" s="23">
        <f t="shared" si="2247"/>
        <v>16</v>
      </c>
      <c r="P7484" s="23" t="str">
        <f t="shared" si="2248"/>
        <v>503930410Principal</v>
      </c>
    </row>
    <row r="7485" spans="1:16" ht="15" hidden="1" customHeight="1">
      <c r="A7485" t="s">
        <v>673</v>
      </c>
      <c r="B7485" s="23" t="str">
        <f>IFERROR(VLOOKUP(A7485,hoja!$A$2:$E$970,4,FALSE),0)</f>
        <v>CENTRO</v>
      </c>
      <c r="C7485" s="23" t="str">
        <f>IFERROR(VLOOKUP(A7485,hoja!$A$2:$E$1370,5,FALSE),0)</f>
        <v>BOGOTÁ</v>
      </c>
      <c r="D7485" s="23" t="str">
        <f>IFERROR(VLOOKUP(A7485,hoja!A:D,3,FALSE),0)</f>
        <v>3052</v>
      </c>
      <c r="E7485" s="40" t="s">
        <v>1109</v>
      </c>
      <c r="F7485" s="23" t="str">
        <f>IFERROR(VLOOKUP(E7485,hoja!$A$2:$E$6970,4,FALSE),0)</f>
        <v>CENTRO</v>
      </c>
      <c r="G7485" s="23" t="str">
        <f>IFERROR(VLOOKUP(E7485,hoja!$A$2:$E$970,5,FALSE),0)</f>
        <v>TOCANCIPÁ</v>
      </c>
      <c r="H7485" s="103" t="str">
        <f>IFERROR(VLOOKUP(E7485,hoja!A:C,3,FALSE),0)</f>
        <v>50513</v>
      </c>
      <c r="I7485" s="24" t="str">
        <f t="shared" si="2245"/>
        <v>305250513</v>
      </c>
      <c r="K7485" s="23">
        <v>32</v>
      </c>
      <c r="L7485" s="23" t="str">
        <f t="shared" si="2246"/>
        <v>REGIONAL</v>
      </c>
      <c r="M7485" s="23" t="s">
        <v>618</v>
      </c>
      <c r="N7485" s="23" t="str" cm="1">
        <f t="array" ref="N7485">IFERROR(IF(M7485="Principal","LES_ACTIVE",LES_INACTIVE),0)</f>
        <v>LES_ACTIVE</v>
      </c>
      <c r="O7485" s="23">
        <f t="shared" si="2247"/>
        <v>25</v>
      </c>
      <c r="P7485" s="23" t="str">
        <f t="shared" si="2248"/>
        <v>305250513Principal</v>
      </c>
    </row>
    <row r="7486" spans="1:16" ht="15" hidden="1" customHeight="1">
      <c r="A7486" t="s">
        <v>95</v>
      </c>
      <c r="B7486" s="23" t="str">
        <f>IFERROR(VLOOKUP(A7486,hoja!$A$2:$E$970,4,FALSE),0)</f>
        <v>OCCIDENTE</v>
      </c>
      <c r="C7486" s="23" t="str">
        <f>IFERROR(VLOOKUP(A7486,hoja!$A$2:$E$1370,5,FALSE),0)</f>
        <v>CALI</v>
      </c>
      <c r="D7486" s="23" t="str">
        <f>IFERROR(VLOOKUP(A7486,hoja!A:D,3,FALSE),0)</f>
        <v>3024</v>
      </c>
      <c r="E7486" s="40" t="s">
        <v>80</v>
      </c>
      <c r="F7486" s="23" t="str">
        <f>IFERROR(VLOOKUP(E7486,hoja!$A$2:$E$6970,4,FALSE),0)</f>
        <v>OCCIDENTE</v>
      </c>
      <c r="G7486" s="23" t="str">
        <f>IFERROR(VLOOKUP(E7486,hoja!$A$2:$E$970,5,FALSE),0)</f>
        <v>BUENAVENTURA</v>
      </c>
      <c r="H7486" s="103" t="str">
        <f>IFERROR(VLOOKUP(E7486,hoja!A:C,3,FALSE),0)</f>
        <v>60054</v>
      </c>
      <c r="I7486" s="24" t="str">
        <f t="shared" si="2245"/>
        <v>302460054</v>
      </c>
      <c r="K7486" s="23">
        <v>162</v>
      </c>
      <c r="L7486" s="23" t="str">
        <f t="shared" si="2246"/>
        <v>REGIONAL</v>
      </c>
      <c r="M7486" s="23" t="s">
        <v>618</v>
      </c>
      <c r="N7486" s="23" t="str" cm="1">
        <f t="array" ref="N7486">IFERROR(IF(M7486="Principal","LES_ACTIVE",LES_INACTIVE),0)</f>
        <v>LES_ACTIVE</v>
      </c>
      <c r="O7486" s="23">
        <f t="shared" si="2247"/>
        <v>25</v>
      </c>
      <c r="P7486" s="23" t="str">
        <f t="shared" si="2248"/>
        <v>302460054Principal</v>
      </c>
    </row>
    <row r="7487" spans="1:16" ht="15" hidden="1" customHeight="1">
      <c r="A7487" t="s">
        <v>881</v>
      </c>
      <c r="B7487" s="23" t="str">
        <f>IFERROR(VLOOKUP(A7487,hoja!$A$2:$E$970,4,FALSE),0)</f>
        <v>ANTIOQUIA</v>
      </c>
      <c r="C7487" s="23" t="str">
        <f>IFERROR(VLOOKUP(A7487,hoja!$A$2:$E$1370,5,FALSE),0)</f>
        <v>MEDELLÍN</v>
      </c>
      <c r="D7487" s="23" t="str">
        <f>IFERROR(VLOOKUP(A7487,hoja!A:D,3,FALSE),0)</f>
        <v>1381</v>
      </c>
      <c r="E7487" s="40" t="s">
        <v>1173</v>
      </c>
      <c r="F7487" s="23" t="str">
        <f>IFERROR(VLOOKUP(E7487,hoja!$A$2:$E$6970,4,FALSE),0)</f>
        <v>COSTA</v>
      </c>
      <c r="G7487" s="23" t="str">
        <f>IFERROR(VLOOKUP(E7487,hoja!$A$2:$E$970,5,FALSE),0)</f>
        <v>MALAMBO</v>
      </c>
      <c r="H7487" s="103" t="str">
        <f>IFERROR(VLOOKUP(E7487,hoja!A:C,3,FALSE),0)</f>
        <v>50257</v>
      </c>
      <c r="I7487" s="24" t="str">
        <f t="shared" si="2245"/>
        <v>138150257</v>
      </c>
      <c r="K7487" s="23">
        <v>668</v>
      </c>
      <c r="L7487" s="23" t="str">
        <f t="shared" si="2246"/>
        <v>NACIONAL</v>
      </c>
      <c r="M7487" s="23" t="s">
        <v>618</v>
      </c>
      <c r="N7487" s="23" t="str" cm="1">
        <f t="array" ref="N7487">IFERROR(IF(M7487="Principal","LES_ACTIVE",LES_INACTIVE),0)</f>
        <v>LES_ACTIVE</v>
      </c>
      <c r="O7487" s="23">
        <f t="shared" si="2247"/>
        <v>12</v>
      </c>
      <c r="P7487" s="23" t="str">
        <f t="shared" si="2248"/>
        <v>138150257Principal</v>
      </c>
    </row>
    <row r="7488" spans="1:16" ht="15" hidden="1" customHeight="1">
      <c r="A7488" t="s">
        <v>692</v>
      </c>
      <c r="B7488" s="23" t="str">
        <f>IFERROR(VLOOKUP(A7488,hoja!$A$2:$E$970,4,FALSE),0)</f>
        <v>SANTANDER</v>
      </c>
      <c r="C7488" s="23" t="str">
        <f>IFERROR(VLOOKUP(A7488,hoja!$A$2:$E$1370,5,FALSE),0)</f>
        <v>BARBOSA</v>
      </c>
      <c r="D7488" s="23" t="str">
        <f>IFERROR(VLOOKUP(A7488,hoja!A:D,3,FALSE),0)</f>
        <v>0446</v>
      </c>
      <c r="E7488" s="40" t="s">
        <v>617</v>
      </c>
      <c r="F7488" s="23" t="str">
        <f>IFERROR(VLOOKUP(E7488,hoja!$A$2:$E$6970,4,FALSE),0)</f>
        <v>ANTIOQUIA</v>
      </c>
      <c r="G7488" s="23" t="str">
        <f>IFERROR(VLOOKUP(E7488,hoja!$A$2:$E$970,5,FALSE),0)</f>
        <v>MEDELLÍN</v>
      </c>
      <c r="H7488" s="103">
        <f>IFERROR(VLOOKUP(E7488,hoja!A:C,3,FALSE),0)</f>
        <v>50443</v>
      </c>
      <c r="I7488" s="24" t="str">
        <f t="shared" si="2245"/>
        <v>044650443</v>
      </c>
      <c r="K7488" s="23">
        <v>590</v>
      </c>
      <c r="L7488" s="23" t="str">
        <f t="shared" si="2246"/>
        <v>NACIONAL</v>
      </c>
      <c r="M7488" s="23" t="s">
        <v>618</v>
      </c>
      <c r="N7488" s="23" t="str" cm="1">
        <f t="array" ref="N7488">IFERROR(IF(M7488="Principal","LES_ACTIVE",LES_INACTIVE),0)</f>
        <v>LES_ACTIVE</v>
      </c>
      <c r="O7488" s="23">
        <f t="shared" si="2247"/>
        <v>12</v>
      </c>
      <c r="P7488" s="23" t="str">
        <f t="shared" si="2248"/>
        <v>044650443Principal</v>
      </c>
    </row>
    <row r="7489" spans="1:16" ht="15" hidden="1" customHeight="1">
      <c r="A7489" t="s">
        <v>681</v>
      </c>
      <c r="B7489" s="23" t="str">
        <f>IFERROR(VLOOKUP(A7489,hoja!$A$2:$E$970,4,FALSE),0)</f>
        <v>CENTRO</v>
      </c>
      <c r="C7489" s="23" t="str">
        <f>IFERROR(VLOOKUP(A7489,hoja!$A$2:$E$1370,5,FALSE),0)</f>
        <v>VILLAVICENCIO</v>
      </c>
      <c r="D7489" s="23" t="str">
        <f>IFERROR(VLOOKUP(A7489,hoja!A:D,3,FALSE),0)</f>
        <v>0393</v>
      </c>
      <c r="E7489" s="40" t="s">
        <v>63</v>
      </c>
      <c r="F7489" s="23" t="str">
        <f>IFERROR(VLOOKUP(E7489,hoja!$A$2:$E$6970,4,FALSE),0)</f>
        <v>COSTA</v>
      </c>
      <c r="G7489" s="23" t="str">
        <f>IFERROR(VLOOKUP(E7489,hoja!$A$2:$E$970,5,FALSE),0)</f>
        <v>BARRANQUILLA</v>
      </c>
      <c r="H7489" s="103" t="str">
        <f>IFERROR(VLOOKUP(E7489,hoja!A:C,3,FALSE),0)</f>
        <v>60016</v>
      </c>
      <c r="I7489" s="24" t="str">
        <f t="shared" si="2245"/>
        <v>039360016</v>
      </c>
      <c r="K7489" s="23">
        <v>117</v>
      </c>
      <c r="L7489" s="23" t="str">
        <f t="shared" si="2246"/>
        <v>NACIONAL</v>
      </c>
      <c r="M7489" s="23" t="s">
        <v>618</v>
      </c>
      <c r="N7489" s="23" t="str" cm="1">
        <f t="array" ref="N7489">IFERROR(IF(M7489="Principal","LES_ACTIVE",LES_INACTIVE),0)</f>
        <v>LES_ACTIVE</v>
      </c>
      <c r="O7489" s="23">
        <f t="shared" si="2247"/>
        <v>25</v>
      </c>
      <c r="P7489" s="23" t="str">
        <f t="shared" si="2248"/>
        <v>039360016Principal</v>
      </c>
    </row>
    <row r="7490" spans="1:16" ht="15" hidden="1" customHeight="1">
      <c r="A7490" t="s">
        <v>642</v>
      </c>
      <c r="B7490" s="23" t="str">
        <f>IFERROR(VLOOKUP(A7490,hoja!$A$2:$E$970,4,FALSE),0)</f>
        <v>COSTA</v>
      </c>
      <c r="C7490" s="23" t="str">
        <f>IFERROR(VLOOKUP(A7490,hoja!$A$2:$E$1370,5,FALSE),0)</f>
        <v>BARRANQUILLA</v>
      </c>
      <c r="D7490" s="23" t="str">
        <f>IFERROR(VLOOKUP(A7490,hoja!A:D,3,FALSE),0)</f>
        <v>0111</v>
      </c>
      <c r="E7490" s="40" t="s">
        <v>1535</v>
      </c>
      <c r="F7490" s="23" t="str">
        <f>IFERROR(VLOOKUP(E7490,hoja!$A$2:$E$6970,4,FALSE),0)</f>
        <v>COSTA</v>
      </c>
      <c r="G7490" s="23" t="str">
        <f>IFERROR(VLOOKUP(E7490,hoja!$A$2:$E$970,5,FALSE),0)</f>
        <v>BARRANQUILLA</v>
      </c>
      <c r="H7490" s="103" t="str">
        <f>IFERROR(VLOOKUP(E7490,hoja!A:C,3,FALSE),0)</f>
        <v>50818</v>
      </c>
      <c r="I7490" s="24" t="str">
        <f t="shared" si="2245"/>
        <v>011150818</v>
      </c>
      <c r="K7490" s="23">
        <v>2</v>
      </c>
      <c r="L7490" s="23" t="str">
        <f t="shared" si="2246"/>
        <v>REGIONAL</v>
      </c>
      <c r="M7490" s="23" t="s">
        <v>618</v>
      </c>
      <c r="N7490" s="23" t="str" cm="1">
        <f t="array" ref="N7490">IFERROR(IF(M7490="Principal","LES_ACTIVE",LES_INACTIVE),0)</f>
        <v>LES_ACTIVE</v>
      </c>
      <c r="O7490" s="23">
        <f t="shared" si="2247"/>
        <v>25</v>
      </c>
      <c r="P7490" s="23" t="str">
        <f t="shared" si="2248"/>
        <v>011150818Principal</v>
      </c>
    </row>
    <row r="7491" spans="1:16" ht="15" hidden="1" customHeight="1">
      <c r="A7491" t="s">
        <v>660</v>
      </c>
      <c r="B7491" s="23" t="str">
        <f>IFERROR(VLOOKUP(A7491,hoja!$A$2:$E$970,4,FALSE),0)</f>
        <v>CENTRO</v>
      </c>
      <c r="C7491" s="23" t="str">
        <f>IFERROR(VLOOKUP(A7491,hoja!$A$2:$E$1370,5,FALSE),0)</f>
        <v>BOGOTÁ</v>
      </c>
      <c r="D7491" s="23" t="str">
        <f>IFERROR(VLOOKUP(A7491,hoja!A:D,3,FALSE),0)</f>
        <v>0035</v>
      </c>
      <c r="E7491" s="40" t="s">
        <v>890</v>
      </c>
      <c r="F7491" s="23" t="str">
        <f>IFERROR(VLOOKUP(E7491,hoja!$A$2:$E$6970,4,FALSE),0)</f>
        <v>SANTANDER</v>
      </c>
      <c r="G7491" s="23" t="str">
        <f>IFERROR(VLOOKUP(E7491,hoja!$A$2:$E$970,5,FALSE),0)</f>
        <v>LEBRIJA</v>
      </c>
      <c r="H7491" s="103" t="str">
        <f>IFERROR(VLOOKUP(E7491,hoja!A:C,3,FALSE),0)</f>
        <v>60051</v>
      </c>
      <c r="I7491" s="24" t="str">
        <f t="shared" si="2245"/>
        <v>003560051</v>
      </c>
      <c r="K7491" s="23">
        <v>479</v>
      </c>
      <c r="L7491" s="23" t="str">
        <f t="shared" si="2246"/>
        <v>NACIONAL</v>
      </c>
      <c r="M7491" s="23" t="s">
        <v>618</v>
      </c>
      <c r="N7491" s="23" t="str" cm="1">
        <f t="array" ref="N7491">IFERROR(IF(M7491="Principal","LES_ACTIVE",LES_INACTIVE),0)</f>
        <v>LES_ACTIVE</v>
      </c>
      <c r="O7491" s="23">
        <f t="shared" si="2247"/>
        <v>16</v>
      </c>
      <c r="P7491" s="23" t="str">
        <f t="shared" si="2248"/>
        <v>003560051Principal</v>
      </c>
    </row>
    <row r="7492" spans="1:16" ht="15" hidden="1" customHeight="1">
      <c r="A7492" t="s">
        <v>984</v>
      </c>
      <c r="B7492" s="23" t="str">
        <f>IFERROR(VLOOKUP(A7492,hoja!$A$2:$E$970,4,FALSE),0)</f>
        <v>SANTANDER</v>
      </c>
      <c r="C7492" s="23" t="str">
        <f>IFERROR(VLOOKUP(A7492,hoja!$A$2:$E$1370,5,FALSE),0)</f>
        <v>PAMPLONA</v>
      </c>
      <c r="D7492" s="23" t="str">
        <f>IFERROR(VLOOKUP(A7492,hoja!A:D,3,FALSE),0)</f>
        <v>50490</v>
      </c>
      <c r="E7492" s="40" t="s">
        <v>617</v>
      </c>
      <c r="F7492" s="23" t="str">
        <f>IFERROR(VLOOKUP(E7492,hoja!$A$2:$E$6970,4,FALSE),0)</f>
        <v>ANTIOQUIA</v>
      </c>
      <c r="G7492" s="23" t="str">
        <f>IFERROR(VLOOKUP(E7492,hoja!$A$2:$E$970,5,FALSE),0)</f>
        <v>MEDELLÍN</v>
      </c>
      <c r="H7492" s="103">
        <f>IFERROR(VLOOKUP(E7492,hoja!A:C,3,FALSE),0)</f>
        <v>50443</v>
      </c>
      <c r="I7492" s="24" t="str">
        <f t="shared" si="2245"/>
        <v>5049050443</v>
      </c>
      <c r="K7492" s="23">
        <v>488</v>
      </c>
      <c r="L7492" s="23" t="str">
        <f t="shared" si="2246"/>
        <v>NACIONAL</v>
      </c>
      <c r="M7492" s="23" t="s">
        <v>618</v>
      </c>
      <c r="N7492" s="23" t="str" cm="1">
        <f t="array" ref="N7492">IFERROR(IF(M7492="Principal","LES_ACTIVE",LES_INACTIVE),0)</f>
        <v>LES_ACTIVE</v>
      </c>
      <c r="O7492" s="23">
        <f t="shared" si="2247"/>
        <v>16</v>
      </c>
      <c r="P7492" s="23" t="str">
        <f t="shared" si="2248"/>
        <v>5049050443Principal</v>
      </c>
    </row>
    <row r="7493" spans="1:16" ht="15" hidden="1" customHeight="1">
      <c r="A7493" t="s">
        <v>1535</v>
      </c>
      <c r="B7493" s="23" t="str">
        <f>IFERROR(VLOOKUP(A7493,hoja!$A$2:$E$970,4,FALSE),0)</f>
        <v>COSTA</v>
      </c>
      <c r="C7493" s="23" t="str">
        <f>IFERROR(VLOOKUP(A7493,hoja!$A$2:$E$1370,5,FALSE),0)</f>
        <v>BARRANQUILLA</v>
      </c>
      <c r="D7493" s="23" t="str">
        <f>IFERROR(VLOOKUP(A7493,hoja!A:D,3,FALSE),0)</f>
        <v>50818</v>
      </c>
      <c r="E7493" s="40" t="s">
        <v>635</v>
      </c>
      <c r="F7493" s="23" t="str">
        <f>IFERROR(VLOOKUP(E7493,hoja!$A$2:$E$6970,4,FALSE),0)</f>
        <v>CENTRO</v>
      </c>
      <c r="G7493" s="23" t="str">
        <f>IFERROR(VLOOKUP(E7493,hoja!$A$2:$E$970,5,FALSE),0)</f>
        <v>BOGOTÁ</v>
      </c>
      <c r="H7493" s="103" t="str">
        <f>IFERROR(VLOOKUP(E7493,hoja!A:C,3,FALSE),0)</f>
        <v>0021</v>
      </c>
      <c r="I7493" s="24" t="str">
        <f t="shared" si="2245"/>
        <v>508180021</v>
      </c>
      <c r="K7493" s="23">
        <v>1</v>
      </c>
      <c r="L7493" s="23" t="str">
        <f t="shared" si="2246"/>
        <v>NACIONAL</v>
      </c>
      <c r="M7493" s="23" t="s">
        <v>618</v>
      </c>
      <c r="N7493" s="23" t="str" cm="1">
        <f t="array" ref="N7493">IFERROR(IF(M7493="Principal","LES_ACTIVE",LES_INACTIVE),0)</f>
        <v>LES_ACTIVE</v>
      </c>
      <c r="O7493" s="23">
        <f t="shared" si="2247"/>
        <v>25</v>
      </c>
      <c r="P7493" s="23" t="str">
        <f t="shared" si="2248"/>
        <v>508180021Principal</v>
      </c>
    </row>
    <row r="7494" spans="1:16" ht="15" hidden="1" customHeight="1">
      <c r="A7494" t="s">
        <v>371</v>
      </c>
      <c r="B7494" s="23" t="str">
        <f>IFERROR(VLOOKUP(A7494,hoja!$A$2:$E$970,4,FALSE),0)</f>
        <v>OCCIDENTE</v>
      </c>
      <c r="C7494" s="23" t="str">
        <f>IFERROR(VLOOKUP(A7494,hoja!$A$2:$E$1370,5,FALSE),0)</f>
        <v>PEREIRA</v>
      </c>
      <c r="D7494" s="23" t="str">
        <f>IFERROR(VLOOKUP(A7494,hoja!A:D,3,FALSE),0)</f>
        <v>60041</v>
      </c>
      <c r="E7494" s="40" t="s">
        <v>636</v>
      </c>
      <c r="F7494" s="23" t="str">
        <f>IFERROR(VLOOKUP(E7494,hoja!$A$2:$E$6970,4,FALSE),0)</f>
        <v>CENTRO</v>
      </c>
      <c r="G7494" s="23" t="str">
        <f>IFERROR(VLOOKUP(E7494,hoja!$A$2:$E$970,5,FALSE),0)</f>
        <v>DUITAMA</v>
      </c>
      <c r="H7494" s="103" t="str">
        <f>IFERROR(VLOOKUP(E7494,hoja!A:C,3,FALSE),0)</f>
        <v>0441</v>
      </c>
      <c r="I7494" s="24" t="str">
        <f t="shared" si="2245"/>
        <v>600410441</v>
      </c>
      <c r="K7494" s="23">
        <v>162</v>
      </c>
      <c r="L7494" s="23" t="str">
        <f t="shared" si="2246"/>
        <v>NACIONAL</v>
      </c>
      <c r="M7494" s="23" t="s">
        <v>618</v>
      </c>
      <c r="N7494" s="23" t="str" cm="1">
        <f t="array" ref="N7494">IFERROR(IF(M7494="Principal","LES_ACTIVE",LES_INACTIVE),0)</f>
        <v>LES_ACTIVE</v>
      </c>
      <c r="O7494" s="23">
        <f t="shared" si="2247"/>
        <v>25</v>
      </c>
      <c r="P7494" s="23" t="str">
        <f t="shared" si="2248"/>
        <v>600410441Principal</v>
      </c>
    </row>
    <row r="7495" spans="1:16" ht="15" hidden="1" customHeight="1">
      <c r="A7495" t="s">
        <v>1535</v>
      </c>
      <c r="B7495" s="23" t="str">
        <f>IFERROR(VLOOKUP(A7495,hoja!$A$2:$E$970,4,FALSE),0)</f>
        <v>COSTA</v>
      </c>
      <c r="C7495" s="23" t="str">
        <f>IFERROR(VLOOKUP(A7495,hoja!$A$2:$E$1370,5,FALSE),0)</f>
        <v>BARRANQUILLA</v>
      </c>
      <c r="D7495" s="23" t="str">
        <f>IFERROR(VLOOKUP(A7495,hoja!A:D,3,FALSE),0)</f>
        <v>50818</v>
      </c>
      <c r="E7495" s="23" t="s">
        <v>653</v>
      </c>
      <c r="F7495" s="23" t="str">
        <f>IFERROR(VLOOKUP(E7495,hoja!$A$2:$E$6970,4,FALSE),0)</f>
        <v>CENTRO</v>
      </c>
      <c r="G7495" s="23" t="str">
        <f>IFERROR(VLOOKUP(E7495,hoja!$A$2:$E$970,5,FALSE),0)</f>
        <v>MADRID</v>
      </c>
      <c r="H7495" s="103" t="str">
        <f>IFERROR(VLOOKUP(E7495,hoja!A:C,3,FALSE),0)</f>
        <v>2023</v>
      </c>
      <c r="I7495" s="24" t="str">
        <f t="shared" si="2245"/>
        <v>508182023</v>
      </c>
      <c r="K7495" s="23">
        <v>999.34699999999998</v>
      </c>
      <c r="L7495" s="23" t="str">
        <f t="shared" si="2246"/>
        <v>NACIONAL</v>
      </c>
      <c r="M7495" s="23" t="s">
        <v>618</v>
      </c>
      <c r="N7495" s="23" t="str" cm="1">
        <f t="array" ref="N7495">IFERROR(IF(M7495="Principal","LES_ACTIVE",LES_INACTIVE),0)</f>
        <v>LES_ACTIVE</v>
      </c>
      <c r="O7495" s="23">
        <f t="shared" si="2247"/>
        <v>8</v>
      </c>
      <c r="P7495" s="23" t="str">
        <f t="shared" si="2248"/>
        <v>508182023Principal</v>
      </c>
    </row>
    <row r="7496" spans="1:16" ht="15" hidden="1" customHeight="1">
      <c r="A7496" t="s">
        <v>769</v>
      </c>
      <c r="B7496" s="23" t="str">
        <f>IFERROR(VLOOKUP(A7496,hoja!$A$2:$E$970,4,FALSE),0)</f>
        <v>COSTA</v>
      </c>
      <c r="C7496" s="23" t="str">
        <f>IFERROR(VLOOKUP(A7496,hoja!$A$2:$E$1370,5,FALSE),0)</f>
        <v>ZF BARRANQUILLA</v>
      </c>
      <c r="D7496" s="23" t="str">
        <f>IFERROR(VLOOKUP(A7496,hoja!A:D,3,FALSE),0)</f>
        <v>50294</v>
      </c>
      <c r="E7496" s="40" t="s">
        <v>743</v>
      </c>
      <c r="F7496" s="23" t="str">
        <f>IFERROR(VLOOKUP(E7496,hoja!$A$2:$E$6970,4,FALSE),0)</f>
        <v>CENTRO</v>
      </c>
      <c r="G7496" s="23" t="str">
        <f>IFERROR(VLOOKUP(E7496,hoja!$A$2:$E$970,5,FALSE),0)</f>
        <v>BOGOTÁ</v>
      </c>
      <c r="H7496" s="103" t="str">
        <f>IFERROR(VLOOKUP(E7496,hoja!A:C,3,FALSE),0)</f>
        <v>0461</v>
      </c>
      <c r="I7496" s="24" t="str">
        <f t="shared" si="2245"/>
        <v>502940461</v>
      </c>
      <c r="K7496" s="23">
        <v>1007</v>
      </c>
      <c r="L7496" s="23" t="str">
        <f t="shared" si="2246"/>
        <v>NACIONAL</v>
      </c>
      <c r="M7496" s="23" t="s">
        <v>618</v>
      </c>
      <c r="N7496" s="23" t="str" cm="1">
        <f t="array" ref="N7496">IFERROR(IF(M7496="Principal","LES_ACTIVE",LES_INACTIVE),0)</f>
        <v>LES_ACTIVE</v>
      </c>
      <c r="O7496" s="23">
        <f t="shared" si="2247"/>
        <v>8</v>
      </c>
      <c r="P7496" s="23" t="str">
        <f t="shared" si="2248"/>
        <v>502940461Principal</v>
      </c>
    </row>
    <row r="7497" spans="1:16" ht="15" hidden="1" customHeight="1">
      <c r="A7497" t="s">
        <v>1535</v>
      </c>
      <c r="B7497" s="23" t="str">
        <f>IFERROR(VLOOKUP(A7497,hoja!$A$2:$E$970,4,FALSE),0)</f>
        <v>COSTA</v>
      </c>
      <c r="C7497" s="23" t="str">
        <f>IFERROR(VLOOKUP(A7497,hoja!$A$2:$E$1370,5,FALSE),0)</f>
        <v>BARRANQUILLA</v>
      </c>
      <c r="D7497" s="23" t="str">
        <f>IFERROR(VLOOKUP(A7497,hoja!A:D,3,FALSE),0)</f>
        <v>50818</v>
      </c>
      <c r="E7497" s="40" t="s">
        <v>743</v>
      </c>
      <c r="F7497" s="23" t="str">
        <f>IFERROR(VLOOKUP(E7497,hoja!$A$2:$E$6970,4,FALSE),0)</f>
        <v>CENTRO</v>
      </c>
      <c r="G7497" s="23" t="str">
        <f>IFERROR(VLOOKUP(E7497,hoja!$A$2:$E$970,5,FALSE),0)</f>
        <v>BOGOTÁ</v>
      </c>
      <c r="H7497" s="103" t="str">
        <f>IFERROR(VLOOKUP(E7497,hoja!A:C,3,FALSE),0)</f>
        <v>0461</v>
      </c>
      <c r="I7497" s="24" t="str">
        <f t="shared" si="2245"/>
        <v>508180461</v>
      </c>
      <c r="K7497" s="23">
        <v>1020</v>
      </c>
      <c r="L7497" s="23" t="str">
        <f t="shared" si="2246"/>
        <v>NACIONAL</v>
      </c>
      <c r="M7497" s="23" t="s">
        <v>618</v>
      </c>
      <c r="N7497" s="23" t="str" cm="1">
        <f t="array" ref="N7497">IFERROR(IF(M7497="Principal","LES_ACTIVE",LES_INACTIVE),0)</f>
        <v>LES_ACTIVE</v>
      </c>
      <c r="O7497" s="23">
        <f t="shared" si="2247"/>
        <v>8</v>
      </c>
      <c r="P7497" s="23" t="str">
        <f t="shared" si="2248"/>
        <v>508180461Principal</v>
      </c>
    </row>
    <row r="7498" spans="1:16" ht="15" hidden="1" customHeight="1">
      <c r="A7498" t="s">
        <v>791</v>
      </c>
      <c r="B7498" s="23" t="str">
        <f>IFERROR(VLOOKUP(A7498,hoja!$A$2:$E$970,4,FALSE),0)</f>
        <v>CENTRO</v>
      </c>
      <c r="C7498" s="23" t="str">
        <f>IFERROR(VLOOKUP(A7498,hoja!$A$2:$E$1370,5,FALSE),0)</f>
        <v>MADRID</v>
      </c>
      <c r="D7498" s="23" t="str">
        <f>IFERROR(VLOOKUP(A7498,hoja!A:D,3,FALSE),0)</f>
        <v>60147</v>
      </c>
      <c r="E7498" s="40" t="s">
        <v>336</v>
      </c>
      <c r="F7498" s="23" t="str">
        <f>IFERROR(VLOOKUP(E7498,hoja!$A$2:$E$6970,4,FALSE),0)</f>
        <v>CENTRO</v>
      </c>
      <c r="G7498" s="23" t="str">
        <f>IFERROR(VLOOKUP(E7498,hoja!$A$2:$E$970,5,FALSE),0)</f>
        <v>MOSQUERA</v>
      </c>
      <c r="H7498" s="103" t="str">
        <f>IFERROR(VLOOKUP(E7498,hoja!A:C,3,FALSE),0)</f>
        <v>10216</v>
      </c>
      <c r="I7498" s="24" t="str">
        <f t="shared" si="2245"/>
        <v>6014710216</v>
      </c>
      <c r="K7498" s="23">
        <v>6</v>
      </c>
      <c r="L7498" s="23" t="str">
        <f t="shared" si="2246"/>
        <v>REGIONAL</v>
      </c>
      <c r="M7498" s="23" t="s">
        <v>618</v>
      </c>
      <c r="N7498" s="23" t="str" cm="1">
        <f t="array" ref="N7498">IFERROR(IF(M7498="Principal","LES_ACTIVE",LES_INACTIVE),0)</f>
        <v>LES_ACTIVE</v>
      </c>
      <c r="O7498" s="23">
        <f t="shared" si="2247"/>
        <v>25</v>
      </c>
      <c r="P7498" s="23" t="str">
        <f t="shared" si="2248"/>
        <v>6014710216Principal</v>
      </c>
    </row>
    <row r="7499" spans="1:16" ht="15" hidden="1" customHeight="1">
      <c r="A7499" t="s">
        <v>709</v>
      </c>
      <c r="B7499" s="23" t="str">
        <f>IFERROR(VLOOKUP(A7499,hoja!$A$2:$E$970,4,FALSE),0)</f>
        <v>CENTRO</v>
      </c>
      <c r="C7499" s="23" t="str">
        <f>IFERROR(VLOOKUP(A7499,hoja!$A$2:$E$1370,5,FALSE),0)</f>
        <v>LA DORADA</v>
      </c>
      <c r="D7499" s="23" t="str">
        <f>IFERROR(VLOOKUP(A7499,hoja!A:D,3,FALSE),0)</f>
        <v>0391</v>
      </c>
      <c r="E7499" s="40" t="s">
        <v>71</v>
      </c>
      <c r="F7499" s="23" t="str">
        <f>IFERROR(VLOOKUP(E7499,hoja!$A$2:$E$6970,4,FALSE),0)</f>
        <v>CENTRO</v>
      </c>
      <c r="G7499" s="23" t="str">
        <f>IFERROR(VLOOKUP(E7499,hoja!$A$2:$E$970,5,FALSE),0)</f>
        <v>BOGOTÁ</v>
      </c>
      <c r="H7499" s="103" t="str">
        <f>IFERROR(VLOOKUP(E7499,hoja!A:C,3,FALSE),0)</f>
        <v>60015</v>
      </c>
      <c r="I7499" s="24" t="str">
        <f t="shared" si="2245"/>
        <v>039160015</v>
      </c>
      <c r="K7499" s="23">
        <v>189</v>
      </c>
      <c r="L7499" s="23" t="str">
        <f t="shared" si="2246"/>
        <v>REGIONAL</v>
      </c>
      <c r="M7499" s="23" t="s">
        <v>618</v>
      </c>
      <c r="N7499" s="23" t="str" cm="1">
        <f t="array" ref="N7499">IFERROR(IF(M7499="Principal","LES_ACTIVE",LES_INACTIVE),0)</f>
        <v>LES_ACTIVE</v>
      </c>
      <c r="O7499" s="23">
        <f t="shared" si="2247"/>
        <v>25</v>
      </c>
      <c r="P7499" s="23" t="str">
        <f t="shared" si="2248"/>
        <v>039160015Principal</v>
      </c>
    </row>
    <row r="7500" spans="1:16" ht="15" hidden="1" customHeight="1">
      <c r="A7500" t="s">
        <v>635</v>
      </c>
      <c r="B7500" s="23" t="str">
        <f>IFERROR(VLOOKUP(A7500,hoja!$A$2:$E$970,4,FALSE),0)</f>
        <v>CENTRO</v>
      </c>
      <c r="C7500" s="23" t="str">
        <f>IFERROR(VLOOKUP(A7500,hoja!$A$2:$E$1370,5,FALSE),0)</f>
        <v>BOGOTÁ</v>
      </c>
      <c r="D7500" s="23" t="str">
        <f>IFERROR(VLOOKUP(A7500,hoja!A:D,3,FALSE),0)</f>
        <v>0021</v>
      </c>
      <c r="E7500" s="40" t="s">
        <v>1173</v>
      </c>
      <c r="F7500" s="23" t="str">
        <f>IFERROR(VLOOKUP(E7500,hoja!$A$2:$E$6970,4,FALSE),0)</f>
        <v>COSTA</v>
      </c>
      <c r="G7500" s="23" t="str">
        <f>IFERROR(VLOOKUP(E7500,hoja!$A$2:$E$970,5,FALSE),0)</f>
        <v>MALAMBO</v>
      </c>
      <c r="H7500" s="103" t="str">
        <f>IFERROR(VLOOKUP(E7500,hoja!A:C,3,FALSE),0)</f>
        <v>50257</v>
      </c>
      <c r="I7500" s="24" t="str">
        <f t="shared" si="2245"/>
        <v>002150257</v>
      </c>
      <c r="K7500" s="23">
        <v>1014</v>
      </c>
      <c r="L7500" s="23" t="str">
        <f t="shared" si="2246"/>
        <v>NACIONAL</v>
      </c>
      <c r="M7500" s="23" t="s">
        <v>618</v>
      </c>
      <c r="N7500" s="23" t="str" cm="1">
        <f t="array" ref="N7500">IFERROR(IF(M7500="Principal","LES_ACTIVE",LES_INACTIVE),0)</f>
        <v>LES_ACTIVE</v>
      </c>
      <c r="O7500" s="23">
        <f t="shared" si="2247"/>
        <v>8</v>
      </c>
      <c r="P7500" s="23" t="str">
        <f t="shared" si="2248"/>
        <v>002150257Principal</v>
      </c>
    </row>
    <row r="7501" spans="1:16" ht="15" hidden="1" customHeight="1">
      <c r="A7501" t="s">
        <v>681</v>
      </c>
      <c r="B7501" s="23" t="str">
        <f>IFERROR(VLOOKUP(A7501,hoja!$A$2:$E$970,4,FALSE),0)</f>
        <v>CENTRO</v>
      </c>
      <c r="C7501" s="23" t="str">
        <f>IFERROR(VLOOKUP(A7501,hoja!$A$2:$E$1370,5,FALSE),0)</f>
        <v>VILLAVICENCIO</v>
      </c>
      <c r="D7501" s="23" t="str">
        <f>IFERROR(VLOOKUP(A7501,hoja!A:D,3,FALSE),0)</f>
        <v>0393</v>
      </c>
      <c r="E7501" s="40" t="s">
        <v>1519</v>
      </c>
      <c r="F7501" s="23" t="str">
        <f>IFERROR(VLOOKUP(E7501,hoja!$A$2:$E$6970,4,FALSE),0)</f>
        <v>CENTRO</v>
      </c>
      <c r="G7501" s="23" t="str">
        <f>IFERROR(VLOOKUP(E7501,hoja!$A$2:$E$970,5,FALSE),0)</f>
        <v>BOGOTÁ</v>
      </c>
      <c r="H7501" s="103" t="str">
        <f>IFERROR(VLOOKUP(E7501,hoja!A:C,3,FALSE),0)</f>
        <v>50850</v>
      </c>
      <c r="I7501" s="24" t="str">
        <f t="shared" si="2245"/>
        <v>039350850</v>
      </c>
      <c r="K7501" s="23">
        <v>120</v>
      </c>
      <c r="L7501" s="23" t="str">
        <f t="shared" si="2246"/>
        <v>REGIONAL</v>
      </c>
      <c r="M7501" s="23" t="s">
        <v>618</v>
      </c>
      <c r="N7501" s="23" t="str" cm="1">
        <f t="array" ref="N7501">IFERROR(IF(M7501="Principal","LES_ACTIVE",LES_INACTIVE),0)</f>
        <v>LES_ACTIVE</v>
      </c>
      <c r="O7501" s="23">
        <f t="shared" si="2247"/>
        <v>25</v>
      </c>
      <c r="P7501" s="23" t="str">
        <f t="shared" si="2248"/>
        <v>039350850Principal</v>
      </c>
    </row>
    <row r="7502" spans="1:16" ht="15" customHeight="1">
      <c r="A7502" t="s">
        <v>1492</v>
      </c>
      <c r="B7502" s="23" t="str">
        <f>IFERROR(VLOOKUP(A7502,hoja!$A$2:$E$970,4,FALSE),0)</f>
        <v>CENTRO</v>
      </c>
      <c r="C7502" s="23" t="str">
        <f>IFERROR(VLOOKUP(A7502,hoja!$A$2:$E$1370,5,FALSE),0)</f>
        <v>LA DORADA</v>
      </c>
      <c r="D7502" s="23" t="str">
        <f>IFERROR(VLOOKUP(A7502,hoja!A:D,3,FALSE),0)</f>
        <v>50393</v>
      </c>
      <c r="E7502" s="40" t="s">
        <v>1536</v>
      </c>
      <c r="F7502" s="23" t="str">
        <f>IFERROR(VLOOKUP(E7502,hoja!$A$2:$E$6970,4,FALSE),0)</f>
        <v>CENTRO</v>
      </c>
      <c r="G7502" s="23" t="str">
        <f>IFERROR(VLOOKUP(E7502,hoja!$A$2:$E$970,5,FALSE),0)</f>
        <v>BOGOTÁ</v>
      </c>
      <c r="H7502" s="103" t="str">
        <f>IFERROR(VLOOKUP(E7502,hoja!A:C,3,FALSE),0)</f>
        <v>50866</v>
      </c>
      <c r="I7502" s="24" t="str">
        <f t="shared" ref="I7502:I7504" si="2249">D7502&amp;H7502</f>
        <v>5039350866</v>
      </c>
      <c r="K7502" s="23">
        <v>197</v>
      </c>
      <c r="L7502" s="23" t="str">
        <f t="shared" ref="L7502:L7504" si="2250">IF(B7502=F7502,"REGIONAL","NACIONAL")</f>
        <v>REGIONAL</v>
      </c>
      <c r="M7502" s="23" t="s">
        <v>618</v>
      </c>
      <c r="N7502" s="23" t="str" cm="1">
        <f t="array" ref="N7502">IFERROR(IF(M7502="Principal","LES_ACTIVE",LES_INACTIVE),0)</f>
        <v>LES_ACTIVE</v>
      </c>
      <c r="O7502" s="23">
        <f t="shared" ref="O7502:O7504" si="2251">IF(K7502&lt;=250,25,IF(K7502&lt;=500,16,IF(K7502&lt;=800,12,IF(K7502&lt;=1100,8,IF(K7502&lt;=1400,6,IF(K7502&lt;=1700,5))))))</f>
        <v>25</v>
      </c>
      <c r="P7502" s="23" t="str">
        <f t="shared" ref="P7502:P7504" si="2252">D7502&amp;H7502&amp;M7502</f>
        <v>5039350866Principal</v>
      </c>
    </row>
    <row r="7503" spans="1:16" ht="15" customHeight="1">
      <c r="A7503" t="s">
        <v>1492</v>
      </c>
      <c r="B7503" s="23" t="str">
        <f>IFERROR(VLOOKUP(A7503,hoja!$A$2:$E$970,4,FALSE),0)</f>
        <v>CENTRO</v>
      </c>
      <c r="C7503" s="23" t="str">
        <f>IFERROR(VLOOKUP(A7503,hoja!$A$2:$E$1370,5,FALSE),0)</f>
        <v>LA DORADA</v>
      </c>
      <c r="D7503" s="23" t="str">
        <f>IFERROR(VLOOKUP(A7503,hoja!A:D,3,FALSE),0)</f>
        <v>50393</v>
      </c>
      <c r="E7503" s="40" t="s">
        <v>1537</v>
      </c>
      <c r="F7503" s="23" t="str">
        <f>IFERROR(VLOOKUP(E7503,hoja!$A$2:$E$6970,4,FALSE),0)</f>
        <v>CENTRO</v>
      </c>
      <c r="G7503" s="23" t="str">
        <f>IFERROR(VLOOKUP(E7503,hoja!$A$2:$E$970,5,FALSE),0)</f>
        <v>BOGOTÁ</v>
      </c>
      <c r="H7503" s="103" t="str">
        <f>IFERROR(VLOOKUP(E7503,hoja!A:C,3,FALSE),0)</f>
        <v>50867</v>
      </c>
      <c r="I7503" s="24" t="str">
        <f t="shared" si="2249"/>
        <v>5039350867</v>
      </c>
      <c r="K7503" s="23">
        <v>175</v>
      </c>
      <c r="L7503" s="23" t="str">
        <f t="shared" si="2250"/>
        <v>REGIONAL</v>
      </c>
      <c r="M7503" s="23" t="s">
        <v>618</v>
      </c>
      <c r="N7503" s="23" t="str" cm="1">
        <f t="array" ref="N7503">IFERROR(IF(M7503="Principal","LES_ACTIVE",LES_INACTIVE),0)</f>
        <v>LES_ACTIVE</v>
      </c>
      <c r="O7503" s="23">
        <f t="shared" si="2251"/>
        <v>25</v>
      </c>
      <c r="P7503" s="23" t="str">
        <f t="shared" si="2252"/>
        <v>5039350867Principal</v>
      </c>
    </row>
    <row r="7504" spans="1:16" ht="15" hidden="1" customHeight="1">
      <c r="A7504" t="s">
        <v>672</v>
      </c>
      <c r="B7504" s="23" t="str">
        <f>IFERROR(VLOOKUP(A7504,hoja!$A$2:$E$970,4,FALSE),0)</f>
        <v>ANTIOQUIA</v>
      </c>
      <c r="C7504" s="23" t="str">
        <f>IFERROR(VLOOKUP(A7504,hoja!$A$2:$E$1370,5,FALSE),0)</f>
        <v>MEDELLÍN</v>
      </c>
      <c r="D7504" s="23" t="str">
        <f>IFERROR(VLOOKUP(A7504,hoja!A:D,3,FALSE),0)</f>
        <v>0092</v>
      </c>
      <c r="E7504" s="94" t="s">
        <v>1526</v>
      </c>
      <c r="F7504" s="23" t="str">
        <f>IFERROR(VLOOKUP(E7504,hoja!$A$2:$E$6970,4,FALSE),0)</f>
        <v>ANTIOQUIA</v>
      </c>
      <c r="G7504" s="23" t="str">
        <f>IFERROR(VLOOKUP(E7504,hoja!$A$2:$E$970,5,FALSE),0)</f>
        <v>MEDELLÍN</v>
      </c>
      <c r="H7504" s="103" t="str">
        <f>IFERROR(VLOOKUP(E7504,hoja!A:C,3,FALSE),0)</f>
        <v>50879</v>
      </c>
      <c r="I7504" s="24" t="str">
        <f t="shared" si="2249"/>
        <v>009250879</v>
      </c>
      <c r="K7504" s="23">
        <v>4</v>
      </c>
      <c r="L7504" s="23" t="str">
        <f t="shared" si="2250"/>
        <v>REGIONAL</v>
      </c>
      <c r="M7504" s="23" t="s">
        <v>618</v>
      </c>
      <c r="N7504" s="23" t="str" cm="1">
        <f t="array" ref="N7504">IFERROR(IF(M7504="Principal","LES_ACTIVE",LES_INACTIVE),0)</f>
        <v>LES_ACTIVE</v>
      </c>
      <c r="O7504" s="23">
        <f t="shared" si="2251"/>
        <v>25</v>
      </c>
      <c r="P7504" s="23" t="str">
        <f t="shared" si="2252"/>
        <v>009250879Principal</v>
      </c>
    </row>
    <row r="7505" spans="1:16" ht="15" customHeight="1">
      <c r="A7505" t="s">
        <v>1492</v>
      </c>
      <c r="B7505" s="23" t="str">
        <f>IFERROR(VLOOKUP(A7505,hoja!$A$2:$E$970,4,FALSE),0)</f>
        <v>CENTRO</v>
      </c>
      <c r="C7505" s="23" t="str">
        <f>IFERROR(VLOOKUP(A7505,hoja!$A$2:$E$1370,5,FALSE),0)</f>
        <v>LA DORADA</v>
      </c>
      <c r="D7505" s="23" t="str">
        <f>IFERROR(VLOOKUP(A7505,hoja!A:D,3,FALSE),0)</f>
        <v>50393</v>
      </c>
      <c r="E7505" s="94" t="s">
        <v>1166</v>
      </c>
      <c r="F7505" s="23" t="str">
        <f>IFERROR(VLOOKUP(E7505,hoja!$A$2:$E$6970,4,FALSE),0)</f>
        <v>CENTRO</v>
      </c>
      <c r="G7505" s="23" t="str">
        <f>IFERROR(VLOOKUP(E7505,hoja!$A$2:$E$970,5,FALSE),0)</f>
        <v>BOGOTÁ</v>
      </c>
      <c r="H7505" s="103" t="str">
        <f>IFERROR(VLOOKUP(E7505,hoja!A:C,3,FALSE),0)</f>
        <v>50527</v>
      </c>
      <c r="I7505" s="24" t="str">
        <f t="shared" ref="I7505:I7511" si="2253">D7505&amp;H7505</f>
        <v>5039350527</v>
      </c>
      <c r="K7505" s="23">
        <v>191</v>
      </c>
      <c r="L7505" s="23" t="str">
        <f t="shared" ref="L7505:L7513" si="2254">IF(B7505=F7505,"REGIONAL","NACIONAL")</f>
        <v>REGIONAL</v>
      </c>
      <c r="M7505" s="23" t="s">
        <v>618</v>
      </c>
      <c r="N7505" s="23" t="str" cm="1">
        <f t="array" ref="N7505">IFERROR(IF(M7505="Principal","LES_ACTIVE",LES_INACTIVE),0)</f>
        <v>LES_ACTIVE</v>
      </c>
      <c r="O7505" s="23">
        <f t="shared" ref="O7505:O7513" si="2255">IF(K7505&lt;=250,25,IF(K7505&lt;=500,16,IF(K7505&lt;=800,12,IF(K7505&lt;=1100,8,IF(K7505&lt;=1400,6,IF(K7505&lt;=1700,5))))))</f>
        <v>25</v>
      </c>
      <c r="P7505" s="23" t="str">
        <f t="shared" ref="P7505:P7513" si="2256">D7505&amp;H7505&amp;M7505</f>
        <v>5039350527Principal</v>
      </c>
    </row>
    <row r="7506" spans="1:16" ht="15" customHeight="1">
      <c r="A7506" t="s">
        <v>1492</v>
      </c>
      <c r="B7506" s="23" t="str">
        <f>IFERROR(VLOOKUP(A7506,hoja!$A$2:$E$970,4,FALSE),0)</f>
        <v>CENTRO</v>
      </c>
      <c r="C7506" s="23" t="str">
        <f>IFERROR(VLOOKUP(A7506,hoja!$A$2:$E$1370,5,FALSE),0)</f>
        <v>LA DORADA</v>
      </c>
      <c r="D7506" s="23" t="str">
        <f>IFERROR(VLOOKUP(A7506,hoja!A:D,3,FALSE),0)</f>
        <v>50393</v>
      </c>
      <c r="E7506" s="94" t="s">
        <v>1499</v>
      </c>
      <c r="F7506" s="23" t="str">
        <f>IFERROR(VLOOKUP(E7506,hoja!$A$2:$E$6970,4,FALSE),0)</f>
        <v>ANTIOQUIA</v>
      </c>
      <c r="G7506" s="23" t="str">
        <f>IFERROR(VLOOKUP(E7506,hoja!$A$2:$E$970,5,FALSE),0)</f>
        <v>MEDELLÍN</v>
      </c>
      <c r="H7506" s="103" t="str">
        <f>IFERROR(VLOOKUP(E7506,hoja!A:C,3,FALSE),0)</f>
        <v>50806</v>
      </c>
      <c r="I7506" s="24" t="str">
        <f t="shared" si="2253"/>
        <v>5039350806</v>
      </c>
      <c r="K7506" s="23">
        <v>250</v>
      </c>
      <c r="L7506" s="23" t="str">
        <f t="shared" si="2254"/>
        <v>NACIONAL</v>
      </c>
      <c r="M7506" s="23" t="s">
        <v>618</v>
      </c>
      <c r="N7506" s="23" t="str" cm="1">
        <f t="array" ref="N7506">IFERROR(IF(M7506="Principal","LES_ACTIVE",LES_INACTIVE),0)</f>
        <v>LES_ACTIVE</v>
      </c>
      <c r="O7506" s="23">
        <f t="shared" si="2255"/>
        <v>25</v>
      </c>
      <c r="P7506" s="23" t="str">
        <f t="shared" si="2256"/>
        <v>5039350806Principal</v>
      </c>
    </row>
    <row r="7507" spans="1:16" ht="15" hidden="1" customHeight="1">
      <c r="A7507" t="s">
        <v>617</v>
      </c>
      <c r="B7507" s="23" t="str">
        <f>IFERROR(VLOOKUP(A7507,hoja!$A$2:$E$970,4,FALSE),0)</f>
        <v>ANTIOQUIA</v>
      </c>
      <c r="C7507" s="23" t="str">
        <f>IFERROR(VLOOKUP(A7507,hoja!$A$2:$E$1370,5,FALSE),0)</f>
        <v>MEDELLÍN</v>
      </c>
      <c r="D7507" s="23">
        <f>IFERROR(VLOOKUP(A7507,hoja!A:D,3,FALSE),0)</f>
        <v>50443</v>
      </c>
      <c r="E7507" s="94" t="s">
        <v>988</v>
      </c>
      <c r="F7507" s="23" t="str">
        <f>IFERROR(VLOOKUP(E7507,hoja!$A$2:$E$6970,4,FALSE),0)</f>
        <v>COSTA</v>
      </c>
      <c r="G7507" s="23" t="str">
        <f>IFERROR(VLOOKUP(E7507,hoja!$A$2:$E$970,5,FALSE),0)</f>
        <v>SAN ANDRES</v>
      </c>
      <c r="H7507" s="103" t="str">
        <f>IFERROR(VLOOKUP(E7507,hoja!A:C,3,FALSE),0)</f>
        <v>0116</v>
      </c>
      <c r="I7507" s="24" t="str">
        <f t="shared" si="2253"/>
        <v>504430116</v>
      </c>
      <c r="K7507" s="23">
        <v>641</v>
      </c>
      <c r="L7507" s="23" t="str">
        <f t="shared" si="2254"/>
        <v>NACIONAL</v>
      </c>
      <c r="M7507" s="23" t="s">
        <v>618</v>
      </c>
      <c r="N7507" s="23" t="str" cm="1">
        <f t="array" ref="N7507">IFERROR(IF(M7507="Principal","LES_ACTIVE",LES_INACTIVE),0)</f>
        <v>LES_ACTIVE</v>
      </c>
      <c r="O7507" s="23">
        <f t="shared" si="2255"/>
        <v>12</v>
      </c>
      <c r="P7507" s="23" t="str">
        <f t="shared" si="2256"/>
        <v>504430116Principal</v>
      </c>
    </row>
    <row r="7508" spans="1:16" ht="15" hidden="1" customHeight="1">
      <c r="A7508" t="s">
        <v>956</v>
      </c>
      <c r="B7508" s="23" t="str">
        <f>IFERROR(VLOOKUP(A7508,hoja!$A$2:$E$970,4,FALSE),0)</f>
        <v>OCCIDENTE</v>
      </c>
      <c r="C7508" s="23" t="str">
        <f>IFERROR(VLOOKUP(A7508,hoja!$A$2:$E$1370,5,FALSE),0)</f>
        <v>CALI</v>
      </c>
      <c r="D7508" s="23" t="str">
        <f>IFERROR(VLOOKUP(A7508,hoja!A:D,3,FALSE),0)</f>
        <v>60160</v>
      </c>
      <c r="E7508" s="94" t="s">
        <v>617</v>
      </c>
      <c r="F7508" s="23" t="str">
        <f>IFERROR(VLOOKUP(E7508,hoja!$A$2:$E$6970,4,FALSE),0)</f>
        <v>ANTIOQUIA</v>
      </c>
      <c r="G7508" s="23" t="str">
        <f>IFERROR(VLOOKUP(E7508,hoja!$A$2:$E$970,5,FALSE),0)</f>
        <v>MEDELLÍN</v>
      </c>
      <c r="H7508" s="103">
        <f>IFERROR(VLOOKUP(E7508,hoja!A:C,3,FALSE),0)</f>
        <v>50443</v>
      </c>
      <c r="I7508" s="24" t="str">
        <f t="shared" si="2253"/>
        <v>6016050443</v>
      </c>
      <c r="K7508" s="23">
        <v>446</v>
      </c>
      <c r="L7508" s="23" t="str">
        <f t="shared" si="2254"/>
        <v>NACIONAL</v>
      </c>
      <c r="M7508" s="23" t="s">
        <v>618</v>
      </c>
      <c r="N7508" s="23" t="str" cm="1">
        <f t="array" ref="N7508">IFERROR(IF(M7508="Principal","LES_ACTIVE",LES_INACTIVE),0)</f>
        <v>LES_ACTIVE</v>
      </c>
      <c r="O7508" s="23">
        <f t="shared" si="2255"/>
        <v>16</v>
      </c>
      <c r="P7508" s="23" t="str">
        <f t="shared" si="2256"/>
        <v>6016050443Principal</v>
      </c>
    </row>
    <row r="7509" spans="1:16" ht="15" hidden="1" customHeight="1">
      <c r="A7509" t="s">
        <v>661</v>
      </c>
      <c r="B7509" s="23" t="str">
        <f>IFERROR(VLOOKUP(A7509,hoja!$A$2:$E$970,4,FALSE),0)</f>
        <v>COSTA</v>
      </c>
      <c r="C7509" s="23" t="str">
        <f>IFERROR(VLOOKUP(A7509,hoja!$A$2:$E$1370,5,FALSE),0)</f>
        <v>CARTAGENA</v>
      </c>
      <c r="D7509" s="23" t="str">
        <f>IFERROR(VLOOKUP(A7509,hoja!A:D,3,FALSE),0)</f>
        <v>0113</v>
      </c>
      <c r="E7509" s="94" t="s">
        <v>660</v>
      </c>
      <c r="F7509" s="23" t="str">
        <f>IFERROR(VLOOKUP(E7509,hoja!$A$2:$E$6970,4,FALSE),0)</f>
        <v>CENTRO</v>
      </c>
      <c r="G7509" s="23" t="str">
        <f>IFERROR(VLOOKUP(E7509,hoja!$A$2:$E$970,5,FALSE),0)</f>
        <v>BOGOTÁ</v>
      </c>
      <c r="H7509" s="103" t="str">
        <f>IFERROR(VLOOKUP(E7509,hoja!A:C,3,FALSE),0)</f>
        <v>0035</v>
      </c>
      <c r="I7509" s="24" t="str">
        <f t="shared" si="2253"/>
        <v>01130035</v>
      </c>
      <c r="K7509" s="23">
        <v>1067</v>
      </c>
      <c r="L7509" s="23" t="str">
        <f t="shared" si="2254"/>
        <v>NACIONAL</v>
      </c>
      <c r="M7509" s="23" t="s">
        <v>618</v>
      </c>
      <c r="N7509" s="23" t="str" cm="1">
        <f t="array" ref="N7509">IFERROR(IF(M7509="Principal","LES_ACTIVE",LES_INACTIVE),0)</f>
        <v>LES_ACTIVE</v>
      </c>
      <c r="O7509" s="23">
        <f t="shared" si="2255"/>
        <v>8</v>
      </c>
      <c r="P7509" s="23" t="str">
        <f t="shared" si="2256"/>
        <v>01130035Principal</v>
      </c>
    </row>
    <row r="7510" spans="1:16" ht="15" hidden="1" customHeight="1">
      <c r="A7510" t="s">
        <v>668</v>
      </c>
      <c r="B7510" s="23" t="str">
        <f>IFERROR(VLOOKUP(A7510,hoja!$A$2:$E$970,4,FALSE),0)</f>
        <v>COSTA</v>
      </c>
      <c r="C7510" s="23" t="str">
        <f>IFERROR(VLOOKUP(A7510,hoja!$A$2:$E$1370,5,FALSE),0)</f>
        <v>VALLEDUPAR</v>
      </c>
      <c r="D7510" s="23" t="str">
        <f>IFERROR(VLOOKUP(A7510,hoja!A:D,3,FALSE),0)</f>
        <v>0447</v>
      </c>
      <c r="E7510" s="94" t="s">
        <v>660</v>
      </c>
      <c r="F7510" s="23" t="str">
        <f>IFERROR(VLOOKUP(E7510,hoja!$A$2:$E$6970,4,FALSE),0)</f>
        <v>CENTRO</v>
      </c>
      <c r="G7510" s="23" t="str">
        <f>IFERROR(VLOOKUP(E7510,hoja!$A$2:$E$970,5,FALSE),0)</f>
        <v>BOGOTÁ</v>
      </c>
      <c r="H7510" s="103" t="str">
        <f>IFERROR(VLOOKUP(E7510,hoja!A:C,3,FALSE),0)</f>
        <v>0035</v>
      </c>
      <c r="I7510" s="24" t="str">
        <f t="shared" si="2253"/>
        <v>04470035</v>
      </c>
      <c r="K7510" s="23">
        <v>847</v>
      </c>
      <c r="L7510" s="23" t="str">
        <f t="shared" si="2254"/>
        <v>NACIONAL</v>
      </c>
      <c r="M7510" s="23" t="s">
        <v>618</v>
      </c>
      <c r="N7510" s="23" t="str" cm="1">
        <f t="array" ref="N7510">IFERROR(IF(M7510="Principal","LES_ACTIVE",LES_INACTIVE),0)</f>
        <v>LES_ACTIVE</v>
      </c>
      <c r="O7510" s="23">
        <f t="shared" si="2255"/>
        <v>8</v>
      </c>
      <c r="P7510" s="23" t="str">
        <f t="shared" si="2256"/>
        <v>04470035Principal</v>
      </c>
    </row>
    <row r="7511" spans="1:16" ht="15" hidden="1" customHeight="1">
      <c r="A7511" s="94" t="s">
        <v>1525</v>
      </c>
      <c r="B7511" s="23" t="str">
        <f>IFERROR(VLOOKUP(A7511,hoja!$A$2:$E$970,4,FALSE),0)</f>
        <v>COSTA</v>
      </c>
      <c r="C7511" s="23" t="str">
        <f>IFERROR(VLOOKUP(A7511,hoja!$A$2:$E$1370,5,FALSE),0)</f>
        <v>BARRANQUILLA</v>
      </c>
      <c r="D7511" s="23" t="str">
        <f>IFERROR(VLOOKUP(A7511,hoja!A:D,3,FALSE),0)</f>
        <v>50275</v>
      </c>
      <c r="E7511" s="40" t="s">
        <v>1538</v>
      </c>
      <c r="F7511" s="23" t="str">
        <f>IFERROR(VLOOKUP(E7511,hoja!$A$2:$E$6970,4,FALSE),0)</f>
        <v>ANTIOQUIA</v>
      </c>
      <c r="G7511" s="23" t="str">
        <f>IFERROR(VLOOKUP(E7511,hoja!$A$2:$E$970,5,FALSE),0)</f>
        <v>MEDELLÍN</v>
      </c>
      <c r="H7511" s="103" t="str">
        <f>IFERROR(VLOOKUP(E7511,hoja!A:C,3,FALSE),0)</f>
        <v>50859</v>
      </c>
      <c r="I7511" s="24" t="str">
        <f t="shared" si="2253"/>
        <v>5027550859</v>
      </c>
      <c r="K7511" s="23">
        <v>681</v>
      </c>
      <c r="L7511" s="23" t="str">
        <f t="shared" si="2254"/>
        <v>NACIONAL</v>
      </c>
      <c r="M7511" s="23" t="s">
        <v>1238</v>
      </c>
      <c r="N7511" s="23" t="s">
        <v>624</v>
      </c>
      <c r="O7511" s="23">
        <f t="shared" si="2255"/>
        <v>12</v>
      </c>
      <c r="P7511" s="23" t="str">
        <f t="shared" si="2256"/>
        <v>5027550859Remedios</v>
      </c>
    </row>
    <row r="7512" spans="1:16" ht="15" hidden="1" customHeight="1">
      <c r="A7512" s="26" t="s">
        <v>1077</v>
      </c>
      <c r="B7512" s="23" t="str">
        <f>IFERROR(VLOOKUP(A7512,hoja!$A$2:$E$970,4,FALSE),0)</f>
        <v>ANTIOQUIA</v>
      </c>
      <c r="C7512" s="23" t="str">
        <f>IFERROR(VLOOKUP(A7512,hoja!$A$2:$E$1370,5,FALSE),0)</f>
        <v>CHIGORODÓ</v>
      </c>
      <c r="D7512" s="23" t="str">
        <f>IFERROR(VLOOKUP(A7512,hoja!A:D,3,FALSE),0)</f>
        <v>50857</v>
      </c>
      <c r="E7512" s="40" t="s">
        <v>635</v>
      </c>
      <c r="F7512" s="23" t="str">
        <f>IFERROR(VLOOKUP(E7512,hoja!$A$2:$E$6970,4,FALSE),0)</f>
        <v>CENTRO</v>
      </c>
      <c r="G7512" s="23" t="str">
        <f>IFERROR(VLOOKUP(E7512,hoja!$A$2:$E$970,5,FALSE),0)</f>
        <v>BOGOTÁ</v>
      </c>
      <c r="H7512" s="103" t="str">
        <f>IFERROR(VLOOKUP(E7512,hoja!A:C,3,FALSE),0)</f>
        <v>0021</v>
      </c>
      <c r="I7512" s="24" t="str">
        <f>D7512&amp;H7512</f>
        <v>508570021</v>
      </c>
      <c r="K7512" s="23">
        <v>733</v>
      </c>
      <c r="L7512" s="23" t="str">
        <f t="shared" si="2254"/>
        <v>NACIONAL</v>
      </c>
      <c r="M7512" s="23" t="s">
        <v>618</v>
      </c>
      <c r="N7512" s="23" t="s">
        <v>622</v>
      </c>
      <c r="O7512" s="23">
        <f t="shared" si="2255"/>
        <v>12</v>
      </c>
      <c r="P7512" s="23" t="str">
        <f t="shared" si="2256"/>
        <v>508570021Principal</v>
      </c>
    </row>
    <row r="7513" spans="1:16" ht="15" hidden="1" customHeight="1">
      <c r="A7513" s="26" t="s">
        <v>1077</v>
      </c>
      <c r="B7513" s="23" t="str">
        <f>IFERROR(VLOOKUP(A7513,hoja!$A$2:$E$970,4,FALSE),0)</f>
        <v>ANTIOQUIA</v>
      </c>
      <c r="C7513" s="23" t="str">
        <f>IFERROR(VLOOKUP(A7513,hoja!$A$2:$E$1370,5,FALSE),0)</f>
        <v>CHIGORODÓ</v>
      </c>
      <c r="D7513" s="23" t="str">
        <f>IFERROR(VLOOKUP(A7513,hoja!A:D,3,FALSE),0)</f>
        <v>50857</v>
      </c>
      <c r="E7513" s="23" t="s">
        <v>641</v>
      </c>
      <c r="F7513" s="23" t="str">
        <f>IFERROR(VLOOKUP(E7513,hoja!$A$2:$E$6970,4,FALSE),0)</f>
        <v>ANTIOQUIA</v>
      </c>
      <c r="G7513" s="23" t="str">
        <f>IFERROR(VLOOKUP(E7513,hoja!$A$2:$E$970,5,FALSE),0)</f>
        <v>MEDELLÍN</v>
      </c>
      <c r="H7513" s="103" t="str">
        <f>IFERROR(VLOOKUP(E7513,hoja!A:C,3,FALSE),0)</f>
        <v>0079</v>
      </c>
      <c r="I7513" s="24" t="str">
        <f>D7513&amp;H7513</f>
        <v>508570079</v>
      </c>
      <c r="K7513" s="23">
        <v>318</v>
      </c>
      <c r="L7513" s="23" t="str">
        <f t="shared" si="2254"/>
        <v>REGIONAL</v>
      </c>
      <c r="M7513" s="23" t="s">
        <v>618</v>
      </c>
      <c r="N7513" s="23" t="s">
        <v>622</v>
      </c>
      <c r="O7513" s="23">
        <f t="shared" si="2255"/>
        <v>16</v>
      </c>
      <c r="P7513" s="23" t="str">
        <f t="shared" si="2256"/>
        <v>508570079Principal</v>
      </c>
    </row>
    <row r="7514" spans="1:16" ht="15" hidden="1" customHeight="1">
      <c r="A7514" s="26" t="s">
        <v>1077</v>
      </c>
      <c r="B7514" s="23" t="str">
        <f>IFERROR(VLOOKUP(A7514,hoja!$A$2:$E$970,4,FALSE),0)</f>
        <v>ANTIOQUIA</v>
      </c>
      <c r="C7514" s="23" t="str">
        <f>IFERROR(VLOOKUP(A7514,hoja!$A$2:$E$1370,5,FALSE),0)</f>
        <v>CHIGORODÓ</v>
      </c>
      <c r="D7514" s="23" t="str">
        <f>IFERROR(VLOOKUP(A7514,hoja!A:D,3,FALSE),0)</f>
        <v>50857</v>
      </c>
      <c r="E7514" s="40" t="s">
        <v>672</v>
      </c>
      <c r="F7514" s="23" t="str">
        <f>IFERROR(VLOOKUP(E7514,hoja!$A$2:$E$6970,4,FALSE),0)</f>
        <v>ANTIOQUIA</v>
      </c>
      <c r="G7514" s="23" t="str">
        <f>IFERROR(VLOOKUP(E7514,hoja!$A$2:$E$970,5,FALSE),0)</f>
        <v>MEDELLÍN</v>
      </c>
      <c r="H7514" s="103" t="str">
        <f>IFERROR(VLOOKUP(E7514,hoja!A:C,3,FALSE),0)</f>
        <v>0092</v>
      </c>
      <c r="I7514" s="24" t="str">
        <f>D7514&amp;H7514</f>
        <v>508570092</v>
      </c>
      <c r="K7514" s="23">
        <v>313</v>
      </c>
      <c r="L7514" s="23" t="str">
        <f t="shared" ref="L7514" si="2257">IF(B7514=F7514,"REGIONAL","NACIONAL")</f>
        <v>REGIONAL</v>
      </c>
      <c r="M7514" s="23" t="s">
        <v>618</v>
      </c>
      <c r="N7514" s="23" t="s">
        <v>622</v>
      </c>
      <c r="O7514" s="23">
        <f t="shared" ref="O7514" si="2258">IF(K7514&lt;=250,25,IF(K7514&lt;=500,16,IF(K7514&lt;=800,12,IF(K7514&lt;=1100,8,IF(K7514&lt;=1400,6,IF(K7514&lt;=1700,5))))))</f>
        <v>16</v>
      </c>
      <c r="P7514" s="23" t="str">
        <f t="shared" ref="P7514" si="2259">D7514&amp;H7514&amp;M7514</f>
        <v>508570092Principal</v>
      </c>
    </row>
    <row r="7515" spans="1:16" ht="15" hidden="1" customHeight="1">
      <c r="A7515" s="26" t="s">
        <v>1077</v>
      </c>
      <c r="B7515" s="23" t="str">
        <f>IFERROR(VLOOKUP(A7515,hoja!$A$2:$E$970,4,FALSE),0)</f>
        <v>ANTIOQUIA</v>
      </c>
      <c r="C7515" s="23" t="str">
        <f>IFERROR(VLOOKUP(A7515,hoja!$A$2:$E$1370,5,FALSE),0)</f>
        <v>CHIGORODÓ</v>
      </c>
      <c r="D7515" s="23" t="str">
        <f>IFERROR(VLOOKUP(A7515,hoja!A:D,3,FALSE),0)</f>
        <v>50857</v>
      </c>
      <c r="E7515" s="40" t="s">
        <v>642</v>
      </c>
      <c r="F7515" s="23" t="str">
        <f>IFERROR(VLOOKUP(E7515,hoja!$A$2:$E$6970,4,FALSE),0)</f>
        <v>COSTA</v>
      </c>
      <c r="G7515" s="23" t="str">
        <f>IFERROR(VLOOKUP(E7515,hoja!$A$2:$E$970,5,FALSE),0)</f>
        <v>BARRANQUILLA</v>
      </c>
      <c r="H7515" s="103" t="str">
        <f>IFERROR(VLOOKUP(E7515,hoja!A:C,3,FALSE),0)</f>
        <v>0111</v>
      </c>
      <c r="I7515" s="24" t="str">
        <f>D7515&amp;H7515</f>
        <v>508570111</v>
      </c>
      <c r="K7515" s="23">
        <v>560</v>
      </c>
      <c r="L7515" s="23" t="str">
        <f t="shared" ref="L7515" si="2260">IF(B7515=F7515,"REGIONAL","NACIONAL")</f>
        <v>NACIONAL</v>
      </c>
      <c r="M7515" s="23" t="s">
        <v>618</v>
      </c>
      <c r="N7515" s="23" t="s">
        <v>622</v>
      </c>
      <c r="O7515" s="23">
        <f t="shared" ref="O7515" si="2261">IF(K7515&lt;=250,25,IF(K7515&lt;=500,16,IF(K7515&lt;=800,12,IF(K7515&lt;=1100,8,IF(K7515&lt;=1400,6,IF(K7515&lt;=1700,5))))))</f>
        <v>12</v>
      </c>
      <c r="P7515" s="23" t="str">
        <f t="shared" ref="P7515" si="2262">D7515&amp;H7515&amp;M7515</f>
        <v>508570111Principal</v>
      </c>
    </row>
    <row r="7516" spans="1:16" ht="15" hidden="1" customHeight="1">
      <c r="A7516" s="26" t="s">
        <v>1077</v>
      </c>
      <c r="B7516" s="23" t="str">
        <f>IFERROR(VLOOKUP(A7516,hoja!$A$2:$E$970,4,FALSE),0)</f>
        <v>ANTIOQUIA</v>
      </c>
      <c r="C7516" s="23" t="str">
        <f>IFERROR(VLOOKUP(A7516,hoja!$A$2:$E$1370,5,FALSE),0)</f>
        <v>CHIGORODÓ</v>
      </c>
      <c r="D7516" s="23" t="str">
        <f>IFERROR(VLOOKUP(A7516,hoja!A:D,3,FALSE),0)</f>
        <v>50857</v>
      </c>
      <c r="E7516" s="40" t="s">
        <v>645</v>
      </c>
      <c r="F7516" s="23" t="str">
        <f>IFERROR(VLOOKUP(E7516,hoja!$A$2:$E$6970,4,FALSE),0)</f>
        <v>OCCIDENTE</v>
      </c>
      <c r="G7516" s="23" t="str">
        <f>IFERROR(VLOOKUP(E7516,hoja!$A$2:$E$970,5,FALSE),0)</f>
        <v>CALI</v>
      </c>
      <c r="H7516" s="103" t="str">
        <f>IFERROR(VLOOKUP(E7516,hoja!A:C,3,FALSE),0)</f>
        <v>0410</v>
      </c>
      <c r="I7516" s="24" t="str">
        <f>D7516&amp;H7516</f>
        <v>508570410</v>
      </c>
      <c r="K7516" s="23">
        <v>698</v>
      </c>
      <c r="L7516" s="23" t="str">
        <f t="shared" ref="L7516" si="2263">IF(B7516=F7516,"REGIONAL","NACIONAL")</f>
        <v>NACIONAL</v>
      </c>
      <c r="M7516" s="23" t="s">
        <v>618</v>
      </c>
      <c r="N7516" s="23" t="s">
        <v>622</v>
      </c>
      <c r="O7516" s="23">
        <f t="shared" ref="O7516" si="2264">IF(K7516&lt;=250,25,IF(K7516&lt;=500,16,IF(K7516&lt;=800,12,IF(K7516&lt;=1100,8,IF(K7516&lt;=1400,6,IF(K7516&lt;=1700,5))))))</f>
        <v>12</v>
      </c>
      <c r="P7516" s="23" t="str">
        <f t="shared" ref="P7516" si="2265">D7516&amp;H7516&amp;M7516</f>
        <v>508570410Principal</v>
      </c>
    </row>
    <row r="7517" spans="1:16" ht="15" hidden="1" customHeight="1">
      <c r="A7517" s="26" t="s">
        <v>1077</v>
      </c>
      <c r="B7517" s="23" t="str">
        <f>IFERROR(VLOOKUP(A7517,hoja!$A$2:$E$970,4,FALSE),0)</f>
        <v>ANTIOQUIA</v>
      </c>
      <c r="C7517" s="23" t="str">
        <f>IFERROR(VLOOKUP(A7517,hoja!$A$2:$E$1370,5,FALSE),0)</f>
        <v>CHIGORODÓ</v>
      </c>
      <c r="D7517" s="23" t="str">
        <f>IFERROR(VLOOKUP(A7517,hoja!A:D,3,FALSE),0)</f>
        <v>50857</v>
      </c>
      <c r="E7517" s="40" t="s">
        <v>637</v>
      </c>
      <c r="F7517" s="23" t="str">
        <f>IFERROR(VLOOKUP(E7517,hoja!$A$2:$E$6970,4,FALSE),0)</f>
        <v>SANTANDER</v>
      </c>
      <c r="G7517" s="23" t="str">
        <f>IFERROR(VLOOKUP(E7517,hoja!$A$2:$E$970,5,FALSE),0)</f>
        <v>PIEDECUESTA</v>
      </c>
      <c r="H7517" s="103" t="str">
        <f>IFERROR(VLOOKUP(E7517,hoja!A:C,3,FALSE),0)</f>
        <v>0422</v>
      </c>
      <c r="I7517" s="24" t="str">
        <f>D7517&amp;H7517</f>
        <v>508570422</v>
      </c>
      <c r="K7517" s="23">
        <v>698</v>
      </c>
      <c r="L7517" s="23" t="str">
        <f t="shared" ref="L7517" si="2266">IF(B7517=F7517,"REGIONAL","NACIONAL")</f>
        <v>NACIONAL</v>
      </c>
      <c r="M7517" s="23" t="s">
        <v>618</v>
      </c>
      <c r="N7517" s="23" t="s">
        <v>622</v>
      </c>
      <c r="O7517" s="23">
        <f t="shared" ref="O7517" si="2267">IF(K7517&lt;=250,25,IF(K7517&lt;=500,16,IF(K7517&lt;=800,12,IF(K7517&lt;=1100,8,IF(K7517&lt;=1400,6,IF(K7517&lt;=1700,5))))))</f>
        <v>12</v>
      </c>
      <c r="P7517" s="23" t="str">
        <f t="shared" ref="P7517" si="2268">D7517&amp;H7517&amp;M7517</f>
        <v>508570422Principal</v>
      </c>
    </row>
    <row r="7518" spans="1:16" ht="15" hidden="1" customHeight="1">
      <c r="A7518" s="26" t="s">
        <v>1077</v>
      </c>
      <c r="B7518" s="23" t="str">
        <f>IFERROR(VLOOKUP(A7518,hoja!$A$2:$E$970,4,FALSE),0)</f>
        <v>ANTIOQUIA</v>
      </c>
      <c r="C7518" s="23" t="str">
        <f>IFERROR(VLOOKUP(A7518,hoja!$A$2:$E$1370,5,FALSE),0)</f>
        <v>CHIGORODÓ</v>
      </c>
      <c r="D7518" s="23" t="str">
        <f>IFERROR(VLOOKUP(A7518,hoja!A:D,3,FALSE),0)</f>
        <v>50857</v>
      </c>
      <c r="E7518" s="40" t="s">
        <v>807</v>
      </c>
      <c r="F7518" s="23" t="str">
        <f>IFERROR(VLOOKUP(E7518,hoja!$A$2:$E$6970,4,FALSE),0)</f>
        <v>CENTRO</v>
      </c>
      <c r="G7518" s="23" t="str">
        <f>IFERROR(VLOOKUP(E7518,hoja!$A$2:$E$970,5,FALSE),0)</f>
        <v>BOGOTÁ</v>
      </c>
      <c r="H7518" s="103" t="str">
        <f>IFERROR(VLOOKUP(E7518,hoja!A:C,3,FALSE),0)</f>
        <v>0460</v>
      </c>
      <c r="I7518" s="24" t="str">
        <f>D7518&amp;H7518</f>
        <v>508570460</v>
      </c>
      <c r="K7518" s="23">
        <v>734</v>
      </c>
      <c r="L7518" s="23" t="str">
        <f t="shared" ref="L7518" si="2269">IF(B7518=F7518,"REGIONAL","NACIONAL")</f>
        <v>NACIONAL</v>
      </c>
      <c r="M7518" s="23" t="s">
        <v>618</v>
      </c>
      <c r="N7518" s="23" t="s">
        <v>622</v>
      </c>
      <c r="O7518" s="23">
        <f t="shared" ref="O7518" si="2270">IF(K7518&lt;=250,25,IF(K7518&lt;=500,16,IF(K7518&lt;=800,12,IF(K7518&lt;=1100,8,IF(K7518&lt;=1400,6,IF(K7518&lt;=1700,5))))))</f>
        <v>12</v>
      </c>
      <c r="P7518" s="23" t="str">
        <f t="shared" ref="P7518" si="2271">D7518&amp;H7518&amp;M7518</f>
        <v>508570460Principal</v>
      </c>
    </row>
    <row r="7519" spans="1:16" ht="15" hidden="1" customHeight="1">
      <c r="A7519" s="26" t="s">
        <v>1077</v>
      </c>
      <c r="B7519" s="23" t="str">
        <f>IFERROR(VLOOKUP(A7519,hoja!$A$2:$E$970,4,FALSE),0)</f>
        <v>ANTIOQUIA</v>
      </c>
      <c r="C7519" s="23" t="str">
        <f>IFERROR(VLOOKUP(A7519,hoja!$A$2:$E$1370,5,FALSE),0)</f>
        <v>CHIGORODÓ</v>
      </c>
      <c r="D7519" s="23" t="str">
        <f>IFERROR(VLOOKUP(A7519,hoja!A:D,3,FALSE),0)</f>
        <v>50857</v>
      </c>
      <c r="E7519" s="40" t="s">
        <v>743</v>
      </c>
      <c r="F7519" s="23" t="str">
        <f>IFERROR(VLOOKUP(E7519,hoja!$A$2:$E$6970,4,FALSE),0)</f>
        <v>CENTRO</v>
      </c>
      <c r="G7519" s="23" t="str">
        <f>IFERROR(VLOOKUP(E7519,hoja!$A$2:$E$970,5,FALSE),0)</f>
        <v>BOGOTÁ</v>
      </c>
      <c r="H7519" s="103" t="str">
        <f>IFERROR(VLOOKUP(E7519,hoja!A:C,3,FALSE),0)</f>
        <v>0461</v>
      </c>
      <c r="I7519" s="24" t="str">
        <f>D7519&amp;H7519</f>
        <v>508570461</v>
      </c>
      <c r="K7519" s="23">
        <v>738</v>
      </c>
      <c r="L7519" s="23" t="str">
        <f t="shared" ref="L7519" si="2272">IF(B7519=F7519,"REGIONAL","NACIONAL")</f>
        <v>NACIONAL</v>
      </c>
      <c r="M7519" s="23" t="s">
        <v>618</v>
      </c>
      <c r="N7519" s="23" t="s">
        <v>622</v>
      </c>
      <c r="O7519" s="23">
        <f t="shared" ref="O7519" si="2273">IF(K7519&lt;=250,25,IF(K7519&lt;=500,16,IF(K7519&lt;=800,12,IF(K7519&lt;=1100,8,IF(K7519&lt;=1400,6,IF(K7519&lt;=1700,5))))))</f>
        <v>12</v>
      </c>
      <c r="P7519" s="23" t="str">
        <f t="shared" ref="P7519" si="2274">D7519&amp;H7519&amp;M7519</f>
        <v>508570461Principal</v>
      </c>
    </row>
    <row r="7520" spans="1:16" ht="15" hidden="1" customHeight="1">
      <c r="A7520" s="26" t="s">
        <v>1077</v>
      </c>
      <c r="B7520" s="23" t="str">
        <f>IFERROR(VLOOKUP(A7520,hoja!$A$2:$E$970,4,FALSE),0)</f>
        <v>ANTIOQUIA</v>
      </c>
      <c r="C7520" s="23" t="str">
        <f>IFERROR(VLOOKUP(A7520,hoja!$A$2:$E$1370,5,FALSE),0)</f>
        <v>CHIGORODÓ</v>
      </c>
      <c r="D7520" s="23" t="str">
        <f>IFERROR(VLOOKUP(A7520,hoja!A:D,3,FALSE),0)</f>
        <v>50857</v>
      </c>
      <c r="E7520" s="40" t="s">
        <v>873</v>
      </c>
      <c r="F7520" s="23" t="str">
        <f>IFERROR(VLOOKUP(E7520,hoja!$A$2:$E$6970,4,FALSE),0)</f>
        <v>OCCIDENTE</v>
      </c>
      <c r="G7520" s="23" t="str">
        <f>IFERROR(VLOOKUP(E7520,hoja!$A$2:$E$970,5,FALSE),0)</f>
        <v>MANIZALES</v>
      </c>
      <c r="H7520" s="103" t="str">
        <f>IFERROR(VLOOKUP(E7520,hoja!A:C,3,FALSE),0)</f>
        <v>1711</v>
      </c>
      <c r="I7520" s="24" t="str">
        <f>D7520&amp;H7520</f>
        <v>508571711</v>
      </c>
      <c r="K7520" s="23">
        <v>503</v>
      </c>
      <c r="L7520" s="23" t="str">
        <f t="shared" ref="L7520" si="2275">IF(B7520=F7520,"REGIONAL","NACIONAL")</f>
        <v>NACIONAL</v>
      </c>
      <c r="M7520" s="23" t="s">
        <v>618</v>
      </c>
      <c r="N7520" s="23" t="s">
        <v>622</v>
      </c>
      <c r="O7520" s="23">
        <f t="shared" ref="O7520" si="2276">IF(K7520&lt;=250,25,IF(K7520&lt;=500,16,IF(K7520&lt;=800,12,IF(K7520&lt;=1100,8,IF(K7520&lt;=1400,6,IF(K7520&lt;=1700,5))))))</f>
        <v>12</v>
      </c>
      <c r="P7520" s="23" t="str">
        <f t="shared" ref="P7520" si="2277">D7520&amp;H7520&amp;M7520</f>
        <v>508571711Principal</v>
      </c>
    </row>
    <row r="7521" spans="1:16" ht="15" hidden="1" customHeight="1">
      <c r="A7521" s="26" t="s">
        <v>1077</v>
      </c>
      <c r="B7521" s="23" t="str">
        <f>IFERROR(VLOOKUP(A7521,hoja!$A$2:$E$970,4,FALSE),0)</f>
        <v>ANTIOQUIA</v>
      </c>
      <c r="C7521" s="23" t="str">
        <f>IFERROR(VLOOKUP(A7521,hoja!$A$2:$E$1370,5,FALSE),0)</f>
        <v>CHIGORODÓ</v>
      </c>
      <c r="D7521" s="23" t="str">
        <f>IFERROR(VLOOKUP(A7521,hoja!A:D,3,FALSE),0)</f>
        <v>50857</v>
      </c>
      <c r="E7521" s="40" t="s">
        <v>617</v>
      </c>
      <c r="F7521" s="23" t="str">
        <f>IFERROR(VLOOKUP(E7521,hoja!$A$2:$E$6970,4,FALSE),0)</f>
        <v>ANTIOQUIA</v>
      </c>
      <c r="G7521" s="23" t="str">
        <f>IFERROR(VLOOKUP(E7521,hoja!$A$2:$E$970,5,FALSE),0)</f>
        <v>MEDELLÍN</v>
      </c>
      <c r="H7521" s="103">
        <f>IFERROR(VLOOKUP(E7521,hoja!A:C,3,FALSE),0)</f>
        <v>50443</v>
      </c>
      <c r="I7521" s="24" t="str">
        <f>D7521&amp;H7521</f>
        <v>5085750443</v>
      </c>
      <c r="K7521" s="23">
        <v>327</v>
      </c>
      <c r="L7521" s="23" t="str">
        <f t="shared" ref="L7521:L7524" si="2278">IF(B7521=F7521,"REGIONAL","NACIONAL")</f>
        <v>REGIONAL</v>
      </c>
      <c r="M7521" s="23" t="s">
        <v>618</v>
      </c>
      <c r="N7521" s="23" t="s">
        <v>622</v>
      </c>
      <c r="O7521" s="23">
        <f t="shared" ref="O7521:O7523" si="2279">IF(K7521&lt;=250,25,IF(K7521&lt;=500,16,IF(K7521&lt;=800,12,IF(K7521&lt;=1100,8,IF(K7521&lt;=1400,6,IF(K7521&lt;=1700,5))))))</f>
        <v>16</v>
      </c>
      <c r="P7521" s="23" t="str">
        <f t="shared" ref="P7521:P7524" si="2280">D7521&amp;H7521&amp;M7521</f>
        <v>5085750443Principal</v>
      </c>
    </row>
    <row r="7522" spans="1:16" ht="15" hidden="1" customHeight="1">
      <c r="A7522" s="40" t="s">
        <v>689</v>
      </c>
      <c r="B7522" s="23" t="str">
        <f>IFERROR(VLOOKUP(A7522,hoja!$A$2:$E$970,4,FALSE),0)</f>
        <v>SANTANDER</v>
      </c>
      <c r="C7522" s="23" t="str">
        <f>IFERROR(VLOOKUP(A7522,hoja!$A$2:$E$1370,5,FALSE),0)</f>
        <v>AGUACHICA</v>
      </c>
      <c r="D7522" s="23" t="str">
        <f>IFERROR(VLOOKUP(A7522,hoja!A:D,3,FALSE),0)</f>
        <v>0437</v>
      </c>
      <c r="E7522" s="40" t="s">
        <v>641</v>
      </c>
      <c r="F7522" s="23" t="str">
        <f>IFERROR(VLOOKUP(E7522,hoja!$A$2:$E$6970,4,FALSE),0)</f>
        <v>ANTIOQUIA</v>
      </c>
      <c r="G7522" s="23" t="str">
        <f>IFERROR(VLOOKUP(E7522,hoja!$A$2:$E$970,5,FALSE),0)</f>
        <v>MEDELLÍN</v>
      </c>
      <c r="H7522" s="103" t="str">
        <f>IFERROR(VLOOKUP(E7522,hoja!A:C,3,FALSE),0)</f>
        <v>0079</v>
      </c>
      <c r="I7522" s="24" t="str">
        <f t="shared" ref="I7522:I7524" si="2281">D7522&amp;H7522</f>
        <v>04370079</v>
      </c>
      <c r="K7522" s="23">
        <v>448</v>
      </c>
      <c r="L7522" s="23" t="str">
        <f t="shared" si="2278"/>
        <v>NACIONAL</v>
      </c>
      <c r="M7522" s="23" t="s">
        <v>618</v>
      </c>
      <c r="N7522" s="23" t="str" cm="1">
        <f t="array" ref="N7522">IFERROR(IF(M7522="Principal","LES_ACTIVE",LES_INACTIVE),0)</f>
        <v>LES_ACTIVE</v>
      </c>
      <c r="O7522" s="23">
        <f t="shared" si="2279"/>
        <v>16</v>
      </c>
      <c r="P7522" s="23" t="str">
        <f t="shared" si="2280"/>
        <v>04370079Principal</v>
      </c>
    </row>
    <row r="7523" spans="1:16" ht="15" hidden="1" customHeight="1">
      <c r="A7523" s="40" t="s">
        <v>689</v>
      </c>
      <c r="B7523" s="23" t="str">
        <f>IFERROR(VLOOKUP(A7523,hoja!$A$2:$E$970,4,FALSE),0)</f>
        <v>SANTANDER</v>
      </c>
      <c r="C7523" s="23" t="str">
        <f>IFERROR(VLOOKUP(A7523,hoja!$A$2:$E$1370,5,FALSE),0)</f>
        <v>AGUACHICA</v>
      </c>
      <c r="D7523" s="23" t="str">
        <f>IFERROR(VLOOKUP(A7523,hoja!A:D,3,FALSE),0)</f>
        <v>0437</v>
      </c>
      <c r="E7523" s="40" t="s">
        <v>1059</v>
      </c>
      <c r="F7523" s="23" t="str">
        <f>IFERROR(VLOOKUP(E7523,hoja!$A$2:$E$6970,4,FALSE),0)</f>
        <v>ANTIOQUIA</v>
      </c>
      <c r="G7523" s="23" t="str">
        <f>IFERROR(VLOOKUP(E7523,hoja!$A$2:$E$970,5,FALSE),0)</f>
        <v>MEDELLÍN</v>
      </c>
      <c r="H7523" s="103" t="str">
        <f>IFERROR(VLOOKUP(E7523,hoja!A:C,3,FALSE),0)</f>
        <v>0043</v>
      </c>
      <c r="I7523" s="24" t="str">
        <f t="shared" si="2281"/>
        <v>04370043</v>
      </c>
      <c r="K7523" s="23">
        <v>448</v>
      </c>
      <c r="L7523" s="23" t="str">
        <f t="shared" si="2278"/>
        <v>NACIONAL</v>
      </c>
      <c r="M7523" s="23" t="s">
        <v>618</v>
      </c>
      <c r="N7523" s="23" t="str" cm="1">
        <f t="array" ref="N7523">IFERROR(IF(M7523="Principal","LES_ACTIVE",LES_INACTIVE),0)</f>
        <v>LES_ACTIVE</v>
      </c>
      <c r="O7523" s="23">
        <f t="shared" si="2279"/>
        <v>16</v>
      </c>
      <c r="P7523" s="23" t="str">
        <f t="shared" si="2280"/>
        <v>04370043Principal</v>
      </c>
    </row>
    <row r="7524" spans="1:16" ht="15" hidden="1" customHeight="1">
      <c r="A7524" t="s">
        <v>642</v>
      </c>
      <c r="B7524" s="23" t="str">
        <f>IFERROR(VLOOKUP(A7524,hoja!$A$2:$E$970,4,FALSE),0)</f>
        <v>COSTA</v>
      </c>
      <c r="C7524" s="23" t="str">
        <f>IFERROR(VLOOKUP(A7524,hoja!$A$2:$E$1370,5,FALSE),0)</f>
        <v>BARRANQUILLA</v>
      </c>
      <c r="D7524" s="23" t="str">
        <f>IFERROR(VLOOKUP(A7524,hoja!A:D,3,FALSE),0)</f>
        <v>0111</v>
      </c>
      <c r="E7524" s="40" t="s">
        <v>1539</v>
      </c>
      <c r="F7524" s="23" t="str">
        <f>IFERROR(VLOOKUP(E7524,hoja!$A$2:$E$6970,4,FALSE),0)</f>
        <v>COSTA</v>
      </c>
      <c r="G7524" s="23" t="str">
        <f>IFERROR(VLOOKUP(E7524,hoja!$A$2:$E$970,5,FALSE),0)</f>
        <v>BARRANQUILLA</v>
      </c>
      <c r="H7524" s="103" t="str">
        <f>IFERROR(VLOOKUP(E7524,hoja!A:C,3,FALSE),0)</f>
        <v>50884</v>
      </c>
      <c r="I7524" s="24" t="str">
        <f t="shared" si="2281"/>
        <v>011150884</v>
      </c>
      <c r="K7524" s="23">
        <v>4</v>
      </c>
      <c r="L7524" s="23" t="str">
        <f t="shared" si="2278"/>
        <v>REGIONAL</v>
      </c>
      <c r="M7524" s="23" t="s">
        <v>618</v>
      </c>
      <c r="N7524" s="23" t="str" cm="1">
        <f t="array" ref="N7524">IFERROR(IF(M7524="Principal","LES_ACTIVE",LES_INACTIVE),0)</f>
        <v>LES_ACTIVE</v>
      </c>
      <c r="O7524" s="23">
        <f t="shared" ref="O7524" si="2282">IF(K7524&lt;=250,25,IF(K7524&lt;=500,16,IF(K7524&lt;=800,12,IF(K7524&lt;=1100,8,IF(K7524&lt;=1400,6,IF(K7524&lt;=1700,5))))))</f>
        <v>25</v>
      </c>
      <c r="P7524" s="23" t="str">
        <f t="shared" si="2280"/>
        <v>011150884Principal</v>
      </c>
    </row>
    <row r="7525" spans="1:16" ht="15" hidden="1" customHeight="1">
      <c r="A7525" t="s">
        <v>873</v>
      </c>
      <c r="B7525" s="23" t="str">
        <f>IFERROR(VLOOKUP(A7525,hoja!$A$2:$E$970,4,FALSE),0)</f>
        <v>OCCIDENTE</v>
      </c>
      <c r="C7525" s="23" t="str">
        <f>IFERROR(VLOOKUP(A7525,hoja!$A$2:$E$1370,5,FALSE),0)</f>
        <v>MANIZALES</v>
      </c>
      <c r="D7525" s="23" t="str">
        <f>IFERROR(VLOOKUP(A7525,hoja!A:D,3,FALSE),0)</f>
        <v>1711</v>
      </c>
      <c r="E7525" s="94" t="s">
        <v>1540</v>
      </c>
      <c r="F7525" s="23" t="str">
        <f>IFERROR(VLOOKUP(E7525,hoja!$A$2:$E$6970,4,FALSE),0)</f>
        <v>OCCIDENTE</v>
      </c>
      <c r="G7525" s="23" t="str">
        <f>IFERROR(VLOOKUP(E7525,hoja!$A$2:$E$970,5,FALSE),0)</f>
        <v>CALOTO</v>
      </c>
      <c r="H7525" s="103" t="str">
        <f>IFERROR(VLOOKUP(E7525,hoja!A:C,3,FALSE),0)</f>
        <v>50414</v>
      </c>
      <c r="I7525" s="24" t="str">
        <f t="shared" ref="I7525:I7558" si="2283">D7525&amp;H7525</f>
        <v>171150414</v>
      </c>
      <c r="K7525" s="23">
        <v>271</v>
      </c>
      <c r="L7525" s="23" t="str">
        <f t="shared" ref="L7525:L7558" si="2284">IF(B7525=F7525,"REGIONAL","NACIONAL")</f>
        <v>REGIONAL</v>
      </c>
      <c r="M7525" s="23" t="s">
        <v>618</v>
      </c>
      <c r="N7525" s="23" t="str" cm="1">
        <f t="array" ref="N7525">IFERROR(IF(M7525="Principal","LES_ACTIVE",LES_INACTIVE),0)</f>
        <v>LES_ACTIVE</v>
      </c>
      <c r="O7525" s="23">
        <f t="shared" ref="O7525:O7558" si="2285">IF(K7525&lt;=250,25,IF(K7525&lt;=500,16,IF(K7525&lt;=800,12,IF(K7525&lt;=1100,8,IF(K7525&lt;=1400,6,IF(K7525&lt;=1700,5))))))</f>
        <v>16</v>
      </c>
      <c r="P7525" s="23" t="str">
        <f t="shared" ref="P7525:P7558" si="2286">D7525&amp;H7525&amp;M7525</f>
        <v>171150414Principal</v>
      </c>
    </row>
    <row r="7526" spans="1:16" ht="15" hidden="1" customHeight="1">
      <c r="A7526" t="s">
        <v>892</v>
      </c>
      <c r="B7526" s="23" t="str">
        <f>IFERROR(VLOOKUP(A7526,hoja!$A$2:$E$970,4,FALSE),0)</f>
        <v>CENTRO</v>
      </c>
      <c r="C7526" s="23" t="str">
        <f>IFERROR(VLOOKUP(A7526,hoja!$A$2:$E$1370,5,FALSE),0)</f>
        <v>BOGOTÁ</v>
      </c>
      <c r="D7526" s="23" t="str">
        <f>IFERROR(VLOOKUP(A7526,hoja!A:D,3,FALSE),0)</f>
        <v>1502</v>
      </c>
      <c r="E7526" s="94" t="s">
        <v>617</v>
      </c>
      <c r="F7526" s="23" t="str">
        <f>IFERROR(VLOOKUP(E7526,hoja!$A$2:$E$6970,4,FALSE),0)</f>
        <v>ANTIOQUIA</v>
      </c>
      <c r="G7526" s="23" t="str">
        <f>IFERROR(VLOOKUP(E7526,hoja!$A$2:$E$970,5,FALSE),0)</f>
        <v>MEDELLÍN</v>
      </c>
      <c r="H7526" s="103">
        <f>IFERROR(VLOOKUP(E7526,hoja!A:C,3,FALSE),0)</f>
        <v>50443</v>
      </c>
      <c r="I7526" s="24" t="str">
        <f t="shared" si="2283"/>
        <v>150250443</v>
      </c>
      <c r="K7526" s="23">
        <v>502</v>
      </c>
      <c r="L7526" s="23" t="str">
        <f t="shared" si="2284"/>
        <v>NACIONAL</v>
      </c>
      <c r="M7526" s="23" t="s">
        <v>618</v>
      </c>
      <c r="N7526" s="23" t="str" cm="1">
        <f t="array" ref="N7526">IFERROR(IF(M7526="Principal","LES_ACTIVE",LES_INACTIVE),0)</f>
        <v>LES_ACTIVE</v>
      </c>
      <c r="O7526" s="23">
        <f t="shared" si="2285"/>
        <v>12</v>
      </c>
      <c r="P7526" s="23" t="str">
        <f t="shared" si="2286"/>
        <v>150250443Principal</v>
      </c>
    </row>
    <row r="7527" spans="1:16" ht="15" hidden="1" customHeight="1">
      <c r="A7527" t="s">
        <v>875</v>
      </c>
      <c r="B7527" s="23" t="str">
        <f>IFERROR(VLOOKUP(A7527,hoja!$A$2:$E$970,4,FALSE),0)</f>
        <v>COSTA</v>
      </c>
      <c r="C7527" s="23" t="str">
        <f>IFERROR(VLOOKUP(A7527,hoja!$A$2:$E$1370,5,FALSE),0)</f>
        <v>MALAMBO</v>
      </c>
      <c r="D7527" s="23" t="str">
        <f>IFERROR(VLOOKUP(A7527,hoja!A:D,3,FALSE),0)</f>
        <v>60023</v>
      </c>
      <c r="E7527" s="94" t="s">
        <v>637</v>
      </c>
      <c r="F7527" s="23" t="str">
        <f>IFERROR(VLOOKUP(E7527,hoja!$A$2:$E$6970,4,FALSE),0)</f>
        <v>SANTANDER</v>
      </c>
      <c r="G7527" s="23" t="str">
        <f>IFERROR(VLOOKUP(E7527,hoja!$A$2:$E$970,5,FALSE),0)</f>
        <v>PIEDECUESTA</v>
      </c>
      <c r="H7527" s="103" t="str">
        <f>IFERROR(VLOOKUP(E7527,hoja!A:C,3,FALSE),0)</f>
        <v>0422</v>
      </c>
      <c r="I7527" s="24" t="str">
        <f t="shared" si="2283"/>
        <v>600230422</v>
      </c>
      <c r="K7527" s="23">
        <v>622.30399999999997</v>
      </c>
      <c r="L7527" s="23" t="str">
        <f t="shared" si="2284"/>
        <v>NACIONAL</v>
      </c>
      <c r="M7527" s="23" t="s">
        <v>618</v>
      </c>
      <c r="N7527" s="23" t="str" cm="1">
        <f t="array" ref="N7527">IFERROR(IF(M7527="Principal","LES_ACTIVE",LES_INACTIVE),0)</f>
        <v>LES_ACTIVE</v>
      </c>
      <c r="O7527" s="23">
        <f t="shared" si="2285"/>
        <v>12</v>
      </c>
      <c r="P7527" s="23" t="str">
        <f t="shared" si="2286"/>
        <v>600230422Principal</v>
      </c>
    </row>
    <row r="7528" spans="1:16" ht="15" hidden="1" customHeight="1">
      <c r="A7528" t="s">
        <v>1192</v>
      </c>
      <c r="B7528" s="23" t="str">
        <f>IFERROR(VLOOKUP(A7528,hoja!$A$2:$E$970,4,FALSE),0)</f>
        <v>CENTRO</v>
      </c>
      <c r="C7528" s="23" t="str">
        <f>IFERROR(VLOOKUP(A7528,hoja!$A$2:$E$1370,5,FALSE),0)</f>
        <v>CHICORAL</v>
      </c>
      <c r="D7528" s="23" t="str">
        <f>IFERROR(VLOOKUP(A7528,hoja!A:D,3,FALSE),0)</f>
        <v>50610</v>
      </c>
      <c r="E7528" s="94" t="s">
        <v>1438</v>
      </c>
      <c r="F7528" s="23" t="str">
        <f>IFERROR(VLOOKUP(E7528,hoja!$A$2:$E$6970,4,FALSE),0)</f>
        <v>COSTA</v>
      </c>
      <c r="G7528" s="23" t="str">
        <f>IFERROR(VLOOKUP(E7528,hoja!$A$2:$E$970,5,FALSE),0)</f>
        <v>RIOHACHA</v>
      </c>
      <c r="H7528" s="103" t="str">
        <f>IFERROR(VLOOKUP(E7528,hoja!A:C,3,FALSE),0)</f>
        <v>50754</v>
      </c>
      <c r="I7528" s="24" t="str">
        <f t="shared" si="2283"/>
        <v>5061050754</v>
      </c>
      <c r="K7528" s="23">
        <v>1050</v>
      </c>
      <c r="L7528" s="23" t="str">
        <f t="shared" si="2284"/>
        <v>NACIONAL</v>
      </c>
      <c r="M7528" s="23" t="s">
        <v>618</v>
      </c>
      <c r="N7528" s="23" t="str" cm="1">
        <f t="array" ref="N7528">IFERROR(IF(M7528="Principal","LES_ACTIVE",LES_INACTIVE),0)</f>
        <v>LES_ACTIVE</v>
      </c>
      <c r="O7528" s="23">
        <f t="shared" si="2285"/>
        <v>8</v>
      </c>
      <c r="P7528" s="23" t="str">
        <f t="shared" si="2286"/>
        <v>5061050754Principal</v>
      </c>
    </row>
    <row r="7529" spans="1:16" ht="15" hidden="1" customHeight="1">
      <c r="A7529" t="s">
        <v>645</v>
      </c>
      <c r="B7529" s="23" t="str">
        <f>IFERROR(VLOOKUP(A7529,hoja!$A$2:$E$970,4,FALSE),0)</f>
        <v>OCCIDENTE</v>
      </c>
      <c r="C7529" s="23" t="str">
        <f>IFERROR(VLOOKUP(A7529,hoja!$A$2:$E$1370,5,FALSE),0)</f>
        <v>CALI</v>
      </c>
      <c r="D7529" s="23" t="str">
        <f>IFERROR(VLOOKUP(A7529,hoja!A:D,3,FALSE),0)</f>
        <v>0410</v>
      </c>
      <c r="E7529" s="94" t="s">
        <v>1541</v>
      </c>
      <c r="F7529" s="23" t="str">
        <f>IFERROR(VLOOKUP(E7529,hoja!$A$2:$E$6970,4,FALSE),0)</f>
        <v>OCCIDENTE</v>
      </c>
      <c r="G7529" s="23" t="str">
        <f>IFERROR(VLOOKUP(E7529,hoja!$A$2:$E$970,5,FALSE),0)</f>
        <v>CALI</v>
      </c>
      <c r="H7529" s="103" t="str">
        <f>IFERROR(VLOOKUP(E7529,hoja!A:C,3,FALSE),0)</f>
        <v>50885</v>
      </c>
      <c r="I7529" s="24" t="str">
        <f t="shared" si="2283"/>
        <v>041050885</v>
      </c>
      <c r="K7529" s="23">
        <v>13</v>
      </c>
      <c r="L7529" s="23" t="str">
        <f t="shared" si="2284"/>
        <v>REGIONAL</v>
      </c>
      <c r="M7529" s="23" t="s">
        <v>618</v>
      </c>
      <c r="N7529" s="23" t="str" cm="1">
        <f t="array" ref="N7529">IFERROR(IF(M7529="Principal","LES_ACTIVE",LES_INACTIVE),0)</f>
        <v>LES_ACTIVE</v>
      </c>
      <c r="O7529" s="23">
        <f t="shared" si="2285"/>
        <v>25</v>
      </c>
      <c r="P7529" s="23" t="str">
        <f t="shared" si="2286"/>
        <v>041050885Principal</v>
      </c>
    </row>
    <row r="7530" spans="1:16" ht="15" hidden="1" customHeight="1">
      <c r="A7530" t="s">
        <v>732</v>
      </c>
      <c r="B7530" s="23" t="str">
        <f>IFERROR(VLOOKUP(A7530,hoja!$A$2:$E$970,4,FALSE),0)</f>
        <v>CENTRO</v>
      </c>
      <c r="C7530" s="23" t="str">
        <f>IFERROR(VLOOKUP(A7530,hoja!$A$2:$E$1370,5,FALSE),0)</f>
        <v>IBAGUÉ</v>
      </c>
      <c r="D7530" s="23" t="str">
        <f>IFERROR(VLOOKUP(A7530,hoja!A:D,3,FALSE),0)</f>
        <v>0389</v>
      </c>
      <c r="E7530" s="94" t="s">
        <v>416</v>
      </c>
      <c r="F7530" s="23" t="str">
        <f>IFERROR(VLOOKUP(E7530,hoja!$A$2:$E$6970,4,FALSE),0)</f>
        <v>CENTRO</v>
      </c>
      <c r="G7530" s="23" t="str">
        <f>IFERROR(VLOOKUP(E7530,hoja!$A$2:$E$970,5,FALSE),0)</f>
        <v>RICAURTE</v>
      </c>
      <c r="H7530" s="103" t="str">
        <f>IFERROR(VLOOKUP(E7530,hoja!A:C,3,FALSE),0)</f>
        <v>50488</v>
      </c>
      <c r="I7530" s="24" t="str">
        <f t="shared" si="2283"/>
        <v>038950488</v>
      </c>
      <c r="K7530" s="23">
        <v>63.221499999999999</v>
      </c>
      <c r="L7530" s="23" t="str">
        <f t="shared" si="2284"/>
        <v>REGIONAL</v>
      </c>
      <c r="M7530" s="23" t="s">
        <v>618</v>
      </c>
      <c r="N7530" s="23" t="str" cm="1">
        <f t="array" ref="N7530">IFERROR(IF(M7530="Principal","LES_ACTIVE",LES_INACTIVE),0)</f>
        <v>LES_ACTIVE</v>
      </c>
      <c r="O7530" s="23">
        <f t="shared" si="2285"/>
        <v>25</v>
      </c>
      <c r="P7530" s="23" t="str">
        <f t="shared" si="2286"/>
        <v>038950488Principal</v>
      </c>
    </row>
    <row r="7531" spans="1:16" ht="15" hidden="1" customHeight="1">
      <c r="A7531" t="s">
        <v>1231</v>
      </c>
      <c r="B7531" s="23" t="str">
        <f>IFERROR(VLOOKUP(A7531,hoja!$A$2:$E$970,4,FALSE),0)</f>
        <v>CENTRO</v>
      </c>
      <c r="C7531" s="23" t="str">
        <f>IFERROR(VLOOKUP(A7531,hoja!$A$2:$E$1370,5,FALSE),0)</f>
        <v>BOGOTÁ</v>
      </c>
      <c r="D7531" s="23" t="str">
        <f>IFERROR(VLOOKUP(A7531,hoja!A:D,3,FALSE),0)</f>
        <v>50263</v>
      </c>
      <c r="E7531" s="94" t="s">
        <v>645</v>
      </c>
      <c r="F7531" s="23" t="str">
        <f>IFERROR(VLOOKUP(E7531,hoja!$A$2:$E$6970,4,FALSE),0)</f>
        <v>OCCIDENTE</v>
      </c>
      <c r="G7531" s="23" t="str">
        <f>IFERROR(VLOOKUP(E7531,hoja!$A$2:$E$970,5,FALSE),0)</f>
        <v>CALI</v>
      </c>
      <c r="H7531" s="103" t="str">
        <f>IFERROR(VLOOKUP(E7531,hoja!A:C,3,FALSE),0)</f>
        <v>0410</v>
      </c>
      <c r="I7531" s="24" t="str">
        <f t="shared" si="2283"/>
        <v>502630410</v>
      </c>
      <c r="K7531" s="23">
        <v>463</v>
      </c>
      <c r="L7531" s="23" t="str">
        <f t="shared" si="2284"/>
        <v>NACIONAL</v>
      </c>
      <c r="M7531" s="23" t="s">
        <v>618</v>
      </c>
      <c r="N7531" s="23" t="str" cm="1">
        <f t="array" ref="N7531">IFERROR(IF(M7531="Principal","LES_ACTIVE",LES_INACTIVE),0)</f>
        <v>LES_ACTIVE</v>
      </c>
      <c r="O7531" s="23">
        <f t="shared" si="2285"/>
        <v>16</v>
      </c>
      <c r="P7531" s="23" t="str">
        <f t="shared" si="2286"/>
        <v>502630410Principal</v>
      </c>
    </row>
    <row r="7532" spans="1:16" ht="15" hidden="1" customHeight="1">
      <c r="A7532" t="s">
        <v>1173</v>
      </c>
      <c r="B7532" s="23" t="str">
        <f>IFERROR(VLOOKUP(A7532,hoja!$A$2:$E$970,4,FALSE),0)</f>
        <v>COSTA</v>
      </c>
      <c r="C7532" s="23" t="str">
        <f>IFERROR(VLOOKUP(A7532,hoja!$A$2:$E$1370,5,FALSE),0)</f>
        <v>MALAMBO</v>
      </c>
      <c r="D7532" s="23" t="str">
        <f>IFERROR(VLOOKUP(A7532,hoja!A:D,3,FALSE),0)</f>
        <v>50257</v>
      </c>
      <c r="E7532" s="94" t="s">
        <v>1542</v>
      </c>
      <c r="F7532" s="23" t="str">
        <f>IFERROR(VLOOKUP(E7532,hoja!$A$2:$E$6970,4,FALSE),0)</f>
        <v>COSTA</v>
      </c>
      <c r="G7532" s="23" t="str">
        <f>IFERROR(VLOOKUP(E7532,hoja!$A$2:$E$970,5,FALSE),0)</f>
        <v>BARRANQUILLA</v>
      </c>
      <c r="H7532" s="103" t="str">
        <f>IFERROR(VLOOKUP(E7532,hoja!A:C,3,FALSE),0)</f>
        <v>50886</v>
      </c>
      <c r="I7532" s="24" t="str">
        <f t="shared" si="2283"/>
        <v>5025750886</v>
      </c>
      <c r="K7532" s="23">
        <v>28</v>
      </c>
      <c r="L7532" s="23" t="str">
        <f t="shared" si="2284"/>
        <v>REGIONAL</v>
      </c>
      <c r="M7532" s="23" t="s">
        <v>618</v>
      </c>
      <c r="N7532" s="23" t="str" cm="1">
        <f t="array" ref="N7532">IFERROR(IF(M7532="Principal","LES_ACTIVE",LES_INACTIVE),0)</f>
        <v>LES_ACTIVE</v>
      </c>
      <c r="O7532" s="23">
        <f t="shared" si="2285"/>
        <v>25</v>
      </c>
      <c r="P7532" s="23" t="str">
        <f t="shared" si="2286"/>
        <v>5025750886Principal</v>
      </c>
    </row>
    <row r="7533" spans="1:16" ht="15" hidden="1" customHeight="1">
      <c r="A7533" t="s">
        <v>660</v>
      </c>
      <c r="B7533" s="23" t="str">
        <f>IFERROR(VLOOKUP(A7533,hoja!$A$2:$E$970,4,FALSE),0)</f>
        <v>CENTRO</v>
      </c>
      <c r="C7533" s="23" t="str">
        <f>IFERROR(VLOOKUP(A7533,hoja!$A$2:$E$1370,5,FALSE),0)</f>
        <v>BOGOTÁ</v>
      </c>
      <c r="D7533" s="23" t="str">
        <f>IFERROR(VLOOKUP(A7533,hoja!A:D,3,FALSE),0)</f>
        <v>0035</v>
      </c>
      <c r="E7533" s="94" t="s">
        <v>1486</v>
      </c>
      <c r="F7533" s="23" t="str">
        <f>IFERROR(VLOOKUP(E7533,hoja!$A$2:$E$6970,4,FALSE),0)</f>
        <v>CENTRO</v>
      </c>
      <c r="G7533" s="23" t="str">
        <f>IFERROR(VLOOKUP(E7533,hoja!$A$2:$E$970,5,FALSE),0)</f>
        <v>BOGOTÁ</v>
      </c>
      <c r="H7533" s="103" t="str">
        <f>IFERROR(VLOOKUP(E7533,hoja!A:C,3,FALSE),0)</f>
        <v>50632</v>
      </c>
      <c r="I7533" s="24" t="str">
        <f t="shared" si="2283"/>
        <v>003550632</v>
      </c>
      <c r="K7533" s="23">
        <v>24</v>
      </c>
      <c r="L7533" s="23" t="str">
        <f t="shared" si="2284"/>
        <v>REGIONAL</v>
      </c>
      <c r="M7533" s="23" t="s">
        <v>618</v>
      </c>
      <c r="N7533" s="23" t="str" cm="1">
        <f t="array" ref="N7533">IFERROR(IF(M7533="Principal","LES_ACTIVE",LES_INACTIVE),0)</f>
        <v>LES_ACTIVE</v>
      </c>
      <c r="O7533" s="23">
        <f t="shared" si="2285"/>
        <v>25</v>
      </c>
      <c r="P7533" s="23" t="str">
        <f t="shared" si="2286"/>
        <v>003550632Principal</v>
      </c>
    </row>
    <row r="7534" spans="1:16" ht="15" hidden="1" customHeight="1">
      <c r="A7534" t="s">
        <v>581</v>
      </c>
      <c r="B7534" s="23" t="str">
        <f>IFERROR(VLOOKUP(A7534,hoja!$A$2:$E$970,4,FALSE),0)</f>
        <v>OCCIDENTE</v>
      </c>
      <c r="C7534" s="23" t="str">
        <f>IFERROR(VLOOKUP(A7534,hoja!$A$2:$E$1370,5,FALSE),0)</f>
        <v>CALI</v>
      </c>
      <c r="D7534" s="23" t="str">
        <f>IFERROR(VLOOKUP(A7534,hoja!A:D,3,FALSE),0)</f>
        <v>60043</v>
      </c>
      <c r="E7534" s="94" t="s">
        <v>1543</v>
      </c>
      <c r="F7534" s="23" t="str">
        <f>IFERROR(VLOOKUP(E7534,hoja!$A$2:$E$6970,4,FALSE),0)</f>
        <v>OCCIDENTE</v>
      </c>
      <c r="G7534" s="23" t="str">
        <f>IFERROR(VLOOKUP(E7534,hoja!$A$2:$E$970,5,FALSE),0)</f>
        <v>BARRANQUILLA</v>
      </c>
      <c r="H7534" s="103" t="str">
        <f>IFERROR(VLOOKUP(E7534,hoja!A:C,3,FALSE),0)</f>
        <v>50887</v>
      </c>
      <c r="I7534" s="24" t="str">
        <f t="shared" si="2283"/>
        <v>6004350887</v>
      </c>
      <c r="K7534" s="23">
        <v>9</v>
      </c>
      <c r="L7534" s="23" t="str">
        <f t="shared" si="2284"/>
        <v>REGIONAL</v>
      </c>
      <c r="M7534" s="23" t="s">
        <v>618</v>
      </c>
      <c r="N7534" s="23" t="str" cm="1">
        <f t="array" ref="N7534">IFERROR(IF(M7534="Principal","LES_ACTIVE",LES_INACTIVE),0)</f>
        <v>LES_ACTIVE</v>
      </c>
      <c r="O7534" s="23">
        <f t="shared" si="2285"/>
        <v>25</v>
      </c>
      <c r="P7534" s="23" t="str">
        <f t="shared" si="2286"/>
        <v>6004350887Principal</v>
      </c>
    </row>
    <row r="7535" spans="1:16" ht="15" hidden="1" customHeight="1">
      <c r="A7535" t="s">
        <v>1508</v>
      </c>
      <c r="B7535" s="23" t="str">
        <f>IFERROR(VLOOKUP(A7535,hoja!$A$2:$E$970,4,FALSE),0)</f>
        <v>OCCIDENTE</v>
      </c>
      <c r="C7535" s="23" t="str">
        <f>IFERROR(VLOOKUP(A7535,hoja!$A$2:$E$1370,5,FALSE),0)</f>
        <v>CALI</v>
      </c>
      <c r="D7535" s="23" t="str">
        <f>IFERROR(VLOOKUP(A7535,hoja!A:D,3,FALSE),0)</f>
        <v>50542</v>
      </c>
      <c r="E7535" s="94" t="s">
        <v>641</v>
      </c>
      <c r="F7535" s="23" t="str">
        <f>IFERROR(VLOOKUP(E7535,hoja!$A$2:$E$6970,4,FALSE),0)</f>
        <v>ANTIOQUIA</v>
      </c>
      <c r="G7535" s="23" t="str">
        <f>IFERROR(VLOOKUP(E7535,hoja!$A$2:$E$970,5,FALSE),0)</f>
        <v>MEDELLÍN</v>
      </c>
      <c r="H7535" s="103" t="str">
        <f>IFERROR(VLOOKUP(E7535,hoja!A:C,3,FALSE),0)</f>
        <v>0079</v>
      </c>
      <c r="I7535" s="24" t="str">
        <f t="shared" si="2283"/>
        <v>505420079</v>
      </c>
      <c r="K7535" s="23">
        <v>446</v>
      </c>
      <c r="L7535" s="23" t="str">
        <f t="shared" si="2284"/>
        <v>NACIONAL</v>
      </c>
      <c r="M7535" s="23" t="s">
        <v>618</v>
      </c>
      <c r="N7535" s="23" t="str" cm="1">
        <f t="array" ref="N7535">IFERROR(IF(M7535="Principal","LES_ACTIVE",LES_INACTIVE),0)</f>
        <v>LES_ACTIVE</v>
      </c>
      <c r="O7535" s="23">
        <f t="shared" si="2285"/>
        <v>16</v>
      </c>
      <c r="P7535" s="23" t="str">
        <f t="shared" si="2286"/>
        <v>505420079Principal</v>
      </c>
    </row>
    <row r="7536" spans="1:16" ht="15" hidden="1" customHeight="1">
      <c r="A7536" t="s">
        <v>1544</v>
      </c>
      <c r="B7536" s="23" t="str">
        <f>IFERROR(VLOOKUP(A7536,hoja!$A$2:$E$970,4,FALSE),0)</f>
        <v>OCCIDENTE</v>
      </c>
      <c r="C7536" s="23" t="str">
        <f>IFERROR(VLOOKUP(A7536,hoja!$A$2:$E$1370,5,FALSE),0)</f>
        <v>PEREIRA</v>
      </c>
      <c r="D7536" s="23" t="str">
        <f>IFERROR(VLOOKUP(A7536,hoja!A:D,3,FALSE),0)</f>
        <v>50822</v>
      </c>
      <c r="E7536" s="94" t="s">
        <v>636</v>
      </c>
      <c r="F7536" s="23" t="str">
        <f>IFERROR(VLOOKUP(E7536,hoja!$A$2:$E$6970,4,FALSE),0)</f>
        <v>CENTRO</v>
      </c>
      <c r="G7536" s="23" t="str">
        <f>IFERROR(VLOOKUP(E7536,hoja!$A$2:$E$970,5,FALSE),0)</f>
        <v>DUITAMA</v>
      </c>
      <c r="H7536" s="103" t="str">
        <f>IFERROR(VLOOKUP(E7536,hoja!A:C,3,FALSE),0)</f>
        <v>0441</v>
      </c>
      <c r="I7536" s="24" t="str">
        <f t="shared" si="2283"/>
        <v>508220441</v>
      </c>
      <c r="K7536" s="23">
        <v>503</v>
      </c>
      <c r="L7536" s="23" t="str">
        <f t="shared" si="2284"/>
        <v>NACIONAL</v>
      </c>
      <c r="M7536" s="23" t="s">
        <v>618</v>
      </c>
      <c r="N7536" s="23" t="str" cm="1">
        <f t="array" ref="N7536">IFERROR(IF(M7536="Principal","LES_ACTIVE",LES_INACTIVE),0)</f>
        <v>LES_ACTIVE</v>
      </c>
      <c r="O7536" s="23">
        <f t="shared" si="2285"/>
        <v>12</v>
      </c>
      <c r="P7536" s="23" t="str">
        <f t="shared" si="2286"/>
        <v>508220441Principal</v>
      </c>
    </row>
    <row r="7537" spans="1:16" ht="15" hidden="1" customHeight="1">
      <c r="A7537" t="s">
        <v>1059</v>
      </c>
      <c r="B7537" s="23" t="str">
        <f>IFERROR(VLOOKUP(A7537,hoja!$A$2:$E$970,4,FALSE),0)</f>
        <v>ANTIOQUIA</v>
      </c>
      <c r="C7537" s="23" t="str">
        <f>IFERROR(VLOOKUP(A7537,hoja!$A$2:$E$1370,5,FALSE),0)</f>
        <v>MEDELLÍN</v>
      </c>
      <c r="D7537" s="23" t="str">
        <f>IFERROR(VLOOKUP(A7537,hoja!A:D,3,FALSE),0)</f>
        <v>0043</v>
      </c>
      <c r="E7537" s="94" t="s">
        <v>1545</v>
      </c>
      <c r="F7537" s="23" t="str">
        <f>IFERROR(VLOOKUP(E7537,hoja!$A$2:$E$6970,4,FALSE),0)</f>
        <v>ANTIOQUIA</v>
      </c>
      <c r="G7537" s="23" t="str">
        <f>IFERROR(VLOOKUP(E7537,hoja!$A$2:$E$970,5,FALSE),0)</f>
        <v>MEDELLÍN</v>
      </c>
      <c r="H7537" s="103" t="str">
        <f>IFERROR(VLOOKUP(E7537,hoja!A:C,3,FALSE),0)</f>
        <v>50421</v>
      </c>
      <c r="I7537" s="24" t="str">
        <f t="shared" si="2283"/>
        <v>004350421</v>
      </c>
      <c r="K7537" s="23">
        <v>11</v>
      </c>
      <c r="L7537" s="23" t="str">
        <f t="shared" si="2284"/>
        <v>REGIONAL</v>
      </c>
      <c r="M7537" s="23" t="s">
        <v>618</v>
      </c>
      <c r="N7537" s="23" t="str" cm="1">
        <f t="array" ref="N7537">IFERROR(IF(M7537="Principal","LES_ACTIVE",LES_INACTIVE),0)</f>
        <v>LES_ACTIVE</v>
      </c>
      <c r="O7537" s="23">
        <f t="shared" si="2285"/>
        <v>25</v>
      </c>
      <c r="P7537" s="23" t="str">
        <f t="shared" si="2286"/>
        <v>004350421Principal</v>
      </c>
    </row>
    <row r="7538" spans="1:16" ht="15" hidden="1" customHeight="1">
      <c r="A7538" t="s">
        <v>642</v>
      </c>
      <c r="B7538" s="23" t="str">
        <f>IFERROR(VLOOKUP(A7538,hoja!$A$2:$E$970,4,FALSE),0)</f>
        <v>COSTA</v>
      </c>
      <c r="C7538" s="23" t="str">
        <f>IFERROR(VLOOKUP(A7538,hoja!$A$2:$E$1370,5,FALSE),0)</f>
        <v>BARRANQUILLA</v>
      </c>
      <c r="D7538" s="23" t="str">
        <f>IFERROR(VLOOKUP(A7538,hoja!A:D,3,FALSE),0)</f>
        <v>0111</v>
      </c>
      <c r="E7538" s="94" t="s">
        <v>871</v>
      </c>
      <c r="F7538" s="23" t="str">
        <f>IFERROR(VLOOKUP(E7538,hoja!$A$2:$E$6970,4,FALSE),0)</f>
        <v>ANTIOQUIA</v>
      </c>
      <c r="G7538" s="23" t="str">
        <f>IFERROR(VLOOKUP(E7538,hoja!$A$2:$E$970,5,FALSE),0)</f>
        <v>MEDELLÍN</v>
      </c>
      <c r="H7538" s="103" t="str">
        <f>IFERROR(VLOOKUP(E7538,hoja!A:C,3,FALSE),0)</f>
        <v>60136</v>
      </c>
      <c r="I7538" s="24" t="str">
        <f t="shared" si="2283"/>
        <v>011160136</v>
      </c>
      <c r="K7538" s="23">
        <v>682</v>
      </c>
      <c r="L7538" s="23" t="str">
        <f t="shared" si="2284"/>
        <v>NACIONAL</v>
      </c>
      <c r="M7538" s="23" t="s">
        <v>618</v>
      </c>
      <c r="N7538" s="23" t="str" cm="1">
        <f t="array" ref="N7538">IFERROR(IF(M7538="Principal","LES_ACTIVE",LES_INACTIVE),0)</f>
        <v>LES_ACTIVE</v>
      </c>
      <c r="O7538" s="23">
        <f t="shared" si="2285"/>
        <v>12</v>
      </c>
      <c r="P7538" s="23" t="str">
        <f t="shared" si="2286"/>
        <v>011160136Principal</v>
      </c>
    </row>
    <row r="7539" spans="1:16" ht="15" hidden="1" customHeight="1">
      <c r="A7539" t="s">
        <v>687</v>
      </c>
      <c r="B7539" s="23" t="str">
        <f>IFERROR(VLOOKUP(A7539,hoja!$A$2:$E$970,4,FALSE),0)</f>
        <v>OCCIDENTE</v>
      </c>
      <c r="C7539" s="23" t="str">
        <f>IFERROR(VLOOKUP(A7539,hoja!$A$2:$E$1370,5,FALSE),0)</f>
        <v>TULUÁ</v>
      </c>
      <c r="D7539" s="23" t="str">
        <f>IFERROR(VLOOKUP(A7539,hoja!A:D,3,FALSE),0)</f>
        <v>2007</v>
      </c>
      <c r="E7539" s="94" t="s">
        <v>962</v>
      </c>
      <c r="F7539" s="23" t="str">
        <f>IFERROR(VLOOKUP(E7539,hoja!$A$2:$E$6970,4,FALSE),0)</f>
        <v>COSTA</v>
      </c>
      <c r="G7539" s="23" t="str">
        <f>IFERROR(VLOOKUP(E7539,hoja!$A$2:$E$970,5,FALSE),0)</f>
        <v>TOLU</v>
      </c>
      <c r="H7539" s="103" t="str">
        <f>IFERROR(VLOOKUP(E7539,hoja!A:C,3,FALSE),0)</f>
        <v>50184</v>
      </c>
      <c r="I7539" s="24" t="str">
        <f t="shared" si="2283"/>
        <v>200750184</v>
      </c>
      <c r="K7539" s="23">
        <v>837</v>
      </c>
      <c r="L7539" s="23" t="str">
        <f t="shared" si="2284"/>
        <v>NACIONAL</v>
      </c>
      <c r="M7539" s="23" t="s">
        <v>618</v>
      </c>
      <c r="N7539" s="23" t="str" cm="1">
        <f t="array" ref="N7539">IFERROR(IF(M7539="Principal","LES_ACTIVE",LES_INACTIVE),0)</f>
        <v>LES_ACTIVE</v>
      </c>
      <c r="O7539" s="23">
        <f t="shared" si="2285"/>
        <v>8</v>
      </c>
      <c r="P7539" s="23" t="str">
        <f t="shared" si="2286"/>
        <v>200750184Principal</v>
      </c>
    </row>
    <row r="7540" spans="1:16" ht="15" hidden="1" customHeight="1">
      <c r="A7540" t="s">
        <v>635</v>
      </c>
      <c r="B7540" s="23" t="str">
        <f>IFERROR(VLOOKUP(A7540,hoja!$A$2:$E$970,4,FALSE),0)</f>
        <v>CENTRO</v>
      </c>
      <c r="C7540" s="23" t="str">
        <f>IFERROR(VLOOKUP(A7540,hoja!$A$2:$E$1370,5,FALSE),0)</f>
        <v>BOGOTÁ</v>
      </c>
      <c r="D7540" s="23" t="str">
        <f>IFERROR(VLOOKUP(A7540,hoja!A:D,3,FALSE),0)</f>
        <v>0021</v>
      </c>
      <c r="E7540" s="94" t="s">
        <v>873</v>
      </c>
      <c r="F7540" s="23" t="str">
        <f>IFERROR(VLOOKUP(E7540,hoja!$A$2:$E$6970,4,FALSE),0)</f>
        <v>OCCIDENTE</v>
      </c>
      <c r="G7540" s="23" t="str">
        <f>IFERROR(VLOOKUP(E7540,hoja!$A$2:$E$970,5,FALSE),0)</f>
        <v>MANIZALES</v>
      </c>
      <c r="H7540" s="103" t="str">
        <f>IFERROR(VLOOKUP(E7540,hoja!A:C,3,FALSE),0)</f>
        <v>1711</v>
      </c>
      <c r="I7540" s="24" t="str">
        <f t="shared" si="2283"/>
        <v>00211711</v>
      </c>
      <c r="K7540" s="23">
        <v>276</v>
      </c>
      <c r="L7540" s="23" t="str">
        <f t="shared" si="2284"/>
        <v>NACIONAL</v>
      </c>
      <c r="M7540" s="23" t="s">
        <v>618</v>
      </c>
      <c r="N7540" s="23" t="str" cm="1">
        <f t="array" ref="N7540">IFERROR(IF(M7540="Principal","LES_ACTIVE",LES_INACTIVE),0)</f>
        <v>LES_ACTIVE</v>
      </c>
      <c r="O7540" s="23">
        <f t="shared" si="2285"/>
        <v>16</v>
      </c>
      <c r="P7540" s="23" t="str">
        <f t="shared" si="2286"/>
        <v>00211711Principal</v>
      </c>
    </row>
    <row r="7541" spans="1:16" ht="15" hidden="1" customHeight="1">
      <c r="A7541" t="s">
        <v>642</v>
      </c>
      <c r="B7541" s="23" t="str">
        <f>IFERROR(VLOOKUP(A7541,hoja!$A$2:$E$970,4,FALSE),0)</f>
        <v>COSTA</v>
      </c>
      <c r="C7541" s="23" t="str">
        <f>IFERROR(VLOOKUP(A7541,hoja!$A$2:$E$1370,5,FALSE),0)</f>
        <v>BARRANQUILLA</v>
      </c>
      <c r="D7541" s="23" t="str">
        <f>IFERROR(VLOOKUP(A7541,hoja!A:D,3,FALSE),0)</f>
        <v>0111</v>
      </c>
      <c r="E7541" s="94" t="s">
        <v>873</v>
      </c>
      <c r="F7541" s="23" t="str">
        <f>IFERROR(VLOOKUP(E7541,hoja!$A$2:$E$6970,4,FALSE),0)</f>
        <v>OCCIDENTE</v>
      </c>
      <c r="G7541" s="23" t="str">
        <f>IFERROR(VLOOKUP(E7541,hoja!$A$2:$E$970,5,FALSE),0)</f>
        <v>MANIZALES</v>
      </c>
      <c r="H7541" s="103" t="str">
        <f>IFERROR(VLOOKUP(E7541,hoja!A:C,3,FALSE),0)</f>
        <v>1711</v>
      </c>
      <c r="I7541" s="24" t="str">
        <f t="shared" si="2283"/>
        <v>01111711</v>
      </c>
      <c r="K7541" s="23">
        <v>913</v>
      </c>
      <c r="L7541" s="23" t="str">
        <f t="shared" si="2284"/>
        <v>NACIONAL</v>
      </c>
      <c r="M7541" s="23" t="s">
        <v>618</v>
      </c>
      <c r="N7541" s="23" t="str" cm="1">
        <f t="array" ref="N7541">IFERROR(IF(M7541="Principal","LES_ACTIVE",LES_INACTIVE),0)</f>
        <v>LES_ACTIVE</v>
      </c>
      <c r="O7541" s="23">
        <f t="shared" si="2285"/>
        <v>8</v>
      </c>
      <c r="P7541" s="23" t="str">
        <f t="shared" si="2286"/>
        <v>01111711Principal</v>
      </c>
    </row>
    <row r="7542" spans="1:16" ht="15" hidden="1" customHeight="1">
      <c r="A7542" t="s">
        <v>617</v>
      </c>
      <c r="B7542" s="23" t="str">
        <f>IFERROR(VLOOKUP(A7542,hoja!$A$2:$E$970,4,FALSE),0)</f>
        <v>ANTIOQUIA</v>
      </c>
      <c r="C7542" s="23" t="str">
        <f>IFERROR(VLOOKUP(A7542,hoja!$A$2:$E$1370,5,FALSE),0)</f>
        <v>MEDELLÍN</v>
      </c>
      <c r="D7542" s="23">
        <f>IFERROR(VLOOKUP(A7542,hoja!A:D,3,FALSE),0)</f>
        <v>50443</v>
      </c>
      <c r="E7542" s="94" t="s">
        <v>873</v>
      </c>
      <c r="F7542" s="23" t="str">
        <f>IFERROR(VLOOKUP(E7542,hoja!$A$2:$E$6970,4,FALSE),0)</f>
        <v>OCCIDENTE</v>
      </c>
      <c r="G7542" s="23" t="str">
        <f>IFERROR(VLOOKUP(E7542,hoja!$A$2:$E$970,5,FALSE),0)</f>
        <v>MANIZALES</v>
      </c>
      <c r="H7542" s="103" t="str">
        <f>IFERROR(VLOOKUP(E7542,hoja!A:C,3,FALSE),0)</f>
        <v>1711</v>
      </c>
      <c r="I7542" s="24" t="str">
        <f t="shared" si="2283"/>
        <v>504431711</v>
      </c>
      <c r="K7542" s="23">
        <v>261</v>
      </c>
      <c r="L7542" s="23" t="str">
        <f t="shared" si="2284"/>
        <v>NACIONAL</v>
      </c>
      <c r="M7542" s="23" t="s">
        <v>671</v>
      </c>
      <c r="N7542" s="23" cm="1">
        <f t="array" aca="1" ref="N7542" ca="1">IFERROR(IF(M7542="Principal","LES_ACTIVE",LES_INACTIVE),0)</f>
        <v>0</v>
      </c>
      <c r="O7542" s="23">
        <f t="shared" si="2285"/>
        <v>16</v>
      </c>
      <c r="P7542" s="23" t="str">
        <f t="shared" si="2286"/>
        <v>504431711Amaga</v>
      </c>
    </row>
    <row r="7543" spans="1:16" ht="15" hidden="1" customHeight="1">
      <c r="A7543" t="s">
        <v>637</v>
      </c>
      <c r="B7543" s="23" t="str">
        <f>IFERROR(VLOOKUP(A7543,hoja!$A$2:$E$970,4,FALSE),0)</f>
        <v>SANTANDER</v>
      </c>
      <c r="C7543" s="23" t="str">
        <f>IFERROR(VLOOKUP(A7543,hoja!$A$2:$E$1370,5,FALSE),0)</f>
        <v>PIEDECUESTA</v>
      </c>
      <c r="D7543" s="23" t="str">
        <f>IFERROR(VLOOKUP(A7543,hoja!A:D,3,FALSE),0)</f>
        <v>0422</v>
      </c>
      <c r="E7543" s="94" t="s">
        <v>873</v>
      </c>
      <c r="F7543" s="23" t="str">
        <f>IFERROR(VLOOKUP(E7543,hoja!$A$2:$E$6970,4,FALSE),0)</f>
        <v>OCCIDENTE</v>
      </c>
      <c r="G7543" s="23" t="str">
        <f>IFERROR(VLOOKUP(E7543,hoja!$A$2:$E$970,5,FALSE),0)</f>
        <v>MANIZALES</v>
      </c>
      <c r="H7543" s="103" t="str">
        <f>IFERROR(VLOOKUP(E7543,hoja!A:C,3,FALSE),0)</f>
        <v>1711</v>
      </c>
      <c r="I7543" s="24" t="str">
        <f t="shared" si="2283"/>
        <v>04221711</v>
      </c>
      <c r="K7543" s="23">
        <v>507</v>
      </c>
      <c r="L7543" s="23" t="str">
        <f t="shared" si="2284"/>
        <v>NACIONAL</v>
      </c>
      <c r="M7543" s="23" t="s">
        <v>618</v>
      </c>
      <c r="N7543" s="23" t="str" cm="1">
        <f t="array" ref="N7543">IFERROR(IF(M7543="Principal","LES_ACTIVE",LES_INACTIVE),0)</f>
        <v>LES_ACTIVE</v>
      </c>
      <c r="O7543" s="23">
        <f t="shared" si="2285"/>
        <v>12</v>
      </c>
      <c r="P7543" s="23" t="str">
        <f t="shared" si="2286"/>
        <v>04221711Principal</v>
      </c>
    </row>
    <row r="7544" spans="1:16" ht="15" hidden="1" customHeight="1">
      <c r="A7544" t="s">
        <v>1415</v>
      </c>
      <c r="B7544" s="23" t="str">
        <f>IFERROR(VLOOKUP(A7544,hoja!$A$2:$E$970,4,FALSE),0)</f>
        <v>CENTRO</v>
      </c>
      <c r="C7544" s="23" t="str">
        <f>IFERROR(VLOOKUP(A7544,hoja!$A$2:$E$1370,5,FALSE),0)</f>
        <v>BOGOTÁ</v>
      </c>
      <c r="D7544" s="23" t="str">
        <f>IFERROR(VLOOKUP(A7544,hoja!A:D,3,FALSE),0)</f>
        <v>50761</v>
      </c>
      <c r="E7544" s="94" t="s">
        <v>635</v>
      </c>
      <c r="F7544" s="23" t="str">
        <f>IFERROR(VLOOKUP(E7544,hoja!$A$2:$E$6970,4,FALSE),0)</f>
        <v>CENTRO</v>
      </c>
      <c r="G7544" s="23" t="str">
        <f>IFERROR(VLOOKUP(E7544,hoja!$A$2:$E$970,5,FALSE),0)</f>
        <v>BOGOTÁ</v>
      </c>
      <c r="H7544" s="103" t="str">
        <f>IFERROR(VLOOKUP(E7544,hoja!A:C,3,FALSE),0)</f>
        <v>0021</v>
      </c>
      <c r="I7544" s="24" t="str">
        <f t="shared" si="2283"/>
        <v>507610021</v>
      </c>
      <c r="K7544" s="23">
        <v>9</v>
      </c>
      <c r="L7544" s="23" t="str">
        <f t="shared" si="2284"/>
        <v>REGIONAL</v>
      </c>
      <c r="M7544" s="23" t="s">
        <v>618</v>
      </c>
      <c r="N7544" s="23" t="str" cm="1">
        <f t="array" ref="N7544">IFERROR(IF(M7544="Principal","LES_ACTIVE",LES_INACTIVE),0)</f>
        <v>LES_ACTIVE</v>
      </c>
      <c r="O7544" s="23">
        <f t="shared" si="2285"/>
        <v>25</v>
      </c>
      <c r="P7544" s="23" t="str">
        <f t="shared" si="2286"/>
        <v>507610021Principal</v>
      </c>
    </row>
    <row r="7545" spans="1:16" ht="15" hidden="1" customHeight="1">
      <c r="A7545" t="s">
        <v>637</v>
      </c>
      <c r="B7545" s="23" t="str">
        <f>IFERROR(VLOOKUP(A7545,hoja!$A$2:$E$970,4,FALSE),0)</f>
        <v>SANTANDER</v>
      </c>
      <c r="C7545" s="23" t="str">
        <f>IFERROR(VLOOKUP(A7545,hoja!$A$2:$E$1370,5,FALSE),0)</f>
        <v>PIEDECUESTA</v>
      </c>
      <c r="D7545" s="23" t="str">
        <f>IFERROR(VLOOKUP(A7545,hoja!A:D,3,FALSE),0)</f>
        <v>0422</v>
      </c>
      <c r="E7545" s="94" t="s">
        <v>791</v>
      </c>
      <c r="F7545" s="23" t="str">
        <f>IFERROR(VLOOKUP(E7545,hoja!$A$2:$E$6970,4,FALSE),0)</f>
        <v>CENTRO</v>
      </c>
      <c r="G7545" s="23" t="str">
        <f>IFERROR(VLOOKUP(E7545,hoja!$A$2:$E$970,5,FALSE),0)</f>
        <v>MADRID</v>
      </c>
      <c r="H7545" s="103" t="str">
        <f>IFERROR(VLOOKUP(E7545,hoja!A:C,3,FALSE),0)</f>
        <v>60147</v>
      </c>
      <c r="I7545" s="24" t="str">
        <f t="shared" si="2283"/>
        <v>042260147</v>
      </c>
      <c r="K7545" s="23">
        <v>400</v>
      </c>
      <c r="L7545" s="23" t="str">
        <f t="shared" si="2284"/>
        <v>NACIONAL</v>
      </c>
      <c r="M7545" s="23" t="s">
        <v>618</v>
      </c>
      <c r="N7545" s="23" t="str" cm="1">
        <f t="array" ref="N7545">IFERROR(IF(M7545="Principal","LES_ACTIVE",LES_INACTIVE),0)</f>
        <v>LES_ACTIVE</v>
      </c>
      <c r="O7545" s="23">
        <f t="shared" si="2285"/>
        <v>16</v>
      </c>
      <c r="P7545" s="23" t="str">
        <f t="shared" si="2286"/>
        <v>042260147Principal</v>
      </c>
    </row>
    <row r="7546" spans="1:16" ht="15" hidden="1" customHeight="1">
      <c r="A7546" t="s">
        <v>1173</v>
      </c>
      <c r="B7546" s="23" t="str">
        <f>IFERROR(VLOOKUP(A7546,hoja!$A$2:$E$970,4,FALSE),0)</f>
        <v>COSTA</v>
      </c>
      <c r="C7546" s="23" t="str">
        <f>IFERROR(VLOOKUP(A7546,hoja!$A$2:$E$1370,5,FALSE),0)</f>
        <v>MALAMBO</v>
      </c>
      <c r="D7546" s="23" t="str">
        <f>IFERROR(VLOOKUP(A7546,hoja!A:D,3,FALSE),0)</f>
        <v>50257</v>
      </c>
      <c r="E7546" s="94" t="s">
        <v>1173</v>
      </c>
      <c r="F7546" s="23" t="str">
        <f>IFERROR(VLOOKUP(E7546,hoja!$A$2:$E$6970,4,FALSE),0)</f>
        <v>COSTA</v>
      </c>
      <c r="G7546" s="23" t="str">
        <f>IFERROR(VLOOKUP(E7546,hoja!$A$2:$E$970,5,FALSE),0)</f>
        <v>MALAMBO</v>
      </c>
      <c r="H7546" s="103" t="str">
        <f>IFERROR(VLOOKUP(E7546,hoja!A:C,3,FALSE),0)</f>
        <v>50257</v>
      </c>
      <c r="I7546" s="24" t="str">
        <f t="shared" si="2283"/>
        <v>5025750257</v>
      </c>
      <c r="K7546" s="23">
        <v>1</v>
      </c>
      <c r="L7546" s="23" t="str">
        <f t="shared" si="2284"/>
        <v>REGIONAL</v>
      </c>
      <c r="M7546" s="23" t="s">
        <v>618</v>
      </c>
      <c r="N7546" s="23" t="str" cm="1">
        <f t="array" ref="N7546">IFERROR(IF(M7546="Principal","LES_ACTIVE",LES_INACTIVE),0)</f>
        <v>LES_ACTIVE</v>
      </c>
      <c r="O7546" s="23">
        <f t="shared" si="2285"/>
        <v>25</v>
      </c>
      <c r="P7546" s="23" t="str">
        <f t="shared" si="2286"/>
        <v>5025750257Principal</v>
      </c>
    </row>
    <row r="7547" spans="1:16" ht="15" hidden="1" customHeight="1">
      <c r="A7547" t="s">
        <v>692</v>
      </c>
      <c r="B7547" s="23" t="str">
        <f>IFERROR(VLOOKUP(A7547,hoja!$A$2:$E$970,4,FALSE),0)</f>
        <v>SANTANDER</v>
      </c>
      <c r="C7547" s="23" t="str">
        <f>IFERROR(VLOOKUP(A7547,hoja!$A$2:$E$1370,5,FALSE),0)</f>
        <v>BARBOSA</v>
      </c>
      <c r="D7547" s="23" t="str">
        <f>IFERROR(VLOOKUP(A7547,hoja!A:D,3,FALSE),0)</f>
        <v>0446</v>
      </c>
      <c r="E7547" s="94" t="s">
        <v>687</v>
      </c>
      <c r="F7547" s="23" t="str">
        <f>IFERROR(VLOOKUP(E7547,hoja!$A$2:$E$6970,4,FALSE),0)</f>
        <v>OCCIDENTE</v>
      </c>
      <c r="G7547" s="23" t="str">
        <f>IFERROR(VLOOKUP(E7547,hoja!$A$2:$E$970,5,FALSE),0)</f>
        <v>TULUÁ</v>
      </c>
      <c r="H7547" s="103" t="str">
        <f>IFERROR(VLOOKUP(E7547,hoja!A:C,3,FALSE),0)</f>
        <v>2007</v>
      </c>
      <c r="I7547" s="24" t="str">
        <f t="shared" si="2283"/>
        <v>04462007</v>
      </c>
      <c r="K7547" s="23">
        <v>547</v>
      </c>
      <c r="L7547" s="23" t="str">
        <f t="shared" si="2284"/>
        <v>NACIONAL</v>
      </c>
      <c r="M7547" s="23" t="s">
        <v>618</v>
      </c>
      <c r="N7547" s="23" t="str" cm="1">
        <f t="array" ref="N7547">IFERROR(IF(M7547="Principal","LES_ACTIVE",LES_INACTIVE),0)</f>
        <v>LES_ACTIVE</v>
      </c>
      <c r="O7547" s="23">
        <f t="shared" si="2285"/>
        <v>12</v>
      </c>
      <c r="P7547" s="23" t="str">
        <f t="shared" si="2286"/>
        <v>04462007Principal</v>
      </c>
    </row>
    <row r="7548" spans="1:16" ht="15" hidden="1" customHeight="1">
      <c r="A7548" t="s">
        <v>1523</v>
      </c>
      <c r="B7548" s="23" t="str">
        <f>IFERROR(VLOOKUP(A7548,hoja!$A$2:$E$970,4,FALSE),0)</f>
        <v>COSTA</v>
      </c>
      <c r="C7548" s="23" t="str">
        <f>IFERROR(VLOOKUP(A7548,hoja!$A$2:$E$1370,5,FALSE),0)</f>
        <v>CARTAGENA</v>
      </c>
      <c r="D7548" s="23" t="str">
        <f>IFERROR(VLOOKUP(A7548,hoja!A:D,3,FALSE),0)</f>
        <v>50843</v>
      </c>
      <c r="E7548" s="94" t="s">
        <v>644</v>
      </c>
      <c r="F7548" s="23" t="str">
        <f>IFERROR(VLOOKUP(E7548,hoja!$A$2:$E$6970,4,FALSE),0)</f>
        <v>OCCIDENTE</v>
      </c>
      <c r="G7548" s="23" t="str">
        <f>IFERROR(VLOOKUP(E7548,hoja!$A$2:$E$970,5,FALSE),0)</f>
        <v>PEREIRA</v>
      </c>
      <c r="H7548" s="103" t="str">
        <f>IFERROR(VLOOKUP(E7548,hoja!A:C,3,FALSE),0)</f>
        <v>0198</v>
      </c>
      <c r="I7548" s="24" t="str">
        <f t="shared" si="2283"/>
        <v>508430198</v>
      </c>
      <c r="K7548" s="23">
        <v>903</v>
      </c>
      <c r="L7548" s="23" t="str">
        <f t="shared" si="2284"/>
        <v>NACIONAL</v>
      </c>
      <c r="M7548" s="23" t="s">
        <v>618</v>
      </c>
      <c r="N7548" s="23" t="str" cm="1">
        <f t="array" ref="N7548">IFERROR(IF(M7548="Principal","LES_ACTIVE",LES_INACTIVE),0)</f>
        <v>LES_ACTIVE</v>
      </c>
      <c r="O7548" s="23">
        <f t="shared" si="2285"/>
        <v>8</v>
      </c>
      <c r="P7548" s="23" t="str">
        <f t="shared" si="2286"/>
        <v>508430198Principal</v>
      </c>
    </row>
    <row r="7549" spans="1:16" ht="15" hidden="1" customHeight="1">
      <c r="A7549" t="s">
        <v>637</v>
      </c>
      <c r="B7549" s="23" t="str">
        <f>IFERROR(VLOOKUP(A7549,hoja!$A$2:$E$970,4,FALSE),0)</f>
        <v>SANTANDER</v>
      </c>
      <c r="C7549" s="23" t="str">
        <f>IFERROR(VLOOKUP(A7549,hoja!$A$2:$E$1370,5,FALSE),0)</f>
        <v>PIEDECUESTA</v>
      </c>
      <c r="D7549" s="23" t="str">
        <f>IFERROR(VLOOKUP(A7549,hoja!A:D,3,FALSE),0)</f>
        <v>0422</v>
      </c>
      <c r="E7549" s="94" t="s">
        <v>1232</v>
      </c>
      <c r="F7549" s="23" t="str">
        <f>IFERROR(VLOOKUP(E7549,hoja!$A$2:$E$6970,4,FALSE),0)</f>
        <v>ORIENTE</v>
      </c>
      <c r="G7549" s="23" t="str">
        <f>IFERROR(VLOOKUP(E7549,hoja!$A$2:$E$970,5,FALSE),0)</f>
        <v>PINCHOTE</v>
      </c>
      <c r="H7549" s="103" t="str">
        <f>IFERROR(VLOOKUP(E7549,hoja!A:C,3,FALSE),0)</f>
        <v>50690</v>
      </c>
      <c r="I7549" s="24" t="str">
        <f t="shared" si="2283"/>
        <v>042250690</v>
      </c>
      <c r="K7549" s="23">
        <v>90</v>
      </c>
      <c r="L7549" s="23" t="str">
        <f t="shared" si="2284"/>
        <v>NACIONAL</v>
      </c>
      <c r="M7549" s="23" t="s">
        <v>618</v>
      </c>
      <c r="N7549" s="23" t="str" cm="1">
        <f t="array" ref="N7549">IFERROR(IF(M7549="Principal","LES_ACTIVE",LES_INACTIVE),0)</f>
        <v>LES_ACTIVE</v>
      </c>
      <c r="O7549" s="23">
        <f t="shared" si="2285"/>
        <v>25</v>
      </c>
      <c r="P7549" s="23" t="str">
        <f t="shared" si="2286"/>
        <v>042250690Principal</v>
      </c>
    </row>
    <row r="7550" spans="1:16" ht="15" hidden="1" customHeight="1">
      <c r="A7550" t="s">
        <v>1490</v>
      </c>
      <c r="B7550" s="23" t="str">
        <f>IFERROR(VLOOKUP(A7550,hoja!$A$2:$E$970,4,FALSE),0)</f>
        <v>CENTRO</v>
      </c>
      <c r="C7550" s="23" t="str">
        <f>IFERROR(VLOOKUP(A7550,hoja!$A$2:$E$1370,5,FALSE),0)</f>
        <v>BOGOTÁ</v>
      </c>
      <c r="D7550" s="23" t="str">
        <f>IFERROR(VLOOKUP(A7550,hoja!A:D,3,FALSE),0)</f>
        <v>50652</v>
      </c>
      <c r="E7550" s="94" t="s">
        <v>919</v>
      </c>
      <c r="F7550" s="23" t="str">
        <f>IFERROR(VLOOKUP(E7550,hoja!$A$2:$E$6970,4,FALSE),0)</f>
        <v>CENTRO</v>
      </c>
      <c r="G7550" s="23" t="str">
        <f>IFERROR(VLOOKUP(E7550,hoja!$A$2:$E$970,5,FALSE),0)</f>
        <v>ZIPAQUIRÁ</v>
      </c>
      <c r="H7550" s="103" t="str">
        <f>IFERROR(VLOOKUP(E7550,hoja!A:C,3,FALSE),0)</f>
        <v>50390</v>
      </c>
      <c r="I7550" s="24" t="str">
        <f t="shared" si="2283"/>
        <v>5065250390</v>
      </c>
      <c r="K7550" s="23">
        <v>28</v>
      </c>
      <c r="L7550" s="23" t="str">
        <f t="shared" si="2284"/>
        <v>REGIONAL</v>
      </c>
      <c r="M7550" s="23" t="s">
        <v>618</v>
      </c>
      <c r="N7550" s="23" t="str" cm="1">
        <f t="array" ref="N7550">IFERROR(IF(M7550="Principal","LES_ACTIVE",LES_INACTIVE),0)</f>
        <v>LES_ACTIVE</v>
      </c>
      <c r="O7550" s="23">
        <f t="shared" si="2285"/>
        <v>25</v>
      </c>
      <c r="P7550" s="23" t="str">
        <f t="shared" si="2286"/>
        <v>5065250390Principal</v>
      </c>
    </row>
    <row r="7551" spans="1:16" ht="15" hidden="1" customHeight="1">
      <c r="A7551" t="s">
        <v>733</v>
      </c>
      <c r="B7551" s="23" t="str">
        <f>IFERROR(VLOOKUP(A7551,hoja!$A$2:$E$970,4,FALSE),0)</f>
        <v>OCCIDENTE</v>
      </c>
      <c r="C7551" s="23" t="str">
        <f>IFERROR(VLOOKUP(A7551,hoja!$A$2:$E$1370,5,FALSE),0)</f>
        <v>PASTO</v>
      </c>
      <c r="D7551" s="23" t="str">
        <f>IFERROR(VLOOKUP(A7551,hoja!A:D,3,FALSE),0)</f>
        <v>0395</v>
      </c>
      <c r="E7551" s="94" t="s">
        <v>668</v>
      </c>
      <c r="F7551" s="23" t="str">
        <f>IFERROR(VLOOKUP(E7551,hoja!$A$2:$E$6970,4,FALSE),0)</f>
        <v>COSTA</v>
      </c>
      <c r="G7551" s="23" t="str">
        <f>IFERROR(VLOOKUP(E7551,hoja!$A$2:$E$970,5,FALSE),0)</f>
        <v>VALLEDUPAR</v>
      </c>
      <c r="H7551" s="103" t="str">
        <f>IFERROR(VLOOKUP(E7551,hoja!A:C,3,FALSE),0)</f>
        <v>0447</v>
      </c>
      <c r="I7551" s="24" t="str">
        <f t="shared" si="2283"/>
        <v>03950447</v>
      </c>
      <c r="K7551" s="23">
        <v>1524</v>
      </c>
      <c r="L7551" s="23" t="str">
        <f t="shared" si="2284"/>
        <v>NACIONAL</v>
      </c>
      <c r="M7551" s="23" t="s">
        <v>618</v>
      </c>
      <c r="N7551" s="23" t="str" cm="1">
        <f t="array" ref="N7551">IFERROR(IF(M7551="Principal","LES_ACTIVE",LES_INACTIVE),0)</f>
        <v>LES_ACTIVE</v>
      </c>
      <c r="O7551" s="23">
        <f t="shared" si="2285"/>
        <v>5</v>
      </c>
      <c r="P7551" s="23" t="str">
        <f t="shared" si="2286"/>
        <v>03950447Principal</v>
      </c>
    </row>
    <row r="7552" spans="1:16" ht="15" hidden="1" customHeight="1">
      <c r="A7552" t="s">
        <v>1544</v>
      </c>
      <c r="B7552" s="23" t="str">
        <f>IFERROR(VLOOKUP(A7552,hoja!$A$2:$E$970,4,FALSE),0)</f>
        <v>OCCIDENTE</v>
      </c>
      <c r="C7552" s="23" t="str">
        <f>IFERROR(VLOOKUP(A7552,hoja!$A$2:$E$1370,5,FALSE),0)</f>
        <v>PEREIRA</v>
      </c>
      <c r="D7552" s="23" t="str">
        <f>IFERROR(VLOOKUP(A7552,hoja!A:D,3,FALSE),0)</f>
        <v>50822</v>
      </c>
      <c r="E7552" s="94" t="s">
        <v>667</v>
      </c>
      <c r="F7552" s="23" t="str">
        <f>IFERROR(VLOOKUP(E7552,hoja!$A$2:$E$6970,4,FALSE),0)</f>
        <v>COSTA</v>
      </c>
      <c r="G7552" s="23" t="str">
        <f>IFERROR(VLOOKUP(E7552,hoja!$A$2:$E$970,5,FALSE),0)</f>
        <v>MONTERÍA</v>
      </c>
      <c r="H7552" s="103" t="str">
        <f>IFERROR(VLOOKUP(E7552,hoja!A:C,3,FALSE),0)</f>
        <v>0381</v>
      </c>
      <c r="I7552" s="24" t="str">
        <f t="shared" si="2283"/>
        <v>508220381</v>
      </c>
      <c r="K7552" s="23">
        <v>668</v>
      </c>
      <c r="L7552" s="23" t="str">
        <f t="shared" si="2284"/>
        <v>NACIONAL</v>
      </c>
      <c r="M7552" s="23" t="s">
        <v>618</v>
      </c>
      <c r="N7552" s="23" t="str" cm="1">
        <f t="array" ref="N7552">IFERROR(IF(M7552="Principal","LES_ACTIVE",LES_INACTIVE),0)</f>
        <v>LES_ACTIVE</v>
      </c>
      <c r="O7552" s="23">
        <f t="shared" si="2285"/>
        <v>12</v>
      </c>
      <c r="P7552" s="23" t="str">
        <f t="shared" si="2286"/>
        <v>508220381Principal</v>
      </c>
    </row>
    <row r="7553" spans="1:16" ht="15" hidden="1" customHeight="1">
      <c r="A7553" t="s">
        <v>1544</v>
      </c>
      <c r="B7553" s="23" t="str">
        <f>IFERROR(VLOOKUP(A7553,hoja!$A$2:$E$970,4,FALSE),0)</f>
        <v>OCCIDENTE</v>
      </c>
      <c r="C7553" s="23" t="str">
        <f>IFERROR(VLOOKUP(A7553,hoja!$A$2:$E$1370,5,FALSE),0)</f>
        <v>PEREIRA</v>
      </c>
      <c r="D7553" s="23" t="str">
        <f>IFERROR(VLOOKUP(A7553,hoja!A:D,3,FALSE),0)</f>
        <v>50822</v>
      </c>
      <c r="E7553" s="94" t="s">
        <v>668</v>
      </c>
      <c r="F7553" s="23" t="str">
        <f>IFERROR(VLOOKUP(E7553,hoja!$A$2:$E$6970,4,FALSE),0)</f>
        <v>COSTA</v>
      </c>
      <c r="G7553" s="23" t="str">
        <f>IFERROR(VLOOKUP(E7553,hoja!$A$2:$E$970,5,FALSE),0)</f>
        <v>VALLEDUPAR</v>
      </c>
      <c r="H7553" s="103" t="str">
        <f>IFERROR(VLOOKUP(E7553,hoja!A:C,3,FALSE),0)</f>
        <v>0447</v>
      </c>
      <c r="I7553" s="24" t="str">
        <f t="shared" si="2283"/>
        <v>508220447</v>
      </c>
      <c r="K7553" s="23">
        <v>914</v>
      </c>
      <c r="L7553" s="23" t="str">
        <f t="shared" si="2284"/>
        <v>NACIONAL</v>
      </c>
      <c r="M7553" s="23" t="s">
        <v>618</v>
      </c>
      <c r="N7553" s="23" t="str" cm="1">
        <f t="array" ref="N7553">IFERROR(IF(M7553="Principal","LES_ACTIVE",LES_INACTIVE),0)</f>
        <v>LES_ACTIVE</v>
      </c>
      <c r="O7553" s="23">
        <f t="shared" si="2285"/>
        <v>8</v>
      </c>
      <c r="P7553" s="23" t="str">
        <f t="shared" si="2286"/>
        <v>508220447Principal</v>
      </c>
    </row>
    <row r="7554" spans="1:16" ht="15" hidden="1" customHeight="1">
      <c r="A7554" t="s">
        <v>792</v>
      </c>
      <c r="B7554" s="23" t="str">
        <f>IFERROR(VLOOKUP(A7554,hoja!$A$2:$E$970,4,FALSE),0)</f>
        <v>CENTRO</v>
      </c>
      <c r="C7554" s="23" t="str">
        <f>IFERROR(VLOOKUP(A7554,hoja!$A$2:$E$1370,5,FALSE),0)</f>
        <v>BOGOTÁ</v>
      </c>
      <c r="D7554" s="23" t="str">
        <f>IFERROR(VLOOKUP(A7554,hoja!A:D,3,FALSE),0)</f>
        <v>60042</v>
      </c>
      <c r="E7554" s="94" t="s">
        <v>593</v>
      </c>
      <c r="F7554" s="23" t="str">
        <f>IFERROR(VLOOKUP(E7554,hoja!$A$2:$E$6970,4,FALSE),0)</f>
        <v>COSTA</v>
      </c>
      <c r="G7554" s="23" t="str">
        <f>IFERROR(VLOOKUP(E7554,hoja!$A$2:$E$970,5,FALSE),0)</f>
        <v>MONTERÍA</v>
      </c>
      <c r="H7554" s="103" t="str">
        <f>IFERROR(VLOOKUP(E7554,hoja!A:C,3,FALSE),0)</f>
        <v>60040</v>
      </c>
      <c r="I7554" s="24" t="str">
        <f t="shared" si="2283"/>
        <v>6004260040</v>
      </c>
      <c r="K7554" s="23">
        <v>780</v>
      </c>
      <c r="L7554" s="23" t="str">
        <f t="shared" si="2284"/>
        <v>NACIONAL</v>
      </c>
      <c r="M7554" s="23" t="s">
        <v>618</v>
      </c>
      <c r="N7554" s="23" t="str" cm="1">
        <f t="array" ref="N7554">IFERROR(IF(M7554="Principal","LES_ACTIVE",LES_INACTIVE),0)</f>
        <v>LES_ACTIVE</v>
      </c>
      <c r="O7554" s="23">
        <f t="shared" si="2285"/>
        <v>12</v>
      </c>
      <c r="P7554" s="23" t="str">
        <f t="shared" si="2286"/>
        <v>6004260040Principal</v>
      </c>
    </row>
    <row r="7555" spans="1:16" ht="15" hidden="1" customHeight="1">
      <c r="A7555" t="s">
        <v>886</v>
      </c>
      <c r="B7555" s="23" t="str">
        <f>IFERROR(VLOOKUP(A7555,hoja!$A$2:$E$970,4,FALSE),0)</f>
        <v>CENTRO</v>
      </c>
      <c r="C7555" s="23" t="str">
        <f>IFERROR(VLOOKUP(A7555,hoja!$A$2:$E$1370,5,FALSE),0)</f>
        <v>PITALITO</v>
      </c>
      <c r="D7555" s="23" t="str">
        <f>IFERROR(VLOOKUP(A7555,hoja!A:D,3,FALSE),0)</f>
        <v>60059</v>
      </c>
      <c r="E7555" s="94" t="s">
        <v>617</v>
      </c>
      <c r="F7555" s="23" t="str">
        <f>IFERROR(VLOOKUP(E7555,hoja!$A$2:$E$6970,4,FALSE),0)</f>
        <v>ANTIOQUIA</v>
      </c>
      <c r="G7555" s="23" t="str">
        <f>IFERROR(VLOOKUP(E7555,hoja!$A$2:$E$970,5,FALSE),0)</f>
        <v>MEDELLÍN</v>
      </c>
      <c r="H7555" s="103">
        <f>IFERROR(VLOOKUP(E7555,hoja!A:C,3,FALSE),0)</f>
        <v>50443</v>
      </c>
      <c r="I7555" s="24" t="str">
        <f t="shared" si="2283"/>
        <v>6005950443</v>
      </c>
      <c r="K7555" s="23">
        <v>778</v>
      </c>
      <c r="L7555" s="23" t="str">
        <f t="shared" si="2284"/>
        <v>NACIONAL</v>
      </c>
      <c r="M7555" s="23" t="s">
        <v>618</v>
      </c>
      <c r="N7555" s="23" t="str" cm="1">
        <f t="array" ref="N7555">IFERROR(IF(M7555="Principal","LES_ACTIVE",LES_INACTIVE),0)</f>
        <v>LES_ACTIVE</v>
      </c>
      <c r="O7555" s="23">
        <f t="shared" si="2285"/>
        <v>12</v>
      </c>
      <c r="P7555" s="23" t="str">
        <f t="shared" si="2286"/>
        <v>6005950443Principal</v>
      </c>
    </row>
    <row r="7556" spans="1:16" ht="15" hidden="1" customHeight="1">
      <c r="A7556" t="s">
        <v>709</v>
      </c>
      <c r="B7556" s="23" t="str">
        <f>IFERROR(VLOOKUP(A7556,hoja!$A$2:$E$970,4,FALSE),0)</f>
        <v>CENTRO</v>
      </c>
      <c r="C7556" s="23" t="str">
        <f>IFERROR(VLOOKUP(A7556,hoja!$A$2:$E$1370,5,FALSE),0)</f>
        <v>LA DORADA</v>
      </c>
      <c r="D7556" s="23" t="str">
        <f>IFERROR(VLOOKUP(A7556,hoja!A:D,3,FALSE),0)</f>
        <v>0391</v>
      </c>
      <c r="E7556" s="40" t="s">
        <v>699</v>
      </c>
      <c r="F7556" s="23" t="str">
        <f>IFERROR(VLOOKUP(E7556,hoja!$A$2:$E$6970,4,FALSE),0)</f>
        <v>ANTIOQUIA</v>
      </c>
      <c r="G7556" s="23" t="str">
        <f>IFERROR(VLOOKUP(E7556,hoja!$A$2:$E$970,5,FALSE),0)</f>
        <v>CHIGORODÓ</v>
      </c>
      <c r="H7556" s="103" t="str">
        <f>IFERROR(VLOOKUP(E7556,hoja!A:C,3,FALSE),0)</f>
        <v>0074</v>
      </c>
      <c r="I7556" s="24" t="str">
        <f t="shared" si="2283"/>
        <v>03910074</v>
      </c>
      <c r="K7556" s="23">
        <v>512</v>
      </c>
      <c r="L7556" s="23" t="str">
        <f t="shared" si="2284"/>
        <v>NACIONAL</v>
      </c>
      <c r="M7556" s="23" t="s">
        <v>618</v>
      </c>
      <c r="N7556" s="23" t="str" cm="1">
        <f t="array" ref="N7556">IFERROR(IF(M7556="Principal","LES_ACTIVE",LES_INACTIVE),0)</f>
        <v>LES_ACTIVE</v>
      </c>
      <c r="O7556" s="23">
        <f t="shared" si="2285"/>
        <v>12</v>
      </c>
      <c r="P7556" s="23" t="str">
        <f t="shared" si="2286"/>
        <v>03910074Principal</v>
      </c>
    </row>
    <row r="7557" spans="1:16" ht="15" hidden="1" customHeight="1">
      <c r="A7557" s="23" t="s">
        <v>672</v>
      </c>
      <c r="B7557" s="23" t="str">
        <f>IFERROR(VLOOKUP(A7557,hoja!$A$2:$E$970,4,FALSE),0)</f>
        <v>ANTIOQUIA</v>
      </c>
      <c r="C7557" s="23" t="str">
        <f>IFERROR(VLOOKUP(A7557,hoja!$A$2:$E$1370,5,FALSE),0)</f>
        <v>MEDELLÍN</v>
      </c>
      <c r="D7557" s="23" t="str">
        <f>IFERROR(VLOOKUP(A7557,hoja!A:D,3,FALSE),0)</f>
        <v>0092</v>
      </c>
      <c r="E7557" s="40" t="s">
        <v>733</v>
      </c>
      <c r="F7557" s="23" t="str">
        <f>IFERROR(VLOOKUP(E7557,hoja!$A$2:$E$6970,4,FALSE),0)</f>
        <v>OCCIDENTE</v>
      </c>
      <c r="G7557" s="23" t="str">
        <f>IFERROR(VLOOKUP(E7557,hoja!$A$2:$E$970,5,FALSE),0)</f>
        <v>PASTO</v>
      </c>
      <c r="H7557" s="103" t="str">
        <f>IFERROR(VLOOKUP(E7557,hoja!A:C,3,FALSE),0)</f>
        <v>0395</v>
      </c>
      <c r="I7557" s="24" t="str">
        <f t="shared" si="2283"/>
        <v>00920395</v>
      </c>
      <c r="K7557" s="23">
        <v>813</v>
      </c>
      <c r="L7557" s="23" t="str">
        <f t="shared" si="2284"/>
        <v>NACIONAL</v>
      </c>
      <c r="M7557" s="40" t="s">
        <v>671</v>
      </c>
      <c r="N7557" s="23" t="s">
        <v>622</v>
      </c>
      <c r="O7557" s="23">
        <f t="shared" si="2285"/>
        <v>8</v>
      </c>
      <c r="P7557" s="23" t="str">
        <f t="shared" si="2286"/>
        <v>00920395Amaga</v>
      </c>
    </row>
    <row r="7558" spans="1:16" ht="15" hidden="1" customHeight="1">
      <c r="A7558" s="26" t="s">
        <v>672</v>
      </c>
      <c r="B7558" s="23" t="str">
        <f>IFERROR(VLOOKUP(A7558,hoja!$A$2:$E$970,4,FALSE),0)</f>
        <v>ANTIOQUIA</v>
      </c>
      <c r="C7558" s="23" t="str">
        <f>IFERROR(VLOOKUP(A7558,hoja!$A$2:$E$1370,5,FALSE),0)</f>
        <v>MEDELLÍN</v>
      </c>
      <c r="D7558" s="23" t="str">
        <f>IFERROR(VLOOKUP(A7558,hoja!A:D,3,FALSE),0)</f>
        <v>0092</v>
      </c>
      <c r="E7558" s="23" t="s">
        <v>717</v>
      </c>
      <c r="F7558" s="23" t="str">
        <f>IFERROR(VLOOKUP(E7558,hoja!$A$2:$E$6970,4,FALSE),0)</f>
        <v>OCCIDENTE</v>
      </c>
      <c r="G7558" s="23" t="str">
        <f>IFERROR(VLOOKUP(E7558,hoja!$A$2:$E$970,5,FALSE),0)</f>
        <v>POPAYÁN</v>
      </c>
      <c r="H7558" s="103" t="str">
        <f>IFERROR(VLOOKUP(E7558,hoja!A:C,3,FALSE),0)</f>
        <v>0126</v>
      </c>
      <c r="I7558" s="24" t="str">
        <f t="shared" si="2283"/>
        <v>00920126</v>
      </c>
      <c r="K7558" s="23">
        <v>567</v>
      </c>
      <c r="L7558" s="23" t="str">
        <f t="shared" si="2284"/>
        <v>NACIONAL</v>
      </c>
      <c r="M7558" s="23" t="s">
        <v>671</v>
      </c>
      <c r="N7558" s="23" cm="1">
        <f t="array" aca="1" ref="N7558" ca="1">IFERROR(IF(M7558="Principal","LES_ACTIVE",LES_INACTIVE),0)</f>
        <v>0</v>
      </c>
      <c r="O7558" s="23">
        <f t="shared" si="2285"/>
        <v>12</v>
      </c>
      <c r="P7558" s="23" t="str">
        <f t="shared" si="2286"/>
        <v>00920126Amaga</v>
      </c>
    </row>
    <row r="7559" spans="1:16" ht="15" hidden="1" customHeight="1">
      <c r="A7559" s="26" t="s">
        <v>672</v>
      </c>
      <c r="B7559" s="23" t="str">
        <f>IFERROR(VLOOKUP(A7559,hoja!$A$2:$E$970,4,FALSE),0)</f>
        <v>ANTIOQUIA</v>
      </c>
      <c r="C7559" s="23" t="str">
        <f>IFERROR(VLOOKUP(A7559,hoja!$A$2:$E$1370,5,FALSE),0)</f>
        <v>MEDELLÍN</v>
      </c>
      <c r="D7559" s="23" t="str">
        <f>IFERROR(VLOOKUP(A7559,hoja!A:D,3,FALSE),0)</f>
        <v>0092</v>
      </c>
      <c r="E7559" s="23" t="s">
        <v>717</v>
      </c>
      <c r="F7559" s="23" t="str">
        <f>IFERROR(VLOOKUP(E7559,hoja!$A$2:$E$6970,4,FALSE),0)</f>
        <v>OCCIDENTE</v>
      </c>
      <c r="G7559" s="23" t="str">
        <f>IFERROR(VLOOKUP(E7559,hoja!$A$2:$E$970,5,FALSE),0)</f>
        <v>POPAYÁN</v>
      </c>
      <c r="H7559" s="103" t="str">
        <f>IFERROR(VLOOKUP(E7559,hoja!A:C,3,FALSE),0)</f>
        <v>0126</v>
      </c>
      <c r="I7559" s="24" t="str">
        <f t="shared" ref="I7559:I7560" si="2287">D7559&amp;H7559</f>
        <v>00920126</v>
      </c>
      <c r="K7559" s="23">
        <v>634</v>
      </c>
      <c r="L7559" s="23" t="str">
        <f t="shared" ref="L7559:L7560" si="2288">IF(B7559=F7559,"REGIONAL","NACIONAL")</f>
        <v>NACIONAL</v>
      </c>
      <c r="M7559" s="23" t="s">
        <v>893</v>
      </c>
      <c r="N7559" s="23" cm="1">
        <f t="array" aca="1" ref="N7559" ca="1">IFERROR(IF(M7559="Principal","LES_ACTIVE",LES_INACTIVE),0)</f>
        <v>0</v>
      </c>
      <c r="O7559" s="23">
        <f t="shared" ref="O7559:O7560" si="2289">IF(K7559&lt;=250,25,IF(K7559&lt;=500,16,IF(K7559&lt;=800,12,IF(K7559&lt;=1100,8,IF(K7559&lt;=1400,6,IF(K7559&lt;=1700,5))))))</f>
        <v>12</v>
      </c>
      <c r="P7559" s="23" t="str">
        <f t="shared" ref="P7559:P7560" si="2290">D7559&amp;H7559&amp;M7559</f>
        <v>00920126Santa Fe de Antioquia</v>
      </c>
    </row>
    <row r="7560" spans="1:16" ht="15" hidden="1" customHeight="1">
      <c r="A7560" s="26" t="s">
        <v>641</v>
      </c>
      <c r="B7560" s="23" t="str">
        <f>IFERROR(VLOOKUP(A7560,hoja!$A$2:$E$970,4,FALSE),0)</f>
        <v>ANTIOQUIA</v>
      </c>
      <c r="C7560" s="23" t="str">
        <f>IFERROR(VLOOKUP(A7560,hoja!$A$2:$E$1370,5,FALSE),0)</f>
        <v>MEDELLÍN</v>
      </c>
      <c r="D7560" s="23" t="str">
        <f>IFERROR(VLOOKUP(A7560,hoja!A:D,3,FALSE),0)</f>
        <v>0079</v>
      </c>
      <c r="E7560" s="23" t="s">
        <v>717</v>
      </c>
      <c r="F7560" s="23" t="str">
        <f>IFERROR(VLOOKUP(E7560,hoja!$A$2:$E$6970,4,FALSE),0)</f>
        <v>OCCIDENTE</v>
      </c>
      <c r="G7560" s="23" t="str">
        <f>IFERROR(VLOOKUP(E7560,hoja!$A$2:$E$970,5,FALSE),0)</f>
        <v>POPAYÁN</v>
      </c>
      <c r="H7560" s="103" t="str">
        <f>IFERROR(VLOOKUP(E7560,hoja!A:C,3,FALSE),0)</f>
        <v>0126</v>
      </c>
      <c r="I7560" s="24" t="str">
        <f t="shared" si="2287"/>
        <v>00790126</v>
      </c>
      <c r="K7560" s="23">
        <v>579</v>
      </c>
      <c r="L7560" s="23" t="str">
        <f t="shared" si="2288"/>
        <v>NACIONAL</v>
      </c>
      <c r="M7560" s="23" t="s">
        <v>671</v>
      </c>
      <c r="N7560" s="23" cm="1">
        <f t="array" aca="1" ref="N7560" ca="1">IFERROR(IF(M7560="Principal","LES_ACTIVE",LES_INACTIVE),0)</f>
        <v>0</v>
      </c>
      <c r="O7560" s="23">
        <f t="shared" si="2289"/>
        <v>12</v>
      </c>
      <c r="P7560" s="23" t="str">
        <f t="shared" si="2290"/>
        <v>00790126Amaga</v>
      </c>
    </row>
    <row r="7561" spans="1:16" ht="15" hidden="1" customHeight="1">
      <c r="A7561" s="26" t="s">
        <v>641</v>
      </c>
      <c r="B7561" s="23" t="str">
        <f>IFERROR(VLOOKUP(A7561,hoja!$A$2:$E$970,4,FALSE),0)</f>
        <v>ANTIOQUIA</v>
      </c>
      <c r="C7561" s="23" t="str">
        <f>IFERROR(VLOOKUP(A7561,hoja!$A$2:$E$1370,5,FALSE),0)</f>
        <v>MEDELLÍN</v>
      </c>
      <c r="D7561" s="23" t="str">
        <f>IFERROR(VLOOKUP(A7561,hoja!A:D,3,FALSE),0)</f>
        <v>0079</v>
      </c>
      <c r="E7561" s="23" t="s">
        <v>717</v>
      </c>
      <c r="F7561" s="23" t="str">
        <f>IFERROR(VLOOKUP(E7561,hoja!$A$2:$E$6970,4,FALSE),0)</f>
        <v>OCCIDENTE</v>
      </c>
      <c r="G7561" s="23" t="str">
        <f>IFERROR(VLOOKUP(E7561,hoja!$A$2:$E$970,5,FALSE),0)</f>
        <v>POPAYÁN</v>
      </c>
      <c r="H7561" s="103" t="str">
        <f>IFERROR(VLOOKUP(E7561,hoja!A:C,3,FALSE),0)</f>
        <v>0126</v>
      </c>
      <c r="I7561" s="24" t="str">
        <f t="shared" ref="I7561:I7571" si="2291">D7561&amp;H7561</f>
        <v>00790126</v>
      </c>
      <c r="K7561" s="23">
        <v>637</v>
      </c>
      <c r="L7561" s="23" t="str">
        <f t="shared" ref="L7561:L7571" si="2292">IF(B7561=F7561,"REGIONAL","NACIONAL")</f>
        <v>NACIONAL</v>
      </c>
      <c r="M7561" s="23" t="s">
        <v>893</v>
      </c>
      <c r="N7561" s="23" cm="1">
        <f t="array" aca="1" ref="N7561" ca="1">IFERROR(IF(M7561="Principal","LES_ACTIVE",LES_INACTIVE),0)</f>
        <v>0</v>
      </c>
      <c r="O7561" s="23">
        <f t="shared" ref="O7561:O7563" si="2293">IF(K7561&lt;=250,25,IF(K7561&lt;=500,16,IF(K7561&lt;=800,12,IF(K7561&lt;=1100,8,IF(K7561&lt;=1400,6,IF(K7561&lt;=1700,5))))))</f>
        <v>12</v>
      </c>
      <c r="P7561" s="23" t="str">
        <f t="shared" ref="P7561:P7571" si="2294">D7561&amp;H7561&amp;M7561</f>
        <v>00790126Santa Fe de Antioquia</v>
      </c>
    </row>
    <row r="7562" spans="1:16" ht="15" hidden="1" customHeight="1">
      <c r="A7562" t="s">
        <v>660</v>
      </c>
      <c r="B7562" s="23" t="str">
        <f>IFERROR(VLOOKUP(A7562,hoja!$A$2:$E$970,4,FALSE),0)</f>
        <v>CENTRO</v>
      </c>
      <c r="C7562" s="23" t="str">
        <f>IFERROR(VLOOKUP(A7562,hoja!$A$2:$E$1370,5,FALSE),0)</f>
        <v>BOGOTÁ</v>
      </c>
      <c r="D7562" s="23" t="str">
        <f>IFERROR(VLOOKUP(A7562,hoja!A:D,3,FALSE),0)</f>
        <v>0035</v>
      </c>
      <c r="E7562" s="94" t="s">
        <v>961</v>
      </c>
      <c r="F7562" s="23">
        <f>IFERROR(VLOOKUP(E7562,hoja!$A$2:$E$6970,4,FALSE),0)</f>
        <v>0</v>
      </c>
      <c r="G7562" s="23">
        <f>IFERROR(VLOOKUP(E7562,hoja!$A$2:$E$970,5,FALSE),0)</f>
        <v>0</v>
      </c>
      <c r="H7562" s="103">
        <f>IFERROR(VLOOKUP(E7562,hoja!A:C,3,FALSE),0)</f>
        <v>0</v>
      </c>
      <c r="I7562" s="24" t="str">
        <f t="shared" si="2291"/>
        <v>00350</v>
      </c>
      <c r="K7562" s="23">
        <v>17</v>
      </c>
      <c r="L7562" s="23" t="str">
        <f t="shared" si="2292"/>
        <v>NACIONAL</v>
      </c>
      <c r="M7562" s="23" t="s">
        <v>618</v>
      </c>
      <c r="N7562" s="23" t="str" cm="1">
        <f t="array" ref="N7562">IFERROR(IF(M7562="Principal","LES_ACTIVE",LES_INACTIVE),0)</f>
        <v>LES_ACTIVE</v>
      </c>
      <c r="O7562" s="23">
        <f t="shared" si="2293"/>
        <v>25</v>
      </c>
      <c r="P7562" s="23" t="str">
        <f t="shared" si="2294"/>
        <v>00350Principal</v>
      </c>
    </row>
    <row r="7563" spans="1:16" ht="15" hidden="1" customHeight="1">
      <c r="A7563" s="26" t="s">
        <v>672</v>
      </c>
      <c r="B7563" s="23" t="str">
        <f>IFERROR(VLOOKUP(A7563,hoja!$A$2:$E$970,4,FALSE),0)</f>
        <v>ANTIOQUIA</v>
      </c>
      <c r="C7563" s="23" t="str">
        <f>IFERROR(VLOOKUP(A7563,hoja!$A$2:$E$1370,5,FALSE),0)</f>
        <v>MEDELLÍN</v>
      </c>
      <c r="D7563" s="23" t="str">
        <f>IFERROR(VLOOKUP(A7563,hoja!A:D,3,FALSE),0)</f>
        <v>0092</v>
      </c>
      <c r="E7563" s="23" t="s">
        <v>1212</v>
      </c>
      <c r="F7563" s="23" t="str">
        <f>IFERROR(VLOOKUP(E7563,hoja!$A$2:$E$6970,4,FALSE),0)</f>
        <v>ANTIOQUIA</v>
      </c>
      <c r="G7563" s="23" t="str">
        <f>IFERROR(VLOOKUP(E7563,hoja!$A$2:$E$970,5,FALSE),0)</f>
        <v>MEDELLÍN</v>
      </c>
      <c r="H7563" s="103" t="str">
        <f>IFERROR(VLOOKUP(E7563,hoja!A:C,3,FALSE),0)</f>
        <v>50225</v>
      </c>
      <c r="I7563" s="24" t="str">
        <f t="shared" si="2291"/>
        <v>009250225</v>
      </c>
      <c r="K7563" s="23">
        <v>12</v>
      </c>
      <c r="L7563" s="23" t="str">
        <f t="shared" si="2292"/>
        <v>REGIONAL</v>
      </c>
      <c r="M7563" s="23" t="s">
        <v>618</v>
      </c>
      <c r="N7563" s="23" t="str" cm="1">
        <f t="array" ref="N7563">IFERROR(IF(M7563="Principal","LES_ACTIVE",LES_INACTIVE),0)</f>
        <v>LES_ACTIVE</v>
      </c>
      <c r="O7563" s="23">
        <f t="shared" si="2293"/>
        <v>25</v>
      </c>
      <c r="P7563" s="23" t="str">
        <f t="shared" si="2294"/>
        <v>009250225Principal</v>
      </c>
    </row>
    <row r="7564" spans="1:16" ht="15" hidden="1" customHeight="1">
      <c r="A7564" s="40" t="s">
        <v>63</v>
      </c>
      <c r="B7564" s="23" t="str">
        <f>IFERROR(VLOOKUP(A7564,hoja!$A$2:$E$970,4,FALSE),0)</f>
        <v>COSTA</v>
      </c>
      <c r="C7564" s="23" t="str">
        <f>IFERROR(VLOOKUP(A7564,hoja!$A$2:$E$1370,5,FALSE),0)</f>
        <v>BARRANQUILLA</v>
      </c>
      <c r="D7564" s="23" t="str">
        <f>IFERROR(VLOOKUP(A7564,hoja!A:D,3,FALSE),0)</f>
        <v>60016</v>
      </c>
      <c r="E7564" s="40" t="s">
        <v>1404</v>
      </c>
      <c r="F7564" s="23" t="str">
        <f>IFERROR(VLOOKUP(E7564,hoja!$A$2:$E$6970,4,FALSE),0)</f>
        <v>CENTRO</v>
      </c>
      <c r="G7564" s="23" t="str">
        <f>IFERROR(VLOOKUP(E7564,hoja!$A$2:$E$970,5,FALSE),0)</f>
        <v>BOGOTÁ</v>
      </c>
      <c r="H7564" s="103" t="str">
        <f>IFERROR(VLOOKUP(E7564,hoja!A:C,3,FALSE),0)</f>
        <v>50589</v>
      </c>
      <c r="I7564" s="24" t="str">
        <f t="shared" si="2291"/>
        <v>6001650589</v>
      </c>
      <c r="K7564" s="23">
        <v>1023.0155</v>
      </c>
      <c r="L7564" s="23" t="str">
        <f t="shared" si="2292"/>
        <v>NACIONAL</v>
      </c>
      <c r="M7564" s="23" t="s">
        <v>618</v>
      </c>
      <c r="N7564" s="23" t="str" cm="1">
        <f t="array" ref="N7564">IFERROR(IF(M7564="Principal","LES_ACTIVE",LES_INACTIVE),0)</f>
        <v>LES_ACTIVE</v>
      </c>
      <c r="O7564" s="23">
        <v>24</v>
      </c>
      <c r="P7564" s="23" t="str">
        <f t="shared" si="2294"/>
        <v>6001650589Principal</v>
      </c>
    </row>
    <row r="7565" spans="1:16" ht="15" customHeight="1">
      <c r="A7565" t="s">
        <v>1492</v>
      </c>
      <c r="B7565" s="23" t="str">
        <f>IFERROR(VLOOKUP(A7565,hoja!$A$2:$E$970,4,FALSE),0)</f>
        <v>CENTRO</v>
      </c>
      <c r="C7565" s="23" t="str">
        <f>IFERROR(VLOOKUP(A7565,hoja!$A$2:$E$1370,5,FALSE),0)</f>
        <v>LA DORADA</v>
      </c>
      <c r="D7565" s="23" t="str">
        <f>IFERROR(VLOOKUP(A7565,hoja!A:D,3,FALSE),0)</f>
        <v>50393</v>
      </c>
      <c r="E7565" s="94" t="s">
        <v>1546</v>
      </c>
      <c r="F7565" s="23" t="str">
        <f>IFERROR(VLOOKUP(E7565,hoja!$A$2:$E$6970,4,FALSE),0)</f>
        <v>CENTRO</v>
      </c>
      <c r="G7565" s="23" t="str">
        <f>IFERROR(VLOOKUP(E7565,hoja!$A$2:$E$970,5,FALSE),0)</f>
        <v>NEIVA</v>
      </c>
      <c r="H7565" s="103" t="str">
        <f>IFERROR(VLOOKUP(E7565,hoja!A:C,3,FALSE),0)</f>
        <v>50888</v>
      </c>
      <c r="I7565" s="24" t="str">
        <f t="shared" si="2291"/>
        <v>5039350888</v>
      </c>
      <c r="K7565" s="23">
        <v>340</v>
      </c>
      <c r="L7565" s="23" t="str">
        <f t="shared" si="2292"/>
        <v>REGIONAL</v>
      </c>
      <c r="M7565" s="23" t="s">
        <v>618</v>
      </c>
      <c r="N7565" s="23" t="str" cm="1">
        <f t="array" ref="N7565">IFERROR(IF(M7565="Principal","LES_ACTIVE",LES_INACTIVE),0)</f>
        <v>LES_ACTIVE</v>
      </c>
      <c r="O7565" s="23">
        <f t="shared" ref="O7565:O7571" si="2295">IF(K7565&lt;=250,25,IF(K7565&lt;=500,16,IF(K7565&lt;=800,12,IF(K7565&lt;=1100,8,IF(K7565&lt;=1400,6,IF(K7565&lt;=1700,5))))))</f>
        <v>16</v>
      </c>
      <c r="P7565" s="23" t="str">
        <f t="shared" si="2294"/>
        <v>5039350888Principal</v>
      </c>
    </row>
    <row r="7566" spans="1:16" ht="15" hidden="1" customHeight="1">
      <c r="A7566" s="26" t="s">
        <v>637</v>
      </c>
      <c r="B7566" s="23" t="str">
        <f>IFERROR(VLOOKUP(A7566,hoja!$A$2:$E$970,4,FALSE),0)</f>
        <v>SANTANDER</v>
      </c>
      <c r="C7566" s="23" t="str">
        <f>IFERROR(VLOOKUP(A7566,hoja!$A$2:$E$1370,5,FALSE),0)</f>
        <v>PIEDECUESTA</v>
      </c>
      <c r="D7566" s="23" t="str">
        <f>IFERROR(VLOOKUP(A7566,hoja!A:D,3,FALSE),0)</f>
        <v>0422</v>
      </c>
      <c r="E7566" s="23" t="s">
        <v>727</v>
      </c>
      <c r="F7566" s="23" t="str">
        <f>IFERROR(VLOOKUP(E7566,hoja!$A$2:$E$6970,4,FALSE),0)</f>
        <v>CENTRO</v>
      </c>
      <c r="G7566" s="23" t="str">
        <f>IFERROR(VLOOKUP(E7566,hoja!$A$2:$E$970,5,FALSE),0)</f>
        <v>TUNJA</v>
      </c>
      <c r="H7566" s="103" t="str">
        <f>IFERROR(VLOOKUP(E7566,hoja!A:C,3,FALSE),0)</f>
        <v>0443</v>
      </c>
      <c r="I7566" s="24" t="str">
        <f t="shared" si="2291"/>
        <v>04220443</v>
      </c>
      <c r="K7566" s="23">
        <v>524</v>
      </c>
      <c r="L7566" s="23" t="str">
        <f t="shared" si="2292"/>
        <v>NACIONAL</v>
      </c>
      <c r="M7566" s="23" t="s">
        <v>945</v>
      </c>
      <c r="N7566" s="23" t="s">
        <v>622</v>
      </c>
      <c r="O7566" s="23">
        <f t="shared" si="2295"/>
        <v>12</v>
      </c>
      <c r="P7566" s="23" t="str">
        <f t="shared" si="2294"/>
        <v>04220443Malaga</v>
      </c>
    </row>
    <row r="7567" spans="1:16" ht="15" hidden="1" customHeight="1">
      <c r="A7567" s="26" t="s">
        <v>637</v>
      </c>
      <c r="B7567" s="23" t="str">
        <f>IFERROR(VLOOKUP(A7567,hoja!$A$2:$E$970,4,FALSE),0)</f>
        <v>SANTANDER</v>
      </c>
      <c r="C7567" s="23" t="str">
        <f>IFERROR(VLOOKUP(A7567,hoja!$A$2:$E$1370,5,FALSE),0)</f>
        <v>PIEDECUESTA</v>
      </c>
      <c r="D7567" s="23" t="str">
        <f>IFERROR(VLOOKUP(A7567,hoja!A:D,3,FALSE),0)</f>
        <v>0422</v>
      </c>
      <c r="E7567" s="23" t="s">
        <v>692</v>
      </c>
      <c r="F7567" s="23" t="str">
        <f>IFERROR(VLOOKUP(E7567,hoja!$A$2:$E$6970,4,FALSE),0)</f>
        <v>SANTANDER</v>
      </c>
      <c r="G7567" s="23" t="str">
        <f>IFERROR(VLOOKUP(E7567,hoja!$A$2:$E$970,5,FALSE),0)</f>
        <v>BARBOSA</v>
      </c>
      <c r="H7567" s="103" t="str">
        <f>IFERROR(VLOOKUP(E7567,hoja!A:C,3,FALSE),0)</f>
        <v>0446</v>
      </c>
      <c r="I7567" s="24" t="str">
        <f t="shared" si="2291"/>
        <v>04220446</v>
      </c>
      <c r="K7567" s="23">
        <v>579</v>
      </c>
      <c r="L7567" s="23" t="str">
        <f t="shared" si="2292"/>
        <v>REGIONAL</v>
      </c>
      <c r="M7567" s="23" t="s">
        <v>945</v>
      </c>
      <c r="N7567" s="23" cm="1">
        <f t="array" aca="1" ref="N7567" ca="1">IFERROR(IF(M7567="Principal","LES_ACTIVE",LES_INACTIVE),0)</f>
        <v>0</v>
      </c>
      <c r="O7567" s="23">
        <f t="shared" si="2295"/>
        <v>12</v>
      </c>
      <c r="P7567" s="23" t="str">
        <f t="shared" si="2294"/>
        <v>04220446Malaga</v>
      </c>
    </row>
    <row r="7568" spans="1:16" ht="15" hidden="1" customHeight="1">
      <c r="A7568" s="26" t="s">
        <v>637</v>
      </c>
      <c r="B7568" s="23" t="str">
        <f>IFERROR(VLOOKUP(A7568,hoja!$A$2:$E$970,4,FALSE),0)</f>
        <v>SANTANDER</v>
      </c>
      <c r="C7568" s="23" t="str">
        <f>IFERROR(VLOOKUP(A7568,hoja!$A$2:$E$1370,5,FALSE),0)</f>
        <v>PIEDECUESTA</v>
      </c>
      <c r="D7568" s="23" t="str">
        <f>IFERROR(VLOOKUP(A7568,hoja!A:D,3,FALSE),0)</f>
        <v>0422</v>
      </c>
      <c r="E7568" s="23" t="s">
        <v>700</v>
      </c>
      <c r="F7568" s="23" t="str">
        <f>IFERROR(VLOOKUP(E7568,hoja!$A$2:$E$6970,4,FALSE),0)</f>
        <v>SANTANDER</v>
      </c>
      <c r="G7568" s="23" t="str">
        <f>IFERROR(VLOOKUP(E7568,hoja!$A$2:$E$970,5,FALSE),0)</f>
        <v>CHIQUINQUIRÁ</v>
      </c>
      <c r="H7568" s="103" t="str">
        <f>IFERROR(VLOOKUP(E7568,hoja!A:C,3,FALSE),0)</f>
        <v>0444</v>
      </c>
      <c r="I7568" s="24" t="str">
        <f t="shared" si="2291"/>
        <v>04220444</v>
      </c>
      <c r="K7568" s="23">
        <v>601</v>
      </c>
      <c r="L7568" s="23" t="str">
        <f t="shared" si="2292"/>
        <v>REGIONAL</v>
      </c>
      <c r="M7568" s="23" t="s">
        <v>945</v>
      </c>
      <c r="N7568" s="23" cm="1">
        <f t="array" aca="1" ref="N7568" ca="1">IFERROR(IF(M7568="Principal","LES_ACTIVE",LES_INACTIVE),0)</f>
        <v>0</v>
      </c>
      <c r="O7568" s="23">
        <f t="shared" si="2295"/>
        <v>12</v>
      </c>
      <c r="P7568" s="23" t="str">
        <f t="shared" si="2294"/>
        <v>04220444Malaga</v>
      </c>
    </row>
    <row r="7569" spans="1:16" ht="15" hidden="1" customHeight="1">
      <c r="A7569" s="26" t="s">
        <v>637</v>
      </c>
      <c r="B7569" s="23" t="str">
        <f>IFERROR(VLOOKUP(A7569,hoja!$A$2:$E$970,4,FALSE),0)</f>
        <v>SANTANDER</v>
      </c>
      <c r="C7569" s="23" t="str">
        <f>IFERROR(VLOOKUP(A7569,hoja!$A$2:$E$1370,5,FALSE),0)</f>
        <v>PIEDECUESTA</v>
      </c>
      <c r="D7569" s="23" t="str">
        <f>IFERROR(VLOOKUP(A7569,hoja!A:D,3,FALSE),0)</f>
        <v>0422</v>
      </c>
      <c r="E7569" s="23" t="s">
        <v>681</v>
      </c>
      <c r="F7569" s="23" t="str">
        <f>IFERROR(VLOOKUP(E7569,hoja!$A$2:$E$6970,4,FALSE),0)</f>
        <v>CENTRO</v>
      </c>
      <c r="G7569" s="23" t="str">
        <f>IFERROR(VLOOKUP(E7569,hoja!$A$2:$E$970,5,FALSE),0)</f>
        <v>VILLAVICENCIO</v>
      </c>
      <c r="H7569" s="103" t="str">
        <f>IFERROR(VLOOKUP(E7569,hoja!A:C,3,FALSE),0)</f>
        <v>0393</v>
      </c>
      <c r="I7569" s="24" t="str">
        <f t="shared" si="2291"/>
        <v>04220393</v>
      </c>
      <c r="K7569" s="23">
        <v>787</v>
      </c>
      <c r="L7569" s="23" t="str">
        <f t="shared" si="2292"/>
        <v>NACIONAL</v>
      </c>
      <c r="M7569" s="29" t="s">
        <v>945</v>
      </c>
      <c r="N7569" s="23" cm="1">
        <f t="array" aca="1" ref="N7569" ca="1">IFERROR(IF(M7569="Principal","LES_ACTIVE",LES_INACTIVE),0)</f>
        <v>0</v>
      </c>
      <c r="O7569" s="23">
        <f t="shared" si="2295"/>
        <v>12</v>
      </c>
      <c r="P7569" s="23" t="str">
        <f t="shared" si="2294"/>
        <v>04220393Malaga</v>
      </c>
    </row>
    <row r="7570" spans="1:16" ht="15" hidden="1" customHeight="1">
      <c r="A7570" s="82" t="s">
        <v>637</v>
      </c>
      <c r="B7570" s="23" t="str">
        <f>IFERROR(VLOOKUP(A7570,hoja!$A$2:$E$970,4,FALSE),0)</f>
        <v>SANTANDER</v>
      </c>
      <c r="C7570" s="23" t="str">
        <f>IFERROR(VLOOKUP(A7570,hoja!$A$2:$E$1370,5,FALSE),0)</f>
        <v>PIEDECUESTA</v>
      </c>
      <c r="D7570" s="23" t="str">
        <f>IFERROR(VLOOKUP(A7570,hoja!A:D,3,FALSE),0)</f>
        <v>0422</v>
      </c>
      <c r="E7570" s="40" t="s">
        <v>729</v>
      </c>
      <c r="F7570" s="23" t="str">
        <f>IFERROR(VLOOKUP(E7570,hoja!$A$2:$E$6970,4,FALSE),0)</f>
        <v>SANTANDER</v>
      </c>
      <c r="G7570" s="23" t="str">
        <f>IFERROR(VLOOKUP(E7570,hoja!$A$2:$E$970,5,FALSE),0)</f>
        <v>YOPAL</v>
      </c>
      <c r="H7570" s="103" t="str">
        <f>IFERROR(VLOOKUP(E7570,hoja!A:C,3,FALSE),0)</f>
        <v>0442</v>
      </c>
      <c r="I7570" s="24" t="str">
        <f t="shared" si="2291"/>
        <v>04220442</v>
      </c>
      <c r="K7570" s="23">
        <v>636</v>
      </c>
      <c r="L7570" s="23" t="str">
        <f t="shared" si="2292"/>
        <v>REGIONAL</v>
      </c>
      <c r="M7570" s="29" t="s">
        <v>945</v>
      </c>
      <c r="N7570" s="23" cm="1">
        <f t="array" aca="1" ref="N7570" ca="1">IFERROR(IF(M7570="Principal","LES_ACTIVE",LES_INACTIVE),0)</f>
        <v>0</v>
      </c>
      <c r="O7570" s="23">
        <f t="shared" si="2295"/>
        <v>12</v>
      </c>
      <c r="P7570" s="23" t="str">
        <f t="shared" si="2294"/>
        <v>04220442Malaga</v>
      </c>
    </row>
    <row r="7571" spans="1:16" ht="15" hidden="1" customHeight="1">
      <c r="A7571" s="26" t="s">
        <v>637</v>
      </c>
      <c r="B7571" s="23" t="str">
        <f>IFERROR(VLOOKUP(A7571,hoja!$A$2:$E$970,4,FALSE),0)</f>
        <v>SANTANDER</v>
      </c>
      <c r="C7571" s="23" t="str">
        <f>IFERROR(VLOOKUP(A7571,hoja!$A$2:$E$1370,5,FALSE),0)</f>
        <v>PIEDECUESTA</v>
      </c>
      <c r="D7571" s="23" t="str">
        <f>IFERROR(VLOOKUP(A7571,hoja!A:D,3,FALSE),0)</f>
        <v>0422</v>
      </c>
      <c r="E7571" s="23" t="s">
        <v>727</v>
      </c>
      <c r="F7571" s="23" t="str">
        <f>IFERROR(VLOOKUP(E7571,hoja!$A$2:$E$6970,4,FALSE),0)</f>
        <v>CENTRO</v>
      </c>
      <c r="G7571" s="23" t="str">
        <f>IFERROR(VLOOKUP(E7571,hoja!$A$2:$E$970,5,FALSE),0)</f>
        <v>TUNJA</v>
      </c>
      <c r="H7571" s="103" t="str">
        <f>IFERROR(VLOOKUP(E7571,hoja!A:C,3,FALSE),0)</f>
        <v>0443</v>
      </c>
      <c r="I7571" s="24" t="str">
        <f t="shared" si="2291"/>
        <v>04220443</v>
      </c>
      <c r="K7571" s="23">
        <v>649</v>
      </c>
      <c r="L7571" s="23" t="str">
        <f t="shared" si="2292"/>
        <v>NACIONAL</v>
      </c>
      <c r="M7571" s="23" t="s">
        <v>696</v>
      </c>
      <c r="N7571" s="23" t="s">
        <v>622</v>
      </c>
      <c r="O7571" s="23">
        <f t="shared" si="2295"/>
        <v>12</v>
      </c>
      <c r="P7571" s="23" t="str">
        <f t="shared" si="2294"/>
        <v>04220443Magdalena Medio</v>
      </c>
    </row>
    <row r="7572" spans="1:16" ht="15" hidden="1" customHeight="1">
      <c r="A7572" s="26" t="s">
        <v>637</v>
      </c>
      <c r="B7572" s="23" t="str">
        <f>IFERROR(VLOOKUP(A7572,hoja!$A$2:$E$970,4,FALSE),0)</f>
        <v>SANTANDER</v>
      </c>
      <c r="C7572" s="23" t="str">
        <f>IFERROR(VLOOKUP(A7572,hoja!$A$2:$E$1370,5,FALSE),0)</f>
        <v>PIEDECUESTA</v>
      </c>
      <c r="D7572" s="23" t="str">
        <f>IFERROR(VLOOKUP(A7572,hoja!A:D,3,FALSE),0)</f>
        <v>0422</v>
      </c>
      <c r="E7572" s="23" t="s">
        <v>692</v>
      </c>
      <c r="F7572" s="23" t="str">
        <f>IFERROR(VLOOKUP(E7572,hoja!$A$2:$E$6970,4,FALSE),0)</f>
        <v>SANTANDER</v>
      </c>
      <c r="G7572" s="23" t="str">
        <f>IFERROR(VLOOKUP(E7572,hoja!$A$2:$E$970,5,FALSE),0)</f>
        <v>BARBOSA</v>
      </c>
      <c r="H7572" s="103" t="str">
        <f>IFERROR(VLOOKUP(E7572,hoja!A:C,3,FALSE),0)</f>
        <v>0446</v>
      </c>
      <c r="I7572" s="24" t="str">
        <f t="shared" ref="I7572:I7577" si="2296">D7572&amp;H7572</f>
        <v>04220446</v>
      </c>
      <c r="K7572" s="23">
        <v>691</v>
      </c>
      <c r="L7572" s="23" t="str">
        <f t="shared" ref="L7572:L7577" si="2297">IF(B7572=F7572,"REGIONAL","NACIONAL")</f>
        <v>REGIONAL</v>
      </c>
      <c r="M7572" s="23" t="s">
        <v>696</v>
      </c>
      <c r="N7572" s="23" cm="1">
        <f t="array" aca="1" ref="N7572" ca="1">IFERROR(IF(M7572="Principal","LES_ACTIVE",LES_INACTIVE),0)</f>
        <v>0</v>
      </c>
      <c r="O7572" s="23">
        <f t="shared" ref="O7572:O7577" si="2298">IF(K7572&lt;=250,25,IF(K7572&lt;=500,16,IF(K7572&lt;=800,12,IF(K7572&lt;=1100,8,IF(K7572&lt;=1400,6,IF(K7572&lt;=1700,5))))))</f>
        <v>12</v>
      </c>
      <c r="P7572" s="23" t="str">
        <f t="shared" ref="P7572:P7577" si="2299">D7572&amp;H7572&amp;M7572</f>
        <v>04220446Magdalena Medio</v>
      </c>
    </row>
    <row r="7573" spans="1:16" ht="15" hidden="1" customHeight="1">
      <c r="A7573" s="26" t="s">
        <v>637</v>
      </c>
      <c r="B7573" s="23" t="str">
        <f>IFERROR(VLOOKUP(A7573,hoja!$A$2:$E$970,4,FALSE),0)</f>
        <v>SANTANDER</v>
      </c>
      <c r="C7573" s="23" t="str">
        <f>IFERROR(VLOOKUP(A7573,hoja!$A$2:$E$1370,5,FALSE),0)</f>
        <v>PIEDECUESTA</v>
      </c>
      <c r="D7573" s="23" t="str">
        <f>IFERROR(VLOOKUP(A7573,hoja!A:D,3,FALSE),0)</f>
        <v>0422</v>
      </c>
      <c r="E7573" s="23" t="s">
        <v>700</v>
      </c>
      <c r="F7573" s="23" t="str">
        <f>IFERROR(VLOOKUP(E7573,hoja!$A$2:$E$6970,4,FALSE),0)</f>
        <v>SANTANDER</v>
      </c>
      <c r="G7573" s="23" t="str">
        <f>IFERROR(VLOOKUP(E7573,hoja!$A$2:$E$970,5,FALSE),0)</f>
        <v>CHIQUINQUIRÁ</v>
      </c>
      <c r="H7573" s="103" t="str">
        <f>IFERROR(VLOOKUP(E7573,hoja!A:C,3,FALSE),0)</f>
        <v>0444</v>
      </c>
      <c r="I7573" s="24" t="str">
        <f t="shared" si="2296"/>
        <v>04220444</v>
      </c>
      <c r="K7573" s="23">
        <v>641</v>
      </c>
      <c r="L7573" s="23" t="str">
        <f t="shared" si="2297"/>
        <v>REGIONAL</v>
      </c>
      <c r="M7573" s="40" t="s">
        <v>1547</v>
      </c>
      <c r="N7573" s="23" cm="1">
        <f t="array" aca="1" ref="N7573" ca="1">IFERROR(IF(M7573="Principal","LES_ACTIVE",LES_INACTIVE),0)</f>
        <v>0</v>
      </c>
      <c r="O7573" s="23">
        <f t="shared" si="2298"/>
        <v>12</v>
      </c>
      <c r="P7573" s="23" t="str">
        <f t="shared" si="2299"/>
        <v>04220444Lebrija-Magdalena Medio</v>
      </c>
    </row>
    <row r="7574" spans="1:16" ht="15" hidden="1" customHeight="1">
      <c r="A7574" s="26" t="s">
        <v>637</v>
      </c>
      <c r="B7574" s="23" t="str">
        <f>IFERROR(VLOOKUP(A7574,hoja!$A$2:$E$970,4,FALSE),0)</f>
        <v>SANTANDER</v>
      </c>
      <c r="C7574" s="23" t="str">
        <f>IFERROR(VLOOKUP(A7574,hoja!$A$2:$E$1370,5,FALSE),0)</f>
        <v>PIEDECUESTA</v>
      </c>
      <c r="D7574" s="23" t="str">
        <f>IFERROR(VLOOKUP(A7574,hoja!A:D,3,FALSE),0)</f>
        <v>0422</v>
      </c>
      <c r="E7574" s="23" t="s">
        <v>681</v>
      </c>
      <c r="F7574" s="23" t="str">
        <f>IFERROR(VLOOKUP(E7574,hoja!$A$2:$E$6970,4,FALSE),0)</f>
        <v>CENTRO</v>
      </c>
      <c r="G7574" s="23" t="str">
        <f>IFERROR(VLOOKUP(E7574,hoja!$A$2:$E$970,5,FALSE),0)</f>
        <v>VILLAVICENCIO</v>
      </c>
      <c r="H7574" s="103" t="str">
        <f>IFERROR(VLOOKUP(E7574,hoja!A:C,3,FALSE),0)</f>
        <v>0393</v>
      </c>
      <c r="I7574" s="24" t="str">
        <f t="shared" si="2296"/>
        <v>04220393</v>
      </c>
      <c r="K7574" s="23">
        <v>638</v>
      </c>
      <c r="L7574" s="23" t="str">
        <f t="shared" si="2297"/>
        <v>NACIONAL</v>
      </c>
      <c r="M7574" s="40" t="s">
        <v>696</v>
      </c>
      <c r="N7574" s="23" cm="1">
        <f t="array" aca="1" ref="N7574" ca="1">IFERROR(IF(M7574="Principal","LES_ACTIVE",LES_INACTIVE),0)</f>
        <v>0</v>
      </c>
      <c r="O7574" s="23">
        <f t="shared" si="2298"/>
        <v>12</v>
      </c>
      <c r="P7574" s="23" t="str">
        <f t="shared" si="2299"/>
        <v>04220393Magdalena Medio</v>
      </c>
    </row>
    <row r="7575" spans="1:16" ht="15" hidden="1" customHeight="1">
      <c r="A7575" s="26" t="s">
        <v>637</v>
      </c>
      <c r="B7575" s="23" t="str">
        <f>IFERROR(VLOOKUP(A7575,hoja!$A$2:$E$970,4,FALSE),0)</f>
        <v>SANTANDER</v>
      </c>
      <c r="C7575" s="23" t="str">
        <f>IFERROR(VLOOKUP(A7575,hoja!$A$2:$E$1370,5,FALSE),0)</f>
        <v>PIEDECUESTA</v>
      </c>
      <c r="D7575" s="23" t="str">
        <f>IFERROR(VLOOKUP(A7575,hoja!A:D,3,FALSE),0)</f>
        <v>0422</v>
      </c>
      <c r="E7575" s="23" t="s">
        <v>716</v>
      </c>
      <c r="F7575" s="23" t="str">
        <f>IFERROR(VLOOKUP(E7575,hoja!$A$2:$E$6970,4,FALSE),0)</f>
        <v>SANTANDER</v>
      </c>
      <c r="G7575" s="23" t="str">
        <f>IFERROR(VLOOKUP(E7575,hoja!$A$2:$E$970,5,FALSE),0)</f>
        <v>PINCHOTE</v>
      </c>
      <c r="H7575" s="103" t="str">
        <f>IFERROR(VLOOKUP(E7575,hoja!A:C,3,FALSE),0)</f>
        <v>0423</v>
      </c>
      <c r="I7575" s="24" t="str">
        <f t="shared" si="2296"/>
        <v>04220423</v>
      </c>
      <c r="K7575" s="23">
        <v>680</v>
      </c>
      <c r="L7575" s="23" t="str">
        <f t="shared" si="2297"/>
        <v>REGIONAL</v>
      </c>
      <c r="M7575" s="23" t="s">
        <v>945</v>
      </c>
      <c r="N7575" s="23" cm="1">
        <f t="array" aca="1" ref="N7575" ca="1">IFERROR(IF(M7575="Principal","LES_ACTIVE",LES_INACTIVE),0)</f>
        <v>0</v>
      </c>
      <c r="O7575" s="23">
        <f t="shared" si="2298"/>
        <v>12</v>
      </c>
      <c r="P7575" s="23" t="str">
        <f t="shared" si="2299"/>
        <v>04220423Malaga</v>
      </c>
    </row>
    <row r="7576" spans="1:16" ht="15" hidden="1" customHeight="1">
      <c r="A7576" s="26" t="s">
        <v>637</v>
      </c>
      <c r="B7576" s="23" t="str">
        <f>IFERROR(VLOOKUP(A7576,hoja!$A$2:$E$970,4,FALSE),0)</f>
        <v>SANTANDER</v>
      </c>
      <c r="C7576" s="23" t="str">
        <f>IFERROR(VLOOKUP(A7576,hoja!$A$2:$E$1370,5,FALSE),0)</f>
        <v>PIEDECUESTA</v>
      </c>
      <c r="D7576" s="23" t="str">
        <f>IFERROR(VLOOKUP(A7576,hoja!A:D,3,FALSE),0)</f>
        <v>0422</v>
      </c>
      <c r="E7576" s="23" t="s">
        <v>716</v>
      </c>
      <c r="F7576" s="23" t="str">
        <f>IFERROR(VLOOKUP(E7576,hoja!$A$2:$E$6970,4,FALSE),0)</f>
        <v>SANTANDER</v>
      </c>
      <c r="G7576" s="23" t="str">
        <f>IFERROR(VLOOKUP(E7576,hoja!$A$2:$E$970,5,FALSE),0)</f>
        <v>PINCHOTE</v>
      </c>
      <c r="H7576" s="103" t="str">
        <f>IFERROR(VLOOKUP(E7576,hoja!A:C,3,FALSE),0)</f>
        <v>0423</v>
      </c>
      <c r="I7576" s="24" t="str">
        <f t="shared" si="2296"/>
        <v>04220423</v>
      </c>
      <c r="K7576" s="23">
        <v>801</v>
      </c>
      <c r="L7576" s="23" t="str">
        <f t="shared" si="2297"/>
        <v>REGIONAL</v>
      </c>
      <c r="M7576" s="40" t="s">
        <v>1547</v>
      </c>
      <c r="N7576" s="23" cm="1">
        <f t="array" aca="1" ref="N7576" ca="1">IFERROR(IF(M7576="Principal","LES_ACTIVE",LES_INACTIVE),0)</f>
        <v>0</v>
      </c>
      <c r="O7576" s="23">
        <f t="shared" si="2298"/>
        <v>8</v>
      </c>
      <c r="P7576" s="23" t="str">
        <f t="shared" si="2299"/>
        <v>04220423Lebrija-Magdalena Medio</v>
      </c>
    </row>
    <row r="7577" spans="1:16" ht="15" hidden="1" customHeight="1">
      <c r="A7577" s="26" t="s">
        <v>637</v>
      </c>
      <c r="B7577" s="23" t="str">
        <f>IFERROR(VLOOKUP(A7577,hoja!$A$2:$E$970,4,FALSE),0)</f>
        <v>SANTANDER</v>
      </c>
      <c r="C7577" s="23" t="str">
        <f>IFERROR(VLOOKUP(A7577,hoja!$A$2:$E$1370,5,FALSE),0)</f>
        <v>PIEDECUESTA</v>
      </c>
      <c r="D7577" s="23" t="str">
        <f>IFERROR(VLOOKUP(A7577,hoja!A:D,3,FALSE),0)</f>
        <v>0422</v>
      </c>
      <c r="E7577" s="40" t="s">
        <v>780</v>
      </c>
      <c r="F7577" s="23" t="str">
        <f>IFERROR(VLOOKUP(E7577,hoja!$A$2:$E$6970,4,FALSE),0)</f>
        <v>CENTRO</v>
      </c>
      <c r="G7577" s="23" t="str">
        <f>IFERROR(VLOOKUP(E7577,hoja!$A$2:$E$970,5,FALSE),0)</f>
        <v>ZIPAQUIRÁ</v>
      </c>
      <c r="H7577" s="103" t="str">
        <f>IFERROR(VLOOKUP(E7577,hoja!A:C,3,FALSE),0)</f>
        <v>2031</v>
      </c>
      <c r="I7577" s="24" t="str">
        <f t="shared" si="2296"/>
        <v>04222031</v>
      </c>
      <c r="K7577" s="23">
        <v>554</v>
      </c>
      <c r="L7577" s="23" t="str">
        <f t="shared" si="2297"/>
        <v>NACIONAL</v>
      </c>
      <c r="M7577" s="23" t="s">
        <v>1547</v>
      </c>
      <c r="N7577" s="23" cm="1">
        <f t="array" aca="1" ref="N7577" ca="1">IFERROR(IF(M7577="Principal","LES_ACTIVE",LES_INACTIVE),0)</f>
        <v>0</v>
      </c>
      <c r="O7577" s="23">
        <f t="shared" si="2298"/>
        <v>12</v>
      </c>
      <c r="P7577" s="23" t="str">
        <f t="shared" si="2299"/>
        <v>04222031Lebrija-Magdalena Medio</v>
      </c>
    </row>
    <row r="7578" spans="1:16" ht="15" hidden="1" customHeight="1">
      <c r="A7578" s="26" t="s">
        <v>637</v>
      </c>
      <c r="B7578" s="23" t="str">
        <f>IFERROR(VLOOKUP(A7578,hoja!$A$2:$E$970,4,FALSE),0)</f>
        <v>SANTANDER</v>
      </c>
      <c r="C7578" s="23" t="str">
        <f>IFERROR(VLOOKUP(A7578,hoja!$A$2:$E$1370,5,FALSE),0)</f>
        <v>PIEDECUESTA</v>
      </c>
      <c r="D7578" s="23" t="str">
        <f>IFERROR(VLOOKUP(A7578,hoja!A:D,3,FALSE),0)</f>
        <v>0422</v>
      </c>
      <c r="E7578" s="40" t="s">
        <v>780</v>
      </c>
      <c r="F7578" s="23" t="str">
        <f>IFERROR(VLOOKUP(E7578,hoja!$A$2:$E$6970,4,FALSE),0)</f>
        <v>CENTRO</v>
      </c>
      <c r="G7578" s="23" t="str">
        <f>IFERROR(VLOOKUP(E7578,hoja!$A$2:$E$970,5,FALSE),0)</f>
        <v>ZIPAQUIRÁ</v>
      </c>
      <c r="H7578" s="103" t="str">
        <f>IFERROR(VLOOKUP(E7578,hoja!A:C,3,FALSE),0)</f>
        <v>2031</v>
      </c>
      <c r="I7578" s="24" t="str">
        <f t="shared" ref="I7578:I7585" si="2300">D7578&amp;H7578</f>
        <v>04222031</v>
      </c>
      <c r="K7578" s="23">
        <v>634</v>
      </c>
      <c r="L7578" s="23" t="str">
        <f t="shared" ref="L7578:L7585" si="2301">IF(B7578=F7578,"REGIONAL","NACIONAL")</f>
        <v>NACIONAL</v>
      </c>
      <c r="M7578" s="23" t="s">
        <v>945</v>
      </c>
      <c r="N7578" s="23" cm="1">
        <f t="array" aca="1" ref="N7578" ca="1">IFERROR(IF(M7578="Principal","LES_ACTIVE",LES_INACTIVE),0)</f>
        <v>0</v>
      </c>
      <c r="O7578" s="23">
        <f t="shared" ref="O7578:O7585" si="2302">IF(K7578&lt;=250,25,IF(K7578&lt;=500,16,IF(K7578&lt;=800,12,IF(K7578&lt;=1100,8,IF(K7578&lt;=1400,6,IF(K7578&lt;=1700,5))))))</f>
        <v>12</v>
      </c>
      <c r="P7578" s="23" t="str">
        <f t="shared" ref="P7578:P7585" si="2303">D7578&amp;H7578&amp;M7578</f>
        <v>04222031Malaga</v>
      </c>
    </row>
    <row r="7579" spans="1:16" ht="15" hidden="1" customHeight="1">
      <c r="A7579" s="26" t="s">
        <v>637</v>
      </c>
      <c r="B7579" s="23" t="str">
        <f>IFERROR(VLOOKUP(A7579,hoja!$A$2:$E$970,4,FALSE),0)</f>
        <v>SANTANDER</v>
      </c>
      <c r="C7579" s="23" t="str">
        <f>IFERROR(VLOOKUP(A7579,hoja!$A$2:$E$1370,5,FALSE),0)</f>
        <v>PIEDECUESTA</v>
      </c>
      <c r="D7579" s="23" t="str">
        <f>IFERROR(VLOOKUP(A7579,hoja!A:D,3,FALSE),0)</f>
        <v>0422</v>
      </c>
      <c r="E7579" s="23" t="s">
        <v>635</v>
      </c>
      <c r="F7579" s="23" t="str">
        <f>IFERROR(VLOOKUP(E7579,hoja!$A$2:$E$6970,4,FALSE),0)</f>
        <v>CENTRO</v>
      </c>
      <c r="G7579" s="23" t="str">
        <f>IFERROR(VLOOKUP(E7579,hoja!$A$2:$E$970,5,FALSE),0)</f>
        <v>BOGOTÁ</v>
      </c>
      <c r="H7579" s="103" t="str">
        <f>IFERROR(VLOOKUP(E7579,hoja!A:C,3,FALSE),0)</f>
        <v>0021</v>
      </c>
      <c r="I7579" s="24" t="str">
        <f t="shared" si="2300"/>
        <v>04220021</v>
      </c>
      <c r="K7579" s="23">
        <v>675</v>
      </c>
      <c r="L7579" s="23" t="str">
        <f t="shared" si="2301"/>
        <v>NACIONAL</v>
      </c>
      <c r="M7579" s="27" t="s">
        <v>945</v>
      </c>
      <c r="N7579" s="23" t="s">
        <v>622</v>
      </c>
      <c r="O7579" s="23">
        <f t="shared" si="2302"/>
        <v>12</v>
      </c>
      <c r="P7579" s="23" t="str">
        <f t="shared" si="2303"/>
        <v>04220021Malaga</v>
      </c>
    </row>
    <row r="7580" spans="1:16" ht="15" hidden="1" customHeight="1">
      <c r="A7580" s="26" t="s">
        <v>637</v>
      </c>
      <c r="B7580" s="23" t="str">
        <f>IFERROR(VLOOKUP(A7580,hoja!$A$2:$E$970,4,FALSE),0)</f>
        <v>SANTANDER</v>
      </c>
      <c r="C7580" s="23" t="str">
        <f>IFERROR(VLOOKUP(A7580,hoja!$A$2:$E$1370,5,FALSE),0)</f>
        <v>PIEDECUESTA</v>
      </c>
      <c r="D7580" s="23" t="str">
        <f>IFERROR(VLOOKUP(A7580,hoja!A:D,3,FALSE),0)</f>
        <v>0422</v>
      </c>
      <c r="E7580" s="23" t="s">
        <v>743</v>
      </c>
      <c r="F7580" s="23" t="str">
        <f>IFERROR(VLOOKUP(E7580,hoja!$A$2:$E$6970,4,FALSE),0)</f>
        <v>CENTRO</v>
      </c>
      <c r="G7580" s="23" t="str">
        <f>IFERROR(VLOOKUP(E7580,hoja!$A$2:$E$970,5,FALSE),0)</f>
        <v>BOGOTÁ</v>
      </c>
      <c r="H7580" s="103" t="str">
        <f>IFERROR(VLOOKUP(E7580,hoja!A:C,3,FALSE),0)</f>
        <v>0461</v>
      </c>
      <c r="I7580" s="24" t="str">
        <f t="shared" si="2300"/>
        <v>04220461</v>
      </c>
      <c r="K7580" s="23">
        <v>678</v>
      </c>
      <c r="L7580" s="23" t="str">
        <f t="shared" si="2301"/>
        <v>NACIONAL</v>
      </c>
      <c r="M7580" s="27" t="s">
        <v>945</v>
      </c>
      <c r="N7580" s="23" t="s">
        <v>622</v>
      </c>
      <c r="O7580" s="23">
        <f t="shared" si="2302"/>
        <v>12</v>
      </c>
      <c r="P7580" s="23" t="str">
        <f t="shared" si="2303"/>
        <v>04220461Malaga</v>
      </c>
    </row>
    <row r="7581" spans="1:16" ht="15" customHeight="1">
      <c r="A7581" t="s">
        <v>1492</v>
      </c>
      <c r="B7581" s="23" t="str">
        <f>IFERROR(VLOOKUP(A7581,hoja!$A$2:$E$970,4,FALSE),0)</f>
        <v>CENTRO</v>
      </c>
      <c r="C7581" s="23" t="str">
        <f>IFERROR(VLOOKUP(A7581,hoja!$A$2:$E$1370,5,FALSE),0)</f>
        <v>LA DORADA</v>
      </c>
      <c r="D7581" s="23" t="str">
        <f>IFERROR(VLOOKUP(A7581,hoja!A:D,3,FALSE),0)</f>
        <v>50393</v>
      </c>
      <c r="E7581" s="94" t="s">
        <v>1007</v>
      </c>
      <c r="F7581" s="23" t="str">
        <f>IFERROR(VLOOKUP(E7581,hoja!$A$2:$E$6970,4,FALSE),0)</f>
        <v>CENTRO</v>
      </c>
      <c r="G7581" s="23" t="str">
        <f>IFERROR(VLOOKUP(E7581,hoja!$A$2:$E$970,5,FALSE),0)</f>
        <v>FUSA</v>
      </c>
      <c r="H7581" s="103" t="str">
        <f>IFERROR(VLOOKUP(E7581,hoja!A:C,3,FALSE),0)</f>
        <v>0463</v>
      </c>
      <c r="I7581" s="24" t="str">
        <f t="shared" si="2300"/>
        <v>503930463</v>
      </c>
      <c r="K7581" s="23">
        <v>237</v>
      </c>
      <c r="L7581" s="23" t="str">
        <f t="shared" si="2301"/>
        <v>REGIONAL</v>
      </c>
      <c r="M7581" s="23" t="s">
        <v>618</v>
      </c>
      <c r="N7581" s="23" t="str" cm="1">
        <f t="array" ref="N7581">IFERROR(IF(M7581="Principal","LES_ACTIVE",LES_INACTIVE),0)</f>
        <v>LES_ACTIVE</v>
      </c>
      <c r="O7581" s="23">
        <f t="shared" si="2302"/>
        <v>25</v>
      </c>
      <c r="P7581" s="23" t="str">
        <f t="shared" si="2303"/>
        <v>503930463Principal</v>
      </c>
    </row>
    <row r="7582" spans="1:16" ht="15" hidden="1" customHeight="1">
      <c r="A7582" s="40" t="s">
        <v>630</v>
      </c>
      <c r="B7582" s="23" t="str">
        <f>IFERROR(VLOOKUP(A7582,hoja!$A$2:$E$970,4,FALSE),0)</f>
        <v>CENTRO</v>
      </c>
      <c r="C7582" s="23" t="str">
        <f>IFERROR(VLOOKUP(A7582,hoja!$A$2:$E$1370,5,FALSE),0)</f>
        <v>SESQUILÉ</v>
      </c>
      <c r="D7582" s="23" t="str">
        <f>IFERROR(VLOOKUP(A7582,hoja!A:D,3,FALSE),0)</f>
        <v>1501</v>
      </c>
      <c r="E7582" s="40" t="s">
        <v>3</v>
      </c>
      <c r="F7582" s="23" t="str">
        <f>IFERROR(VLOOKUP(E7582,hoja!$A$2:$E$6970,4,FALSE),0)</f>
        <v>COSTA</v>
      </c>
      <c r="G7582" s="23">
        <f>IFERROR(VLOOKUP(E7582,hoja!$A$2:$E$970,5,FALSE),0)</f>
        <v>0</v>
      </c>
      <c r="H7582" s="103" t="str">
        <f>IFERROR(VLOOKUP(E7582,hoja!A:C,3,FALSE),0)</f>
        <v>50892</v>
      </c>
      <c r="I7582" s="24" t="str">
        <f t="shared" si="2300"/>
        <v>150150892</v>
      </c>
      <c r="L7582" s="23" t="str">
        <f t="shared" si="2301"/>
        <v>NACIONAL</v>
      </c>
      <c r="M7582" s="23" t="s">
        <v>618</v>
      </c>
      <c r="N7582" s="23" t="str" cm="1">
        <f t="array" ref="N7582">IFERROR(IF(M7582="Principal","LES_ACTIVE",LES_INACTIVE),0)</f>
        <v>LES_ACTIVE</v>
      </c>
      <c r="O7582" s="23">
        <f t="shared" si="2302"/>
        <v>25</v>
      </c>
      <c r="P7582" s="23" t="str">
        <f t="shared" si="2303"/>
        <v>150150892Principal</v>
      </c>
    </row>
    <row r="7583" spans="1:16" ht="15" hidden="1" customHeight="1">
      <c r="A7583" s="40" t="s">
        <v>630</v>
      </c>
      <c r="B7583" s="23" t="str">
        <f>IFERROR(VLOOKUP(A7583,hoja!$A$2:$E$970,4,FALSE),0)</f>
        <v>CENTRO</v>
      </c>
      <c r="C7583" s="23" t="str">
        <f>IFERROR(VLOOKUP(A7583,hoja!$A$2:$E$1370,5,FALSE),0)</f>
        <v>SESQUILÉ</v>
      </c>
      <c r="D7583" s="23" t="str">
        <f>IFERROR(VLOOKUP(A7583,hoja!A:D,3,FALSE),0)</f>
        <v>1501</v>
      </c>
      <c r="E7583" s="40" t="s">
        <v>5</v>
      </c>
      <c r="F7583" s="23" t="str">
        <f>IFERROR(VLOOKUP(E7583,hoja!$A$2:$E$6970,4,FALSE),0)</f>
        <v>SANTANDER</v>
      </c>
      <c r="G7583" s="23">
        <f>IFERROR(VLOOKUP(E7583,hoja!$A$2:$E$970,5,FALSE),0)</f>
        <v>0</v>
      </c>
      <c r="H7583" s="103" t="str">
        <f>IFERROR(VLOOKUP(E7583,hoja!A:C,3,FALSE),0)</f>
        <v>50893</v>
      </c>
      <c r="I7583" s="24" t="str">
        <f t="shared" si="2300"/>
        <v>150150893</v>
      </c>
      <c r="K7583" s="23">
        <v>415</v>
      </c>
      <c r="L7583" s="23" t="str">
        <f t="shared" si="2301"/>
        <v>NACIONAL</v>
      </c>
      <c r="M7583" s="23" t="s">
        <v>618</v>
      </c>
      <c r="N7583" s="23" t="str" cm="1">
        <f t="array" ref="N7583">IFERROR(IF(M7583="Principal","LES_ACTIVE",LES_INACTIVE),0)</f>
        <v>LES_ACTIVE</v>
      </c>
      <c r="O7583" s="23">
        <f t="shared" si="2302"/>
        <v>16</v>
      </c>
      <c r="P7583" s="23" t="str">
        <f t="shared" si="2303"/>
        <v>150150893Principal</v>
      </c>
    </row>
    <row r="7584" spans="1:16" ht="15" hidden="1" customHeight="1">
      <c r="A7584" s="40" t="s">
        <v>630</v>
      </c>
      <c r="B7584" s="23" t="str">
        <f>IFERROR(VLOOKUP(A7584,hoja!$A$2:$E$970,4,FALSE),0)</f>
        <v>CENTRO</v>
      </c>
      <c r="C7584" s="23" t="str">
        <f>IFERROR(VLOOKUP(A7584,hoja!$A$2:$E$1370,5,FALSE),0)</f>
        <v>SESQUILÉ</v>
      </c>
      <c r="D7584" s="23" t="str">
        <f>IFERROR(VLOOKUP(A7584,hoja!A:D,3,FALSE),0)</f>
        <v>1501</v>
      </c>
      <c r="E7584" s="40" t="s">
        <v>410</v>
      </c>
      <c r="F7584" s="23" t="str">
        <f>IFERROR(VLOOKUP(E7584,hoja!$A$2:$E$6970,4,FALSE),0)</f>
        <v>ANTIOQUIA</v>
      </c>
      <c r="G7584" s="23" t="str">
        <f>IFERROR(VLOOKUP(E7584,hoja!$A$2:$E$970,5,FALSE),0)</f>
        <v>QUIBDÓ</v>
      </c>
      <c r="H7584" s="103" t="str">
        <f>IFERROR(VLOOKUP(E7584,hoja!A:C,3,FALSE),0)</f>
        <v>60130</v>
      </c>
      <c r="I7584" s="24" t="str">
        <f t="shared" si="2300"/>
        <v>150160130</v>
      </c>
      <c r="K7584" s="23">
        <v>615</v>
      </c>
      <c r="L7584" s="23" t="str">
        <f t="shared" si="2301"/>
        <v>NACIONAL</v>
      </c>
      <c r="M7584" s="23" t="s">
        <v>618</v>
      </c>
      <c r="N7584" s="23" t="str" cm="1">
        <f t="array" ref="N7584">IFERROR(IF(M7584="Principal","LES_ACTIVE",LES_INACTIVE),0)</f>
        <v>LES_ACTIVE</v>
      </c>
      <c r="O7584" s="23">
        <f t="shared" si="2302"/>
        <v>12</v>
      </c>
      <c r="P7584" s="23" t="str">
        <f t="shared" si="2303"/>
        <v>150160130Principal</v>
      </c>
    </row>
    <row r="7585" spans="1:16" ht="15" hidden="1" customHeight="1">
      <c r="A7585" s="26" t="s">
        <v>630</v>
      </c>
      <c r="B7585" s="23" t="str">
        <f>IFERROR(VLOOKUP(A7585,hoja!$A$2:$E$970,4,FALSE),0)</f>
        <v>CENTRO</v>
      </c>
      <c r="C7585" s="23" t="str">
        <f>IFERROR(VLOOKUP(A7585,hoja!$A$2:$E$1370,5,FALSE),0)</f>
        <v>SESQUILÉ</v>
      </c>
      <c r="D7585" s="23" t="str">
        <f>IFERROR(VLOOKUP(A7585,hoja!A:D,3,FALSE),0)</f>
        <v>1501</v>
      </c>
      <c r="E7585" s="23" t="s">
        <v>95</v>
      </c>
      <c r="F7585" s="23" t="str">
        <f>IFERROR(VLOOKUP(E7585,hoja!$A$2:$E$970,4,FALSE),0)</f>
        <v>OCCIDENTE</v>
      </c>
      <c r="G7585" s="23" t="str">
        <f>IFERROR(VLOOKUP(E7585,hoja!$A$2:$E$970,5,FALSE),0)</f>
        <v>CALI</v>
      </c>
      <c r="H7585" s="103" t="str">
        <f>IFERROR(VLOOKUP(E7585,hoja!A:C,3,FALSE),0)</f>
        <v>3024</v>
      </c>
      <c r="I7585" s="24" t="str">
        <f t="shared" si="2300"/>
        <v>15013024</v>
      </c>
      <c r="K7585" s="23">
        <v>589</v>
      </c>
      <c r="L7585" s="23" t="str">
        <f t="shared" si="2301"/>
        <v>NACIONAL</v>
      </c>
      <c r="M7585" s="23" t="s">
        <v>794</v>
      </c>
      <c r="N7585" s="23" cm="1">
        <f t="array" aca="1" ref="N7585" ca="1">IFERROR(IF(M7585="Principal","LES_ACTIVE",LES_INACTIVE),0)</f>
        <v>0</v>
      </c>
      <c r="O7585" s="23">
        <v>8</v>
      </c>
      <c r="P7585" s="23" t="str">
        <f t="shared" si="2303"/>
        <v>15013024Letras</v>
      </c>
    </row>
    <row r="7586" spans="1:16" ht="15" customHeight="1">
      <c r="A7586" t="s">
        <v>1492</v>
      </c>
      <c r="B7586" s="23" t="str">
        <f>IFERROR(VLOOKUP(A7586,hoja!$A$2:$E$970,4,FALSE),0)</f>
        <v>CENTRO</v>
      </c>
      <c r="C7586" s="23" t="str">
        <f>IFERROR(VLOOKUP(A7586,hoja!$A$2:$E$1370,5,FALSE),0)</f>
        <v>LA DORADA</v>
      </c>
      <c r="D7586" s="23" t="str">
        <f>IFERROR(VLOOKUP(A7586,hoja!A:D,3,FALSE),0)</f>
        <v>50393</v>
      </c>
      <c r="E7586" s="94" t="s">
        <v>843</v>
      </c>
      <c r="F7586" s="23" t="str">
        <f>IFERROR(VLOOKUP(E7586,hoja!$A$2:$E$6970,4,FALSE),0)</f>
        <v>ANTIOQUIA</v>
      </c>
      <c r="G7586" s="23" t="str">
        <f>IFERROR(VLOOKUP(E7586,hoja!$A$2:$E$970,5,FALSE),0)</f>
        <v>MEDELLÍN</v>
      </c>
      <c r="H7586" s="103" t="str">
        <f>IFERROR(VLOOKUP(E7586,hoja!A:C,3,FALSE),0)</f>
        <v>60014</v>
      </c>
      <c r="I7586" s="24" t="str">
        <f>D7586&amp;H7586</f>
        <v>5039360014</v>
      </c>
      <c r="K7586" s="23">
        <v>239</v>
      </c>
      <c r="L7586" s="23" t="str">
        <f>IF(B7586=F7586,"REGIONAL","NACIONAL")</f>
        <v>NACIONAL</v>
      </c>
      <c r="M7586" s="23" t="s">
        <v>618</v>
      </c>
      <c r="N7586" s="23" t="str" cm="1">
        <f t="array" ref="N7586">IFERROR(IF(M7586="Principal","LES_ACTIVE",LES_INACTIVE),0)</f>
        <v>LES_ACTIVE</v>
      </c>
      <c r="O7586" s="23">
        <f>IF(K7586&lt;=250,25,IF(K7586&lt;=500,16,IF(K7586&lt;=800,12,IF(K7586&lt;=1100,8,IF(K7586&lt;=1400,6,IF(K7586&lt;=1700,5))))))</f>
        <v>25</v>
      </c>
      <c r="P7586" s="23" t="str">
        <f>D7586&amp;H7586&amp;M7586</f>
        <v>5039360014Principal</v>
      </c>
    </row>
    <row r="7587" spans="1:16" ht="15" customHeight="1">
      <c r="A7587" t="s">
        <v>1492</v>
      </c>
      <c r="B7587" s="23" t="str">
        <f>IFERROR(VLOOKUP(A7587,hoja!$A$2:$E$970,4,FALSE),0)</f>
        <v>CENTRO</v>
      </c>
      <c r="C7587" s="23" t="str">
        <f>IFERROR(VLOOKUP(A7587,hoja!$A$2:$E$1370,5,FALSE),0)</f>
        <v>LA DORADA</v>
      </c>
      <c r="D7587" s="23" t="str">
        <f>IFERROR(VLOOKUP(A7587,hoja!A:D,3,FALSE),0)</f>
        <v>50393</v>
      </c>
      <c r="E7587" s="94" t="s">
        <v>657</v>
      </c>
      <c r="F7587" s="23" t="str">
        <f>IFERROR(VLOOKUP(E7587,hoja!$A$2:$E$6970,4,FALSE),0)</f>
        <v>ANTIOQUIA</v>
      </c>
      <c r="G7587" s="23" t="str">
        <f>IFERROR(VLOOKUP(E7587,hoja!$A$2:$E$970,5,FALSE),0)</f>
        <v>MEDELLÍN</v>
      </c>
      <c r="H7587" s="103" t="str">
        <f>IFERROR(VLOOKUP(E7587,hoja!A:C,3,FALSE),0)</f>
        <v>60022</v>
      </c>
      <c r="I7587" s="24" t="str">
        <f>D7587&amp;H7587</f>
        <v>5039360022</v>
      </c>
      <c r="K7587" s="23">
        <v>257</v>
      </c>
      <c r="L7587" s="23" t="str">
        <f>IF(B7587=F7587,"REGIONAL","NACIONAL")</f>
        <v>NACIONAL</v>
      </c>
      <c r="M7587" s="23" t="s">
        <v>618</v>
      </c>
      <c r="N7587" s="23" t="str" cm="1">
        <f t="array" ref="N7587">IFERROR(IF(M7587="Principal","LES_ACTIVE",LES_INACTIVE),0)</f>
        <v>LES_ACTIVE</v>
      </c>
      <c r="O7587" s="23">
        <f>IF(K7587&lt;=250,25,IF(K7587&lt;=500,16,IF(K7587&lt;=800,12,IF(K7587&lt;=1100,8,IF(K7587&lt;=1400,6,IF(K7587&lt;=1700,5))))))</f>
        <v>16</v>
      </c>
      <c r="P7587" s="23" t="str">
        <f>D7587&amp;H7587&amp;M7587</f>
        <v>5039360022Principal</v>
      </c>
    </row>
    <row r="7588" spans="1:16" ht="15" hidden="1" customHeight="1">
      <c r="A7588" s="26" t="s">
        <v>645</v>
      </c>
      <c r="B7588" s="23" t="str">
        <f>IFERROR(VLOOKUP(A7588,hoja!$A$2:$E$970,4,FALSE),0)</f>
        <v>OCCIDENTE</v>
      </c>
      <c r="C7588" s="23" t="str">
        <f>IFERROR(VLOOKUP(A7588,hoja!$A$2:$E$1370,5,FALSE),0)</f>
        <v>CALI</v>
      </c>
      <c r="D7588" s="23" t="str">
        <f>IFERROR(VLOOKUP(A7588,hoja!A:D,3,FALSE),0)</f>
        <v>0410</v>
      </c>
      <c r="E7588" s="23" t="s">
        <v>681</v>
      </c>
      <c r="F7588" s="23" t="str">
        <f>IFERROR(VLOOKUP(E7588,hoja!$A$2:$E$970,4,FALSE),0)</f>
        <v>CENTRO</v>
      </c>
      <c r="G7588" s="23" t="str">
        <f>IFERROR(VLOOKUP(E7588,hoja!$A$2:$E$970,5,FALSE),0)</f>
        <v>VILLAVICENCIO</v>
      </c>
      <c r="H7588" s="103" t="str">
        <f>IFERROR(VLOOKUP(E7588,hoja!A:C,3,FALSE),0)</f>
        <v>0393</v>
      </c>
      <c r="I7588" s="24" t="str">
        <f t="shared" ref="I7588:I7590" si="2304">D7588&amp;H7588</f>
        <v>04100393</v>
      </c>
      <c r="J7588" s="23">
        <v>32.213611111073988</v>
      </c>
      <c r="K7588" s="23">
        <v>658</v>
      </c>
      <c r="L7588" s="23" t="str">
        <f t="shared" ref="L7588:L7589" si="2305">IF(B7588=F7588,"REGIONAL","NACIONAL")</f>
        <v>NACIONAL</v>
      </c>
      <c r="M7588" s="23" t="s">
        <v>794</v>
      </c>
      <c r="N7588" s="23" cm="1">
        <f t="array" aca="1" ref="N7588" ca="1">IFERROR(IF(M7588="Principal","LES_ACTIVE",LES_INACTIVE),0)</f>
        <v>0</v>
      </c>
      <c r="O7588" s="23">
        <v>10</v>
      </c>
      <c r="P7588" s="23" t="str">
        <f t="shared" ref="P7588:P7590" si="2306">D7588&amp;H7588&amp;M7588</f>
        <v>04100393Letras</v>
      </c>
    </row>
    <row r="7589" spans="1:16" ht="15" hidden="1" customHeight="1">
      <c r="A7589" s="26" t="s">
        <v>642</v>
      </c>
      <c r="B7589" s="23" t="str">
        <f>IFERROR(VLOOKUP(A7589,hoja!$A$2:$E$970,4,FALSE),0)</f>
        <v>COSTA</v>
      </c>
      <c r="C7589" s="23" t="str">
        <f>IFERROR(VLOOKUP(A7589,hoja!$A$2:$E$1370,5,FALSE),0)</f>
        <v>BARRANQUILLA</v>
      </c>
      <c r="D7589" s="23" t="str">
        <f>IFERROR(VLOOKUP(A7589,hoja!A:D,3,FALSE),0)</f>
        <v>0111</v>
      </c>
      <c r="E7589" s="23" t="s">
        <v>666</v>
      </c>
      <c r="F7589" s="23" t="str">
        <f>IFERROR(VLOOKUP(E7589,hoja!$A$2:$E$970,4,FALSE),0)</f>
        <v>COSTA</v>
      </c>
      <c r="G7589" s="23" t="str">
        <f>IFERROR(VLOOKUP(E7589,hoja!$A$2:$E$970,5,FALSE),0)</f>
        <v>SINCELEJO</v>
      </c>
      <c r="H7589" s="103" t="str">
        <f>IFERROR(VLOOKUP(E7589,hoja!A:C,3,FALSE),0)</f>
        <v>0382</v>
      </c>
      <c r="I7589" s="24" t="str">
        <f t="shared" si="2304"/>
        <v>01110382</v>
      </c>
      <c r="J7589" s="23">
        <v>5.0166666667792015</v>
      </c>
      <c r="K7589" s="23">
        <v>260</v>
      </c>
      <c r="L7589" s="23" t="str">
        <f t="shared" si="2305"/>
        <v>REGIONAL</v>
      </c>
      <c r="M7589" s="23" t="s">
        <v>1548</v>
      </c>
      <c r="N7589" s="23" cm="1">
        <f t="array" aca="1" ref="N7589" ca="1">IFERROR(IF(M7589="Principal","LES_ACTIVE",LES_INACTIVE),0)</f>
        <v>0</v>
      </c>
      <c r="O7589" s="23">
        <v>50</v>
      </c>
      <c r="P7589" s="23" t="str">
        <f t="shared" si="2306"/>
        <v>01110382San onofre</v>
      </c>
    </row>
    <row r="7590" spans="1:16" ht="15" hidden="1" customHeight="1">
      <c r="A7590" s="26" t="s">
        <v>743</v>
      </c>
      <c r="B7590" s="23" t="str">
        <f>IFERROR(VLOOKUP(A7590,hoja!$A$2:$E$970,4,FALSE),0)</f>
        <v>CENTRO</v>
      </c>
      <c r="C7590" s="23" t="str">
        <f>IFERROR(VLOOKUP(A7590,hoja!$A$2:$E$1370,5,FALSE),0)</f>
        <v>BOGOTÁ</v>
      </c>
      <c r="D7590" s="23" t="str">
        <f>IFERROR(VLOOKUP(A7590,hoja!A:D,3,FALSE),0)</f>
        <v>0461</v>
      </c>
      <c r="E7590" s="23" t="s">
        <v>1007</v>
      </c>
      <c r="F7590" s="23" t="str">
        <f>IFERROR(VLOOKUP(E7590,hoja!$A$2:$E$970,4,FALSE),0)</f>
        <v>CENTRO</v>
      </c>
      <c r="G7590" s="23" t="str">
        <f>IFERROR(VLOOKUP(E7590,hoja!$A$2:$E$970,5,FALSE),0)</f>
        <v>FUSA</v>
      </c>
      <c r="H7590" s="103" t="str">
        <f>IFERROR(VLOOKUP(E7590,hoja!A:C,3,FALSE),0)</f>
        <v>0463</v>
      </c>
      <c r="I7590" s="24" t="str">
        <f t="shared" si="2304"/>
        <v>04610463</v>
      </c>
      <c r="K7590" s="23">
        <v>93</v>
      </c>
      <c r="L7590" s="23" t="s">
        <v>833</v>
      </c>
      <c r="M7590" s="23" t="s">
        <v>1549</v>
      </c>
      <c r="N7590" s="23" t="s">
        <v>622</v>
      </c>
      <c r="O7590" s="23">
        <f t="shared" ref="O7590" si="2307">IF(K7590&lt;=250,25,IF(K7590&lt;=500,16,IF(K7590&lt;=800,12,IF(K7590&lt;=1100,8,IF(K7590&lt;=1400,6,IF(K7590&lt;=1700,5))))))</f>
        <v>25</v>
      </c>
      <c r="P7590" s="23" t="str">
        <f t="shared" si="2306"/>
        <v>04610463Mondoñedo</v>
      </c>
    </row>
    <row r="7591" spans="1:16" ht="15" hidden="1" customHeight="1">
      <c r="A7591" s="26" t="s">
        <v>743</v>
      </c>
      <c r="B7591" s="23" t="str">
        <f>IFERROR(VLOOKUP(A7591,hoja!$A$2:$E$970,4,FALSE),0)</f>
        <v>CENTRO</v>
      </c>
      <c r="C7591" s="23" t="str">
        <f>IFERROR(VLOOKUP(A7591,hoja!$A$2:$E$1370,5,FALSE),0)</f>
        <v>BOGOTÁ</v>
      </c>
      <c r="D7591" s="23" t="str">
        <f>IFERROR(VLOOKUP(A7591,hoja!A:D,3,FALSE),0)</f>
        <v>0461</v>
      </c>
      <c r="E7591" s="23" t="s">
        <v>1007</v>
      </c>
      <c r="F7591" s="23" t="str">
        <f>IFERROR(VLOOKUP(E7591,hoja!$A$2:$E$970,4,FALSE),0)</f>
        <v>CENTRO</v>
      </c>
      <c r="G7591" s="23" t="str">
        <f>IFERROR(VLOOKUP(E7591,hoja!$A$2:$E$970,5,FALSE),0)</f>
        <v>FUSA</v>
      </c>
      <c r="H7591" s="103" t="str">
        <f>IFERROR(VLOOKUP(E7591,hoja!A:C,3,FALSE),0)</f>
        <v>0463</v>
      </c>
      <c r="I7591" s="24" t="str">
        <f t="shared" ref="I7591:I7598" si="2308">D7591&amp;H7591</f>
        <v>04610463</v>
      </c>
      <c r="K7591" s="23">
        <v>93</v>
      </c>
      <c r="L7591" s="23" t="s">
        <v>833</v>
      </c>
      <c r="M7591" s="23" t="s">
        <v>753</v>
      </c>
      <c r="N7591" s="23" t="s">
        <v>622</v>
      </c>
      <c r="O7591" s="23">
        <f t="shared" ref="O7591:O7592" si="2309">IF(K7591&lt;=250,25,IF(K7591&lt;=500,16,IF(K7591&lt;=800,12,IF(K7591&lt;=1100,8,IF(K7591&lt;=1400,6,IF(K7591&lt;=1700,5))))))</f>
        <v>25</v>
      </c>
      <c r="P7591" s="23" t="str">
        <f t="shared" ref="P7591:P7598" si="2310">D7591&amp;H7591&amp;M7591</f>
        <v>04610463Tebaida</v>
      </c>
    </row>
    <row r="7592" spans="1:16" ht="15" hidden="1" customHeight="1">
      <c r="A7592" s="26" t="s">
        <v>650</v>
      </c>
      <c r="B7592" s="23" t="str">
        <f>IFERROR(VLOOKUP(A7592,hoja!$A$2:$E$970,4,FALSE),0)</f>
        <v>OCCIDENTE</v>
      </c>
      <c r="C7592" s="23" t="str">
        <f>IFERROR(VLOOKUP(A7592,hoja!$A$2:$E$1370,5,FALSE),0)</f>
        <v>CALOTO</v>
      </c>
      <c r="D7592" s="23" t="str">
        <f>IFERROR(VLOOKUP(A7592,hoja!A:D,3,FALSE),0)</f>
        <v>0445</v>
      </c>
      <c r="E7592" s="23" t="s">
        <v>635</v>
      </c>
      <c r="F7592" s="23" t="str">
        <f>IFERROR(VLOOKUP(E7592,hoja!$A$2:$E$970,4,FALSE),0)</f>
        <v>CENTRO</v>
      </c>
      <c r="G7592" s="23" t="str">
        <f>IFERROR(VLOOKUP(E7592,hoja!$A$2:$E$970,5,FALSE),0)</f>
        <v>BOGOTÁ</v>
      </c>
      <c r="H7592" s="103" t="str">
        <f>IFERROR(VLOOKUP(E7592,hoja!A:C,3,FALSE),0)</f>
        <v>0021</v>
      </c>
      <c r="I7592" s="24" t="str">
        <f t="shared" si="2308"/>
        <v>04450021</v>
      </c>
      <c r="K7592" s="23">
        <v>577</v>
      </c>
      <c r="L7592" s="23" t="str">
        <f t="shared" ref="L7592:L7598" si="2311">IF(B7592=F7592,"REGIONAL","NACIONAL")</f>
        <v>NACIONAL</v>
      </c>
      <c r="M7592" s="23" t="s">
        <v>1550</v>
      </c>
      <c r="N7592" s="23" cm="1">
        <f t="array" aca="1" ref="N7592" ca="1">IFERROR(IF(M7592="Principal","LES_ACTIVE",LES_INACTIVE),0)</f>
        <v>0</v>
      </c>
      <c r="O7592" s="23">
        <v>10</v>
      </c>
      <c r="P7592" s="23" t="str">
        <f t="shared" si="2310"/>
        <v>04450021Letras-la vega</v>
      </c>
    </row>
    <row r="7593" spans="1:16" ht="15" hidden="1" customHeight="1">
      <c r="A7593" s="26" t="s">
        <v>630</v>
      </c>
      <c r="B7593" s="23" t="str">
        <f>IFERROR(VLOOKUP(A7593,hoja!$A$2:$E$970,4,FALSE),0)</f>
        <v>CENTRO</v>
      </c>
      <c r="C7593" s="23" t="str">
        <f>IFERROR(VLOOKUP(A7593,hoja!$A$2:$E$1370,5,FALSE),0)</f>
        <v>SESQUILÉ</v>
      </c>
      <c r="D7593" s="23" t="str">
        <f>IFERROR(VLOOKUP(A7593,hoja!A:D,3,FALSE),0)</f>
        <v>1501</v>
      </c>
      <c r="E7593" s="23" t="s">
        <v>661</v>
      </c>
      <c r="F7593" s="23" t="str">
        <f>IFERROR(VLOOKUP(E7593,hoja!$A$2:$E$970,4,FALSE),0)</f>
        <v>COSTA</v>
      </c>
      <c r="G7593" s="23" t="str">
        <f>IFERROR(VLOOKUP(E7593,hoja!$A$2:$E$970,5,FALSE),0)</f>
        <v>CARTAGENA</v>
      </c>
      <c r="H7593" s="103" t="str">
        <f>IFERROR(VLOOKUP(E7593,hoja!A:C,3,FALSE),0)</f>
        <v>0113</v>
      </c>
      <c r="I7593" s="24" t="str">
        <f t="shared" si="2308"/>
        <v>15010113</v>
      </c>
      <c r="K7593" s="23">
        <v>1159</v>
      </c>
      <c r="L7593" s="23" t="str">
        <f t="shared" si="2311"/>
        <v>NACIONAL</v>
      </c>
      <c r="M7593" s="23" t="s">
        <v>959</v>
      </c>
      <c r="N7593" s="23" cm="1">
        <f t="array" aca="1" ref="N7593" ca="1">IFERROR(IF(M7593="Principal","LES_ACTIVE",LES_INACTIVE),0)</f>
        <v>0</v>
      </c>
      <c r="O7593" s="23">
        <f t="shared" ref="O7593:O7597" si="2312">IF(K7593&lt;=250,25,IF(K7593&lt;=500,16,IF(K7593&lt;=800,12,IF(K7593&lt;=1100,8,IF(K7593&lt;=1400,6,IF(K7593&lt;=1700,5))))))</f>
        <v>6</v>
      </c>
      <c r="P7593" s="23" t="str">
        <f t="shared" si="2310"/>
        <v>15010113Barranquilla</v>
      </c>
    </row>
    <row r="7594" spans="1:16" ht="15" hidden="1" customHeight="1">
      <c r="A7594" s="26" t="s">
        <v>650</v>
      </c>
      <c r="B7594" s="23" t="str">
        <f>IFERROR(VLOOKUP(A7594,hoja!$A$2:$E$970,4,FALSE),0)</f>
        <v>OCCIDENTE</v>
      </c>
      <c r="C7594" s="23" t="str">
        <f>IFERROR(VLOOKUP(A7594,hoja!$A$2:$E$1370,5,FALSE),0)</f>
        <v>CALOTO</v>
      </c>
      <c r="D7594" s="23" t="str">
        <f>IFERROR(VLOOKUP(A7594,hoja!A:D,3,FALSE),0)</f>
        <v>0445</v>
      </c>
      <c r="E7594" s="23" t="s">
        <v>722</v>
      </c>
      <c r="F7594" s="23" t="str">
        <f>IFERROR(VLOOKUP(E7594,hoja!$A$2:$E$970,4,FALSE),0)</f>
        <v>ANTIOQUIA</v>
      </c>
      <c r="G7594" s="23" t="str">
        <f>IFERROR(VLOOKUP(E7594,hoja!$A$2:$E$970,5,FALSE),0)</f>
        <v>SALDAÑA</v>
      </c>
      <c r="H7594" s="103" t="str">
        <f>IFERROR(VLOOKUP(E7594,hoja!A:C,3,FALSE),0)</f>
        <v>0386</v>
      </c>
      <c r="I7594" s="24" t="str">
        <f t="shared" si="2308"/>
        <v>04450386</v>
      </c>
      <c r="K7594" s="23">
        <v>357</v>
      </c>
      <c r="L7594" s="23" t="str">
        <f t="shared" si="2311"/>
        <v>NACIONAL</v>
      </c>
      <c r="M7594" s="23" t="s">
        <v>955</v>
      </c>
      <c r="N7594" s="23" cm="1">
        <f t="array" aca="1" ref="N7594" ca="1">IFERROR(IF(M7594="Principal","LES_ACTIVE",LES_INACTIVE),0)</f>
        <v>0</v>
      </c>
      <c r="O7594" s="23">
        <v>12</v>
      </c>
      <c r="P7594" s="23" t="str">
        <f t="shared" si="2310"/>
        <v>04450386letras</v>
      </c>
    </row>
    <row r="7595" spans="1:16" ht="15" hidden="1" customHeight="1">
      <c r="A7595" s="26" t="s">
        <v>675</v>
      </c>
      <c r="B7595" s="23" t="str">
        <f>IFERROR(VLOOKUP(A7595,hoja!$A$2:$E$970,4,FALSE),0)</f>
        <v>COSTA</v>
      </c>
      <c r="C7595" s="23" t="str">
        <f>IFERROR(VLOOKUP(A7595,hoja!$A$2:$E$1370,5,FALSE),0)</f>
        <v>CARTAGENA</v>
      </c>
      <c r="D7595" s="23">
        <f>IFERROR(VLOOKUP(A7595,hoja!A:D,3,FALSE),0)</f>
        <v>3002</v>
      </c>
      <c r="E7595" s="23" t="s">
        <v>645</v>
      </c>
      <c r="F7595" s="23" t="str">
        <f>IFERROR(VLOOKUP(E7595,hoja!$A$2:$E$970,4,FALSE),0)</f>
        <v>OCCIDENTE</v>
      </c>
      <c r="G7595" s="23" t="str">
        <f>IFERROR(VLOOKUP(E7595,hoja!$A$2:$E$970,5,FALSE),0)</f>
        <v>CALI</v>
      </c>
      <c r="H7595" s="103" t="str">
        <f>IFERROR(VLOOKUP(E7595,hoja!A:C,3,FALSE),0)</f>
        <v>0410</v>
      </c>
      <c r="I7595" s="24" t="str">
        <f t="shared" si="2308"/>
        <v>30020410</v>
      </c>
      <c r="K7595" s="23">
        <v>1312</v>
      </c>
      <c r="L7595" s="23" t="str">
        <f t="shared" si="2311"/>
        <v>NACIONAL</v>
      </c>
      <c r="M7595" s="23" t="s">
        <v>999</v>
      </c>
      <c r="N7595" s="23" cm="1">
        <f t="array" aca="1" ref="N7595" ca="1">IFERROR(IF(M7595="Principal","LES_ACTIVE",LES_INACTIVE),0)</f>
        <v>0</v>
      </c>
      <c r="O7595" s="23">
        <f t="shared" si="2312"/>
        <v>6</v>
      </c>
      <c r="P7595" s="23" t="str">
        <f t="shared" si="2310"/>
        <v>30020410Magdalena Medio-Letras</v>
      </c>
    </row>
    <row r="7596" spans="1:16" ht="15" hidden="1" customHeight="1">
      <c r="A7596" s="26" t="s">
        <v>650</v>
      </c>
      <c r="B7596" s="23" t="str">
        <f>IFERROR(VLOOKUP(A7596,hoja!$A$2:$E$970,4,FALSE),0)</f>
        <v>OCCIDENTE</v>
      </c>
      <c r="C7596" s="23" t="str">
        <f>IFERROR(VLOOKUP(A7596,hoja!$A$2:$E$1370,5,FALSE),0)</f>
        <v>CALOTO</v>
      </c>
      <c r="D7596" s="23" t="str">
        <f>IFERROR(VLOOKUP(A7596,hoja!A:D,3,FALSE),0)</f>
        <v>0445</v>
      </c>
      <c r="E7596" s="23" t="s">
        <v>713</v>
      </c>
      <c r="F7596" s="23" t="str">
        <f>IFERROR(VLOOKUP(E7596,hoja!$A$2:$E$970,4,FALSE),0)</f>
        <v>ANTIOQUIA</v>
      </c>
      <c r="G7596" s="23" t="str">
        <f>IFERROR(VLOOKUP(E7596,hoja!$A$2:$E$970,5,FALSE),0)</f>
        <v>MARIQUITA</v>
      </c>
      <c r="H7596" s="103" t="str">
        <f>IFERROR(VLOOKUP(E7596,hoja!A:C,3,FALSE),0)</f>
        <v>0392</v>
      </c>
      <c r="I7596" s="24" t="str">
        <f t="shared" si="2308"/>
        <v>04450392</v>
      </c>
      <c r="K7596" s="23">
        <v>395</v>
      </c>
      <c r="L7596" s="23" t="str">
        <f t="shared" si="2311"/>
        <v>NACIONAL</v>
      </c>
      <c r="M7596" s="23" t="s">
        <v>794</v>
      </c>
      <c r="N7596" s="23" t="s">
        <v>622</v>
      </c>
      <c r="O7596" s="23">
        <v>12</v>
      </c>
      <c r="P7596" s="23" t="str">
        <f t="shared" si="2310"/>
        <v>04450392Letras</v>
      </c>
    </row>
    <row r="7597" spans="1:16" ht="15" hidden="1" customHeight="1">
      <c r="A7597" s="26" t="s">
        <v>650</v>
      </c>
      <c r="B7597" s="23" t="str">
        <f>IFERROR(VLOOKUP(A7597,hoja!$A$2:$E$970,4,FALSE),0)</f>
        <v>OCCIDENTE</v>
      </c>
      <c r="C7597" s="23" t="str">
        <f>IFERROR(VLOOKUP(A7597,hoja!$A$2:$E$1370,5,FALSE),0)</f>
        <v>CALOTO</v>
      </c>
      <c r="D7597" s="23" t="str">
        <f>IFERROR(VLOOKUP(A7597,hoja!A:D,3,FALSE),0)</f>
        <v>0445</v>
      </c>
      <c r="E7597" s="23" t="s">
        <v>743</v>
      </c>
      <c r="F7597" s="23" t="str">
        <f>IFERROR(VLOOKUP(E7597,hoja!$A$2:$E$970,4,FALSE),0)</f>
        <v>CENTRO</v>
      </c>
      <c r="G7597" s="23" t="str">
        <f>IFERROR(VLOOKUP(E7597,hoja!$A$2:$E$970,5,FALSE),0)</f>
        <v>BOGOTÁ</v>
      </c>
      <c r="H7597" s="103" t="str">
        <f>IFERROR(VLOOKUP(E7597,hoja!A:C,3,FALSE),0)</f>
        <v>0461</v>
      </c>
      <c r="I7597" s="24" t="str">
        <f t="shared" si="2308"/>
        <v>04450461</v>
      </c>
      <c r="K7597" s="23">
        <v>579</v>
      </c>
      <c r="L7597" s="23" t="str">
        <f t="shared" si="2311"/>
        <v>NACIONAL</v>
      </c>
      <c r="M7597" s="23" t="s">
        <v>1550</v>
      </c>
      <c r="N7597" s="23" t="s">
        <v>622</v>
      </c>
      <c r="O7597" s="23">
        <v>10</v>
      </c>
      <c r="P7597" s="23" t="str">
        <f t="shared" si="2310"/>
        <v>04450461Letras-la vega</v>
      </c>
    </row>
    <row r="7598" spans="1:16" ht="15" hidden="1" customHeight="1">
      <c r="A7598" s="23" t="s">
        <v>666</v>
      </c>
      <c r="B7598" s="23" t="str">
        <f>IFERROR(VLOOKUP(A7598,hoja!$A$2:$E$970,4,FALSE),0)</f>
        <v>COSTA</v>
      </c>
      <c r="C7598" s="23" t="str">
        <f>IFERROR(VLOOKUP(A7598,hoja!$A$2:$E$1370,5,FALSE),0)</f>
        <v>SINCELEJO</v>
      </c>
      <c r="D7598" s="23" t="str">
        <f>IFERROR(VLOOKUP(A7598,hoja!A:D,3,FALSE),0)</f>
        <v>0382</v>
      </c>
      <c r="E7598" s="26" t="s">
        <v>642</v>
      </c>
      <c r="F7598" s="23" t="str">
        <f>IFERROR(VLOOKUP(E7598,hoja!$A$2:$E$970,4,FALSE),0)</f>
        <v>COSTA</v>
      </c>
      <c r="G7598" s="23" t="str">
        <f>IFERROR(VLOOKUP(E7598,hoja!$A$2:$E$970,5,FALSE),0)</f>
        <v>BARRANQUILLA</v>
      </c>
      <c r="H7598" s="103" t="str">
        <f>IFERROR(VLOOKUP(E7598,hoja!A:C,3,FALSE),0)</f>
        <v>0111</v>
      </c>
      <c r="I7598" s="24" t="str">
        <f t="shared" si="2308"/>
        <v>03820111</v>
      </c>
      <c r="J7598" s="23">
        <v>5.0166666667792015</v>
      </c>
      <c r="K7598" s="23">
        <v>260</v>
      </c>
      <c r="L7598" s="23" t="str">
        <f t="shared" si="2311"/>
        <v>REGIONAL</v>
      </c>
      <c r="M7598" s="23" t="s">
        <v>1548</v>
      </c>
      <c r="N7598" s="23" cm="1">
        <f t="array" aca="1" ref="N7598" ca="1">IFERROR(IF(M7598="Principal","LES_ACTIVE",LES_INACTIVE),0)</f>
        <v>0</v>
      </c>
      <c r="O7598" s="23">
        <v>50</v>
      </c>
      <c r="P7598" s="23" t="str">
        <f t="shared" si="2310"/>
        <v>03820111San onofre</v>
      </c>
    </row>
    <row r="7599" spans="1:16" ht="15" hidden="1" customHeight="1">
      <c r="A7599" s="26" t="s">
        <v>675</v>
      </c>
      <c r="B7599" s="23" t="str">
        <f>IFERROR(VLOOKUP(A7599,hoja!$A$2:$E$970,4,FALSE),0)</f>
        <v>COSTA</v>
      </c>
      <c r="C7599" s="23" t="str">
        <f>IFERROR(VLOOKUP(A7599,hoja!$A$2:$E$1370,5,FALSE),0)</f>
        <v>CARTAGENA</v>
      </c>
      <c r="D7599" s="23">
        <f>IFERROR(VLOOKUP(A7599,hoja!A:D,3,FALSE),0)</f>
        <v>3002</v>
      </c>
      <c r="E7599" s="23" t="s">
        <v>645</v>
      </c>
      <c r="F7599" s="23" t="str">
        <f>IFERROR(VLOOKUP(E7599,hoja!$A$2:$E$970,4,FALSE),0)</f>
        <v>OCCIDENTE</v>
      </c>
      <c r="G7599" s="23" t="str">
        <f>IFERROR(VLOOKUP(E7599,hoja!$A$2:$E$970,5,FALSE),0)</f>
        <v>CALI</v>
      </c>
      <c r="H7599" s="103" t="str">
        <f>IFERROR(VLOOKUP(E7599,hoja!A:C,3,FALSE),0)</f>
        <v>0410</v>
      </c>
      <c r="I7599" s="24" t="str">
        <f t="shared" ref="I7599:I7600" si="2313">D7599&amp;H7599</f>
        <v>30020410</v>
      </c>
      <c r="K7599" s="23">
        <v>1154</v>
      </c>
      <c r="L7599" s="23" t="str">
        <f t="shared" ref="L7599:L7622" si="2314">IF(B7599=F7599,"REGIONAL","NACIONAL")</f>
        <v>NACIONAL</v>
      </c>
      <c r="M7599" s="23" t="s">
        <v>662</v>
      </c>
      <c r="N7599" s="23" cm="1">
        <f t="array" aca="1" ref="N7599" ca="1">IFERROR(IF(M7599="Principal","LES_ACTIVE",LES_INACTIVE),0)</f>
        <v>0</v>
      </c>
      <c r="O7599" s="23">
        <f t="shared" ref="O7599:O7622" si="2315">IF(K7599&lt;=250,25,IF(K7599&lt;=500,16,IF(K7599&lt;=800,12,IF(K7599&lt;=1100,8,IF(K7599&lt;=1400,6,IF(K7599&lt;=1700,5))))))</f>
        <v>6</v>
      </c>
      <c r="P7599" s="23" t="str">
        <f t="shared" ref="P7599:P7622" si="2316">D7599&amp;H7599&amp;M7599</f>
        <v>30020410Uraba</v>
      </c>
    </row>
    <row r="7600" spans="1:16" ht="15" hidden="1" customHeight="1">
      <c r="A7600" s="26" t="s">
        <v>732</v>
      </c>
      <c r="B7600" s="23" t="str">
        <f>IFERROR(VLOOKUP(A7600,hoja!$A$2:$E$970,4,FALSE),0)</f>
        <v>CENTRO</v>
      </c>
      <c r="C7600" s="23" t="str">
        <f>IFERROR(VLOOKUP(A7600,hoja!$A$2:$E$1370,5,FALSE),0)</f>
        <v>IBAGUÉ</v>
      </c>
      <c r="D7600" s="23" t="str">
        <f>IFERROR(VLOOKUP(A7600,hoja!A:D,3,FALSE),0)</f>
        <v>0389</v>
      </c>
      <c r="E7600" s="23" t="s">
        <v>650</v>
      </c>
      <c r="F7600" s="23" t="str">
        <f>IFERROR(VLOOKUP(E7600,hoja!$A$2:$E$970,4,FALSE),0)</f>
        <v>OCCIDENTE</v>
      </c>
      <c r="G7600" s="23" t="str">
        <f>IFERROR(VLOOKUP(E7600,hoja!$A$2:$E$970,5,FALSE),0)</f>
        <v>CALOTO</v>
      </c>
      <c r="H7600" s="103" t="str">
        <f>IFERROR(VLOOKUP(E7600,hoja!A:C,3,FALSE),0)</f>
        <v>0445</v>
      </c>
      <c r="I7600" s="24" t="str">
        <f t="shared" si="2313"/>
        <v>03890445</v>
      </c>
      <c r="K7600" s="23">
        <v>506</v>
      </c>
      <c r="L7600" s="23" t="str">
        <f t="shared" si="2314"/>
        <v>NACIONAL</v>
      </c>
      <c r="M7600" s="23" t="s">
        <v>794</v>
      </c>
      <c r="N7600" s="23" t="s">
        <v>622</v>
      </c>
      <c r="O7600" s="23">
        <f t="shared" si="2315"/>
        <v>12</v>
      </c>
      <c r="P7600" s="23" t="str">
        <f t="shared" si="2316"/>
        <v>03890445Letras</v>
      </c>
    </row>
    <row r="7601" spans="1:16" ht="15" hidden="1" customHeight="1">
      <c r="A7601" t="s">
        <v>1080</v>
      </c>
      <c r="B7601" s="23" t="str">
        <f>IFERROR(VLOOKUP(A7601,hoja!$A$2:$E$970,4,FALSE),0)</f>
        <v>CENTRO</v>
      </c>
      <c r="C7601" s="23" t="str">
        <f>IFERROR(VLOOKUP(A7601,hoja!$A$2:$E$1370,5,FALSE),0)</f>
        <v>VILLAVICENCIO</v>
      </c>
      <c r="D7601" s="23" t="str">
        <f>IFERROR(VLOOKUP(A7601,hoja!A:D,3,FALSE),0)</f>
        <v>0029</v>
      </c>
      <c r="E7601" t="s">
        <v>1519</v>
      </c>
      <c r="F7601" s="23" t="str">
        <f>IFERROR(VLOOKUP(E7601,hoja!$A$2:$E$970,4,FALSE),0)</f>
        <v>CENTRO</v>
      </c>
      <c r="G7601" s="23" t="str">
        <f>IFERROR(VLOOKUP(E7601,hoja!$A$2:$E$970,5,FALSE),0)</f>
        <v>BOGOTÁ</v>
      </c>
      <c r="H7601" s="103" t="str">
        <f>IFERROR(VLOOKUP(E7601,hoja!A:C,3,FALSE),0)</f>
        <v>50850</v>
      </c>
      <c r="I7601" s="24" t="str">
        <f t="shared" ref="I7601:I7622" si="2317">D7601&amp;H7601</f>
        <v>002950850</v>
      </c>
      <c r="K7601" s="23">
        <v>122</v>
      </c>
      <c r="L7601" s="23" t="str">
        <f t="shared" si="2314"/>
        <v>REGIONAL</v>
      </c>
      <c r="M7601" s="23" t="s">
        <v>618</v>
      </c>
      <c r="N7601" s="23" t="str" cm="1">
        <f t="array" ref="N7601">IFERROR(IF(M7601="Principal","LES_ACTIVE",LES_INACTIVE),0)</f>
        <v>LES_ACTIVE</v>
      </c>
      <c r="O7601" s="23">
        <f t="shared" si="2315"/>
        <v>25</v>
      </c>
      <c r="P7601" s="23" t="str">
        <f t="shared" si="2316"/>
        <v>002950850Principal</v>
      </c>
    </row>
    <row r="7602" spans="1:16" ht="15" hidden="1" customHeight="1">
      <c r="A7602" t="s">
        <v>1144</v>
      </c>
      <c r="B7602" s="23" t="str">
        <f>IFERROR(VLOOKUP(A7602,hoja!$A$2:$E$970,4,FALSE),0)</f>
        <v>OCCIDENTE</v>
      </c>
      <c r="C7602" s="23">
        <f>IFERROR(VLOOKUP(A7602,hoja!$A$2:$E$1370,5,FALSE),0)</f>
        <v>0</v>
      </c>
      <c r="D7602" s="23" t="str">
        <f>IFERROR(VLOOKUP(A7602,hoja!A:D,3,FALSE),0)</f>
        <v>50620</v>
      </c>
      <c r="E7602" t="s">
        <v>670</v>
      </c>
      <c r="F7602" s="23" t="str">
        <f>IFERROR(VLOOKUP(E7602,hoja!$A$2:$E$970,4,FALSE),0)</f>
        <v>OCCIDENTE</v>
      </c>
      <c r="G7602" s="23" t="str">
        <f>IFERROR(VLOOKUP(E7602,hoja!$A$2:$E$970,5,FALSE),0)</f>
        <v>PEREIRA</v>
      </c>
      <c r="H7602" s="103" t="str">
        <f>IFERROR(VLOOKUP(E7602,hoja!A:C,3,FALSE),0)</f>
        <v>0134</v>
      </c>
      <c r="I7602" s="24" t="str">
        <f t="shared" si="2317"/>
        <v>506200134</v>
      </c>
      <c r="K7602" s="23">
        <v>173</v>
      </c>
      <c r="L7602" s="23" t="str">
        <f t="shared" si="2314"/>
        <v>REGIONAL</v>
      </c>
      <c r="M7602" s="23" t="s">
        <v>618</v>
      </c>
      <c r="N7602" s="23" t="str" cm="1">
        <f t="array" ref="N7602">IFERROR(IF(M7602="Principal","LES_ACTIVE",LES_INACTIVE),0)</f>
        <v>LES_ACTIVE</v>
      </c>
      <c r="O7602" s="23">
        <f t="shared" si="2315"/>
        <v>25</v>
      </c>
      <c r="P7602" s="23" t="str">
        <f t="shared" si="2316"/>
        <v>506200134Principal</v>
      </c>
    </row>
    <row r="7603" spans="1:16" ht="15" hidden="1" customHeight="1">
      <c r="A7603" t="s">
        <v>71</v>
      </c>
      <c r="B7603" s="23" t="str">
        <f>IFERROR(VLOOKUP(A7603,hoja!$A$2:$E$970,4,FALSE),0)</f>
        <v>CENTRO</v>
      </c>
      <c r="C7603" s="23" t="str">
        <f>IFERROR(VLOOKUP(A7603,hoja!$A$2:$E$1370,5,FALSE),0)</f>
        <v>BOGOTÁ</v>
      </c>
      <c r="D7603" s="23" t="str">
        <f>IFERROR(VLOOKUP(A7603,hoja!A:D,3,FALSE),0)</f>
        <v>60015</v>
      </c>
      <c r="E7603" t="s">
        <v>1546</v>
      </c>
      <c r="F7603" s="23" t="str">
        <f>IFERROR(VLOOKUP(E7603,hoja!$A$2:$E$970,4,FALSE),0)</f>
        <v>CENTRO</v>
      </c>
      <c r="G7603" s="23" t="str">
        <f>IFERROR(VLOOKUP(E7603,hoja!$A$2:$E$970,5,FALSE),0)</f>
        <v>NEIVA</v>
      </c>
      <c r="H7603" s="103" t="str">
        <f>IFERROR(VLOOKUP(E7603,hoja!A:C,3,FALSE),0)</f>
        <v>50888</v>
      </c>
      <c r="I7603" s="24" t="str">
        <f t="shared" si="2317"/>
        <v>6001550888</v>
      </c>
      <c r="K7603" s="23">
        <v>316</v>
      </c>
      <c r="L7603" s="23" t="str">
        <f t="shared" si="2314"/>
        <v>REGIONAL</v>
      </c>
      <c r="M7603" s="23" t="s">
        <v>618</v>
      </c>
      <c r="N7603" s="23" t="str" cm="1">
        <f t="array" ref="N7603">IFERROR(IF(M7603="Principal","LES_ACTIVE",LES_INACTIVE),0)</f>
        <v>LES_ACTIVE</v>
      </c>
      <c r="O7603" s="23">
        <f t="shared" si="2315"/>
        <v>16</v>
      </c>
      <c r="P7603" s="23" t="str">
        <f t="shared" si="2316"/>
        <v>6001550888Principal</v>
      </c>
    </row>
    <row r="7604" spans="1:16" ht="15" hidden="1" customHeight="1">
      <c r="A7604" t="s">
        <v>95</v>
      </c>
      <c r="B7604" s="23" t="str">
        <f>IFERROR(VLOOKUP(A7604,hoja!$A$2:$E$970,4,FALSE),0)</f>
        <v>OCCIDENTE</v>
      </c>
      <c r="C7604" s="23" t="str">
        <f>IFERROR(VLOOKUP(A7604,hoja!$A$2:$E$1370,5,FALSE),0)</f>
        <v>CALI</v>
      </c>
      <c r="D7604" s="23" t="str">
        <f>IFERROR(VLOOKUP(A7604,hoja!A:D,3,FALSE),0)</f>
        <v>3024</v>
      </c>
      <c r="E7604" t="s">
        <v>824</v>
      </c>
      <c r="F7604" s="23" t="str">
        <f>IFERROR(VLOOKUP(E7604,hoja!$A$2:$E$970,4,FALSE),0)</f>
        <v>OCCIDENTE</v>
      </c>
      <c r="G7604" s="23" t="str">
        <f>IFERROR(VLOOKUP(E7604,hoja!$A$2:$E$970,5,FALSE),0)</f>
        <v>PEREIRA</v>
      </c>
      <c r="H7604" s="103" t="str">
        <f>IFERROR(VLOOKUP(E7604,hoja!A:C,3,FALSE),0)</f>
        <v>60053</v>
      </c>
      <c r="I7604" s="24" t="str">
        <f t="shared" si="2317"/>
        <v>302460053</v>
      </c>
      <c r="K7604" s="23">
        <v>211</v>
      </c>
      <c r="L7604" s="23" t="str">
        <f t="shared" si="2314"/>
        <v>REGIONAL</v>
      </c>
      <c r="M7604" s="23" t="s">
        <v>618</v>
      </c>
      <c r="N7604" s="23" t="str" cm="1">
        <f t="array" ref="N7604">IFERROR(IF(M7604="Principal","LES_ACTIVE",LES_INACTIVE),0)</f>
        <v>LES_ACTIVE</v>
      </c>
      <c r="O7604" s="23">
        <f t="shared" si="2315"/>
        <v>25</v>
      </c>
      <c r="P7604" s="23" t="str">
        <f t="shared" si="2316"/>
        <v>302460053Principal</v>
      </c>
    </row>
    <row r="7605" spans="1:16" ht="15" hidden="1" customHeight="1">
      <c r="A7605" t="s">
        <v>660</v>
      </c>
      <c r="B7605" s="23" t="str">
        <f>IFERROR(VLOOKUP(A7605,hoja!$A$2:$E$970,4,FALSE),0)</f>
        <v>CENTRO</v>
      </c>
      <c r="C7605" s="23" t="str">
        <f>IFERROR(VLOOKUP(A7605,hoja!$A$2:$E$1370,5,FALSE),0)</f>
        <v>BOGOTÁ</v>
      </c>
      <c r="D7605" s="23" t="str">
        <f>IFERROR(VLOOKUP(A7605,hoja!A:D,3,FALSE),0)</f>
        <v>0035</v>
      </c>
      <c r="E7605" t="s">
        <v>1404</v>
      </c>
      <c r="F7605" s="23" t="str">
        <f>IFERROR(VLOOKUP(E7605,hoja!$A$2:$E$970,4,FALSE),0)</f>
        <v>CENTRO</v>
      </c>
      <c r="G7605" s="23" t="str">
        <f>IFERROR(VLOOKUP(E7605,hoja!$A$2:$E$970,5,FALSE),0)</f>
        <v>BOGOTÁ</v>
      </c>
      <c r="H7605" s="103" t="str">
        <f>IFERROR(VLOOKUP(E7605,hoja!A:C,3,FALSE),0)</f>
        <v>50589</v>
      </c>
      <c r="I7605" s="24" t="str">
        <f t="shared" si="2317"/>
        <v>003550589</v>
      </c>
      <c r="K7605" s="23">
        <v>16</v>
      </c>
      <c r="L7605" s="23" t="str">
        <f t="shared" si="2314"/>
        <v>REGIONAL</v>
      </c>
      <c r="M7605" s="23" t="s">
        <v>618</v>
      </c>
      <c r="N7605" s="23" t="str" cm="1">
        <f t="array" ref="N7605">IFERROR(IF(M7605="Principal","LES_ACTIVE",LES_INACTIVE),0)</f>
        <v>LES_ACTIVE</v>
      </c>
      <c r="O7605" s="23">
        <f t="shared" si="2315"/>
        <v>25</v>
      </c>
      <c r="P7605" s="23" t="str">
        <f t="shared" si="2316"/>
        <v>003550589Principal</v>
      </c>
    </row>
    <row r="7606" spans="1:16" ht="15" hidden="1" customHeight="1">
      <c r="A7606" t="s">
        <v>723</v>
      </c>
      <c r="B7606" s="23" t="str">
        <f>IFERROR(VLOOKUP(A7606,hoja!$A$2:$E$970,4,FALSE),0)</f>
        <v>COSTA</v>
      </c>
      <c r="C7606" s="23" t="str">
        <f>IFERROR(VLOOKUP(A7606,hoja!$A$2:$E$1370,5,FALSE),0)</f>
        <v>SANTA MARTA</v>
      </c>
      <c r="D7606" s="23" t="str">
        <f>IFERROR(VLOOKUP(A7606,hoja!A:D,3,FALSE),0)</f>
        <v>0118</v>
      </c>
      <c r="E7606" t="s">
        <v>1491</v>
      </c>
      <c r="F7606" s="23" t="str">
        <f>IFERROR(VLOOKUP(E7606,hoja!$A$2:$E$970,4,FALSE),0)</f>
        <v>COSTA</v>
      </c>
      <c r="G7606" s="23" t="str">
        <f>IFERROR(VLOOKUP(E7606,hoja!$A$2:$E$970,5,FALSE),0)</f>
        <v>SANTA MARTA</v>
      </c>
      <c r="H7606" s="103" t="str">
        <f>IFERROR(VLOOKUP(E7606,hoja!A:C,3,FALSE),0)</f>
        <v>50842</v>
      </c>
      <c r="I7606" s="24" t="str">
        <f t="shared" si="2317"/>
        <v>011850842</v>
      </c>
      <c r="K7606" s="23">
        <v>32</v>
      </c>
      <c r="L7606" s="23" t="str">
        <f t="shared" si="2314"/>
        <v>REGIONAL</v>
      </c>
      <c r="M7606" s="23" t="s">
        <v>618</v>
      </c>
      <c r="N7606" s="23" t="str" cm="1">
        <f t="array" ref="N7606">IFERROR(IF(M7606="Principal","LES_ACTIVE",LES_INACTIVE),0)</f>
        <v>LES_ACTIVE</v>
      </c>
      <c r="O7606" s="23">
        <f t="shared" si="2315"/>
        <v>25</v>
      </c>
      <c r="P7606" s="23" t="str">
        <f t="shared" si="2316"/>
        <v>011850842Principal</v>
      </c>
    </row>
    <row r="7607" spans="1:16" ht="15" hidden="1" customHeight="1">
      <c r="A7607" t="s">
        <v>1131</v>
      </c>
      <c r="B7607" s="23" t="str">
        <f>IFERROR(VLOOKUP(A7607,hoja!$A$2:$E$970,4,FALSE),0)</f>
        <v>ANTIOQUIA</v>
      </c>
      <c r="C7607" s="23" t="str">
        <f>IFERROR(VLOOKUP(A7607,hoja!$A$2:$E$1370,5,FALSE),0)</f>
        <v>MEDELLÍN</v>
      </c>
      <c r="D7607" s="23" t="str">
        <f>IFERROR(VLOOKUP(A7607,hoja!A:D,3,FALSE),0)</f>
        <v>50555</v>
      </c>
      <c r="E7607" t="s">
        <v>617</v>
      </c>
      <c r="F7607" s="23" t="str">
        <f>IFERROR(VLOOKUP(E7607,hoja!$A$2:$E$970,4,FALSE),0)</f>
        <v>ANTIOQUIA</v>
      </c>
      <c r="G7607" s="23" t="str">
        <f>IFERROR(VLOOKUP(E7607,hoja!$A$2:$E$970,5,FALSE),0)</f>
        <v>MEDELLÍN</v>
      </c>
      <c r="H7607" s="103">
        <f>IFERROR(VLOOKUP(E7607,hoja!A:C,3,FALSE),0)</f>
        <v>50443</v>
      </c>
      <c r="I7607" s="24" t="str">
        <f t="shared" si="2317"/>
        <v>5055550443</v>
      </c>
      <c r="K7607" s="23">
        <v>36</v>
      </c>
      <c r="L7607" s="23" t="str">
        <f t="shared" si="2314"/>
        <v>REGIONAL</v>
      </c>
      <c r="M7607" s="23" t="s">
        <v>618</v>
      </c>
      <c r="N7607" s="23" t="str" cm="1">
        <f t="array" ref="N7607">IFERROR(IF(M7607="Principal","LES_ACTIVE",LES_INACTIVE),0)</f>
        <v>LES_ACTIVE</v>
      </c>
      <c r="O7607" s="23">
        <f t="shared" si="2315"/>
        <v>25</v>
      </c>
      <c r="P7607" s="23" t="str">
        <f t="shared" si="2316"/>
        <v>5055550443Principal</v>
      </c>
    </row>
    <row r="7608" spans="1:16" ht="15" customHeight="1">
      <c r="A7608" t="s">
        <v>1492</v>
      </c>
      <c r="B7608" s="23" t="str">
        <f>IFERROR(VLOOKUP(A7608,hoja!$A$2:$E$970,4,FALSE),0)</f>
        <v>CENTRO</v>
      </c>
      <c r="C7608" s="23" t="str">
        <f>IFERROR(VLOOKUP(A7608,hoja!$A$2:$E$1370,5,FALSE),0)</f>
        <v>LA DORADA</v>
      </c>
      <c r="D7608" s="23" t="str">
        <f>IFERROR(VLOOKUP(A7608,hoja!A:D,3,FALSE),0)</f>
        <v>50393</v>
      </c>
      <c r="E7608" t="s">
        <v>630</v>
      </c>
      <c r="F7608" s="23" t="str">
        <f>IFERROR(VLOOKUP(E7608,hoja!$A$2:$E$970,4,FALSE),0)</f>
        <v>CENTRO</v>
      </c>
      <c r="G7608" s="23" t="str">
        <f>IFERROR(VLOOKUP(E7608,hoja!$A$2:$E$970,5,FALSE),0)</f>
        <v>SESQUILÉ</v>
      </c>
      <c r="H7608" s="103" t="str">
        <f>IFERROR(VLOOKUP(E7608,hoja!A:C,3,FALSE),0)</f>
        <v>1501</v>
      </c>
      <c r="I7608" s="24" t="str">
        <f t="shared" si="2317"/>
        <v>503931501</v>
      </c>
      <c r="K7608" s="23">
        <v>226</v>
      </c>
      <c r="L7608" s="23" t="str">
        <f t="shared" si="2314"/>
        <v>REGIONAL</v>
      </c>
      <c r="M7608" s="23" t="s">
        <v>618</v>
      </c>
      <c r="N7608" s="23" t="str" cm="1">
        <f t="array" ref="N7608">IFERROR(IF(M7608="Principal","LES_ACTIVE",LES_INACTIVE),0)</f>
        <v>LES_ACTIVE</v>
      </c>
      <c r="O7608" s="23">
        <f t="shared" si="2315"/>
        <v>25</v>
      </c>
      <c r="P7608" s="23" t="str">
        <f t="shared" si="2316"/>
        <v>503931501Principal</v>
      </c>
    </row>
    <row r="7609" spans="1:16" ht="15" customHeight="1">
      <c r="A7609" t="s">
        <v>1492</v>
      </c>
      <c r="B7609" s="23" t="str">
        <f>IFERROR(VLOOKUP(A7609,hoja!$A$2:$E$970,4,FALSE),0)</f>
        <v>CENTRO</v>
      </c>
      <c r="C7609" s="23" t="str">
        <f>IFERROR(VLOOKUP(A7609,hoja!$A$2:$E$1370,5,FALSE),0)</f>
        <v>LA DORADA</v>
      </c>
      <c r="D7609" s="23" t="str">
        <f>IFERROR(VLOOKUP(A7609,hoja!A:D,3,FALSE),0)</f>
        <v>50393</v>
      </c>
      <c r="E7609" t="s">
        <v>1551</v>
      </c>
      <c r="F7609" s="23" t="str">
        <f>IFERROR(VLOOKUP(E7609,hoja!$A$2:$E$970,4,FALSE),0)</f>
        <v>ANTIOQUIA</v>
      </c>
      <c r="G7609" s="23" t="str">
        <f>IFERROR(VLOOKUP(E7609,hoja!$A$2:$E$970,5,FALSE),0)</f>
        <v>RIONEGRO</v>
      </c>
      <c r="H7609" s="103" t="str">
        <f>IFERROR(VLOOKUP(E7609,hoja!A:C,3,FALSE),0)</f>
        <v>50831</v>
      </c>
      <c r="I7609" s="24" t="str">
        <f t="shared" si="2317"/>
        <v>5039350831</v>
      </c>
      <c r="K7609" s="23">
        <v>196</v>
      </c>
      <c r="L7609" s="23" t="str">
        <f t="shared" si="2314"/>
        <v>NACIONAL</v>
      </c>
      <c r="M7609" s="23" t="s">
        <v>618</v>
      </c>
      <c r="N7609" s="23" t="str" cm="1">
        <f t="array" ref="N7609">IFERROR(IF(M7609="Principal","LES_ACTIVE",LES_INACTIVE),0)</f>
        <v>LES_ACTIVE</v>
      </c>
      <c r="O7609" s="23">
        <f t="shared" si="2315"/>
        <v>25</v>
      </c>
      <c r="P7609" s="23" t="str">
        <f t="shared" si="2316"/>
        <v>5039350831Principal</v>
      </c>
    </row>
    <row r="7610" spans="1:16" ht="15" hidden="1" customHeight="1">
      <c r="A7610" t="s">
        <v>635</v>
      </c>
      <c r="B7610" s="23" t="str">
        <f>IFERROR(VLOOKUP(A7610,hoja!$A$2:$E$970,4,FALSE),0)</f>
        <v>CENTRO</v>
      </c>
      <c r="C7610" s="23" t="str">
        <f>IFERROR(VLOOKUP(A7610,hoja!$A$2:$E$1370,5,FALSE),0)</f>
        <v>BOGOTÁ</v>
      </c>
      <c r="D7610" s="23" t="str">
        <f>IFERROR(VLOOKUP(A7610,hoja!A:D,3,FALSE),0)</f>
        <v>0021</v>
      </c>
      <c r="E7610" t="s">
        <v>1486</v>
      </c>
      <c r="F7610" s="23" t="str">
        <f>IFERROR(VLOOKUP(E7610,hoja!$A$2:$E$970,4,FALSE),0)</f>
        <v>CENTRO</v>
      </c>
      <c r="G7610" s="23" t="str">
        <f>IFERROR(VLOOKUP(E7610,hoja!$A$2:$E$970,5,FALSE),0)</f>
        <v>BOGOTÁ</v>
      </c>
      <c r="H7610" s="103" t="str">
        <f>IFERROR(VLOOKUP(E7610,hoja!A:C,3,FALSE),0)</f>
        <v>50632</v>
      </c>
      <c r="I7610" s="24" t="str">
        <f t="shared" si="2317"/>
        <v>002150632</v>
      </c>
      <c r="K7610" s="23">
        <v>1</v>
      </c>
      <c r="L7610" s="23" t="str">
        <f t="shared" si="2314"/>
        <v>REGIONAL</v>
      </c>
      <c r="M7610" s="23" t="s">
        <v>618</v>
      </c>
      <c r="N7610" s="23" t="str" cm="1">
        <f t="array" ref="N7610">IFERROR(IF(M7610="Principal","LES_ACTIVE",LES_INACTIVE),0)</f>
        <v>LES_ACTIVE</v>
      </c>
      <c r="O7610" s="23">
        <f t="shared" si="2315"/>
        <v>25</v>
      </c>
      <c r="P7610" s="23" t="str">
        <f t="shared" si="2316"/>
        <v>002150632Principal</v>
      </c>
    </row>
    <row r="7611" spans="1:16" ht="15" hidden="1" customHeight="1">
      <c r="A7611" t="s">
        <v>807</v>
      </c>
      <c r="B7611" s="23" t="str">
        <f>IFERROR(VLOOKUP(A7611,hoja!$A$2:$E$970,4,FALSE),0)</f>
        <v>CENTRO</v>
      </c>
      <c r="C7611" s="23" t="str">
        <f>IFERROR(VLOOKUP(A7611,hoja!$A$2:$E$1370,5,FALSE),0)</f>
        <v>BOGOTÁ</v>
      </c>
      <c r="D7611" s="23" t="str">
        <f>IFERROR(VLOOKUP(A7611,hoja!A:D,3,FALSE),0)</f>
        <v>0460</v>
      </c>
      <c r="E7611" t="s">
        <v>1082</v>
      </c>
      <c r="F7611" s="23" t="str">
        <f>IFERROR(VLOOKUP(E7611,hoja!$A$2:$E$970,4,FALSE),0)</f>
        <v>COSTA</v>
      </c>
      <c r="G7611" s="23" t="str">
        <f>IFERROR(VLOOKUP(E7611,hoja!$A$2:$E$970,5,FALSE),0)</f>
        <v>BARRANQUILLA</v>
      </c>
      <c r="H7611" s="103" t="str">
        <f>IFERROR(VLOOKUP(E7611,hoja!A:C,3,FALSE),0)</f>
        <v>50284</v>
      </c>
      <c r="I7611" s="24" t="str">
        <f t="shared" si="2317"/>
        <v>046050284</v>
      </c>
      <c r="K7611" s="23">
        <v>1001</v>
      </c>
      <c r="L7611" s="23" t="str">
        <f t="shared" si="2314"/>
        <v>NACIONAL</v>
      </c>
      <c r="M7611" s="23" t="s">
        <v>618</v>
      </c>
      <c r="N7611" s="23" t="str" cm="1">
        <f t="array" ref="N7611">IFERROR(IF(M7611="Principal","LES_ACTIVE",LES_INACTIVE),0)</f>
        <v>LES_ACTIVE</v>
      </c>
      <c r="O7611" s="23">
        <f t="shared" si="2315"/>
        <v>8</v>
      </c>
      <c r="P7611" s="23" t="str">
        <f t="shared" si="2316"/>
        <v>046050284Principal</v>
      </c>
    </row>
    <row r="7612" spans="1:16" ht="15" hidden="1" customHeight="1">
      <c r="A7612" t="s">
        <v>679</v>
      </c>
      <c r="B7612" s="23" t="str">
        <f>IFERROR(VLOOKUP(A7612,hoja!$A$2:$E$970,4,FALSE),0)</f>
        <v>CENTRO</v>
      </c>
      <c r="C7612" s="23" t="str">
        <f>IFERROR(VLOOKUP(A7612,hoja!$A$2:$E$1370,5,FALSE),0)</f>
        <v>NEIVA</v>
      </c>
      <c r="D7612" s="23" t="str">
        <f>IFERROR(VLOOKUP(A7612,hoja!A:D,3,FALSE),0)</f>
        <v>0385</v>
      </c>
      <c r="E7612" t="s">
        <v>1552</v>
      </c>
      <c r="F7612" s="23" t="str">
        <f>IFERROR(VLOOKUP(E7612,hoja!$A$2:$E$970,4,FALSE),0)</f>
        <v>CENTRO</v>
      </c>
      <c r="G7612" s="23" t="str">
        <f>IFERROR(VLOOKUP(E7612,hoja!$A$2:$E$970,5,FALSE),0)</f>
        <v>ZIPAQUIRA</v>
      </c>
      <c r="H7612" s="103" t="str">
        <f>IFERROR(VLOOKUP(E7612,hoja!A:C,3,FALSE),0)</f>
        <v>50591</v>
      </c>
      <c r="I7612" s="24" t="str">
        <f t="shared" si="2317"/>
        <v>038550591</v>
      </c>
      <c r="K7612" s="23">
        <v>366</v>
      </c>
      <c r="L7612" s="23" t="str">
        <f t="shared" si="2314"/>
        <v>REGIONAL</v>
      </c>
      <c r="M7612" s="23" t="s">
        <v>618</v>
      </c>
      <c r="N7612" s="23" t="str" cm="1">
        <f t="array" ref="N7612">IFERROR(IF(M7612="Principal","LES_ACTIVE",LES_INACTIVE),0)</f>
        <v>LES_ACTIVE</v>
      </c>
      <c r="O7612" s="23">
        <f t="shared" si="2315"/>
        <v>16</v>
      </c>
      <c r="P7612" s="23" t="str">
        <f t="shared" si="2316"/>
        <v>038550591Principal</v>
      </c>
    </row>
    <row r="7613" spans="1:16" ht="15" hidden="1" customHeight="1">
      <c r="A7613" t="s">
        <v>743</v>
      </c>
      <c r="B7613" s="23" t="str">
        <f>IFERROR(VLOOKUP(A7613,hoja!$A$2:$E$970,4,FALSE),0)</f>
        <v>CENTRO</v>
      </c>
      <c r="C7613" s="23" t="str">
        <f>IFERROR(VLOOKUP(A7613,hoja!$A$2:$E$1370,5,FALSE),0)</f>
        <v>BOGOTÁ</v>
      </c>
      <c r="D7613" s="23" t="str">
        <f>IFERROR(VLOOKUP(A7613,hoja!A:D,3,FALSE),0)</f>
        <v>0461</v>
      </c>
      <c r="E7613" t="s">
        <v>1415</v>
      </c>
      <c r="F7613" s="23" t="str">
        <f>IFERROR(VLOOKUP(E7613,hoja!$A$2:$E$970,4,FALSE),0)</f>
        <v>CENTRO</v>
      </c>
      <c r="G7613" s="23" t="str">
        <f>IFERROR(VLOOKUP(E7613,hoja!$A$2:$E$970,5,FALSE),0)</f>
        <v>BOGOTÁ</v>
      </c>
      <c r="H7613" s="103" t="str">
        <f>IFERROR(VLOOKUP(E7613,hoja!A:C,3,FALSE),0)</f>
        <v>50761</v>
      </c>
      <c r="I7613" s="24" t="str">
        <f t="shared" si="2317"/>
        <v>046150761</v>
      </c>
      <c r="K7613" s="23">
        <v>15</v>
      </c>
      <c r="L7613" s="23" t="str">
        <f t="shared" si="2314"/>
        <v>REGIONAL</v>
      </c>
      <c r="M7613" s="23" t="s">
        <v>618</v>
      </c>
      <c r="N7613" s="23" t="str" cm="1">
        <f t="array" ref="N7613">IFERROR(IF(M7613="Principal","LES_ACTIVE",LES_INACTIVE),0)</f>
        <v>LES_ACTIVE</v>
      </c>
      <c r="O7613" s="23">
        <f t="shared" si="2315"/>
        <v>25</v>
      </c>
      <c r="P7613" s="23" t="str">
        <f t="shared" si="2316"/>
        <v>046150761Principal</v>
      </c>
    </row>
    <row r="7614" spans="1:16" ht="15" hidden="1" customHeight="1">
      <c r="A7614" t="s">
        <v>1173</v>
      </c>
      <c r="B7614" s="23" t="str">
        <f>IFERROR(VLOOKUP(A7614,hoja!$A$2:$E$970,4,FALSE),0)</f>
        <v>COSTA</v>
      </c>
      <c r="C7614" s="23" t="str">
        <f>IFERROR(VLOOKUP(A7614,hoja!$A$2:$E$1370,5,FALSE),0)</f>
        <v>MALAMBO</v>
      </c>
      <c r="D7614" s="23" t="str">
        <f>IFERROR(VLOOKUP(A7614,hoja!A:D,3,FALSE),0)</f>
        <v>50257</v>
      </c>
      <c r="E7614" t="s">
        <v>875</v>
      </c>
      <c r="F7614" s="23" t="str">
        <f>IFERROR(VLOOKUP(E7614,hoja!$A$2:$E$970,4,FALSE),0)</f>
        <v>COSTA</v>
      </c>
      <c r="G7614" s="23" t="str">
        <f>IFERROR(VLOOKUP(E7614,hoja!$A$2:$E$970,5,FALSE),0)</f>
        <v>MALAMBO</v>
      </c>
      <c r="H7614" s="103" t="str">
        <f>IFERROR(VLOOKUP(E7614,hoja!A:C,3,FALSE),0)</f>
        <v>60023</v>
      </c>
      <c r="I7614" s="24" t="str">
        <f t="shared" si="2317"/>
        <v>5025760023</v>
      </c>
      <c r="K7614" s="23">
        <v>6</v>
      </c>
      <c r="L7614" s="23" t="str">
        <f t="shared" si="2314"/>
        <v>REGIONAL</v>
      </c>
      <c r="M7614" s="23" t="s">
        <v>618</v>
      </c>
      <c r="N7614" s="23" t="str" cm="1">
        <f t="array" ref="N7614">IFERROR(IF(M7614="Principal","LES_ACTIVE",LES_INACTIVE),0)</f>
        <v>LES_ACTIVE</v>
      </c>
      <c r="O7614" s="23">
        <f t="shared" si="2315"/>
        <v>25</v>
      </c>
      <c r="P7614" s="23" t="str">
        <f t="shared" si="2316"/>
        <v>5025760023Principal</v>
      </c>
    </row>
    <row r="7615" spans="1:16" ht="15" hidden="1" customHeight="1">
      <c r="A7615" t="s">
        <v>687</v>
      </c>
      <c r="B7615" s="23" t="str">
        <f>IFERROR(VLOOKUP(A7615,hoja!$A$2:$E$970,4,FALSE),0)</f>
        <v>OCCIDENTE</v>
      </c>
      <c r="C7615" s="23" t="str">
        <f>IFERROR(VLOOKUP(A7615,hoja!$A$2:$E$1370,5,FALSE),0)</f>
        <v>TULUÁ</v>
      </c>
      <c r="D7615" s="23" t="str">
        <f>IFERROR(VLOOKUP(A7615,hoja!A:D,3,FALSE),0)</f>
        <v>2007</v>
      </c>
      <c r="E7615" t="s">
        <v>336</v>
      </c>
      <c r="F7615" s="23" t="str">
        <f>IFERROR(VLOOKUP(E7615,hoja!$A$2:$E$970,4,FALSE),0)</f>
        <v>CENTRO</v>
      </c>
      <c r="G7615" s="23" t="str">
        <f>IFERROR(VLOOKUP(E7615,hoja!$A$2:$E$970,5,FALSE),0)</f>
        <v>MOSQUERA</v>
      </c>
      <c r="H7615" s="103" t="str">
        <f>IFERROR(VLOOKUP(E7615,hoja!A:C,3,FALSE),0)</f>
        <v>10216</v>
      </c>
      <c r="I7615" s="24" t="str">
        <f t="shared" si="2317"/>
        <v>200710216</v>
      </c>
      <c r="K7615" s="23">
        <v>354</v>
      </c>
      <c r="L7615" s="23" t="str">
        <f t="shared" si="2314"/>
        <v>NACIONAL</v>
      </c>
      <c r="M7615" s="23" t="s">
        <v>618</v>
      </c>
      <c r="N7615" s="23" t="str" cm="1">
        <f t="array" ref="N7615">IFERROR(IF(M7615="Principal","LES_ACTIVE",LES_INACTIVE),0)</f>
        <v>LES_ACTIVE</v>
      </c>
      <c r="O7615" s="23">
        <f t="shared" si="2315"/>
        <v>16</v>
      </c>
      <c r="P7615" s="23" t="str">
        <f t="shared" si="2316"/>
        <v>200710216Principal</v>
      </c>
    </row>
    <row r="7616" spans="1:16" ht="15" hidden="1" customHeight="1">
      <c r="A7616" t="s">
        <v>1231</v>
      </c>
      <c r="B7616" s="23" t="str">
        <f>IFERROR(VLOOKUP(A7616,hoja!$A$2:$E$970,4,FALSE),0)</f>
        <v>CENTRO</v>
      </c>
      <c r="C7616" s="23" t="str">
        <f>IFERROR(VLOOKUP(A7616,hoja!$A$2:$E$1370,5,FALSE),0)</f>
        <v>BOGOTÁ</v>
      </c>
      <c r="D7616" s="23" t="str">
        <f>IFERROR(VLOOKUP(A7616,hoja!A:D,3,FALSE),0)</f>
        <v>50263</v>
      </c>
      <c r="E7616" t="s">
        <v>653</v>
      </c>
      <c r="F7616" s="23" t="str">
        <f>IFERROR(VLOOKUP(E7616,hoja!$A$2:$E$970,4,FALSE),0)</f>
        <v>CENTRO</v>
      </c>
      <c r="G7616" s="23" t="str">
        <f>IFERROR(VLOOKUP(E7616,hoja!$A$2:$E$970,5,FALSE),0)</f>
        <v>MADRID</v>
      </c>
      <c r="H7616" s="103" t="str">
        <f>IFERROR(VLOOKUP(E7616,hoja!A:C,3,FALSE),0)</f>
        <v>2023</v>
      </c>
      <c r="I7616" s="24" t="str">
        <f t="shared" si="2317"/>
        <v>502632023</v>
      </c>
      <c r="K7616" s="23">
        <v>26</v>
      </c>
      <c r="L7616" s="23" t="str">
        <f t="shared" si="2314"/>
        <v>REGIONAL</v>
      </c>
      <c r="M7616" s="23" t="s">
        <v>618</v>
      </c>
      <c r="N7616" s="23" t="str" cm="1">
        <f t="array" ref="N7616">IFERROR(IF(M7616="Principal","LES_ACTIVE",LES_INACTIVE),0)</f>
        <v>LES_ACTIVE</v>
      </c>
      <c r="O7616" s="23">
        <f t="shared" si="2315"/>
        <v>25</v>
      </c>
      <c r="P7616" s="23" t="str">
        <f t="shared" si="2316"/>
        <v>502632023Principal</v>
      </c>
    </row>
    <row r="7617" spans="1:16" ht="15" hidden="1" customHeight="1">
      <c r="A7617" t="s">
        <v>653</v>
      </c>
      <c r="B7617" s="23" t="str">
        <f>IFERROR(VLOOKUP(A7617,hoja!$A$2:$E$970,4,FALSE),0)</f>
        <v>CENTRO</v>
      </c>
      <c r="C7617" s="23" t="str">
        <f>IFERROR(VLOOKUP(A7617,hoja!$A$2:$E$1370,5,FALSE),0)</f>
        <v>MADRID</v>
      </c>
      <c r="D7617" s="23" t="str">
        <f>IFERROR(VLOOKUP(A7617,hoja!A:D,3,FALSE),0)</f>
        <v>2023</v>
      </c>
      <c r="E7617" t="s">
        <v>1231</v>
      </c>
      <c r="F7617" s="23" t="str">
        <f>IFERROR(VLOOKUP(E7617,hoja!$A$2:$E$970,4,FALSE),0)</f>
        <v>CENTRO</v>
      </c>
      <c r="G7617" s="23" t="str">
        <f>IFERROR(VLOOKUP(E7617,hoja!$A$2:$E$970,5,FALSE),0)</f>
        <v>BOGOTÁ</v>
      </c>
      <c r="H7617" s="103" t="str">
        <f>IFERROR(VLOOKUP(E7617,hoja!A:C,3,FALSE),0)</f>
        <v>50263</v>
      </c>
      <c r="I7617" s="24" t="str">
        <f t="shared" si="2317"/>
        <v>202350263</v>
      </c>
      <c r="K7617" s="23">
        <v>26</v>
      </c>
      <c r="L7617" s="23" t="str">
        <f t="shared" si="2314"/>
        <v>REGIONAL</v>
      </c>
      <c r="M7617" s="23" t="s">
        <v>618</v>
      </c>
      <c r="N7617" s="23" t="str" cm="1">
        <f t="array" ref="N7617">IFERROR(IF(M7617="Principal","LES_ACTIVE",LES_INACTIVE),0)</f>
        <v>LES_ACTIVE</v>
      </c>
      <c r="O7617" s="23">
        <f t="shared" si="2315"/>
        <v>25</v>
      </c>
      <c r="P7617" s="23" t="str">
        <f t="shared" si="2316"/>
        <v>202350263Principal</v>
      </c>
    </row>
    <row r="7618" spans="1:16" ht="15" hidden="1" customHeight="1">
      <c r="A7618" t="s">
        <v>1059</v>
      </c>
      <c r="B7618" s="23" t="str">
        <f>IFERROR(VLOOKUP(A7618,hoja!$A$2:$E$970,4,FALSE),0)</f>
        <v>ANTIOQUIA</v>
      </c>
      <c r="C7618" s="23" t="str">
        <f>IFERROR(VLOOKUP(A7618,hoja!$A$2:$E$1370,5,FALSE),0)</f>
        <v>MEDELLÍN</v>
      </c>
      <c r="D7618" s="23" t="str">
        <f>IFERROR(VLOOKUP(A7618,hoja!A:D,3,FALSE),0)</f>
        <v>0043</v>
      </c>
      <c r="E7618" t="s">
        <v>1138</v>
      </c>
      <c r="F7618" s="23" t="str">
        <f>IFERROR(VLOOKUP(E7618,hoja!$A$2:$E$970,4,FALSE),0)</f>
        <v>ANTIOQUIA</v>
      </c>
      <c r="G7618" s="23" t="str">
        <f>IFERROR(VLOOKUP(E7618,hoja!$A$2:$E$970,5,FALSE),0)</f>
        <v>MEDELLÍN</v>
      </c>
      <c r="H7618" s="103" t="str">
        <f>IFERROR(VLOOKUP(E7618,hoja!A:C,3,FALSE),0)</f>
        <v>50483</v>
      </c>
      <c r="I7618" s="24" t="str">
        <f t="shared" si="2317"/>
        <v>004350483</v>
      </c>
      <c r="K7618" s="23">
        <v>18</v>
      </c>
      <c r="L7618" s="23" t="str">
        <f t="shared" si="2314"/>
        <v>REGIONAL</v>
      </c>
      <c r="M7618" s="23" t="s">
        <v>618</v>
      </c>
      <c r="N7618" s="23" t="str" cm="1">
        <f t="array" ref="N7618">IFERROR(IF(M7618="Principal","LES_ACTIVE",LES_INACTIVE),0)</f>
        <v>LES_ACTIVE</v>
      </c>
      <c r="O7618" s="23">
        <f t="shared" si="2315"/>
        <v>25</v>
      </c>
      <c r="P7618" s="23" t="str">
        <f t="shared" si="2316"/>
        <v>004350483Principal</v>
      </c>
    </row>
    <row r="7619" spans="1:16" ht="15" hidden="1" customHeight="1">
      <c r="A7619" t="s">
        <v>645</v>
      </c>
      <c r="B7619" s="23" t="str">
        <f>IFERROR(VLOOKUP(A7619,hoja!$A$2:$E$970,4,FALSE),0)</f>
        <v>OCCIDENTE</v>
      </c>
      <c r="C7619" s="23" t="str">
        <f>IFERROR(VLOOKUP(A7619,hoja!$A$2:$E$1370,5,FALSE),0)</f>
        <v>CALI</v>
      </c>
      <c r="D7619" s="23" t="str">
        <f>IFERROR(VLOOKUP(A7619,hoja!A:D,3,FALSE),0)</f>
        <v>0410</v>
      </c>
      <c r="E7619" t="s">
        <v>1553</v>
      </c>
      <c r="F7619" s="23" t="str">
        <f>IFERROR(VLOOKUP(E7619,hoja!$A$2:$E$970,4,FALSE),0)</f>
        <v>OCCIDENTE</v>
      </c>
      <c r="G7619" s="23" t="str">
        <f>IFERROR(VLOOKUP(E7619,hoja!$A$2:$E$970,5,FALSE),0)</f>
        <v>CALI</v>
      </c>
      <c r="H7619" s="103" t="str">
        <f>IFERROR(VLOOKUP(E7619,hoja!A:C,3,FALSE),0)</f>
        <v>50801</v>
      </c>
      <c r="I7619" s="24" t="str">
        <f t="shared" si="2317"/>
        <v>041050801</v>
      </c>
      <c r="K7619" s="23">
        <v>11</v>
      </c>
      <c r="L7619" s="23" t="str">
        <f t="shared" si="2314"/>
        <v>REGIONAL</v>
      </c>
      <c r="M7619" s="23" t="s">
        <v>618</v>
      </c>
      <c r="N7619" s="23" t="str" cm="1">
        <f t="array" ref="N7619">IFERROR(IF(M7619="Principal","LES_ACTIVE",LES_INACTIVE),0)</f>
        <v>LES_ACTIVE</v>
      </c>
      <c r="O7619" s="23">
        <f t="shared" si="2315"/>
        <v>25</v>
      </c>
      <c r="P7619" s="23" t="str">
        <f t="shared" si="2316"/>
        <v>041050801Principal</v>
      </c>
    </row>
    <row r="7620" spans="1:16" ht="15" hidden="1" customHeight="1">
      <c r="A7620" t="s">
        <v>1408</v>
      </c>
      <c r="B7620" s="23" t="str">
        <f>IFERROR(VLOOKUP(A7620,hoja!$A$2:$E$970,4,FALSE),0)</f>
        <v>CENTRO</v>
      </c>
      <c r="C7620" s="23" t="str">
        <f>IFERROR(VLOOKUP(A7620,hoja!$A$2:$E$1370,5,FALSE),0)</f>
        <v>BOGOTÁ</v>
      </c>
      <c r="D7620" s="23" t="str">
        <f>IFERROR(VLOOKUP(A7620,hoja!A:D,3,FALSE),0)</f>
        <v>50585</v>
      </c>
      <c r="E7620" t="s">
        <v>630</v>
      </c>
      <c r="F7620" s="23" t="str">
        <f>IFERROR(VLOOKUP(E7620,hoja!$A$2:$E$970,4,FALSE),0)</f>
        <v>CENTRO</v>
      </c>
      <c r="G7620" s="23" t="str">
        <f>IFERROR(VLOOKUP(E7620,hoja!$A$2:$E$970,5,FALSE),0)</f>
        <v>SESQUILÉ</v>
      </c>
      <c r="H7620" s="103" t="str">
        <f>IFERROR(VLOOKUP(E7620,hoja!A:C,3,FALSE),0)</f>
        <v>1501</v>
      </c>
      <c r="I7620" s="24" t="str">
        <f t="shared" si="2317"/>
        <v>505851501</v>
      </c>
      <c r="K7620" s="23">
        <v>62</v>
      </c>
      <c r="L7620" s="23" t="str">
        <f t="shared" si="2314"/>
        <v>REGIONAL</v>
      </c>
      <c r="M7620" s="23" t="s">
        <v>618</v>
      </c>
      <c r="N7620" s="23" t="str" cm="1">
        <f t="array" ref="N7620">IFERROR(IF(M7620="Principal","LES_ACTIVE",LES_INACTIVE),0)</f>
        <v>LES_ACTIVE</v>
      </c>
      <c r="O7620" s="23">
        <f t="shared" si="2315"/>
        <v>25</v>
      </c>
      <c r="P7620" s="23" t="str">
        <f t="shared" si="2316"/>
        <v>505851501Principal</v>
      </c>
    </row>
    <row r="7621" spans="1:16" ht="15" hidden="1" customHeight="1">
      <c r="A7621" t="s">
        <v>792</v>
      </c>
      <c r="B7621" s="23" t="str">
        <f>IFERROR(VLOOKUP(A7621,hoja!$A$2:$E$970,4,FALSE),0)</f>
        <v>CENTRO</v>
      </c>
      <c r="C7621" s="23" t="str">
        <f>IFERROR(VLOOKUP(A7621,hoja!$A$2:$E$1370,5,FALSE),0)</f>
        <v>BOGOTÁ</v>
      </c>
      <c r="D7621" s="23" t="str">
        <f>IFERROR(VLOOKUP(A7621,hoja!A:D,3,FALSE),0)</f>
        <v>60042</v>
      </c>
      <c r="E7621" t="s">
        <v>692</v>
      </c>
      <c r="F7621" s="23" t="str">
        <f>IFERROR(VLOOKUP(E7621,hoja!$A$2:$E$970,4,FALSE),0)</f>
        <v>SANTANDER</v>
      </c>
      <c r="G7621" s="23" t="str">
        <f>IFERROR(VLOOKUP(E7621,hoja!$A$2:$E$970,5,FALSE),0)</f>
        <v>BARBOSA</v>
      </c>
      <c r="H7621" s="103" t="str">
        <f>IFERROR(VLOOKUP(E7621,hoja!A:C,3,FALSE),0)</f>
        <v>0446</v>
      </c>
      <c r="I7621" s="24" t="str">
        <f t="shared" si="2317"/>
        <v>600420446</v>
      </c>
      <c r="K7621" s="23">
        <v>186</v>
      </c>
      <c r="L7621" s="23" t="str">
        <f t="shared" si="2314"/>
        <v>NACIONAL</v>
      </c>
      <c r="M7621" s="23" t="s">
        <v>618</v>
      </c>
      <c r="N7621" s="23" t="str" cm="1">
        <f t="array" ref="N7621">IFERROR(IF(M7621="Principal","LES_ACTIVE",LES_INACTIVE),0)</f>
        <v>LES_ACTIVE</v>
      </c>
      <c r="O7621" s="23">
        <f t="shared" si="2315"/>
        <v>25</v>
      </c>
      <c r="P7621" s="23" t="str">
        <f t="shared" si="2316"/>
        <v>600420446Principal</v>
      </c>
    </row>
    <row r="7622" spans="1:16" ht="15" hidden="1" customHeight="1">
      <c r="A7622" t="s">
        <v>892</v>
      </c>
      <c r="B7622" s="23" t="str">
        <f>IFERROR(VLOOKUP(A7622,hoja!$A$2:$E$970,4,FALSE),0)</f>
        <v>CENTRO</v>
      </c>
      <c r="C7622" s="23" t="str">
        <f>IFERROR(VLOOKUP(A7622,hoja!$A$2:$E$1370,5,FALSE),0)</f>
        <v>BOGOTÁ</v>
      </c>
      <c r="D7622" s="23" t="str">
        <f>IFERROR(VLOOKUP(A7622,hoja!A:D,3,FALSE),0)</f>
        <v>1502</v>
      </c>
      <c r="E7622" t="s">
        <v>653</v>
      </c>
      <c r="F7622" s="23" t="str">
        <f>IFERROR(VLOOKUP(E7622,hoja!$A$2:$E$970,4,FALSE),0)</f>
        <v>CENTRO</v>
      </c>
      <c r="G7622" s="23" t="str">
        <f>IFERROR(VLOOKUP(E7622,hoja!$A$2:$E$970,5,FALSE),0)</f>
        <v>MADRID</v>
      </c>
      <c r="H7622" s="103" t="str">
        <f>IFERROR(VLOOKUP(E7622,hoja!A:C,3,FALSE),0)</f>
        <v>2023</v>
      </c>
      <c r="I7622" s="24" t="str">
        <f t="shared" si="2317"/>
        <v>15022023</v>
      </c>
      <c r="K7622" s="23">
        <v>23</v>
      </c>
      <c r="L7622" s="23" t="str">
        <f t="shared" si="2314"/>
        <v>REGIONAL</v>
      </c>
      <c r="M7622" s="23" t="s">
        <v>618</v>
      </c>
      <c r="N7622" s="23" t="str" cm="1">
        <f t="array" ref="N7622">IFERROR(IF(M7622="Principal","LES_ACTIVE",LES_INACTIVE),0)</f>
        <v>LES_ACTIVE</v>
      </c>
      <c r="O7622" s="23">
        <f t="shared" si="2315"/>
        <v>25</v>
      </c>
      <c r="P7622" s="23" t="str">
        <f t="shared" si="2316"/>
        <v>15022023Principal</v>
      </c>
    </row>
    <row r="7623" spans="1:16" ht="15" hidden="1" customHeight="1">
      <c r="A7623" t="s">
        <v>660</v>
      </c>
      <c r="B7623" s="23" t="str">
        <f>IFERROR(VLOOKUP(A7623,hoja!$A$2:$E$970,4,FALSE),0)</f>
        <v>CENTRO</v>
      </c>
      <c r="C7623" s="23" t="str">
        <f>IFERROR(VLOOKUP(A7623,hoja!$A$2:$E$1370,5,FALSE),0)</f>
        <v>BOGOTÁ</v>
      </c>
      <c r="D7623" s="23" t="str">
        <f>IFERROR(VLOOKUP(A7623,hoja!A:D,3,FALSE),0)</f>
        <v>0035</v>
      </c>
      <c r="E7623" t="s">
        <v>873</v>
      </c>
      <c r="F7623" s="23" t="str">
        <f>IFERROR(VLOOKUP(E7623,hoja!$A$2:$E$970,4,FALSE),0)</f>
        <v>OCCIDENTE</v>
      </c>
      <c r="G7623" s="23" t="str">
        <f>IFERROR(VLOOKUP(E7623,hoja!$A$2:$E$970,5,FALSE),0)</f>
        <v>MANIZALES</v>
      </c>
      <c r="H7623" s="103" t="str">
        <f>IFERROR(VLOOKUP(E7623,hoja!A:C,3,FALSE),0)</f>
        <v>1711</v>
      </c>
      <c r="I7623" s="24" t="str">
        <f t="shared" ref="I7623" si="2318">D7623&amp;H7623</f>
        <v>00351711</v>
      </c>
      <c r="K7623" s="23">
        <v>266</v>
      </c>
      <c r="L7623" s="23" t="str">
        <f t="shared" ref="L7623" si="2319">IF(B7623=F7623,"REGIONAL","NACIONAL")</f>
        <v>NACIONAL</v>
      </c>
      <c r="M7623" s="23" t="s">
        <v>618</v>
      </c>
      <c r="N7623" s="23" t="str" cm="1">
        <f t="array" ref="N7623">IFERROR(IF(M7623="Principal","LES_ACTIVE",LES_INACTIVE),0)</f>
        <v>LES_ACTIVE</v>
      </c>
      <c r="O7623" s="23">
        <f t="shared" ref="O7623" si="2320">IF(K7623&lt;=250,25,IF(K7623&lt;=500,16,IF(K7623&lt;=800,12,IF(K7623&lt;=1100,8,IF(K7623&lt;=1400,6,IF(K7623&lt;=1700,5))))))</f>
        <v>16</v>
      </c>
      <c r="P7623" s="23" t="str">
        <f t="shared" ref="P7623" si="2321">D7623&amp;H7623&amp;M7623</f>
        <v>00351711Principal</v>
      </c>
    </row>
    <row r="7624" spans="1:16" ht="15" hidden="1" customHeight="1">
      <c r="A7624" t="s">
        <v>652</v>
      </c>
      <c r="B7624" s="23" t="str">
        <f>IFERROR(VLOOKUP(A7624,hoja!$A$2:$E$970,4,FALSE),0)</f>
        <v>OCCIDENTE</v>
      </c>
      <c r="C7624" s="23" t="str">
        <f>IFERROR(VLOOKUP(A7624,hoja!$A$2:$E$1370,5,FALSE),0)</f>
        <v>CALI</v>
      </c>
      <c r="D7624" s="23" t="str">
        <f>IFERROR(VLOOKUP(A7624,hoja!A:D,3,FALSE),0)</f>
        <v>60109</v>
      </c>
      <c r="E7624" t="s">
        <v>635</v>
      </c>
      <c r="F7624" s="23" t="str">
        <f>IFERROR(VLOOKUP(E7624,hoja!$A$2:$E$970,4,FALSE),0)</f>
        <v>CENTRO</v>
      </c>
      <c r="G7624" s="23" t="str">
        <f>IFERROR(VLOOKUP(E7624,hoja!$A$2:$E$970,5,FALSE),0)</f>
        <v>BOGOTÁ</v>
      </c>
      <c r="H7624" s="103" t="str">
        <f>IFERROR(VLOOKUP(E7624,hoja!A:C,3,FALSE),0)</f>
        <v>0021</v>
      </c>
      <c r="I7624" s="24" t="str">
        <f t="shared" ref="I7624:I7642" si="2322">D7624&amp;H7624</f>
        <v>601090021</v>
      </c>
      <c r="K7624" s="23">
        <v>442</v>
      </c>
      <c r="L7624" s="23" t="str">
        <f t="shared" ref="L7624:L7627" si="2323">IF(B7624=F7624,"REGIONAL","NACIONAL")</f>
        <v>NACIONAL</v>
      </c>
      <c r="M7624" s="23" t="s">
        <v>618</v>
      </c>
      <c r="N7624" s="23" t="str" cm="1">
        <f t="array" ref="N7624">IFERROR(IF(M7624="Principal","LES_ACTIVE",LES_INACTIVE),0)</f>
        <v>LES_ACTIVE</v>
      </c>
      <c r="O7624" s="23">
        <f t="shared" ref="O7624:O7642" si="2324">IF(K7624&lt;=250,25,IF(K7624&lt;=500,16,IF(K7624&lt;=800,12,IF(K7624&lt;=1100,8,IF(K7624&lt;=1400,6,IF(K7624&lt;=1700,5))))))</f>
        <v>16</v>
      </c>
      <c r="P7624" s="23" t="str">
        <f t="shared" ref="P7624:P7642" si="2325">D7624&amp;H7624&amp;M7624</f>
        <v>601090021Principal</v>
      </c>
    </row>
    <row r="7625" spans="1:16" ht="15" hidden="1" customHeight="1">
      <c r="A7625" t="s">
        <v>1554</v>
      </c>
      <c r="B7625" s="23" t="str">
        <f>IFERROR(VLOOKUP(A7625,hoja!$A$2:$E$970,4,FALSE),0)</f>
        <v>CENTRO</v>
      </c>
      <c r="C7625" s="23" t="str">
        <f>IFERROR(VLOOKUP(A7625,hoja!$A$2:$E$1370,5,FALSE),0)</f>
        <v>BOGOTÁ</v>
      </c>
      <c r="D7625" s="23" t="str">
        <f>IFERROR(VLOOKUP(A7625,hoja!A:D,3,FALSE),0)</f>
        <v>50669</v>
      </c>
      <c r="E7625" t="s">
        <v>635</v>
      </c>
      <c r="F7625" s="23" t="str">
        <f>IFERROR(VLOOKUP(E7625,hoja!$A$2:$E$970,4,FALSE),0)</f>
        <v>CENTRO</v>
      </c>
      <c r="G7625" s="23" t="str">
        <f>IFERROR(VLOOKUP(E7625,hoja!$A$2:$E$970,5,FALSE),0)</f>
        <v>BOGOTÁ</v>
      </c>
      <c r="H7625" s="103" t="str">
        <f>IFERROR(VLOOKUP(E7625,hoja!A:C,3,FALSE),0)</f>
        <v>0021</v>
      </c>
      <c r="I7625" s="24" t="str">
        <f t="shared" si="2322"/>
        <v>506690021</v>
      </c>
      <c r="K7625" s="23">
        <v>6</v>
      </c>
      <c r="L7625" s="23" t="str">
        <f t="shared" si="2323"/>
        <v>REGIONAL</v>
      </c>
      <c r="M7625" s="23" t="s">
        <v>618</v>
      </c>
      <c r="N7625" s="23" t="str" cm="1">
        <f t="array" ref="N7625">IFERROR(IF(M7625="Principal","LES_ACTIVE",LES_INACTIVE),0)</f>
        <v>LES_ACTIVE</v>
      </c>
      <c r="O7625" s="23">
        <f t="shared" si="2324"/>
        <v>25</v>
      </c>
      <c r="P7625" s="23" t="str">
        <f t="shared" si="2325"/>
        <v>506690021Principal</v>
      </c>
    </row>
    <row r="7626" spans="1:16" ht="15" hidden="1" customHeight="1">
      <c r="A7626" t="s">
        <v>687</v>
      </c>
      <c r="B7626" s="23" t="str">
        <f>IFERROR(VLOOKUP(A7626,hoja!$A$2:$E$970,4,FALSE),0)</f>
        <v>OCCIDENTE</v>
      </c>
      <c r="C7626" s="23" t="str">
        <f>IFERROR(VLOOKUP(A7626,hoja!$A$2:$E$1370,5,FALSE),0)</f>
        <v>TULUÁ</v>
      </c>
      <c r="D7626" s="23" t="str">
        <f>IFERROR(VLOOKUP(A7626,hoja!A:D,3,FALSE),0)</f>
        <v>2007</v>
      </c>
      <c r="E7626" t="s">
        <v>873</v>
      </c>
      <c r="F7626" s="23" t="str">
        <f>IFERROR(VLOOKUP(E7626,hoja!$A$2:$E$970,4,FALSE),0)</f>
        <v>OCCIDENTE</v>
      </c>
      <c r="G7626" s="23" t="str">
        <f>IFERROR(VLOOKUP(E7626,hoja!$A$2:$E$970,5,FALSE),0)</f>
        <v>MANIZALES</v>
      </c>
      <c r="H7626" s="103" t="str">
        <f>IFERROR(VLOOKUP(E7626,hoja!A:C,3,FALSE),0)</f>
        <v>1711</v>
      </c>
      <c r="I7626" s="24" t="str">
        <f t="shared" si="2322"/>
        <v>20071711</v>
      </c>
      <c r="K7626" s="23">
        <v>185</v>
      </c>
      <c r="L7626" s="23" t="str">
        <f t="shared" si="2323"/>
        <v>REGIONAL</v>
      </c>
      <c r="M7626" s="23" t="s">
        <v>618</v>
      </c>
      <c r="N7626" s="23" t="str" cm="1">
        <f t="array" ref="N7626">IFERROR(IF(M7626="Principal","LES_ACTIVE",LES_INACTIVE),0)</f>
        <v>LES_ACTIVE</v>
      </c>
      <c r="O7626" s="23">
        <f t="shared" si="2324"/>
        <v>25</v>
      </c>
      <c r="P7626" s="23" t="str">
        <f t="shared" si="2325"/>
        <v>20071711Principal</v>
      </c>
    </row>
    <row r="7627" spans="1:16" ht="15" hidden="1" customHeight="1">
      <c r="A7627" t="s">
        <v>676</v>
      </c>
      <c r="B7627" s="23" t="str">
        <f>IFERROR(VLOOKUP(A7627,hoja!$A$2:$E$970,4,FALSE),0)</f>
        <v>COSTA</v>
      </c>
      <c r="C7627" s="23" t="str">
        <f>IFERROR(VLOOKUP(A7627,hoja!$A$2:$E$1370,5,FALSE),0)</f>
        <v>BARRANQUILLA</v>
      </c>
      <c r="D7627" s="23" t="str">
        <f>IFERROR(VLOOKUP(A7627,hoja!A:D,3,FALSE),0)</f>
        <v>3000</v>
      </c>
      <c r="E7627" t="s">
        <v>635</v>
      </c>
      <c r="F7627" s="23" t="str">
        <f>IFERROR(VLOOKUP(E7627,hoja!$A$2:$E$970,4,FALSE),0)</f>
        <v>CENTRO</v>
      </c>
      <c r="G7627" s="23" t="str">
        <f>IFERROR(VLOOKUP(E7627,hoja!$A$2:$E$970,5,FALSE),0)</f>
        <v>BOGOTÁ</v>
      </c>
      <c r="H7627" s="103" t="str">
        <f>IFERROR(VLOOKUP(E7627,hoja!A:C,3,FALSE),0)</f>
        <v>0021</v>
      </c>
      <c r="I7627" s="24" t="str">
        <f t="shared" si="2322"/>
        <v>30000021</v>
      </c>
      <c r="K7627" s="23">
        <v>1001</v>
      </c>
      <c r="L7627" s="23" t="str">
        <f t="shared" si="2323"/>
        <v>NACIONAL</v>
      </c>
      <c r="M7627" s="23" t="s">
        <v>618</v>
      </c>
      <c r="N7627" s="23" t="str" cm="1">
        <f t="array" ref="N7627">IFERROR(IF(M7627="Principal","LES_ACTIVE",LES_INACTIVE),0)</f>
        <v>LES_ACTIVE</v>
      </c>
      <c r="O7627" s="23">
        <f t="shared" si="2324"/>
        <v>8</v>
      </c>
      <c r="P7627" s="23" t="str">
        <f t="shared" si="2325"/>
        <v>30000021Principal</v>
      </c>
    </row>
    <row r="7628" spans="1:16" ht="15" hidden="1" customHeight="1">
      <c r="A7628" s="26" t="s">
        <v>645</v>
      </c>
      <c r="B7628" s="23" t="str">
        <f>IFERROR(VLOOKUP(A7628,hoja!$A$2:$E$970,4,FALSE),0)</f>
        <v>OCCIDENTE</v>
      </c>
      <c r="C7628" s="23" t="str">
        <f>IFERROR(VLOOKUP(A7628,hoja!$A$2:$E$1370,5,FALSE),0)</f>
        <v>CALI</v>
      </c>
      <c r="D7628" s="23" t="str">
        <f>IFERROR(VLOOKUP(A7628,hoja!A:D,3,FALSE),0)</f>
        <v>0410</v>
      </c>
      <c r="E7628" s="23" t="s">
        <v>660</v>
      </c>
      <c r="F7628" s="23" t="str">
        <f>IFERROR(VLOOKUP(E7628,hoja!$A$2:$E$970,4,FALSE),0)</f>
        <v>CENTRO</v>
      </c>
      <c r="G7628" s="23" t="str">
        <f>IFERROR(VLOOKUP(E7628,hoja!$A$2:$E$970,5,FALSE),0)</f>
        <v>BOGOTÁ</v>
      </c>
      <c r="H7628" s="103" t="str">
        <f>IFERROR(VLOOKUP(E7628,hoja!A:C,3,FALSE),0)</f>
        <v>0035</v>
      </c>
      <c r="I7628" s="24" t="str">
        <f t="shared" si="2322"/>
        <v>04100035</v>
      </c>
      <c r="K7628" s="23">
        <v>528</v>
      </c>
      <c r="L7628" s="23" t="str">
        <f>IF(B7628=F7628,"REGIONAL","NACIONAL")</f>
        <v>NACIONAL</v>
      </c>
      <c r="M7628" s="23" t="s">
        <v>1555</v>
      </c>
      <c r="N7628" s="23" cm="1">
        <f t="array" aca="1" ref="N7628" ca="1">IFERROR(IF(M7628="Principal","LES_ACTIVE",LES_INACTIVE),0)</f>
        <v>0</v>
      </c>
      <c r="O7628" s="23">
        <f t="shared" si="2324"/>
        <v>12</v>
      </c>
      <c r="P7628" s="23" t="str">
        <f t="shared" si="2325"/>
        <v>04100035Letras-La vega</v>
      </c>
    </row>
    <row r="7629" spans="1:16" ht="15" hidden="1" customHeight="1">
      <c r="A7629" s="26" t="s">
        <v>645</v>
      </c>
      <c r="B7629" s="23" t="str">
        <f>IFERROR(VLOOKUP(A7629,hoja!$A$2:$E$970,4,FALSE),0)</f>
        <v>OCCIDENTE</v>
      </c>
      <c r="C7629" s="23" t="str">
        <f>IFERROR(VLOOKUP(A7629,hoja!$A$2:$E$1370,5,FALSE),0)</f>
        <v>CALI</v>
      </c>
      <c r="D7629" s="23" t="str">
        <f>IFERROR(VLOOKUP(A7629,hoja!A:D,3,FALSE),0)</f>
        <v>0410</v>
      </c>
      <c r="E7629" s="23" t="s">
        <v>693</v>
      </c>
      <c r="F7629" s="23" t="str">
        <f>IFERROR(VLOOKUP(E7629,hoja!$A$2:$E$970,4,FALSE),0)</f>
        <v>COSTA</v>
      </c>
      <c r="G7629" s="23" t="str">
        <f>IFERROR(VLOOKUP(E7629,hoja!$A$2:$E$970,5,FALSE),0)</f>
        <v>BOSCONIA</v>
      </c>
      <c r="H7629" s="103" t="str">
        <f>IFERROR(VLOOKUP(E7629,hoja!A:C,3,FALSE),0)</f>
        <v>0449</v>
      </c>
      <c r="I7629" s="24" t="str">
        <f t="shared" si="2322"/>
        <v>04100449</v>
      </c>
      <c r="K7629" s="23">
        <v>1043</v>
      </c>
      <c r="L7629" s="23" t="str">
        <f>IF(B7629=F7629,"REGIONAL","NACIONAL")</f>
        <v>NACIONAL</v>
      </c>
      <c r="M7629" s="23" t="s">
        <v>794</v>
      </c>
      <c r="N7629" s="23" cm="1">
        <f t="array" aca="1" ref="N7629" ca="1">IFERROR(IF(M7629="Principal","LES_ACTIVE",LES_INACTIVE),0)</f>
        <v>0</v>
      </c>
      <c r="O7629" s="23">
        <f t="shared" si="2324"/>
        <v>8</v>
      </c>
      <c r="P7629" s="23" t="str">
        <f t="shared" si="2325"/>
        <v>04100449Letras</v>
      </c>
    </row>
    <row r="7630" spans="1:16" ht="15" hidden="1" customHeight="1">
      <c r="A7630" s="26" t="s">
        <v>650</v>
      </c>
      <c r="B7630" s="23" t="str">
        <f>IFERROR(VLOOKUP(A7630,hoja!$A$2:$E$970,4,FALSE),0)</f>
        <v>OCCIDENTE</v>
      </c>
      <c r="C7630" s="23" t="str">
        <f>IFERROR(VLOOKUP(A7630,hoja!$A$2:$E$1370,5,FALSE),0)</f>
        <v>CALOTO</v>
      </c>
      <c r="D7630" s="23" t="str">
        <f>IFERROR(VLOOKUP(A7630,hoja!A:D,3,FALSE),0)</f>
        <v>0445</v>
      </c>
      <c r="E7630" s="23" t="s">
        <v>655</v>
      </c>
      <c r="F7630" s="23" t="str">
        <f>IFERROR(VLOOKUP(E7630,hoja!$A$2:$E$970,4,FALSE),0)</f>
        <v>ANTIOQUIA</v>
      </c>
      <c r="G7630" s="23" t="str">
        <f>IFERROR(VLOOKUP(E7630,hoja!$A$2:$E$970,5,FALSE),0)</f>
        <v>MEDELLÍN</v>
      </c>
      <c r="H7630" s="103" t="str">
        <f>IFERROR(VLOOKUP(E7630,hoja!A:C,3,FALSE),0)</f>
        <v>0292</v>
      </c>
      <c r="I7630" s="24" t="str">
        <f t="shared" si="2322"/>
        <v>04450292</v>
      </c>
      <c r="J7630" s="23">
        <v>40.283333333325572</v>
      </c>
      <c r="K7630" s="23">
        <v>475</v>
      </c>
      <c r="L7630" s="23" t="str">
        <f>IF(B7630=F7630,"REGIONAL","NACIONAL")</f>
        <v>NACIONAL</v>
      </c>
      <c r="M7630" s="23" t="s">
        <v>671</v>
      </c>
      <c r="N7630" s="23" cm="1">
        <f t="array" aca="1" ref="N7630" ca="1">IFERROR(IF(M7630="Principal","LES_ACTIVE",LES_INACTIVE),0)</f>
        <v>0</v>
      </c>
      <c r="O7630" s="23">
        <f t="shared" si="2324"/>
        <v>16</v>
      </c>
      <c r="P7630" s="23" t="str">
        <f t="shared" si="2325"/>
        <v>04450292Amaga</v>
      </c>
    </row>
    <row r="7631" spans="1:16" ht="15" hidden="1" customHeight="1">
      <c r="A7631" s="26" t="s">
        <v>650</v>
      </c>
      <c r="B7631" s="23" t="str">
        <f>IFERROR(VLOOKUP(A7631,hoja!$A$2:$E$970,4,FALSE),0)</f>
        <v>OCCIDENTE</v>
      </c>
      <c r="C7631" s="23" t="str">
        <f>IFERROR(VLOOKUP(A7631,hoja!$A$2:$E$1370,5,FALSE),0)</f>
        <v>CALOTO</v>
      </c>
      <c r="D7631" s="23" t="str">
        <f>IFERROR(VLOOKUP(A7631,hoja!A:D,3,FALSE),0)</f>
        <v>0445</v>
      </c>
      <c r="E7631" s="23" t="s">
        <v>655</v>
      </c>
      <c r="F7631" s="23" t="str">
        <f>IFERROR(VLOOKUP(E7631,hoja!$A$2:$E$970,4,FALSE),0)</f>
        <v>ANTIOQUIA</v>
      </c>
      <c r="G7631" s="23" t="str">
        <f>IFERROR(VLOOKUP(E7631,hoja!$A$2:$E$970,5,FALSE),0)</f>
        <v>MEDELLÍN</v>
      </c>
      <c r="H7631" s="103" t="str">
        <f>IFERROR(VLOOKUP(E7631,hoja!A:C,3,FALSE),0)</f>
        <v>0292</v>
      </c>
      <c r="I7631" s="24" t="str">
        <f t="shared" si="2322"/>
        <v>04450292</v>
      </c>
      <c r="J7631" s="23">
        <v>40.283333333325572</v>
      </c>
      <c r="K7631" s="23">
        <v>530</v>
      </c>
      <c r="L7631" s="23" t="str">
        <f>IF(B7631=F7631,"REGIONAL","NACIONAL")</f>
        <v>NACIONAL</v>
      </c>
      <c r="M7631" s="23" t="s">
        <v>893</v>
      </c>
      <c r="N7631" s="23" cm="1">
        <f t="array" aca="1" ref="N7631" ca="1">IFERROR(IF(M7631="Principal","LES_ACTIVE",LES_INACTIVE),0)</f>
        <v>0</v>
      </c>
      <c r="O7631" s="23">
        <f t="shared" si="2324"/>
        <v>12</v>
      </c>
      <c r="P7631" s="23" t="str">
        <f t="shared" si="2325"/>
        <v>04450292Santa Fe de Antioquia</v>
      </c>
    </row>
    <row r="7632" spans="1:16" ht="15" hidden="1" customHeight="1">
      <c r="A7632" s="26" t="s">
        <v>642</v>
      </c>
      <c r="B7632" s="23" t="str">
        <f>IFERROR(VLOOKUP(A7632,hoja!$A$2:$E$970,4,FALSE),0)</f>
        <v>COSTA</v>
      </c>
      <c r="C7632" s="23" t="str">
        <f>IFERROR(VLOOKUP(A7632,hoja!$A$2:$E$1370,5,FALSE),0)</f>
        <v>BARRANQUILLA</v>
      </c>
      <c r="D7632" s="23" t="str">
        <f>IFERROR(VLOOKUP(A7632,hoja!A:D,3,FALSE),0)</f>
        <v>0111</v>
      </c>
      <c r="E7632" s="23" t="s">
        <v>659</v>
      </c>
      <c r="F7632" s="23" t="str">
        <f>IFERROR(VLOOKUP(E7632,hoja!$A$2:$E$970,4,FALSE),0)</f>
        <v>OCCIDENTE</v>
      </c>
      <c r="G7632" s="23" t="str">
        <f>IFERROR(VLOOKUP(E7632,hoja!$A$2:$E$970,5,FALSE),0)</f>
        <v>ARMENIA</v>
      </c>
      <c r="H7632" s="103" t="str">
        <f>IFERROR(VLOOKUP(E7632,hoja!A:C,3,FALSE),0)</f>
        <v>0142</v>
      </c>
      <c r="I7632" s="24" t="str">
        <f t="shared" si="2322"/>
        <v>01110142</v>
      </c>
      <c r="K7632" s="23">
        <v>1019</v>
      </c>
      <c r="L7632" s="23" t="str">
        <f>IF(B7632=F7632,"REGIONAL","NACIONAL")</f>
        <v>NACIONAL</v>
      </c>
      <c r="M7632" s="23" t="s">
        <v>1238</v>
      </c>
      <c r="N7632" s="23" cm="1">
        <f t="array" aca="1" ref="N7632" ca="1">IFERROR(IF(M7632="Principal","LES_ACTIVE",LES_INACTIVE),0)</f>
        <v>0</v>
      </c>
      <c r="O7632" s="23">
        <f t="shared" si="2324"/>
        <v>8</v>
      </c>
      <c r="P7632" s="23" t="str">
        <f t="shared" si="2325"/>
        <v>01110142Remedios</v>
      </c>
    </row>
    <row r="7633" spans="1:16" ht="15" hidden="1" customHeight="1">
      <c r="A7633" s="26" t="s">
        <v>642</v>
      </c>
      <c r="B7633" s="23" t="str">
        <f>IFERROR(VLOOKUP(A7633,hoja!$A$2:$E$970,4,FALSE),0)</f>
        <v>COSTA</v>
      </c>
      <c r="C7633" s="23" t="str">
        <f>IFERROR(VLOOKUP(A7633,hoja!$A$2:$E$1370,5,FALSE),0)</f>
        <v>BARRANQUILLA</v>
      </c>
      <c r="D7633" s="23" t="str">
        <f>IFERROR(VLOOKUP(A7633,hoja!A:D,3,FALSE),0)</f>
        <v>0111</v>
      </c>
      <c r="E7633" s="23" t="s">
        <v>683</v>
      </c>
      <c r="F7633" s="23" t="str">
        <f>IFERROR(VLOOKUP(E7633,hoja!$A$2:$E$970,4,FALSE),0)</f>
        <v>OCCIDENTE</v>
      </c>
      <c r="G7633" s="23" t="str">
        <f>IFERROR(VLOOKUP(E7633,hoja!$A$2:$E$970,5,FALSE),0)</f>
        <v>BUGA</v>
      </c>
      <c r="H7633" s="103" t="str">
        <f>IFERROR(VLOOKUP(E7633,hoja!A:C,3,FALSE),0)</f>
        <v>0411</v>
      </c>
      <c r="I7633" s="24" t="str">
        <f t="shared" si="2322"/>
        <v>01110411</v>
      </c>
      <c r="K7633" s="23">
        <v>1100</v>
      </c>
      <c r="L7633" s="23" t="str">
        <f t="shared" ref="L7633:L7638" si="2326">IF(B7633=F7633,"REGIONAL","NACIONAL")</f>
        <v>NACIONAL</v>
      </c>
      <c r="M7633" s="23" t="s">
        <v>1238</v>
      </c>
      <c r="N7633" s="23" t="s">
        <v>622</v>
      </c>
      <c r="O7633" s="23">
        <f t="shared" si="2324"/>
        <v>8</v>
      </c>
      <c r="P7633" s="23" t="str">
        <f t="shared" si="2325"/>
        <v>01110411Remedios</v>
      </c>
    </row>
    <row r="7634" spans="1:16" ht="15" hidden="1" customHeight="1">
      <c r="A7634" s="26" t="s">
        <v>642</v>
      </c>
      <c r="B7634" s="23" t="str">
        <f>IFERROR(VLOOKUP(A7634,hoja!$A$2:$E$970,4,FALSE),0)</f>
        <v>COSTA</v>
      </c>
      <c r="C7634" s="23" t="str">
        <f>IFERROR(VLOOKUP(A7634,hoja!$A$2:$E$1370,5,FALSE),0)</f>
        <v>BARRANQUILLA</v>
      </c>
      <c r="D7634" s="23" t="str">
        <f>IFERROR(VLOOKUP(A7634,hoja!A:D,3,FALSE),0)</f>
        <v>0111</v>
      </c>
      <c r="E7634" s="23" t="s">
        <v>645</v>
      </c>
      <c r="F7634" s="23" t="str">
        <f>IFERROR(VLOOKUP(E7634,hoja!$A$2:$E$970,4,FALSE),0)</f>
        <v>OCCIDENTE</v>
      </c>
      <c r="G7634" s="23" t="str">
        <f>IFERROR(VLOOKUP(E7634,hoja!$A$2:$E$970,5,FALSE),0)</f>
        <v>CALI</v>
      </c>
      <c r="H7634" s="103" t="str">
        <f>IFERROR(VLOOKUP(E7634,hoja!A:C,3,FALSE),0)</f>
        <v>0410</v>
      </c>
      <c r="I7634" s="24" t="str">
        <f t="shared" si="2322"/>
        <v>01110410</v>
      </c>
      <c r="K7634" s="23">
        <v>1155</v>
      </c>
      <c r="L7634" s="23" t="str">
        <f t="shared" si="2326"/>
        <v>NACIONAL</v>
      </c>
      <c r="M7634" s="23" t="s">
        <v>1238</v>
      </c>
      <c r="N7634" s="23" cm="1">
        <f t="array" aca="1" ref="N7634" ca="1">IFERROR(IF(M7634="Principal","LES_ACTIVE",LES_INACTIVE),0)</f>
        <v>0</v>
      </c>
      <c r="O7634" s="23">
        <f t="shared" si="2324"/>
        <v>6</v>
      </c>
      <c r="P7634" s="23" t="str">
        <f t="shared" si="2325"/>
        <v>01110410Remedios</v>
      </c>
    </row>
    <row r="7635" spans="1:16" ht="15" hidden="1" customHeight="1">
      <c r="A7635" s="40" t="s">
        <v>642</v>
      </c>
      <c r="B7635" s="23" t="str">
        <f>IFERROR(VLOOKUP(A7635,hoja!$A$2:$E$970,4,FALSE),0)</f>
        <v>COSTA</v>
      </c>
      <c r="C7635" s="23" t="str">
        <f>IFERROR(VLOOKUP(A7635,hoja!$A$2:$E$1370,5,FALSE),0)</f>
        <v>BARRANQUILLA</v>
      </c>
      <c r="D7635" s="23" t="str">
        <f>IFERROR(VLOOKUP(A7635,hoja!A:D,3,FALSE),0)</f>
        <v>0111</v>
      </c>
      <c r="E7635" s="40" t="s">
        <v>650</v>
      </c>
      <c r="F7635" s="23" t="str">
        <f>IFERROR(VLOOKUP(E7635,hoja!$A$2:$E$970,4,FALSE),0)</f>
        <v>OCCIDENTE</v>
      </c>
      <c r="G7635" s="23" t="str">
        <f>IFERROR(VLOOKUP(E7635,hoja!$A$2:$E$970,5,FALSE),0)</f>
        <v>CALOTO</v>
      </c>
      <c r="H7635" s="103" t="str">
        <f>IFERROR(VLOOKUP(E7635,hoja!A:C,3,FALSE),0)</f>
        <v>0445</v>
      </c>
      <c r="I7635" s="24" t="str">
        <f t="shared" si="2322"/>
        <v>01110445</v>
      </c>
      <c r="K7635" s="23">
        <v>1184</v>
      </c>
      <c r="L7635" s="23" t="str">
        <f t="shared" si="2326"/>
        <v>NACIONAL</v>
      </c>
      <c r="M7635" t="s">
        <v>1238</v>
      </c>
      <c r="N7635" s="23" t="s">
        <v>622</v>
      </c>
      <c r="O7635" s="23">
        <f t="shared" si="2324"/>
        <v>6</v>
      </c>
      <c r="P7635" s="23" t="str">
        <f t="shared" si="2325"/>
        <v>01110445Remedios</v>
      </c>
    </row>
    <row r="7636" spans="1:16" ht="15" hidden="1" customHeight="1">
      <c r="A7636" s="40" t="s">
        <v>642</v>
      </c>
      <c r="B7636" s="23" t="str">
        <f>IFERROR(VLOOKUP(A7636,hoja!$A$2:$E$970,4,FALSE),0)</f>
        <v>COSTA</v>
      </c>
      <c r="C7636" s="23" t="str">
        <f>IFERROR(VLOOKUP(A7636,hoja!$A$2:$E$1370,5,FALSE),0)</f>
        <v>BARRANQUILLA</v>
      </c>
      <c r="D7636" s="23" t="str">
        <f>IFERROR(VLOOKUP(A7636,hoja!A:D,3,FALSE),0)</f>
        <v>0111</v>
      </c>
      <c r="E7636" s="40" t="s">
        <v>650</v>
      </c>
      <c r="F7636" s="23" t="str">
        <f>IFERROR(VLOOKUP(E7636,hoja!$A$2:$E$970,4,FALSE),0)</f>
        <v>OCCIDENTE</v>
      </c>
      <c r="G7636" s="23" t="str">
        <f>IFERROR(VLOOKUP(E7636,hoja!$A$2:$E$970,5,FALSE),0)</f>
        <v>CALOTO</v>
      </c>
      <c r="H7636" s="103" t="str">
        <f>IFERROR(VLOOKUP(E7636,hoja!A:C,3,FALSE),0)</f>
        <v>0445</v>
      </c>
      <c r="I7636" s="24" t="str">
        <f t="shared" si="2322"/>
        <v>01110445</v>
      </c>
      <c r="K7636" s="23">
        <v>1315</v>
      </c>
      <c r="L7636" s="23" t="str">
        <f t="shared" si="2326"/>
        <v>NACIONAL</v>
      </c>
      <c r="M7636" t="s">
        <v>696</v>
      </c>
      <c r="N7636" s="23" t="s">
        <v>622</v>
      </c>
      <c r="O7636" s="23">
        <f t="shared" si="2324"/>
        <v>6</v>
      </c>
      <c r="P7636" s="23" t="str">
        <f t="shared" si="2325"/>
        <v>01110445Magdalena Medio</v>
      </c>
    </row>
    <row r="7637" spans="1:16" ht="15" hidden="1" customHeight="1">
      <c r="A7637" s="26" t="s">
        <v>642</v>
      </c>
      <c r="B7637" s="23" t="str">
        <f>IFERROR(VLOOKUP(A7637,hoja!$A$2:$E$970,4,FALSE),0)</f>
        <v>COSTA</v>
      </c>
      <c r="C7637" s="23" t="str">
        <f>IFERROR(VLOOKUP(A7637,hoja!$A$2:$E$1370,5,FALSE),0)</f>
        <v>BARRANQUILLA</v>
      </c>
      <c r="D7637" s="23" t="str">
        <f>IFERROR(VLOOKUP(A7637,hoja!A:D,3,FALSE),0)</f>
        <v>0111</v>
      </c>
      <c r="E7637" s="23" t="s">
        <v>708</v>
      </c>
      <c r="F7637" s="23" t="str">
        <f>IFERROR(VLOOKUP(E7637,hoja!$A$2:$E$970,4,FALSE),0)</f>
        <v>OCCIDENTE</v>
      </c>
      <c r="G7637" s="23" t="str">
        <f>IFERROR(VLOOKUP(E7637,hoja!$A$2:$E$970,5,FALSE),0)</f>
        <v>JAMUNDÍ</v>
      </c>
      <c r="H7637" s="103" t="str">
        <f>IFERROR(VLOOKUP(E7637,hoja!A:C,3,FALSE),0)</f>
        <v>0358</v>
      </c>
      <c r="I7637" s="24" t="str">
        <f t="shared" si="2322"/>
        <v>01110358</v>
      </c>
      <c r="K7637" s="23">
        <v>1208</v>
      </c>
      <c r="L7637" s="23" t="str">
        <f t="shared" si="2326"/>
        <v>NACIONAL</v>
      </c>
      <c r="M7637" s="23" t="s">
        <v>1238</v>
      </c>
      <c r="N7637" s="23" t="s">
        <v>622</v>
      </c>
      <c r="O7637" s="23">
        <f t="shared" si="2324"/>
        <v>6</v>
      </c>
      <c r="P7637" s="23" t="str">
        <f t="shared" si="2325"/>
        <v>01110358Remedios</v>
      </c>
    </row>
    <row r="7638" spans="1:16" ht="15" hidden="1" customHeight="1">
      <c r="A7638" s="26" t="s">
        <v>642</v>
      </c>
      <c r="B7638" s="23" t="str">
        <f>IFERROR(VLOOKUP(A7638,hoja!$A$2:$E$970,4,FALSE),0)</f>
        <v>COSTA</v>
      </c>
      <c r="C7638" s="23" t="str">
        <f>IFERROR(VLOOKUP(A7638,hoja!$A$2:$E$1370,5,FALSE),0)</f>
        <v>BARRANQUILLA</v>
      </c>
      <c r="D7638" s="23" t="str">
        <f>IFERROR(VLOOKUP(A7638,hoja!A:D,3,FALSE),0)</f>
        <v>0111</v>
      </c>
      <c r="E7638" s="23" t="s">
        <v>708</v>
      </c>
      <c r="F7638" s="23" t="str">
        <f>IFERROR(VLOOKUP(E7638,hoja!$A$2:$E$970,4,FALSE),0)</f>
        <v>OCCIDENTE</v>
      </c>
      <c r="G7638" s="23" t="str">
        <f>IFERROR(VLOOKUP(E7638,hoja!$A$2:$E$970,5,FALSE),0)</f>
        <v>JAMUNDÍ</v>
      </c>
      <c r="H7638" s="103" t="str">
        <f>IFERROR(VLOOKUP(E7638,hoja!A:C,3,FALSE),0)</f>
        <v>0358</v>
      </c>
      <c r="I7638" s="24" t="str">
        <f t="shared" si="2322"/>
        <v>01110358</v>
      </c>
      <c r="K7638" s="23">
        <v>1339</v>
      </c>
      <c r="L7638" s="23" t="str">
        <f t="shared" si="2326"/>
        <v>NACIONAL</v>
      </c>
      <c r="M7638" s="23" t="s">
        <v>696</v>
      </c>
      <c r="N7638" s="23" t="s">
        <v>622</v>
      </c>
      <c r="O7638" s="23">
        <f t="shared" si="2324"/>
        <v>6</v>
      </c>
      <c r="P7638" s="23" t="str">
        <f t="shared" si="2325"/>
        <v>01110358Magdalena Medio</v>
      </c>
    </row>
    <row r="7639" spans="1:16" ht="15" hidden="1" customHeight="1">
      <c r="A7639" s="26" t="s">
        <v>642</v>
      </c>
      <c r="B7639" s="23" t="str">
        <f>IFERROR(VLOOKUP(A7639,hoja!$A$2:$E$970,4,FALSE),0)</f>
        <v>COSTA</v>
      </c>
      <c r="C7639" s="23" t="str">
        <f>IFERROR(VLOOKUP(A7639,hoja!$A$2:$E$1370,5,FALSE),0)</f>
        <v>BARRANQUILLA</v>
      </c>
      <c r="D7639" s="23" t="str">
        <f>IFERROR(VLOOKUP(A7639,hoja!A:D,3,FALSE),0)</f>
        <v>0111</v>
      </c>
      <c r="E7639" s="23" t="s">
        <v>665</v>
      </c>
      <c r="F7639" s="23" t="str">
        <f>IFERROR(VLOOKUP(E7639,hoja!$A$2:$E$970,4,FALSE),0)</f>
        <v>OCCIDENTE</v>
      </c>
      <c r="G7639" s="23" t="str">
        <f>IFERROR(VLOOKUP(E7639,hoja!$A$2:$E$970,5,FALSE),0)</f>
        <v>MANIZALES</v>
      </c>
      <c r="H7639" s="103" t="str">
        <f>IFERROR(VLOOKUP(E7639,hoja!A:C,3,FALSE),0)</f>
        <v>0145</v>
      </c>
      <c r="I7639" s="24" t="str">
        <f t="shared" si="2322"/>
        <v>01110145</v>
      </c>
      <c r="J7639" s="23">
        <v>51.016666666546371</v>
      </c>
      <c r="K7639" s="23">
        <v>948</v>
      </c>
      <c r="L7639" s="23" t="str">
        <f>IF(B7639=F7639,"REGIONAL","NACIONAL")</f>
        <v>NACIONAL</v>
      </c>
      <c r="M7639" s="23" t="s">
        <v>1238</v>
      </c>
      <c r="N7639" s="23" cm="1">
        <f t="array" aca="1" ref="N7639" ca="1">IFERROR(IF(M7639="Principal","LES_ACTIVE",LES_INACTIVE),0)</f>
        <v>0</v>
      </c>
      <c r="O7639" s="23">
        <f t="shared" si="2324"/>
        <v>8</v>
      </c>
      <c r="P7639" s="23" t="str">
        <f t="shared" si="2325"/>
        <v>01110145Remedios</v>
      </c>
    </row>
    <row r="7640" spans="1:16" ht="15" hidden="1" customHeight="1">
      <c r="A7640" s="26" t="s">
        <v>642</v>
      </c>
      <c r="B7640" s="23" t="str">
        <f>IFERROR(VLOOKUP(A7640,hoja!$A$2:$E$970,4,FALSE),0)</f>
        <v>COSTA</v>
      </c>
      <c r="C7640" s="23" t="str">
        <f>IFERROR(VLOOKUP(A7640,hoja!$A$2:$E$1370,5,FALSE),0)</f>
        <v>BARRANQUILLA</v>
      </c>
      <c r="D7640" s="23" t="str">
        <f>IFERROR(VLOOKUP(A7640,hoja!A:D,3,FALSE),0)</f>
        <v>0111</v>
      </c>
      <c r="E7640" s="23" t="s">
        <v>665</v>
      </c>
      <c r="F7640" s="23" t="str">
        <f>IFERROR(VLOOKUP(E7640,hoja!$A$2:$E$970,4,FALSE),0)</f>
        <v>OCCIDENTE</v>
      </c>
      <c r="G7640" s="23" t="str">
        <f>IFERROR(VLOOKUP(E7640,hoja!$A$2:$E$970,5,FALSE),0)</f>
        <v>MANIZALES</v>
      </c>
      <c r="H7640" s="103" t="str">
        <f>IFERROR(VLOOKUP(E7640,hoja!A:C,3,FALSE),0)</f>
        <v>0145</v>
      </c>
      <c r="I7640" s="24" t="str">
        <f t="shared" si="2322"/>
        <v>01110145</v>
      </c>
      <c r="J7640" s="23">
        <v>51.016666666546371</v>
      </c>
      <c r="K7640" s="23">
        <v>1030</v>
      </c>
      <c r="L7640" s="23" t="str">
        <f>IF(B7640=F7640,"REGIONAL","NACIONAL")</f>
        <v>NACIONAL</v>
      </c>
      <c r="M7640" s="23" t="s">
        <v>696</v>
      </c>
      <c r="N7640" s="23" cm="1">
        <f t="array" aca="1" ref="N7640" ca="1">IFERROR(IF(M7640="Principal","LES_ACTIVE",LES_INACTIVE),0)</f>
        <v>0</v>
      </c>
      <c r="O7640" s="23">
        <f t="shared" si="2324"/>
        <v>8</v>
      </c>
      <c r="P7640" s="23" t="str">
        <f t="shared" si="2325"/>
        <v>01110145Magdalena Medio</v>
      </c>
    </row>
    <row r="7641" spans="1:16" ht="15" hidden="1" customHeight="1">
      <c r="A7641" s="26" t="s">
        <v>642</v>
      </c>
      <c r="B7641" s="23" t="str">
        <f>IFERROR(VLOOKUP(A7641,hoja!$A$2:$E$970,4,FALSE),0)</f>
        <v>COSTA</v>
      </c>
      <c r="C7641" s="23" t="str">
        <f>IFERROR(VLOOKUP(A7641,hoja!$A$2:$E$1370,5,FALSE),0)</f>
        <v>BARRANQUILLA</v>
      </c>
      <c r="D7641" s="23" t="str">
        <f>IFERROR(VLOOKUP(A7641,hoja!A:D,3,FALSE),0)</f>
        <v>0111</v>
      </c>
      <c r="E7641" s="23" t="s">
        <v>733</v>
      </c>
      <c r="F7641" s="23" t="str">
        <f>IFERROR(VLOOKUP(E7641,hoja!$A$2:$E$970,4,FALSE),0)</f>
        <v>OCCIDENTE</v>
      </c>
      <c r="G7641" s="23" t="str">
        <f>IFERROR(VLOOKUP(E7641,hoja!$A$2:$E$970,5,FALSE),0)</f>
        <v>PASTO</v>
      </c>
      <c r="H7641" s="103" t="str">
        <f>IFERROR(VLOOKUP(E7641,hoja!A:C,3,FALSE),0)</f>
        <v>0395</v>
      </c>
      <c r="I7641" s="24" t="str">
        <f t="shared" si="2322"/>
        <v>01110395</v>
      </c>
      <c r="K7641" s="23">
        <v>1565</v>
      </c>
      <c r="L7641" s="23" t="str">
        <f t="shared" ref="L7641:L7642" si="2327">IF(B7641=F7641,"REGIONAL","NACIONAL")</f>
        <v>NACIONAL</v>
      </c>
      <c r="M7641" s="23" t="s">
        <v>1238</v>
      </c>
      <c r="N7641" s="23" cm="1">
        <f t="array" aca="1" ref="N7641" ca="1">IFERROR(IF(M7641="Principal","LES_ACTIVE",LES_INACTIVE),0)</f>
        <v>0</v>
      </c>
      <c r="O7641" s="23">
        <f>IF(K7641&lt;=250,25,IF(K7641&lt;=500,16,IF(K7641&lt;=800,12,IF(K7641&lt;=1100,8,IF(K7641&lt;=1400,6,IF(K7641&lt;=1760,5))))))</f>
        <v>5</v>
      </c>
      <c r="P7641" s="23" t="str">
        <f t="shared" si="2325"/>
        <v>01110395Remedios</v>
      </c>
    </row>
    <row r="7642" spans="1:16" ht="15" hidden="1" customHeight="1">
      <c r="A7642" s="26" t="s">
        <v>642</v>
      </c>
      <c r="B7642" s="23" t="str">
        <f>IFERROR(VLOOKUP(A7642,hoja!$A$2:$E$970,4,FALSE),0)</f>
        <v>COSTA</v>
      </c>
      <c r="C7642" s="23" t="str">
        <f>IFERROR(VLOOKUP(A7642,hoja!$A$2:$E$1370,5,FALSE),0)</f>
        <v>BARRANQUILLA</v>
      </c>
      <c r="D7642" s="23" t="str">
        <f>IFERROR(VLOOKUP(A7642,hoja!A:D,3,FALSE),0)</f>
        <v>0111</v>
      </c>
      <c r="E7642" s="23" t="s">
        <v>717</v>
      </c>
      <c r="F7642" s="23" t="str">
        <f>IFERROR(VLOOKUP(E7642,hoja!$A$2:$E$970,4,FALSE),0)</f>
        <v>OCCIDENTE</v>
      </c>
      <c r="G7642" s="23" t="str">
        <f>IFERROR(VLOOKUP(E7642,hoja!$A$2:$E$970,5,FALSE),0)</f>
        <v>POPAYÁN</v>
      </c>
      <c r="H7642" s="103" t="str">
        <f>IFERROR(VLOOKUP(E7642,hoja!A:C,3,FALSE),0)</f>
        <v>0126</v>
      </c>
      <c r="I7642" s="24" t="str">
        <f t="shared" si="2322"/>
        <v>01110126</v>
      </c>
      <c r="K7642" s="23">
        <v>1319</v>
      </c>
      <c r="L7642" s="23" t="str">
        <f t="shared" si="2327"/>
        <v>NACIONAL</v>
      </c>
      <c r="M7642" s="23" t="s">
        <v>1238</v>
      </c>
      <c r="N7642" s="23" cm="1">
        <f t="array" aca="1" ref="N7642" ca="1">IFERROR(IF(M7642="Principal","LES_ACTIVE",LES_INACTIVE),0)</f>
        <v>0</v>
      </c>
      <c r="O7642" s="23">
        <f t="shared" si="2324"/>
        <v>6</v>
      </c>
      <c r="P7642" s="23" t="str">
        <f t="shared" si="2325"/>
        <v>01110126Remedios</v>
      </c>
    </row>
    <row r="7643" spans="1:16" ht="15" hidden="1" customHeight="1">
      <c r="A7643" s="26" t="s">
        <v>642</v>
      </c>
      <c r="B7643" s="23" t="str">
        <f>IFERROR(VLOOKUP(A7643,hoja!$A$2:$E$970,4,FALSE),0)</f>
        <v>COSTA</v>
      </c>
      <c r="C7643" s="23" t="str">
        <f>IFERROR(VLOOKUP(A7643,hoja!$A$2:$E$1370,5,FALSE),0)</f>
        <v>BARRANQUILLA</v>
      </c>
      <c r="D7643" s="23" t="str">
        <f>IFERROR(VLOOKUP(A7643,hoja!A:D,3,FALSE),0)</f>
        <v>0111</v>
      </c>
      <c r="E7643" s="23" t="s">
        <v>717</v>
      </c>
      <c r="F7643" s="23" t="str">
        <f>IFERROR(VLOOKUP(E7643,hoja!$A$2:$E$970,4,FALSE),0)</f>
        <v>OCCIDENTE</v>
      </c>
      <c r="G7643" s="23" t="str">
        <f>IFERROR(VLOOKUP(E7643,hoja!$A$2:$E$970,5,FALSE),0)</f>
        <v>POPAYÁN</v>
      </c>
      <c r="H7643" s="103" t="str">
        <f>IFERROR(VLOOKUP(E7643,hoja!A:C,3,FALSE),0)</f>
        <v>0126</v>
      </c>
      <c r="I7643" s="24" t="str">
        <f t="shared" ref="I7643:I7650" si="2328">D7643&amp;H7643</f>
        <v>01110126</v>
      </c>
      <c r="K7643" s="23">
        <v>1389</v>
      </c>
      <c r="L7643" s="23" t="str">
        <f t="shared" ref="L7643:L7650" si="2329">IF(B7643=F7643,"REGIONAL","NACIONAL")</f>
        <v>NACIONAL</v>
      </c>
      <c r="M7643" s="23" t="s">
        <v>662</v>
      </c>
      <c r="N7643" s="23" cm="1">
        <f t="array" aca="1" ref="N7643" ca="1">IFERROR(IF(M7643="Principal","LES_ACTIVE",LES_INACTIVE),0)</f>
        <v>0</v>
      </c>
      <c r="O7643" s="23">
        <f t="shared" ref="O7643:O7650" si="2330">IF(K7643&lt;=250,25,IF(K7643&lt;=500,16,IF(K7643&lt;=800,12,IF(K7643&lt;=1100,8,IF(K7643&lt;=1400,6,IF(K7643&lt;=1700,5))))))</f>
        <v>6</v>
      </c>
      <c r="P7643" s="23" t="str">
        <f t="shared" ref="P7643:P7650" si="2331">D7643&amp;H7643&amp;M7643</f>
        <v>01110126Uraba</v>
      </c>
    </row>
    <row r="7644" spans="1:16" ht="15" hidden="1" customHeight="1">
      <c r="A7644" s="26" t="s">
        <v>645</v>
      </c>
      <c r="B7644" s="23" t="str">
        <f>IFERROR(VLOOKUP(A7644,hoja!$A$2:$E$970,4,FALSE),0)</f>
        <v>OCCIDENTE</v>
      </c>
      <c r="C7644" s="23" t="str">
        <f>IFERROR(VLOOKUP(A7644,hoja!$A$2:$E$1370,5,FALSE),0)</f>
        <v>CALI</v>
      </c>
      <c r="D7644" s="23" t="str">
        <f>IFERROR(VLOOKUP(A7644,hoja!A:D,3,FALSE),0)</f>
        <v>0410</v>
      </c>
      <c r="E7644" s="23" t="s">
        <v>642</v>
      </c>
      <c r="F7644" s="23" t="str">
        <f>IFERROR(VLOOKUP(E7644,hoja!$A$2:$E$970,4,FALSE),0)</f>
        <v>COSTA</v>
      </c>
      <c r="G7644" s="23" t="str">
        <f>IFERROR(VLOOKUP(E7644,hoja!$A$2:$E$970,5,FALSE),0)</f>
        <v>BARRANQUILLA</v>
      </c>
      <c r="H7644" s="103" t="str">
        <f>IFERROR(VLOOKUP(E7644,hoja!A:C,3,FALSE),0)</f>
        <v>0111</v>
      </c>
      <c r="I7644" s="24" t="str">
        <f t="shared" si="2328"/>
        <v>04100111</v>
      </c>
      <c r="K7644" s="23">
        <v>1278</v>
      </c>
      <c r="L7644" s="23" t="str">
        <f t="shared" si="2329"/>
        <v>NACIONAL</v>
      </c>
      <c r="M7644" s="23" t="s">
        <v>1238</v>
      </c>
      <c r="N7644" s="23" t="s">
        <v>622</v>
      </c>
      <c r="O7644" s="23">
        <f t="shared" si="2330"/>
        <v>6</v>
      </c>
      <c r="P7644" s="23" t="str">
        <f t="shared" si="2331"/>
        <v>04100111Remedios</v>
      </c>
    </row>
    <row r="7645" spans="1:16" ht="15" hidden="1" customHeight="1">
      <c r="A7645" s="26" t="s">
        <v>645</v>
      </c>
      <c r="B7645" s="23" t="str">
        <f>IFERROR(VLOOKUP(A7645,hoja!$A$2:$E$970,4,FALSE),0)</f>
        <v>OCCIDENTE</v>
      </c>
      <c r="C7645" s="23" t="str">
        <f>IFERROR(VLOOKUP(A7645,hoja!$A$2:$E$1370,5,FALSE),0)</f>
        <v>CALI</v>
      </c>
      <c r="D7645" s="23" t="str">
        <f>IFERROR(VLOOKUP(A7645,hoja!A:D,3,FALSE),0)</f>
        <v>0410</v>
      </c>
      <c r="E7645" s="23" t="s">
        <v>661</v>
      </c>
      <c r="F7645" s="23" t="str">
        <f>IFERROR(VLOOKUP(E7645,hoja!$A$2:$E$970,4,FALSE),0)</f>
        <v>COSTA</v>
      </c>
      <c r="G7645" s="23" t="str">
        <f>IFERROR(VLOOKUP(E7645,hoja!$A$2:$E$970,5,FALSE),0)</f>
        <v>CARTAGENA</v>
      </c>
      <c r="H7645" s="103" t="str">
        <f>IFERROR(VLOOKUP(E7645,hoja!A:C,3,FALSE),0)</f>
        <v>0113</v>
      </c>
      <c r="I7645" s="24" t="str">
        <f t="shared" si="2328"/>
        <v>04100113</v>
      </c>
      <c r="K7645" s="23">
        <v>1178</v>
      </c>
      <c r="L7645" s="23" t="str">
        <f t="shared" si="2329"/>
        <v>NACIONAL</v>
      </c>
      <c r="M7645" s="23" t="s">
        <v>1238</v>
      </c>
      <c r="N7645" s="23" t="s">
        <v>622</v>
      </c>
      <c r="O7645" s="23">
        <f t="shared" si="2330"/>
        <v>6</v>
      </c>
      <c r="P7645" s="23" t="str">
        <f t="shared" si="2331"/>
        <v>04100113Remedios</v>
      </c>
    </row>
    <row r="7646" spans="1:16" ht="15" hidden="1" customHeight="1">
      <c r="A7646" s="26" t="s">
        <v>645</v>
      </c>
      <c r="B7646" s="23" t="str">
        <f>IFERROR(VLOOKUP(A7646,hoja!$A$2:$E$970,4,FALSE),0)</f>
        <v>OCCIDENTE</v>
      </c>
      <c r="C7646" s="23" t="str">
        <f>IFERROR(VLOOKUP(A7646,hoja!$A$2:$E$1370,5,FALSE),0)</f>
        <v>CALI</v>
      </c>
      <c r="D7646" s="23" t="str">
        <f>IFERROR(VLOOKUP(A7646,hoja!A:D,3,FALSE),0)</f>
        <v>0410</v>
      </c>
      <c r="E7646" s="23" t="s">
        <v>667</v>
      </c>
      <c r="F7646" s="23" t="str">
        <f>IFERROR(VLOOKUP(E7646,hoja!$A$2:$E$970,4,FALSE),0)</f>
        <v>COSTA</v>
      </c>
      <c r="G7646" s="23" t="str">
        <f>IFERROR(VLOOKUP(E7646,hoja!$A$2:$E$970,5,FALSE),0)</f>
        <v>MONTERÍA</v>
      </c>
      <c r="H7646" s="103" t="str">
        <f>IFERROR(VLOOKUP(E7646,hoja!A:C,3,FALSE),0)</f>
        <v>0381</v>
      </c>
      <c r="I7646" s="24" t="str">
        <f t="shared" si="2328"/>
        <v>04100381</v>
      </c>
      <c r="K7646" s="23">
        <v>878</v>
      </c>
      <c r="L7646" s="23" t="str">
        <f t="shared" si="2329"/>
        <v>NACIONAL</v>
      </c>
      <c r="M7646" s="23" t="s">
        <v>1238</v>
      </c>
      <c r="N7646" s="23" t="s">
        <v>622</v>
      </c>
      <c r="O7646" s="23">
        <f t="shared" si="2330"/>
        <v>8</v>
      </c>
      <c r="P7646" s="23" t="str">
        <f t="shared" si="2331"/>
        <v>04100381Remedios</v>
      </c>
    </row>
    <row r="7647" spans="1:16" ht="15" hidden="1" customHeight="1">
      <c r="A7647" s="26" t="s">
        <v>645</v>
      </c>
      <c r="B7647" s="23" t="str">
        <f>IFERROR(VLOOKUP(A7647,hoja!$A$2:$E$970,4,FALSE),0)</f>
        <v>OCCIDENTE</v>
      </c>
      <c r="C7647" s="23" t="str">
        <f>IFERROR(VLOOKUP(A7647,hoja!$A$2:$E$1370,5,FALSE),0)</f>
        <v>CALI</v>
      </c>
      <c r="D7647" s="23" t="str">
        <f>IFERROR(VLOOKUP(A7647,hoja!A:D,3,FALSE),0)</f>
        <v>0410</v>
      </c>
      <c r="E7647" s="23" t="s">
        <v>666</v>
      </c>
      <c r="F7647" s="23" t="str">
        <f>IFERROR(VLOOKUP(E7647,hoja!$A$2:$E$970,4,FALSE),0)</f>
        <v>COSTA</v>
      </c>
      <c r="G7647" s="23" t="str">
        <f>IFERROR(VLOOKUP(E7647,hoja!$A$2:$E$970,5,FALSE),0)</f>
        <v>SINCELEJO</v>
      </c>
      <c r="H7647" s="103" t="str">
        <f>IFERROR(VLOOKUP(E7647,hoja!A:C,3,FALSE),0)</f>
        <v>0382</v>
      </c>
      <c r="I7647" s="24" t="str">
        <f t="shared" si="2328"/>
        <v>04100382</v>
      </c>
      <c r="K7647" s="23">
        <v>944</v>
      </c>
      <c r="L7647" s="23" t="str">
        <f t="shared" si="2329"/>
        <v>NACIONAL</v>
      </c>
      <c r="M7647" s="23" t="s">
        <v>1238</v>
      </c>
      <c r="N7647" s="23" t="s">
        <v>622</v>
      </c>
      <c r="O7647" s="23">
        <f t="shared" si="2330"/>
        <v>8</v>
      </c>
      <c r="P7647" s="23" t="str">
        <f t="shared" si="2331"/>
        <v>04100382Remedios</v>
      </c>
    </row>
    <row r="7648" spans="1:16" ht="15" hidden="1" customHeight="1">
      <c r="A7648" s="26" t="s">
        <v>650</v>
      </c>
      <c r="B7648" s="23" t="str">
        <f>IFERROR(VLOOKUP(A7648,hoja!$A$2:$E$970,4,FALSE),0)</f>
        <v>OCCIDENTE</v>
      </c>
      <c r="C7648" s="23" t="str">
        <f>IFERROR(VLOOKUP(A7648,hoja!$A$2:$E$1370,5,FALSE),0)</f>
        <v>CALOTO</v>
      </c>
      <c r="D7648" s="23" t="str">
        <f>IFERROR(VLOOKUP(A7648,hoja!A:D,3,FALSE),0)</f>
        <v>0445</v>
      </c>
      <c r="E7648" s="23" t="s">
        <v>642</v>
      </c>
      <c r="F7648" s="23" t="str">
        <f>IFERROR(VLOOKUP(E7648,hoja!$A$2:$E$970,4,FALSE),0)</f>
        <v>COSTA</v>
      </c>
      <c r="G7648" s="23" t="str">
        <f>IFERROR(VLOOKUP(E7648,hoja!$A$2:$E$970,5,FALSE),0)</f>
        <v>BARRANQUILLA</v>
      </c>
      <c r="H7648" s="103" t="str">
        <f>IFERROR(VLOOKUP(E7648,hoja!A:C,3,FALSE),0)</f>
        <v>0111</v>
      </c>
      <c r="I7648" s="24" t="str">
        <f t="shared" si="2328"/>
        <v>04450111</v>
      </c>
      <c r="K7648" s="23">
        <v>1187</v>
      </c>
      <c r="L7648" s="23" t="str">
        <f t="shared" si="2329"/>
        <v>NACIONAL</v>
      </c>
      <c r="M7648" s="23" t="s">
        <v>1238</v>
      </c>
      <c r="N7648" s="23" t="s">
        <v>622</v>
      </c>
      <c r="O7648" s="23">
        <f t="shared" si="2330"/>
        <v>6</v>
      </c>
      <c r="P7648" s="23" t="str">
        <f t="shared" si="2331"/>
        <v>04450111Remedios</v>
      </c>
    </row>
    <row r="7649" spans="1:16" ht="15" hidden="1" customHeight="1">
      <c r="A7649" s="26" t="s">
        <v>650</v>
      </c>
      <c r="B7649" s="23" t="str">
        <f>IFERROR(VLOOKUP(A7649,hoja!$A$2:$E$970,4,FALSE),0)</f>
        <v>OCCIDENTE</v>
      </c>
      <c r="C7649" s="23" t="str">
        <f>IFERROR(VLOOKUP(A7649,hoja!$A$2:$E$1370,5,FALSE),0)</f>
        <v>CALOTO</v>
      </c>
      <c r="D7649" s="23" t="str">
        <f>IFERROR(VLOOKUP(A7649,hoja!A:D,3,FALSE),0)</f>
        <v>0445</v>
      </c>
      <c r="E7649" s="23" t="s">
        <v>661</v>
      </c>
      <c r="F7649" s="23" t="str">
        <f>IFERROR(VLOOKUP(E7649,hoja!$A$2:$E$970,4,FALSE),0)</f>
        <v>COSTA</v>
      </c>
      <c r="G7649" s="23" t="str">
        <f>IFERROR(VLOOKUP(E7649,hoja!$A$2:$E$970,5,FALSE),0)</f>
        <v>CARTAGENA</v>
      </c>
      <c r="H7649" s="103" t="str">
        <f>IFERROR(VLOOKUP(E7649,hoja!A:C,3,FALSE),0)</f>
        <v>0113</v>
      </c>
      <c r="I7649" s="24" t="str">
        <f t="shared" si="2328"/>
        <v>04450113</v>
      </c>
      <c r="K7649" s="23">
        <v>1150</v>
      </c>
      <c r="L7649" s="23" t="str">
        <f t="shared" si="2329"/>
        <v>NACIONAL</v>
      </c>
      <c r="M7649" s="23" t="s">
        <v>1238</v>
      </c>
      <c r="N7649" s="23" t="s">
        <v>622</v>
      </c>
      <c r="O7649" s="23">
        <f t="shared" si="2330"/>
        <v>6</v>
      </c>
      <c r="P7649" s="23" t="str">
        <f t="shared" si="2331"/>
        <v>04450113Remedios</v>
      </c>
    </row>
    <row r="7650" spans="1:16" ht="15" hidden="1" customHeight="1">
      <c r="A7650" s="26" t="s">
        <v>650</v>
      </c>
      <c r="B7650" s="23" t="str">
        <f>IFERROR(VLOOKUP(A7650,hoja!$A$2:$E$970,4,FALSE),0)</f>
        <v>OCCIDENTE</v>
      </c>
      <c r="C7650" s="23" t="str">
        <f>IFERROR(VLOOKUP(A7650,hoja!$A$2:$E$1370,5,FALSE),0)</f>
        <v>CALOTO</v>
      </c>
      <c r="D7650" s="23" t="str">
        <f>IFERROR(VLOOKUP(A7650,hoja!A:D,3,FALSE),0)</f>
        <v>0445</v>
      </c>
      <c r="E7650" s="23" t="s">
        <v>698</v>
      </c>
      <c r="F7650" s="23" t="str">
        <f>IFERROR(VLOOKUP(E7650,hoja!$A$2:$E$970,4,FALSE),0)</f>
        <v>COSTA</v>
      </c>
      <c r="G7650" s="23" t="str">
        <f>IFERROR(VLOOKUP(E7650,hoja!$A$2:$E$970,5,FALSE),0)</f>
        <v>CAUCASIA</v>
      </c>
      <c r="H7650" s="103" t="str">
        <f>IFERROR(VLOOKUP(E7650,hoja!A:C,3,FALSE),0)</f>
        <v>0384</v>
      </c>
      <c r="I7650" s="24" t="str">
        <f t="shared" si="2328"/>
        <v>04450384</v>
      </c>
      <c r="K7650" s="23">
        <v>787</v>
      </c>
      <c r="L7650" s="23" t="str">
        <f t="shared" si="2329"/>
        <v>NACIONAL</v>
      </c>
      <c r="M7650" s="23" t="s">
        <v>1238</v>
      </c>
      <c r="N7650" s="23" cm="1">
        <f t="array" aca="1" ref="N7650" ca="1">IFERROR(IF(M7650="Principal","LES_ACTIVE",LES_INACTIVE),0)</f>
        <v>0</v>
      </c>
      <c r="O7650" s="23">
        <f t="shared" si="2330"/>
        <v>12</v>
      </c>
      <c r="P7650" s="23" t="str">
        <f t="shared" si="2331"/>
        <v>04450384Remedios</v>
      </c>
    </row>
    <row r="7651" spans="1:16" ht="15" hidden="1" customHeight="1">
      <c r="A7651" s="26" t="s">
        <v>650</v>
      </c>
      <c r="B7651" s="23" t="str">
        <f>IFERROR(VLOOKUP(A7651,hoja!$A$2:$E$970,4,FALSE),0)</f>
        <v>OCCIDENTE</v>
      </c>
      <c r="C7651" s="23" t="str">
        <f>IFERROR(VLOOKUP(A7651,hoja!$A$2:$E$1370,5,FALSE),0)</f>
        <v>CALOTO</v>
      </c>
      <c r="D7651" s="23" t="str">
        <f>IFERROR(VLOOKUP(A7651,hoja!A:D,3,FALSE),0)</f>
        <v>0445</v>
      </c>
      <c r="E7651" s="23" t="s">
        <v>698</v>
      </c>
      <c r="F7651" s="23" t="str">
        <f>IFERROR(VLOOKUP(E7651,hoja!$A$2:$E$970,4,FALSE),0)</f>
        <v>COSTA</v>
      </c>
      <c r="G7651" s="23" t="str">
        <f>IFERROR(VLOOKUP(E7651,hoja!$A$2:$E$970,5,FALSE),0)</f>
        <v>CAUCASIA</v>
      </c>
      <c r="H7651" s="103" t="str">
        <f>IFERROR(VLOOKUP(E7651,hoja!A:C,3,FALSE),0)</f>
        <v>0384</v>
      </c>
      <c r="I7651" s="24" t="str">
        <f t="shared" ref="I7651:I7657" si="2332">D7651&amp;H7651</f>
        <v>04450384</v>
      </c>
      <c r="K7651" s="23">
        <v>1048</v>
      </c>
      <c r="L7651" s="23" t="str">
        <f t="shared" ref="L7651:L7656" si="2333">IF(B7651=F7651,"REGIONAL","NACIONAL")</f>
        <v>NACIONAL</v>
      </c>
      <c r="M7651" s="23" t="s">
        <v>662</v>
      </c>
      <c r="N7651" s="23" cm="1">
        <f t="array" aca="1" ref="N7651" ca="1">IFERROR(IF(M7651="Principal","LES_ACTIVE",LES_INACTIVE),0)</f>
        <v>0</v>
      </c>
      <c r="O7651" s="23">
        <f t="shared" ref="O7651:O7657" si="2334">IF(K7651&lt;=250,25,IF(K7651&lt;=500,16,IF(K7651&lt;=800,12,IF(K7651&lt;=1100,8,IF(K7651&lt;=1400,6,IF(K7651&lt;=1700,5))))))</f>
        <v>8</v>
      </c>
      <c r="P7651" s="23" t="str">
        <f t="shared" ref="P7651:P7657" si="2335">D7651&amp;H7651&amp;M7651</f>
        <v>04450384Uraba</v>
      </c>
    </row>
    <row r="7652" spans="1:16" ht="15" hidden="1" customHeight="1">
      <c r="A7652" s="26" t="s">
        <v>650</v>
      </c>
      <c r="B7652" s="23" t="str">
        <f>IFERROR(VLOOKUP(A7652,hoja!$A$2:$E$970,4,FALSE),0)</f>
        <v>OCCIDENTE</v>
      </c>
      <c r="C7652" s="23" t="str">
        <f>IFERROR(VLOOKUP(A7652,hoja!$A$2:$E$1370,5,FALSE),0)</f>
        <v>CALOTO</v>
      </c>
      <c r="D7652" s="23" t="str">
        <f>IFERROR(VLOOKUP(A7652,hoja!A:D,3,FALSE),0)</f>
        <v>0445</v>
      </c>
      <c r="E7652" s="23" t="s">
        <v>667</v>
      </c>
      <c r="F7652" s="23" t="str">
        <f>IFERROR(VLOOKUP(E7652,hoja!$A$2:$E$970,4,FALSE),0)</f>
        <v>COSTA</v>
      </c>
      <c r="G7652" s="23" t="str">
        <f>IFERROR(VLOOKUP(E7652,hoja!$A$2:$E$970,5,FALSE),0)</f>
        <v>MONTERÍA</v>
      </c>
      <c r="H7652" s="103" t="str">
        <f>IFERROR(VLOOKUP(E7652,hoja!A:C,3,FALSE),0)</f>
        <v>0381</v>
      </c>
      <c r="I7652" s="24" t="str">
        <f t="shared" si="2332"/>
        <v>04450381</v>
      </c>
      <c r="J7652" s="23">
        <v>66.266666666662786</v>
      </c>
      <c r="K7652" s="23">
        <v>928</v>
      </c>
      <c r="L7652" s="23" t="str">
        <f t="shared" si="2333"/>
        <v>NACIONAL</v>
      </c>
      <c r="M7652" s="23" t="s">
        <v>662</v>
      </c>
      <c r="N7652" s="23" cm="1">
        <f t="array" aca="1" ref="N7652" ca="1">IFERROR(IF(M7652="Principal","LES_ACTIVE",LES_INACTIVE),0)</f>
        <v>0</v>
      </c>
      <c r="O7652" s="23">
        <f t="shared" si="2334"/>
        <v>8</v>
      </c>
      <c r="P7652" s="23" t="str">
        <f t="shared" si="2335"/>
        <v>04450381Uraba</v>
      </c>
    </row>
    <row r="7653" spans="1:16" ht="15" hidden="1" customHeight="1">
      <c r="A7653" s="26" t="s">
        <v>650</v>
      </c>
      <c r="B7653" s="23" t="str">
        <f>IFERROR(VLOOKUP(A7653,hoja!$A$2:$E$970,4,FALSE),0)</f>
        <v>OCCIDENTE</v>
      </c>
      <c r="C7653" s="23" t="str">
        <f>IFERROR(VLOOKUP(A7653,hoja!$A$2:$E$1370,5,FALSE),0)</f>
        <v>CALOTO</v>
      </c>
      <c r="D7653" s="23" t="str">
        <f>IFERROR(VLOOKUP(A7653,hoja!A:D,3,FALSE),0)</f>
        <v>0445</v>
      </c>
      <c r="E7653" s="23" t="s">
        <v>667</v>
      </c>
      <c r="F7653" s="23" t="str">
        <f>IFERROR(VLOOKUP(E7653,hoja!$A$2:$E$970,4,FALSE),0)</f>
        <v>COSTA</v>
      </c>
      <c r="G7653" s="23" t="str">
        <f>IFERROR(VLOOKUP(E7653,hoja!$A$2:$E$970,5,FALSE),0)</f>
        <v>MONTERÍA</v>
      </c>
      <c r="H7653" s="103" t="str">
        <f>IFERROR(VLOOKUP(E7653,hoja!A:C,3,FALSE),0)</f>
        <v>0381</v>
      </c>
      <c r="I7653" s="24" t="str">
        <f t="shared" si="2332"/>
        <v>04450381</v>
      </c>
      <c r="J7653" s="23">
        <v>66.266666666662786</v>
      </c>
      <c r="K7653" s="23">
        <v>905</v>
      </c>
      <c r="L7653" s="23" t="str">
        <f t="shared" si="2333"/>
        <v>NACIONAL</v>
      </c>
      <c r="M7653" s="23" t="s">
        <v>1238</v>
      </c>
      <c r="N7653" s="23" cm="1">
        <f t="array" aca="1" ref="N7653" ca="1">IFERROR(IF(M7653="Principal","LES_ACTIVE",LES_INACTIVE),0)</f>
        <v>0</v>
      </c>
      <c r="O7653" s="23">
        <f t="shared" si="2334"/>
        <v>8</v>
      </c>
      <c r="P7653" s="23" t="str">
        <f t="shared" si="2335"/>
        <v>04450381Remedios</v>
      </c>
    </row>
    <row r="7654" spans="1:16" ht="15" hidden="1" customHeight="1">
      <c r="A7654" s="26" t="s">
        <v>650</v>
      </c>
      <c r="B7654" s="23" t="str">
        <f>IFERROR(VLOOKUP(A7654,hoja!$A$2:$E$970,4,FALSE),0)</f>
        <v>OCCIDENTE</v>
      </c>
      <c r="C7654" s="23" t="str">
        <f>IFERROR(VLOOKUP(A7654,hoja!$A$2:$E$1370,5,FALSE),0)</f>
        <v>CALOTO</v>
      </c>
      <c r="D7654" s="23" t="str">
        <f>IFERROR(VLOOKUP(A7654,hoja!A:D,3,FALSE),0)</f>
        <v>0445</v>
      </c>
      <c r="E7654" s="23" t="s">
        <v>666</v>
      </c>
      <c r="F7654" s="23" t="str">
        <f>IFERROR(VLOOKUP(E7654,hoja!$A$2:$E$970,4,FALSE),0)</f>
        <v>COSTA</v>
      </c>
      <c r="G7654" s="23" t="str">
        <f>IFERROR(VLOOKUP(E7654,hoja!$A$2:$E$970,5,FALSE),0)</f>
        <v>SINCELEJO</v>
      </c>
      <c r="H7654" s="103" t="str">
        <f>IFERROR(VLOOKUP(E7654,hoja!A:C,3,FALSE),0)</f>
        <v>0382</v>
      </c>
      <c r="I7654" s="24" t="str">
        <f t="shared" si="2332"/>
        <v>04450382</v>
      </c>
      <c r="J7654" s="23">
        <v>68.183333333290648</v>
      </c>
      <c r="K7654" s="23">
        <v>972</v>
      </c>
      <c r="L7654" s="23" t="str">
        <f t="shared" si="2333"/>
        <v>NACIONAL</v>
      </c>
      <c r="M7654" s="23" t="s">
        <v>1238</v>
      </c>
      <c r="N7654" s="23" cm="1">
        <f t="array" aca="1" ref="N7654" ca="1">IFERROR(IF(M7654="Principal","LES_ACTIVE",LES_INACTIVE),0)</f>
        <v>0</v>
      </c>
      <c r="O7654" s="23">
        <f t="shared" si="2334"/>
        <v>8</v>
      </c>
      <c r="P7654" s="23" t="str">
        <f t="shared" si="2335"/>
        <v>04450382Remedios</v>
      </c>
    </row>
    <row r="7655" spans="1:16" ht="15" hidden="1" customHeight="1">
      <c r="A7655" s="26" t="s">
        <v>650</v>
      </c>
      <c r="B7655" s="23" t="str">
        <f>IFERROR(VLOOKUP(A7655,hoja!$A$2:$E$970,4,FALSE),0)</f>
        <v>OCCIDENTE</v>
      </c>
      <c r="C7655" s="23" t="str">
        <f>IFERROR(VLOOKUP(A7655,hoja!$A$2:$E$1370,5,FALSE),0)</f>
        <v>CALOTO</v>
      </c>
      <c r="D7655" s="23" t="str">
        <f>IFERROR(VLOOKUP(A7655,hoja!A:D,3,FALSE),0)</f>
        <v>0445</v>
      </c>
      <c r="E7655" s="23" t="s">
        <v>666</v>
      </c>
      <c r="F7655" s="23" t="str">
        <f>IFERROR(VLOOKUP(E7655,hoja!$A$2:$E$970,4,FALSE),0)</f>
        <v>COSTA</v>
      </c>
      <c r="G7655" s="23" t="str">
        <f>IFERROR(VLOOKUP(E7655,hoja!$A$2:$E$970,5,FALSE),0)</f>
        <v>SINCELEJO</v>
      </c>
      <c r="H7655" s="103" t="str">
        <f>IFERROR(VLOOKUP(E7655,hoja!A:C,3,FALSE),0)</f>
        <v>0382</v>
      </c>
      <c r="I7655" s="24" t="str">
        <f t="shared" si="2332"/>
        <v>04450382</v>
      </c>
      <c r="J7655" s="23">
        <v>68.183333333290648</v>
      </c>
      <c r="K7655" s="23">
        <v>1044</v>
      </c>
      <c r="L7655" s="23" t="str">
        <f t="shared" si="2333"/>
        <v>NACIONAL</v>
      </c>
      <c r="M7655" s="23" t="s">
        <v>662</v>
      </c>
      <c r="N7655" s="23" cm="1">
        <f t="array" aca="1" ref="N7655" ca="1">IFERROR(IF(M7655="Principal","LES_ACTIVE",LES_INACTIVE),0)</f>
        <v>0</v>
      </c>
      <c r="O7655" s="23">
        <f t="shared" si="2334"/>
        <v>8</v>
      </c>
      <c r="P7655" s="23" t="str">
        <f t="shared" si="2335"/>
        <v>04450382Uraba</v>
      </c>
    </row>
    <row r="7656" spans="1:16" ht="15" hidden="1" customHeight="1">
      <c r="A7656" s="26" t="s">
        <v>661</v>
      </c>
      <c r="B7656" s="23" t="str">
        <f>IFERROR(VLOOKUP(A7656,hoja!$A$2:$E$970,4,FALSE),0)</f>
        <v>COSTA</v>
      </c>
      <c r="C7656" s="23" t="str">
        <f>IFERROR(VLOOKUP(A7656,hoja!$A$2:$E$1370,5,FALSE),0)</f>
        <v>CARTAGENA</v>
      </c>
      <c r="D7656" s="23" t="str">
        <f>IFERROR(VLOOKUP(A7656,hoja!A:D,3,FALSE),0)</f>
        <v>0113</v>
      </c>
      <c r="E7656" s="23" t="s">
        <v>645</v>
      </c>
      <c r="F7656" s="23" t="str">
        <f>IFERROR(VLOOKUP(E7656,hoja!$A$2:$E$970,4,FALSE),0)</f>
        <v>OCCIDENTE</v>
      </c>
      <c r="G7656" s="23" t="str">
        <f>IFERROR(VLOOKUP(E7656,hoja!$A$2:$E$970,5,FALSE),0)</f>
        <v>CALI</v>
      </c>
      <c r="H7656" s="103" t="str">
        <f>IFERROR(VLOOKUP(E7656,hoja!A:C,3,FALSE),0)</f>
        <v>0410</v>
      </c>
      <c r="I7656" s="24" t="str">
        <f t="shared" si="2332"/>
        <v>01130410</v>
      </c>
      <c r="K7656" s="23">
        <v>1128</v>
      </c>
      <c r="L7656" s="23" t="str">
        <f t="shared" si="2333"/>
        <v>NACIONAL</v>
      </c>
      <c r="M7656" s="23" t="s">
        <v>1238</v>
      </c>
      <c r="N7656" s="23" t="s">
        <v>622</v>
      </c>
      <c r="O7656" s="23">
        <f t="shared" si="2334"/>
        <v>6</v>
      </c>
      <c r="P7656" s="23" t="str">
        <f t="shared" si="2335"/>
        <v>01130410Remedios</v>
      </c>
    </row>
    <row r="7657" spans="1:16" ht="15" hidden="1" customHeight="1">
      <c r="A7657" s="23" t="s">
        <v>661</v>
      </c>
      <c r="B7657" s="23" t="str">
        <f>IFERROR(VLOOKUP(A7657,hoja!$A$2:$E$970,4,FALSE),0)</f>
        <v>COSTA</v>
      </c>
      <c r="C7657" s="23" t="str">
        <f>IFERROR(VLOOKUP(A7657,hoja!$A$2:$E$1370,5,FALSE),0)</f>
        <v>CARTAGENA</v>
      </c>
      <c r="D7657" s="23" t="str">
        <f>IFERROR(VLOOKUP(A7657,hoja!A:D,3,FALSE),0)</f>
        <v>0113</v>
      </c>
      <c r="E7657" s="26" t="s">
        <v>650</v>
      </c>
      <c r="F7657" s="23" t="str">
        <f>IFERROR(VLOOKUP(E7657,hoja!$A$2:$E$970,4,FALSE),0)</f>
        <v>OCCIDENTE</v>
      </c>
      <c r="G7657" s="23" t="str">
        <f>IFERROR(VLOOKUP(E7657,hoja!$A$2:$E$970,5,FALSE),0)</f>
        <v>CALOTO</v>
      </c>
      <c r="H7657" s="103" t="str">
        <f>IFERROR(VLOOKUP(E7657,hoja!A:C,3,FALSE),0)</f>
        <v>0445</v>
      </c>
      <c r="I7657" s="24" t="str">
        <f t="shared" si="2332"/>
        <v>01130445</v>
      </c>
      <c r="K7657" s="23">
        <v>1159</v>
      </c>
      <c r="L7657" s="23" t="str">
        <f>IF(B7657=F7657,"REGIONAL","NACIONAL")</f>
        <v>NACIONAL</v>
      </c>
      <c r="M7657" s="23" t="s">
        <v>1238</v>
      </c>
      <c r="N7657" s="23" t="s">
        <v>622</v>
      </c>
      <c r="O7657" s="23">
        <f t="shared" si="2334"/>
        <v>6</v>
      </c>
      <c r="P7657" s="23" t="str">
        <f t="shared" si="2335"/>
        <v>01130445Remedios</v>
      </c>
    </row>
    <row r="7658" spans="1:16" ht="15" hidden="1" customHeight="1">
      <c r="A7658" s="23" t="s">
        <v>661</v>
      </c>
      <c r="B7658" s="23" t="str">
        <f>IFERROR(VLOOKUP(A7658,hoja!$A$2:$E$970,4,FALSE),0)</f>
        <v>COSTA</v>
      </c>
      <c r="C7658" s="23" t="str">
        <f>IFERROR(VLOOKUP(A7658,hoja!$A$2:$E$1370,5,FALSE),0)</f>
        <v>CARTAGENA</v>
      </c>
      <c r="D7658" s="23" t="str">
        <f>IFERROR(VLOOKUP(A7658,hoja!A:D,3,FALSE),0)</f>
        <v>0113</v>
      </c>
      <c r="E7658" s="26" t="s">
        <v>665</v>
      </c>
      <c r="F7658" s="23" t="str">
        <f>IFERROR(VLOOKUP(E7658,hoja!$A$2:$E$970,4,FALSE),0)</f>
        <v>OCCIDENTE</v>
      </c>
      <c r="G7658" s="23" t="str">
        <f>IFERROR(VLOOKUP(E7658,hoja!$A$2:$E$970,5,FALSE),0)</f>
        <v>MANIZALES</v>
      </c>
      <c r="H7658" s="103" t="str">
        <f>IFERROR(VLOOKUP(E7658,hoja!A:C,3,FALSE),0)</f>
        <v>0145</v>
      </c>
      <c r="I7658" s="24" t="str">
        <f t="shared" ref="I7658" si="2336">D7658&amp;H7658</f>
        <v>01130145</v>
      </c>
      <c r="K7658" s="23">
        <v>930</v>
      </c>
      <c r="L7658" s="23" t="str">
        <f>IF(B7658=F7658,"REGIONAL","NACIONAL")</f>
        <v>NACIONAL</v>
      </c>
      <c r="M7658" s="23" t="s">
        <v>662</v>
      </c>
      <c r="N7658" s="23" t="s">
        <v>622</v>
      </c>
      <c r="O7658" s="23">
        <f t="shared" ref="O7658" si="2337">IF(K7658&lt;=250,25,IF(K7658&lt;=500,16,IF(K7658&lt;=800,12,IF(K7658&lt;=1100,8,IF(K7658&lt;=1400,6,IF(K7658&lt;=1700,5))))))</f>
        <v>8</v>
      </c>
      <c r="P7658" s="23" t="str">
        <f t="shared" ref="P7658" si="2338">D7658&amp;H7658&amp;M7658</f>
        <v>01130145Uraba</v>
      </c>
    </row>
    <row r="7659" spans="1:16" ht="15" hidden="1" customHeight="1">
      <c r="A7659" s="23" t="s">
        <v>661</v>
      </c>
      <c r="B7659" s="23" t="str">
        <f>IFERROR(VLOOKUP(A7659,hoja!$A$2:$E$970,4,FALSE),0)</f>
        <v>COSTA</v>
      </c>
      <c r="C7659" s="23" t="str">
        <f>IFERROR(VLOOKUP(A7659,hoja!$A$2:$E$1370,5,FALSE),0)</f>
        <v>CARTAGENA</v>
      </c>
      <c r="D7659" s="23" t="str">
        <f>IFERROR(VLOOKUP(A7659,hoja!A:D,3,FALSE),0)</f>
        <v>0113</v>
      </c>
      <c r="E7659" s="26" t="s">
        <v>665</v>
      </c>
      <c r="F7659" s="23" t="str">
        <f>IFERROR(VLOOKUP(E7659,hoja!$A$2:$E$970,4,FALSE),0)</f>
        <v>OCCIDENTE</v>
      </c>
      <c r="G7659" s="23" t="str">
        <f>IFERROR(VLOOKUP(E7659,hoja!$A$2:$E$970,5,FALSE),0)</f>
        <v>MANIZALES</v>
      </c>
      <c r="H7659" s="103" t="str">
        <f>IFERROR(VLOOKUP(E7659,hoja!A:C,3,FALSE),0)</f>
        <v>0145</v>
      </c>
      <c r="I7659" s="24" t="str">
        <f t="shared" ref="I7659:I7661" si="2339">D7659&amp;H7659</f>
        <v>01130145</v>
      </c>
      <c r="K7659" s="23">
        <v>921</v>
      </c>
      <c r="L7659" s="23" t="str">
        <f>IF(B7659=F7659,"REGIONAL","NACIONAL")</f>
        <v>NACIONAL</v>
      </c>
      <c r="M7659" s="23" t="s">
        <v>1238</v>
      </c>
      <c r="N7659" s="23" t="s">
        <v>622</v>
      </c>
      <c r="O7659" s="23">
        <f t="shared" ref="O7659:O7661" si="2340">IF(K7659&lt;=250,25,IF(K7659&lt;=500,16,IF(K7659&lt;=800,12,IF(K7659&lt;=1100,8,IF(K7659&lt;=1400,6,IF(K7659&lt;=1700,5))))))</f>
        <v>8</v>
      </c>
      <c r="P7659" s="23" t="str">
        <f t="shared" ref="P7659:P7661" si="2341">D7659&amp;H7659&amp;M7659</f>
        <v>01130145Remedios</v>
      </c>
    </row>
    <row r="7660" spans="1:16" ht="15" hidden="1" customHeight="1">
      <c r="A7660" s="26" t="s">
        <v>661</v>
      </c>
      <c r="B7660" s="23" t="str">
        <f>IFERROR(VLOOKUP(A7660,hoja!$A$2:$E$970,4,FALSE),0)</f>
        <v>COSTA</v>
      </c>
      <c r="C7660" s="23" t="str">
        <f>IFERROR(VLOOKUP(A7660,hoja!$A$2:$E$1370,5,FALSE),0)</f>
        <v>CARTAGENA</v>
      </c>
      <c r="D7660" s="23" t="str">
        <f>IFERROR(VLOOKUP(A7660,hoja!A:D,3,FALSE),0)</f>
        <v>0113</v>
      </c>
      <c r="E7660" s="23" t="s">
        <v>672</v>
      </c>
      <c r="F7660" s="23" t="str">
        <f>IFERROR(VLOOKUP(E7660,hoja!$A$2:$E$970,4,FALSE),0)</f>
        <v>ANTIOQUIA</v>
      </c>
      <c r="G7660" s="23" t="str">
        <f>IFERROR(VLOOKUP(E7660,hoja!$A$2:$E$970,5,FALSE),0)</f>
        <v>MEDELLÍN</v>
      </c>
      <c r="H7660" s="103" t="str">
        <f>IFERROR(VLOOKUP(E7660,hoja!A:C,3,FALSE),0)</f>
        <v>0092</v>
      </c>
      <c r="I7660" s="24" t="str">
        <f t="shared" si="2339"/>
        <v>01130092</v>
      </c>
      <c r="K7660" s="23">
        <v>705</v>
      </c>
      <c r="L7660" s="23" t="str">
        <f t="shared" ref="L7660:L7661" si="2342">IF(B7660=F7660,"REGIONAL","NACIONAL")</f>
        <v>NACIONAL</v>
      </c>
      <c r="M7660" s="23" t="s">
        <v>1238</v>
      </c>
      <c r="N7660" s="23" t="s">
        <v>622</v>
      </c>
      <c r="O7660" s="23">
        <f t="shared" si="2340"/>
        <v>12</v>
      </c>
      <c r="P7660" s="23" t="str">
        <f t="shared" si="2341"/>
        <v>01130092Remedios</v>
      </c>
    </row>
    <row r="7661" spans="1:16" ht="15" hidden="1" customHeight="1">
      <c r="A7661" s="26" t="s">
        <v>661</v>
      </c>
      <c r="B7661" s="23" t="str">
        <f>IFERROR(VLOOKUP(A7661,hoja!$A$2:$E$970,4,FALSE),0)</f>
        <v>COSTA</v>
      </c>
      <c r="C7661" s="23" t="str">
        <f>IFERROR(VLOOKUP(A7661,hoja!$A$2:$E$1370,5,FALSE),0)</f>
        <v>CARTAGENA</v>
      </c>
      <c r="D7661" s="23" t="str">
        <f>IFERROR(VLOOKUP(A7661,hoja!A:D,3,FALSE),0)</f>
        <v>0113</v>
      </c>
      <c r="E7661" s="23" t="s">
        <v>644</v>
      </c>
      <c r="F7661" s="23" t="str">
        <f>IFERROR(VLOOKUP(E7661,hoja!$A$2:$E$970,4,FALSE),0)</f>
        <v>OCCIDENTE</v>
      </c>
      <c r="G7661" s="23" t="str">
        <f>IFERROR(VLOOKUP(E7661,hoja!$A$2:$E$970,5,FALSE),0)</f>
        <v>PEREIRA</v>
      </c>
      <c r="H7661" s="103" t="str">
        <f>IFERROR(VLOOKUP(E7661,hoja!A:C,3,FALSE),0)</f>
        <v>0198</v>
      </c>
      <c r="I7661" s="24" t="str">
        <f t="shared" si="2339"/>
        <v>01130198</v>
      </c>
      <c r="K7661" s="23">
        <v>949</v>
      </c>
      <c r="L7661" s="23" t="str">
        <f t="shared" si="2342"/>
        <v>NACIONAL</v>
      </c>
      <c r="M7661" s="23" t="s">
        <v>1238</v>
      </c>
      <c r="N7661" s="23" t="s">
        <v>622</v>
      </c>
      <c r="O7661" s="23">
        <f t="shared" si="2340"/>
        <v>8</v>
      </c>
      <c r="P7661" s="23" t="str">
        <f t="shared" si="2341"/>
        <v>01130198Remedios</v>
      </c>
    </row>
    <row r="7662" spans="1:16" ht="15" hidden="1" customHeight="1">
      <c r="A7662" s="26" t="s">
        <v>661</v>
      </c>
      <c r="B7662" s="23" t="str">
        <f>IFERROR(VLOOKUP(A7662,hoja!$A$2:$E$970,4,FALSE),0)</f>
        <v>COSTA</v>
      </c>
      <c r="C7662" s="23" t="str">
        <f>IFERROR(VLOOKUP(A7662,hoja!$A$2:$E$1370,5,FALSE),0)</f>
        <v>CARTAGENA</v>
      </c>
      <c r="D7662" s="23" t="str">
        <f>IFERROR(VLOOKUP(A7662,hoja!A:D,3,FALSE),0)</f>
        <v>0113</v>
      </c>
      <c r="E7662" s="23" t="s">
        <v>721</v>
      </c>
      <c r="F7662" s="23" t="str">
        <f>IFERROR(VLOOKUP(E7662,hoja!$A$2:$E$970,4,FALSE),0)</f>
        <v>ANTIOQUIA</v>
      </c>
      <c r="G7662" s="23" t="str">
        <f>IFERROR(VLOOKUP(E7662,hoja!$A$2:$E$970,5,FALSE),0)</f>
        <v>RIONEGRO</v>
      </c>
      <c r="H7662" s="103" t="str">
        <f>IFERROR(VLOOKUP(E7662,hoja!A:C,3,FALSE),0)</f>
        <v>0090</v>
      </c>
      <c r="I7662" s="24" t="str">
        <f t="shared" ref="I7662:I7663" si="2343">D7662&amp;H7662</f>
        <v>01130090</v>
      </c>
      <c r="K7662" s="23">
        <v>868</v>
      </c>
      <c r="L7662" s="23" t="str">
        <f t="shared" ref="L7662:L7663" si="2344">IF(B7662=F7662,"REGIONAL","NACIONAL")</f>
        <v>NACIONAL</v>
      </c>
      <c r="M7662" s="23" t="s">
        <v>662</v>
      </c>
      <c r="N7662" s="23" t="s">
        <v>622</v>
      </c>
      <c r="O7662" s="23">
        <f t="shared" ref="O7662:O7663" si="2345">IF(K7662&lt;=250,25,IF(K7662&lt;=500,16,IF(K7662&lt;=800,12,IF(K7662&lt;=1100,8,IF(K7662&lt;=1400,6,IF(K7662&lt;=1700,5))))))</f>
        <v>8</v>
      </c>
      <c r="P7662" s="23" t="str">
        <f t="shared" ref="P7662:P7663" si="2346">D7662&amp;H7662&amp;M7662</f>
        <v>01130090Uraba</v>
      </c>
    </row>
    <row r="7663" spans="1:16" ht="15" hidden="1" customHeight="1">
      <c r="A7663" s="26" t="s">
        <v>661</v>
      </c>
      <c r="B7663" s="23" t="str">
        <f>IFERROR(VLOOKUP(A7663,hoja!$A$2:$E$970,4,FALSE),0)</f>
        <v>COSTA</v>
      </c>
      <c r="C7663" s="23" t="str">
        <f>IFERROR(VLOOKUP(A7663,hoja!$A$2:$E$1370,5,FALSE),0)</f>
        <v>CARTAGENA</v>
      </c>
      <c r="D7663" s="23" t="str">
        <f>IFERROR(VLOOKUP(A7663,hoja!A:D,3,FALSE),0)</f>
        <v>0113</v>
      </c>
      <c r="E7663" s="23" t="s">
        <v>721</v>
      </c>
      <c r="F7663" s="23" t="str">
        <f>IFERROR(VLOOKUP(E7663,hoja!$A$2:$E$970,4,FALSE),0)</f>
        <v>ANTIOQUIA</v>
      </c>
      <c r="G7663" s="23" t="str">
        <f>IFERROR(VLOOKUP(E7663,hoja!$A$2:$E$970,5,FALSE),0)</f>
        <v>RIONEGRO</v>
      </c>
      <c r="H7663" s="103" t="str">
        <f>IFERROR(VLOOKUP(E7663,hoja!A:C,3,FALSE),0)</f>
        <v>0090</v>
      </c>
      <c r="I7663" s="24" t="str">
        <f t="shared" si="2343"/>
        <v>01130090</v>
      </c>
      <c r="K7663" s="23">
        <v>738</v>
      </c>
      <c r="L7663" s="23" t="str">
        <f t="shared" si="2344"/>
        <v>NACIONAL</v>
      </c>
      <c r="M7663" s="23" t="s">
        <v>1238</v>
      </c>
      <c r="N7663" s="23" t="s">
        <v>622</v>
      </c>
      <c r="O7663" s="23">
        <f t="shared" si="2345"/>
        <v>12</v>
      </c>
      <c r="P7663" s="23" t="str">
        <f t="shared" si="2346"/>
        <v>01130090Remedios</v>
      </c>
    </row>
    <row r="7664" spans="1:16" ht="15" hidden="1" customHeight="1">
      <c r="A7664" s="26" t="s">
        <v>661</v>
      </c>
      <c r="B7664" s="23" t="str">
        <f>IFERROR(VLOOKUP(A7664,hoja!$A$2:$E$970,4,FALSE),0)</f>
        <v>COSTA</v>
      </c>
      <c r="C7664" s="23" t="str">
        <f>IFERROR(VLOOKUP(A7664,hoja!$A$2:$E$1370,5,FALSE),0)</f>
        <v>CARTAGENA</v>
      </c>
      <c r="D7664" s="23" t="str">
        <f>IFERROR(VLOOKUP(A7664,hoja!A:D,3,FALSE),0)</f>
        <v>0113</v>
      </c>
      <c r="E7664" s="23" t="s">
        <v>721</v>
      </c>
      <c r="F7664" s="23" t="str">
        <f>IFERROR(VLOOKUP(E7664,hoja!$A$2:$E$970,4,FALSE),0)</f>
        <v>ANTIOQUIA</v>
      </c>
      <c r="G7664" s="23" t="str">
        <f>IFERROR(VLOOKUP(E7664,hoja!$A$2:$E$970,5,FALSE),0)</f>
        <v>RIONEGRO</v>
      </c>
      <c r="H7664" s="103" t="str">
        <f>IFERROR(VLOOKUP(E7664,hoja!A:C,3,FALSE),0)</f>
        <v>0090</v>
      </c>
      <c r="I7664" s="24" t="str">
        <f t="shared" ref="I7664:I7667" si="2347">D7664&amp;H7664</f>
        <v>01130090</v>
      </c>
      <c r="K7664" s="23">
        <v>691</v>
      </c>
      <c r="L7664" s="23" t="str">
        <f t="shared" ref="L7664" si="2348">IF(B7664=F7664,"REGIONAL","NACIONAL")</f>
        <v>NACIONAL</v>
      </c>
      <c r="M7664" s="23" t="s">
        <v>618</v>
      </c>
      <c r="N7664" s="23" t="s">
        <v>622</v>
      </c>
      <c r="O7664" s="23">
        <f t="shared" ref="O7664:O7667" si="2349">IF(K7664&lt;=250,25,IF(K7664&lt;=500,16,IF(K7664&lt;=800,12,IF(K7664&lt;=1100,8,IF(K7664&lt;=1400,6,IF(K7664&lt;=1700,5))))))</f>
        <v>12</v>
      </c>
      <c r="P7664" s="23" t="str">
        <f t="shared" ref="P7664:P7667" si="2350">D7664&amp;H7664&amp;M7664</f>
        <v>01130090Principal</v>
      </c>
    </row>
    <row r="7665" spans="1:16" ht="15" hidden="1" customHeight="1">
      <c r="A7665" s="26" t="s">
        <v>698</v>
      </c>
      <c r="B7665" s="23" t="str">
        <f>IFERROR(VLOOKUP(A7665,hoja!$A$2:$E$970,4,FALSE),0)</f>
        <v>COSTA</v>
      </c>
      <c r="C7665" s="23" t="str">
        <f>IFERROR(VLOOKUP(A7665,hoja!$A$2:$E$1370,5,FALSE),0)</f>
        <v>CAUCASIA</v>
      </c>
      <c r="D7665" s="23" t="str">
        <f>IFERROR(VLOOKUP(A7665,hoja!A:D,3,FALSE),0)</f>
        <v>0384</v>
      </c>
      <c r="E7665" s="23" t="s">
        <v>672</v>
      </c>
      <c r="F7665" s="23" t="str">
        <f>IFERROR(VLOOKUP(E7665,hoja!$A$2:$E$970,4,FALSE),0)</f>
        <v>ANTIOQUIA</v>
      </c>
      <c r="G7665" s="23" t="str">
        <f>IFERROR(VLOOKUP(E7665,hoja!$A$2:$E$970,5,FALSE),0)</f>
        <v>MEDELLÍN</v>
      </c>
      <c r="H7665" s="103" t="str">
        <f>IFERROR(VLOOKUP(E7665,hoja!A:C,3,FALSE),0)</f>
        <v>0092</v>
      </c>
      <c r="I7665" s="24" t="str">
        <f t="shared" si="2347"/>
        <v>03840092</v>
      </c>
      <c r="K7665" s="23">
        <v>333</v>
      </c>
      <c r="L7665" s="23" t="str">
        <f>IF(B7665=F7665,"REGIONAL","NACIONAL")</f>
        <v>NACIONAL</v>
      </c>
      <c r="M7665" s="23" t="s">
        <v>1238</v>
      </c>
      <c r="N7665" s="23" cm="1">
        <f t="array" aca="1" ref="N7665" ca="1">IFERROR(IF(M7665="Principal","LES_ACTIVE",LES_INACTIVE),0)</f>
        <v>0</v>
      </c>
      <c r="O7665" s="23">
        <f t="shared" si="2349"/>
        <v>16</v>
      </c>
      <c r="P7665" s="23" t="str">
        <f t="shared" si="2350"/>
        <v>03840092Remedios</v>
      </c>
    </row>
    <row r="7666" spans="1:16" ht="15" hidden="1" customHeight="1">
      <c r="A7666" s="26" t="s">
        <v>698</v>
      </c>
      <c r="B7666" s="23" t="str">
        <f>IFERROR(VLOOKUP(A7666,hoja!$A$2:$E$970,4,FALSE),0)</f>
        <v>COSTA</v>
      </c>
      <c r="C7666" s="23" t="str">
        <f>IFERROR(VLOOKUP(A7666,hoja!$A$2:$E$1370,5,FALSE),0)</f>
        <v>CAUCASIA</v>
      </c>
      <c r="D7666" s="23" t="str">
        <f>IFERROR(VLOOKUP(A7666,hoja!A:D,3,FALSE),0)</f>
        <v>0384</v>
      </c>
      <c r="E7666" s="23" t="s">
        <v>672</v>
      </c>
      <c r="F7666" s="23" t="str">
        <f>IFERROR(VLOOKUP(E7666,hoja!$A$2:$E$970,4,FALSE),0)</f>
        <v>ANTIOQUIA</v>
      </c>
      <c r="G7666" s="23" t="str">
        <f>IFERROR(VLOOKUP(E7666,hoja!$A$2:$E$970,5,FALSE),0)</f>
        <v>MEDELLÍN</v>
      </c>
      <c r="H7666" s="103" t="str">
        <f>IFERROR(VLOOKUP(E7666,hoja!A:C,3,FALSE),0)</f>
        <v>0092</v>
      </c>
      <c r="I7666" s="24" t="str">
        <f t="shared" si="2347"/>
        <v>03840092</v>
      </c>
      <c r="K7666" s="23">
        <v>652</v>
      </c>
      <c r="L7666" s="23" t="str">
        <f>IF(B7666=F7666,"REGIONAL","NACIONAL")</f>
        <v>NACIONAL</v>
      </c>
      <c r="M7666" s="23" t="s">
        <v>662</v>
      </c>
      <c r="N7666" s="23" cm="1">
        <f t="array" aca="1" ref="N7666" ca="1">IFERROR(IF(M7666="Principal","LES_ACTIVE",LES_INACTIVE),0)</f>
        <v>0</v>
      </c>
      <c r="O7666" s="23">
        <f t="shared" si="2349"/>
        <v>12</v>
      </c>
      <c r="P7666" s="23" t="str">
        <f t="shared" si="2350"/>
        <v>03840092Uraba</v>
      </c>
    </row>
    <row r="7667" spans="1:16" ht="15" hidden="1" customHeight="1">
      <c r="A7667" s="26" t="s">
        <v>665</v>
      </c>
      <c r="B7667" s="23" t="str">
        <f>IFERROR(VLOOKUP(A7667,hoja!$A$2:$E$970,4,FALSE),0)</f>
        <v>OCCIDENTE</v>
      </c>
      <c r="C7667" s="23" t="str">
        <f>IFERROR(VLOOKUP(A7667,hoja!$A$2:$E$1370,5,FALSE),0)</f>
        <v>MANIZALES</v>
      </c>
      <c r="D7667" s="23" t="str">
        <f>IFERROR(VLOOKUP(A7667,hoja!A:D,3,FALSE),0)</f>
        <v>0145</v>
      </c>
      <c r="E7667" s="23" t="s">
        <v>642</v>
      </c>
      <c r="F7667" s="23" t="str">
        <f>IFERROR(VLOOKUP(E7667,hoja!$A$2:$E$970,4,FALSE),0)</f>
        <v>COSTA</v>
      </c>
      <c r="G7667" s="23" t="str">
        <f>IFERROR(VLOOKUP(E7667,hoja!$A$2:$E$970,5,FALSE),0)</f>
        <v>BARRANQUILLA</v>
      </c>
      <c r="H7667" s="103" t="str">
        <f>IFERROR(VLOOKUP(E7667,hoja!A:C,3,FALSE),0)</f>
        <v>0111</v>
      </c>
      <c r="I7667" s="24" t="str">
        <f t="shared" si="2347"/>
        <v>01450111</v>
      </c>
      <c r="K7667" s="23">
        <v>1029</v>
      </c>
      <c r="L7667" s="23" t="str">
        <f>IF(B7667=F7667,"REGIONAL","NACIONAL")</f>
        <v>NACIONAL</v>
      </c>
      <c r="M7667" s="23" t="s">
        <v>662</v>
      </c>
      <c r="N7667" s="23" cm="1">
        <f t="array" aca="1" ref="N7667" ca="1">IFERROR(IF(M7667="Principal","LES_ACTIVE",LES_INACTIVE),0)</f>
        <v>0</v>
      </c>
      <c r="O7667" s="23">
        <f t="shared" si="2349"/>
        <v>8</v>
      </c>
      <c r="P7667" s="23" t="str">
        <f t="shared" si="2350"/>
        <v>01450111Uraba</v>
      </c>
    </row>
    <row r="7668" spans="1:16" ht="15" hidden="1" customHeight="1">
      <c r="A7668" s="26" t="s">
        <v>665</v>
      </c>
      <c r="B7668" s="23" t="str">
        <f>IFERROR(VLOOKUP(A7668,hoja!$A$2:$E$970,4,FALSE),0)</f>
        <v>OCCIDENTE</v>
      </c>
      <c r="C7668" s="23" t="str">
        <f>IFERROR(VLOOKUP(A7668,hoja!$A$2:$E$1370,5,FALSE),0)</f>
        <v>MANIZALES</v>
      </c>
      <c r="D7668" s="23" t="str">
        <f>IFERROR(VLOOKUP(A7668,hoja!A:D,3,FALSE),0)</f>
        <v>0145</v>
      </c>
      <c r="E7668" s="23" t="s">
        <v>642</v>
      </c>
      <c r="F7668" s="23" t="str">
        <f>IFERROR(VLOOKUP(E7668,hoja!$A$2:$E$970,4,FALSE),0)</f>
        <v>COSTA</v>
      </c>
      <c r="G7668" s="23" t="str">
        <f>IFERROR(VLOOKUP(E7668,hoja!$A$2:$E$970,5,FALSE),0)</f>
        <v>BARRANQUILLA</v>
      </c>
      <c r="H7668" s="103" t="str">
        <f>IFERROR(VLOOKUP(E7668,hoja!A:C,3,FALSE),0)</f>
        <v>0111</v>
      </c>
      <c r="I7668" s="24" t="str">
        <f t="shared" ref="I7668:I7670" si="2351">D7668&amp;H7668</f>
        <v>01450111</v>
      </c>
      <c r="K7668" s="23">
        <v>965</v>
      </c>
      <c r="L7668" s="23" t="str">
        <f>IF(B7668=F7668,"REGIONAL","NACIONAL")</f>
        <v>NACIONAL</v>
      </c>
      <c r="M7668" s="23" t="s">
        <v>1238</v>
      </c>
      <c r="N7668" s="23" cm="1">
        <f t="array" aca="1" ref="N7668" ca="1">IFERROR(IF(M7668="Principal","LES_ACTIVE",LES_INACTIVE),0)</f>
        <v>0</v>
      </c>
      <c r="O7668" s="23">
        <f t="shared" ref="O7668:O7673" si="2352">IF(K7668&lt;=250,25,IF(K7668&lt;=500,16,IF(K7668&lt;=800,12,IF(K7668&lt;=1100,8,IF(K7668&lt;=1400,6,IF(K7668&lt;=1700,5))))))</f>
        <v>8</v>
      </c>
      <c r="P7668" s="23" t="str">
        <f t="shared" ref="P7668:P7673" si="2353">D7668&amp;H7668&amp;M7668</f>
        <v>01450111Remedios</v>
      </c>
    </row>
    <row r="7669" spans="1:16" ht="15" hidden="1" customHeight="1">
      <c r="A7669" s="26" t="s">
        <v>665</v>
      </c>
      <c r="B7669" s="23" t="str">
        <f>IFERROR(VLOOKUP(A7669,hoja!$A$2:$E$970,4,FALSE),0)</f>
        <v>OCCIDENTE</v>
      </c>
      <c r="C7669" s="23" t="str">
        <f>IFERROR(VLOOKUP(A7669,hoja!$A$2:$E$1370,5,FALSE),0)</f>
        <v>MANIZALES</v>
      </c>
      <c r="D7669" s="23" t="str">
        <f>IFERROR(VLOOKUP(A7669,hoja!A:D,3,FALSE),0)</f>
        <v>0145</v>
      </c>
      <c r="E7669" s="23" t="s">
        <v>661</v>
      </c>
      <c r="F7669" s="23" t="str">
        <f>IFERROR(VLOOKUP(E7669,hoja!$A$2:$E$970,4,FALSE),0)</f>
        <v>COSTA</v>
      </c>
      <c r="G7669" s="23" t="str">
        <f>IFERROR(VLOOKUP(E7669,hoja!$A$2:$E$970,5,FALSE),0)</f>
        <v>CARTAGENA</v>
      </c>
      <c r="H7669" s="103" t="str">
        <f>IFERROR(VLOOKUP(E7669,hoja!A:C,3,FALSE),0)</f>
        <v>0113</v>
      </c>
      <c r="I7669" s="24" t="str">
        <f t="shared" si="2351"/>
        <v>01450113</v>
      </c>
      <c r="K7669" s="23">
        <v>921</v>
      </c>
      <c r="L7669" s="23" t="str">
        <f>IF(B7669=F7669,"REGIONAL","NACIONAL")</f>
        <v>NACIONAL</v>
      </c>
      <c r="M7669" s="23" t="s">
        <v>1238</v>
      </c>
      <c r="N7669" s="23" cm="1">
        <f t="array" aca="1" ref="N7669" ca="1">IFERROR(IF(M7669="Principal","LES_ACTIVE",LES_INACTIVE),0)</f>
        <v>0</v>
      </c>
      <c r="O7669" s="23">
        <f t="shared" si="2352"/>
        <v>8</v>
      </c>
      <c r="P7669" s="23" t="str">
        <f t="shared" si="2353"/>
        <v>01450113Remedios</v>
      </c>
    </row>
    <row r="7670" spans="1:16" ht="15" hidden="1" customHeight="1">
      <c r="A7670" s="26" t="s">
        <v>665</v>
      </c>
      <c r="B7670" s="23" t="str">
        <f>IFERROR(VLOOKUP(A7670,hoja!$A$2:$E$970,4,FALSE),0)</f>
        <v>OCCIDENTE</v>
      </c>
      <c r="C7670" s="23" t="str">
        <f>IFERROR(VLOOKUP(A7670,hoja!$A$2:$E$1370,5,FALSE),0)</f>
        <v>MANIZALES</v>
      </c>
      <c r="D7670" s="23" t="str">
        <f>IFERROR(VLOOKUP(A7670,hoja!A:D,3,FALSE),0)</f>
        <v>0145</v>
      </c>
      <c r="E7670" s="23" t="s">
        <v>661</v>
      </c>
      <c r="F7670" s="23" t="str">
        <f>IFERROR(VLOOKUP(E7670,hoja!$A$2:$E$970,4,FALSE),0)</f>
        <v>COSTA</v>
      </c>
      <c r="G7670" s="23" t="str">
        <f>IFERROR(VLOOKUP(E7670,hoja!$A$2:$E$970,5,FALSE),0)</f>
        <v>CARTAGENA</v>
      </c>
      <c r="H7670" s="103" t="str">
        <f>IFERROR(VLOOKUP(E7670,hoja!A:C,3,FALSE),0)</f>
        <v>0113</v>
      </c>
      <c r="I7670" s="24" t="str">
        <f t="shared" si="2351"/>
        <v>01450113</v>
      </c>
      <c r="K7670" s="23">
        <v>993</v>
      </c>
      <c r="L7670" s="23" t="str">
        <f>IF(B7670=F7670,"REGIONAL","NACIONAL")</f>
        <v>NACIONAL</v>
      </c>
      <c r="M7670" s="23" t="s">
        <v>662</v>
      </c>
      <c r="N7670" s="23" cm="1">
        <f t="array" aca="1" ref="N7670" ca="1">IFERROR(IF(M7670="Principal","LES_ACTIVE",LES_INACTIVE),0)</f>
        <v>0</v>
      </c>
      <c r="O7670" s="23">
        <f t="shared" si="2352"/>
        <v>8</v>
      </c>
      <c r="P7670" s="23" t="str">
        <f t="shared" si="2353"/>
        <v>01450113Uraba</v>
      </c>
    </row>
    <row r="7671" spans="1:16" ht="15" hidden="1" customHeight="1">
      <c r="A7671" s="26" t="s">
        <v>672</v>
      </c>
      <c r="B7671" s="23" t="str">
        <f>IFERROR(VLOOKUP(A7671,hoja!$A$2:$E$970,4,FALSE),0)</f>
        <v>ANTIOQUIA</v>
      </c>
      <c r="C7671" s="23" t="str">
        <f>IFERROR(VLOOKUP(A7671,hoja!$A$2:$E$1370,5,FALSE),0)</f>
        <v>MEDELLÍN</v>
      </c>
      <c r="D7671" s="23" t="str">
        <f>IFERROR(VLOOKUP(A7671,hoja!A:D,3,FALSE),0)</f>
        <v>0092</v>
      </c>
      <c r="E7671" s="23" t="s">
        <v>642</v>
      </c>
      <c r="F7671" s="23" t="str">
        <f>IFERROR(VLOOKUP(E7671,hoja!$A$2:$E$970,4,FALSE),0)</f>
        <v>COSTA</v>
      </c>
      <c r="G7671" s="23" t="str">
        <f>IFERROR(VLOOKUP(E7671,hoja!$A$2:$E$970,5,FALSE),0)</f>
        <v>BARRANQUILLA</v>
      </c>
      <c r="H7671" s="103" t="str">
        <f>IFERROR(VLOOKUP(E7671,hoja!A:C,3,FALSE),0)</f>
        <v>0111</v>
      </c>
      <c r="I7671" s="24" t="str">
        <f>D7671&amp;H7671</f>
        <v>00920111</v>
      </c>
      <c r="K7671" s="23">
        <v>734</v>
      </c>
      <c r="L7671" s="23" t="str">
        <f t="shared" ref="L7671:L7673" si="2354">IF(B7671=F7671,"REGIONAL","NACIONAL")</f>
        <v>NACIONAL</v>
      </c>
      <c r="M7671" s="23" t="s">
        <v>1238</v>
      </c>
      <c r="N7671" s="23" t="s">
        <v>622</v>
      </c>
      <c r="O7671" s="23">
        <f t="shared" si="2352"/>
        <v>12</v>
      </c>
      <c r="P7671" s="23" t="str">
        <f t="shared" si="2353"/>
        <v>00920111Remedios</v>
      </c>
    </row>
    <row r="7672" spans="1:16" ht="15" hidden="1" customHeight="1">
      <c r="A7672" s="26" t="s">
        <v>672</v>
      </c>
      <c r="B7672" s="23" t="str">
        <f>IFERROR(VLOOKUP(A7672,hoja!$A$2:$E$970,4,FALSE),0)</f>
        <v>ANTIOQUIA</v>
      </c>
      <c r="C7672" s="23" t="str">
        <f>IFERROR(VLOOKUP(A7672,hoja!$A$2:$E$1370,5,FALSE),0)</f>
        <v>MEDELLÍN</v>
      </c>
      <c r="D7672" s="23" t="str">
        <f>IFERROR(VLOOKUP(A7672,hoja!A:D,3,FALSE),0)</f>
        <v>0092</v>
      </c>
      <c r="E7672" s="23" t="s">
        <v>661</v>
      </c>
      <c r="F7672" s="23" t="str">
        <f>IFERROR(VLOOKUP(E7672,hoja!$A$2:$E$970,4,FALSE),0)</f>
        <v>COSTA</v>
      </c>
      <c r="G7672" s="23" t="str">
        <f>IFERROR(VLOOKUP(E7672,hoja!$A$2:$E$970,5,FALSE),0)</f>
        <v>CARTAGENA</v>
      </c>
      <c r="H7672" s="103" t="str">
        <f>IFERROR(VLOOKUP(E7672,hoja!A:C,3,FALSE),0)</f>
        <v>0113</v>
      </c>
      <c r="I7672" s="24" t="str">
        <f t="shared" ref="I7672:I7673" si="2355">D7672&amp;H7672</f>
        <v>00920113</v>
      </c>
      <c r="J7672" s="23">
        <v>48.033333333267365</v>
      </c>
      <c r="K7672" s="23">
        <v>818</v>
      </c>
      <c r="L7672" s="23" t="str">
        <f t="shared" si="2354"/>
        <v>NACIONAL</v>
      </c>
      <c r="M7672" s="23" t="s">
        <v>662</v>
      </c>
      <c r="N7672" s="23" cm="1">
        <f t="array" aca="1" ref="N7672" ca="1">IFERROR(IF(M7672="Principal","LES_ACTIVE",LES_INACTIVE),0)</f>
        <v>0</v>
      </c>
      <c r="O7672" s="23">
        <f t="shared" si="2352"/>
        <v>8</v>
      </c>
      <c r="P7672" s="23" t="str">
        <f t="shared" si="2353"/>
        <v>00920113Uraba</v>
      </c>
    </row>
    <row r="7673" spans="1:16" ht="15" hidden="1" customHeight="1">
      <c r="A7673" s="26" t="s">
        <v>672</v>
      </c>
      <c r="B7673" s="23" t="str">
        <f>IFERROR(VLOOKUP(A7673,hoja!$A$2:$E$970,4,FALSE),0)</f>
        <v>ANTIOQUIA</v>
      </c>
      <c r="C7673" s="23" t="str">
        <f>IFERROR(VLOOKUP(A7673,hoja!$A$2:$E$1370,5,FALSE),0)</f>
        <v>MEDELLÍN</v>
      </c>
      <c r="D7673" s="23" t="str">
        <f>IFERROR(VLOOKUP(A7673,hoja!A:D,3,FALSE),0)</f>
        <v>0092</v>
      </c>
      <c r="E7673" s="23" t="s">
        <v>661</v>
      </c>
      <c r="F7673" s="23" t="str">
        <f>IFERROR(VLOOKUP(E7673,hoja!$A$2:$E$970,4,FALSE),0)</f>
        <v>COSTA</v>
      </c>
      <c r="G7673" s="23" t="str">
        <f>IFERROR(VLOOKUP(E7673,hoja!$A$2:$E$970,5,FALSE),0)</f>
        <v>CARTAGENA</v>
      </c>
      <c r="H7673" s="103" t="str">
        <f>IFERROR(VLOOKUP(E7673,hoja!A:C,3,FALSE),0)</f>
        <v>0113</v>
      </c>
      <c r="I7673" s="24" t="str">
        <f t="shared" si="2355"/>
        <v>00920113</v>
      </c>
      <c r="J7673" s="23">
        <v>48.033333333267365</v>
      </c>
      <c r="K7673" s="23">
        <v>706</v>
      </c>
      <c r="L7673" s="23" t="str">
        <f t="shared" si="2354"/>
        <v>NACIONAL</v>
      </c>
      <c r="M7673" s="23" t="s">
        <v>1238</v>
      </c>
      <c r="N7673" s="23" cm="1">
        <f t="array" aca="1" ref="N7673" ca="1">IFERROR(IF(M7673="Principal","LES_ACTIVE",LES_INACTIVE),0)</f>
        <v>0</v>
      </c>
      <c r="O7673" s="23">
        <f t="shared" si="2352"/>
        <v>12</v>
      </c>
      <c r="P7673" s="23" t="str">
        <f t="shared" si="2353"/>
        <v>00920113Remedios</v>
      </c>
    </row>
    <row r="7674" spans="1:16" ht="15" hidden="1" customHeight="1">
      <c r="A7674" s="26" t="s">
        <v>672</v>
      </c>
      <c r="B7674" s="23" t="str">
        <f>IFERROR(VLOOKUP(A7674,hoja!$A$2:$E$970,4,FALSE),0)</f>
        <v>ANTIOQUIA</v>
      </c>
      <c r="C7674" s="23" t="str">
        <f>IFERROR(VLOOKUP(A7674,hoja!$A$2:$E$1370,5,FALSE),0)</f>
        <v>MEDELLÍN</v>
      </c>
      <c r="D7674" s="23" t="str">
        <f>IFERROR(VLOOKUP(A7674,hoja!A:D,3,FALSE),0)</f>
        <v>0092</v>
      </c>
      <c r="E7674" s="23" t="s">
        <v>661</v>
      </c>
      <c r="F7674" s="23" t="str">
        <f>IFERROR(VLOOKUP(E7674,hoja!$A$2:$E$970,4,FALSE),0)</f>
        <v>COSTA</v>
      </c>
      <c r="G7674" s="23" t="str">
        <f>IFERROR(VLOOKUP(E7674,hoja!$A$2:$E$970,5,FALSE),0)</f>
        <v>CARTAGENA</v>
      </c>
      <c r="H7674" s="103" t="str">
        <f>IFERROR(VLOOKUP(E7674,hoja!A:C,3,FALSE),0)</f>
        <v>0113</v>
      </c>
      <c r="I7674" s="24" t="str">
        <f t="shared" ref="I7674:I7677" si="2356">D7674&amp;H7674</f>
        <v>00920113</v>
      </c>
      <c r="J7674" s="23">
        <v>48.033333333267365</v>
      </c>
      <c r="K7674" s="23">
        <v>1001</v>
      </c>
      <c r="L7674" s="23" t="str">
        <f t="shared" ref="L7674:L7676" si="2357">IF(B7674=F7674,"REGIONAL","NACIONAL")</f>
        <v>NACIONAL</v>
      </c>
      <c r="M7674" s="23" t="s">
        <v>696</v>
      </c>
      <c r="N7674" s="23" cm="1">
        <f t="array" aca="1" ref="N7674" ca="1">IFERROR(IF(M7674="Principal","LES_ACTIVE",LES_INACTIVE),0)</f>
        <v>0</v>
      </c>
      <c r="O7674" s="23">
        <f t="shared" ref="O7674:O7677" si="2358">IF(K7674&lt;=250,25,IF(K7674&lt;=500,16,IF(K7674&lt;=800,12,IF(K7674&lt;=1100,8,IF(K7674&lt;=1400,6,IF(K7674&lt;=1700,5))))))</f>
        <v>8</v>
      </c>
      <c r="P7674" s="23" t="str">
        <f t="shared" ref="P7674:P7677" si="2359">D7674&amp;H7674&amp;M7674</f>
        <v>00920113Magdalena Medio</v>
      </c>
    </row>
    <row r="7675" spans="1:16" ht="15" hidden="1" customHeight="1">
      <c r="A7675" s="26" t="s">
        <v>672</v>
      </c>
      <c r="B7675" s="23" t="str">
        <f>IFERROR(VLOOKUP(A7675,hoja!$A$2:$E$970,4,FALSE),0)</f>
        <v>ANTIOQUIA</v>
      </c>
      <c r="C7675" s="23" t="str">
        <f>IFERROR(VLOOKUP(A7675,hoja!$A$2:$E$1370,5,FALSE),0)</f>
        <v>MEDELLÍN</v>
      </c>
      <c r="D7675" s="23" t="str">
        <f>IFERROR(VLOOKUP(A7675,hoja!A:D,3,FALSE),0)</f>
        <v>0092</v>
      </c>
      <c r="E7675" s="23" t="s">
        <v>667</v>
      </c>
      <c r="F7675" s="23" t="str">
        <f>IFERROR(VLOOKUP(E7675,hoja!$A$2:$E$970,4,FALSE),0)</f>
        <v>COSTA</v>
      </c>
      <c r="G7675" s="23" t="str">
        <f>IFERROR(VLOOKUP(E7675,hoja!$A$2:$E$970,5,FALSE),0)</f>
        <v>MONTERÍA</v>
      </c>
      <c r="H7675" s="103" t="str">
        <f>IFERROR(VLOOKUP(E7675,hoja!A:C,3,FALSE),0)</f>
        <v>0381</v>
      </c>
      <c r="I7675" s="24" t="str">
        <f t="shared" si="2356"/>
        <v>00920381</v>
      </c>
      <c r="K7675" s="23">
        <v>460</v>
      </c>
      <c r="L7675" s="23" t="str">
        <f t="shared" si="2357"/>
        <v>NACIONAL</v>
      </c>
      <c r="M7675" s="23" t="s">
        <v>1238</v>
      </c>
      <c r="N7675" s="23" t="s">
        <v>622</v>
      </c>
      <c r="O7675" s="23">
        <f t="shared" si="2358"/>
        <v>16</v>
      </c>
      <c r="P7675" s="23" t="str">
        <f t="shared" si="2359"/>
        <v>00920381Remedios</v>
      </c>
    </row>
    <row r="7676" spans="1:16" ht="15" hidden="1" customHeight="1">
      <c r="A7676" s="26" t="s">
        <v>672</v>
      </c>
      <c r="B7676" s="23" t="str">
        <f>IFERROR(VLOOKUP(A7676,hoja!$A$2:$E$970,4,FALSE),0)</f>
        <v>ANTIOQUIA</v>
      </c>
      <c r="C7676" s="23" t="str">
        <f>IFERROR(VLOOKUP(A7676,hoja!$A$2:$E$1370,5,FALSE),0)</f>
        <v>MEDELLÍN</v>
      </c>
      <c r="D7676" s="23" t="str">
        <f>IFERROR(VLOOKUP(A7676,hoja!A:D,3,FALSE),0)</f>
        <v>0092</v>
      </c>
      <c r="E7676" s="23" t="s">
        <v>666</v>
      </c>
      <c r="F7676" s="23" t="str">
        <f>IFERROR(VLOOKUP(E7676,hoja!$A$2:$E$970,4,FALSE),0)</f>
        <v>COSTA</v>
      </c>
      <c r="G7676" s="23" t="str">
        <f>IFERROR(VLOOKUP(E7676,hoja!$A$2:$E$970,5,FALSE),0)</f>
        <v>SINCELEJO</v>
      </c>
      <c r="H7676" s="103" t="str">
        <f>IFERROR(VLOOKUP(E7676,hoja!A:C,3,FALSE),0)</f>
        <v>0382</v>
      </c>
      <c r="I7676" s="24" t="str">
        <f t="shared" si="2356"/>
        <v>00920382</v>
      </c>
      <c r="K7676" s="23">
        <v>519</v>
      </c>
      <c r="L7676" s="23" t="str">
        <f t="shared" si="2357"/>
        <v>NACIONAL</v>
      </c>
      <c r="M7676" s="23" t="s">
        <v>1238</v>
      </c>
      <c r="N7676" s="23" t="s">
        <v>622</v>
      </c>
      <c r="O7676" s="23">
        <f t="shared" si="2358"/>
        <v>12</v>
      </c>
      <c r="P7676" s="23" t="str">
        <f t="shared" si="2359"/>
        <v>00920382Remedios</v>
      </c>
    </row>
    <row r="7677" spans="1:16" ht="15" hidden="1" customHeight="1">
      <c r="A7677" s="26" t="s">
        <v>845</v>
      </c>
      <c r="B7677" s="23" t="str">
        <f>IFERROR(VLOOKUP(A7677,hoja!$A$2:$E$970,4,FALSE),0)</f>
        <v>OCCIDENTE</v>
      </c>
      <c r="C7677" s="23" t="str">
        <f>IFERROR(VLOOKUP(A7677,hoja!$A$2:$E$1370,5,FALSE),0)</f>
        <v>CALOTO</v>
      </c>
      <c r="D7677" s="23" t="str">
        <f>IFERROR(VLOOKUP(A7677,hoja!A:D,3,FALSE),0)</f>
        <v>0054</v>
      </c>
      <c r="E7677" s="23" t="s">
        <v>642</v>
      </c>
      <c r="F7677" s="23" t="str">
        <f>IFERROR(VLOOKUP(E7677,hoja!$A$2:$E$970,4,FALSE),0)</f>
        <v>COSTA</v>
      </c>
      <c r="G7677" s="23" t="str">
        <f>IFERROR(VLOOKUP(E7677,hoja!$A$2:$E$970,5,FALSE),0)</f>
        <v>BARRANQUILLA</v>
      </c>
      <c r="H7677" s="103" t="str">
        <f>IFERROR(VLOOKUP(E7677,hoja!A:C,3,FALSE),0)</f>
        <v>0111</v>
      </c>
      <c r="I7677" s="24" t="str">
        <f t="shared" si="2356"/>
        <v>00540111</v>
      </c>
      <c r="K7677" s="23">
        <v>1183</v>
      </c>
      <c r="L7677" s="23" t="str">
        <f>IF(B7677=F7677,"REGIONAL","NACIONAL")</f>
        <v>NACIONAL</v>
      </c>
      <c r="M7677" s="23" t="s">
        <v>1238</v>
      </c>
      <c r="N7677" s="23" cm="1">
        <f t="array" aca="1" ref="N7677" ca="1">IFERROR(IF(M7677="Principal","LES_ACTIVE",LES_INACTIVE),0)</f>
        <v>0</v>
      </c>
      <c r="O7677" s="23">
        <f t="shared" si="2358"/>
        <v>6</v>
      </c>
      <c r="P7677" s="23" t="str">
        <f t="shared" si="2359"/>
        <v>00540111Remedios</v>
      </c>
    </row>
    <row r="7678" spans="1:16" ht="15" hidden="1" customHeight="1">
      <c r="A7678" s="26" t="s">
        <v>845</v>
      </c>
      <c r="B7678" s="23" t="str">
        <f>IFERROR(VLOOKUP(A7678,hoja!$A$2:$E$970,4,FALSE),0)</f>
        <v>OCCIDENTE</v>
      </c>
      <c r="C7678" s="23" t="str">
        <f>IFERROR(VLOOKUP(A7678,hoja!$A$2:$E$1370,5,FALSE),0)</f>
        <v>CALOTO</v>
      </c>
      <c r="D7678" s="23" t="str">
        <f>IFERROR(VLOOKUP(A7678,hoja!A:D,3,FALSE),0)</f>
        <v>0054</v>
      </c>
      <c r="E7678" s="23" t="s">
        <v>642</v>
      </c>
      <c r="F7678" s="23" t="str">
        <f>IFERROR(VLOOKUP(E7678,hoja!$A$2:$E$970,4,FALSE),0)</f>
        <v>COSTA</v>
      </c>
      <c r="G7678" s="23" t="str">
        <f>IFERROR(VLOOKUP(E7678,hoja!$A$2:$E$970,5,FALSE),0)</f>
        <v>BARRANQUILLA</v>
      </c>
      <c r="H7678" s="103" t="str">
        <f>IFERROR(VLOOKUP(E7678,hoja!A:C,3,FALSE),0)</f>
        <v>0111</v>
      </c>
      <c r="I7678" s="24" t="str">
        <f t="shared" ref="I7678" si="2360">D7678&amp;H7678</f>
        <v>00540111</v>
      </c>
      <c r="K7678" s="23">
        <v>1254</v>
      </c>
      <c r="L7678" s="23" t="str">
        <f>IF(B7678=F7678,"REGIONAL","NACIONAL")</f>
        <v>NACIONAL</v>
      </c>
      <c r="M7678" s="23" t="s">
        <v>662</v>
      </c>
      <c r="N7678" s="23" cm="1">
        <f t="array" aca="1" ref="N7678" ca="1">IFERROR(IF(M7678="Principal","LES_ACTIVE",LES_INACTIVE),0)</f>
        <v>0</v>
      </c>
      <c r="O7678" s="23">
        <f t="shared" ref="O7678" si="2361">IF(K7678&lt;=250,25,IF(K7678&lt;=500,16,IF(K7678&lt;=800,12,IF(K7678&lt;=1100,8,IF(K7678&lt;=1400,6,IF(K7678&lt;=1700,5))))))</f>
        <v>6</v>
      </c>
      <c r="P7678" s="23" t="str">
        <f t="shared" ref="P7678" si="2362">D7678&amp;H7678&amp;M7678</f>
        <v>00540111Uraba</v>
      </c>
    </row>
    <row r="7679" spans="1:16" ht="15" hidden="1" customHeight="1">
      <c r="A7679" s="26" t="s">
        <v>845</v>
      </c>
      <c r="B7679" s="23" t="str">
        <f>IFERROR(VLOOKUP(A7679,hoja!$A$2:$E$970,4,FALSE),0)</f>
        <v>OCCIDENTE</v>
      </c>
      <c r="C7679" s="23" t="str">
        <f>IFERROR(VLOOKUP(A7679,hoja!$A$2:$E$1370,5,FALSE),0)</f>
        <v>CALOTO</v>
      </c>
      <c r="D7679" s="23" t="str">
        <f>IFERROR(VLOOKUP(A7679,hoja!A:D,3,FALSE),0)</f>
        <v>0054</v>
      </c>
      <c r="E7679" s="23" t="s">
        <v>642</v>
      </c>
      <c r="F7679" s="23" t="str">
        <f>IFERROR(VLOOKUP(E7679,hoja!$A$2:$E$970,4,FALSE),0)</f>
        <v>COSTA</v>
      </c>
      <c r="G7679" s="23" t="str">
        <f>IFERROR(VLOOKUP(E7679,hoja!$A$2:$E$970,5,FALSE),0)</f>
        <v>BARRANQUILLA</v>
      </c>
      <c r="H7679" s="103" t="str">
        <f>IFERROR(VLOOKUP(E7679,hoja!A:C,3,FALSE),0)</f>
        <v>0111</v>
      </c>
      <c r="I7679" s="24" t="str">
        <f t="shared" ref="I7679:I7680" si="2363">D7679&amp;H7679</f>
        <v>00540111</v>
      </c>
      <c r="K7679" s="23">
        <v>1330</v>
      </c>
      <c r="L7679" s="23" t="str">
        <f>IF(B7679=F7679,"REGIONAL","NACIONAL")</f>
        <v>NACIONAL</v>
      </c>
      <c r="M7679" s="23" t="s">
        <v>765</v>
      </c>
      <c r="N7679" s="23" cm="1">
        <f t="array" aca="1" ref="N7679" ca="1">IFERROR(IF(M7679="Principal","LES_ACTIVE",LES_INACTIVE),0)</f>
        <v>0</v>
      </c>
      <c r="O7679" s="23">
        <f t="shared" ref="O7679:O7680" si="2364">IF(K7679&lt;=250,25,IF(K7679&lt;=500,16,IF(K7679&lt;=800,12,IF(K7679&lt;=1100,8,IF(K7679&lt;=1400,6,IF(K7679&lt;=1700,5))))))</f>
        <v>6</v>
      </c>
      <c r="P7679" s="23" t="str">
        <f t="shared" ref="P7679:P7680" si="2365">D7679&amp;H7679&amp;M7679</f>
        <v>00540111Magdalena medio</v>
      </c>
    </row>
    <row r="7680" spans="1:16" ht="15" hidden="1" customHeight="1">
      <c r="A7680" s="26" t="s">
        <v>845</v>
      </c>
      <c r="B7680" s="23" t="str">
        <f>IFERROR(VLOOKUP(A7680,hoja!$A$2:$E$970,4,FALSE),0)</f>
        <v>OCCIDENTE</v>
      </c>
      <c r="C7680" s="23" t="str">
        <f>IFERROR(VLOOKUP(A7680,hoja!$A$2:$E$1370,5,FALSE),0)</f>
        <v>CALOTO</v>
      </c>
      <c r="D7680" s="23" t="str">
        <f>IFERROR(VLOOKUP(A7680,hoja!A:D,3,FALSE),0)</f>
        <v>0054</v>
      </c>
      <c r="E7680" s="23" t="s">
        <v>667</v>
      </c>
      <c r="F7680" s="23" t="str">
        <f>IFERROR(VLOOKUP(E7680,hoja!$A$2:$E$970,4,FALSE),0)</f>
        <v>COSTA</v>
      </c>
      <c r="G7680" s="23" t="str">
        <f>IFERROR(VLOOKUP(E7680,hoja!$A$2:$E$970,5,FALSE),0)</f>
        <v>MONTERÍA</v>
      </c>
      <c r="H7680" s="103" t="str">
        <f>IFERROR(VLOOKUP(E7680,hoja!A:C,3,FALSE),0)</f>
        <v>0381</v>
      </c>
      <c r="I7680" s="24" t="str">
        <f t="shared" si="2363"/>
        <v>00540381</v>
      </c>
      <c r="K7680" s="23">
        <v>908</v>
      </c>
      <c r="L7680" s="23" t="str">
        <f t="shared" ref="L7680" si="2366">IF(B7680=F7680,"REGIONAL","NACIONAL")</f>
        <v>NACIONAL</v>
      </c>
      <c r="M7680" s="23" t="s">
        <v>1238</v>
      </c>
      <c r="N7680" s="23" cm="1">
        <f t="array" aca="1" ref="N7680" ca="1">IFERROR(IF(M7680="Principal","LES_ACTIVE",LES_INACTIVE),0)</f>
        <v>0</v>
      </c>
      <c r="O7680" s="23">
        <f t="shared" si="2364"/>
        <v>8</v>
      </c>
      <c r="P7680" s="23" t="str">
        <f t="shared" si="2365"/>
        <v>00540381Remedios</v>
      </c>
    </row>
    <row r="7681" spans="1:16" ht="15" hidden="1" customHeight="1">
      <c r="A7681" s="26" t="s">
        <v>845</v>
      </c>
      <c r="B7681" s="23" t="str">
        <f>IFERROR(VLOOKUP(A7681,hoja!$A$2:$E$970,4,FALSE),0)</f>
        <v>OCCIDENTE</v>
      </c>
      <c r="C7681" s="23" t="str">
        <f>IFERROR(VLOOKUP(A7681,hoja!$A$2:$E$1370,5,FALSE),0)</f>
        <v>CALOTO</v>
      </c>
      <c r="D7681" s="23" t="str">
        <f>IFERROR(VLOOKUP(A7681,hoja!A:D,3,FALSE),0)</f>
        <v>0054</v>
      </c>
      <c r="E7681" s="23" t="s">
        <v>667</v>
      </c>
      <c r="F7681" s="23" t="str">
        <f>IFERROR(VLOOKUP(E7681,hoja!$A$2:$E$970,4,FALSE),0)</f>
        <v>COSTA</v>
      </c>
      <c r="G7681" s="23" t="str">
        <f>IFERROR(VLOOKUP(E7681,hoja!$A$2:$E$970,5,FALSE),0)</f>
        <v>MONTERÍA</v>
      </c>
      <c r="H7681" s="103" t="str">
        <f>IFERROR(VLOOKUP(E7681,hoja!A:C,3,FALSE),0)</f>
        <v>0381</v>
      </c>
      <c r="I7681" s="24" t="str">
        <f t="shared" ref="I7681:I7703" si="2367">D7681&amp;H7681</f>
        <v>00540381</v>
      </c>
      <c r="K7681" s="23">
        <v>925</v>
      </c>
      <c r="L7681" s="23" t="str">
        <f t="shared" ref="L7681" si="2368">IF(B7681=F7681,"REGIONAL","NACIONAL")</f>
        <v>NACIONAL</v>
      </c>
      <c r="M7681" s="23" t="s">
        <v>662</v>
      </c>
      <c r="N7681" s="23" cm="1">
        <f t="array" aca="1" ref="N7681" ca="1">IFERROR(IF(M7681="Principal","LES_ACTIVE",LES_INACTIVE),0)</f>
        <v>0</v>
      </c>
      <c r="O7681" s="23">
        <f t="shared" ref="O7681:O7703" si="2369">IF(K7681&lt;=250,25,IF(K7681&lt;=500,16,IF(K7681&lt;=800,12,IF(K7681&lt;=1100,8,IF(K7681&lt;=1400,6,IF(K7681&lt;=1700,5))))))</f>
        <v>8</v>
      </c>
      <c r="P7681" s="23" t="str">
        <f t="shared" ref="P7681:P7703" si="2370">D7681&amp;H7681&amp;M7681</f>
        <v>00540381Uraba</v>
      </c>
    </row>
    <row r="7682" spans="1:16" ht="15" hidden="1" customHeight="1">
      <c r="A7682" s="26" t="s">
        <v>667</v>
      </c>
      <c r="B7682" s="23" t="str">
        <f>IFERROR(VLOOKUP(A7682,hoja!$A$2:$E$970,4,FALSE),0)</f>
        <v>COSTA</v>
      </c>
      <c r="C7682" s="23" t="str">
        <f>IFERROR(VLOOKUP(A7682,hoja!$A$2:$E$1370,5,FALSE),0)</f>
        <v>MONTERÍA</v>
      </c>
      <c r="D7682" s="23" t="str">
        <f>IFERROR(VLOOKUP(A7682,hoja!A:D,3,FALSE),0)</f>
        <v>0381</v>
      </c>
      <c r="E7682" s="23" t="s">
        <v>672</v>
      </c>
      <c r="F7682" s="23" t="str">
        <f>IFERROR(VLOOKUP(E7682,hoja!$A$2:$E$6970,4,FALSE),0)</f>
        <v>ANTIOQUIA</v>
      </c>
      <c r="G7682" s="23" t="str">
        <f>IFERROR(VLOOKUP(E7682,hoja!$A$2:$E$970,5,FALSE),0)</f>
        <v>MEDELLÍN</v>
      </c>
      <c r="H7682" s="103" t="str">
        <f>IFERROR(VLOOKUP(E7682,hoja!A:C,3,FALSE),0)</f>
        <v>0092</v>
      </c>
      <c r="I7682" s="24" t="str">
        <f t="shared" si="2367"/>
        <v>03810092</v>
      </c>
      <c r="K7682" s="23">
        <v>514</v>
      </c>
      <c r="L7682" s="23" t="str">
        <f>IF(B7682=F7682,"REGIONAL","NACIONAL")</f>
        <v>NACIONAL</v>
      </c>
      <c r="M7682" s="23" t="s">
        <v>662</v>
      </c>
      <c r="N7682" s="23" cm="1">
        <f t="array" aca="1" ref="N7682" ca="1">IFERROR(IF(M7682="Principal","LES_ACTIVE",LES_INACTIVE),0)</f>
        <v>0</v>
      </c>
      <c r="O7682" s="23">
        <f t="shared" si="2369"/>
        <v>12</v>
      </c>
      <c r="P7682" s="23" t="str">
        <f t="shared" si="2370"/>
        <v>03810092Uraba</v>
      </c>
    </row>
    <row r="7683" spans="1:16" ht="15" hidden="1" customHeight="1">
      <c r="A7683" s="26" t="s">
        <v>667</v>
      </c>
      <c r="B7683" s="23" t="str">
        <f>IFERROR(VLOOKUP(A7683,hoja!$A$2:$E$970,4,FALSE),0)</f>
        <v>COSTA</v>
      </c>
      <c r="C7683" s="23" t="str">
        <f>IFERROR(VLOOKUP(A7683,hoja!$A$2:$E$1370,5,FALSE),0)</f>
        <v>MONTERÍA</v>
      </c>
      <c r="D7683" s="23" t="str">
        <f>IFERROR(VLOOKUP(A7683,hoja!A:D,3,FALSE),0)</f>
        <v>0381</v>
      </c>
      <c r="E7683" s="23" t="s">
        <v>645</v>
      </c>
      <c r="F7683" s="23" t="str">
        <f>IFERROR(VLOOKUP(E7683,hoja!$A$2:$E$970,4,FALSE),0)</f>
        <v>OCCIDENTE</v>
      </c>
      <c r="G7683" s="23" t="str">
        <f>IFERROR(VLOOKUP(E7683,hoja!$A$2:$E$970,5,FALSE),0)</f>
        <v>CALI</v>
      </c>
      <c r="H7683" s="103" t="str">
        <f>IFERROR(VLOOKUP(E7683,hoja!A:C,3,FALSE),0)</f>
        <v>0410</v>
      </c>
      <c r="I7683" s="24" t="str">
        <f t="shared" si="2367"/>
        <v>03810410</v>
      </c>
      <c r="K7683" s="23">
        <v>877</v>
      </c>
      <c r="L7683" s="23" t="str">
        <f t="shared" ref="L7683:L7686" si="2371">IF(B7683=F7683,"REGIONAL","NACIONAL")</f>
        <v>NACIONAL</v>
      </c>
      <c r="M7683" s="23" t="s">
        <v>1238</v>
      </c>
      <c r="N7683" s="23" t="s">
        <v>622</v>
      </c>
      <c r="O7683" s="23">
        <f t="shared" si="2369"/>
        <v>8</v>
      </c>
      <c r="P7683" s="23" t="str">
        <f t="shared" si="2370"/>
        <v>03810410Remedios</v>
      </c>
    </row>
    <row r="7684" spans="1:16" ht="15" hidden="1" customHeight="1">
      <c r="A7684" s="26" t="s">
        <v>667</v>
      </c>
      <c r="B7684" s="23" t="str">
        <f>IFERROR(VLOOKUP(A7684,hoja!$A$2:$E$970,4,FALSE),0)</f>
        <v>COSTA</v>
      </c>
      <c r="C7684" s="23" t="str">
        <f>IFERROR(VLOOKUP(A7684,hoja!$A$2:$E$1370,5,FALSE),0)</f>
        <v>MONTERÍA</v>
      </c>
      <c r="D7684" s="23" t="str">
        <f>IFERROR(VLOOKUP(A7684,hoja!A:D,3,FALSE),0)</f>
        <v>0381</v>
      </c>
      <c r="E7684" s="23" t="s">
        <v>645</v>
      </c>
      <c r="F7684" s="23" t="str">
        <f>IFERROR(VLOOKUP(E7684,hoja!$A$2:$E$970,4,FALSE),0)</f>
        <v>OCCIDENTE</v>
      </c>
      <c r="G7684" s="23" t="str">
        <f>IFERROR(VLOOKUP(E7684,hoja!$A$2:$E$970,5,FALSE),0)</f>
        <v>CALI</v>
      </c>
      <c r="H7684" s="103" t="str">
        <f>IFERROR(VLOOKUP(E7684,hoja!A:C,3,FALSE),0)</f>
        <v>0410</v>
      </c>
      <c r="I7684" s="24" t="str">
        <f t="shared" si="2367"/>
        <v>03810410</v>
      </c>
      <c r="K7684" s="23">
        <v>897</v>
      </c>
      <c r="L7684" s="23" t="str">
        <f t="shared" si="2371"/>
        <v>NACIONAL</v>
      </c>
      <c r="M7684" s="23" t="s">
        <v>662</v>
      </c>
      <c r="N7684" s="23" t="s">
        <v>622</v>
      </c>
      <c r="O7684" s="23">
        <f t="shared" si="2369"/>
        <v>8</v>
      </c>
      <c r="P7684" s="23" t="str">
        <f t="shared" si="2370"/>
        <v>03810410Uraba</v>
      </c>
    </row>
    <row r="7685" spans="1:16" ht="15" hidden="1" customHeight="1">
      <c r="A7685" s="26" t="s">
        <v>667</v>
      </c>
      <c r="B7685" s="23" t="str">
        <f>IFERROR(VLOOKUP(A7685,hoja!$A$2:$E$970,4,FALSE),0)</f>
        <v>COSTA</v>
      </c>
      <c r="C7685" s="23" t="str">
        <f>IFERROR(VLOOKUP(A7685,hoja!$A$2:$E$1370,5,FALSE),0)</f>
        <v>MONTERÍA</v>
      </c>
      <c r="D7685" s="23" t="str">
        <f>IFERROR(VLOOKUP(A7685,hoja!A:D,3,FALSE),0)</f>
        <v>0381</v>
      </c>
      <c r="E7685" s="23" t="s">
        <v>650</v>
      </c>
      <c r="F7685" s="23" t="str">
        <f>IFERROR(VLOOKUP(E7685,hoja!$A$2:$E$970,4,FALSE),0)</f>
        <v>OCCIDENTE</v>
      </c>
      <c r="G7685" s="23" t="str">
        <f>IFERROR(VLOOKUP(E7685,hoja!$A$2:$E$970,5,FALSE),0)</f>
        <v>CALOTO</v>
      </c>
      <c r="H7685" s="103" t="str">
        <f>IFERROR(VLOOKUP(E7685,hoja!A:C,3,FALSE),0)</f>
        <v>0445</v>
      </c>
      <c r="I7685" s="24" t="str">
        <f t="shared" si="2367"/>
        <v>03810445</v>
      </c>
      <c r="K7685" s="23">
        <v>929</v>
      </c>
      <c r="L7685" s="23" t="str">
        <f t="shared" si="2371"/>
        <v>NACIONAL</v>
      </c>
      <c r="M7685" s="23" t="s">
        <v>662</v>
      </c>
      <c r="N7685" s="23" t="s">
        <v>622</v>
      </c>
      <c r="O7685" s="23">
        <f t="shared" si="2369"/>
        <v>8</v>
      </c>
      <c r="P7685" s="23" t="str">
        <f t="shared" si="2370"/>
        <v>03810445Uraba</v>
      </c>
    </row>
    <row r="7686" spans="1:16" ht="15" hidden="1" customHeight="1">
      <c r="A7686" s="26" t="s">
        <v>667</v>
      </c>
      <c r="B7686" s="23" t="str">
        <f>IFERROR(VLOOKUP(A7686,hoja!$A$2:$E$970,4,FALSE),0)</f>
        <v>COSTA</v>
      </c>
      <c r="C7686" s="23" t="str">
        <f>IFERROR(VLOOKUP(A7686,hoja!$A$2:$E$1370,5,FALSE),0)</f>
        <v>MONTERÍA</v>
      </c>
      <c r="D7686" s="23" t="str">
        <f>IFERROR(VLOOKUP(A7686,hoja!A:D,3,FALSE),0)</f>
        <v>0381</v>
      </c>
      <c r="E7686" s="23" t="s">
        <v>650</v>
      </c>
      <c r="F7686" s="23" t="str">
        <f>IFERROR(VLOOKUP(E7686,hoja!$A$2:$E$970,4,FALSE),0)</f>
        <v>OCCIDENTE</v>
      </c>
      <c r="G7686" s="23" t="str">
        <f>IFERROR(VLOOKUP(E7686,hoja!$A$2:$E$970,5,FALSE),0)</f>
        <v>CALOTO</v>
      </c>
      <c r="H7686" s="103" t="str">
        <f>IFERROR(VLOOKUP(E7686,hoja!A:C,3,FALSE),0)</f>
        <v>0445</v>
      </c>
      <c r="I7686" s="24" t="str">
        <f t="shared" si="2367"/>
        <v>03810445</v>
      </c>
      <c r="K7686" s="23">
        <v>909</v>
      </c>
      <c r="L7686" s="23" t="str">
        <f t="shared" si="2371"/>
        <v>NACIONAL</v>
      </c>
      <c r="M7686" s="23" t="s">
        <v>1238</v>
      </c>
      <c r="N7686" s="23" t="s">
        <v>622</v>
      </c>
      <c r="O7686" s="23">
        <f t="shared" si="2369"/>
        <v>8</v>
      </c>
      <c r="P7686" s="23" t="str">
        <f t="shared" si="2370"/>
        <v>03810445Remedios</v>
      </c>
    </row>
    <row r="7687" spans="1:16" ht="15" hidden="1" customHeight="1">
      <c r="A7687" s="26" t="s">
        <v>667</v>
      </c>
      <c r="B7687" s="23" t="str">
        <f>IFERROR(VLOOKUP(A7687,hoja!$A$2:$E$970,4,FALSE),0)</f>
        <v>COSTA</v>
      </c>
      <c r="C7687" s="23" t="str">
        <f>IFERROR(VLOOKUP(A7687,hoja!$A$2:$E$1370,5,FALSE),0)</f>
        <v>MONTERÍA</v>
      </c>
      <c r="D7687" s="23" t="str">
        <f>IFERROR(VLOOKUP(A7687,hoja!A:D,3,FALSE),0)</f>
        <v>0381</v>
      </c>
      <c r="E7687" s="23" t="s">
        <v>644</v>
      </c>
      <c r="F7687" s="23" t="str">
        <f>IFERROR(VLOOKUP(E7687,hoja!$A$2:$E$970,4,FALSE),0)</f>
        <v>OCCIDENTE</v>
      </c>
      <c r="G7687" s="23" t="str">
        <f>IFERROR(VLOOKUP(E7687,hoja!$A$2:$E$970,5,FALSE),0)</f>
        <v>PEREIRA</v>
      </c>
      <c r="H7687" s="103" t="str">
        <f>IFERROR(VLOOKUP(E7687,hoja!A:C,3,FALSE),0)</f>
        <v>0198</v>
      </c>
      <c r="I7687" s="24" t="str">
        <f t="shared" si="2367"/>
        <v>03810198</v>
      </c>
      <c r="K7687" s="23">
        <v>697</v>
      </c>
      <c r="L7687" s="23" t="str">
        <f>IF(B7687=F7687,"REGIONAL","NACIONAL")</f>
        <v>NACIONAL</v>
      </c>
      <c r="M7687" s="23" t="s">
        <v>1238</v>
      </c>
      <c r="N7687" s="23" t="s">
        <v>622</v>
      </c>
      <c r="O7687" s="23">
        <f t="shared" si="2369"/>
        <v>12</v>
      </c>
      <c r="P7687" s="23" t="str">
        <f t="shared" si="2370"/>
        <v>03810198Remedios</v>
      </c>
    </row>
    <row r="7688" spans="1:16" ht="15" hidden="1" customHeight="1">
      <c r="A7688" s="26" t="s">
        <v>644</v>
      </c>
      <c r="B7688" s="23" t="str">
        <f>IFERROR(VLOOKUP(A7688,hoja!$A$2:$E$970,4,FALSE),0)</f>
        <v>OCCIDENTE</v>
      </c>
      <c r="C7688" s="23" t="str">
        <f>IFERROR(VLOOKUP(A7688,hoja!$A$2:$E$1370,5,FALSE),0)</f>
        <v>PEREIRA</v>
      </c>
      <c r="D7688" s="23" t="str">
        <f>IFERROR(VLOOKUP(A7688,hoja!A:D,3,FALSE),0)</f>
        <v>0198</v>
      </c>
      <c r="E7688" s="23" t="s">
        <v>667</v>
      </c>
      <c r="F7688" s="23" t="str">
        <f>IFERROR(VLOOKUP(E7688,hoja!$A$2:$E$970,4,FALSE),0)</f>
        <v>COSTA</v>
      </c>
      <c r="G7688" s="23" t="str">
        <f>IFERROR(VLOOKUP(E7688,hoja!$A$2:$E$970,5,FALSE),0)</f>
        <v>MONTERÍA</v>
      </c>
      <c r="H7688" s="103" t="str">
        <f>IFERROR(VLOOKUP(E7688,hoja!A:C,3,FALSE),0)</f>
        <v>0381</v>
      </c>
      <c r="I7688" s="24" t="str">
        <f t="shared" si="2367"/>
        <v>01980381</v>
      </c>
      <c r="K7688" s="23">
        <v>711</v>
      </c>
      <c r="L7688" s="23" t="str">
        <f t="shared" ref="L7688:L7692" si="2372">IF(B7688=F7688,"REGIONAL","NACIONAL")</f>
        <v>NACIONAL</v>
      </c>
      <c r="M7688" s="23" t="s">
        <v>1238</v>
      </c>
      <c r="N7688" s="23" t="s">
        <v>622</v>
      </c>
      <c r="O7688" s="23">
        <f t="shared" si="2369"/>
        <v>12</v>
      </c>
      <c r="P7688" s="23" t="str">
        <f t="shared" si="2370"/>
        <v>01980381Remedios</v>
      </c>
    </row>
    <row r="7689" spans="1:16" ht="15" hidden="1" customHeight="1">
      <c r="A7689" s="26" t="s">
        <v>644</v>
      </c>
      <c r="B7689" s="23" t="str">
        <f>IFERROR(VLOOKUP(A7689,hoja!$A$2:$E$970,4,FALSE),0)</f>
        <v>OCCIDENTE</v>
      </c>
      <c r="C7689" s="23" t="str">
        <f>IFERROR(VLOOKUP(A7689,hoja!$A$2:$E$1370,5,FALSE),0)</f>
        <v>PEREIRA</v>
      </c>
      <c r="D7689" s="23" t="str">
        <f>IFERROR(VLOOKUP(A7689,hoja!A:D,3,FALSE),0)</f>
        <v>0198</v>
      </c>
      <c r="E7689" s="23" t="s">
        <v>661</v>
      </c>
      <c r="F7689" s="23" t="str">
        <f>IFERROR(VLOOKUP(E7689,hoja!$A$2:$E$970,4,FALSE),0)</f>
        <v>COSTA</v>
      </c>
      <c r="G7689" s="23" t="str">
        <f>IFERROR(VLOOKUP(E7689,hoja!$A$2:$E$970,5,FALSE),0)</f>
        <v>CARTAGENA</v>
      </c>
      <c r="H7689" s="103" t="str">
        <f>IFERROR(VLOOKUP(E7689,hoja!A:C,3,FALSE),0)</f>
        <v>0113</v>
      </c>
      <c r="I7689" s="24" t="str">
        <f t="shared" si="2367"/>
        <v>01980113</v>
      </c>
      <c r="K7689" s="23">
        <v>958</v>
      </c>
      <c r="L7689" s="23" t="str">
        <f t="shared" si="2372"/>
        <v>NACIONAL</v>
      </c>
      <c r="M7689" s="23" t="s">
        <v>1238</v>
      </c>
      <c r="N7689" s="23" t="s">
        <v>622</v>
      </c>
      <c r="O7689" s="23">
        <f t="shared" si="2369"/>
        <v>8</v>
      </c>
      <c r="P7689" s="23" t="str">
        <f t="shared" si="2370"/>
        <v>01980113Remedios</v>
      </c>
    </row>
    <row r="7690" spans="1:16" ht="15" hidden="1" customHeight="1">
      <c r="A7690" s="26" t="s">
        <v>644</v>
      </c>
      <c r="B7690" s="23" t="str">
        <f>IFERROR(VLOOKUP(A7690,hoja!$A$2:$E$970,4,FALSE),0)</f>
        <v>OCCIDENTE</v>
      </c>
      <c r="C7690" s="23" t="str">
        <f>IFERROR(VLOOKUP(A7690,hoja!$A$2:$E$1370,5,FALSE),0)</f>
        <v>PEREIRA</v>
      </c>
      <c r="D7690" s="23" t="str">
        <f>IFERROR(VLOOKUP(A7690,hoja!A:D,3,FALSE),0)</f>
        <v>0198</v>
      </c>
      <c r="E7690" s="23" t="s">
        <v>661</v>
      </c>
      <c r="F7690" s="23" t="str">
        <f>IFERROR(VLOOKUP(E7690,hoja!$A$2:$E$970,4,FALSE),0)</f>
        <v>COSTA</v>
      </c>
      <c r="G7690" s="23" t="str">
        <f>IFERROR(VLOOKUP(E7690,hoja!$A$2:$E$970,5,FALSE),0)</f>
        <v>CARTAGENA</v>
      </c>
      <c r="H7690" s="103" t="str">
        <f>IFERROR(VLOOKUP(E7690,hoja!A:C,3,FALSE),0)</f>
        <v>0113</v>
      </c>
      <c r="I7690" s="24" t="str">
        <f t="shared" si="2367"/>
        <v>01980113</v>
      </c>
      <c r="K7690" s="23">
        <v>1029</v>
      </c>
      <c r="L7690" s="23" t="str">
        <f t="shared" si="2372"/>
        <v>NACIONAL</v>
      </c>
      <c r="M7690" s="23" t="s">
        <v>662</v>
      </c>
      <c r="N7690" s="23" t="s">
        <v>622</v>
      </c>
      <c r="O7690" s="23">
        <f t="shared" si="2369"/>
        <v>8</v>
      </c>
      <c r="P7690" s="23" t="str">
        <f t="shared" si="2370"/>
        <v>01980113Uraba</v>
      </c>
    </row>
    <row r="7691" spans="1:16" ht="15" hidden="1" customHeight="1">
      <c r="A7691" s="26" t="s">
        <v>644</v>
      </c>
      <c r="B7691" s="23" t="str">
        <f>IFERROR(VLOOKUP(A7691,hoja!$A$2:$E$970,4,FALSE),0)</f>
        <v>OCCIDENTE</v>
      </c>
      <c r="C7691" s="23" t="str">
        <f>IFERROR(VLOOKUP(A7691,hoja!$A$2:$E$1370,5,FALSE),0)</f>
        <v>PEREIRA</v>
      </c>
      <c r="D7691" s="23" t="str">
        <f>IFERROR(VLOOKUP(A7691,hoja!A:D,3,FALSE),0)</f>
        <v>0198</v>
      </c>
      <c r="E7691" s="23" t="s">
        <v>698</v>
      </c>
      <c r="F7691" s="23" t="str">
        <f>IFERROR(VLOOKUP(E7691,hoja!$A$2:$E$970,4,FALSE),0)</f>
        <v>COSTA</v>
      </c>
      <c r="G7691" s="23" t="str">
        <f>IFERROR(VLOOKUP(E7691,hoja!$A$2:$E$970,5,FALSE),0)</f>
        <v>CAUCASIA</v>
      </c>
      <c r="H7691" s="103" t="str">
        <f>IFERROR(VLOOKUP(E7691,hoja!A:C,3,FALSE),0)</f>
        <v>0384</v>
      </c>
      <c r="I7691" s="24" t="str">
        <f t="shared" si="2367"/>
        <v>01980384</v>
      </c>
      <c r="K7691" s="23">
        <v>585</v>
      </c>
      <c r="L7691" s="23" t="str">
        <f t="shared" si="2372"/>
        <v>NACIONAL</v>
      </c>
      <c r="M7691" s="23" t="s">
        <v>1238</v>
      </c>
      <c r="N7691" s="23" cm="1">
        <f t="array" aca="1" ref="N7691" ca="1">IFERROR(IF(M7691="Principal","LES_ACTIVE",LES_INACTIVE),0)</f>
        <v>0</v>
      </c>
      <c r="O7691" s="23">
        <f t="shared" si="2369"/>
        <v>12</v>
      </c>
      <c r="P7691" s="23" t="str">
        <f t="shared" si="2370"/>
        <v>01980384Remedios</v>
      </c>
    </row>
    <row r="7692" spans="1:16" ht="15" hidden="1" customHeight="1">
      <c r="A7692" s="26" t="s">
        <v>644</v>
      </c>
      <c r="B7692" s="23" t="str">
        <f>IFERROR(VLOOKUP(A7692,hoja!$A$2:$E$970,4,FALSE),0)</f>
        <v>OCCIDENTE</v>
      </c>
      <c r="C7692" s="23" t="str">
        <f>IFERROR(VLOOKUP(A7692,hoja!$A$2:$E$1370,5,FALSE),0)</f>
        <v>PEREIRA</v>
      </c>
      <c r="D7692" s="23" t="str">
        <f>IFERROR(VLOOKUP(A7692,hoja!A:D,3,FALSE),0)</f>
        <v>0198</v>
      </c>
      <c r="E7692" s="23" t="s">
        <v>698</v>
      </c>
      <c r="F7692" s="23" t="str">
        <f>IFERROR(VLOOKUP(E7692,hoja!$A$2:$E$970,4,FALSE),0)</f>
        <v>COSTA</v>
      </c>
      <c r="G7692" s="23" t="str">
        <f>IFERROR(VLOOKUP(E7692,hoja!$A$2:$E$970,5,FALSE),0)</f>
        <v>CAUCASIA</v>
      </c>
      <c r="H7692" s="103" t="str">
        <f>IFERROR(VLOOKUP(E7692,hoja!A:C,3,FALSE),0)</f>
        <v>0384</v>
      </c>
      <c r="I7692" s="24" t="str">
        <f t="shared" si="2367"/>
        <v>01980384</v>
      </c>
      <c r="K7692" s="23">
        <v>846</v>
      </c>
      <c r="L7692" s="23" t="str">
        <f t="shared" si="2372"/>
        <v>NACIONAL</v>
      </c>
      <c r="M7692" s="23" t="s">
        <v>662</v>
      </c>
      <c r="N7692" s="23" cm="1">
        <f t="array" aca="1" ref="N7692" ca="1">IFERROR(IF(M7692="Principal","LES_ACTIVE",LES_INACTIVE),0)</f>
        <v>0</v>
      </c>
      <c r="O7692" s="23">
        <f t="shared" si="2369"/>
        <v>8</v>
      </c>
      <c r="P7692" s="23" t="str">
        <f t="shared" si="2370"/>
        <v>01980384Uraba</v>
      </c>
    </row>
    <row r="7693" spans="1:16" ht="15" hidden="1" customHeight="1">
      <c r="A7693" s="26" t="s">
        <v>644</v>
      </c>
      <c r="B7693" s="23" t="str">
        <f>IFERROR(VLOOKUP(A7693,hoja!$A$2:$E$970,4,FALSE),0)</f>
        <v>OCCIDENTE</v>
      </c>
      <c r="C7693" s="23" t="str">
        <f>IFERROR(VLOOKUP(A7693,hoja!$A$2:$E$1370,5,FALSE),0)</f>
        <v>PEREIRA</v>
      </c>
      <c r="D7693" s="23" t="str">
        <f>IFERROR(VLOOKUP(A7693,hoja!A:D,3,FALSE),0)</f>
        <v>0198</v>
      </c>
      <c r="E7693" s="23" t="s">
        <v>642</v>
      </c>
      <c r="F7693" s="23" t="str">
        <f>IFERROR(VLOOKUP(E7693,hoja!$A$2:$E$970,4,FALSE),0)</f>
        <v>COSTA</v>
      </c>
      <c r="G7693" s="23" t="str">
        <f>IFERROR(VLOOKUP(E7693,hoja!$A$2:$E$970,5,FALSE),0)</f>
        <v>BARRANQUILLA</v>
      </c>
      <c r="H7693" s="103" t="str">
        <f>IFERROR(VLOOKUP(E7693,hoja!A:C,3,FALSE),0)</f>
        <v>0111</v>
      </c>
      <c r="I7693" s="24" t="str">
        <f t="shared" si="2367"/>
        <v>01980111</v>
      </c>
      <c r="K7693" s="23">
        <v>985</v>
      </c>
      <c r="L7693" s="23" t="str">
        <f>IF(B7693=F7693,"REGIONAL","NACIONAL")</f>
        <v>NACIONAL</v>
      </c>
      <c r="M7693" s="23" t="s">
        <v>1238</v>
      </c>
      <c r="N7693" s="23" cm="1">
        <f t="array" aca="1" ref="N7693" ca="1">IFERROR(IF(M7693="Principal","LES_ACTIVE",LES_INACTIVE),0)</f>
        <v>0</v>
      </c>
      <c r="O7693" s="23">
        <f t="shared" si="2369"/>
        <v>8</v>
      </c>
      <c r="P7693" s="23" t="str">
        <f t="shared" si="2370"/>
        <v>01980111Remedios</v>
      </c>
    </row>
    <row r="7694" spans="1:16" ht="15" hidden="1" customHeight="1">
      <c r="A7694" s="26" t="s">
        <v>644</v>
      </c>
      <c r="B7694" s="23" t="str">
        <f>IFERROR(VLOOKUP(A7694,hoja!$A$2:$E$970,4,FALSE),0)</f>
        <v>OCCIDENTE</v>
      </c>
      <c r="C7694" s="23" t="str">
        <f>IFERROR(VLOOKUP(A7694,hoja!$A$2:$E$1370,5,FALSE),0)</f>
        <v>PEREIRA</v>
      </c>
      <c r="D7694" s="23" t="str">
        <f>IFERROR(VLOOKUP(A7694,hoja!A:D,3,FALSE),0)</f>
        <v>0198</v>
      </c>
      <c r="E7694" s="23" t="s">
        <v>642</v>
      </c>
      <c r="F7694" s="23" t="str">
        <f>IFERROR(VLOOKUP(E7694,hoja!$A$2:$E$970,4,FALSE),0)</f>
        <v>COSTA</v>
      </c>
      <c r="G7694" s="23" t="str">
        <f>IFERROR(VLOOKUP(E7694,hoja!$A$2:$E$970,5,FALSE),0)</f>
        <v>BARRANQUILLA</v>
      </c>
      <c r="H7694" s="103" t="str">
        <f>IFERROR(VLOOKUP(E7694,hoja!A:C,3,FALSE),0)</f>
        <v>0111</v>
      </c>
      <c r="I7694" s="24" t="str">
        <f t="shared" si="2367"/>
        <v>01980111</v>
      </c>
      <c r="K7694" s="23">
        <v>1057</v>
      </c>
      <c r="L7694" s="23" t="str">
        <f>IF(B7694=F7694,"REGIONAL","NACIONAL")</f>
        <v>NACIONAL</v>
      </c>
      <c r="M7694" s="23" t="s">
        <v>662</v>
      </c>
      <c r="N7694" s="23" cm="1">
        <f t="array" aca="1" ref="N7694" ca="1">IFERROR(IF(M7694="Principal","LES_ACTIVE",LES_INACTIVE),0)</f>
        <v>0</v>
      </c>
      <c r="O7694" s="23">
        <f t="shared" si="2369"/>
        <v>8</v>
      </c>
      <c r="P7694" s="23" t="str">
        <f t="shared" si="2370"/>
        <v>01980111Uraba</v>
      </c>
    </row>
    <row r="7695" spans="1:16" ht="15" hidden="1" customHeight="1">
      <c r="A7695" s="26" t="s">
        <v>644</v>
      </c>
      <c r="B7695" s="23" t="str">
        <f>IFERROR(VLOOKUP(A7695,hoja!$A$2:$E$970,4,FALSE),0)</f>
        <v>OCCIDENTE</v>
      </c>
      <c r="C7695" s="23" t="str">
        <f>IFERROR(VLOOKUP(A7695,hoja!$A$2:$E$1370,5,FALSE),0)</f>
        <v>PEREIRA</v>
      </c>
      <c r="D7695" s="23" t="str">
        <f>IFERROR(VLOOKUP(A7695,hoja!A:D,3,FALSE),0)</f>
        <v>0198</v>
      </c>
      <c r="E7695" s="23" t="s">
        <v>666</v>
      </c>
      <c r="F7695" s="23" t="str">
        <f>IFERROR(VLOOKUP(E7695,hoja!$A$2:$E$970,4,FALSE),0)</f>
        <v>COSTA</v>
      </c>
      <c r="G7695" s="23" t="str">
        <f>IFERROR(VLOOKUP(E7695,hoja!$A$2:$E$970,5,FALSE),0)</f>
        <v>SINCELEJO</v>
      </c>
      <c r="H7695" s="103" t="str">
        <f>IFERROR(VLOOKUP(E7695,hoja!A:C,3,FALSE),0)</f>
        <v>0382</v>
      </c>
      <c r="I7695" s="24" t="str">
        <f t="shared" si="2367"/>
        <v>01980382</v>
      </c>
      <c r="K7695" s="23">
        <v>842</v>
      </c>
      <c r="L7695" s="23" t="str">
        <f t="shared" ref="L7695:L7698" si="2373">IF(B7695=F7695,"REGIONAL","NACIONAL")</f>
        <v>NACIONAL</v>
      </c>
      <c r="M7695" s="23" t="s">
        <v>662</v>
      </c>
      <c r="N7695" s="23" t="s">
        <v>622</v>
      </c>
      <c r="O7695" s="23">
        <f t="shared" si="2369"/>
        <v>8</v>
      </c>
      <c r="P7695" s="23" t="str">
        <f t="shared" si="2370"/>
        <v>01980382Uraba</v>
      </c>
    </row>
    <row r="7696" spans="1:16" ht="15" hidden="1" customHeight="1">
      <c r="A7696" s="26" t="s">
        <v>644</v>
      </c>
      <c r="B7696" s="23" t="str">
        <f>IFERROR(VLOOKUP(A7696,hoja!$A$2:$E$970,4,FALSE),0)</f>
        <v>OCCIDENTE</v>
      </c>
      <c r="C7696" s="23" t="str">
        <f>IFERROR(VLOOKUP(A7696,hoja!$A$2:$E$1370,5,FALSE),0)</f>
        <v>PEREIRA</v>
      </c>
      <c r="D7696" s="23" t="str">
        <f>IFERROR(VLOOKUP(A7696,hoja!A:D,3,FALSE),0)</f>
        <v>0198</v>
      </c>
      <c r="E7696" s="23" t="s">
        <v>666</v>
      </c>
      <c r="F7696" s="23" t="str">
        <f>IFERROR(VLOOKUP(E7696,hoja!$A$2:$E$970,4,FALSE),0)</f>
        <v>COSTA</v>
      </c>
      <c r="G7696" s="23" t="str">
        <f>IFERROR(VLOOKUP(E7696,hoja!$A$2:$E$970,5,FALSE),0)</f>
        <v>SINCELEJO</v>
      </c>
      <c r="H7696" s="103" t="str">
        <f>IFERROR(VLOOKUP(E7696,hoja!A:C,3,FALSE),0)</f>
        <v>0382</v>
      </c>
      <c r="I7696" s="24" t="str">
        <f t="shared" si="2367"/>
        <v>01980382</v>
      </c>
      <c r="K7696" s="23">
        <v>770</v>
      </c>
      <c r="L7696" s="23" t="str">
        <f t="shared" si="2373"/>
        <v>NACIONAL</v>
      </c>
      <c r="M7696" s="23" t="s">
        <v>1238</v>
      </c>
      <c r="N7696" s="23" t="s">
        <v>622</v>
      </c>
      <c r="O7696" s="23">
        <f t="shared" si="2369"/>
        <v>12</v>
      </c>
      <c r="P7696" s="23" t="str">
        <f t="shared" si="2370"/>
        <v>01980382Remedios</v>
      </c>
    </row>
    <row r="7697" spans="1:16" ht="15" hidden="1" customHeight="1">
      <c r="A7697" s="40" t="s">
        <v>666</v>
      </c>
      <c r="B7697" s="23" t="str">
        <f>IFERROR(VLOOKUP(A7697,hoja!$A$2:$E$970,4,FALSE),0)</f>
        <v>COSTA</v>
      </c>
      <c r="C7697" s="23" t="str">
        <f>IFERROR(VLOOKUP(A7697,hoja!$A$2:$E$1370,5,FALSE),0)</f>
        <v>SINCELEJO</v>
      </c>
      <c r="D7697" s="23" t="str">
        <f>IFERROR(VLOOKUP(A7697,hoja!A:D,3,FALSE),0)</f>
        <v>0382</v>
      </c>
      <c r="E7697" s="40" t="s">
        <v>644</v>
      </c>
      <c r="F7697" s="23" t="str">
        <f>IFERROR(VLOOKUP(E7697,hoja!$A$2:$E$6970,4,FALSE),0)</f>
        <v>OCCIDENTE</v>
      </c>
      <c r="G7697" s="23" t="str">
        <f>IFERROR(VLOOKUP(E7697,hoja!$A$2:$E$970,5,FALSE),0)</f>
        <v>PEREIRA</v>
      </c>
      <c r="H7697" s="103" t="str">
        <f>IFERROR(VLOOKUP(E7697,hoja!A:C,3,FALSE),0)</f>
        <v>0198</v>
      </c>
      <c r="I7697" s="24" t="str">
        <f t="shared" si="2367"/>
        <v>03820198</v>
      </c>
      <c r="K7697" s="23">
        <v>770</v>
      </c>
      <c r="L7697" s="23" t="str">
        <f t="shared" si="2373"/>
        <v>NACIONAL</v>
      </c>
      <c r="M7697" s="23" t="s">
        <v>1238</v>
      </c>
      <c r="N7697" s="23" cm="1">
        <f t="array" aca="1" ref="N7697" ca="1">IFERROR(IF(M7697="Principal","LES_ACTIVE",LES_INACTIVE),0)</f>
        <v>0</v>
      </c>
      <c r="O7697" s="23">
        <f t="shared" si="2369"/>
        <v>12</v>
      </c>
      <c r="P7697" s="23" t="str">
        <f t="shared" si="2370"/>
        <v>03820198Remedios</v>
      </c>
    </row>
    <row r="7698" spans="1:16" ht="15" hidden="1" customHeight="1">
      <c r="A7698" s="40" t="s">
        <v>666</v>
      </c>
      <c r="B7698" s="23" t="str">
        <f>IFERROR(VLOOKUP(A7698,hoja!$A$2:$E$970,4,FALSE),0)</f>
        <v>COSTA</v>
      </c>
      <c r="C7698" s="23" t="str">
        <f>IFERROR(VLOOKUP(A7698,hoja!$A$2:$E$1370,5,FALSE),0)</f>
        <v>SINCELEJO</v>
      </c>
      <c r="D7698" s="23" t="str">
        <f>IFERROR(VLOOKUP(A7698,hoja!A:D,3,FALSE),0)</f>
        <v>0382</v>
      </c>
      <c r="E7698" s="40" t="s">
        <v>644</v>
      </c>
      <c r="F7698" s="23" t="str">
        <f>IFERROR(VLOOKUP(E7698,hoja!$A$2:$E$6970,4,FALSE),0)</f>
        <v>OCCIDENTE</v>
      </c>
      <c r="G7698" s="23" t="str">
        <f>IFERROR(VLOOKUP(E7698,hoja!$A$2:$E$970,5,FALSE),0)</f>
        <v>PEREIRA</v>
      </c>
      <c r="H7698" s="103" t="str">
        <f>IFERROR(VLOOKUP(E7698,hoja!A:C,3,FALSE),0)</f>
        <v>0198</v>
      </c>
      <c r="I7698" s="24" t="str">
        <f t="shared" si="2367"/>
        <v>03820198</v>
      </c>
      <c r="K7698" s="23">
        <v>842</v>
      </c>
      <c r="L7698" s="23" t="str">
        <f t="shared" si="2373"/>
        <v>NACIONAL</v>
      </c>
      <c r="M7698" s="23" t="s">
        <v>662</v>
      </c>
      <c r="N7698" s="23" cm="1">
        <f t="array" aca="1" ref="N7698" ca="1">IFERROR(IF(M7698="Principal","LES_ACTIVE",LES_INACTIVE),0)</f>
        <v>0</v>
      </c>
      <c r="O7698" s="23">
        <f t="shared" si="2369"/>
        <v>8</v>
      </c>
      <c r="P7698" s="23" t="str">
        <f t="shared" si="2370"/>
        <v>03820198Uraba</v>
      </c>
    </row>
    <row r="7699" spans="1:16" ht="15" hidden="1" customHeight="1">
      <c r="A7699" s="26" t="s">
        <v>666</v>
      </c>
      <c r="B7699" s="23" t="str">
        <f>IFERROR(VLOOKUP(A7699,hoja!$A$2:$E$970,4,FALSE),0)</f>
        <v>COSTA</v>
      </c>
      <c r="C7699" s="23" t="str">
        <f>IFERROR(VLOOKUP(A7699,hoja!$A$2:$E$1370,5,FALSE),0)</f>
        <v>SINCELEJO</v>
      </c>
      <c r="D7699" s="23" t="str">
        <f>IFERROR(VLOOKUP(A7699,hoja!A:D,3,FALSE),0)</f>
        <v>0382</v>
      </c>
      <c r="E7699" s="23" t="s">
        <v>672</v>
      </c>
      <c r="F7699" s="23" t="str">
        <f>IFERROR(VLOOKUP(E7699,hoja!$A$2:$E$970,4,FALSE),0)</f>
        <v>ANTIOQUIA</v>
      </c>
      <c r="G7699" s="23" t="str">
        <f>IFERROR(VLOOKUP(E7699,hoja!$A$2:$E$970,5,FALSE),0)</f>
        <v>MEDELLÍN</v>
      </c>
      <c r="H7699" s="103" t="str">
        <f>IFERROR(VLOOKUP(E7699,hoja!A:C,3,FALSE),0)</f>
        <v>0092</v>
      </c>
      <c r="I7699" s="24" t="str">
        <f t="shared" si="2367"/>
        <v>03820092</v>
      </c>
      <c r="K7699" s="23">
        <v>519</v>
      </c>
      <c r="L7699" s="23" t="str">
        <f>IF(B7699=F7699,"REGIONAL","NACIONAL")</f>
        <v>NACIONAL</v>
      </c>
      <c r="M7699" s="23" t="s">
        <v>1238</v>
      </c>
      <c r="N7699" s="23" cm="1">
        <f t="array" aca="1" ref="N7699" ca="1">IFERROR(IF(M7699="Principal","LES_ACTIVE",LES_INACTIVE),0)</f>
        <v>0</v>
      </c>
      <c r="O7699" s="23">
        <f t="shared" si="2369"/>
        <v>12</v>
      </c>
      <c r="P7699" s="23" t="str">
        <f t="shared" si="2370"/>
        <v>03820092Remedios</v>
      </c>
    </row>
    <row r="7700" spans="1:16" ht="15" hidden="1" customHeight="1">
      <c r="A7700" s="26" t="s">
        <v>666</v>
      </c>
      <c r="B7700" s="23" t="str">
        <f>IFERROR(VLOOKUP(A7700,hoja!$A$2:$E$970,4,FALSE),0)</f>
        <v>COSTA</v>
      </c>
      <c r="C7700" s="23" t="str">
        <f>IFERROR(VLOOKUP(A7700,hoja!$A$2:$E$1370,5,FALSE),0)</f>
        <v>SINCELEJO</v>
      </c>
      <c r="D7700" s="23" t="str">
        <f>IFERROR(VLOOKUP(A7700,hoja!A:D,3,FALSE),0)</f>
        <v>0382</v>
      </c>
      <c r="E7700" s="23" t="s">
        <v>672</v>
      </c>
      <c r="F7700" s="23" t="str">
        <f>IFERROR(VLOOKUP(E7700,hoja!$A$2:$E$970,4,FALSE),0)</f>
        <v>ANTIOQUIA</v>
      </c>
      <c r="G7700" s="23" t="str">
        <f>IFERROR(VLOOKUP(E7700,hoja!$A$2:$E$970,5,FALSE),0)</f>
        <v>MEDELLÍN</v>
      </c>
      <c r="H7700" s="103" t="str">
        <f>IFERROR(VLOOKUP(E7700,hoja!A:C,3,FALSE),0)</f>
        <v>0092</v>
      </c>
      <c r="I7700" s="24" t="str">
        <f t="shared" si="2367"/>
        <v>03820092</v>
      </c>
      <c r="K7700" s="23">
        <v>631</v>
      </c>
      <c r="L7700" s="23" t="str">
        <f>IF(B7700=F7700,"REGIONAL","NACIONAL")</f>
        <v>NACIONAL</v>
      </c>
      <c r="M7700" s="23" t="s">
        <v>662</v>
      </c>
      <c r="N7700" s="23" cm="1">
        <f t="array" aca="1" ref="N7700" ca="1">IFERROR(IF(M7700="Principal","LES_ACTIVE",LES_INACTIVE),0)</f>
        <v>0</v>
      </c>
      <c r="O7700" s="23">
        <f t="shared" si="2369"/>
        <v>12</v>
      </c>
      <c r="P7700" s="23" t="str">
        <f t="shared" si="2370"/>
        <v>03820092Uraba</v>
      </c>
    </row>
    <row r="7701" spans="1:16" ht="15" hidden="1" customHeight="1">
      <c r="A7701" s="26" t="s">
        <v>721</v>
      </c>
      <c r="B7701" s="23" t="str">
        <f>IFERROR(VLOOKUP(A7701,hoja!$A$2:$E$970,4,FALSE),0)</f>
        <v>ANTIOQUIA</v>
      </c>
      <c r="C7701" s="23" t="str">
        <f>IFERROR(VLOOKUP(A7701,hoja!$A$2:$E$1370,5,FALSE),0)</f>
        <v>RIONEGRO</v>
      </c>
      <c r="D7701" s="23" t="str">
        <f>IFERROR(VLOOKUP(A7701,hoja!A:D,3,FALSE),0)</f>
        <v>0090</v>
      </c>
      <c r="E7701" s="23" t="s">
        <v>642</v>
      </c>
      <c r="F7701" s="23" t="str">
        <f>IFERROR(VLOOKUP(E7701,hoja!$A$2:$E$970,4,FALSE),0)</f>
        <v>COSTA</v>
      </c>
      <c r="G7701" s="23" t="str">
        <f>IFERROR(VLOOKUP(E7701,hoja!$A$2:$E$970,5,FALSE),0)</f>
        <v>BARRANQUILLA</v>
      </c>
      <c r="H7701" s="103" t="str">
        <f>IFERROR(VLOOKUP(E7701,hoja!A:C,3,FALSE),0)</f>
        <v>0111</v>
      </c>
      <c r="I7701" s="24" t="str">
        <f t="shared" si="2367"/>
        <v>00900111</v>
      </c>
      <c r="K7701" s="23">
        <v>886</v>
      </c>
      <c r="L7701" s="23" t="str">
        <f>IF(B7701=F7701,"REGIONAL","NACIONAL")</f>
        <v>NACIONAL</v>
      </c>
      <c r="M7701" s="23" t="s">
        <v>662</v>
      </c>
      <c r="N7701" s="23" cm="1">
        <f t="array" aca="1" ref="N7701" ca="1">IFERROR(IF(M7701="Principal","LES_ACTIVE",LES_INACTIVE),0)</f>
        <v>0</v>
      </c>
      <c r="O7701" s="23">
        <f t="shared" si="2369"/>
        <v>8</v>
      </c>
      <c r="P7701" s="23" t="str">
        <f t="shared" si="2370"/>
        <v>00900111Uraba</v>
      </c>
    </row>
    <row r="7702" spans="1:16" ht="15" hidden="1" customHeight="1">
      <c r="A7702" s="26" t="s">
        <v>721</v>
      </c>
      <c r="B7702" s="23" t="str">
        <f>IFERROR(VLOOKUP(A7702,hoja!$A$2:$E$970,4,FALSE),0)</f>
        <v>ANTIOQUIA</v>
      </c>
      <c r="C7702" s="23" t="str">
        <f>IFERROR(VLOOKUP(A7702,hoja!$A$2:$E$1370,5,FALSE),0)</f>
        <v>RIONEGRO</v>
      </c>
      <c r="D7702" s="23" t="str">
        <f>IFERROR(VLOOKUP(A7702,hoja!A:D,3,FALSE),0)</f>
        <v>0090</v>
      </c>
      <c r="E7702" s="23" t="s">
        <v>642</v>
      </c>
      <c r="F7702" s="23" t="str">
        <f>IFERROR(VLOOKUP(E7702,hoja!$A$2:$E$970,4,FALSE),0)</f>
        <v>COSTA</v>
      </c>
      <c r="G7702" s="23" t="str">
        <f>IFERROR(VLOOKUP(E7702,hoja!$A$2:$E$970,5,FALSE),0)</f>
        <v>BARRANQUILLA</v>
      </c>
      <c r="H7702" s="103" t="str">
        <f>IFERROR(VLOOKUP(E7702,hoja!A:C,3,FALSE),0)</f>
        <v>0111</v>
      </c>
      <c r="I7702" s="24" t="str">
        <f t="shared" si="2367"/>
        <v>00900111</v>
      </c>
      <c r="K7702" s="23">
        <v>763</v>
      </c>
      <c r="L7702" s="23" t="str">
        <f>IF(B7702=F7702,"REGIONAL","NACIONAL")</f>
        <v>NACIONAL</v>
      </c>
      <c r="M7702" s="23" t="s">
        <v>1238</v>
      </c>
      <c r="N7702" s="23" cm="1">
        <f t="array" aca="1" ref="N7702" ca="1">IFERROR(IF(M7702="Principal","LES_ACTIVE",LES_INACTIVE),0)</f>
        <v>0</v>
      </c>
      <c r="O7702" s="23">
        <f t="shared" si="2369"/>
        <v>12</v>
      </c>
      <c r="P7702" s="23" t="str">
        <f t="shared" si="2370"/>
        <v>00900111Remedios</v>
      </c>
    </row>
    <row r="7703" spans="1:16" ht="15" hidden="1" customHeight="1">
      <c r="A7703" s="26" t="s">
        <v>721</v>
      </c>
      <c r="B7703" s="23" t="str">
        <f>IFERROR(VLOOKUP(A7703,hoja!$A$2:$E$970,4,FALSE),0)</f>
        <v>ANTIOQUIA</v>
      </c>
      <c r="C7703" s="23" t="str">
        <f>IFERROR(VLOOKUP(A7703,hoja!$A$2:$E$1370,5,FALSE),0)</f>
        <v>RIONEGRO</v>
      </c>
      <c r="D7703" s="23" t="str">
        <f>IFERROR(VLOOKUP(A7703,hoja!A:D,3,FALSE),0)</f>
        <v>0090</v>
      </c>
      <c r="E7703" s="23" t="s">
        <v>661</v>
      </c>
      <c r="F7703" s="23" t="str">
        <f>IFERROR(VLOOKUP(E7703,hoja!$A$2:$E$970,4,FALSE),0)</f>
        <v>COSTA</v>
      </c>
      <c r="G7703" s="23" t="str">
        <f>IFERROR(VLOOKUP(E7703,hoja!$A$2:$E$970,5,FALSE),0)</f>
        <v>CARTAGENA</v>
      </c>
      <c r="H7703" s="103" t="str">
        <f>IFERROR(VLOOKUP(E7703,hoja!A:C,3,FALSE),0)</f>
        <v>0113</v>
      </c>
      <c r="I7703" s="24" t="str">
        <f t="shared" si="2367"/>
        <v>00900113</v>
      </c>
      <c r="K7703" s="23">
        <v>688</v>
      </c>
      <c r="L7703" s="23" t="str">
        <f>IF(B7703=F7703,"REGIONAL","NACIONAL")</f>
        <v>NACIONAL</v>
      </c>
      <c r="M7703" s="23" t="s">
        <v>618</v>
      </c>
      <c r="N7703" s="23" t="str" cm="1">
        <f t="array" ref="N7703">IFERROR(IF(M7703="Principal","LES_ACTIVE",LES_INACTIVE),0)</f>
        <v>LES_ACTIVE</v>
      </c>
      <c r="O7703" s="23">
        <f t="shared" si="2369"/>
        <v>12</v>
      </c>
      <c r="P7703" s="23" t="str">
        <f t="shared" si="2370"/>
        <v>00900113Principal</v>
      </c>
    </row>
    <row r="7704" spans="1:16" ht="15" hidden="1" customHeight="1">
      <c r="A7704" s="26" t="s">
        <v>721</v>
      </c>
      <c r="B7704" s="23" t="str">
        <f>IFERROR(VLOOKUP(A7704,hoja!$A$2:$E$970,4,FALSE),0)</f>
        <v>ANTIOQUIA</v>
      </c>
      <c r="C7704" s="23" t="str">
        <f>IFERROR(VLOOKUP(A7704,hoja!$A$2:$E$1370,5,FALSE),0)</f>
        <v>RIONEGRO</v>
      </c>
      <c r="D7704" s="23" t="str">
        <f>IFERROR(VLOOKUP(A7704,hoja!A:D,3,FALSE),0)</f>
        <v>0090</v>
      </c>
      <c r="E7704" s="23" t="s">
        <v>661</v>
      </c>
      <c r="F7704" s="23" t="str">
        <f>IFERROR(VLOOKUP(E7704,hoja!$A$2:$E$970,4,FALSE),0)</f>
        <v>COSTA</v>
      </c>
      <c r="G7704" s="23" t="str">
        <f>IFERROR(VLOOKUP(E7704,hoja!$A$2:$E$970,5,FALSE),0)</f>
        <v>CARTAGENA</v>
      </c>
      <c r="H7704" s="103" t="str">
        <f>IFERROR(VLOOKUP(E7704,hoja!A:C,3,FALSE),0)</f>
        <v>0113</v>
      </c>
      <c r="I7704" s="24" t="str">
        <f t="shared" ref="I7704:I7706" si="2374">D7704&amp;H7704</f>
        <v>00900113</v>
      </c>
      <c r="K7704" s="23">
        <v>858</v>
      </c>
      <c r="L7704" s="23" t="str">
        <f>IF(B7704=F7704,"REGIONAL","NACIONAL")</f>
        <v>NACIONAL</v>
      </c>
      <c r="M7704" s="23" t="s">
        <v>662</v>
      </c>
      <c r="N7704" s="23" cm="1">
        <f t="array" aca="1" ref="N7704" ca="1">IFERROR(IF(M7704="Principal","LES_ACTIVE",LES_INACTIVE),0)</f>
        <v>0</v>
      </c>
      <c r="O7704" s="23">
        <f t="shared" ref="O7704:O7706" si="2375">IF(K7704&lt;=250,25,IF(K7704&lt;=500,16,IF(K7704&lt;=800,12,IF(K7704&lt;=1100,8,IF(K7704&lt;=1400,6,IF(K7704&lt;=1700,5))))))</f>
        <v>8</v>
      </c>
      <c r="P7704" s="23" t="str">
        <f t="shared" ref="P7704:P7706" si="2376">D7704&amp;H7704&amp;M7704</f>
        <v>00900113Uraba</v>
      </c>
    </row>
    <row r="7705" spans="1:16" ht="15" hidden="1" customHeight="1">
      <c r="A7705" s="26" t="s">
        <v>721</v>
      </c>
      <c r="B7705" s="23" t="str">
        <f>IFERROR(VLOOKUP(A7705,hoja!$A$2:$E$970,4,FALSE),0)</f>
        <v>ANTIOQUIA</v>
      </c>
      <c r="C7705" s="23" t="str">
        <f>IFERROR(VLOOKUP(A7705,hoja!$A$2:$E$1370,5,FALSE),0)</f>
        <v>RIONEGRO</v>
      </c>
      <c r="D7705" s="23" t="str">
        <f>IFERROR(VLOOKUP(A7705,hoja!A:D,3,FALSE),0)</f>
        <v>0090</v>
      </c>
      <c r="E7705" s="23" t="s">
        <v>661</v>
      </c>
      <c r="F7705" s="23" t="str">
        <f>IFERROR(VLOOKUP(E7705,hoja!$A$2:$E$970,4,FALSE),0)</f>
        <v>COSTA</v>
      </c>
      <c r="G7705" s="23" t="str">
        <f>IFERROR(VLOOKUP(E7705,hoja!$A$2:$E$970,5,FALSE),0)</f>
        <v>CARTAGENA</v>
      </c>
      <c r="H7705" s="103" t="str">
        <f>IFERROR(VLOOKUP(E7705,hoja!A:C,3,FALSE),0)</f>
        <v>0113</v>
      </c>
      <c r="I7705" s="24" t="str">
        <f t="shared" si="2374"/>
        <v>00900113</v>
      </c>
      <c r="K7705" s="23">
        <v>735</v>
      </c>
      <c r="L7705" s="23" t="str">
        <f>IF(B7705=F7705,"REGIONAL","NACIONAL")</f>
        <v>NACIONAL</v>
      </c>
      <c r="M7705" s="23" t="s">
        <v>1238</v>
      </c>
      <c r="N7705" s="23" cm="1">
        <f t="array" aca="1" ref="N7705" ca="1">IFERROR(IF(M7705="Principal","LES_ACTIVE",LES_INACTIVE),0)</f>
        <v>0</v>
      </c>
      <c r="O7705" s="23">
        <f t="shared" si="2375"/>
        <v>12</v>
      </c>
      <c r="P7705" s="23" t="str">
        <f t="shared" si="2376"/>
        <v>00900113Remedios</v>
      </c>
    </row>
    <row r="7706" spans="1:16" ht="15" hidden="1" customHeight="1">
      <c r="A7706" s="26" t="s">
        <v>721</v>
      </c>
      <c r="B7706" s="23" t="str">
        <f>IFERROR(VLOOKUP(A7706,hoja!$A$2:$E$970,4,FALSE),0)</f>
        <v>ANTIOQUIA</v>
      </c>
      <c r="C7706" s="23" t="str">
        <f>IFERROR(VLOOKUP(A7706,hoja!$A$2:$E$1370,5,FALSE),0)</f>
        <v>RIONEGRO</v>
      </c>
      <c r="D7706" s="23" t="str">
        <f>IFERROR(VLOOKUP(A7706,hoja!A:D,3,FALSE),0)</f>
        <v>0090</v>
      </c>
      <c r="E7706" s="23" t="s">
        <v>667</v>
      </c>
      <c r="F7706" s="23" t="str">
        <f>IFERROR(VLOOKUP(E7706,hoja!$A$2:$E$970,4,FALSE),0)</f>
        <v>COSTA</v>
      </c>
      <c r="G7706" s="23" t="str">
        <f>IFERROR(VLOOKUP(E7706,hoja!$A$2:$E$970,5,FALSE),0)</f>
        <v>MONTERÍA</v>
      </c>
      <c r="H7706" s="103" t="str">
        <f>IFERROR(VLOOKUP(E7706,hoja!A:C,3,FALSE),0)</f>
        <v>0381</v>
      </c>
      <c r="I7706" s="24" t="str">
        <f t="shared" si="2374"/>
        <v>00900381</v>
      </c>
      <c r="K7706" s="23">
        <v>442</v>
      </c>
      <c r="L7706" s="23" t="str">
        <f>IF(B7706=F7706,"REGIONAL","NACIONAL")</f>
        <v>NACIONAL</v>
      </c>
      <c r="M7706" s="23" t="s">
        <v>618</v>
      </c>
      <c r="N7706" s="23" t="str" cm="1">
        <f t="array" ref="N7706">IFERROR(IF(M7706="Principal","LES_ACTIVE",LES_INACTIVE),0)</f>
        <v>LES_ACTIVE</v>
      </c>
      <c r="O7706" s="23">
        <f t="shared" si="2375"/>
        <v>16</v>
      </c>
      <c r="P7706" s="23" t="str">
        <f t="shared" si="2376"/>
        <v>00900381Principal</v>
      </c>
    </row>
    <row r="7707" spans="1:16" ht="15" hidden="1" customHeight="1">
      <c r="A7707" s="26" t="s">
        <v>721</v>
      </c>
      <c r="B7707" s="23" t="str">
        <f>IFERROR(VLOOKUP(A7707,hoja!$A$2:$E$970,4,FALSE),0)</f>
        <v>ANTIOQUIA</v>
      </c>
      <c r="C7707" s="23" t="str">
        <f>IFERROR(VLOOKUP(A7707,hoja!$A$2:$E$1370,5,FALSE),0)</f>
        <v>RIONEGRO</v>
      </c>
      <c r="D7707" s="23" t="str">
        <f>IFERROR(VLOOKUP(A7707,hoja!A:D,3,FALSE),0)</f>
        <v>0090</v>
      </c>
      <c r="E7707" s="23" t="s">
        <v>667</v>
      </c>
      <c r="F7707" s="23" t="str">
        <f>IFERROR(VLOOKUP(E7707,hoja!$A$2:$E$970,4,FALSE),0)</f>
        <v>COSTA</v>
      </c>
      <c r="G7707" s="23" t="str">
        <f>IFERROR(VLOOKUP(E7707,hoja!$A$2:$E$970,5,FALSE),0)</f>
        <v>MONTERÍA</v>
      </c>
      <c r="H7707" s="103" t="str">
        <f>IFERROR(VLOOKUP(E7707,hoja!A:C,3,FALSE),0)</f>
        <v>0381</v>
      </c>
      <c r="I7707" s="24" t="str">
        <f t="shared" ref="I7707:I7711" si="2377">D7707&amp;H7707</f>
        <v>00900381</v>
      </c>
      <c r="K7707" s="23">
        <v>557</v>
      </c>
      <c r="L7707" s="23" t="str">
        <f>IF(B7707=F7707,"REGIONAL","NACIONAL")</f>
        <v>NACIONAL</v>
      </c>
      <c r="M7707" s="23" t="s">
        <v>662</v>
      </c>
      <c r="N7707" s="23" cm="1">
        <f t="array" aca="1" ref="N7707" ca="1">IFERROR(IF(M7707="Principal","LES_ACTIVE",LES_INACTIVE),0)</f>
        <v>0</v>
      </c>
      <c r="O7707" s="23">
        <f t="shared" ref="O7707:O7711" si="2378">IF(K7707&lt;=250,25,IF(K7707&lt;=500,16,IF(K7707&lt;=800,12,IF(K7707&lt;=1100,8,IF(K7707&lt;=1400,6,IF(K7707&lt;=1700,5))))))</f>
        <v>12</v>
      </c>
      <c r="P7707" s="23" t="str">
        <f t="shared" ref="P7707:P7711" si="2379">D7707&amp;H7707&amp;M7707</f>
        <v>00900381Uraba</v>
      </c>
    </row>
    <row r="7708" spans="1:16" ht="15" hidden="1" customHeight="1">
      <c r="A7708" s="26" t="s">
        <v>721</v>
      </c>
      <c r="B7708" s="23" t="str">
        <f>IFERROR(VLOOKUP(A7708,hoja!$A$2:$E$970,4,FALSE),0)</f>
        <v>ANTIOQUIA</v>
      </c>
      <c r="C7708" s="23" t="str">
        <f>IFERROR(VLOOKUP(A7708,hoja!$A$2:$E$1370,5,FALSE),0)</f>
        <v>RIONEGRO</v>
      </c>
      <c r="D7708" s="23" t="str">
        <f>IFERROR(VLOOKUP(A7708,hoja!A:D,3,FALSE),0)</f>
        <v>0090</v>
      </c>
      <c r="E7708" s="23" t="s">
        <v>667</v>
      </c>
      <c r="F7708" s="23" t="str">
        <f>IFERROR(VLOOKUP(E7708,hoja!$A$2:$E$970,4,FALSE),0)</f>
        <v>COSTA</v>
      </c>
      <c r="G7708" s="23" t="str">
        <f>IFERROR(VLOOKUP(E7708,hoja!$A$2:$E$970,5,FALSE),0)</f>
        <v>MONTERÍA</v>
      </c>
      <c r="H7708" s="103" t="str">
        <f>IFERROR(VLOOKUP(E7708,hoja!A:C,3,FALSE),0)</f>
        <v>0381</v>
      </c>
      <c r="I7708" s="24" t="str">
        <f t="shared" si="2377"/>
        <v>00900381</v>
      </c>
      <c r="K7708" s="23">
        <v>489</v>
      </c>
      <c r="L7708" s="23" t="str">
        <f>IF(B7708=F7708,"REGIONAL","NACIONAL")</f>
        <v>NACIONAL</v>
      </c>
      <c r="M7708" s="23" t="s">
        <v>1238</v>
      </c>
      <c r="N7708" s="23" cm="1">
        <f t="array" aca="1" ref="N7708" ca="1">IFERROR(IF(M7708="Principal","LES_ACTIVE",LES_INACTIVE),0)</f>
        <v>0</v>
      </c>
      <c r="O7708" s="23">
        <f t="shared" si="2378"/>
        <v>16</v>
      </c>
      <c r="P7708" s="23" t="str">
        <f t="shared" si="2379"/>
        <v>00900381Remedios</v>
      </c>
    </row>
    <row r="7709" spans="1:16" ht="15" hidden="1" customHeight="1">
      <c r="A7709" s="26" t="s">
        <v>642</v>
      </c>
      <c r="B7709" s="23" t="str">
        <f>IFERROR(VLOOKUP(A7709,hoja!$A$2:$E$970,4,FALSE),0)</f>
        <v>COSTA</v>
      </c>
      <c r="C7709" s="23" t="str">
        <f>IFERROR(VLOOKUP(A7709,hoja!$A$2:$E$1370,5,FALSE),0)</f>
        <v>BARRANQUILLA</v>
      </c>
      <c r="D7709" s="23" t="str">
        <f>IFERROR(VLOOKUP(A7709,hoja!A:D,3,FALSE),0)</f>
        <v>0111</v>
      </c>
      <c r="E7709" s="23" t="s">
        <v>717</v>
      </c>
      <c r="F7709" s="23" t="str">
        <f>IFERROR(VLOOKUP(E7709,hoja!$A$2:$E$970,4,FALSE),0)</f>
        <v>OCCIDENTE</v>
      </c>
      <c r="G7709" s="23" t="str">
        <f>IFERROR(VLOOKUP(E7709,hoja!$A$2:$E$970,5,FALSE),0)</f>
        <v>POPAYÁN</v>
      </c>
      <c r="H7709" s="103" t="str">
        <f>IFERROR(VLOOKUP(E7709,hoja!A:C,3,FALSE),0)</f>
        <v>0126</v>
      </c>
      <c r="I7709" s="24" t="str">
        <f t="shared" si="2377"/>
        <v>01110126</v>
      </c>
      <c r="K7709" s="23">
        <v>1484</v>
      </c>
      <c r="L7709" s="23" t="str">
        <f t="shared" ref="L7709:L7710" si="2380">IF(B7709=F7709,"REGIONAL","NACIONAL")</f>
        <v>NACIONAL</v>
      </c>
      <c r="M7709" s="23" t="s">
        <v>765</v>
      </c>
      <c r="N7709" s="23" cm="1">
        <f t="array" aca="1" ref="N7709" ca="1">IFERROR(IF(M7709="Principal","LES_ACTIVE",LES_INACTIVE),0)</f>
        <v>0</v>
      </c>
      <c r="O7709" s="23">
        <f t="shared" si="2378"/>
        <v>5</v>
      </c>
      <c r="P7709" s="23" t="str">
        <f t="shared" si="2379"/>
        <v>01110126Magdalena medio</v>
      </c>
    </row>
    <row r="7710" spans="1:16" ht="15" hidden="1" customHeight="1">
      <c r="A7710" s="26" t="s">
        <v>645</v>
      </c>
      <c r="B7710" s="23" t="str">
        <f>IFERROR(VLOOKUP(A7710,hoja!$A$2:$E$970,4,FALSE),0)</f>
        <v>OCCIDENTE</v>
      </c>
      <c r="C7710" s="23" t="str">
        <f>IFERROR(VLOOKUP(A7710,hoja!$A$2:$E$1370,5,FALSE),0)</f>
        <v>CALI</v>
      </c>
      <c r="D7710" s="23" t="str">
        <f>IFERROR(VLOOKUP(A7710,hoja!A:D,3,FALSE),0)</f>
        <v>0410</v>
      </c>
      <c r="E7710" s="23" t="s">
        <v>698</v>
      </c>
      <c r="F7710" s="23" t="str">
        <f>IFERROR(VLOOKUP(E7710,hoja!$A$2:$E$6970,4,FALSE),0)</f>
        <v>COSTA</v>
      </c>
      <c r="G7710" s="23" t="str">
        <f>IFERROR(VLOOKUP(E7710,hoja!$A$2:$E$970,5,FALSE),0)</f>
        <v>CAUCASIA</v>
      </c>
      <c r="H7710" s="103" t="str">
        <f>IFERROR(VLOOKUP(E7710,hoja!A:C,3,FALSE),0)</f>
        <v>0384</v>
      </c>
      <c r="I7710" s="24" t="str">
        <f t="shared" si="2377"/>
        <v>04100384</v>
      </c>
      <c r="J7710" s="23">
        <v>42.033333333441988</v>
      </c>
      <c r="K7710" s="23">
        <v>1017</v>
      </c>
      <c r="L7710" s="23" t="str">
        <f t="shared" si="2380"/>
        <v>NACIONAL</v>
      </c>
      <c r="M7710" s="23" t="s">
        <v>1556</v>
      </c>
      <c r="N7710" s="23" t="s">
        <v>624</v>
      </c>
      <c r="O7710" s="23">
        <f t="shared" si="2378"/>
        <v>8</v>
      </c>
      <c r="P7710" s="23" t="str">
        <f t="shared" si="2379"/>
        <v>04100384uraba</v>
      </c>
    </row>
    <row r="7711" spans="1:16" ht="15" hidden="1" customHeight="1">
      <c r="A7711" s="23" t="s">
        <v>661</v>
      </c>
      <c r="B7711" s="23" t="str">
        <f>IFERROR(VLOOKUP(A7711,hoja!$A$2:$E$970,4,FALSE),0)</f>
        <v>COSTA</v>
      </c>
      <c r="C7711" s="23" t="str">
        <f>IFERROR(VLOOKUP(A7711,hoja!$A$2:$E$1370,5,FALSE),0)</f>
        <v>CARTAGENA</v>
      </c>
      <c r="D7711" s="23" t="str">
        <f>IFERROR(VLOOKUP(A7711,hoja!A:D,3,FALSE),0)</f>
        <v>0113</v>
      </c>
      <c r="E7711" s="26" t="s">
        <v>665</v>
      </c>
      <c r="F7711" s="23" t="str">
        <f>IFERROR(VLOOKUP(E7711,hoja!$A$2:$E$970,4,FALSE),0)</f>
        <v>OCCIDENTE</v>
      </c>
      <c r="G7711" s="23" t="str">
        <f>IFERROR(VLOOKUP(E7711,hoja!$A$2:$E$970,5,FALSE),0)</f>
        <v>MANIZALES</v>
      </c>
      <c r="H7711" s="103" t="str">
        <f>IFERROR(VLOOKUP(E7711,hoja!A:C,3,FALSE),0)</f>
        <v>0145</v>
      </c>
      <c r="I7711" s="24" t="str">
        <f t="shared" si="2377"/>
        <v>01130145</v>
      </c>
      <c r="K7711" s="23">
        <v>959</v>
      </c>
      <c r="L7711" s="23" t="str">
        <f>IF(B7711=F7711,"REGIONAL","NACIONAL")</f>
        <v>NACIONAL</v>
      </c>
      <c r="M7711" s="23" t="s">
        <v>1557</v>
      </c>
      <c r="N7711" s="23" t="s">
        <v>622</v>
      </c>
      <c r="O7711" s="23">
        <f t="shared" si="2378"/>
        <v>8</v>
      </c>
      <c r="P7711" s="23" t="str">
        <f t="shared" si="2379"/>
        <v>01130145Remedios-Letras</v>
      </c>
    </row>
    <row r="7712" spans="1:16" ht="15" hidden="1" customHeight="1">
      <c r="A7712" s="23" t="s">
        <v>661</v>
      </c>
      <c r="B7712" s="23" t="str">
        <f>IFERROR(VLOOKUP(A7712,hoja!$A$2:$E$970,4,FALSE),0)</f>
        <v>COSTA</v>
      </c>
      <c r="C7712" s="23" t="str">
        <f>IFERROR(VLOOKUP(A7712,hoja!$A$2:$E$1370,5,FALSE),0)</f>
        <v>CARTAGENA</v>
      </c>
      <c r="D7712" s="23" t="str">
        <f>IFERROR(VLOOKUP(A7712,hoja!A:D,3,FALSE),0)</f>
        <v>0113</v>
      </c>
      <c r="E7712" s="26" t="s">
        <v>665</v>
      </c>
      <c r="F7712" s="23" t="str">
        <f>IFERROR(VLOOKUP(E7712,hoja!$A$2:$E$970,4,FALSE),0)</f>
        <v>OCCIDENTE</v>
      </c>
      <c r="G7712" s="23" t="str">
        <f>IFERROR(VLOOKUP(E7712,hoja!$A$2:$E$970,5,FALSE),0)</f>
        <v>MANIZALES</v>
      </c>
      <c r="H7712" s="103" t="str">
        <f>IFERROR(VLOOKUP(E7712,hoja!A:C,3,FALSE),0)</f>
        <v>0145</v>
      </c>
      <c r="I7712" s="24" t="str">
        <f t="shared" ref="I7712" si="2381">D7712&amp;H7712</f>
        <v>01130145</v>
      </c>
      <c r="K7712" s="23">
        <v>1103</v>
      </c>
      <c r="L7712" s="23" t="str">
        <f>IF(B7712=F7712,"REGIONAL","NACIONAL")</f>
        <v>NACIONAL</v>
      </c>
      <c r="M7712" s="23" t="s">
        <v>765</v>
      </c>
      <c r="N7712" s="23" t="s">
        <v>622</v>
      </c>
      <c r="O7712" s="23">
        <f t="shared" ref="O7712" si="2382">IF(K7712&lt;=250,25,IF(K7712&lt;=500,16,IF(K7712&lt;=800,12,IF(K7712&lt;=1100,8,IF(K7712&lt;=1400,6,IF(K7712&lt;=1700,5))))))</f>
        <v>6</v>
      </c>
      <c r="P7712" s="23" t="str">
        <f t="shared" ref="P7712" si="2383">D7712&amp;H7712&amp;M7712</f>
        <v>01130145Magdalena medio</v>
      </c>
    </row>
    <row r="7713" spans="1:16" ht="15" hidden="1" customHeight="1">
      <c r="A7713" s="23" t="s">
        <v>661</v>
      </c>
      <c r="B7713" s="23" t="str">
        <f>IFERROR(VLOOKUP(A7713,hoja!$A$2:$E$970,4,FALSE),0)</f>
        <v>COSTA</v>
      </c>
      <c r="C7713" s="23" t="str">
        <f>IFERROR(VLOOKUP(A7713,hoja!$A$2:$E$1370,5,FALSE),0)</f>
        <v>CARTAGENA</v>
      </c>
      <c r="D7713" s="23" t="str">
        <f>IFERROR(VLOOKUP(A7713,hoja!A:D,3,FALSE),0)</f>
        <v>0113</v>
      </c>
      <c r="E7713" s="26" t="s">
        <v>665</v>
      </c>
      <c r="F7713" s="23" t="str">
        <f>IFERROR(VLOOKUP(E7713,hoja!$A$2:$E$970,4,FALSE),0)</f>
        <v>OCCIDENTE</v>
      </c>
      <c r="G7713" s="23" t="str">
        <f>IFERROR(VLOOKUP(E7713,hoja!$A$2:$E$970,5,FALSE),0)</f>
        <v>MANIZALES</v>
      </c>
      <c r="H7713" s="103" t="str">
        <f>IFERROR(VLOOKUP(E7713,hoja!A:C,3,FALSE),0)</f>
        <v>0145</v>
      </c>
      <c r="I7713" s="24" t="str">
        <f t="shared" ref="I7713:I7715" si="2384">D7713&amp;H7713</f>
        <v>01130145</v>
      </c>
      <c r="K7713" s="23">
        <v>876</v>
      </c>
      <c r="L7713" s="23" t="str">
        <f>IF(B7713=F7713,"REGIONAL","NACIONAL")</f>
        <v>NACIONAL</v>
      </c>
      <c r="M7713" s="23" t="s">
        <v>618</v>
      </c>
      <c r="N7713" s="23" t="s">
        <v>622</v>
      </c>
      <c r="O7713" s="23">
        <f t="shared" ref="O7713:O7715" si="2385">IF(K7713&lt;=250,25,IF(K7713&lt;=500,16,IF(K7713&lt;=800,12,IF(K7713&lt;=1100,8,IF(K7713&lt;=1400,6,IF(K7713&lt;=1700,5))))))</f>
        <v>8</v>
      </c>
      <c r="P7713" s="23" t="str">
        <f t="shared" ref="P7713:P7715" si="2386">D7713&amp;H7713&amp;M7713</f>
        <v>01130145Principal</v>
      </c>
    </row>
    <row r="7714" spans="1:16" ht="15" hidden="1" customHeight="1">
      <c r="A7714" s="26" t="s">
        <v>661</v>
      </c>
      <c r="B7714" s="23" t="str">
        <f>IFERROR(VLOOKUP(A7714,hoja!$A$2:$E$970,4,FALSE),0)</f>
        <v>COSTA</v>
      </c>
      <c r="C7714" s="23" t="str">
        <f>IFERROR(VLOOKUP(A7714,hoja!$A$2:$E$1370,5,FALSE),0)</f>
        <v>CARTAGENA</v>
      </c>
      <c r="D7714" s="23" t="str">
        <f>IFERROR(VLOOKUP(A7714,hoja!A:D,3,FALSE),0)</f>
        <v>0113</v>
      </c>
      <c r="E7714" s="23" t="s">
        <v>672</v>
      </c>
      <c r="F7714" s="23" t="str">
        <f>IFERROR(VLOOKUP(E7714,hoja!$A$2:$E$970,4,FALSE),0)</f>
        <v>ANTIOQUIA</v>
      </c>
      <c r="G7714" s="23" t="str">
        <f>IFERROR(VLOOKUP(E7714,hoja!$A$2:$E$970,5,FALSE),0)</f>
        <v>MEDELLÍN</v>
      </c>
      <c r="H7714" s="103" t="str">
        <f>IFERROR(VLOOKUP(E7714,hoja!A:C,3,FALSE),0)</f>
        <v>0092</v>
      </c>
      <c r="I7714" s="24" t="str">
        <f t="shared" si="2384"/>
        <v>01130092</v>
      </c>
      <c r="K7714" s="23">
        <v>936</v>
      </c>
      <c r="L7714" s="23" t="str">
        <f t="shared" ref="L7714:L7715" si="2387">IF(B7714=F7714,"REGIONAL","NACIONAL")</f>
        <v>NACIONAL</v>
      </c>
      <c r="M7714" s="23" t="s">
        <v>765</v>
      </c>
      <c r="N7714" s="23" t="s">
        <v>622</v>
      </c>
      <c r="O7714" s="23">
        <f t="shared" si="2385"/>
        <v>8</v>
      </c>
      <c r="P7714" s="23" t="str">
        <f t="shared" si="2386"/>
        <v>01130092Magdalena medio</v>
      </c>
    </row>
    <row r="7715" spans="1:16" ht="15" hidden="1" customHeight="1">
      <c r="A7715" s="26" t="s">
        <v>661</v>
      </c>
      <c r="B7715" s="23" t="str">
        <f>IFERROR(VLOOKUP(A7715,hoja!$A$2:$E$970,4,FALSE),0)</f>
        <v>COSTA</v>
      </c>
      <c r="C7715" s="23" t="str">
        <f>IFERROR(VLOOKUP(A7715,hoja!$A$2:$E$1370,5,FALSE),0)</f>
        <v>CARTAGENA</v>
      </c>
      <c r="D7715" s="23" t="str">
        <f>IFERROR(VLOOKUP(A7715,hoja!A:D,3,FALSE),0)</f>
        <v>0113</v>
      </c>
      <c r="E7715" s="23" t="s">
        <v>644</v>
      </c>
      <c r="F7715" s="23" t="str">
        <f>IFERROR(VLOOKUP(E7715,hoja!$A$2:$E$970,4,FALSE),0)</f>
        <v>OCCIDENTE</v>
      </c>
      <c r="G7715" s="23" t="str">
        <f>IFERROR(VLOOKUP(E7715,hoja!$A$2:$E$970,5,FALSE),0)</f>
        <v>PEREIRA</v>
      </c>
      <c r="H7715" s="103" t="str">
        <f>IFERROR(VLOOKUP(E7715,hoja!A:C,3,FALSE),0)</f>
        <v>0198</v>
      </c>
      <c r="I7715" s="24" t="str">
        <f t="shared" si="2384"/>
        <v>01130198</v>
      </c>
      <c r="K7715" s="23">
        <v>1019</v>
      </c>
      <c r="L7715" s="23" t="str">
        <f t="shared" si="2387"/>
        <v>NACIONAL</v>
      </c>
      <c r="M7715" s="23" t="s">
        <v>1558</v>
      </c>
      <c r="N7715" s="23" t="s">
        <v>622</v>
      </c>
      <c r="O7715" s="23">
        <f t="shared" si="2385"/>
        <v>8</v>
      </c>
      <c r="P7715" s="23" t="str">
        <f t="shared" si="2386"/>
        <v>01130198Remedios-letras</v>
      </c>
    </row>
    <row r="7716" spans="1:16" ht="15" hidden="1" customHeight="1">
      <c r="A7716" s="26" t="s">
        <v>661</v>
      </c>
      <c r="B7716" s="23" t="str">
        <f>IFERROR(VLOOKUP(A7716,hoja!$A$2:$E$970,4,FALSE),0)</f>
        <v>COSTA</v>
      </c>
      <c r="C7716" s="23" t="str">
        <f>IFERROR(VLOOKUP(A7716,hoja!$A$2:$E$1370,5,FALSE),0)</f>
        <v>CARTAGENA</v>
      </c>
      <c r="D7716" s="23" t="str">
        <f>IFERROR(VLOOKUP(A7716,hoja!A:D,3,FALSE),0)</f>
        <v>0113</v>
      </c>
      <c r="E7716" s="23" t="s">
        <v>644</v>
      </c>
      <c r="F7716" s="23" t="str">
        <f>IFERROR(VLOOKUP(E7716,hoja!$A$2:$E$970,4,FALSE),0)</f>
        <v>OCCIDENTE</v>
      </c>
      <c r="G7716" s="23" t="str">
        <f>IFERROR(VLOOKUP(E7716,hoja!$A$2:$E$970,5,FALSE),0)</f>
        <v>PEREIRA</v>
      </c>
      <c r="H7716" s="103" t="str">
        <f>IFERROR(VLOOKUP(E7716,hoja!A:C,3,FALSE),0)</f>
        <v>0198</v>
      </c>
      <c r="I7716" s="24" t="str">
        <f t="shared" ref="I7716:I7725" si="2388">D7716&amp;H7716</f>
        <v>01130198</v>
      </c>
      <c r="K7716" s="23">
        <v>1019</v>
      </c>
      <c r="L7716" s="23" t="str">
        <f t="shared" ref="L7716:L7718" si="2389">IF(B7716=F7716,"REGIONAL","NACIONAL")</f>
        <v>NACIONAL</v>
      </c>
      <c r="M7716" s="23" t="s">
        <v>765</v>
      </c>
      <c r="N7716" s="23" t="s">
        <v>622</v>
      </c>
      <c r="O7716" s="23">
        <f t="shared" ref="O7716:O7719" si="2390">IF(K7716&lt;=250,25,IF(K7716&lt;=500,16,IF(K7716&lt;=800,12,IF(K7716&lt;=1100,8,IF(K7716&lt;=1400,6,IF(K7716&lt;=1700,5))))))</f>
        <v>8</v>
      </c>
      <c r="P7716" s="23" t="str">
        <f t="shared" ref="P7716:P7719" si="2391">D7716&amp;H7716&amp;M7716</f>
        <v>01130198Magdalena medio</v>
      </c>
    </row>
    <row r="7717" spans="1:16" ht="15" hidden="1" customHeight="1">
      <c r="A7717" s="26" t="s">
        <v>661</v>
      </c>
      <c r="B7717" s="23" t="str">
        <f>IFERROR(VLOOKUP(A7717,hoja!$A$2:$E$970,4,FALSE),0)</f>
        <v>COSTA</v>
      </c>
      <c r="C7717" s="23" t="str">
        <f>IFERROR(VLOOKUP(A7717,hoja!$A$2:$E$1370,5,FALSE),0)</f>
        <v>CARTAGENA</v>
      </c>
      <c r="D7717" s="23" t="str">
        <f>IFERROR(VLOOKUP(A7717,hoja!A:D,3,FALSE),0)</f>
        <v>0113</v>
      </c>
      <c r="E7717" s="23" t="s">
        <v>721</v>
      </c>
      <c r="F7717" s="23" t="str">
        <f>IFERROR(VLOOKUP(E7717,hoja!$A$2:$E$970,4,FALSE),0)</f>
        <v>ANTIOQUIA</v>
      </c>
      <c r="G7717" s="23" t="str">
        <f>IFERROR(VLOOKUP(E7717,hoja!$A$2:$E$970,5,FALSE),0)</f>
        <v>RIONEGRO</v>
      </c>
      <c r="H7717" s="103" t="str">
        <f>IFERROR(VLOOKUP(E7717,hoja!A:C,3,FALSE),0)</f>
        <v>0090</v>
      </c>
      <c r="I7717" s="24" t="str">
        <f t="shared" si="2388"/>
        <v>01130090</v>
      </c>
      <c r="K7717" s="23">
        <v>969</v>
      </c>
      <c r="L7717" s="23" t="str">
        <f t="shared" si="2389"/>
        <v>NACIONAL</v>
      </c>
      <c r="M7717" s="23" t="s">
        <v>1559</v>
      </c>
      <c r="N7717" s="23" t="s">
        <v>622</v>
      </c>
      <c r="O7717" s="23">
        <f t="shared" si="2390"/>
        <v>8</v>
      </c>
      <c r="P7717" s="23" t="str">
        <f t="shared" si="2391"/>
        <v>01130090Maddalena medio</v>
      </c>
    </row>
    <row r="7718" spans="1:16" ht="15" hidden="1" customHeight="1">
      <c r="A7718" s="26" t="s">
        <v>667</v>
      </c>
      <c r="B7718" s="23" t="str">
        <f>IFERROR(VLOOKUP(A7718,hoja!$A$2:$E$970,4,FALSE),0)</f>
        <v>COSTA</v>
      </c>
      <c r="C7718" s="23" t="str">
        <f>IFERROR(VLOOKUP(A7718,hoja!$A$2:$E$1370,5,FALSE),0)</f>
        <v>MONTERÍA</v>
      </c>
      <c r="D7718" s="23" t="str">
        <f>IFERROR(VLOOKUP(A7718,hoja!A:D,3,FALSE),0)</f>
        <v>0381</v>
      </c>
      <c r="E7718" s="23" t="s">
        <v>650</v>
      </c>
      <c r="F7718" s="23" t="str">
        <f>IFERROR(VLOOKUP(E7718,hoja!$A$2:$E$970,4,FALSE),0)</f>
        <v>OCCIDENTE</v>
      </c>
      <c r="G7718" s="23" t="str">
        <f>IFERROR(VLOOKUP(E7718,hoja!$A$2:$E$970,5,FALSE),0)</f>
        <v>CALOTO</v>
      </c>
      <c r="H7718" s="103" t="str">
        <f>IFERROR(VLOOKUP(E7718,hoja!A:C,3,FALSE),0)</f>
        <v>0445</v>
      </c>
      <c r="I7718" s="24" t="str">
        <f t="shared" si="2388"/>
        <v>03810445</v>
      </c>
      <c r="K7718" s="23">
        <v>862</v>
      </c>
      <c r="L7718" s="23" t="str">
        <f t="shared" si="2389"/>
        <v>NACIONAL</v>
      </c>
      <c r="M7718" s="23" t="s">
        <v>618</v>
      </c>
      <c r="N7718" s="23" t="s">
        <v>622</v>
      </c>
      <c r="O7718" s="23">
        <f t="shared" si="2390"/>
        <v>8</v>
      </c>
      <c r="P7718" s="23" t="str">
        <f t="shared" si="2391"/>
        <v>03810445Principal</v>
      </c>
    </row>
    <row r="7719" spans="1:16" ht="15" hidden="1" customHeight="1">
      <c r="A7719" s="26" t="s">
        <v>644</v>
      </c>
      <c r="B7719" s="23" t="str">
        <f>IFERROR(VLOOKUP(A7719,hoja!$A$2:$E$970,4,FALSE),0)</f>
        <v>OCCIDENTE</v>
      </c>
      <c r="C7719" s="23" t="str">
        <f>IFERROR(VLOOKUP(A7719,hoja!$A$2:$E$1370,5,FALSE),0)</f>
        <v>PEREIRA</v>
      </c>
      <c r="D7719" s="23" t="str">
        <f>IFERROR(VLOOKUP(A7719,hoja!A:D,3,FALSE),0)</f>
        <v>0198</v>
      </c>
      <c r="E7719" s="23" t="s">
        <v>642</v>
      </c>
      <c r="F7719" s="23" t="str">
        <f>IFERROR(VLOOKUP(E7719,hoja!$A$2:$E$970,4,FALSE),0)</f>
        <v>COSTA</v>
      </c>
      <c r="G7719" s="23" t="str">
        <f>IFERROR(VLOOKUP(E7719,hoja!$A$2:$E$970,5,FALSE),0)</f>
        <v>BARRANQUILLA</v>
      </c>
      <c r="H7719" s="103" t="str">
        <f>IFERROR(VLOOKUP(E7719,hoja!A:C,3,FALSE),0)</f>
        <v>0111</v>
      </c>
      <c r="I7719" s="24" t="str">
        <f t="shared" si="2388"/>
        <v>01980111</v>
      </c>
      <c r="K7719" s="23">
        <v>1123</v>
      </c>
      <c r="L7719" s="23" t="str">
        <f>IF(B7719=F7719,"REGIONAL","NACIONAL")</f>
        <v>NACIONAL</v>
      </c>
      <c r="M7719" s="23" t="s">
        <v>765</v>
      </c>
      <c r="N7719" s="23" cm="1">
        <f t="array" aca="1" ref="N7719" ca="1">IFERROR(IF(M7719="Principal","LES_ACTIVE",LES_INACTIVE),0)</f>
        <v>0</v>
      </c>
      <c r="O7719" s="23">
        <f t="shared" si="2390"/>
        <v>6</v>
      </c>
      <c r="P7719" s="23" t="str">
        <f t="shared" si="2391"/>
        <v>01980111Magdalena medio</v>
      </c>
    </row>
    <row r="7720" spans="1:16" ht="15" hidden="1" customHeight="1">
      <c r="A7720" s="26" t="s">
        <v>644</v>
      </c>
      <c r="B7720" s="23" t="str">
        <f>IFERROR(VLOOKUP(A7720,hoja!$A$2:$E$970,4,FALSE),0)</f>
        <v>OCCIDENTE</v>
      </c>
      <c r="C7720" s="23" t="str">
        <f>IFERROR(VLOOKUP(A7720,hoja!$A$2:$E$1370,5,FALSE),0)</f>
        <v>PEREIRA</v>
      </c>
      <c r="D7720" s="23" t="str">
        <f>IFERROR(VLOOKUP(A7720,hoja!A:D,3,FALSE),0)</f>
        <v>0198</v>
      </c>
      <c r="E7720" s="23" t="s">
        <v>698</v>
      </c>
      <c r="F7720" s="23" t="str">
        <f>IFERROR(VLOOKUP(E7720,hoja!$A$2:$E$970,4,FALSE),0)</f>
        <v>COSTA</v>
      </c>
      <c r="G7720" s="23" t="str">
        <f>IFERROR(VLOOKUP(E7720,hoja!$A$2:$E$970,5,FALSE),0)</f>
        <v>CAUCASIA</v>
      </c>
      <c r="H7720" s="103" t="str">
        <f>IFERROR(VLOOKUP(E7720,hoja!A:C,3,FALSE),0)</f>
        <v>0384</v>
      </c>
      <c r="I7720" s="24" t="str">
        <f t="shared" si="2388"/>
        <v>01980384</v>
      </c>
      <c r="K7720" s="23">
        <v>663</v>
      </c>
      <c r="L7720" s="23" t="str">
        <f t="shared" ref="L7720:L7722" si="2392">IF(B7720=F7720,"REGIONAL","NACIONAL")</f>
        <v>NACIONAL</v>
      </c>
      <c r="M7720" s="23" t="s">
        <v>1560</v>
      </c>
    </row>
    <row r="7721" spans="1:16" ht="15" hidden="1" customHeight="1">
      <c r="A7721" s="26" t="s">
        <v>672</v>
      </c>
      <c r="B7721" s="23" t="str">
        <f>IFERROR(VLOOKUP(A7721,hoja!$A$2:$E$970,4,FALSE),0)</f>
        <v>ANTIOQUIA</v>
      </c>
      <c r="C7721" s="23" t="str">
        <f>IFERROR(VLOOKUP(A7721,hoja!$A$2:$E$1370,5,FALSE),0)</f>
        <v>MEDELLÍN</v>
      </c>
      <c r="D7721" s="23" t="str">
        <f>IFERROR(VLOOKUP(A7721,hoja!A:D,3,FALSE),0)</f>
        <v>0092</v>
      </c>
      <c r="E7721" s="23" t="s">
        <v>683</v>
      </c>
      <c r="F7721" s="23" t="str">
        <f>IFERROR(VLOOKUP(E7721,hoja!$A$2:$E$970,4,FALSE),0)</f>
        <v>OCCIDENTE</v>
      </c>
      <c r="G7721" s="23" t="str">
        <f>IFERROR(VLOOKUP(E7721,hoja!$A$2:$E$970,5,FALSE),0)</f>
        <v>BUGA</v>
      </c>
      <c r="H7721" s="103" t="str">
        <f>IFERROR(VLOOKUP(E7721,hoja!A:C,3,FALSE),0)</f>
        <v>0411</v>
      </c>
      <c r="I7721" s="24" t="str">
        <f t="shared" si="2388"/>
        <v>00920411</v>
      </c>
      <c r="K7721" s="23">
        <v>371</v>
      </c>
      <c r="L7721" s="23" t="str">
        <f t="shared" si="2392"/>
        <v>NACIONAL</v>
      </c>
      <c r="M7721" s="23" t="s">
        <v>671</v>
      </c>
      <c r="N7721" s="23" t="s">
        <v>624</v>
      </c>
      <c r="O7721" s="23">
        <f t="shared" ref="O7721:O7725" si="2393">IF(K7721&lt;=250,25,IF(K7721&lt;=500,16,IF(K7721&lt;=800,12,IF(K7721&lt;=1100,8,IF(K7721&lt;=1400,6,IF(K7721&lt;=1700,5))))))</f>
        <v>16</v>
      </c>
      <c r="P7721" s="23" t="str">
        <f t="shared" ref="P7721:P7725" si="2394">D7721&amp;H7721&amp;M7721</f>
        <v>00920411Amaga</v>
      </c>
    </row>
    <row r="7722" spans="1:16" ht="15" hidden="1" customHeight="1">
      <c r="A7722" t="s">
        <v>635</v>
      </c>
      <c r="B7722" s="23" t="str">
        <f>IFERROR(VLOOKUP(A7722,hoja!$A$2:$E$970,4,FALSE),0)</f>
        <v>CENTRO</v>
      </c>
      <c r="C7722" s="23" t="str">
        <f>IFERROR(VLOOKUP(A7722,hoja!$A$2:$E$1370,5,FALSE),0)</f>
        <v>BOGOTÁ</v>
      </c>
      <c r="D7722" s="23" t="str">
        <f>IFERROR(VLOOKUP(A7722,hoja!A:D,3,FALSE),0)</f>
        <v>0021</v>
      </c>
      <c r="E7722" s="94" t="s">
        <v>873</v>
      </c>
      <c r="F7722" s="23" t="str">
        <f>IFERROR(VLOOKUP(E7722,hoja!$A$2:$E$6970,4,FALSE),0)</f>
        <v>OCCIDENTE</v>
      </c>
      <c r="G7722" s="23" t="str">
        <f>IFERROR(VLOOKUP(E7722,hoja!$A$2:$E$970,5,FALSE),0)</f>
        <v>MANIZALES</v>
      </c>
      <c r="H7722" s="103" t="str">
        <f>IFERROR(VLOOKUP(E7722,hoja!A:C,3,FALSE),0)</f>
        <v>1711</v>
      </c>
      <c r="I7722" s="24" t="str">
        <f t="shared" si="2388"/>
        <v>00211711</v>
      </c>
      <c r="L7722" s="23" t="str">
        <f t="shared" si="2392"/>
        <v>NACIONAL</v>
      </c>
      <c r="M7722" s="23" t="s">
        <v>1561</v>
      </c>
      <c r="N7722" s="23" cm="1">
        <f t="array" aca="1" ref="N7722" ca="1">IFERROR(IF(M7722="Principal","LES_ACTIVE",LES_INACTIVE),0)</f>
        <v>0</v>
      </c>
      <c r="O7722" s="23">
        <f t="shared" si="2393"/>
        <v>25</v>
      </c>
      <c r="P7722" s="23" t="str">
        <f t="shared" si="2394"/>
        <v>00211711Linea</v>
      </c>
    </row>
    <row r="7723" spans="1:16" ht="15" hidden="1" customHeight="1">
      <c r="A7723" s="26" t="s">
        <v>635</v>
      </c>
      <c r="B7723" s="23" t="str">
        <f>IFERROR(VLOOKUP(A7723,hoja!$A$2:$E$970,4,FALSE),0)</f>
        <v>CENTRO</v>
      </c>
      <c r="C7723" s="23" t="str">
        <f>IFERROR(VLOOKUP(A7723,hoja!$A$2:$E$1370,5,FALSE),0)</f>
        <v>BOGOTÁ</v>
      </c>
      <c r="D7723" s="23" t="str">
        <f>IFERROR(VLOOKUP(A7723,hoja!A:D,3,FALSE),0)</f>
        <v>0021</v>
      </c>
      <c r="E7723" s="23" t="s">
        <v>665</v>
      </c>
      <c r="F7723" s="23" t="str">
        <f>IFERROR(VLOOKUP(E7723,hoja!$A$2:$E$970,4,FALSE),0)</f>
        <v>OCCIDENTE</v>
      </c>
      <c r="G7723" s="23" t="str">
        <f>IFERROR(VLOOKUP(E7723,hoja!$A$2:$E$970,5,FALSE),0)</f>
        <v>MANIZALES</v>
      </c>
      <c r="H7723" s="103" t="str">
        <f>IFERROR(VLOOKUP(E7723,hoja!A:C,3,FALSE),0)</f>
        <v>0145</v>
      </c>
      <c r="I7723" s="24" t="str">
        <f t="shared" si="2388"/>
        <v>00210145</v>
      </c>
      <c r="L7723" s="23" t="str">
        <f>IF(B7723=F7723,"REGIONAL","NACIONAL")</f>
        <v>NACIONAL</v>
      </c>
      <c r="M7723" s="23" t="s">
        <v>1561</v>
      </c>
      <c r="N7723" s="23" cm="1">
        <f t="array" aca="1" ref="N7723" ca="1">IFERROR(IF(M7723="Principal","LES_ACTIVE",LES_INACTIVE),0)</f>
        <v>0</v>
      </c>
      <c r="O7723" s="23">
        <f t="shared" si="2393"/>
        <v>25</v>
      </c>
      <c r="P7723" s="23" t="str">
        <f t="shared" si="2394"/>
        <v>00210145Linea</v>
      </c>
    </row>
    <row r="7724" spans="1:16" ht="15" customHeight="1">
      <c r="A7724" t="s">
        <v>1492</v>
      </c>
      <c r="B7724" s="23" t="str">
        <f>IFERROR(VLOOKUP(A7724,hoja!$A$2:$E$970,4,FALSE),0)</f>
        <v>CENTRO</v>
      </c>
      <c r="C7724" s="23" t="str">
        <f>IFERROR(VLOOKUP(A7724,hoja!$A$2:$E$1370,5,FALSE),0)</f>
        <v>LA DORADA</v>
      </c>
      <c r="D7724" s="23" t="str">
        <f>IFERROR(VLOOKUP(A7724,hoja!A:D,3,FALSE),0)</f>
        <v>50393</v>
      </c>
      <c r="E7724" t="s">
        <v>721</v>
      </c>
      <c r="F7724" s="23" t="str">
        <f>IFERROR(VLOOKUP(E7724,hoja!$A$2:$E$970,4,FALSE),0)</f>
        <v>ANTIOQUIA</v>
      </c>
      <c r="G7724" s="23" t="str">
        <f>IFERROR(VLOOKUP(E7724,hoja!$A$2:$E$970,5,FALSE),0)</f>
        <v>RIONEGRO</v>
      </c>
      <c r="H7724" s="103" t="str">
        <f>IFERROR(VLOOKUP(E7724,hoja!A:C,3,FALSE),0)</f>
        <v>0090</v>
      </c>
      <c r="I7724" s="24" t="str">
        <f t="shared" si="2388"/>
        <v>503930090</v>
      </c>
      <c r="K7724" s="23">
        <v>201</v>
      </c>
      <c r="L7724" s="23" t="str">
        <f t="shared" ref="L7724:L7725" si="2395">IF(B7724=F7724,"REGIONAL","NACIONAL")</f>
        <v>NACIONAL</v>
      </c>
      <c r="M7724" s="23" t="s">
        <v>618</v>
      </c>
      <c r="N7724" s="23" t="str" cm="1">
        <f t="array" ref="N7724">IFERROR(IF(M7724="Principal","LES_ACTIVE",LES_INACTIVE),0)</f>
        <v>LES_ACTIVE</v>
      </c>
      <c r="O7724" s="23">
        <f t="shared" si="2393"/>
        <v>25</v>
      </c>
      <c r="P7724" s="23" t="str">
        <f t="shared" si="2394"/>
        <v>503930090Principal</v>
      </c>
    </row>
    <row r="7725" spans="1:16" ht="15" customHeight="1">
      <c r="A7725" t="s">
        <v>1492</v>
      </c>
      <c r="B7725" s="23" t="str">
        <f>IFERROR(VLOOKUP(A7725,hoja!$A$2:$E$970,4,FALSE),0)</f>
        <v>CENTRO</v>
      </c>
      <c r="C7725" s="23" t="str">
        <f>IFERROR(VLOOKUP(A7725,hoja!$A$2:$E$1370,5,FALSE),0)</f>
        <v>LA DORADA</v>
      </c>
      <c r="D7725" s="23" t="str">
        <f>IFERROR(VLOOKUP(A7725,hoja!A:D,3,FALSE),0)</f>
        <v>50393</v>
      </c>
      <c r="E7725" t="s">
        <v>699</v>
      </c>
      <c r="F7725" s="23" t="str">
        <f>IFERROR(VLOOKUP(E7725,hoja!$A$2:$E$970,4,FALSE),0)</f>
        <v>ANTIOQUIA</v>
      </c>
      <c r="G7725" s="23" t="str">
        <f>IFERROR(VLOOKUP(E7725,hoja!$A$2:$E$970,5,FALSE),0)</f>
        <v>CHIGORODÓ</v>
      </c>
      <c r="H7725" s="103" t="str">
        <f>IFERROR(VLOOKUP(E7725,hoja!A:C,3,FALSE),0)</f>
        <v>0074</v>
      </c>
      <c r="I7725" s="24" t="str">
        <f t="shared" si="2388"/>
        <v>503930074</v>
      </c>
      <c r="K7725" s="23">
        <v>504</v>
      </c>
      <c r="L7725" s="23" t="str">
        <f t="shared" si="2395"/>
        <v>NACIONAL</v>
      </c>
      <c r="M7725" s="23" t="s">
        <v>618</v>
      </c>
      <c r="N7725" s="23" t="str" cm="1">
        <f t="array" ref="N7725">IFERROR(IF(M7725="Principal","LES_ACTIVE",LES_INACTIVE),0)</f>
        <v>LES_ACTIVE</v>
      </c>
      <c r="O7725" s="23">
        <f t="shared" si="2393"/>
        <v>12</v>
      </c>
      <c r="P7725" s="23" t="str">
        <f t="shared" si="2394"/>
        <v>503930074Principal</v>
      </c>
    </row>
  </sheetData>
  <sheetProtection algorithmName="SHA-512" hashValue="iAckzhrae4XKbFYftsy5ZEViPj/FswqVpW2mBgF+gbgCBFXfLJoXkxDRAfslscqOJbN/abxIzRcevEyWVfW64g==" saltValue="4vKM13PYaoDe7Oybe6KetA==" spinCount="100000" sheet="1" objects="1" scenarios="1"/>
  <autoFilter ref="A1:Q7723" xr:uid="{00000000-0001-0000-0100-000000000000}">
    <filterColumn colId="0">
      <filters>
        <filter val="ESTACION FERREA LA DORADA"/>
      </filters>
    </filterColumn>
  </autoFilter>
  <conditionalFormatting sqref="I5252:I5313 I5143:I5241 I4247:I5123 I1:I4245 I5245:I5250 I5315:I1048576">
    <cfRule type="duplicateValues" dxfId="1488" priority="1484"/>
  </conditionalFormatting>
  <conditionalFormatting sqref="E2022">
    <cfRule type="duplicateValues" dxfId="1487" priority="1477"/>
  </conditionalFormatting>
  <conditionalFormatting sqref="E2022">
    <cfRule type="duplicateValues" dxfId="1486" priority="1476"/>
  </conditionalFormatting>
  <conditionalFormatting sqref="E1590">
    <cfRule type="duplicateValues" dxfId="1485" priority="1474"/>
  </conditionalFormatting>
  <conditionalFormatting sqref="E2014">
    <cfRule type="duplicateValues" dxfId="1484" priority="1473"/>
  </conditionalFormatting>
  <conditionalFormatting sqref="E2386">
    <cfRule type="duplicateValues" dxfId="1483" priority="1472"/>
  </conditionalFormatting>
  <conditionalFormatting sqref="E2528">
    <cfRule type="duplicateValues" dxfId="1482" priority="1470"/>
  </conditionalFormatting>
  <conditionalFormatting sqref="E2574:E2575">
    <cfRule type="duplicateValues" dxfId="1481" priority="1469"/>
  </conditionalFormatting>
  <conditionalFormatting sqref="E2586">
    <cfRule type="duplicateValues" dxfId="1480" priority="1468"/>
  </conditionalFormatting>
  <conditionalFormatting sqref="E2597">
    <cfRule type="duplicateValues" dxfId="1479" priority="1467"/>
  </conditionalFormatting>
  <conditionalFormatting sqref="P2988">
    <cfRule type="duplicateValues" dxfId="1478" priority="1463"/>
  </conditionalFormatting>
  <conditionalFormatting sqref="P2989">
    <cfRule type="duplicateValues" dxfId="1477" priority="1462"/>
  </conditionalFormatting>
  <conditionalFormatting sqref="P2990">
    <cfRule type="duplicateValues" dxfId="1476" priority="1461"/>
  </conditionalFormatting>
  <conditionalFormatting sqref="P2991">
    <cfRule type="duplicateValues" dxfId="1475" priority="1460"/>
  </conditionalFormatting>
  <conditionalFormatting sqref="P3016:P3017">
    <cfRule type="duplicateValues" dxfId="1474" priority="1457"/>
  </conditionalFormatting>
  <conditionalFormatting sqref="P3018:P3020">
    <cfRule type="duplicateValues" dxfId="1473" priority="1455"/>
  </conditionalFormatting>
  <conditionalFormatting sqref="P3021">
    <cfRule type="duplicateValues" dxfId="1472" priority="1454"/>
  </conditionalFormatting>
  <conditionalFormatting sqref="P3022:P3023">
    <cfRule type="duplicateValues" dxfId="1471" priority="1453"/>
  </conditionalFormatting>
  <conditionalFormatting sqref="P3024">
    <cfRule type="duplicateValues" dxfId="1470" priority="1452"/>
  </conditionalFormatting>
  <conditionalFormatting sqref="P3025:P3026">
    <cfRule type="duplicateValues" dxfId="1469" priority="1451"/>
  </conditionalFormatting>
  <conditionalFormatting sqref="P3027">
    <cfRule type="duplicateValues" dxfId="1468" priority="1449"/>
  </conditionalFormatting>
  <conditionalFormatting sqref="P3028">
    <cfRule type="duplicateValues" dxfId="1467" priority="1448"/>
  </conditionalFormatting>
  <conditionalFormatting sqref="P3029:P3030">
    <cfRule type="duplicateValues" dxfId="1466" priority="1445"/>
  </conditionalFormatting>
  <conditionalFormatting sqref="P3031">
    <cfRule type="duplicateValues" dxfId="1465" priority="1444"/>
  </conditionalFormatting>
  <conditionalFormatting sqref="P3032">
    <cfRule type="duplicateValues" dxfId="1464" priority="1443"/>
  </conditionalFormatting>
  <conditionalFormatting sqref="P3033">
    <cfRule type="duplicateValues" dxfId="1463" priority="1442"/>
  </conditionalFormatting>
  <conditionalFormatting sqref="P3034">
    <cfRule type="duplicateValues" dxfId="1462" priority="1440"/>
  </conditionalFormatting>
  <conditionalFormatting sqref="P3035">
    <cfRule type="duplicateValues" dxfId="1461" priority="1439"/>
  </conditionalFormatting>
  <conditionalFormatting sqref="P3036:P3048">
    <cfRule type="duplicateValues" dxfId="1460" priority="1438"/>
  </conditionalFormatting>
  <conditionalFormatting sqref="P3049">
    <cfRule type="duplicateValues" dxfId="1459" priority="1437"/>
  </conditionalFormatting>
  <conditionalFormatting sqref="P3050:P3051">
    <cfRule type="duplicateValues" dxfId="1458" priority="1436"/>
  </conditionalFormatting>
  <conditionalFormatting sqref="P3052">
    <cfRule type="duplicateValues" dxfId="1457" priority="1435"/>
  </conditionalFormatting>
  <conditionalFormatting sqref="P3053">
    <cfRule type="duplicateValues" dxfId="1456" priority="1434"/>
  </conditionalFormatting>
  <conditionalFormatting sqref="P3054">
    <cfRule type="duplicateValues" dxfId="1455" priority="1433"/>
  </conditionalFormatting>
  <conditionalFormatting sqref="P3055">
    <cfRule type="duplicateValues" dxfId="1454" priority="1432"/>
  </conditionalFormatting>
  <conditionalFormatting sqref="P3056">
    <cfRule type="duplicateValues" dxfId="1453" priority="1431"/>
  </conditionalFormatting>
  <conditionalFormatting sqref="P3057">
    <cfRule type="duplicateValues" dxfId="1452" priority="1430"/>
  </conditionalFormatting>
  <conditionalFormatting sqref="P3058">
    <cfRule type="duplicateValues" dxfId="1451" priority="1429"/>
  </conditionalFormatting>
  <conditionalFormatting sqref="P3059">
    <cfRule type="duplicateValues" dxfId="1450" priority="1428"/>
  </conditionalFormatting>
  <conditionalFormatting sqref="P3060:P3061">
    <cfRule type="duplicateValues" dxfId="1449" priority="1427"/>
  </conditionalFormatting>
  <conditionalFormatting sqref="P3073:P3074">
    <cfRule type="duplicateValues" dxfId="1448" priority="1426"/>
  </conditionalFormatting>
  <conditionalFormatting sqref="P3075">
    <cfRule type="duplicateValues" dxfId="1447" priority="1425"/>
  </conditionalFormatting>
  <conditionalFormatting sqref="P3076">
    <cfRule type="duplicateValues" dxfId="1446" priority="1424"/>
  </conditionalFormatting>
  <conditionalFormatting sqref="P3077">
    <cfRule type="duplicateValues" dxfId="1445" priority="1423"/>
  </conditionalFormatting>
  <conditionalFormatting sqref="P3078">
    <cfRule type="duplicateValues" dxfId="1444" priority="1422"/>
  </conditionalFormatting>
  <conditionalFormatting sqref="P3079">
    <cfRule type="duplicateValues" dxfId="1443" priority="1421"/>
  </conditionalFormatting>
  <conditionalFormatting sqref="P3080">
    <cfRule type="duplicateValues" dxfId="1442" priority="1420"/>
  </conditionalFormatting>
  <conditionalFormatting sqref="P3081">
    <cfRule type="duplicateValues" dxfId="1441" priority="1419"/>
  </conditionalFormatting>
  <conditionalFormatting sqref="P3082">
    <cfRule type="duplicateValues" dxfId="1440" priority="1418"/>
  </conditionalFormatting>
  <conditionalFormatting sqref="P3083">
    <cfRule type="duplicateValues" dxfId="1439" priority="1416"/>
  </conditionalFormatting>
  <conditionalFormatting sqref="P3084">
    <cfRule type="duplicateValues" dxfId="1438" priority="1415"/>
  </conditionalFormatting>
  <conditionalFormatting sqref="P3085:P3086">
    <cfRule type="duplicateValues" dxfId="1437" priority="1413"/>
  </conditionalFormatting>
  <conditionalFormatting sqref="P3087">
    <cfRule type="duplicateValues" dxfId="1436" priority="1412"/>
  </conditionalFormatting>
  <conditionalFormatting sqref="P3088">
    <cfRule type="duplicateValues" dxfId="1435" priority="1411"/>
  </conditionalFormatting>
  <conditionalFormatting sqref="P3089:P3090">
    <cfRule type="duplicateValues" dxfId="1434" priority="1410"/>
  </conditionalFormatting>
  <conditionalFormatting sqref="P3091">
    <cfRule type="duplicateValues" dxfId="1433" priority="1409"/>
  </conditionalFormatting>
  <conditionalFormatting sqref="P3092">
    <cfRule type="duplicateValues" dxfId="1432" priority="1408"/>
  </conditionalFormatting>
  <conditionalFormatting sqref="P3093">
    <cfRule type="duplicateValues" dxfId="1431" priority="1407"/>
  </conditionalFormatting>
  <conditionalFormatting sqref="P3094">
    <cfRule type="duplicateValues" dxfId="1430" priority="1406"/>
  </conditionalFormatting>
  <conditionalFormatting sqref="P3095">
    <cfRule type="duplicateValues" dxfId="1429" priority="1405"/>
  </conditionalFormatting>
  <conditionalFormatting sqref="P3096">
    <cfRule type="duplicateValues" dxfId="1428" priority="1404"/>
  </conditionalFormatting>
  <conditionalFormatting sqref="P3097">
    <cfRule type="duplicateValues" dxfId="1427" priority="1403"/>
  </conditionalFormatting>
  <conditionalFormatting sqref="P3098">
    <cfRule type="duplicateValues" dxfId="1426" priority="1402"/>
  </conditionalFormatting>
  <conditionalFormatting sqref="P3099">
    <cfRule type="duplicateValues" dxfId="1425" priority="1401"/>
  </conditionalFormatting>
  <conditionalFormatting sqref="P3100">
    <cfRule type="duplicateValues" dxfId="1424" priority="1400"/>
  </conditionalFormatting>
  <conditionalFormatting sqref="P3101">
    <cfRule type="duplicateValues" dxfId="1423" priority="1399"/>
  </conditionalFormatting>
  <conditionalFormatting sqref="P3102">
    <cfRule type="duplicateValues" dxfId="1422" priority="1398"/>
  </conditionalFormatting>
  <conditionalFormatting sqref="P3103">
    <cfRule type="duplicateValues" dxfId="1421" priority="1397"/>
  </conditionalFormatting>
  <conditionalFormatting sqref="P3104">
    <cfRule type="duplicateValues" dxfId="1420" priority="1396"/>
  </conditionalFormatting>
  <conditionalFormatting sqref="P3105">
    <cfRule type="duplicateValues" dxfId="1419" priority="1395"/>
  </conditionalFormatting>
  <conditionalFormatting sqref="P3106:P3108">
    <cfRule type="duplicateValues" dxfId="1418" priority="1394"/>
  </conditionalFormatting>
  <conditionalFormatting sqref="P3109">
    <cfRule type="duplicateValues" dxfId="1417" priority="1393"/>
  </conditionalFormatting>
  <conditionalFormatting sqref="P3110">
    <cfRule type="duplicateValues" dxfId="1416" priority="1392"/>
  </conditionalFormatting>
  <conditionalFormatting sqref="P3111">
    <cfRule type="duplicateValues" dxfId="1415" priority="1391"/>
  </conditionalFormatting>
  <conditionalFormatting sqref="P3112">
    <cfRule type="duplicateValues" dxfId="1414" priority="1390"/>
  </conditionalFormatting>
  <conditionalFormatting sqref="P3113:P3114">
    <cfRule type="duplicateValues" dxfId="1413" priority="1389"/>
  </conditionalFormatting>
  <conditionalFormatting sqref="P3115:P3116">
    <cfRule type="duplicateValues" dxfId="1412" priority="1388"/>
  </conditionalFormatting>
  <conditionalFormatting sqref="P3117:P3118">
    <cfRule type="duplicateValues" dxfId="1411" priority="1387"/>
  </conditionalFormatting>
  <conditionalFormatting sqref="P3119">
    <cfRule type="duplicateValues" dxfId="1410" priority="1386"/>
  </conditionalFormatting>
  <conditionalFormatting sqref="P3120">
    <cfRule type="duplicateValues" dxfId="1409" priority="1384"/>
  </conditionalFormatting>
  <conditionalFormatting sqref="P3121">
    <cfRule type="duplicateValues" dxfId="1408" priority="1383"/>
  </conditionalFormatting>
  <conditionalFormatting sqref="P3122">
    <cfRule type="duplicateValues" dxfId="1407" priority="1381"/>
  </conditionalFormatting>
  <conditionalFormatting sqref="P3123:P3124">
    <cfRule type="duplicateValues" dxfId="1406" priority="1380"/>
  </conditionalFormatting>
  <conditionalFormatting sqref="P3125">
    <cfRule type="duplicateValues" dxfId="1405" priority="1379"/>
  </conditionalFormatting>
  <conditionalFormatting sqref="P3126">
    <cfRule type="duplicateValues" dxfId="1404" priority="1378"/>
  </conditionalFormatting>
  <conditionalFormatting sqref="P3127">
    <cfRule type="duplicateValues" dxfId="1403" priority="1377"/>
  </conditionalFormatting>
  <conditionalFormatting sqref="P3128">
    <cfRule type="duplicateValues" dxfId="1402" priority="1376"/>
  </conditionalFormatting>
  <conditionalFormatting sqref="P3129">
    <cfRule type="duplicateValues" dxfId="1401" priority="1375"/>
  </conditionalFormatting>
  <conditionalFormatting sqref="P3130">
    <cfRule type="duplicateValues" dxfId="1400" priority="1374"/>
  </conditionalFormatting>
  <conditionalFormatting sqref="P3131">
    <cfRule type="duplicateValues" dxfId="1399" priority="1373"/>
  </conditionalFormatting>
  <conditionalFormatting sqref="P3132">
    <cfRule type="duplicateValues" dxfId="1398" priority="1372"/>
  </conditionalFormatting>
  <conditionalFormatting sqref="P3133">
    <cfRule type="duplicateValues" dxfId="1397" priority="1371"/>
  </conditionalFormatting>
  <conditionalFormatting sqref="P3134">
    <cfRule type="duplicateValues" dxfId="1396" priority="1370"/>
  </conditionalFormatting>
  <conditionalFormatting sqref="P3135:P3137">
    <cfRule type="duplicateValues" dxfId="1395" priority="1369"/>
  </conditionalFormatting>
  <conditionalFormatting sqref="P3138">
    <cfRule type="duplicateValues" dxfId="1394" priority="1368"/>
  </conditionalFormatting>
  <conditionalFormatting sqref="P3139">
    <cfRule type="duplicateValues" dxfId="1393" priority="1367"/>
  </conditionalFormatting>
  <conditionalFormatting sqref="P3140">
    <cfRule type="duplicateValues" dxfId="1392" priority="1366"/>
  </conditionalFormatting>
  <conditionalFormatting sqref="P3141">
    <cfRule type="duplicateValues" dxfId="1391" priority="1365"/>
  </conditionalFormatting>
  <conditionalFormatting sqref="P3142">
    <cfRule type="duplicateValues" dxfId="1390" priority="1364"/>
  </conditionalFormatting>
  <conditionalFormatting sqref="P3143">
    <cfRule type="duplicateValues" dxfId="1389" priority="1363"/>
  </conditionalFormatting>
  <conditionalFormatting sqref="P3144">
    <cfRule type="duplicateValues" dxfId="1388" priority="1362"/>
  </conditionalFormatting>
  <conditionalFormatting sqref="P3071">
    <cfRule type="duplicateValues" dxfId="1387" priority="1359"/>
  </conditionalFormatting>
  <conditionalFormatting sqref="P3071">
    <cfRule type="duplicateValues" dxfId="1386" priority="1360"/>
  </conditionalFormatting>
  <conditionalFormatting sqref="P3145:P3146">
    <cfRule type="duplicateValues" dxfId="1385" priority="1358"/>
  </conditionalFormatting>
  <conditionalFormatting sqref="P3147">
    <cfRule type="duplicateValues" dxfId="1384" priority="1357"/>
  </conditionalFormatting>
  <conditionalFormatting sqref="P3148">
    <cfRule type="duplicateValues" dxfId="1383" priority="1356"/>
  </conditionalFormatting>
  <conditionalFormatting sqref="P3149:P3150">
    <cfRule type="duplicateValues" dxfId="1382" priority="1355"/>
  </conditionalFormatting>
  <conditionalFormatting sqref="P3151:P3152">
    <cfRule type="duplicateValues" dxfId="1381" priority="1354"/>
  </conditionalFormatting>
  <conditionalFormatting sqref="P3153">
    <cfRule type="duplicateValues" dxfId="1380" priority="1353"/>
  </conditionalFormatting>
  <conditionalFormatting sqref="P3154">
    <cfRule type="duplicateValues" dxfId="1379" priority="1352"/>
  </conditionalFormatting>
  <conditionalFormatting sqref="P3155">
    <cfRule type="duplicateValues" dxfId="1378" priority="1351"/>
  </conditionalFormatting>
  <conditionalFormatting sqref="P3156">
    <cfRule type="duplicateValues" dxfId="1377" priority="1350"/>
  </conditionalFormatting>
  <conditionalFormatting sqref="P3157">
    <cfRule type="duplicateValues" dxfId="1376" priority="1349"/>
  </conditionalFormatting>
  <conditionalFormatting sqref="P3158">
    <cfRule type="duplicateValues" dxfId="1375" priority="1348"/>
  </conditionalFormatting>
  <conditionalFormatting sqref="P3159">
    <cfRule type="duplicateValues" dxfId="1374" priority="1347"/>
  </conditionalFormatting>
  <conditionalFormatting sqref="P3160">
    <cfRule type="duplicateValues" dxfId="1373" priority="1346"/>
  </conditionalFormatting>
  <conditionalFormatting sqref="P3161">
    <cfRule type="duplicateValues" dxfId="1372" priority="1345"/>
  </conditionalFormatting>
  <conditionalFormatting sqref="P3162:P3163">
    <cfRule type="duplicateValues" dxfId="1371" priority="1344"/>
  </conditionalFormatting>
  <conditionalFormatting sqref="P3164:P3165">
    <cfRule type="duplicateValues" dxfId="1370" priority="1343"/>
  </conditionalFormatting>
  <conditionalFormatting sqref="P3166">
    <cfRule type="duplicateValues" dxfId="1369" priority="1342"/>
  </conditionalFormatting>
  <conditionalFormatting sqref="P3167">
    <cfRule type="duplicateValues" dxfId="1368" priority="1341"/>
  </conditionalFormatting>
  <conditionalFormatting sqref="P3168">
    <cfRule type="duplicateValues" dxfId="1367" priority="1340"/>
  </conditionalFormatting>
  <conditionalFormatting sqref="P3169">
    <cfRule type="duplicateValues" dxfId="1366" priority="1339"/>
  </conditionalFormatting>
  <conditionalFormatting sqref="P3170">
    <cfRule type="duplicateValues" dxfId="1365" priority="1338"/>
  </conditionalFormatting>
  <conditionalFormatting sqref="P3171">
    <cfRule type="duplicateValues" dxfId="1364" priority="1337"/>
  </conditionalFormatting>
  <conditionalFormatting sqref="P3172">
    <cfRule type="duplicateValues" dxfId="1363" priority="1336"/>
  </conditionalFormatting>
  <conditionalFormatting sqref="P3173:P3174">
    <cfRule type="duplicateValues" dxfId="1362" priority="1335"/>
  </conditionalFormatting>
  <conditionalFormatting sqref="P3175">
    <cfRule type="duplicateValues" dxfId="1361" priority="1334"/>
  </conditionalFormatting>
  <conditionalFormatting sqref="P3181">
    <cfRule type="duplicateValues" dxfId="1360" priority="1332"/>
  </conditionalFormatting>
  <conditionalFormatting sqref="P3182">
    <cfRule type="duplicateValues" dxfId="1359" priority="1331"/>
  </conditionalFormatting>
  <conditionalFormatting sqref="P3188">
    <cfRule type="duplicateValues" dxfId="1358" priority="1330"/>
  </conditionalFormatting>
  <conditionalFormatting sqref="P3189">
    <cfRule type="duplicateValues" dxfId="1357" priority="1329"/>
  </conditionalFormatting>
  <conditionalFormatting sqref="P3190">
    <cfRule type="duplicateValues" dxfId="1356" priority="1328"/>
  </conditionalFormatting>
  <conditionalFormatting sqref="P3191">
    <cfRule type="duplicateValues" dxfId="1355" priority="1327"/>
  </conditionalFormatting>
  <conditionalFormatting sqref="P3192">
    <cfRule type="duplicateValues" dxfId="1354" priority="1326"/>
  </conditionalFormatting>
  <conditionalFormatting sqref="P3195">
    <cfRule type="duplicateValues" dxfId="1353" priority="1324"/>
  </conditionalFormatting>
  <conditionalFormatting sqref="P3196">
    <cfRule type="duplicateValues" dxfId="1352" priority="1323"/>
  </conditionalFormatting>
  <conditionalFormatting sqref="P3197">
    <cfRule type="duplicateValues" dxfId="1351" priority="1322"/>
  </conditionalFormatting>
  <conditionalFormatting sqref="P3198">
    <cfRule type="duplicateValues" dxfId="1350" priority="1321"/>
  </conditionalFormatting>
  <conditionalFormatting sqref="P3199:P3203">
    <cfRule type="duplicateValues" dxfId="1349" priority="1320"/>
  </conditionalFormatting>
  <conditionalFormatting sqref="P3204">
    <cfRule type="duplicateValues" dxfId="1348" priority="1319"/>
  </conditionalFormatting>
  <conditionalFormatting sqref="A3206">
    <cfRule type="duplicateValues" dxfId="1347" priority="1318"/>
  </conditionalFormatting>
  <conditionalFormatting sqref="A3207">
    <cfRule type="duplicateValues" dxfId="1346" priority="1317"/>
  </conditionalFormatting>
  <conditionalFormatting sqref="E3207">
    <cfRule type="duplicateValues" dxfId="1345" priority="1316"/>
  </conditionalFormatting>
  <conditionalFormatting sqref="P3208">
    <cfRule type="duplicateValues" dxfId="1344" priority="1314"/>
  </conditionalFormatting>
  <conditionalFormatting sqref="P3209">
    <cfRule type="duplicateValues" dxfId="1343" priority="1313"/>
  </conditionalFormatting>
  <conditionalFormatting sqref="P3210">
    <cfRule type="duplicateValues" dxfId="1342" priority="1312"/>
  </conditionalFormatting>
  <conditionalFormatting sqref="P3211">
    <cfRule type="duplicateValues" dxfId="1341" priority="1311"/>
  </conditionalFormatting>
  <conditionalFormatting sqref="P3212">
    <cfRule type="duplicateValues" dxfId="1340" priority="1310"/>
  </conditionalFormatting>
  <conditionalFormatting sqref="P3213">
    <cfRule type="duplicateValues" dxfId="1339" priority="1309"/>
  </conditionalFormatting>
  <conditionalFormatting sqref="P3220">
    <cfRule type="duplicateValues" dxfId="1338" priority="1308"/>
  </conditionalFormatting>
  <conditionalFormatting sqref="P3221">
    <cfRule type="duplicateValues" dxfId="1337" priority="1306"/>
  </conditionalFormatting>
  <conditionalFormatting sqref="P3227">
    <cfRule type="duplicateValues" dxfId="1336" priority="1304"/>
  </conditionalFormatting>
  <conditionalFormatting sqref="P3228">
    <cfRule type="duplicateValues" dxfId="1335" priority="1303"/>
  </conditionalFormatting>
  <conditionalFormatting sqref="P3229">
    <cfRule type="duplicateValues" dxfId="1334" priority="1302"/>
  </conditionalFormatting>
  <conditionalFormatting sqref="P3230">
    <cfRule type="duplicateValues" dxfId="1333" priority="1301"/>
  </conditionalFormatting>
  <conditionalFormatting sqref="P3231">
    <cfRule type="duplicateValues" dxfId="1332" priority="1300"/>
  </conditionalFormatting>
  <conditionalFormatting sqref="P3232">
    <cfRule type="duplicateValues" dxfId="1331" priority="1299"/>
  </conditionalFormatting>
  <conditionalFormatting sqref="P3233">
    <cfRule type="duplicateValues" dxfId="1330" priority="1298"/>
  </conditionalFormatting>
  <conditionalFormatting sqref="E3235">
    <cfRule type="duplicateValues" dxfId="1329" priority="1293"/>
  </conditionalFormatting>
  <conditionalFormatting sqref="P3236">
    <cfRule type="duplicateValues" dxfId="1328" priority="1291"/>
  </conditionalFormatting>
  <conditionalFormatting sqref="P3237">
    <cfRule type="duplicateValues" dxfId="1327" priority="1290"/>
  </conditionalFormatting>
  <conditionalFormatting sqref="P3234">
    <cfRule type="duplicateValues" dxfId="1326" priority="1780"/>
  </conditionalFormatting>
  <conditionalFormatting sqref="P3238">
    <cfRule type="duplicateValues" dxfId="1325" priority="1289"/>
  </conditionalFormatting>
  <conditionalFormatting sqref="P3239">
    <cfRule type="duplicateValues" dxfId="1324" priority="1288"/>
  </conditionalFormatting>
  <conditionalFormatting sqref="P3240:P3241">
    <cfRule type="duplicateValues" dxfId="1323" priority="1287"/>
  </conditionalFormatting>
  <conditionalFormatting sqref="P3242">
    <cfRule type="duplicateValues" dxfId="1322" priority="1284"/>
  </conditionalFormatting>
  <conditionalFormatting sqref="P3243">
    <cfRule type="duplicateValues" dxfId="1321" priority="1283"/>
  </conditionalFormatting>
  <conditionalFormatting sqref="P3244">
    <cfRule type="duplicateValues" dxfId="1320" priority="1281"/>
  </conditionalFormatting>
  <conditionalFormatting sqref="P3245">
    <cfRule type="duplicateValues" dxfId="1319" priority="1279"/>
  </conditionalFormatting>
  <conditionalFormatting sqref="P3246">
    <cfRule type="duplicateValues" dxfId="1318" priority="1278"/>
  </conditionalFormatting>
  <conditionalFormatting sqref="P3247">
    <cfRule type="duplicateValues" dxfId="1317" priority="1277"/>
  </conditionalFormatting>
  <conditionalFormatting sqref="P3248">
    <cfRule type="duplicateValues" dxfId="1316" priority="1276"/>
  </conditionalFormatting>
  <conditionalFormatting sqref="P3249">
    <cfRule type="duplicateValues" dxfId="1315" priority="1275"/>
  </conditionalFormatting>
  <conditionalFormatting sqref="P3250">
    <cfRule type="duplicateValues" dxfId="1314" priority="1273"/>
  </conditionalFormatting>
  <conditionalFormatting sqref="P3251">
    <cfRule type="duplicateValues" dxfId="1313" priority="1272"/>
  </conditionalFormatting>
  <conditionalFormatting sqref="P3252">
    <cfRule type="duplicateValues" dxfId="1312" priority="1271"/>
  </conditionalFormatting>
  <conditionalFormatting sqref="P3253">
    <cfRule type="duplicateValues" dxfId="1311" priority="1270"/>
  </conditionalFormatting>
  <conditionalFormatting sqref="P3254">
    <cfRule type="duplicateValues" dxfId="1310" priority="1269"/>
  </conditionalFormatting>
  <conditionalFormatting sqref="P3255">
    <cfRule type="duplicateValues" dxfId="1309" priority="1268"/>
  </conditionalFormatting>
  <conditionalFormatting sqref="P3256">
    <cfRule type="duplicateValues" dxfId="1308" priority="1267"/>
  </conditionalFormatting>
  <conditionalFormatting sqref="P3257">
    <cfRule type="duplicateValues" dxfId="1307" priority="1266"/>
  </conditionalFormatting>
  <conditionalFormatting sqref="P3258:P3259">
    <cfRule type="duplicateValues" dxfId="1306" priority="1265"/>
  </conditionalFormatting>
  <conditionalFormatting sqref="P3263:P3264">
    <cfRule type="duplicateValues" dxfId="1305" priority="1263"/>
  </conditionalFormatting>
  <conditionalFormatting sqref="P3265:P3266">
    <cfRule type="duplicateValues" dxfId="1304" priority="1262"/>
  </conditionalFormatting>
  <conditionalFormatting sqref="P3267">
    <cfRule type="duplicateValues" dxfId="1303" priority="1261"/>
  </conditionalFormatting>
  <conditionalFormatting sqref="P3268">
    <cfRule type="duplicateValues" dxfId="1302" priority="1260"/>
  </conditionalFormatting>
  <conditionalFormatting sqref="P3269">
    <cfRule type="duplicateValues" dxfId="1301" priority="1259"/>
  </conditionalFormatting>
  <conditionalFormatting sqref="P3270">
    <cfRule type="duplicateValues" dxfId="1300" priority="1258"/>
  </conditionalFormatting>
  <conditionalFormatting sqref="P3271">
    <cfRule type="duplicateValues" dxfId="1299" priority="1257"/>
  </conditionalFormatting>
  <conditionalFormatting sqref="P3272">
    <cfRule type="duplicateValues" dxfId="1298" priority="1256"/>
  </conditionalFormatting>
  <conditionalFormatting sqref="P3273">
    <cfRule type="duplicateValues" dxfId="1297" priority="1255"/>
  </conditionalFormatting>
  <conditionalFormatting sqref="P3274">
    <cfRule type="duplicateValues" dxfId="1296" priority="1254"/>
  </conditionalFormatting>
  <conditionalFormatting sqref="P3276">
    <cfRule type="duplicateValues" dxfId="1295" priority="1251"/>
  </conditionalFormatting>
  <conditionalFormatting sqref="P3277">
    <cfRule type="duplicateValues" dxfId="1294" priority="1250"/>
  </conditionalFormatting>
  <conditionalFormatting sqref="P3193:P3194">
    <cfRule type="duplicateValues" dxfId="1293" priority="1808"/>
  </conditionalFormatting>
  <conditionalFormatting sqref="P3278">
    <cfRule type="duplicateValues" dxfId="1292" priority="1249"/>
  </conditionalFormatting>
  <conditionalFormatting sqref="P3279">
    <cfRule type="duplicateValues" dxfId="1291" priority="1248"/>
  </conditionalFormatting>
  <conditionalFormatting sqref="P3280">
    <cfRule type="duplicateValues" dxfId="1290" priority="1247"/>
  </conditionalFormatting>
  <conditionalFormatting sqref="P3281">
    <cfRule type="duplicateValues" dxfId="1289" priority="1246"/>
  </conditionalFormatting>
  <conditionalFormatting sqref="P3282">
    <cfRule type="duplicateValues" dxfId="1288" priority="1245"/>
  </conditionalFormatting>
  <conditionalFormatting sqref="P3283">
    <cfRule type="duplicateValues" dxfId="1287" priority="1244"/>
  </conditionalFormatting>
  <conditionalFormatting sqref="P3284">
    <cfRule type="duplicateValues" dxfId="1286" priority="1243"/>
  </conditionalFormatting>
  <conditionalFormatting sqref="P3285">
    <cfRule type="duplicateValues" dxfId="1285" priority="1242"/>
  </conditionalFormatting>
  <conditionalFormatting sqref="P3286">
    <cfRule type="duplicateValues" dxfId="1284" priority="1241"/>
  </conditionalFormatting>
  <conditionalFormatting sqref="P3287">
    <cfRule type="duplicateValues" dxfId="1283" priority="1240"/>
  </conditionalFormatting>
  <conditionalFormatting sqref="P3288">
    <cfRule type="duplicateValues" dxfId="1282" priority="1239"/>
  </conditionalFormatting>
  <conditionalFormatting sqref="P3289">
    <cfRule type="duplicateValues" dxfId="1281" priority="1238"/>
  </conditionalFormatting>
  <conditionalFormatting sqref="P3290:P3292">
    <cfRule type="duplicateValues" dxfId="1280" priority="1237"/>
  </conditionalFormatting>
  <conditionalFormatting sqref="P3293">
    <cfRule type="duplicateValues" dxfId="1279" priority="1236"/>
  </conditionalFormatting>
  <conditionalFormatting sqref="P3294">
    <cfRule type="duplicateValues" dxfId="1278" priority="1235"/>
  </conditionalFormatting>
  <conditionalFormatting sqref="P3295">
    <cfRule type="duplicateValues" dxfId="1277" priority="1234"/>
  </conditionalFormatting>
  <conditionalFormatting sqref="P3296:P3303">
    <cfRule type="duplicateValues" dxfId="1276" priority="1233"/>
  </conditionalFormatting>
  <conditionalFormatting sqref="P3305">
    <cfRule type="duplicateValues" dxfId="1275" priority="1231"/>
  </conditionalFormatting>
  <conditionalFormatting sqref="P3306">
    <cfRule type="duplicateValues" dxfId="1274" priority="1230"/>
  </conditionalFormatting>
  <conditionalFormatting sqref="P3307:P3308">
    <cfRule type="duplicateValues" dxfId="1273" priority="1820"/>
  </conditionalFormatting>
  <conditionalFormatting sqref="P3309">
    <cfRule type="duplicateValues" dxfId="1272" priority="1228"/>
  </conditionalFormatting>
  <conditionalFormatting sqref="P3310">
    <cfRule type="duplicateValues" dxfId="1271" priority="1227"/>
  </conditionalFormatting>
  <conditionalFormatting sqref="P3311">
    <cfRule type="duplicateValues" dxfId="1270" priority="1224"/>
  </conditionalFormatting>
  <conditionalFormatting sqref="P3312">
    <cfRule type="duplicateValues" dxfId="1269" priority="1223"/>
  </conditionalFormatting>
  <conditionalFormatting sqref="P3313">
    <cfRule type="duplicateValues" dxfId="1268" priority="1222"/>
  </conditionalFormatting>
  <conditionalFormatting sqref="P3314">
    <cfRule type="duplicateValues" dxfId="1267" priority="1221"/>
  </conditionalFormatting>
  <conditionalFormatting sqref="P3315">
    <cfRule type="duplicateValues" dxfId="1266" priority="1220"/>
  </conditionalFormatting>
  <conditionalFormatting sqref="P3316">
    <cfRule type="duplicateValues" dxfId="1265" priority="1219"/>
  </conditionalFormatting>
  <conditionalFormatting sqref="P3275">
    <cfRule type="duplicateValues" dxfId="1264" priority="1828"/>
  </conditionalFormatting>
  <conditionalFormatting sqref="P3381">
    <cfRule type="duplicateValues" dxfId="1263" priority="1218"/>
  </conditionalFormatting>
  <conditionalFormatting sqref="P3360">
    <cfRule type="duplicateValues" dxfId="1262" priority="1217"/>
  </conditionalFormatting>
  <conditionalFormatting sqref="P3382">
    <cfRule type="duplicateValues" dxfId="1261" priority="1216"/>
  </conditionalFormatting>
  <conditionalFormatting sqref="P3383">
    <cfRule type="duplicateValues" dxfId="1260" priority="1215"/>
  </conditionalFormatting>
  <conditionalFormatting sqref="P3384:P3385">
    <cfRule type="duplicateValues" dxfId="1259" priority="1214"/>
  </conditionalFormatting>
  <conditionalFormatting sqref="P3386:P3387">
    <cfRule type="duplicateValues" dxfId="1258" priority="1213"/>
  </conditionalFormatting>
  <conditionalFormatting sqref="P3388">
    <cfRule type="duplicateValues" dxfId="1257" priority="1212"/>
  </conditionalFormatting>
  <conditionalFormatting sqref="P3389:P3390">
    <cfRule type="duplicateValues" dxfId="1256" priority="1211"/>
  </conditionalFormatting>
  <conditionalFormatting sqref="P3391">
    <cfRule type="duplicateValues" dxfId="1255" priority="1210"/>
  </conditionalFormatting>
  <conditionalFormatting sqref="P3392">
    <cfRule type="duplicateValues" dxfId="1254" priority="1209"/>
  </conditionalFormatting>
  <conditionalFormatting sqref="P3393">
    <cfRule type="duplicateValues" dxfId="1253" priority="1208"/>
  </conditionalFormatting>
  <conditionalFormatting sqref="P3394">
    <cfRule type="duplicateValues" dxfId="1252" priority="1207"/>
  </conditionalFormatting>
  <conditionalFormatting sqref="P3395:P3397">
    <cfRule type="duplicateValues" dxfId="1251" priority="1206"/>
  </conditionalFormatting>
  <conditionalFormatting sqref="P3398">
    <cfRule type="duplicateValues" dxfId="1250" priority="1205"/>
  </conditionalFormatting>
  <conditionalFormatting sqref="P3399">
    <cfRule type="duplicateValues" dxfId="1249" priority="1202"/>
  </conditionalFormatting>
  <conditionalFormatting sqref="P3399">
    <cfRule type="duplicateValues" dxfId="1248" priority="1203"/>
  </conditionalFormatting>
  <conditionalFormatting sqref="P3400">
    <cfRule type="duplicateValues" dxfId="1247" priority="1201"/>
  </conditionalFormatting>
  <conditionalFormatting sqref="P3401">
    <cfRule type="duplicateValues" dxfId="1246" priority="1200"/>
  </conditionalFormatting>
  <conditionalFormatting sqref="P3402">
    <cfRule type="duplicateValues" dxfId="1245" priority="1199"/>
  </conditionalFormatting>
  <conditionalFormatting sqref="P3403">
    <cfRule type="duplicateValues" dxfId="1244" priority="1198"/>
  </conditionalFormatting>
  <conditionalFormatting sqref="P3404">
    <cfRule type="duplicateValues" dxfId="1243" priority="1197"/>
  </conditionalFormatting>
  <conditionalFormatting sqref="P3405">
    <cfRule type="duplicateValues" dxfId="1242" priority="1196"/>
  </conditionalFormatting>
  <conditionalFormatting sqref="P3406:P3428">
    <cfRule type="duplicateValues" dxfId="1241" priority="1195"/>
  </conditionalFormatting>
  <conditionalFormatting sqref="P3429:P3432">
    <cfRule type="duplicateValues" dxfId="1240" priority="1194"/>
  </conditionalFormatting>
  <conditionalFormatting sqref="P3433:P3441">
    <cfRule type="duplicateValues" dxfId="1239" priority="1193"/>
  </conditionalFormatting>
  <conditionalFormatting sqref="P3442:P3443">
    <cfRule type="duplicateValues" dxfId="1238" priority="1191"/>
  </conditionalFormatting>
  <conditionalFormatting sqref="P3447">
    <cfRule type="duplicateValues" dxfId="1237" priority="1190"/>
  </conditionalFormatting>
  <conditionalFormatting sqref="P3348">
    <cfRule type="duplicateValues" dxfId="1236" priority="1188"/>
  </conditionalFormatting>
  <conditionalFormatting sqref="P3448">
    <cfRule type="duplicateValues" dxfId="1235" priority="1840"/>
  </conditionalFormatting>
  <conditionalFormatting sqref="P3449">
    <cfRule type="duplicateValues" dxfId="1234" priority="1187"/>
  </conditionalFormatting>
  <conditionalFormatting sqref="P3450">
    <cfRule type="duplicateValues" dxfId="1233" priority="1186"/>
  </conditionalFormatting>
  <conditionalFormatting sqref="P3452">
    <cfRule type="duplicateValues" dxfId="1232" priority="1185"/>
  </conditionalFormatting>
  <conditionalFormatting sqref="P3453">
    <cfRule type="duplicateValues" dxfId="1231" priority="1184"/>
  </conditionalFormatting>
  <conditionalFormatting sqref="P3444:P3446 P3361:P3380 P3349:P3359 P3317:P3347">
    <cfRule type="duplicateValues" dxfId="1230" priority="1183"/>
  </conditionalFormatting>
  <conditionalFormatting sqref="P3183">
    <cfRule type="duplicateValues" dxfId="1229" priority="1181"/>
  </conditionalFormatting>
  <conditionalFormatting sqref="P3062">
    <cfRule type="duplicateValues" dxfId="1228" priority="1180"/>
  </conditionalFormatting>
  <conditionalFormatting sqref="P3063">
    <cfRule type="duplicateValues" dxfId="1227" priority="1179"/>
  </conditionalFormatting>
  <conditionalFormatting sqref="P3064">
    <cfRule type="duplicateValues" dxfId="1226" priority="1178"/>
  </conditionalFormatting>
  <conditionalFormatting sqref="P2987">
    <cfRule type="duplicateValues" dxfId="1225" priority="1176"/>
  </conditionalFormatting>
  <conditionalFormatting sqref="P3066">
    <cfRule type="duplicateValues" dxfId="1224" priority="1175"/>
  </conditionalFormatting>
  <conditionalFormatting sqref="P3458">
    <cfRule type="duplicateValues" dxfId="1223" priority="1174"/>
  </conditionalFormatting>
  <conditionalFormatting sqref="P3065">
    <cfRule type="duplicateValues" dxfId="1222" priority="1173"/>
  </conditionalFormatting>
  <conditionalFormatting sqref="P3067">
    <cfRule type="duplicateValues" dxfId="1221" priority="1172"/>
  </conditionalFormatting>
  <conditionalFormatting sqref="P3068">
    <cfRule type="duplicateValues" dxfId="1220" priority="1171"/>
  </conditionalFormatting>
  <conditionalFormatting sqref="P3069">
    <cfRule type="duplicateValues" dxfId="1219" priority="1170"/>
  </conditionalFormatting>
  <conditionalFormatting sqref="P3070">
    <cfRule type="duplicateValues" dxfId="1218" priority="1169"/>
  </conditionalFormatting>
  <conditionalFormatting sqref="P3072">
    <cfRule type="duplicateValues" dxfId="1217" priority="1168"/>
  </conditionalFormatting>
  <conditionalFormatting sqref="P3205">
    <cfRule type="duplicateValues" dxfId="1216" priority="1167"/>
  </conditionalFormatting>
  <conditionalFormatting sqref="P3206">
    <cfRule type="duplicateValues" dxfId="1215" priority="1166"/>
  </conditionalFormatting>
  <conditionalFormatting sqref="P3207">
    <cfRule type="duplicateValues" dxfId="1214" priority="1165"/>
  </conditionalFormatting>
  <conditionalFormatting sqref="P3214">
    <cfRule type="duplicateValues" dxfId="1213" priority="1164"/>
  </conditionalFormatting>
  <conditionalFormatting sqref="P3215">
    <cfRule type="duplicateValues" dxfId="1212" priority="1163"/>
  </conditionalFormatting>
  <conditionalFormatting sqref="P3216">
    <cfRule type="duplicateValues" dxfId="1211" priority="1162"/>
  </conditionalFormatting>
  <conditionalFormatting sqref="P3217">
    <cfRule type="duplicateValues" dxfId="1210" priority="1161"/>
  </conditionalFormatting>
  <conditionalFormatting sqref="P3218">
    <cfRule type="duplicateValues" dxfId="1209" priority="1160"/>
  </conditionalFormatting>
  <conditionalFormatting sqref="P3219">
    <cfRule type="duplicateValues" dxfId="1208" priority="1159"/>
  </conditionalFormatting>
  <conditionalFormatting sqref="P3222">
    <cfRule type="duplicateValues" dxfId="1207" priority="1158"/>
  </conditionalFormatting>
  <conditionalFormatting sqref="P3223">
    <cfRule type="duplicateValues" dxfId="1206" priority="1157"/>
  </conditionalFormatting>
  <conditionalFormatting sqref="P3224">
    <cfRule type="duplicateValues" dxfId="1205" priority="1156"/>
  </conditionalFormatting>
  <conditionalFormatting sqref="P3225">
    <cfRule type="duplicateValues" dxfId="1204" priority="1155"/>
  </conditionalFormatting>
  <conditionalFormatting sqref="P3226">
    <cfRule type="duplicateValues" dxfId="1203" priority="1154"/>
  </conditionalFormatting>
  <conditionalFormatting sqref="P3235">
    <cfRule type="duplicateValues" dxfId="1202" priority="1153"/>
  </conditionalFormatting>
  <conditionalFormatting sqref="P3451">
    <cfRule type="duplicateValues" dxfId="1201" priority="1149"/>
  </conditionalFormatting>
  <conditionalFormatting sqref="P3454:P3455">
    <cfRule type="duplicateValues" dxfId="1200" priority="1148"/>
  </conditionalFormatting>
  <conditionalFormatting sqref="P3184">
    <cfRule type="duplicateValues" dxfId="1199" priority="1145"/>
  </conditionalFormatting>
  <conditionalFormatting sqref="P3185">
    <cfRule type="duplicateValues" dxfId="1198" priority="1144"/>
  </conditionalFormatting>
  <conditionalFormatting sqref="P3186">
    <cfRule type="duplicateValues" dxfId="1197" priority="1143"/>
  </conditionalFormatting>
  <conditionalFormatting sqref="P3187">
    <cfRule type="duplicateValues" dxfId="1196" priority="1142"/>
  </conditionalFormatting>
  <conditionalFormatting sqref="P3456">
    <cfRule type="duplicateValues" dxfId="1195" priority="1139"/>
  </conditionalFormatting>
  <conditionalFormatting sqref="P3457">
    <cfRule type="duplicateValues" dxfId="1194" priority="1138"/>
  </conditionalFormatting>
  <conditionalFormatting sqref="P3459:P3460">
    <cfRule type="duplicateValues" dxfId="1193" priority="1136"/>
  </conditionalFormatting>
  <conditionalFormatting sqref="P3477">
    <cfRule type="duplicateValues" dxfId="1192" priority="1134"/>
  </conditionalFormatting>
  <conditionalFormatting sqref="P3478">
    <cfRule type="duplicateValues" dxfId="1191" priority="1133"/>
  </conditionalFormatting>
  <conditionalFormatting sqref="P3479">
    <cfRule type="duplicateValues" dxfId="1190" priority="1132"/>
  </conditionalFormatting>
  <conditionalFormatting sqref="P3480">
    <cfRule type="duplicateValues" dxfId="1189" priority="1131"/>
  </conditionalFormatting>
  <conditionalFormatting sqref="P3481">
    <cfRule type="duplicateValues" dxfId="1188" priority="1130"/>
  </conditionalFormatting>
  <conditionalFormatting sqref="P3482">
    <cfRule type="duplicateValues" dxfId="1187" priority="1129"/>
  </conditionalFormatting>
  <conditionalFormatting sqref="P3483">
    <cfRule type="duplicateValues" dxfId="1186" priority="1128"/>
  </conditionalFormatting>
  <conditionalFormatting sqref="P3484:P3490">
    <cfRule type="duplicateValues" dxfId="1185" priority="1127"/>
  </conditionalFormatting>
  <conditionalFormatting sqref="P3491">
    <cfRule type="duplicateValues" dxfId="1184" priority="1126"/>
  </conditionalFormatting>
  <conditionalFormatting sqref="P3492">
    <cfRule type="duplicateValues" dxfId="1183" priority="1125"/>
  </conditionalFormatting>
  <conditionalFormatting sqref="P3493:P3495">
    <cfRule type="duplicateValues" dxfId="1182" priority="1124"/>
  </conditionalFormatting>
  <conditionalFormatting sqref="P3496">
    <cfRule type="duplicateValues" dxfId="1181" priority="1123"/>
  </conditionalFormatting>
  <conditionalFormatting sqref="P3497">
    <cfRule type="duplicateValues" dxfId="1180" priority="1122"/>
  </conditionalFormatting>
  <conditionalFormatting sqref="P3498:P3500">
    <cfRule type="duplicateValues" dxfId="1179" priority="1121"/>
  </conditionalFormatting>
  <conditionalFormatting sqref="P3501">
    <cfRule type="duplicateValues" dxfId="1178" priority="1119"/>
  </conditionalFormatting>
  <conditionalFormatting sqref="P3502:P3503">
    <cfRule type="duplicateValues" dxfId="1177" priority="1118"/>
  </conditionalFormatting>
  <conditionalFormatting sqref="P3504">
    <cfRule type="duplicateValues" dxfId="1176" priority="1117"/>
  </conditionalFormatting>
  <conditionalFormatting sqref="P3505:P3507">
    <cfRule type="duplicateValues" dxfId="1175" priority="1116"/>
  </conditionalFormatting>
  <conditionalFormatting sqref="P3508:P3509">
    <cfRule type="duplicateValues" dxfId="1174" priority="1115"/>
  </conditionalFormatting>
  <conditionalFormatting sqref="P3510:P3512">
    <cfRule type="duplicateValues" dxfId="1173" priority="1114"/>
  </conditionalFormatting>
  <conditionalFormatting sqref="P3513">
    <cfRule type="duplicateValues" dxfId="1172" priority="1113"/>
  </conditionalFormatting>
  <conditionalFormatting sqref="P3514:P3515">
    <cfRule type="duplicateValues" dxfId="1171" priority="1112"/>
  </conditionalFormatting>
  <conditionalFormatting sqref="P3516">
    <cfRule type="duplicateValues" dxfId="1170" priority="1111"/>
  </conditionalFormatting>
  <conditionalFormatting sqref="P4247:P5123 W3621:W3630 P1:P4245 P5126:P1048576">
    <cfRule type="duplicateValues" dxfId="1169" priority="1109"/>
  </conditionalFormatting>
  <conditionalFormatting sqref="A1966">
    <cfRule type="duplicateValues" dxfId="1168" priority="1108"/>
  </conditionalFormatting>
  <conditionalFormatting sqref="P3461:P3476">
    <cfRule type="duplicateValues" dxfId="1167" priority="2184"/>
  </conditionalFormatting>
  <conditionalFormatting sqref="P3546">
    <cfRule type="duplicateValues" dxfId="1166" priority="1106"/>
  </conditionalFormatting>
  <conditionalFormatting sqref="P3547:P3548">
    <cfRule type="duplicateValues" dxfId="1165" priority="1105"/>
  </conditionalFormatting>
  <conditionalFormatting sqref="P3549:P3558">
    <cfRule type="duplicateValues" dxfId="1164" priority="2205"/>
  </conditionalFormatting>
  <conditionalFormatting sqref="P3131">
    <cfRule type="duplicateValues" dxfId="1163" priority="1103"/>
  </conditionalFormatting>
  <conditionalFormatting sqref="P3393">
    <cfRule type="duplicateValues" dxfId="1162" priority="1102"/>
  </conditionalFormatting>
  <conditionalFormatting sqref="P3394">
    <cfRule type="duplicateValues" dxfId="1161" priority="1101"/>
  </conditionalFormatting>
  <conditionalFormatting sqref="P3547">
    <cfRule type="duplicateValues" dxfId="1160" priority="1100"/>
  </conditionalFormatting>
  <conditionalFormatting sqref="P3548">
    <cfRule type="duplicateValues" dxfId="1159" priority="1099"/>
  </conditionalFormatting>
  <conditionalFormatting sqref="P3549">
    <cfRule type="duplicateValues" dxfId="1158" priority="1098"/>
  </conditionalFormatting>
  <conditionalFormatting sqref="P3550">
    <cfRule type="duplicateValues" dxfId="1157" priority="1097"/>
  </conditionalFormatting>
  <conditionalFormatting sqref="P3551">
    <cfRule type="duplicateValues" dxfId="1156" priority="1096"/>
  </conditionalFormatting>
  <conditionalFormatting sqref="P3552">
    <cfRule type="duplicateValues" dxfId="1155" priority="1095"/>
  </conditionalFormatting>
  <conditionalFormatting sqref="P3553">
    <cfRule type="duplicateValues" dxfId="1154" priority="1094"/>
  </conditionalFormatting>
  <conditionalFormatting sqref="P3554">
    <cfRule type="duplicateValues" dxfId="1153" priority="1093"/>
  </conditionalFormatting>
  <conditionalFormatting sqref="P3555">
    <cfRule type="duplicateValues" dxfId="1152" priority="1092"/>
  </conditionalFormatting>
  <conditionalFormatting sqref="P3556">
    <cfRule type="duplicateValues" dxfId="1151" priority="1091"/>
  </conditionalFormatting>
  <conditionalFormatting sqref="P3557">
    <cfRule type="duplicateValues" dxfId="1150" priority="1090"/>
  </conditionalFormatting>
  <conditionalFormatting sqref="P3558">
    <cfRule type="duplicateValues" dxfId="1149" priority="1089"/>
  </conditionalFormatting>
  <conditionalFormatting sqref="P3559">
    <cfRule type="duplicateValues" dxfId="1148" priority="1088"/>
  </conditionalFormatting>
  <conditionalFormatting sqref="P3560">
    <cfRule type="duplicateValues" dxfId="1147" priority="1087"/>
  </conditionalFormatting>
  <conditionalFormatting sqref="P3561">
    <cfRule type="duplicateValues" dxfId="1146" priority="1086"/>
  </conditionalFormatting>
  <conditionalFormatting sqref="P3562">
    <cfRule type="duplicateValues" dxfId="1145" priority="1085"/>
  </conditionalFormatting>
  <conditionalFormatting sqref="P3563">
    <cfRule type="duplicateValues" dxfId="1144" priority="1084"/>
  </conditionalFormatting>
  <conditionalFormatting sqref="P3564">
    <cfRule type="duplicateValues" dxfId="1143" priority="1083"/>
  </conditionalFormatting>
  <conditionalFormatting sqref="P3565">
    <cfRule type="duplicateValues" dxfId="1142" priority="1081"/>
  </conditionalFormatting>
  <conditionalFormatting sqref="P3566:P3568">
    <cfRule type="duplicateValues" dxfId="1141" priority="1080"/>
  </conditionalFormatting>
  <conditionalFormatting sqref="P3569:P3570">
    <cfRule type="duplicateValues" dxfId="1140" priority="1079"/>
  </conditionalFormatting>
  <conditionalFormatting sqref="P3571">
    <cfRule type="duplicateValues" dxfId="1139" priority="1078"/>
  </conditionalFormatting>
  <conditionalFormatting sqref="P3572">
    <cfRule type="duplicateValues" dxfId="1138" priority="1077"/>
  </conditionalFormatting>
  <conditionalFormatting sqref="P3573">
    <cfRule type="duplicateValues" dxfId="1137" priority="1076"/>
  </conditionalFormatting>
  <conditionalFormatting sqref="P3574">
    <cfRule type="duplicateValues" dxfId="1136" priority="1075"/>
  </conditionalFormatting>
  <conditionalFormatting sqref="P3575">
    <cfRule type="duplicateValues" dxfId="1135" priority="1074"/>
  </conditionalFormatting>
  <conditionalFormatting sqref="P3576">
    <cfRule type="duplicateValues" dxfId="1134" priority="1073"/>
  </conditionalFormatting>
  <conditionalFormatting sqref="P3577">
    <cfRule type="duplicateValues" dxfId="1133" priority="1072"/>
  </conditionalFormatting>
  <conditionalFormatting sqref="P3578">
    <cfRule type="duplicateValues" dxfId="1132" priority="1071"/>
  </conditionalFormatting>
  <conditionalFormatting sqref="P3579">
    <cfRule type="duplicateValues" dxfId="1131" priority="1070"/>
  </conditionalFormatting>
  <conditionalFormatting sqref="P3580">
    <cfRule type="duplicateValues" dxfId="1130" priority="1069"/>
  </conditionalFormatting>
  <conditionalFormatting sqref="P3581">
    <cfRule type="duplicateValues" dxfId="1129" priority="1068"/>
  </conditionalFormatting>
  <conditionalFormatting sqref="P3582">
    <cfRule type="duplicateValues" dxfId="1128" priority="1067"/>
  </conditionalFormatting>
  <conditionalFormatting sqref="P3583">
    <cfRule type="duplicateValues" dxfId="1127" priority="1066"/>
  </conditionalFormatting>
  <conditionalFormatting sqref="P3584">
    <cfRule type="duplicateValues" dxfId="1126" priority="1065"/>
  </conditionalFormatting>
  <conditionalFormatting sqref="P3585">
    <cfRule type="duplicateValues" dxfId="1125" priority="1064"/>
  </conditionalFormatting>
  <conditionalFormatting sqref="P3586">
    <cfRule type="duplicateValues" dxfId="1124" priority="1063"/>
  </conditionalFormatting>
  <conditionalFormatting sqref="P3587">
    <cfRule type="duplicateValues" dxfId="1123" priority="2212"/>
  </conditionalFormatting>
  <conditionalFormatting sqref="P3588">
    <cfRule type="duplicateValues" dxfId="1122" priority="1061"/>
  </conditionalFormatting>
  <conditionalFormatting sqref="P3589:P3593">
    <cfRule type="duplicateValues" dxfId="1121" priority="1060"/>
  </conditionalFormatting>
  <conditionalFormatting sqref="P3594">
    <cfRule type="duplicateValues" dxfId="1120" priority="1059"/>
  </conditionalFormatting>
  <conditionalFormatting sqref="P3593">
    <cfRule type="duplicateValues" dxfId="1119" priority="1056"/>
  </conditionalFormatting>
  <conditionalFormatting sqref="P3595">
    <cfRule type="duplicateValues" dxfId="1118" priority="1055"/>
  </conditionalFormatting>
  <conditionalFormatting sqref="P3612">
    <cfRule type="duplicateValues" dxfId="1117" priority="1054"/>
  </conditionalFormatting>
  <conditionalFormatting sqref="P3611">
    <cfRule type="duplicateValues" dxfId="1116" priority="1053"/>
  </conditionalFormatting>
  <conditionalFormatting sqref="P3597">
    <cfRule type="duplicateValues" dxfId="1115" priority="1052"/>
  </conditionalFormatting>
  <conditionalFormatting sqref="P3600">
    <cfRule type="duplicateValues" dxfId="1114" priority="1051"/>
  </conditionalFormatting>
  <conditionalFormatting sqref="P3601">
    <cfRule type="duplicateValues" dxfId="1113" priority="1050"/>
  </conditionalFormatting>
  <conditionalFormatting sqref="P3603">
    <cfRule type="duplicateValues" dxfId="1112" priority="1049"/>
  </conditionalFormatting>
  <conditionalFormatting sqref="P3604">
    <cfRule type="duplicateValues" dxfId="1111" priority="1048"/>
  </conditionalFormatting>
  <conditionalFormatting sqref="P3605">
    <cfRule type="duplicateValues" dxfId="1110" priority="1046"/>
  </conditionalFormatting>
  <conditionalFormatting sqref="P3606">
    <cfRule type="duplicateValues" dxfId="1109" priority="1045"/>
  </conditionalFormatting>
  <conditionalFormatting sqref="P3607">
    <cfRule type="duplicateValues" dxfId="1108" priority="1044"/>
  </conditionalFormatting>
  <conditionalFormatting sqref="P3610">
    <cfRule type="duplicateValues" dxfId="1107" priority="1043"/>
  </conditionalFormatting>
  <conditionalFormatting sqref="P3608">
    <cfRule type="duplicateValues" dxfId="1106" priority="1042"/>
  </conditionalFormatting>
  <conditionalFormatting sqref="P3609">
    <cfRule type="duplicateValues" dxfId="1105" priority="1040"/>
  </conditionalFormatting>
  <conditionalFormatting sqref="P3613">
    <cfRule type="duplicateValues" dxfId="1104" priority="1039"/>
  </conditionalFormatting>
  <conditionalFormatting sqref="P3614">
    <cfRule type="duplicateValues" dxfId="1103" priority="1038"/>
  </conditionalFormatting>
  <conditionalFormatting sqref="P3615">
    <cfRule type="duplicateValues" dxfId="1102" priority="1037"/>
  </conditionalFormatting>
  <conditionalFormatting sqref="P3596">
    <cfRule type="duplicateValues" dxfId="1101" priority="1036"/>
  </conditionalFormatting>
  <conditionalFormatting sqref="P3616">
    <cfRule type="duplicateValues" dxfId="1100" priority="1035"/>
  </conditionalFormatting>
  <conditionalFormatting sqref="P3617">
    <cfRule type="duplicateValues" dxfId="1099" priority="1034"/>
  </conditionalFormatting>
  <conditionalFormatting sqref="P3618">
    <cfRule type="duplicateValues" dxfId="1098" priority="1033"/>
  </conditionalFormatting>
  <conditionalFormatting sqref="P3619">
    <cfRule type="duplicateValues" dxfId="1097" priority="1032"/>
  </conditionalFormatting>
  <conditionalFormatting sqref="P3620 W3621:W3630">
    <cfRule type="duplicateValues" dxfId="1096" priority="2240"/>
  </conditionalFormatting>
  <conditionalFormatting sqref="P3655">
    <cfRule type="duplicateValues" dxfId="1095" priority="1029"/>
  </conditionalFormatting>
  <conditionalFormatting sqref="P3656:P3657">
    <cfRule type="duplicateValues" dxfId="1094" priority="1028"/>
  </conditionalFormatting>
  <conditionalFormatting sqref="P3658:P3671">
    <cfRule type="duplicateValues" dxfId="1093" priority="1027"/>
  </conditionalFormatting>
  <conditionalFormatting sqref="P3672">
    <cfRule type="duplicateValues" dxfId="1092" priority="1026"/>
  </conditionalFormatting>
  <conditionalFormatting sqref="P3673">
    <cfRule type="duplicateValues" dxfId="1091" priority="1025"/>
  </conditionalFormatting>
  <conditionalFormatting sqref="P3778">
    <cfRule type="duplicateValues" dxfId="1090" priority="1023"/>
  </conditionalFormatting>
  <conditionalFormatting sqref="P3779">
    <cfRule type="duplicateValues" dxfId="1089" priority="1022"/>
  </conditionalFormatting>
  <conditionalFormatting sqref="P3780">
    <cfRule type="duplicateValues" dxfId="1088" priority="1021"/>
  </conditionalFormatting>
  <conditionalFormatting sqref="P3781">
    <cfRule type="duplicateValues" dxfId="1087" priority="1020"/>
  </conditionalFormatting>
  <conditionalFormatting sqref="P3781">
    <cfRule type="duplicateValues" dxfId="1086" priority="1019"/>
  </conditionalFormatting>
  <conditionalFormatting sqref="P3782">
    <cfRule type="duplicateValues" dxfId="1085" priority="1018"/>
  </conditionalFormatting>
  <conditionalFormatting sqref="P3783">
    <cfRule type="duplicateValues" dxfId="1084" priority="1017"/>
  </conditionalFormatting>
  <conditionalFormatting sqref="P3784">
    <cfRule type="duplicateValues" dxfId="1083" priority="1016"/>
  </conditionalFormatting>
  <conditionalFormatting sqref="P3785">
    <cfRule type="duplicateValues" dxfId="1082" priority="1015"/>
  </conditionalFormatting>
  <conditionalFormatting sqref="P3786">
    <cfRule type="duplicateValues" dxfId="1081" priority="1014"/>
  </conditionalFormatting>
  <conditionalFormatting sqref="P3787">
    <cfRule type="duplicateValues" dxfId="1080" priority="1013"/>
  </conditionalFormatting>
  <conditionalFormatting sqref="P3788">
    <cfRule type="duplicateValues" dxfId="1079" priority="1012"/>
  </conditionalFormatting>
  <conditionalFormatting sqref="P3789">
    <cfRule type="duplicateValues" dxfId="1078" priority="1011"/>
  </conditionalFormatting>
  <conditionalFormatting sqref="P3790">
    <cfRule type="duplicateValues" dxfId="1077" priority="1010"/>
  </conditionalFormatting>
  <conditionalFormatting sqref="P3791">
    <cfRule type="duplicateValues" dxfId="1076" priority="1009"/>
  </conditionalFormatting>
  <conditionalFormatting sqref="P3791">
    <cfRule type="duplicateValues" dxfId="1075" priority="1008"/>
  </conditionalFormatting>
  <conditionalFormatting sqref="P3792:P3793">
    <cfRule type="duplicateValues" dxfId="1074" priority="1007"/>
  </conditionalFormatting>
  <conditionalFormatting sqref="P3792">
    <cfRule type="duplicateValues" dxfId="1073" priority="1006"/>
  </conditionalFormatting>
  <conditionalFormatting sqref="P3793">
    <cfRule type="duplicateValues" dxfId="1072" priority="1005"/>
  </conditionalFormatting>
  <conditionalFormatting sqref="P3794">
    <cfRule type="duplicateValues" dxfId="1071" priority="1004"/>
  </conditionalFormatting>
  <conditionalFormatting sqref="P3795:P3863">
    <cfRule type="duplicateValues" dxfId="1070" priority="1003"/>
  </conditionalFormatting>
  <conditionalFormatting sqref="P3863">
    <cfRule type="duplicateValues" dxfId="1069" priority="1002"/>
  </conditionalFormatting>
  <conditionalFormatting sqref="P3864">
    <cfRule type="duplicateValues" dxfId="1068" priority="1001"/>
  </conditionalFormatting>
  <conditionalFormatting sqref="P3865">
    <cfRule type="duplicateValues" dxfId="1067" priority="1000"/>
  </conditionalFormatting>
  <conditionalFormatting sqref="P3866">
    <cfRule type="duplicateValues" dxfId="1066" priority="999"/>
  </conditionalFormatting>
  <conditionalFormatting sqref="P3867">
    <cfRule type="duplicateValues" dxfId="1065" priority="998"/>
  </conditionalFormatting>
  <conditionalFormatting sqref="P3868">
    <cfRule type="duplicateValues" dxfId="1064" priority="997"/>
  </conditionalFormatting>
  <conditionalFormatting sqref="P3869">
    <cfRule type="duplicateValues" dxfId="1063" priority="996"/>
  </conditionalFormatting>
  <conditionalFormatting sqref="P3870">
    <cfRule type="duplicateValues" dxfId="1062" priority="995"/>
  </conditionalFormatting>
  <conditionalFormatting sqref="P3871:P3872">
    <cfRule type="duplicateValues" dxfId="1061" priority="994"/>
  </conditionalFormatting>
  <conditionalFormatting sqref="P3873:P3874">
    <cfRule type="duplicateValues" dxfId="1060" priority="993"/>
  </conditionalFormatting>
  <conditionalFormatting sqref="P3875">
    <cfRule type="duplicateValues" dxfId="1059" priority="992"/>
  </conditionalFormatting>
  <conditionalFormatting sqref="P3876:P3877">
    <cfRule type="duplicateValues" dxfId="1058" priority="991"/>
  </conditionalFormatting>
  <conditionalFormatting sqref="P3878">
    <cfRule type="duplicateValues" dxfId="1057" priority="990"/>
  </conditionalFormatting>
  <conditionalFormatting sqref="P3878">
    <cfRule type="duplicateValues" dxfId="1056" priority="989"/>
  </conditionalFormatting>
  <conditionalFormatting sqref="P3879">
    <cfRule type="duplicateValues" dxfId="1055" priority="988"/>
  </conditionalFormatting>
  <conditionalFormatting sqref="P3880">
    <cfRule type="duplicateValues" dxfId="1054" priority="987"/>
  </conditionalFormatting>
  <conditionalFormatting sqref="P3881">
    <cfRule type="duplicateValues" dxfId="1053" priority="986"/>
  </conditionalFormatting>
  <conditionalFormatting sqref="P3881">
    <cfRule type="duplicateValues" dxfId="1052" priority="985"/>
  </conditionalFormatting>
  <conditionalFormatting sqref="P3882:P3883">
    <cfRule type="duplicateValues" dxfId="1051" priority="984"/>
  </conditionalFormatting>
  <conditionalFormatting sqref="P3882">
    <cfRule type="duplicateValues" dxfId="1050" priority="983"/>
  </conditionalFormatting>
  <conditionalFormatting sqref="P3883">
    <cfRule type="duplicateValues" dxfId="1049" priority="982"/>
  </conditionalFormatting>
  <conditionalFormatting sqref="P3884:P3947">
    <cfRule type="duplicateValues" dxfId="1048" priority="981"/>
  </conditionalFormatting>
  <conditionalFormatting sqref="P3948:P3949">
    <cfRule type="duplicateValues" dxfId="1047" priority="980"/>
  </conditionalFormatting>
  <conditionalFormatting sqref="P3950">
    <cfRule type="duplicateValues" dxfId="1046" priority="978"/>
  </conditionalFormatting>
  <conditionalFormatting sqref="P3953">
    <cfRule type="duplicateValues" dxfId="1045" priority="977"/>
  </conditionalFormatting>
  <conditionalFormatting sqref="P3951:P3952">
    <cfRule type="duplicateValues" dxfId="1044" priority="979"/>
  </conditionalFormatting>
  <conditionalFormatting sqref="P3954">
    <cfRule type="duplicateValues" dxfId="1043" priority="976"/>
  </conditionalFormatting>
  <conditionalFormatting sqref="P3955">
    <cfRule type="duplicateValues" dxfId="1042" priority="975"/>
  </conditionalFormatting>
  <conditionalFormatting sqref="P3956">
    <cfRule type="duplicateValues" dxfId="1041" priority="974"/>
  </conditionalFormatting>
  <conditionalFormatting sqref="P3957">
    <cfRule type="duplicateValues" dxfId="1040" priority="973"/>
  </conditionalFormatting>
  <conditionalFormatting sqref="P3958">
    <cfRule type="duplicateValues" dxfId="1039" priority="972"/>
  </conditionalFormatting>
  <conditionalFormatting sqref="P3959">
    <cfRule type="duplicateValues" dxfId="1038" priority="971"/>
  </conditionalFormatting>
  <conditionalFormatting sqref="P3960">
    <cfRule type="duplicateValues" dxfId="1037" priority="969"/>
  </conditionalFormatting>
  <conditionalFormatting sqref="P3962">
    <cfRule type="duplicateValues" dxfId="1036" priority="968"/>
  </conditionalFormatting>
  <conditionalFormatting sqref="P3961">
    <cfRule type="duplicateValues" dxfId="1035" priority="970"/>
  </conditionalFormatting>
  <conditionalFormatting sqref="P3963">
    <cfRule type="duplicateValues" dxfId="1034" priority="967"/>
  </conditionalFormatting>
  <conditionalFormatting sqref="P3964">
    <cfRule type="duplicateValues" dxfId="1033" priority="966"/>
  </conditionalFormatting>
  <conditionalFormatting sqref="P3965:P3967">
    <cfRule type="duplicateValues" dxfId="1032" priority="965"/>
  </conditionalFormatting>
  <conditionalFormatting sqref="P3968">
    <cfRule type="duplicateValues" dxfId="1031" priority="964"/>
  </conditionalFormatting>
  <conditionalFormatting sqref="P3968">
    <cfRule type="duplicateValues" dxfId="1030" priority="963"/>
  </conditionalFormatting>
  <conditionalFormatting sqref="P3969">
    <cfRule type="duplicateValues" dxfId="1029" priority="962"/>
  </conditionalFormatting>
  <conditionalFormatting sqref="P3970">
    <cfRule type="duplicateValues" dxfId="1028" priority="961"/>
  </conditionalFormatting>
  <conditionalFormatting sqref="P3971">
    <cfRule type="duplicateValues" dxfId="1027" priority="958"/>
  </conditionalFormatting>
  <conditionalFormatting sqref="P3972">
    <cfRule type="duplicateValues" dxfId="1026" priority="957"/>
  </conditionalFormatting>
  <conditionalFormatting sqref="P3973">
    <cfRule type="duplicateValues" dxfId="1025" priority="956"/>
  </conditionalFormatting>
  <conditionalFormatting sqref="P3974">
    <cfRule type="duplicateValues" dxfId="1024" priority="955"/>
  </conditionalFormatting>
  <conditionalFormatting sqref="P4049">
    <cfRule type="duplicateValues" dxfId="1023" priority="953"/>
  </conditionalFormatting>
  <conditionalFormatting sqref="P4050">
    <cfRule type="duplicateValues" dxfId="1022" priority="952"/>
  </conditionalFormatting>
  <conditionalFormatting sqref="P4051">
    <cfRule type="duplicateValues" dxfId="1021" priority="951"/>
  </conditionalFormatting>
  <conditionalFormatting sqref="P4052">
    <cfRule type="duplicateValues" dxfId="1020" priority="950"/>
  </conditionalFormatting>
  <conditionalFormatting sqref="P4053">
    <cfRule type="duplicateValues" dxfId="1019" priority="949"/>
  </conditionalFormatting>
  <conditionalFormatting sqref="P4054">
    <cfRule type="duplicateValues" dxfId="1018" priority="948"/>
  </conditionalFormatting>
  <conditionalFormatting sqref="P4055">
    <cfRule type="duplicateValues" dxfId="1017" priority="947"/>
  </conditionalFormatting>
  <conditionalFormatting sqref="P4056">
    <cfRule type="duplicateValues" dxfId="1016" priority="946"/>
  </conditionalFormatting>
  <conditionalFormatting sqref="P4057">
    <cfRule type="duplicateValues" dxfId="1015" priority="945"/>
  </conditionalFormatting>
  <conditionalFormatting sqref="P4058">
    <cfRule type="duplicateValues" dxfId="1014" priority="944"/>
  </conditionalFormatting>
  <conditionalFormatting sqref="P4059">
    <cfRule type="duplicateValues" dxfId="1013" priority="943"/>
  </conditionalFormatting>
  <conditionalFormatting sqref="P4060">
    <cfRule type="duplicateValues" dxfId="1012" priority="942"/>
  </conditionalFormatting>
  <conditionalFormatting sqref="P4061">
    <cfRule type="duplicateValues" dxfId="1011" priority="941"/>
  </conditionalFormatting>
  <conditionalFormatting sqref="P4062">
    <cfRule type="duplicateValues" dxfId="1010" priority="940"/>
  </conditionalFormatting>
  <conditionalFormatting sqref="P4063">
    <cfRule type="duplicateValues" dxfId="1009" priority="939"/>
  </conditionalFormatting>
  <conditionalFormatting sqref="P4064">
    <cfRule type="duplicateValues" dxfId="1008" priority="938"/>
  </conditionalFormatting>
  <conditionalFormatting sqref="P4065">
    <cfRule type="duplicateValues" dxfId="1007" priority="937"/>
  </conditionalFormatting>
  <conditionalFormatting sqref="P4066">
    <cfRule type="duplicateValues" dxfId="1006" priority="936"/>
  </conditionalFormatting>
  <conditionalFormatting sqref="P4067:P4069">
    <cfRule type="duplicateValues" dxfId="1005" priority="935"/>
  </conditionalFormatting>
  <conditionalFormatting sqref="P4070">
    <cfRule type="duplicateValues" dxfId="1004" priority="934"/>
  </conditionalFormatting>
  <conditionalFormatting sqref="P4071">
    <cfRule type="duplicateValues" dxfId="1003" priority="933"/>
  </conditionalFormatting>
  <conditionalFormatting sqref="P4071">
    <cfRule type="duplicateValues" dxfId="1002" priority="932"/>
  </conditionalFormatting>
  <conditionalFormatting sqref="P4072">
    <cfRule type="duplicateValues" dxfId="1001" priority="931"/>
  </conditionalFormatting>
  <conditionalFormatting sqref="P4073">
    <cfRule type="duplicateValues" dxfId="1000" priority="930"/>
  </conditionalFormatting>
  <conditionalFormatting sqref="P4074">
    <cfRule type="duplicateValues" dxfId="999" priority="928"/>
  </conditionalFormatting>
  <conditionalFormatting sqref="P4075">
    <cfRule type="duplicateValues" dxfId="998" priority="927"/>
  </conditionalFormatting>
  <conditionalFormatting sqref="P4076">
    <cfRule type="duplicateValues" dxfId="997" priority="926"/>
  </conditionalFormatting>
  <conditionalFormatting sqref="P4077">
    <cfRule type="duplicateValues" dxfId="996" priority="925"/>
  </conditionalFormatting>
  <conditionalFormatting sqref="P4078">
    <cfRule type="duplicateValues" dxfId="995" priority="924"/>
  </conditionalFormatting>
  <conditionalFormatting sqref="P4079:P4083">
    <cfRule type="duplicateValues" dxfId="994" priority="923"/>
  </conditionalFormatting>
  <conditionalFormatting sqref="P4084">
    <cfRule type="duplicateValues" dxfId="993" priority="922"/>
  </conditionalFormatting>
  <conditionalFormatting sqref="P4085:P4089">
    <cfRule type="duplicateValues" dxfId="992" priority="921"/>
  </conditionalFormatting>
  <conditionalFormatting sqref="P4090">
    <cfRule type="duplicateValues" dxfId="991" priority="920"/>
  </conditionalFormatting>
  <conditionalFormatting sqref="P4091">
    <cfRule type="duplicateValues" dxfId="990" priority="919"/>
  </conditionalFormatting>
  <conditionalFormatting sqref="P4092">
    <cfRule type="duplicateValues" dxfId="989" priority="918"/>
  </conditionalFormatting>
  <conditionalFormatting sqref="P4093">
    <cfRule type="duplicateValues" dxfId="988" priority="917"/>
  </conditionalFormatting>
  <conditionalFormatting sqref="P4114">
    <cfRule type="duplicateValues" dxfId="987" priority="916"/>
  </conditionalFormatting>
  <conditionalFormatting sqref="P4115">
    <cfRule type="duplicateValues" dxfId="986" priority="915"/>
  </conditionalFormatting>
  <conditionalFormatting sqref="P4116">
    <cfRule type="duplicateValues" dxfId="985" priority="914"/>
  </conditionalFormatting>
  <conditionalFormatting sqref="P4117">
    <cfRule type="duplicateValues" dxfId="984" priority="913"/>
  </conditionalFormatting>
  <conditionalFormatting sqref="P4118">
    <cfRule type="duplicateValues" dxfId="983" priority="912"/>
  </conditionalFormatting>
  <conditionalFormatting sqref="P4120">
    <cfRule type="duplicateValues" dxfId="982" priority="911"/>
  </conditionalFormatting>
  <conditionalFormatting sqref="P4121">
    <cfRule type="duplicateValues" dxfId="981" priority="910"/>
  </conditionalFormatting>
  <conditionalFormatting sqref="P4122">
    <cfRule type="duplicateValues" dxfId="980" priority="909"/>
  </conditionalFormatting>
  <conditionalFormatting sqref="P4123">
    <cfRule type="duplicateValues" dxfId="979" priority="908"/>
  </conditionalFormatting>
  <conditionalFormatting sqref="P4124">
    <cfRule type="duplicateValues" dxfId="978" priority="907"/>
  </conditionalFormatting>
  <conditionalFormatting sqref="P4127">
    <cfRule type="duplicateValues" dxfId="977" priority="905"/>
  </conditionalFormatting>
  <conditionalFormatting sqref="P4128">
    <cfRule type="duplicateValues" dxfId="976" priority="904"/>
  </conditionalFormatting>
  <conditionalFormatting sqref="P4129">
    <cfRule type="duplicateValues" dxfId="975" priority="903"/>
  </conditionalFormatting>
  <conditionalFormatting sqref="P4125:P4126">
    <cfRule type="duplicateValues" dxfId="974" priority="2258"/>
  </conditionalFormatting>
  <conditionalFormatting sqref="P4130">
    <cfRule type="duplicateValues" dxfId="973" priority="902"/>
  </conditionalFormatting>
  <conditionalFormatting sqref="P4131">
    <cfRule type="duplicateValues" dxfId="972" priority="899"/>
  </conditionalFormatting>
  <conditionalFormatting sqref="P4132">
    <cfRule type="duplicateValues" dxfId="971" priority="898"/>
  </conditionalFormatting>
  <conditionalFormatting sqref="P4133">
    <cfRule type="duplicateValues" dxfId="970" priority="897"/>
  </conditionalFormatting>
  <conditionalFormatting sqref="P4134">
    <cfRule type="duplicateValues" dxfId="969" priority="896"/>
  </conditionalFormatting>
  <conditionalFormatting sqref="P4135">
    <cfRule type="duplicateValues" dxfId="968" priority="895"/>
  </conditionalFormatting>
  <conditionalFormatting sqref="P4136">
    <cfRule type="duplicateValues" dxfId="967" priority="894"/>
  </conditionalFormatting>
  <conditionalFormatting sqref="P4137:P4138">
    <cfRule type="duplicateValues" dxfId="966" priority="893"/>
  </conditionalFormatting>
  <conditionalFormatting sqref="P4210">
    <cfRule type="duplicateValues" dxfId="965" priority="881"/>
  </conditionalFormatting>
  <conditionalFormatting sqref="P4211">
    <cfRule type="duplicateValues" dxfId="964" priority="880"/>
  </conditionalFormatting>
  <conditionalFormatting sqref="P3176:P3180">
    <cfRule type="duplicateValues" dxfId="963" priority="2262"/>
  </conditionalFormatting>
  <conditionalFormatting sqref="P4212:P4213">
    <cfRule type="duplicateValues" dxfId="962" priority="879"/>
  </conditionalFormatting>
  <conditionalFormatting sqref="P4214">
    <cfRule type="duplicateValues" dxfId="961" priority="878"/>
  </conditionalFormatting>
  <conditionalFormatting sqref="A4217">
    <cfRule type="duplicateValues" dxfId="960" priority="877"/>
  </conditionalFormatting>
  <conditionalFormatting sqref="A1903">
    <cfRule type="duplicateValues" dxfId="959" priority="876"/>
  </conditionalFormatting>
  <conditionalFormatting sqref="P4218">
    <cfRule type="duplicateValues" dxfId="958" priority="873"/>
  </conditionalFormatting>
  <conditionalFormatting sqref="P4220">
    <cfRule type="duplicateValues" dxfId="957" priority="872"/>
  </conditionalFormatting>
  <conditionalFormatting sqref="P4221">
    <cfRule type="duplicateValues" dxfId="956" priority="869"/>
  </conditionalFormatting>
  <conditionalFormatting sqref="P4221">
    <cfRule type="duplicateValues" dxfId="955" priority="870"/>
  </conditionalFormatting>
  <conditionalFormatting sqref="P4222">
    <cfRule type="duplicateValues" dxfId="954" priority="867"/>
  </conditionalFormatting>
  <conditionalFormatting sqref="P4222">
    <cfRule type="duplicateValues" dxfId="953" priority="868"/>
  </conditionalFormatting>
  <conditionalFormatting sqref="P4223">
    <cfRule type="duplicateValues" dxfId="952" priority="866"/>
  </conditionalFormatting>
  <conditionalFormatting sqref="P4224">
    <cfRule type="duplicateValues" dxfId="951" priority="864"/>
  </conditionalFormatting>
  <conditionalFormatting sqref="P4224">
    <cfRule type="duplicateValues" dxfId="950" priority="865"/>
  </conditionalFormatting>
  <conditionalFormatting sqref="P4225:P4226">
    <cfRule type="duplicateValues" dxfId="949" priority="862"/>
  </conditionalFormatting>
  <conditionalFormatting sqref="P4225:P4226">
    <cfRule type="duplicateValues" dxfId="948" priority="863"/>
  </conditionalFormatting>
  <conditionalFormatting sqref="P4227">
    <cfRule type="duplicateValues" dxfId="947" priority="860"/>
  </conditionalFormatting>
  <conditionalFormatting sqref="P4227">
    <cfRule type="duplicateValues" dxfId="946" priority="861"/>
  </conditionalFormatting>
  <conditionalFormatting sqref="P4228">
    <cfRule type="duplicateValues" dxfId="945" priority="858"/>
  </conditionalFormatting>
  <conditionalFormatting sqref="P4228">
    <cfRule type="duplicateValues" dxfId="944" priority="859"/>
  </conditionalFormatting>
  <conditionalFormatting sqref="P4229">
    <cfRule type="duplicateValues" dxfId="943" priority="856"/>
  </conditionalFormatting>
  <conditionalFormatting sqref="P4229">
    <cfRule type="duplicateValues" dxfId="942" priority="857"/>
  </conditionalFormatting>
  <conditionalFormatting sqref="P4230">
    <cfRule type="duplicateValues" dxfId="941" priority="855"/>
  </conditionalFormatting>
  <conditionalFormatting sqref="P4231">
    <cfRule type="duplicateValues" dxfId="940" priority="852"/>
  </conditionalFormatting>
  <conditionalFormatting sqref="P4231">
    <cfRule type="duplicateValues" dxfId="939" priority="853"/>
  </conditionalFormatting>
  <conditionalFormatting sqref="P4232:P4233">
    <cfRule type="duplicateValues" dxfId="938" priority="849"/>
  </conditionalFormatting>
  <conditionalFormatting sqref="P4234">
    <cfRule type="duplicateValues" dxfId="937" priority="848"/>
  </conditionalFormatting>
  <conditionalFormatting sqref="P4235">
    <cfRule type="duplicateValues" dxfId="936" priority="846"/>
  </conditionalFormatting>
  <conditionalFormatting sqref="P4235">
    <cfRule type="duplicateValues" dxfId="935" priority="847"/>
  </conditionalFormatting>
  <conditionalFormatting sqref="P4236">
    <cfRule type="duplicateValues" dxfId="934" priority="845"/>
  </conditionalFormatting>
  <conditionalFormatting sqref="P4237:P4238">
    <cfRule type="duplicateValues" dxfId="933" priority="844"/>
  </conditionalFormatting>
  <conditionalFormatting sqref="P4239">
    <cfRule type="duplicateValues" dxfId="932" priority="843"/>
  </conditionalFormatting>
  <conditionalFormatting sqref="P4240">
    <cfRule type="duplicateValues" dxfId="931" priority="842"/>
  </conditionalFormatting>
  <conditionalFormatting sqref="P4241">
    <cfRule type="duplicateValues" dxfId="930" priority="841"/>
  </conditionalFormatting>
  <conditionalFormatting sqref="P4242">
    <cfRule type="duplicateValues" dxfId="929" priority="839"/>
  </conditionalFormatting>
  <conditionalFormatting sqref="P4243">
    <cfRule type="duplicateValues" dxfId="928" priority="835"/>
  </conditionalFormatting>
  <conditionalFormatting sqref="P4244">
    <cfRule type="duplicateValues" dxfId="927" priority="834"/>
  </conditionalFormatting>
  <conditionalFormatting sqref="P4245">
    <cfRule type="duplicateValues" dxfId="926" priority="833"/>
  </conditionalFormatting>
  <conditionalFormatting sqref="I4246">
    <cfRule type="duplicateValues" dxfId="925" priority="831"/>
  </conditionalFormatting>
  <conditionalFormatting sqref="P4246">
    <cfRule type="duplicateValues" dxfId="924" priority="830"/>
  </conditionalFormatting>
  <conditionalFormatting sqref="P4246">
    <cfRule type="duplicateValues" dxfId="923" priority="832"/>
  </conditionalFormatting>
  <conditionalFormatting sqref="P4247">
    <cfRule type="duplicateValues" dxfId="922" priority="828"/>
  </conditionalFormatting>
  <conditionalFormatting sqref="P4247">
    <cfRule type="duplicateValues" dxfId="921" priority="829"/>
  </conditionalFormatting>
  <conditionalFormatting sqref="P4248:P4251">
    <cfRule type="duplicateValues" dxfId="920" priority="827"/>
  </conditionalFormatting>
  <conditionalFormatting sqref="P4252">
    <cfRule type="duplicateValues" dxfId="919" priority="825"/>
  </conditionalFormatting>
  <conditionalFormatting sqref="P4253">
    <cfRule type="duplicateValues" dxfId="918" priority="824"/>
  </conditionalFormatting>
  <conditionalFormatting sqref="P4254">
    <cfRule type="duplicateValues" dxfId="917" priority="823"/>
  </conditionalFormatting>
  <conditionalFormatting sqref="P4255">
    <cfRule type="duplicateValues" dxfId="916" priority="821"/>
  </conditionalFormatting>
  <conditionalFormatting sqref="P4255">
    <cfRule type="duplicateValues" dxfId="915" priority="822"/>
  </conditionalFormatting>
  <conditionalFormatting sqref="P4256">
    <cfRule type="duplicateValues" dxfId="914" priority="819"/>
  </conditionalFormatting>
  <conditionalFormatting sqref="P4256">
    <cfRule type="duplicateValues" dxfId="913" priority="820"/>
  </conditionalFormatting>
  <conditionalFormatting sqref="P4257">
    <cfRule type="duplicateValues" dxfId="912" priority="818"/>
  </conditionalFormatting>
  <conditionalFormatting sqref="P4258">
    <cfRule type="duplicateValues" dxfId="911" priority="816"/>
  </conditionalFormatting>
  <conditionalFormatting sqref="P4258">
    <cfRule type="duplicateValues" dxfId="910" priority="817"/>
  </conditionalFormatting>
  <conditionalFormatting sqref="P4259">
    <cfRule type="duplicateValues" dxfId="909" priority="813"/>
  </conditionalFormatting>
  <conditionalFormatting sqref="P4260">
    <cfRule type="duplicateValues" dxfId="908" priority="811"/>
  </conditionalFormatting>
  <conditionalFormatting sqref="P4260">
    <cfRule type="duplicateValues" dxfId="907" priority="812"/>
  </conditionalFormatting>
  <conditionalFormatting sqref="P4261">
    <cfRule type="duplicateValues" dxfId="906" priority="809"/>
  </conditionalFormatting>
  <conditionalFormatting sqref="P4261">
    <cfRule type="duplicateValues" dxfId="905" priority="810"/>
  </conditionalFormatting>
  <conditionalFormatting sqref="P4262">
    <cfRule type="duplicateValues" dxfId="904" priority="807"/>
  </conditionalFormatting>
  <conditionalFormatting sqref="P4263">
    <cfRule type="duplicateValues" dxfId="903" priority="806"/>
  </conditionalFormatting>
  <conditionalFormatting sqref="P4264">
    <cfRule type="duplicateValues" dxfId="902" priority="805"/>
  </conditionalFormatting>
  <conditionalFormatting sqref="P4265">
    <cfRule type="duplicateValues" dxfId="901" priority="804"/>
  </conditionalFormatting>
  <conditionalFormatting sqref="P4266">
    <cfRule type="duplicateValues" dxfId="900" priority="803"/>
  </conditionalFormatting>
  <conditionalFormatting sqref="P4267">
    <cfRule type="duplicateValues" dxfId="899" priority="802"/>
  </conditionalFormatting>
  <conditionalFormatting sqref="P4268">
    <cfRule type="duplicateValues" dxfId="898" priority="801"/>
  </conditionalFormatting>
  <conditionalFormatting sqref="P4269">
    <cfRule type="duplicateValues" dxfId="897" priority="799"/>
  </conditionalFormatting>
  <conditionalFormatting sqref="P4269">
    <cfRule type="duplicateValues" dxfId="896" priority="800"/>
  </conditionalFormatting>
  <conditionalFormatting sqref="P4270:P4271">
    <cfRule type="duplicateValues" dxfId="895" priority="798"/>
  </conditionalFormatting>
  <conditionalFormatting sqref="P4272">
    <cfRule type="duplicateValues" dxfId="894" priority="797"/>
  </conditionalFormatting>
  <conditionalFormatting sqref="P4273">
    <cfRule type="duplicateValues" dxfId="893" priority="796"/>
  </conditionalFormatting>
  <conditionalFormatting sqref="P4274">
    <cfRule type="duplicateValues" dxfId="892" priority="795"/>
  </conditionalFormatting>
  <conditionalFormatting sqref="P4275">
    <cfRule type="duplicateValues" dxfId="891" priority="793"/>
  </conditionalFormatting>
  <conditionalFormatting sqref="P4275">
    <cfRule type="duplicateValues" dxfId="890" priority="794"/>
  </conditionalFormatting>
  <conditionalFormatting sqref="A2684">
    <cfRule type="duplicateValues" dxfId="889" priority="792"/>
  </conditionalFormatting>
  <conditionalFormatting sqref="A2685">
    <cfRule type="duplicateValues" dxfId="888" priority="791"/>
  </conditionalFormatting>
  <conditionalFormatting sqref="P4276">
    <cfRule type="duplicateValues" dxfId="887" priority="790"/>
  </conditionalFormatting>
  <conditionalFormatting sqref="P4277">
    <cfRule type="duplicateValues" dxfId="886" priority="789"/>
  </conditionalFormatting>
  <conditionalFormatting sqref="P4278">
    <cfRule type="duplicateValues" dxfId="885" priority="787"/>
  </conditionalFormatting>
  <conditionalFormatting sqref="P4278">
    <cfRule type="duplicateValues" dxfId="884" priority="788"/>
  </conditionalFormatting>
  <conditionalFormatting sqref="P4279">
    <cfRule type="duplicateValues" dxfId="883" priority="786"/>
  </conditionalFormatting>
  <conditionalFormatting sqref="P4280:P4281">
    <cfRule type="duplicateValues" dxfId="882" priority="784"/>
  </conditionalFormatting>
  <conditionalFormatting sqref="P4280:P4281">
    <cfRule type="duplicateValues" dxfId="881" priority="785"/>
  </conditionalFormatting>
  <conditionalFormatting sqref="P4282">
    <cfRule type="duplicateValues" dxfId="880" priority="783"/>
  </conditionalFormatting>
  <conditionalFormatting sqref="P4283">
    <cfRule type="duplicateValues" dxfId="879" priority="782"/>
  </conditionalFormatting>
  <conditionalFormatting sqref="P4284:P4285">
    <cfRule type="duplicateValues" dxfId="878" priority="780"/>
  </conditionalFormatting>
  <conditionalFormatting sqref="P4286:P4287">
    <cfRule type="duplicateValues" dxfId="877" priority="779"/>
  </conditionalFormatting>
  <conditionalFormatting sqref="P4288">
    <cfRule type="duplicateValues" dxfId="876" priority="777"/>
  </conditionalFormatting>
  <conditionalFormatting sqref="P4288">
    <cfRule type="duplicateValues" dxfId="875" priority="778"/>
  </conditionalFormatting>
  <conditionalFormatting sqref="P4289">
    <cfRule type="duplicateValues" dxfId="874" priority="775"/>
  </conditionalFormatting>
  <conditionalFormatting sqref="P4289">
    <cfRule type="duplicateValues" dxfId="873" priority="776"/>
  </conditionalFormatting>
  <conditionalFormatting sqref="A4289">
    <cfRule type="duplicateValues" dxfId="872" priority="774"/>
  </conditionalFormatting>
  <conditionalFormatting sqref="P4290">
    <cfRule type="duplicateValues" dxfId="871" priority="773"/>
  </conditionalFormatting>
  <conditionalFormatting sqref="P4291">
    <cfRule type="duplicateValues" dxfId="870" priority="770"/>
  </conditionalFormatting>
  <conditionalFormatting sqref="P4292">
    <cfRule type="duplicateValues" dxfId="869" priority="769"/>
  </conditionalFormatting>
  <conditionalFormatting sqref="P4293">
    <cfRule type="duplicateValues" dxfId="868" priority="767"/>
  </conditionalFormatting>
  <conditionalFormatting sqref="P4293">
    <cfRule type="duplicateValues" dxfId="867" priority="768"/>
  </conditionalFormatting>
  <conditionalFormatting sqref="P4294">
    <cfRule type="duplicateValues" dxfId="866" priority="766"/>
  </conditionalFormatting>
  <conditionalFormatting sqref="P4295:P4296">
    <cfRule type="duplicateValues" dxfId="865" priority="765"/>
  </conditionalFormatting>
  <conditionalFormatting sqref="P4297">
    <cfRule type="duplicateValues" dxfId="864" priority="764"/>
  </conditionalFormatting>
  <conditionalFormatting sqref="P4321">
    <cfRule type="duplicateValues" dxfId="863" priority="760"/>
  </conditionalFormatting>
  <conditionalFormatting sqref="P4321">
    <cfRule type="duplicateValues" dxfId="862" priority="761"/>
  </conditionalFormatting>
  <conditionalFormatting sqref="P4322:P4324">
    <cfRule type="duplicateValues" dxfId="861" priority="758"/>
  </conditionalFormatting>
  <conditionalFormatting sqref="P4322:P4324">
    <cfRule type="duplicateValues" dxfId="860" priority="759"/>
  </conditionalFormatting>
  <conditionalFormatting sqref="P4325">
    <cfRule type="duplicateValues" dxfId="859" priority="757"/>
  </conditionalFormatting>
  <conditionalFormatting sqref="P4326">
    <cfRule type="duplicateValues" dxfId="858" priority="755"/>
  </conditionalFormatting>
  <conditionalFormatting sqref="P4326">
    <cfRule type="duplicateValues" dxfId="857" priority="756"/>
  </conditionalFormatting>
  <conditionalFormatting sqref="P4327">
    <cfRule type="duplicateValues" dxfId="856" priority="754"/>
  </conditionalFormatting>
  <conditionalFormatting sqref="P4328:P4329">
    <cfRule type="duplicateValues" dxfId="855" priority="753"/>
  </conditionalFormatting>
  <conditionalFormatting sqref="P4330">
    <cfRule type="duplicateValues" dxfId="854" priority="752"/>
  </conditionalFormatting>
  <conditionalFormatting sqref="P4331">
    <cfRule type="duplicateValues" dxfId="853" priority="750"/>
  </conditionalFormatting>
  <conditionalFormatting sqref="P4331">
    <cfRule type="duplicateValues" dxfId="852" priority="751"/>
  </conditionalFormatting>
  <conditionalFormatting sqref="P4332">
    <cfRule type="duplicateValues" dxfId="851" priority="748"/>
  </conditionalFormatting>
  <conditionalFormatting sqref="P4332">
    <cfRule type="duplicateValues" dxfId="850" priority="749"/>
  </conditionalFormatting>
  <conditionalFormatting sqref="P4364">
    <cfRule type="duplicateValues" dxfId="849" priority="745"/>
  </conditionalFormatting>
  <conditionalFormatting sqref="P4365:P4366">
    <cfRule type="duplicateValues" dxfId="848" priority="744"/>
  </conditionalFormatting>
  <conditionalFormatting sqref="P4367">
    <cfRule type="duplicateValues" dxfId="847" priority="743"/>
  </conditionalFormatting>
  <conditionalFormatting sqref="P4368">
    <cfRule type="duplicateValues" dxfId="846" priority="742"/>
  </conditionalFormatting>
  <conditionalFormatting sqref="P4369">
    <cfRule type="duplicateValues" dxfId="845" priority="741"/>
  </conditionalFormatting>
  <conditionalFormatting sqref="P4370">
    <cfRule type="duplicateValues" dxfId="844" priority="740"/>
  </conditionalFormatting>
  <conditionalFormatting sqref="P4371">
    <cfRule type="duplicateValues" dxfId="843" priority="739"/>
  </conditionalFormatting>
  <conditionalFormatting sqref="P4372">
    <cfRule type="duplicateValues" dxfId="842" priority="738"/>
  </conditionalFormatting>
  <conditionalFormatting sqref="P4373">
    <cfRule type="duplicateValues" dxfId="841" priority="737"/>
  </conditionalFormatting>
  <conditionalFormatting sqref="P4374">
    <cfRule type="duplicateValues" dxfId="840" priority="736"/>
  </conditionalFormatting>
  <conditionalFormatting sqref="E4373">
    <cfRule type="duplicateValues" dxfId="839" priority="735"/>
  </conditionalFormatting>
  <conditionalFormatting sqref="P4375">
    <cfRule type="duplicateValues" dxfId="838" priority="733"/>
  </conditionalFormatting>
  <conditionalFormatting sqref="P4375">
    <cfRule type="duplicateValues" dxfId="837" priority="734"/>
  </conditionalFormatting>
  <conditionalFormatting sqref="P4376:P4380">
    <cfRule type="duplicateValues" dxfId="836" priority="732"/>
  </conditionalFormatting>
  <conditionalFormatting sqref="A4354">
    <cfRule type="duplicateValues" dxfId="835" priority="731"/>
  </conditionalFormatting>
  <conditionalFormatting sqref="A4360">
    <cfRule type="duplicateValues" dxfId="834" priority="730"/>
  </conditionalFormatting>
  <conditionalFormatting sqref="A4361">
    <cfRule type="duplicateValues" dxfId="833" priority="729"/>
  </conditionalFormatting>
  <conditionalFormatting sqref="A4362">
    <cfRule type="duplicateValues" dxfId="832" priority="728"/>
  </conditionalFormatting>
  <conditionalFormatting sqref="A4363">
    <cfRule type="duplicateValues" dxfId="831" priority="727"/>
  </conditionalFormatting>
  <conditionalFormatting sqref="A4377">
    <cfRule type="duplicateValues" dxfId="830" priority="2411"/>
  </conditionalFormatting>
  <conditionalFormatting sqref="P4381:P4384">
    <cfRule type="duplicateValues" dxfId="829" priority="725"/>
  </conditionalFormatting>
  <conditionalFormatting sqref="P4385">
    <cfRule type="duplicateValues" dxfId="828" priority="720"/>
  </conditionalFormatting>
  <conditionalFormatting sqref="P4385">
    <cfRule type="duplicateValues" dxfId="827" priority="721"/>
  </conditionalFormatting>
  <conditionalFormatting sqref="P4386:P4387">
    <cfRule type="duplicateValues" dxfId="826" priority="718"/>
  </conditionalFormatting>
  <conditionalFormatting sqref="P4386:P4387">
    <cfRule type="duplicateValues" dxfId="825" priority="719"/>
  </conditionalFormatting>
  <conditionalFormatting sqref="P4388">
    <cfRule type="duplicateValues" dxfId="824" priority="715"/>
  </conditionalFormatting>
  <conditionalFormatting sqref="P4389:P4390">
    <cfRule type="duplicateValues" dxfId="823" priority="711"/>
  </conditionalFormatting>
  <conditionalFormatting sqref="P4389:P4390">
    <cfRule type="duplicateValues" dxfId="822" priority="712"/>
  </conditionalFormatting>
  <conditionalFormatting sqref="P4391">
    <cfRule type="duplicateValues" dxfId="821" priority="2421"/>
  </conditionalFormatting>
  <conditionalFormatting sqref="P4392">
    <cfRule type="duplicateValues" dxfId="820" priority="708"/>
  </conditionalFormatting>
  <conditionalFormatting sqref="P4393">
    <cfRule type="duplicateValues" dxfId="819" priority="707"/>
  </conditionalFormatting>
  <conditionalFormatting sqref="P4394:P4395">
    <cfRule type="duplicateValues" dxfId="818" priority="706"/>
  </conditionalFormatting>
  <conditionalFormatting sqref="P4396">
    <cfRule type="duplicateValues" dxfId="817" priority="705"/>
  </conditionalFormatting>
  <conditionalFormatting sqref="P4397">
    <cfRule type="duplicateValues" dxfId="816" priority="703"/>
  </conditionalFormatting>
  <conditionalFormatting sqref="P4397">
    <cfRule type="duplicateValues" dxfId="815" priority="704"/>
  </conditionalFormatting>
  <conditionalFormatting sqref="A4398">
    <cfRule type="duplicateValues" dxfId="814" priority="701"/>
  </conditionalFormatting>
  <conditionalFormatting sqref="P4398">
    <cfRule type="duplicateValues" dxfId="813" priority="700"/>
  </conditionalFormatting>
  <conditionalFormatting sqref="P4398">
    <cfRule type="duplicateValues" dxfId="812" priority="702"/>
  </conditionalFormatting>
  <conditionalFormatting sqref="P4399">
    <cfRule type="duplicateValues" dxfId="811" priority="699"/>
  </conditionalFormatting>
  <conditionalFormatting sqref="P4400">
    <cfRule type="duplicateValues" dxfId="810" priority="698"/>
  </conditionalFormatting>
  <conditionalFormatting sqref="P4401">
    <cfRule type="duplicateValues" dxfId="809" priority="697"/>
  </conditionalFormatting>
  <conditionalFormatting sqref="P4402">
    <cfRule type="duplicateValues" dxfId="808" priority="696"/>
  </conditionalFormatting>
  <conditionalFormatting sqref="P4403">
    <cfRule type="duplicateValues" dxfId="807" priority="694"/>
  </conditionalFormatting>
  <conditionalFormatting sqref="P4403">
    <cfRule type="duplicateValues" dxfId="806" priority="695"/>
  </conditionalFormatting>
  <conditionalFormatting sqref="P4404">
    <cfRule type="duplicateValues" dxfId="805" priority="693"/>
  </conditionalFormatting>
  <conditionalFormatting sqref="P4405">
    <cfRule type="duplicateValues" dxfId="804" priority="692"/>
  </conditionalFormatting>
  <conditionalFormatting sqref="P4406">
    <cfRule type="duplicateValues" dxfId="803" priority="691"/>
  </conditionalFormatting>
  <conditionalFormatting sqref="P4407:P4412">
    <cfRule type="duplicateValues" dxfId="802" priority="2431"/>
  </conditionalFormatting>
  <conditionalFormatting sqref="P4413">
    <cfRule type="duplicateValues" dxfId="801" priority="689"/>
  </conditionalFormatting>
  <conditionalFormatting sqref="P4414">
    <cfRule type="duplicateValues" dxfId="800" priority="687"/>
  </conditionalFormatting>
  <conditionalFormatting sqref="P4415">
    <cfRule type="duplicateValues" dxfId="799" priority="686"/>
  </conditionalFormatting>
  <conditionalFormatting sqref="P4448">
    <cfRule type="duplicateValues" dxfId="798" priority="684"/>
  </conditionalFormatting>
  <conditionalFormatting sqref="P4450">
    <cfRule type="duplicateValues" dxfId="797" priority="683"/>
  </conditionalFormatting>
  <conditionalFormatting sqref="P4451">
    <cfRule type="duplicateValues" dxfId="796" priority="682"/>
  </conditionalFormatting>
  <conditionalFormatting sqref="P4452">
    <cfRule type="duplicateValues" dxfId="795" priority="681"/>
  </conditionalFormatting>
  <conditionalFormatting sqref="P4453">
    <cfRule type="duplicateValues" dxfId="794" priority="680"/>
  </conditionalFormatting>
  <conditionalFormatting sqref="P4480">
    <cfRule type="duplicateValues" dxfId="793" priority="678"/>
  </conditionalFormatting>
  <conditionalFormatting sqref="A2987">
    <cfRule type="duplicateValues" dxfId="792" priority="677"/>
  </conditionalFormatting>
  <conditionalFormatting sqref="P4481:P4612">
    <cfRule type="duplicateValues" dxfId="791" priority="675"/>
  </conditionalFormatting>
  <conditionalFormatting sqref="P4613:P4615">
    <cfRule type="duplicateValues" dxfId="790" priority="674"/>
  </conditionalFormatting>
  <conditionalFormatting sqref="P4638">
    <cfRule type="duplicateValues" dxfId="789" priority="672"/>
  </conditionalFormatting>
  <conditionalFormatting sqref="P4638">
    <cfRule type="duplicateValues" dxfId="788" priority="673"/>
  </conditionalFormatting>
  <conditionalFormatting sqref="P4639:P4644">
    <cfRule type="duplicateValues" dxfId="787" priority="671"/>
  </conditionalFormatting>
  <conditionalFormatting sqref="P4645">
    <cfRule type="duplicateValues" dxfId="786" priority="669"/>
  </conditionalFormatting>
  <conditionalFormatting sqref="P4646:P4651">
    <cfRule type="duplicateValues" dxfId="785" priority="668"/>
  </conditionalFormatting>
  <conditionalFormatting sqref="P4652">
    <cfRule type="duplicateValues" dxfId="784" priority="667"/>
  </conditionalFormatting>
  <conditionalFormatting sqref="P4653">
    <cfRule type="duplicateValues" dxfId="783" priority="666"/>
  </conditionalFormatting>
  <conditionalFormatting sqref="P4654">
    <cfRule type="duplicateValues" dxfId="782" priority="665"/>
  </conditionalFormatting>
  <conditionalFormatting sqref="P4655">
    <cfRule type="duplicateValues" dxfId="781" priority="664"/>
  </conditionalFormatting>
  <conditionalFormatting sqref="P4657:P4658">
    <cfRule type="duplicateValues" dxfId="780" priority="661"/>
  </conditionalFormatting>
  <conditionalFormatting sqref="P4657:P4658">
    <cfRule type="duplicateValues" dxfId="779" priority="662"/>
  </conditionalFormatting>
  <conditionalFormatting sqref="P4659:P4660">
    <cfRule type="duplicateValues" dxfId="778" priority="659"/>
  </conditionalFormatting>
  <conditionalFormatting sqref="P4659:P4660">
    <cfRule type="duplicateValues" dxfId="777" priority="660"/>
  </conditionalFormatting>
  <conditionalFormatting sqref="P4661:P4664">
    <cfRule type="duplicateValues" dxfId="776" priority="658"/>
  </conditionalFormatting>
  <conditionalFormatting sqref="P4665:P4666">
    <cfRule type="duplicateValues" dxfId="775" priority="657"/>
  </conditionalFormatting>
  <conditionalFormatting sqref="P4682">
    <cfRule type="duplicateValues" dxfId="774" priority="655"/>
  </conditionalFormatting>
  <conditionalFormatting sqref="P4683">
    <cfRule type="duplicateValues" dxfId="773" priority="654"/>
  </conditionalFormatting>
  <conditionalFormatting sqref="P4684">
    <cfRule type="duplicateValues" dxfId="772" priority="653"/>
  </conditionalFormatting>
  <conditionalFormatting sqref="P4685">
    <cfRule type="duplicateValues" dxfId="771" priority="652"/>
  </conditionalFormatting>
  <conditionalFormatting sqref="P4686">
    <cfRule type="duplicateValues" dxfId="770" priority="651"/>
  </conditionalFormatting>
  <conditionalFormatting sqref="P4687">
    <cfRule type="duplicateValues" dxfId="769" priority="650"/>
  </conditionalFormatting>
  <conditionalFormatting sqref="P4688">
    <cfRule type="duplicateValues" dxfId="768" priority="649"/>
  </conditionalFormatting>
  <conditionalFormatting sqref="P4689">
    <cfRule type="duplicateValues" dxfId="767" priority="648"/>
  </conditionalFormatting>
  <conditionalFormatting sqref="P4748:P4750">
    <cfRule type="duplicateValues" dxfId="766" priority="642"/>
  </conditionalFormatting>
  <conditionalFormatting sqref="P4748:P4750">
    <cfRule type="duplicateValues" dxfId="765" priority="643"/>
  </conditionalFormatting>
  <conditionalFormatting sqref="P4751">
    <cfRule type="duplicateValues" dxfId="764" priority="641"/>
  </conditionalFormatting>
  <conditionalFormatting sqref="P4752:P4755">
    <cfRule type="duplicateValues" dxfId="763" priority="640"/>
  </conditionalFormatting>
  <conditionalFormatting sqref="P4756:P4771">
    <cfRule type="duplicateValues" dxfId="762" priority="2891"/>
  </conditionalFormatting>
  <conditionalFormatting sqref="P4772">
    <cfRule type="duplicateValues" dxfId="761" priority="638"/>
  </conditionalFormatting>
  <conditionalFormatting sqref="P4320">
    <cfRule type="duplicateValues" dxfId="760" priority="2940"/>
  </conditionalFormatting>
  <conditionalFormatting sqref="P4333:P4363">
    <cfRule type="duplicateValues" dxfId="759" priority="2960"/>
  </conditionalFormatting>
  <conditionalFormatting sqref="P4805">
    <cfRule type="duplicateValues" dxfId="758" priority="635"/>
  </conditionalFormatting>
  <conditionalFormatting sqref="P4805">
    <cfRule type="duplicateValues" dxfId="757" priority="634"/>
  </conditionalFormatting>
  <conditionalFormatting sqref="P4805">
    <cfRule type="duplicateValues" dxfId="756" priority="636"/>
  </conditionalFormatting>
  <conditionalFormatting sqref="P3596:P3604">
    <cfRule type="duplicateValues" dxfId="755" priority="3049"/>
  </conditionalFormatting>
  <conditionalFormatting sqref="P4806:P4807">
    <cfRule type="duplicateValues" dxfId="754" priority="633"/>
  </conditionalFormatting>
  <conditionalFormatting sqref="P4808:P4813">
    <cfRule type="duplicateValues" dxfId="753" priority="632"/>
  </conditionalFormatting>
  <conditionalFormatting sqref="P3260:P3262">
    <cfRule type="duplicateValues" dxfId="752" priority="3053"/>
  </conditionalFormatting>
  <conditionalFormatting sqref="P4814:P4820">
    <cfRule type="duplicateValues" dxfId="751" priority="631"/>
  </conditionalFormatting>
  <conditionalFormatting sqref="P4821">
    <cfRule type="duplicateValues" dxfId="750" priority="630"/>
  </conditionalFormatting>
  <conditionalFormatting sqref="P4822:P4833">
    <cfRule type="duplicateValues" dxfId="749" priority="3322"/>
  </conditionalFormatting>
  <conditionalFormatting sqref="P4834:P4836">
    <cfRule type="duplicateValues" dxfId="748" priority="628"/>
  </conditionalFormatting>
  <conditionalFormatting sqref="P4837">
    <cfRule type="duplicateValues" dxfId="747" priority="627"/>
  </conditionalFormatting>
  <conditionalFormatting sqref="P4838">
    <cfRule type="duplicateValues" dxfId="746" priority="626"/>
  </conditionalFormatting>
  <conditionalFormatting sqref="P4839">
    <cfRule type="duplicateValues" dxfId="745" priority="624"/>
  </conditionalFormatting>
  <conditionalFormatting sqref="P4839">
    <cfRule type="duplicateValues" dxfId="744" priority="625"/>
  </conditionalFormatting>
  <conditionalFormatting sqref="P4840">
    <cfRule type="duplicateValues" dxfId="743" priority="623"/>
  </conditionalFormatting>
  <conditionalFormatting sqref="P4841:P4842">
    <cfRule type="duplicateValues" dxfId="742" priority="621"/>
  </conditionalFormatting>
  <conditionalFormatting sqref="P4841:P4842">
    <cfRule type="duplicateValues" dxfId="741" priority="622"/>
  </conditionalFormatting>
  <conditionalFormatting sqref="P4843:P4860">
    <cfRule type="duplicateValues" dxfId="740" priority="3332"/>
  </conditionalFormatting>
  <conditionalFormatting sqref="P4861">
    <cfRule type="duplicateValues" dxfId="739" priority="618"/>
  </conditionalFormatting>
  <conditionalFormatting sqref="P4861">
    <cfRule type="duplicateValues" dxfId="738" priority="619"/>
  </conditionalFormatting>
  <conditionalFormatting sqref="P3639:P3654">
    <cfRule type="duplicateValues" dxfId="737" priority="3338"/>
  </conditionalFormatting>
  <conditionalFormatting sqref="P4862">
    <cfRule type="duplicateValues" dxfId="736" priority="3350"/>
  </conditionalFormatting>
  <conditionalFormatting sqref="P4863">
    <cfRule type="duplicateValues" dxfId="735" priority="614"/>
  </conditionalFormatting>
  <conditionalFormatting sqref="P4863">
    <cfRule type="duplicateValues" dxfId="734" priority="615"/>
  </conditionalFormatting>
  <conditionalFormatting sqref="P4864">
    <cfRule type="duplicateValues" dxfId="733" priority="612"/>
  </conditionalFormatting>
  <conditionalFormatting sqref="P4864">
    <cfRule type="duplicateValues" dxfId="732" priority="613"/>
  </conditionalFormatting>
  <conditionalFormatting sqref="P4865">
    <cfRule type="duplicateValues" dxfId="731" priority="611"/>
  </conditionalFormatting>
  <conditionalFormatting sqref="P4866">
    <cfRule type="duplicateValues" dxfId="730" priority="610"/>
  </conditionalFormatting>
  <conditionalFormatting sqref="P4867:P4869">
    <cfRule type="duplicateValues" dxfId="729" priority="609"/>
  </conditionalFormatting>
  <conditionalFormatting sqref="P4870">
    <cfRule type="duplicateValues" dxfId="728" priority="607"/>
  </conditionalFormatting>
  <conditionalFormatting sqref="P4870">
    <cfRule type="duplicateValues" dxfId="727" priority="608"/>
  </conditionalFormatting>
  <conditionalFormatting sqref="P4871">
    <cfRule type="duplicateValues" dxfId="726" priority="606"/>
  </conditionalFormatting>
  <conditionalFormatting sqref="P4872">
    <cfRule type="duplicateValues" dxfId="725" priority="604"/>
  </conditionalFormatting>
  <conditionalFormatting sqref="P4872">
    <cfRule type="duplicateValues" dxfId="724" priority="605"/>
  </conditionalFormatting>
  <conditionalFormatting sqref="P4873">
    <cfRule type="duplicateValues" dxfId="723" priority="602"/>
  </conditionalFormatting>
  <conditionalFormatting sqref="P4873">
    <cfRule type="duplicateValues" dxfId="722" priority="603"/>
  </conditionalFormatting>
  <conditionalFormatting sqref="P4875">
    <cfRule type="duplicateValues" dxfId="721" priority="600"/>
  </conditionalFormatting>
  <conditionalFormatting sqref="P4876">
    <cfRule type="duplicateValues" dxfId="720" priority="599"/>
  </conditionalFormatting>
  <conditionalFormatting sqref="P4877">
    <cfRule type="duplicateValues" dxfId="719" priority="598"/>
  </conditionalFormatting>
  <conditionalFormatting sqref="P4878:P4890">
    <cfRule type="duplicateValues" dxfId="718" priority="597"/>
  </conditionalFormatting>
  <conditionalFormatting sqref="P4891">
    <cfRule type="duplicateValues" dxfId="717" priority="595"/>
  </conditionalFormatting>
  <conditionalFormatting sqref="P4891">
    <cfRule type="duplicateValues" dxfId="716" priority="596"/>
  </conditionalFormatting>
  <conditionalFormatting sqref="P5083:P5084">
    <cfRule type="duplicateValues" dxfId="715" priority="593"/>
  </conditionalFormatting>
  <conditionalFormatting sqref="P4874">
    <cfRule type="duplicateValues" dxfId="714" priority="5069"/>
  </conditionalFormatting>
  <conditionalFormatting sqref="P5085">
    <cfRule type="duplicateValues" dxfId="713" priority="592"/>
  </conditionalFormatting>
  <conditionalFormatting sqref="P5086">
    <cfRule type="duplicateValues" dxfId="712" priority="591"/>
  </conditionalFormatting>
  <conditionalFormatting sqref="P4773:P4804">
    <cfRule type="duplicateValues" dxfId="711" priority="5516"/>
  </conditionalFormatting>
  <conditionalFormatting sqref="P4656">
    <cfRule type="duplicateValues" dxfId="710" priority="5532"/>
  </conditionalFormatting>
  <conditionalFormatting sqref="P4727:P4747">
    <cfRule type="duplicateValues" dxfId="709" priority="5548"/>
  </conditionalFormatting>
  <conditionalFormatting sqref="P4298:P4319">
    <cfRule type="duplicateValues" dxfId="708" priority="5556"/>
  </conditionalFormatting>
  <conditionalFormatting sqref="P3975:P4048">
    <cfRule type="duplicateValues" dxfId="707" priority="5600"/>
  </conditionalFormatting>
  <conditionalFormatting sqref="P4666:P4681">
    <cfRule type="duplicateValues" dxfId="706" priority="5618"/>
  </conditionalFormatting>
  <conditionalFormatting sqref="I5124">
    <cfRule type="duplicateValues" dxfId="705" priority="588"/>
  </conditionalFormatting>
  <conditionalFormatting sqref="P5124">
    <cfRule type="duplicateValues" dxfId="704" priority="587"/>
  </conditionalFormatting>
  <conditionalFormatting sqref="P5124">
    <cfRule type="duplicateValues" dxfId="703" priority="589"/>
  </conditionalFormatting>
  <conditionalFormatting sqref="P5125">
    <cfRule type="duplicateValues" dxfId="702" priority="584"/>
  </conditionalFormatting>
  <conditionalFormatting sqref="P5125">
    <cfRule type="duplicateValues" dxfId="701" priority="586"/>
  </conditionalFormatting>
  <conditionalFormatting sqref="I5125:I5142">
    <cfRule type="duplicateValues" dxfId="700" priority="6001"/>
  </conditionalFormatting>
  <conditionalFormatting sqref="P5126:P5142">
    <cfRule type="duplicateValues" dxfId="699" priority="6003"/>
  </conditionalFormatting>
  <conditionalFormatting sqref="P5087:P5123">
    <cfRule type="duplicateValues" dxfId="698" priority="6019"/>
  </conditionalFormatting>
  <conditionalFormatting sqref="P5143:P5146">
    <cfRule type="duplicateValues" dxfId="697" priority="582"/>
  </conditionalFormatting>
  <conditionalFormatting sqref="P5147">
    <cfRule type="duplicateValues" dxfId="696" priority="581"/>
  </conditionalFormatting>
  <conditionalFormatting sqref="P5148:P5149">
    <cfRule type="duplicateValues" dxfId="695" priority="580"/>
  </conditionalFormatting>
  <conditionalFormatting sqref="P5150">
    <cfRule type="duplicateValues" dxfId="694" priority="578"/>
  </conditionalFormatting>
  <conditionalFormatting sqref="P5150">
    <cfRule type="duplicateValues" dxfId="693" priority="579"/>
  </conditionalFormatting>
  <conditionalFormatting sqref="P5151">
    <cfRule type="duplicateValues" dxfId="692" priority="577"/>
  </conditionalFormatting>
  <conditionalFormatting sqref="P5152:P5153">
    <cfRule type="duplicateValues" dxfId="691" priority="576"/>
  </conditionalFormatting>
  <conditionalFormatting sqref="P5154:P5156">
    <cfRule type="duplicateValues" dxfId="690" priority="575"/>
  </conditionalFormatting>
  <conditionalFormatting sqref="P5157">
    <cfRule type="duplicateValues" dxfId="689" priority="574"/>
  </conditionalFormatting>
  <conditionalFormatting sqref="P5158">
    <cfRule type="duplicateValues" dxfId="688" priority="573"/>
  </conditionalFormatting>
  <conditionalFormatting sqref="P5159:P5160">
    <cfRule type="duplicateValues" dxfId="687" priority="572"/>
  </conditionalFormatting>
  <conditionalFormatting sqref="P5161">
    <cfRule type="duplicateValues" dxfId="686" priority="570"/>
  </conditionalFormatting>
  <conditionalFormatting sqref="P5161">
    <cfRule type="duplicateValues" dxfId="685" priority="571"/>
  </conditionalFormatting>
  <conditionalFormatting sqref="P5162">
    <cfRule type="duplicateValues" dxfId="684" priority="568"/>
  </conditionalFormatting>
  <conditionalFormatting sqref="P5162">
    <cfRule type="duplicateValues" dxfId="683" priority="569"/>
  </conditionalFormatting>
  <conditionalFormatting sqref="P5163">
    <cfRule type="duplicateValues" dxfId="682" priority="567"/>
  </conditionalFormatting>
  <conditionalFormatting sqref="P5164">
    <cfRule type="duplicateValues" dxfId="681" priority="566"/>
  </conditionalFormatting>
  <conditionalFormatting sqref="P5165">
    <cfRule type="duplicateValues" dxfId="680" priority="565"/>
  </conditionalFormatting>
  <conditionalFormatting sqref="P5166">
    <cfRule type="duplicateValues" dxfId="679" priority="563"/>
  </conditionalFormatting>
  <conditionalFormatting sqref="P5166">
    <cfRule type="duplicateValues" dxfId="678" priority="564"/>
  </conditionalFormatting>
  <conditionalFormatting sqref="P5167">
    <cfRule type="duplicateValues" dxfId="677" priority="561"/>
  </conditionalFormatting>
  <conditionalFormatting sqref="P5167">
    <cfRule type="duplicateValues" dxfId="676" priority="562"/>
  </conditionalFormatting>
  <conditionalFormatting sqref="P5168">
    <cfRule type="duplicateValues" dxfId="675" priority="560"/>
  </conditionalFormatting>
  <conditionalFormatting sqref="P5169">
    <cfRule type="duplicateValues" dxfId="674" priority="559"/>
  </conditionalFormatting>
  <conditionalFormatting sqref="P5170">
    <cfRule type="duplicateValues" dxfId="673" priority="558"/>
  </conditionalFormatting>
  <conditionalFormatting sqref="P5171">
    <cfRule type="duplicateValues" dxfId="672" priority="556"/>
  </conditionalFormatting>
  <conditionalFormatting sqref="P5171">
    <cfRule type="duplicateValues" dxfId="671" priority="557"/>
  </conditionalFormatting>
  <conditionalFormatting sqref="P5172">
    <cfRule type="duplicateValues" dxfId="670" priority="555"/>
  </conditionalFormatting>
  <conditionalFormatting sqref="P5173">
    <cfRule type="duplicateValues" dxfId="669" priority="554"/>
  </conditionalFormatting>
  <conditionalFormatting sqref="P5174">
    <cfRule type="duplicateValues" dxfId="668" priority="553"/>
  </conditionalFormatting>
  <conditionalFormatting sqref="P5175">
    <cfRule type="duplicateValues" dxfId="667" priority="550"/>
  </conditionalFormatting>
  <conditionalFormatting sqref="P5175">
    <cfRule type="duplicateValues" dxfId="666" priority="551"/>
  </conditionalFormatting>
  <conditionalFormatting sqref="P5176:P5178">
    <cfRule type="duplicateValues" dxfId="665" priority="548"/>
  </conditionalFormatting>
  <conditionalFormatting sqref="P5176:P5178">
    <cfRule type="duplicateValues" dxfId="664" priority="549"/>
  </conditionalFormatting>
  <conditionalFormatting sqref="P5179:P5180">
    <cfRule type="duplicateValues" dxfId="663" priority="546"/>
  </conditionalFormatting>
  <conditionalFormatting sqref="P5179:P5180">
    <cfRule type="duplicateValues" dxfId="662" priority="547"/>
  </conditionalFormatting>
  <conditionalFormatting sqref="P5181">
    <cfRule type="duplicateValues" dxfId="661" priority="544"/>
  </conditionalFormatting>
  <conditionalFormatting sqref="P5181">
    <cfRule type="duplicateValues" dxfId="660" priority="545"/>
  </conditionalFormatting>
  <conditionalFormatting sqref="P5182:P5183">
    <cfRule type="duplicateValues" dxfId="659" priority="543"/>
  </conditionalFormatting>
  <conditionalFormatting sqref="P5184">
    <cfRule type="duplicateValues" dxfId="658" priority="541"/>
  </conditionalFormatting>
  <conditionalFormatting sqref="P5184">
    <cfRule type="duplicateValues" dxfId="657" priority="542"/>
  </conditionalFormatting>
  <conditionalFormatting sqref="P5185">
    <cfRule type="duplicateValues" dxfId="656" priority="540"/>
  </conditionalFormatting>
  <conditionalFormatting sqref="P5186">
    <cfRule type="duplicateValues" dxfId="655" priority="539"/>
  </conditionalFormatting>
  <conditionalFormatting sqref="P5187:P5188">
    <cfRule type="duplicateValues" dxfId="654" priority="538"/>
  </conditionalFormatting>
  <conditionalFormatting sqref="P5189:P5191">
    <cfRule type="duplicateValues" dxfId="653" priority="537"/>
  </conditionalFormatting>
  <conditionalFormatting sqref="P5192">
    <cfRule type="duplicateValues" dxfId="652" priority="536"/>
  </conditionalFormatting>
  <conditionalFormatting sqref="P5193">
    <cfRule type="duplicateValues" dxfId="651" priority="535"/>
  </conditionalFormatting>
  <conditionalFormatting sqref="P5194">
    <cfRule type="duplicateValues" dxfId="650" priority="534"/>
  </conditionalFormatting>
  <conditionalFormatting sqref="P5195:P5197">
    <cfRule type="duplicateValues" dxfId="649" priority="533"/>
  </conditionalFormatting>
  <conditionalFormatting sqref="P5198">
    <cfRule type="duplicateValues" dxfId="648" priority="531"/>
  </conditionalFormatting>
  <conditionalFormatting sqref="P5198">
    <cfRule type="duplicateValues" dxfId="647" priority="532"/>
  </conditionalFormatting>
  <conditionalFormatting sqref="P5199:P5202">
    <cfRule type="duplicateValues" dxfId="646" priority="530"/>
  </conditionalFormatting>
  <conditionalFormatting sqref="P5203:P5204">
    <cfRule type="duplicateValues" dxfId="645" priority="529"/>
  </conditionalFormatting>
  <conditionalFormatting sqref="P5206:P5207">
    <cfRule type="duplicateValues" dxfId="644" priority="527"/>
  </conditionalFormatting>
  <conditionalFormatting sqref="P5208:P5209">
    <cfRule type="duplicateValues" dxfId="643" priority="525"/>
  </conditionalFormatting>
  <conditionalFormatting sqref="P5210">
    <cfRule type="duplicateValues" dxfId="642" priority="523"/>
  </conditionalFormatting>
  <conditionalFormatting sqref="P5210">
    <cfRule type="duplicateValues" dxfId="641" priority="524"/>
  </conditionalFormatting>
  <conditionalFormatting sqref="P5211:P5212">
    <cfRule type="duplicateValues" dxfId="640" priority="521"/>
  </conditionalFormatting>
  <conditionalFormatting sqref="P5211:P5212">
    <cfRule type="duplicateValues" dxfId="639" priority="522"/>
  </conditionalFormatting>
  <conditionalFormatting sqref="P5213:P5216">
    <cfRule type="duplicateValues" dxfId="638" priority="520"/>
  </conditionalFormatting>
  <conditionalFormatting sqref="P5217:P5220">
    <cfRule type="duplicateValues" dxfId="637" priority="519"/>
  </conditionalFormatting>
  <conditionalFormatting sqref="P5225:P5232">
    <cfRule type="duplicateValues" dxfId="636" priority="516"/>
  </conditionalFormatting>
  <conditionalFormatting sqref="P5225:P5232">
    <cfRule type="duplicateValues" dxfId="635" priority="517"/>
  </conditionalFormatting>
  <conditionalFormatting sqref="P5221:P5224">
    <cfRule type="duplicateValues" dxfId="634" priority="6111"/>
  </conditionalFormatting>
  <conditionalFormatting sqref="P5233:P5234">
    <cfRule type="duplicateValues" dxfId="633" priority="514"/>
  </conditionalFormatting>
  <conditionalFormatting sqref="P5233:P5234">
    <cfRule type="duplicateValues" dxfId="632" priority="515"/>
  </conditionalFormatting>
  <conditionalFormatting sqref="P5235">
    <cfRule type="duplicateValues" dxfId="631" priority="513"/>
  </conditionalFormatting>
  <conditionalFormatting sqref="P5236">
    <cfRule type="duplicateValues" dxfId="630" priority="511"/>
  </conditionalFormatting>
  <conditionalFormatting sqref="P5236">
    <cfRule type="duplicateValues" dxfId="629" priority="512"/>
  </conditionalFormatting>
  <conditionalFormatting sqref="P5237">
    <cfRule type="duplicateValues" dxfId="628" priority="509"/>
  </conditionalFormatting>
  <conditionalFormatting sqref="P5237">
    <cfRule type="duplicateValues" dxfId="627" priority="510"/>
  </conditionalFormatting>
  <conditionalFormatting sqref="P5238">
    <cfRule type="duplicateValues" dxfId="626" priority="507"/>
  </conditionalFormatting>
  <conditionalFormatting sqref="P5238">
    <cfRule type="duplicateValues" dxfId="625" priority="508"/>
  </conditionalFormatting>
  <conditionalFormatting sqref="P5239">
    <cfRule type="duplicateValues" dxfId="624" priority="506"/>
  </conditionalFormatting>
  <conditionalFormatting sqref="P5240">
    <cfRule type="duplicateValues" dxfId="623" priority="505"/>
  </conditionalFormatting>
  <conditionalFormatting sqref="P5241">
    <cfRule type="duplicateValues" dxfId="622" priority="504"/>
  </conditionalFormatting>
  <conditionalFormatting sqref="I5242">
    <cfRule type="duplicateValues" dxfId="621" priority="502"/>
  </conditionalFormatting>
  <conditionalFormatting sqref="P5242">
    <cfRule type="duplicateValues" dxfId="620" priority="503"/>
  </conditionalFormatting>
  <conditionalFormatting sqref="I5243">
    <cfRule type="duplicateValues" dxfId="619" priority="500"/>
  </conditionalFormatting>
  <conditionalFormatting sqref="P5243">
    <cfRule type="duplicateValues" dxfId="618" priority="501"/>
  </conditionalFormatting>
  <conditionalFormatting sqref="I5244">
    <cfRule type="duplicateValues" dxfId="617" priority="498"/>
  </conditionalFormatting>
  <conditionalFormatting sqref="P5244">
    <cfRule type="duplicateValues" dxfId="616" priority="499"/>
  </conditionalFormatting>
  <conditionalFormatting sqref="P5246:P5247">
    <cfRule type="duplicateValues" dxfId="615" priority="493"/>
  </conditionalFormatting>
  <conditionalFormatting sqref="P5248">
    <cfRule type="duplicateValues" dxfId="614" priority="492"/>
  </conditionalFormatting>
  <conditionalFormatting sqref="P5249:P5250">
    <cfRule type="duplicateValues" dxfId="613" priority="490"/>
  </conditionalFormatting>
  <conditionalFormatting sqref="P5249:P5250">
    <cfRule type="duplicateValues" dxfId="612" priority="489"/>
  </conditionalFormatting>
  <conditionalFormatting sqref="P5249:P5250">
    <cfRule type="duplicateValues" dxfId="611" priority="491"/>
  </conditionalFormatting>
  <conditionalFormatting sqref="I5251">
    <cfRule type="duplicateValues" dxfId="610" priority="487"/>
  </conditionalFormatting>
  <conditionalFormatting sqref="P5251">
    <cfRule type="duplicateValues" dxfId="609" priority="488"/>
  </conditionalFormatting>
  <conditionalFormatting sqref="P5252">
    <cfRule type="duplicateValues" dxfId="608" priority="486"/>
  </conditionalFormatting>
  <conditionalFormatting sqref="P5253:P5269">
    <cfRule type="duplicateValues" dxfId="607" priority="485"/>
  </conditionalFormatting>
  <conditionalFormatting sqref="P5270:P5271">
    <cfRule type="duplicateValues" dxfId="606" priority="484"/>
  </conditionalFormatting>
  <conditionalFormatting sqref="P5272:P5277">
    <cfRule type="duplicateValues" dxfId="605" priority="483"/>
  </conditionalFormatting>
  <conditionalFormatting sqref="P5278">
    <cfRule type="duplicateValues" dxfId="604" priority="482"/>
  </conditionalFormatting>
  <conditionalFormatting sqref="P5279">
    <cfRule type="duplicateValues" dxfId="603" priority="481"/>
  </conditionalFormatting>
  <conditionalFormatting sqref="P5280:P5282">
    <cfRule type="duplicateValues" dxfId="602" priority="480"/>
  </conditionalFormatting>
  <conditionalFormatting sqref="P5283:P5287">
    <cfRule type="duplicateValues" dxfId="601" priority="478"/>
  </conditionalFormatting>
  <conditionalFormatting sqref="P5283:P5287">
    <cfRule type="duplicateValues" dxfId="600" priority="479"/>
  </conditionalFormatting>
  <conditionalFormatting sqref="P5288">
    <cfRule type="duplicateValues" dxfId="599" priority="477"/>
  </conditionalFormatting>
  <conditionalFormatting sqref="P5289:P5291">
    <cfRule type="duplicateValues" dxfId="598" priority="476"/>
  </conditionalFormatting>
  <conditionalFormatting sqref="P5292:P5295">
    <cfRule type="duplicateValues" dxfId="597" priority="474"/>
  </conditionalFormatting>
  <conditionalFormatting sqref="P5292:P5295">
    <cfRule type="duplicateValues" dxfId="596" priority="475"/>
  </conditionalFormatting>
  <conditionalFormatting sqref="P5296:P5297">
    <cfRule type="duplicateValues" dxfId="595" priority="471"/>
  </conditionalFormatting>
  <conditionalFormatting sqref="P5298">
    <cfRule type="duplicateValues" dxfId="594" priority="470"/>
  </conditionalFormatting>
  <conditionalFormatting sqref="P5299">
    <cfRule type="duplicateValues" dxfId="593" priority="469"/>
  </conditionalFormatting>
  <conditionalFormatting sqref="P5300">
    <cfRule type="duplicateValues" dxfId="592" priority="468"/>
  </conditionalFormatting>
  <conditionalFormatting sqref="P5301">
    <cfRule type="duplicateValues" dxfId="591" priority="467"/>
  </conditionalFormatting>
  <conditionalFormatting sqref="P5302:P5304">
    <cfRule type="duplicateValues" dxfId="590" priority="466"/>
  </conditionalFormatting>
  <conditionalFormatting sqref="P3304">
    <cfRule type="duplicateValues" dxfId="589" priority="6117"/>
  </conditionalFormatting>
  <conditionalFormatting sqref="P5305">
    <cfRule type="duplicateValues" dxfId="588" priority="465"/>
  </conditionalFormatting>
  <conditionalFormatting sqref="P5306">
    <cfRule type="duplicateValues" dxfId="587" priority="464"/>
  </conditionalFormatting>
  <conditionalFormatting sqref="P5307">
    <cfRule type="duplicateValues" dxfId="586" priority="463"/>
  </conditionalFormatting>
  <conditionalFormatting sqref="P5308:P5309">
    <cfRule type="duplicateValues" dxfId="585" priority="462"/>
  </conditionalFormatting>
  <conditionalFormatting sqref="P5310">
    <cfRule type="duplicateValues" dxfId="584" priority="461"/>
  </conditionalFormatting>
  <conditionalFormatting sqref="P5311">
    <cfRule type="duplicateValues" dxfId="583" priority="459"/>
  </conditionalFormatting>
  <conditionalFormatting sqref="P5311">
    <cfRule type="duplicateValues" dxfId="582" priority="460"/>
  </conditionalFormatting>
  <conditionalFormatting sqref="P5312">
    <cfRule type="duplicateValues" dxfId="581" priority="457"/>
  </conditionalFormatting>
  <conditionalFormatting sqref="P5312">
    <cfRule type="duplicateValues" dxfId="580" priority="458"/>
  </conditionalFormatting>
  <conditionalFormatting sqref="P5313">
    <cfRule type="duplicateValues" dxfId="579" priority="455"/>
  </conditionalFormatting>
  <conditionalFormatting sqref="P5313">
    <cfRule type="duplicateValues" dxfId="578" priority="456"/>
  </conditionalFormatting>
  <conditionalFormatting sqref="P5245">
    <cfRule type="duplicateValues" dxfId="577" priority="6173"/>
  </conditionalFormatting>
  <conditionalFormatting sqref="P5205">
    <cfRule type="duplicateValues" dxfId="576" priority="6195"/>
  </conditionalFormatting>
  <conditionalFormatting sqref="P3517:P3545">
    <cfRule type="duplicateValues" dxfId="575" priority="6229"/>
  </conditionalFormatting>
  <conditionalFormatting sqref="I5314">
    <cfRule type="duplicateValues" dxfId="574" priority="453"/>
  </conditionalFormatting>
  <conditionalFormatting sqref="P5314">
    <cfRule type="duplicateValues" dxfId="573" priority="454"/>
  </conditionalFormatting>
  <conditionalFormatting sqref="P5315:P5321">
    <cfRule type="duplicateValues" dxfId="572" priority="452"/>
  </conditionalFormatting>
  <conditionalFormatting sqref="P5322">
    <cfRule type="duplicateValues" dxfId="571" priority="451"/>
  </conditionalFormatting>
  <conditionalFormatting sqref="P5323">
    <cfRule type="duplicateValues" dxfId="570" priority="450"/>
  </conditionalFormatting>
  <conditionalFormatting sqref="P5324">
    <cfRule type="duplicateValues" dxfId="569" priority="449"/>
  </conditionalFormatting>
  <conditionalFormatting sqref="P5325">
    <cfRule type="duplicateValues" dxfId="568" priority="448"/>
  </conditionalFormatting>
  <conditionalFormatting sqref="P5326">
    <cfRule type="duplicateValues" dxfId="567" priority="447"/>
  </conditionalFormatting>
  <conditionalFormatting sqref="P5327">
    <cfRule type="duplicateValues" dxfId="566" priority="446"/>
  </conditionalFormatting>
  <conditionalFormatting sqref="P5328">
    <cfRule type="duplicateValues" dxfId="565" priority="445"/>
  </conditionalFormatting>
  <conditionalFormatting sqref="P5329">
    <cfRule type="duplicateValues" dxfId="564" priority="444"/>
  </conditionalFormatting>
  <conditionalFormatting sqref="P5330">
    <cfRule type="duplicateValues" dxfId="563" priority="443"/>
  </conditionalFormatting>
  <conditionalFormatting sqref="P5331">
    <cfRule type="duplicateValues" dxfId="562" priority="442"/>
  </conditionalFormatting>
  <conditionalFormatting sqref="P5332">
    <cfRule type="duplicateValues" dxfId="561" priority="441"/>
  </conditionalFormatting>
  <conditionalFormatting sqref="P5333">
    <cfRule type="duplicateValues" dxfId="560" priority="440"/>
  </conditionalFormatting>
  <conditionalFormatting sqref="P5334">
    <cfRule type="duplicateValues" dxfId="559" priority="439"/>
  </conditionalFormatting>
  <conditionalFormatting sqref="P5335:P5340">
    <cfRule type="duplicateValues" dxfId="558" priority="438"/>
  </conditionalFormatting>
  <conditionalFormatting sqref="P5341">
    <cfRule type="duplicateValues" dxfId="557" priority="437"/>
  </conditionalFormatting>
  <conditionalFormatting sqref="P5358">
    <cfRule type="duplicateValues" dxfId="556" priority="428"/>
  </conditionalFormatting>
  <conditionalFormatting sqref="P5358">
    <cfRule type="duplicateValues" dxfId="555" priority="427"/>
  </conditionalFormatting>
  <conditionalFormatting sqref="P5358">
    <cfRule type="duplicateValues" dxfId="554" priority="429"/>
  </conditionalFormatting>
  <conditionalFormatting sqref="P5359">
    <cfRule type="duplicateValues" dxfId="553" priority="426"/>
  </conditionalFormatting>
  <conditionalFormatting sqref="P5360:P5361">
    <cfRule type="duplicateValues" dxfId="552" priority="6363"/>
  </conditionalFormatting>
  <conditionalFormatting sqref="P5362:P5363">
    <cfRule type="duplicateValues" dxfId="551" priority="424"/>
  </conditionalFormatting>
  <conditionalFormatting sqref="P4454:P4479">
    <cfRule type="duplicateValues" dxfId="550" priority="8121"/>
  </conditionalFormatting>
  <conditionalFormatting sqref="P5596">
    <cfRule type="duplicateValues" dxfId="549" priority="419"/>
  </conditionalFormatting>
  <conditionalFormatting sqref="P5597">
    <cfRule type="duplicateValues" dxfId="548" priority="418"/>
  </conditionalFormatting>
  <conditionalFormatting sqref="P5598">
    <cfRule type="duplicateValues" dxfId="547" priority="417"/>
  </conditionalFormatting>
  <conditionalFormatting sqref="P5599">
    <cfRule type="duplicateValues" dxfId="546" priority="415"/>
  </conditionalFormatting>
  <conditionalFormatting sqref="P5599">
    <cfRule type="duplicateValues" dxfId="545" priority="416"/>
  </conditionalFormatting>
  <conditionalFormatting sqref="P5600">
    <cfRule type="duplicateValues" dxfId="544" priority="414"/>
  </conditionalFormatting>
  <conditionalFormatting sqref="P5601:P5605">
    <cfRule type="duplicateValues" dxfId="543" priority="413"/>
  </conditionalFormatting>
  <conditionalFormatting sqref="P5606">
    <cfRule type="duplicateValues" dxfId="542" priority="412"/>
  </conditionalFormatting>
  <conditionalFormatting sqref="P5607:P5609">
    <cfRule type="duplicateValues" dxfId="541" priority="410"/>
  </conditionalFormatting>
  <conditionalFormatting sqref="P5607:P5609">
    <cfRule type="duplicateValues" dxfId="540" priority="411"/>
  </conditionalFormatting>
  <conditionalFormatting sqref="P5610">
    <cfRule type="duplicateValues" dxfId="539" priority="409"/>
  </conditionalFormatting>
  <conditionalFormatting sqref="P5611:P5615">
    <cfRule type="duplicateValues" dxfId="538" priority="407"/>
  </conditionalFormatting>
  <conditionalFormatting sqref="P5611:P5615">
    <cfRule type="duplicateValues" dxfId="537" priority="408"/>
  </conditionalFormatting>
  <conditionalFormatting sqref="P5616">
    <cfRule type="duplicateValues" dxfId="536" priority="405"/>
  </conditionalFormatting>
  <conditionalFormatting sqref="P5616">
    <cfRule type="duplicateValues" dxfId="535" priority="406"/>
  </conditionalFormatting>
  <conditionalFormatting sqref="P5617">
    <cfRule type="duplicateValues" dxfId="534" priority="403"/>
  </conditionalFormatting>
  <conditionalFormatting sqref="P5617">
    <cfRule type="duplicateValues" dxfId="533" priority="404"/>
  </conditionalFormatting>
  <conditionalFormatting sqref="P5618">
    <cfRule type="duplicateValues" dxfId="532" priority="401"/>
  </conditionalFormatting>
  <conditionalFormatting sqref="P5618">
    <cfRule type="duplicateValues" dxfId="531" priority="402"/>
  </conditionalFormatting>
  <conditionalFormatting sqref="P5619">
    <cfRule type="duplicateValues" dxfId="530" priority="399"/>
  </conditionalFormatting>
  <conditionalFormatting sqref="P5619">
    <cfRule type="duplicateValues" dxfId="529" priority="400"/>
  </conditionalFormatting>
  <conditionalFormatting sqref="P5620">
    <cfRule type="duplicateValues" dxfId="528" priority="397"/>
  </conditionalFormatting>
  <conditionalFormatting sqref="P5620">
    <cfRule type="duplicateValues" dxfId="527" priority="398"/>
  </conditionalFormatting>
  <conditionalFormatting sqref="P5621">
    <cfRule type="duplicateValues" dxfId="526" priority="396"/>
  </conditionalFormatting>
  <conditionalFormatting sqref="P5622">
    <cfRule type="duplicateValues" dxfId="525" priority="395"/>
  </conditionalFormatting>
  <conditionalFormatting sqref="P5623">
    <cfRule type="duplicateValues" dxfId="524" priority="393"/>
  </conditionalFormatting>
  <conditionalFormatting sqref="P5623">
    <cfRule type="duplicateValues" dxfId="523" priority="394"/>
  </conditionalFormatting>
  <conditionalFormatting sqref="P5624">
    <cfRule type="duplicateValues" dxfId="522" priority="392"/>
  </conditionalFormatting>
  <conditionalFormatting sqref="P5625">
    <cfRule type="duplicateValues" dxfId="521" priority="391"/>
  </conditionalFormatting>
  <conditionalFormatting sqref="P5626">
    <cfRule type="duplicateValues" dxfId="520" priority="389"/>
  </conditionalFormatting>
  <conditionalFormatting sqref="P5626">
    <cfRule type="duplicateValues" dxfId="519" priority="390"/>
  </conditionalFormatting>
  <conditionalFormatting sqref="P5627:P5629">
    <cfRule type="duplicateValues" dxfId="518" priority="387"/>
  </conditionalFormatting>
  <conditionalFormatting sqref="P5627:P5629">
    <cfRule type="duplicateValues" dxfId="517" priority="388"/>
  </conditionalFormatting>
  <conditionalFormatting sqref="P5630">
    <cfRule type="duplicateValues" dxfId="516" priority="386"/>
  </conditionalFormatting>
  <conditionalFormatting sqref="P5631">
    <cfRule type="duplicateValues" dxfId="515" priority="385"/>
  </conditionalFormatting>
  <conditionalFormatting sqref="P5632">
    <cfRule type="duplicateValues" dxfId="514" priority="384"/>
  </conditionalFormatting>
  <conditionalFormatting sqref="P5633">
    <cfRule type="duplicateValues" dxfId="513" priority="383"/>
  </conditionalFormatting>
  <conditionalFormatting sqref="P5634">
    <cfRule type="duplicateValues" dxfId="512" priority="381"/>
  </conditionalFormatting>
  <conditionalFormatting sqref="P5634">
    <cfRule type="duplicateValues" dxfId="511" priority="382"/>
  </conditionalFormatting>
  <conditionalFormatting sqref="P5635">
    <cfRule type="duplicateValues" dxfId="510" priority="379"/>
  </conditionalFormatting>
  <conditionalFormatting sqref="P5635">
    <cfRule type="duplicateValues" dxfId="509" priority="380"/>
  </conditionalFormatting>
  <conditionalFormatting sqref="P5906:P5910">
    <cfRule type="duplicateValues" dxfId="508" priority="8463"/>
  </conditionalFormatting>
  <conditionalFormatting sqref="P6445">
    <cfRule type="duplicateValues" dxfId="507" priority="373"/>
  </conditionalFormatting>
  <conditionalFormatting sqref="P6446">
    <cfRule type="duplicateValues" dxfId="506" priority="372"/>
  </conditionalFormatting>
  <conditionalFormatting sqref="P6447:P6448">
    <cfRule type="duplicateValues" dxfId="505" priority="371"/>
  </conditionalFormatting>
  <conditionalFormatting sqref="P6449">
    <cfRule type="duplicateValues" dxfId="504" priority="370"/>
  </conditionalFormatting>
  <conditionalFormatting sqref="P6450">
    <cfRule type="duplicateValues" dxfId="503" priority="369"/>
  </conditionalFormatting>
  <conditionalFormatting sqref="P6451">
    <cfRule type="duplicateValues" dxfId="502" priority="368"/>
  </conditionalFormatting>
  <conditionalFormatting sqref="P6452">
    <cfRule type="duplicateValues" dxfId="501" priority="367"/>
  </conditionalFormatting>
  <conditionalFormatting sqref="P6453">
    <cfRule type="duplicateValues" dxfId="500" priority="366"/>
  </conditionalFormatting>
  <conditionalFormatting sqref="P6454">
    <cfRule type="duplicateValues" dxfId="499" priority="365"/>
  </conditionalFormatting>
  <conditionalFormatting sqref="P6455:P6457">
    <cfRule type="duplicateValues" dxfId="498" priority="363"/>
  </conditionalFormatting>
  <conditionalFormatting sqref="P6458">
    <cfRule type="duplicateValues" dxfId="497" priority="362"/>
  </conditionalFormatting>
  <conditionalFormatting sqref="P6459">
    <cfRule type="duplicateValues" dxfId="496" priority="361"/>
  </conditionalFormatting>
  <conditionalFormatting sqref="P6475">
    <cfRule type="duplicateValues" dxfId="495" priority="358"/>
  </conditionalFormatting>
  <conditionalFormatting sqref="P6476:P6478">
    <cfRule type="duplicateValues" dxfId="494" priority="357"/>
  </conditionalFormatting>
  <conditionalFormatting sqref="P6479">
    <cfRule type="duplicateValues" dxfId="493" priority="356"/>
  </conditionalFormatting>
  <conditionalFormatting sqref="P6480:P6482">
    <cfRule type="duplicateValues" dxfId="492" priority="355"/>
  </conditionalFormatting>
  <conditionalFormatting sqref="P6483">
    <cfRule type="duplicateValues" dxfId="491" priority="354"/>
  </conditionalFormatting>
  <conditionalFormatting sqref="P6484">
    <cfRule type="duplicateValues" dxfId="490" priority="353"/>
  </conditionalFormatting>
  <conditionalFormatting sqref="P6485">
    <cfRule type="duplicateValues" dxfId="489" priority="352"/>
  </conditionalFormatting>
  <conditionalFormatting sqref="P6486">
    <cfRule type="duplicateValues" dxfId="488" priority="351"/>
  </conditionalFormatting>
  <conditionalFormatting sqref="P6487">
    <cfRule type="duplicateValues" dxfId="487" priority="350"/>
  </conditionalFormatting>
  <conditionalFormatting sqref="P6488">
    <cfRule type="duplicateValues" dxfId="486" priority="348"/>
  </conditionalFormatting>
  <conditionalFormatting sqref="P6488">
    <cfRule type="duplicateValues" dxfId="485" priority="349"/>
  </conditionalFormatting>
  <conditionalFormatting sqref="P6489">
    <cfRule type="duplicateValues" dxfId="484" priority="347"/>
  </conditionalFormatting>
  <conditionalFormatting sqref="P6497">
    <cfRule type="duplicateValues" dxfId="483" priority="345"/>
  </conditionalFormatting>
  <conditionalFormatting sqref="P6498">
    <cfRule type="duplicateValues" dxfId="482" priority="344"/>
  </conditionalFormatting>
  <conditionalFormatting sqref="P6499:P6500">
    <cfRule type="duplicateValues" dxfId="481" priority="8493"/>
  </conditionalFormatting>
  <conditionalFormatting sqref="P4416:P4637">
    <cfRule type="duplicateValues" dxfId="480" priority="8590"/>
  </conditionalFormatting>
  <conditionalFormatting sqref="P6490:P6498">
    <cfRule type="duplicateValues" dxfId="479" priority="8605"/>
  </conditionalFormatting>
  <conditionalFormatting sqref="P6461:P6485">
    <cfRule type="duplicateValues" dxfId="478" priority="8740"/>
  </conditionalFormatting>
  <conditionalFormatting sqref="P6460">
    <cfRule type="duplicateValues" dxfId="477" priority="8785"/>
  </conditionalFormatting>
  <conditionalFormatting sqref="P6393:P6454">
    <cfRule type="duplicateValues" dxfId="476" priority="8830"/>
  </conditionalFormatting>
  <conditionalFormatting sqref="P6501">
    <cfRule type="duplicateValues" dxfId="475" priority="340"/>
  </conditionalFormatting>
  <conditionalFormatting sqref="P6502:P6523">
    <cfRule type="duplicateValues" dxfId="474" priority="9145"/>
  </conditionalFormatting>
  <conditionalFormatting sqref="P6524">
    <cfRule type="duplicateValues" dxfId="473" priority="337"/>
  </conditionalFormatting>
  <conditionalFormatting sqref="P6525">
    <cfRule type="duplicateValues" dxfId="472" priority="336"/>
  </conditionalFormatting>
  <conditionalFormatting sqref="P6526">
    <cfRule type="duplicateValues" dxfId="471" priority="335"/>
  </conditionalFormatting>
  <conditionalFormatting sqref="P6527">
    <cfRule type="duplicateValues" dxfId="470" priority="334"/>
  </conditionalFormatting>
  <conditionalFormatting sqref="P5636:P5905">
    <cfRule type="duplicateValues" dxfId="469" priority="9361"/>
  </conditionalFormatting>
  <conditionalFormatting sqref="P6620:P6621">
    <cfRule type="duplicateValues" dxfId="468" priority="332"/>
  </conditionalFormatting>
  <conditionalFormatting sqref="P6622:P6624">
    <cfRule type="duplicateValues" dxfId="467" priority="328"/>
  </conditionalFormatting>
  <conditionalFormatting sqref="P6622:P6624">
    <cfRule type="duplicateValues" dxfId="466" priority="329"/>
  </conditionalFormatting>
  <conditionalFormatting sqref="P6625:P6628">
    <cfRule type="duplicateValues" dxfId="465" priority="327"/>
  </conditionalFormatting>
  <conditionalFormatting sqref="P4690:P4726">
    <cfRule type="duplicateValues" dxfId="464" priority="9867"/>
  </conditionalFormatting>
  <conditionalFormatting sqref="P6629:P6701">
    <cfRule type="duplicateValues" dxfId="463" priority="9927"/>
  </conditionalFormatting>
  <conditionalFormatting sqref="P6907">
    <cfRule type="duplicateValues" dxfId="462" priority="324"/>
  </conditionalFormatting>
  <conditionalFormatting sqref="P6908">
    <cfRule type="duplicateValues" dxfId="461" priority="323"/>
  </conditionalFormatting>
  <conditionalFormatting sqref="P6909:P6927">
    <cfRule type="duplicateValues" dxfId="460" priority="10017"/>
  </conditionalFormatting>
  <conditionalFormatting sqref="P6928">
    <cfRule type="duplicateValues" dxfId="459" priority="320"/>
  </conditionalFormatting>
  <conditionalFormatting sqref="P6928">
    <cfRule type="duplicateValues" dxfId="458" priority="321"/>
  </conditionalFormatting>
  <conditionalFormatting sqref="P6929:P6963">
    <cfRule type="duplicateValues" dxfId="457" priority="10272"/>
  </conditionalFormatting>
  <conditionalFormatting sqref="P6964:P6970">
    <cfRule type="duplicateValues" dxfId="456" priority="316"/>
  </conditionalFormatting>
  <conditionalFormatting sqref="P6975:P6978">
    <cfRule type="duplicateValues" dxfId="455" priority="312"/>
  </conditionalFormatting>
  <conditionalFormatting sqref="P6979:P6981">
    <cfRule type="duplicateValues" dxfId="454" priority="311"/>
  </conditionalFormatting>
  <conditionalFormatting sqref="P6982:P6985">
    <cfRule type="duplicateValues" dxfId="453" priority="308"/>
  </conditionalFormatting>
  <conditionalFormatting sqref="P6986:P6988">
    <cfRule type="duplicateValues" dxfId="452" priority="307"/>
  </conditionalFormatting>
  <conditionalFormatting sqref="P6989:P6993">
    <cfRule type="duplicateValues" dxfId="451" priority="306"/>
  </conditionalFormatting>
  <conditionalFormatting sqref="P6994:P6996">
    <cfRule type="duplicateValues" dxfId="450" priority="305"/>
  </conditionalFormatting>
  <conditionalFormatting sqref="P6997">
    <cfRule type="duplicateValues" dxfId="449" priority="304"/>
  </conditionalFormatting>
  <conditionalFormatting sqref="P6998">
    <cfRule type="duplicateValues" dxfId="448" priority="303"/>
  </conditionalFormatting>
  <conditionalFormatting sqref="P6999">
    <cfRule type="duplicateValues" dxfId="447" priority="302"/>
  </conditionalFormatting>
  <conditionalFormatting sqref="P7000">
    <cfRule type="duplicateValues" dxfId="446" priority="300"/>
  </conditionalFormatting>
  <conditionalFormatting sqref="P7000">
    <cfRule type="duplicateValues" dxfId="445" priority="301"/>
  </conditionalFormatting>
  <conditionalFormatting sqref="P7001">
    <cfRule type="duplicateValues" dxfId="444" priority="299"/>
  </conditionalFormatting>
  <conditionalFormatting sqref="P7014">
    <cfRule type="duplicateValues" dxfId="443" priority="296"/>
  </conditionalFormatting>
  <conditionalFormatting sqref="P7015">
    <cfRule type="duplicateValues" dxfId="442" priority="295"/>
  </conditionalFormatting>
  <conditionalFormatting sqref="P6971:P6974">
    <cfRule type="duplicateValues" dxfId="441" priority="10962"/>
  </conditionalFormatting>
  <conditionalFormatting sqref="P7002:P7013">
    <cfRule type="duplicateValues" dxfId="440" priority="11412"/>
  </conditionalFormatting>
  <conditionalFormatting sqref="P7095">
    <cfRule type="duplicateValues" dxfId="439" priority="292"/>
  </conditionalFormatting>
  <conditionalFormatting sqref="P7096">
    <cfRule type="duplicateValues" dxfId="438" priority="291"/>
  </conditionalFormatting>
  <conditionalFormatting sqref="P7097">
    <cfRule type="duplicateValues" dxfId="437" priority="290"/>
  </conditionalFormatting>
  <conditionalFormatting sqref="P7098">
    <cfRule type="duplicateValues" dxfId="436" priority="289"/>
  </conditionalFormatting>
  <conditionalFormatting sqref="P7099">
    <cfRule type="duplicateValues" dxfId="435" priority="287"/>
  </conditionalFormatting>
  <conditionalFormatting sqref="P7099">
    <cfRule type="duplicateValues" dxfId="434" priority="288"/>
  </conditionalFormatting>
  <conditionalFormatting sqref="P7100">
    <cfRule type="duplicateValues" dxfId="433" priority="286"/>
  </conditionalFormatting>
  <conditionalFormatting sqref="P7101">
    <cfRule type="duplicateValues" dxfId="432" priority="285"/>
  </conditionalFormatting>
  <conditionalFormatting sqref="E7101">
    <cfRule type="duplicateValues" dxfId="431" priority="284"/>
  </conditionalFormatting>
  <conditionalFormatting sqref="P7102">
    <cfRule type="duplicateValues" dxfId="430" priority="283"/>
  </conditionalFormatting>
  <conditionalFormatting sqref="P7103">
    <cfRule type="duplicateValues" dxfId="429" priority="282"/>
  </conditionalFormatting>
  <conditionalFormatting sqref="A7105">
    <cfRule type="duplicateValues" dxfId="428" priority="279"/>
  </conditionalFormatting>
  <conditionalFormatting sqref="P7104:P7139">
    <cfRule type="duplicateValues" dxfId="427" priority="12669"/>
  </conditionalFormatting>
  <conditionalFormatting sqref="P7140">
    <cfRule type="duplicateValues" dxfId="426" priority="278"/>
  </conditionalFormatting>
  <conditionalFormatting sqref="P7141">
    <cfRule type="duplicateValues" dxfId="425" priority="274"/>
  </conditionalFormatting>
  <conditionalFormatting sqref="P7141">
    <cfRule type="duplicateValues" dxfId="424" priority="275"/>
  </conditionalFormatting>
  <conditionalFormatting sqref="P7142:P7143">
    <cfRule type="duplicateValues" dxfId="423" priority="273"/>
  </conditionalFormatting>
  <conditionalFormatting sqref="P7144">
    <cfRule type="duplicateValues" dxfId="422" priority="272"/>
  </conditionalFormatting>
  <conditionalFormatting sqref="P7145">
    <cfRule type="duplicateValues" dxfId="421" priority="271"/>
  </conditionalFormatting>
  <conditionalFormatting sqref="P1:P1048576">
    <cfRule type="duplicateValues" dxfId="420" priority="269"/>
  </conditionalFormatting>
  <conditionalFormatting sqref="P7270">
    <cfRule type="duplicateValues" dxfId="419" priority="268"/>
  </conditionalFormatting>
  <conditionalFormatting sqref="P7271">
    <cfRule type="duplicateValues" dxfId="418" priority="267"/>
  </conditionalFormatting>
  <conditionalFormatting sqref="P7272">
    <cfRule type="duplicateValues" dxfId="417" priority="266"/>
  </conditionalFormatting>
  <conditionalFormatting sqref="E1748">
    <cfRule type="duplicateValues" dxfId="416" priority="265"/>
  </conditionalFormatting>
  <conditionalFormatting sqref="P7273">
    <cfRule type="duplicateValues" dxfId="415" priority="264"/>
  </conditionalFormatting>
  <conditionalFormatting sqref="P3674:P3778">
    <cfRule type="duplicateValues" dxfId="414" priority="13022"/>
  </conditionalFormatting>
  <conditionalFormatting sqref="P7274">
    <cfRule type="duplicateValues" dxfId="413" priority="263"/>
  </conditionalFormatting>
  <conditionalFormatting sqref="P5342:P5357">
    <cfRule type="duplicateValues" dxfId="412" priority="13060"/>
  </conditionalFormatting>
  <conditionalFormatting sqref="P7275">
    <cfRule type="duplicateValues" dxfId="411" priority="262"/>
  </conditionalFormatting>
  <conditionalFormatting sqref="P4139:P4209">
    <cfRule type="duplicateValues" dxfId="410" priority="13089"/>
  </conditionalFormatting>
  <conditionalFormatting sqref="P7276">
    <cfRule type="duplicateValues" dxfId="409" priority="260"/>
  </conditionalFormatting>
  <conditionalFormatting sqref="P7276">
    <cfRule type="duplicateValues" dxfId="408" priority="261"/>
  </conditionalFormatting>
  <conditionalFormatting sqref="P5504:P5520">
    <cfRule type="duplicateValues" dxfId="407" priority="13127"/>
  </conditionalFormatting>
  <conditionalFormatting sqref="P7464 P7146:P7269 P7291">
    <cfRule type="duplicateValues" dxfId="406" priority="13145"/>
  </conditionalFormatting>
  <conditionalFormatting sqref="P6702:P6906">
    <cfRule type="duplicateValues" dxfId="405" priority="13235"/>
  </conditionalFormatting>
  <conditionalFormatting sqref="P7277">
    <cfRule type="duplicateValues" dxfId="404" priority="259"/>
  </conditionalFormatting>
  <conditionalFormatting sqref="P7278">
    <cfRule type="duplicateValues" dxfId="403" priority="258"/>
  </conditionalFormatting>
  <conditionalFormatting sqref="P7279">
    <cfRule type="duplicateValues" dxfId="402" priority="257"/>
  </conditionalFormatting>
  <conditionalFormatting sqref="P7280">
    <cfRule type="duplicateValues" dxfId="401" priority="256"/>
  </conditionalFormatting>
  <conditionalFormatting sqref="P7281">
    <cfRule type="duplicateValues" dxfId="400" priority="255"/>
  </conditionalFormatting>
  <conditionalFormatting sqref="P7282">
    <cfRule type="duplicateValues" dxfId="399" priority="254"/>
  </conditionalFormatting>
  <conditionalFormatting sqref="P7283">
    <cfRule type="duplicateValues" dxfId="398" priority="253"/>
  </conditionalFormatting>
  <conditionalFormatting sqref="P7284">
    <cfRule type="duplicateValues" dxfId="397" priority="252"/>
  </conditionalFormatting>
  <conditionalFormatting sqref="P7285">
    <cfRule type="duplicateValues" dxfId="396" priority="251"/>
  </conditionalFormatting>
  <conditionalFormatting sqref="P7286">
    <cfRule type="duplicateValues" dxfId="395" priority="250"/>
  </conditionalFormatting>
  <conditionalFormatting sqref="P7016:P7094">
    <cfRule type="duplicateValues" dxfId="394" priority="13286"/>
  </conditionalFormatting>
  <conditionalFormatting sqref="P7287:P7289">
    <cfRule type="duplicateValues" dxfId="393" priority="249"/>
  </conditionalFormatting>
  <conditionalFormatting sqref="P7290 P7292">
    <cfRule type="duplicateValues" dxfId="392" priority="248"/>
  </conditionalFormatting>
  <conditionalFormatting sqref="P7293">
    <cfRule type="duplicateValues" dxfId="391" priority="246"/>
  </conditionalFormatting>
  <conditionalFormatting sqref="P7293">
    <cfRule type="duplicateValues" dxfId="390" priority="247"/>
  </conditionalFormatting>
  <conditionalFormatting sqref="P7294">
    <cfRule type="duplicateValues" dxfId="389" priority="245"/>
  </conditionalFormatting>
  <conditionalFormatting sqref="P7295">
    <cfRule type="duplicateValues" dxfId="388" priority="243"/>
  </conditionalFormatting>
  <conditionalFormatting sqref="P7295">
    <cfRule type="duplicateValues" dxfId="387" priority="244"/>
  </conditionalFormatting>
  <conditionalFormatting sqref="P7296">
    <cfRule type="duplicateValues" dxfId="386" priority="241"/>
  </conditionalFormatting>
  <conditionalFormatting sqref="P7296">
    <cfRule type="duplicateValues" dxfId="385" priority="242"/>
  </conditionalFormatting>
  <conditionalFormatting sqref="P7297">
    <cfRule type="duplicateValues" dxfId="384" priority="239"/>
  </conditionalFormatting>
  <conditionalFormatting sqref="P7298">
    <cfRule type="duplicateValues" dxfId="383" priority="238"/>
  </conditionalFormatting>
  <conditionalFormatting sqref="P7299">
    <cfRule type="duplicateValues" dxfId="382" priority="237"/>
  </conditionalFormatting>
  <conditionalFormatting sqref="P7300:P7301">
    <cfRule type="duplicateValues" dxfId="381" priority="13592"/>
  </conditionalFormatting>
  <conditionalFormatting sqref="P7302">
    <cfRule type="duplicateValues" dxfId="380" priority="233"/>
  </conditionalFormatting>
  <conditionalFormatting sqref="P7302">
    <cfRule type="duplicateValues" dxfId="379" priority="234"/>
  </conditionalFormatting>
  <conditionalFormatting sqref="P7303:P7307">
    <cfRule type="duplicateValues" dxfId="378" priority="232"/>
  </conditionalFormatting>
  <conditionalFormatting sqref="P7308">
    <cfRule type="duplicateValues" dxfId="377" priority="231"/>
  </conditionalFormatting>
  <conditionalFormatting sqref="P7309">
    <cfRule type="duplicateValues" dxfId="376" priority="230"/>
  </conditionalFormatting>
  <conditionalFormatting sqref="P7310:P7311">
    <cfRule type="duplicateValues" dxfId="375" priority="228"/>
  </conditionalFormatting>
  <conditionalFormatting sqref="P7312">
    <cfRule type="duplicateValues" dxfId="374" priority="227"/>
  </conditionalFormatting>
  <conditionalFormatting sqref="P7313">
    <cfRule type="duplicateValues" dxfId="373" priority="226"/>
  </conditionalFormatting>
  <conditionalFormatting sqref="P7314">
    <cfRule type="duplicateValues" dxfId="372" priority="225"/>
  </conditionalFormatting>
  <conditionalFormatting sqref="P7315">
    <cfRule type="duplicateValues" dxfId="371" priority="224"/>
  </conditionalFormatting>
  <conditionalFormatting sqref="P7316:P7317">
    <cfRule type="duplicateValues" dxfId="370" priority="223"/>
  </conditionalFormatting>
  <conditionalFormatting sqref="P7318">
    <cfRule type="duplicateValues" dxfId="369" priority="222"/>
  </conditionalFormatting>
  <conditionalFormatting sqref="P7319">
    <cfRule type="duplicateValues" dxfId="368" priority="220"/>
  </conditionalFormatting>
  <conditionalFormatting sqref="P7319">
    <cfRule type="duplicateValues" dxfId="367" priority="221"/>
  </conditionalFormatting>
  <conditionalFormatting sqref="P7320">
    <cfRule type="duplicateValues" dxfId="366" priority="219"/>
  </conditionalFormatting>
  <conditionalFormatting sqref="P7321">
    <cfRule type="duplicateValues" dxfId="365" priority="218"/>
  </conditionalFormatting>
  <conditionalFormatting sqref="P7322:P7323">
    <cfRule type="duplicateValues" dxfId="364" priority="217"/>
  </conditionalFormatting>
  <conditionalFormatting sqref="P7324">
    <cfRule type="duplicateValues" dxfId="363" priority="216"/>
  </conditionalFormatting>
  <conditionalFormatting sqref="P7325">
    <cfRule type="duplicateValues" dxfId="362" priority="214"/>
  </conditionalFormatting>
  <conditionalFormatting sqref="P7325">
    <cfRule type="duplicateValues" dxfId="361" priority="215"/>
  </conditionalFormatting>
  <conditionalFormatting sqref="P7326">
    <cfRule type="duplicateValues" dxfId="360" priority="213"/>
  </conditionalFormatting>
  <conditionalFormatting sqref="P7327:P7330">
    <cfRule type="duplicateValues" dxfId="359" priority="212"/>
  </conditionalFormatting>
  <conditionalFormatting sqref="P7331">
    <cfRule type="duplicateValues" dxfId="358" priority="211"/>
  </conditionalFormatting>
  <conditionalFormatting sqref="P7332:P7333">
    <cfRule type="duplicateValues" dxfId="357" priority="209"/>
  </conditionalFormatting>
  <conditionalFormatting sqref="P7332:P7333">
    <cfRule type="duplicateValues" dxfId="356" priority="210"/>
  </conditionalFormatting>
  <conditionalFormatting sqref="P5911:P6392">
    <cfRule type="duplicateValues" dxfId="355" priority="13647"/>
  </conditionalFormatting>
  <conditionalFormatting sqref="P7334:P7377">
    <cfRule type="duplicateValues" dxfId="354" priority="13683"/>
  </conditionalFormatting>
  <conditionalFormatting sqref="P7378">
    <cfRule type="duplicateValues" dxfId="353" priority="207"/>
  </conditionalFormatting>
  <conditionalFormatting sqref="P7379">
    <cfRule type="duplicateValues" dxfId="352" priority="206"/>
  </conditionalFormatting>
  <conditionalFormatting sqref="P7380">
    <cfRule type="duplicateValues" dxfId="351" priority="205"/>
  </conditionalFormatting>
  <conditionalFormatting sqref="P7381">
    <cfRule type="duplicateValues" dxfId="350" priority="204"/>
  </conditionalFormatting>
  <conditionalFormatting sqref="P7382">
    <cfRule type="duplicateValues" dxfId="349" priority="203"/>
  </conditionalFormatting>
  <conditionalFormatting sqref="P7383">
    <cfRule type="duplicateValues" dxfId="348" priority="202"/>
  </conditionalFormatting>
  <conditionalFormatting sqref="P6528:P6619">
    <cfRule type="duplicateValues" dxfId="347" priority="13698"/>
  </conditionalFormatting>
  <conditionalFormatting sqref="P5521:P5595">
    <cfRule type="duplicateValues" dxfId="346" priority="13713"/>
  </conditionalFormatting>
  <conditionalFormatting sqref="P7384">
    <cfRule type="duplicateValues" dxfId="345" priority="201"/>
  </conditionalFormatting>
  <conditionalFormatting sqref="P7385">
    <cfRule type="duplicateValues" dxfId="344" priority="200"/>
  </conditionalFormatting>
  <conditionalFormatting sqref="P7386:P7392">
    <cfRule type="duplicateValues" dxfId="343" priority="198"/>
  </conditionalFormatting>
  <conditionalFormatting sqref="P7386:P7392">
    <cfRule type="duplicateValues" dxfId="342" priority="199"/>
  </conditionalFormatting>
  <conditionalFormatting sqref="P7393">
    <cfRule type="duplicateValues" dxfId="341" priority="197"/>
  </conditionalFormatting>
  <conditionalFormatting sqref="P7394">
    <cfRule type="duplicateValues" dxfId="340" priority="196"/>
  </conditionalFormatting>
  <conditionalFormatting sqref="P7395">
    <cfRule type="duplicateValues" dxfId="339" priority="194"/>
  </conditionalFormatting>
  <conditionalFormatting sqref="P7395">
    <cfRule type="duplicateValues" dxfId="338" priority="195"/>
  </conditionalFormatting>
  <conditionalFormatting sqref="P7396">
    <cfRule type="duplicateValues" dxfId="337" priority="193"/>
  </conditionalFormatting>
  <conditionalFormatting sqref="P7397">
    <cfRule type="duplicateValues" dxfId="336" priority="192"/>
  </conditionalFormatting>
  <conditionalFormatting sqref="P7398">
    <cfRule type="duplicateValues" dxfId="335" priority="191"/>
  </conditionalFormatting>
  <conditionalFormatting sqref="P7399">
    <cfRule type="duplicateValues" dxfId="334" priority="190"/>
  </conditionalFormatting>
  <conditionalFormatting sqref="P7400">
    <cfRule type="duplicateValues" dxfId="333" priority="189"/>
  </conditionalFormatting>
  <conditionalFormatting sqref="P7401:P7402">
    <cfRule type="duplicateValues" dxfId="332" priority="188"/>
  </conditionalFormatting>
  <conditionalFormatting sqref="P7403">
    <cfRule type="duplicateValues" dxfId="331" priority="187"/>
  </conditionalFormatting>
  <conditionalFormatting sqref="P7404:P7405">
    <cfRule type="duplicateValues" dxfId="330" priority="186"/>
  </conditionalFormatting>
  <conditionalFormatting sqref="P7406">
    <cfRule type="duplicateValues" dxfId="329" priority="185"/>
  </conditionalFormatting>
  <conditionalFormatting sqref="P7407:P7419">
    <cfRule type="duplicateValues" dxfId="328" priority="184"/>
  </conditionalFormatting>
  <conditionalFormatting sqref="P7420:P7422">
    <cfRule type="duplicateValues" dxfId="327" priority="181"/>
  </conditionalFormatting>
  <conditionalFormatting sqref="P7423">
    <cfRule type="duplicateValues" dxfId="326" priority="180"/>
  </conditionalFormatting>
  <conditionalFormatting sqref="P7424">
    <cfRule type="duplicateValues" dxfId="325" priority="179"/>
  </conditionalFormatting>
  <conditionalFormatting sqref="P7425">
    <cfRule type="duplicateValues" dxfId="324" priority="178"/>
  </conditionalFormatting>
  <conditionalFormatting sqref="P7426">
    <cfRule type="duplicateValues" dxfId="323" priority="177"/>
  </conditionalFormatting>
  <conditionalFormatting sqref="P7427">
    <cfRule type="duplicateValues" dxfId="322" priority="176"/>
  </conditionalFormatting>
  <conditionalFormatting sqref="P7428">
    <cfRule type="duplicateValues" dxfId="321" priority="175"/>
  </conditionalFormatting>
  <conditionalFormatting sqref="P7429:P7459">
    <cfRule type="duplicateValues" dxfId="320" priority="13899"/>
  </conditionalFormatting>
  <conditionalFormatting sqref="P7460">
    <cfRule type="duplicateValues" dxfId="319" priority="173"/>
  </conditionalFormatting>
  <conditionalFormatting sqref="P7463">
    <cfRule type="duplicateValues" dxfId="318" priority="171"/>
  </conditionalFormatting>
  <conditionalFormatting sqref="P7465">
    <cfRule type="duplicateValues" dxfId="317" priority="169"/>
  </conditionalFormatting>
  <conditionalFormatting sqref="P7466">
    <cfRule type="duplicateValues" dxfId="316" priority="167"/>
  </conditionalFormatting>
  <conditionalFormatting sqref="P7466">
    <cfRule type="duplicateValues" dxfId="315" priority="168"/>
  </conditionalFormatting>
  <conditionalFormatting sqref="P7467">
    <cfRule type="duplicateValues" dxfId="314" priority="165"/>
  </conditionalFormatting>
  <conditionalFormatting sqref="P7467">
    <cfRule type="duplicateValues" dxfId="313" priority="166"/>
  </conditionalFormatting>
  <conditionalFormatting sqref="P7468">
    <cfRule type="duplicateValues" dxfId="312" priority="164"/>
  </conditionalFormatting>
  <conditionalFormatting sqref="P7469">
    <cfRule type="duplicateValues" dxfId="311" priority="163"/>
  </conditionalFormatting>
  <conditionalFormatting sqref="P7461:P7462">
    <cfRule type="duplicateValues" dxfId="310" priority="13919"/>
  </conditionalFormatting>
  <conditionalFormatting sqref="P7470:P7510">
    <cfRule type="duplicateValues" dxfId="309" priority="14639"/>
  </conditionalFormatting>
  <conditionalFormatting sqref="P7511">
    <cfRule type="duplicateValues" dxfId="308" priority="159"/>
  </conditionalFormatting>
  <conditionalFormatting sqref="P7512">
    <cfRule type="duplicateValues" dxfId="307" priority="157"/>
  </conditionalFormatting>
  <conditionalFormatting sqref="P7512">
    <cfRule type="duplicateValues" dxfId="306" priority="158"/>
  </conditionalFormatting>
  <conditionalFormatting sqref="P7513:P7521">
    <cfRule type="duplicateValues" dxfId="305" priority="155"/>
  </conditionalFormatting>
  <conditionalFormatting sqref="P7513:P7521">
    <cfRule type="duplicateValues" dxfId="304" priority="156"/>
  </conditionalFormatting>
  <conditionalFormatting sqref="P7522">
    <cfRule type="duplicateValues" dxfId="303" priority="154"/>
  </conditionalFormatting>
  <conditionalFormatting sqref="P7523">
    <cfRule type="duplicateValues" dxfId="302" priority="153"/>
  </conditionalFormatting>
  <conditionalFormatting sqref="P5496:P5503">
    <cfRule type="duplicateValues" dxfId="301" priority="14654"/>
  </conditionalFormatting>
  <conditionalFormatting sqref="P5364:P5503">
    <cfRule type="duplicateValues" dxfId="300" priority="14656"/>
  </conditionalFormatting>
  <conditionalFormatting sqref="P4892:P5082">
    <cfRule type="duplicateValues" dxfId="299" priority="14667"/>
  </conditionalFormatting>
  <conditionalFormatting sqref="P7524:P7555">
    <cfRule type="duplicateValues" dxfId="298" priority="14757"/>
  </conditionalFormatting>
  <conditionalFormatting sqref="P2:P4219">
    <cfRule type="duplicateValues" dxfId="297" priority="14777"/>
  </conditionalFormatting>
  <conditionalFormatting sqref="P7556">
    <cfRule type="duplicateValues" dxfId="296" priority="149"/>
  </conditionalFormatting>
  <conditionalFormatting sqref="P7557">
    <cfRule type="duplicateValues" dxfId="295" priority="148"/>
  </conditionalFormatting>
  <conditionalFormatting sqref="P7558:P7561">
    <cfRule type="duplicateValues" dxfId="294" priority="147"/>
  </conditionalFormatting>
  <conditionalFormatting sqref="P7562">
    <cfRule type="duplicateValues" dxfId="293" priority="146"/>
  </conditionalFormatting>
  <conditionalFormatting sqref="P7563">
    <cfRule type="duplicateValues" dxfId="292" priority="145"/>
  </conditionalFormatting>
  <conditionalFormatting sqref="P7564">
    <cfRule type="duplicateValues" dxfId="291" priority="144"/>
  </conditionalFormatting>
  <conditionalFormatting sqref="P7565">
    <cfRule type="duplicateValues" dxfId="290" priority="143"/>
  </conditionalFormatting>
  <conditionalFormatting sqref="P7566">
    <cfRule type="duplicateValues" dxfId="289" priority="141"/>
  </conditionalFormatting>
  <conditionalFormatting sqref="P7566">
    <cfRule type="duplicateValues" dxfId="288" priority="142"/>
  </conditionalFormatting>
  <conditionalFormatting sqref="P7567">
    <cfRule type="duplicateValues" dxfId="287" priority="140"/>
  </conditionalFormatting>
  <conditionalFormatting sqref="P7568">
    <cfRule type="duplicateValues" dxfId="286" priority="139"/>
  </conditionalFormatting>
  <conditionalFormatting sqref="P7569">
    <cfRule type="duplicateValues" dxfId="285" priority="138"/>
  </conditionalFormatting>
  <conditionalFormatting sqref="P7570">
    <cfRule type="duplicateValues" dxfId="284" priority="137"/>
  </conditionalFormatting>
  <conditionalFormatting sqref="P7571">
    <cfRule type="duplicateValues" dxfId="283" priority="135"/>
  </conditionalFormatting>
  <conditionalFormatting sqref="P7571">
    <cfRule type="duplicateValues" dxfId="282" priority="136"/>
  </conditionalFormatting>
  <conditionalFormatting sqref="P7572">
    <cfRule type="duplicateValues" dxfId="281" priority="134"/>
  </conditionalFormatting>
  <conditionalFormatting sqref="P7573">
    <cfRule type="duplicateValues" dxfId="280" priority="133"/>
  </conditionalFormatting>
  <conditionalFormatting sqref="P7574">
    <cfRule type="duplicateValues" dxfId="279" priority="132"/>
  </conditionalFormatting>
  <conditionalFormatting sqref="P7575">
    <cfRule type="duplicateValues" dxfId="278" priority="131"/>
  </conditionalFormatting>
  <conditionalFormatting sqref="P7576">
    <cfRule type="duplicateValues" dxfId="277" priority="130"/>
  </conditionalFormatting>
  <conditionalFormatting sqref="P7577:P7578">
    <cfRule type="duplicateValues" dxfId="276" priority="129"/>
  </conditionalFormatting>
  <conditionalFormatting sqref="P7579">
    <cfRule type="duplicateValues" dxfId="275" priority="127"/>
  </conditionalFormatting>
  <conditionalFormatting sqref="P7579">
    <cfRule type="duplicateValues" dxfId="274" priority="126"/>
  </conditionalFormatting>
  <conditionalFormatting sqref="P7579">
    <cfRule type="duplicateValues" dxfId="273" priority="128"/>
  </conditionalFormatting>
  <conditionalFormatting sqref="P7580">
    <cfRule type="duplicateValues" dxfId="272" priority="124"/>
  </conditionalFormatting>
  <conditionalFormatting sqref="P7580">
    <cfRule type="duplicateValues" dxfId="271" priority="123"/>
  </conditionalFormatting>
  <conditionalFormatting sqref="P7580">
    <cfRule type="duplicateValues" dxfId="270" priority="125"/>
  </conditionalFormatting>
  <conditionalFormatting sqref="P7581">
    <cfRule type="duplicateValues" dxfId="269" priority="122"/>
  </conditionalFormatting>
  <conditionalFormatting sqref="P7582">
    <cfRule type="duplicateValues" dxfId="268" priority="121"/>
  </conditionalFormatting>
  <conditionalFormatting sqref="P7583">
    <cfRule type="duplicateValues" dxfId="267" priority="120"/>
  </conditionalFormatting>
  <conditionalFormatting sqref="P7584">
    <cfRule type="duplicateValues" dxfId="266" priority="119"/>
  </conditionalFormatting>
  <conditionalFormatting sqref="P7585">
    <cfRule type="duplicateValues" dxfId="265" priority="118"/>
  </conditionalFormatting>
  <conditionalFormatting sqref="P7586:P7587">
    <cfRule type="duplicateValues" dxfId="264" priority="117"/>
  </conditionalFormatting>
  <conditionalFormatting sqref="P7588">
    <cfRule type="duplicateValues" dxfId="263" priority="116"/>
  </conditionalFormatting>
  <conditionalFormatting sqref="P7589">
    <cfRule type="duplicateValues" dxfId="262" priority="115"/>
  </conditionalFormatting>
  <conditionalFormatting sqref="P7590:P7591">
    <cfRule type="duplicateValues" dxfId="261" priority="113"/>
  </conditionalFormatting>
  <conditionalFormatting sqref="P7590:P7591">
    <cfRule type="duplicateValues" dxfId="260" priority="114"/>
  </conditionalFormatting>
  <conditionalFormatting sqref="P7592">
    <cfRule type="duplicateValues" dxfId="259" priority="112"/>
  </conditionalFormatting>
  <conditionalFormatting sqref="P7593">
    <cfRule type="duplicateValues" dxfId="258" priority="110"/>
  </conditionalFormatting>
  <conditionalFormatting sqref="P7593">
    <cfRule type="duplicateValues" dxfId="257" priority="111"/>
  </conditionalFormatting>
  <conditionalFormatting sqref="P7594">
    <cfRule type="duplicateValues" dxfId="256" priority="109"/>
  </conditionalFormatting>
  <conditionalFormatting sqref="P7595">
    <cfRule type="duplicateValues" dxfId="255" priority="108"/>
  </conditionalFormatting>
  <conditionalFormatting sqref="P7596">
    <cfRule type="duplicateValues" dxfId="254" priority="107"/>
  </conditionalFormatting>
  <conditionalFormatting sqref="P7597">
    <cfRule type="duplicateValues" dxfId="253" priority="105"/>
  </conditionalFormatting>
  <conditionalFormatting sqref="P7597">
    <cfRule type="duplicateValues" dxfId="252" priority="106"/>
  </conditionalFormatting>
  <conditionalFormatting sqref="P7598">
    <cfRule type="duplicateValues" dxfId="251" priority="104"/>
  </conditionalFormatting>
  <conditionalFormatting sqref="P7599">
    <cfRule type="duplicateValues" dxfId="250" priority="103"/>
  </conditionalFormatting>
  <conditionalFormatting sqref="P7600">
    <cfRule type="duplicateValues" dxfId="249" priority="102"/>
  </conditionalFormatting>
  <conditionalFormatting sqref="P7601:P7627">
    <cfRule type="duplicateValues" dxfId="248" priority="15083"/>
  </conditionalFormatting>
  <conditionalFormatting sqref="P7628">
    <cfRule type="duplicateValues" dxfId="247" priority="100"/>
  </conditionalFormatting>
  <conditionalFormatting sqref="P7629">
    <cfRule type="duplicateValues" dxfId="246" priority="99"/>
  </conditionalFormatting>
  <conditionalFormatting sqref="P7630">
    <cfRule type="duplicateValues" dxfId="245" priority="98"/>
  </conditionalFormatting>
  <conditionalFormatting sqref="P7631">
    <cfRule type="duplicateValues" dxfId="244" priority="97"/>
  </conditionalFormatting>
  <conditionalFormatting sqref="P7632">
    <cfRule type="duplicateValues" dxfId="243" priority="96"/>
  </conditionalFormatting>
  <conditionalFormatting sqref="P7633">
    <cfRule type="duplicateValues" dxfId="242" priority="95"/>
  </conditionalFormatting>
  <conditionalFormatting sqref="P7634">
    <cfRule type="duplicateValues" dxfId="241" priority="94"/>
  </conditionalFormatting>
  <conditionalFormatting sqref="P7635">
    <cfRule type="duplicateValues" dxfId="240" priority="93"/>
  </conditionalFormatting>
  <conditionalFormatting sqref="P7636">
    <cfRule type="duplicateValues" dxfId="239" priority="92"/>
  </conditionalFormatting>
  <conditionalFormatting sqref="P7637">
    <cfRule type="duplicateValues" dxfId="238" priority="90"/>
  </conditionalFormatting>
  <conditionalFormatting sqref="P7637">
    <cfRule type="duplicateValues" dxfId="237" priority="91"/>
  </conditionalFormatting>
  <conditionalFormatting sqref="P7638">
    <cfRule type="duplicateValues" dxfId="236" priority="88"/>
  </conditionalFormatting>
  <conditionalFormatting sqref="P7638">
    <cfRule type="duplicateValues" dxfId="235" priority="89"/>
  </conditionalFormatting>
  <conditionalFormatting sqref="P7639">
    <cfRule type="duplicateValues" dxfId="234" priority="87"/>
  </conditionalFormatting>
  <conditionalFormatting sqref="P7640">
    <cfRule type="duplicateValues" dxfId="233" priority="86"/>
  </conditionalFormatting>
  <conditionalFormatting sqref="P7641">
    <cfRule type="duplicateValues" dxfId="232" priority="85"/>
  </conditionalFormatting>
  <conditionalFormatting sqref="P7642:P7643">
    <cfRule type="duplicateValues" dxfId="231" priority="84"/>
  </conditionalFormatting>
  <conditionalFormatting sqref="P7644">
    <cfRule type="duplicateValues" dxfId="230" priority="82"/>
  </conditionalFormatting>
  <conditionalFormatting sqref="P7644">
    <cfRule type="duplicateValues" dxfId="229" priority="83"/>
  </conditionalFormatting>
  <conditionalFormatting sqref="P7645">
    <cfRule type="duplicateValues" dxfId="228" priority="80"/>
  </conditionalFormatting>
  <conditionalFormatting sqref="P7645">
    <cfRule type="duplicateValues" dxfId="227" priority="81"/>
  </conditionalFormatting>
  <conditionalFormatting sqref="P7646">
    <cfRule type="duplicateValues" dxfId="226" priority="78"/>
  </conditionalFormatting>
  <conditionalFormatting sqref="P7646">
    <cfRule type="duplicateValues" dxfId="225" priority="79"/>
  </conditionalFormatting>
  <conditionalFormatting sqref="P7647">
    <cfRule type="duplicateValues" dxfId="224" priority="76"/>
  </conditionalFormatting>
  <conditionalFormatting sqref="P7647">
    <cfRule type="duplicateValues" dxfId="223" priority="77"/>
  </conditionalFormatting>
  <conditionalFormatting sqref="P7648">
    <cfRule type="duplicateValues" dxfId="222" priority="74"/>
  </conditionalFormatting>
  <conditionalFormatting sqref="P7648">
    <cfRule type="duplicateValues" dxfId="221" priority="75"/>
  </conditionalFormatting>
  <conditionalFormatting sqref="P7649">
    <cfRule type="duplicateValues" dxfId="220" priority="73"/>
  </conditionalFormatting>
  <conditionalFormatting sqref="P7650:P7651">
    <cfRule type="duplicateValues" dxfId="219" priority="72"/>
  </conditionalFormatting>
  <conditionalFormatting sqref="P7652">
    <cfRule type="duplicateValues" dxfId="218" priority="71"/>
  </conditionalFormatting>
  <conditionalFormatting sqref="P7653">
    <cfRule type="duplicateValues" dxfId="217" priority="70"/>
  </conditionalFormatting>
  <conditionalFormatting sqref="P7654">
    <cfRule type="duplicateValues" dxfId="216" priority="69"/>
  </conditionalFormatting>
  <conditionalFormatting sqref="P7655">
    <cfRule type="duplicateValues" dxfId="215" priority="68"/>
  </conditionalFormatting>
  <conditionalFormatting sqref="P7656">
    <cfRule type="duplicateValues" dxfId="214" priority="66"/>
  </conditionalFormatting>
  <conditionalFormatting sqref="P7656">
    <cfRule type="duplicateValues" dxfId="213" priority="67"/>
  </conditionalFormatting>
  <conditionalFormatting sqref="P7657:P7659">
    <cfRule type="duplicateValues" dxfId="212" priority="15101"/>
  </conditionalFormatting>
  <conditionalFormatting sqref="P7660">
    <cfRule type="duplicateValues" dxfId="211" priority="64"/>
  </conditionalFormatting>
  <conditionalFormatting sqref="P7661:P7664">
    <cfRule type="duplicateValues" dxfId="210" priority="63"/>
  </conditionalFormatting>
  <conditionalFormatting sqref="P7665">
    <cfRule type="duplicateValues" dxfId="209" priority="62"/>
  </conditionalFormatting>
  <conditionalFormatting sqref="P7666">
    <cfRule type="duplicateValues" dxfId="208" priority="61"/>
  </conditionalFormatting>
  <conditionalFormatting sqref="P7667:P7668">
    <cfRule type="duplicateValues" dxfId="207" priority="60"/>
  </conditionalFormatting>
  <conditionalFormatting sqref="P7669">
    <cfRule type="duplicateValues" dxfId="206" priority="59"/>
  </conditionalFormatting>
  <conditionalFormatting sqref="P7670">
    <cfRule type="duplicateValues" dxfId="205" priority="58"/>
  </conditionalFormatting>
  <conditionalFormatting sqref="P7671">
    <cfRule type="duplicateValues" dxfId="204" priority="56"/>
  </conditionalFormatting>
  <conditionalFormatting sqref="P7671">
    <cfRule type="duplicateValues" dxfId="203" priority="57"/>
  </conditionalFormatting>
  <conditionalFormatting sqref="P7672">
    <cfRule type="duplicateValues" dxfId="202" priority="55"/>
  </conditionalFormatting>
  <conditionalFormatting sqref="P7673:P7674">
    <cfRule type="duplicateValues" dxfId="201" priority="54"/>
  </conditionalFormatting>
  <conditionalFormatting sqref="P7675">
    <cfRule type="duplicateValues" dxfId="200" priority="53"/>
  </conditionalFormatting>
  <conditionalFormatting sqref="P7676">
    <cfRule type="duplicateValues" dxfId="199" priority="52"/>
  </conditionalFormatting>
  <conditionalFormatting sqref="P7677:P7679">
    <cfRule type="duplicateValues" dxfId="198" priority="51"/>
  </conditionalFormatting>
  <conditionalFormatting sqref="P7680:P7681">
    <cfRule type="duplicateValues" dxfId="197" priority="50"/>
  </conditionalFormatting>
  <conditionalFormatting sqref="P7682">
    <cfRule type="duplicateValues" dxfId="196" priority="49"/>
  </conditionalFormatting>
  <conditionalFormatting sqref="P7683">
    <cfRule type="duplicateValues" dxfId="195" priority="47"/>
  </conditionalFormatting>
  <conditionalFormatting sqref="P7683">
    <cfRule type="duplicateValues" dxfId="194" priority="48"/>
  </conditionalFormatting>
  <conditionalFormatting sqref="P7684">
    <cfRule type="duplicateValues" dxfId="193" priority="45"/>
  </conditionalFormatting>
  <conditionalFormatting sqref="P7684">
    <cfRule type="duplicateValues" dxfId="192" priority="46"/>
  </conditionalFormatting>
  <conditionalFormatting sqref="P7685">
    <cfRule type="duplicateValues" dxfId="191" priority="43"/>
  </conditionalFormatting>
  <conditionalFormatting sqref="P7685">
    <cfRule type="duplicateValues" dxfId="190" priority="44"/>
  </conditionalFormatting>
  <conditionalFormatting sqref="P7686">
    <cfRule type="duplicateValues" dxfId="189" priority="41"/>
  </conditionalFormatting>
  <conditionalFormatting sqref="P7686">
    <cfRule type="duplicateValues" dxfId="188" priority="42"/>
  </conditionalFormatting>
  <conditionalFormatting sqref="P7687">
    <cfRule type="duplicateValues" dxfId="187" priority="39"/>
  </conditionalFormatting>
  <conditionalFormatting sqref="P7687">
    <cfRule type="duplicateValues" dxfId="186" priority="40"/>
  </conditionalFormatting>
  <conditionalFormatting sqref="P7688">
    <cfRule type="duplicateValues" dxfId="185" priority="37"/>
  </conditionalFormatting>
  <conditionalFormatting sqref="P7688">
    <cfRule type="duplicateValues" dxfId="184" priority="38"/>
  </conditionalFormatting>
  <conditionalFormatting sqref="P7689">
    <cfRule type="duplicateValues" dxfId="183" priority="36"/>
  </conditionalFormatting>
  <conditionalFormatting sqref="P7690">
    <cfRule type="duplicateValues" dxfId="182" priority="35"/>
  </conditionalFormatting>
  <conditionalFormatting sqref="P7691">
    <cfRule type="duplicateValues" dxfId="181" priority="34"/>
  </conditionalFormatting>
  <conditionalFormatting sqref="P7692">
    <cfRule type="duplicateValues" dxfId="180" priority="33"/>
  </conditionalFormatting>
  <conditionalFormatting sqref="P7693">
    <cfRule type="duplicateValues" dxfId="179" priority="32"/>
  </conditionalFormatting>
  <conditionalFormatting sqref="P7694">
    <cfRule type="duplicateValues" dxfId="178" priority="31"/>
  </conditionalFormatting>
  <conditionalFormatting sqref="P7695">
    <cfRule type="duplicateValues" dxfId="177" priority="29"/>
  </conditionalFormatting>
  <conditionalFormatting sqref="P7695">
    <cfRule type="duplicateValues" dxfId="176" priority="30"/>
  </conditionalFormatting>
  <conditionalFormatting sqref="P7696">
    <cfRule type="duplicateValues" dxfId="175" priority="27"/>
  </conditionalFormatting>
  <conditionalFormatting sqref="P7696">
    <cfRule type="duplicateValues" dxfId="174" priority="28"/>
  </conditionalFormatting>
  <conditionalFormatting sqref="P7697">
    <cfRule type="duplicateValues" dxfId="173" priority="26"/>
  </conditionalFormatting>
  <conditionalFormatting sqref="P7698">
    <cfRule type="duplicateValues" dxfId="172" priority="25"/>
  </conditionalFormatting>
  <conditionalFormatting sqref="P7699">
    <cfRule type="duplicateValues" dxfId="171" priority="24"/>
  </conditionalFormatting>
  <conditionalFormatting sqref="P7700">
    <cfRule type="duplicateValues" dxfId="170" priority="23"/>
  </conditionalFormatting>
  <conditionalFormatting sqref="P7701">
    <cfRule type="duplicateValues" dxfId="169" priority="22"/>
  </conditionalFormatting>
  <conditionalFormatting sqref="P7702">
    <cfRule type="duplicateValues" dxfId="168" priority="21"/>
  </conditionalFormatting>
  <conditionalFormatting sqref="P7703">
    <cfRule type="duplicateValues" dxfId="167" priority="20"/>
  </conditionalFormatting>
  <conditionalFormatting sqref="P7704">
    <cfRule type="duplicateValues" dxfId="166" priority="19"/>
  </conditionalFormatting>
  <conditionalFormatting sqref="P7705">
    <cfRule type="duplicateValues" dxfId="165" priority="18"/>
  </conditionalFormatting>
  <conditionalFormatting sqref="P7706">
    <cfRule type="duplicateValues" dxfId="164" priority="17"/>
  </conditionalFormatting>
  <conditionalFormatting sqref="P7707">
    <cfRule type="duplicateValues" dxfId="163" priority="16"/>
  </conditionalFormatting>
  <conditionalFormatting sqref="P7708">
    <cfRule type="duplicateValues" dxfId="162" priority="15"/>
  </conditionalFormatting>
  <conditionalFormatting sqref="P7709">
    <cfRule type="duplicateValues" dxfId="161" priority="14"/>
  </conditionalFormatting>
  <conditionalFormatting sqref="P7710">
    <cfRule type="duplicateValues" dxfId="160" priority="13"/>
  </conditionalFormatting>
  <conditionalFormatting sqref="P7711:P7713">
    <cfRule type="duplicateValues" dxfId="159" priority="12"/>
  </conditionalFormatting>
  <conditionalFormatting sqref="P7714">
    <cfRule type="duplicateValues" dxfId="158" priority="11"/>
  </conditionalFormatting>
  <conditionalFormatting sqref="P7715:P7716">
    <cfRule type="duplicateValues" dxfId="157" priority="10"/>
  </conditionalFormatting>
  <conditionalFormatting sqref="P7717">
    <cfRule type="duplicateValues" dxfId="156" priority="9"/>
  </conditionalFormatting>
  <conditionalFormatting sqref="P7718">
    <cfRule type="duplicateValues" dxfId="155" priority="7"/>
  </conditionalFormatting>
  <conditionalFormatting sqref="P7718">
    <cfRule type="duplicateValues" dxfId="154" priority="8"/>
  </conditionalFormatting>
  <conditionalFormatting sqref="P7719">
    <cfRule type="duplicateValues" dxfId="153" priority="6"/>
  </conditionalFormatting>
  <conditionalFormatting sqref="P7721">
    <cfRule type="duplicateValues" dxfId="152" priority="5"/>
  </conditionalFormatting>
  <conditionalFormatting sqref="P7722">
    <cfRule type="duplicateValues" dxfId="151" priority="4"/>
  </conditionalFormatting>
  <conditionalFormatting sqref="P7723">
    <cfRule type="duplicateValues" dxfId="150" priority="3"/>
  </conditionalFormatting>
  <conditionalFormatting sqref="P7724">
    <cfRule type="duplicateValues" dxfId="149" priority="2"/>
  </conditionalFormatting>
  <conditionalFormatting sqref="P7725">
    <cfRule type="duplicateValues" dxfId="14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O980"/>
  <sheetViews>
    <sheetView showGridLines="0" tabSelected="1" workbookViewId="0">
      <pane ySplit="1" topLeftCell="A968" activePane="bottomLeft" state="frozen"/>
      <selection pane="bottomLeft" activeCell="A979" sqref="A979:C979"/>
    </sheetView>
  </sheetViews>
  <sheetFormatPr defaultColWidth="9.140625" defaultRowHeight="12.75" customHeight="1"/>
  <cols>
    <col min="1" max="1" width="29" style="47" customWidth="1"/>
    <col min="2" max="2" width="33.140625" style="47" customWidth="1"/>
    <col min="3" max="3" width="21.42578125" style="60" customWidth="1"/>
    <col min="4" max="4" width="10.28515625" style="47" customWidth="1"/>
    <col min="5" max="5" width="24.85546875" style="57" customWidth="1"/>
    <col min="6" max="6" width="34.28515625" style="66" customWidth="1"/>
    <col min="7" max="7" width="28.85546875" style="66" customWidth="1"/>
    <col min="8" max="8" width="7.85546875" style="58" customWidth="1"/>
    <col min="9" max="9" width="12.28515625" style="58" customWidth="1"/>
    <col min="10" max="10" width="36.5703125" style="50" customWidth="1"/>
    <col min="11" max="11" width="14.7109375" style="50" customWidth="1"/>
    <col min="12" max="12" width="20.5703125" style="50" customWidth="1"/>
    <col min="13" max="13" width="25" style="50" bestFit="1" customWidth="1"/>
    <col min="14" max="14" width="47.140625" style="58" bestFit="1" customWidth="1"/>
    <col min="15" max="15" width="24.5703125" style="58" bestFit="1" customWidth="1"/>
    <col min="16" max="16" width="12" style="58" bestFit="1" customWidth="1"/>
    <col min="17" max="16384" width="9.140625" style="58"/>
  </cols>
  <sheetData>
    <row r="1" spans="1:14" s="55" customFormat="1" ht="22.15" customHeight="1">
      <c r="A1" s="49" t="s">
        <v>1562</v>
      </c>
      <c r="B1" s="49" t="s">
        <v>1563</v>
      </c>
      <c r="C1" s="51" t="s">
        <v>1564</v>
      </c>
      <c r="D1" s="49" t="s">
        <v>1565</v>
      </c>
      <c r="E1" s="52" t="s">
        <v>1566</v>
      </c>
      <c r="F1" s="65" t="s">
        <v>1567</v>
      </c>
      <c r="G1" s="65" t="s">
        <v>1568</v>
      </c>
      <c r="H1" s="120" t="s">
        <v>1569</v>
      </c>
      <c r="I1" s="54" t="s">
        <v>1570</v>
      </c>
      <c r="J1" s="53" t="s">
        <v>1571</v>
      </c>
      <c r="K1" s="124" t="s">
        <v>1572</v>
      </c>
      <c r="L1" s="53" t="s">
        <v>1573</v>
      </c>
      <c r="M1" s="53" t="s">
        <v>1574</v>
      </c>
      <c r="N1" s="49" t="s">
        <v>1562</v>
      </c>
    </row>
    <row r="2" spans="1:14" hidden="1">
      <c r="A2" s="47" t="s">
        <v>625</v>
      </c>
      <c r="B2" s="46" t="s">
        <v>625</v>
      </c>
      <c r="C2" s="56" t="s">
        <v>1575</v>
      </c>
      <c r="D2" s="47" t="s">
        <v>777</v>
      </c>
      <c r="E2" s="57" t="s">
        <v>798</v>
      </c>
      <c r="F2" s="66" t="s">
        <v>489</v>
      </c>
      <c r="G2" s="66" t="s">
        <v>71</v>
      </c>
      <c r="I2" s="58" t="s">
        <v>1576</v>
      </c>
      <c r="J2" s="50" t="str">
        <f>IFERROR(VLOOKUP(F2,'Ciudad tablero'!A:B,2,0),0)</f>
        <v>SIBATE CUNDINAMARCA</v>
      </c>
      <c r="K2" s="50">
        <f>IFERROR(VLOOKUP(J2,'Ciudad tablero'!B:C,2,0),0)</f>
        <v>25740000</v>
      </c>
      <c r="L2" s="50" t="str">
        <f>IFERROR(VLOOKUP(G2,'Ciudad tablero'!A:B,2,0),0)</f>
        <v>BOGOTA BOGOTA D. C.</v>
      </c>
      <c r="M2" s="50">
        <f>IFERROR(VLOOKUP(L2,'Ciudad tablero'!B:C,2,0),0)</f>
        <v>11001000</v>
      </c>
      <c r="N2" s="47" t="str">
        <f>+A2</f>
        <v>AIR LIQUIDE SIBATE</v>
      </c>
    </row>
    <row r="3" spans="1:14" hidden="1">
      <c r="A3" s="47" t="s">
        <v>650</v>
      </c>
      <c r="B3" s="46" t="s">
        <v>650</v>
      </c>
      <c r="C3" s="56" t="s">
        <v>1577</v>
      </c>
      <c r="D3" s="47" t="s">
        <v>1578</v>
      </c>
      <c r="E3" s="57" t="s">
        <v>1579</v>
      </c>
      <c r="F3" s="66" t="s">
        <v>98</v>
      </c>
      <c r="G3" s="66" t="s">
        <v>95</v>
      </c>
      <c r="I3" s="58" t="s">
        <v>1580</v>
      </c>
      <c r="J3" s="50" t="str">
        <f>IFERROR(VLOOKUP(F3,'Ciudad tablero'!A:B,2,0),0)</f>
        <v>CALOTO CAUCA</v>
      </c>
      <c r="K3" s="50">
        <f>IFERROR(VLOOKUP(J3,'Ciudad tablero'!B:C,2,0),0)</f>
        <v>19142000</v>
      </c>
      <c r="L3" s="50" t="str">
        <f>IFERROR(VLOOKUP(G3,'Ciudad tablero'!A:B,2,0),0)</f>
        <v>CALI VALLE DEL CAUCA</v>
      </c>
      <c r="M3" s="50">
        <f>IFERROR(VLOOKUP(L3,'Ciudad tablero'!B:C,2,0),0)</f>
        <v>76001000</v>
      </c>
      <c r="N3" s="47" t="str">
        <f t="shared" ref="N3:N66" si="0">+A3</f>
        <v>CALOTO-NGB</v>
      </c>
    </row>
    <row r="4" spans="1:14" hidden="1">
      <c r="A4" s="47" t="s">
        <v>689</v>
      </c>
      <c r="B4" s="46" t="s">
        <v>689</v>
      </c>
      <c r="C4" s="56" t="s">
        <v>1581</v>
      </c>
      <c r="D4" s="47" t="s">
        <v>1582</v>
      </c>
      <c r="E4" s="57" t="s">
        <v>1031</v>
      </c>
      <c r="F4" s="66" t="s">
        <v>14</v>
      </c>
      <c r="G4" s="66" t="s">
        <v>61</v>
      </c>
      <c r="I4" s="58" t="s">
        <v>1583</v>
      </c>
      <c r="J4" s="50" t="str">
        <f>IFERROR(VLOOKUP(F4,'Ciudad tablero'!A:B,2,0),0)</f>
        <v>AGUACHICA CESAR</v>
      </c>
      <c r="K4" s="50">
        <f>IFERROR(VLOOKUP(J4,'Ciudad tablero'!B:C,2,0),0)</f>
        <v>20011000</v>
      </c>
      <c r="L4" s="50" t="str">
        <f>IFERROR(VLOOKUP(G4,'Ciudad tablero'!A:B,2,0),0)</f>
        <v>BARRANCABERMEJA SANTANDER</v>
      </c>
      <c r="M4" s="50">
        <f>IFERROR(VLOOKUP(L4,'Ciudad tablero'!B:C,2,0),0)</f>
        <v>68081000</v>
      </c>
      <c r="N4" s="47" t="str">
        <f t="shared" si="0"/>
        <v>CEDI AGUACHICA</v>
      </c>
    </row>
    <row r="5" spans="1:14" hidden="1">
      <c r="A5" s="47" t="s">
        <v>690</v>
      </c>
      <c r="B5" s="46" t="s">
        <v>690</v>
      </c>
      <c r="C5" s="56" t="s">
        <v>1584</v>
      </c>
      <c r="D5" s="47" t="s">
        <v>1578</v>
      </c>
      <c r="E5" s="57" t="s">
        <v>1585</v>
      </c>
      <c r="F5" s="66" t="s">
        <v>1586</v>
      </c>
      <c r="G5" s="66" t="s">
        <v>315</v>
      </c>
      <c r="I5" s="58" t="s">
        <v>1587</v>
      </c>
      <c r="J5" s="50">
        <f>IFERROR(VLOOKUP(F5,'Ciudad tablero'!A:B,2,0),0)</f>
        <v>0</v>
      </c>
      <c r="K5" s="50">
        <f>IFERROR(VLOOKUP(J5,'Ciudad tablero'!B:C,2,0),0)</f>
        <v>0</v>
      </c>
      <c r="L5" s="50" t="str">
        <f>IFERROR(VLOOKUP(G5,'Ciudad tablero'!A:B,2,0),0)</f>
        <v>MANIZALES CALDAS</v>
      </c>
      <c r="M5" s="50">
        <f>IFERROR(VLOOKUP(L5,'Ciudad tablero'!B:C,2,0),0)</f>
        <v>17001000</v>
      </c>
      <c r="N5" s="47" t="str">
        <f t="shared" si="0"/>
        <v>CEDI ANSERMA</v>
      </c>
    </row>
    <row r="6" spans="1:14" hidden="1">
      <c r="A6" s="47" t="s">
        <v>691</v>
      </c>
      <c r="B6" s="46" t="s">
        <v>691</v>
      </c>
      <c r="C6" s="56" t="s">
        <v>1588</v>
      </c>
      <c r="D6" s="47" t="s">
        <v>1057</v>
      </c>
      <c r="E6" s="57" t="s">
        <v>1589</v>
      </c>
      <c r="F6" s="66" t="s">
        <v>36</v>
      </c>
      <c r="G6" s="66" t="s">
        <v>470</v>
      </c>
      <c r="I6" s="58" t="s">
        <v>1590</v>
      </c>
      <c r="J6" s="50" t="str">
        <f>IFERROR(VLOOKUP(F6,'Ciudad tablero'!A:B,2,0),0)</f>
        <v>ARACATACA MAGDALENA</v>
      </c>
      <c r="K6" s="50">
        <f>IFERROR(VLOOKUP(J6,'Ciudad tablero'!B:C,2,0),0)</f>
        <v>47053000</v>
      </c>
      <c r="L6" s="50" t="str">
        <f>IFERROR(VLOOKUP(G6,'Ciudad tablero'!A:B,2,0),0)</f>
        <v>SANTA MARTA MAGDALENA</v>
      </c>
      <c r="M6" s="50">
        <f>IFERROR(VLOOKUP(L6,'Ciudad tablero'!B:C,2,0),0)</f>
        <v>47001000</v>
      </c>
      <c r="N6" s="47" t="str">
        <f t="shared" si="0"/>
        <v>CEDI ARACATACA</v>
      </c>
    </row>
    <row r="7" spans="1:14" hidden="1">
      <c r="A7" s="47" t="s">
        <v>659</v>
      </c>
      <c r="B7" s="46" t="s">
        <v>659</v>
      </c>
      <c r="C7" s="56" t="s">
        <v>1591</v>
      </c>
      <c r="D7" s="47" t="s">
        <v>1578</v>
      </c>
      <c r="E7" s="57" t="s">
        <v>49</v>
      </c>
      <c r="F7" s="66" t="s">
        <v>49</v>
      </c>
      <c r="G7" s="66" t="s">
        <v>371</v>
      </c>
      <c r="I7" s="58" t="s">
        <v>1592</v>
      </c>
      <c r="J7" s="50" t="str">
        <f>IFERROR(VLOOKUP(F7,'Ciudad tablero'!A:B,2,0),0)</f>
        <v>ARMENIA QUINDIO</v>
      </c>
      <c r="K7" s="50">
        <f>IFERROR(VLOOKUP(J7,'Ciudad tablero'!B:C,2,0),0)</f>
        <v>63001000</v>
      </c>
      <c r="L7" s="50" t="str">
        <f>IFERROR(VLOOKUP(G7,'Ciudad tablero'!A:B,2,0),0)</f>
        <v>PEREIRA RISARALDA</v>
      </c>
      <c r="M7" s="50">
        <f>IFERROR(VLOOKUP(L7,'Ciudad tablero'!B:C,2,0),0)</f>
        <v>66001000</v>
      </c>
      <c r="N7" s="47" t="str">
        <f t="shared" si="0"/>
        <v>CEDI ARMENIA</v>
      </c>
    </row>
    <row r="8" spans="1:14" hidden="1">
      <c r="A8" s="47" t="s">
        <v>692</v>
      </c>
      <c r="B8" s="46" t="s">
        <v>692</v>
      </c>
      <c r="C8" s="56" t="s">
        <v>1593</v>
      </c>
      <c r="D8" s="47" t="s">
        <v>1582</v>
      </c>
      <c r="E8" s="57" t="s">
        <v>1594</v>
      </c>
      <c r="F8" s="66" t="s">
        <v>59</v>
      </c>
      <c r="G8" s="66" t="s">
        <v>155</v>
      </c>
      <c r="I8" s="58" t="s">
        <v>1595</v>
      </c>
      <c r="J8" s="50" t="str">
        <f>IFERROR(VLOOKUP(F8,'Ciudad tablero'!A:B,2,0),0)</f>
        <v>BARBOSA SANTANDER</v>
      </c>
      <c r="K8" s="50">
        <f>IFERROR(VLOOKUP(J8,'Ciudad tablero'!B:C,2,0),0)</f>
        <v>68077000</v>
      </c>
      <c r="L8" s="50" t="str">
        <f>IFERROR(VLOOKUP(G8,'Ciudad tablero'!A:B,2,0),0)</f>
        <v>DUITAMA BOYACA</v>
      </c>
      <c r="M8" s="50">
        <f>IFERROR(VLOOKUP(L8,'Ciudad tablero'!B:C,2,0),0)</f>
        <v>15238000</v>
      </c>
      <c r="N8" s="47" t="str">
        <f t="shared" si="0"/>
        <v>CEDI BARBOSA</v>
      </c>
    </row>
    <row r="9" spans="1:14" hidden="1">
      <c r="A9" s="47" t="s">
        <v>693</v>
      </c>
      <c r="B9" s="46" t="s">
        <v>693</v>
      </c>
      <c r="C9" s="56" t="s">
        <v>1596</v>
      </c>
      <c r="D9" s="47" t="s">
        <v>1057</v>
      </c>
      <c r="E9" s="57" t="s">
        <v>1597</v>
      </c>
      <c r="F9" s="66" t="s">
        <v>76</v>
      </c>
      <c r="G9" s="66" t="s">
        <v>470</v>
      </c>
      <c r="I9" s="58" t="s">
        <v>1598</v>
      </c>
      <c r="J9" s="50" t="str">
        <f>IFERROR(VLOOKUP(F9,'Ciudad tablero'!A:B,2,0),0)</f>
        <v>BOSCONIA CESAR</v>
      </c>
      <c r="K9" s="50">
        <f>IFERROR(VLOOKUP(J9,'Ciudad tablero'!B:C,2,0),0)</f>
        <v>20060000</v>
      </c>
      <c r="L9" s="50" t="str">
        <f>IFERROR(VLOOKUP(G9,'Ciudad tablero'!A:B,2,0),0)</f>
        <v>SANTA MARTA MAGDALENA</v>
      </c>
      <c r="M9" s="50">
        <f>IFERROR(VLOOKUP(L9,'Ciudad tablero'!B:C,2,0),0)</f>
        <v>47001000</v>
      </c>
      <c r="N9" s="47" t="str">
        <f t="shared" si="0"/>
        <v>CEDI BOSCONIA</v>
      </c>
    </row>
    <row r="10" spans="1:14" hidden="1">
      <c r="A10" s="47" t="s">
        <v>694</v>
      </c>
      <c r="B10" s="46" t="s">
        <v>694</v>
      </c>
      <c r="C10" s="56" t="s">
        <v>1599</v>
      </c>
      <c r="D10" s="47" t="s">
        <v>1578</v>
      </c>
      <c r="E10" s="57" t="s">
        <v>80</v>
      </c>
      <c r="F10" s="66" t="s">
        <v>80</v>
      </c>
      <c r="G10" s="66" t="s">
        <v>80</v>
      </c>
      <c r="I10" s="58" t="s">
        <v>1600</v>
      </c>
      <c r="J10" s="50" t="str">
        <f>IFERROR(VLOOKUP(F10,'Ciudad tablero'!A:B,2,0),0)</f>
        <v>BUENAVENTURA VALLE DEL CAUCA</v>
      </c>
      <c r="K10" s="50">
        <f>IFERROR(VLOOKUP(J10,'Ciudad tablero'!B:C,2,0),0)</f>
        <v>76109000</v>
      </c>
      <c r="L10" s="50" t="str">
        <f>IFERROR(VLOOKUP(G10,'Ciudad tablero'!A:B,2,0),0)</f>
        <v>BUENAVENTURA VALLE DEL CAUCA</v>
      </c>
      <c r="M10" s="50">
        <f>IFERROR(VLOOKUP(L10,'Ciudad tablero'!B:C,2,0),0)</f>
        <v>76109000</v>
      </c>
      <c r="N10" s="47" t="str">
        <f t="shared" si="0"/>
        <v>CEDI BUENAVENTURA</v>
      </c>
    </row>
    <row r="11" spans="1:14" hidden="1">
      <c r="A11" s="47" t="s">
        <v>683</v>
      </c>
      <c r="B11" s="46" t="s">
        <v>683</v>
      </c>
      <c r="C11" s="56" t="s">
        <v>1601</v>
      </c>
      <c r="D11" s="47" t="s">
        <v>1578</v>
      </c>
      <c r="E11" s="57" t="s">
        <v>83</v>
      </c>
      <c r="F11" s="66" t="s">
        <v>217</v>
      </c>
      <c r="G11" s="66" t="s">
        <v>95</v>
      </c>
      <c r="I11" s="58" t="s">
        <v>83</v>
      </c>
      <c r="J11" s="50" t="str">
        <f>IFERROR(VLOOKUP(F11,'Ciudad tablero'!A:B,2,0),0)</f>
        <v>GUADALAJARA DE BUGA VALLE DEL CAUCA</v>
      </c>
      <c r="K11" s="50">
        <f>IFERROR(VLOOKUP(J11,'Ciudad tablero'!B:C,2,0),0)</f>
        <v>76111000</v>
      </c>
      <c r="L11" s="50" t="str">
        <f>IFERROR(VLOOKUP(G11,'Ciudad tablero'!A:B,2,0),0)</f>
        <v>CALI VALLE DEL CAUCA</v>
      </c>
      <c r="M11" s="50">
        <f>IFERROR(VLOOKUP(L11,'Ciudad tablero'!B:C,2,0),0)</f>
        <v>76001000</v>
      </c>
      <c r="N11" s="47" t="str">
        <f t="shared" si="0"/>
        <v>CEDI BUGA</v>
      </c>
    </row>
    <row r="12" spans="1:14" hidden="1">
      <c r="A12" s="47" t="s">
        <v>660</v>
      </c>
      <c r="B12" s="46" t="s">
        <v>660</v>
      </c>
      <c r="C12" s="56" t="s">
        <v>799</v>
      </c>
      <c r="D12" s="47" t="s">
        <v>777</v>
      </c>
      <c r="E12" s="57" t="s">
        <v>798</v>
      </c>
      <c r="F12" s="66" t="s">
        <v>519</v>
      </c>
      <c r="G12" s="66" t="s">
        <v>71</v>
      </c>
      <c r="I12" s="58" t="s">
        <v>1602</v>
      </c>
      <c r="J12" s="50" t="str">
        <f>IFERROR(VLOOKUP(F12,'Ciudad tablero'!A:B,2,0),0)</f>
        <v>TENJO CUNDINAMARCA</v>
      </c>
      <c r="K12" s="50">
        <f>IFERROR(VLOOKUP(J12,'Ciudad tablero'!B:C,2,0),0)</f>
        <v>25799000</v>
      </c>
      <c r="L12" s="50" t="str">
        <f>IFERROR(VLOOKUP(G12,'Ciudad tablero'!A:B,2,0),0)</f>
        <v>BOGOTA BOGOTA D. C.</v>
      </c>
      <c r="M12" s="50">
        <f>IFERROR(VLOOKUP(L12,'Ciudad tablero'!B:C,2,0),0)</f>
        <v>11001000</v>
      </c>
      <c r="N12" s="47" t="str">
        <f t="shared" si="0"/>
        <v>CEDI CALLE 80</v>
      </c>
    </row>
    <row r="13" spans="1:14" hidden="1">
      <c r="A13" s="47" t="s">
        <v>695</v>
      </c>
      <c r="B13" s="46" t="s">
        <v>695</v>
      </c>
      <c r="C13" s="56" t="s">
        <v>1603</v>
      </c>
      <c r="D13" s="47" t="s">
        <v>777</v>
      </c>
      <c r="E13" s="57" t="s">
        <v>1604</v>
      </c>
      <c r="F13" s="66" t="s">
        <v>105</v>
      </c>
      <c r="G13" s="66" t="s">
        <v>71</v>
      </c>
      <c r="I13" s="58" t="s">
        <v>1605</v>
      </c>
      <c r="J13" s="50" t="str">
        <f>IFERROR(VLOOKUP(F13,'Ciudad tablero'!A:B,2,0),0)</f>
        <v>CAQUEZA CUNDINAMARCA</v>
      </c>
      <c r="K13" s="50">
        <f>IFERROR(VLOOKUP(J13,'Ciudad tablero'!B:C,2,0),0)</f>
        <v>25151000</v>
      </c>
      <c r="L13" s="50" t="str">
        <f>IFERROR(VLOOKUP(G13,'Ciudad tablero'!A:B,2,0),0)</f>
        <v>BOGOTA BOGOTA D. C.</v>
      </c>
      <c r="M13" s="50">
        <f>IFERROR(VLOOKUP(L13,'Ciudad tablero'!B:C,2,0),0)</f>
        <v>11001000</v>
      </c>
      <c r="N13" s="47" t="str">
        <f t="shared" si="0"/>
        <v>CEDI CAQUEZA</v>
      </c>
    </row>
    <row r="14" spans="1:14" hidden="1">
      <c r="A14" s="47" t="s">
        <v>661</v>
      </c>
      <c r="B14" s="46" t="s">
        <v>661</v>
      </c>
      <c r="C14" s="56" t="s">
        <v>1606</v>
      </c>
      <c r="D14" s="47" t="s">
        <v>1057</v>
      </c>
      <c r="E14" s="57" t="s">
        <v>107</v>
      </c>
      <c r="F14" s="66" t="s">
        <v>107</v>
      </c>
      <c r="G14" s="66" t="s">
        <v>107</v>
      </c>
      <c r="I14" s="58" t="s">
        <v>1607</v>
      </c>
      <c r="J14" s="50" t="str">
        <f>IFERROR(VLOOKUP(F14,'Ciudad tablero'!A:B,2,0),0)</f>
        <v>CARTAGENA BOLIVAR</v>
      </c>
      <c r="K14" s="50">
        <f>IFERROR(VLOOKUP(J14,'Ciudad tablero'!B:C,2,0),0)</f>
        <v>13001000</v>
      </c>
      <c r="L14" s="50" t="str">
        <f>IFERROR(VLOOKUP(G14,'Ciudad tablero'!A:B,2,0),0)</f>
        <v>CARTAGENA BOLIVAR</v>
      </c>
      <c r="M14" s="50">
        <f>IFERROR(VLOOKUP(L14,'Ciudad tablero'!B:C,2,0),0)</f>
        <v>13001000</v>
      </c>
      <c r="N14" s="47" t="str">
        <f t="shared" si="0"/>
        <v>CEDI CARTAGENA</v>
      </c>
    </row>
    <row r="15" spans="1:14" hidden="1">
      <c r="A15" s="47" t="s">
        <v>698</v>
      </c>
      <c r="B15" s="46" t="s">
        <v>698</v>
      </c>
      <c r="C15" s="56" t="s">
        <v>1608</v>
      </c>
      <c r="D15" s="47" t="s">
        <v>1057</v>
      </c>
      <c r="E15" s="57" t="s">
        <v>742</v>
      </c>
      <c r="F15" s="66" t="s">
        <v>112</v>
      </c>
      <c r="G15" s="66" t="s">
        <v>333</v>
      </c>
      <c r="I15" s="58" t="s">
        <v>1609</v>
      </c>
      <c r="J15" s="50" t="str">
        <f>IFERROR(VLOOKUP(F15,'Ciudad tablero'!A:B,2,0),0)</f>
        <v>CAUCASIA ANTIOQUIA</v>
      </c>
      <c r="K15" s="50">
        <f>IFERROR(VLOOKUP(J15,'Ciudad tablero'!B:C,2,0),0)</f>
        <v>5154000</v>
      </c>
      <c r="L15" s="50" t="str">
        <f>IFERROR(VLOOKUP(G15,'Ciudad tablero'!A:B,2,0),0)</f>
        <v>MONTERIA CORDOBA</v>
      </c>
      <c r="M15" s="50">
        <f>IFERROR(VLOOKUP(L15,'Ciudad tablero'!B:C,2,0),0)</f>
        <v>23001000</v>
      </c>
      <c r="N15" s="47" t="str">
        <f t="shared" si="0"/>
        <v>CEDI CAUCASIA</v>
      </c>
    </row>
    <row r="16" spans="1:14">
      <c r="A16" s="47" t="s">
        <v>699</v>
      </c>
      <c r="B16" s="46" t="s">
        <v>699</v>
      </c>
      <c r="C16" s="56" t="s">
        <v>1459</v>
      </c>
      <c r="D16" s="47" t="s">
        <v>724</v>
      </c>
      <c r="E16" s="57" t="s">
        <v>1610</v>
      </c>
      <c r="F16" s="66" t="s">
        <v>118</v>
      </c>
      <c r="G16" s="66" t="s">
        <v>321</v>
      </c>
      <c r="I16" s="58" t="s">
        <v>1611</v>
      </c>
      <c r="J16" s="50" t="str">
        <f>IFERROR(VLOOKUP(F16,'Ciudad tablero'!A:B,2,0),0)</f>
        <v>CHIGORODO ANTIOQUIA</v>
      </c>
      <c r="K16" s="50">
        <f>IFERROR(VLOOKUP(J16,'Ciudad tablero'!B:C,2,0),0)</f>
        <v>5172000</v>
      </c>
      <c r="L16" s="50" t="str">
        <f>IFERROR(VLOOKUP(G16,'Ciudad tablero'!A:B,2,0),0)</f>
        <v>MEDELLIN ANTIOQUIA</v>
      </c>
      <c r="M16" s="50">
        <f>IFERROR(VLOOKUP(L16,'Ciudad tablero'!B:C,2,0),0)</f>
        <v>5001000</v>
      </c>
      <c r="N16" s="47" t="str">
        <f t="shared" si="0"/>
        <v>CEDI CHIGORODO</v>
      </c>
    </row>
    <row r="17" spans="1:14" hidden="1">
      <c r="A17" s="47" t="s">
        <v>700</v>
      </c>
      <c r="B17" s="46" t="s">
        <v>700</v>
      </c>
      <c r="C17" s="56" t="s">
        <v>1612</v>
      </c>
      <c r="D17" s="47" t="s">
        <v>1582</v>
      </c>
      <c r="E17" s="57" t="s">
        <v>1613</v>
      </c>
      <c r="F17" s="66" t="s">
        <v>121</v>
      </c>
      <c r="G17" s="66" t="s">
        <v>155</v>
      </c>
      <c r="I17" s="58" t="s">
        <v>1614</v>
      </c>
      <c r="J17" s="50" t="str">
        <f>IFERROR(VLOOKUP(F17,'Ciudad tablero'!A:B,2,0),0)</f>
        <v>CHIQUINQUIRA BOYACA</v>
      </c>
      <c r="K17" s="50">
        <f>IFERROR(VLOOKUP(J17,'Ciudad tablero'!B:C,2,0),0)</f>
        <v>15176000</v>
      </c>
      <c r="L17" s="50" t="str">
        <f>IFERROR(VLOOKUP(G17,'Ciudad tablero'!A:B,2,0),0)</f>
        <v>DUITAMA BOYACA</v>
      </c>
      <c r="M17" s="50">
        <f>IFERROR(VLOOKUP(L17,'Ciudad tablero'!B:C,2,0),0)</f>
        <v>15238000</v>
      </c>
      <c r="N17" s="47" t="str">
        <f t="shared" si="0"/>
        <v>CEDI CHIQUINQUIRA</v>
      </c>
    </row>
    <row r="18" spans="1:14" hidden="1">
      <c r="A18" s="47" t="s">
        <v>701</v>
      </c>
      <c r="B18" s="46" t="s">
        <v>701</v>
      </c>
      <c r="C18" s="56" t="s">
        <v>1615</v>
      </c>
      <c r="D18" s="47" t="s">
        <v>1582</v>
      </c>
      <c r="E18" s="57" t="s">
        <v>1616</v>
      </c>
      <c r="F18" s="66" t="s">
        <v>160</v>
      </c>
      <c r="G18" s="66" t="s">
        <v>554</v>
      </c>
      <c r="I18" s="58" t="s">
        <v>1617</v>
      </c>
      <c r="J18" s="50" t="str">
        <f>IFERROR(VLOOKUP(F18,'Ciudad tablero'!A:B,2,0),0)</f>
        <v>EL BANCO MAGDALENA</v>
      </c>
      <c r="K18" s="50">
        <f>IFERROR(VLOOKUP(J18,'Ciudad tablero'!B:C,2,0),0)</f>
        <v>47245000</v>
      </c>
      <c r="L18" s="50" t="str">
        <f>IFERROR(VLOOKUP(G18,'Ciudad tablero'!A:B,2,0),0)</f>
        <v>VALLEDUPAR CESAR</v>
      </c>
      <c r="M18" s="50">
        <f>IFERROR(VLOOKUP(L18,'Ciudad tablero'!B:C,2,0),0)</f>
        <v>20001000</v>
      </c>
      <c r="N18" s="47" t="str">
        <f t="shared" si="0"/>
        <v>CEDI EL BANCO MAGDALENA</v>
      </c>
    </row>
    <row r="19" spans="1:14" hidden="1">
      <c r="A19" s="47" t="s">
        <v>702</v>
      </c>
      <c r="B19" s="46" t="s">
        <v>702</v>
      </c>
      <c r="C19" s="56" t="s">
        <v>1618</v>
      </c>
      <c r="D19" s="47" t="s">
        <v>777</v>
      </c>
      <c r="E19" s="57" t="s">
        <v>183</v>
      </c>
      <c r="F19" s="66" t="s">
        <v>183</v>
      </c>
      <c r="G19" s="66" t="s">
        <v>340</v>
      </c>
      <c r="I19" s="58" t="s">
        <v>1619</v>
      </c>
      <c r="J19" s="50" t="str">
        <f>IFERROR(VLOOKUP(F19,'Ciudad tablero'!A:B,2,0),0)</f>
        <v>FLORENCIA CAQUETA</v>
      </c>
      <c r="K19" s="50">
        <f>IFERROR(VLOOKUP(J19,'Ciudad tablero'!B:C,2,0),0)</f>
        <v>18001000</v>
      </c>
      <c r="L19" s="50" t="str">
        <f>IFERROR(VLOOKUP(G19,'Ciudad tablero'!A:B,2,0),0)</f>
        <v>NEIVA HUILA</v>
      </c>
      <c r="M19" s="50">
        <f>IFERROR(VLOOKUP(L19,'Ciudad tablero'!B:C,2,0),0)</f>
        <v>41001000</v>
      </c>
      <c r="N19" s="47" t="str">
        <f t="shared" si="0"/>
        <v>CEDI FLORENCIA</v>
      </c>
    </row>
    <row r="20" spans="1:14" hidden="1">
      <c r="A20" s="47" t="s">
        <v>703</v>
      </c>
      <c r="B20" s="46" t="s">
        <v>703</v>
      </c>
      <c r="C20" s="56" t="s">
        <v>1620</v>
      </c>
      <c r="D20" s="47" t="s">
        <v>1057</v>
      </c>
      <c r="E20" s="57" t="s">
        <v>1621</v>
      </c>
      <c r="F20" s="66" t="s">
        <v>189</v>
      </c>
      <c r="G20" s="66" t="s">
        <v>554</v>
      </c>
      <c r="I20" s="58" t="s">
        <v>1622</v>
      </c>
      <c r="J20" s="50" t="str">
        <f>IFERROR(VLOOKUP(F20,'Ciudad tablero'!A:B,2,0),0)</f>
        <v>FONSECA LA GUAJIRA</v>
      </c>
      <c r="K20" s="50">
        <f>IFERROR(VLOOKUP(J20,'Ciudad tablero'!B:C,2,0),0)</f>
        <v>44279000</v>
      </c>
      <c r="L20" s="50" t="str">
        <f>IFERROR(VLOOKUP(G20,'Ciudad tablero'!A:B,2,0),0)</f>
        <v>VALLEDUPAR CESAR</v>
      </c>
      <c r="M20" s="50">
        <f>IFERROR(VLOOKUP(L20,'Ciudad tablero'!B:C,2,0),0)</f>
        <v>20001000</v>
      </c>
      <c r="N20" s="47" t="str">
        <f t="shared" si="0"/>
        <v>CEDI FONSECA</v>
      </c>
    </row>
    <row r="21" spans="1:14" hidden="1">
      <c r="A21" s="73" t="s">
        <v>677</v>
      </c>
      <c r="B21" s="46" t="s">
        <v>1007</v>
      </c>
      <c r="C21" s="56" t="s">
        <v>1623</v>
      </c>
      <c r="D21" s="47" t="s">
        <v>777</v>
      </c>
      <c r="E21" s="57" t="s">
        <v>1624</v>
      </c>
      <c r="F21" s="66" t="s">
        <v>196</v>
      </c>
      <c r="G21" s="66" t="s">
        <v>71</v>
      </c>
      <c r="I21" s="58" t="s">
        <v>1625</v>
      </c>
      <c r="J21" s="50" t="str">
        <f>IFERROR(VLOOKUP(F21,'Ciudad tablero'!A:B,2,0),0)</f>
        <v>FUSAGASUGA CUNDINAMARCA</v>
      </c>
      <c r="K21" s="50">
        <f>IFERROR(VLOOKUP(J21,'Ciudad tablero'!B:C,2,0),0)</f>
        <v>25290000</v>
      </c>
      <c r="L21" s="50" t="str">
        <f>IFERROR(VLOOKUP(G21,'Ciudad tablero'!A:B,2,0),0)</f>
        <v>BOGOTA BOGOTA D. C.</v>
      </c>
      <c r="M21" s="50">
        <f>IFERROR(VLOOKUP(L21,'Ciudad tablero'!B:C,2,0),0)</f>
        <v>11001000</v>
      </c>
      <c r="N21" s="47" t="str">
        <f t="shared" si="0"/>
        <v>CEDI FUSA_</v>
      </c>
    </row>
    <row r="22" spans="1:14" hidden="1">
      <c r="A22" s="47" t="s">
        <v>704</v>
      </c>
      <c r="B22" s="46" t="s">
        <v>704</v>
      </c>
      <c r="C22" s="56" t="s">
        <v>1626</v>
      </c>
      <c r="D22" s="47" t="s">
        <v>777</v>
      </c>
      <c r="E22" s="57" t="s">
        <v>1627</v>
      </c>
      <c r="F22" s="66" t="s">
        <v>203</v>
      </c>
      <c r="G22" s="66" t="s">
        <v>340</v>
      </c>
      <c r="I22" s="58" t="s">
        <v>1628</v>
      </c>
      <c r="J22" s="50" t="str">
        <f>IFERROR(VLOOKUP(F22,'Ciudad tablero'!A:B,2,0),0)</f>
        <v>GARZON HUILA</v>
      </c>
      <c r="K22" s="50">
        <f>IFERROR(VLOOKUP(J22,'Ciudad tablero'!B:C,2,0),0)</f>
        <v>41298000</v>
      </c>
      <c r="L22" s="50" t="str">
        <f>IFERROR(VLOOKUP(G22,'Ciudad tablero'!A:B,2,0),0)</f>
        <v>NEIVA HUILA</v>
      </c>
      <c r="M22" s="50">
        <f>IFERROR(VLOOKUP(L22,'Ciudad tablero'!B:C,2,0),0)</f>
        <v>41001000</v>
      </c>
      <c r="N22" s="47" t="str">
        <f t="shared" si="0"/>
        <v>CEDI GARZON</v>
      </c>
    </row>
    <row r="23" spans="1:14" hidden="1">
      <c r="A23" s="47" t="s">
        <v>705</v>
      </c>
      <c r="B23" s="46" t="s">
        <v>705</v>
      </c>
      <c r="C23" s="56" t="s">
        <v>1629</v>
      </c>
      <c r="D23" s="47" t="s">
        <v>777</v>
      </c>
      <c r="E23" s="57" t="s">
        <v>1630</v>
      </c>
      <c r="F23" s="66" t="s">
        <v>211</v>
      </c>
      <c r="G23" s="66" t="s">
        <v>572</v>
      </c>
      <c r="I23" s="58" t="s">
        <v>1631</v>
      </c>
      <c r="J23" s="50" t="str">
        <f>IFERROR(VLOOKUP(F23,'Ciudad tablero'!A:B,2,0),0)</f>
        <v>GRANADA META</v>
      </c>
      <c r="K23" s="50">
        <f>IFERROR(VLOOKUP(J23,'Ciudad tablero'!B:C,2,0),0)</f>
        <v>50313000</v>
      </c>
      <c r="L23" s="50" t="str">
        <f>IFERROR(VLOOKUP(G23,'Ciudad tablero'!A:B,2,0),0)</f>
        <v>VILLAVICENCIO META</v>
      </c>
      <c r="M23" s="50">
        <f>IFERROR(VLOOKUP(L23,'Ciudad tablero'!B:C,2,0),0)</f>
        <v>50001000</v>
      </c>
      <c r="N23" s="47" t="str">
        <f t="shared" si="0"/>
        <v>CEDI GRANADA</v>
      </c>
    </row>
    <row r="24" spans="1:14" hidden="1">
      <c r="A24" s="47" t="s">
        <v>706</v>
      </c>
      <c r="B24" s="46" t="s">
        <v>706</v>
      </c>
      <c r="C24" s="56" t="s">
        <v>1632</v>
      </c>
      <c r="D24" s="47" t="s">
        <v>777</v>
      </c>
      <c r="E24" s="57" t="s">
        <v>1633</v>
      </c>
      <c r="F24" s="66" t="s">
        <v>247</v>
      </c>
      <c r="G24" s="66" t="s">
        <v>71</v>
      </c>
      <c r="I24" s="58" t="s">
        <v>1634</v>
      </c>
      <c r="J24" s="50" t="str">
        <f>IFERROR(VLOOKUP(F24,'Ciudad tablero'!A:B,2,0),0)</f>
        <v>GUATEQUE BOYACA</v>
      </c>
      <c r="K24" s="50">
        <f>IFERROR(VLOOKUP(J24,'Ciudad tablero'!B:C,2,0),0)</f>
        <v>15322000</v>
      </c>
      <c r="L24" s="50" t="str">
        <f>IFERROR(VLOOKUP(G24,'Ciudad tablero'!A:B,2,0),0)</f>
        <v>BOGOTA BOGOTA D. C.</v>
      </c>
      <c r="M24" s="50">
        <f>IFERROR(VLOOKUP(L24,'Ciudad tablero'!B:C,2,0),0)</f>
        <v>11001000</v>
      </c>
      <c r="N24" s="47" t="str">
        <f t="shared" si="0"/>
        <v>CEDI GUATEQUE</v>
      </c>
    </row>
    <row r="25" spans="1:14" hidden="1">
      <c r="A25" s="47" t="s">
        <v>707</v>
      </c>
      <c r="B25" s="46" t="s">
        <v>707</v>
      </c>
      <c r="C25" s="56" t="s">
        <v>1635</v>
      </c>
      <c r="D25" s="47" t="s">
        <v>1578</v>
      </c>
      <c r="E25" s="57" t="s">
        <v>816</v>
      </c>
      <c r="F25" s="66" t="s">
        <v>254</v>
      </c>
      <c r="G25" s="66" t="s">
        <v>365</v>
      </c>
      <c r="I25" s="58" t="s">
        <v>1636</v>
      </c>
      <c r="J25" s="50" t="str">
        <f>IFERROR(VLOOKUP(F25,'Ciudad tablero'!A:B,2,0),0)</f>
        <v>IPIALES NARINO</v>
      </c>
      <c r="K25" s="50">
        <f>IFERROR(VLOOKUP(J25,'Ciudad tablero'!B:C,2,0),0)</f>
        <v>52356000</v>
      </c>
      <c r="L25" s="50" t="str">
        <f>IFERROR(VLOOKUP(G25,'Ciudad tablero'!A:B,2,0),0)</f>
        <v>PASTO NARINO</v>
      </c>
      <c r="M25" s="50">
        <f>IFERROR(VLOOKUP(L25,'Ciudad tablero'!B:C,2,0),0)</f>
        <v>52001000</v>
      </c>
      <c r="N25" s="47" t="str">
        <f t="shared" si="0"/>
        <v>CEDI IPIALES</v>
      </c>
    </row>
    <row r="26" spans="1:14" hidden="1">
      <c r="A26" s="47" t="s">
        <v>655</v>
      </c>
      <c r="B26" s="46" t="s">
        <v>655</v>
      </c>
      <c r="C26" s="56" t="s">
        <v>1637</v>
      </c>
      <c r="D26" s="47" t="s">
        <v>724</v>
      </c>
      <c r="E26" s="57" t="s">
        <v>321</v>
      </c>
      <c r="F26" s="66" t="s">
        <v>256</v>
      </c>
      <c r="G26" s="66" t="s">
        <v>321</v>
      </c>
      <c r="I26" s="58" t="s">
        <v>1638</v>
      </c>
      <c r="J26" s="50" t="str">
        <f>IFERROR(VLOOKUP(F26,'Ciudad tablero'!A:B,2,0),0)</f>
        <v>ITAGUI ANTIOQUIA</v>
      </c>
      <c r="K26" s="50">
        <f>IFERROR(VLOOKUP(J26,'Ciudad tablero'!B:C,2,0),0)</f>
        <v>5360000</v>
      </c>
      <c r="L26" s="50" t="str">
        <f>IFERROR(VLOOKUP(G26,'Ciudad tablero'!A:B,2,0),0)</f>
        <v>MEDELLIN ANTIOQUIA</v>
      </c>
      <c r="M26" s="50">
        <f>IFERROR(VLOOKUP(L26,'Ciudad tablero'!B:C,2,0),0)</f>
        <v>5001000</v>
      </c>
      <c r="N26" s="47" t="str">
        <f t="shared" si="0"/>
        <v>CEDI ITAGUI</v>
      </c>
    </row>
    <row r="27" spans="1:14" hidden="1">
      <c r="A27" s="47" t="s">
        <v>708</v>
      </c>
      <c r="B27" s="46" t="s">
        <v>708</v>
      </c>
      <c r="C27" s="56" t="s">
        <v>1639</v>
      </c>
      <c r="D27" s="47" t="s">
        <v>1578</v>
      </c>
      <c r="E27" s="57" t="s">
        <v>941</v>
      </c>
      <c r="F27" s="66" t="s">
        <v>258</v>
      </c>
      <c r="G27" s="66" t="s">
        <v>95</v>
      </c>
      <c r="I27" s="58" t="s">
        <v>1640</v>
      </c>
      <c r="J27" s="50" t="str">
        <f>IFERROR(VLOOKUP(F27,'Ciudad tablero'!A:B,2,0),0)</f>
        <v>JAMUNDI VALLE DEL CAUCA</v>
      </c>
      <c r="K27" s="50">
        <f>IFERROR(VLOOKUP(J27,'Ciudad tablero'!B:C,2,0),0)</f>
        <v>76364000</v>
      </c>
      <c r="L27" s="50" t="str">
        <f>IFERROR(VLOOKUP(G27,'Ciudad tablero'!A:B,2,0),0)</f>
        <v>CALI VALLE DEL CAUCA</v>
      </c>
      <c r="M27" s="50">
        <f>IFERROR(VLOOKUP(L27,'Ciudad tablero'!B:C,2,0),0)</f>
        <v>76001000</v>
      </c>
      <c r="N27" s="47" t="str">
        <f t="shared" si="0"/>
        <v>CEDI JAMUNDI</v>
      </c>
    </row>
    <row r="28" spans="1:14" hidden="1">
      <c r="A28" s="47" t="s">
        <v>709</v>
      </c>
      <c r="B28" s="46" t="s">
        <v>709</v>
      </c>
      <c r="C28" s="56" t="s">
        <v>1641</v>
      </c>
      <c r="D28" s="47" t="s">
        <v>777</v>
      </c>
      <c r="E28" s="57" t="s">
        <v>269</v>
      </c>
      <c r="F28" s="66" t="s">
        <v>269</v>
      </c>
      <c r="G28" s="66" t="s">
        <v>71</v>
      </c>
      <c r="I28" s="58" t="s">
        <v>1642</v>
      </c>
      <c r="J28" s="50" t="str">
        <f>IFERROR(VLOOKUP(F28,'Ciudad tablero'!A:B,2,0),0)</f>
        <v>LA DORADA CALDAS</v>
      </c>
      <c r="K28" s="50">
        <f>IFERROR(VLOOKUP(J28,'Ciudad tablero'!B:C,2,0),0)</f>
        <v>17380000</v>
      </c>
      <c r="L28" s="50" t="str">
        <f>IFERROR(VLOOKUP(G28,'Ciudad tablero'!A:B,2,0),0)</f>
        <v>BOGOTA BOGOTA D. C.</v>
      </c>
      <c r="M28" s="50">
        <f>IFERROR(VLOOKUP(L28,'Ciudad tablero'!B:C,2,0),0)</f>
        <v>11001000</v>
      </c>
      <c r="N28" s="47" t="str">
        <f t="shared" si="0"/>
        <v>CEDI LA DORADA</v>
      </c>
    </row>
    <row r="29" spans="1:14" hidden="1">
      <c r="A29" s="47" t="s">
        <v>710</v>
      </c>
      <c r="B29" s="46" t="s">
        <v>710</v>
      </c>
      <c r="C29" s="56" t="s">
        <v>1643</v>
      </c>
      <c r="D29" s="47" t="s">
        <v>777</v>
      </c>
      <c r="E29" s="57" t="s">
        <v>1644</v>
      </c>
      <c r="F29" s="66" t="s">
        <v>281</v>
      </c>
      <c r="G29" s="66" t="s">
        <v>71</v>
      </c>
      <c r="I29" s="58" t="s">
        <v>1645</v>
      </c>
      <c r="J29" s="50" t="str">
        <f>IFERROR(VLOOKUP(F29,'Ciudad tablero'!A:B,2,0),0)</f>
        <v>LA MESA CUNDINAMARCA</v>
      </c>
      <c r="K29" s="50">
        <f>IFERROR(VLOOKUP(J29,'Ciudad tablero'!B:C,2,0),0)</f>
        <v>25386000</v>
      </c>
      <c r="L29" s="50" t="str">
        <f>IFERROR(VLOOKUP(G29,'Ciudad tablero'!A:B,2,0),0)</f>
        <v>BOGOTA BOGOTA D. C.</v>
      </c>
      <c r="M29" s="50">
        <f>IFERROR(VLOOKUP(L29,'Ciudad tablero'!B:C,2,0),0)</f>
        <v>11001000</v>
      </c>
      <c r="N29" s="47" t="str">
        <f t="shared" si="0"/>
        <v>CEDI LA MESA</v>
      </c>
    </row>
    <row r="30" spans="1:14" hidden="1">
      <c r="A30" s="47" t="s">
        <v>663</v>
      </c>
      <c r="B30" s="46" t="s">
        <v>663</v>
      </c>
      <c r="C30" s="56" t="s">
        <v>1646</v>
      </c>
      <c r="D30" s="47" t="s">
        <v>777</v>
      </c>
      <c r="E30" s="57" t="s">
        <v>791</v>
      </c>
      <c r="F30" s="66" t="s">
        <v>309</v>
      </c>
      <c r="G30" s="66" t="s">
        <v>71</v>
      </c>
      <c r="I30" s="58" t="s">
        <v>1647</v>
      </c>
      <c r="J30" s="50" t="str">
        <f>IFERROR(VLOOKUP(F30,'Ciudad tablero'!A:B,2,0),0)</f>
        <v>MADRID CUNDINAMARCA</v>
      </c>
      <c r="K30" s="50">
        <f>IFERROR(VLOOKUP(J30,'Ciudad tablero'!B:C,2,0),0)</f>
        <v>25430000</v>
      </c>
      <c r="L30" s="50" t="str">
        <f>IFERROR(VLOOKUP(G30,'Ciudad tablero'!A:B,2,0),0)</f>
        <v>BOGOTA BOGOTA D. C.</v>
      </c>
      <c r="M30" s="50">
        <f>IFERROR(VLOOKUP(L30,'Ciudad tablero'!B:C,2,0),0)</f>
        <v>11001000</v>
      </c>
      <c r="N30" s="47" t="str">
        <f t="shared" si="0"/>
        <v>CEDI MADRID</v>
      </c>
    </row>
    <row r="31" spans="1:14" hidden="1">
      <c r="A31" s="47" t="s">
        <v>711</v>
      </c>
      <c r="B31" s="46" t="s">
        <v>711</v>
      </c>
      <c r="C31" s="56" t="s">
        <v>1648</v>
      </c>
      <c r="D31" s="47" t="s">
        <v>1057</v>
      </c>
      <c r="E31" s="57" t="s">
        <v>310</v>
      </c>
      <c r="F31" s="66" t="s">
        <v>310</v>
      </c>
      <c r="G31" s="66" t="s">
        <v>494</v>
      </c>
      <c r="I31" s="58" t="s">
        <v>1649</v>
      </c>
      <c r="J31" s="50" t="str">
        <f>IFERROR(VLOOKUP(F31,'Ciudad tablero'!A:B,2,0),0)</f>
        <v>MAGANGUE BOLIVAR</v>
      </c>
      <c r="K31" s="50">
        <f>IFERROR(VLOOKUP(J31,'Ciudad tablero'!B:C,2,0),0)</f>
        <v>13430000</v>
      </c>
      <c r="L31" s="50" t="str">
        <f>IFERROR(VLOOKUP(G31,'Ciudad tablero'!A:B,2,0),0)</f>
        <v>SINCELEJO SUCRE</v>
      </c>
      <c r="M31" s="50">
        <f>IFERROR(VLOOKUP(L31,'Ciudad tablero'!B:C,2,0),0)</f>
        <v>70001000</v>
      </c>
      <c r="N31" s="47" t="str">
        <f t="shared" si="0"/>
        <v>CEDI MAGANGUE</v>
      </c>
    </row>
    <row r="32" spans="1:14" hidden="1">
      <c r="A32" s="47" t="s">
        <v>712</v>
      </c>
      <c r="B32" s="46" t="s">
        <v>712</v>
      </c>
      <c r="C32" s="56" t="s">
        <v>1650</v>
      </c>
      <c r="D32" s="47" t="s">
        <v>1057</v>
      </c>
      <c r="E32" s="57" t="s">
        <v>1053</v>
      </c>
      <c r="F32" s="66" t="s">
        <v>312</v>
      </c>
      <c r="G32" s="66" t="s">
        <v>422</v>
      </c>
      <c r="I32" s="58" t="s">
        <v>1651</v>
      </c>
      <c r="J32" s="50" t="str">
        <f>IFERROR(VLOOKUP(F32,'Ciudad tablero'!A:B,2,0),0)</f>
        <v>MAICAO LA GUAJIRA</v>
      </c>
      <c r="K32" s="50">
        <f>IFERROR(VLOOKUP(J32,'Ciudad tablero'!B:C,2,0),0)</f>
        <v>44430000</v>
      </c>
      <c r="L32" s="50" t="str">
        <f>IFERROR(VLOOKUP(G32,'Ciudad tablero'!A:B,2,0),0)</f>
        <v>RIOHACHA LA GUAJIRA</v>
      </c>
      <c r="M32" s="50">
        <f>IFERROR(VLOOKUP(L32,'Ciudad tablero'!B:C,2,0),0)</f>
        <v>44001000</v>
      </c>
      <c r="N32" s="47" t="str">
        <f t="shared" si="0"/>
        <v>CEDI MAICAO</v>
      </c>
    </row>
    <row r="33" spans="1:14" hidden="1">
      <c r="A33" s="47" t="s">
        <v>665</v>
      </c>
      <c r="B33" s="46" t="s">
        <v>665</v>
      </c>
      <c r="C33" s="56" t="s">
        <v>1652</v>
      </c>
      <c r="D33" s="47" t="s">
        <v>1578</v>
      </c>
      <c r="E33" s="57" t="s">
        <v>315</v>
      </c>
      <c r="F33" s="66" t="s">
        <v>315</v>
      </c>
      <c r="G33" s="66" t="s">
        <v>315</v>
      </c>
      <c r="I33" s="58" t="s">
        <v>1653</v>
      </c>
      <c r="J33" s="50" t="str">
        <f>IFERROR(VLOOKUP(F33,'Ciudad tablero'!A:B,2,0),0)</f>
        <v>MANIZALES CALDAS</v>
      </c>
      <c r="K33" s="50">
        <f>IFERROR(VLOOKUP(J33,'Ciudad tablero'!B:C,2,0),0)</f>
        <v>17001000</v>
      </c>
      <c r="L33" s="50" t="str">
        <f>IFERROR(VLOOKUP(G33,'Ciudad tablero'!A:B,2,0),0)</f>
        <v>MANIZALES CALDAS</v>
      </c>
      <c r="M33" s="50">
        <f>IFERROR(VLOOKUP(L33,'Ciudad tablero'!B:C,2,0),0)</f>
        <v>17001000</v>
      </c>
      <c r="N33" s="47" t="str">
        <f t="shared" si="0"/>
        <v>CEDI MANIZALES</v>
      </c>
    </row>
    <row r="34" spans="1:14" hidden="1">
      <c r="A34" s="47" t="s">
        <v>713</v>
      </c>
      <c r="B34" s="46" t="s">
        <v>713</v>
      </c>
      <c r="C34" s="56" t="s">
        <v>1654</v>
      </c>
      <c r="D34" s="47" t="s">
        <v>724</v>
      </c>
      <c r="E34" s="57" t="s">
        <v>891</v>
      </c>
      <c r="F34" s="66" t="s">
        <v>319</v>
      </c>
      <c r="G34" s="66" t="s">
        <v>252</v>
      </c>
      <c r="I34" s="58" t="s">
        <v>1655</v>
      </c>
      <c r="J34" s="50" t="str">
        <f>IFERROR(VLOOKUP(F34,'Ciudad tablero'!A:B,2,0),0)</f>
        <v>MARIQUITA TOLIMA</v>
      </c>
      <c r="K34" s="50">
        <f>IFERROR(VLOOKUP(J34,'Ciudad tablero'!B:C,2,0),0)</f>
        <v>73443000</v>
      </c>
      <c r="L34" s="50" t="str">
        <f>IFERROR(VLOOKUP(G34,'Ciudad tablero'!A:B,2,0),0)</f>
        <v>IBAGUE TOLIMA</v>
      </c>
      <c r="M34" s="50">
        <f>IFERROR(VLOOKUP(L34,'Ciudad tablero'!B:C,2,0),0)</f>
        <v>73001000</v>
      </c>
      <c r="N34" s="47" t="str">
        <f t="shared" si="0"/>
        <v>CEDI MARIQUITA</v>
      </c>
    </row>
    <row r="35" spans="1:14" hidden="1">
      <c r="A35" s="47" t="s">
        <v>714</v>
      </c>
      <c r="B35" s="46" t="s">
        <v>714</v>
      </c>
      <c r="C35" s="56" t="s">
        <v>1656</v>
      </c>
      <c r="D35" s="47" t="s">
        <v>1582</v>
      </c>
      <c r="E35" s="57" t="s">
        <v>818</v>
      </c>
      <c r="F35" s="66" t="s">
        <v>344</v>
      </c>
      <c r="G35" s="66" t="s">
        <v>554</v>
      </c>
      <c r="I35" s="58" t="s">
        <v>818</v>
      </c>
      <c r="J35" s="50" t="str">
        <f>IFERROR(VLOOKUP(F35,'Ciudad tablero'!A:B,2,0),0)</f>
        <v>OCAÑA NORTE DE SANTANDER</v>
      </c>
      <c r="K35" s="50">
        <f>IFERROR(VLOOKUP(J35,'Ciudad tablero'!B:C,2,0),0)</f>
        <v>54498000</v>
      </c>
      <c r="L35" s="50" t="str">
        <f>IFERROR(VLOOKUP(G35,'Ciudad tablero'!A:B,2,0),0)</f>
        <v>VALLEDUPAR CESAR</v>
      </c>
      <c r="M35" s="50">
        <f>IFERROR(VLOOKUP(L35,'Ciudad tablero'!B:C,2,0),0)</f>
        <v>20001000</v>
      </c>
      <c r="N35" s="47" t="str">
        <f t="shared" si="0"/>
        <v>CEDI OCAÑA</v>
      </c>
    </row>
    <row r="36" spans="1:14" hidden="1">
      <c r="A36" s="47" t="s">
        <v>715</v>
      </c>
      <c r="B36" s="46" t="s">
        <v>715</v>
      </c>
      <c r="C36" s="56" t="s">
        <v>1657</v>
      </c>
      <c r="D36" s="47" t="s">
        <v>1582</v>
      </c>
      <c r="E36" s="57" t="s">
        <v>984</v>
      </c>
      <c r="F36" s="66" t="s">
        <v>361</v>
      </c>
      <c r="G36" s="66" t="s">
        <v>143</v>
      </c>
      <c r="I36" s="58" t="s">
        <v>1658</v>
      </c>
      <c r="J36" s="50" t="str">
        <f>IFERROR(VLOOKUP(F36,'Ciudad tablero'!A:B,2,0),0)</f>
        <v>PAMPLONA NORTE DE SANTANDER</v>
      </c>
      <c r="K36" s="50">
        <f>IFERROR(VLOOKUP(J36,'Ciudad tablero'!B:C,2,0),0)</f>
        <v>54518000</v>
      </c>
      <c r="L36" s="50" t="str">
        <f>IFERROR(VLOOKUP(G36,'Ciudad tablero'!A:B,2,0),0)</f>
        <v>CUCUTA NORTE DE SANTANDER</v>
      </c>
      <c r="M36" s="50">
        <f>IFERROR(VLOOKUP(L36,'Ciudad tablero'!B:C,2,0),0)</f>
        <v>54001000</v>
      </c>
      <c r="N36" s="47" t="str">
        <f t="shared" si="0"/>
        <v>CEDI PAMPLONA</v>
      </c>
    </row>
    <row r="37" spans="1:14" hidden="1">
      <c r="A37" s="47" t="s">
        <v>716</v>
      </c>
      <c r="B37" s="46" t="s">
        <v>716</v>
      </c>
      <c r="C37" s="56" t="s">
        <v>1659</v>
      </c>
      <c r="D37" s="47" t="s">
        <v>1582</v>
      </c>
      <c r="E37" s="57" t="s">
        <v>1232</v>
      </c>
      <c r="F37" s="66" t="s">
        <v>376</v>
      </c>
      <c r="G37" s="66" t="s">
        <v>78</v>
      </c>
      <c r="I37" s="58" t="s">
        <v>1660</v>
      </c>
      <c r="J37" s="50" t="str">
        <f>IFERROR(VLOOKUP(F37,'Ciudad tablero'!A:B,2,0),0)</f>
        <v>PINCHOTE SANTANDER</v>
      </c>
      <c r="K37" s="50">
        <f>IFERROR(VLOOKUP(J37,'Ciudad tablero'!B:C,2,0),0)</f>
        <v>68549000</v>
      </c>
      <c r="L37" s="50" t="str">
        <f>IFERROR(VLOOKUP(G37,'Ciudad tablero'!A:B,2,0),0)</f>
        <v>BUCARAMANGA SANTANDER</v>
      </c>
      <c r="M37" s="50">
        <f>IFERROR(VLOOKUP(L37,'Ciudad tablero'!B:C,2,0),0)</f>
        <v>68001000</v>
      </c>
      <c r="N37" s="47" t="str">
        <f t="shared" si="0"/>
        <v>CEDI PINCHOTE</v>
      </c>
    </row>
    <row r="38" spans="1:14" hidden="1">
      <c r="A38" s="47" t="s">
        <v>717</v>
      </c>
      <c r="B38" s="46" t="s">
        <v>717</v>
      </c>
      <c r="C38" s="56" t="s">
        <v>1661</v>
      </c>
      <c r="D38" s="47" t="s">
        <v>1578</v>
      </c>
      <c r="E38" s="57" t="s">
        <v>1662</v>
      </c>
      <c r="F38" s="66" t="s">
        <v>386</v>
      </c>
      <c r="G38" s="66" t="s">
        <v>95</v>
      </c>
      <c r="I38" s="58" t="s">
        <v>1663</v>
      </c>
      <c r="J38" s="50" t="str">
        <f>IFERROR(VLOOKUP(F38,'Ciudad tablero'!A:B,2,0),0)</f>
        <v>POPAYAN CAUCA</v>
      </c>
      <c r="K38" s="50">
        <f>IFERROR(VLOOKUP(J38,'Ciudad tablero'!B:C,2,0),0)</f>
        <v>19001000</v>
      </c>
      <c r="L38" s="50" t="str">
        <f>IFERROR(VLOOKUP(G38,'Ciudad tablero'!A:B,2,0),0)</f>
        <v>CALI VALLE DEL CAUCA</v>
      </c>
      <c r="M38" s="50">
        <f>IFERROR(VLOOKUP(L38,'Ciudad tablero'!B:C,2,0),0)</f>
        <v>76001000</v>
      </c>
      <c r="N38" s="47" t="str">
        <f t="shared" si="0"/>
        <v>CEDI POPAYAN</v>
      </c>
    </row>
    <row r="39" spans="1:14" hidden="1">
      <c r="A39" s="47" t="s">
        <v>718</v>
      </c>
      <c r="B39" s="46" t="s">
        <v>718</v>
      </c>
      <c r="C39" s="56" t="s">
        <v>1664</v>
      </c>
      <c r="D39" s="47" t="s">
        <v>1582</v>
      </c>
      <c r="E39" s="57" t="s">
        <v>393</v>
      </c>
      <c r="F39" s="66" t="s">
        <v>393</v>
      </c>
      <c r="G39" s="66" t="s">
        <v>321</v>
      </c>
      <c r="I39" s="58" t="s">
        <v>1665</v>
      </c>
      <c r="J39" s="50" t="str">
        <f>IFERROR(VLOOKUP(F39,'Ciudad tablero'!A:B,2,0),0)</f>
        <v>PUERTO BERRIO ANTIOQUIA</v>
      </c>
      <c r="K39" s="50">
        <f>IFERROR(VLOOKUP(J39,'Ciudad tablero'!B:C,2,0),0)</f>
        <v>5579000</v>
      </c>
      <c r="L39" s="50" t="str">
        <f>IFERROR(VLOOKUP(G39,'Ciudad tablero'!A:B,2,0),0)</f>
        <v>MEDELLIN ANTIOQUIA</v>
      </c>
      <c r="M39" s="50">
        <f>IFERROR(VLOOKUP(L39,'Ciudad tablero'!B:C,2,0),0)</f>
        <v>5001000</v>
      </c>
      <c r="N39" s="47" t="str">
        <f t="shared" si="0"/>
        <v>CEDI PUERTO BERRIO</v>
      </c>
    </row>
    <row r="40" spans="1:14" hidden="1">
      <c r="A40" s="47" t="s">
        <v>719</v>
      </c>
      <c r="B40" s="46" t="s">
        <v>719</v>
      </c>
      <c r="C40" s="56" t="s">
        <v>1666</v>
      </c>
      <c r="D40" s="47" t="s">
        <v>777</v>
      </c>
      <c r="E40" s="57" t="s">
        <v>1667</v>
      </c>
      <c r="F40" s="66" t="s">
        <v>416</v>
      </c>
      <c r="G40" s="66" t="s">
        <v>252</v>
      </c>
      <c r="I40" s="58" t="s">
        <v>1668</v>
      </c>
      <c r="J40" s="50" t="str">
        <f>IFERROR(VLOOKUP(F40,'Ciudad tablero'!A:B,2,0),0)</f>
        <v>RICAURTE CUNDINAMARCA</v>
      </c>
      <c r="K40" s="50">
        <f>IFERROR(VLOOKUP(J40,'Ciudad tablero'!B:C,2,0),0)</f>
        <v>25612000</v>
      </c>
      <c r="L40" s="50" t="str">
        <f>IFERROR(VLOOKUP(G40,'Ciudad tablero'!A:B,2,0),0)</f>
        <v>IBAGUE TOLIMA</v>
      </c>
      <c r="M40" s="50">
        <f>IFERROR(VLOOKUP(L40,'Ciudad tablero'!B:C,2,0),0)</f>
        <v>73001000</v>
      </c>
      <c r="N40" s="47" t="str">
        <f t="shared" si="0"/>
        <v>CEDI RICAURTE</v>
      </c>
    </row>
    <row r="41" spans="1:14" hidden="1">
      <c r="A41" s="47" t="s">
        <v>720</v>
      </c>
      <c r="B41" s="46" t="s">
        <v>720</v>
      </c>
      <c r="C41" s="56" t="s">
        <v>1669</v>
      </c>
      <c r="D41" s="47" t="s">
        <v>1057</v>
      </c>
      <c r="E41" s="57" t="s">
        <v>422</v>
      </c>
      <c r="F41" s="66" t="s">
        <v>422</v>
      </c>
      <c r="G41" s="66" t="s">
        <v>470</v>
      </c>
      <c r="I41" s="58" t="s">
        <v>1670</v>
      </c>
      <c r="J41" s="50" t="str">
        <f>IFERROR(VLOOKUP(F41,'Ciudad tablero'!A:B,2,0),0)</f>
        <v>RIOHACHA LA GUAJIRA</v>
      </c>
      <c r="K41" s="50">
        <f>IFERROR(VLOOKUP(J41,'Ciudad tablero'!B:C,2,0),0)</f>
        <v>44001000</v>
      </c>
      <c r="L41" s="50" t="str">
        <f>IFERROR(VLOOKUP(G41,'Ciudad tablero'!A:B,2,0),0)</f>
        <v>SANTA MARTA MAGDALENA</v>
      </c>
      <c r="M41" s="50">
        <f>IFERROR(VLOOKUP(L41,'Ciudad tablero'!B:C,2,0),0)</f>
        <v>47001000</v>
      </c>
      <c r="N41" s="47" t="str">
        <f t="shared" si="0"/>
        <v>CEDI RIOHACHA</v>
      </c>
    </row>
    <row r="42" spans="1:14" hidden="1">
      <c r="A42" s="47" t="s">
        <v>721</v>
      </c>
      <c r="B42" s="46" t="s">
        <v>721</v>
      </c>
      <c r="C42" s="56" t="s">
        <v>1671</v>
      </c>
      <c r="D42" s="47" t="s">
        <v>724</v>
      </c>
      <c r="E42" s="57" t="s">
        <v>788</v>
      </c>
      <c r="F42" s="66" t="s">
        <v>424</v>
      </c>
      <c r="G42" s="66" t="s">
        <v>321</v>
      </c>
      <c r="I42" s="58" t="s">
        <v>1672</v>
      </c>
      <c r="J42" s="50" t="str">
        <f>IFERROR(VLOOKUP(F42,'Ciudad tablero'!A:B,2,0),0)</f>
        <v>RIONEGRO ANTIOQUIA</v>
      </c>
      <c r="K42" s="50">
        <f>IFERROR(VLOOKUP(J42,'Ciudad tablero'!B:C,2,0),0)</f>
        <v>5615000</v>
      </c>
      <c r="L42" s="50" t="str">
        <f>IFERROR(VLOOKUP(G42,'Ciudad tablero'!A:B,2,0),0)</f>
        <v>MEDELLIN ANTIOQUIA</v>
      </c>
      <c r="M42" s="50">
        <f>IFERROR(VLOOKUP(L42,'Ciudad tablero'!B:C,2,0),0)</f>
        <v>5001000</v>
      </c>
      <c r="N42" s="47" t="str">
        <f t="shared" si="0"/>
        <v>CEDI RIONEGRO</v>
      </c>
    </row>
    <row r="43" spans="1:14" hidden="1">
      <c r="A43" s="47" t="s">
        <v>722</v>
      </c>
      <c r="B43" s="46" t="s">
        <v>722</v>
      </c>
      <c r="C43" s="56" t="s">
        <v>1673</v>
      </c>
      <c r="D43" s="47" t="s">
        <v>724</v>
      </c>
      <c r="E43" s="57" t="s">
        <v>1674</v>
      </c>
      <c r="F43" s="66" t="s">
        <v>438</v>
      </c>
      <c r="G43" s="66" t="s">
        <v>252</v>
      </c>
      <c r="I43" s="58" t="s">
        <v>1675</v>
      </c>
      <c r="J43" s="50" t="str">
        <f>IFERROR(VLOOKUP(F43,'Ciudad tablero'!A:B,2,0),0)</f>
        <v>SALDANA TOLIMA</v>
      </c>
      <c r="K43" s="50">
        <f>IFERROR(VLOOKUP(J43,'Ciudad tablero'!B:C,2,0),0)</f>
        <v>73671000</v>
      </c>
      <c r="L43" s="50" t="str">
        <f>IFERROR(VLOOKUP(G43,'Ciudad tablero'!A:B,2,0),0)</f>
        <v>IBAGUE TOLIMA</v>
      </c>
      <c r="M43" s="50">
        <f>IFERROR(VLOOKUP(L43,'Ciudad tablero'!B:C,2,0),0)</f>
        <v>73001000</v>
      </c>
      <c r="N43" s="47" t="str">
        <f t="shared" si="0"/>
        <v>CEDI SALDAÑA</v>
      </c>
    </row>
    <row r="44" spans="1:14" hidden="1">
      <c r="A44" s="47" t="s">
        <v>628</v>
      </c>
      <c r="B44" s="46" t="s">
        <v>1446</v>
      </c>
      <c r="C44" s="56" t="s">
        <v>725</v>
      </c>
      <c r="D44" s="47" t="s">
        <v>724</v>
      </c>
      <c r="E44" s="57" t="s">
        <v>1676</v>
      </c>
      <c r="F44" s="66" t="s">
        <v>474</v>
      </c>
      <c r="G44" s="66" t="s">
        <v>321</v>
      </c>
      <c r="I44" s="58" t="s">
        <v>1677</v>
      </c>
      <c r="J44" s="50" t="str">
        <f>IFERROR(VLOOKUP(F44,'Ciudad tablero'!A:B,2,0),0)</f>
        <v>SANTAFE DE ANTIOQUIA ANTIOQUIA</v>
      </c>
      <c r="K44" s="50">
        <f>IFERROR(VLOOKUP(J44,'Ciudad tablero'!B:C,2,0),0)</f>
        <v>5042000</v>
      </c>
      <c r="L44" s="50" t="str">
        <f>IFERROR(VLOOKUP(G44,'Ciudad tablero'!A:B,2,0),0)</f>
        <v>MEDELLIN ANTIOQUIA</v>
      </c>
      <c r="M44" s="50">
        <f>IFERROR(VLOOKUP(L44,'Ciudad tablero'!B:C,2,0),0)</f>
        <v>5001000</v>
      </c>
      <c r="N44" s="47" t="str">
        <f t="shared" si="0"/>
        <v>CEDI SANTAFE DE ANTIOQUIA</v>
      </c>
    </row>
    <row r="45" spans="1:14" hidden="1">
      <c r="A45" s="47" t="s">
        <v>723</v>
      </c>
      <c r="B45" s="46" t="s">
        <v>723</v>
      </c>
      <c r="C45" s="56" t="s">
        <v>1678</v>
      </c>
      <c r="D45" s="47" t="s">
        <v>1057</v>
      </c>
      <c r="E45" s="57" t="s">
        <v>470</v>
      </c>
      <c r="F45" s="66" t="s">
        <v>470</v>
      </c>
      <c r="G45" s="66" t="s">
        <v>470</v>
      </c>
      <c r="I45" s="58" t="s">
        <v>1679</v>
      </c>
      <c r="J45" s="50" t="str">
        <f>IFERROR(VLOOKUP(F45,'Ciudad tablero'!A:B,2,0),0)</f>
        <v>SANTA MARTA MAGDALENA</v>
      </c>
      <c r="K45" s="50">
        <f>IFERROR(VLOOKUP(J45,'Ciudad tablero'!B:C,2,0),0)</f>
        <v>47001000</v>
      </c>
      <c r="L45" s="50" t="str">
        <f>IFERROR(VLOOKUP(G45,'Ciudad tablero'!A:B,2,0),0)</f>
        <v>SANTA MARTA MAGDALENA</v>
      </c>
      <c r="M45" s="50">
        <f>IFERROR(VLOOKUP(L45,'Ciudad tablero'!B:C,2,0),0)</f>
        <v>47001000</v>
      </c>
      <c r="N45" s="47" t="str">
        <f t="shared" si="0"/>
        <v>CEDI SANTA MARTA</v>
      </c>
    </row>
    <row r="46" spans="1:14" hidden="1">
      <c r="A46" s="47" t="s">
        <v>666</v>
      </c>
      <c r="B46" s="46" t="s">
        <v>666</v>
      </c>
      <c r="C46" s="56" t="s">
        <v>1680</v>
      </c>
      <c r="D46" s="47" t="s">
        <v>1057</v>
      </c>
      <c r="E46" s="57" t="s">
        <v>494</v>
      </c>
      <c r="F46" s="66" t="s">
        <v>494</v>
      </c>
      <c r="G46" s="66" t="s">
        <v>333</v>
      </c>
      <c r="I46" s="58" t="s">
        <v>1681</v>
      </c>
      <c r="J46" s="50" t="str">
        <f>IFERROR(VLOOKUP(F46,'Ciudad tablero'!A:B,2,0),0)</f>
        <v>SINCELEJO SUCRE</v>
      </c>
      <c r="K46" s="50">
        <f>IFERROR(VLOOKUP(J46,'Ciudad tablero'!B:C,2,0),0)</f>
        <v>70001000</v>
      </c>
      <c r="L46" s="50" t="str">
        <f>IFERROR(VLOOKUP(G46,'Ciudad tablero'!A:B,2,0),0)</f>
        <v>MONTERIA CORDOBA</v>
      </c>
      <c r="M46" s="50">
        <f>IFERROR(VLOOKUP(L46,'Ciudad tablero'!B:C,2,0),0)</f>
        <v>23001000</v>
      </c>
      <c r="N46" s="47" t="str">
        <f t="shared" si="0"/>
        <v>CEDI SINCELEJO</v>
      </c>
    </row>
    <row r="47" spans="1:14" hidden="1">
      <c r="A47" s="47" t="s">
        <v>726</v>
      </c>
      <c r="B47" s="46" t="s">
        <v>726</v>
      </c>
      <c r="C47" s="56" t="s">
        <v>1682</v>
      </c>
      <c r="D47" s="47" t="s">
        <v>1578</v>
      </c>
      <c r="E47" s="57" t="s">
        <v>537</v>
      </c>
      <c r="F47" s="66" t="s">
        <v>537</v>
      </c>
      <c r="G47" s="66" t="s">
        <v>365</v>
      </c>
      <c r="I47" s="58" t="s">
        <v>1683</v>
      </c>
      <c r="J47" s="50" t="str">
        <f>IFERROR(VLOOKUP(F47,'Ciudad tablero'!A:B,2,0),0)</f>
        <v>TUMACO NARINO</v>
      </c>
      <c r="K47" s="50">
        <f>IFERROR(VLOOKUP(J47,'Ciudad tablero'!B:C,2,0),0)</f>
        <v>52835000</v>
      </c>
      <c r="L47" s="50" t="str">
        <f>IFERROR(VLOOKUP(G47,'Ciudad tablero'!A:B,2,0),0)</f>
        <v>PASTO NARINO</v>
      </c>
      <c r="M47" s="50">
        <f>IFERROR(VLOOKUP(L47,'Ciudad tablero'!B:C,2,0),0)</f>
        <v>52001000</v>
      </c>
      <c r="N47" s="47" t="str">
        <f t="shared" si="0"/>
        <v>CEDI TUMACO</v>
      </c>
    </row>
    <row r="48" spans="1:14" hidden="1">
      <c r="A48" s="47" t="s">
        <v>727</v>
      </c>
      <c r="B48" s="46" t="s">
        <v>727</v>
      </c>
      <c r="C48" s="56" t="s">
        <v>1684</v>
      </c>
      <c r="D48" s="47" t="s">
        <v>777</v>
      </c>
      <c r="E48" s="57" t="s">
        <v>539</v>
      </c>
      <c r="F48" s="66" t="s">
        <v>539</v>
      </c>
      <c r="G48" s="66" t="s">
        <v>155</v>
      </c>
      <c r="I48" s="58" t="s">
        <v>539</v>
      </c>
      <c r="J48" s="50" t="str">
        <f>IFERROR(VLOOKUP(F48,'Ciudad tablero'!A:B,2,0),0)</f>
        <v>TUNJA BOYACA</v>
      </c>
      <c r="K48" s="50">
        <f>IFERROR(VLOOKUP(J48,'Ciudad tablero'!B:C,2,0),0)</f>
        <v>15001000</v>
      </c>
      <c r="L48" s="50" t="str">
        <f>IFERROR(VLOOKUP(G48,'Ciudad tablero'!A:B,2,0),0)</f>
        <v>DUITAMA BOYACA</v>
      </c>
      <c r="M48" s="50">
        <f>IFERROR(VLOOKUP(L48,'Ciudad tablero'!B:C,2,0),0)</f>
        <v>15238000</v>
      </c>
      <c r="N48" s="47" t="str">
        <f t="shared" si="0"/>
        <v>CEDI TUNJA</v>
      </c>
    </row>
    <row r="49" spans="1:14" hidden="1">
      <c r="A49" s="47" t="s">
        <v>728</v>
      </c>
      <c r="B49" s="46" t="s">
        <v>728</v>
      </c>
      <c r="C49" s="56" t="s">
        <v>1685</v>
      </c>
      <c r="D49" s="47" t="s">
        <v>777</v>
      </c>
      <c r="E49" s="57" t="s">
        <v>1686</v>
      </c>
      <c r="F49" s="66" t="s">
        <v>575</v>
      </c>
      <c r="G49" s="66" t="s">
        <v>71</v>
      </c>
      <c r="I49" s="58" t="s">
        <v>1687</v>
      </c>
      <c r="J49" s="50" t="str">
        <f>IFERROR(VLOOKUP(F49,'Ciudad tablero'!A:B,2,0),0)</f>
        <v>VILLETA CUNDINAMARCA</v>
      </c>
      <c r="K49" s="50">
        <f>IFERROR(VLOOKUP(J49,'Ciudad tablero'!B:C,2,0),0)</f>
        <v>25875000</v>
      </c>
      <c r="L49" s="50" t="str">
        <f>IFERROR(VLOOKUP(G49,'Ciudad tablero'!A:B,2,0),0)</f>
        <v>BOGOTA BOGOTA D. C.</v>
      </c>
      <c r="M49" s="50">
        <f>IFERROR(VLOOKUP(L49,'Ciudad tablero'!B:C,2,0),0)</f>
        <v>11001000</v>
      </c>
      <c r="N49" s="47" t="str">
        <f t="shared" si="0"/>
        <v>CEDI VILLETA</v>
      </c>
    </row>
    <row r="50" spans="1:14" hidden="1">
      <c r="A50" s="47" t="s">
        <v>729</v>
      </c>
      <c r="B50" s="46" t="s">
        <v>729</v>
      </c>
      <c r="C50" s="56" t="s">
        <v>1688</v>
      </c>
      <c r="D50" s="47" t="s">
        <v>1582</v>
      </c>
      <c r="E50" s="57" t="s">
        <v>578</v>
      </c>
      <c r="F50" s="66" t="s">
        <v>578</v>
      </c>
      <c r="G50" s="66" t="s">
        <v>579</v>
      </c>
      <c r="I50" s="58" t="s">
        <v>578</v>
      </c>
      <c r="J50" s="50" t="str">
        <f>IFERROR(VLOOKUP(F50,'Ciudad tablero'!A:B,2,0),0)</f>
        <v>YOPAL CASANARE</v>
      </c>
      <c r="K50" s="50">
        <f>IFERROR(VLOOKUP(J50,'Ciudad tablero'!B:C,2,0),0)</f>
        <v>85001000</v>
      </c>
      <c r="L50" s="50" t="str">
        <f>IFERROR(VLOOKUP(G50,'Ciudad tablero'!A:B,2,0),0)</f>
        <v>YOPAL</v>
      </c>
      <c r="M50" s="50">
        <f>IFERROR(VLOOKUP(L50,'Ciudad tablero'!B:C,2,0),0)</f>
        <v>85001000</v>
      </c>
      <c r="N50" s="47" t="str">
        <f t="shared" si="0"/>
        <v>CEDI YOPAL</v>
      </c>
    </row>
    <row r="51" spans="1:14" hidden="1">
      <c r="A51" s="47" t="s">
        <v>730</v>
      </c>
      <c r="B51" s="46" t="s">
        <v>730</v>
      </c>
      <c r="C51" s="56" t="s">
        <v>1689</v>
      </c>
      <c r="D51" s="47" t="s">
        <v>1578</v>
      </c>
      <c r="E51" s="57" t="s">
        <v>1690</v>
      </c>
      <c r="F51" s="66" t="s">
        <v>587</v>
      </c>
      <c r="G51" s="66" t="s">
        <v>95</v>
      </c>
      <c r="I51" s="58" t="s">
        <v>1691</v>
      </c>
      <c r="J51" s="50" t="str">
        <f>IFERROR(VLOOKUP(F51,'Ciudad tablero'!A:B,2,0),0)</f>
        <v>ZARZAL VALLE DEL CAUCA</v>
      </c>
      <c r="K51" s="50">
        <f>IFERROR(VLOOKUP(J51,'Ciudad tablero'!B:C,2,0),0)</f>
        <v>76895000</v>
      </c>
      <c r="L51" s="50" t="str">
        <f>IFERROR(VLOOKUP(G51,'Ciudad tablero'!A:B,2,0),0)</f>
        <v>CALI VALLE DEL CAUCA</v>
      </c>
      <c r="M51" s="50">
        <f>IFERROR(VLOOKUP(L51,'Ciudad tablero'!B:C,2,0),0)</f>
        <v>76001000</v>
      </c>
      <c r="N51" s="47" t="str">
        <f t="shared" si="0"/>
        <v>CEDI ZARZAL</v>
      </c>
    </row>
    <row r="52" spans="1:14" hidden="1">
      <c r="A52" s="47" t="s">
        <v>629</v>
      </c>
      <c r="B52" s="46" t="s">
        <v>629</v>
      </c>
      <c r="C52" s="56" t="s">
        <v>1692</v>
      </c>
      <c r="D52" s="47" t="s">
        <v>777</v>
      </c>
      <c r="E52" s="57" t="s">
        <v>779</v>
      </c>
      <c r="F52" s="66" t="s">
        <v>588</v>
      </c>
      <c r="G52" s="66" t="s">
        <v>71</v>
      </c>
      <c r="I52" s="58" t="s">
        <v>1693</v>
      </c>
      <c r="J52" s="50" t="str">
        <f>IFERROR(VLOOKUP(F52,'Ciudad tablero'!A:B,2,0),0)</f>
        <v>ZIPAQUIRA CUNDINAMARCA</v>
      </c>
      <c r="K52" s="50">
        <f>IFERROR(VLOOKUP(J52,'Ciudad tablero'!B:C,2,0),0)</f>
        <v>25899000</v>
      </c>
      <c r="L52" s="50" t="str">
        <f>IFERROR(VLOOKUP(G52,'Ciudad tablero'!A:B,2,0),0)</f>
        <v>BOGOTA BOGOTA D. C.</v>
      </c>
      <c r="M52" s="50">
        <f>IFERROR(VLOOKUP(L52,'Ciudad tablero'!B:C,2,0),0)</f>
        <v>11001000</v>
      </c>
      <c r="N52" s="47" t="str">
        <f t="shared" si="0"/>
        <v>CEDI ZIPAQUIRA</v>
      </c>
    </row>
    <row r="53" spans="1:14" hidden="1">
      <c r="A53" s="47" t="s">
        <v>630</v>
      </c>
      <c r="B53" s="46" t="s">
        <v>630</v>
      </c>
      <c r="C53" s="56" t="s">
        <v>1694</v>
      </c>
      <c r="D53" s="47" t="s">
        <v>777</v>
      </c>
      <c r="E53" s="57" t="s">
        <v>1695</v>
      </c>
      <c r="F53" s="66" t="s">
        <v>485</v>
      </c>
      <c r="G53" s="66" t="s">
        <v>528</v>
      </c>
      <c r="I53" s="58" t="s">
        <v>1696</v>
      </c>
      <c r="J53" s="50" t="str">
        <f>IFERROR(VLOOKUP(F53,'Ciudad tablero'!A:B,2,0),0)</f>
        <v>SESQUILE CUNDINAMARCA</v>
      </c>
      <c r="K53" s="50">
        <f>IFERROR(VLOOKUP(J53,'Ciudad tablero'!B:C,2,0),0)</f>
        <v>25736000</v>
      </c>
      <c r="L53" s="50" t="str">
        <f>IFERROR(VLOOKUP(G53,'Ciudad tablero'!A:B,2,0),0)</f>
        <v>TOCANCIPA CUNDINAMARCA</v>
      </c>
      <c r="M53" s="50">
        <f>IFERROR(VLOOKUP(L53,'Ciudad tablero'!B:C,2,0),0)</f>
        <v>25817000</v>
      </c>
      <c r="N53" s="47" t="str">
        <f t="shared" si="0"/>
        <v>CENTRAL CERVECERA - SESQUILE</v>
      </c>
    </row>
    <row r="54" spans="1:14" hidden="1">
      <c r="A54" s="47" t="s">
        <v>751</v>
      </c>
      <c r="B54" s="46" t="s">
        <v>751</v>
      </c>
      <c r="C54" s="76" t="s">
        <v>1697</v>
      </c>
      <c r="D54" s="47" t="s">
        <v>777</v>
      </c>
      <c r="E54" s="57" t="s">
        <v>798</v>
      </c>
      <c r="F54" s="66" t="s">
        <v>71</v>
      </c>
      <c r="G54" s="66" t="s">
        <v>71</v>
      </c>
      <c r="I54" s="58" t="s">
        <v>1698</v>
      </c>
      <c r="J54" s="50" t="str">
        <f>IFERROR(VLOOKUP(F54,'Ciudad tablero'!A:B,2,0),0)</f>
        <v>BOGOTA BOGOTA D. C.</v>
      </c>
      <c r="K54" s="50">
        <f>IFERROR(VLOOKUP(J54,'Ciudad tablero'!B:C,2,0),0)</f>
        <v>11001000</v>
      </c>
      <c r="L54" s="50" t="str">
        <f>IFERROR(VLOOKUP(G54,'Ciudad tablero'!A:B,2,0),0)</f>
        <v>BOGOTA BOGOTA D. C.</v>
      </c>
      <c r="M54" s="50">
        <f>IFERROR(VLOOKUP(L54,'Ciudad tablero'!B:C,2,0),0)</f>
        <v>11001000</v>
      </c>
      <c r="N54" s="47" t="str">
        <f t="shared" si="0"/>
        <v>GASCOL AGUAS</v>
      </c>
    </row>
    <row r="55" spans="1:14" hidden="1">
      <c r="A55" s="47" t="s">
        <v>633</v>
      </c>
      <c r="B55" s="46" t="s">
        <v>633</v>
      </c>
      <c r="C55" s="56" t="s">
        <v>868</v>
      </c>
      <c r="D55" s="47" t="s">
        <v>777</v>
      </c>
      <c r="E55" s="57" t="s">
        <v>798</v>
      </c>
      <c r="F55" s="66" t="s">
        <v>71</v>
      </c>
      <c r="G55" s="66" t="s">
        <v>71</v>
      </c>
      <c r="I55" s="58" t="s">
        <v>1699</v>
      </c>
      <c r="J55" s="50" t="str">
        <f>IFERROR(VLOOKUP(F55,'Ciudad tablero'!A:B,2,0),0)</f>
        <v>BOGOTA BOGOTA D. C.</v>
      </c>
      <c r="K55" s="50">
        <f>IFERROR(VLOOKUP(J55,'Ciudad tablero'!B:C,2,0),0)</f>
        <v>11001000</v>
      </c>
      <c r="L55" s="50" t="str">
        <f>IFERROR(VLOOKUP(G55,'Ciudad tablero'!A:B,2,0),0)</f>
        <v>BOGOTA BOGOTA D. C.</v>
      </c>
      <c r="M55" s="50">
        <f>IFERROR(VLOOKUP(L55,'Ciudad tablero'!B:C,2,0),0)</f>
        <v>11001000</v>
      </c>
      <c r="N55" s="47" t="str">
        <f t="shared" si="0"/>
        <v>GASCOL CENTRO</v>
      </c>
    </row>
    <row r="56" spans="1:14" hidden="1">
      <c r="A56" s="47" t="s">
        <v>634</v>
      </c>
      <c r="B56" s="46" t="s">
        <v>634</v>
      </c>
      <c r="C56" s="56" t="s">
        <v>870</v>
      </c>
      <c r="D56" s="47" t="s">
        <v>777</v>
      </c>
      <c r="E56" s="57" t="s">
        <v>798</v>
      </c>
      <c r="F56" s="66" t="s">
        <v>71</v>
      </c>
      <c r="G56" s="66" t="s">
        <v>71</v>
      </c>
      <c r="I56" s="58" t="s">
        <v>1700</v>
      </c>
      <c r="J56" s="50" t="str">
        <f>IFERROR(VLOOKUP(F56,'Ciudad tablero'!A:B,2,0),0)</f>
        <v>BOGOTA BOGOTA D. C.</v>
      </c>
      <c r="K56" s="50">
        <f>IFERROR(VLOOKUP(J56,'Ciudad tablero'!B:C,2,0),0)</f>
        <v>11001000</v>
      </c>
      <c r="L56" s="50" t="str">
        <f>IFERROR(VLOOKUP(G56,'Ciudad tablero'!A:B,2,0),0)</f>
        <v>BOGOTA BOGOTA D. C.</v>
      </c>
      <c r="M56" s="50">
        <f>IFERROR(VLOOKUP(L56,'Ciudad tablero'!B:C,2,0),0)</f>
        <v>11001000</v>
      </c>
      <c r="N56" s="47" t="str">
        <f t="shared" si="0"/>
        <v>GASCOL SUR</v>
      </c>
    </row>
    <row r="57" spans="1:14" hidden="1">
      <c r="A57" s="47" t="s">
        <v>686</v>
      </c>
      <c r="B57" s="46" t="s">
        <v>686</v>
      </c>
      <c r="C57" s="56" t="s">
        <v>1701</v>
      </c>
      <c r="D57" s="47" t="s">
        <v>1582</v>
      </c>
      <c r="E57" s="57" t="s">
        <v>61</v>
      </c>
      <c r="F57" s="66" t="s">
        <v>61</v>
      </c>
      <c r="G57" s="66" t="s">
        <v>78</v>
      </c>
      <c r="I57" s="58" t="s">
        <v>1702</v>
      </c>
      <c r="J57" s="50" t="str">
        <f>IFERROR(VLOOKUP(F57,'Ciudad tablero'!A:B,2,0),0)</f>
        <v>BARRANCABERMEJA SANTANDER</v>
      </c>
      <c r="K57" s="50">
        <f>IFERROR(VLOOKUP(J57,'Ciudad tablero'!B:C,2,0),0)</f>
        <v>68081000</v>
      </c>
      <c r="L57" s="50" t="str">
        <f>IFERROR(VLOOKUP(G57,'Ciudad tablero'!A:B,2,0),0)</f>
        <v>BUCARAMANGA SANTANDER</v>
      </c>
      <c r="M57" s="50">
        <f>IFERROR(VLOOKUP(L57,'Ciudad tablero'!B:C,2,0),0)</f>
        <v>68001000</v>
      </c>
      <c r="N57" s="47" t="str">
        <f t="shared" si="0"/>
        <v>GASEOSAS LUX BARRANCA</v>
      </c>
    </row>
    <row r="58" spans="1:14" hidden="1">
      <c r="A58" s="47" t="s">
        <v>635</v>
      </c>
      <c r="B58" s="46" t="s">
        <v>635</v>
      </c>
      <c r="C58" s="56" t="s">
        <v>803</v>
      </c>
      <c r="D58" s="47" t="s">
        <v>777</v>
      </c>
      <c r="E58" s="57" t="s">
        <v>798</v>
      </c>
      <c r="F58" s="66" t="s">
        <v>71</v>
      </c>
      <c r="G58" s="66" t="s">
        <v>71</v>
      </c>
      <c r="I58" s="58" t="s">
        <v>1703</v>
      </c>
      <c r="J58" s="50" t="str">
        <f>IFERROR(VLOOKUP(F58,'Ciudad tablero'!A:B,2,0),0)</f>
        <v>BOGOTA BOGOTA D. C.</v>
      </c>
      <c r="K58" s="50">
        <f>IFERROR(VLOOKUP(J58,'Ciudad tablero'!B:C,2,0),0)</f>
        <v>11001000</v>
      </c>
      <c r="L58" s="50" t="str">
        <f>IFERROR(VLOOKUP(G58,'Ciudad tablero'!A:B,2,0),0)</f>
        <v>BOGOTA BOGOTA D. C.</v>
      </c>
      <c r="M58" s="50">
        <f>IFERROR(VLOOKUP(L58,'Ciudad tablero'!B:C,2,0),0)</f>
        <v>11001000</v>
      </c>
      <c r="N58" s="47" t="str">
        <f t="shared" si="0"/>
        <v>GASEOSAS LUX BOGOTA</v>
      </c>
    </row>
    <row r="59" spans="1:14" hidden="1">
      <c r="A59" s="47" t="s">
        <v>731</v>
      </c>
      <c r="B59" s="46" t="s">
        <v>731</v>
      </c>
      <c r="C59" s="56" t="s">
        <v>1704</v>
      </c>
      <c r="D59" s="47" t="s">
        <v>1582</v>
      </c>
      <c r="E59" s="57" t="s">
        <v>143</v>
      </c>
      <c r="F59" s="66" t="s">
        <v>143</v>
      </c>
      <c r="G59" s="66" t="s">
        <v>144</v>
      </c>
      <c r="I59" s="58" t="s">
        <v>1705</v>
      </c>
      <c r="J59" s="50" t="str">
        <f>IFERROR(VLOOKUP(F59,'Ciudad tablero'!A:B,2,0),0)</f>
        <v>CUCUTA NORTE DE SANTANDER</v>
      </c>
      <c r="K59" s="50">
        <f>IFERROR(VLOOKUP(J59,'Ciudad tablero'!B:C,2,0),0)</f>
        <v>54001000</v>
      </c>
      <c r="L59" s="50" t="str">
        <f>IFERROR(VLOOKUP(G59,'Ciudad tablero'!A:B,2,0),0)</f>
        <v>CÚCUTA</v>
      </c>
      <c r="M59" s="50">
        <f>IFERROR(VLOOKUP(L59,'Ciudad tablero'!B:C,2,0),0)</f>
        <v>54001000</v>
      </c>
      <c r="N59" s="47" t="str">
        <f t="shared" si="0"/>
        <v>GASEOSAS LUX CUCUTA</v>
      </c>
    </row>
    <row r="60" spans="1:14" hidden="1">
      <c r="A60" s="47" t="s">
        <v>636</v>
      </c>
      <c r="B60" s="46" t="s">
        <v>636</v>
      </c>
      <c r="C60" s="56" t="s">
        <v>1706</v>
      </c>
      <c r="D60" s="47" t="s">
        <v>777</v>
      </c>
      <c r="E60" s="57" t="s">
        <v>155</v>
      </c>
      <c r="F60" s="66" t="s">
        <v>155</v>
      </c>
      <c r="G60" s="66" t="s">
        <v>71</v>
      </c>
      <c r="I60" s="58" t="s">
        <v>1707</v>
      </c>
      <c r="J60" s="50" t="str">
        <f>IFERROR(VLOOKUP(F60,'Ciudad tablero'!A:B,2,0),0)</f>
        <v>DUITAMA BOYACA</v>
      </c>
      <c r="K60" s="50">
        <f>IFERROR(VLOOKUP(J60,'Ciudad tablero'!B:C,2,0),0)</f>
        <v>15238000</v>
      </c>
      <c r="L60" s="50" t="str">
        <f>IFERROR(VLOOKUP(G60,'Ciudad tablero'!A:B,2,0),0)</f>
        <v>BOGOTA BOGOTA D. C.</v>
      </c>
      <c r="M60" s="50">
        <f>IFERROR(VLOOKUP(L60,'Ciudad tablero'!B:C,2,0),0)</f>
        <v>11001000</v>
      </c>
      <c r="N60" s="47" t="str">
        <f t="shared" si="0"/>
        <v>GASEOSAS LUX DUITAMA</v>
      </c>
    </row>
    <row r="61" spans="1:14" hidden="1">
      <c r="A61" s="47" t="s">
        <v>732</v>
      </c>
      <c r="B61" s="46" t="s">
        <v>732</v>
      </c>
      <c r="C61" s="56" t="s">
        <v>1708</v>
      </c>
      <c r="D61" s="47" t="s">
        <v>777</v>
      </c>
      <c r="E61" s="57" t="s">
        <v>252</v>
      </c>
      <c r="F61" s="66" t="s">
        <v>252</v>
      </c>
      <c r="G61" s="66" t="s">
        <v>252</v>
      </c>
      <c r="I61" s="58" t="s">
        <v>1709</v>
      </c>
      <c r="J61" s="50" t="str">
        <f>IFERROR(VLOOKUP(F61,'Ciudad tablero'!A:B,2,0),0)</f>
        <v>IBAGUE TOLIMA</v>
      </c>
      <c r="K61" s="50">
        <f>IFERROR(VLOOKUP(J61,'Ciudad tablero'!B:C,2,0),0)</f>
        <v>73001000</v>
      </c>
      <c r="L61" s="50" t="str">
        <f>IFERROR(VLOOKUP(G61,'Ciudad tablero'!A:B,2,0),0)</f>
        <v>IBAGUE TOLIMA</v>
      </c>
      <c r="M61" s="50">
        <f>IFERROR(VLOOKUP(L61,'Ciudad tablero'!B:C,2,0),0)</f>
        <v>73001000</v>
      </c>
      <c r="N61" s="47" t="str">
        <f t="shared" si="0"/>
        <v>GASEOSAS LUX IBAGUE</v>
      </c>
    </row>
    <row r="62" spans="1:14" hidden="1">
      <c r="A62" s="47" t="s">
        <v>667</v>
      </c>
      <c r="B62" s="46" t="s">
        <v>667</v>
      </c>
      <c r="C62" s="56" t="s">
        <v>1710</v>
      </c>
      <c r="D62" s="47" t="s">
        <v>1057</v>
      </c>
      <c r="E62" s="57" t="s">
        <v>333</v>
      </c>
      <c r="F62" s="66" t="s">
        <v>333</v>
      </c>
      <c r="G62" s="67" t="s">
        <v>334</v>
      </c>
      <c r="I62" s="58" t="s">
        <v>1711</v>
      </c>
      <c r="J62" s="50" t="str">
        <f>IFERROR(VLOOKUP(F62,'Ciudad tablero'!A:B,2,0),0)</f>
        <v>MONTERIA CORDOBA</v>
      </c>
      <c r="K62" s="50">
        <f>IFERROR(VLOOKUP(J62,'Ciudad tablero'!B:C,2,0),0)</f>
        <v>23001000</v>
      </c>
      <c r="L62" s="50" t="str">
        <f>IFERROR(VLOOKUP(G62,'Ciudad tablero'!A:B,2,0),0)</f>
        <v>MONTERÍA</v>
      </c>
      <c r="M62" s="50">
        <f>IFERROR(VLOOKUP(L62,'Ciudad tablero'!B:C,2,0),0)</f>
        <v>23001000</v>
      </c>
      <c r="N62" s="47" t="str">
        <f t="shared" si="0"/>
        <v>GASEOSAS LUX MONTERIA</v>
      </c>
    </row>
    <row r="63" spans="1:14" hidden="1">
      <c r="A63" s="47" t="s">
        <v>679</v>
      </c>
      <c r="B63" s="46" t="s">
        <v>679</v>
      </c>
      <c r="C63" s="56" t="s">
        <v>1712</v>
      </c>
      <c r="D63" s="47" t="s">
        <v>777</v>
      </c>
      <c r="E63" s="57" t="s">
        <v>340</v>
      </c>
      <c r="F63" s="66" t="s">
        <v>340</v>
      </c>
      <c r="G63" s="66" t="s">
        <v>340</v>
      </c>
      <c r="I63" s="58" t="s">
        <v>340</v>
      </c>
      <c r="J63" s="50" t="str">
        <f>IFERROR(VLOOKUP(F63,'Ciudad tablero'!A:B,2,0),0)</f>
        <v>NEIVA HUILA</v>
      </c>
      <c r="K63" s="50">
        <f>IFERROR(VLOOKUP(J63,'Ciudad tablero'!B:C,2,0),0)</f>
        <v>41001000</v>
      </c>
      <c r="L63" s="50" t="str">
        <f>IFERROR(VLOOKUP(G63,'Ciudad tablero'!A:B,2,0),0)</f>
        <v>NEIVA HUILA</v>
      </c>
      <c r="M63" s="50">
        <f>IFERROR(VLOOKUP(L63,'Ciudad tablero'!B:C,2,0),0)</f>
        <v>41001000</v>
      </c>
      <c r="N63" s="47" t="str">
        <f t="shared" si="0"/>
        <v>GASEOSAS LUX NEIVA</v>
      </c>
    </row>
    <row r="64" spans="1:14" hidden="1">
      <c r="A64" s="47" t="s">
        <v>733</v>
      </c>
      <c r="B64" s="46" t="s">
        <v>733</v>
      </c>
      <c r="C64" s="56" t="s">
        <v>1713</v>
      </c>
      <c r="D64" s="47" t="s">
        <v>1578</v>
      </c>
      <c r="E64" s="57" t="s">
        <v>365</v>
      </c>
      <c r="F64" s="66" t="s">
        <v>365</v>
      </c>
      <c r="G64" s="66" t="s">
        <v>365</v>
      </c>
      <c r="I64" s="58" t="s">
        <v>365</v>
      </c>
      <c r="J64" s="50" t="str">
        <f>IFERROR(VLOOKUP(F64,'Ciudad tablero'!A:B,2,0),0)</f>
        <v>PASTO NARINO</v>
      </c>
      <c r="K64" s="50">
        <f>IFERROR(VLOOKUP(J64,'Ciudad tablero'!B:C,2,0),0)</f>
        <v>52001000</v>
      </c>
      <c r="L64" s="50" t="str">
        <f>IFERROR(VLOOKUP(G64,'Ciudad tablero'!A:B,2,0),0)</f>
        <v>PASTO NARINO</v>
      </c>
      <c r="M64" s="50">
        <f>IFERROR(VLOOKUP(L64,'Ciudad tablero'!B:C,2,0),0)</f>
        <v>52001000</v>
      </c>
      <c r="N64" s="47" t="str">
        <f t="shared" si="0"/>
        <v>GASEOSAS LUX PASTO</v>
      </c>
    </row>
    <row r="65" spans="1:14" hidden="1">
      <c r="A65" s="47" t="s">
        <v>637</v>
      </c>
      <c r="B65" s="46" t="s">
        <v>637</v>
      </c>
      <c r="C65" s="56" t="s">
        <v>1714</v>
      </c>
      <c r="D65" s="47" t="s">
        <v>1582</v>
      </c>
      <c r="E65" s="57" t="s">
        <v>885</v>
      </c>
      <c r="F65" s="66" t="s">
        <v>374</v>
      </c>
      <c r="G65" s="66" t="s">
        <v>78</v>
      </c>
      <c r="I65" s="58" t="s">
        <v>1715</v>
      </c>
      <c r="J65" s="50" t="str">
        <f>IFERROR(VLOOKUP(F65,'Ciudad tablero'!A:B,2,0),0)</f>
        <v>PIEDECUESTA SANTANDER</v>
      </c>
      <c r="K65" s="50">
        <f>IFERROR(VLOOKUP(J65,'Ciudad tablero'!B:C,2,0),0)</f>
        <v>68547000</v>
      </c>
      <c r="L65" s="50" t="str">
        <f>IFERROR(VLOOKUP(G65,'Ciudad tablero'!A:B,2,0),0)</f>
        <v>BUCARAMANGA SANTANDER</v>
      </c>
      <c r="M65" s="50">
        <f>IFERROR(VLOOKUP(L65,'Ciudad tablero'!B:C,2,0),0)</f>
        <v>68001000</v>
      </c>
      <c r="N65" s="47" t="str">
        <f t="shared" si="0"/>
        <v>GASEOSAS LUX PIEDECUESTA</v>
      </c>
    </row>
    <row r="66" spans="1:14" hidden="1">
      <c r="A66" s="47" t="s">
        <v>668</v>
      </c>
      <c r="B66" s="46" t="s">
        <v>668</v>
      </c>
      <c r="C66" s="56" t="s">
        <v>1716</v>
      </c>
      <c r="D66" s="47" t="s">
        <v>1057</v>
      </c>
      <c r="E66" s="57" t="s">
        <v>554</v>
      </c>
      <c r="F66" s="66" t="s">
        <v>554</v>
      </c>
      <c r="G66" s="66" t="s">
        <v>554</v>
      </c>
      <c r="I66" s="58" t="s">
        <v>1717</v>
      </c>
      <c r="J66" s="50" t="str">
        <f>IFERROR(VLOOKUP(F66,'Ciudad tablero'!A:B,2,0),0)</f>
        <v>VALLEDUPAR CESAR</v>
      </c>
      <c r="K66" s="50">
        <f>IFERROR(VLOOKUP(J66,'Ciudad tablero'!B:C,2,0),0)</f>
        <v>20001000</v>
      </c>
      <c r="L66" s="50" t="str">
        <f>IFERROR(VLOOKUP(G66,'Ciudad tablero'!A:B,2,0),0)</f>
        <v>VALLEDUPAR CESAR</v>
      </c>
      <c r="M66" s="50">
        <f>IFERROR(VLOOKUP(L66,'Ciudad tablero'!B:C,2,0),0)</f>
        <v>20001000</v>
      </c>
      <c r="N66" s="47" t="str">
        <f t="shared" si="0"/>
        <v>GASEOSAS LUX VALLEDUPAR</v>
      </c>
    </row>
    <row r="67" spans="1:14" hidden="1">
      <c r="A67" s="47" t="s">
        <v>681</v>
      </c>
      <c r="B67" s="46" t="s">
        <v>681</v>
      </c>
      <c r="C67" s="56" t="s">
        <v>1718</v>
      </c>
      <c r="D67" s="47" t="s">
        <v>777</v>
      </c>
      <c r="E67" s="57" t="s">
        <v>572</v>
      </c>
      <c r="F67" s="66" t="s">
        <v>572</v>
      </c>
      <c r="G67" s="66" t="s">
        <v>572</v>
      </c>
      <c r="I67" s="58" t="s">
        <v>1719</v>
      </c>
      <c r="J67" s="50" t="str">
        <f>IFERROR(VLOOKUP(F67,'Ciudad tablero'!A:B,2,0),0)</f>
        <v>VILLAVICENCIO META</v>
      </c>
      <c r="K67" s="50">
        <f>IFERROR(VLOOKUP(J67,'Ciudad tablero'!B:C,2,0),0)</f>
        <v>50001000</v>
      </c>
      <c r="L67" s="50" t="str">
        <f>IFERROR(VLOOKUP(G67,'Ciudad tablero'!A:B,2,0),0)</f>
        <v>VILLAVICENCIO META</v>
      </c>
      <c r="M67" s="50">
        <f>IFERROR(VLOOKUP(L67,'Ciudad tablero'!B:C,2,0),0)</f>
        <v>50001000</v>
      </c>
      <c r="N67" s="47" t="str">
        <f t="shared" ref="N67:N130" si="1">+A67</f>
        <v>GASEOSAS LUX VILLAVICENCIO</v>
      </c>
    </row>
    <row r="68" spans="1:14" hidden="1">
      <c r="A68" s="47" t="s">
        <v>770</v>
      </c>
      <c r="B68" s="46" t="s">
        <v>770</v>
      </c>
      <c r="C68" s="56" t="s">
        <v>1720</v>
      </c>
      <c r="D68" s="47" t="s">
        <v>724</v>
      </c>
      <c r="E68" s="57" t="s">
        <v>788</v>
      </c>
      <c r="F68" s="66" t="s">
        <v>424</v>
      </c>
      <c r="G68" s="66" t="s">
        <v>321</v>
      </c>
      <c r="I68" s="58" t="s">
        <v>1721</v>
      </c>
      <c r="J68" s="50" t="str">
        <f>IFERROR(VLOOKUP(F68,'Ciudad tablero'!A:B,2,0),0)</f>
        <v>RIONEGRO ANTIOQUIA</v>
      </c>
      <c r="K68" s="50">
        <f>IFERROR(VLOOKUP(J68,'Ciudad tablero'!B:C,2,0),0)</f>
        <v>5615000</v>
      </c>
      <c r="L68" s="50" t="str">
        <f>IFERROR(VLOOKUP(G68,'Ciudad tablero'!A:B,2,0),0)</f>
        <v>MEDELLIN ANTIOQUIA</v>
      </c>
      <c r="M68" s="50">
        <f>IFERROR(VLOOKUP(L68,'Ciudad tablero'!B:C,2,0),0)</f>
        <v>5001000</v>
      </c>
      <c r="N68" s="47" t="str">
        <f t="shared" si="1"/>
        <v>HOT FILL PARQUE INDUSTRIAL LA REGIONAL</v>
      </c>
    </row>
    <row r="69" spans="1:14" hidden="1">
      <c r="A69" s="47" t="s">
        <v>873</v>
      </c>
      <c r="B69" s="46" t="s">
        <v>873</v>
      </c>
      <c r="C69" s="56" t="s">
        <v>1722</v>
      </c>
      <c r="D69" s="47" t="s">
        <v>1578</v>
      </c>
      <c r="E69" s="57" t="s">
        <v>315</v>
      </c>
      <c r="F69" s="66" t="s">
        <v>315</v>
      </c>
      <c r="G69" s="66" t="s">
        <v>315</v>
      </c>
      <c r="I69" s="58" t="s">
        <v>1723</v>
      </c>
      <c r="J69" s="50" t="str">
        <f>IFERROR(VLOOKUP(F69,'Ciudad tablero'!A:B,2,0),0)</f>
        <v>MANIZALES CALDAS</v>
      </c>
      <c r="K69" s="50">
        <f>IFERROR(VLOOKUP(J69,'Ciudad tablero'!B:C,2,0),0)</f>
        <v>17001000</v>
      </c>
      <c r="L69" s="50" t="str">
        <f>IFERROR(VLOOKUP(G69,'Ciudad tablero'!A:B,2,0),0)</f>
        <v>MANIZALES CALDAS</v>
      </c>
      <c r="M69" s="50">
        <f>IFERROR(VLOOKUP(L69,'Ciudad tablero'!B:C,2,0),0)</f>
        <v>17001000</v>
      </c>
      <c r="N69" s="47" t="str">
        <f t="shared" si="1"/>
        <v>LUX CAFE MANIZALES</v>
      </c>
    </row>
    <row r="70" spans="1:14" hidden="1">
      <c r="A70" s="47" t="s">
        <v>880</v>
      </c>
      <c r="B70" s="47" t="s">
        <v>1724</v>
      </c>
      <c r="C70" s="56" t="s">
        <v>1725</v>
      </c>
      <c r="D70" s="47" t="s">
        <v>724</v>
      </c>
      <c r="E70" s="57" t="s">
        <v>669</v>
      </c>
      <c r="F70" s="66" t="s">
        <v>244</v>
      </c>
      <c r="G70" s="66" t="s">
        <v>321</v>
      </c>
      <c r="I70" s="58" t="s">
        <v>1726</v>
      </c>
      <c r="J70" s="50" t="str">
        <f>IFERROR(VLOOKUP(F70,'Ciudad tablero'!A:B,2,0),0)</f>
        <v>GUARNE ANTIOQUIA</v>
      </c>
      <c r="K70" s="50">
        <f>IFERROR(VLOOKUP(J70,'Ciudad tablero'!B:C,2,0),0)</f>
        <v>5318000</v>
      </c>
      <c r="L70" s="50" t="str">
        <f>IFERROR(VLOOKUP(G70,'Ciudad tablero'!A:B,2,0),0)</f>
        <v>MEDELLIN ANTIOQUIA</v>
      </c>
      <c r="M70" s="50">
        <f>IFERROR(VLOOKUP(L70,'Ciudad tablero'!B:C,2,0),0)</f>
        <v>5001000</v>
      </c>
      <c r="N70" s="47" t="str">
        <f t="shared" si="1"/>
        <v>NUTREO GUARNE</v>
      </c>
    </row>
    <row r="71" spans="1:14" hidden="1">
      <c r="A71" s="73" t="s">
        <v>881</v>
      </c>
      <c r="B71" s="46" t="s">
        <v>881</v>
      </c>
      <c r="C71" s="56" t="s">
        <v>1727</v>
      </c>
      <c r="D71" s="47" t="s">
        <v>724</v>
      </c>
      <c r="E71" s="57" t="s">
        <v>321</v>
      </c>
      <c r="F71" s="66" t="s">
        <v>133</v>
      </c>
      <c r="G71" s="66" t="s">
        <v>321</v>
      </c>
      <c r="I71" s="58" t="s">
        <v>1728</v>
      </c>
      <c r="J71" s="50" t="str">
        <f>IFERROR(VLOOKUP(F71,'Ciudad tablero'!A:B,2,0),0)</f>
        <v>COPACABANA ANTIOQUIA</v>
      </c>
      <c r="K71" s="50">
        <f>IFERROR(VLOOKUP(J71,'Ciudad tablero'!B:C,2,0),0)</f>
        <v>5212000</v>
      </c>
      <c r="L71" s="50" t="str">
        <f>IFERROR(VLOOKUP(G71,'Ciudad tablero'!A:B,2,0),0)</f>
        <v>MEDELLIN ANTIOQUIA</v>
      </c>
      <c r="M71" s="50">
        <f>IFERROR(VLOOKUP(L71,'Ciudad tablero'!B:C,2,0),0)</f>
        <v>5001000</v>
      </c>
      <c r="N71" s="47" t="str">
        <f t="shared" si="1"/>
        <v>NUTRIMENTI</v>
      </c>
    </row>
    <row r="72" spans="1:14" hidden="1">
      <c r="A72" s="47" t="s">
        <v>687</v>
      </c>
      <c r="B72" s="46" t="s">
        <v>687</v>
      </c>
      <c r="C72" s="56" t="s">
        <v>1729</v>
      </c>
      <c r="D72" s="47" t="s">
        <v>1578</v>
      </c>
      <c r="E72" s="57" t="s">
        <v>1730</v>
      </c>
      <c r="F72" s="66" t="s">
        <v>536</v>
      </c>
      <c r="G72" s="66" t="s">
        <v>95</v>
      </c>
      <c r="I72" s="58" t="s">
        <v>1731</v>
      </c>
      <c r="J72" s="50" t="str">
        <f>IFERROR(VLOOKUP(F72,'Ciudad tablero'!A:B,2,0),0)</f>
        <v>TULUA VALLE DEL CAUCA</v>
      </c>
      <c r="K72" s="50">
        <f>IFERROR(VLOOKUP(J72,'Ciudad tablero'!B:C,2,0),0)</f>
        <v>76834000</v>
      </c>
      <c r="L72" s="50" t="str">
        <f>IFERROR(VLOOKUP(G72,'Ciudad tablero'!A:B,2,0),0)</f>
        <v>CALI VALLE DEL CAUCA</v>
      </c>
      <c r="M72" s="50">
        <f>IFERROR(VLOOKUP(L72,'Ciudad tablero'!B:C,2,0),0)</f>
        <v>76001000</v>
      </c>
      <c r="N72" s="47" t="str">
        <f t="shared" si="1"/>
        <v>NUTRIUM TULUA</v>
      </c>
    </row>
    <row r="73" spans="1:14" hidden="1">
      <c r="A73" s="47" t="s">
        <v>817</v>
      </c>
      <c r="B73" s="46" t="s">
        <v>817</v>
      </c>
      <c r="C73" s="56" t="s">
        <v>1732</v>
      </c>
      <c r="D73" s="47" t="s">
        <v>777</v>
      </c>
      <c r="E73" s="57" t="s">
        <v>798</v>
      </c>
      <c r="F73" s="66" t="s">
        <v>71</v>
      </c>
      <c r="G73" s="66" t="s">
        <v>71</v>
      </c>
      <c r="I73" s="58" t="s">
        <v>1733</v>
      </c>
      <c r="J73" s="50" t="str">
        <f>IFERROR(VLOOKUP(F73,'Ciudad tablero'!A:B,2,0),0)</f>
        <v>BOGOTA BOGOTA D. C.</v>
      </c>
      <c r="K73" s="50">
        <f>IFERROR(VLOOKUP(J73,'Ciudad tablero'!B:C,2,0),0)</f>
        <v>11001000</v>
      </c>
      <c r="L73" s="50" t="str">
        <f>IFERROR(VLOOKUP(G73,'Ciudad tablero'!A:B,2,0),0)</f>
        <v>BOGOTA BOGOTA D. C.</v>
      </c>
      <c r="M73" s="50">
        <f>IFERROR(VLOOKUP(L73,'Ciudad tablero'!B:C,2,0),0)</f>
        <v>11001000</v>
      </c>
      <c r="N73" s="47" t="str">
        <f t="shared" si="1"/>
        <v>NUTRIUM BOGOTÁ</v>
      </c>
    </row>
    <row r="74" spans="1:14" hidden="1">
      <c r="A74" s="47" t="s">
        <v>780</v>
      </c>
      <c r="B74" s="47" t="s">
        <v>780</v>
      </c>
      <c r="C74" s="56" t="s">
        <v>1734</v>
      </c>
      <c r="D74" s="47" t="s">
        <v>777</v>
      </c>
      <c r="E74" s="57" t="s">
        <v>779</v>
      </c>
      <c r="F74" s="66" t="s">
        <v>130</v>
      </c>
      <c r="G74" s="66" t="s">
        <v>71</v>
      </c>
      <c r="I74" s="58" t="s">
        <v>1735</v>
      </c>
      <c r="J74" s="50" t="str">
        <f>IFERROR(VLOOKUP(F74,'Ciudad tablero'!A:B,2,0),0)</f>
        <v>COGUA CUNDINAMARCA</v>
      </c>
      <c r="K74" s="50">
        <f>IFERROR(VLOOKUP(J74,'Ciudad tablero'!B:C,2,0),0)</f>
        <v>25200000</v>
      </c>
      <c r="L74" s="50" t="str">
        <f>IFERROR(VLOOKUP(G74,'Ciudad tablero'!A:B,2,0),0)</f>
        <v>BOGOTA BOGOTA D. C.</v>
      </c>
      <c r="M74" s="50">
        <f>IFERROR(VLOOKUP(L74,'Ciudad tablero'!B:C,2,0),0)</f>
        <v>11001000</v>
      </c>
      <c r="N74" s="47" t="str">
        <f t="shared" si="1"/>
        <v>PLANTA PELDAR ZIPAQUIRA</v>
      </c>
    </row>
    <row r="75" spans="1:14" hidden="1">
      <c r="A75" s="47" t="s">
        <v>889</v>
      </c>
      <c r="B75" s="46" t="s">
        <v>889</v>
      </c>
      <c r="C75" s="56" t="s">
        <v>1736</v>
      </c>
      <c r="D75" s="47" t="s">
        <v>777</v>
      </c>
      <c r="E75" s="57" t="s">
        <v>1737</v>
      </c>
      <c r="F75" s="66" t="s">
        <v>90</v>
      </c>
      <c r="G75" s="66" t="s">
        <v>71</v>
      </c>
      <c r="I75" s="58" t="s">
        <v>1738</v>
      </c>
      <c r="J75" s="50" t="str">
        <f>IFERROR(VLOOKUP(F75,'Ciudad tablero'!A:B,2,0),0)</f>
        <v>CAJICA CUNDINAMARCA</v>
      </c>
      <c r="K75" s="50">
        <f>IFERROR(VLOOKUP(J75,'Ciudad tablero'!B:C,2,0),0)</f>
        <v>25126000</v>
      </c>
      <c r="L75" s="50" t="str">
        <f>IFERROR(VLOOKUP(G75,'Ciudad tablero'!A:B,2,0),0)</f>
        <v>BOGOTA BOGOTA D. C.</v>
      </c>
      <c r="M75" s="50">
        <f>IFERROR(VLOOKUP(L75,'Ciudad tablero'!B:C,2,0),0)</f>
        <v>11001000</v>
      </c>
      <c r="N75" s="47" t="str">
        <f t="shared" si="1"/>
        <v>PLANTA ALQUERIA CAJICA</v>
      </c>
    </row>
    <row r="76" spans="1:14" hidden="1">
      <c r="A76" s="47" t="s">
        <v>653</v>
      </c>
      <c r="B76" s="46" t="s">
        <v>653</v>
      </c>
      <c r="C76" s="56" t="s">
        <v>1739</v>
      </c>
      <c r="D76" s="47" t="s">
        <v>777</v>
      </c>
      <c r="E76" s="57" t="s">
        <v>791</v>
      </c>
      <c r="F76" s="66" t="s">
        <v>309</v>
      </c>
      <c r="G76" s="66" t="s">
        <v>71</v>
      </c>
      <c r="I76" s="58" t="s">
        <v>1740</v>
      </c>
      <c r="J76" s="50" t="str">
        <f>IFERROR(VLOOKUP(F76,'Ciudad tablero'!A:B,2,0),0)</f>
        <v>MADRID CUNDINAMARCA</v>
      </c>
      <c r="K76" s="50">
        <f>IFERROR(VLOOKUP(J76,'Ciudad tablero'!B:C,2,0),0)</f>
        <v>25430000</v>
      </c>
      <c r="L76" s="50" t="str">
        <f>IFERROR(VLOOKUP(G76,'Ciudad tablero'!A:B,2,0),0)</f>
        <v>BOGOTA BOGOTA D. C.</v>
      </c>
      <c r="M76" s="50">
        <f>IFERROR(VLOOKUP(L76,'Ciudad tablero'!B:C,2,0),0)</f>
        <v>11001000</v>
      </c>
      <c r="N76" s="47" t="str">
        <f t="shared" si="1"/>
        <v>PLANTA IBERPLAST</v>
      </c>
    </row>
    <row r="77" spans="1:14" hidden="1">
      <c r="A77" s="47" t="s">
        <v>845</v>
      </c>
      <c r="B77" s="46" t="s">
        <v>845</v>
      </c>
      <c r="C77" s="56" t="s">
        <v>1741</v>
      </c>
      <c r="D77" s="47" t="s">
        <v>1578</v>
      </c>
      <c r="E77" s="57" t="s">
        <v>1579</v>
      </c>
      <c r="F77" s="66" t="s">
        <v>351</v>
      </c>
      <c r="G77" s="66" t="s">
        <v>95</v>
      </c>
      <c r="I77" s="58" t="s">
        <v>1742</v>
      </c>
      <c r="J77" s="50" t="str">
        <f>IFERROR(VLOOKUP(F77,'Ciudad tablero'!A:B,2,0),0)</f>
        <v>ORTIGAL MIRANDA CAUCA</v>
      </c>
      <c r="K77" s="50">
        <f>IFERROR(VLOOKUP(J77,'Ciudad tablero'!B:C,2,0),0)</f>
        <v>19455005</v>
      </c>
      <c r="L77" s="50" t="str">
        <f>IFERROR(VLOOKUP(G77,'Ciudad tablero'!A:B,2,0),0)</f>
        <v>CALI VALLE DEL CAUCA</v>
      </c>
      <c r="M77" s="50">
        <f>IFERROR(VLOOKUP(L77,'Ciudad tablero'!B:C,2,0),0)</f>
        <v>76001000</v>
      </c>
      <c r="N77" s="47" t="str">
        <f t="shared" si="1"/>
        <v>PLANTA INCAUCA</v>
      </c>
    </row>
    <row r="78" spans="1:14" hidden="1">
      <c r="A78" s="47" t="s">
        <v>641</v>
      </c>
      <c r="B78" s="46" t="s">
        <v>641</v>
      </c>
      <c r="C78" s="56" t="s">
        <v>1743</v>
      </c>
      <c r="D78" s="47" t="s">
        <v>724</v>
      </c>
      <c r="E78" s="57" t="s">
        <v>321</v>
      </c>
      <c r="F78" s="66" t="s">
        <v>69</v>
      </c>
      <c r="G78" s="66" t="s">
        <v>321</v>
      </c>
      <c r="I78" s="58" t="s">
        <v>843</v>
      </c>
      <c r="J78" s="50" t="str">
        <f>IFERROR(VLOOKUP(F78,'Ciudad tablero'!A:B,2,0),0)</f>
        <v>BELLO ANTIOQUIA</v>
      </c>
      <c r="K78" s="50">
        <f>IFERROR(VLOOKUP(J78,'Ciudad tablero'!B:C,2,0),0)</f>
        <v>5088000</v>
      </c>
      <c r="L78" s="50" t="str">
        <f>IFERROR(VLOOKUP(G78,'Ciudad tablero'!A:B,2,0),0)</f>
        <v>MEDELLIN ANTIOQUIA</v>
      </c>
      <c r="M78" s="50">
        <f>IFERROR(VLOOKUP(L78,'Ciudad tablero'!B:C,2,0),0)</f>
        <v>5001000</v>
      </c>
      <c r="N78" s="47" t="str">
        <f t="shared" si="1"/>
        <v>POSTOBON BELLO</v>
      </c>
    </row>
    <row r="79" spans="1:14" hidden="1">
      <c r="A79" s="47" t="s">
        <v>670</v>
      </c>
      <c r="B79" s="46" t="s">
        <v>670</v>
      </c>
      <c r="C79" s="56" t="s">
        <v>1744</v>
      </c>
      <c r="D79" s="47" t="s">
        <v>1578</v>
      </c>
      <c r="E79" s="57" t="s">
        <v>371</v>
      </c>
      <c r="F79" s="66" t="s">
        <v>154</v>
      </c>
      <c r="G79" s="66" t="s">
        <v>371</v>
      </c>
      <c r="I79" s="58" t="s">
        <v>1745</v>
      </c>
      <c r="J79" s="50" t="str">
        <f>IFERROR(VLOOKUP(F79,'Ciudad tablero'!A:B,2,0),0)</f>
        <v>DOSQUEBRADAS RISARALDA</v>
      </c>
      <c r="K79" s="50">
        <f>IFERROR(VLOOKUP(J79,'Ciudad tablero'!B:C,2,0),0)</f>
        <v>66170000</v>
      </c>
      <c r="L79" s="50" t="str">
        <f>IFERROR(VLOOKUP(G79,'Ciudad tablero'!A:B,2,0),0)</f>
        <v>PEREIRA RISARALDA</v>
      </c>
      <c r="M79" s="50">
        <f>IFERROR(VLOOKUP(L79,'Ciudad tablero'!B:C,2,0),0)</f>
        <v>66001000</v>
      </c>
      <c r="N79" s="47" t="str">
        <f t="shared" si="1"/>
        <v>POSTOBON DOSQUEBRADAS</v>
      </c>
    </row>
    <row r="80" spans="1:14" hidden="1">
      <c r="A80" s="47" t="s">
        <v>642</v>
      </c>
      <c r="B80" s="46" t="s">
        <v>642</v>
      </c>
      <c r="C80" s="56" t="s">
        <v>1746</v>
      </c>
      <c r="D80" s="47" t="s">
        <v>1057</v>
      </c>
      <c r="E80" s="57" t="s">
        <v>63</v>
      </c>
      <c r="F80" s="66" t="s">
        <v>313</v>
      </c>
      <c r="G80" s="66" t="s">
        <v>63</v>
      </c>
      <c r="I80" s="58" t="s">
        <v>1747</v>
      </c>
      <c r="J80" s="50" t="str">
        <f>IFERROR(VLOOKUP(F80,'Ciudad tablero'!A:B,2,0),0)</f>
        <v>MALAMBO ATLANTICO</v>
      </c>
      <c r="K80" s="50">
        <f>IFERROR(VLOOKUP(J80,'Ciudad tablero'!B:C,2,0),0)</f>
        <v>8433000</v>
      </c>
      <c r="L80" s="50" t="str">
        <f>IFERROR(VLOOKUP(G80,'Ciudad tablero'!A:B,2,0),0)</f>
        <v>BARRANQUILLA ATLANTICO</v>
      </c>
      <c r="M80" s="50">
        <f>IFERROR(VLOOKUP(L80,'Ciudad tablero'!B:C,2,0),0)</f>
        <v>8001000</v>
      </c>
      <c r="N80" s="47" t="str">
        <f t="shared" si="1"/>
        <v>POSTOBON MALAMBO</v>
      </c>
    </row>
    <row r="81" spans="1:14" hidden="1">
      <c r="A81" s="47" t="s">
        <v>672</v>
      </c>
      <c r="B81" s="46" t="s">
        <v>672</v>
      </c>
      <c r="C81" s="56" t="s">
        <v>1748</v>
      </c>
      <c r="D81" s="47" t="s">
        <v>724</v>
      </c>
      <c r="E81" s="57" t="s">
        <v>321</v>
      </c>
      <c r="F81" s="66" t="s">
        <v>321</v>
      </c>
      <c r="G81" s="66" t="s">
        <v>321</v>
      </c>
      <c r="I81" s="58" t="s">
        <v>1749</v>
      </c>
      <c r="J81" s="50" t="str">
        <f>IFERROR(VLOOKUP(F81,'Ciudad tablero'!A:B,2,0),0)</f>
        <v>MEDELLIN ANTIOQUIA</v>
      </c>
      <c r="K81" s="50">
        <f>IFERROR(VLOOKUP(J81,'Ciudad tablero'!B:C,2,0),0)</f>
        <v>5001000</v>
      </c>
      <c r="L81" s="50" t="str">
        <f>IFERROR(VLOOKUP(G81,'Ciudad tablero'!A:B,2,0),0)</f>
        <v>MEDELLIN ANTIOQUIA</v>
      </c>
      <c r="M81" s="50">
        <f>IFERROR(VLOOKUP(L81,'Ciudad tablero'!B:C,2,0),0)</f>
        <v>5001000</v>
      </c>
      <c r="N81" s="47" t="str">
        <f t="shared" si="1"/>
        <v>POSTOBON MEDELLIN</v>
      </c>
    </row>
    <row r="82" spans="1:14" hidden="1">
      <c r="A82" s="47" t="s">
        <v>644</v>
      </c>
      <c r="B82" s="46" t="s">
        <v>644</v>
      </c>
      <c r="C82" s="56" t="s">
        <v>1750</v>
      </c>
      <c r="D82" s="47" t="s">
        <v>1578</v>
      </c>
      <c r="E82" s="57" t="s">
        <v>371</v>
      </c>
      <c r="F82" s="66" t="s">
        <v>371</v>
      </c>
      <c r="G82" s="66" t="s">
        <v>371</v>
      </c>
      <c r="I82" s="58" t="s">
        <v>1751</v>
      </c>
      <c r="J82" s="50" t="str">
        <f>IFERROR(VLOOKUP(F82,'Ciudad tablero'!A:B,2,0),0)</f>
        <v>PEREIRA RISARALDA</v>
      </c>
      <c r="K82" s="50">
        <f>IFERROR(VLOOKUP(J82,'Ciudad tablero'!B:C,2,0),0)</f>
        <v>66001000</v>
      </c>
      <c r="L82" s="50" t="str">
        <f>IFERROR(VLOOKUP(G82,'Ciudad tablero'!A:B,2,0),0)</f>
        <v>PEREIRA RISARALDA</v>
      </c>
      <c r="M82" s="50">
        <f>IFERROR(VLOOKUP(L82,'Ciudad tablero'!B:C,2,0),0)</f>
        <v>66001000</v>
      </c>
      <c r="N82" s="47" t="str">
        <f t="shared" si="1"/>
        <v>POSTOBON PEREIRA</v>
      </c>
    </row>
    <row r="83" spans="1:14" hidden="1">
      <c r="A83" s="47" t="s">
        <v>645</v>
      </c>
      <c r="B83" s="46" t="s">
        <v>645</v>
      </c>
      <c r="C83" s="56" t="s">
        <v>1752</v>
      </c>
      <c r="D83" s="47" t="s">
        <v>1578</v>
      </c>
      <c r="E83" s="57" t="s">
        <v>95</v>
      </c>
      <c r="F83" s="66" t="s">
        <v>581</v>
      </c>
      <c r="G83" s="66" t="s">
        <v>95</v>
      </c>
      <c r="I83" s="58" t="s">
        <v>581</v>
      </c>
      <c r="J83" s="50" t="str">
        <f>IFERROR(VLOOKUP(F83,'Ciudad tablero'!A:B,2,0),0)</f>
        <v>YUMBO VALLE DEL CAUCA</v>
      </c>
      <c r="K83" s="50">
        <f>IFERROR(VLOOKUP(J83,'Ciudad tablero'!B:C,2,0),0)</f>
        <v>76892000</v>
      </c>
      <c r="L83" s="50" t="str">
        <f>IFERROR(VLOOKUP(G83,'Ciudad tablero'!A:B,2,0),0)</f>
        <v>CALI VALLE DEL CAUCA</v>
      </c>
      <c r="M83" s="50">
        <f>IFERROR(VLOOKUP(L83,'Ciudad tablero'!B:C,2,0),0)</f>
        <v>76001000</v>
      </c>
      <c r="N83" s="47" t="str">
        <f t="shared" si="1"/>
        <v>POSTOBON YUMBO</v>
      </c>
    </row>
    <row r="84" spans="1:14" hidden="1">
      <c r="A84" s="47" t="s">
        <v>819</v>
      </c>
      <c r="B84" s="46" t="s">
        <v>819</v>
      </c>
      <c r="C84" s="56" t="s">
        <v>1753</v>
      </c>
      <c r="D84" s="47" t="s">
        <v>1578</v>
      </c>
      <c r="E84" s="57" t="s">
        <v>80</v>
      </c>
      <c r="F84" s="66" t="s">
        <v>80</v>
      </c>
      <c r="G84" s="66" t="s">
        <v>80</v>
      </c>
      <c r="I84" s="58" t="s">
        <v>1754</v>
      </c>
      <c r="J84" s="50" t="str">
        <f>IFERROR(VLOOKUP(F84,'Ciudad tablero'!A:B,2,0),0)</f>
        <v>BUENAVENTURA VALLE DEL CAUCA</v>
      </c>
      <c r="K84" s="50">
        <f>IFERROR(VLOOKUP(J84,'Ciudad tablero'!B:C,2,0),0)</f>
        <v>76109000</v>
      </c>
      <c r="L84" s="50" t="str">
        <f>IFERROR(VLOOKUP(G84,'Ciudad tablero'!A:B,2,0),0)</f>
        <v>BUENAVENTURA VALLE DEL CAUCA</v>
      </c>
      <c r="M84" s="50">
        <f>IFERROR(VLOOKUP(L84,'Ciudad tablero'!B:C,2,0),0)</f>
        <v>76109000</v>
      </c>
      <c r="N84" s="47" t="str">
        <f t="shared" si="1"/>
        <v>PUERTO BUENAVENTURA</v>
      </c>
    </row>
    <row r="85" spans="1:14" hidden="1">
      <c r="A85" s="47" t="s">
        <v>675</v>
      </c>
      <c r="B85" s="46" t="s">
        <v>675</v>
      </c>
      <c r="C85" s="56">
        <v>3002</v>
      </c>
      <c r="D85" s="47" t="s">
        <v>1057</v>
      </c>
      <c r="E85" s="57" t="s">
        <v>107</v>
      </c>
      <c r="F85" s="66" t="s">
        <v>107</v>
      </c>
      <c r="G85" s="66" t="s">
        <v>107</v>
      </c>
      <c r="I85" s="58" t="s">
        <v>1755</v>
      </c>
      <c r="J85" s="50" t="str">
        <f>IFERROR(VLOOKUP(F85,'Ciudad tablero'!A:B,2,0),0)</f>
        <v>CARTAGENA BOLIVAR</v>
      </c>
      <c r="K85" s="50">
        <f>IFERROR(VLOOKUP(J85,'Ciudad tablero'!B:C,2,0),0)</f>
        <v>13001000</v>
      </c>
      <c r="L85" s="50" t="str">
        <f>IFERROR(VLOOKUP(G85,'Ciudad tablero'!A:B,2,0),0)</f>
        <v>CARTAGENA BOLIVAR</v>
      </c>
      <c r="M85" s="50">
        <f>IFERROR(VLOOKUP(L85,'Ciudad tablero'!B:C,2,0),0)</f>
        <v>13001000</v>
      </c>
      <c r="N85" s="47" t="str">
        <f t="shared" si="1"/>
        <v>PUERTO CONTECAR CARTAGENA</v>
      </c>
    </row>
    <row r="86" spans="1:14" hidden="1">
      <c r="A86" s="47" t="s">
        <v>676</v>
      </c>
      <c r="B86" s="46" t="s">
        <v>676</v>
      </c>
      <c r="C86" s="56" t="s">
        <v>1756</v>
      </c>
      <c r="D86" s="47" t="s">
        <v>1057</v>
      </c>
      <c r="E86" s="57" t="s">
        <v>63</v>
      </c>
      <c r="F86" s="66" t="s">
        <v>63</v>
      </c>
      <c r="G86" s="66" t="s">
        <v>63</v>
      </c>
      <c r="I86" s="58" t="s">
        <v>1757</v>
      </c>
      <c r="J86" s="50" t="str">
        <f>IFERROR(VLOOKUP(F86,'Ciudad tablero'!A:B,2,0),0)</f>
        <v>BARRANQUILLA ATLANTICO</v>
      </c>
      <c r="K86" s="50">
        <f>IFERROR(VLOOKUP(J86,'Ciudad tablero'!B:C,2,0),0)</f>
        <v>8001000</v>
      </c>
      <c r="L86" s="50" t="str">
        <f>IFERROR(VLOOKUP(G86,'Ciudad tablero'!A:B,2,0),0)</f>
        <v>BARRANQUILLA ATLANTICO</v>
      </c>
      <c r="M86" s="50">
        <f>IFERROR(VLOOKUP(L86,'Ciudad tablero'!B:C,2,0),0)</f>
        <v>8001000</v>
      </c>
      <c r="N86" s="47" t="str">
        <f t="shared" si="1"/>
        <v>PUERTO DE BARRANQUILLA</v>
      </c>
    </row>
    <row r="87" spans="1:14" hidden="1">
      <c r="A87" s="47" t="s">
        <v>747</v>
      </c>
      <c r="B87" s="46" t="s">
        <v>747</v>
      </c>
      <c r="C87" s="56" t="s">
        <v>1758</v>
      </c>
      <c r="D87" s="47" t="s">
        <v>1578</v>
      </c>
      <c r="E87" s="57" t="s">
        <v>83</v>
      </c>
      <c r="F87" s="66" t="s">
        <v>217</v>
      </c>
      <c r="G87" s="66" t="s">
        <v>95</v>
      </c>
      <c r="I87" s="58" t="s">
        <v>1759</v>
      </c>
      <c r="J87" s="50" t="str">
        <f>IFERROR(VLOOKUP(F87,'Ciudad tablero'!A:B,2,0),0)</f>
        <v>GUADALAJARA DE BUGA VALLE DEL CAUCA</v>
      </c>
      <c r="K87" s="50">
        <f>IFERROR(VLOOKUP(J87,'Ciudad tablero'!B:C,2,0),0)</f>
        <v>76111000</v>
      </c>
      <c r="L87" s="50" t="str">
        <f>IFERROR(VLOOKUP(G87,'Ciudad tablero'!A:B,2,0),0)</f>
        <v>CALI VALLE DEL CAUCA</v>
      </c>
      <c r="M87" s="50">
        <f>IFERROR(VLOOKUP(L87,'Ciudad tablero'!B:C,2,0),0)</f>
        <v>76001000</v>
      </c>
      <c r="N87" s="47" t="str">
        <f t="shared" si="1"/>
        <v>PUNTO DE INTERCAMBIO BUGA</v>
      </c>
    </row>
    <row r="88" spans="1:14" hidden="1">
      <c r="A88" s="47" t="s">
        <v>771</v>
      </c>
      <c r="B88" s="46" t="s">
        <v>771</v>
      </c>
      <c r="C88" s="56" t="s">
        <v>1760</v>
      </c>
      <c r="D88" s="47" t="s">
        <v>1057</v>
      </c>
      <c r="E88" s="57" t="s">
        <v>1761</v>
      </c>
      <c r="F88" s="66" t="s">
        <v>163</v>
      </c>
      <c r="G88" s="66" t="s">
        <v>494</v>
      </c>
      <c r="I88" s="58" t="s">
        <v>1762</v>
      </c>
      <c r="J88" s="50" t="str">
        <f>IFERROR(VLOOKUP(F88,'Ciudad tablero'!A:B,2,0),0)</f>
        <v>EL CARMEN DE BOLIVAR BOLIVAR</v>
      </c>
      <c r="K88" s="50">
        <f>IFERROR(VLOOKUP(J88,'Ciudad tablero'!B:C,2,0),0)</f>
        <v>13244000</v>
      </c>
      <c r="L88" s="50" t="str">
        <f>IFERROR(VLOOKUP(G88,'Ciudad tablero'!A:B,2,0),0)</f>
        <v>SINCELEJO SUCRE</v>
      </c>
      <c r="M88" s="50">
        <f>IFERROR(VLOOKUP(L88,'Ciudad tablero'!B:C,2,0),0)</f>
        <v>70001000</v>
      </c>
      <c r="N88" s="47" t="str">
        <f t="shared" si="1"/>
        <v>PUNTO DE INTERCAMBIO CARMEN DE BOLIVAR</v>
      </c>
    </row>
    <row r="89" spans="1:14" hidden="1">
      <c r="A89" s="47" t="s">
        <v>1763</v>
      </c>
      <c r="B89" s="46" t="s">
        <v>1763</v>
      </c>
      <c r="C89" s="56" t="s">
        <v>1764</v>
      </c>
      <c r="D89" s="47" t="s">
        <v>1578</v>
      </c>
      <c r="E89" s="57" t="s">
        <v>1765</v>
      </c>
      <c r="F89" s="66" t="s">
        <v>109</v>
      </c>
      <c r="G89" s="66" t="s">
        <v>371</v>
      </c>
      <c r="I89" s="58" t="s">
        <v>1766</v>
      </c>
      <c r="J89" s="50" t="str">
        <f>IFERROR(VLOOKUP(F89,'Ciudad tablero'!A:B,2,0),0)</f>
        <v>CARTAGO VALLE DEL CAUCA</v>
      </c>
      <c r="K89" s="50">
        <f>IFERROR(VLOOKUP(J89,'Ciudad tablero'!B:C,2,0),0)</f>
        <v>76147000</v>
      </c>
      <c r="L89" s="50" t="str">
        <f>IFERROR(VLOOKUP(G89,'Ciudad tablero'!A:B,2,0),0)</f>
        <v>PEREIRA RISARALDA</v>
      </c>
      <c r="M89" s="50">
        <f>IFERROR(VLOOKUP(L89,'Ciudad tablero'!B:C,2,0),0)</f>
        <v>66001000</v>
      </c>
      <c r="N89" s="47" t="str">
        <f t="shared" si="1"/>
        <v>PUNTO DE INTERCAMBIO CARTAGO</v>
      </c>
    </row>
    <row r="90" spans="1:14" hidden="1">
      <c r="A90" s="47" t="s">
        <v>1767</v>
      </c>
      <c r="B90" s="46" t="s">
        <v>1767</v>
      </c>
      <c r="C90" s="56" t="s">
        <v>1768</v>
      </c>
      <c r="D90" s="47" t="s">
        <v>1578</v>
      </c>
      <c r="E90" s="57" t="s">
        <v>1769</v>
      </c>
      <c r="F90" s="66" t="s">
        <v>365</v>
      </c>
      <c r="G90" s="66" t="s">
        <v>365</v>
      </c>
      <c r="I90" s="58" t="s">
        <v>1770</v>
      </c>
      <c r="J90" s="50" t="str">
        <f>IFERROR(VLOOKUP(F90,'Ciudad tablero'!A:B,2,0),0)</f>
        <v>PASTO NARINO</v>
      </c>
      <c r="K90" s="50">
        <f>IFERROR(VLOOKUP(J90,'Ciudad tablero'!B:C,2,0),0)</f>
        <v>52001000</v>
      </c>
      <c r="L90" s="50" t="str">
        <f>IFERROR(VLOOKUP(G90,'Ciudad tablero'!A:B,2,0),0)</f>
        <v>PASTO NARINO</v>
      </c>
      <c r="M90" s="50">
        <f>IFERROR(VLOOKUP(L90,'Ciudad tablero'!B:C,2,0),0)</f>
        <v>52001000</v>
      </c>
      <c r="N90" s="47" t="str">
        <f t="shared" si="1"/>
        <v>PUNTO DE INTERCAMBIO CHACHAGUI</v>
      </c>
    </row>
    <row r="91" spans="1:14" hidden="1">
      <c r="A91" s="47" t="s">
        <v>772</v>
      </c>
      <c r="B91" s="46" t="s">
        <v>772</v>
      </c>
      <c r="C91" s="56" t="s">
        <v>1771</v>
      </c>
      <c r="D91" s="47" t="s">
        <v>1578</v>
      </c>
      <c r="E91" s="57" t="s">
        <v>1772</v>
      </c>
      <c r="F91" s="66" t="s">
        <v>1773</v>
      </c>
      <c r="G91" s="66" t="s">
        <v>494</v>
      </c>
      <c r="I91" s="58" t="s">
        <v>1774</v>
      </c>
      <c r="J91" s="50">
        <f>IFERROR(VLOOKUP(F91,'Ciudad tablero'!A:B,2,0),0)</f>
        <v>0</v>
      </c>
      <c r="K91" s="50">
        <f>IFERROR(VLOOKUP(J91,'Ciudad tablero'!B:C,2,0),0)</f>
        <v>0</v>
      </c>
      <c r="L91" s="50" t="str">
        <f>IFERROR(VLOOKUP(G91,'Ciudad tablero'!A:B,2,0),0)</f>
        <v>SINCELEJO SUCRE</v>
      </c>
      <c r="M91" s="50">
        <f>IFERROR(VLOOKUP(L91,'Ciudad tablero'!B:C,2,0),0)</f>
        <v>70001000</v>
      </c>
      <c r="N91" s="47" t="str">
        <f t="shared" si="1"/>
        <v>PUNTO DE INTERCAMBIO CHINU</v>
      </c>
    </row>
    <row r="92" spans="1:14" hidden="1">
      <c r="A92" s="47" t="s">
        <v>749</v>
      </c>
      <c r="B92" s="46" t="s">
        <v>749</v>
      </c>
      <c r="C92" s="56" t="s">
        <v>1775</v>
      </c>
      <c r="D92" s="47" t="s">
        <v>1578</v>
      </c>
      <c r="E92" s="57" t="s">
        <v>371</v>
      </c>
      <c r="F92" s="66" t="s">
        <v>154</v>
      </c>
      <c r="G92" s="66" t="s">
        <v>371</v>
      </c>
      <c r="I92" s="58" t="s">
        <v>1776</v>
      </c>
      <c r="J92" s="50" t="str">
        <f>IFERROR(VLOOKUP(F92,'Ciudad tablero'!A:B,2,0),0)</f>
        <v>DOSQUEBRADAS RISARALDA</v>
      </c>
      <c r="K92" s="50">
        <f>IFERROR(VLOOKUP(J92,'Ciudad tablero'!B:C,2,0),0)</f>
        <v>66170000</v>
      </c>
      <c r="L92" s="50" t="str">
        <f>IFERROR(VLOOKUP(G92,'Ciudad tablero'!A:B,2,0),0)</f>
        <v>PEREIRA RISARALDA</v>
      </c>
      <c r="M92" s="50">
        <f>IFERROR(VLOOKUP(L92,'Ciudad tablero'!B:C,2,0),0)</f>
        <v>66001000</v>
      </c>
      <c r="N92" s="47" t="str">
        <f t="shared" si="1"/>
        <v>PUNTO DE INTERCAMBIO DOSQUEBRADAS</v>
      </c>
    </row>
    <row r="93" spans="1:14" hidden="1">
      <c r="A93" s="47" t="s">
        <v>1777</v>
      </c>
      <c r="B93" s="46" t="s">
        <v>1777</v>
      </c>
      <c r="C93" s="56" t="s">
        <v>1778</v>
      </c>
      <c r="D93" s="47" t="s">
        <v>1582</v>
      </c>
      <c r="E93" s="57" t="s">
        <v>885</v>
      </c>
      <c r="F93" s="66" t="s">
        <v>374</v>
      </c>
      <c r="G93" s="66" t="s">
        <v>78</v>
      </c>
      <c r="I93" s="58" t="s">
        <v>1779</v>
      </c>
      <c r="J93" s="50" t="str">
        <f>IFERROR(VLOOKUP(F93,'Ciudad tablero'!A:B,2,0),0)</f>
        <v>PIEDECUESTA SANTANDER</v>
      </c>
      <c r="K93" s="50">
        <f>IFERROR(VLOOKUP(J93,'Ciudad tablero'!B:C,2,0),0)</f>
        <v>68547000</v>
      </c>
      <c r="L93" s="50" t="str">
        <f>IFERROR(VLOOKUP(G93,'Ciudad tablero'!A:B,2,0),0)</f>
        <v>BUCARAMANGA SANTANDER</v>
      </c>
      <c r="M93" s="50">
        <f>IFERROR(VLOOKUP(L93,'Ciudad tablero'!B:C,2,0),0)</f>
        <v>68001000</v>
      </c>
      <c r="N93" s="47" t="str">
        <f t="shared" si="1"/>
        <v>PUNTO DE INTERCAMBIO EDS EL MOLINO PIEDECUESTA</v>
      </c>
    </row>
    <row r="94" spans="1:14" hidden="1">
      <c r="A94" s="47" t="s">
        <v>1780</v>
      </c>
      <c r="B94" s="46" t="s">
        <v>1780</v>
      </c>
      <c r="C94" s="56" t="s">
        <v>1781</v>
      </c>
      <c r="D94" s="47" t="s">
        <v>1582</v>
      </c>
      <c r="E94" s="57" t="s">
        <v>143</v>
      </c>
      <c r="F94" s="66" t="s">
        <v>143</v>
      </c>
      <c r="G94" s="66" t="s">
        <v>144</v>
      </c>
      <c r="I94" s="58" t="s">
        <v>1782</v>
      </c>
      <c r="J94" s="50" t="str">
        <f>IFERROR(VLOOKUP(F94,'Ciudad tablero'!A:B,2,0),0)</f>
        <v>CUCUTA NORTE DE SANTANDER</v>
      </c>
      <c r="K94" s="50">
        <f>IFERROR(VLOOKUP(J94,'Ciudad tablero'!B:C,2,0),0)</f>
        <v>54001000</v>
      </c>
      <c r="L94" s="50" t="str">
        <f>IFERROR(VLOOKUP(G94,'Ciudad tablero'!A:B,2,0),0)</f>
        <v>CÚCUTA</v>
      </c>
      <c r="M94" s="50">
        <f>IFERROR(VLOOKUP(L94,'Ciudad tablero'!B:C,2,0),0)</f>
        <v>54001000</v>
      </c>
      <c r="N94" s="47" t="str">
        <f t="shared" si="1"/>
        <v>PUNTO DE INTERCAMBIO EDS LA MULERA CUCUTA</v>
      </c>
    </row>
    <row r="95" spans="1:14" hidden="1">
      <c r="A95" s="47" t="s">
        <v>1783</v>
      </c>
      <c r="B95" s="46" t="s">
        <v>1783</v>
      </c>
      <c r="C95" s="56" t="s">
        <v>1784</v>
      </c>
      <c r="D95" s="47" t="s">
        <v>1582</v>
      </c>
      <c r="E95" s="57" t="s">
        <v>1785</v>
      </c>
      <c r="F95" s="66" t="s">
        <v>361</v>
      </c>
      <c r="G95" s="66" t="s">
        <v>143</v>
      </c>
      <c r="I95" s="58" t="s">
        <v>1786</v>
      </c>
      <c r="J95" s="50" t="str">
        <f>IFERROR(VLOOKUP(F95,'Ciudad tablero'!A:B,2,0),0)</f>
        <v>PAMPLONA NORTE DE SANTANDER</v>
      </c>
      <c r="K95" s="50">
        <f>IFERROR(VLOOKUP(J95,'Ciudad tablero'!B:C,2,0),0)</f>
        <v>54518000</v>
      </c>
      <c r="L95" s="50" t="str">
        <f>IFERROR(VLOOKUP(G95,'Ciudad tablero'!A:B,2,0),0)</f>
        <v>CUCUTA NORTE DE SANTANDER</v>
      </c>
      <c r="M95" s="50">
        <f>IFERROR(VLOOKUP(L95,'Ciudad tablero'!B:C,2,0),0)</f>
        <v>54001000</v>
      </c>
      <c r="N95" s="47" t="str">
        <f t="shared" si="1"/>
        <v>PUNTO DE INTERCAMBIO EL DESCANSO PAMPLONA</v>
      </c>
    </row>
    <row r="96" spans="1:14" hidden="1">
      <c r="A96" s="47" t="s">
        <v>735</v>
      </c>
      <c r="B96" s="46" t="s">
        <v>735</v>
      </c>
      <c r="C96" s="56" t="s">
        <v>1787</v>
      </c>
      <c r="D96" s="47" t="s">
        <v>777</v>
      </c>
      <c r="E96" s="57" t="s">
        <v>1788</v>
      </c>
      <c r="F96" s="66" t="s">
        <v>219</v>
      </c>
      <c r="G96" s="66" t="s">
        <v>252</v>
      </c>
      <c r="I96" s="58" t="s">
        <v>1789</v>
      </c>
      <c r="J96" s="50" t="str">
        <f>IFERROR(VLOOKUP(F96,'Ciudad tablero'!A:B,2,0),0)</f>
        <v>GUALANDAY COELLO TOLIMA</v>
      </c>
      <c r="K96" s="50">
        <f>IFERROR(VLOOKUP(J96,'Ciudad tablero'!B:C,2,0),0)</f>
        <v>73200001</v>
      </c>
      <c r="L96" s="50" t="str">
        <f>IFERROR(VLOOKUP(G96,'Ciudad tablero'!A:B,2,0),0)</f>
        <v>IBAGUE TOLIMA</v>
      </c>
      <c r="M96" s="50">
        <f>IFERROR(VLOOKUP(L96,'Ciudad tablero'!B:C,2,0),0)</f>
        <v>73001000</v>
      </c>
      <c r="N96" s="47" t="str">
        <f t="shared" si="1"/>
        <v>PUNTO DE INTERCAMBIO GUALANDAY</v>
      </c>
    </row>
    <row r="97" spans="1:14" hidden="1">
      <c r="A97" s="47" t="s">
        <v>786</v>
      </c>
      <c r="B97" s="46" t="s">
        <v>786</v>
      </c>
      <c r="C97" s="56" t="s">
        <v>1790</v>
      </c>
      <c r="D97" s="47" t="s">
        <v>1578</v>
      </c>
      <c r="E97" s="57" t="s">
        <v>1791</v>
      </c>
      <c r="F97" s="66" t="s">
        <v>284</v>
      </c>
      <c r="G97" s="66" t="s">
        <v>426</v>
      </c>
      <c r="I97" s="58" t="s">
        <v>1792</v>
      </c>
      <c r="J97" s="50" t="str">
        <f>IFERROR(VLOOKUP(F97,'Ciudad tablero'!A:B,2,0),0)</f>
        <v>LA PINTADA ANTIOQUIA</v>
      </c>
      <c r="K97" s="50">
        <f>IFERROR(VLOOKUP(J97,'Ciudad tablero'!B:C,2,0),0)</f>
        <v>5390000</v>
      </c>
      <c r="L97" s="50" t="str">
        <f>IFERROR(VLOOKUP(G97,'Ciudad tablero'!A:B,2,0),0)</f>
        <v>RIOSUCIO CALDAS</v>
      </c>
      <c r="M97" s="50">
        <f>IFERROR(VLOOKUP(L97,'Ciudad tablero'!B:C,2,0),0)</f>
        <v>17614000</v>
      </c>
      <c r="N97" s="47" t="str">
        <f t="shared" si="1"/>
        <v>PUNTO DE INTERCAMBIO LA FELISA</v>
      </c>
    </row>
    <row r="98" spans="1:14" hidden="1">
      <c r="A98" s="47" t="s">
        <v>1793</v>
      </c>
      <c r="B98" s="46" t="s">
        <v>1793</v>
      </c>
      <c r="C98" s="56">
        <v>60072</v>
      </c>
      <c r="D98" s="47" t="s">
        <v>1582</v>
      </c>
      <c r="E98" s="57" t="s">
        <v>1794</v>
      </c>
      <c r="F98" s="66" t="s">
        <v>61</v>
      </c>
      <c r="G98" s="66" t="s">
        <v>78</v>
      </c>
      <c r="I98" s="58" t="s">
        <v>1795</v>
      </c>
      <c r="J98" s="50" t="str">
        <f>IFERROR(VLOOKUP(F98,'Ciudad tablero'!A:B,2,0),0)</f>
        <v>BARRANCABERMEJA SANTANDER</v>
      </c>
      <c r="K98" s="50">
        <f>IFERROR(VLOOKUP(J98,'Ciudad tablero'!B:C,2,0),0)</f>
        <v>68081000</v>
      </c>
      <c r="L98" s="50" t="str">
        <f>IFERROR(VLOOKUP(G98,'Ciudad tablero'!A:B,2,0),0)</f>
        <v>BUCARAMANGA SANTANDER</v>
      </c>
      <c r="M98" s="50">
        <f>IFERROR(VLOOKUP(L98,'Ciudad tablero'!B:C,2,0),0)</f>
        <v>68001000</v>
      </c>
      <c r="N98" s="47" t="str">
        <f t="shared" si="1"/>
        <v>PUNTO DE INTERCAMBIO LA LIZAMA BARRANCABERMEJA</v>
      </c>
    </row>
    <row r="99" spans="1:14" hidden="1">
      <c r="A99" s="47" t="s">
        <v>897</v>
      </c>
      <c r="B99" s="46" t="s">
        <v>897</v>
      </c>
      <c r="C99" s="56" t="s">
        <v>1796</v>
      </c>
      <c r="D99" s="47" t="s">
        <v>1578</v>
      </c>
      <c r="E99" s="57" t="s">
        <v>911</v>
      </c>
      <c r="F99" s="66" t="s">
        <v>284</v>
      </c>
      <c r="G99" s="66" t="s">
        <v>321</v>
      </c>
      <c r="I99" s="58" t="s">
        <v>1797</v>
      </c>
      <c r="J99" s="50" t="str">
        <f>IFERROR(VLOOKUP(F99,'Ciudad tablero'!A:B,2,0),0)</f>
        <v>LA PINTADA ANTIOQUIA</v>
      </c>
      <c r="K99" s="50">
        <f>IFERROR(VLOOKUP(J99,'Ciudad tablero'!B:C,2,0),0)</f>
        <v>5390000</v>
      </c>
      <c r="L99" s="50" t="str">
        <f>IFERROR(VLOOKUP(G99,'Ciudad tablero'!A:B,2,0),0)</f>
        <v>MEDELLIN ANTIOQUIA</v>
      </c>
      <c r="M99" s="50">
        <f>IFERROR(VLOOKUP(L99,'Ciudad tablero'!B:C,2,0),0)</f>
        <v>5001000</v>
      </c>
      <c r="N99" s="47" t="str">
        <f t="shared" si="1"/>
        <v>PUNTO DE INTERCAMBIO LA PINTADA</v>
      </c>
    </row>
    <row r="100" spans="1:14" hidden="1">
      <c r="A100" s="47" t="s">
        <v>857</v>
      </c>
      <c r="B100" s="46" t="s">
        <v>857</v>
      </c>
      <c r="C100" s="56" t="s">
        <v>1798</v>
      </c>
      <c r="D100" s="47" t="s">
        <v>1057</v>
      </c>
      <c r="E100" s="57" t="s">
        <v>1799</v>
      </c>
      <c r="F100" s="66" t="s">
        <v>436</v>
      </c>
      <c r="G100" s="66" t="s">
        <v>494</v>
      </c>
      <c r="I100" s="58" t="s">
        <v>1800</v>
      </c>
      <c r="J100" s="50" t="str">
        <f>IFERROR(VLOOKUP(F100,'Ciudad tablero'!A:B,2,0),0)</f>
        <v>SAHAGUN CORDOBA</v>
      </c>
      <c r="K100" s="50">
        <f>IFERROR(VLOOKUP(J100,'Ciudad tablero'!B:C,2,0),0)</f>
        <v>23660000</v>
      </c>
      <c r="L100" s="50" t="str">
        <f>IFERROR(VLOOKUP(G100,'Ciudad tablero'!A:B,2,0),0)</f>
        <v>SINCELEJO SUCRE</v>
      </c>
      <c r="M100" s="50">
        <f>IFERROR(VLOOKUP(L100,'Ciudad tablero'!B:C,2,0),0)</f>
        <v>70001000</v>
      </c>
      <c r="N100" s="47" t="str">
        <f t="shared" si="1"/>
        <v>PUNTO DE INTERCAMBIO LA YE SAHAGUN</v>
      </c>
    </row>
    <row r="101" spans="1:14" hidden="1">
      <c r="A101" s="47" t="s">
        <v>913</v>
      </c>
      <c r="B101" s="46" t="s">
        <v>913</v>
      </c>
      <c r="C101" s="56" t="s">
        <v>1801</v>
      </c>
      <c r="D101" s="47" t="s">
        <v>1578</v>
      </c>
      <c r="E101" s="57" t="s">
        <v>1579</v>
      </c>
      <c r="F101" s="66" t="s">
        <v>98</v>
      </c>
      <c r="G101" s="66" t="s">
        <v>95</v>
      </c>
      <c r="I101" s="58" t="s">
        <v>1802</v>
      </c>
      <c r="J101" s="50" t="str">
        <f>IFERROR(VLOOKUP(F101,'Ciudad tablero'!A:B,2,0),0)</f>
        <v>CALOTO CAUCA</v>
      </c>
      <c r="K101" s="50">
        <f>IFERROR(VLOOKUP(J101,'Ciudad tablero'!B:C,2,0),0)</f>
        <v>19142000</v>
      </c>
      <c r="L101" s="50" t="str">
        <f>IFERROR(VLOOKUP(G101,'Ciudad tablero'!A:B,2,0),0)</f>
        <v>CALI VALLE DEL CAUCA</v>
      </c>
      <c r="M101" s="50">
        <f>IFERROR(VLOOKUP(L101,'Ciudad tablero'!B:C,2,0),0)</f>
        <v>76001000</v>
      </c>
      <c r="N101" s="47" t="str">
        <f t="shared" si="1"/>
        <v>PUNTO DE INTERCAMBIO NGB</v>
      </c>
    </row>
    <row r="102" spans="1:14" hidden="1">
      <c r="A102" s="47" t="s">
        <v>841</v>
      </c>
      <c r="B102" s="46" t="s">
        <v>841</v>
      </c>
      <c r="C102" s="56" t="s">
        <v>1803</v>
      </c>
      <c r="D102" s="47" t="s">
        <v>777</v>
      </c>
      <c r="E102" s="57" t="s">
        <v>1804</v>
      </c>
      <c r="F102" s="66" t="s">
        <v>319</v>
      </c>
      <c r="G102" s="66" t="s">
        <v>252</v>
      </c>
      <c r="I102" s="58" t="s">
        <v>1805</v>
      </c>
      <c r="J102" s="50" t="str">
        <f>IFERROR(VLOOKUP(F102,'Ciudad tablero'!A:B,2,0),0)</f>
        <v>MARIQUITA TOLIMA</v>
      </c>
      <c r="K102" s="50">
        <f>IFERROR(VLOOKUP(J102,'Ciudad tablero'!B:C,2,0),0)</f>
        <v>73443000</v>
      </c>
      <c r="L102" s="50" t="str">
        <f>IFERROR(VLOOKUP(G102,'Ciudad tablero'!A:B,2,0),0)</f>
        <v>IBAGUE TOLIMA</v>
      </c>
      <c r="M102" s="50">
        <f>IFERROR(VLOOKUP(L102,'Ciudad tablero'!B:C,2,0),0)</f>
        <v>73001000</v>
      </c>
      <c r="N102" s="47" t="str">
        <f t="shared" si="1"/>
        <v>PUNTO DE INTERCAMBIO PADUA</v>
      </c>
    </row>
    <row r="103" spans="1:14" hidden="1">
      <c r="A103" s="47" t="s">
        <v>796</v>
      </c>
      <c r="B103" s="46" t="s">
        <v>796</v>
      </c>
      <c r="C103" s="56" t="s">
        <v>1806</v>
      </c>
      <c r="D103" s="47" t="s">
        <v>1582</v>
      </c>
      <c r="E103" s="57" t="s">
        <v>885</v>
      </c>
      <c r="F103" s="66" t="s">
        <v>374</v>
      </c>
      <c r="G103" s="66" t="s">
        <v>78</v>
      </c>
      <c r="I103" s="58" t="s">
        <v>1807</v>
      </c>
      <c r="J103" s="50" t="str">
        <f>IFERROR(VLOOKUP(F103,'Ciudad tablero'!A:B,2,0),0)</f>
        <v>PIEDECUESTA SANTANDER</v>
      </c>
      <c r="K103" s="50">
        <f>IFERROR(VLOOKUP(J103,'Ciudad tablero'!B:C,2,0),0)</f>
        <v>68547000</v>
      </c>
      <c r="L103" s="50" t="str">
        <f>IFERROR(VLOOKUP(G103,'Ciudad tablero'!A:B,2,0),0)</f>
        <v>BUCARAMANGA SANTANDER</v>
      </c>
      <c r="M103" s="50">
        <f>IFERROR(VLOOKUP(L103,'Ciudad tablero'!B:C,2,0),0)</f>
        <v>68001000</v>
      </c>
      <c r="N103" s="47" t="str">
        <f t="shared" si="1"/>
        <v>PUNTO DE INTERCAMBIO PIEDECUESTA</v>
      </c>
    </row>
    <row r="104" spans="1:14" hidden="1">
      <c r="A104" s="47" t="s">
        <v>787</v>
      </c>
      <c r="B104" s="46" t="s">
        <v>787</v>
      </c>
      <c r="C104" s="56" t="s">
        <v>1808</v>
      </c>
      <c r="D104" s="47" t="s">
        <v>724</v>
      </c>
      <c r="E104" s="57" t="s">
        <v>916</v>
      </c>
      <c r="F104" s="66" t="s">
        <v>916</v>
      </c>
      <c r="G104" s="66" t="s">
        <v>269</v>
      </c>
      <c r="I104" s="58" t="s">
        <v>1809</v>
      </c>
      <c r="J104" s="50">
        <f>IFERROR(VLOOKUP(F104,'Ciudad tablero'!A:B,2,0),0)</f>
        <v>0</v>
      </c>
      <c r="K104" s="50">
        <f>IFERROR(VLOOKUP(J104,'Ciudad tablero'!B:C,2,0),0)</f>
        <v>0</v>
      </c>
      <c r="L104" s="50" t="str">
        <f>IFERROR(VLOOKUP(G104,'Ciudad tablero'!A:B,2,0),0)</f>
        <v>LA DORADA CALDAS</v>
      </c>
      <c r="M104" s="50">
        <f>IFERROR(VLOOKUP(L104,'Ciudad tablero'!B:C,2,0),0)</f>
        <v>17380000</v>
      </c>
      <c r="N104" s="47" t="str">
        <f t="shared" si="1"/>
        <v>PUNTO DE INTERCAMBIO PUERTO LIBRE</v>
      </c>
    </row>
    <row r="105" spans="1:14" hidden="1">
      <c r="A105" s="47" t="s">
        <v>918</v>
      </c>
      <c r="B105" s="46" t="s">
        <v>918</v>
      </c>
      <c r="C105" s="56" t="s">
        <v>1810</v>
      </c>
      <c r="D105" s="47" t="s">
        <v>724</v>
      </c>
      <c r="E105" s="57" t="s">
        <v>1811</v>
      </c>
      <c r="F105" s="66" t="s">
        <v>407</v>
      </c>
      <c r="G105" s="66" t="s">
        <v>269</v>
      </c>
      <c r="I105" s="58" t="s">
        <v>1812</v>
      </c>
      <c r="J105" s="50" t="str">
        <f>IFERROR(VLOOKUP(F105,'Ciudad tablero'!A:B,2,0),0)</f>
        <v>PUERTO TRIUNFO ANTIOQUIA</v>
      </c>
      <c r="K105" s="50">
        <f>IFERROR(VLOOKUP(J105,'Ciudad tablero'!B:C,2,0),0)</f>
        <v>5591000</v>
      </c>
      <c r="L105" s="50" t="str">
        <f>IFERROR(VLOOKUP(G105,'Ciudad tablero'!A:B,2,0),0)</f>
        <v>LA DORADA CALDAS</v>
      </c>
      <c r="M105" s="50">
        <f>IFERROR(VLOOKUP(L105,'Ciudad tablero'!B:C,2,0),0)</f>
        <v>17380000</v>
      </c>
      <c r="N105" s="47" t="str">
        <f t="shared" si="1"/>
        <v>PUNTO DE INTERCAMBIO PUERTO TRIUNFO</v>
      </c>
    </row>
    <row r="106" spans="1:14" hidden="1">
      <c r="A106" s="47" t="s">
        <v>834</v>
      </c>
      <c r="B106" s="46" t="s">
        <v>834</v>
      </c>
      <c r="C106" s="56" t="s">
        <v>1813</v>
      </c>
      <c r="D106" s="47" t="s">
        <v>777</v>
      </c>
      <c r="E106" s="57" t="s">
        <v>1667</v>
      </c>
      <c r="F106" s="66" t="s">
        <v>416</v>
      </c>
      <c r="G106" s="66" t="s">
        <v>252</v>
      </c>
      <c r="I106" s="58" t="s">
        <v>1814</v>
      </c>
      <c r="J106" s="50" t="str">
        <f>IFERROR(VLOOKUP(F106,'Ciudad tablero'!A:B,2,0),0)</f>
        <v>RICAURTE CUNDINAMARCA</v>
      </c>
      <c r="K106" s="50">
        <f>IFERROR(VLOOKUP(J106,'Ciudad tablero'!B:C,2,0),0)</f>
        <v>25612000</v>
      </c>
      <c r="L106" s="50" t="str">
        <f>IFERROR(VLOOKUP(G106,'Ciudad tablero'!A:B,2,0),0)</f>
        <v>IBAGUE TOLIMA</v>
      </c>
      <c r="M106" s="50">
        <f>IFERROR(VLOOKUP(L106,'Ciudad tablero'!B:C,2,0),0)</f>
        <v>73001000</v>
      </c>
      <c r="N106" s="47" t="str">
        <f t="shared" si="1"/>
        <v>PUNTO DE INTERCAMBIO RICAURTE</v>
      </c>
    </row>
    <row r="107" spans="1:14" hidden="1">
      <c r="A107" s="47" t="s">
        <v>738</v>
      </c>
      <c r="B107" s="46" t="s">
        <v>738</v>
      </c>
      <c r="C107" s="56" t="s">
        <v>1815</v>
      </c>
      <c r="D107" s="47" t="s">
        <v>777</v>
      </c>
      <c r="E107" s="57" t="s">
        <v>1816</v>
      </c>
      <c r="F107" s="66" t="s">
        <v>426</v>
      </c>
      <c r="G107" s="66" t="s">
        <v>316</v>
      </c>
      <c r="I107" s="58" t="s">
        <v>1817</v>
      </c>
      <c r="J107" s="50" t="str">
        <f>IFERROR(VLOOKUP(F107,'Ciudad tablero'!A:B,2,0),0)</f>
        <v>RIOSUCIO CALDAS</v>
      </c>
      <c r="K107" s="50">
        <f>IFERROR(VLOOKUP(J107,'Ciudad tablero'!B:C,2,0),0)</f>
        <v>17614000</v>
      </c>
      <c r="L107" s="50" t="str">
        <f>IFERROR(VLOOKUP(G107,'Ciudad tablero'!A:B,2,0),0)</f>
        <v>MANIZALES</v>
      </c>
      <c r="M107" s="50">
        <f>IFERROR(VLOOKUP(L107,'Ciudad tablero'!B:C,2,0),0)</f>
        <v>17001000</v>
      </c>
      <c r="N107" s="47" t="str">
        <f t="shared" si="1"/>
        <v>PUNTO DE INTERCAMBIO RIOSUCIO</v>
      </c>
    </row>
    <row r="108" spans="1:14" ht="13.5" hidden="1">
      <c r="A108" s="47" t="s">
        <v>774</v>
      </c>
      <c r="B108" s="46" t="s">
        <v>774</v>
      </c>
      <c r="C108" s="56" t="s">
        <v>1818</v>
      </c>
      <c r="D108" s="47" t="s">
        <v>1057</v>
      </c>
      <c r="E108" s="57" t="s">
        <v>1819</v>
      </c>
      <c r="F108" s="68" t="s">
        <v>441</v>
      </c>
      <c r="G108" s="66" t="s">
        <v>494</v>
      </c>
      <c r="I108" s="58" t="s">
        <v>1820</v>
      </c>
      <c r="J108" s="50" t="str">
        <f>IFERROR(VLOOKUP(F108,'Ciudad tablero'!A:B,2,0),0)</f>
        <v>SAMPUES SUCRE</v>
      </c>
      <c r="K108" s="50">
        <f>IFERROR(VLOOKUP(J108,'Ciudad tablero'!B:C,2,0),0)</f>
        <v>70670000</v>
      </c>
      <c r="L108" s="50" t="str">
        <f>IFERROR(VLOOKUP(G108,'Ciudad tablero'!A:B,2,0),0)</f>
        <v>SINCELEJO SUCRE</v>
      </c>
      <c r="M108" s="50">
        <f>IFERROR(VLOOKUP(L108,'Ciudad tablero'!B:C,2,0),0)</f>
        <v>70001000</v>
      </c>
      <c r="N108" s="47" t="str">
        <f t="shared" si="1"/>
        <v>PUNTO DE INTERCAMBIO SAMPUES</v>
      </c>
    </row>
    <row r="109" spans="1:14" hidden="1">
      <c r="A109" s="47" t="s">
        <v>782</v>
      </c>
      <c r="B109" s="46" t="s">
        <v>782</v>
      </c>
      <c r="C109" s="56" t="s">
        <v>1821</v>
      </c>
      <c r="D109" s="47" t="s">
        <v>1057</v>
      </c>
      <c r="E109" s="57" t="s">
        <v>470</v>
      </c>
      <c r="F109" s="66" t="s">
        <v>470</v>
      </c>
      <c r="G109" s="66" t="s">
        <v>470</v>
      </c>
      <c r="I109" s="58" t="s">
        <v>1822</v>
      </c>
      <c r="J109" s="50" t="str">
        <f>IFERROR(VLOOKUP(F109,'Ciudad tablero'!A:B,2,0),0)</f>
        <v>SANTA MARTA MAGDALENA</v>
      </c>
      <c r="K109" s="50">
        <f>IFERROR(VLOOKUP(J109,'Ciudad tablero'!B:C,2,0),0)</f>
        <v>47001000</v>
      </c>
      <c r="L109" s="50" t="str">
        <f>IFERROR(VLOOKUP(G109,'Ciudad tablero'!A:B,2,0),0)</f>
        <v>SANTA MARTA MAGDALENA</v>
      </c>
      <c r="M109" s="50">
        <f>IFERROR(VLOOKUP(L109,'Ciudad tablero'!B:C,2,0),0)</f>
        <v>47001000</v>
      </c>
      <c r="N109" s="47" t="str">
        <f t="shared" si="1"/>
        <v>PUNTO DE INTERCAMBIO SANTA MARTA</v>
      </c>
    </row>
    <row r="110" spans="1:14" hidden="1">
      <c r="A110" s="47" t="s">
        <v>756</v>
      </c>
      <c r="B110" s="46" t="s">
        <v>756</v>
      </c>
      <c r="C110" s="56" t="s">
        <v>1823</v>
      </c>
      <c r="D110" s="47" t="s">
        <v>1582</v>
      </c>
      <c r="E110" s="57" t="s">
        <v>1824</v>
      </c>
      <c r="F110" s="66" t="s">
        <v>59</v>
      </c>
      <c r="G110" s="66" t="s">
        <v>448</v>
      </c>
      <c r="I110" s="58" t="s">
        <v>1825</v>
      </c>
      <c r="J110" s="50" t="str">
        <f>IFERROR(VLOOKUP(F110,'Ciudad tablero'!A:B,2,0),0)</f>
        <v>BARBOSA SANTANDER</v>
      </c>
      <c r="K110" s="50">
        <f>IFERROR(VLOOKUP(J110,'Ciudad tablero'!B:C,2,0),0)</f>
        <v>68077000</v>
      </c>
      <c r="L110" s="50" t="str">
        <f>IFERROR(VLOOKUP(G110,'Ciudad tablero'!A:B,2,0),0)</f>
        <v>SAN GIL SANTANDER</v>
      </c>
      <c r="M110" s="50">
        <f>IFERROR(VLOOKUP(L110,'Ciudad tablero'!B:C,2,0),0)</f>
        <v>68679000</v>
      </c>
      <c r="N110" s="47" t="str">
        <f t="shared" si="1"/>
        <v>PUNTO DE INTERCAMBIO SANTANA</v>
      </c>
    </row>
    <row r="111" spans="1:14" hidden="1">
      <c r="A111" s="47" t="s">
        <v>739</v>
      </c>
      <c r="B111" s="46" t="s">
        <v>739</v>
      </c>
      <c r="C111" s="56" t="s">
        <v>1826</v>
      </c>
      <c r="D111" s="47" t="s">
        <v>1578</v>
      </c>
      <c r="E111" s="57" t="s">
        <v>1730</v>
      </c>
      <c r="F111" s="66" t="s">
        <v>536</v>
      </c>
      <c r="G111" s="66" t="s">
        <v>95</v>
      </c>
      <c r="I111" s="58" t="s">
        <v>1827</v>
      </c>
      <c r="J111" s="50" t="str">
        <f>IFERROR(VLOOKUP(F111,'Ciudad tablero'!A:B,2,0),0)</f>
        <v>TULUA VALLE DEL CAUCA</v>
      </c>
      <c r="K111" s="50">
        <f>IFERROR(VLOOKUP(J111,'Ciudad tablero'!B:C,2,0),0)</f>
        <v>76834000</v>
      </c>
      <c r="L111" s="50" t="str">
        <f>IFERROR(VLOOKUP(G111,'Ciudad tablero'!A:B,2,0),0)</f>
        <v>CALI VALLE DEL CAUCA</v>
      </c>
      <c r="M111" s="50">
        <f>IFERROR(VLOOKUP(L111,'Ciudad tablero'!B:C,2,0),0)</f>
        <v>76001000</v>
      </c>
      <c r="N111" s="47" t="str">
        <f t="shared" si="1"/>
        <v>PUNTO  DE INTERCAMBIO TULUA</v>
      </c>
    </row>
    <row r="112" spans="1:14" hidden="1">
      <c r="A112" s="47" t="s">
        <v>1066</v>
      </c>
      <c r="B112" s="46" t="s">
        <v>1066</v>
      </c>
      <c r="C112" s="56" t="s">
        <v>1828</v>
      </c>
      <c r="D112" s="47" t="s">
        <v>724</v>
      </c>
      <c r="E112" s="57" t="s">
        <v>321</v>
      </c>
      <c r="F112" s="66" t="s">
        <v>133</v>
      </c>
      <c r="G112" s="66" t="s">
        <v>321</v>
      </c>
      <c r="I112" s="58" t="s">
        <v>1829</v>
      </c>
      <c r="J112" s="50" t="str">
        <f>IFERROR(VLOOKUP(F112,'Ciudad tablero'!A:B,2,0),0)</f>
        <v>COPACABANA ANTIOQUIA</v>
      </c>
      <c r="K112" s="50">
        <f>IFERROR(VLOOKUP(J112,'Ciudad tablero'!B:C,2,0),0)</f>
        <v>5212000</v>
      </c>
      <c r="L112" s="50" t="str">
        <f>IFERROR(VLOOKUP(G112,'Ciudad tablero'!A:B,2,0),0)</f>
        <v>MEDELLIN ANTIOQUIA</v>
      </c>
      <c r="M112" s="50">
        <f>IFERROR(VLOOKUP(L112,'Ciudad tablero'!B:C,2,0),0)</f>
        <v>5001000</v>
      </c>
      <c r="N112" s="47" t="str">
        <f t="shared" si="1"/>
        <v>RTD COPACABANA</v>
      </c>
    </row>
    <row r="113" spans="1:14" hidden="1">
      <c r="A113" s="47" t="s">
        <v>849</v>
      </c>
      <c r="B113" s="46" t="s">
        <v>849</v>
      </c>
      <c r="C113" s="56" t="s">
        <v>1830</v>
      </c>
      <c r="D113" s="47" t="s">
        <v>1057</v>
      </c>
      <c r="E113" s="57" t="s">
        <v>107</v>
      </c>
      <c r="F113" s="66" t="s">
        <v>107</v>
      </c>
      <c r="G113" s="66" t="s">
        <v>107</v>
      </c>
      <c r="I113" s="58" t="s">
        <v>1831</v>
      </c>
      <c r="J113" s="50" t="str">
        <f>IFERROR(VLOOKUP(F113,'Ciudad tablero'!A:B,2,0),0)</f>
        <v>CARTAGENA BOLIVAR</v>
      </c>
      <c r="K113" s="50">
        <f>IFERROR(VLOOKUP(J113,'Ciudad tablero'!B:C,2,0),0)</f>
        <v>13001000</v>
      </c>
      <c r="L113" s="50" t="str">
        <f>IFERROR(VLOOKUP(G113,'Ciudad tablero'!A:B,2,0),0)</f>
        <v>CARTAGENA BOLIVAR</v>
      </c>
      <c r="M113" s="50">
        <f>IFERROR(VLOOKUP(L113,'Ciudad tablero'!B:C,2,0),0)</f>
        <v>13001000</v>
      </c>
      <c r="N113" s="47" t="str">
        <f t="shared" si="1"/>
        <v>ZONA FRANCA PARQUE CENTRAL CARTAGENA</v>
      </c>
    </row>
    <row r="114" spans="1:14" s="59" customFormat="1" hidden="1">
      <c r="A114" s="47" t="s">
        <v>1216</v>
      </c>
      <c r="B114" s="46" t="s">
        <v>1216</v>
      </c>
      <c r="C114" s="56" t="s">
        <v>1832</v>
      </c>
      <c r="D114" s="47" t="s">
        <v>1057</v>
      </c>
      <c r="E114" s="57" t="s">
        <v>63</v>
      </c>
      <c r="F114" s="66" t="s">
        <v>63</v>
      </c>
      <c r="G114" s="66" t="s">
        <v>63</v>
      </c>
      <c r="H114" s="58"/>
      <c r="I114" s="58" t="s">
        <v>1833</v>
      </c>
      <c r="J114" s="50" t="str">
        <f>IFERROR(VLOOKUP(F114,'Ciudad tablero'!A:B,2,0),0)</f>
        <v>BARRANQUILLA ATLANTICO</v>
      </c>
      <c r="K114" s="50">
        <f>IFERROR(VLOOKUP(J114,'Ciudad tablero'!B:C,2,0),0)</f>
        <v>8001000</v>
      </c>
      <c r="L114" s="50" t="str">
        <f>IFERROR(VLOOKUP(G114,'Ciudad tablero'!A:B,2,0),0)</f>
        <v>BARRANQUILLA ATLANTICO</v>
      </c>
      <c r="M114" s="50">
        <f>IFERROR(VLOOKUP(L114,'Ciudad tablero'!B:C,2,0),0)</f>
        <v>8001000</v>
      </c>
      <c r="N114" s="47" t="str">
        <f t="shared" si="1"/>
        <v>ZONA FRANCA CENTRAL CERVECERA</v>
      </c>
    </row>
    <row r="115" spans="1:14" s="79" customFormat="1" hidden="1">
      <c r="A115" s="73" t="s">
        <v>1019</v>
      </c>
      <c r="B115" s="46" t="s">
        <v>1019</v>
      </c>
      <c r="C115" s="76" t="s">
        <v>1834</v>
      </c>
      <c r="D115" s="73" t="s">
        <v>1578</v>
      </c>
      <c r="E115" s="77" t="s">
        <v>315</v>
      </c>
      <c r="F115" s="78" t="s">
        <v>315</v>
      </c>
      <c r="G115" s="78" t="s">
        <v>315</v>
      </c>
      <c r="H115" s="58"/>
      <c r="I115" s="58" t="s">
        <v>1835</v>
      </c>
      <c r="J115" s="80" t="str">
        <f>IFERROR(VLOOKUP(F115,'Ciudad tablero'!A:B,2,0),0)</f>
        <v>MANIZALES CALDAS</v>
      </c>
      <c r="K115" s="80">
        <f>IFERROR(VLOOKUP(J115,'Ciudad tablero'!B:C,2,0),0)</f>
        <v>17001000</v>
      </c>
      <c r="L115" s="80" t="str">
        <f>IFERROR(VLOOKUP(G115,'Ciudad tablero'!A:B,2,0),0)</f>
        <v>MANIZALES CALDAS</v>
      </c>
      <c r="M115" s="80">
        <f>IFERROR(VLOOKUP(L115,'Ciudad tablero'!B:C,2,0),0)</f>
        <v>17001000</v>
      </c>
      <c r="N115" s="47" t="str">
        <f t="shared" si="1"/>
        <v>CELEMA (FBC)</v>
      </c>
    </row>
    <row r="116" spans="1:14" hidden="1">
      <c r="A116" s="47" t="s">
        <v>673</v>
      </c>
      <c r="B116" s="46" t="s">
        <v>673</v>
      </c>
      <c r="C116" s="56" t="s">
        <v>1836</v>
      </c>
      <c r="D116" s="47" t="s">
        <v>777</v>
      </c>
      <c r="E116" s="57" t="s">
        <v>798</v>
      </c>
      <c r="F116" s="66" t="s">
        <v>71</v>
      </c>
      <c r="G116" s="66" t="s">
        <v>71</v>
      </c>
      <c r="I116" s="58" t="s">
        <v>1837</v>
      </c>
      <c r="J116" s="50" t="str">
        <f>IFERROR(VLOOKUP(F116,'Ciudad tablero'!A:B,2,0),0)</f>
        <v>BOGOTA BOGOTA D. C.</v>
      </c>
      <c r="K116" s="50">
        <f>IFERROR(VLOOKUP(J116,'Ciudad tablero'!B:C,2,0),0)</f>
        <v>11001000</v>
      </c>
      <c r="L116" s="50" t="str">
        <f>IFERROR(VLOOKUP(G116,'Ciudad tablero'!A:B,2,0),0)</f>
        <v>BOGOTA BOGOTA D. C.</v>
      </c>
      <c r="M116" s="50">
        <f>IFERROR(VLOOKUP(L116,'Ciudad tablero'!B:C,2,0),0)</f>
        <v>11001000</v>
      </c>
      <c r="N116" s="47" t="str">
        <f t="shared" si="1"/>
        <v>ARTESANOS TOBERIN BOGOTA</v>
      </c>
    </row>
    <row r="117" spans="1:14" hidden="1">
      <c r="A117" s="47" t="s">
        <v>1174</v>
      </c>
      <c r="B117" s="46" t="s">
        <v>1174</v>
      </c>
      <c r="C117" s="56" t="s">
        <v>1838</v>
      </c>
      <c r="D117" s="47" t="s">
        <v>1057</v>
      </c>
      <c r="E117" s="57" t="s">
        <v>107</v>
      </c>
      <c r="F117" s="66" t="s">
        <v>107</v>
      </c>
      <c r="G117" s="66" t="s">
        <v>107</v>
      </c>
      <c r="I117" s="58" t="s">
        <v>1839</v>
      </c>
      <c r="J117" s="50" t="str">
        <f>IFERROR(VLOOKUP(F117,'Ciudad tablero'!A:B,2,0),0)</f>
        <v>CARTAGENA BOLIVAR</v>
      </c>
      <c r="K117" s="50">
        <f>IFERROR(VLOOKUP(J117,'Ciudad tablero'!B:C,2,0),0)</f>
        <v>13001000</v>
      </c>
      <c r="L117" s="50" t="str">
        <f>IFERROR(VLOOKUP(G117,'Ciudad tablero'!A:B,2,0),0)</f>
        <v>CARTAGENA BOLIVAR</v>
      </c>
      <c r="M117" s="50">
        <f>IFERROR(VLOOKUP(L117,'Ciudad tablero'!B:C,2,0),0)</f>
        <v>13001000</v>
      </c>
      <c r="N117" s="47" t="str">
        <f t="shared" si="1"/>
        <v>ZONA FRANCA CARTAGENA</v>
      </c>
    </row>
    <row r="118" spans="1:14" ht="27" hidden="1">
      <c r="A118" s="47" t="s">
        <v>1840</v>
      </c>
      <c r="B118" s="46" t="s">
        <v>1840</v>
      </c>
      <c r="C118" s="98" t="s">
        <v>1841</v>
      </c>
      <c r="D118" s="47" t="s">
        <v>1578</v>
      </c>
      <c r="E118" s="57" t="s">
        <v>1730</v>
      </c>
      <c r="F118" s="66" t="s">
        <v>536</v>
      </c>
      <c r="G118" s="66" t="s">
        <v>95</v>
      </c>
      <c r="I118" s="58" t="s">
        <v>1842</v>
      </c>
      <c r="J118" s="50" t="str">
        <f>IFERROR(VLOOKUP(F118,'Ciudad tablero'!A:B,2,0),0)</f>
        <v>TULUA VALLE DEL CAUCA</v>
      </c>
      <c r="K118" s="50">
        <f>IFERROR(VLOOKUP(J118,'Ciudad tablero'!B:C,2,0),0)</f>
        <v>76834000</v>
      </c>
      <c r="L118" s="50" t="str">
        <f>IFERROR(VLOOKUP(G118,'Ciudad tablero'!A:B,2,0),0)</f>
        <v>CALI VALLE DEL CAUCA</v>
      </c>
      <c r="M118" s="50">
        <f>IFERROR(VLOOKUP(L118,'Ciudad tablero'!B:C,2,0),0)</f>
        <v>76001000</v>
      </c>
      <c r="N118" s="47" t="str">
        <f t="shared" si="1"/>
        <v>PULPA FRUIT (NUTRIUM)</v>
      </c>
    </row>
    <row r="119" spans="1:14" hidden="1">
      <c r="A119" s="47" t="s">
        <v>1398</v>
      </c>
      <c r="B119" s="46" t="s">
        <v>1398</v>
      </c>
      <c r="C119" s="56" t="s">
        <v>1843</v>
      </c>
      <c r="D119" s="47" t="s">
        <v>777</v>
      </c>
      <c r="E119" s="57" t="s">
        <v>798</v>
      </c>
      <c r="F119" s="66" t="s">
        <v>71</v>
      </c>
      <c r="G119" s="66" t="s">
        <v>71</v>
      </c>
      <c r="I119" s="58" t="s">
        <v>1844</v>
      </c>
      <c r="J119" s="50" t="str">
        <f>IFERROR(VLOOKUP(F119,'Ciudad tablero'!A:B,2,0),0)</f>
        <v>BOGOTA BOGOTA D. C.</v>
      </c>
      <c r="K119" s="50">
        <f>IFERROR(VLOOKUP(J119,'Ciudad tablero'!B:C,2,0),0)</f>
        <v>11001000</v>
      </c>
      <c r="L119" s="50" t="str">
        <f>IFERROR(VLOOKUP(G119,'Ciudad tablero'!A:B,2,0),0)</f>
        <v>BOGOTA BOGOTA D. C.</v>
      </c>
      <c r="M119" s="50">
        <f>IFERROR(VLOOKUP(L119,'Ciudad tablero'!B:C,2,0),0)</f>
        <v>11001000</v>
      </c>
      <c r="N119" s="47" t="str">
        <f t="shared" si="1"/>
        <v>PEPSICO</v>
      </c>
    </row>
    <row r="120" spans="1:14" hidden="1">
      <c r="A120" s="47" t="s">
        <v>1078</v>
      </c>
      <c r="B120" s="46" t="s">
        <v>1078</v>
      </c>
      <c r="C120" s="56" t="s">
        <v>1845</v>
      </c>
      <c r="D120" s="47" t="s">
        <v>777</v>
      </c>
      <c r="E120" s="57" t="s">
        <v>798</v>
      </c>
      <c r="F120" s="66" t="s">
        <v>71</v>
      </c>
      <c r="G120" s="66" t="s">
        <v>71</v>
      </c>
      <c r="I120" s="58" t="s">
        <v>1846</v>
      </c>
      <c r="J120" s="50" t="str">
        <f>IFERROR(VLOOKUP(F120,'Ciudad tablero'!A:B,2,0),0)</f>
        <v>BOGOTA BOGOTA D. C.</v>
      </c>
      <c r="K120" s="50">
        <f>IFERROR(VLOOKUP(J120,'Ciudad tablero'!B:C,2,0),0)</f>
        <v>11001000</v>
      </c>
      <c r="L120" s="50" t="str">
        <f>IFERROR(VLOOKUP(G120,'Ciudad tablero'!A:B,2,0),0)</f>
        <v>BOGOTA BOGOTA D. C.</v>
      </c>
      <c r="M120" s="50">
        <f>IFERROR(VLOOKUP(L120,'Ciudad tablero'!B:C,2,0),0)</f>
        <v>11001000</v>
      </c>
      <c r="N120" s="47" t="str">
        <f t="shared" si="1"/>
        <v>NUTRISNACKS</v>
      </c>
    </row>
    <row r="121" spans="1:14" hidden="1">
      <c r="A121" s="47" t="s">
        <v>801</v>
      </c>
      <c r="B121" s="46" t="s">
        <v>801</v>
      </c>
      <c r="C121" s="56" t="s">
        <v>1847</v>
      </c>
      <c r="D121" s="47" t="s">
        <v>777</v>
      </c>
      <c r="E121" s="57" t="s">
        <v>1695</v>
      </c>
      <c r="F121" s="66" t="s">
        <v>528</v>
      </c>
      <c r="G121" s="66" t="s">
        <v>71</v>
      </c>
      <c r="I121" s="58" t="s">
        <v>1848</v>
      </c>
      <c r="J121" s="50" t="str">
        <f>IFERROR(VLOOKUP(F121,'Ciudad tablero'!A:B,2,0),0)</f>
        <v>TOCANCIPA CUNDINAMARCA</v>
      </c>
      <c r="K121" s="50">
        <f>IFERROR(VLOOKUP(J121,'Ciudad tablero'!B:C,2,0),0)</f>
        <v>25817000</v>
      </c>
      <c r="L121" s="50" t="str">
        <f>IFERROR(VLOOKUP(G121,'Ciudad tablero'!A:B,2,0),0)</f>
        <v>BOGOTA BOGOTA D. C.</v>
      </c>
      <c r="M121" s="50">
        <f>IFERROR(VLOOKUP(L121,'Ciudad tablero'!B:C,2,0),0)</f>
        <v>11001000</v>
      </c>
      <c r="N121" s="47" t="str">
        <f t="shared" si="1"/>
        <v>CROWN</v>
      </c>
    </row>
    <row r="122" spans="1:14" hidden="1">
      <c r="A122" s="47" t="s">
        <v>987</v>
      </c>
      <c r="B122" s="46" t="s">
        <v>987</v>
      </c>
      <c r="C122" s="56" t="s">
        <v>1849</v>
      </c>
      <c r="D122" s="47" t="s">
        <v>724</v>
      </c>
      <c r="E122" s="57" t="s">
        <v>321</v>
      </c>
      <c r="F122" s="66" t="s">
        <v>69</v>
      </c>
      <c r="G122" s="66" t="s">
        <v>321</v>
      </c>
      <c r="I122" s="58" t="s">
        <v>1850</v>
      </c>
      <c r="J122" s="50" t="str">
        <f>IFERROR(VLOOKUP(F122,'Ciudad tablero'!A:B,2,0),0)</f>
        <v>BELLO ANTIOQUIA</v>
      </c>
      <c r="K122" s="50">
        <f>IFERROR(VLOOKUP(J122,'Ciudad tablero'!B:C,2,0),0)</f>
        <v>5088000</v>
      </c>
      <c r="L122" s="50" t="str">
        <f>IFERROR(VLOOKUP(G122,'Ciudad tablero'!A:B,2,0),0)</f>
        <v>MEDELLIN ANTIOQUIA</v>
      </c>
      <c r="M122" s="50">
        <f>IFERROR(VLOOKUP(L122,'Ciudad tablero'!B:C,2,0),0)</f>
        <v>5001000</v>
      </c>
      <c r="N122" s="47" t="str">
        <f t="shared" si="1"/>
        <v>PARQUEADERO EL PEAJITO</v>
      </c>
    </row>
    <row r="123" spans="1:14" hidden="1">
      <c r="A123" s="47" t="s">
        <v>942</v>
      </c>
      <c r="B123" s="46" t="s">
        <v>942</v>
      </c>
      <c r="C123" s="56" t="s">
        <v>1851</v>
      </c>
      <c r="D123" s="47" t="s">
        <v>777</v>
      </c>
      <c r="E123" s="57" t="s">
        <v>798</v>
      </c>
      <c r="F123" s="66" t="s">
        <v>71</v>
      </c>
      <c r="G123" s="66" t="s">
        <v>71</v>
      </c>
      <c r="I123" s="58" t="s">
        <v>1852</v>
      </c>
      <c r="J123" s="50" t="str">
        <f>IFERROR(VLOOKUP(F123,'Ciudad tablero'!A:B,2,0),0)</f>
        <v>BOGOTA BOGOTA D. C.</v>
      </c>
      <c r="K123" s="50">
        <f>IFERROR(VLOOKUP(J123,'Ciudad tablero'!B:C,2,0),0)</f>
        <v>11001000</v>
      </c>
      <c r="L123" s="50" t="str">
        <f>IFERROR(VLOOKUP(G123,'Ciudad tablero'!A:B,2,0),0)</f>
        <v>BOGOTA BOGOTA D. C.</v>
      </c>
      <c r="M123" s="50">
        <f>IFERROR(VLOOKUP(L123,'Ciudad tablero'!B:C,2,0),0)</f>
        <v>11001000</v>
      </c>
      <c r="N123" s="47" t="str">
        <f t="shared" si="1"/>
        <v>PARQUEADERO TRANSCONTAINER</v>
      </c>
    </row>
    <row r="124" spans="1:14" hidden="1">
      <c r="A124" s="47" t="s">
        <v>943</v>
      </c>
      <c r="B124" s="46" t="s">
        <v>943</v>
      </c>
      <c r="C124" s="56" t="s">
        <v>1853</v>
      </c>
      <c r="D124" s="47" t="s">
        <v>777</v>
      </c>
      <c r="E124" s="57" t="s">
        <v>798</v>
      </c>
      <c r="F124" s="66" t="s">
        <v>194</v>
      </c>
      <c r="G124" s="66" t="s">
        <v>71</v>
      </c>
      <c r="I124" s="58" t="s">
        <v>1854</v>
      </c>
      <c r="J124" s="50" t="str">
        <f>IFERROR(VLOOKUP(F124,'Ciudad tablero'!A:B,2,0),0)</f>
        <v>FUNZA CUNDINAMARCA</v>
      </c>
      <c r="K124" s="50">
        <f>IFERROR(VLOOKUP(J124,'Ciudad tablero'!B:C,2,0),0)</f>
        <v>25286000</v>
      </c>
      <c r="L124" s="50" t="str">
        <f>IFERROR(VLOOKUP(G124,'Ciudad tablero'!A:B,2,0),0)</f>
        <v>BOGOTA BOGOTA D. C.</v>
      </c>
      <c r="M124" s="50">
        <f>IFERROR(VLOOKUP(L124,'Ciudad tablero'!B:C,2,0),0)</f>
        <v>11001000</v>
      </c>
      <c r="N124" s="47" t="str">
        <f t="shared" si="1"/>
        <v>TALLER MANTENIMIENTO EDINSA CALLE 80</v>
      </c>
    </row>
    <row r="125" spans="1:14" hidden="1">
      <c r="A125" s="47" t="s">
        <v>616</v>
      </c>
      <c r="B125" s="46" t="s">
        <v>616</v>
      </c>
      <c r="C125" s="56" t="s">
        <v>1855</v>
      </c>
      <c r="D125" s="47" t="s">
        <v>777</v>
      </c>
      <c r="E125" s="57" t="s">
        <v>616</v>
      </c>
      <c r="F125" s="66" t="s">
        <v>8</v>
      </c>
      <c r="G125" s="66" t="s">
        <v>572</v>
      </c>
      <c r="I125" s="58" t="s">
        <v>1856</v>
      </c>
      <c r="J125" s="50" t="str">
        <f>IFERROR(VLOOKUP(F125,'Ciudad tablero'!A:B,2,0),0)</f>
        <v>ACACIAS META</v>
      </c>
      <c r="K125" s="50">
        <f>IFERROR(VLOOKUP(J125,'Ciudad tablero'!B:C,2,0),0)</f>
        <v>50006000</v>
      </c>
      <c r="L125" s="50" t="str">
        <f>IFERROR(VLOOKUP(G125,'Ciudad tablero'!A:B,2,0),0)</f>
        <v>VILLAVICENCIO META</v>
      </c>
      <c r="M125" s="50">
        <f>IFERROR(VLOOKUP(L125,'Ciudad tablero'!B:C,2,0),0)</f>
        <v>50001000</v>
      </c>
      <c r="N125" s="47" t="str">
        <f t="shared" si="1"/>
        <v>ACACÍAS</v>
      </c>
    </row>
    <row r="126" spans="1:14" hidden="1">
      <c r="A126" s="47" t="s">
        <v>654</v>
      </c>
      <c r="B126" s="46" t="s">
        <v>654</v>
      </c>
      <c r="C126" s="56" t="s">
        <v>1857</v>
      </c>
      <c r="D126" s="47" t="s">
        <v>724</v>
      </c>
      <c r="E126" s="57" t="s">
        <v>1610</v>
      </c>
      <c r="F126" s="66" t="s">
        <v>34</v>
      </c>
      <c r="G126" s="66" t="s">
        <v>321</v>
      </c>
      <c r="I126" s="58" t="s">
        <v>1858</v>
      </c>
      <c r="J126" s="50" t="str">
        <f>IFERROR(VLOOKUP(F126,'Ciudad tablero'!A:B,2,0),0)</f>
        <v>APARTADO ANTIOQUIA</v>
      </c>
      <c r="K126" s="50">
        <f>IFERROR(VLOOKUP(J126,'Ciudad tablero'!B:C,2,0),0)</f>
        <v>5045000</v>
      </c>
      <c r="L126" s="50" t="str">
        <f>IFERROR(VLOOKUP(G126,'Ciudad tablero'!A:B,2,0),0)</f>
        <v>MEDELLIN ANTIOQUIA</v>
      </c>
      <c r="M126" s="50">
        <f>IFERROR(VLOOKUP(L126,'Ciudad tablero'!B:C,2,0),0)</f>
        <v>5001000</v>
      </c>
      <c r="N126" s="47" t="str">
        <f t="shared" si="1"/>
        <v>APARTADÓ</v>
      </c>
    </row>
    <row r="127" spans="1:14" hidden="1">
      <c r="A127" s="47" t="s">
        <v>656</v>
      </c>
      <c r="B127" s="46" t="s">
        <v>656</v>
      </c>
      <c r="C127" s="56" t="s">
        <v>1859</v>
      </c>
      <c r="D127" s="47" t="s">
        <v>1582</v>
      </c>
      <c r="E127" s="57" t="s">
        <v>656</v>
      </c>
      <c r="F127" s="66" t="s">
        <v>38</v>
      </c>
      <c r="G127" s="66" t="s">
        <v>578</v>
      </c>
      <c r="I127" s="58" t="s">
        <v>1860</v>
      </c>
      <c r="J127" s="50" t="str">
        <f>IFERROR(VLOOKUP(F127,'Ciudad tablero'!A:B,2,0),0)</f>
        <v>ARAUCA ARAUCA</v>
      </c>
      <c r="K127" s="50">
        <f>IFERROR(VLOOKUP(J127,'Ciudad tablero'!B:C,2,0),0)</f>
        <v>81001000</v>
      </c>
      <c r="L127" s="50" t="str">
        <f>IFERROR(VLOOKUP(G127,'Ciudad tablero'!A:B,2,0),0)</f>
        <v>YOPAL CASANARE</v>
      </c>
      <c r="M127" s="50">
        <f>IFERROR(VLOOKUP(L127,'Ciudad tablero'!B:C,2,0),0)</f>
        <v>85001000</v>
      </c>
      <c r="N127" s="47" t="str">
        <f t="shared" si="1"/>
        <v>ARAUCA</v>
      </c>
    </row>
    <row r="128" spans="1:14" hidden="1">
      <c r="A128" s="47" t="s">
        <v>95</v>
      </c>
      <c r="B128" s="46" t="s">
        <v>95</v>
      </c>
      <c r="C128" s="56" t="s">
        <v>1861</v>
      </c>
      <c r="D128" s="47" t="s">
        <v>1578</v>
      </c>
      <c r="E128" s="57" t="s">
        <v>95</v>
      </c>
      <c r="F128" s="66" t="s">
        <v>95</v>
      </c>
      <c r="G128" s="66" t="s">
        <v>95</v>
      </c>
      <c r="I128" s="58" t="s">
        <v>1862</v>
      </c>
      <c r="J128" s="50" t="str">
        <f>IFERROR(VLOOKUP(F128,'Ciudad tablero'!A:B,2,0),0)</f>
        <v>CALI VALLE DEL CAUCA</v>
      </c>
      <c r="K128" s="50">
        <f>IFERROR(VLOOKUP(J128,'Ciudad tablero'!B:C,2,0),0)</f>
        <v>76001000</v>
      </c>
      <c r="L128" s="50" t="str">
        <f>IFERROR(VLOOKUP(G128,'Ciudad tablero'!A:B,2,0),0)</f>
        <v>CALI VALLE DEL CAUCA</v>
      </c>
      <c r="M128" s="50">
        <f>IFERROR(VLOOKUP(L128,'Ciudad tablero'!B:C,2,0),0)</f>
        <v>76001000</v>
      </c>
      <c r="N128" s="47" t="str">
        <f t="shared" si="1"/>
        <v>CALI</v>
      </c>
    </row>
    <row r="129" spans="1:14" hidden="1">
      <c r="A129" s="47" t="s">
        <v>783</v>
      </c>
      <c r="B129" s="46" t="s">
        <v>783</v>
      </c>
      <c r="C129" s="56" t="s">
        <v>1863</v>
      </c>
      <c r="D129" s="47" t="s">
        <v>1057</v>
      </c>
      <c r="E129" s="57" t="s">
        <v>333</v>
      </c>
      <c r="F129" s="66" t="s">
        <v>113</v>
      </c>
      <c r="G129" s="66" t="s">
        <v>333</v>
      </c>
      <c r="I129" s="58" t="s">
        <v>1864</v>
      </c>
      <c r="J129" s="50" t="str">
        <f>IFERROR(VLOOKUP(F129,'Ciudad tablero'!A:B,2,0),0)</f>
        <v>CERETE CORDOBA</v>
      </c>
      <c r="K129" s="50">
        <f>IFERROR(VLOOKUP(J129,'Ciudad tablero'!B:C,2,0),0)</f>
        <v>23162000</v>
      </c>
      <c r="L129" s="50" t="str">
        <f>IFERROR(VLOOKUP(G129,'Ciudad tablero'!A:B,2,0),0)</f>
        <v>MONTERIA CORDOBA</v>
      </c>
      <c r="M129" s="50">
        <f>IFERROR(VLOOKUP(L129,'Ciudad tablero'!B:C,2,0),0)</f>
        <v>23001000</v>
      </c>
      <c r="N129" s="47" t="str">
        <f t="shared" si="1"/>
        <v>CERETE</v>
      </c>
    </row>
    <row r="130" spans="1:14" hidden="1">
      <c r="A130" s="47" t="s">
        <v>831</v>
      </c>
      <c r="B130" s="46" t="s">
        <v>831</v>
      </c>
      <c r="C130" s="56" t="s">
        <v>1865</v>
      </c>
      <c r="D130" s="47" t="s">
        <v>777</v>
      </c>
      <c r="E130" s="57" t="s">
        <v>831</v>
      </c>
      <c r="F130" s="66" t="s">
        <v>831</v>
      </c>
      <c r="G130" s="66" t="s">
        <v>71</v>
      </c>
      <c r="I130" s="58" t="s">
        <v>1866</v>
      </c>
      <c r="J130" s="50">
        <f>IFERROR(VLOOKUP(F130,'Ciudad tablero'!A:B,2,0),0)</f>
        <v>0</v>
      </c>
      <c r="K130" s="50">
        <f>IFERROR(VLOOKUP(J130,'Ciudad tablero'!B:C,2,0),0)</f>
        <v>0</v>
      </c>
      <c r="L130" s="50" t="str">
        <f>IFERROR(VLOOKUP(G130,'Ciudad tablero'!A:B,2,0),0)</f>
        <v>BOGOTA BOGOTA D. C.</v>
      </c>
      <c r="M130" s="50">
        <f>IFERROR(VLOOKUP(L130,'Ciudad tablero'!B:C,2,0),0)</f>
        <v>11001000</v>
      </c>
      <c r="N130" s="47" t="str">
        <f t="shared" si="1"/>
        <v>FONTIBON</v>
      </c>
    </row>
    <row r="131" spans="1:14" hidden="1">
      <c r="A131" s="47" t="s">
        <v>194</v>
      </c>
      <c r="B131" s="46" t="s">
        <v>194</v>
      </c>
      <c r="C131" s="56" t="s">
        <v>1867</v>
      </c>
      <c r="D131" s="47" t="s">
        <v>777</v>
      </c>
      <c r="E131" s="57" t="s">
        <v>798</v>
      </c>
      <c r="F131" s="66" t="s">
        <v>194</v>
      </c>
      <c r="G131" s="66" t="s">
        <v>71</v>
      </c>
      <c r="I131" s="58" t="s">
        <v>1868</v>
      </c>
      <c r="J131" s="50" t="str">
        <f>IFERROR(VLOOKUP(F131,'Ciudad tablero'!A:B,2,0),0)</f>
        <v>FUNZA CUNDINAMARCA</v>
      </c>
      <c r="K131" s="50">
        <f>IFERROR(VLOOKUP(J131,'Ciudad tablero'!B:C,2,0),0)</f>
        <v>25286000</v>
      </c>
      <c r="L131" s="50" t="str">
        <f>IFERROR(VLOOKUP(G131,'Ciudad tablero'!A:B,2,0),0)</f>
        <v>BOGOTA BOGOTA D. C.</v>
      </c>
      <c r="M131" s="50">
        <f>IFERROR(VLOOKUP(L131,'Ciudad tablero'!B:C,2,0),0)</f>
        <v>11001000</v>
      </c>
      <c r="N131" s="47" t="str">
        <f t="shared" ref="N131:N194" si="2">+A131</f>
        <v>FUNZA</v>
      </c>
    </row>
    <row r="132" spans="1:14" hidden="1">
      <c r="A132" s="47" t="s">
        <v>784</v>
      </c>
      <c r="B132" s="46" t="s">
        <v>784</v>
      </c>
      <c r="C132" s="56" t="s">
        <v>1869</v>
      </c>
      <c r="D132" s="47" t="s">
        <v>777</v>
      </c>
      <c r="E132" s="57" t="s">
        <v>784</v>
      </c>
      <c r="F132" s="66" t="s">
        <v>197</v>
      </c>
      <c r="G132" s="66" t="s">
        <v>71</v>
      </c>
      <c r="I132" s="58" t="s">
        <v>1870</v>
      </c>
      <c r="J132" s="50" t="str">
        <f>IFERROR(VLOOKUP(F132,'Ciudad tablero'!A:B,2,0),0)</f>
        <v>GACHANCIPA CUNDINAMARCA</v>
      </c>
      <c r="K132" s="50">
        <f>IFERROR(VLOOKUP(J132,'Ciudad tablero'!B:C,2,0),0)</f>
        <v>25295000</v>
      </c>
      <c r="L132" s="50" t="str">
        <f>IFERROR(VLOOKUP(G132,'Ciudad tablero'!A:B,2,0),0)</f>
        <v>BOGOTA BOGOTA D. C.</v>
      </c>
      <c r="M132" s="50">
        <f>IFERROR(VLOOKUP(L132,'Ciudad tablero'!B:C,2,0),0)</f>
        <v>11001000</v>
      </c>
      <c r="N132" s="47" t="str">
        <f t="shared" si="2"/>
        <v>GACHANCIPA</v>
      </c>
    </row>
    <row r="133" spans="1:14" hidden="1">
      <c r="A133" s="47" t="s">
        <v>785</v>
      </c>
      <c r="B133" s="46" t="s">
        <v>785</v>
      </c>
      <c r="C133" s="56" t="s">
        <v>1871</v>
      </c>
      <c r="D133" s="47" t="s">
        <v>724</v>
      </c>
      <c r="E133" s="57" t="s">
        <v>321</v>
      </c>
      <c r="F133" s="66" t="s">
        <v>208</v>
      </c>
      <c r="G133" s="66" t="s">
        <v>321</v>
      </c>
      <c r="I133" s="58" t="s">
        <v>1872</v>
      </c>
      <c r="J133" s="50" t="str">
        <f>IFERROR(VLOOKUP(F133,'Ciudad tablero'!A:B,2,0),0)</f>
        <v>GIRARDOTA ANTIOQUIA</v>
      </c>
      <c r="K133" s="50">
        <f>IFERROR(VLOOKUP(J133,'Ciudad tablero'!B:C,2,0),0)</f>
        <v>5308000</v>
      </c>
      <c r="L133" s="50" t="str">
        <f>IFERROR(VLOOKUP(G133,'Ciudad tablero'!A:B,2,0),0)</f>
        <v>MEDELLIN ANTIOQUIA</v>
      </c>
      <c r="M133" s="50">
        <f>IFERROR(VLOOKUP(L133,'Ciudad tablero'!B:C,2,0),0)</f>
        <v>5001000</v>
      </c>
      <c r="N133" s="47" t="str">
        <f t="shared" si="2"/>
        <v>GIRARDOTA</v>
      </c>
    </row>
    <row r="134" spans="1:14" hidden="1">
      <c r="A134" s="47" t="s">
        <v>850</v>
      </c>
      <c r="B134" s="46" t="s">
        <v>850</v>
      </c>
      <c r="C134" s="56" t="s">
        <v>1873</v>
      </c>
      <c r="D134" s="47" t="s">
        <v>1582</v>
      </c>
      <c r="E134" s="57" t="s">
        <v>885</v>
      </c>
      <c r="F134" s="66" t="s">
        <v>209</v>
      </c>
      <c r="G134" s="66" t="s">
        <v>78</v>
      </c>
      <c r="I134" s="58" t="s">
        <v>1874</v>
      </c>
      <c r="J134" s="50" t="str">
        <f>IFERROR(VLOOKUP(F134,'Ciudad tablero'!A:B,2,0),0)</f>
        <v>GIRON SANTANDER</v>
      </c>
      <c r="K134" s="50">
        <f>IFERROR(VLOOKUP(J134,'Ciudad tablero'!B:C,2,0),0)</f>
        <v>68307000</v>
      </c>
      <c r="L134" s="50" t="str">
        <f>IFERROR(VLOOKUP(G134,'Ciudad tablero'!A:B,2,0),0)</f>
        <v>BUCARAMANGA SANTANDER</v>
      </c>
      <c r="M134" s="50">
        <f>IFERROR(VLOOKUP(L134,'Ciudad tablero'!B:C,2,0),0)</f>
        <v>68001000</v>
      </c>
      <c r="N134" s="47" t="str">
        <f t="shared" si="2"/>
        <v>GIRON</v>
      </c>
    </row>
    <row r="135" spans="1:14" hidden="1">
      <c r="A135" s="47" t="s">
        <v>816</v>
      </c>
      <c r="B135" s="46" t="s">
        <v>816</v>
      </c>
      <c r="C135" s="56" t="s">
        <v>1875</v>
      </c>
      <c r="D135" s="47" t="s">
        <v>1578</v>
      </c>
      <c r="E135" s="57" t="s">
        <v>816</v>
      </c>
      <c r="F135" s="66" t="s">
        <v>254</v>
      </c>
      <c r="G135" s="66" t="s">
        <v>365</v>
      </c>
      <c r="I135" s="58" t="s">
        <v>1876</v>
      </c>
      <c r="J135" s="50" t="str">
        <f>IFERROR(VLOOKUP(F135,'Ciudad tablero'!A:B,2,0),0)</f>
        <v>IPIALES NARINO</v>
      </c>
      <c r="K135" s="50">
        <f>IFERROR(VLOOKUP(J135,'Ciudad tablero'!B:C,2,0),0)</f>
        <v>52356000</v>
      </c>
      <c r="L135" s="50" t="str">
        <f>IFERROR(VLOOKUP(G135,'Ciudad tablero'!A:B,2,0),0)</f>
        <v>PASTO NARINO</v>
      </c>
      <c r="M135" s="50">
        <f>IFERROR(VLOOKUP(L135,'Ciudad tablero'!B:C,2,0),0)</f>
        <v>52001000</v>
      </c>
      <c r="N135" s="47" t="str">
        <f t="shared" si="2"/>
        <v>IPIALES</v>
      </c>
    </row>
    <row r="136" spans="1:14" hidden="1">
      <c r="A136" s="47" t="s">
        <v>843</v>
      </c>
      <c r="B136" s="46" t="s">
        <v>843</v>
      </c>
      <c r="C136" s="56" t="s">
        <v>1877</v>
      </c>
      <c r="D136" s="47" t="s">
        <v>724</v>
      </c>
      <c r="E136" s="57" t="s">
        <v>321</v>
      </c>
      <c r="F136" s="66" t="s">
        <v>69</v>
      </c>
      <c r="G136" s="66" t="s">
        <v>321</v>
      </c>
      <c r="I136" s="58" t="s">
        <v>1878</v>
      </c>
      <c r="J136" s="50" t="str">
        <f>IFERROR(VLOOKUP(F136,'Ciudad tablero'!A:B,2,0),0)</f>
        <v>BELLO ANTIOQUIA</v>
      </c>
      <c r="K136" s="50">
        <f>IFERROR(VLOOKUP(J136,'Ciudad tablero'!B:C,2,0),0)</f>
        <v>5088000</v>
      </c>
      <c r="L136" s="50" t="str">
        <f>IFERROR(VLOOKUP(G136,'Ciudad tablero'!A:B,2,0),0)</f>
        <v>MEDELLIN ANTIOQUIA</v>
      </c>
      <c r="M136" s="50">
        <f>IFERROR(VLOOKUP(L136,'Ciudad tablero'!B:C,2,0),0)</f>
        <v>5001000</v>
      </c>
      <c r="N136" s="47" t="str">
        <f t="shared" si="2"/>
        <v>BELLO</v>
      </c>
    </row>
    <row r="137" spans="1:14" hidden="1">
      <c r="A137" s="47" t="s">
        <v>71</v>
      </c>
      <c r="B137" s="46" t="s">
        <v>71</v>
      </c>
      <c r="C137" s="56" t="s">
        <v>1879</v>
      </c>
      <c r="D137" s="47" t="s">
        <v>777</v>
      </c>
      <c r="E137" s="57" t="s">
        <v>798</v>
      </c>
      <c r="F137" s="66" t="s">
        <v>71</v>
      </c>
      <c r="G137" s="66" t="s">
        <v>71</v>
      </c>
      <c r="I137" s="58" t="s">
        <v>1880</v>
      </c>
      <c r="J137" s="50" t="str">
        <f>IFERROR(VLOOKUP(F137,'Ciudad tablero'!A:B,2,0),0)</f>
        <v>BOGOTA BOGOTA D. C.</v>
      </c>
      <c r="K137" s="50">
        <f>IFERROR(VLOOKUP(J137,'Ciudad tablero'!B:C,2,0),0)</f>
        <v>11001000</v>
      </c>
      <c r="L137" s="50" t="str">
        <f>IFERROR(VLOOKUP(G137,'Ciudad tablero'!A:B,2,0),0)</f>
        <v>BOGOTA BOGOTA D. C.</v>
      </c>
      <c r="M137" s="50">
        <f>IFERROR(VLOOKUP(L137,'Ciudad tablero'!B:C,2,0),0)</f>
        <v>11001000</v>
      </c>
      <c r="N137" s="47" t="str">
        <f t="shared" si="2"/>
        <v>BOGOTA</v>
      </c>
    </row>
    <row r="138" spans="1:14" hidden="1">
      <c r="A138" s="47" t="s">
        <v>63</v>
      </c>
      <c r="B138" s="46" t="s">
        <v>63</v>
      </c>
      <c r="C138" s="56" t="s">
        <v>1881</v>
      </c>
      <c r="D138" s="47" t="s">
        <v>1057</v>
      </c>
      <c r="E138" s="57" t="s">
        <v>63</v>
      </c>
      <c r="F138" s="66" t="s">
        <v>63</v>
      </c>
      <c r="G138" s="66" t="s">
        <v>63</v>
      </c>
      <c r="I138" s="58" t="s">
        <v>1882</v>
      </c>
      <c r="J138" s="50" t="str">
        <f>IFERROR(VLOOKUP(F138,'Ciudad tablero'!A:B,2,0),0)</f>
        <v>BARRANQUILLA ATLANTICO</v>
      </c>
      <c r="K138" s="50">
        <f>IFERROR(VLOOKUP(J138,'Ciudad tablero'!B:C,2,0),0)</f>
        <v>8001000</v>
      </c>
      <c r="L138" s="50" t="str">
        <f>IFERROR(VLOOKUP(G138,'Ciudad tablero'!A:B,2,0),0)</f>
        <v>BARRANQUILLA ATLANTICO</v>
      </c>
      <c r="M138" s="50">
        <f>IFERROR(VLOOKUP(L138,'Ciudad tablero'!B:C,2,0),0)</f>
        <v>8001000</v>
      </c>
      <c r="N138" s="47" t="str">
        <f t="shared" si="2"/>
        <v>BARRANQUILLA</v>
      </c>
    </row>
    <row r="139" spans="1:14" hidden="1">
      <c r="A139" s="47" t="s">
        <v>78</v>
      </c>
      <c r="B139" s="46" t="s">
        <v>78</v>
      </c>
      <c r="C139" s="56" t="s">
        <v>1883</v>
      </c>
      <c r="D139" s="47" t="s">
        <v>1582</v>
      </c>
      <c r="E139" s="57" t="s">
        <v>885</v>
      </c>
      <c r="F139" s="66" t="s">
        <v>78</v>
      </c>
      <c r="G139" s="66" t="s">
        <v>78</v>
      </c>
      <c r="I139" s="58" t="s">
        <v>1884</v>
      </c>
      <c r="J139" s="50" t="str">
        <f>IFERROR(VLOOKUP(F139,'Ciudad tablero'!A:B,2,0),0)</f>
        <v>BUCARAMANGA SANTANDER</v>
      </c>
      <c r="K139" s="50">
        <f>IFERROR(VLOOKUP(J139,'Ciudad tablero'!B:C,2,0),0)</f>
        <v>68001000</v>
      </c>
      <c r="L139" s="50" t="str">
        <f>IFERROR(VLOOKUP(G139,'Ciudad tablero'!A:B,2,0),0)</f>
        <v>BUCARAMANGA SANTANDER</v>
      </c>
      <c r="M139" s="50">
        <f>IFERROR(VLOOKUP(L139,'Ciudad tablero'!B:C,2,0),0)</f>
        <v>68001000</v>
      </c>
      <c r="N139" s="47" t="str">
        <f t="shared" si="2"/>
        <v>BUCARAMANGA</v>
      </c>
    </row>
    <row r="140" spans="1:14" hidden="1">
      <c r="A140" s="47" t="s">
        <v>107</v>
      </c>
      <c r="B140" s="46" t="s">
        <v>107</v>
      </c>
      <c r="C140" s="56" t="s">
        <v>1885</v>
      </c>
      <c r="D140" s="47" t="s">
        <v>1057</v>
      </c>
      <c r="E140" s="57" t="s">
        <v>107</v>
      </c>
      <c r="F140" s="66" t="s">
        <v>107</v>
      </c>
      <c r="G140" s="66" t="s">
        <v>107</v>
      </c>
      <c r="I140" s="58" t="s">
        <v>1886</v>
      </c>
      <c r="J140" s="50" t="str">
        <f>IFERROR(VLOOKUP(F140,'Ciudad tablero'!A:B,2,0),0)</f>
        <v>CARTAGENA BOLIVAR</v>
      </c>
      <c r="K140" s="50">
        <f>IFERROR(VLOOKUP(J140,'Ciudad tablero'!B:C,2,0),0)</f>
        <v>13001000</v>
      </c>
      <c r="L140" s="50" t="str">
        <f>IFERROR(VLOOKUP(G140,'Ciudad tablero'!A:B,2,0),0)</f>
        <v>CARTAGENA BOLIVAR</v>
      </c>
      <c r="M140" s="50">
        <f>IFERROR(VLOOKUP(L140,'Ciudad tablero'!B:C,2,0),0)</f>
        <v>13001000</v>
      </c>
      <c r="N140" s="47" t="str">
        <f t="shared" si="2"/>
        <v>CARTAGENA</v>
      </c>
    </row>
    <row r="141" spans="1:14" hidden="1">
      <c r="A141" s="47" t="s">
        <v>822</v>
      </c>
      <c r="B141" s="46" t="s">
        <v>822</v>
      </c>
      <c r="C141" s="56" t="s">
        <v>1887</v>
      </c>
      <c r="D141" s="47" t="s">
        <v>1582</v>
      </c>
      <c r="E141" s="57" t="s">
        <v>143</v>
      </c>
      <c r="F141" s="66" t="s">
        <v>143</v>
      </c>
      <c r="G141" s="66" t="s">
        <v>144</v>
      </c>
      <c r="I141" s="58" t="s">
        <v>1888</v>
      </c>
      <c r="J141" s="50" t="str">
        <f>IFERROR(VLOOKUP(F141,'Ciudad tablero'!A:B,2,0),0)</f>
        <v>CUCUTA NORTE DE SANTANDER</v>
      </c>
      <c r="K141" s="50">
        <f>IFERROR(VLOOKUP(J141,'Ciudad tablero'!B:C,2,0),0)</f>
        <v>54001000</v>
      </c>
      <c r="L141" s="50" t="str">
        <f>IFERROR(VLOOKUP(G141,'Ciudad tablero'!A:B,2,0),0)</f>
        <v>CÚCUTA</v>
      </c>
      <c r="M141" s="50">
        <f>IFERROR(VLOOKUP(L141,'Ciudad tablero'!B:C,2,0),0)</f>
        <v>54001000</v>
      </c>
      <c r="N141" s="47" t="str">
        <f t="shared" si="2"/>
        <v>CUCUTA</v>
      </c>
    </row>
    <row r="142" spans="1:14" hidden="1">
      <c r="A142" s="47" t="s">
        <v>155</v>
      </c>
      <c r="B142" s="46" t="s">
        <v>155</v>
      </c>
      <c r="C142" s="56" t="s">
        <v>1889</v>
      </c>
      <c r="D142" s="47" t="s">
        <v>777</v>
      </c>
      <c r="E142" s="57" t="s">
        <v>155</v>
      </c>
      <c r="F142" s="66" t="s">
        <v>155</v>
      </c>
      <c r="G142" s="66" t="s">
        <v>71</v>
      </c>
      <c r="I142" s="58" t="s">
        <v>1890</v>
      </c>
      <c r="J142" s="50" t="str">
        <f>IFERROR(VLOOKUP(F142,'Ciudad tablero'!A:B,2,0),0)</f>
        <v>DUITAMA BOYACA</v>
      </c>
      <c r="K142" s="50">
        <f>IFERROR(VLOOKUP(J142,'Ciudad tablero'!B:C,2,0),0)</f>
        <v>15238000</v>
      </c>
      <c r="L142" s="50" t="str">
        <f>IFERROR(VLOOKUP(G142,'Ciudad tablero'!A:B,2,0),0)</f>
        <v>BOGOTA BOGOTA D. C.</v>
      </c>
      <c r="M142" s="50">
        <f>IFERROR(VLOOKUP(L142,'Ciudad tablero'!B:C,2,0),0)</f>
        <v>11001000</v>
      </c>
      <c r="N142" s="47" t="str">
        <f t="shared" si="2"/>
        <v>DUITAMA</v>
      </c>
    </row>
    <row r="143" spans="1:14" hidden="1">
      <c r="A143" s="47" t="s">
        <v>859</v>
      </c>
      <c r="B143" s="46" t="s">
        <v>859</v>
      </c>
      <c r="C143" s="56" t="s">
        <v>1891</v>
      </c>
      <c r="D143" s="47" t="s">
        <v>777</v>
      </c>
      <c r="E143" s="57" t="s">
        <v>252</v>
      </c>
      <c r="F143" s="66" t="s">
        <v>252</v>
      </c>
      <c r="G143" s="66" t="s">
        <v>252</v>
      </c>
      <c r="I143" s="58" t="s">
        <v>1892</v>
      </c>
      <c r="J143" s="50" t="str">
        <f>IFERROR(VLOOKUP(F143,'Ciudad tablero'!A:B,2,0),0)</f>
        <v>IBAGUE TOLIMA</v>
      </c>
      <c r="K143" s="50">
        <f>IFERROR(VLOOKUP(J143,'Ciudad tablero'!B:C,2,0),0)</f>
        <v>73001000</v>
      </c>
      <c r="L143" s="50" t="str">
        <f>IFERROR(VLOOKUP(G143,'Ciudad tablero'!A:B,2,0),0)</f>
        <v>IBAGUE TOLIMA</v>
      </c>
      <c r="M143" s="50">
        <f>IFERROR(VLOOKUP(L143,'Ciudad tablero'!B:C,2,0),0)</f>
        <v>73001000</v>
      </c>
      <c r="N143" s="47" t="str">
        <f t="shared" si="2"/>
        <v>IBAGUE</v>
      </c>
    </row>
    <row r="144" spans="1:14" hidden="1">
      <c r="A144" s="47" t="s">
        <v>657</v>
      </c>
      <c r="B144" s="46" t="s">
        <v>657</v>
      </c>
      <c r="C144" s="56" t="s">
        <v>1893</v>
      </c>
      <c r="D144" s="47" t="s">
        <v>724</v>
      </c>
      <c r="E144" s="57" t="s">
        <v>321</v>
      </c>
      <c r="F144" s="66" t="s">
        <v>256</v>
      </c>
      <c r="G144" s="66" t="s">
        <v>321</v>
      </c>
      <c r="I144" s="58" t="s">
        <v>1894</v>
      </c>
      <c r="J144" s="50" t="str">
        <f>IFERROR(VLOOKUP(F144,'Ciudad tablero'!A:B,2,0),0)</f>
        <v>ITAGUI ANTIOQUIA</v>
      </c>
      <c r="K144" s="50">
        <f>IFERROR(VLOOKUP(J144,'Ciudad tablero'!B:C,2,0),0)</f>
        <v>5360000</v>
      </c>
      <c r="L144" s="50" t="str">
        <f>IFERROR(VLOOKUP(G144,'Ciudad tablero'!A:B,2,0),0)</f>
        <v>MEDELLIN ANTIOQUIA</v>
      </c>
      <c r="M144" s="50">
        <f>IFERROR(VLOOKUP(L144,'Ciudad tablero'!B:C,2,0),0)</f>
        <v>5001000</v>
      </c>
      <c r="N144" s="47" t="str">
        <f t="shared" si="2"/>
        <v>ITAGUI</v>
      </c>
    </row>
    <row r="145" spans="1:14" hidden="1">
      <c r="A145" s="47" t="s">
        <v>875</v>
      </c>
      <c r="B145" s="46" t="s">
        <v>875</v>
      </c>
      <c r="C145" s="56" t="s">
        <v>1895</v>
      </c>
      <c r="D145" s="47" t="s">
        <v>1057</v>
      </c>
      <c r="E145" s="57" t="s">
        <v>875</v>
      </c>
      <c r="F145" s="66" t="s">
        <v>313</v>
      </c>
      <c r="G145" s="66" t="s">
        <v>63</v>
      </c>
      <c r="I145" s="58" t="s">
        <v>1896</v>
      </c>
      <c r="J145" s="50" t="str">
        <f>IFERROR(VLOOKUP(F145,'Ciudad tablero'!A:B,2,0),0)</f>
        <v>MALAMBO ATLANTICO</v>
      </c>
      <c r="K145" s="50">
        <f>IFERROR(VLOOKUP(J145,'Ciudad tablero'!B:C,2,0),0)</f>
        <v>8433000</v>
      </c>
      <c r="L145" s="50" t="str">
        <f>IFERROR(VLOOKUP(G145,'Ciudad tablero'!A:B,2,0),0)</f>
        <v>BARRANQUILLA ATLANTICO</v>
      </c>
      <c r="M145" s="50">
        <f>IFERROR(VLOOKUP(L145,'Ciudad tablero'!B:C,2,0),0)</f>
        <v>8001000</v>
      </c>
      <c r="N145" s="47" t="str">
        <f t="shared" si="2"/>
        <v>MALAMBO</v>
      </c>
    </row>
    <row r="146" spans="1:14" hidden="1">
      <c r="A146" s="47" t="s">
        <v>315</v>
      </c>
      <c r="B146" s="46" t="s">
        <v>315</v>
      </c>
      <c r="C146" s="56" t="s">
        <v>1897</v>
      </c>
      <c r="D146" s="47" t="s">
        <v>1578</v>
      </c>
      <c r="E146" s="57" t="s">
        <v>315</v>
      </c>
      <c r="F146" s="66" t="s">
        <v>315</v>
      </c>
      <c r="G146" s="66" t="s">
        <v>315</v>
      </c>
      <c r="I146" s="58" t="s">
        <v>1898</v>
      </c>
      <c r="J146" s="50" t="str">
        <f>IFERROR(VLOOKUP(F146,'Ciudad tablero'!A:B,2,0),0)</f>
        <v>MANIZALES CALDAS</v>
      </c>
      <c r="K146" s="50">
        <f>IFERROR(VLOOKUP(J146,'Ciudad tablero'!B:C,2,0),0)</f>
        <v>17001000</v>
      </c>
      <c r="L146" s="50" t="str">
        <f>IFERROR(VLOOKUP(G146,'Ciudad tablero'!A:B,2,0),0)</f>
        <v>MANIZALES CALDAS</v>
      </c>
      <c r="M146" s="50">
        <f>IFERROR(VLOOKUP(L146,'Ciudad tablero'!B:C,2,0),0)</f>
        <v>17001000</v>
      </c>
      <c r="N146" s="47" t="str">
        <f t="shared" si="2"/>
        <v>MANIZALES</v>
      </c>
    </row>
    <row r="147" spans="1:14" hidden="1">
      <c r="A147" s="47" t="s">
        <v>340</v>
      </c>
      <c r="B147" s="46" t="s">
        <v>340</v>
      </c>
      <c r="C147" s="56" t="s">
        <v>1899</v>
      </c>
      <c r="D147" s="47" t="s">
        <v>777</v>
      </c>
      <c r="E147" s="57" t="s">
        <v>340</v>
      </c>
      <c r="F147" s="66" t="s">
        <v>340</v>
      </c>
      <c r="G147" s="66" t="s">
        <v>340</v>
      </c>
      <c r="I147" s="58" t="s">
        <v>1900</v>
      </c>
      <c r="J147" s="50" t="str">
        <f>IFERROR(VLOOKUP(F147,'Ciudad tablero'!A:B,2,0),0)</f>
        <v>NEIVA HUILA</v>
      </c>
      <c r="K147" s="50">
        <f>IFERROR(VLOOKUP(J147,'Ciudad tablero'!B:C,2,0),0)</f>
        <v>41001000</v>
      </c>
      <c r="L147" s="50" t="str">
        <f>IFERROR(VLOOKUP(G147,'Ciudad tablero'!A:B,2,0),0)</f>
        <v>NEIVA HUILA</v>
      </c>
      <c r="M147" s="50">
        <f>IFERROR(VLOOKUP(L147,'Ciudad tablero'!B:C,2,0),0)</f>
        <v>41001000</v>
      </c>
      <c r="N147" s="47" t="str">
        <f t="shared" si="2"/>
        <v>NEIVA</v>
      </c>
    </row>
    <row r="148" spans="1:14" hidden="1">
      <c r="A148" s="47" t="s">
        <v>818</v>
      </c>
      <c r="B148" s="46" t="s">
        <v>818</v>
      </c>
      <c r="C148" s="56" t="s">
        <v>1901</v>
      </c>
      <c r="D148" s="47" t="s">
        <v>1582</v>
      </c>
      <c r="E148" s="57" t="s">
        <v>818</v>
      </c>
      <c r="F148" s="66" t="s">
        <v>344</v>
      </c>
      <c r="G148" s="66" t="s">
        <v>554</v>
      </c>
      <c r="I148" s="58" t="s">
        <v>1902</v>
      </c>
      <c r="J148" s="50" t="str">
        <f>IFERROR(VLOOKUP(F148,'Ciudad tablero'!A:B,2,0),0)</f>
        <v>OCAÑA NORTE DE SANTANDER</v>
      </c>
      <c r="K148" s="50">
        <f>IFERROR(VLOOKUP(J148,'Ciudad tablero'!B:C,2,0),0)</f>
        <v>54498000</v>
      </c>
      <c r="L148" s="50" t="str">
        <f>IFERROR(VLOOKUP(G148,'Ciudad tablero'!A:B,2,0),0)</f>
        <v>VALLEDUPAR CESAR</v>
      </c>
      <c r="M148" s="50">
        <f>IFERROR(VLOOKUP(L148,'Ciudad tablero'!B:C,2,0),0)</f>
        <v>20001000</v>
      </c>
      <c r="N148" s="47" t="str">
        <f t="shared" si="2"/>
        <v>OCAÑA</v>
      </c>
    </row>
    <row r="149" spans="1:14" hidden="1">
      <c r="A149" s="47" t="s">
        <v>788</v>
      </c>
      <c r="B149" s="46" t="s">
        <v>788</v>
      </c>
      <c r="C149" s="56" t="s">
        <v>1511</v>
      </c>
      <c r="D149" s="47" t="s">
        <v>724</v>
      </c>
      <c r="E149" s="57" t="s">
        <v>788</v>
      </c>
      <c r="F149" s="66" t="s">
        <v>424</v>
      </c>
      <c r="G149" s="66" t="s">
        <v>321</v>
      </c>
      <c r="I149" s="58" t="s">
        <v>1903</v>
      </c>
      <c r="J149" s="50" t="str">
        <f>IFERROR(VLOOKUP(F149,'Ciudad tablero'!A:B,2,0),0)</f>
        <v>RIONEGRO ANTIOQUIA</v>
      </c>
      <c r="K149" s="50">
        <f>IFERROR(VLOOKUP(J149,'Ciudad tablero'!B:C,2,0),0)</f>
        <v>5615000</v>
      </c>
      <c r="L149" s="50" t="str">
        <f>IFERROR(VLOOKUP(G149,'Ciudad tablero'!A:B,2,0),0)</f>
        <v>MEDELLIN ANTIOQUIA</v>
      </c>
      <c r="M149" s="50">
        <f>IFERROR(VLOOKUP(L149,'Ciudad tablero'!B:C,2,0),0)</f>
        <v>5001000</v>
      </c>
      <c r="N149" s="47" t="str">
        <f t="shared" si="2"/>
        <v>RIONEGRO</v>
      </c>
    </row>
    <row r="150" spans="1:14" hidden="1">
      <c r="A150" s="47" t="s">
        <v>470</v>
      </c>
      <c r="B150" s="46" t="s">
        <v>470</v>
      </c>
      <c r="C150" s="56" t="s">
        <v>1904</v>
      </c>
      <c r="D150" s="47" t="s">
        <v>1057</v>
      </c>
      <c r="E150" s="57" t="s">
        <v>470</v>
      </c>
      <c r="F150" s="66" t="s">
        <v>470</v>
      </c>
      <c r="G150" s="66" t="s">
        <v>470</v>
      </c>
      <c r="I150" s="58" t="s">
        <v>1905</v>
      </c>
      <c r="J150" s="50" t="str">
        <f>IFERROR(VLOOKUP(F150,'Ciudad tablero'!A:B,2,0),0)</f>
        <v>SANTA MARTA MAGDALENA</v>
      </c>
      <c r="K150" s="50">
        <f>IFERROR(VLOOKUP(J150,'Ciudad tablero'!B:C,2,0),0)</f>
        <v>47001000</v>
      </c>
      <c r="L150" s="50" t="str">
        <f>IFERROR(VLOOKUP(G150,'Ciudad tablero'!A:B,2,0),0)</f>
        <v>SANTA MARTA MAGDALENA</v>
      </c>
      <c r="M150" s="50">
        <f>IFERROR(VLOOKUP(L150,'Ciudad tablero'!B:C,2,0),0)</f>
        <v>47001000</v>
      </c>
      <c r="N150" s="47" t="str">
        <f t="shared" si="2"/>
        <v>SANTA MARTA</v>
      </c>
    </row>
    <row r="151" spans="1:14" hidden="1">
      <c r="A151" s="47" t="s">
        <v>572</v>
      </c>
      <c r="B151" s="46" t="s">
        <v>572</v>
      </c>
      <c r="C151" s="56" t="s">
        <v>1906</v>
      </c>
      <c r="D151" s="47" t="s">
        <v>777</v>
      </c>
      <c r="E151" s="57" t="s">
        <v>572</v>
      </c>
      <c r="F151" s="66" t="s">
        <v>572</v>
      </c>
      <c r="G151" s="66" t="s">
        <v>572</v>
      </c>
      <c r="I151" s="58" t="s">
        <v>1907</v>
      </c>
      <c r="J151" s="50" t="str">
        <f>IFERROR(VLOOKUP(F151,'Ciudad tablero'!A:B,2,0),0)</f>
        <v>VILLAVICENCIO META</v>
      </c>
      <c r="K151" s="50">
        <f>IFERROR(VLOOKUP(J151,'Ciudad tablero'!B:C,2,0),0)</f>
        <v>50001000</v>
      </c>
      <c r="L151" s="50" t="str">
        <f>IFERROR(VLOOKUP(G151,'Ciudad tablero'!A:B,2,0),0)</f>
        <v>VILLAVICENCIO META</v>
      </c>
      <c r="M151" s="50">
        <f>IFERROR(VLOOKUP(L151,'Ciudad tablero'!B:C,2,0),0)</f>
        <v>50001000</v>
      </c>
      <c r="N151" s="47" t="str">
        <f t="shared" si="2"/>
        <v>VILLAVICENCIO</v>
      </c>
    </row>
    <row r="152" spans="1:14" hidden="1">
      <c r="A152" s="47" t="s">
        <v>554</v>
      </c>
      <c r="B152" s="46" t="s">
        <v>554</v>
      </c>
      <c r="C152" s="56" t="s">
        <v>1908</v>
      </c>
      <c r="D152" s="47" t="s">
        <v>1057</v>
      </c>
      <c r="E152" s="57" t="s">
        <v>554</v>
      </c>
      <c r="F152" s="66" t="s">
        <v>554</v>
      </c>
      <c r="G152" s="66" t="s">
        <v>554</v>
      </c>
      <c r="I152" s="58" t="s">
        <v>1909</v>
      </c>
      <c r="J152" s="50" t="str">
        <f>IFERROR(VLOOKUP(F152,'Ciudad tablero'!A:B,2,0),0)</f>
        <v>VALLEDUPAR CESAR</v>
      </c>
      <c r="K152" s="50">
        <f>IFERROR(VLOOKUP(J152,'Ciudad tablero'!B:C,2,0),0)</f>
        <v>20001000</v>
      </c>
      <c r="L152" s="50" t="str">
        <f>IFERROR(VLOOKUP(G152,'Ciudad tablero'!A:B,2,0),0)</f>
        <v>VALLEDUPAR CESAR</v>
      </c>
      <c r="M152" s="50">
        <f>IFERROR(VLOOKUP(L152,'Ciudad tablero'!B:C,2,0),0)</f>
        <v>20001000</v>
      </c>
      <c r="N152" s="47" t="str">
        <f t="shared" si="2"/>
        <v>VALLEDUPAR</v>
      </c>
    </row>
    <row r="153" spans="1:14" hidden="1">
      <c r="A153" s="47" t="s">
        <v>856</v>
      </c>
      <c r="B153" s="46" t="s">
        <v>856</v>
      </c>
      <c r="C153" s="56" t="s">
        <v>1910</v>
      </c>
      <c r="D153" s="47" t="s">
        <v>1057</v>
      </c>
      <c r="E153" s="57" t="s">
        <v>856</v>
      </c>
      <c r="F153" s="66" t="s">
        <v>304</v>
      </c>
      <c r="G153" s="66" t="s">
        <v>494</v>
      </c>
      <c r="I153" s="58" t="s">
        <v>1911</v>
      </c>
      <c r="J153" s="50" t="str">
        <f>IFERROR(VLOOKUP(F153,'Ciudad tablero'!A:B,2,0),0)</f>
        <v>LORICA CORDOBA</v>
      </c>
      <c r="K153" s="50">
        <f>IFERROR(VLOOKUP(J153,'Ciudad tablero'!B:C,2,0),0)</f>
        <v>23417000</v>
      </c>
      <c r="L153" s="50" t="str">
        <f>IFERROR(VLOOKUP(G153,'Ciudad tablero'!A:B,2,0),0)</f>
        <v>SINCELEJO SUCRE</v>
      </c>
      <c r="M153" s="50">
        <f>IFERROR(VLOOKUP(L153,'Ciudad tablero'!B:C,2,0),0)</f>
        <v>70001000</v>
      </c>
      <c r="N153" s="47" t="str">
        <f t="shared" si="2"/>
        <v>LORICA</v>
      </c>
    </row>
    <row r="154" spans="1:14" hidden="1">
      <c r="A154" s="47" t="s">
        <v>422</v>
      </c>
      <c r="B154" s="46" t="s">
        <v>422</v>
      </c>
      <c r="C154" s="56" t="s">
        <v>1912</v>
      </c>
      <c r="D154" s="47" t="s">
        <v>1057</v>
      </c>
      <c r="E154" s="57" t="s">
        <v>422</v>
      </c>
      <c r="F154" s="66" t="s">
        <v>422</v>
      </c>
      <c r="G154" s="66" t="s">
        <v>470</v>
      </c>
      <c r="I154" s="58" t="s">
        <v>1913</v>
      </c>
      <c r="J154" s="50" t="str">
        <f>IFERROR(VLOOKUP(F154,'Ciudad tablero'!A:B,2,0),0)</f>
        <v>RIOHACHA LA GUAJIRA</v>
      </c>
      <c r="K154" s="50">
        <f>IFERROR(VLOOKUP(J154,'Ciudad tablero'!B:C,2,0),0)</f>
        <v>44001000</v>
      </c>
      <c r="L154" s="50" t="str">
        <f>IFERROR(VLOOKUP(G154,'Ciudad tablero'!A:B,2,0),0)</f>
        <v>SANTA MARTA MAGDALENA</v>
      </c>
      <c r="M154" s="50">
        <f>IFERROR(VLOOKUP(L154,'Ciudad tablero'!B:C,2,0),0)</f>
        <v>47001000</v>
      </c>
      <c r="N154" s="47" t="str">
        <f t="shared" si="2"/>
        <v>RIOHACHA</v>
      </c>
    </row>
    <row r="155" spans="1:14" hidden="1">
      <c r="A155" s="47" t="s">
        <v>767</v>
      </c>
      <c r="B155" s="46" t="s">
        <v>767</v>
      </c>
      <c r="C155" s="56" t="s">
        <v>1914</v>
      </c>
      <c r="D155" s="47" t="s">
        <v>1057</v>
      </c>
      <c r="E155" s="57" t="s">
        <v>767</v>
      </c>
      <c r="G155" s="66" t="s">
        <v>107</v>
      </c>
      <c r="I155" s="58" t="s">
        <v>1915</v>
      </c>
      <c r="J155" s="50">
        <f>IFERROR(VLOOKUP(F155,'Ciudad tablero'!A:B,2,0),0)</f>
        <v>0</v>
      </c>
      <c r="K155" s="50">
        <f>IFERROR(VLOOKUP(J155,'Ciudad tablero'!B:C,2,0),0)</f>
        <v>0</v>
      </c>
      <c r="L155" s="50" t="str">
        <f>IFERROR(VLOOKUP(G155,'Ciudad tablero'!A:B,2,0),0)</f>
        <v>CARTAGENA BOLIVAR</v>
      </c>
      <c r="M155" s="50">
        <f>IFERROR(VLOOKUP(L155,'Ciudad tablero'!B:C,2,0),0)</f>
        <v>13001000</v>
      </c>
      <c r="N155" s="47" t="str">
        <f t="shared" si="2"/>
        <v>SAN ANDRES</v>
      </c>
    </row>
    <row r="156" spans="1:14" hidden="1">
      <c r="A156" s="47" t="s">
        <v>789</v>
      </c>
      <c r="B156" s="46" t="s">
        <v>789</v>
      </c>
      <c r="C156" s="56" t="s">
        <v>1916</v>
      </c>
      <c r="D156" s="47" t="s">
        <v>1582</v>
      </c>
      <c r="E156" s="57" t="s">
        <v>789</v>
      </c>
      <c r="F156" s="66" t="s">
        <v>448</v>
      </c>
      <c r="G156" s="66" t="s">
        <v>78</v>
      </c>
      <c r="I156" s="58" t="s">
        <v>1917</v>
      </c>
      <c r="J156" s="50" t="str">
        <f>IFERROR(VLOOKUP(F156,'Ciudad tablero'!A:B,2,0),0)</f>
        <v>SAN GIL SANTANDER</v>
      </c>
      <c r="K156" s="50">
        <f>IFERROR(VLOOKUP(J156,'Ciudad tablero'!B:C,2,0),0)</f>
        <v>68679000</v>
      </c>
      <c r="L156" s="50" t="str">
        <f>IFERROR(VLOOKUP(G156,'Ciudad tablero'!A:B,2,0),0)</f>
        <v>BUCARAMANGA SANTANDER</v>
      </c>
      <c r="M156" s="50">
        <f>IFERROR(VLOOKUP(L156,'Ciudad tablero'!B:C,2,0),0)</f>
        <v>68001000</v>
      </c>
      <c r="N156" s="47" t="str">
        <f t="shared" si="2"/>
        <v>SAN GIL</v>
      </c>
    </row>
    <row r="157" spans="1:14" hidden="1">
      <c r="A157" s="47" t="s">
        <v>790</v>
      </c>
      <c r="B157" s="46" t="s">
        <v>790</v>
      </c>
      <c r="C157" s="56" t="s">
        <v>1918</v>
      </c>
      <c r="D157" s="47" t="s">
        <v>1582</v>
      </c>
      <c r="E157" s="57" t="s">
        <v>790</v>
      </c>
      <c r="F157" s="66" t="s">
        <v>481</v>
      </c>
      <c r="G157" s="66" t="s">
        <v>38</v>
      </c>
      <c r="I157" s="58" t="s">
        <v>1919</v>
      </c>
      <c r="J157" s="50" t="str">
        <f>IFERROR(VLOOKUP(F157,'Ciudad tablero'!A:B,2,0),0)</f>
        <v>SARAVENA ARAUCA</v>
      </c>
      <c r="K157" s="50">
        <f>IFERROR(VLOOKUP(J157,'Ciudad tablero'!B:C,2,0),0)</f>
        <v>81736000</v>
      </c>
      <c r="L157" s="50" t="str">
        <f>IFERROR(VLOOKUP(G157,'Ciudad tablero'!A:B,2,0),0)</f>
        <v>ARAUCA ARAUCA</v>
      </c>
      <c r="M157" s="50">
        <f>IFERROR(VLOOKUP(L157,'Ciudad tablero'!B:C,2,0),0)</f>
        <v>81001000</v>
      </c>
      <c r="N157" s="47" t="str">
        <f t="shared" si="2"/>
        <v>SARAVENA</v>
      </c>
    </row>
    <row r="158" spans="1:14" hidden="1">
      <c r="A158" s="47" t="s">
        <v>887</v>
      </c>
      <c r="B158" s="46" t="s">
        <v>887</v>
      </c>
      <c r="C158" s="56" t="s">
        <v>1920</v>
      </c>
      <c r="D158" s="47" t="s">
        <v>1057</v>
      </c>
      <c r="E158" s="57" t="s">
        <v>887</v>
      </c>
      <c r="F158" s="66" t="s">
        <v>542</v>
      </c>
      <c r="G158" s="66" t="s">
        <v>107</v>
      </c>
      <c r="I158" s="58" t="s">
        <v>1921</v>
      </c>
      <c r="J158" s="50" t="str">
        <f>IFERROR(VLOOKUP(F158,'Ciudad tablero'!A:B,2,0),0)</f>
        <v>TURBACO BOLIVAR</v>
      </c>
      <c r="K158" s="50">
        <f>IFERROR(VLOOKUP(J158,'Ciudad tablero'!B:C,2,0),0)</f>
        <v>13836000</v>
      </c>
      <c r="L158" s="50" t="str">
        <f>IFERROR(VLOOKUP(G158,'Ciudad tablero'!A:B,2,0),0)</f>
        <v>CARTAGENA BOLIVAR</v>
      </c>
      <c r="M158" s="50">
        <f>IFERROR(VLOOKUP(L158,'Ciudad tablero'!B:C,2,0),0)</f>
        <v>13001000</v>
      </c>
      <c r="N158" s="47" t="str">
        <f t="shared" si="2"/>
        <v>TURBACO</v>
      </c>
    </row>
    <row r="159" spans="1:14" hidden="1">
      <c r="A159" s="47" t="s">
        <v>884</v>
      </c>
      <c r="B159" s="46" t="s">
        <v>884</v>
      </c>
      <c r="C159" s="56" t="s">
        <v>1922</v>
      </c>
      <c r="D159" s="47" t="s">
        <v>1057</v>
      </c>
      <c r="E159" s="57" t="s">
        <v>310</v>
      </c>
      <c r="F159" s="66" t="s">
        <v>310</v>
      </c>
      <c r="G159" s="66" t="s">
        <v>494</v>
      </c>
      <c r="I159" s="58" t="s">
        <v>1923</v>
      </c>
      <c r="J159" s="50" t="str">
        <f>IFERROR(VLOOKUP(F159,'Ciudad tablero'!A:B,2,0),0)</f>
        <v>MAGANGUE BOLIVAR</v>
      </c>
      <c r="K159" s="50">
        <f>IFERROR(VLOOKUP(J159,'Ciudad tablero'!B:C,2,0),0)</f>
        <v>13430000</v>
      </c>
      <c r="L159" s="50" t="str">
        <f>IFERROR(VLOOKUP(G159,'Ciudad tablero'!A:B,2,0),0)</f>
        <v>SINCELEJO SUCRE</v>
      </c>
      <c r="M159" s="50">
        <f>IFERROR(VLOOKUP(L159,'Ciudad tablero'!B:C,2,0),0)</f>
        <v>70001000</v>
      </c>
      <c r="N159" s="47" t="str">
        <f t="shared" si="2"/>
        <v>MAGANGUE</v>
      </c>
    </row>
    <row r="160" spans="1:14" hidden="1">
      <c r="A160" s="47" t="s">
        <v>891</v>
      </c>
      <c r="B160" s="46" t="s">
        <v>891</v>
      </c>
      <c r="C160" s="56" t="s">
        <v>1924</v>
      </c>
      <c r="D160" s="47" t="s">
        <v>777</v>
      </c>
      <c r="E160" s="57" t="s">
        <v>891</v>
      </c>
      <c r="F160" s="66" t="s">
        <v>319</v>
      </c>
      <c r="G160" s="66" t="s">
        <v>252</v>
      </c>
      <c r="I160" s="58" t="s">
        <v>1925</v>
      </c>
      <c r="J160" s="50" t="str">
        <f>IFERROR(VLOOKUP(F160,'Ciudad tablero'!A:B,2,0),0)</f>
        <v>MARIQUITA TOLIMA</v>
      </c>
      <c r="K160" s="50">
        <f>IFERROR(VLOOKUP(J160,'Ciudad tablero'!B:C,2,0),0)</f>
        <v>73443000</v>
      </c>
      <c r="L160" s="50" t="str">
        <f>IFERROR(VLOOKUP(G160,'Ciudad tablero'!A:B,2,0),0)</f>
        <v>IBAGUE TOLIMA</v>
      </c>
      <c r="M160" s="50">
        <f>IFERROR(VLOOKUP(L160,'Ciudad tablero'!B:C,2,0),0)</f>
        <v>73001000</v>
      </c>
      <c r="N160" s="47" t="str">
        <f t="shared" si="2"/>
        <v>MARIQUITA</v>
      </c>
    </row>
    <row r="161" spans="1:14" hidden="1">
      <c r="A161" s="47" t="s">
        <v>763</v>
      </c>
      <c r="B161" s="46" t="s">
        <v>763</v>
      </c>
      <c r="C161" s="56" t="s">
        <v>1926</v>
      </c>
      <c r="D161" s="47" t="s">
        <v>724</v>
      </c>
      <c r="E161" s="57" t="s">
        <v>321</v>
      </c>
      <c r="F161" s="66" t="s">
        <v>321</v>
      </c>
      <c r="G161" s="66" t="s">
        <v>321</v>
      </c>
      <c r="I161" s="58" t="s">
        <v>1927</v>
      </c>
      <c r="J161" s="50" t="str">
        <f>IFERROR(VLOOKUP(F161,'Ciudad tablero'!A:B,2,0),0)</f>
        <v>MEDELLIN ANTIOQUIA</v>
      </c>
      <c r="K161" s="50">
        <f>IFERROR(VLOOKUP(J161,'Ciudad tablero'!B:C,2,0),0)</f>
        <v>5001000</v>
      </c>
      <c r="L161" s="50" t="str">
        <f>IFERROR(VLOOKUP(G161,'Ciudad tablero'!A:B,2,0),0)</f>
        <v>MEDELLIN ANTIOQUIA</v>
      </c>
      <c r="M161" s="50">
        <f>IFERROR(VLOOKUP(L161,'Ciudad tablero'!B:C,2,0),0)</f>
        <v>5001000</v>
      </c>
      <c r="N161" s="47" t="str">
        <f t="shared" si="2"/>
        <v>MEDELLIN</v>
      </c>
    </row>
    <row r="162" spans="1:14" hidden="1">
      <c r="A162" s="47" t="s">
        <v>593</v>
      </c>
      <c r="B162" s="46" t="s">
        <v>593</v>
      </c>
      <c r="C162" s="56" t="s">
        <v>1928</v>
      </c>
      <c r="D162" s="47" t="s">
        <v>1057</v>
      </c>
      <c r="E162" s="57" t="s">
        <v>333</v>
      </c>
      <c r="F162" s="66" t="s">
        <v>333</v>
      </c>
      <c r="G162" s="67" t="s">
        <v>334</v>
      </c>
      <c r="I162" s="58" t="s">
        <v>1929</v>
      </c>
      <c r="J162" s="50" t="str">
        <f>IFERROR(VLOOKUP(F162,'Ciudad tablero'!A:B,2,0),0)</f>
        <v>MONTERIA CORDOBA</v>
      </c>
      <c r="K162" s="50">
        <f>IFERROR(VLOOKUP(J162,'Ciudad tablero'!B:C,2,0),0)</f>
        <v>23001000</v>
      </c>
      <c r="L162" s="50" t="str">
        <f>IFERROR(VLOOKUP(G162,'Ciudad tablero'!A:B,2,0),0)</f>
        <v>MONTERÍA</v>
      </c>
      <c r="M162" s="50">
        <f>IFERROR(VLOOKUP(L162,'Ciudad tablero'!B:C,2,0),0)</f>
        <v>23001000</v>
      </c>
      <c r="N162" s="47" t="str">
        <f t="shared" si="2"/>
        <v>MONTERIA</v>
      </c>
    </row>
    <row r="163" spans="1:14" hidden="1">
      <c r="A163" s="47" t="s">
        <v>371</v>
      </c>
      <c r="B163" s="46" t="s">
        <v>371</v>
      </c>
      <c r="C163" s="56" t="s">
        <v>1930</v>
      </c>
      <c r="D163" s="47" t="s">
        <v>1578</v>
      </c>
      <c r="E163" s="57" t="s">
        <v>371</v>
      </c>
      <c r="F163" s="66" t="s">
        <v>371</v>
      </c>
      <c r="G163" s="66" t="s">
        <v>371</v>
      </c>
      <c r="I163" s="58" t="s">
        <v>1931</v>
      </c>
      <c r="J163" s="50" t="str">
        <f>IFERROR(VLOOKUP(F163,'Ciudad tablero'!A:B,2,0),0)</f>
        <v>PEREIRA RISARALDA</v>
      </c>
      <c r="K163" s="50">
        <f>IFERROR(VLOOKUP(J163,'Ciudad tablero'!B:C,2,0),0)</f>
        <v>66001000</v>
      </c>
      <c r="L163" s="50" t="str">
        <f>IFERROR(VLOOKUP(G163,'Ciudad tablero'!A:B,2,0),0)</f>
        <v>PEREIRA RISARALDA</v>
      </c>
      <c r="M163" s="50">
        <f>IFERROR(VLOOKUP(L163,'Ciudad tablero'!B:C,2,0),0)</f>
        <v>66001000</v>
      </c>
      <c r="N163" s="47" t="str">
        <f t="shared" si="2"/>
        <v>PEREIRA</v>
      </c>
    </row>
    <row r="164" spans="1:14" hidden="1">
      <c r="A164" s="47" t="s">
        <v>792</v>
      </c>
      <c r="B164" s="46" t="s">
        <v>792</v>
      </c>
      <c r="C164" s="56" t="s">
        <v>1932</v>
      </c>
      <c r="D164" s="47" t="s">
        <v>777</v>
      </c>
      <c r="E164" s="57" t="s">
        <v>798</v>
      </c>
      <c r="F164" s="66" t="s">
        <v>490</v>
      </c>
      <c r="G164" s="66" t="s">
        <v>71</v>
      </c>
      <c r="I164" s="58" t="s">
        <v>1933</v>
      </c>
      <c r="J164" s="50" t="str">
        <f>IFERROR(VLOOKUP(F164,'Ciudad tablero'!A:B,2,0),0)</f>
        <v>SIBERIA COTA CUNDINAMARCA</v>
      </c>
      <c r="K164" s="50">
        <f>IFERROR(VLOOKUP(J164,'Ciudad tablero'!B:C,2,0),0)</f>
        <v>25214008</v>
      </c>
      <c r="L164" s="50" t="str">
        <f>IFERROR(VLOOKUP(G164,'Ciudad tablero'!A:B,2,0),0)</f>
        <v>BOGOTA BOGOTA D. C.</v>
      </c>
      <c r="M164" s="50">
        <f>IFERROR(VLOOKUP(L164,'Ciudad tablero'!B:C,2,0),0)</f>
        <v>11001000</v>
      </c>
      <c r="N164" s="47" t="str">
        <f t="shared" si="2"/>
        <v>SIBERIA</v>
      </c>
    </row>
    <row r="165" spans="1:14" hidden="1">
      <c r="A165" s="47" t="s">
        <v>581</v>
      </c>
      <c r="B165" s="46" t="s">
        <v>581</v>
      </c>
      <c r="C165" s="56" t="s">
        <v>1934</v>
      </c>
      <c r="D165" s="47" t="s">
        <v>1578</v>
      </c>
      <c r="E165" s="57" t="s">
        <v>95</v>
      </c>
      <c r="F165" s="66" t="s">
        <v>16</v>
      </c>
      <c r="G165" s="66" t="s">
        <v>95</v>
      </c>
      <c r="I165" s="58" t="s">
        <v>1935</v>
      </c>
      <c r="J165" s="50" t="str">
        <f>IFERROR(VLOOKUP(F165,'Ciudad tablero'!A:B,2,0),0)</f>
        <v>ARROYOHONDO YUMBO VALLE DEL CAUCA</v>
      </c>
      <c r="K165" s="50">
        <f>IFERROR(VLOOKUP(J165,'Ciudad tablero'!B:C,2,0),0)</f>
        <v>76892017</v>
      </c>
      <c r="L165" s="50" t="str">
        <f>IFERROR(VLOOKUP(G165,'Ciudad tablero'!A:B,2,0),0)</f>
        <v>CALI VALLE DEL CAUCA</v>
      </c>
      <c r="M165" s="50">
        <f>IFERROR(VLOOKUP(L165,'Ciudad tablero'!B:C,2,0),0)</f>
        <v>76001000</v>
      </c>
      <c r="N165" s="47" t="str">
        <f t="shared" si="2"/>
        <v>YUMBO</v>
      </c>
    </row>
    <row r="166" spans="1:14" hidden="1">
      <c r="A166" s="47" t="s">
        <v>116</v>
      </c>
      <c r="B166" s="46" t="s">
        <v>116</v>
      </c>
      <c r="C166" s="56" t="s">
        <v>1936</v>
      </c>
      <c r="D166" s="47" t="s">
        <v>777</v>
      </c>
      <c r="E166" s="57" t="s">
        <v>116</v>
      </c>
      <c r="F166" s="66" t="s">
        <v>116</v>
      </c>
      <c r="G166" s="66" t="s">
        <v>71</v>
      </c>
      <c r="I166" s="58" t="s">
        <v>1937</v>
      </c>
      <c r="J166" s="50" t="str">
        <f>IFERROR(VLOOKUP(F166,'Ciudad tablero'!A:B,2,0),0)</f>
        <v>CHIA CUNDINAMARCA</v>
      </c>
      <c r="K166" s="50">
        <f>IFERROR(VLOOKUP(J166,'Ciudad tablero'!B:C,2,0),0)</f>
        <v>25175000</v>
      </c>
      <c r="L166" s="50" t="str">
        <f>IFERROR(VLOOKUP(G166,'Ciudad tablero'!A:B,2,0),0)</f>
        <v>BOGOTA BOGOTA D. C.</v>
      </c>
      <c r="M166" s="50">
        <f>IFERROR(VLOOKUP(L166,'Ciudad tablero'!B:C,2,0),0)</f>
        <v>11001000</v>
      </c>
      <c r="N166" s="47" t="str">
        <f t="shared" si="2"/>
        <v>CHIA</v>
      </c>
    </row>
    <row r="167" spans="1:14" hidden="1">
      <c r="A167" s="47" t="s">
        <v>125</v>
      </c>
      <c r="B167" s="46" t="s">
        <v>125</v>
      </c>
      <c r="C167" s="56" t="s">
        <v>1938</v>
      </c>
      <c r="D167" s="47" t="s">
        <v>1057</v>
      </c>
      <c r="E167" s="57" t="s">
        <v>1939</v>
      </c>
      <c r="F167" s="66" t="s">
        <v>125</v>
      </c>
      <c r="G167" s="66" t="s">
        <v>470</v>
      </c>
      <c r="I167" s="58" t="s">
        <v>1940</v>
      </c>
      <c r="J167" s="50" t="str">
        <f>IFERROR(VLOOKUP(F167,'Ciudad tablero'!A:B,2,0),0)</f>
        <v>CIENAGA MAGDALENA</v>
      </c>
      <c r="K167" s="50">
        <f>IFERROR(VLOOKUP(J167,'Ciudad tablero'!B:C,2,0),0)</f>
        <v>47189000</v>
      </c>
      <c r="L167" s="50" t="str">
        <f>IFERROR(VLOOKUP(G167,'Ciudad tablero'!A:B,2,0),0)</f>
        <v>SANTA MARTA MAGDALENA</v>
      </c>
      <c r="M167" s="50">
        <f>IFERROR(VLOOKUP(L167,'Ciudad tablero'!B:C,2,0),0)</f>
        <v>47001000</v>
      </c>
      <c r="N167" s="47" t="str">
        <f t="shared" si="2"/>
        <v>CIENAGA MAGDALENA</v>
      </c>
    </row>
    <row r="168" spans="1:14" hidden="1">
      <c r="A168" s="47" t="s">
        <v>684</v>
      </c>
      <c r="B168" s="46" t="s">
        <v>684</v>
      </c>
      <c r="C168" s="56" t="s">
        <v>1941</v>
      </c>
      <c r="D168" s="47" t="s">
        <v>724</v>
      </c>
      <c r="E168" s="57" t="s">
        <v>321</v>
      </c>
      <c r="F168" s="66" t="s">
        <v>272</v>
      </c>
      <c r="G168" s="66" t="s">
        <v>321</v>
      </c>
      <c r="I168" s="58" t="s">
        <v>1942</v>
      </c>
      <c r="J168" s="50" t="str">
        <f>IFERROR(VLOOKUP(F168,'Ciudad tablero'!A:B,2,0),0)</f>
        <v>LA ESTRELLA LA ESTRELLA ANTIOQUIA</v>
      </c>
      <c r="K168" s="50">
        <f>IFERROR(VLOOKUP(J168,'Ciudad tablero'!B:C,2,0),0)</f>
        <v>5380000</v>
      </c>
      <c r="L168" s="50" t="str">
        <f>IFERROR(VLOOKUP(G168,'Ciudad tablero'!A:B,2,0),0)</f>
        <v>MEDELLIN ANTIOQUIA</v>
      </c>
      <c r="M168" s="50">
        <f>IFERROR(VLOOKUP(L168,'Ciudad tablero'!B:C,2,0),0)</f>
        <v>5001000</v>
      </c>
      <c r="N168" s="47" t="str">
        <f t="shared" si="2"/>
        <v>ESTRELLA</v>
      </c>
    </row>
    <row r="169" spans="1:14" hidden="1">
      <c r="A169" s="47" t="s">
        <v>802</v>
      </c>
      <c r="B169" s="46" t="s">
        <v>802</v>
      </c>
      <c r="C169" s="56" t="s">
        <v>1943</v>
      </c>
      <c r="D169" s="47" t="s">
        <v>724</v>
      </c>
      <c r="E169" s="57" t="s">
        <v>321</v>
      </c>
      <c r="F169" s="66" t="s">
        <v>178</v>
      </c>
      <c r="G169" s="66" t="s">
        <v>321</v>
      </c>
      <c r="I169" s="58" t="s">
        <v>1944</v>
      </c>
      <c r="J169" s="50" t="str">
        <f>IFERROR(VLOOKUP(F169,'Ciudad tablero'!A:B,2,0),0)</f>
        <v>ENVIGADO ANTIOQUIA</v>
      </c>
      <c r="K169" s="50">
        <f>IFERROR(VLOOKUP(J169,'Ciudad tablero'!B:C,2,0),0)</f>
        <v>5266000</v>
      </c>
      <c r="L169" s="50" t="str">
        <f>IFERROR(VLOOKUP(G169,'Ciudad tablero'!A:B,2,0),0)</f>
        <v>MEDELLIN ANTIOQUIA</v>
      </c>
      <c r="M169" s="50">
        <f>IFERROR(VLOOKUP(L169,'Ciudad tablero'!B:C,2,0),0)</f>
        <v>5001000</v>
      </c>
      <c r="N169" s="47" t="str">
        <f t="shared" si="2"/>
        <v>ENVIGADO</v>
      </c>
    </row>
    <row r="170" spans="1:14" hidden="1">
      <c r="A170" s="47" t="s">
        <v>680</v>
      </c>
      <c r="B170" s="46" t="s">
        <v>680</v>
      </c>
      <c r="C170" s="56" t="s">
        <v>1945</v>
      </c>
      <c r="D170" s="47" t="s">
        <v>1578</v>
      </c>
      <c r="E170" s="57" t="s">
        <v>1579</v>
      </c>
      <c r="F170" s="67" t="s">
        <v>360</v>
      </c>
      <c r="G170" s="66" t="s">
        <v>95</v>
      </c>
      <c r="I170" s="58" t="s">
        <v>1946</v>
      </c>
      <c r="J170" s="50" t="str">
        <f>IFERROR(VLOOKUP(F170,'Ciudad tablero'!A:B,2,0),0)</f>
        <v>PALMIRA VALLE DEL CAUCA</v>
      </c>
      <c r="K170" s="50">
        <f>IFERROR(VLOOKUP(J170,'Ciudad tablero'!B:C,2,0),0)</f>
        <v>76520000</v>
      </c>
      <c r="L170" s="50" t="str">
        <f>IFERROR(VLOOKUP(G170,'Ciudad tablero'!A:B,2,0),0)</f>
        <v>CALI VALLE DEL CAUCA</v>
      </c>
      <c r="M170" s="50">
        <f>IFERROR(VLOOKUP(L170,'Ciudad tablero'!B:C,2,0),0)</f>
        <v>76001000</v>
      </c>
      <c r="N170" s="47" t="str">
        <f t="shared" si="2"/>
        <v>PALMIRA</v>
      </c>
    </row>
    <row r="171" spans="1:14" hidden="1">
      <c r="A171" s="47" t="s">
        <v>503</v>
      </c>
      <c r="B171" s="46" t="s">
        <v>503</v>
      </c>
      <c r="C171" s="56" t="s">
        <v>1947</v>
      </c>
      <c r="D171" s="47" t="s">
        <v>777</v>
      </c>
      <c r="E171" s="57" t="s">
        <v>503</v>
      </c>
      <c r="F171" s="66" t="s">
        <v>503</v>
      </c>
      <c r="G171" s="66" t="s">
        <v>155</v>
      </c>
      <c r="I171" s="58" t="s">
        <v>1948</v>
      </c>
      <c r="J171" s="50" t="str">
        <f>IFERROR(VLOOKUP(F171,'Ciudad tablero'!A:B,2,0),0)</f>
        <v>SOGAMOSO BOYACA</v>
      </c>
      <c r="K171" s="50">
        <f>IFERROR(VLOOKUP(J171,'Ciudad tablero'!B:C,2,0),0)</f>
        <v>15759000</v>
      </c>
      <c r="L171" s="50" t="str">
        <f>IFERROR(VLOOKUP(G171,'Ciudad tablero'!A:B,2,0),0)</f>
        <v>DUITAMA BOYACA</v>
      </c>
      <c r="M171" s="50">
        <f>IFERROR(VLOOKUP(L171,'Ciudad tablero'!B:C,2,0),0)</f>
        <v>15238000</v>
      </c>
      <c r="N171" s="47" t="str">
        <f t="shared" si="2"/>
        <v>SOGAMOSO</v>
      </c>
    </row>
    <row r="172" spans="1:14" hidden="1">
      <c r="A172" s="47" t="s">
        <v>902</v>
      </c>
      <c r="B172" s="46" t="s">
        <v>902</v>
      </c>
      <c r="C172" s="56" t="s">
        <v>1949</v>
      </c>
      <c r="D172" s="47" t="s">
        <v>1057</v>
      </c>
      <c r="E172" s="57" t="s">
        <v>902</v>
      </c>
      <c r="F172" s="66" t="s">
        <v>198</v>
      </c>
      <c r="G172" s="66" t="s">
        <v>63</v>
      </c>
      <c r="I172" s="58" t="s">
        <v>1950</v>
      </c>
      <c r="J172" s="50" t="str">
        <f>IFERROR(VLOOKUP(F172,'Ciudad tablero'!A:B,2,0),0)</f>
        <v>GALAPA ATLANTICO</v>
      </c>
      <c r="K172" s="50">
        <f>IFERROR(VLOOKUP(J172,'Ciudad tablero'!B:C,2,0),0)</f>
        <v>8296000</v>
      </c>
      <c r="L172" s="50" t="str">
        <f>IFERROR(VLOOKUP(G172,'Ciudad tablero'!A:B,2,0),0)</f>
        <v>BARRANQUILLA ATLANTICO</v>
      </c>
      <c r="M172" s="50">
        <f>IFERROR(VLOOKUP(L172,'Ciudad tablero'!B:C,2,0),0)</f>
        <v>8001000</v>
      </c>
      <c r="N172" s="47" t="str">
        <f t="shared" si="2"/>
        <v>GALAPA</v>
      </c>
    </row>
    <row r="173" spans="1:14" hidden="1">
      <c r="A173" s="47" t="s">
        <v>890</v>
      </c>
      <c r="B173" s="46" t="s">
        <v>890</v>
      </c>
      <c r="C173" s="56" t="s">
        <v>1951</v>
      </c>
      <c r="D173" s="47" t="s">
        <v>1582</v>
      </c>
      <c r="E173" s="57" t="s">
        <v>890</v>
      </c>
      <c r="F173" s="66" t="s">
        <v>295</v>
      </c>
      <c r="G173" s="66" t="s">
        <v>78</v>
      </c>
      <c r="I173" s="58" t="s">
        <v>1952</v>
      </c>
      <c r="J173" s="50" t="str">
        <f>IFERROR(VLOOKUP(F173,'Ciudad tablero'!A:B,2,0),0)</f>
        <v>LEBRIJA SANTANDER</v>
      </c>
      <c r="K173" s="50">
        <f>IFERROR(VLOOKUP(J173,'Ciudad tablero'!B:C,2,0),0)</f>
        <v>68406000</v>
      </c>
      <c r="L173" s="50" t="str">
        <f>IFERROR(VLOOKUP(G173,'Ciudad tablero'!A:B,2,0),0)</f>
        <v>BUCARAMANGA SANTANDER</v>
      </c>
      <c r="M173" s="50">
        <f>IFERROR(VLOOKUP(L173,'Ciudad tablero'!B:C,2,0),0)</f>
        <v>68001000</v>
      </c>
      <c r="N173" s="47" t="str">
        <f t="shared" si="2"/>
        <v>LEBRIJA</v>
      </c>
    </row>
    <row r="174" spans="1:14" hidden="1">
      <c r="A174" s="47" t="s">
        <v>847</v>
      </c>
      <c r="B174" s="46" t="s">
        <v>847</v>
      </c>
      <c r="C174" s="56" t="s">
        <v>1953</v>
      </c>
      <c r="D174" s="47" t="s">
        <v>1578</v>
      </c>
      <c r="E174" s="57" t="s">
        <v>816</v>
      </c>
      <c r="F174" s="66" t="s">
        <v>254</v>
      </c>
      <c r="G174" s="66" t="s">
        <v>365</v>
      </c>
      <c r="I174" s="58" t="s">
        <v>1954</v>
      </c>
      <c r="J174" s="50" t="str">
        <f>IFERROR(VLOOKUP(F174,'Ciudad tablero'!A:B,2,0),0)</f>
        <v>IPIALES NARINO</v>
      </c>
      <c r="K174" s="50">
        <f>IFERROR(VLOOKUP(J174,'Ciudad tablero'!B:C,2,0),0)</f>
        <v>52356000</v>
      </c>
      <c r="L174" s="50" t="str">
        <f>IFERROR(VLOOKUP(G174,'Ciudad tablero'!A:B,2,0),0)</f>
        <v>PASTO NARINO</v>
      </c>
      <c r="M174" s="50">
        <f>IFERROR(VLOOKUP(L174,'Ciudad tablero'!B:C,2,0),0)</f>
        <v>52001000</v>
      </c>
      <c r="N174" s="47" t="str">
        <f t="shared" si="2"/>
        <v>PUNTO EXPORTACION IPIALES</v>
      </c>
    </row>
    <row r="175" spans="1:14" hidden="1">
      <c r="A175" s="47" t="s">
        <v>824</v>
      </c>
      <c r="B175" s="46" t="s">
        <v>824</v>
      </c>
      <c r="C175" s="56" t="s">
        <v>1955</v>
      </c>
      <c r="D175" s="47" t="s">
        <v>1578</v>
      </c>
      <c r="E175" s="57" t="s">
        <v>371</v>
      </c>
      <c r="F175" s="66" t="s">
        <v>154</v>
      </c>
      <c r="G175" s="66" t="s">
        <v>371</v>
      </c>
      <c r="I175" s="58" t="s">
        <v>1956</v>
      </c>
      <c r="J175" s="50" t="str">
        <f>IFERROR(VLOOKUP(F175,'Ciudad tablero'!A:B,2,0),0)</f>
        <v>DOSQUEBRADAS RISARALDA</v>
      </c>
      <c r="K175" s="50">
        <f>IFERROR(VLOOKUP(J175,'Ciudad tablero'!B:C,2,0),0)</f>
        <v>66170000</v>
      </c>
      <c r="L175" s="50" t="str">
        <f>IFERROR(VLOOKUP(G175,'Ciudad tablero'!A:B,2,0),0)</f>
        <v>PEREIRA RISARALDA</v>
      </c>
      <c r="M175" s="50">
        <f>IFERROR(VLOOKUP(L175,'Ciudad tablero'!B:C,2,0),0)</f>
        <v>66001000</v>
      </c>
      <c r="N175" s="47" t="str">
        <f t="shared" si="2"/>
        <v>DOSQUEBRADAS</v>
      </c>
    </row>
    <row r="176" spans="1:14" hidden="1">
      <c r="A176" s="47" t="s">
        <v>80</v>
      </c>
      <c r="B176" s="46" t="s">
        <v>80</v>
      </c>
      <c r="C176" s="56" t="s">
        <v>1957</v>
      </c>
      <c r="D176" s="47" t="s">
        <v>1578</v>
      </c>
      <c r="E176" s="57" t="s">
        <v>80</v>
      </c>
      <c r="F176" s="66" t="s">
        <v>80</v>
      </c>
      <c r="G176" s="66" t="s">
        <v>80</v>
      </c>
      <c r="I176" s="58" t="s">
        <v>1958</v>
      </c>
      <c r="J176" s="50" t="str">
        <f>IFERROR(VLOOKUP(F176,'Ciudad tablero'!A:B,2,0),0)</f>
        <v>BUENAVENTURA VALLE DEL CAUCA</v>
      </c>
      <c r="K176" s="50">
        <f>IFERROR(VLOOKUP(J176,'Ciudad tablero'!B:C,2,0),0)</f>
        <v>76109000</v>
      </c>
      <c r="L176" s="50" t="str">
        <f>IFERROR(VLOOKUP(G176,'Ciudad tablero'!A:B,2,0),0)</f>
        <v>BUENAVENTURA VALLE DEL CAUCA</v>
      </c>
      <c r="M176" s="50">
        <f>IFERROR(VLOOKUP(L176,'Ciudad tablero'!B:C,2,0),0)</f>
        <v>76109000</v>
      </c>
      <c r="N176" s="47" t="str">
        <f t="shared" si="2"/>
        <v>BUENAVENTURA</v>
      </c>
    </row>
    <row r="177" spans="1:14" hidden="1">
      <c r="A177" s="47" t="s">
        <v>872</v>
      </c>
      <c r="B177" s="46" t="s">
        <v>1959</v>
      </c>
      <c r="C177" s="56" t="s">
        <v>1960</v>
      </c>
      <c r="D177" s="47" t="s">
        <v>1578</v>
      </c>
      <c r="E177" s="57" t="s">
        <v>1690</v>
      </c>
      <c r="F177" s="66" t="s">
        <v>165</v>
      </c>
      <c r="G177" s="66" t="s">
        <v>95</v>
      </c>
      <c r="I177" s="58" t="s">
        <v>1961</v>
      </c>
      <c r="J177" s="50" t="str">
        <f>IFERROR(VLOOKUP(F177,'Ciudad tablero'!A:B,2,0),0)</f>
        <v>EL CERRITO VALLE DEL CAUCA</v>
      </c>
      <c r="K177" s="50">
        <f>IFERROR(VLOOKUP(J177,'Ciudad tablero'!B:C,2,0),0)</f>
        <v>76248000</v>
      </c>
      <c r="L177" s="50" t="str">
        <f>IFERROR(VLOOKUP(G177,'Ciudad tablero'!A:B,2,0),0)</f>
        <v>CALI VALLE DEL CAUCA</v>
      </c>
      <c r="M177" s="50">
        <f>IFERROR(VLOOKUP(L177,'Ciudad tablero'!B:C,2,0),0)</f>
        <v>76001000</v>
      </c>
      <c r="N177" s="47" t="str">
        <f t="shared" si="2"/>
        <v>INGENIO RIOPAILA</v>
      </c>
    </row>
    <row r="178" spans="1:14" hidden="1">
      <c r="A178" s="47" t="s">
        <v>498</v>
      </c>
      <c r="B178" s="46" t="s">
        <v>498</v>
      </c>
      <c r="C178" s="56" t="s">
        <v>1962</v>
      </c>
      <c r="D178" s="47" t="s">
        <v>777</v>
      </c>
      <c r="E178" s="57" t="s">
        <v>498</v>
      </c>
      <c r="F178" s="66" t="s">
        <v>498</v>
      </c>
      <c r="G178" s="66" t="s">
        <v>71</v>
      </c>
      <c r="I178" s="58" t="s">
        <v>1963</v>
      </c>
      <c r="J178" s="50" t="str">
        <f>IFERROR(VLOOKUP(F178,'Ciudad tablero'!A:B,2,0),0)</f>
        <v>SOACHA CUNDINAMARCA</v>
      </c>
      <c r="K178" s="50">
        <f>IFERROR(VLOOKUP(J178,'Ciudad tablero'!B:C,2,0),0)</f>
        <v>25754000</v>
      </c>
      <c r="L178" s="50" t="str">
        <f>IFERROR(VLOOKUP(G178,'Ciudad tablero'!A:B,2,0),0)</f>
        <v>BOGOTA BOGOTA D. C.</v>
      </c>
      <c r="M178" s="50">
        <f>IFERROR(VLOOKUP(L178,'Ciudad tablero'!B:C,2,0),0)</f>
        <v>11001000</v>
      </c>
      <c r="N178" s="47" t="str">
        <f t="shared" si="2"/>
        <v>SOACHA</v>
      </c>
    </row>
    <row r="179" spans="1:14" hidden="1">
      <c r="A179" s="47" t="s">
        <v>651</v>
      </c>
      <c r="B179" s="46" t="s">
        <v>651</v>
      </c>
      <c r="C179" s="56" t="s">
        <v>1964</v>
      </c>
      <c r="D179" s="47" t="s">
        <v>1578</v>
      </c>
      <c r="E179" s="57" t="s">
        <v>883</v>
      </c>
      <c r="F179" s="66" t="s">
        <v>293</v>
      </c>
      <c r="G179" s="66" t="s">
        <v>371</v>
      </c>
      <c r="I179" s="58" t="s">
        <v>1965</v>
      </c>
      <c r="J179" s="50" t="str">
        <f>IFERROR(VLOOKUP(F179,'Ciudad tablero'!A:B,2,0),0)</f>
        <v>LA VIRGINIA RISARALDA</v>
      </c>
      <c r="K179" s="50">
        <f>IFERROR(VLOOKUP(J179,'Ciudad tablero'!B:C,2,0),0)</f>
        <v>66400000</v>
      </c>
      <c r="L179" s="50" t="str">
        <f>IFERROR(VLOOKUP(G179,'Ciudad tablero'!A:B,2,0),0)</f>
        <v>PEREIRA RISARALDA</v>
      </c>
      <c r="M179" s="50">
        <f>IFERROR(VLOOKUP(L179,'Ciudad tablero'!B:C,2,0),0)</f>
        <v>66001000</v>
      </c>
      <c r="N179" s="47" t="str">
        <f t="shared" si="2"/>
        <v>INGENIO RISARALDA</v>
      </c>
    </row>
    <row r="180" spans="1:14" hidden="1">
      <c r="A180" s="47" t="s">
        <v>1966</v>
      </c>
      <c r="B180" s="46" t="s">
        <v>1966</v>
      </c>
      <c r="C180" s="56" t="s">
        <v>1967</v>
      </c>
      <c r="D180" s="47" t="s">
        <v>724</v>
      </c>
      <c r="E180" s="57" t="s">
        <v>1966</v>
      </c>
      <c r="F180" s="66" t="s">
        <v>153</v>
      </c>
      <c r="G180" s="66" t="s">
        <v>407</v>
      </c>
      <c r="I180" s="58" t="s">
        <v>1968</v>
      </c>
      <c r="J180" s="50" t="str">
        <f>IFERROR(VLOOKUP(F180,'Ciudad tablero'!A:B,2,0),0)</f>
        <v>DORADAL PUERTO TRIUNFO ANTIOQUIA</v>
      </c>
      <c r="K180" s="50">
        <f>IFERROR(VLOOKUP(J180,'Ciudad tablero'!B:C,2,0),0)</f>
        <v>5591004</v>
      </c>
      <c r="L180" s="50" t="str">
        <f>IFERROR(VLOOKUP(G180,'Ciudad tablero'!A:B,2,0),0)</f>
        <v>PUERTO TRIUNFO ANTIOQUIA</v>
      </c>
      <c r="M180" s="50">
        <f>IFERROR(VLOOKUP(L180,'Ciudad tablero'!B:C,2,0),0)</f>
        <v>5591000</v>
      </c>
      <c r="N180" s="47" t="str">
        <f t="shared" si="2"/>
        <v>RIOCLARO</v>
      </c>
    </row>
    <row r="181" spans="1:14" hidden="1">
      <c r="A181" s="47" t="s">
        <v>886</v>
      </c>
      <c r="B181" s="46" t="s">
        <v>886</v>
      </c>
      <c r="C181" s="56" t="s">
        <v>1969</v>
      </c>
      <c r="D181" s="47" t="s">
        <v>777</v>
      </c>
      <c r="E181" s="57" t="s">
        <v>886</v>
      </c>
      <c r="F181" s="66" t="s">
        <v>377</v>
      </c>
      <c r="G181" s="66" t="s">
        <v>340</v>
      </c>
      <c r="I181" s="58" t="s">
        <v>1970</v>
      </c>
      <c r="J181" s="50" t="str">
        <f>IFERROR(VLOOKUP(F181,'Ciudad tablero'!A:B,2,0),0)</f>
        <v>PITALITO HUILA</v>
      </c>
      <c r="K181" s="50">
        <f>IFERROR(VLOOKUP(J181,'Ciudad tablero'!B:C,2,0),0)</f>
        <v>41551000</v>
      </c>
      <c r="L181" s="50" t="str">
        <f>IFERROR(VLOOKUP(G181,'Ciudad tablero'!A:B,2,0),0)</f>
        <v>NEIVA HUILA</v>
      </c>
      <c r="M181" s="50">
        <f>IFERROR(VLOOKUP(L181,'Ciudad tablero'!B:C,2,0),0)</f>
        <v>41001000</v>
      </c>
      <c r="N181" s="47" t="str">
        <f t="shared" si="2"/>
        <v>PITALITO</v>
      </c>
    </row>
    <row r="182" spans="1:14" hidden="1">
      <c r="A182" s="47" t="s">
        <v>1033</v>
      </c>
      <c r="B182" s="46" t="s">
        <v>1033</v>
      </c>
      <c r="C182" s="56" t="s">
        <v>1971</v>
      </c>
      <c r="D182" s="47" t="s">
        <v>724</v>
      </c>
      <c r="E182" s="57" t="s">
        <v>1033</v>
      </c>
      <c r="F182" s="66" t="s">
        <v>339</v>
      </c>
      <c r="G182" s="66" t="s">
        <v>544</v>
      </c>
      <c r="I182" s="58" t="s">
        <v>1972</v>
      </c>
      <c r="J182" s="50" t="str">
        <f>IFERROR(VLOOKUP(F182,'Ciudad tablero'!A:B,2,0),0)</f>
        <v>NECOCLI ANTIOQUIA</v>
      </c>
      <c r="K182" s="50">
        <f>IFERROR(VLOOKUP(J182,'Ciudad tablero'!B:C,2,0),0)</f>
        <v>5490000</v>
      </c>
      <c r="L182" s="50" t="str">
        <f>IFERROR(VLOOKUP(G182,'Ciudad tablero'!A:B,2,0),0)</f>
        <v>TURBO ANTIOQUIA</v>
      </c>
      <c r="M182" s="50">
        <f>IFERROR(VLOOKUP(L182,'Ciudad tablero'!B:C,2,0),0)</f>
        <v>5837000</v>
      </c>
      <c r="N182" s="47" t="str">
        <f t="shared" si="2"/>
        <v>NECOCLI</v>
      </c>
    </row>
    <row r="183" spans="1:14" hidden="1">
      <c r="A183" s="47" t="s">
        <v>832</v>
      </c>
      <c r="B183" s="46" t="s">
        <v>832</v>
      </c>
      <c r="C183" s="56" t="s">
        <v>1973</v>
      </c>
      <c r="D183" s="47" t="s">
        <v>777</v>
      </c>
      <c r="E183" s="57" t="s">
        <v>798</v>
      </c>
      <c r="F183" s="66" t="s">
        <v>71</v>
      </c>
      <c r="G183" s="66" t="s">
        <v>71</v>
      </c>
      <c r="I183" s="58" t="s">
        <v>1974</v>
      </c>
      <c r="J183" s="50" t="str">
        <f>IFERROR(VLOOKUP(F183,'Ciudad tablero'!A:B,2,0),0)</f>
        <v>BOGOTA BOGOTA D. C.</v>
      </c>
      <c r="K183" s="50">
        <f>IFERROR(VLOOKUP(J183,'Ciudad tablero'!B:C,2,0),0)</f>
        <v>11001000</v>
      </c>
      <c r="L183" s="50" t="str">
        <f>IFERROR(VLOOKUP(G183,'Ciudad tablero'!A:B,2,0),0)</f>
        <v>BOGOTA BOGOTA D. C.</v>
      </c>
      <c r="M183" s="50">
        <f>IFERROR(VLOOKUP(L183,'Ciudad tablero'!B:C,2,0),0)</f>
        <v>11001000</v>
      </c>
      <c r="N183" s="47" t="str">
        <f t="shared" si="2"/>
        <v>NOVAVENTA</v>
      </c>
    </row>
    <row r="184" spans="1:14" hidden="1">
      <c r="A184" s="47" t="s">
        <v>821</v>
      </c>
      <c r="B184" s="46" t="s">
        <v>821</v>
      </c>
      <c r="C184" s="56" t="s">
        <v>1975</v>
      </c>
      <c r="D184" s="47" t="s">
        <v>777</v>
      </c>
      <c r="E184" s="57" t="s">
        <v>798</v>
      </c>
      <c r="F184" s="66" t="s">
        <v>139</v>
      </c>
      <c r="G184" s="66" t="s">
        <v>71</v>
      </c>
      <c r="I184" s="58" t="s">
        <v>1976</v>
      </c>
      <c r="J184" s="50" t="str">
        <f>IFERROR(VLOOKUP(F184,'Ciudad tablero'!A:B,2,0),0)</f>
        <v>COTA CUNDINAMARCA</v>
      </c>
      <c r="K184" s="50">
        <f>IFERROR(VLOOKUP(J184,'Ciudad tablero'!B:C,2,0),0)</f>
        <v>25214000</v>
      </c>
      <c r="L184" s="50" t="str">
        <f>IFERROR(VLOOKUP(G184,'Ciudad tablero'!A:B,2,0),0)</f>
        <v>BOGOTA BOGOTA D. C.</v>
      </c>
      <c r="M184" s="50">
        <f>IFERROR(VLOOKUP(L184,'Ciudad tablero'!B:C,2,0),0)</f>
        <v>11001000</v>
      </c>
      <c r="N184" s="47" t="str">
        <f t="shared" si="2"/>
        <v>COTA</v>
      </c>
    </row>
    <row r="185" spans="1:14" hidden="1">
      <c r="A185" s="47" t="s">
        <v>762</v>
      </c>
      <c r="B185" s="46" t="s">
        <v>762</v>
      </c>
      <c r="C185" s="56" t="s">
        <v>1977</v>
      </c>
      <c r="D185" s="47" t="s">
        <v>1978</v>
      </c>
      <c r="E185" s="57" t="s">
        <v>1978</v>
      </c>
      <c r="I185" s="58" t="s">
        <v>1979</v>
      </c>
      <c r="J185" s="50">
        <f>IFERROR(VLOOKUP(F185,'Ciudad tablero'!A:B,2,0),0)</f>
        <v>0</v>
      </c>
      <c r="K185" s="50">
        <f>IFERROR(VLOOKUP(J185,'Ciudad tablero'!B:C,2,0),0)</f>
        <v>0</v>
      </c>
      <c r="L185" s="50">
        <f>IFERROR(VLOOKUP(G185,'Ciudad tablero'!A:B,2,0),0)</f>
        <v>0</v>
      </c>
      <c r="M185" s="50">
        <f>IFERROR(VLOOKUP(L185,'Ciudad tablero'!B:C,2,0),0)</f>
        <v>0</v>
      </c>
      <c r="N185" s="47" t="str">
        <f t="shared" si="2"/>
        <v>JERONIMO</v>
      </c>
    </row>
    <row r="186" spans="1:14" hidden="1">
      <c r="A186" s="47" t="s">
        <v>336</v>
      </c>
      <c r="B186" s="46" t="s">
        <v>336</v>
      </c>
      <c r="C186" s="56" t="s">
        <v>1980</v>
      </c>
      <c r="D186" s="47" t="s">
        <v>777</v>
      </c>
      <c r="E186" s="57" t="s">
        <v>336</v>
      </c>
      <c r="F186" s="66" t="s">
        <v>336</v>
      </c>
      <c r="G186" s="66" t="s">
        <v>71</v>
      </c>
      <c r="I186" s="58" t="s">
        <v>1981</v>
      </c>
      <c r="J186" s="50" t="str">
        <f>IFERROR(VLOOKUP(F186,'Ciudad tablero'!A:B,2,0),0)</f>
        <v>MOSQUERA CUNDINAMARCA</v>
      </c>
      <c r="K186" s="50">
        <f>IFERROR(VLOOKUP(J186,'Ciudad tablero'!B:C,2,0),0)</f>
        <v>25473000</v>
      </c>
      <c r="L186" s="50" t="str">
        <f>IFERROR(VLOOKUP(G186,'Ciudad tablero'!A:B,2,0),0)</f>
        <v>BOGOTA BOGOTA D. C.</v>
      </c>
      <c r="M186" s="50">
        <f>IFERROR(VLOOKUP(L186,'Ciudad tablero'!B:C,2,0),0)</f>
        <v>11001000</v>
      </c>
      <c r="N186" s="47" t="str">
        <f t="shared" si="2"/>
        <v>MOSQUERA</v>
      </c>
    </row>
    <row r="187" spans="1:14" hidden="1">
      <c r="A187" s="47" t="s">
        <v>669</v>
      </c>
      <c r="B187" s="46" t="s">
        <v>669</v>
      </c>
      <c r="C187" s="56" t="s">
        <v>1982</v>
      </c>
      <c r="D187" s="47" t="s">
        <v>724</v>
      </c>
      <c r="E187" s="57" t="s">
        <v>788</v>
      </c>
      <c r="F187" s="66" t="s">
        <v>244</v>
      </c>
      <c r="G187" s="66" t="s">
        <v>321</v>
      </c>
      <c r="I187" s="58" t="s">
        <v>1983</v>
      </c>
      <c r="J187" s="50" t="str">
        <f>IFERROR(VLOOKUP(F187,'Ciudad tablero'!A:B,2,0),0)</f>
        <v>GUARNE ANTIOQUIA</v>
      </c>
      <c r="K187" s="50">
        <f>IFERROR(VLOOKUP(J187,'Ciudad tablero'!B:C,2,0),0)</f>
        <v>5318000</v>
      </c>
      <c r="L187" s="50" t="str">
        <f>IFERROR(VLOOKUP(G187,'Ciudad tablero'!A:B,2,0),0)</f>
        <v>MEDELLIN ANTIOQUIA</v>
      </c>
      <c r="M187" s="50">
        <f>IFERROR(VLOOKUP(L187,'Ciudad tablero'!B:C,2,0),0)</f>
        <v>5001000</v>
      </c>
      <c r="N187" s="47" t="str">
        <f t="shared" si="2"/>
        <v>GUARNE</v>
      </c>
    </row>
    <row r="188" spans="1:14" hidden="1">
      <c r="A188" s="73" t="s">
        <v>646</v>
      </c>
      <c r="B188" s="46" t="s">
        <v>646</v>
      </c>
      <c r="C188" s="56" t="s">
        <v>1984</v>
      </c>
      <c r="D188" s="47" t="s">
        <v>777</v>
      </c>
      <c r="E188" s="57" t="s">
        <v>779</v>
      </c>
      <c r="F188" s="66" t="s">
        <v>588</v>
      </c>
      <c r="G188" s="66" t="s">
        <v>71</v>
      </c>
      <c r="I188" s="58" t="s">
        <v>646</v>
      </c>
      <c r="J188" s="50" t="str">
        <f>IFERROR(VLOOKUP(F188,'Ciudad tablero'!A:B,2,0),0)</f>
        <v>ZIPAQUIRA CUNDINAMARCA</v>
      </c>
      <c r="K188" s="50">
        <f>IFERROR(VLOOKUP(J188,'Ciudad tablero'!B:C,2,0),0)</f>
        <v>25899000</v>
      </c>
      <c r="L188" s="50" t="str">
        <f>IFERROR(VLOOKUP(G188,'Ciudad tablero'!A:B,2,0),0)</f>
        <v>BOGOTA BOGOTA D. C.</v>
      </c>
      <c r="M188" s="50">
        <f>IFERROR(VLOOKUP(L188,'Ciudad tablero'!B:C,2,0),0)</f>
        <v>11001000</v>
      </c>
      <c r="N188" s="47" t="str">
        <f t="shared" si="2"/>
        <v>RECREO</v>
      </c>
    </row>
    <row r="189" spans="1:14" hidden="1">
      <c r="A189" s="47" t="s">
        <v>1589</v>
      </c>
      <c r="B189" s="46" t="s">
        <v>1589</v>
      </c>
      <c r="C189" s="56" t="s">
        <v>1985</v>
      </c>
      <c r="D189" s="47" t="s">
        <v>1057</v>
      </c>
      <c r="E189" s="57" t="s">
        <v>1589</v>
      </c>
      <c r="F189" s="66" t="s">
        <v>36</v>
      </c>
      <c r="G189" s="66" t="s">
        <v>470</v>
      </c>
      <c r="I189" s="58" t="s">
        <v>1986</v>
      </c>
      <c r="J189" s="50" t="str">
        <f>IFERROR(VLOOKUP(F189,'Ciudad tablero'!A:B,2,0),0)</f>
        <v>ARACATACA MAGDALENA</v>
      </c>
      <c r="K189" s="50">
        <f>IFERROR(VLOOKUP(J189,'Ciudad tablero'!B:C,2,0),0)</f>
        <v>47053000</v>
      </c>
      <c r="L189" s="50" t="str">
        <f>IFERROR(VLOOKUP(G189,'Ciudad tablero'!A:B,2,0),0)</f>
        <v>SANTA MARTA MAGDALENA</v>
      </c>
      <c r="M189" s="50">
        <f>IFERROR(VLOOKUP(L189,'Ciudad tablero'!B:C,2,0),0)</f>
        <v>47001000</v>
      </c>
      <c r="N189" s="47" t="str">
        <f t="shared" si="2"/>
        <v>ARACATACA</v>
      </c>
    </row>
    <row r="190" spans="1:14" hidden="1">
      <c r="A190" s="47" t="s">
        <v>647</v>
      </c>
      <c r="B190" s="46" t="s">
        <v>647</v>
      </c>
      <c r="C190" s="56" t="s">
        <v>1987</v>
      </c>
      <c r="D190" s="47" t="s">
        <v>777</v>
      </c>
      <c r="E190" s="57" t="s">
        <v>647</v>
      </c>
      <c r="F190" s="66" t="s">
        <v>528</v>
      </c>
      <c r="G190" s="66" t="s">
        <v>71</v>
      </c>
      <c r="I190" s="58" t="s">
        <v>1988</v>
      </c>
      <c r="J190" s="50" t="str">
        <f>IFERROR(VLOOKUP(F190,'Ciudad tablero'!A:B,2,0),0)</f>
        <v>TOCANCIPA CUNDINAMARCA</v>
      </c>
      <c r="K190" s="50">
        <f>IFERROR(VLOOKUP(J190,'Ciudad tablero'!B:C,2,0),0)</f>
        <v>25817000</v>
      </c>
      <c r="L190" s="50" t="str">
        <f>IFERROR(VLOOKUP(G190,'Ciudad tablero'!A:B,2,0),0)</f>
        <v>BOGOTA BOGOTA D. C.</v>
      </c>
      <c r="M190" s="50">
        <f>IFERROR(VLOOKUP(L190,'Ciudad tablero'!B:C,2,0),0)</f>
        <v>11001000</v>
      </c>
      <c r="N190" s="47" t="str">
        <f t="shared" si="2"/>
        <v>TOCANCIPÁ</v>
      </c>
    </row>
    <row r="191" spans="1:14" hidden="1">
      <c r="A191" s="47" t="s">
        <v>658</v>
      </c>
      <c r="B191" s="46" t="s">
        <v>658</v>
      </c>
      <c r="C191" s="56" t="s">
        <v>1989</v>
      </c>
      <c r="D191" s="47" t="s">
        <v>724</v>
      </c>
      <c r="E191" s="57" t="s">
        <v>321</v>
      </c>
      <c r="F191" s="66" t="s">
        <v>321</v>
      </c>
      <c r="G191" s="66" t="s">
        <v>321</v>
      </c>
      <c r="I191" s="58" t="s">
        <v>1990</v>
      </c>
      <c r="J191" s="50" t="str">
        <f>IFERROR(VLOOKUP(F191,'Ciudad tablero'!A:B,2,0),0)</f>
        <v>MEDELLIN ANTIOQUIA</v>
      </c>
      <c r="K191" s="50">
        <f>IFERROR(VLOOKUP(J191,'Ciudad tablero'!B:C,2,0),0)</f>
        <v>5001000</v>
      </c>
      <c r="L191" s="50" t="str">
        <f>IFERROR(VLOOKUP(G191,'Ciudad tablero'!A:B,2,0),0)</f>
        <v>MEDELLIN ANTIOQUIA</v>
      </c>
      <c r="M191" s="50">
        <f>IFERROR(VLOOKUP(L191,'Ciudad tablero'!B:C,2,0),0)</f>
        <v>5001000</v>
      </c>
      <c r="N191" s="47" t="str">
        <f t="shared" si="2"/>
        <v>ARTESANOS MEDELLÍN</v>
      </c>
    </row>
    <row r="192" spans="1:14" hidden="1">
      <c r="A192" s="47" t="s">
        <v>685</v>
      </c>
      <c r="B192" s="46" t="s">
        <v>685</v>
      </c>
      <c r="C192" s="56" t="s">
        <v>1991</v>
      </c>
      <c r="D192" s="47" t="s">
        <v>724</v>
      </c>
      <c r="E192" s="57" t="s">
        <v>321</v>
      </c>
      <c r="F192" s="66" t="s">
        <v>93</v>
      </c>
      <c r="G192" s="66" t="s">
        <v>321</v>
      </c>
      <c r="I192" s="58" t="s">
        <v>1992</v>
      </c>
      <c r="J192" s="50" t="str">
        <f>IFERROR(VLOOKUP(F192,'Ciudad tablero'!A:B,2,0),0)</f>
        <v>CALDAS ANTIOQUIA</v>
      </c>
      <c r="K192" s="50">
        <f>IFERROR(VLOOKUP(J192,'Ciudad tablero'!B:C,2,0),0)</f>
        <v>5129000</v>
      </c>
      <c r="L192" s="50" t="str">
        <f>IFERROR(VLOOKUP(G192,'Ciudad tablero'!A:B,2,0),0)</f>
        <v>MEDELLIN ANTIOQUIA</v>
      </c>
      <c r="M192" s="50">
        <f>IFERROR(VLOOKUP(L192,'Ciudad tablero'!B:C,2,0),0)</f>
        <v>5001000</v>
      </c>
      <c r="N192" s="47" t="str">
        <f t="shared" si="2"/>
        <v>CALDAS</v>
      </c>
    </row>
    <row r="193" spans="1:14" hidden="1">
      <c r="A193" s="47" t="s">
        <v>631</v>
      </c>
      <c r="B193" s="46" t="s">
        <v>631</v>
      </c>
      <c r="C193" s="56" t="s">
        <v>1993</v>
      </c>
      <c r="D193" s="47" t="s">
        <v>724</v>
      </c>
      <c r="E193" s="57" t="s">
        <v>321</v>
      </c>
      <c r="F193" s="66" t="s">
        <v>208</v>
      </c>
      <c r="G193" s="66" t="s">
        <v>321</v>
      </c>
      <c r="I193" s="58" t="s">
        <v>1994</v>
      </c>
      <c r="J193" s="50" t="str">
        <f>IFERROR(VLOOKUP(F193,'Ciudad tablero'!A:B,2,0),0)</f>
        <v>GIRARDOTA ANTIOQUIA</v>
      </c>
      <c r="K193" s="50">
        <f>IFERROR(VLOOKUP(J193,'Ciudad tablero'!B:C,2,0),0)</f>
        <v>5308000</v>
      </c>
      <c r="L193" s="50" t="str">
        <f>IFERROR(VLOOKUP(G193,'Ciudad tablero'!A:B,2,0),0)</f>
        <v>MEDELLIN ANTIOQUIA</v>
      </c>
      <c r="M193" s="50">
        <f>IFERROR(VLOOKUP(L193,'Ciudad tablero'!B:C,2,0),0)</f>
        <v>5001000</v>
      </c>
      <c r="N193" s="47" t="str">
        <f t="shared" si="2"/>
        <v>ENKA DE COLOMBIA</v>
      </c>
    </row>
    <row r="194" spans="1:14" hidden="1">
      <c r="A194" s="47" t="s">
        <v>648</v>
      </c>
      <c r="B194" s="46" t="s">
        <v>648</v>
      </c>
      <c r="C194" s="56" t="s">
        <v>1995</v>
      </c>
      <c r="D194" s="47" t="s">
        <v>777</v>
      </c>
      <c r="E194" s="57" t="s">
        <v>798</v>
      </c>
      <c r="F194" s="66" t="s">
        <v>71</v>
      </c>
      <c r="G194" s="66" t="s">
        <v>71</v>
      </c>
      <c r="I194" s="58" t="s">
        <v>648</v>
      </c>
      <c r="J194" s="50" t="str">
        <f>IFERROR(VLOOKUP(F194,'Ciudad tablero'!A:B,2,0),0)</f>
        <v>BOGOTA BOGOTA D. C.</v>
      </c>
      <c r="K194" s="50">
        <f>IFERROR(VLOOKUP(J194,'Ciudad tablero'!B:C,2,0),0)</f>
        <v>11001000</v>
      </c>
      <c r="L194" s="50" t="str">
        <f>IFERROR(VLOOKUP(G194,'Ciudad tablero'!A:B,2,0),0)</f>
        <v>BOGOTA BOGOTA D. C.</v>
      </c>
      <c r="M194" s="50">
        <f>IFERROR(VLOOKUP(L194,'Ciudad tablero'!B:C,2,0),0)</f>
        <v>11001000</v>
      </c>
      <c r="N194" s="47" t="str">
        <f t="shared" si="2"/>
        <v>VEOLIA</v>
      </c>
    </row>
    <row r="195" spans="1:14" hidden="1">
      <c r="A195" s="47" t="s">
        <v>640</v>
      </c>
      <c r="B195" s="46" t="s">
        <v>640</v>
      </c>
      <c r="C195" s="56" t="s">
        <v>1996</v>
      </c>
      <c r="D195" s="47" t="s">
        <v>724</v>
      </c>
      <c r="E195" s="57" t="s">
        <v>321</v>
      </c>
      <c r="F195" s="66" t="s">
        <v>321</v>
      </c>
      <c r="G195" s="66" t="s">
        <v>321</v>
      </c>
      <c r="I195" s="58" t="s">
        <v>640</v>
      </c>
      <c r="J195" s="50" t="str">
        <f>IFERROR(VLOOKUP(F195,'Ciudad tablero'!A:B,2,0),0)</f>
        <v>MEDELLIN ANTIOQUIA</v>
      </c>
      <c r="K195" s="50">
        <f>IFERROR(VLOOKUP(J195,'Ciudad tablero'!B:C,2,0),0)</f>
        <v>5001000</v>
      </c>
      <c r="L195" s="50" t="str">
        <f>IFERROR(VLOOKUP(G195,'Ciudad tablero'!A:B,2,0),0)</f>
        <v>MEDELLIN ANTIOQUIA</v>
      </c>
      <c r="M195" s="50">
        <f>IFERROR(VLOOKUP(L195,'Ciudad tablero'!B:C,2,0),0)</f>
        <v>5001000</v>
      </c>
      <c r="N195" s="47" t="str">
        <f t="shared" ref="N195:N258" si="3">+A195</f>
        <v>OXIGENO</v>
      </c>
    </row>
    <row r="196" spans="1:14" hidden="1">
      <c r="A196" s="47" t="s">
        <v>639</v>
      </c>
      <c r="B196" s="46" t="s">
        <v>639</v>
      </c>
      <c r="C196" s="56" t="s">
        <v>1997</v>
      </c>
      <c r="D196" s="47" t="s">
        <v>777</v>
      </c>
      <c r="E196" s="57" t="s">
        <v>798</v>
      </c>
      <c r="F196" s="66" t="s">
        <v>71</v>
      </c>
      <c r="G196" s="66" t="s">
        <v>71</v>
      </c>
      <c r="I196" s="58" t="s">
        <v>639</v>
      </c>
      <c r="J196" s="50" t="str">
        <f>IFERROR(VLOOKUP(F196,'Ciudad tablero'!A:B,2,0),0)</f>
        <v>BOGOTA BOGOTA D. C.</v>
      </c>
      <c r="K196" s="50">
        <f>IFERROR(VLOOKUP(J196,'Ciudad tablero'!B:C,2,0),0)</f>
        <v>11001000</v>
      </c>
      <c r="L196" s="50" t="str">
        <f>IFERROR(VLOOKUP(G196,'Ciudad tablero'!A:B,2,0),0)</f>
        <v>BOGOTA BOGOTA D. C.</v>
      </c>
      <c r="M196" s="50">
        <f>IFERROR(VLOOKUP(L196,'Ciudad tablero'!B:C,2,0),0)</f>
        <v>11001000</v>
      </c>
      <c r="N196" s="47" t="str">
        <f t="shared" si="3"/>
        <v>METAL</v>
      </c>
    </row>
    <row r="197" spans="1:14" hidden="1">
      <c r="A197" s="47" t="s">
        <v>1998</v>
      </c>
      <c r="B197" s="46" t="s">
        <v>1999</v>
      </c>
      <c r="C197" s="56" t="s">
        <v>2000</v>
      </c>
      <c r="D197" s="47" t="s">
        <v>1057</v>
      </c>
      <c r="E197" s="57" t="s">
        <v>2001</v>
      </c>
      <c r="F197" s="66" t="s">
        <v>124</v>
      </c>
      <c r="G197" s="66" t="s">
        <v>333</v>
      </c>
      <c r="I197" s="58" t="s">
        <v>2002</v>
      </c>
      <c r="J197" s="50" t="str">
        <f>IFERROR(VLOOKUP(F197,'Ciudad tablero'!A:B,2,0),0)</f>
        <v>CIENAGA DE ORO CORDOBA</v>
      </c>
      <c r="K197" s="50">
        <f>IFERROR(VLOOKUP(J197,'Ciudad tablero'!B:C,2,0),0)</f>
        <v>23189000</v>
      </c>
      <c r="L197" s="50" t="str">
        <f>IFERROR(VLOOKUP(G197,'Ciudad tablero'!A:B,2,0),0)</f>
        <v>MONTERIA CORDOBA</v>
      </c>
      <c r="M197" s="50">
        <f>IFERROR(VLOOKUP(L197,'Ciudad tablero'!B:C,2,0),0)</f>
        <v>23001000</v>
      </c>
      <c r="N197" s="47" t="str">
        <f t="shared" si="3"/>
        <v>CIENAGAORO CORDOBA</v>
      </c>
    </row>
    <row r="198" spans="1:14" hidden="1">
      <c r="A198" s="47" t="s">
        <v>745</v>
      </c>
      <c r="B198" s="46" t="s">
        <v>745</v>
      </c>
      <c r="C198" s="56" t="s">
        <v>2003</v>
      </c>
      <c r="D198" s="47" t="s">
        <v>1582</v>
      </c>
      <c r="E198" s="57" t="s">
        <v>2004</v>
      </c>
      <c r="F198" s="66" t="s">
        <v>78</v>
      </c>
      <c r="G198" s="66" t="s">
        <v>78</v>
      </c>
      <c r="I198" s="58" t="s">
        <v>2005</v>
      </c>
      <c r="J198" s="50" t="str">
        <f>IFERROR(VLOOKUP(F198,'Ciudad tablero'!A:B,2,0),0)</f>
        <v>BUCARAMANGA SANTANDER</v>
      </c>
      <c r="K198" s="50">
        <f>IFERROR(VLOOKUP(J198,'Ciudad tablero'!B:C,2,0),0)</f>
        <v>68001000</v>
      </c>
      <c r="L198" s="50" t="str">
        <f>IFERROR(VLOOKUP(G198,'Ciudad tablero'!A:B,2,0),0)</f>
        <v>BUCARAMANGA SANTANDER</v>
      </c>
      <c r="M198" s="50">
        <f>IFERROR(VLOOKUP(L198,'Ciudad tablero'!B:C,2,0),0)</f>
        <v>68001000</v>
      </c>
      <c r="N198" s="47" t="str">
        <f t="shared" si="3"/>
        <v>PUNTO DE INTERCAMBIO EL PLAYON</v>
      </c>
    </row>
    <row r="199" spans="1:14" hidden="1">
      <c r="A199" s="47" t="s">
        <v>2006</v>
      </c>
      <c r="B199" s="46" t="s">
        <v>2006</v>
      </c>
      <c r="C199" s="56" t="s">
        <v>2007</v>
      </c>
      <c r="D199" s="47" t="s">
        <v>777</v>
      </c>
      <c r="E199" s="57" t="s">
        <v>2006</v>
      </c>
      <c r="F199" s="66" t="s">
        <v>182</v>
      </c>
      <c r="G199" s="66" t="s">
        <v>252</v>
      </c>
      <c r="I199" s="58" t="s">
        <v>2008</v>
      </c>
      <c r="J199" s="50" t="str">
        <f>IFERROR(VLOOKUP(F199,'Ciudad tablero'!A:B,2,0),0)</f>
        <v>FLANDES TOLIMA</v>
      </c>
      <c r="K199" s="50">
        <f>IFERROR(VLOOKUP(J199,'Ciudad tablero'!B:C,2,0),0)</f>
        <v>73275000</v>
      </c>
      <c r="L199" s="50" t="str">
        <f>IFERROR(VLOOKUP(G199,'Ciudad tablero'!A:B,2,0),0)</f>
        <v>IBAGUE TOLIMA</v>
      </c>
      <c r="M199" s="50">
        <f>IFERROR(VLOOKUP(L199,'Ciudad tablero'!B:C,2,0),0)</f>
        <v>73001000</v>
      </c>
      <c r="N199" s="47" t="str">
        <f t="shared" si="3"/>
        <v>FLANDES</v>
      </c>
    </row>
    <row r="200" spans="1:14" hidden="1">
      <c r="A200" s="47" t="s">
        <v>1030</v>
      </c>
      <c r="B200" s="46" t="s">
        <v>1030</v>
      </c>
      <c r="C200" s="56" t="s">
        <v>2009</v>
      </c>
      <c r="D200" s="47" t="s">
        <v>724</v>
      </c>
      <c r="E200" s="57" t="s">
        <v>1030</v>
      </c>
      <c r="F200" s="66" t="s">
        <v>163</v>
      </c>
      <c r="G200" s="66" t="s">
        <v>494</v>
      </c>
      <c r="I200" s="58" t="s">
        <v>2010</v>
      </c>
      <c r="J200" s="50" t="str">
        <f>IFERROR(VLOOKUP(F200,'Ciudad tablero'!A:B,2,0),0)</f>
        <v>EL CARMEN DE BOLIVAR BOLIVAR</v>
      </c>
      <c r="K200" s="50">
        <f>IFERROR(VLOOKUP(J200,'Ciudad tablero'!B:C,2,0),0)</f>
        <v>13244000</v>
      </c>
      <c r="L200" s="50" t="str">
        <f>IFERROR(VLOOKUP(G200,'Ciudad tablero'!A:B,2,0),0)</f>
        <v>SINCELEJO SUCRE</v>
      </c>
      <c r="M200" s="50">
        <f>IFERROR(VLOOKUP(L200,'Ciudad tablero'!B:C,2,0),0)</f>
        <v>70001000</v>
      </c>
      <c r="N200" s="47" t="str">
        <f t="shared" si="3"/>
        <v>EL CARMEN</v>
      </c>
    </row>
    <row r="201" spans="1:14" hidden="1">
      <c r="A201" s="47" t="s">
        <v>764</v>
      </c>
      <c r="B201" s="46" t="s">
        <v>764</v>
      </c>
      <c r="C201" s="56" t="s">
        <v>2011</v>
      </c>
      <c r="D201" s="47" t="s">
        <v>777</v>
      </c>
      <c r="E201" s="57" t="s">
        <v>791</v>
      </c>
      <c r="F201" s="66" t="s">
        <v>490</v>
      </c>
      <c r="G201" s="66" t="s">
        <v>71</v>
      </c>
      <c r="I201" s="58" t="s">
        <v>2012</v>
      </c>
      <c r="J201" s="50" t="str">
        <f>IFERROR(VLOOKUP(F201,'Ciudad tablero'!A:B,2,0),0)</f>
        <v>SIBERIA COTA CUNDINAMARCA</v>
      </c>
      <c r="K201" s="50">
        <f>IFERROR(VLOOKUP(J201,'Ciudad tablero'!B:C,2,0),0)</f>
        <v>25214008</v>
      </c>
      <c r="L201" s="50" t="str">
        <f>IFERROR(VLOOKUP(G201,'Ciudad tablero'!A:B,2,0),0)</f>
        <v>BOGOTA BOGOTA D. C.</v>
      </c>
      <c r="M201" s="50">
        <f>IFERROR(VLOOKUP(L201,'Ciudad tablero'!B:C,2,0),0)</f>
        <v>11001000</v>
      </c>
      <c r="N201" s="47" t="str">
        <f t="shared" si="3"/>
        <v>PEPSICO SIBERIA</v>
      </c>
    </row>
    <row r="202" spans="1:14" hidden="1">
      <c r="A202" s="47" t="s">
        <v>652</v>
      </c>
      <c r="B202" s="46" t="s">
        <v>652</v>
      </c>
      <c r="C202" s="56" t="s">
        <v>2013</v>
      </c>
      <c r="D202" s="47" t="s">
        <v>1578</v>
      </c>
      <c r="E202" s="57" t="s">
        <v>95</v>
      </c>
      <c r="F202" s="66" t="s">
        <v>95</v>
      </c>
      <c r="G202" s="66" t="s">
        <v>95</v>
      </c>
      <c r="I202" s="58" t="s">
        <v>652</v>
      </c>
      <c r="J202" s="50" t="str">
        <f>IFERROR(VLOOKUP(F202,'Ciudad tablero'!A:B,2,0),0)</f>
        <v>CALI VALLE DEL CAUCA</v>
      </c>
      <c r="K202" s="50">
        <f>IFERROR(VLOOKUP(J202,'Ciudad tablero'!B:C,2,0),0)</f>
        <v>76001000</v>
      </c>
      <c r="L202" s="50" t="str">
        <f>IFERROR(VLOOKUP(G202,'Ciudad tablero'!A:B,2,0),0)</f>
        <v>CALI VALLE DEL CAUCA</v>
      </c>
      <c r="M202" s="50">
        <f>IFERROR(VLOOKUP(L202,'Ciudad tablero'!B:C,2,0),0)</f>
        <v>76001000</v>
      </c>
      <c r="N202" s="47" t="str">
        <f t="shared" si="3"/>
        <v>AMCOR</v>
      </c>
    </row>
    <row r="203" spans="1:14" hidden="1">
      <c r="A203" s="47" t="s">
        <v>827</v>
      </c>
      <c r="B203" s="46" t="s">
        <v>827</v>
      </c>
      <c r="C203" s="56" t="s">
        <v>2014</v>
      </c>
      <c r="D203" s="47" t="s">
        <v>724</v>
      </c>
      <c r="E203" s="57" t="s">
        <v>321</v>
      </c>
      <c r="F203" s="66" t="s">
        <v>256</v>
      </c>
      <c r="G203" s="66" t="s">
        <v>321</v>
      </c>
      <c r="I203" s="58" t="s">
        <v>2015</v>
      </c>
      <c r="J203" s="50" t="str">
        <f>IFERROR(VLOOKUP(F203,'Ciudad tablero'!A:B,2,0),0)</f>
        <v>ITAGUI ANTIOQUIA</v>
      </c>
      <c r="K203" s="50">
        <f>IFERROR(VLOOKUP(J203,'Ciudad tablero'!B:C,2,0),0)</f>
        <v>5360000</v>
      </c>
      <c r="L203" s="50" t="str">
        <f>IFERROR(VLOOKUP(G203,'Ciudad tablero'!A:B,2,0),0)</f>
        <v>MEDELLIN ANTIOQUIA</v>
      </c>
      <c r="M203" s="50">
        <f>IFERROR(VLOOKUP(L203,'Ciudad tablero'!B:C,2,0),0)</f>
        <v>5001000</v>
      </c>
      <c r="N203" s="47" t="str">
        <f t="shared" si="3"/>
        <v>ERCOL ITAGUI</v>
      </c>
    </row>
    <row r="204" spans="1:14" hidden="1">
      <c r="A204" s="47" t="s">
        <v>354</v>
      </c>
      <c r="B204" s="46" t="s">
        <v>354</v>
      </c>
      <c r="C204" s="56" t="s">
        <v>2016</v>
      </c>
      <c r="D204" s="47" t="s">
        <v>777</v>
      </c>
      <c r="E204" s="57" t="s">
        <v>354</v>
      </c>
      <c r="F204" s="66" t="s">
        <v>354</v>
      </c>
      <c r="G204" s="66" t="s">
        <v>155</v>
      </c>
      <c r="I204" s="58" t="s">
        <v>2017</v>
      </c>
      <c r="J204" s="50" t="str">
        <f>IFERROR(VLOOKUP(F204,'Ciudad tablero'!A:B,2,0),0)</f>
        <v>PAIPA BOYACA</v>
      </c>
      <c r="K204" s="50">
        <f>IFERROR(VLOOKUP(J204,'Ciudad tablero'!B:C,2,0),0)</f>
        <v>15516000</v>
      </c>
      <c r="L204" s="50" t="str">
        <f>IFERROR(VLOOKUP(G204,'Ciudad tablero'!A:B,2,0),0)</f>
        <v>DUITAMA BOYACA</v>
      </c>
      <c r="M204" s="50">
        <f>IFERROR(VLOOKUP(L204,'Ciudad tablero'!B:C,2,0),0)</f>
        <v>15238000</v>
      </c>
      <c r="N204" s="47" t="str">
        <f t="shared" si="3"/>
        <v>PAIPA</v>
      </c>
    </row>
    <row r="205" spans="1:14" hidden="1">
      <c r="A205" s="47" t="s">
        <v>1804</v>
      </c>
      <c r="B205" s="46" t="s">
        <v>1804</v>
      </c>
      <c r="C205" s="56" t="s">
        <v>2018</v>
      </c>
      <c r="D205" s="47" t="s">
        <v>777</v>
      </c>
      <c r="E205" s="57" t="s">
        <v>1804</v>
      </c>
      <c r="F205" s="67" t="s">
        <v>1804</v>
      </c>
      <c r="G205" s="66" t="s">
        <v>315</v>
      </c>
      <c r="I205" s="58" t="s">
        <v>2019</v>
      </c>
      <c r="J205" s="50">
        <f>IFERROR(VLOOKUP(F205,'Ciudad tablero'!A:B,2,0),0)</f>
        <v>0</v>
      </c>
      <c r="K205" s="50">
        <f>IFERROR(VLOOKUP(J205,'Ciudad tablero'!B:C,2,0),0)</f>
        <v>0</v>
      </c>
      <c r="L205" s="50" t="str">
        <f>IFERROR(VLOOKUP(G205,'Ciudad tablero'!A:B,2,0),0)</f>
        <v>MANIZALES CALDAS</v>
      </c>
      <c r="M205" s="50">
        <f>IFERROR(VLOOKUP(L205,'Ciudad tablero'!B:C,2,0),0)</f>
        <v>17001000</v>
      </c>
      <c r="N205" s="47" t="str">
        <f t="shared" si="3"/>
        <v>PADUA</v>
      </c>
    </row>
    <row r="206" spans="1:14" hidden="1">
      <c r="A206" s="47" t="s">
        <v>1022</v>
      </c>
      <c r="B206" s="46" t="s">
        <v>1022</v>
      </c>
      <c r="C206" s="56" t="s">
        <v>2020</v>
      </c>
      <c r="D206" s="47" t="s">
        <v>1578</v>
      </c>
      <c r="E206" s="57" t="s">
        <v>2021</v>
      </c>
      <c r="F206" s="66" t="s">
        <v>165</v>
      </c>
      <c r="G206" s="66" t="s">
        <v>95</v>
      </c>
      <c r="I206" s="58" t="s">
        <v>2022</v>
      </c>
      <c r="J206" s="50" t="str">
        <f>IFERROR(VLOOKUP(F206,'Ciudad tablero'!A:B,2,0),0)</f>
        <v>EL CERRITO VALLE DEL CAUCA</v>
      </c>
      <c r="K206" s="50">
        <f>IFERROR(VLOOKUP(J206,'Ciudad tablero'!B:C,2,0),0)</f>
        <v>76248000</v>
      </c>
      <c r="L206" s="50" t="str">
        <f>IFERROR(VLOOKUP(G206,'Ciudad tablero'!A:B,2,0),0)</f>
        <v>CALI VALLE DEL CAUCA</v>
      </c>
      <c r="M206" s="50">
        <f>IFERROR(VLOOKUP(L206,'Ciudad tablero'!B:C,2,0),0)</f>
        <v>76001000</v>
      </c>
      <c r="N206" s="47" t="str">
        <f t="shared" si="3"/>
        <v>INGENIO PROVIDENCIA</v>
      </c>
    </row>
    <row r="207" spans="1:14" hidden="1">
      <c r="A207" s="47" t="s">
        <v>935</v>
      </c>
      <c r="B207" s="46" t="s">
        <v>935</v>
      </c>
      <c r="C207" s="56" t="s">
        <v>2023</v>
      </c>
      <c r="D207" s="47" t="s">
        <v>1057</v>
      </c>
      <c r="E207" s="57" t="s">
        <v>63</v>
      </c>
      <c r="F207" s="66" t="s">
        <v>505</v>
      </c>
      <c r="G207" s="66" t="s">
        <v>63</v>
      </c>
      <c r="I207" s="58" t="s">
        <v>2024</v>
      </c>
      <c r="J207" s="50" t="str">
        <f>IFERROR(VLOOKUP(F207,'Ciudad tablero'!A:B,2,0),0)</f>
        <v>SOLEDAD ATLANTICO</v>
      </c>
      <c r="K207" s="50">
        <f>IFERROR(VLOOKUP(J207,'Ciudad tablero'!B:C,2,0),0)</f>
        <v>8758000</v>
      </c>
      <c r="L207" s="50" t="str">
        <f>IFERROR(VLOOKUP(G207,'Ciudad tablero'!A:B,2,0),0)</f>
        <v>BARRANQUILLA ATLANTICO</v>
      </c>
      <c r="M207" s="50">
        <f>IFERROR(VLOOKUP(L207,'Ciudad tablero'!B:C,2,0),0)</f>
        <v>8001000</v>
      </c>
      <c r="N207" s="47" t="str">
        <f t="shared" si="3"/>
        <v>SOLEDAD</v>
      </c>
    </row>
    <row r="208" spans="1:14" hidden="1">
      <c r="A208" s="47" t="s">
        <v>2025</v>
      </c>
      <c r="B208" s="46" t="s">
        <v>2025</v>
      </c>
      <c r="C208" s="56" t="s">
        <v>2026</v>
      </c>
      <c r="D208" s="47" t="s">
        <v>777</v>
      </c>
      <c r="E208" s="57" t="s">
        <v>2027</v>
      </c>
      <c r="F208" s="66" t="s">
        <v>508</v>
      </c>
      <c r="G208" s="66" t="s">
        <v>71</v>
      </c>
      <c r="I208" s="58" t="s">
        <v>2028</v>
      </c>
      <c r="J208" s="50" t="str">
        <f>IFERROR(VLOOKUP(F208,'Ciudad tablero'!A:B,2,0),0)</f>
        <v>SOPO CUNDINAMARCA</v>
      </c>
      <c r="K208" s="50">
        <f>IFERROR(VLOOKUP(J208,'Ciudad tablero'!B:C,2,0),0)</f>
        <v>25758000</v>
      </c>
      <c r="L208" s="50" t="str">
        <f>IFERROR(VLOOKUP(G208,'Ciudad tablero'!A:B,2,0),0)</f>
        <v>BOGOTA BOGOTA D. C.</v>
      </c>
      <c r="M208" s="50">
        <f>IFERROR(VLOOKUP(L208,'Ciudad tablero'!B:C,2,0),0)</f>
        <v>11001000</v>
      </c>
      <c r="N208" s="47" t="str">
        <f t="shared" si="3"/>
        <v>SOPO</v>
      </c>
    </row>
    <row r="209" spans="1:14" hidden="1">
      <c r="A209" s="47" t="s">
        <v>2029</v>
      </c>
      <c r="B209" s="46" t="s">
        <v>2029</v>
      </c>
      <c r="C209" s="56" t="s">
        <v>2030</v>
      </c>
      <c r="D209" s="47" t="s">
        <v>724</v>
      </c>
      <c r="E209" s="57" t="s">
        <v>2029</v>
      </c>
      <c r="F209" s="66" t="s">
        <v>175</v>
      </c>
      <c r="G209" s="66" t="s">
        <v>321</v>
      </c>
      <c r="I209" s="58" t="s">
        <v>2031</v>
      </c>
      <c r="J209" s="50" t="str">
        <f>IFERROR(VLOOKUP(F209,'Ciudad tablero'!A:B,2,0),0)</f>
        <v>EL SANTUARIO ANTIOQUIA</v>
      </c>
      <c r="K209" s="50">
        <f>IFERROR(VLOOKUP(J209,'Ciudad tablero'!B:C,2,0),0)</f>
        <v>5697000</v>
      </c>
      <c r="L209" s="50" t="str">
        <f>IFERROR(VLOOKUP(G209,'Ciudad tablero'!A:B,2,0),0)</f>
        <v>MEDELLIN ANTIOQUIA</v>
      </c>
      <c r="M209" s="50">
        <f>IFERROR(VLOOKUP(L209,'Ciudad tablero'!B:C,2,0),0)</f>
        <v>5001000</v>
      </c>
      <c r="N209" s="47" t="str">
        <f t="shared" si="3"/>
        <v>SANTUARIO</v>
      </c>
    </row>
    <row r="210" spans="1:14" hidden="1">
      <c r="A210" s="47" t="s">
        <v>921</v>
      </c>
      <c r="B210" s="46" t="s">
        <v>921</v>
      </c>
      <c r="C210" s="56" t="s">
        <v>2032</v>
      </c>
      <c r="D210" s="47" t="s">
        <v>724</v>
      </c>
      <c r="E210" s="57" t="s">
        <v>921</v>
      </c>
      <c r="F210" s="66" t="s">
        <v>473</v>
      </c>
      <c r="G210" s="66" t="s">
        <v>321</v>
      </c>
      <c r="I210" s="58" t="s">
        <v>2033</v>
      </c>
      <c r="J210" s="50" t="str">
        <f>IFERROR(VLOOKUP(F210,'Ciudad tablero'!A:B,2,0),0)</f>
        <v>SANTA ROSA DE OSOS ANTIOQUIA</v>
      </c>
      <c r="K210" s="50">
        <f>IFERROR(VLOOKUP(J210,'Ciudad tablero'!B:C,2,0),0)</f>
        <v>5686000</v>
      </c>
      <c r="L210" s="50" t="str">
        <f>IFERROR(VLOOKUP(G210,'Ciudad tablero'!A:B,2,0),0)</f>
        <v>MEDELLIN ANTIOQUIA</v>
      </c>
      <c r="M210" s="50">
        <f>IFERROR(VLOOKUP(L210,'Ciudad tablero'!B:C,2,0),0)</f>
        <v>5001000</v>
      </c>
      <c r="N210" s="47" t="str">
        <f t="shared" si="3"/>
        <v>SANTA ROSA</v>
      </c>
    </row>
    <row r="211" spans="1:14" hidden="1">
      <c r="A211" s="47" t="s">
        <v>2034</v>
      </c>
      <c r="B211" s="46" t="s">
        <v>2034</v>
      </c>
      <c r="C211" s="56" t="s">
        <v>2035</v>
      </c>
      <c r="D211" s="47" t="s">
        <v>724</v>
      </c>
      <c r="E211" s="57" t="s">
        <v>2034</v>
      </c>
      <c r="F211" s="66" t="s">
        <v>321</v>
      </c>
      <c r="G211" s="66" t="s">
        <v>321</v>
      </c>
      <c r="I211" s="58" t="s">
        <v>2036</v>
      </c>
      <c r="J211" s="50" t="str">
        <f>IFERROR(VLOOKUP(F211,'Ciudad tablero'!A:B,2,0),0)</f>
        <v>MEDELLIN ANTIOQUIA</v>
      </c>
      <c r="K211" s="50">
        <f>IFERROR(VLOOKUP(J211,'Ciudad tablero'!B:C,2,0),0)</f>
        <v>5001000</v>
      </c>
      <c r="L211" s="50" t="str">
        <f>IFERROR(VLOOKUP(G211,'Ciudad tablero'!A:B,2,0),0)</f>
        <v>MEDELLIN ANTIOQUIA</v>
      </c>
      <c r="M211" s="50">
        <f>IFERROR(VLOOKUP(L211,'Ciudad tablero'!B:C,2,0),0)</f>
        <v>5001000</v>
      </c>
      <c r="N211" s="47" t="str">
        <f t="shared" si="3"/>
        <v>SANTA ELENA</v>
      </c>
    </row>
    <row r="212" spans="1:14" hidden="1">
      <c r="A212" s="47" t="s">
        <v>2037</v>
      </c>
      <c r="B212" s="46" t="s">
        <v>2037</v>
      </c>
      <c r="C212" s="56" t="s">
        <v>2038</v>
      </c>
      <c r="D212" s="47" t="s">
        <v>724</v>
      </c>
      <c r="E212" s="57" t="s">
        <v>2037</v>
      </c>
      <c r="F212" s="67" t="s">
        <v>2037</v>
      </c>
      <c r="G212" s="66" t="s">
        <v>321</v>
      </c>
      <c r="I212" s="58" t="s">
        <v>2039</v>
      </c>
      <c r="J212" s="50">
        <f>IFERROR(VLOOKUP(F212,'Ciudad tablero'!A:B,2,0),0)</f>
        <v>0</v>
      </c>
      <c r="K212" s="50">
        <f>IFERROR(VLOOKUP(J212,'Ciudad tablero'!B:C,2,0),0)</f>
        <v>0</v>
      </c>
      <c r="L212" s="50" t="str">
        <f>IFERROR(VLOOKUP(G212,'Ciudad tablero'!A:B,2,0),0)</f>
        <v>MEDELLIN ANTIOQUIA</v>
      </c>
      <c r="M212" s="50">
        <f>IFERROR(VLOOKUP(L212,'Ciudad tablero'!B:C,2,0),0)</f>
        <v>5001000</v>
      </c>
      <c r="N212" s="47" t="str">
        <f t="shared" si="3"/>
        <v>SANTA BARBARA</v>
      </c>
    </row>
    <row r="213" spans="1:14" hidden="1">
      <c r="A213" s="47" t="s">
        <v>2040</v>
      </c>
      <c r="B213" s="46" t="s">
        <v>2040</v>
      </c>
      <c r="C213" s="56" t="s">
        <v>2041</v>
      </c>
      <c r="D213" s="47" t="s">
        <v>724</v>
      </c>
      <c r="E213" s="57" t="s">
        <v>2040</v>
      </c>
      <c r="F213" s="66" t="s">
        <v>315</v>
      </c>
      <c r="G213" s="66" t="s">
        <v>315</v>
      </c>
      <c r="I213" s="58" t="s">
        <v>2042</v>
      </c>
      <c r="J213" s="50" t="str">
        <f>IFERROR(VLOOKUP(F213,'Ciudad tablero'!A:B,2,0),0)</f>
        <v>MANIZALES CALDAS</v>
      </c>
      <c r="K213" s="50">
        <f>IFERROR(VLOOKUP(J213,'Ciudad tablero'!B:C,2,0),0)</f>
        <v>17001000</v>
      </c>
      <c r="L213" s="50" t="str">
        <f>IFERROR(VLOOKUP(G213,'Ciudad tablero'!A:B,2,0),0)</f>
        <v>MANIZALES CALDAS</v>
      </c>
      <c r="M213" s="50">
        <f>IFERROR(VLOOKUP(L213,'Ciudad tablero'!B:C,2,0),0)</f>
        <v>17001000</v>
      </c>
      <c r="N213" s="47" t="str">
        <f t="shared" si="3"/>
        <v>SAN VICENTE</v>
      </c>
    </row>
    <row r="214" spans="1:14" hidden="1">
      <c r="A214" s="47" t="s">
        <v>927</v>
      </c>
      <c r="B214" s="46" t="s">
        <v>927</v>
      </c>
      <c r="C214" s="56" t="s">
        <v>2043</v>
      </c>
      <c r="D214" s="47" t="s">
        <v>1578</v>
      </c>
      <c r="E214" s="57" t="s">
        <v>927</v>
      </c>
      <c r="F214" s="66" t="s">
        <v>287</v>
      </c>
      <c r="G214" s="66" t="s">
        <v>49</v>
      </c>
      <c r="I214" s="58" t="s">
        <v>2044</v>
      </c>
      <c r="J214" s="50" t="str">
        <f>IFERROR(VLOOKUP(F214,'Ciudad tablero'!A:B,2,0),0)</f>
        <v>LA TEBAIDA QUINDIO</v>
      </c>
      <c r="K214" s="50">
        <f>IFERROR(VLOOKUP(J214,'Ciudad tablero'!B:C,2,0),0)</f>
        <v>63401000</v>
      </c>
      <c r="L214" s="50" t="str">
        <f>IFERROR(VLOOKUP(G214,'Ciudad tablero'!A:B,2,0),0)</f>
        <v>ARMENIA QUINDIO</v>
      </c>
      <c r="M214" s="50">
        <f>IFERROR(VLOOKUP(L214,'Ciudad tablero'!B:C,2,0),0)</f>
        <v>63001000</v>
      </c>
      <c r="N214" s="47" t="str">
        <f t="shared" si="3"/>
        <v>TEBAIDA</v>
      </c>
    </row>
    <row r="215" spans="1:14" hidden="1">
      <c r="A215" s="47" t="s">
        <v>928</v>
      </c>
      <c r="B215" s="46" t="s">
        <v>928</v>
      </c>
      <c r="C215" s="56" t="s">
        <v>2045</v>
      </c>
      <c r="D215" s="47" t="s">
        <v>777</v>
      </c>
      <c r="E215" s="57" t="s">
        <v>928</v>
      </c>
      <c r="F215" s="66" t="s">
        <v>519</v>
      </c>
      <c r="G215" s="66" t="s">
        <v>71</v>
      </c>
      <c r="I215" s="58" t="s">
        <v>2046</v>
      </c>
      <c r="J215" s="50" t="str">
        <f>IFERROR(VLOOKUP(F215,'Ciudad tablero'!A:B,2,0),0)</f>
        <v>TENJO CUNDINAMARCA</v>
      </c>
      <c r="K215" s="50">
        <f>IFERROR(VLOOKUP(J215,'Ciudad tablero'!B:C,2,0),0)</f>
        <v>25799000</v>
      </c>
      <c r="L215" s="50" t="str">
        <f>IFERROR(VLOOKUP(G215,'Ciudad tablero'!A:B,2,0),0)</f>
        <v>BOGOTA BOGOTA D. C.</v>
      </c>
      <c r="M215" s="50">
        <f>IFERROR(VLOOKUP(L215,'Ciudad tablero'!B:C,2,0),0)</f>
        <v>11001000</v>
      </c>
      <c r="N215" s="47" t="str">
        <f t="shared" si="3"/>
        <v>TENJO</v>
      </c>
    </row>
    <row r="216" spans="1:14" hidden="1">
      <c r="A216" s="47" t="s">
        <v>741</v>
      </c>
      <c r="B216" s="47" t="s">
        <v>741</v>
      </c>
      <c r="C216" s="56" t="s">
        <v>2047</v>
      </c>
      <c r="D216" s="47" t="s">
        <v>777</v>
      </c>
      <c r="E216" s="57" t="s">
        <v>1695</v>
      </c>
      <c r="F216" s="66" t="s">
        <v>528</v>
      </c>
      <c r="G216" s="66" t="s">
        <v>71</v>
      </c>
      <c r="I216" s="58" t="s">
        <v>2048</v>
      </c>
      <c r="J216" s="50" t="str">
        <f>IFERROR(VLOOKUP(F216,'Ciudad tablero'!A:B,2,0),0)</f>
        <v>TOCANCIPA CUNDINAMARCA</v>
      </c>
      <c r="K216" s="50">
        <f>IFERROR(VLOOKUP(J216,'Ciudad tablero'!B:C,2,0),0)</f>
        <v>25817000</v>
      </c>
      <c r="L216" s="50" t="str">
        <f>IFERROR(VLOOKUP(G216,'Ciudad tablero'!A:B,2,0),0)</f>
        <v>BOGOTA BOGOTA D. C.</v>
      </c>
      <c r="M216" s="50">
        <f>IFERROR(VLOOKUP(L216,'Ciudad tablero'!B:C,2,0),0)</f>
        <v>11001000</v>
      </c>
      <c r="N216" s="47" t="str">
        <f t="shared" si="3"/>
        <v>CANPACK COLOMBIA SAS</v>
      </c>
    </row>
    <row r="217" spans="1:14" hidden="1">
      <c r="A217" s="47" t="s">
        <v>904</v>
      </c>
      <c r="B217" s="46" t="s">
        <v>904</v>
      </c>
      <c r="C217" s="56" t="s">
        <v>2049</v>
      </c>
      <c r="D217" s="47" t="s">
        <v>777</v>
      </c>
      <c r="E217" s="57" t="s">
        <v>798</v>
      </c>
      <c r="F217" s="66" t="s">
        <v>489</v>
      </c>
      <c r="G217" s="66" t="s">
        <v>71</v>
      </c>
      <c r="I217" s="58" t="s">
        <v>2050</v>
      </c>
      <c r="J217" s="50" t="str">
        <f>IFERROR(VLOOKUP(F217,'Ciudad tablero'!A:B,2,0),0)</f>
        <v>SIBATE CUNDINAMARCA</v>
      </c>
      <c r="K217" s="50">
        <f>IFERROR(VLOOKUP(J217,'Ciudad tablero'!B:C,2,0),0)</f>
        <v>25740000</v>
      </c>
      <c r="L217" s="50" t="str">
        <f>IFERROR(VLOOKUP(G217,'Ciudad tablero'!A:B,2,0),0)</f>
        <v>BOGOTA BOGOTA D. C.</v>
      </c>
      <c r="M217" s="50">
        <f>IFERROR(VLOOKUP(L217,'Ciudad tablero'!B:C,2,0),0)</f>
        <v>11001000</v>
      </c>
      <c r="N217" s="47" t="str">
        <f t="shared" si="3"/>
        <v>SIBATE</v>
      </c>
    </row>
    <row r="218" spans="1:14" hidden="1">
      <c r="A218" s="47" t="s">
        <v>877</v>
      </c>
      <c r="B218" s="46" t="s">
        <v>2051</v>
      </c>
      <c r="C218" s="56" t="s">
        <v>2052</v>
      </c>
      <c r="D218" s="47" t="s">
        <v>777</v>
      </c>
      <c r="E218" s="57" t="s">
        <v>2051</v>
      </c>
      <c r="F218" s="66" t="s">
        <v>343</v>
      </c>
      <c r="G218" s="66" t="s">
        <v>155</v>
      </c>
      <c r="I218" s="58" t="s">
        <v>2051</v>
      </c>
      <c r="J218" s="50" t="str">
        <f>IFERROR(VLOOKUP(F218,'Ciudad tablero'!A:B,2,0),0)</f>
        <v>NOBSA BOYACA</v>
      </c>
      <c r="K218" s="50">
        <f>IFERROR(VLOOKUP(J218,'Ciudad tablero'!B:C,2,0),0)</f>
        <v>15491000</v>
      </c>
      <c r="L218" s="50" t="str">
        <f>IFERROR(VLOOKUP(G218,'Ciudad tablero'!A:B,2,0),0)</f>
        <v>DUITAMA BOYACA</v>
      </c>
      <c r="M218" s="50">
        <f>IFERROR(VLOOKUP(L218,'Ciudad tablero'!B:C,2,0),0)</f>
        <v>15238000</v>
      </c>
      <c r="N218" s="47" t="str">
        <f t="shared" si="3"/>
        <v>ANTRACITAS NOBSA</v>
      </c>
    </row>
    <row r="219" spans="1:14" hidden="1">
      <c r="A219" s="47" t="s">
        <v>649</v>
      </c>
      <c r="B219" s="46" t="s">
        <v>649</v>
      </c>
      <c r="C219" s="56" t="s">
        <v>2053</v>
      </c>
      <c r="D219" s="47" t="s">
        <v>724</v>
      </c>
      <c r="E219" s="57" t="s">
        <v>321</v>
      </c>
      <c r="F219" s="66" t="s">
        <v>26</v>
      </c>
      <c r="G219" s="66" t="s">
        <v>321</v>
      </c>
      <c r="I219" s="58" t="s">
        <v>2054</v>
      </c>
      <c r="J219" s="50" t="str">
        <f>IFERROR(VLOOKUP(F219,'Ciudad tablero'!A:B,2,0),0)</f>
        <v>AMAGA ANTIOQUIA</v>
      </c>
      <c r="K219" s="50">
        <f>IFERROR(VLOOKUP(J219,'Ciudad tablero'!B:C,2,0),0)</f>
        <v>5030000</v>
      </c>
      <c r="L219" s="50" t="str">
        <f>IFERROR(VLOOKUP(G219,'Ciudad tablero'!A:B,2,0),0)</f>
        <v>MEDELLIN ANTIOQUIA</v>
      </c>
      <c r="M219" s="50">
        <f>IFERROR(VLOOKUP(L219,'Ciudad tablero'!B:C,2,0),0)</f>
        <v>5001000</v>
      </c>
      <c r="N219" s="47" t="str">
        <f t="shared" si="3"/>
        <v>AMAGA</v>
      </c>
    </row>
    <row r="220" spans="1:14" hidden="1">
      <c r="A220" s="47" t="s">
        <v>882</v>
      </c>
      <c r="B220" s="46" t="s">
        <v>882</v>
      </c>
      <c r="C220" s="56" t="s">
        <v>2055</v>
      </c>
      <c r="D220" s="47" t="s">
        <v>724</v>
      </c>
      <c r="E220" s="57" t="s">
        <v>321</v>
      </c>
      <c r="F220" s="66" t="s">
        <v>133</v>
      </c>
      <c r="G220" s="66" t="s">
        <v>321</v>
      </c>
      <c r="I220" s="58" t="s">
        <v>2056</v>
      </c>
      <c r="J220" s="50" t="str">
        <f>IFERROR(VLOOKUP(F220,'Ciudad tablero'!A:B,2,0),0)</f>
        <v>COPACABANA ANTIOQUIA</v>
      </c>
      <c r="K220" s="50">
        <f>IFERROR(VLOOKUP(J220,'Ciudad tablero'!B:C,2,0),0)</f>
        <v>5212000</v>
      </c>
      <c r="L220" s="50" t="str">
        <f>IFERROR(VLOOKUP(G220,'Ciudad tablero'!A:B,2,0),0)</f>
        <v>MEDELLIN ANTIOQUIA</v>
      </c>
      <c r="M220" s="50">
        <f>IFERROR(VLOOKUP(L220,'Ciudad tablero'!B:C,2,0),0)</f>
        <v>5001000</v>
      </c>
      <c r="N220" s="47" t="str">
        <f t="shared" si="3"/>
        <v>COPACABANA</v>
      </c>
    </row>
    <row r="221" spans="1:14" hidden="1">
      <c r="A221" s="47" t="s">
        <v>410</v>
      </c>
      <c r="B221" s="46" t="s">
        <v>2057</v>
      </c>
      <c r="C221" s="56" t="s">
        <v>2058</v>
      </c>
      <c r="D221" s="47" t="s">
        <v>724</v>
      </c>
      <c r="E221" s="57" t="s">
        <v>2059</v>
      </c>
      <c r="F221" s="66" t="s">
        <v>410</v>
      </c>
      <c r="G221" s="66" t="s">
        <v>321</v>
      </c>
      <c r="I221" s="58" t="s">
        <v>2060</v>
      </c>
      <c r="J221" s="50" t="str">
        <f>IFERROR(VLOOKUP(F221,'Ciudad tablero'!A:B,2,0),0)</f>
        <v>QUIBDO CHOCO</v>
      </c>
      <c r="K221" s="50">
        <f>IFERROR(VLOOKUP(J221,'Ciudad tablero'!B:C,2,0),0)</f>
        <v>27001000</v>
      </c>
      <c r="L221" s="50" t="str">
        <f>IFERROR(VLOOKUP(G221,'Ciudad tablero'!A:B,2,0),0)</f>
        <v>MEDELLIN ANTIOQUIA</v>
      </c>
      <c r="M221" s="50">
        <f>IFERROR(VLOOKUP(L221,'Ciudad tablero'!B:C,2,0),0)</f>
        <v>5001000</v>
      </c>
      <c r="N221" s="47" t="str">
        <f t="shared" si="3"/>
        <v>QUIBDO CHOCO</v>
      </c>
    </row>
    <row r="222" spans="1:14" hidden="1">
      <c r="A222" s="47" t="s">
        <v>1055</v>
      </c>
      <c r="B222" s="46" t="s">
        <v>1055</v>
      </c>
      <c r="C222" s="56" t="s">
        <v>2061</v>
      </c>
      <c r="D222" s="47" t="s">
        <v>724</v>
      </c>
      <c r="E222" s="57" t="s">
        <v>788</v>
      </c>
      <c r="F222" s="66" t="s">
        <v>264</v>
      </c>
      <c r="G222" s="66" t="s">
        <v>321</v>
      </c>
      <c r="I222" s="58" t="s">
        <v>2062</v>
      </c>
      <c r="J222" s="50" t="str">
        <f>IFERROR(VLOOKUP(F222,'Ciudad tablero'!A:B,2,0),0)</f>
        <v>LA CEJA ANTIOQUIA</v>
      </c>
      <c r="K222" s="50">
        <f>IFERROR(VLOOKUP(J222,'Ciudad tablero'!B:C,2,0),0)</f>
        <v>5376000</v>
      </c>
      <c r="L222" s="50" t="str">
        <f>IFERROR(VLOOKUP(G222,'Ciudad tablero'!A:B,2,0),0)</f>
        <v>MEDELLIN ANTIOQUIA</v>
      </c>
      <c r="M222" s="50">
        <f>IFERROR(VLOOKUP(L222,'Ciudad tablero'!B:C,2,0),0)</f>
        <v>5001000</v>
      </c>
      <c r="N222" s="47" t="str">
        <f t="shared" si="3"/>
        <v>LA CEJA</v>
      </c>
    </row>
    <row r="223" spans="1:14" hidden="1">
      <c r="A223" s="47" t="s">
        <v>2063</v>
      </c>
      <c r="B223" s="46" t="s">
        <v>2063</v>
      </c>
      <c r="C223" s="56" t="s">
        <v>2064</v>
      </c>
      <c r="D223" s="47" t="s">
        <v>724</v>
      </c>
      <c r="E223" s="57" t="s">
        <v>788</v>
      </c>
      <c r="F223" s="66" t="s">
        <v>288</v>
      </c>
      <c r="G223" s="66" t="s">
        <v>321</v>
      </c>
      <c r="I223" s="58" t="s">
        <v>2065</v>
      </c>
      <c r="J223" s="50" t="str">
        <f>IFERROR(VLOOKUP(F223,'Ciudad tablero'!A:B,2,0),0)</f>
        <v>LA UNION ANTIOQUIA</v>
      </c>
      <c r="K223" s="50">
        <f>IFERROR(VLOOKUP(J223,'Ciudad tablero'!B:C,2,0),0)</f>
        <v>5400000</v>
      </c>
      <c r="L223" s="50" t="str">
        <f>IFERROR(VLOOKUP(G223,'Ciudad tablero'!A:B,2,0),0)</f>
        <v>MEDELLIN ANTIOQUIA</v>
      </c>
      <c r="M223" s="50">
        <f>IFERROR(VLOOKUP(L223,'Ciudad tablero'!B:C,2,0),0)</f>
        <v>5001000</v>
      </c>
      <c r="N223" s="47" t="str">
        <f t="shared" si="3"/>
        <v>LA UNION</v>
      </c>
    </row>
    <row r="224" spans="1:14" hidden="1">
      <c r="A224" s="47" t="s">
        <v>2066</v>
      </c>
      <c r="B224" s="46" t="s">
        <v>2066</v>
      </c>
      <c r="C224" s="56" t="s">
        <v>2067</v>
      </c>
      <c r="D224" s="47" t="s">
        <v>724</v>
      </c>
      <c r="E224" s="57" t="s">
        <v>788</v>
      </c>
      <c r="F224" s="66" t="s">
        <v>246</v>
      </c>
      <c r="G224" s="66" t="s">
        <v>321</v>
      </c>
      <c r="I224" s="58" t="s">
        <v>2068</v>
      </c>
      <c r="J224" s="50" t="str">
        <f>IFERROR(VLOOKUP(F224,'Ciudad tablero'!A:B,2,0),0)</f>
        <v>GUATAPE ANTIOQUIA</v>
      </c>
      <c r="K224" s="50">
        <f>IFERROR(VLOOKUP(J224,'Ciudad tablero'!B:C,2,0),0)</f>
        <v>5321000</v>
      </c>
      <c r="L224" s="50" t="str">
        <f>IFERROR(VLOOKUP(G224,'Ciudad tablero'!A:B,2,0),0)</f>
        <v>MEDELLIN ANTIOQUIA</v>
      </c>
      <c r="M224" s="50">
        <f>IFERROR(VLOOKUP(L224,'Ciudad tablero'!B:C,2,0),0)</f>
        <v>5001000</v>
      </c>
      <c r="N224" s="47" t="str">
        <f t="shared" si="3"/>
        <v>GUTAPE</v>
      </c>
    </row>
    <row r="225" spans="1:14" hidden="1">
      <c r="A225" s="47" t="s">
        <v>2069</v>
      </c>
      <c r="B225" s="46" t="s">
        <v>2069</v>
      </c>
      <c r="C225" s="56">
        <v>60134</v>
      </c>
      <c r="D225" s="47" t="s">
        <v>724</v>
      </c>
      <c r="E225" s="57" t="s">
        <v>2069</v>
      </c>
      <c r="F225" s="66" t="s">
        <v>177</v>
      </c>
      <c r="G225" s="66" t="s">
        <v>321</v>
      </c>
      <c r="I225" s="58" t="s">
        <v>2070</v>
      </c>
      <c r="J225" s="50" t="str">
        <f>IFERROR(VLOOKUP(F225,'Ciudad tablero'!A:B,2,0),0)</f>
        <v>ENTRERRIOS ANTIOQUIA</v>
      </c>
      <c r="K225" s="50">
        <f>IFERROR(VLOOKUP(J225,'Ciudad tablero'!B:C,2,0),0)</f>
        <v>5264000</v>
      </c>
      <c r="L225" s="50" t="str">
        <f>IFERROR(VLOOKUP(G225,'Ciudad tablero'!A:B,2,0),0)</f>
        <v>MEDELLIN ANTIOQUIA</v>
      </c>
      <c r="M225" s="50">
        <f>IFERROR(VLOOKUP(L225,'Ciudad tablero'!B:C,2,0),0)</f>
        <v>5001000</v>
      </c>
      <c r="N225" s="47" t="str">
        <f t="shared" si="3"/>
        <v>ENTRERIOS</v>
      </c>
    </row>
    <row r="226" spans="1:14" hidden="1">
      <c r="A226" s="47" t="s">
        <v>2071</v>
      </c>
      <c r="B226" s="46" t="s">
        <v>2071</v>
      </c>
      <c r="C226" s="56" t="s">
        <v>2072</v>
      </c>
      <c r="D226" s="47" t="s">
        <v>724</v>
      </c>
      <c r="E226" s="57" t="s">
        <v>2071</v>
      </c>
      <c r="F226" s="66" t="s">
        <v>284</v>
      </c>
      <c r="G226" s="66" t="s">
        <v>426</v>
      </c>
      <c r="I226" s="58" t="s">
        <v>2073</v>
      </c>
      <c r="J226" s="50" t="str">
        <f>IFERROR(VLOOKUP(F226,'Ciudad tablero'!A:B,2,0),0)</f>
        <v>LA PINTADA ANTIOQUIA</v>
      </c>
      <c r="K226" s="50">
        <f>IFERROR(VLOOKUP(J226,'Ciudad tablero'!B:C,2,0),0)</f>
        <v>5390000</v>
      </c>
      <c r="L226" s="50" t="str">
        <f>IFERROR(VLOOKUP(G226,'Ciudad tablero'!A:B,2,0),0)</f>
        <v>RIOSUCIO CALDAS</v>
      </c>
      <c r="M226" s="50">
        <f>IFERROR(VLOOKUP(L226,'Ciudad tablero'!B:C,2,0),0)</f>
        <v>17614000</v>
      </c>
      <c r="N226" s="47" t="str">
        <f t="shared" si="3"/>
        <v>CARAMANTA</v>
      </c>
    </row>
    <row r="227" spans="1:14" hidden="1">
      <c r="A227" s="47" t="s">
        <v>871</v>
      </c>
      <c r="B227" s="46" t="s">
        <v>871</v>
      </c>
      <c r="C227" s="76" t="s">
        <v>2074</v>
      </c>
      <c r="D227" s="47" t="s">
        <v>724</v>
      </c>
      <c r="E227" s="57" t="s">
        <v>321</v>
      </c>
      <c r="F227" s="66" t="s">
        <v>321</v>
      </c>
      <c r="G227" s="66" t="s">
        <v>321</v>
      </c>
      <c r="I227" s="58" t="s">
        <v>2075</v>
      </c>
      <c r="J227" s="50" t="str">
        <f>IFERROR(VLOOKUP(F227,'Ciudad tablero'!A:B,2,0),0)</f>
        <v>MEDELLIN ANTIOQUIA</v>
      </c>
      <c r="K227" s="50">
        <f>IFERROR(VLOOKUP(J227,'Ciudad tablero'!B:C,2,0),0)</f>
        <v>5001000</v>
      </c>
      <c r="L227" s="50" t="str">
        <f>IFERROR(VLOOKUP(G227,'Ciudad tablero'!A:B,2,0),0)</f>
        <v>MEDELLIN ANTIOQUIA</v>
      </c>
      <c r="M227" s="50">
        <f>IFERROR(VLOOKUP(L227,'Ciudad tablero'!B:C,2,0),0)</f>
        <v>5001000</v>
      </c>
      <c r="N227" s="47" t="str">
        <f t="shared" si="3"/>
        <v>INDURES</v>
      </c>
    </row>
    <row r="228" spans="1:14" hidden="1">
      <c r="A228" s="47" t="s">
        <v>2076</v>
      </c>
      <c r="B228" s="46" t="s">
        <v>2076</v>
      </c>
      <c r="C228" s="56" t="s">
        <v>2077</v>
      </c>
      <c r="D228" s="47" t="s">
        <v>1057</v>
      </c>
      <c r="E228" s="57" t="s">
        <v>875</v>
      </c>
      <c r="F228" s="66" t="s">
        <v>313</v>
      </c>
      <c r="G228" s="66" t="s">
        <v>63</v>
      </c>
      <c r="I228" s="58" t="s">
        <v>2078</v>
      </c>
      <c r="J228" s="50" t="str">
        <f>IFERROR(VLOOKUP(F228,'Ciudad tablero'!A:B,2,0),0)</f>
        <v>MALAMBO ATLANTICO</v>
      </c>
      <c r="K228" s="50">
        <f>IFERROR(VLOOKUP(J228,'Ciudad tablero'!B:C,2,0),0)</f>
        <v>8433000</v>
      </c>
      <c r="L228" s="50" t="str">
        <f>IFERROR(VLOOKUP(G228,'Ciudad tablero'!A:B,2,0),0)</f>
        <v>BARRANQUILLA ATLANTICO</v>
      </c>
      <c r="M228" s="50">
        <f>IFERROR(VLOOKUP(L228,'Ciudad tablero'!B:C,2,0),0)</f>
        <v>8001000</v>
      </c>
      <c r="N228" s="47" t="str">
        <f t="shared" si="3"/>
        <v>BODEGA PUMA</v>
      </c>
    </row>
    <row r="229" spans="1:14" hidden="1">
      <c r="A229" s="47" t="s">
        <v>2079</v>
      </c>
      <c r="B229" s="46" t="s">
        <v>2079</v>
      </c>
      <c r="C229" s="56" t="s">
        <v>2080</v>
      </c>
      <c r="D229" s="47" t="s">
        <v>1978</v>
      </c>
      <c r="E229" s="57" t="s">
        <v>1978</v>
      </c>
      <c r="I229" s="58" t="s">
        <v>2081</v>
      </c>
      <c r="J229" s="50">
        <f>IFERROR(VLOOKUP(F229,'Ciudad tablero'!A:B,2,0),0)</f>
        <v>0</v>
      </c>
      <c r="K229" s="50">
        <f>IFERROR(VLOOKUP(J229,'Ciudad tablero'!B:C,2,0),0)</f>
        <v>0</v>
      </c>
      <c r="L229" s="50">
        <f>IFERROR(VLOOKUP(G229,'Ciudad tablero'!A:B,2,0),0)</f>
        <v>0</v>
      </c>
      <c r="M229" s="50">
        <f>IFERROR(VLOOKUP(L229,'Ciudad tablero'!B:C,2,0),0)</f>
        <v>0</v>
      </c>
      <c r="N229" s="47" t="str">
        <f t="shared" si="3"/>
        <v>SAR MARTIN</v>
      </c>
    </row>
    <row r="230" spans="1:14" hidden="1">
      <c r="A230" s="47" t="s">
        <v>1023</v>
      </c>
      <c r="B230" s="46" t="s">
        <v>1023</v>
      </c>
      <c r="C230" s="56" t="s">
        <v>2082</v>
      </c>
      <c r="D230" s="47" t="s">
        <v>724</v>
      </c>
      <c r="E230" s="57" t="s">
        <v>1610</v>
      </c>
      <c r="F230" s="66" t="s">
        <v>544</v>
      </c>
      <c r="G230" s="66" t="s">
        <v>34</v>
      </c>
      <c r="I230" s="58" t="s">
        <v>2083</v>
      </c>
      <c r="J230" s="50" t="str">
        <f>IFERROR(VLOOKUP(F230,'Ciudad tablero'!A:B,2,0),0)</f>
        <v>TURBO ANTIOQUIA</v>
      </c>
      <c r="K230" s="50">
        <f>IFERROR(VLOOKUP(J230,'Ciudad tablero'!B:C,2,0),0)</f>
        <v>5837000</v>
      </c>
      <c r="L230" s="50" t="str">
        <f>IFERROR(VLOOKUP(G230,'Ciudad tablero'!A:B,2,0),0)</f>
        <v>APARTADO ANTIOQUIA</v>
      </c>
      <c r="M230" s="50">
        <f>IFERROR(VLOOKUP(L230,'Ciudad tablero'!B:C,2,0),0)</f>
        <v>5045000</v>
      </c>
      <c r="N230" s="47" t="str">
        <f t="shared" si="3"/>
        <v>TURBO</v>
      </c>
    </row>
    <row r="231" spans="1:14" hidden="1">
      <c r="A231" s="47" t="s">
        <v>2084</v>
      </c>
      <c r="B231" s="46" t="s">
        <v>2084</v>
      </c>
      <c r="C231" s="56" t="s">
        <v>2085</v>
      </c>
      <c r="D231" s="47" t="s">
        <v>724</v>
      </c>
      <c r="E231" s="57" t="s">
        <v>321</v>
      </c>
      <c r="F231" s="66" t="s">
        <v>321</v>
      </c>
      <c r="G231" s="66" t="s">
        <v>321</v>
      </c>
      <c r="I231" s="58" t="s">
        <v>2086</v>
      </c>
      <c r="J231" s="50" t="str">
        <f>IFERROR(VLOOKUP(F231,'Ciudad tablero'!A:B,2,0),0)</f>
        <v>MEDELLIN ANTIOQUIA</v>
      </c>
      <c r="K231" s="50">
        <f>IFERROR(VLOOKUP(J231,'Ciudad tablero'!B:C,2,0),0)</f>
        <v>5001000</v>
      </c>
      <c r="L231" s="50" t="str">
        <f>IFERROR(VLOOKUP(G231,'Ciudad tablero'!A:B,2,0),0)</f>
        <v>MEDELLIN ANTIOQUIA</v>
      </c>
      <c r="M231" s="50">
        <f>IFERROR(VLOOKUP(L231,'Ciudad tablero'!B:C,2,0),0)</f>
        <v>5001000</v>
      </c>
      <c r="N231" s="47" t="str">
        <f t="shared" si="3"/>
        <v>VALDIVIA</v>
      </c>
    </row>
    <row r="232" spans="1:14" hidden="1">
      <c r="A232" s="47" t="s">
        <v>619</v>
      </c>
      <c r="B232" s="46" t="s">
        <v>619</v>
      </c>
      <c r="C232" s="56" t="s">
        <v>2087</v>
      </c>
      <c r="D232" s="47" t="s">
        <v>724</v>
      </c>
      <c r="E232" s="57" t="s">
        <v>321</v>
      </c>
      <c r="F232" s="66" t="s">
        <v>321</v>
      </c>
      <c r="G232" s="66" t="s">
        <v>321</v>
      </c>
      <c r="I232" s="58" t="s">
        <v>2088</v>
      </c>
      <c r="J232" s="50" t="str">
        <f>IFERROR(VLOOKUP(F232,'Ciudad tablero'!A:B,2,0),0)</f>
        <v>MEDELLIN ANTIOQUIA</v>
      </c>
      <c r="K232" s="50">
        <f>IFERROR(VLOOKUP(J232,'Ciudad tablero'!B:C,2,0),0)</f>
        <v>5001000</v>
      </c>
      <c r="L232" s="50" t="str">
        <f>IFERROR(VLOOKUP(G232,'Ciudad tablero'!A:B,2,0),0)</f>
        <v>MEDELLIN ANTIOQUIA</v>
      </c>
      <c r="M232" s="50">
        <f>IFERROR(VLOOKUP(L232,'Ciudad tablero'!B:C,2,0),0)</f>
        <v>5001000</v>
      </c>
      <c r="N232" s="47" t="str">
        <f t="shared" si="3"/>
        <v>AIRGAS MEDELLIN</v>
      </c>
    </row>
    <row r="233" spans="1:14" hidden="1">
      <c r="A233" s="47" t="s">
        <v>49</v>
      </c>
      <c r="B233" s="46" t="s">
        <v>49</v>
      </c>
      <c r="C233" s="56" t="s">
        <v>2089</v>
      </c>
      <c r="D233" s="47" t="s">
        <v>1578</v>
      </c>
      <c r="E233" s="57" t="s">
        <v>49</v>
      </c>
      <c r="F233" s="66" t="s">
        <v>49</v>
      </c>
      <c r="G233" s="66" t="s">
        <v>371</v>
      </c>
      <c r="I233" s="58" t="s">
        <v>2090</v>
      </c>
      <c r="J233" s="50" t="str">
        <f>IFERROR(VLOOKUP(F233,'Ciudad tablero'!A:B,2,0),0)</f>
        <v>ARMENIA QUINDIO</v>
      </c>
      <c r="K233" s="50">
        <f>IFERROR(VLOOKUP(J233,'Ciudad tablero'!B:C,2,0),0)</f>
        <v>63001000</v>
      </c>
      <c r="L233" s="50" t="str">
        <f>IFERROR(VLOOKUP(G233,'Ciudad tablero'!A:B,2,0),0)</f>
        <v>PEREIRA RISARALDA</v>
      </c>
      <c r="M233" s="50">
        <f>IFERROR(VLOOKUP(L233,'Ciudad tablero'!B:C,2,0),0)</f>
        <v>66001000</v>
      </c>
      <c r="N233" s="47" t="str">
        <f t="shared" si="3"/>
        <v>ARMENIA</v>
      </c>
    </row>
    <row r="234" spans="1:14" hidden="1">
      <c r="A234" s="47" t="s">
        <v>892</v>
      </c>
      <c r="B234" s="46" t="s">
        <v>892</v>
      </c>
      <c r="C234" s="56" t="s">
        <v>2091</v>
      </c>
      <c r="D234" s="47" t="s">
        <v>777</v>
      </c>
      <c r="E234" s="57" t="s">
        <v>798</v>
      </c>
      <c r="F234" s="66" t="s">
        <v>71</v>
      </c>
      <c r="G234" s="66" t="s">
        <v>71</v>
      </c>
      <c r="I234" s="58" t="s">
        <v>2092</v>
      </c>
      <c r="J234" s="50" t="str">
        <f>IFERROR(VLOOKUP(F234,'Ciudad tablero'!A:B,2,0),0)</f>
        <v>BOGOTA BOGOTA D. C.</v>
      </c>
      <c r="K234" s="50">
        <f>IFERROR(VLOOKUP(J234,'Ciudad tablero'!B:C,2,0),0)</f>
        <v>11001000</v>
      </c>
      <c r="L234" s="50" t="str">
        <f>IFERROR(VLOOKUP(G234,'Ciudad tablero'!A:B,2,0),0)</f>
        <v>BOGOTA BOGOTA D. C.</v>
      </c>
      <c r="M234" s="50">
        <f>IFERROR(VLOOKUP(L234,'Ciudad tablero'!B:C,2,0),0)</f>
        <v>11001000</v>
      </c>
      <c r="N234" s="47" t="str">
        <f t="shared" si="3"/>
        <v>ZONA FRANCA BOGOTA</v>
      </c>
    </row>
    <row r="235" spans="1:14" hidden="1">
      <c r="A235" s="47" t="s">
        <v>61</v>
      </c>
      <c r="B235" s="46" t="s">
        <v>61</v>
      </c>
      <c r="C235" s="56" t="s">
        <v>2093</v>
      </c>
      <c r="D235" s="47" t="s">
        <v>1582</v>
      </c>
      <c r="E235" s="57" t="s">
        <v>61</v>
      </c>
      <c r="F235" s="66" t="s">
        <v>61</v>
      </c>
      <c r="G235" s="66" t="s">
        <v>78</v>
      </c>
      <c r="I235" s="58" t="s">
        <v>2094</v>
      </c>
      <c r="J235" s="50" t="str">
        <f>IFERROR(VLOOKUP(F235,'Ciudad tablero'!A:B,2,0),0)</f>
        <v>BARRANCABERMEJA SANTANDER</v>
      </c>
      <c r="K235" s="50">
        <f>IFERROR(VLOOKUP(J235,'Ciudad tablero'!B:C,2,0),0)</f>
        <v>68081000</v>
      </c>
      <c r="L235" s="50" t="str">
        <f>IFERROR(VLOOKUP(G235,'Ciudad tablero'!A:B,2,0),0)</f>
        <v>BUCARAMANGA SANTANDER</v>
      </c>
      <c r="M235" s="50">
        <f>IFERROR(VLOOKUP(L235,'Ciudad tablero'!B:C,2,0),0)</f>
        <v>68001000</v>
      </c>
      <c r="N235" s="47" t="str">
        <f t="shared" si="3"/>
        <v>BARRANCABERMEJA</v>
      </c>
    </row>
    <row r="236" spans="1:14" hidden="1">
      <c r="A236" s="47" t="s">
        <v>678</v>
      </c>
      <c r="B236" s="46" t="s">
        <v>678</v>
      </c>
      <c r="C236" s="56" t="s">
        <v>2095</v>
      </c>
      <c r="D236" s="47" t="s">
        <v>777</v>
      </c>
      <c r="E236" s="57" t="s">
        <v>1624</v>
      </c>
      <c r="F236" s="66" t="s">
        <v>196</v>
      </c>
      <c r="G236" s="66" t="s">
        <v>71</v>
      </c>
      <c r="I236" s="58" t="s">
        <v>2096</v>
      </c>
      <c r="J236" s="50" t="str">
        <f>IFERROR(VLOOKUP(F236,'Ciudad tablero'!A:B,2,0),0)</f>
        <v>FUSAGASUGA CUNDINAMARCA</v>
      </c>
      <c r="K236" s="50">
        <f>IFERROR(VLOOKUP(J236,'Ciudad tablero'!B:C,2,0),0)</f>
        <v>25290000</v>
      </c>
      <c r="L236" s="50" t="str">
        <f>IFERROR(VLOOKUP(G236,'Ciudad tablero'!A:B,2,0),0)</f>
        <v>BOGOTA BOGOTA D. C.</v>
      </c>
      <c r="M236" s="50">
        <f>IFERROR(VLOOKUP(L236,'Ciudad tablero'!B:C,2,0),0)</f>
        <v>11001000</v>
      </c>
      <c r="N236" s="47" t="str">
        <f t="shared" si="3"/>
        <v>FUSAGASUGA</v>
      </c>
    </row>
    <row r="237" spans="1:14" hidden="1">
      <c r="A237" s="47" t="s">
        <v>2097</v>
      </c>
      <c r="B237" s="46" t="s">
        <v>2097</v>
      </c>
      <c r="C237" s="56" t="s">
        <v>2098</v>
      </c>
      <c r="D237" s="47" t="s">
        <v>777</v>
      </c>
      <c r="E237" s="57" t="s">
        <v>297</v>
      </c>
      <c r="F237" s="66" t="s">
        <v>297</v>
      </c>
      <c r="G237" s="66" t="s">
        <v>252</v>
      </c>
      <c r="I237" s="58" t="s">
        <v>2099</v>
      </c>
      <c r="J237" s="50" t="str">
        <f>IFERROR(VLOOKUP(F237,'Ciudad tablero'!A:B,2,0),0)</f>
        <v>LERIDA TOLIMA</v>
      </c>
      <c r="K237" s="50">
        <f>IFERROR(VLOOKUP(J237,'Ciudad tablero'!B:C,2,0),0)</f>
        <v>73408000</v>
      </c>
      <c r="L237" s="50" t="str">
        <f>IFERROR(VLOOKUP(G237,'Ciudad tablero'!A:B,2,0),0)</f>
        <v>IBAGUE TOLIMA</v>
      </c>
      <c r="M237" s="50">
        <f>IFERROR(VLOOKUP(L237,'Ciudad tablero'!B:C,2,0),0)</f>
        <v>73001000</v>
      </c>
      <c r="N237" s="47" t="str">
        <f t="shared" si="3"/>
        <v>LERIDA</v>
      </c>
    </row>
    <row r="238" spans="1:14" hidden="1">
      <c r="A238" s="47" t="s">
        <v>791</v>
      </c>
      <c r="B238" s="46" t="s">
        <v>791</v>
      </c>
      <c r="C238" s="56" t="s">
        <v>2100</v>
      </c>
      <c r="D238" s="47" t="s">
        <v>777</v>
      </c>
      <c r="E238" s="57" t="s">
        <v>791</v>
      </c>
      <c r="F238" s="66" t="s">
        <v>309</v>
      </c>
      <c r="G238" s="66" t="s">
        <v>71</v>
      </c>
      <c r="I238" s="58" t="s">
        <v>2101</v>
      </c>
      <c r="J238" s="50" t="str">
        <f>IFERROR(VLOOKUP(F238,'Ciudad tablero'!A:B,2,0),0)</f>
        <v>MADRID CUNDINAMARCA</v>
      </c>
      <c r="K238" s="50">
        <f>IFERROR(VLOOKUP(J238,'Ciudad tablero'!B:C,2,0),0)</f>
        <v>25430000</v>
      </c>
      <c r="L238" s="50" t="str">
        <f>IFERROR(VLOOKUP(G238,'Ciudad tablero'!A:B,2,0),0)</f>
        <v>BOGOTA BOGOTA D. C.</v>
      </c>
      <c r="M238" s="50">
        <f>IFERROR(VLOOKUP(L238,'Ciudad tablero'!B:C,2,0),0)</f>
        <v>11001000</v>
      </c>
      <c r="N238" s="47" t="str">
        <f t="shared" si="3"/>
        <v>MADRID</v>
      </c>
    </row>
    <row r="239" spans="1:14" hidden="1">
      <c r="A239" s="47" t="s">
        <v>365</v>
      </c>
      <c r="B239" s="46" t="s">
        <v>365</v>
      </c>
      <c r="C239" s="56" t="s">
        <v>2102</v>
      </c>
      <c r="D239" s="47" t="s">
        <v>1578</v>
      </c>
      <c r="E239" s="57" t="s">
        <v>365</v>
      </c>
      <c r="F239" s="66" t="s">
        <v>365</v>
      </c>
      <c r="G239" s="66" t="s">
        <v>365</v>
      </c>
      <c r="I239" s="58" t="s">
        <v>2103</v>
      </c>
      <c r="J239" s="50" t="str">
        <f>IFERROR(VLOOKUP(F239,'Ciudad tablero'!A:B,2,0),0)</f>
        <v>PASTO NARINO</v>
      </c>
      <c r="K239" s="50">
        <f>IFERROR(VLOOKUP(J239,'Ciudad tablero'!B:C,2,0),0)</f>
        <v>52001000</v>
      </c>
      <c r="L239" s="50" t="str">
        <f>IFERROR(VLOOKUP(G239,'Ciudad tablero'!A:B,2,0),0)</f>
        <v>PASTO NARINO</v>
      </c>
      <c r="M239" s="50">
        <f>IFERROR(VLOOKUP(L239,'Ciudad tablero'!B:C,2,0),0)</f>
        <v>52001000</v>
      </c>
      <c r="N239" s="47" t="str">
        <f t="shared" si="3"/>
        <v>PASTO</v>
      </c>
    </row>
    <row r="240" spans="1:14" hidden="1">
      <c r="A240" s="47" t="s">
        <v>494</v>
      </c>
      <c r="B240" s="46" t="s">
        <v>494</v>
      </c>
      <c r="C240" s="56" t="s">
        <v>2104</v>
      </c>
      <c r="D240" s="47" t="s">
        <v>1057</v>
      </c>
      <c r="E240" s="57" t="s">
        <v>494</v>
      </c>
      <c r="F240" s="66" t="s">
        <v>494</v>
      </c>
      <c r="G240" s="66" t="s">
        <v>333</v>
      </c>
      <c r="I240" s="58" t="s">
        <v>2105</v>
      </c>
      <c r="J240" s="50" t="str">
        <f>IFERROR(VLOOKUP(F240,'Ciudad tablero'!A:B,2,0),0)</f>
        <v>SINCELEJO SUCRE</v>
      </c>
      <c r="K240" s="50">
        <f>IFERROR(VLOOKUP(J240,'Ciudad tablero'!B:C,2,0),0)</f>
        <v>70001000</v>
      </c>
      <c r="L240" s="50" t="str">
        <f>IFERROR(VLOOKUP(G240,'Ciudad tablero'!A:B,2,0),0)</f>
        <v>MONTERIA CORDOBA</v>
      </c>
      <c r="M240" s="50">
        <f>IFERROR(VLOOKUP(L240,'Ciudad tablero'!B:C,2,0),0)</f>
        <v>23001000</v>
      </c>
      <c r="N240" s="47" t="str">
        <f t="shared" si="3"/>
        <v>SINCELEJO</v>
      </c>
    </row>
    <row r="241" spans="1:14" hidden="1">
      <c r="A241" s="47" t="s">
        <v>888</v>
      </c>
      <c r="B241" s="46" t="s">
        <v>888</v>
      </c>
      <c r="C241" s="56" t="s">
        <v>2106</v>
      </c>
      <c r="D241" s="47" t="s">
        <v>724</v>
      </c>
      <c r="E241" s="57" t="s">
        <v>888</v>
      </c>
      <c r="F241" s="66" t="s">
        <v>576</v>
      </c>
      <c r="G241" s="66" t="s">
        <v>321</v>
      </c>
      <c r="I241" s="58" t="s">
        <v>2107</v>
      </c>
      <c r="J241" s="50" t="str">
        <f>IFERROR(VLOOKUP(F241,'Ciudad tablero'!A:B,2,0),0)</f>
        <v>YARUMAL ANTIOQUIA</v>
      </c>
      <c r="K241" s="50">
        <f>IFERROR(VLOOKUP(J241,'Ciudad tablero'!B:C,2,0),0)</f>
        <v>5887000</v>
      </c>
      <c r="L241" s="50" t="str">
        <f>IFERROR(VLOOKUP(G241,'Ciudad tablero'!A:B,2,0),0)</f>
        <v>MEDELLIN ANTIOQUIA</v>
      </c>
      <c r="M241" s="50">
        <f>IFERROR(VLOOKUP(L241,'Ciudad tablero'!B:C,2,0),0)</f>
        <v>5001000</v>
      </c>
      <c r="N241" s="47" t="str">
        <f t="shared" si="3"/>
        <v>YARUMAL</v>
      </c>
    </row>
    <row r="242" spans="1:14" hidden="1">
      <c r="A242" s="47" t="s">
        <v>883</v>
      </c>
      <c r="B242" s="46" t="s">
        <v>883</v>
      </c>
      <c r="C242" s="56" t="s">
        <v>2108</v>
      </c>
      <c r="D242" s="47" t="s">
        <v>1578</v>
      </c>
      <c r="E242" s="57" t="s">
        <v>293</v>
      </c>
      <c r="F242" s="66" t="s">
        <v>293</v>
      </c>
      <c r="G242" s="66" t="s">
        <v>371</v>
      </c>
      <c r="I242" s="58" t="s">
        <v>2109</v>
      </c>
      <c r="J242" s="50" t="str">
        <f>IFERROR(VLOOKUP(F242,'Ciudad tablero'!A:B,2,0),0)</f>
        <v>LA VIRGINIA RISARALDA</v>
      </c>
      <c r="K242" s="50">
        <f>IFERROR(VLOOKUP(J242,'Ciudad tablero'!B:C,2,0),0)</f>
        <v>66400000</v>
      </c>
      <c r="L242" s="50" t="str">
        <f>IFERROR(VLOOKUP(G242,'Ciudad tablero'!A:B,2,0),0)</f>
        <v>PEREIRA RISARALDA</v>
      </c>
      <c r="M242" s="50">
        <f>IFERROR(VLOOKUP(L242,'Ciudad tablero'!B:C,2,0),0)</f>
        <v>66001000</v>
      </c>
      <c r="N242" s="47" t="str">
        <f t="shared" si="3"/>
        <v>LA VIRGINIA</v>
      </c>
    </row>
    <row r="243" spans="1:14" hidden="1">
      <c r="A243" s="47" t="s">
        <v>578</v>
      </c>
      <c r="B243" s="46" t="s">
        <v>578</v>
      </c>
      <c r="C243" s="56" t="s">
        <v>2110</v>
      </c>
      <c r="D243" s="47" t="s">
        <v>777</v>
      </c>
      <c r="E243" s="57" t="s">
        <v>578</v>
      </c>
      <c r="F243" s="66" t="s">
        <v>578</v>
      </c>
      <c r="G243" s="66" t="s">
        <v>579</v>
      </c>
      <c r="I243" s="58" t="s">
        <v>2111</v>
      </c>
      <c r="J243" s="50" t="str">
        <f>IFERROR(VLOOKUP(F243,'Ciudad tablero'!A:B,2,0),0)</f>
        <v>YOPAL CASANARE</v>
      </c>
      <c r="K243" s="50">
        <f>IFERROR(VLOOKUP(J243,'Ciudad tablero'!B:C,2,0),0)</f>
        <v>85001000</v>
      </c>
      <c r="L243" s="50" t="str">
        <f>IFERROR(VLOOKUP(G243,'Ciudad tablero'!A:B,2,0),0)</f>
        <v>YOPAL</v>
      </c>
      <c r="M243" s="50">
        <f>IFERROR(VLOOKUP(L243,'Ciudad tablero'!B:C,2,0),0)</f>
        <v>85001000</v>
      </c>
      <c r="N243" s="47" t="str">
        <f t="shared" si="3"/>
        <v>YOPAL</v>
      </c>
    </row>
    <row r="244" spans="1:14" hidden="1">
      <c r="A244" s="47" t="s">
        <v>742</v>
      </c>
      <c r="B244" s="46" t="s">
        <v>742</v>
      </c>
      <c r="C244" s="56" t="s">
        <v>2112</v>
      </c>
      <c r="D244" s="47" t="s">
        <v>1057</v>
      </c>
      <c r="E244" s="57" t="s">
        <v>742</v>
      </c>
      <c r="F244" s="66" t="s">
        <v>112</v>
      </c>
      <c r="G244" s="66" t="s">
        <v>333</v>
      </c>
      <c r="I244" s="58" t="s">
        <v>2113</v>
      </c>
      <c r="J244" s="50" t="str">
        <f>IFERROR(VLOOKUP(F244,'Ciudad tablero'!A:B,2,0),0)</f>
        <v>CAUCASIA ANTIOQUIA</v>
      </c>
      <c r="K244" s="50">
        <f>IFERROR(VLOOKUP(J244,'Ciudad tablero'!B:C,2,0),0)</f>
        <v>5154000</v>
      </c>
      <c r="L244" s="50" t="str">
        <f>IFERROR(VLOOKUP(G244,'Ciudad tablero'!A:B,2,0),0)</f>
        <v>MONTERIA CORDOBA</v>
      </c>
      <c r="M244" s="50">
        <f>IFERROR(VLOOKUP(L244,'Ciudad tablero'!B:C,2,0),0)</f>
        <v>23001000</v>
      </c>
      <c r="N244" s="47" t="str">
        <f t="shared" si="3"/>
        <v>CAUCASIA</v>
      </c>
    </row>
    <row r="245" spans="1:14" hidden="1">
      <c r="A245" s="47" t="s">
        <v>848</v>
      </c>
      <c r="B245" s="46" t="str">
        <f>A245</f>
        <v>CIPLATS</v>
      </c>
      <c r="C245" s="56" t="s">
        <v>2114</v>
      </c>
      <c r="D245" s="47" t="s">
        <v>777</v>
      </c>
      <c r="E245" s="57" t="s">
        <v>798</v>
      </c>
      <c r="F245" s="66" t="s">
        <v>71</v>
      </c>
      <c r="G245" s="66" t="s">
        <v>71</v>
      </c>
      <c r="I245" s="58" t="s">
        <v>2115</v>
      </c>
      <c r="J245" s="50" t="str">
        <f>IFERROR(VLOOKUP(F245,'Ciudad tablero'!A:B,2,0),0)</f>
        <v>BOGOTA BOGOTA D. C.</v>
      </c>
      <c r="K245" s="50">
        <f>IFERROR(VLOOKUP(J245,'Ciudad tablero'!B:C,2,0),0)</f>
        <v>11001000</v>
      </c>
      <c r="L245" s="50" t="str">
        <f>IFERROR(VLOOKUP(G245,'Ciudad tablero'!A:B,2,0),0)</f>
        <v>BOGOTA BOGOTA D. C.</v>
      </c>
      <c r="M245" s="50">
        <f>IFERROR(VLOOKUP(L245,'Ciudad tablero'!B:C,2,0),0)</f>
        <v>11001000</v>
      </c>
      <c r="N245" s="47" t="str">
        <f t="shared" si="3"/>
        <v>CIPLATS</v>
      </c>
    </row>
    <row r="246" spans="1:14" hidden="1">
      <c r="A246" s="47" t="s">
        <v>1047</v>
      </c>
      <c r="B246" s="46" t="s">
        <v>2116</v>
      </c>
      <c r="C246" s="56" t="s">
        <v>2117</v>
      </c>
      <c r="D246" s="47" t="s">
        <v>777</v>
      </c>
      <c r="E246" s="57" t="s">
        <v>798</v>
      </c>
      <c r="F246" s="66" t="s">
        <v>194</v>
      </c>
      <c r="G246" s="66" t="s">
        <v>71</v>
      </c>
      <c r="I246" s="58" t="s">
        <v>2118</v>
      </c>
      <c r="J246" s="50" t="str">
        <f>IFERROR(VLOOKUP(F246,'Ciudad tablero'!A:B,2,0),0)</f>
        <v>FUNZA CUNDINAMARCA</v>
      </c>
      <c r="K246" s="50">
        <f>IFERROR(VLOOKUP(J246,'Ciudad tablero'!B:C,2,0),0)</f>
        <v>25286000</v>
      </c>
      <c r="L246" s="50" t="str">
        <f>IFERROR(VLOOKUP(G246,'Ciudad tablero'!A:B,2,0),0)</f>
        <v>BOGOTA BOGOTA D. C.</v>
      </c>
      <c r="M246" s="50">
        <f>IFERROR(VLOOKUP(L246,'Ciudad tablero'!B:C,2,0),0)</f>
        <v>11001000</v>
      </c>
      <c r="N246" s="47" t="str">
        <f t="shared" si="3"/>
        <v>IDEPLAST</v>
      </c>
    </row>
    <row r="247" spans="1:14" hidden="1">
      <c r="A247" s="47" t="s">
        <v>846</v>
      </c>
      <c r="B247" s="46" t="s">
        <v>846</v>
      </c>
      <c r="C247" s="56" t="s">
        <v>2119</v>
      </c>
      <c r="D247" s="47" t="s">
        <v>1582</v>
      </c>
      <c r="E247" s="57" t="s">
        <v>143</v>
      </c>
      <c r="F247" s="66" t="s">
        <v>143</v>
      </c>
      <c r="G247" s="66" t="s">
        <v>144</v>
      </c>
      <c r="I247" s="58" t="s">
        <v>2120</v>
      </c>
      <c r="J247" s="50" t="str">
        <f>IFERROR(VLOOKUP(F247,'Ciudad tablero'!A:B,2,0),0)</f>
        <v>CUCUTA NORTE DE SANTANDER</v>
      </c>
      <c r="K247" s="50">
        <f>IFERROR(VLOOKUP(J247,'Ciudad tablero'!B:C,2,0),0)</f>
        <v>54001000</v>
      </c>
      <c r="L247" s="50" t="str">
        <f>IFERROR(VLOOKUP(G247,'Ciudad tablero'!A:B,2,0),0)</f>
        <v>CÚCUTA</v>
      </c>
      <c r="M247" s="50">
        <f>IFERROR(VLOOKUP(L247,'Ciudad tablero'!B:C,2,0),0)</f>
        <v>54001000</v>
      </c>
      <c r="N247" s="47" t="str">
        <f t="shared" si="3"/>
        <v>PUNTO DE EXPORTACION CUCUTA</v>
      </c>
    </row>
    <row r="248" spans="1:14" hidden="1">
      <c r="A248" s="47" t="s">
        <v>820</v>
      </c>
      <c r="B248" s="46" t="s">
        <v>820</v>
      </c>
      <c r="C248" s="56" t="s">
        <v>2121</v>
      </c>
      <c r="D248" s="47" t="s">
        <v>777</v>
      </c>
      <c r="E248" s="57" t="s">
        <v>820</v>
      </c>
      <c r="F248" s="66" t="s">
        <v>2122</v>
      </c>
      <c r="G248" s="66" t="s">
        <v>252</v>
      </c>
      <c r="I248" s="58" t="s">
        <v>2123</v>
      </c>
      <c r="J248" s="50">
        <f>IFERROR(VLOOKUP(F248,'Ciudad tablero'!A:B,2,0),0)</f>
        <v>0</v>
      </c>
      <c r="K248" s="50">
        <f>IFERROR(VLOOKUP(J248,'Ciudad tablero'!B:C,2,0),0)</f>
        <v>0</v>
      </c>
      <c r="L248" s="50" t="str">
        <f>IFERROR(VLOOKUP(G248,'Ciudad tablero'!A:B,2,0),0)</f>
        <v>IBAGUE TOLIMA</v>
      </c>
      <c r="M248" s="50">
        <f>IFERROR(VLOOKUP(L248,'Ciudad tablero'!B:C,2,0),0)</f>
        <v>73001000</v>
      </c>
      <c r="N248" s="47" t="str">
        <f t="shared" si="3"/>
        <v>CHICORAL</v>
      </c>
    </row>
    <row r="249" spans="1:14" hidden="1">
      <c r="A249" s="73" t="s">
        <v>878</v>
      </c>
      <c r="B249" s="74" t="s">
        <v>878</v>
      </c>
      <c r="C249" s="76" t="s">
        <v>2124</v>
      </c>
      <c r="D249" s="73" t="s">
        <v>724</v>
      </c>
      <c r="E249" s="77" t="s">
        <v>888</v>
      </c>
      <c r="F249" s="66" t="s">
        <v>576</v>
      </c>
      <c r="G249" s="66" t="s">
        <v>321</v>
      </c>
      <c r="I249" s="58" t="s">
        <v>2125</v>
      </c>
      <c r="J249" s="50" t="str">
        <f>IFERROR(VLOOKUP(F249,'Ciudad tablero'!A:B,2,0),0)</f>
        <v>YARUMAL ANTIOQUIA</v>
      </c>
      <c r="K249" s="50">
        <f>IFERROR(VLOOKUP(J249,'Ciudad tablero'!B:C,2,0),0)</f>
        <v>5887000</v>
      </c>
      <c r="L249" s="50" t="str">
        <f>IFERROR(VLOOKUP(G249,'Ciudad tablero'!A:B,2,0),0)</f>
        <v>MEDELLIN ANTIOQUIA</v>
      </c>
      <c r="M249" s="50">
        <f>IFERROR(VLOOKUP(L249,'Ciudad tablero'!B:C,2,0),0)</f>
        <v>5001000</v>
      </c>
      <c r="N249" s="47" t="str">
        <f t="shared" si="3"/>
        <v>NUCLEOS DE MADERA</v>
      </c>
    </row>
    <row r="250" spans="1:14" hidden="1">
      <c r="A250" s="47" t="s">
        <v>83</v>
      </c>
      <c r="B250" s="46" t="s">
        <v>83</v>
      </c>
      <c r="C250" s="56" t="s">
        <v>2126</v>
      </c>
      <c r="D250" s="47" t="s">
        <v>1578</v>
      </c>
      <c r="E250" s="57" t="s">
        <v>83</v>
      </c>
      <c r="F250" s="66" t="s">
        <v>217</v>
      </c>
      <c r="G250" s="66" t="s">
        <v>95</v>
      </c>
      <c r="I250" s="58" t="s">
        <v>2127</v>
      </c>
      <c r="J250" s="50" t="str">
        <f>IFERROR(VLOOKUP(F250,'Ciudad tablero'!A:B,2,0),0)</f>
        <v>GUADALAJARA DE BUGA VALLE DEL CAUCA</v>
      </c>
      <c r="K250" s="50">
        <f>IFERROR(VLOOKUP(J250,'Ciudad tablero'!B:C,2,0),0)</f>
        <v>76111000</v>
      </c>
      <c r="L250" s="50" t="str">
        <f>IFERROR(VLOOKUP(G250,'Ciudad tablero'!A:B,2,0),0)</f>
        <v>CALI VALLE DEL CAUCA</v>
      </c>
      <c r="M250" s="50">
        <f>IFERROR(VLOOKUP(L250,'Ciudad tablero'!B:C,2,0),0)</f>
        <v>76001000</v>
      </c>
      <c r="N250" s="47" t="str">
        <f t="shared" si="3"/>
        <v>BUGA</v>
      </c>
    </row>
    <row r="251" spans="1:14" hidden="1">
      <c r="A251" s="47" t="s">
        <v>956</v>
      </c>
      <c r="B251" s="46" t="s">
        <v>956</v>
      </c>
      <c r="C251" s="56" t="s">
        <v>2128</v>
      </c>
      <c r="D251" s="47" t="s">
        <v>1578</v>
      </c>
      <c r="E251" s="57" t="s">
        <v>95</v>
      </c>
      <c r="F251" s="66" t="s">
        <v>95</v>
      </c>
      <c r="G251" s="66" t="s">
        <v>95</v>
      </c>
      <c r="I251" s="58" t="s">
        <v>2129</v>
      </c>
      <c r="J251" s="50" t="str">
        <f>IFERROR(VLOOKUP(F251,'Ciudad tablero'!A:B,2,0),0)</f>
        <v>CALI VALLE DEL CAUCA</v>
      </c>
      <c r="K251" s="50">
        <f>IFERROR(VLOOKUP(J251,'Ciudad tablero'!B:C,2,0),0)</f>
        <v>76001000</v>
      </c>
      <c r="L251" s="50" t="str">
        <f>IFERROR(VLOOKUP(G251,'Ciudad tablero'!A:B,2,0),0)</f>
        <v>CALI VALLE DEL CAUCA</v>
      </c>
      <c r="M251" s="50">
        <f>IFERROR(VLOOKUP(L251,'Ciudad tablero'!B:C,2,0),0)</f>
        <v>76001000</v>
      </c>
      <c r="N251" s="47" t="str">
        <f t="shared" si="3"/>
        <v>CERVECERIA DEL VALLE</v>
      </c>
    </row>
    <row r="252" spans="1:14" hidden="1">
      <c r="A252" s="47" t="s">
        <v>811</v>
      </c>
      <c r="B252" s="46" t="s">
        <v>961</v>
      </c>
      <c r="C252" s="56" t="s">
        <v>2130</v>
      </c>
      <c r="D252" s="47" t="s">
        <v>777</v>
      </c>
      <c r="E252" s="57" t="s">
        <v>798</v>
      </c>
      <c r="F252" s="66" t="s">
        <v>194</v>
      </c>
      <c r="G252" s="66" t="s">
        <v>71</v>
      </c>
      <c r="I252" s="58" t="s">
        <v>2131</v>
      </c>
      <c r="J252" s="50" t="str">
        <f>IFERROR(VLOOKUP(F252,'Ciudad tablero'!A:B,2,0),0)</f>
        <v>FUNZA CUNDINAMARCA</v>
      </c>
      <c r="K252" s="50">
        <f>IFERROR(VLOOKUP(J252,'Ciudad tablero'!B:C,2,0),0)</f>
        <v>25286000</v>
      </c>
      <c r="L252" s="50" t="str">
        <f>IFERROR(VLOOKUP(G252,'Ciudad tablero'!A:B,2,0),0)</f>
        <v>BOGOTA BOGOTA D. C.</v>
      </c>
      <c r="M252" s="50">
        <f>IFERROR(VLOOKUP(L252,'Ciudad tablero'!B:C,2,0),0)</f>
        <v>11001000</v>
      </c>
      <c r="N252" s="47" t="str">
        <f t="shared" si="3"/>
        <v>CELTA FUNZA</v>
      </c>
    </row>
    <row r="253" spans="1:14" hidden="1">
      <c r="A253" s="47" t="s">
        <v>386</v>
      </c>
      <c r="B253" s="46" t="s">
        <v>386</v>
      </c>
      <c r="C253" s="56" t="s">
        <v>2132</v>
      </c>
      <c r="D253" s="47" t="s">
        <v>1578</v>
      </c>
      <c r="E253" s="57" t="s">
        <v>1662</v>
      </c>
      <c r="F253" s="66" t="s">
        <v>386</v>
      </c>
      <c r="G253" s="66" t="s">
        <v>95</v>
      </c>
      <c r="I253" s="58" t="s">
        <v>2133</v>
      </c>
      <c r="J253" s="50" t="str">
        <f>IFERROR(VLOOKUP(F253,'Ciudad tablero'!A:B,2,0),0)</f>
        <v>POPAYAN CAUCA</v>
      </c>
      <c r="K253" s="50">
        <f>IFERROR(VLOOKUP(J253,'Ciudad tablero'!B:C,2,0),0)</f>
        <v>19001000</v>
      </c>
      <c r="L253" s="50" t="str">
        <f>IFERROR(VLOOKUP(G253,'Ciudad tablero'!A:B,2,0),0)</f>
        <v>CALI VALLE DEL CAUCA</v>
      </c>
      <c r="M253" s="50">
        <f>IFERROR(VLOOKUP(L253,'Ciudad tablero'!B:C,2,0),0)</f>
        <v>76001000</v>
      </c>
      <c r="N253" s="47" t="str">
        <f t="shared" si="3"/>
        <v>POPAYAN</v>
      </c>
    </row>
    <row r="254" spans="1:14" hidden="1">
      <c r="A254" s="47" t="s">
        <v>759</v>
      </c>
      <c r="B254" s="46" t="s">
        <v>759</v>
      </c>
      <c r="C254" s="56" t="s">
        <v>2134</v>
      </c>
      <c r="D254" s="47" t="s">
        <v>777</v>
      </c>
      <c r="E254" s="57" t="s">
        <v>798</v>
      </c>
      <c r="F254" s="66" t="s">
        <v>71</v>
      </c>
      <c r="G254" s="66" t="s">
        <v>71</v>
      </c>
      <c r="I254" s="58" t="s">
        <v>759</v>
      </c>
      <c r="J254" s="50" t="str">
        <f>IFERROR(VLOOKUP(F254,'Ciudad tablero'!A:B,2,0),0)</f>
        <v>BOGOTA BOGOTA D. C.</v>
      </c>
      <c r="K254" s="50">
        <f>IFERROR(VLOOKUP(J254,'Ciudad tablero'!B:C,2,0),0)</f>
        <v>11001000</v>
      </c>
      <c r="L254" s="50" t="str">
        <f>IFERROR(VLOOKUP(G254,'Ciudad tablero'!A:B,2,0),0)</f>
        <v>BOGOTA BOGOTA D. C.</v>
      </c>
      <c r="M254" s="50">
        <f>IFERROR(VLOOKUP(L254,'Ciudad tablero'!B:C,2,0),0)</f>
        <v>11001000</v>
      </c>
      <c r="N254" s="47" t="str">
        <f t="shared" si="3"/>
        <v>DIPSA</v>
      </c>
    </row>
    <row r="255" spans="1:14" hidden="1">
      <c r="A255" s="47" t="s">
        <v>1204</v>
      </c>
      <c r="B255" s="46" t="s">
        <v>1204</v>
      </c>
      <c r="C255" s="56" t="s">
        <v>2135</v>
      </c>
      <c r="D255" s="47" t="s">
        <v>1578</v>
      </c>
      <c r="E255" s="57" t="s">
        <v>371</v>
      </c>
      <c r="F255" s="66" t="s">
        <v>371</v>
      </c>
      <c r="G255" s="66" t="s">
        <v>371</v>
      </c>
      <c r="I255" s="58" t="s">
        <v>2136</v>
      </c>
      <c r="J255" s="50" t="str">
        <f>IFERROR(VLOOKUP(F255,'Ciudad tablero'!A:B,2,0),0)</f>
        <v>PEREIRA RISARALDA</v>
      </c>
      <c r="K255" s="50">
        <f>IFERROR(VLOOKUP(J255,'Ciudad tablero'!B:C,2,0),0)</f>
        <v>66001000</v>
      </c>
      <c r="L255" s="50" t="str">
        <f>IFERROR(VLOOKUP(G255,'Ciudad tablero'!A:B,2,0),0)</f>
        <v>PEREIRA RISARALDA</v>
      </c>
      <c r="M255" s="50">
        <f>IFERROR(VLOOKUP(L255,'Ciudad tablero'!B:C,2,0),0)</f>
        <v>66001000</v>
      </c>
      <c r="N255" s="47" t="str">
        <f t="shared" si="3"/>
        <v>ERCOL PEREIRA</v>
      </c>
    </row>
    <row r="256" spans="1:14" hidden="1">
      <c r="A256" s="47" t="s">
        <v>829</v>
      </c>
      <c r="B256" s="46" t="s">
        <v>829</v>
      </c>
      <c r="C256" s="56" t="s">
        <v>2137</v>
      </c>
      <c r="D256" s="47" t="s">
        <v>777</v>
      </c>
      <c r="E256" s="57" t="s">
        <v>798</v>
      </c>
      <c r="F256" s="66" t="s">
        <v>71</v>
      </c>
      <c r="G256" s="66" t="s">
        <v>71</v>
      </c>
      <c r="I256" s="58" t="s">
        <v>2138</v>
      </c>
      <c r="J256" s="50" t="str">
        <f>IFERROR(VLOOKUP(F256,'Ciudad tablero'!A:B,2,0),0)</f>
        <v>BOGOTA BOGOTA D. C.</v>
      </c>
      <c r="K256" s="50">
        <f>IFERROR(VLOOKUP(J256,'Ciudad tablero'!B:C,2,0),0)</f>
        <v>11001000</v>
      </c>
      <c r="L256" s="50" t="str">
        <f>IFERROR(VLOOKUP(G256,'Ciudad tablero'!A:B,2,0),0)</f>
        <v>BOGOTA BOGOTA D. C.</v>
      </c>
      <c r="M256" s="50">
        <f>IFERROR(VLOOKUP(L256,'Ciudad tablero'!B:C,2,0),0)</f>
        <v>11001000</v>
      </c>
      <c r="N256" s="47" t="str">
        <f t="shared" si="3"/>
        <v>ERCOL BOGOTA</v>
      </c>
    </row>
    <row r="257" spans="1:14" hidden="1">
      <c r="A257" s="47" t="s">
        <v>183</v>
      </c>
      <c r="B257" s="46" t="s">
        <v>183</v>
      </c>
      <c r="C257" s="56" t="s">
        <v>2139</v>
      </c>
      <c r="D257" s="47" t="s">
        <v>777</v>
      </c>
      <c r="E257" s="57" t="s">
        <v>183</v>
      </c>
      <c r="F257" s="66" t="s">
        <v>183</v>
      </c>
      <c r="G257" s="66" t="s">
        <v>340</v>
      </c>
      <c r="I257" s="58" t="s">
        <v>2140</v>
      </c>
      <c r="J257" s="50" t="str">
        <f>IFERROR(VLOOKUP(F257,'Ciudad tablero'!A:B,2,0),0)</f>
        <v>FLORENCIA CAQUETA</v>
      </c>
      <c r="K257" s="50">
        <f>IFERROR(VLOOKUP(J257,'Ciudad tablero'!B:C,2,0),0)</f>
        <v>18001000</v>
      </c>
      <c r="L257" s="50" t="str">
        <f>IFERROR(VLOOKUP(G257,'Ciudad tablero'!A:B,2,0),0)</f>
        <v>NEIVA HUILA</v>
      </c>
      <c r="M257" s="50">
        <f>IFERROR(VLOOKUP(L257,'Ciudad tablero'!B:C,2,0),0)</f>
        <v>41001000</v>
      </c>
      <c r="N257" s="47" t="str">
        <f t="shared" si="3"/>
        <v>FLORENCIA</v>
      </c>
    </row>
    <row r="258" spans="1:14" hidden="1">
      <c r="A258" s="47" t="s">
        <v>941</v>
      </c>
      <c r="B258" s="46" t="s">
        <v>941</v>
      </c>
      <c r="C258" s="56" t="s">
        <v>2141</v>
      </c>
      <c r="D258" s="47" t="s">
        <v>1578</v>
      </c>
      <c r="E258" s="57" t="s">
        <v>941</v>
      </c>
      <c r="F258" s="66" t="s">
        <v>258</v>
      </c>
      <c r="G258" s="66" t="s">
        <v>95</v>
      </c>
      <c r="I258" s="58" t="s">
        <v>2142</v>
      </c>
      <c r="J258" s="50" t="str">
        <f>IFERROR(VLOOKUP(F258,'Ciudad tablero'!A:B,2,0),0)</f>
        <v>JAMUNDI VALLE DEL CAUCA</v>
      </c>
      <c r="K258" s="50">
        <f>IFERROR(VLOOKUP(J258,'Ciudad tablero'!B:C,2,0),0)</f>
        <v>76364000</v>
      </c>
      <c r="L258" s="50" t="str">
        <f>IFERROR(VLOOKUP(G258,'Ciudad tablero'!A:B,2,0),0)</f>
        <v>CALI VALLE DEL CAUCA</v>
      </c>
      <c r="M258" s="50">
        <f>IFERROR(VLOOKUP(L258,'Ciudad tablero'!B:C,2,0),0)</f>
        <v>76001000</v>
      </c>
      <c r="N258" s="47" t="str">
        <f t="shared" si="3"/>
        <v>JAMUNDÍ</v>
      </c>
    </row>
    <row r="259" spans="1:14" hidden="1">
      <c r="A259" s="47" t="s">
        <v>795</v>
      </c>
      <c r="B259" s="46" t="s">
        <v>795</v>
      </c>
      <c r="C259" s="56" t="s">
        <v>2143</v>
      </c>
      <c r="D259" s="47" t="s">
        <v>777</v>
      </c>
      <c r="E259" s="57" t="s">
        <v>798</v>
      </c>
      <c r="F259" s="66" t="s">
        <v>71</v>
      </c>
      <c r="G259" s="66" t="s">
        <v>71</v>
      </c>
      <c r="I259" s="58" t="s">
        <v>2144</v>
      </c>
      <c r="J259" s="50" t="str">
        <f>IFERROR(VLOOKUP(F259,'Ciudad tablero'!A:B,2,0),0)</f>
        <v>BOGOTA BOGOTA D. C.</v>
      </c>
      <c r="K259" s="50">
        <f>IFERROR(VLOOKUP(J259,'Ciudad tablero'!B:C,2,0),0)</f>
        <v>11001000</v>
      </c>
      <c r="L259" s="50" t="str">
        <f>IFERROR(VLOOKUP(G259,'Ciudad tablero'!A:B,2,0),0)</f>
        <v>BOGOTA BOGOTA D. C.</v>
      </c>
      <c r="M259" s="50">
        <f>IFERROR(VLOOKUP(L259,'Ciudad tablero'!B:C,2,0),0)</f>
        <v>11001000</v>
      </c>
      <c r="N259" s="47" t="str">
        <f t="shared" ref="N259:N322" si="4">+A259</f>
        <v>CEDI MONTEVIDEO</v>
      </c>
    </row>
    <row r="260" spans="1:14" hidden="1">
      <c r="A260" s="47" t="s">
        <v>925</v>
      </c>
      <c r="B260" s="46" t="s">
        <v>925</v>
      </c>
      <c r="C260" s="56" t="s">
        <v>2145</v>
      </c>
      <c r="D260" s="47" t="s">
        <v>777</v>
      </c>
      <c r="E260" s="57" t="s">
        <v>788</v>
      </c>
      <c r="F260" s="66" t="s">
        <v>424</v>
      </c>
      <c r="G260" s="66" t="s">
        <v>321</v>
      </c>
      <c r="I260" s="58" t="s">
        <v>2146</v>
      </c>
      <c r="J260" s="50" t="str">
        <f>IFERROR(VLOOKUP(F260,'Ciudad tablero'!A:B,2,0),0)</f>
        <v>RIONEGRO ANTIOQUIA</v>
      </c>
      <c r="K260" s="50">
        <f>IFERROR(VLOOKUP(J260,'Ciudad tablero'!B:C,2,0),0)</f>
        <v>5615000</v>
      </c>
      <c r="L260" s="50" t="str">
        <f>IFERROR(VLOOKUP(G260,'Ciudad tablero'!A:B,2,0),0)</f>
        <v>MEDELLIN ANTIOQUIA</v>
      </c>
      <c r="M260" s="50">
        <f>IFERROR(VLOOKUP(L260,'Ciudad tablero'!B:C,2,0),0)</f>
        <v>5001000</v>
      </c>
      <c r="N260" s="47" t="str">
        <f t="shared" si="4"/>
        <v>SPRON</v>
      </c>
    </row>
    <row r="261" spans="1:14" hidden="1">
      <c r="A261" s="47" t="s">
        <v>923</v>
      </c>
      <c r="B261" s="46" t="s">
        <v>923</v>
      </c>
      <c r="C261" s="56" t="s">
        <v>2147</v>
      </c>
      <c r="D261" s="47" t="s">
        <v>777</v>
      </c>
      <c r="E261" s="57" t="s">
        <v>647</v>
      </c>
      <c r="F261" s="66" t="s">
        <v>528</v>
      </c>
      <c r="G261" s="66" t="s">
        <v>71</v>
      </c>
      <c r="I261" s="58" t="s">
        <v>2148</v>
      </c>
      <c r="J261" s="50" t="str">
        <f>IFERROR(VLOOKUP(F261,'Ciudad tablero'!A:B,2,0),0)</f>
        <v>TOCANCIPA CUNDINAMARCA</v>
      </c>
      <c r="K261" s="50">
        <f>IFERROR(VLOOKUP(J261,'Ciudad tablero'!B:C,2,0),0)</f>
        <v>25817000</v>
      </c>
      <c r="L261" s="50" t="str">
        <f>IFERROR(VLOOKUP(G261,'Ciudad tablero'!A:B,2,0),0)</f>
        <v>BOGOTA BOGOTA D. C.</v>
      </c>
      <c r="M261" s="50">
        <f>IFERROR(VLOOKUP(L261,'Ciudad tablero'!B:C,2,0),0)</f>
        <v>11001000</v>
      </c>
      <c r="N261" s="47" t="str">
        <f t="shared" si="4"/>
        <v>SEDIAL</v>
      </c>
    </row>
    <row r="262" spans="1:14" hidden="1">
      <c r="A262" s="47" t="s">
        <v>638</v>
      </c>
      <c r="B262" s="46" t="s">
        <v>638</v>
      </c>
      <c r="C262" s="56" t="s">
        <v>2149</v>
      </c>
      <c r="D262" s="47" t="s">
        <v>777</v>
      </c>
      <c r="E262" s="57" t="s">
        <v>891</v>
      </c>
      <c r="F262" s="66" t="s">
        <v>319</v>
      </c>
      <c r="G262" s="66" t="s">
        <v>252</v>
      </c>
      <c r="I262" s="58" t="s">
        <v>2150</v>
      </c>
      <c r="J262" s="50" t="str">
        <f>IFERROR(VLOOKUP(F262,'Ciudad tablero'!A:B,2,0),0)</f>
        <v>MARIQUITA TOLIMA</v>
      </c>
      <c r="K262" s="50">
        <f>IFERROR(VLOOKUP(J262,'Ciudad tablero'!B:C,2,0),0)</f>
        <v>73443000</v>
      </c>
      <c r="L262" s="50" t="str">
        <f>IFERROR(VLOOKUP(G262,'Ciudad tablero'!A:B,2,0),0)</f>
        <v>IBAGUE TOLIMA</v>
      </c>
      <c r="M262" s="50">
        <f>IFERROR(VLOOKUP(L262,'Ciudad tablero'!B:C,2,0),0)</f>
        <v>73001000</v>
      </c>
      <c r="N262" s="47" t="str">
        <f t="shared" si="4"/>
        <v>GASEOSAS GLACIAL MARIQUITA</v>
      </c>
    </row>
    <row r="263" spans="1:14" hidden="1">
      <c r="A263" s="47" t="s">
        <v>885</v>
      </c>
      <c r="B263" s="46" t="s">
        <v>885</v>
      </c>
      <c r="C263" s="56" t="s">
        <v>2151</v>
      </c>
      <c r="D263" s="47" t="s">
        <v>1582</v>
      </c>
      <c r="E263" s="57" t="s">
        <v>885</v>
      </c>
      <c r="F263" s="66" t="s">
        <v>374</v>
      </c>
      <c r="G263" s="66" t="s">
        <v>78</v>
      </c>
      <c r="I263" s="58" t="s">
        <v>2152</v>
      </c>
      <c r="J263" s="50" t="str">
        <f>IFERROR(VLOOKUP(F263,'Ciudad tablero'!A:B,2,0),0)</f>
        <v>PIEDECUESTA SANTANDER</v>
      </c>
      <c r="K263" s="50">
        <f>IFERROR(VLOOKUP(J263,'Ciudad tablero'!B:C,2,0),0)</f>
        <v>68547000</v>
      </c>
      <c r="L263" s="50" t="str">
        <f>IFERROR(VLOOKUP(G263,'Ciudad tablero'!A:B,2,0),0)</f>
        <v>BUCARAMANGA SANTANDER</v>
      </c>
      <c r="M263" s="50">
        <f>IFERROR(VLOOKUP(L263,'Ciudad tablero'!B:C,2,0),0)</f>
        <v>68001000</v>
      </c>
      <c r="N263" s="47" t="str">
        <f t="shared" si="4"/>
        <v>PIEDECUESTA</v>
      </c>
    </row>
    <row r="264" spans="1:14" hidden="1">
      <c r="A264" s="47" t="s">
        <v>2153</v>
      </c>
      <c r="B264" s="46" t="s">
        <v>2153</v>
      </c>
      <c r="C264" s="56" t="s">
        <v>2154</v>
      </c>
      <c r="D264" s="47" t="s">
        <v>724</v>
      </c>
      <c r="E264" s="57" t="s">
        <v>898</v>
      </c>
      <c r="F264" s="66" t="s">
        <v>584</v>
      </c>
      <c r="G264" s="66" t="s">
        <v>585</v>
      </c>
      <c r="I264" s="58" t="s">
        <v>2155</v>
      </c>
      <c r="J264" s="50" t="str">
        <f>IFERROR(VLOOKUP(F264,'Ciudad tablero'!A:B,2,0),0)</f>
        <v>ZARAGOZA ANTIOQUIA</v>
      </c>
      <c r="K264" s="50">
        <f>IFERROR(VLOOKUP(J264,'Ciudad tablero'!B:C,2,0),0)</f>
        <v>5895000</v>
      </c>
      <c r="L264" s="50" t="str">
        <f>IFERROR(VLOOKUP(G264,'Ciudad tablero'!A:B,2,0),0)</f>
        <v>ZARAGOZA</v>
      </c>
      <c r="M264" s="50">
        <f>IFERROR(VLOOKUP(L264,'Ciudad tablero'!B:C,2,0),0)</f>
        <v>5895000</v>
      </c>
      <c r="N264" s="47" t="str">
        <f t="shared" si="4"/>
        <v>ZARAGOSA ANTIOQUIA</v>
      </c>
    </row>
    <row r="265" spans="1:14" hidden="1">
      <c r="A265" s="47" t="s">
        <v>926</v>
      </c>
      <c r="B265" s="46" t="s">
        <v>926</v>
      </c>
      <c r="C265" s="56" t="s">
        <v>2156</v>
      </c>
      <c r="D265" s="47" t="s">
        <v>724</v>
      </c>
      <c r="E265" s="57" t="s">
        <v>669</v>
      </c>
      <c r="F265" s="66" t="s">
        <v>244</v>
      </c>
      <c r="G265" s="66" t="s">
        <v>321</v>
      </c>
      <c r="I265" s="58" t="s">
        <v>2157</v>
      </c>
      <c r="J265" s="50" t="str">
        <f>IFERROR(VLOOKUP(F265,'Ciudad tablero'!A:B,2,0),0)</f>
        <v>GUARNE ANTIOQUIA</v>
      </c>
      <c r="K265" s="50">
        <f>IFERROR(VLOOKUP(J265,'Ciudad tablero'!B:C,2,0),0)</f>
        <v>5318000</v>
      </c>
      <c r="L265" s="50" t="str">
        <f>IFERROR(VLOOKUP(G265,'Ciudad tablero'!A:B,2,0),0)</f>
        <v>MEDELLIN ANTIOQUIA</v>
      </c>
      <c r="M265" s="50">
        <f>IFERROR(VLOOKUP(L265,'Ciudad tablero'!B:C,2,0),0)</f>
        <v>5001000</v>
      </c>
      <c r="N265" s="47" t="str">
        <f t="shared" si="4"/>
        <v>TACMO</v>
      </c>
    </row>
    <row r="266" spans="1:14" hidden="1">
      <c r="A266" s="47" t="s">
        <v>909</v>
      </c>
      <c r="B266" s="46" t="s">
        <v>909</v>
      </c>
      <c r="C266" s="56" t="s">
        <v>2158</v>
      </c>
      <c r="D266" s="47" t="s">
        <v>777</v>
      </c>
      <c r="E266" s="57" t="s">
        <v>941</v>
      </c>
      <c r="F266" s="66" t="s">
        <v>258</v>
      </c>
      <c r="G266" s="66" t="s">
        <v>95</v>
      </c>
      <c r="I266" s="58" t="s">
        <v>2159</v>
      </c>
      <c r="J266" s="50" t="str">
        <f>IFERROR(VLOOKUP(F266,'Ciudad tablero'!A:B,2,0),0)</f>
        <v>JAMUNDI VALLE DEL CAUCA</v>
      </c>
      <c r="K266" s="50">
        <f>IFERROR(VLOOKUP(J266,'Ciudad tablero'!B:C,2,0),0)</f>
        <v>76364000</v>
      </c>
      <c r="L266" s="50" t="str">
        <f>IFERROR(VLOOKUP(G266,'Ciudad tablero'!A:B,2,0),0)</f>
        <v>CALI VALLE DEL CAUCA</v>
      </c>
      <c r="M266" s="50">
        <f>IFERROR(VLOOKUP(L266,'Ciudad tablero'!B:C,2,0),0)</f>
        <v>76001000</v>
      </c>
      <c r="N266" s="47" t="str">
        <f t="shared" si="4"/>
        <v>ALOEXPRESS</v>
      </c>
    </row>
    <row r="267" spans="1:14" hidden="1">
      <c r="A267" s="47" t="s">
        <v>930</v>
      </c>
      <c r="B267" s="46" t="s">
        <v>1027</v>
      </c>
      <c r="C267" s="56" t="s">
        <v>2160</v>
      </c>
      <c r="D267" s="47" t="s">
        <v>724</v>
      </c>
      <c r="E267" s="57" t="s">
        <v>2161</v>
      </c>
      <c r="F267" s="66" t="s">
        <v>463</v>
      </c>
      <c r="G267" s="66" t="s">
        <v>321</v>
      </c>
      <c r="I267" s="58" t="s">
        <v>2162</v>
      </c>
      <c r="J267" s="50" t="str">
        <f>IFERROR(VLOOKUP(F267,'Ciudad tablero'!A:B,2,0),0)</f>
        <v>SAN PEDRO ANTIOQUIA</v>
      </c>
      <c r="K267" s="50">
        <f>IFERROR(VLOOKUP(J267,'Ciudad tablero'!B:C,2,0),0)</f>
        <v>5664000</v>
      </c>
      <c r="L267" s="50" t="str">
        <f>IFERROR(VLOOKUP(G267,'Ciudad tablero'!A:B,2,0),0)</f>
        <v>MEDELLIN ANTIOQUIA</v>
      </c>
      <c r="M267" s="50">
        <f>IFERROR(VLOOKUP(L267,'Ciudad tablero'!B:C,2,0),0)</f>
        <v>5001000</v>
      </c>
      <c r="N267" s="47" t="str">
        <f t="shared" si="4"/>
        <v>ASERRÍO GANGES CODEMACO SAN PEDRO DE LOS MILAGROS</v>
      </c>
    </row>
    <row r="268" spans="1:14" hidden="1">
      <c r="A268" s="47" t="s">
        <v>2163</v>
      </c>
      <c r="B268" s="46" t="s">
        <v>2163</v>
      </c>
      <c r="C268" s="56" t="s">
        <v>2164</v>
      </c>
      <c r="D268" s="47" t="s">
        <v>1057</v>
      </c>
      <c r="E268" s="57" t="s">
        <v>63</v>
      </c>
      <c r="F268" s="66" t="s">
        <v>63</v>
      </c>
      <c r="G268" s="66" t="s">
        <v>63</v>
      </c>
      <c r="I268" s="58" t="s">
        <v>2165</v>
      </c>
      <c r="J268" s="50" t="str">
        <f>IFERROR(VLOOKUP(F268,'Ciudad tablero'!A:B,2,0),0)</f>
        <v>BARRANQUILLA ATLANTICO</v>
      </c>
      <c r="K268" s="50">
        <f>IFERROR(VLOOKUP(J268,'Ciudad tablero'!B:C,2,0),0)</f>
        <v>8001000</v>
      </c>
      <c r="L268" s="50" t="str">
        <f>IFERROR(VLOOKUP(G268,'Ciudad tablero'!A:B,2,0),0)</f>
        <v>BARRANQUILLA ATLANTICO</v>
      </c>
      <c r="M268" s="50">
        <f>IFERROR(VLOOKUP(L268,'Ciudad tablero'!B:C,2,0),0)</f>
        <v>8001000</v>
      </c>
      <c r="N268" s="47" t="str">
        <f t="shared" si="4"/>
        <v>ALMAVIVA BARRANQUILLA</v>
      </c>
    </row>
    <row r="269" spans="1:14" hidden="1">
      <c r="A269" s="47" t="s">
        <v>2166</v>
      </c>
      <c r="B269" s="46" t="s">
        <v>2166</v>
      </c>
      <c r="C269" s="56" t="s">
        <v>2167</v>
      </c>
      <c r="I269" s="58" t="s">
        <v>2168</v>
      </c>
      <c r="J269" s="50">
        <f>IFERROR(VLOOKUP(F269,'Ciudad tablero'!A:B,2,0),0)</f>
        <v>0</v>
      </c>
      <c r="K269" s="50">
        <f>IFERROR(VLOOKUP(J269,'Ciudad tablero'!B:C,2,0),0)</f>
        <v>0</v>
      </c>
      <c r="L269" s="50">
        <f>IFERROR(VLOOKUP(G269,'Ciudad tablero'!A:B,2,0),0)</f>
        <v>0</v>
      </c>
      <c r="M269" s="50">
        <f>IFERROR(VLOOKUP(L269,'Ciudad tablero'!B:C,2,0),0)</f>
        <v>0</v>
      </c>
      <c r="N269" s="47" t="str">
        <f t="shared" si="4"/>
        <v>BELEN</v>
      </c>
    </row>
    <row r="270" spans="1:14" hidden="1">
      <c r="A270" s="47" t="s">
        <v>823</v>
      </c>
      <c r="B270" s="46" t="s">
        <v>823</v>
      </c>
      <c r="C270" s="56" t="s">
        <v>2169</v>
      </c>
      <c r="D270" s="47" t="s">
        <v>1578</v>
      </c>
      <c r="E270" s="57" t="s">
        <v>315</v>
      </c>
      <c r="F270" s="66" t="s">
        <v>315</v>
      </c>
      <c r="G270" s="66" t="s">
        <v>315</v>
      </c>
      <c r="I270" s="58" t="s">
        <v>2170</v>
      </c>
      <c r="J270" s="50" t="str">
        <f>IFERROR(VLOOKUP(F270,'Ciudad tablero'!A:B,2,0),0)</f>
        <v>MANIZALES CALDAS</v>
      </c>
      <c r="K270" s="50">
        <f>IFERROR(VLOOKUP(J270,'Ciudad tablero'!B:C,2,0),0)</f>
        <v>17001000</v>
      </c>
      <c r="L270" s="50" t="str">
        <f>IFERROR(VLOOKUP(G270,'Ciudad tablero'!A:B,2,0),0)</f>
        <v>MANIZALES CALDAS</v>
      </c>
      <c r="M270" s="50">
        <f>IFERROR(VLOOKUP(L270,'Ciudad tablero'!B:C,2,0),0)</f>
        <v>17001000</v>
      </c>
      <c r="N270" s="47" t="str">
        <f t="shared" si="4"/>
        <v>DESCAFENCOL</v>
      </c>
    </row>
    <row r="271" spans="1:14" hidden="1">
      <c r="A271" s="47" t="s">
        <v>932</v>
      </c>
      <c r="B271" s="46" t="s">
        <v>932</v>
      </c>
      <c r="C271" s="56" t="s">
        <v>2171</v>
      </c>
      <c r="D271" s="47" t="s">
        <v>1057</v>
      </c>
      <c r="E271" s="57" t="s">
        <v>932</v>
      </c>
      <c r="F271" s="66" t="s">
        <v>932</v>
      </c>
      <c r="G271" s="66" t="s">
        <v>593</v>
      </c>
      <c r="I271" s="58" t="s">
        <v>2172</v>
      </c>
      <c r="J271" s="50">
        <f>IFERROR(VLOOKUP(F271,'Ciudad tablero'!A:B,2,0),0)</f>
        <v>0</v>
      </c>
      <c r="K271" s="50">
        <f>IFERROR(VLOOKUP(J271,'Ciudad tablero'!B:C,2,0),0)</f>
        <v>0</v>
      </c>
      <c r="L271" s="50" t="str">
        <f>IFERROR(VLOOKUP(G271,'Ciudad tablero'!A:B,2,0),0)</f>
        <v>MONTERIA CORDOBA</v>
      </c>
      <c r="M271" s="50">
        <f>IFERROR(VLOOKUP(L271,'Ciudad tablero'!B:C,2,0),0)</f>
        <v>23001000</v>
      </c>
      <c r="N271" s="47" t="str">
        <f t="shared" si="4"/>
        <v>AYAPEL</v>
      </c>
    </row>
    <row r="272" spans="1:14" hidden="1">
      <c r="A272" s="47" t="s">
        <v>957</v>
      </c>
      <c r="B272" s="46" t="s">
        <v>957</v>
      </c>
      <c r="C272" s="56" t="s">
        <v>2173</v>
      </c>
      <c r="D272" s="47" t="s">
        <v>724</v>
      </c>
      <c r="E272" s="57" t="s">
        <v>321</v>
      </c>
      <c r="F272" s="66" t="s">
        <v>321</v>
      </c>
      <c r="G272" s="66" t="s">
        <v>321</v>
      </c>
      <c r="I272" s="58" t="s">
        <v>2174</v>
      </c>
      <c r="J272" s="50" t="str">
        <f>IFERROR(VLOOKUP(F272,'Ciudad tablero'!A:B,2,0),0)</f>
        <v>MEDELLIN ANTIOQUIA</v>
      </c>
      <c r="K272" s="50">
        <f>IFERROR(VLOOKUP(J272,'Ciudad tablero'!B:C,2,0),0)</f>
        <v>5001000</v>
      </c>
      <c r="L272" s="50" t="str">
        <f>IFERROR(VLOOKUP(G272,'Ciudad tablero'!A:B,2,0),0)</f>
        <v>MEDELLIN ANTIOQUIA</v>
      </c>
      <c r="M272" s="50">
        <f>IFERROR(VLOOKUP(L272,'Ciudad tablero'!B:C,2,0),0)</f>
        <v>5001000</v>
      </c>
      <c r="N272" s="47" t="str">
        <f t="shared" si="4"/>
        <v>CERVECERIA UNION MEDELLIN</v>
      </c>
    </row>
    <row r="273" spans="1:14" ht="13.5" hidden="1">
      <c r="A273" s="47" t="s">
        <v>962</v>
      </c>
      <c r="B273" s="46" t="s">
        <v>962</v>
      </c>
      <c r="C273" s="56" t="s">
        <v>2175</v>
      </c>
      <c r="D273" s="47" t="s">
        <v>1057</v>
      </c>
      <c r="E273" s="57" t="s">
        <v>2176</v>
      </c>
      <c r="F273" s="68" t="s">
        <v>530</v>
      </c>
      <c r="G273" s="66" t="s">
        <v>494</v>
      </c>
      <c r="I273" s="58" t="s">
        <v>2177</v>
      </c>
      <c r="J273" s="50" t="str">
        <f>IFERROR(VLOOKUP(F273,'Ciudad tablero'!A:B,2,0),0)</f>
        <v>TOLUVIEJO SUCRE</v>
      </c>
      <c r="K273" s="50">
        <f>IFERROR(VLOOKUP(J273,'Ciudad tablero'!B:C,2,0),0)</f>
        <v>70823000</v>
      </c>
      <c r="L273" s="50" t="str">
        <f>IFERROR(VLOOKUP(G273,'Ciudad tablero'!A:B,2,0),0)</f>
        <v>SINCELEJO SUCRE</v>
      </c>
      <c r="M273" s="50">
        <f>IFERROR(VLOOKUP(L273,'Ciudad tablero'!B:C,2,0),0)</f>
        <v>70001000</v>
      </c>
      <c r="N273" s="47" t="str">
        <f t="shared" si="4"/>
        <v>PUERTO TOLU</v>
      </c>
    </row>
    <row r="274" spans="1:14" hidden="1">
      <c r="A274" s="47" t="s">
        <v>109</v>
      </c>
      <c r="B274" s="46" t="s">
        <v>109</v>
      </c>
      <c r="C274" s="56" t="s">
        <v>2178</v>
      </c>
      <c r="D274" s="47" t="s">
        <v>1578</v>
      </c>
      <c r="E274" s="57" t="s">
        <v>109</v>
      </c>
      <c r="F274" s="66" t="s">
        <v>109</v>
      </c>
      <c r="G274" s="66" t="s">
        <v>371</v>
      </c>
      <c r="I274" s="58" t="s">
        <v>2179</v>
      </c>
      <c r="J274" s="50" t="str">
        <f>IFERROR(VLOOKUP(F274,'Ciudad tablero'!A:B,2,0),0)</f>
        <v>CARTAGO VALLE DEL CAUCA</v>
      </c>
      <c r="K274" s="50">
        <f>IFERROR(VLOOKUP(J274,'Ciudad tablero'!B:C,2,0),0)</f>
        <v>76147000</v>
      </c>
      <c r="L274" s="50" t="str">
        <f>IFERROR(VLOOKUP(G274,'Ciudad tablero'!A:B,2,0),0)</f>
        <v>PEREIRA RISARALDA</v>
      </c>
      <c r="M274" s="50">
        <f>IFERROR(VLOOKUP(L274,'Ciudad tablero'!B:C,2,0),0)</f>
        <v>66001000</v>
      </c>
      <c r="N274" s="47" t="str">
        <f t="shared" si="4"/>
        <v>CARTAGO</v>
      </c>
    </row>
    <row r="275" spans="1:14" hidden="1">
      <c r="A275" s="47" t="s">
        <v>1052</v>
      </c>
      <c r="B275" s="46" t="s">
        <v>1052</v>
      </c>
      <c r="C275" s="56" t="s">
        <v>2180</v>
      </c>
      <c r="D275" s="47" t="s">
        <v>777</v>
      </c>
      <c r="E275" s="57" t="s">
        <v>1737</v>
      </c>
      <c r="F275" s="66" t="s">
        <v>180</v>
      </c>
      <c r="G275" s="66" t="s">
        <v>71</v>
      </c>
      <c r="I275" s="58" t="s">
        <v>2181</v>
      </c>
      <c r="J275" s="50" t="str">
        <f>IFERROR(VLOOKUP(F275,'Ciudad tablero'!A:B,2,0),0)</f>
        <v>FACATATIVA CUNDINAMARCA</v>
      </c>
      <c r="K275" s="50">
        <f>IFERROR(VLOOKUP(J275,'Ciudad tablero'!B:C,2,0),0)</f>
        <v>25269000</v>
      </c>
      <c r="L275" s="50" t="str">
        <f>IFERROR(VLOOKUP(G275,'Ciudad tablero'!A:B,2,0),0)</f>
        <v>BOGOTA BOGOTA D. C.</v>
      </c>
      <c r="M275" s="50">
        <f>IFERROR(VLOOKUP(L275,'Ciudad tablero'!B:C,2,0),0)</f>
        <v>11001000</v>
      </c>
      <c r="N275" s="47" t="str">
        <f t="shared" si="4"/>
        <v>FACATATIVA</v>
      </c>
    </row>
    <row r="276" spans="1:14" hidden="1">
      <c r="A276" s="47" t="s">
        <v>933</v>
      </c>
      <c r="B276" s="46" t="s">
        <v>933</v>
      </c>
      <c r="C276" s="56" t="s">
        <v>2182</v>
      </c>
      <c r="D276" s="47" t="s">
        <v>1578</v>
      </c>
      <c r="E276" s="57" t="s">
        <v>933</v>
      </c>
      <c r="F276" s="66" t="s">
        <v>92</v>
      </c>
      <c r="G276" s="66" t="s">
        <v>49</v>
      </c>
      <c r="I276" s="58" t="s">
        <v>2183</v>
      </c>
      <c r="J276" s="50" t="str">
        <f>IFERROR(VLOOKUP(F276,'Ciudad tablero'!A:B,2,0),0)</f>
        <v>CALARCA QUINDIO</v>
      </c>
      <c r="K276" s="50">
        <f>IFERROR(VLOOKUP(J276,'Ciudad tablero'!B:C,2,0),0)</f>
        <v>63130000</v>
      </c>
      <c r="L276" s="50" t="str">
        <f>IFERROR(VLOOKUP(G276,'Ciudad tablero'!A:B,2,0),0)</f>
        <v>ARMENIA QUINDIO</v>
      </c>
      <c r="M276" s="50">
        <f>IFERROR(VLOOKUP(L276,'Ciudad tablero'!B:C,2,0),0)</f>
        <v>63001000</v>
      </c>
      <c r="N276" s="47" t="str">
        <f t="shared" si="4"/>
        <v>CALARCA</v>
      </c>
    </row>
    <row r="277" spans="1:14" hidden="1">
      <c r="A277" s="47" t="s">
        <v>983</v>
      </c>
      <c r="B277" s="46" t="s">
        <v>983</v>
      </c>
      <c r="C277" s="56" t="s">
        <v>2184</v>
      </c>
      <c r="D277" s="47" t="s">
        <v>1582</v>
      </c>
      <c r="E277" s="57" t="s">
        <v>885</v>
      </c>
      <c r="F277" s="66" t="s">
        <v>374</v>
      </c>
      <c r="G277" s="66" t="s">
        <v>78</v>
      </c>
      <c r="I277" s="58" t="s">
        <v>2185</v>
      </c>
      <c r="J277" s="50" t="str">
        <f>IFERROR(VLOOKUP(F277,'Ciudad tablero'!A:B,2,0),0)</f>
        <v>PIEDECUESTA SANTANDER</v>
      </c>
      <c r="K277" s="50">
        <f>IFERROR(VLOOKUP(J277,'Ciudad tablero'!B:C,2,0),0)</f>
        <v>68547000</v>
      </c>
      <c r="L277" s="50" t="str">
        <f>IFERROR(VLOOKUP(G277,'Ciudad tablero'!A:B,2,0),0)</f>
        <v>BUCARAMANGA SANTANDER</v>
      </c>
      <c r="M277" s="50">
        <f>IFERROR(VLOOKUP(L277,'Ciudad tablero'!B:C,2,0),0)</f>
        <v>68001000</v>
      </c>
      <c r="N277" s="47" t="str">
        <f t="shared" si="4"/>
        <v>SANTA ANA PIEDECUESTA</v>
      </c>
    </row>
    <row r="278" spans="1:14" hidden="1">
      <c r="A278" s="47" t="s">
        <v>934</v>
      </c>
      <c r="B278" s="46" t="s">
        <v>934</v>
      </c>
      <c r="C278" s="56" t="s">
        <v>2186</v>
      </c>
      <c r="D278" s="47" t="s">
        <v>777</v>
      </c>
      <c r="E278" s="57" t="s">
        <v>647</v>
      </c>
      <c r="F278" s="66" t="s">
        <v>528</v>
      </c>
      <c r="G278" s="66" t="s">
        <v>71</v>
      </c>
      <c r="I278" s="58" t="s">
        <v>2187</v>
      </c>
      <c r="J278" s="50" t="str">
        <f>IFERROR(VLOOKUP(F278,'Ciudad tablero'!A:B,2,0),0)</f>
        <v>TOCANCIPA CUNDINAMARCA</v>
      </c>
      <c r="K278" s="50">
        <f>IFERROR(VLOOKUP(J278,'Ciudad tablero'!B:C,2,0),0)</f>
        <v>25817000</v>
      </c>
      <c r="L278" s="50" t="str">
        <f>IFERROR(VLOOKUP(G278,'Ciudad tablero'!A:B,2,0),0)</f>
        <v>BOGOTA BOGOTA D. C.</v>
      </c>
      <c r="M278" s="50">
        <f>IFERROR(VLOOKUP(L278,'Ciudad tablero'!B:C,2,0),0)</f>
        <v>11001000</v>
      </c>
      <c r="N278" s="47" t="str">
        <f t="shared" si="4"/>
        <v>BAVARIA TOCANCIPA</v>
      </c>
    </row>
    <row r="279" spans="1:14" hidden="1">
      <c r="A279" s="47" t="s">
        <v>2188</v>
      </c>
      <c r="B279" s="46" t="s">
        <v>2188</v>
      </c>
      <c r="C279" s="56" t="s">
        <v>2189</v>
      </c>
      <c r="D279" s="47" t="s">
        <v>724</v>
      </c>
      <c r="E279" s="57" t="s">
        <v>788</v>
      </c>
      <c r="F279" s="66" t="s">
        <v>164</v>
      </c>
      <c r="G279" s="66" t="s">
        <v>321</v>
      </c>
      <c r="I279" s="58" t="s">
        <v>2190</v>
      </c>
      <c r="J279" s="50" t="str">
        <f>IFERROR(VLOOKUP(F279,'Ciudad tablero'!A:B,2,0),0)</f>
        <v>EL CARMEN DE VIBORAL ANTIOQUIA</v>
      </c>
      <c r="K279" s="50">
        <f>IFERROR(VLOOKUP(J279,'Ciudad tablero'!B:C,2,0),0)</f>
        <v>5148000</v>
      </c>
      <c r="L279" s="50" t="str">
        <f>IFERROR(VLOOKUP(G279,'Ciudad tablero'!A:B,2,0),0)</f>
        <v>MEDELLIN ANTIOQUIA</v>
      </c>
      <c r="M279" s="50">
        <f>IFERROR(VLOOKUP(L279,'Ciudad tablero'!B:C,2,0),0)</f>
        <v>5001000</v>
      </c>
      <c r="N279" s="47" t="str">
        <f t="shared" si="4"/>
        <v>EL CARMEN DE VIBORAL</v>
      </c>
    </row>
    <row r="280" spans="1:14" hidden="1">
      <c r="A280" s="47" t="s">
        <v>1053</v>
      </c>
      <c r="B280" s="46" t="s">
        <v>1053</v>
      </c>
      <c r="C280" s="56" t="s">
        <v>2191</v>
      </c>
      <c r="D280" s="47" t="s">
        <v>1057</v>
      </c>
      <c r="E280" s="57" t="s">
        <v>1053</v>
      </c>
      <c r="F280" s="66" t="s">
        <v>312</v>
      </c>
      <c r="G280" s="66" t="s">
        <v>422</v>
      </c>
      <c r="I280" s="58" t="s">
        <v>2192</v>
      </c>
      <c r="J280" s="50" t="str">
        <f>IFERROR(VLOOKUP(F280,'Ciudad tablero'!A:B,2,0),0)</f>
        <v>MAICAO LA GUAJIRA</v>
      </c>
      <c r="K280" s="50">
        <f>IFERROR(VLOOKUP(J280,'Ciudad tablero'!B:C,2,0),0)</f>
        <v>44430000</v>
      </c>
      <c r="L280" s="50" t="str">
        <f>IFERROR(VLOOKUP(G280,'Ciudad tablero'!A:B,2,0),0)</f>
        <v>RIOHACHA LA GUAJIRA</v>
      </c>
      <c r="M280" s="50">
        <f>IFERROR(VLOOKUP(L280,'Ciudad tablero'!B:C,2,0),0)</f>
        <v>44001000</v>
      </c>
      <c r="N280" s="47" t="str">
        <f t="shared" si="4"/>
        <v>MAICAO</v>
      </c>
    </row>
    <row r="281" spans="1:14" hidden="1">
      <c r="A281" s="47" t="s">
        <v>620</v>
      </c>
      <c r="B281" s="46" t="s">
        <v>620</v>
      </c>
      <c r="C281" s="56" t="s">
        <v>2193</v>
      </c>
      <c r="D281" s="47" t="s">
        <v>777</v>
      </c>
      <c r="E281" s="57" t="s">
        <v>1695</v>
      </c>
      <c r="F281" s="66" t="s">
        <v>528</v>
      </c>
      <c r="G281" s="66" t="s">
        <v>71</v>
      </c>
      <c r="I281" s="58" t="s">
        <v>2194</v>
      </c>
      <c r="J281" s="50" t="str">
        <f>IFERROR(VLOOKUP(F281,'Ciudad tablero'!A:B,2,0),0)</f>
        <v>TOCANCIPA CUNDINAMARCA</v>
      </c>
      <c r="K281" s="50">
        <f>IFERROR(VLOOKUP(J281,'Ciudad tablero'!B:C,2,0),0)</f>
        <v>25817000</v>
      </c>
      <c r="L281" s="50" t="str">
        <f>IFERROR(VLOOKUP(G281,'Ciudad tablero'!A:B,2,0),0)</f>
        <v>BOGOTA BOGOTA D. C.</v>
      </c>
      <c r="M281" s="50">
        <f>IFERROR(VLOOKUP(L281,'Ciudad tablero'!B:C,2,0),0)</f>
        <v>11001000</v>
      </c>
      <c r="N281" s="47" t="str">
        <f t="shared" si="4"/>
        <v>DF TOCANCIPA AIR LIQUIDE</v>
      </c>
    </row>
    <row r="282" spans="1:14" hidden="1">
      <c r="A282" s="47" t="s">
        <v>950</v>
      </c>
      <c r="B282" s="46" t="s">
        <v>950</v>
      </c>
      <c r="C282" s="56" t="s">
        <v>2195</v>
      </c>
      <c r="D282" s="47" t="s">
        <v>1057</v>
      </c>
      <c r="E282" s="57" t="s">
        <v>107</v>
      </c>
      <c r="F282" s="66" t="s">
        <v>107</v>
      </c>
      <c r="G282" s="66" t="s">
        <v>107</v>
      </c>
      <c r="I282" s="58" t="s">
        <v>2196</v>
      </c>
      <c r="J282" s="50" t="str">
        <f>IFERROR(VLOOKUP(F282,'Ciudad tablero'!A:B,2,0),0)</f>
        <v>CARTAGENA BOLIVAR</v>
      </c>
      <c r="K282" s="50">
        <f>IFERROR(VLOOKUP(J282,'Ciudad tablero'!B:C,2,0),0)</f>
        <v>13001000</v>
      </c>
      <c r="L282" s="50" t="str">
        <f>IFERROR(VLOOKUP(G282,'Ciudad tablero'!A:B,2,0),0)</f>
        <v>CARTAGENA BOLIVAR</v>
      </c>
      <c r="M282" s="50">
        <f>IFERROR(VLOOKUP(L282,'Ciudad tablero'!B:C,2,0),0)</f>
        <v>13001000</v>
      </c>
      <c r="N282" s="47" t="str">
        <f t="shared" si="4"/>
        <v>SPRC CARTAGENA</v>
      </c>
    </row>
    <row r="283" spans="1:14" hidden="1">
      <c r="A283" s="47" t="s">
        <v>954</v>
      </c>
      <c r="B283" s="46" t="s">
        <v>954</v>
      </c>
      <c r="C283" s="56" t="s">
        <v>2197</v>
      </c>
      <c r="D283" s="47" t="s">
        <v>1057</v>
      </c>
      <c r="E283" s="57" t="s">
        <v>902</v>
      </c>
      <c r="F283" s="66" t="s">
        <v>198</v>
      </c>
      <c r="G283" s="66" t="s">
        <v>63</v>
      </c>
      <c r="I283" s="58" t="s">
        <v>2198</v>
      </c>
      <c r="J283" s="50" t="str">
        <f>IFERROR(VLOOKUP(F283,'Ciudad tablero'!A:B,2,0),0)</f>
        <v>GALAPA ATLANTICO</v>
      </c>
      <c r="K283" s="50">
        <f>IFERROR(VLOOKUP(J283,'Ciudad tablero'!B:C,2,0),0)</f>
        <v>8296000</v>
      </c>
      <c r="L283" s="50" t="str">
        <f>IFERROR(VLOOKUP(G283,'Ciudad tablero'!A:B,2,0),0)</f>
        <v>BARRANQUILLA ATLANTICO</v>
      </c>
      <c r="M283" s="50">
        <f>IFERROR(VLOOKUP(L283,'Ciudad tablero'!B:C,2,0),0)</f>
        <v>8001000</v>
      </c>
      <c r="N283" s="47" t="str">
        <f t="shared" si="4"/>
        <v>ARA GALAPA</v>
      </c>
    </row>
    <row r="284" spans="1:14" hidden="1">
      <c r="A284" s="47" t="s">
        <v>948</v>
      </c>
      <c r="B284" s="46" t="s">
        <v>948</v>
      </c>
      <c r="C284" s="56" t="s">
        <v>2199</v>
      </c>
      <c r="D284" s="47" t="s">
        <v>1057</v>
      </c>
      <c r="E284" s="57" t="s">
        <v>2001</v>
      </c>
      <c r="F284" s="66" t="s">
        <v>124</v>
      </c>
      <c r="G284" s="66" t="s">
        <v>333</v>
      </c>
      <c r="I284" s="58" t="s">
        <v>2200</v>
      </c>
      <c r="J284" s="50" t="str">
        <f>IFERROR(VLOOKUP(F284,'Ciudad tablero'!A:B,2,0),0)</f>
        <v>CIENAGA DE ORO CORDOBA</v>
      </c>
      <c r="K284" s="50">
        <f>IFERROR(VLOOKUP(J284,'Ciudad tablero'!B:C,2,0),0)</f>
        <v>23189000</v>
      </c>
      <c r="L284" s="50" t="str">
        <f>IFERROR(VLOOKUP(G284,'Ciudad tablero'!A:B,2,0),0)</f>
        <v>MONTERIA CORDOBA</v>
      </c>
      <c r="M284" s="50">
        <f>IFERROR(VLOOKUP(L284,'Ciudad tablero'!B:C,2,0),0)</f>
        <v>23001000</v>
      </c>
      <c r="N284" s="47" t="str">
        <f t="shared" si="4"/>
        <v>ARA CIENAGA DE ORO</v>
      </c>
    </row>
    <row r="285" spans="1:14" hidden="1">
      <c r="A285" s="47" t="s">
        <v>1011</v>
      </c>
      <c r="B285" s="46" t="s">
        <v>1011</v>
      </c>
      <c r="C285" s="47" t="s">
        <v>2201</v>
      </c>
      <c r="D285" s="47" t="s">
        <v>777</v>
      </c>
      <c r="E285" s="57" t="s">
        <v>155</v>
      </c>
      <c r="F285" s="66" t="s">
        <v>155</v>
      </c>
      <c r="G285" s="66" t="s">
        <v>71</v>
      </c>
      <c r="I285" s="58" t="s">
        <v>2202</v>
      </c>
      <c r="J285" s="50" t="str">
        <f>IFERROR(VLOOKUP(F285,'Ciudad tablero'!A:B,2,0),0)</f>
        <v>DUITAMA BOYACA</v>
      </c>
      <c r="K285" s="50">
        <f>IFERROR(VLOOKUP(J285,'Ciudad tablero'!B:C,2,0),0)</f>
        <v>15238000</v>
      </c>
      <c r="L285" s="50" t="str">
        <f>IFERROR(VLOOKUP(G285,'Ciudad tablero'!A:B,2,0),0)</f>
        <v>BOGOTA BOGOTA D. C.</v>
      </c>
      <c r="M285" s="50">
        <f>IFERROR(VLOOKUP(L285,'Ciudad tablero'!B:C,2,0),0)</f>
        <v>11001000</v>
      </c>
      <c r="N285" s="47" t="str">
        <f t="shared" si="4"/>
        <v>CERVECERIA BOYACA BAVARIA</v>
      </c>
    </row>
    <row r="286" spans="1:14" hidden="1">
      <c r="A286" s="47" t="s">
        <v>1058</v>
      </c>
      <c r="B286" s="46" t="s">
        <v>1058</v>
      </c>
      <c r="C286" s="56" t="s">
        <v>2203</v>
      </c>
      <c r="D286" s="47" t="s">
        <v>1057</v>
      </c>
      <c r="E286" s="57" t="s">
        <v>63</v>
      </c>
      <c r="F286" s="66" t="s">
        <v>63</v>
      </c>
      <c r="G286" s="66" t="s">
        <v>63</v>
      </c>
      <c r="I286" s="58" t="s">
        <v>2204</v>
      </c>
      <c r="J286" s="50" t="str">
        <f>IFERROR(VLOOKUP(F286,'Ciudad tablero'!A:B,2,0),0)</f>
        <v>BARRANQUILLA ATLANTICO</v>
      </c>
      <c r="K286" s="50">
        <f>IFERROR(VLOOKUP(J286,'Ciudad tablero'!B:C,2,0),0)</f>
        <v>8001000</v>
      </c>
      <c r="L286" s="50" t="str">
        <f>IFERROR(VLOOKUP(G286,'Ciudad tablero'!A:B,2,0),0)</f>
        <v>BARRANQUILLA ATLANTICO</v>
      </c>
      <c r="M286" s="50">
        <f>IFERROR(VLOOKUP(L286,'Ciudad tablero'!B:C,2,0),0)</f>
        <v>8001000</v>
      </c>
      <c r="N286" s="47" t="str">
        <f t="shared" si="4"/>
        <v>AIR GAS BARRANQUILLA</v>
      </c>
    </row>
    <row r="287" spans="1:14" hidden="1">
      <c r="A287" s="47" t="s">
        <v>2205</v>
      </c>
      <c r="B287" s="46" t="s">
        <v>2205</v>
      </c>
      <c r="C287" s="56" t="s">
        <v>2206</v>
      </c>
      <c r="D287" s="47" t="s">
        <v>724</v>
      </c>
      <c r="E287" s="57" t="s">
        <v>788</v>
      </c>
      <c r="F287" s="66" t="s">
        <v>244</v>
      </c>
      <c r="G287" s="66" t="s">
        <v>321</v>
      </c>
      <c r="I287" s="58" t="s">
        <v>2207</v>
      </c>
      <c r="J287" s="50" t="str">
        <f>IFERROR(VLOOKUP(F287,'Ciudad tablero'!A:B,2,0),0)</f>
        <v>GUARNE ANTIOQUIA</v>
      </c>
      <c r="K287" s="50">
        <f>IFERROR(VLOOKUP(J287,'Ciudad tablero'!B:C,2,0),0)</f>
        <v>5318000</v>
      </c>
      <c r="L287" s="50" t="str">
        <f>IFERROR(VLOOKUP(G287,'Ciudad tablero'!A:B,2,0),0)</f>
        <v>MEDELLIN ANTIOQUIA</v>
      </c>
      <c r="M287" s="50">
        <f>IFERROR(VLOOKUP(L287,'Ciudad tablero'!B:C,2,0),0)</f>
        <v>5001000</v>
      </c>
      <c r="N287" s="47" t="str">
        <f t="shared" si="4"/>
        <v>ALDIA LOGISTICA GUARNE</v>
      </c>
    </row>
    <row r="288" spans="1:14" hidden="1">
      <c r="A288" s="47" t="s">
        <v>2208</v>
      </c>
      <c r="B288" s="46" t="s">
        <v>2208</v>
      </c>
      <c r="C288" s="56" t="s">
        <v>2209</v>
      </c>
      <c r="D288" s="47" t="s">
        <v>724</v>
      </c>
      <c r="E288" s="57" t="s">
        <v>788</v>
      </c>
      <c r="F288" s="66" t="s">
        <v>424</v>
      </c>
      <c r="G288" s="66" t="s">
        <v>321</v>
      </c>
      <c r="I288" s="58" t="s">
        <v>2210</v>
      </c>
      <c r="J288" s="50" t="str">
        <f>IFERROR(VLOOKUP(F288,'Ciudad tablero'!A:B,2,0),0)</f>
        <v>RIONEGRO ANTIOQUIA</v>
      </c>
      <c r="K288" s="50">
        <f>IFERROR(VLOOKUP(J288,'Ciudad tablero'!B:C,2,0),0)</f>
        <v>5615000</v>
      </c>
      <c r="L288" s="50" t="str">
        <f>IFERROR(VLOOKUP(G288,'Ciudad tablero'!A:B,2,0),0)</f>
        <v>MEDELLIN ANTIOQUIA</v>
      </c>
      <c r="M288" s="50">
        <f>IFERROR(VLOOKUP(L288,'Ciudad tablero'!B:C,2,0),0)</f>
        <v>5001000</v>
      </c>
      <c r="N288" s="47" t="str">
        <f t="shared" si="4"/>
        <v>ALDIA LOGISTICA RIONEGRO</v>
      </c>
    </row>
    <row r="289" spans="1:14" hidden="1">
      <c r="A289" s="47" t="s">
        <v>1240</v>
      </c>
      <c r="B289" s="46" t="s">
        <v>1240</v>
      </c>
      <c r="C289" s="56" t="s">
        <v>2211</v>
      </c>
      <c r="D289" s="47" t="s">
        <v>777</v>
      </c>
      <c r="E289" s="57" t="s">
        <v>798</v>
      </c>
      <c r="F289" s="66" t="s">
        <v>71</v>
      </c>
      <c r="G289" s="66" t="s">
        <v>71</v>
      </c>
      <c r="I289" s="58" t="s">
        <v>2212</v>
      </c>
      <c r="J289" s="50" t="str">
        <f>IFERROR(VLOOKUP(F289,'Ciudad tablero'!A:B,2,0),0)</f>
        <v>BOGOTA BOGOTA D. C.</v>
      </c>
      <c r="K289" s="50">
        <f>IFERROR(VLOOKUP(J289,'Ciudad tablero'!B:C,2,0),0)</f>
        <v>11001000</v>
      </c>
      <c r="L289" s="50" t="str">
        <f>IFERROR(VLOOKUP(G289,'Ciudad tablero'!A:B,2,0),0)</f>
        <v>BOGOTA BOGOTA D. C.</v>
      </c>
      <c r="M289" s="50">
        <f>IFERROR(VLOOKUP(L289,'Ciudad tablero'!B:C,2,0),0)</f>
        <v>11001000</v>
      </c>
      <c r="N289" s="47" t="str">
        <f t="shared" si="4"/>
        <v>ALMACEN GASCOL SUR</v>
      </c>
    </row>
    <row r="290" spans="1:14" hidden="1">
      <c r="A290" s="47" t="s">
        <v>1241</v>
      </c>
      <c r="B290" s="46" t="s">
        <v>1241</v>
      </c>
      <c r="C290" s="56" t="s">
        <v>2213</v>
      </c>
      <c r="D290" s="47" t="s">
        <v>777</v>
      </c>
      <c r="E290" s="57" t="s">
        <v>798</v>
      </c>
      <c r="F290" s="66" t="s">
        <v>71</v>
      </c>
      <c r="G290" s="66" t="s">
        <v>71</v>
      </c>
      <c r="I290" s="58" t="s">
        <v>2214</v>
      </c>
      <c r="J290" s="50" t="str">
        <f>IFERROR(VLOOKUP(F290,'Ciudad tablero'!A:B,2,0),0)</f>
        <v>BOGOTA BOGOTA D. C.</v>
      </c>
      <c r="K290" s="50">
        <f>IFERROR(VLOOKUP(J290,'Ciudad tablero'!B:C,2,0),0)</f>
        <v>11001000</v>
      </c>
      <c r="L290" s="50" t="str">
        <f>IFERROR(VLOOKUP(G290,'Ciudad tablero'!A:B,2,0),0)</f>
        <v>BOGOTA BOGOTA D. C.</v>
      </c>
      <c r="M290" s="50">
        <f>IFERROR(VLOOKUP(L290,'Ciudad tablero'!B:C,2,0),0)</f>
        <v>11001000</v>
      </c>
      <c r="N290" s="47" t="str">
        <f t="shared" si="4"/>
        <v>ALMACEN GASEOSAS LUX BOGOTA</v>
      </c>
    </row>
    <row r="291" spans="1:14" hidden="1">
      <c r="A291" s="47" t="s">
        <v>2215</v>
      </c>
      <c r="B291" s="46" t="s">
        <v>2215</v>
      </c>
      <c r="C291" s="56" t="s">
        <v>2216</v>
      </c>
      <c r="D291" s="47" t="s">
        <v>1057</v>
      </c>
      <c r="E291" s="57" t="s">
        <v>875</v>
      </c>
      <c r="F291" s="66" t="s">
        <v>313</v>
      </c>
      <c r="G291" s="66" t="s">
        <v>63</v>
      </c>
      <c r="I291" s="58" t="s">
        <v>2217</v>
      </c>
      <c r="J291" s="50" t="str">
        <f>IFERROR(VLOOKUP(F291,'Ciudad tablero'!A:B,2,0),0)</f>
        <v>MALAMBO ATLANTICO</v>
      </c>
      <c r="K291" s="50">
        <f>IFERROR(VLOOKUP(J291,'Ciudad tablero'!B:C,2,0),0)</f>
        <v>8433000</v>
      </c>
      <c r="L291" s="50" t="str">
        <f>IFERROR(VLOOKUP(G291,'Ciudad tablero'!A:B,2,0),0)</f>
        <v>BARRANQUILLA ATLANTICO</v>
      </c>
      <c r="M291" s="50">
        <f>IFERROR(VLOOKUP(L291,'Ciudad tablero'!B:C,2,0),0)</f>
        <v>8001000</v>
      </c>
      <c r="N291" s="47" t="str">
        <f t="shared" si="4"/>
        <v>ALMAGRARIO MALAMBO</v>
      </c>
    </row>
    <row r="292" spans="1:14" hidden="1">
      <c r="A292" s="47" t="s">
        <v>2218</v>
      </c>
      <c r="B292" s="46" t="s">
        <v>2218</v>
      </c>
      <c r="C292" s="56" t="s">
        <v>2219</v>
      </c>
      <c r="D292" s="47" t="s">
        <v>1057</v>
      </c>
      <c r="E292" s="57" t="s">
        <v>63</v>
      </c>
      <c r="F292" s="66" t="s">
        <v>470</v>
      </c>
      <c r="G292" s="66" t="s">
        <v>470</v>
      </c>
      <c r="I292" s="58" t="s">
        <v>2220</v>
      </c>
      <c r="J292" s="50" t="str">
        <f>IFERROR(VLOOKUP(F292,'Ciudad tablero'!A:B,2,0),0)</f>
        <v>SANTA MARTA MAGDALENA</v>
      </c>
      <c r="K292" s="50">
        <f>IFERROR(VLOOKUP(J292,'Ciudad tablero'!B:C,2,0),0)</f>
        <v>47001000</v>
      </c>
      <c r="L292" s="50" t="str">
        <f>IFERROR(VLOOKUP(G292,'Ciudad tablero'!A:B,2,0),0)</f>
        <v>SANTA MARTA MAGDALENA</v>
      </c>
      <c r="M292" s="50">
        <f>IFERROR(VLOOKUP(L292,'Ciudad tablero'!B:C,2,0),0)</f>
        <v>47001000</v>
      </c>
      <c r="N292" s="47" t="str">
        <f t="shared" si="4"/>
        <v>ALMAVIVA SANTA MARTA</v>
      </c>
    </row>
    <row r="293" spans="1:14" hidden="1">
      <c r="A293" s="47" t="s">
        <v>2221</v>
      </c>
      <c r="B293" s="46" t="s">
        <v>2221</v>
      </c>
      <c r="C293" s="56" t="s">
        <v>2222</v>
      </c>
      <c r="D293" s="47" t="s">
        <v>777</v>
      </c>
      <c r="E293" s="57" t="s">
        <v>798</v>
      </c>
      <c r="F293" s="66" t="s">
        <v>71</v>
      </c>
      <c r="G293" s="66" t="s">
        <v>71</v>
      </c>
      <c r="I293" s="58" t="s">
        <v>2223</v>
      </c>
      <c r="J293" s="50" t="str">
        <f>IFERROR(VLOOKUP(F293,'Ciudad tablero'!A:B,2,0),0)</f>
        <v>BOGOTA BOGOTA D. C.</v>
      </c>
      <c r="K293" s="50">
        <f>IFERROR(VLOOKUP(J293,'Ciudad tablero'!B:C,2,0),0)</f>
        <v>11001000</v>
      </c>
      <c r="L293" s="50" t="str">
        <f>IFERROR(VLOOKUP(G293,'Ciudad tablero'!A:B,2,0),0)</f>
        <v>BOGOTA BOGOTA D. C.</v>
      </c>
      <c r="M293" s="50">
        <f>IFERROR(VLOOKUP(L293,'Ciudad tablero'!B:C,2,0),0)</f>
        <v>11001000</v>
      </c>
      <c r="N293" s="47" t="str">
        <f t="shared" si="4"/>
        <v>ALMAVIVA SILOS BOGOTA</v>
      </c>
    </row>
    <row r="294" spans="1:14" hidden="1">
      <c r="A294" s="47" t="s">
        <v>2224</v>
      </c>
      <c r="B294" s="46" t="s">
        <v>2224</v>
      </c>
      <c r="C294" s="56" t="s">
        <v>2225</v>
      </c>
      <c r="D294" s="47" t="s">
        <v>1578</v>
      </c>
      <c r="E294" s="57" t="s">
        <v>80</v>
      </c>
      <c r="F294" s="66" t="s">
        <v>80</v>
      </c>
      <c r="G294" s="66" t="s">
        <v>80</v>
      </c>
      <c r="I294" s="58" t="s">
        <v>2226</v>
      </c>
      <c r="J294" s="50" t="str">
        <f>IFERROR(VLOOKUP(F294,'Ciudad tablero'!A:B,2,0),0)</f>
        <v>BUENAVENTURA VALLE DEL CAUCA</v>
      </c>
      <c r="K294" s="50">
        <f>IFERROR(VLOOKUP(J294,'Ciudad tablero'!B:C,2,0),0)</f>
        <v>76109000</v>
      </c>
      <c r="L294" s="50" t="str">
        <f>IFERROR(VLOOKUP(G294,'Ciudad tablero'!A:B,2,0),0)</f>
        <v>BUENAVENTURA VALLE DEL CAUCA</v>
      </c>
      <c r="M294" s="50">
        <f>IFERROR(VLOOKUP(L294,'Ciudad tablero'!B:C,2,0),0)</f>
        <v>76109000</v>
      </c>
      <c r="N294" s="47" t="str">
        <f t="shared" si="4"/>
        <v>APIX BUENAVENTURA</v>
      </c>
    </row>
    <row r="295" spans="1:14" hidden="1">
      <c r="A295" s="47" t="s">
        <v>1406</v>
      </c>
      <c r="B295" s="46" t="s">
        <v>1406</v>
      </c>
      <c r="C295" s="56" t="s">
        <v>2227</v>
      </c>
      <c r="D295" s="47" t="s">
        <v>1578</v>
      </c>
      <c r="E295" s="57" t="s">
        <v>883</v>
      </c>
      <c r="F295" s="66" t="s">
        <v>293</v>
      </c>
      <c r="G295" s="66" t="s">
        <v>371</v>
      </c>
      <c r="I295" s="58" t="s">
        <v>2228</v>
      </c>
      <c r="J295" s="50" t="str">
        <f>IFERROR(VLOOKUP(F295,'Ciudad tablero'!A:B,2,0),0)</f>
        <v>LA VIRGINIA RISARALDA</v>
      </c>
      <c r="K295" s="50">
        <f>IFERROR(VLOOKUP(J295,'Ciudad tablero'!B:C,2,0),0)</f>
        <v>66400000</v>
      </c>
      <c r="L295" s="50" t="str">
        <f>IFERROR(VLOOKUP(G295,'Ciudad tablero'!A:B,2,0),0)</f>
        <v>PEREIRA RISARALDA</v>
      </c>
      <c r="M295" s="50">
        <f>IFERROR(VLOOKUP(L295,'Ciudad tablero'!B:C,2,0),0)</f>
        <v>66001000</v>
      </c>
      <c r="N295" s="47" t="str">
        <f t="shared" si="4"/>
        <v>ARA EL SAMAN</v>
      </c>
    </row>
    <row r="296" spans="1:14" hidden="1">
      <c r="A296" s="47" t="s">
        <v>2229</v>
      </c>
      <c r="B296" s="46" t="s">
        <v>2229</v>
      </c>
      <c r="C296" s="56" t="s">
        <v>2230</v>
      </c>
      <c r="D296" s="47" t="s">
        <v>1057</v>
      </c>
      <c r="E296" s="57" t="s">
        <v>63</v>
      </c>
      <c r="F296" s="66" t="s">
        <v>63</v>
      </c>
      <c r="G296" s="66" t="s">
        <v>63</v>
      </c>
      <c r="I296" s="58" t="s">
        <v>2231</v>
      </c>
      <c r="J296" s="50" t="str">
        <f>IFERROR(VLOOKUP(F296,'Ciudad tablero'!A:B,2,0),0)</f>
        <v>BARRANQUILLA ATLANTICO</v>
      </c>
      <c r="K296" s="50">
        <f>IFERROR(VLOOKUP(J296,'Ciudad tablero'!B:C,2,0),0)</f>
        <v>8001000</v>
      </c>
      <c r="L296" s="50" t="str">
        <f>IFERROR(VLOOKUP(G296,'Ciudad tablero'!A:B,2,0),0)</f>
        <v>BARRANQUILLA ATLANTICO</v>
      </c>
      <c r="M296" s="50">
        <f>IFERROR(VLOOKUP(L296,'Ciudad tablero'!B:C,2,0),0)</f>
        <v>8001000</v>
      </c>
      <c r="N296" s="47" t="str">
        <f t="shared" si="4"/>
        <v>BIGA VIGA, SOLEDAD</v>
      </c>
    </row>
    <row r="297" spans="1:14" hidden="1">
      <c r="A297" s="47" t="s">
        <v>1245</v>
      </c>
      <c r="B297" s="46" t="s">
        <v>1245</v>
      </c>
      <c r="C297" s="56" t="s">
        <v>2232</v>
      </c>
      <c r="D297" s="47" t="s">
        <v>777</v>
      </c>
      <c r="E297" s="57" t="s">
        <v>798</v>
      </c>
      <c r="F297" s="66" t="s">
        <v>71</v>
      </c>
      <c r="G297" s="66" t="s">
        <v>71</v>
      </c>
      <c r="I297" s="58" t="s">
        <v>2233</v>
      </c>
      <c r="J297" s="50" t="str">
        <f>IFERROR(VLOOKUP(F297,'Ciudad tablero'!A:B,2,0),0)</f>
        <v>BOGOTA BOGOTA D. C.</v>
      </c>
      <c r="K297" s="50">
        <f>IFERROR(VLOOKUP(J297,'Ciudad tablero'!B:C,2,0),0)</f>
        <v>11001000</v>
      </c>
      <c r="L297" s="50" t="str">
        <f>IFERROR(VLOOKUP(G297,'Ciudad tablero'!A:B,2,0),0)</f>
        <v>BOGOTA BOGOTA D. C.</v>
      </c>
      <c r="M297" s="50">
        <f>IFERROR(VLOOKUP(L297,'Ciudad tablero'!B:C,2,0),0)</f>
        <v>11001000</v>
      </c>
      <c r="N297" s="47" t="str">
        <f t="shared" si="4"/>
        <v>BODEGA 1 AGUAS</v>
      </c>
    </row>
    <row r="298" spans="1:14" hidden="1">
      <c r="A298" s="47" t="s">
        <v>1323</v>
      </c>
      <c r="B298" s="46" t="s">
        <v>1323</v>
      </c>
      <c r="C298" s="56" t="s">
        <v>2234</v>
      </c>
      <c r="D298" s="47" t="s">
        <v>1578</v>
      </c>
      <c r="E298" s="57" t="s">
        <v>80</v>
      </c>
      <c r="F298" s="66" t="s">
        <v>80</v>
      </c>
      <c r="G298" s="66" t="s">
        <v>80</v>
      </c>
      <c r="I298" s="58" t="s">
        <v>2235</v>
      </c>
      <c r="J298" s="50" t="str">
        <f>IFERROR(VLOOKUP(F298,'Ciudad tablero'!A:B,2,0),0)</f>
        <v>BUENAVENTURA VALLE DEL CAUCA</v>
      </c>
      <c r="K298" s="50">
        <f>IFERROR(VLOOKUP(J298,'Ciudad tablero'!B:C,2,0),0)</f>
        <v>76109000</v>
      </c>
      <c r="L298" s="50" t="str">
        <f>IFERROR(VLOOKUP(G298,'Ciudad tablero'!A:B,2,0),0)</f>
        <v>BUENAVENTURA VALLE DEL CAUCA</v>
      </c>
      <c r="M298" s="50">
        <f>IFERROR(VLOOKUP(L298,'Ciudad tablero'!B:C,2,0),0)</f>
        <v>76109000</v>
      </c>
      <c r="N298" s="47" t="str">
        <f t="shared" si="4"/>
        <v>BODEGA EL TRIUNFO</v>
      </c>
    </row>
    <row r="299" spans="1:14" hidden="1">
      <c r="A299" s="47" t="s">
        <v>2236</v>
      </c>
      <c r="B299" s="46" t="s">
        <v>2236</v>
      </c>
      <c r="C299" s="56" t="s">
        <v>2237</v>
      </c>
      <c r="D299" s="47" t="s">
        <v>777</v>
      </c>
      <c r="E299" s="57" t="s">
        <v>798</v>
      </c>
      <c r="F299" s="66" t="s">
        <v>71</v>
      </c>
      <c r="G299" s="66" t="s">
        <v>71</v>
      </c>
      <c r="I299" s="58" t="s">
        <v>2238</v>
      </c>
      <c r="J299" s="50" t="str">
        <f>IFERROR(VLOOKUP(F299,'Ciudad tablero'!A:B,2,0),0)</f>
        <v>BOGOTA BOGOTA D. C.</v>
      </c>
      <c r="K299" s="50">
        <f>IFERROR(VLOOKUP(J299,'Ciudad tablero'!B:C,2,0),0)</f>
        <v>11001000</v>
      </c>
      <c r="L299" s="50" t="str">
        <f>IFERROR(VLOOKUP(G299,'Ciudad tablero'!A:B,2,0),0)</f>
        <v>BOGOTA BOGOTA D. C.</v>
      </c>
      <c r="M299" s="50">
        <f>IFERROR(VLOOKUP(L299,'Ciudad tablero'!B:C,2,0),0)</f>
        <v>11001000</v>
      </c>
      <c r="N299" s="47" t="str">
        <f t="shared" si="4"/>
        <v>BODEGA GRUPO COMERCIAL EL SOL</v>
      </c>
    </row>
    <row r="300" spans="1:14" hidden="1">
      <c r="A300" s="47" t="s">
        <v>1050</v>
      </c>
      <c r="B300" s="46" t="s">
        <v>1050</v>
      </c>
      <c r="C300" s="56" t="s">
        <v>2239</v>
      </c>
      <c r="D300" s="47" t="s">
        <v>1582</v>
      </c>
      <c r="E300" s="57" t="s">
        <v>885</v>
      </c>
      <c r="F300" s="66" t="s">
        <v>209</v>
      </c>
      <c r="G300" s="66" t="s">
        <v>78</v>
      </c>
      <c r="I300" s="58" t="s">
        <v>2240</v>
      </c>
      <c r="J300" s="50" t="str">
        <f>IFERROR(VLOOKUP(F300,'Ciudad tablero'!A:B,2,0),0)</f>
        <v>GIRON SANTANDER</v>
      </c>
      <c r="K300" s="50">
        <f>IFERROR(VLOOKUP(J300,'Ciudad tablero'!B:C,2,0),0)</f>
        <v>68307000</v>
      </c>
      <c r="L300" s="50" t="str">
        <f>IFERROR(VLOOKUP(G300,'Ciudad tablero'!A:B,2,0),0)</f>
        <v>BUCARAMANGA SANTANDER</v>
      </c>
      <c r="M300" s="50">
        <f>IFERROR(VLOOKUP(L300,'Ciudad tablero'!B:C,2,0),0)</f>
        <v>68001000</v>
      </c>
      <c r="N300" s="47" t="str">
        <f t="shared" si="4"/>
        <v>BODEGAS LITO BUCARAMANGA</v>
      </c>
    </row>
    <row r="301" spans="1:14" hidden="1">
      <c r="A301" s="47" t="s">
        <v>1224</v>
      </c>
      <c r="B301" s="46" t="s">
        <v>1224</v>
      </c>
      <c r="C301" s="56" t="s">
        <v>2241</v>
      </c>
      <c r="D301" s="47" t="s">
        <v>777</v>
      </c>
      <c r="E301" s="57" t="s">
        <v>798</v>
      </c>
      <c r="F301" s="66" t="s">
        <v>71</v>
      </c>
      <c r="G301" s="66" t="s">
        <v>71</v>
      </c>
      <c r="I301" s="58" t="s">
        <v>2242</v>
      </c>
      <c r="J301" s="50" t="str">
        <f>IFERROR(VLOOKUP(F301,'Ciudad tablero'!A:B,2,0),0)</f>
        <v>BOGOTA BOGOTA D. C.</v>
      </c>
      <c r="K301" s="50">
        <f>IFERROR(VLOOKUP(J301,'Ciudad tablero'!B:C,2,0),0)</f>
        <v>11001000</v>
      </c>
      <c r="L301" s="50" t="str">
        <f>IFERROR(VLOOKUP(G301,'Ciudad tablero'!A:B,2,0),0)</f>
        <v>BOGOTA BOGOTA D. C.</v>
      </c>
      <c r="M301" s="50">
        <f>IFERROR(VLOOKUP(L301,'Ciudad tablero'!B:C,2,0),0)</f>
        <v>11001000</v>
      </c>
      <c r="N301" s="47" t="str">
        <f t="shared" si="4"/>
        <v>BODEGAS PARQUE EMPRESARIAL SIBERIA</v>
      </c>
    </row>
    <row r="302" spans="1:14" hidden="1">
      <c r="A302" s="47" t="s">
        <v>1099</v>
      </c>
      <c r="B302" s="46" t="s">
        <v>1099</v>
      </c>
      <c r="C302" s="56" t="s">
        <v>2243</v>
      </c>
      <c r="D302" s="47" t="s">
        <v>777</v>
      </c>
      <c r="E302" s="57" t="s">
        <v>798</v>
      </c>
      <c r="F302" s="66" t="s">
        <v>71</v>
      </c>
      <c r="G302" s="66" t="s">
        <v>71</v>
      </c>
      <c r="I302" s="58" t="s">
        <v>2244</v>
      </c>
      <c r="J302" s="50" t="str">
        <f>IFERROR(VLOOKUP(F302,'Ciudad tablero'!A:B,2,0),0)</f>
        <v>BOGOTA BOGOTA D. C.</v>
      </c>
      <c r="K302" s="50">
        <f>IFERROR(VLOOKUP(J302,'Ciudad tablero'!B:C,2,0),0)</f>
        <v>11001000</v>
      </c>
      <c r="L302" s="50" t="str">
        <f>IFERROR(VLOOKUP(G302,'Ciudad tablero'!A:B,2,0),0)</f>
        <v>BOGOTA BOGOTA D. C.</v>
      </c>
      <c r="M302" s="50">
        <f>IFERROR(VLOOKUP(L302,'Ciudad tablero'!B:C,2,0),0)</f>
        <v>11001000</v>
      </c>
      <c r="N302" s="47" t="str">
        <f t="shared" si="4"/>
        <v>CASA LUKER BOGOTA</v>
      </c>
    </row>
    <row r="303" spans="1:14" hidden="1">
      <c r="A303" s="47" t="s">
        <v>1098</v>
      </c>
      <c r="B303" s="46" t="s">
        <v>1098</v>
      </c>
      <c r="C303" s="56" t="s">
        <v>2245</v>
      </c>
      <c r="D303" s="47" t="s">
        <v>1582</v>
      </c>
      <c r="E303" s="57" t="s">
        <v>885</v>
      </c>
      <c r="F303" s="66" t="s">
        <v>209</v>
      </c>
      <c r="G303" s="66" t="s">
        <v>78</v>
      </c>
      <c r="I303" s="58" t="s">
        <v>2246</v>
      </c>
      <c r="J303" s="50" t="str">
        <f>IFERROR(VLOOKUP(F303,'Ciudad tablero'!A:B,2,0),0)</f>
        <v>GIRON SANTANDER</v>
      </c>
      <c r="K303" s="50">
        <f>IFERROR(VLOOKUP(J303,'Ciudad tablero'!B:C,2,0),0)</f>
        <v>68307000</v>
      </c>
      <c r="L303" s="50" t="str">
        <f>IFERROR(VLOOKUP(G303,'Ciudad tablero'!A:B,2,0),0)</f>
        <v>BUCARAMANGA SANTANDER</v>
      </c>
      <c r="M303" s="50">
        <f>IFERROR(VLOOKUP(L303,'Ciudad tablero'!B:C,2,0),0)</f>
        <v>68001000</v>
      </c>
      <c r="N303" s="47" t="str">
        <f t="shared" si="4"/>
        <v>CASA LUKER GIRON</v>
      </c>
    </row>
    <row r="304" spans="1:14" hidden="1">
      <c r="A304" s="47" t="s">
        <v>1042</v>
      </c>
      <c r="B304" s="46" t="s">
        <v>1042</v>
      </c>
      <c r="C304" s="56" t="s">
        <v>2247</v>
      </c>
      <c r="D304" s="47" t="s">
        <v>724</v>
      </c>
      <c r="E304" s="57" t="s">
        <v>321</v>
      </c>
      <c r="F304" s="66" t="s">
        <v>178</v>
      </c>
      <c r="G304" s="66" t="s">
        <v>321</v>
      </c>
      <c r="I304" s="58" t="s">
        <v>2248</v>
      </c>
      <c r="J304" s="50" t="str">
        <f>IFERROR(VLOOKUP(F304,'Ciudad tablero'!A:B,2,0),0)</f>
        <v>ENVIGADO ANTIOQUIA</v>
      </c>
      <c r="K304" s="50">
        <f>IFERROR(VLOOKUP(J304,'Ciudad tablero'!B:C,2,0),0)</f>
        <v>5266000</v>
      </c>
      <c r="L304" s="50" t="str">
        <f>IFERROR(VLOOKUP(G304,'Ciudad tablero'!A:B,2,0),0)</f>
        <v>MEDELLIN ANTIOQUIA</v>
      </c>
      <c r="M304" s="50">
        <f>IFERROR(VLOOKUP(L304,'Ciudad tablero'!B:C,2,0),0)</f>
        <v>5001000</v>
      </c>
      <c r="N304" s="47" t="str">
        <f t="shared" si="4"/>
        <v>CEDI EXITO VEGAS ENVIGADO</v>
      </c>
    </row>
    <row r="305" spans="1:14" hidden="1">
      <c r="A305" s="47" t="s">
        <v>1234</v>
      </c>
      <c r="B305" s="46" t="s">
        <v>1234</v>
      </c>
      <c r="C305" s="56" t="s">
        <v>2249</v>
      </c>
      <c r="D305" s="47" t="s">
        <v>1578</v>
      </c>
      <c r="E305" s="57" t="s">
        <v>95</v>
      </c>
      <c r="F305" s="66" t="s">
        <v>16</v>
      </c>
      <c r="G305" s="66" t="s">
        <v>95</v>
      </c>
      <c r="I305" s="58" t="s">
        <v>2250</v>
      </c>
      <c r="J305" s="50" t="str">
        <f>IFERROR(VLOOKUP(F305,'Ciudad tablero'!A:B,2,0),0)</f>
        <v>ARROYOHONDO YUMBO VALLE DEL CAUCA</v>
      </c>
      <c r="K305" s="50">
        <f>IFERROR(VLOOKUP(J305,'Ciudad tablero'!B:C,2,0),0)</f>
        <v>76892017</v>
      </c>
      <c r="L305" s="50" t="str">
        <f>IFERROR(VLOOKUP(G305,'Ciudad tablero'!A:B,2,0),0)</f>
        <v>CALI VALLE DEL CAUCA</v>
      </c>
      <c r="M305" s="50">
        <f>IFERROR(VLOOKUP(L305,'Ciudad tablero'!B:C,2,0),0)</f>
        <v>76001000</v>
      </c>
      <c r="N305" s="47" t="str">
        <f t="shared" si="4"/>
        <v>CEDI ÉXITO YUMBO</v>
      </c>
    </row>
    <row r="306" spans="1:14" hidden="1">
      <c r="A306" s="47" t="s">
        <v>2251</v>
      </c>
      <c r="B306" s="46" t="s">
        <v>2251</v>
      </c>
      <c r="C306" s="56" t="s">
        <v>2252</v>
      </c>
      <c r="D306" s="47" t="s">
        <v>1578</v>
      </c>
      <c r="E306" s="57" t="s">
        <v>80</v>
      </c>
      <c r="F306" s="66" t="s">
        <v>80</v>
      </c>
      <c r="G306" s="66" t="s">
        <v>80</v>
      </c>
      <c r="I306" s="58" t="s">
        <v>2253</v>
      </c>
      <c r="J306" s="50" t="str">
        <f>IFERROR(VLOOKUP(F306,'Ciudad tablero'!A:B,2,0),0)</f>
        <v>BUENAVENTURA VALLE DEL CAUCA</v>
      </c>
      <c r="K306" s="50">
        <f>IFERROR(VLOOKUP(J306,'Ciudad tablero'!B:C,2,0),0)</f>
        <v>76109000</v>
      </c>
      <c r="L306" s="50" t="str">
        <f>IFERROR(VLOOKUP(G306,'Ciudad tablero'!A:B,2,0),0)</f>
        <v>BUENAVENTURA VALLE DEL CAUCA</v>
      </c>
      <c r="M306" s="50">
        <f>IFERROR(VLOOKUP(L306,'Ciudad tablero'!B:C,2,0),0)</f>
        <v>76109000</v>
      </c>
      <c r="N306" s="47" t="str">
        <f t="shared" si="4"/>
        <v>CENTRACAR BUENAVENTURA</v>
      </c>
    </row>
    <row r="307" spans="1:14" hidden="1">
      <c r="A307" s="47" t="s">
        <v>1209</v>
      </c>
      <c r="B307" s="46" t="s">
        <v>1209</v>
      </c>
      <c r="C307" s="56" t="s">
        <v>2254</v>
      </c>
      <c r="D307" s="47" t="s">
        <v>1578</v>
      </c>
      <c r="E307" s="57" t="s">
        <v>95</v>
      </c>
      <c r="F307" s="66" t="s">
        <v>581</v>
      </c>
      <c r="G307" s="66" t="s">
        <v>95</v>
      </c>
      <c r="I307" s="58" t="s">
        <v>2255</v>
      </c>
      <c r="J307" s="50" t="str">
        <f>IFERROR(VLOOKUP(F307,'Ciudad tablero'!A:B,2,0),0)</f>
        <v>YUMBO VALLE DEL CAUCA</v>
      </c>
      <c r="K307" s="50">
        <f>IFERROR(VLOOKUP(J307,'Ciudad tablero'!B:C,2,0),0)</f>
        <v>76892000</v>
      </c>
      <c r="L307" s="50" t="str">
        <f>IFERROR(VLOOKUP(G307,'Ciudad tablero'!A:B,2,0),0)</f>
        <v>CALI VALLE DEL CAUCA</v>
      </c>
      <c r="M307" s="50">
        <f>IFERROR(VLOOKUP(L307,'Ciudad tablero'!B:C,2,0),0)</f>
        <v>76001000</v>
      </c>
      <c r="N307" s="47" t="str">
        <f t="shared" si="4"/>
        <v>CENTRO DE DISTRIBUCIÓN EXITO CALI</v>
      </c>
    </row>
    <row r="308" spans="1:14" hidden="1">
      <c r="A308" s="47" t="s">
        <v>1213</v>
      </c>
      <c r="B308" s="46" t="s">
        <v>1213</v>
      </c>
      <c r="C308" s="56" t="s">
        <v>2256</v>
      </c>
      <c r="D308" s="47" t="s">
        <v>1057</v>
      </c>
      <c r="E308" s="57" t="s">
        <v>875</v>
      </c>
      <c r="F308" s="66" t="s">
        <v>313</v>
      </c>
      <c r="G308" s="66" t="s">
        <v>63</v>
      </c>
      <c r="I308" s="58" t="s">
        <v>2257</v>
      </c>
      <c r="J308" s="50" t="str">
        <f>IFERROR(VLOOKUP(F308,'Ciudad tablero'!A:B,2,0),0)</f>
        <v>MALAMBO ATLANTICO</v>
      </c>
      <c r="K308" s="50">
        <f>IFERROR(VLOOKUP(J308,'Ciudad tablero'!B:C,2,0),0)</f>
        <v>8433000</v>
      </c>
      <c r="L308" s="50" t="str">
        <f>IFERROR(VLOOKUP(G308,'Ciudad tablero'!A:B,2,0),0)</f>
        <v>BARRANQUILLA ATLANTICO</v>
      </c>
      <c r="M308" s="50">
        <f>IFERROR(VLOOKUP(L308,'Ciudad tablero'!B:C,2,0),0)</f>
        <v>8001000</v>
      </c>
      <c r="N308" s="47" t="str">
        <f t="shared" si="4"/>
        <v>CENTRO LOGISTICO OLIMPICA</v>
      </c>
    </row>
    <row r="309" spans="1:14" hidden="1">
      <c r="A309" s="47" t="s">
        <v>2258</v>
      </c>
      <c r="B309" s="46" t="s">
        <v>2258</v>
      </c>
      <c r="C309" s="56" t="s">
        <v>2259</v>
      </c>
      <c r="D309" s="47" t="s">
        <v>1578</v>
      </c>
      <c r="E309" s="57" t="s">
        <v>95</v>
      </c>
      <c r="F309" s="66" t="s">
        <v>581</v>
      </c>
      <c r="G309" s="66" t="s">
        <v>95</v>
      </c>
      <c r="I309" s="58" t="s">
        <v>2260</v>
      </c>
      <c r="J309" s="50" t="str">
        <f>IFERROR(VLOOKUP(F309,'Ciudad tablero'!A:B,2,0),0)</f>
        <v>YUMBO VALLE DEL CAUCA</v>
      </c>
      <c r="K309" s="50">
        <f>IFERROR(VLOOKUP(J309,'Ciudad tablero'!B:C,2,0),0)</f>
        <v>76892000</v>
      </c>
      <c r="L309" s="50" t="str">
        <f>IFERROR(VLOOKUP(G309,'Ciudad tablero'!A:B,2,0),0)</f>
        <v>CALI VALLE DEL CAUCA</v>
      </c>
      <c r="M309" s="50">
        <f>IFERROR(VLOOKUP(L309,'Ciudad tablero'!B:C,2,0),0)</f>
        <v>76001000</v>
      </c>
      <c r="N309" s="47" t="str">
        <f t="shared" si="4"/>
        <v>CERVECERIA YUMBO</v>
      </c>
    </row>
    <row r="310" spans="1:14" hidden="1">
      <c r="A310" s="47" t="s">
        <v>2261</v>
      </c>
      <c r="B310" s="46" t="s">
        <v>2261</v>
      </c>
      <c r="C310" s="56" t="s">
        <v>2262</v>
      </c>
      <c r="D310" s="47" t="s">
        <v>1578</v>
      </c>
      <c r="E310" s="57" t="s">
        <v>95</v>
      </c>
      <c r="F310" s="66" t="s">
        <v>95</v>
      </c>
      <c r="G310" s="66" t="s">
        <v>95</v>
      </c>
      <c r="I310" s="58" t="s">
        <v>2263</v>
      </c>
      <c r="J310" s="50" t="str">
        <f>IFERROR(VLOOKUP(F310,'Ciudad tablero'!A:B,2,0),0)</f>
        <v>CALI VALLE DEL CAUCA</v>
      </c>
      <c r="K310" s="50">
        <f>IFERROR(VLOOKUP(J310,'Ciudad tablero'!B:C,2,0),0)</f>
        <v>76001000</v>
      </c>
      <c r="L310" s="50" t="str">
        <f>IFERROR(VLOOKUP(G310,'Ciudad tablero'!A:B,2,0),0)</f>
        <v>CALI VALLE DEL CAUCA</v>
      </c>
      <c r="M310" s="50">
        <f>IFERROR(VLOOKUP(L310,'Ciudad tablero'!B:C,2,0),0)</f>
        <v>76001000</v>
      </c>
      <c r="N310" s="47" t="str">
        <f t="shared" si="4"/>
        <v>CHIPER CALI</v>
      </c>
    </row>
    <row r="311" spans="1:14" hidden="1">
      <c r="A311" s="47" t="s">
        <v>2264</v>
      </c>
      <c r="B311" s="46" t="s">
        <v>2264</v>
      </c>
      <c r="C311" s="56" t="s">
        <v>2265</v>
      </c>
      <c r="D311" s="47" t="s">
        <v>724</v>
      </c>
      <c r="E311" s="57" t="s">
        <v>321</v>
      </c>
      <c r="F311" s="66" t="s">
        <v>336</v>
      </c>
      <c r="G311" s="66" t="s">
        <v>71</v>
      </c>
      <c r="I311" s="58" t="s">
        <v>2266</v>
      </c>
      <c r="J311" s="50" t="str">
        <f>IFERROR(VLOOKUP(F311,'Ciudad tablero'!A:B,2,0),0)</f>
        <v>MOSQUERA CUNDINAMARCA</v>
      </c>
      <c r="K311" s="50">
        <f>IFERROR(VLOOKUP(J311,'Ciudad tablero'!B:C,2,0),0)</f>
        <v>25473000</v>
      </c>
      <c r="L311" s="50" t="str">
        <f>IFERROR(VLOOKUP(G311,'Ciudad tablero'!A:B,2,0),0)</f>
        <v>BOGOTA BOGOTA D. C.</v>
      </c>
      <c r="M311" s="50">
        <f>IFERROR(VLOOKUP(L311,'Ciudad tablero'!B:C,2,0),0)</f>
        <v>11001000</v>
      </c>
      <c r="N311" s="47" t="str">
        <f t="shared" si="4"/>
        <v>CIPA SA</v>
      </c>
    </row>
    <row r="312" spans="1:14" hidden="1">
      <c r="A312" s="47" t="s">
        <v>1212</v>
      </c>
      <c r="B312" s="46" t="s">
        <v>1212</v>
      </c>
      <c r="C312" s="56" t="s">
        <v>2267</v>
      </c>
      <c r="D312" s="47" t="s">
        <v>724</v>
      </c>
      <c r="E312" s="57" t="s">
        <v>321</v>
      </c>
      <c r="F312" s="66" t="s">
        <v>69</v>
      </c>
      <c r="G312" s="66" t="s">
        <v>321</v>
      </c>
      <c r="I312" s="58" t="s">
        <v>2268</v>
      </c>
      <c r="J312" s="50" t="str">
        <f>IFERROR(VLOOKUP(F312,'Ciudad tablero'!A:B,2,0),0)</f>
        <v>BELLO ANTIOQUIA</v>
      </c>
      <c r="K312" s="50">
        <f>IFERROR(VLOOKUP(J312,'Ciudad tablero'!B:C,2,0),0)</f>
        <v>5088000</v>
      </c>
      <c r="L312" s="50" t="str">
        <f>IFERROR(VLOOKUP(G312,'Ciudad tablero'!A:B,2,0),0)</f>
        <v>MEDELLIN ANTIOQUIA</v>
      </c>
      <c r="M312" s="50">
        <f>IFERROR(VLOOKUP(L312,'Ciudad tablero'!B:C,2,0),0)</f>
        <v>5001000</v>
      </c>
      <c r="N312" s="47" t="str">
        <f t="shared" si="4"/>
        <v>CIPA SA BELLO</v>
      </c>
    </row>
    <row r="313" spans="1:14" hidden="1">
      <c r="A313" s="47" t="s">
        <v>1462</v>
      </c>
      <c r="B313" s="46" t="s">
        <v>1462</v>
      </c>
      <c r="C313" s="56" t="s">
        <v>2269</v>
      </c>
      <c r="D313" s="47" t="s">
        <v>724</v>
      </c>
      <c r="E313" s="57" t="s">
        <v>321</v>
      </c>
      <c r="F313" s="66" t="s">
        <v>321</v>
      </c>
      <c r="G313" s="66" t="s">
        <v>321</v>
      </c>
      <c r="I313" s="58" t="s">
        <v>2270</v>
      </c>
      <c r="J313" s="50" t="str">
        <f>IFERROR(VLOOKUP(F313,'Ciudad tablero'!A:B,2,0),0)</f>
        <v>MEDELLIN ANTIOQUIA</v>
      </c>
      <c r="K313" s="50">
        <f>IFERROR(VLOOKUP(J313,'Ciudad tablero'!B:C,2,0),0)</f>
        <v>5001000</v>
      </c>
      <c r="L313" s="50" t="str">
        <f>IFERROR(VLOOKUP(G313,'Ciudad tablero'!A:B,2,0),0)</f>
        <v>MEDELLIN ANTIOQUIA</v>
      </c>
      <c r="M313" s="50">
        <f>IFERROR(VLOOKUP(L313,'Ciudad tablero'!B:C,2,0),0)</f>
        <v>5001000</v>
      </c>
      <c r="N313" s="47" t="str">
        <f t="shared" si="4"/>
        <v>COMERCIALIZADORA SUPERMERCADOS LA 2000 MEDELLIN</v>
      </c>
    </row>
    <row r="314" spans="1:14" hidden="1">
      <c r="A314" s="47" t="s">
        <v>1337</v>
      </c>
      <c r="B314" s="46" t="s">
        <v>1337</v>
      </c>
      <c r="C314" s="56" t="s">
        <v>2271</v>
      </c>
      <c r="D314" s="47" t="s">
        <v>1057</v>
      </c>
      <c r="E314" s="57" t="s">
        <v>107</v>
      </c>
      <c r="F314" s="66" t="s">
        <v>107</v>
      </c>
      <c r="G314" s="66" t="s">
        <v>107</v>
      </c>
      <c r="I314" s="58" t="s">
        <v>2272</v>
      </c>
      <c r="J314" s="50" t="str">
        <f>IFERROR(VLOOKUP(F314,'Ciudad tablero'!A:B,2,0),0)</f>
        <v>CARTAGENA BOLIVAR</v>
      </c>
      <c r="K314" s="50">
        <f>IFERROR(VLOOKUP(J314,'Ciudad tablero'!B:C,2,0),0)</f>
        <v>13001000</v>
      </c>
      <c r="L314" s="50" t="str">
        <f>IFERROR(VLOOKUP(G314,'Ciudad tablero'!A:B,2,0),0)</f>
        <v>CARTAGENA BOLIVAR</v>
      </c>
      <c r="M314" s="50">
        <f>IFERROR(VLOOKUP(L314,'Ciudad tablero'!B:C,2,0),0)</f>
        <v>13001000</v>
      </c>
      <c r="N314" s="47" t="str">
        <f t="shared" si="4"/>
        <v>COMPAS CARTAGENA</v>
      </c>
    </row>
    <row r="315" spans="1:14" hidden="1">
      <c r="A315" s="47" t="s">
        <v>1184</v>
      </c>
      <c r="B315" s="46" t="s">
        <v>1184</v>
      </c>
      <c r="C315" s="56" t="s">
        <v>2273</v>
      </c>
      <c r="D315" s="47" t="s">
        <v>777</v>
      </c>
      <c r="E315" s="57" t="s">
        <v>798</v>
      </c>
      <c r="F315" s="66" t="s">
        <v>71</v>
      </c>
      <c r="G315" s="66" t="s">
        <v>71</v>
      </c>
      <c r="I315" s="58" t="s">
        <v>2274</v>
      </c>
      <c r="J315" s="50" t="str">
        <f>IFERROR(VLOOKUP(F315,'Ciudad tablero'!A:B,2,0),0)</f>
        <v>BOGOTA BOGOTA D. C.</v>
      </c>
      <c r="K315" s="50">
        <f>IFERROR(VLOOKUP(J315,'Ciudad tablero'!B:C,2,0),0)</f>
        <v>11001000</v>
      </c>
      <c r="L315" s="50" t="str">
        <f>IFERROR(VLOOKUP(G315,'Ciudad tablero'!A:B,2,0),0)</f>
        <v>BOGOTA BOGOTA D. C.</v>
      </c>
      <c r="M315" s="50">
        <f>IFERROR(VLOOKUP(L315,'Ciudad tablero'!B:C,2,0),0)</f>
        <v>11001000</v>
      </c>
      <c r="N315" s="47" t="str">
        <f t="shared" si="4"/>
        <v>CONTEGRAL BOGOTA</v>
      </c>
    </row>
    <row r="316" spans="1:14" hidden="1">
      <c r="A316" s="47" t="s">
        <v>1253</v>
      </c>
      <c r="B316" s="46" t="s">
        <v>1253</v>
      </c>
      <c r="C316" s="56" t="s">
        <v>2275</v>
      </c>
      <c r="D316" s="47" t="s">
        <v>777</v>
      </c>
      <c r="E316" s="57" t="s">
        <v>798</v>
      </c>
      <c r="F316" s="66" t="s">
        <v>336</v>
      </c>
      <c r="G316" s="66" t="s">
        <v>71</v>
      </c>
      <c r="I316" s="58" t="s">
        <v>2276</v>
      </c>
      <c r="J316" s="50" t="str">
        <f>IFERROR(VLOOKUP(F316,'Ciudad tablero'!A:B,2,0),0)</f>
        <v>MOSQUERA CUNDINAMARCA</v>
      </c>
      <c r="K316" s="50">
        <f>IFERROR(VLOOKUP(J316,'Ciudad tablero'!B:C,2,0),0)</f>
        <v>25473000</v>
      </c>
      <c r="L316" s="50" t="str">
        <f>IFERROR(VLOOKUP(G316,'Ciudad tablero'!A:B,2,0),0)</f>
        <v>BOGOTA BOGOTA D. C.</v>
      </c>
      <c r="M316" s="50">
        <f>IFERROR(VLOOKUP(L316,'Ciudad tablero'!B:C,2,0),0)</f>
        <v>11001000</v>
      </c>
      <c r="N316" s="47" t="str">
        <f t="shared" si="4"/>
        <v>CUMMINS DE LOS ANDES S.A MOSQUERA</v>
      </c>
    </row>
    <row r="317" spans="1:14" hidden="1">
      <c r="A317" s="47" t="s">
        <v>1063</v>
      </c>
      <c r="B317" s="46" t="s">
        <v>1063</v>
      </c>
      <c r="C317" s="56" t="s">
        <v>2277</v>
      </c>
      <c r="D317" s="47" t="s">
        <v>1057</v>
      </c>
      <c r="E317" s="57" t="s">
        <v>63</v>
      </c>
      <c r="F317" s="66" t="s">
        <v>63</v>
      </c>
      <c r="G317" s="66" t="s">
        <v>63</v>
      </c>
      <c r="I317" s="58" t="s">
        <v>2278</v>
      </c>
      <c r="J317" s="50" t="str">
        <f>IFERROR(VLOOKUP(F317,'Ciudad tablero'!A:B,2,0),0)</f>
        <v>BARRANQUILLA ATLANTICO</v>
      </c>
      <c r="K317" s="50">
        <f>IFERROR(VLOOKUP(J317,'Ciudad tablero'!B:C,2,0),0)</f>
        <v>8001000</v>
      </c>
      <c r="L317" s="50" t="str">
        <f>IFERROR(VLOOKUP(G317,'Ciudad tablero'!A:B,2,0),0)</f>
        <v>BARRANQUILLA ATLANTICO</v>
      </c>
      <c r="M317" s="50">
        <f>IFERROR(VLOOKUP(L317,'Ciudad tablero'!B:C,2,0),0)</f>
        <v>8001000</v>
      </c>
      <c r="N317" s="47" t="str">
        <f t="shared" si="4"/>
        <v>DEPOSITO CENTRAL CERVECERA</v>
      </c>
    </row>
    <row r="318" spans="1:14" hidden="1">
      <c r="A318" s="47" t="s">
        <v>2279</v>
      </c>
      <c r="B318" s="46" t="s">
        <v>2279</v>
      </c>
      <c r="C318" s="56" t="s">
        <v>2280</v>
      </c>
      <c r="D318" s="47" t="s">
        <v>777</v>
      </c>
      <c r="E318" s="57" t="s">
        <v>798</v>
      </c>
      <c r="F318" s="66" t="s">
        <v>71</v>
      </c>
      <c r="G318" s="66" t="s">
        <v>71</v>
      </c>
      <c r="I318" s="58" t="s">
        <v>2281</v>
      </c>
      <c r="J318" s="50" t="str">
        <f>IFERROR(VLOOKUP(F318,'Ciudad tablero'!A:B,2,0),0)</f>
        <v>BOGOTA BOGOTA D. C.</v>
      </c>
      <c r="K318" s="50">
        <f>IFERROR(VLOOKUP(J318,'Ciudad tablero'!B:C,2,0),0)</f>
        <v>11001000</v>
      </c>
      <c r="L318" s="50" t="str">
        <f>IFERROR(VLOOKUP(G318,'Ciudad tablero'!A:B,2,0),0)</f>
        <v>BOGOTA BOGOTA D. C.</v>
      </c>
      <c r="M318" s="50">
        <f>IFERROR(VLOOKUP(L318,'Ciudad tablero'!B:C,2,0),0)</f>
        <v>11001000</v>
      </c>
      <c r="N318" s="47" t="str">
        <f t="shared" si="4"/>
        <v>DIPEC SAS</v>
      </c>
    </row>
    <row r="319" spans="1:14" hidden="1">
      <c r="A319" s="47" t="s">
        <v>2282</v>
      </c>
      <c r="B319" s="46" t="s">
        <v>2282</v>
      </c>
      <c r="C319" s="56" t="s">
        <v>2283</v>
      </c>
      <c r="D319" s="47" t="s">
        <v>1582</v>
      </c>
      <c r="E319" s="57" t="s">
        <v>933</v>
      </c>
      <c r="F319" s="66" t="s">
        <v>92</v>
      </c>
      <c r="G319" s="66" t="s">
        <v>49</v>
      </c>
      <c r="I319" s="58" t="s">
        <v>2284</v>
      </c>
      <c r="J319" s="50" t="str">
        <f>IFERROR(VLOOKUP(F319,'Ciudad tablero'!A:B,2,0),0)</f>
        <v>CALARCA QUINDIO</v>
      </c>
      <c r="K319" s="50">
        <f>IFERROR(VLOOKUP(J319,'Ciudad tablero'!B:C,2,0),0)</f>
        <v>63130000</v>
      </c>
      <c r="L319" s="50" t="str">
        <f>IFERROR(VLOOKUP(G319,'Ciudad tablero'!A:B,2,0),0)</f>
        <v>ARMENIA QUINDIO</v>
      </c>
      <c r="M319" s="50">
        <f>IFERROR(VLOOKUP(L319,'Ciudad tablero'!B:C,2,0),0)</f>
        <v>63001000</v>
      </c>
      <c r="N319" s="47" t="str">
        <f t="shared" si="4"/>
        <v>DON POLLO CALARCÁ</v>
      </c>
    </row>
    <row r="320" spans="1:14" hidden="1">
      <c r="A320" s="47" t="s">
        <v>1255</v>
      </c>
      <c r="B320" s="46" t="s">
        <v>1255</v>
      </c>
      <c r="C320" s="56" t="s">
        <v>2285</v>
      </c>
      <c r="D320" s="47" t="s">
        <v>777</v>
      </c>
      <c r="E320" s="57" t="s">
        <v>798</v>
      </c>
      <c r="F320" s="66" t="s">
        <v>71</v>
      </c>
      <c r="G320" s="66" t="s">
        <v>71</v>
      </c>
      <c r="I320" s="58" t="s">
        <v>2286</v>
      </c>
      <c r="J320" s="50" t="str">
        <f>IFERROR(VLOOKUP(F320,'Ciudad tablero'!A:B,2,0),0)</f>
        <v>BOGOTA BOGOTA D. C.</v>
      </c>
      <c r="K320" s="50">
        <f>IFERROR(VLOOKUP(J320,'Ciudad tablero'!B:C,2,0),0)</f>
        <v>11001000</v>
      </c>
      <c r="L320" s="50" t="str">
        <f>IFERROR(VLOOKUP(G320,'Ciudad tablero'!A:B,2,0),0)</f>
        <v>BOGOTA BOGOTA D. C.</v>
      </c>
      <c r="M320" s="50">
        <f>IFERROR(VLOOKUP(L320,'Ciudad tablero'!B:C,2,0),0)</f>
        <v>11001000</v>
      </c>
      <c r="N320" s="47" t="str">
        <f t="shared" si="4"/>
        <v>ELECTRONIC SYSTEM SIBERIA</v>
      </c>
    </row>
    <row r="321" spans="1:14" hidden="1">
      <c r="A321" s="47" t="s">
        <v>1256</v>
      </c>
      <c r="B321" s="46" t="s">
        <v>1256</v>
      </c>
      <c r="C321" s="56" t="s">
        <v>2287</v>
      </c>
      <c r="D321" s="47" t="s">
        <v>777</v>
      </c>
      <c r="E321" s="57" t="s">
        <v>798</v>
      </c>
      <c r="F321" s="66" t="s">
        <v>71</v>
      </c>
      <c r="G321" s="66" t="s">
        <v>71</v>
      </c>
      <c r="I321" s="58" t="s">
        <v>2288</v>
      </c>
      <c r="J321" s="50" t="str">
        <f>IFERROR(VLOOKUP(F321,'Ciudad tablero'!A:B,2,0),0)</f>
        <v>BOGOTA BOGOTA D. C.</v>
      </c>
      <c r="K321" s="50">
        <f>IFERROR(VLOOKUP(J321,'Ciudad tablero'!B:C,2,0),0)</f>
        <v>11001000</v>
      </c>
      <c r="L321" s="50" t="str">
        <f>IFERROR(VLOOKUP(G321,'Ciudad tablero'!A:B,2,0),0)</f>
        <v>BOGOTA BOGOTA D. C.</v>
      </c>
      <c r="M321" s="50">
        <f>IFERROR(VLOOKUP(L321,'Ciudad tablero'!B:C,2,0),0)</f>
        <v>11001000</v>
      </c>
      <c r="N321" s="47" t="str">
        <f t="shared" si="4"/>
        <v>ELECTRONIC SYSTEM ZONA INDUSTRIAL BOGOTA</v>
      </c>
    </row>
    <row r="322" spans="1:14" hidden="1">
      <c r="A322" s="47" t="s">
        <v>2289</v>
      </c>
      <c r="B322" s="46" t="s">
        <v>2289</v>
      </c>
      <c r="C322" s="56" t="s">
        <v>2290</v>
      </c>
      <c r="D322" s="47" t="s">
        <v>777</v>
      </c>
      <c r="E322" s="57" t="s">
        <v>798</v>
      </c>
      <c r="F322" s="66" t="s">
        <v>71</v>
      </c>
      <c r="G322" s="66" t="s">
        <v>71</v>
      </c>
      <c r="I322" s="58" t="s">
        <v>2291</v>
      </c>
      <c r="J322" s="50" t="str">
        <f>IFERROR(VLOOKUP(F322,'Ciudad tablero'!A:B,2,0),0)</f>
        <v>BOGOTA BOGOTA D. C.</v>
      </c>
      <c r="K322" s="50">
        <f>IFERROR(VLOOKUP(J322,'Ciudad tablero'!B:C,2,0),0)</f>
        <v>11001000</v>
      </c>
      <c r="L322" s="50" t="str">
        <f>IFERROR(VLOOKUP(G322,'Ciudad tablero'!A:B,2,0),0)</f>
        <v>BOGOTA BOGOTA D. C.</v>
      </c>
      <c r="M322" s="50">
        <f>IFERROR(VLOOKUP(L322,'Ciudad tablero'!B:C,2,0),0)</f>
        <v>11001000</v>
      </c>
      <c r="N322" s="47" t="str">
        <f t="shared" si="4"/>
        <v>ELECTRONIC SYSTEMS JPG SAS BOGOTÁ</v>
      </c>
    </row>
    <row r="323" spans="1:14" hidden="1">
      <c r="A323" s="47" t="s">
        <v>1258</v>
      </c>
      <c r="B323" s="46" t="s">
        <v>1258</v>
      </c>
      <c r="C323" s="56" t="s">
        <v>2292</v>
      </c>
      <c r="I323" s="58" t="s">
        <v>2293</v>
      </c>
      <c r="J323" s="50">
        <f>IFERROR(VLOOKUP(F323,'Ciudad tablero'!A:B,2,0),0)</f>
        <v>0</v>
      </c>
      <c r="K323" s="50">
        <f>IFERROR(VLOOKUP(J323,'Ciudad tablero'!B:C,2,0),0)</f>
        <v>0</v>
      </c>
      <c r="L323" s="50">
        <f>IFERROR(VLOOKUP(G323,'Ciudad tablero'!A:B,2,0),0)</f>
        <v>0</v>
      </c>
      <c r="M323" s="50">
        <f>IFERROR(VLOOKUP(L323,'Ciudad tablero'!B:C,2,0),0)</f>
        <v>0</v>
      </c>
      <c r="N323" s="47" t="str">
        <f t="shared" ref="N323:N386" si="5">+A323</f>
        <v>EMPRESA PANAMERICANA DE INGENIERIA</v>
      </c>
    </row>
    <row r="324" spans="1:14" hidden="1">
      <c r="A324" s="47" t="s">
        <v>1480</v>
      </c>
      <c r="B324" s="46" t="s">
        <v>1480</v>
      </c>
      <c r="C324" s="56" t="s">
        <v>2294</v>
      </c>
      <c r="D324" s="47" t="s">
        <v>1057</v>
      </c>
      <c r="E324" s="57" t="s">
        <v>875</v>
      </c>
      <c r="F324" s="66" t="s">
        <v>313</v>
      </c>
      <c r="G324" s="66" t="s">
        <v>63</v>
      </c>
      <c r="I324" s="58" t="s">
        <v>2295</v>
      </c>
      <c r="J324" s="50" t="str">
        <f>IFERROR(VLOOKUP(F324,'Ciudad tablero'!A:B,2,0),0)</f>
        <v>MALAMBO ATLANTICO</v>
      </c>
      <c r="K324" s="50">
        <f>IFERROR(VLOOKUP(J324,'Ciudad tablero'!B:C,2,0),0)</f>
        <v>8433000</v>
      </c>
      <c r="L324" s="50" t="str">
        <f>IFERROR(VLOOKUP(G324,'Ciudad tablero'!A:B,2,0),0)</f>
        <v>BARRANQUILLA ATLANTICO</v>
      </c>
      <c r="M324" s="50">
        <f>IFERROR(VLOOKUP(L324,'Ciudad tablero'!B:C,2,0),0)</f>
        <v>8001000</v>
      </c>
      <c r="N324" s="47" t="str">
        <f t="shared" si="5"/>
        <v>EXITO  MALAMBO</v>
      </c>
    </row>
    <row r="325" spans="1:14" hidden="1">
      <c r="A325" s="47" t="s">
        <v>2296</v>
      </c>
      <c r="B325" s="46" t="s">
        <v>2296</v>
      </c>
      <c r="C325" s="56" t="s">
        <v>2297</v>
      </c>
      <c r="D325" s="47" t="s">
        <v>777</v>
      </c>
      <c r="E325" s="57" t="s">
        <v>791</v>
      </c>
      <c r="F325" s="66" t="s">
        <v>309</v>
      </c>
      <c r="G325" s="66" t="s">
        <v>71</v>
      </c>
      <c r="I325" s="58" t="s">
        <v>2298</v>
      </c>
      <c r="J325" s="50" t="str">
        <f>IFERROR(VLOOKUP(F325,'Ciudad tablero'!A:B,2,0),0)</f>
        <v>MADRID CUNDINAMARCA</v>
      </c>
      <c r="K325" s="50">
        <f>IFERROR(VLOOKUP(J325,'Ciudad tablero'!B:C,2,0),0)</f>
        <v>25430000</v>
      </c>
      <c r="L325" s="50" t="str">
        <f>IFERROR(VLOOKUP(G325,'Ciudad tablero'!A:B,2,0),0)</f>
        <v>BOGOTA BOGOTA D. C.</v>
      </c>
      <c r="M325" s="50">
        <f>IFERROR(VLOOKUP(L325,'Ciudad tablero'!B:C,2,0),0)</f>
        <v>11001000</v>
      </c>
      <c r="N325" s="47" t="str">
        <f t="shared" si="5"/>
        <v>EXITO MADRID</v>
      </c>
    </row>
    <row r="326" spans="1:14" hidden="1">
      <c r="A326" s="47" t="s">
        <v>1355</v>
      </c>
      <c r="B326" s="46" t="s">
        <v>1355</v>
      </c>
      <c r="C326" s="56" t="s">
        <v>2299</v>
      </c>
      <c r="D326" s="47" t="s">
        <v>1057</v>
      </c>
      <c r="E326" s="57" t="s">
        <v>63</v>
      </c>
      <c r="F326" s="66" t="s">
        <v>63</v>
      </c>
      <c r="G326" s="66" t="s">
        <v>63</v>
      </c>
      <c r="I326" s="58" t="s">
        <v>2300</v>
      </c>
      <c r="J326" s="50" t="str">
        <f>IFERROR(VLOOKUP(F326,'Ciudad tablero'!A:B,2,0),0)</f>
        <v>BARRANQUILLA ATLANTICO</v>
      </c>
      <c r="K326" s="50">
        <f>IFERROR(VLOOKUP(J326,'Ciudad tablero'!B:C,2,0),0)</f>
        <v>8001000</v>
      </c>
      <c r="L326" s="50" t="str">
        <f>IFERROR(VLOOKUP(G326,'Ciudad tablero'!A:B,2,0),0)</f>
        <v>BARRANQUILLA ATLANTICO</v>
      </c>
      <c r="M326" s="50">
        <f>IFERROR(VLOOKUP(L326,'Ciudad tablero'!B:C,2,0),0)</f>
        <v>8001000</v>
      </c>
      <c r="N326" s="47" t="str">
        <f t="shared" si="5"/>
        <v>FOOD AND DRINK BARRANQUILLA</v>
      </c>
    </row>
    <row r="327" spans="1:14" hidden="1">
      <c r="A327" s="47" t="s">
        <v>2301</v>
      </c>
      <c r="B327" s="46" t="s">
        <v>2301</v>
      </c>
      <c r="C327" s="56" t="s">
        <v>2302</v>
      </c>
      <c r="D327" s="47" t="s">
        <v>1582</v>
      </c>
      <c r="E327" s="57" t="s">
        <v>885</v>
      </c>
      <c r="F327" s="66" t="s">
        <v>209</v>
      </c>
      <c r="G327" s="66" t="s">
        <v>78</v>
      </c>
      <c r="I327" s="58" t="s">
        <v>2303</v>
      </c>
      <c r="J327" s="50" t="str">
        <f>IFERROR(VLOOKUP(F327,'Ciudad tablero'!A:B,2,0),0)</f>
        <v>GIRON SANTANDER</v>
      </c>
      <c r="K327" s="50">
        <f>IFERROR(VLOOKUP(J327,'Ciudad tablero'!B:C,2,0),0)</f>
        <v>68307000</v>
      </c>
      <c r="L327" s="50" t="str">
        <f>IFERROR(VLOOKUP(G327,'Ciudad tablero'!A:B,2,0),0)</f>
        <v>BUCARAMANGA SANTANDER</v>
      </c>
      <c r="M327" s="50">
        <f>IFERROR(VLOOKUP(L327,'Ciudad tablero'!B:C,2,0),0)</f>
        <v>68001000</v>
      </c>
      <c r="N327" s="47" t="str">
        <f t="shared" si="5"/>
        <v>GARCILLANTAS GIRON</v>
      </c>
    </row>
    <row r="328" spans="1:14" hidden="1">
      <c r="A328" s="47" t="s">
        <v>1441</v>
      </c>
      <c r="B328" s="46" t="s">
        <v>1342</v>
      </c>
      <c r="C328" s="56" t="s">
        <v>2304</v>
      </c>
      <c r="D328" s="47" t="s">
        <v>1578</v>
      </c>
      <c r="E328" s="57" t="s">
        <v>941</v>
      </c>
      <c r="F328" s="66" t="s">
        <v>95</v>
      </c>
      <c r="G328" s="66" t="s">
        <v>95</v>
      </c>
      <c r="I328" s="58" t="s">
        <v>2305</v>
      </c>
      <c r="J328" s="50" t="str">
        <f>IFERROR(VLOOKUP(F328,'Ciudad tablero'!A:B,2,0),0)</f>
        <v>CALI VALLE DEL CAUCA</v>
      </c>
      <c r="K328" s="50">
        <f>IFERROR(VLOOKUP(J328,'Ciudad tablero'!B:C,2,0),0)</f>
        <v>76001000</v>
      </c>
      <c r="L328" s="50" t="str">
        <f>IFERROR(VLOOKUP(G328,'Ciudad tablero'!A:B,2,0),0)</f>
        <v>CALI VALLE DEL CAUCA</v>
      </c>
      <c r="M328" s="50">
        <f>IFERROR(VLOOKUP(L328,'Ciudad tablero'!B:C,2,0),0)</f>
        <v>76001000</v>
      </c>
      <c r="N328" s="47" t="str">
        <f t="shared" si="5"/>
        <v>IMPADOC SA CALI</v>
      </c>
    </row>
    <row r="329" spans="1:14" hidden="1">
      <c r="A329" s="47" t="s">
        <v>2306</v>
      </c>
      <c r="B329" s="46" t="s">
        <v>2306</v>
      </c>
      <c r="C329" s="56" t="s">
        <v>2307</v>
      </c>
      <c r="D329" s="47" t="s">
        <v>1582</v>
      </c>
      <c r="E329" s="57" t="s">
        <v>61</v>
      </c>
      <c r="F329" s="66" t="s">
        <v>61</v>
      </c>
      <c r="G329" s="66" t="s">
        <v>78</v>
      </c>
      <c r="I329" s="58" t="s">
        <v>2308</v>
      </c>
      <c r="J329" s="50" t="str">
        <f>IFERROR(VLOOKUP(F329,'Ciudad tablero'!A:B,2,0),0)</f>
        <v>BARRANCABERMEJA SANTANDER</v>
      </c>
      <c r="K329" s="50">
        <f>IFERROR(VLOOKUP(J329,'Ciudad tablero'!B:C,2,0),0)</f>
        <v>68081000</v>
      </c>
      <c r="L329" s="50" t="str">
        <f>IFERROR(VLOOKUP(G329,'Ciudad tablero'!A:B,2,0),0)</f>
        <v>BUCARAMANGA SANTANDER</v>
      </c>
      <c r="M329" s="50">
        <f>IFERROR(VLOOKUP(L329,'Ciudad tablero'!B:C,2,0),0)</f>
        <v>68001000</v>
      </c>
      <c r="N329" s="47" t="str">
        <f t="shared" si="5"/>
        <v>IMPALA BARRANCABERMEJA</v>
      </c>
    </row>
    <row r="330" spans="1:14" hidden="1">
      <c r="A330" s="47" t="s">
        <v>2309</v>
      </c>
      <c r="B330" s="46" t="s">
        <v>2309</v>
      </c>
      <c r="C330" s="56" t="s">
        <v>2310</v>
      </c>
      <c r="D330" s="47" t="s">
        <v>777</v>
      </c>
      <c r="E330" s="57" t="s">
        <v>336</v>
      </c>
      <c r="F330" s="66" t="s">
        <v>336</v>
      </c>
      <c r="G330" s="66" t="s">
        <v>71</v>
      </c>
      <c r="I330" s="58" t="s">
        <v>2311</v>
      </c>
      <c r="J330" s="50" t="str">
        <f>IFERROR(VLOOKUP(F330,'Ciudad tablero'!A:B,2,0),0)</f>
        <v>MOSQUERA CUNDINAMARCA</v>
      </c>
      <c r="K330" s="50">
        <f>IFERROR(VLOOKUP(J330,'Ciudad tablero'!B:C,2,0),0)</f>
        <v>25473000</v>
      </c>
      <c r="L330" s="50" t="str">
        <f>IFERROR(VLOOKUP(G330,'Ciudad tablero'!A:B,2,0),0)</f>
        <v>BOGOTA BOGOTA D. C.</v>
      </c>
      <c r="M330" s="50">
        <f>IFERROR(VLOOKUP(L330,'Ciudad tablero'!B:C,2,0),0)</f>
        <v>11001000</v>
      </c>
      <c r="N330" s="47" t="str">
        <f t="shared" si="5"/>
        <v>INMALBESTOS DE MOSQUERA</v>
      </c>
    </row>
    <row r="331" spans="1:14" hidden="1">
      <c r="A331" s="47" t="s">
        <v>1161</v>
      </c>
      <c r="B331" s="46" t="s">
        <v>1161</v>
      </c>
      <c r="C331" s="56" t="s">
        <v>2312</v>
      </c>
      <c r="D331" s="47" t="s">
        <v>724</v>
      </c>
      <c r="E331" s="57" t="s">
        <v>321</v>
      </c>
      <c r="F331" s="66" t="s">
        <v>208</v>
      </c>
      <c r="G331" s="66" t="s">
        <v>321</v>
      </c>
      <c r="I331" s="58" t="s">
        <v>2313</v>
      </c>
      <c r="J331" s="50" t="str">
        <f>IFERROR(VLOOKUP(F331,'Ciudad tablero'!A:B,2,0),0)</f>
        <v>GIRARDOTA ANTIOQUIA</v>
      </c>
      <c r="K331" s="50">
        <f>IFERROR(VLOOKUP(J331,'Ciudad tablero'!B:C,2,0),0)</f>
        <v>5308000</v>
      </c>
      <c r="L331" s="50" t="str">
        <f>IFERROR(VLOOKUP(G331,'Ciudad tablero'!A:B,2,0),0)</f>
        <v>MEDELLIN ANTIOQUIA</v>
      </c>
      <c r="M331" s="50">
        <f>IFERROR(VLOOKUP(L331,'Ciudad tablero'!B:C,2,0),0)</f>
        <v>5001000</v>
      </c>
      <c r="N331" s="47" t="str">
        <f t="shared" si="5"/>
        <v>ITALCOL GIRARDOTA</v>
      </c>
    </row>
    <row r="332" spans="1:14" hidden="1">
      <c r="A332" s="47" t="s">
        <v>1343</v>
      </c>
      <c r="B332" s="46" t="s">
        <v>1343</v>
      </c>
      <c r="C332" s="56" t="s">
        <v>2314</v>
      </c>
      <c r="D332" s="47" t="s">
        <v>1578</v>
      </c>
      <c r="E332" s="57" t="s">
        <v>95</v>
      </c>
      <c r="F332" s="66" t="s">
        <v>95</v>
      </c>
      <c r="G332" s="66" t="s">
        <v>95</v>
      </c>
      <c r="I332" s="58" t="s">
        <v>2315</v>
      </c>
      <c r="J332" s="50" t="str">
        <f>IFERROR(VLOOKUP(F332,'Ciudad tablero'!A:B,2,0),0)</f>
        <v>CALI VALLE DEL CAUCA</v>
      </c>
      <c r="K332" s="50">
        <f>IFERROR(VLOOKUP(J332,'Ciudad tablero'!B:C,2,0),0)</f>
        <v>76001000</v>
      </c>
      <c r="L332" s="50" t="str">
        <f>IFERROR(VLOOKUP(G332,'Ciudad tablero'!A:B,2,0),0)</f>
        <v>CALI VALLE DEL CAUCA</v>
      </c>
      <c r="M332" s="50">
        <f>IFERROR(VLOOKUP(L332,'Ciudad tablero'!B:C,2,0),0)</f>
        <v>76001000</v>
      </c>
      <c r="N332" s="47" t="str">
        <f t="shared" si="5"/>
        <v>IVESUR COLOMBIA S.A. CALI</v>
      </c>
    </row>
    <row r="333" spans="1:14" hidden="1">
      <c r="A333" s="47" t="s">
        <v>972</v>
      </c>
      <c r="B333" s="46" t="s">
        <v>972</v>
      </c>
      <c r="C333" s="56" t="s">
        <v>2316</v>
      </c>
      <c r="D333" s="47" t="s">
        <v>777</v>
      </c>
      <c r="E333" s="57" t="s">
        <v>798</v>
      </c>
      <c r="F333" s="66" t="s">
        <v>71</v>
      </c>
      <c r="G333" s="66" t="s">
        <v>71</v>
      </c>
      <c r="I333" s="58" t="s">
        <v>2317</v>
      </c>
      <c r="J333" s="50" t="str">
        <f>IFERROR(VLOOKUP(F333,'Ciudad tablero'!A:B,2,0),0)</f>
        <v>BOGOTA BOGOTA D. C.</v>
      </c>
      <c r="K333" s="50">
        <f>IFERROR(VLOOKUP(J333,'Ciudad tablero'!B:C,2,0),0)</f>
        <v>11001000</v>
      </c>
      <c r="L333" s="50" t="str">
        <f>IFERROR(VLOOKUP(G333,'Ciudad tablero'!A:B,2,0),0)</f>
        <v>BOGOTA BOGOTA D. C.</v>
      </c>
      <c r="M333" s="50">
        <f>IFERROR(VLOOKUP(L333,'Ciudad tablero'!B:C,2,0),0)</f>
        <v>11001000</v>
      </c>
      <c r="N333" s="47" t="str">
        <f t="shared" si="5"/>
        <v>LITO BOGOTÁ</v>
      </c>
    </row>
    <row r="334" spans="1:14" hidden="1">
      <c r="A334" s="47" t="s">
        <v>2318</v>
      </c>
      <c r="B334" s="46" t="s">
        <v>2318</v>
      </c>
      <c r="C334" s="56" t="s">
        <v>2319</v>
      </c>
      <c r="D334" s="47" t="s">
        <v>777</v>
      </c>
      <c r="E334" s="57" t="s">
        <v>798</v>
      </c>
      <c r="I334" s="58" t="s">
        <v>2320</v>
      </c>
      <c r="J334" s="50">
        <f>IFERROR(VLOOKUP(F334,'Ciudad tablero'!A:B,2,0),0)</f>
        <v>0</v>
      </c>
      <c r="K334" s="50">
        <f>IFERROR(VLOOKUP(J334,'Ciudad tablero'!B:C,2,0),0)</f>
        <v>0</v>
      </c>
      <c r="L334" s="50">
        <f>IFERROR(VLOOKUP(G334,'Ciudad tablero'!A:B,2,0),0)</f>
        <v>0</v>
      </c>
      <c r="M334" s="50">
        <f>IFERROR(VLOOKUP(L334,'Ciudad tablero'!B:C,2,0),0)</f>
        <v>0</v>
      </c>
      <c r="N334" s="47" t="str">
        <f t="shared" si="5"/>
        <v>METÁLICAS MENDEZ</v>
      </c>
    </row>
    <row r="335" spans="1:14" hidden="1">
      <c r="A335" s="47" t="s">
        <v>1065</v>
      </c>
      <c r="B335" s="46" t="s">
        <v>1065</v>
      </c>
      <c r="C335" s="56" t="s">
        <v>2321</v>
      </c>
      <c r="D335" s="47" t="s">
        <v>777</v>
      </c>
      <c r="E335" s="57" t="s">
        <v>798</v>
      </c>
      <c r="F335" s="66" t="s">
        <v>489</v>
      </c>
      <c r="G335" s="66" t="s">
        <v>71</v>
      </c>
      <c r="I335" s="58" t="s">
        <v>2322</v>
      </c>
      <c r="J335" s="50" t="str">
        <f>IFERROR(VLOOKUP(F335,'Ciudad tablero'!A:B,2,0),0)</f>
        <v>SIBATE CUNDINAMARCA</v>
      </c>
      <c r="K335" s="50">
        <f>IFERROR(VLOOKUP(J335,'Ciudad tablero'!B:C,2,0),0)</f>
        <v>25740000</v>
      </c>
      <c r="L335" s="50" t="str">
        <f>IFERROR(VLOOKUP(G335,'Ciudad tablero'!A:B,2,0),0)</f>
        <v>BOGOTA BOGOTA D. C.</v>
      </c>
      <c r="M335" s="50">
        <f>IFERROR(VLOOKUP(L335,'Ciudad tablero'!B:C,2,0),0)</f>
        <v>11001000</v>
      </c>
      <c r="N335" s="47" t="str">
        <f t="shared" si="5"/>
        <v>METALICAS MENDEZ SIBATE</v>
      </c>
    </row>
    <row r="336" spans="1:14" hidden="1">
      <c r="A336" s="47" t="s">
        <v>2323</v>
      </c>
      <c r="B336" s="46" t="s">
        <v>2323</v>
      </c>
      <c r="C336" s="56" t="s">
        <v>2324</v>
      </c>
      <c r="D336" s="47" t="s">
        <v>1578</v>
      </c>
      <c r="E336" s="57" t="s">
        <v>83</v>
      </c>
      <c r="F336" s="66" t="s">
        <v>217</v>
      </c>
      <c r="G336" s="66" t="s">
        <v>95</v>
      </c>
      <c r="I336" s="58" t="s">
        <v>2325</v>
      </c>
      <c r="J336" s="50" t="str">
        <f>IFERROR(VLOOKUP(F336,'Ciudad tablero'!A:B,2,0),0)</f>
        <v>GUADALAJARA DE BUGA VALLE DEL CAUCA</v>
      </c>
      <c r="K336" s="50">
        <f>IFERROR(VLOOKUP(J336,'Ciudad tablero'!B:C,2,0),0)</f>
        <v>76111000</v>
      </c>
      <c r="L336" s="50" t="str">
        <f>IFERROR(VLOOKUP(G336,'Ciudad tablero'!A:B,2,0),0)</f>
        <v>CALI VALLE DEL CAUCA</v>
      </c>
      <c r="M336" s="50">
        <f>IFERROR(VLOOKUP(L336,'Ciudad tablero'!B:C,2,0),0)</f>
        <v>76001000</v>
      </c>
      <c r="N336" s="47" t="str">
        <f t="shared" si="5"/>
        <v>MOLINO SANTA MARTA BUGA</v>
      </c>
    </row>
    <row r="337" spans="1:14" hidden="1">
      <c r="A337" s="47" t="s">
        <v>2326</v>
      </c>
      <c r="B337" s="46" t="s">
        <v>2326</v>
      </c>
      <c r="C337" s="56" t="s">
        <v>2327</v>
      </c>
      <c r="D337" s="47" t="s">
        <v>777</v>
      </c>
      <c r="E337" s="57" t="s">
        <v>798</v>
      </c>
      <c r="F337" s="66" t="s">
        <v>71</v>
      </c>
      <c r="G337" s="66" t="s">
        <v>71</v>
      </c>
      <c r="I337" s="58" t="s">
        <v>2328</v>
      </c>
      <c r="J337" s="50" t="str">
        <f>IFERROR(VLOOKUP(F337,'Ciudad tablero'!A:B,2,0),0)</f>
        <v>BOGOTA BOGOTA D. C.</v>
      </c>
      <c r="K337" s="50">
        <f>IFERROR(VLOOKUP(J337,'Ciudad tablero'!B:C,2,0),0)</f>
        <v>11001000</v>
      </c>
      <c r="L337" s="50" t="str">
        <f>IFERROR(VLOOKUP(G337,'Ciudad tablero'!A:B,2,0),0)</f>
        <v>BOGOTA BOGOTA D. C.</v>
      </c>
      <c r="M337" s="50">
        <f>IFERROR(VLOOKUP(L337,'Ciudad tablero'!B:C,2,0),0)</f>
        <v>11001000</v>
      </c>
      <c r="N337" s="47" t="str">
        <f t="shared" si="5"/>
        <v>MOLINOS RICAURTE - BOGOTÁ</v>
      </c>
    </row>
    <row r="338" spans="1:14" hidden="1">
      <c r="A338" s="47" t="s">
        <v>1271</v>
      </c>
      <c r="B338" s="46" t="s">
        <v>1271</v>
      </c>
      <c r="C338" s="56" t="s">
        <v>2329</v>
      </c>
      <c r="D338" s="47" t="s">
        <v>777</v>
      </c>
      <c r="E338" s="57" t="s">
        <v>791</v>
      </c>
      <c r="F338" s="66" t="s">
        <v>309</v>
      </c>
      <c r="G338" s="66" t="s">
        <v>71</v>
      </c>
      <c r="I338" s="58" t="s">
        <v>1271</v>
      </c>
      <c r="J338" s="50" t="str">
        <f>IFERROR(VLOOKUP(F338,'Ciudad tablero'!A:B,2,0),0)</f>
        <v>MADRID CUNDINAMARCA</v>
      </c>
      <c r="K338" s="50">
        <f>IFERROR(VLOOKUP(J338,'Ciudad tablero'!B:C,2,0),0)</f>
        <v>25430000</v>
      </c>
      <c r="L338" s="50" t="str">
        <f>IFERROR(VLOOKUP(G338,'Ciudad tablero'!A:B,2,0),0)</f>
        <v>BOGOTA BOGOTA D. C.</v>
      </c>
      <c r="M338" s="50">
        <f>IFERROR(VLOOKUP(L338,'Ciudad tablero'!B:C,2,0),0)</f>
        <v>11001000</v>
      </c>
      <c r="N338" s="47" t="str">
        <f t="shared" si="5"/>
        <v>NAVEMAR</v>
      </c>
    </row>
    <row r="339" spans="1:14" hidden="1">
      <c r="A339" s="47" t="s">
        <v>879</v>
      </c>
      <c r="B339" s="47" t="s">
        <v>879</v>
      </c>
      <c r="C339" s="56" t="s">
        <v>2330</v>
      </c>
      <c r="D339" s="47" t="s">
        <v>724</v>
      </c>
      <c r="E339" s="57" t="s">
        <v>2331</v>
      </c>
      <c r="F339" s="66" t="s">
        <v>576</v>
      </c>
      <c r="G339" s="66" t="s">
        <v>321</v>
      </c>
      <c r="I339" s="58" t="s">
        <v>2332</v>
      </c>
      <c r="J339" s="50" t="str">
        <f>IFERROR(VLOOKUP(F339,'Ciudad tablero'!A:B,2,0),0)</f>
        <v>YARUMAL ANTIOQUIA</v>
      </c>
      <c r="K339" s="50">
        <f>IFERROR(VLOOKUP(J339,'Ciudad tablero'!B:C,2,0),0)</f>
        <v>5887000</v>
      </c>
      <c r="L339" s="50" t="str">
        <f>IFERROR(VLOOKUP(G339,'Ciudad tablero'!A:B,2,0),0)</f>
        <v>MEDELLIN ANTIOQUIA</v>
      </c>
      <c r="M339" s="50">
        <f>IFERROR(VLOOKUP(L339,'Ciudad tablero'!B:C,2,0),0)</f>
        <v>5001000</v>
      </c>
      <c r="N339" s="47" t="str">
        <f t="shared" si="5"/>
        <v>NUCLEOS COLOMBIA-LLANOS DE CUIVA</v>
      </c>
    </row>
    <row r="340" spans="1:14" hidden="1">
      <c r="A340" s="47" t="s">
        <v>1173</v>
      </c>
      <c r="B340" s="46" t="s">
        <v>1173</v>
      </c>
      <c r="C340" s="56" t="s">
        <v>2333</v>
      </c>
      <c r="D340" s="47" t="s">
        <v>1057</v>
      </c>
      <c r="E340" s="57" t="s">
        <v>875</v>
      </c>
      <c r="F340" s="66" t="s">
        <v>313</v>
      </c>
      <c r="G340" s="66" t="s">
        <v>63</v>
      </c>
      <c r="I340" s="58" t="s">
        <v>2334</v>
      </c>
      <c r="J340" s="50" t="str">
        <f>IFERROR(VLOOKUP(F340,'Ciudad tablero'!A:B,2,0),0)</f>
        <v>MALAMBO ATLANTICO</v>
      </c>
      <c r="K340" s="50">
        <f>IFERROR(VLOOKUP(J340,'Ciudad tablero'!B:C,2,0),0)</f>
        <v>8433000</v>
      </c>
      <c r="L340" s="50" t="str">
        <f>IFERROR(VLOOKUP(G340,'Ciudad tablero'!A:B,2,0),0)</f>
        <v>BARRANQUILLA ATLANTICO</v>
      </c>
      <c r="M340" s="50">
        <f>IFERROR(VLOOKUP(L340,'Ciudad tablero'!B:C,2,0),0)</f>
        <v>8001000</v>
      </c>
      <c r="N340" s="47" t="str">
        <f t="shared" si="5"/>
        <v>NUTRIUM MALAMBO</v>
      </c>
    </row>
    <row r="341" spans="1:14" hidden="1">
      <c r="A341" s="47" t="s">
        <v>2335</v>
      </c>
      <c r="B341" s="46" t="s">
        <v>2335</v>
      </c>
      <c r="C341" s="56" t="s">
        <v>2336</v>
      </c>
      <c r="D341" s="47" t="s">
        <v>724</v>
      </c>
      <c r="E341" s="57" t="s">
        <v>321</v>
      </c>
      <c r="F341" s="66" t="s">
        <v>321</v>
      </c>
      <c r="G341" s="66" t="s">
        <v>321</v>
      </c>
      <c r="I341" s="58" t="s">
        <v>2337</v>
      </c>
      <c r="J341" s="50" t="str">
        <f>IFERROR(VLOOKUP(F341,'Ciudad tablero'!A:B,2,0),0)</f>
        <v>MEDELLIN ANTIOQUIA</v>
      </c>
      <c r="K341" s="50">
        <f>IFERROR(VLOOKUP(J341,'Ciudad tablero'!B:C,2,0),0)</f>
        <v>5001000</v>
      </c>
      <c r="L341" s="50" t="str">
        <f>IFERROR(VLOOKUP(G341,'Ciudad tablero'!A:B,2,0),0)</f>
        <v>MEDELLIN ANTIOQUIA</v>
      </c>
      <c r="M341" s="50">
        <f>IFERROR(VLOOKUP(L341,'Ciudad tablero'!B:C,2,0),0)</f>
        <v>5001000</v>
      </c>
      <c r="N341" s="47" t="str">
        <f t="shared" si="5"/>
        <v>OXÍGENOS NACIONALES MEDELLÍN ARCOXI</v>
      </c>
    </row>
    <row r="342" spans="1:14" hidden="1">
      <c r="A342" s="47" t="s">
        <v>2338</v>
      </c>
      <c r="B342" s="46" t="s">
        <v>2338</v>
      </c>
      <c r="C342" s="56" t="s">
        <v>2339</v>
      </c>
      <c r="D342" s="47" t="s">
        <v>724</v>
      </c>
      <c r="E342" s="57" t="s">
        <v>321</v>
      </c>
      <c r="F342" s="66" t="s">
        <v>321</v>
      </c>
      <c r="G342" s="66" t="s">
        <v>321</v>
      </c>
      <c r="I342" s="58" t="s">
        <v>2340</v>
      </c>
      <c r="J342" s="50" t="str">
        <f>IFERROR(VLOOKUP(F342,'Ciudad tablero'!A:B,2,0),0)</f>
        <v>MEDELLIN ANTIOQUIA</v>
      </c>
      <c r="K342" s="50">
        <f>IFERROR(VLOOKUP(J342,'Ciudad tablero'!B:C,2,0),0)</f>
        <v>5001000</v>
      </c>
      <c r="L342" s="50" t="str">
        <f>IFERROR(VLOOKUP(G342,'Ciudad tablero'!A:B,2,0),0)</f>
        <v>MEDELLIN ANTIOQUIA</v>
      </c>
      <c r="M342" s="50">
        <f>IFERROR(VLOOKUP(L342,'Ciudad tablero'!B:C,2,0),0)</f>
        <v>5001000</v>
      </c>
      <c r="N342" s="47" t="str">
        <f t="shared" si="5"/>
        <v>PAF MEDELLÍN (SURAGAS)</v>
      </c>
    </row>
    <row r="343" spans="1:14" hidden="1">
      <c r="A343" s="47" t="s">
        <v>1162</v>
      </c>
      <c r="B343" s="46" t="s">
        <v>1162</v>
      </c>
      <c r="C343" s="56" t="s">
        <v>2341</v>
      </c>
      <c r="D343" s="47" t="s">
        <v>1057</v>
      </c>
      <c r="E343" s="57" t="s">
        <v>63</v>
      </c>
      <c r="F343" s="66" t="s">
        <v>357</v>
      </c>
      <c r="G343" s="66" t="s">
        <v>63</v>
      </c>
      <c r="I343" s="58" t="s">
        <v>2342</v>
      </c>
      <c r="J343" s="50" t="str">
        <f>IFERROR(VLOOKUP(F343,'Ciudad tablero'!A:B,2,0),0)</f>
        <v>PALERMO SITIONUEVO MAGDALENA</v>
      </c>
      <c r="K343" s="50">
        <f>IFERROR(VLOOKUP(J343,'Ciudad tablero'!B:C,2,0),0)</f>
        <v>47745003</v>
      </c>
      <c r="L343" s="50" t="str">
        <f>IFERROR(VLOOKUP(G343,'Ciudad tablero'!A:B,2,0),0)</f>
        <v>BARRANQUILLA ATLANTICO</v>
      </c>
      <c r="M343" s="50">
        <f>IFERROR(VLOOKUP(L343,'Ciudad tablero'!B:C,2,0),0)</f>
        <v>8001000</v>
      </c>
      <c r="N343" s="47" t="str">
        <f t="shared" si="5"/>
        <v>PALERMO SOCIEDAD PORTUARIA</v>
      </c>
    </row>
    <row r="344" spans="1:14" hidden="1">
      <c r="A344" s="47" t="s">
        <v>59</v>
      </c>
      <c r="B344" s="46" t="s">
        <v>2343</v>
      </c>
      <c r="C344" s="56" t="s">
        <v>2344</v>
      </c>
      <c r="D344" s="47" t="s">
        <v>1582</v>
      </c>
      <c r="E344" s="57" t="s">
        <v>1594</v>
      </c>
      <c r="F344" s="66" t="s">
        <v>59</v>
      </c>
      <c r="G344" s="66" t="s">
        <v>155</v>
      </c>
      <c r="I344" s="58" t="s">
        <v>2345</v>
      </c>
      <c r="J344" s="50" t="str">
        <f>IFERROR(VLOOKUP(F344,'Ciudad tablero'!A:B,2,0),0)</f>
        <v>BARBOSA SANTANDER</v>
      </c>
      <c r="K344" s="50">
        <f>IFERROR(VLOOKUP(J344,'Ciudad tablero'!B:C,2,0),0)</f>
        <v>68077000</v>
      </c>
      <c r="L344" s="50" t="str">
        <f>IFERROR(VLOOKUP(G344,'Ciudad tablero'!A:B,2,0),0)</f>
        <v>DUITAMA BOYACA</v>
      </c>
      <c r="M344" s="50">
        <f>IFERROR(VLOOKUP(L344,'Ciudad tablero'!B:C,2,0),0)</f>
        <v>15238000</v>
      </c>
      <c r="N344" s="47" t="str">
        <f t="shared" si="5"/>
        <v>BARBOSA SANTANDER</v>
      </c>
    </row>
    <row r="345" spans="1:14" hidden="1">
      <c r="A345" s="47" t="s">
        <v>2346</v>
      </c>
      <c r="B345" s="46" t="s">
        <v>2346</v>
      </c>
      <c r="C345" s="56" t="s">
        <v>2347</v>
      </c>
      <c r="D345" s="47" t="s">
        <v>1057</v>
      </c>
      <c r="E345" s="57" t="s">
        <v>875</v>
      </c>
      <c r="F345" s="66" t="s">
        <v>313</v>
      </c>
      <c r="G345" s="66" t="s">
        <v>63</v>
      </c>
      <c r="I345" s="58" t="s">
        <v>2348</v>
      </c>
      <c r="J345" s="50" t="str">
        <f>IFERROR(VLOOKUP(F345,'Ciudad tablero'!A:B,2,0),0)</f>
        <v>MALAMBO ATLANTICO</v>
      </c>
      <c r="K345" s="50">
        <f>IFERROR(VLOOKUP(J345,'Ciudad tablero'!B:C,2,0),0)</f>
        <v>8433000</v>
      </c>
      <c r="L345" s="50" t="str">
        <f>IFERROR(VLOOKUP(G345,'Ciudad tablero'!A:B,2,0),0)</f>
        <v>BARRANQUILLA ATLANTICO</v>
      </c>
      <c r="M345" s="50">
        <f>IFERROR(VLOOKUP(L345,'Ciudad tablero'!B:C,2,0),0)</f>
        <v>8001000</v>
      </c>
      <c r="N345" s="47" t="str">
        <f t="shared" si="5"/>
        <v>PARQUE INDUSTRIAL PIMSA MALAMBO</v>
      </c>
    </row>
    <row r="346" spans="1:14" hidden="1">
      <c r="A346" s="47" t="s">
        <v>1231</v>
      </c>
      <c r="B346" s="46" t="s">
        <v>1231</v>
      </c>
      <c r="C346" s="56" t="s">
        <v>2349</v>
      </c>
      <c r="D346" s="47" t="s">
        <v>777</v>
      </c>
      <c r="E346" s="57" t="s">
        <v>798</v>
      </c>
      <c r="F346" s="66" t="s">
        <v>194</v>
      </c>
      <c r="G346" s="66" t="s">
        <v>71</v>
      </c>
      <c r="I346" s="58" t="s">
        <v>2350</v>
      </c>
      <c r="J346" s="50" t="str">
        <f>IFERROR(VLOOKUP(F346,'Ciudad tablero'!A:B,2,0),0)</f>
        <v>FUNZA CUNDINAMARCA</v>
      </c>
      <c r="K346" s="50">
        <f>IFERROR(VLOOKUP(J346,'Ciudad tablero'!B:C,2,0),0)</f>
        <v>25286000</v>
      </c>
      <c r="L346" s="50" t="str">
        <f>IFERROR(VLOOKUP(G346,'Ciudad tablero'!A:B,2,0),0)</f>
        <v>BOGOTA BOGOTA D. C.</v>
      </c>
      <c r="M346" s="50">
        <f>IFERROR(VLOOKUP(L346,'Ciudad tablero'!B:C,2,0),0)</f>
        <v>11001000</v>
      </c>
      <c r="N346" s="47" t="str">
        <f t="shared" si="5"/>
        <v>PARQUE INDUSTRIAL SANTA LUCÍA</v>
      </c>
    </row>
    <row r="347" spans="1:14" hidden="1">
      <c r="A347" s="47" t="s">
        <v>768</v>
      </c>
      <c r="B347" s="46" t="s">
        <v>768</v>
      </c>
      <c r="C347" s="56" t="s">
        <v>2351</v>
      </c>
      <c r="D347" s="47" t="s">
        <v>1057</v>
      </c>
      <c r="E347" s="57" t="s">
        <v>107</v>
      </c>
      <c r="F347" s="66" t="s">
        <v>107</v>
      </c>
      <c r="G347" s="66" t="s">
        <v>107</v>
      </c>
      <c r="I347" s="58" t="s">
        <v>2352</v>
      </c>
      <c r="J347" s="50" t="str">
        <f>IFERROR(VLOOKUP(F347,'Ciudad tablero'!A:B,2,0),0)</f>
        <v>CARTAGENA BOLIVAR</v>
      </c>
      <c r="K347" s="50">
        <f>IFERROR(VLOOKUP(J347,'Ciudad tablero'!B:C,2,0),0)</f>
        <v>13001000</v>
      </c>
      <c r="L347" s="50" t="str">
        <f>IFERROR(VLOOKUP(G347,'Ciudad tablero'!A:B,2,0),0)</f>
        <v>CARTAGENA BOLIVAR</v>
      </c>
      <c r="M347" s="50">
        <f>IFERROR(VLOOKUP(L347,'Ciudad tablero'!B:C,2,0),0)</f>
        <v>13001000</v>
      </c>
      <c r="N347" s="47" t="str">
        <f t="shared" si="5"/>
        <v>PATIO CONTENEDORES ZAL CARTAGENA</v>
      </c>
    </row>
    <row r="348" spans="1:14" hidden="1">
      <c r="A348" s="47" t="s">
        <v>1282</v>
      </c>
      <c r="B348" s="46" t="s">
        <v>1282</v>
      </c>
      <c r="C348" s="56" t="s">
        <v>2353</v>
      </c>
      <c r="D348" s="47" t="s">
        <v>724</v>
      </c>
      <c r="E348" s="57" t="s">
        <v>321</v>
      </c>
      <c r="F348" s="66" t="s">
        <v>93</v>
      </c>
      <c r="G348" s="66" t="s">
        <v>321</v>
      </c>
      <c r="I348" s="58" t="s">
        <v>2354</v>
      </c>
      <c r="J348" s="50" t="str">
        <f>IFERROR(VLOOKUP(F348,'Ciudad tablero'!A:B,2,0),0)</f>
        <v>CALDAS ANTIOQUIA</v>
      </c>
      <c r="K348" s="50">
        <f>IFERROR(VLOOKUP(J348,'Ciudad tablero'!B:C,2,0),0)</f>
        <v>5129000</v>
      </c>
      <c r="L348" s="50" t="str">
        <f>IFERROR(VLOOKUP(G348,'Ciudad tablero'!A:B,2,0),0)</f>
        <v>MEDELLIN ANTIOQUIA</v>
      </c>
      <c r="M348" s="50">
        <f>IFERROR(VLOOKUP(L348,'Ciudad tablero'!B:C,2,0),0)</f>
        <v>5001000</v>
      </c>
      <c r="N348" s="47" t="str">
        <f t="shared" si="5"/>
        <v>PATIO DE CONTENEDORES CCL-SIMARITIMA</v>
      </c>
    </row>
    <row r="349" spans="1:14" hidden="1">
      <c r="A349" s="47" t="s">
        <v>2355</v>
      </c>
      <c r="B349" s="46" t="s">
        <v>2355</v>
      </c>
      <c r="C349" s="56" t="s">
        <v>2356</v>
      </c>
      <c r="D349" s="47" t="s">
        <v>1057</v>
      </c>
      <c r="E349" s="57" t="s">
        <v>107</v>
      </c>
      <c r="F349" s="66" t="s">
        <v>107</v>
      </c>
      <c r="G349" s="66" t="s">
        <v>107</v>
      </c>
      <c r="I349" s="58" t="s">
        <v>2357</v>
      </c>
      <c r="J349" s="50" t="str">
        <f>IFERROR(VLOOKUP(F349,'Ciudad tablero'!A:B,2,0),0)</f>
        <v>CARTAGENA BOLIVAR</v>
      </c>
      <c r="K349" s="50">
        <f>IFERROR(VLOOKUP(J349,'Ciudad tablero'!B:C,2,0),0)</f>
        <v>13001000</v>
      </c>
      <c r="L349" s="50" t="str">
        <f>IFERROR(VLOOKUP(G349,'Ciudad tablero'!A:B,2,0),0)</f>
        <v>CARTAGENA BOLIVAR</v>
      </c>
      <c r="M349" s="50">
        <f>IFERROR(VLOOKUP(L349,'Ciudad tablero'!B:C,2,0),0)</f>
        <v>13001000</v>
      </c>
      <c r="N349" s="47" t="str">
        <f t="shared" si="5"/>
        <v>PATIO DE CONTENEDORES CY</v>
      </c>
    </row>
    <row r="350" spans="1:14" hidden="1">
      <c r="A350" s="47" t="s">
        <v>1140</v>
      </c>
      <c r="B350" s="46" t="s">
        <v>2358</v>
      </c>
      <c r="C350" s="56" t="s">
        <v>2359</v>
      </c>
      <c r="D350" s="47" t="s">
        <v>1578</v>
      </c>
      <c r="E350" s="57" t="s">
        <v>80</v>
      </c>
      <c r="F350" s="66" t="s">
        <v>80</v>
      </c>
      <c r="G350" s="66" t="s">
        <v>80</v>
      </c>
      <c r="I350" s="58" t="s">
        <v>2360</v>
      </c>
      <c r="J350" s="50" t="str">
        <f>IFERROR(VLOOKUP(F350,'Ciudad tablero'!A:B,2,0),0)</f>
        <v>BUENAVENTURA VALLE DEL CAUCA</v>
      </c>
      <c r="K350" s="50">
        <f>IFERROR(VLOOKUP(J350,'Ciudad tablero'!B:C,2,0),0)</f>
        <v>76109000</v>
      </c>
      <c r="L350" s="50" t="str">
        <f>IFERROR(VLOOKUP(G350,'Ciudad tablero'!A:B,2,0),0)</f>
        <v>BUENAVENTURA VALLE DEL CAUCA</v>
      </c>
      <c r="M350" s="50">
        <f>IFERROR(VLOOKUP(L350,'Ciudad tablero'!B:C,2,0),0)</f>
        <v>76109000</v>
      </c>
      <c r="N350" s="47" t="str">
        <f t="shared" si="5"/>
        <v>SOCIEDAD PORTUARIA TERMINAL DE CONTENEDORES DE BUENAVENTURA</v>
      </c>
    </row>
    <row r="351" spans="1:14" hidden="1">
      <c r="A351" s="47" t="s">
        <v>915</v>
      </c>
      <c r="B351" s="46" t="s">
        <v>915</v>
      </c>
      <c r="C351" s="56" t="s">
        <v>2361</v>
      </c>
      <c r="D351" s="47" t="s">
        <v>777</v>
      </c>
      <c r="E351" s="57" t="s">
        <v>798</v>
      </c>
      <c r="F351" s="66" t="s">
        <v>194</v>
      </c>
      <c r="G351" s="66" t="s">
        <v>71</v>
      </c>
      <c r="I351" s="58" t="s">
        <v>2362</v>
      </c>
      <c r="J351" s="50" t="str">
        <f>IFERROR(VLOOKUP(F351,'Ciudad tablero'!A:B,2,0),0)</f>
        <v>FUNZA CUNDINAMARCA</v>
      </c>
      <c r="K351" s="50">
        <f>IFERROR(VLOOKUP(J351,'Ciudad tablero'!B:C,2,0),0)</f>
        <v>25286000</v>
      </c>
      <c r="L351" s="50" t="str">
        <f>IFERROR(VLOOKUP(G351,'Ciudad tablero'!A:B,2,0),0)</f>
        <v>BOGOTA BOGOTA D. C.</v>
      </c>
      <c r="M351" s="50">
        <f>IFERROR(VLOOKUP(L351,'Ciudad tablero'!B:C,2,0),0)</f>
        <v>11001000</v>
      </c>
      <c r="N351" s="47" t="str">
        <f t="shared" si="5"/>
        <v>PEPSICO FUNZA</v>
      </c>
    </row>
    <row r="352" spans="1:14" hidden="1">
      <c r="A352" s="47" t="s">
        <v>1093</v>
      </c>
      <c r="B352" s="46" t="s">
        <v>2363</v>
      </c>
      <c r="C352" s="56" t="s">
        <v>2364</v>
      </c>
      <c r="D352" s="47" t="s">
        <v>1582</v>
      </c>
      <c r="E352" s="57" t="s">
        <v>143</v>
      </c>
      <c r="F352" s="66" t="s">
        <v>143</v>
      </c>
      <c r="G352" s="66" t="s">
        <v>144</v>
      </c>
      <c r="I352" s="58" t="s">
        <v>2365</v>
      </c>
      <c r="J352" s="50" t="str">
        <f>IFERROR(VLOOKUP(F352,'Ciudad tablero'!A:B,2,0),0)</f>
        <v>CUCUTA NORTE DE SANTANDER</v>
      </c>
      <c r="K352" s="50">
        <f>IFERROR(VLOOKUP(J352,'Ciudad tablero'!B:C,2,0),0)</f>
        <v>54001000</v>
      </c>
      <c r="L352" s="50" t="str">
        <f>IFERROR(VLOOKUP(G352,'Ciudad tablero'!A:B,2,0),0)</f>
        <v>CÚCUTA</v>
      </c>
      <c r="M352" s="50">
        <f>IFERROR(VLOOKUP(L352,'Ciudad tablero'!B:C,2,0),0)</f>
        <v>54001000</v>
      </c>
      <c r="N352" s="47" t="str">
        <f t="shared" si="5"/>
        <v>MINA MONTUR</v>
      </c>
    </row>
    <row r="353" spans="1:14" hidden="1">
      <c r="A353" s="47" t="s">
        <v>1054</v>
      </c>
      <c r="B353" s="46" t="s">
        <v>1054</v>
      </c>
      <c r="C353" s="56" t="s">
        <v>2366</v>
      </c>
      <c r="D353" s="47" t="s">
        <v>1582</v>
      </c>
      <c r="E353" s="57" t="s">
        <v>885</v>
      </c>
      <c r="F353" s="66" t="s">
        <v>186</v>
      </c>
      <c r="G353" s="66" t="s">
        <v>78</v>
      </c>
      <c r="I353" s="58" t="s">
        <v>2367</v>
      </c>
      <c r="J353" s="50" t="str">
        <f>IFERROR(VLOOKUP(F353,'Ciudad tablero'!A:B,2,0),0)</f>
        <v>FLORIDABLANCA SANTANDER</v>
      </c>
      <c r="K353" s="50">
        <f>IFERROR(VLOOKUP(J353,'Ciudad tablero'!B:C,2,0),0)</f>
        <v>68276000</v>
      </c>
      <c r="L353" s="50" t="str">
        <f>IFERROR(VLOOKUP(G353,'Ciudad tablero'!A:B,2,0),0)</f>
        <v>BUCARAMANGA SANTANDER</v>
      </c>
      <c r="M353" s="50">
        <f>IFERROR(VLOOKUP(L353,'Ciudad tablero'!B:C,2,0),0)</f>
        <v>68001000</v>
      </c>
      <c r="N353" s="47" t="str">
        <f t="shared" si="5"/>
        <v>PRICESMART FLORIDABLANCA</v>
      </c>
    </row>
    <row r="354" spans="1:14" hidden="1">
      <c r="A354" s="47" t="s">
        <v>2368</v>
      </c>
      <c r="B354" s="46" t="s">
        <v>2368</v>
      </c>
      <c r="C354" s="56" t="s">
        <v>2369</v>
      </c>
      <c r="D354" s="47" t="s">
        <v>777</v>
      </c>
      <c r="E354" s="57" t="s">
        <v>798</v>
      </c>
      <c r="F354" s="66" t="s">
        <v>174</v>
      </c>
      <c r="G354" s="66" t="s">
        <v>71</v>
      </c>
      <c r="I354" s="58" t="s">
        <v>2370</v>
      </c>
      <c r="J354" s="50" t="str">
        <f>IFERROR(VLOOKUP(F354,'Ciudad tablero'!A:B,2,0),0)</f>
        <v>EL ROSAL CUNDINAMARCA</v>
      </c>
      <c r="K354" s="50">
        <f>IFERROR(VLOOKUP(J354,'Ciudad tablero'!B:C,2,0),0)</f>
        <v>25260000</v>
      </c>
      <c r="L354" s="50" t="str">
        <f>IFERROR(VLOOKUP(G354,'Ciudad tablero'!A:B,2,0),0)</f>
        <v>BOGOTA BOGOTA D. C.</v>
      </c>
      <c r="M354" s="50">
        <f>IFERROR(VLOOKUP(L354,'Ciudad tablero'!B:C,2,0),0)</f>
        <v>11001000</v>
      </c>
      <c r="N354" s="47" t="str">
        <f t="shared" si="5"/>
        <v>PRO CAMPEON</v>
      </c>
    </row>
    <row r="355" spans="1:14" hidden="1">
      <c r="A355" s="47" t="s">
        <v>963</v>
      </c>
      <c r="B355" s="46" t="s">
        <v>963</v>
      </c>
      <c r="C355" s="56" t="s">
        <v>2371</v>
      </c>
      <c r="D355" s="47" t="s">
        <v>1582</v>
      </c>
      <c r="E355" s="57" t="s">
        <v>393</v>
      </c>
      <c r="F355" s="66" t="s">
        <v>393</v>
      </c>
      <c r="G355" s="66" t="s">
        <v>321</v>
      </c>
      <c r="I355" s="58" t="s">
        <v>2372</v>
      </c>
      <c r="J355" s="50" t="str">
        <f>IFERROR(VLOOKUP(F355,'Ciudad tablero'!A:B,2,0),0)</f>
        <v>PUERTO BERRIO ANTIOQUIA</v>
      </c>
      <c r="K355" s="50">
        <f>IFERROR(VLOOKUP(J355,'Ciudad tablero'!B:C,2,0),0)</f>
        <v>5579000</v>
      </c>
      <c r="L355" s="50" t="str">
        <f>IFERROR(VLOOKUP(G355,'Ciudad tablero'!A:B,2,0),0)</f>
        <v>MEDELLIN ANTIOQUIA</v>
      </c>
      <c r="M355" s="50">
        <f>IFERROR(VLOOKUP(L355,'Ciudad tablero'!B:C,2,0),0)</f>
        <v>5001000</v>
      </c>
      <c r="N355" s="47" t="str">
        <f t="shared" si="5"/>
        <v>PROMINERALES PUERTO BERRIO</v>
      </c>
    </row>
    <row r="356" spans="1:14" hidden="1">
      <c r="A356" s="47" t="s">
        <v>2373</v>
      </c>
      <c r="B356" s="46" t="s">
        <v>2373</v>
      </c>
      <c r="C356" s="56" t="s">
        <v>2374</v>
      </c>
      <c r="D356" s="47" t="s">
        <v>1578</v>
      </c>
      <c r="E356" s="57" t="s">
        <v>95</v>
      </c>
      <c r="F356" s="66" t="s">
        <v>581</v>
      </c>
      <c r="G356" s="66" t="s">
        <v>95</v>
      </c>
      <c r="I356" s="58" t="s">
        <v>2375</v>
      </c>
      <c r="J356" s="50" t="str">
        <f>IFERROR(VLOOKUP(F356,'Ciudad tablero'!A:B,2,0),0)</f>
        <v>YUMBO VALLE DEL CAUCA</v>
      </c>
      <c r="K356" s="50">
        <f>IFERROR(VLOOKUP(J356,'Ciudad tablero'!B:C,2,0),0)</f>
        <v>76892000</v>
      </c>
      <c r="L356" s="50" t="str">
        <f>IFERROR(VLOOKUP(G356,'Ciudad tablero'!A:B,2,0),0)</f>
        <v>CALI VALLE DEL CAUCA</v>
      </c>
      <c r="M356" s="50">
        <f>IFERROR(VLOOKUP(L356,'Ciudad tablero'!B:C,2,0),0)</f>
        <v>76001000</v>
      </c>
      <c r="N356" s="47" t="str">
        <f t="shared" si="5"/>
        <v>PROMINERALES YUMBO</v>
      </c>
    </row>
    <row r="357" spans="1:14" hidden="1">
      <c r="A357" s="47" t="s">
        <v>1084</v>
      </c>
      <c r="B357" s="46" t="s">
        <v>1084</v>
      </c>
      <c r="C357" s="56" t="s">
        <v>2376</v>
      </c>
      <c r="D357" s="47" t="s">
        <v>1057</v>
      </c>
      <c r="E357" s="57" t="s">
        <v>107</v>
      </c>
      <c r="F357" s="66" t="s">
        <v>107</v>
      </c>
      <c r="G357" s="66" t="s">
        <v>107</v>
      </c>
      <c r="I357" s="58" t="s">
        <v>2377</v>
      </c>
      <c r="J357" s="50" t="str">
        <f>IFERROR(VLOOKUP(F357,'Ciudad tablero'!A:B,2,0),0)</f>
        <v>CARTAGENA BOLIVAR</v>
      </c>
      <c r="K357" s="50">
        <f>IFERROR(VLOOKUP(J357,'Ciudad tablero'!B:C,2,0),0)</f>
        <v>13001000</v>
      </c>
      <c r="L357" s="50" t="str">
        <f>IFERROR(VLOOKUP(G357,'Ciudad tablero'!A:B,2,0),0)</f>
        <v>CARTAGENA BOLIVAR</v>
      </c>
      <c r="M357" s="50">
        <f>IFERROR(VLOOKUP(L357,'Ciudad tablero'!B:C,2,0),0)</f>
        <v>13001000</v>
      </c>
      <c r="N357" s="47" t="str">
        <f t="shared" si="5"/>
        <v>PUERTO BAHÍA - MARDIQUE</v>
      </c>
    </row>
    <row r="358" spans="1:14" hidden="1">
      <c r="A358" s="47" t="s">
        <v>1525</v>
      </c>
      <c r="B358" s="46" t="s">
        <v>1525</v>
      </c>
      <c r="C358" s="56" t="s">
        <v>2378</v>
      </c>
      <c r="D358" s="47" t="s">
        <v>1057</v>
      </c>
      <c r="E358" s="57" t="s">
        <v>63</v>
      </c>
      <c r="F358" s="66" t="s">
        <v>63</v>
      </c>
      <c r="G358" s="66" t="s">
        <v>63</v>
      </c>
      <c r="I358" s="58" t="s">
        <v>2379</v>
      </c>
      <c r="J358" s="50" t="str">
        <f>IFERROR(VLOOKUP(F358,'Ciudad tablero'!A:B,2,0),0)</f>
        <v>BARRANQUILLA ATLANTICO</v>
      </c>
      <c r="K358" s="50">
        <f>IFERROR(VLOOKUP(J358,'Ciudad tablero'!B:C,2,0),0)</f>
        <v>8001000</v>
      </c>
      <c r="L358" s="50" t="str">
        <f>IFERROR(VLOOKUP(G358,'Ciudad tablero'!A:B,2,0),0)</f>
        <v>BARRANQUILLA ATLANTICO</v>
      </c>
      <c r="M358" s="50">
        <f>IFERROR(VLOOKUP(L358,'Ciudad tablero'!B:C,2,0),0)</f>
        <v>8001000</v>
      </c>
      <c r="N358" s="47" t="str">
        <f t="shared" si="5"/>
        <v>PUERTO BITCO BARRANQUILLA</v>
      </c>
    </row>
    <row r="359" spans="1:14" hidden="1">
      <c r="A359" s="47" t="s">
        <v>1083</v>
      </c>
      <c r="B359" s="46" t="s">
        <v>1083</v>
      </c>
      <c r="C359" s="56" t="s">
        <v>2380</v>
      </c>
      <c r="D359" s="47" t="s">
        <v>1057</v>
      </c>
      <c r="E359" s="57" t="s">
        <v>63</v>
      </c>
      <c r="F359" s="66" t="s">
        <v>63</v>
      </c>
      <c r="G359" s="66" t="s">
        <v>63</v>
      </c>
      <c r="I359" s="58" t="s">
        <v>2381</v>
      </c>
      <c r="J359" s="50" t="str">
        <f>IFERROR(VLOOKUP(F359,'Ciudad tablero'!A:B,2,0),0)</f>
        <v>BARRANQUILLA ATLANTICO</v>
      </c>
      <c r="K359" s="50">
        <f>IFERROR(VLOOKUP(J359,'Ciudad tablero'!B:C,2,0),0)</f>
        <v>8001000</v>
      </c>
      <c r="L359" s="50" t="str">
        <f>IFERROR(VLOOKUP(G359,'Ciudad tablero'!A:B,2,0),0)</f>
        <v>BARRANQUILLA ATLANTICO</v>
      </c>
      <c r="M359" s="50">
        <f>IFERROR(VLOOKUP(L359,'Ciudad tablero'!B:C,2,0),0)</f>
        <v>8001000</v>
      </c>
      <c r="N359" s="47" t="str">
        <f t="shared" si="5"/>
        <v>PUERTO COMPAS BARRANQUILLA</v>
      </c>
    </row>
    <row r="360" spans="1:14" ht="13.5" hidden="1">
      <c r="A360" s="47" t="s">
        <v>986</v>
      </c>
      <c r="B360" s="46" t="s">
        <v>986</v>
      </c>
      <c r="C360" s="56" t="s">
        <v>2382</v>
      </c>
      <c r="D360" s="47" t="s">
        <v>1057</v>
      </c>
      <c r="E360" s="57" t="s">
        <v>2176</v>
      </c>
      <c r="F360" s="68" t="s">
        <v>530</v>
      </c>
      <c r="G360" s="66" t="s">
        <v>494</v>
      </c>
      <c r="I360" s="58" t="s">
        <v>2383</v>
      </c>
      <c r="J360" s="50" t="str">
        <f>IFERROR(VLOOKUP(F360,'Ciudad tablero'!A:B,2,0),0)</f>
        <v>TOLUVIEJO SUCRE</v>
      </c>
      <c r="K360" s="50">
        <f>IFERROR(VLOOKUP(J360,'Ciudad tablero'!B:C,2,0),0)</f>
        <v>70823000</v>
      </c>
      <c r="L360" s="50" t="str">
        <f>IFERROR(VLOOKUP(G360,'Ciudad tablero'!A:B,2,0),0)</f>
        <v>SINCELEJO SUCRE</v>
      </c>
      <c r="M360" s="50">
        <f>IFERROR(VLOOKUP(L360,'Ciudad tablero'!B:C,2,0),0)</f>
        <v>70001000</v>
      </c>
      <c r="N360" s="47" t="str">
        <f t="shared" si="5"/>
        <v>PUERTO COMPAS TOLU</v>
      </c>
    </row>
    <row r="361" spans="1:14" hidden="1">
      <c r="A361" s="47" t="s">
        <v>2384</v>
      </c>
      <c r="B361" s="46" t="s">
        <v>2384</v>
      </c>
      <c r="C361" s="56" t="s">
        <v>2385</v>
      </c>
      <c r="D361" s="47" t="s">
        <v>1582</v>
      </c>
      <c r="E361" s="57" t="s">
        <v>143</v>
      </c>
      <c r="F361" s="66" t="s">
        <v>176</v>
      </c>
      <c r="G361" s="66" t="s">
        <v>144</v>
      </c>
      <c r="I361" s="58" t="s">
        <v>2386</v>
      </c>
      <c r="J361" s="50" t="str">
        <f>IFERROR(VLOOKUP(F361,'Ciudad tablero'!A:B,2,0),0)</f>
        <v>EL ZULIA NORTE DE SANTANDER</v>
      </c>
      <c r="K361" s="50">
        <f>IFERROR(VLOOKUP(J361,'Ciudad tablero'!B:C,2,0),0)</f>
        <v>54261000</v>
      </c>
      <c r="L361" s="50" t="str">
        <f>IFERROR(VLOOKUP(G361,'Ciudad tablero'!A:B,2,0),0)</f>
        <v>CÚCUTA</v>
      </c>
      <c r="M361" s="50">
        <f>IFERROR(VLOOKUP(L361,'Ciudad tablero'!B:C,2,0),0)</f>
        <v>54001000</v>
      </c>
      <c r="N361" s="47" t="str">
        <f t="shared" si="5"/>
        <v>PUERTO CONEXUS</v>
      </c>
    </row>
    <row r="362" spans="1:14" hidden="1">
      <c r="A362" s="47" t="s">
        <v>2387</v>
      </c>
      <c r="B362" s="46" t="s">
        <v>2387</v>
      </c>
      <c r="C362" s="56" t="s">
        <v>2388</v>
      </c>
      <c r="D362" s="47" t="s">
        <v>1057</v>
      </c>
      <c r="E362" s="57" t="s">
        <v>494</v>
      </c>
      <c r="F362" s="66" t="s">
        <v>436</v>
      </c>
      <c r="G362" s="66" t="s">
        <v>494</v>
      </c>
      <c r="I362" s="58" t="s">
        <v>2387</v>
      </c>
      <c r="J362" s="50" t="str">
        <f>IFERROR(VLOOKUP(F362,'Ciudad tablero'!A:B,2,0),0)</f>
        <v>SAHAGUN CORDOBA</v>
      </c>
      <c r="K362" s="50">
        <f>IFERROR(VLOOKUP(J362,'Ciudad tablero'!B:C,2,0),0)</f>
        <v>23660000</v>
      </c>
      <c r="L362" s="50" t="str">
        <f>IFERROR(VLOOKUP(G362,'Ciudad tablero'!A:B,2,0),0)</f>
        <v>SINCELEJO SUCRE</v>
      </c>
      <c r="M362" s="50">
        <f>IFERROR(VLOOKUP(L362,'Ciudad tablero'!B:C,2,0),0)</f>
        <v>70001000</v>
      </c>
      <c r="N362" s="47" t="str">
        <f t="shared" si="5"/>
        <v>SAHAGUN</v>
      </c>
    </row>
    <row r="363" spans="1:14" hidden="1">
      <c r="A363" s="47" t="s">
        <v>2389</v>
      </c>
      <c r="B363" s="46" t="s">
        <v>2389</v>
      </c>
      <c r="C363" s="56" t="s">
        <v>2390</v>
      </c>
      <c r="D363" s="47" t="s">
        <v>1582</v>
      </c>
      <c r="E363" s="57" t="s">
        <v>885</v>
      </c>
      <c r="F363" s="66" t="s">
        <v>209</v>
      </c>
      <c r="G363" s="66" t="s">
        <v>78</v>
      </c>
      <c r="I363" s="58" t="s">
        <v>2391</v>
      </c>
      <c r="J363" s="50" t="str">
        <f>IFERROR(VLOOKUP(F363,'Ciudad tablero'!A:B,2,0),0)</f>
        <v>GIRON SANTANDER</v>
      </c>
      <c r="K363" s="50">
        <f>IFERROR(VLOOKUP(J363,'Ciudad tablero'!B:C,2,0),0)</f>
        <v>68307000</v>
      </c>
      <c r="L363" s="50" t="str">
        <f>IFERROR(VLOOKUP(G363,'Ciudad tablero'!A:B,2,0),0)</f>
        <v>BUCARAMANGA SANTANDER</v>
      </c>
      <c r="M363" s="50">
        <f>IFERROR(VLOOKUP(L363,'Ciudad tablero'!B:C,2,0),0)</f>
        <v>68001000</v>
      </c>
      <c r="N363" s="47" t="str">
        <f t="shared" si="5"/>
        <v>SANTANDEREANA DE ACEITES - SACEITES GIRON</v>
      </c>
    </row>
    <row r="364" spans="1:14" hidden="1">
      <c r="A364" s="47" t="s">
        <v>1340</v>
      </c>
      <c r="B364" s="46" t="s">
        <v>1340</v>
      </c>
      <c r="C364" s="56" t="s">
        <v>2392</v>
      </c>
      <c r="D364" s="47">
        <v>1</v>
      </c>
      <c r="E364" s="57">
        <v>1</v>
      </c>
      <c r="I364" s="58" t="s">
        <v>2393</v>
      </c>
      <c r="J364" s="50">
        <f>IFERROR(VLOOKUP(F364,'Ciudad tablero'!A:B,2,0),0)</f>
        <v>0</v>
      </c>
      <c r="K364" s="50">
        <f>IFERROR(VLOOKUP(J364,'Ciudad tablero'!B:C,2,0),0)</f>
        <v>0</v>
      </c>
      <c r="L364" s="50">
        <f>IFERROR(VLOOKUP(G364,'Ciudad tablero'!A:B,2,0),0)</f>
        <v>0</v>
      </c>
      <c r="M364" s="50">
        <f>IFERROR(VLOOKUP(L364,'Ciudad tablero'!B:C,2,0),0)</f>
        <v>0</v>
      </c>
      <c r="N364" s="47" t="str">
        <f t="shared" si="5"/>
        <v>SEMCOLSA</v>
      </c>
    </row>
    <row r="365" spans="1:14" hidden="1">
      <c r="A365" s="47" t="s">
        <v>2394</v>
      </c>
      <c r="B365" s="46" t="s">
        <v>2394</v>
      </c>
      <c r="C365" s="56" t="s">
        <v>2395</v>
      </c>
      <c r="D365" s="47" t="s">
        <v>1578</v>
      </c>
      <c r="E365" s="57" t="s">
        <v>95</v>
      </c>
      <c r="F365" s="66" t="s">
        <v>581</v>
      </c>
      <c r="G365" s="66" t="s">
        <v>95</v>
      </c>
      <c r="I365" s="58" t="s">
        <v>2396</v>
      </c>
      <c r="J365" s="50" t="str">
        <f>IFERROR(VLOOKUP(F365,'Ciudad tablero'!A:B,2,0),0)</f>
        <v>YUMBO VALLE DEL CAUCA</v>
      </c>
      <c r="K365" s="50">
        <f>IFERROR(VLOOKUP(J365,'Ciudad tablero'!B:C,2,0),0)</f>
        <v>76892000</v>
      </c>
      <c r="L365" s="50" t="str">
        <f>IFERROR(VLOOKUP(G365,'Ciudad tablero'!A:B,2,0),0)</f>
        <v>CALI VALLE DEL CAUCA</v>
      </c>
      <c r="M365" s="50">
        <f>IFERROR(VLOOKUP(L365,'Ciudad tablero'!B:C,2,0),0)</f>
        <v>76001000</v>
      </c>
      <c r="N365" s="47" t="str">
        <f t="shared" si="5"/>
        <v>SIMARITIMA CALI</v>
      </c>
    </row>
    <row r="366" spans="1:14" hidden="1">
      <c r="A366" s="47" t="s">
        <v>1082</v>
      </c>
      <c r="B366" s="46" t="s">
        <v>1082</v>
      </c>
      <c r="C366" s="56" t="s">
        <v>2397</v>
      </c>
      <c r="D366" s="47" t="s">
        <v>1057</v>
      </c>
      <c r="E366" s="57" t="s">
        <v>63</v>
      </c>
      <c r="F366" s="66" t="s">
        <v>63</v>
      </c>
      <c r="G366" s="66" t="s">
        <v>63</v>
      </c>
      <c r="I366" s="58" t="s">
        <v>2398</v>
      </c>
      <c r="J366" s="50" t="str">
        <f>IFERROR(VLOOKUP(F366,'Ciudad tablero'!A:B,2,0),0)</f>
        <v>BARRANQUILLA ATLANTICO</v>
      </c>
      <c r="K366" s="50">
        <f>IFERROR(VLOOKUP(J366,'Ciudad tablero'!B:C,2,0),0)</f>
        <v>8001000</v>
      </c>
      <c r="L366" s="50" t="str">
        <f>IFERROR(VLOOKUP(G366,'Ciudad tablero'!A:B,2,0),0)</f>
        <v>BARRANQUILLA ATLANTICO</v>
      </c>
      <c r="M366" s="50">
        <f>IFERROR(VLOOKUP(L366,'Ciudad tablero'!B:C,2,0),0)</f>
        <v>8001000</v>
      </c>
      <c r="N366" s="47" t="str">
        <f t="shared" si="5"/>
        <v>SOCIEDAD PORTUARIA BARRANQUILLA</v>
      </c>
    </row>
    <row r="367" spans="1:14" hidden="1">
      <c r="A367" s="47" t="s">
        <v>1139</v>
      </c>
      <c r="B367" s="46" t="s">
        <v>1139</v>
      </c>
      <c r="C367" s="56" t="s">
        <v>2399</v>
      </c>
      <c r="D367" s="47" t="s">
        <v>1578</v>
      </c>
      <c r="E367" s="57" t="s">
        <v>80</v>
      </c>
      <c r="F367" s="66" t="s">
        <v>80</v>
      </c>
      <c r="G367" s="66" t="s">
        <v>80</v>
      </c>
      <c r="I367" s="58" t="s">
        <v>2400</v>
      </c>
      <c r="J367" s="50" t="str">
        <f>IFERROR(VLOOKUP(F367,'Ciudad tablero'!A:B,2,0),0)</f>
        <v>BUENAVENTURA VALLE DEL CAUCA</v>
      </c>
      <c r="K367" s="50">
        <f>IFERROR(VLOOKUP(J367,'Ciudad tablero'!B:C,2,0),0)</f>
        <v>76109000</v>
      </c>
      <c r="L367" s="50" t="str">
        <f>IFERROR(VLOOKUP(G367,'Ciudad tablero'!A:B,2,0),0)</f>
        <v>BUENAVENTURA VALLE DEL CAUCA</v>
      </c>
      <c r="M367" s="50">
        <f>IFERROR(VLOOKUP(L367,'Ciudad tablero'!B:C,2,0),0)</f>
        <v>76109000</v>
      </c>
      <c r="N367" s="47" t="str">
        <f t="shared" si="5"/>
        <v>SOCIEDAD PORTUARIA BUENAVENTURA</v>
      </c>
    </row>
    <row r="368" spans="1:14" hidden="1">
      <c r="A368" s="47" t="s">
        <v>1090</v>
      </c>
      <c r="B368" s="46" t="s">
        <v>1090</v>
      </c>
      <c r="C368" s="56" t="s">
        <v>2401</v>
      </c>
      <c r="D368" s="47" t="s">
        <v>1057</v>
      </c>
      <c r="E368" s="57" t="s">
        <v>470</v>
      </c>
      <c r="F368" s="66" t="s">
        <v>470</v>
      </c>
      <c r="G368" s="66" t="s">
        <v>470</v>
      </c>
      <c r="I368" s="58" t="s">
        <v>2402</v>
      </c>
      <c r="J368" s="50" t="str">
        <f>IFERROR(VLOOKUP(F368,'Ciudad tablero'!A:B,2,0),0)</f>
        <v>SANTA MARTA MAGDALENA</v>
      </c>
      <c r="K368" s="50">
        <f>IFERROR(VLOOKUP(J368,'Ciudad tablero'!B:C,2,0),0)</f>
        <v>47001000</v>
      </c>
      <c r="L368" s="50" t="str">
        <f>IFERROR(VLOOKUP(G368,'Ciudad tablero'!A:B,2,0),0)</f>
        <v>SANTA MARTA MAGDALENA</v>
      </c>
      <c r="M368" s="50">
        <f>IFERROR(VLOOKUP(L368,'Ciudad tablero'!B:C,2,0),0)</f>
        <v>47001000</v>
      </c>
      <c r="N368" s="47" t="str">
        <f t="shared" si="5"/>
        <v>SOCIEDAD PORTUARIA DE SANTA MARTA</v>
      </c>
    </row>
    <row r="369" spans="1:14" hidden="1">
      <c r="A369" s="47" t="s">
        <v>1087</v>
      </c>
      <c r="B369" s="46" t="s">
        <v>1087</v>
      </c>
      <c r="C369" s="56" t="s">
        <v>2403</v>
      </c>
      <c r="D369" s="47" t="s">
        <v>1578</v>
      </c>
      <c r="E369" s="57" t="s">
        <v>80</v>
      </c>
      <c r="F369" s="66" t="s">
        <v>80</v>
      </c>
      <c r="G369" s="66" t="s">
        <v>80</v>
      </c>
      <c r="I369" s="58" t="s">
        <v>2404</v>
      </c>
      <c r="J369" s="50" t="str">
        <f>IFERROR(VLOOKUP(F369,'Ciudad tablero'!A:B,2,0),0)</f>
        <v>BUENAVENTURA VALLE DEL CAUCA</v>
      </c>
      <c r="K369" s="50">
        <f>IFERROR(VLOOKUP(J369,'Ciudad tablero'!B:C,2,0),0)</f>
        <v>76109000</v>
      </c>
      <c r="L369" s="50" t="str">
        <f>IFERROR(VLOOKUP(G369,'Ciudad tablero'!A:B,2,0),0)</f>
        <v>BUENAVENTURA VALLE DEL CAUCA</v>
      </c>
      <c r="M369" s="50">
        <f>IFERROR(VLOOKUP(L369,'Ciudad tablero'!B:C,2,0),0)</f>
        <v>76109000</v>
      </c>
      <c r="N369" s="47" t="str">
        <f t="shared" si="5"/>
        <v>SOCIEDAD PUERTO INDUSTRIAL AGUADULCE S.A.</v>
      </c>
    </row>
    <row r="370" spans="1:14" hidden="1">
      <c r="A370" s="47" t="s">
        <v>2405</v>
      </c>
      <c r="B370" s="46" t="s">
        <v>2405</v>
      </c>
      <c r="C370" s="56" t="s">
        <v>2406</v>
      </c>
      <c r="D370" s="47">
        <v>1</v>
      </c>
      <c r="E370" s="57">
        <v>1</v>
      </c>
      <c r="I370" s="58" t="s">
        <v>2407</v>
      </c>
      <c r="J370" s="50">
        <f>IFERROR(VLOOKUP(F370,'Ciudad tablero'!A:B,2,0),0)</f>
        <v>0</v>
      </c>
      <c r="K370" s="50">
        <f>IFERROR(VLOOKUP(J370,'Ciudad tablero'!B:C,2,0),0)</f>
        <v>0</v>
      </c>
      <c r="L370" s="50">
        <f>IFERROR(VLOOKUP(G370,'Ciudad tablero'!A:B,2,0),0)</f>
        <v>0</v>
      </c>
      <c r="M370" s="50">
        <f>IFERROR(VLOOKUP(L370,'Ciudad tablero'!B:C,2,0),0)</f>
        <v>0</v>
      </c>
      <c r="N370" s="47" t="str">
        <f t="shared" si="5"/>
        <v>SOLINDES</v>
      </c>
    </row>
    <row r="371" spans="1:14" hidden="1">
      <c r="A371" s="47" t="s">
        <v>1338</v>
      </c>
      <c r="B371" s="46" t="s">
        <v>1338</v>
      </c>
      <c r="C371" s="56" t="s">
        <v>2408</v>
      </c>
      <c r="D371" s="47" t="s">
        <v>777</v>
      </c>
      <c r="E371" s="57" t="s">
        <v>798</v>
      </c>
      <c r="F371" s="66" t="s">
        <v>71</v>
      </c>
      <c r="G371" s="66" t="s">
        <v>71</v>
      </c>
      <c r="I371" s="58" t="s">
        <v>2409</v>
      </c>
      <c r="J371" s="50" t="str">
        <f>IFERROR(VLOOKUP(F371,'Ciudad tablero'!A:B,2,0),0)</f>
        <v>BOGOTA BOGOTA D. C.</v>
      </c>
      <c r="K371" s="50">
        <f>IFERROR(VLOOKUP(J371,'Ciudad tablero'!B:C,2,0),0)</f>
        <v>11001000</v>
      </c>
      <c r="L371" s="50" t="str">
        <f>IFERROR(VLOOKUP(G371,'Ciudad tablero'!A:B,2,0),0)</f>
        <v>BOGOTA BOGOTA D. C.</v>
      </c>
      <c r="M371" s="50">
        <f>IFERROR(VLOOKUP(L371,'Ciudad tablero'!B:C,2,0),0)</f>
        <v>11001000</v>
      </c>
      <c r="N371" s="47" t="str">
        <f t="shared" si="5"/>
        <v>SURAGAS BOGOTA</v>
      </c>
    </row>
    <row r="372" spans="1:14" s="79" customFormat="1" hidden="1">
      <c r="A372" s="73" t="s">
        <v>1026</v>
      </c>
      <c r="B372" s="74" t="s">
        <v>1028</v>
      </c>
      <c r="C372" s="76" t="s">
        <v>2410</v>
      </c>
      <c r="D372" s="73" t="s">
        <v>1057</v>
      </c>
      <c r="E372" s="77" t="s">
        <v>63</v>
      </c>
      <c r="F372" s="78" t="s">
        <v>358</v>
      </c>
      <c r="G372" s="78" t="s">
        <v>63</v>
      </c>
      <c r="H372" s="58"/>
      <c r="I372" s="58" t="s">
        <v>2411</v>
      </c>
      <c r="J372" s="80" t="str">
        <f>IFERROR(VLOOKUP(F372,'Ciudad tablero'!A:B,2,0),0)</f>
        <v>PALMAR DE VARELA ATLANTICO</v>
      </c>
      <c r="K372" s="80">
        <f>IFERROR(VLOOKUP(J372,'Ciudad tablero'!B:C,2,0),0)</f>
        <v>8520000</v>
      </c>
      <c r="L372" s="80" t="str">
        <f>IFERROR(VLOOKUP(G372,'Ciudad tablero'!A:B,2,0),0)</f>
        <v>BARRANQUILLA ATLANTICO</v>
      </c>
      <c r="M372" s="80">
        <f>IFERROR(VLOOKUP(L372,'Ciudad tablero'!B:C,2,0),0)</f>
        <v>8001000</v>
      </c>
      <c r="N372" s="73" t="str">
        <f t="shared" si="5"/>
        <v>TERNIUM PALMAR DE VARELA</v>
      </c>
    </row>
    <row r="373" spans="1:14" hidden="1">
      <c r="A373" s="47" t="s">
        <v>1029</v>
      </c>
      <c r="B373" s="46" t="s">
        <v>1029</v>
      </c>
      <c r="C373" s="56" t="s">
        <v>2412</v>
      </c>
      <c r="D373" s="47" t="s">
        <v>777</v>
      </c>
      <c r="E373" s="57" t="s">
        <v>572</v>
      </c>
      <c r="F373" s="66" t="s">
        <v>572</v>
      </c>
      <c r="G373" s="66" t="s">
        <v>572</v>
      </c>
      <c r="I373" s="58" t="s">
        <v>2413</v>
      </c>
      <c r="J373" s="50" t="str">
        <f>IFERROR(VLOOKUP(F373,'Ciudad tablero'!A:B,2,0),0)</f>
        <v>VILLAVICENCIO META</v>
      </c>
      <c r="K373" s="50">
        <f>IFERROR(VLOOKUP(J373,'Ciudad tablero'!B:C,2,0),0)</f>
        <v>50001000</v>
      </c>
      <c r="L373" s="50" t="str">
        <f>IFERROR(VLOOKUP(G373,'Ciudad tablero'!A:B,2,0),0)</f>
        <v>VILLAVICENCIO META</v>
      </c>
      <c r="M373" s="50">
        <f>IFERROR(VLOOKUP(L373,'Ciudad tablero'!B:C,2,0),0)</f>
        <v>50001000</v>
      </c>
      <c r="N373" s="47" t="str">
        <f t="shared" si="5"/>
        <v>VILLAVICENCIO ADN</v>
      </c>
    </row>
    <row r="374" spans="1:14" hidden="1">
      <c r="A374" s="47" t="s">
        <v>1092</v>
      </c>
      <c r="B374" s="46" t="s">
        <v>1092</v>
      </c>
      <c r="C374" s="56" t="s">
        <v>2414</v>
      </c>
      <c r="D374" s="47" t="s">
        <v>1582</v>
      </c>
      <c r="E374" s="57" t="s">
        <v>143</v>
      </c>
      <c r="F374" s="66" t="s">
        <v>143</v>
      </c>
      <c r="G374" s="66" t="s">
        <v>144</v>
      </c>
      <c r="I374" s="58" t="s">
        <v>2415</v>
      </c>
      <c r="J374" s="50" t="str">
        <f>IFERROR(VLOOKUP(F374,'Ciudad tablero'!A:B,2,0),0)</f>
        <v>CUCUTA NORTE DE SANTANDER</v>
      </c>
      <c r="K374" s="50">
        <f>IFERROR(VLOOKUP(J374,'Ciudad tablero'!B:C,2,0),0)</f>
        <v>54001000</v>
      </c>
      <c r="L374" s="50" t="str">
        <f>IFERROR(VLOOKUP(G374,'Ciudad tablero'!A:B,2,0),0)</f>
        <v>CÚCUTA</v>
      </c>
      <c r="M374" s="50">
        <f>IFERROR(VLOOKUP(L374,'Ciudad tablero'!B:C,2,0),0)</f>
        <v>54001000</v>
      </c>
      <c r="N374" s="47" t="str">
        <f t="shared" si="5"/>
        <v>YILCOQUE CUCUTA</v>
      </c>
    </row>
    <row r="375" spans="1:14" hidden="1">
      <c r="A375" s="47" t="s">
        <v>1032</v>
      </c>
      <c r="B375" s="46" t="s">
        <v>1032</v>
      </c>
      <c r="C375" s="56" t="s">
        <v>2416</v>
      </c>
      <c r="D375" s="47" t="s">
        <v>777</v>
      </c>
      <c r="E375" s="57" t="s">
        <v>779</v>
      </c>
      <c r="F375" s="66" t="s">
        <v>588</v>
      </c>
      <c r="G375" s="66" t="s">
        <v>71</v>
      </c>
      <c r="I375" s="58" t="s">
        <v>2417</v>
      </c>
      <c r="J375" s="50" t="str">
        <f>IFERROR(VLOOKUP(F375,'Ciudad tablero'!A:B,2,0),0)</f>
        <v>ZIPAQUIRA CUNDINAMARCA</v>
      </c>
      <c r="K375" s="50">
        <f>IFERROR(VLOOKUP(J375,'Ciudad tablero'!B:C,2,0),0)</f>
        <v>25899000</v>
      </c>
      <c r="L375" s="50" t="str">
        <f>IFERROR(VLOOKUP(G375,'Ciudad tablero'!A:B,2,0),0)</f>
        <v>BOGOTA BOGOTA D. C.</v>
      </c>
      <c r="M375" s="50">
        <f>IFERROR(VLOOKUP(L375,'Ciudad tablero'!B:C,2,0),0)</f>
        <v>11001000</v>
      </c>
      <c r="N375" s="47" t="str">
        <f t="shared" si="5"/>
        <v>ZIPAQUIRA</v>
      </c>
    </row>
    <row r="376" spans="1:14" hidden="1">
      <c r="A376" s="47" t="s">
        <v>769</v>
      </c>
      <c r="B376" s="46" t="s">
        <v>769</v>
      </c>
      <c r="C376" s="56" t="s">
        <v>2418</v>
      </c>
      <c r="D376" s="47" t="s">
        <v>1057</v>
      </c>
      <c r="E376" s="57" t="s">
        <v>2419</v>
      </c>
      <c r="F376" s="66" t="s">
        <v>63</v>
      </c>
      <c r="G376" s="66" t="s">
        <v>63</v>
      </c>
      <c r="I376" s="58" t="s">
        <v>2420</v>
      </c>
      <c r="J376" s="50" t="str">
        <f>IFERROR(VLOOKUP(F376,'Ciudad tablero'!A:B,2,0),0)</f>
        <v>BARRANQUILLA ATLANTICO</v>
      </c>
      <c r="K376" s="50">
        <f>IFERROR(VLOOKUP(J376,'Ciudad tablero'!B:C,2,0),0)</f>
        <v>8001000</v>
      </c>
      <c r="L376" s="50" t="str">
        <f>IFERROR(VLOOKUP(G376,'Ciudad tablero'!A:B,2,0),0)</f>
        <v>BARRANQUILLA ATLANTICO</v>
      </c>
      <c r="M376" s="50">
        <f>IFERROR(VLOOKUP(L376,'Ciudad tablero'!B:C,2,0),0)</f>
        <v>8001000</v>
      </c>
      <c r="N376" s="47" t="str">
        <f t="shared" si="5"/>
        <v>ZONA FRANCA BARRANQUILLA</v>
      </c>
    </row>
    <row r="377" spans="1:14" hidden="1">
      <c r="A377" s="47" t="s">
        <v>1314</v>
      </c>
      <c r="B377" s="46" t="s">
        <v>1314</v>
      </c>
      <c r="C377" s="56" t="s">
        <v>2421</v>
      </c>
      <c r="D377" s="47" t="s">
        <v>777</v>
      </c>
      <c r="E377" s="57" t="s">
        <v>336</v>
      </c>
      <c r="F377" s="66" t="s">
        <v>336</v>
      </c>
      <c r="G377" s="66" t="s">
        <v>71</v>
      </c>
      <c r="I377" s="58" t="s">
        <v>2422</v>
      </c>
      <c r="J377" s="50" t="str">
        <f>IFERROR(VLOOKUP(F377,'Ciudad tablero'!A:B,2,0),0)</f>
        <v>MOSQUERA CUNDINAMARCA</v>
      </c>
      <c r="K377" s="50">
        <f>IFERROR(VLOOKUP(J377,'Ciudad tablero'!B:C,2,0),0)</f>
        <v>25473000</v>
      </c>
      <c r="L377" s="50" t="str">
        <f>IFERROR(VLOOKUP(G377,'Ciudad tablero'!A:B,2,0),0)</f>
        <v>BOGOTA BOGOTA D. C.</v>
      </c>
      <c r="M377" s="50">
        <f>IFERROR(VLOOKUP(L377,'Ciudad tablero'!B:C,2,0),0)</f>
        <v>11001000</v>
      </c>
      <c r="N377" s="47" t="str">
        <f t="shared" si="5"/>
        <v>FINCA SA MOSQUERA</v>
      </c>
    </row>
    <row r="378" spans="1:14" hidden="1">
      <c r="A378" s="47" t="s">
        <v>2423</v>
      </c>
      <c r="B378" s="46" t="s">
        <v>2423</v>
      </c>
      <c r="C378" s="56" t="s">
        <v>2424</v>
      </c>
      <c r="D378" s="47" t="s">
        <v>1578</v>
      </c>
      <c r="E378" s="57" t="s">
        <v>109</v>
      </c>
      <c r="F378" s="66" t="s">
        <v>109</v>
      </c>
      <c r="G378" s="66" t="s">
        <v>371</v>
      </c>
      <c r="I378" s="58" t="s">
        <v>2425</v>
      </c>
      <c r="J378" s="50" t="str">
        <f>IFERROR(VLOOKUP(F378,'Ciudad tablero'!A:B,2,0),0)</f>
        <v>CARTAGO VALLE DEL CAUCA</v>
      </c>
      <c r="K378" s="50">
        <f>IFERROR(VLOOKUP(J378,'Ciudad tablero'!B:C,2,0),0)</f>
        <v>76147000</v>
      </c>
      <c r="L378" s="50" t="str">
        <f>IFERROR(VLOOKUP(G378,'Ciudad tablero'!A:B,2,0),0)</f>
        <v>PEREIRA RISARALDA</v>
      </c>
      <c r="M378" s="50">
        <f>IFERROR(VLOOKUP(L378,'Ciudad tablero'!B:C,2,0),0)</f>
        <v>66001000</v>
      </c>
      <c r="N378" s="47" t="str">
        <f t="shared" si="5"/>
        <v>CONTEGRAL S.A.S. CARTAGO</v>
      </c>
    </row>
    <row r="379" spans="1:14" hidden="1">
      <c r="A379" s="47" t="s">
        <v>1495</v>
      </c>
      <c r="B379" s="46" t="s">
        <v>1495</v>
      </c>
      <c r="C379" s="56" t="s">
        <v>2426</v>
      </c>
      <c r="D379" s="47" t="s">
        <v>1582</v>
      </c>
      <c r="E379" s="57" t="s">
        <v>885</v>
      </c>
      <c r="F379" s="66" t="s">
        <v>209</v>
      </c>
      <c r="G379" s="66" t="s">
        <v>78</v>
      </c>
      <c r="I379" s="58" t="s">
        <v>2427</v>
      </c>
      <c r="J379" s="50" t="str">
        <f>IFERROR(VLOOKUP(F379,'Ciudad tablero'!A:B,2,0),0)</f>
        <v>GIRON SANTANDER</v>
      </c>
      <c r="K379" s="50">
        <f>IFERROR(VLOOKUP(J379,'Ciudad tablero'!B:C,2,0),0)</f>
        <v>68307000</v>
      </c>
      <c r="L379" s="50" t="str">
        <f>IFERROR(VLOOKUP(G379,'Ciudad tablero'!A:B,2,0),0)</f>
        <v>BUCARAMANGA SANTANDER</v>
      </c>
      <c r="M379" s="50">
        <f>IFERROR(VLOOKUP(L379,'Ciudad tablero'!B:C,2,0),0)</f>
        <v>68001000</v>
      </c>
      <c r="N379" s="47" t="str">
        <f t="shared" si="5"/>
        <v>MOLINO DE ORIENTE S.A</v>
      </c>
    </row>
    <row r="380" spans="1:14" hidden="1">
      <c r="A380" s="47" t="s">
        <v>2428</v>
      </c>
      <c r="B380" s="46" t="s">
        <v>2428</v>
      </c>
      <c r="C380" s="56" t="s">
        <v>2429</v>
      </c>
      <c r="D380" s="47" t="s">
        <v>1582</v>
      </c>
      <c r="E380" s="57" t="s">
        <v>885</v>
      </c>
      <c r="F380" s="66" t="s">
        <v>209</v>
      </c>
      <c r="G380" s="66" t="s">
        <v>78</v>
      </c>
      <c r="I380" s="58" t="s">
        <v>2430</v>
      </c>
      <c r="J380" s="50" t="str">
        <f>IFERROR(VLOOKUP(F380,'Ciudad tablero'!A:B,2,0),0)</f>
        <v>GIRON SANTANDER</v>
      </c>
      <c r="K380" s="50">
        <f>IFERROR(VLOOKUP(J380,'Ciudad tablero'!B:C,2,0),0)</f>
        <v>68307000</v>
      </c>
      <c r="L380" s="50" t="str">
        <f>IFERROR(VLOOKUP(G380,'Ciudad tablero'!A:B,2,0),0)</f>
        <v>BUCARAMANGA SANTANDER</v>
      </c>
      <c r="M380" s="50">
        <f>IFERROR(VLOOKUP(L380,'Ciudad tablero'!B:C,2,0),0)</f>
        <v>68001000</v>
      </c>
      <c r="N380" s="47" t="str">
        <f t="shared" si="5"/>
        <v>FINCA GIRON</v>
      </c>
    </row>
    <row r="381" spans="1:14" hidden="1">
      <c r="A381" s="47" t="s">
        <v>326</v>
      </c>
      <c r="B381" s="46" t="s">
        <v>326</v>
      </c>
      <c r="C381" s="56" t="s">
        <v>2431</v>
      </c>
      <c r="D381" s="47" t="s">
        <v>777</v>
      </c>
      <c r="E381" s="57" t="s">
        <v>326</v>
      </c>
      <c r="F381" s="66" t="s">
        <v>326</v>
      </c>
      <c r="G381" s="66" t="s">
        <v>365</v>
      </c>
      <c r="I381" s="58" t="s">
        <v>326</v>
      </c>
      <c r="J381" s="50" t="str">
        <f>IFERROR(VLOOKUP(F381,'Ciudad tablero'!A:B,2,0),0)</f>
        <v>MOCOA PUTUMAYO</v>
      </c>
      <c r="K381" s="50">
        <f>IFERROR(VLOOKUP(J381,'Ciudad tablero'!B:C,2,0),0)</f>
        <v>86001000</v>
      </c>
      <c r="L381" s="50" t="str">
        <f>IFERROR(VLOOKUP(G381,'Ciudad tablero'!A:B,2,0),0)</f>
        <v>PASTO NARINO</v>
      </c>
      <c r="M381" s="50">
        <f>IFERROR(VLOOKUP(L381,'Ciudad tablero'!B:C,2,0),0)</f>
        <v>52001000</v>
      </c>
      <c r="N381" s="47" t="str">
        <f t="shared" si="5"/>
        <v>MOCOA</v>
      </c>
    </row>
    <row r="382" spans="1:14" hidden="1">
      <c r="A382" s="47" t="s">
        <v>539</v>
      </c>
      <c r="B382" s="46" t="s">
        <v>539</v>
      </c>
      <c r="C382" s="56" t="s">
        <v>2432</v>
      </c>
      <c r="D382" s="47" t="s">
        <v>777</v>
      </c>
      <c r="E382" s="57" t="s">
        <v>539</v>
      </c>
      <c r="F382" s="66" t="s">
        <v>539</v>
      </c>
      <c r="G382" s="66" t="s">
        <v>155</v>
      </c>
      <c r="I382" s="58" t="s">
        <v>2433</v>
      </c>
      <c r="J382" s="50" t="str">
        <f>IFERROR(VLOOKUP(F382,'Ciudad tablero'!A:B,2,0),0)</f>
        <v>TUNJA BOYACA</v>
      </c>
      <c r="K382" s="50">
        <f>IFERROR(VLOOKUP(J382,'Ciudad tablero'!B:C,2,0),0)</f>
        <v>15001000</v>
      </c>
      <c r="L382" s="50" t="str">
        <f>IFERROR(VLOOKUP(G382,'Ciudad tablero'!A:B,2,0),0)</f>
        <v>DUITAMA BOYACA</v>
      </c>
      <c r="M382" s="50">
        <f>IFERROR(VLOOKUP(L382,'Ciudad tablero'!B:C,2,0),0)</f>
        <v>15238000</v>
      </c>
      <c r="N382" s="47" t="str">
        <f t="shared" si="5"/>
        <v>TUNJA</v>
      </c>
    </row>
    <row r="383" spans="1:14" hidden="1">
      <c r="A383" s="47" t="s">
        <v>559</v>
      </c>
      <c r="B383" s="46" t="s">
        <v>559</v>
      </c>
      <c r="C383" s="56" t="s">
        <v>2434</v>
      </c>
      <c r="D383" s="47" t="s">
        <v>724</v>
      </c>
      <c r="E383" s="57" t="s">
        <v>2435</v>
      </c>
      <c r="F383" s="66" t="s">
        <v>559</v>
      </c>
      <c r="G383" s="66" t="s">
        <v>321</v>
      </c>
      <c r="I383" s="58" t="s">
        <v>2436</v>
      </c>
      <c r="J383" s="50" t="str">
        <f>IFERROR(VLOOKUP(F383,'Ciudad tablero'!A:B,2,0),0)</f>
        <v>VENECIA ANTIOQUIA</v>
      </c>
      <c r="K383" s="50">
        <f>IFERROR(VLOOKUP(J383,'Ciudad tablero'!B:C,2,0),0)</f>
        <v>5861000</v>
      </c>
      <c r="L383" s="50" t="str">
        <f>IFERROR(VLOOKUP(G383,'Ciudad tablero'!A:B,2,0),0)</f>
        <v>MEDELLIN ANTIOQUIA</v>
      </c>
      <c r="M383" s="50">
        <f>IFERROR(VLOOKUP(L383,'Ciudad tablero'!B:C,2,0),0)</f>
        <v>5001000</v>
      </c>
      <c r="N383" s="47" t="str">
        <f t="shared" si="5"/>
        <v>VENECIA ANTIOQUIA</v>
      </c>
    </row>
    <row r="384" spans="1:14" hidden="1">
      <c r="A384" s="47" t="s">
        <v>2437</v>
      </c>
      <c r="B384" s="46" t="s">
        <v>2437</v>
      </c>
      <c r="C384" s="56" t="s">
        <v>2438</v>
      </c>
      <c r="D384" s="47" t="s">
        <v>777</v>
      </c>
      <c r="E384" s="57" t="s">
        <v>798</v>
      </c>
      <c r="F384" s="66" t="s">
        <v>71</v>
      </c>
      <c r="G384" s="66" t="s">
        <v>71</v>
      </c>
      <c r="I384" s="58" t="s">
        <v>2439</v>
      </c>
      <c r="J384" s="50" t="str">
        <f>IFERROR(VLOOKUP(F384,'Ciudad tablero'!A:B,2,0),0)</f>
        <v>BOGOTA BOGOTA D. C.</v>
      </c>
      <c r="K384" s="50">
        <f>IFERROR(VLOOKUP(J384,'Ciudad tablero'!B:C,2,0),0)</f>
        <v>11001000</v>
      </c>
      <c r="L384" s="50" t="str">
        <f>IFERROR(VLOOKUP(G384,'Ciudad tablero'!A:B,2,0),0)</f>
        <v>BOGOTA BOGOTA D. C.</v>
      </c>
      <c r="M384" s="50">
        <f>IFERROR(VLOOKUP(L384,'Ciudad tablero'!B:C,2,0),0)</f>
        <v>11001000</v>
      </c>
      <c r="N384" s="47" t="str">
        <f t="shared" si="5"/>
        <v>ALPLA COLOMBIA LTDA</v>
      </c>
    </row>
    <row r="385" spans="1:14" hidden="1">
      <c r="A385" s="47" t="s">
        <v>2440</v>
      </c>
      <c r="B385" s="46" t="s">
        <v>2440</v>
      </c>
      <c r="C385" s="56" t="s">
        <v>2441</v>
      </c>
      <c r="D385" s="47" t="s">
        <v>777</v>
      </c>
      <c r="E385" s="57" t="s">
        <v>340</v>
      </c>
      <c r="F385" s="66" t="s">
        <v>340</v>
      </c>
      <c r="G385" s="66" t="s">
        <v>340</v>
      </c>
      <c r="I385" s="58" t="s">
        <v>2442</v>
      </c>
      <c r="J385" s="50" t="str">
        <f>IFERROR(VLOOKUP(F385,'Ciudad tablero'!A:B,2,0),0)</f>
        <v>NEIVA HUILA</v>
      </c>
      <c r="K385" s="50">
        <f>IFERROR(VLOOKUP(J385,'Ciudad tablero'!B:C,2,0),0)</f>
        <v>41001000</v>
      </c>
      <c r="L385" s="50" t="str">
        <f>IFERROR(VLOOKUP(G385,'Ciudad tablero'!A:B,2,0),0)</f>
        <v>NEIVA HUILA</v>
      </c>
      <c r="M385" s="50">
        <f>IFERROR(VLOOKUP(L385,'Ciudad tablero'!B:C,2,0),0)</f>
        <v>41001000</v>
      </c>
      <c r="N385" s="47" t="str">
        <f t="shared" si="5"/>
        <v>FOOD AND DRINKS INCORPORTATED SAS</v>
      </c>
    </row>
    <row r="386" spans="1:14" hidden="1">
      <c r="A386" s="47" t="s">
        <v>2443</v>
      </c>
      <c r="B386" s="46" t="s">
        <v>2443</v>
      </c>
      <c r="C386" s="56" t="s">
        <v>2444</v>
      </c>
      <c r="D386" s="47" t="s">
        <v>724</v>
      </c>
      <c r="E386" s="57" t="s">
        <v>321</v>
      </c>
      <c r="F386" s="66" t="s">
        <v>321</v>
      </c>
      <c r="G386" s="66" t="s">
        <v>321</v>
      </c>
      <c r="I386" s="58" t="s">
        <v>2443</v>
      </c>
      <c r="J386" s="50" t="str">
        <f>IFERROR(VLOOKUP(F386,'Ciudad tablero'!A:B,2,0),0)</f>
        <v>MEDELLIN ANTIOQUIA</v>
      </c>
      <c r="K386" s="50">
        <f>IFERROR(VLOOKUP(J386,'Ciudad tablero'!B:C,2,0),0)</f>
        <v>5001000</v>
      </c>
      <c r="L386" s="50" t="str">
        <f>IFERROR(VLOOKUP(G386,'Ciudad tablero'!A:B,2,0),0)</f>
        <v>MEDELLIN ANTIOQUIA</v>
      </c>
      <c r="M386" s="50">
        <f>IFERROR(VLOOKUP(L386,'Ciudad tablero'!B:C,2,0),0)</f>
        <v>5001000</v>
      </c>
      <c r="N386" s="47" t="str">
        <f t="shared" si="5"/>
        <v>HATSU</v>
      </c>
    </row>
    <row r="387" spans="1:14" hidden="1">
      <c r="A387" s="47" t="s">
        <v>1152</v>
      </c>
      <c r="B387" s="46" t="s">
        <v>1152</v>
      </c>
      <c r="C387" s="56" t="s">
        <v>2445</v>
      </c>
      <c r="D387" s="47" t="s">
        <v>1578</v>
      </c>
      <c r="E387" s="57" t="s">
        <v>1579</v>
      </c>
      <c r="F387" s="67" t="s">
        <v>360</v>
      </c>
      <c r="G387" s="66" t="s">
        <v>95</v>
      </c>
      <c r="I387" s="58" t="s">
        <v>2446</v>
      </c>
      <c r="J387" s="50" t="str">
        <f>IFERROR(VLOOKUP(F387,'Ciudad tablero'!A:B,2,0),0)</f>
        <v>PALMIRA VALLE DEL CAUCA</v>
      </c>
      <c r="K387" s="50">
        <f>IFERROR(VLOOKUP(J387,'Ciudad tablero'!B:C,2,0),0)</f>
        <v>76520000</v>
      </c>
      <c r="L387" s="50" t="str">
        <f>IFERROR(VLOOKUP(G387,'Ciudad tablero'!A:B,2,0),0)</f>
        <v>CALI VALLE DEL CAUCA</v>
      </c>
      <c r="M387" s="50">
        <f>IFERROR(VLOOKUP(L387,'Ciudad tablero'!B:C,2,0),0)</f>
        <v>76001000</v>
      </c>
      <c r="N387" s="47" t="str">
        <f t="shared" ref="N387:N450" si="6">+A387</f>
        <v>ARA PARQUE IND GUAJIRA 7</v>
      </c>
    </row>
    <row r="388" spans="1:14" hidden="1">
      <c r="A388" s="47" t="s">
        <v>1112</v>
      </c>
      <c r="B388" s="46" t="s">
        <v>1112</v>
      </c>
      <c r="C388" s="60" t="s">
        <v>2447</v>
      </c>
      <c r="D388" s="47" t="s">
        <v>777</v>
      </c>
      <c r="E388" s="57" t="s">
        <v>798</v>
      </c>
      <c r="F388" s="66" t="s">
        <v>71</v>
      </c>
      <c r="G388" s="66" t="s">
        <v>71</v>
      </c>
      <c r="I388" s="58" t="s">
        <v>2448</v>
      </c>
      <c r="J388" s="50" t="str">
        <f>IFERROR(VLOOKUP(F388,'Ciudad tablero'!A:B,2,0),0)</f>
        <v>BOGOTA BOGOTA D. C.</v>
      </c>
      <c r="K388" s="50">
        <f>IFERROR(VLOOKUP(J388,'Ciudad tablero'!B:C,2,0),0)</f>
        <v>11001000</v>
      </c>
      <c r="L388" s="50" t="str">
        <f>IFERROR(VLOOKUP(G388,'Ciudad tablero'!A:B,2,0),0)</f>
        <v>BOGOTA BOGOTA D. C.</v>
      </c>
      <c r="M388" s="50">
        <f>IFERROR(VLOOKUP(L388,'Ciudad tablero'!B:C,2,0),0)</f>
        <v>11001000</v>
      </c>
      <c r="N388" s="47" t="str">
        <f t="shared" si="6"/>
        <v>CHIPER SAS SIBERIA</v>
      </c>
    </row>
    <row r="389" spans="1:14" hidden="1">
      <c r="A389" s="47" t="s">
        <v>1102</v>
      </c>
      <c r="B389" s="46" t="s">
        <v>1102</v>
      </c>
      <c r="C389" s="56" t="s">
        <v>2449</v>
      </c>
      <c r="D389" s="47" t="s">
        <v>1582</v>
      </c>
      <c r="E389" s="57" t="s">
        <v>885</v>
      </c>
      <c r="F389" s="66" t="s">
        <v>186</v>
      </c>
      <c r="G389" s="66" t="s">
        <v>78</v>
      </c>
      <c r="I389" s="58" t="s">
        <v>2450</v>
      </c>
      <c r="J389" s="50" t="str">
        <f>IFERROR(VLOOKUP(F389,'Ciudad tablero'!A:B,2,0),0)</f>
        <v>FLORIDABLANCA SANTANDER</v>
      </c>
      <c r="K389" s="50">
        <f>IFERROR(VLOOKUP(J389,'Ciudad tablero'!B:C,2,0),0)</f>
        <v>68276000</v>
      </c>
      <c r="L389" s="50" t="str">
        <f>IFERROR(VLOOKUP(G389,'Ciudad tablero'!A:B,2,0),0)</f>
        <v>BUCARAMANGA SANTANDER</v>
      </c>
      <c r="M389" s="50">
        <f>IFERROR(VLOOKUP(L389,'Ciudad tablero'!B:C,2,0),0)</f>
        <v>68001000</v>
      </c>
      <c r="N389" s="47" t="str">
        <f t="shared" si="6"/>
        <v>MAKRO FLORIDABLANCA</v>
      </c>
    </row>
    <row r="390" spans="1:14" hidden="1">
      <c r="A390" s="47" t="s">
        <v>2451</v>
      </c>
      <c r="B390" s="46" t="s">
        <v>2451</v>
      </c>
      <c r="C390" s="60" t="s">
        <v>2452</v>
      </c>
      <c r="D390" s="47" t="s">
        <v>724</v>
      </c>
      <c r="E390" s="57" t="s">
        <v>321</v>
      </c>
      <c r="F390" s="66" t="s">
        <v>69</v>
      </c>
      <c r="G390" s="66" t="s">
        <v>321</v>
      </c>
      <c r="I390" s="58" t="s">
        <v>2453</v>
      </c>
      <c r="J390" s="50" t="str">
        <f>IFERROR(VLOOKUP(F390,'Ciudad tablero'!A:B,2,0),0)</f>
        <v>BELLO ANTIOQUIA</v>
      </c>
      <c r="K390" s="50">
        <f>IFERROR(VLOOKUP(J390,'Ciudad tablero'!B:C,2,0),0)</f>
        <v>5088000</v>
      </c>
      <c r="L390" s="50" t="str">
        <f>IFERROR(VLOOKUP(G390,'Ciudad tablero'!A:B,2,0),0)</f>
        <v>MEDELLIN ANTIOQUIA</v>
      </c>
      <c r="M390" s="50">
        <f>IFERROR(VLOOKUP(L390,'Ciudad tablero'!B:C,2,0),0)</f>
        <v>5001000</v>
      </c>
      <c r="N390" s="47" t="str">
        <f t="shared" si="6"/>
        <v>SOLLA BELLO</v>
      </c>
    </row>
    <row r="391" spans="1:14" hidden="1">
      <c r="A391" s="47" t="s">
        <v>2454</v>
      </c>
      <c r="B391" s="46" t="s">
        <v>2454</v>
      </c>
      <c r="C391" s="60" t="s">
        <v>2455</v>
      </c>
      <c r="D391" s="47" t="s">
        <v>1582</v>
      </c>
      <c r="E391" s="57" t="s">
        <v>61</v>
      </c>
      <c r="F391" s="66" t="s">
        <v>61</v>
      </c>
      <c r="G391" s="66" t="s">
        <v>78</v>
      </c>
      <c r="I391" s="58" t="s">
        <v>2456</v>
      </c>
      <c r="J391" s="50" t="str">
        <f>IFERROR(VLOOKUP(F391,'Ciudad tablero'!A:B,2,0),0)</f>
        <v>BARRANCABERMEJA SANTANDER</v>
      </c>
      <c r="K391" s="50">
        <f>IFERROR(VLOOKUP(J391,'Ciudad tablero'!B:C,2,0),0)</f>
        <v>68081000</v>
      </c>
      <c r="L391" s="50" t="str">
        <f>IFERROR(VLOOKUP(G391,'Ciudad tablero'!A:B,2,0),0)</f>
        <v>BUCARAMANGA SANTANDER</v>
      </c>
      <c r="M391" s="50">
        <f>IFERROR(VLOOKUP(L391,'Ciudad tablero'!B:C,2,0),0)</f>
        <v>68001000</v>
      </c>
      <c r="N391" s="47" t="str">
        <f t="shared" si="6"/>
        <v>SOCIEDAD PORTUARIA BARRANCABERMEJA</v>
      </c>
    </row>
    <row r="392" spans="1:14" hidden="1">
      <c r="A392" s="47" t="s">
        <v>743</v>
      </c>
      <c r="B392" s="46" t="s">
        <v>743</v>
      </c>
      <c r="C392" s="56" t="s">
        <v>2457</v>
      </c>
      <c r="D392" s="47" t="s">
        <v>777</v>
      </c>
      <c r="E392" s="57" t="s">
        <v>798</v>
      </c>
      <c r="F392" s="66" t="s">
        <v>71</v>
      </c>
      <c r="G392" s="66" t="s">
        <v>71</v>
      </c>
      <c r="I392" s="58" t="s">
        <v>2458</v>
      </c>
      <c r="J392" s="50" t="str">
        <f>IFERROR(VLOOKUP(F392,'Ciudad tablero'!A:B,2,0),0)</f>
        <v>BOGOTA BOGOTA D. C.</v>
      </c>
      <c r="K392" s="50">
        <f>IFERROR(VLOOKUP(J392,'Ciudad tablero'!B:C,2,0),0)</f>
        <v>11001000</v>
      </c>
      <c r="L392" s="50" t="str">
        <f>IFERROR(VLOOKUP(G392,'Ciudad tablero'!A:B,2,0),0)</f>
        <v>BOGOTA BOGOTA D. C.</v>
      </c>
      <c r="M392" s="50">
        <f>IFERROR(VLOOKUP(L392,'Ciudad tablero'!B:C,2,0),0)</f>
        <v>11001000</v>
      </c>
      <c r="N392" s="47" t="str">
        <f t="shared" si="6"/>
        <v>GASEOSAS LUX SUR</v>
      </c>
    </row>
    <row r="393" spans="1:14" hidden="1">
      <c r="A393" s="47" t="s">
        <v>807</v>
      </c>
      <c r="B393" s="46" t="s">
        <v>807</v>
      </c>
      <c r="C393" s="56" t="s">
        <v>2459</v>
      </c>
      <c r="D393" s="47" t="s">
        <v>777</v>
      </c>
      <c r="E393" s="57" t="s">
        <v>798</v>
      </c>
      <c r="F393" s="66" t="s">
        <v>71</v>
      </c>
      <c r="G393" s="66" t="s">
        <v>71</v>
      </c>
      <c r="I393" s="58" t="s">
        <v>2460</v>
      </c>
      <c r="J393" s="50" t="str">
        <f>IFERROR(VLOOKUP(F393,'Ciudad tablero'!A:B,2,0),0)</f>
        <v>BOGOTA BOGOTA D. C.</v>
      </c>
      <c r="K393" s="50">
        <f>IFERROR(VLOOKUP(J393,'Ciudad tablero'!B:C,2,0),0)</f>
        <v>11001000</v>
      </c>
      <c r="L393" s="50" t="str">
        <f>IFERROR(VLOOKUP(G393,'Ciudad tablero'!A:B,2,0),0)</f>
        <v>BOGOTA BOGOTA D. C.</v>
      </c>
      <c r="M393" s="50">
        <f>IFERROR(VLOOKUP(L393,'Ciudad tablero'!B:C,2,0),0)</f>
        <v>11001000</v>
      </c>
      <c r="N393" s="47" t="str">
        <f t="shared" si="6"/>
        <v>GASEOSAS LUX CENTRO</v>
      </c>
    </row>
    <row r="394" spans="1:14" hidden="1">
      <c r="A394" s="47" t="s">
        <v>1008</v>
      </c>
      <c r="B394" s="46" t="s">
        <v>1008</v>
      </c>
      <c r="C394" s="56" t="s">
        <v>2461</v>
      </c>
      <c r="D394" s="47" t="s">
        <v>777</v>
      </c>
      <c r="E394" s="57" t="s">
        <v>1604</v>
      </c>
      <c r="F394" s="66" t="s">
        <v>105</v>
      </c>
      <c r="G394" s="66" t="s">
        <v>71</v>
      </c>
      <c r="I394" s="58" t="s">
        <v>2462</v>
      </c>
      <c r="J394" s="50" t="str">
        <f>IFERROR(VLOOKUP(F394,'Ciudad tablero'!A:B,2,0),0)</f>
        <v>CAQUEZA CUNDINAMARCA</v>
      </c>
      <c r="K394" s="50">
        <f>IFERROR(VLOOKUP(J394,'Ciudad tablero'!B:C,2,0),0)</f>
        <v>25151000</v>
      </c>
      <c r="L394" s="50" t="str">
        <f>IFERROR(VLOOKUP(G394,'Ciudad tablero'!A:B,2,0),0)</f>
        <v>BOGOTA BOGOTA D. C.</v>
      </c>
      <c r="M394" s="50">
        <f>IFERROR(VLOOKUP(L394,'Ciudad tablero'!B:C,2,0),0)</f>
        <v>11001000</v>
      </c>
      <c r="N394" s="47" t="str">
        <f t="shared" si="6"/>
        <v>CEDI CAQUEZA_</v>
      </c>
    </row>
    <row r="395" spans="1:14" hidden="1">
      <c r="A395" s="47" t="s">
        <v>1007</v>
      </c>
      <c r="B395" s="46" t="s">
        <v>1007</v>
      </c>
      <c r="C395" s="56" t="s">
        <v>2463</v>
      </c>
      <c r="D395" s="47" t="s">
        <v>777</v>
      </c>
      <c r="E395" s="57" t="s">
        <v>1624</v>
      </c>
      <c r="F395" s="66" t="s">
        <v>196</v>
      </c>
      <c r="G395" s="66" t="s">
        <v>71</v>
      </c>
      <c r="I395" s="58" t="s">
        <v>1624</v>
      </c>
      <c r="J395" s="50" t="str">
        <f>IFERROR(VLOOKUP(F395,'Ciudad tablero'!A:B,2,0),0)</f>
        <v>FUSAGASUGA CUNDINAMARCA</v>
      </c>
      <c r="K395" s="50">
        <f>IFERROR(VLOOKUP(J395,'Ciudad tablero'!B:C,2,0),0)</f>
        <v>25290000</v>
      </c>
      <c r="L395" s="50" t="str">
        <f>IFERROR(VLOOKUP(G395,'Ciudad tablero'!A:B,2,0),0)</f>
        <v>BOGOTA BOGOTA D. C.</v>
      </c>
      <c r="M395" s="50">
        <f>IFERROR(VLOOKUP(L395,'Ciudad tablero'!B:C,2,0),0)</f>
        <v>11001000</v>
      </c>
      <c r="N395" s="47" t="str">
        <f t="shared" si="6"/>
        <v>CEDI FUSA</v>
      </c>
    </row>
    <row r="396" spans="1:14" hidden="1">
      <c r="A396" s="47" t="s">
        <v>1203</v>
      </c>
      <c r="B396" s="46" t="s">
        <v>1203</v>
      </c>
      <c r="C396" s="60" t="s">
        <v>2464</v>
      </c>
      <c r="D396" s="47" t="s">
        <v>724</v>
      </c>
      <c r="E396" s="57" t="s">
        <v>321</v>
      </c>
      <c r="F396" s="66" t="s">
        <v>435</v>
      </c>
      <c r="G396" s="66" t="s">
        <v>321</v>
      </c>
      <c r="I396" s="58" t="s">
        <v>2465</v>
      </c>
      <c r="J396" s="50" t="str">
        <f>IFERROR(VLOOKUP(F396,'Ciudad tablero'!A:B,2,0),0)</f>
        <v>SABANETA ANTIOQUIA</v>
      </c>
      <c r="K396" s="50">
        <f>IFERROR(VLOOKUP(J396,'Ciudad tablero'!B:C,2,0),0)</f>
        <v>5631000</v>
      </c>
      <c r="L396" s="50" t="str">
        <f>IFERROR(VLOOKUP(G396,'Ciudad tablero'!A:B,2,0),0)</f>
        <v>MEDELLIN ANTIOQUIA</v>
      </c>
      <c r="M396" s="50">
        <f>IFERROR(VLOOKUP(L396,'Ciudad tablero'!B:C,2,0),0)</f>
        <v>5001000</v>
      </c>
      <c r="N396" s="47" t="str">
        <f t="shared" si="6"/>
        <v>SABANETA</v>
      </c>
    </row>
    <row r="397" spans="1:14" hidden="1">
      <c r="A397" s="47" t="s">
        <v>973</v>
      </c>
      <c r="B397" s="46" t="s">
        <v>973</v>
      </c>
      <c r="C397" s="60" t="s">
        <v>2466</v>
      </c>
      <c r="D397" s="47" t="s">
        <v>777</v>
      </c>
      <c r="E397" s="57" t="s">
        <v>2467</v>
      </c>
      <c r="F397" s="67" t="s">
        <v>2468</v>
      </c>
      <c r="G397" s="66" t="s">
        <v>450</v>
      </c>
      <c r="I397" s="58" t="s">
        <v>2469</v>
      </c>
      <c r="J397" s="50">
        <f>IFERROR(VLOOKUP(F397,'Ciudad tablero'!A:B,2,0),0)</f>
        <v>0</v>
      </c>
      <c r="K397" s="50">
        <f>IFERROR(VLOOKUP(J397,'Ciudad tablero'!B:C,2,0),0)</f>
        <v>0</v>
      </c>
      <c r="L397" s="50" t="str">
        <f>IFERROR(VLOOKUP(G397,'Ciudad tablero'!A:B,2,0),0)</f>
        <v>SAN JOSE DEL GUAVIARE GUAVIARE</v>
      </c>
      <c r="M397" s="50">
        <f>IFERROR(VLOOKUP(L397,'Ciudad tablero'!B:C,2,0),0)</f>
        <v>95001000</v>
      </c>
      <c r="N397" s="47" t="str">
        <f t="shared" si="6"/>
        <v>CALAMAR - GUAVIARE</v>
      </c>
    </row>
    <row r="398" spans="1:14" hidden="1">
      <c r="A398" s="47" t="s">
        <v>974</v>
      </c>
      <c r="B398" s="46" t="s">
        <v>974</v>
      </c>
      <c r="C398" s="60" t="s">
        <v>2470</v>
      </c>
      <c r="D398" s="47" t="s">
        <v>1578</v>
      </c>
      <c r="E398" s="57" t="s">
        <v>2471</v>
      </c>
      <c r="F398" s="66" t="s">
        <v>392</v>
      </c>
      <c r="G398" s="66" t="s">
        <v>327</v>
      </c>
      <c r="I398" s="58" t="s">
        <v>2472</v>
      </c>
      <c r="J398" s="50" t="str">
        <f>IFERROR(VLOOKUP(F398,'Ciudad tablero'!A:B,2,0),0)</f>
        <v>PUERTO ASIS PUTUMAYO</v>
      </c>
      <c r="K398" s="50">
        <f>IFERROR(VLOOKUP(J398,'Ciudad tablero'!B:C,2,0),0)</f>
        <v>86568000</v>
      </c>
      <c r="L398" s="50" t="str">
        <f>IFERROR(VLOOKUP(G398,'Ciudad tablero'!A:B,2,0),0)</f>
        <v>MOCOA</v>
      </c>
      <c r="M398" s="50">
        <f>IFERROR(VLOOKUP(L398,'Ciudad tablero'!B:C,2,0),0)</f>
        <v>86001000</v>
      </c>
      <c r="N398" s="47" t="str">
        <f t="shared" si="6"/>
        <v>PUTUMAYO - PASTO</v>
      </c>
    </row>
    <row r="399" spans="1:14" hidden="1">
      <c r="A399" s="47" t="s">
        <v>392</v>
      </c>
      <c r="B399" s="46" t="s">
        <v>392</v>
      </c>
      <c r="C399" s="60" t="s">
        <v>2473</v>
      </c>
      <c r="D399" s="47" t="s">
        <v>1578</v>
      </c>
      <c r="E399" s="57" t="s">
        <v>2471</v>
      </c>
      <c r="F399" s="66" t="s">
        <v>392</v>
      </c>
      <c r="G399" s="66" t="s">
        <v>327</v>
      </c>
      <c r="I399" s="58" t="s">
        <v>2474</v>
      </c>
      <c r="J399" s="50" t="str">
        <f>IFERROR(VLOOKUP(F399,'Ciudad tablero'!A:B,2,0),0)</f>
        <v>PUERTO ASIS PUTUMAYO</v>
      </c>
      <c r="K399" s="50">
        <f>IFERROR(VLOOKUP(J399,'Ciudad tablero'!B:C,2,0),0)</f>
        <v>86568000</v>
      </c>
      <c r="L399" s="50" t="str">
        <f>IFERROR(VLOOKUP(G399,'Ciudad tablero'!A:B,2,0),0)</f>
        <v>MOCOA</v>
      </c>
      <c r="M399" s="50">
        <f>IFERROR(VLOOKUP(L399,'Ciudad tablero'!B:C,2,0),0)</f>
        <v>86001000</v>
      </c>
      <c r="N399" s="47" t="str">
        <f t="shared" si="6"/>
        <v>PUERTO ASIS PUTUMAYO</v>
      </c>
    </row>
    <row r="400" spans="1:14" hidden="1">
      <c r="A400" s="47" t="s">
        <v>138</v>
      </c>
      <c r="B400" s="46" t="s">
        <v>138</v>
      </c>
      <c r="C400" s="60" t="s">
        <v>2475</v>
      </c>
      <c r="D400" s="47" t="s">
        <v>1057</v>
      </c>
      <c r="E400" s="57" t="s">
        <v>2476</v>
      </c>
      <c r="F400" s="66" t="s">
        <v>138</v>
      </c>
      <c r="G400" s="66" t="s">
        <v>494</v>
      </c>
      <c r="I400" s="58" t="s">
        <v>2477</v>
      </c>
      <c r="J400" s="50" t="str">
        <f>IFERROR(VLOOKUP(F400,'Ciudad tablero'!A:B,2,0),0)</f>
        <v>COROZAL SUCRE</v>
      </c>
      <c r="K400" s="50">
        <f>IFERROR(VLOOKUP(J400,'Ciudad tablero'!B:C,2,0),0)</f>
        <v>70215000</v>
      </c>
      <c r="L400" s="50" t="str">
        <f>IFERROR(VLOOKUP(G400,'Ciudad tablero'!A:B,2,0),0)</f>
        <v>SINCELEJO SUCRE</v>
      </c>
      <c r="M400" s="50">
        <f>IFERROR(VLOOKUP(L400,'Ciudad tablero'!B:C,2,0),0)</f>
        <v>70001000</v>
      </c>
      <c r="N400" s="47" t="str">
        <f t="shared" si="6"/>
        <v>COROZAL SUCRE</v>
      </c>
    </row>
    <row r="401" spans="1:14" hidden="1">
      <c r="A401" s="47" t="s">
        <v>1005</v>
      </c>
      <c r="B401" s="46" t="s">
        <v>1005</v>
      </c>
      <c r="C401" s="60" t="s">
        <v>2478</v>
      </c>
      <c r="D401" s="47" t="s">
        <v>1578</v>
      </c>
      <c r="E401" s="57" t="s">
        <v>816</v>
      </c>
      <c r="F401" s="66" t="s">
        <v>254</v>
      </c>
      <c r="G401" s="66" t="s">
        <v>365</v>
      </c>
      <c r="I401" s="58" t="s">
        <v>2479</v>
      </c>
      <c r="J401" s="50" t="str">
        <f>IFERROR(VLOOKUP(F401,'Ciudad tablero'!A:B,2,0),0)</f>
        <v>IPIALES NARINO</v>
      </c>
      <c r="K401" s="50">
        <f>IFERROR(VLOOKUP(J401,'Ciudad tablero'!B:C,2,0),0)</f>
        <v>52356000</v>
      </c>
      <c r="L401" s="50" t="str">
        <f>IFERROR(VLOOKUP(G401,'Ciudad tablero'!A:B,2,0),0)</f>
        <v>PASTO NARINO</v>
      </c>
      <c r="M401" s="50">
        <f>IFERROR(VLOOKUP(L401,'Ciudad tablero'!B:C,2,0),0)</f>
        <v>52001000</v>
      </c>
      <c r="N401" s="47" t="str">
        <f t="shared" si="6"/>
        <v xml:space="preserve">TULCÁN  EXPO ECUADOR  </v>
      </c>
    </row>
    <row r="402" spans="1:14" hidden="1">
      <c r="A402" s="47" t="s">
        <v>359</v>
      </c>
      <c r="B402" s="46" t="s">
        <v>359</v>
      </c>
      <c r="C402" s="60" t="s">
        <v>2480</v>
      </c>
      <c r="D402" s="47" t="s">
        <v>1578</v>
      </c>
      <c r="E402" s="57" t="s">
        <v>680</v>
      </c>
      <c r="F402" s="66" t="s">
        <v>359</v>
      </c>
      <c r="G402" s="66" t="s">
        <v>95</v>
      </c>
      <c r="I402" s="58" t="s">
        <v>2481</v>
      </c>
      <c r="J402" s="50" t="str">
        <f>IFERROR(VLOOKUP(F402,'Ciudad tablero'!A:B,2,0),0)</f>
        <v>PALMASECA PALMIRA VALLE DEL CAUCA</v>
      </c>
      <c r="K402" s="50">
        <f>IFERROR(VLOOKUP(J402,'Ciudad tablero'!B:C,2,0),0)</f>
        <v>76520024</v>
      </c>
      <c r="L402" s="50" t="str">
        <f>IFERROR(VLOOKUP(G402,'Ciudad tablero'!A:B,2,0),0)</f>
        <v>CALI VALLE DEL CAUCA</v>
      </c>
      <c r="M402" s="50">
        <f>IFERROR(VLOOKUP(L402,'Ciudad tablero'!B:C,2,0),0)</f>
        <v>76001000</v>
      </c>
      <c r="N402" s="47" t="str">
        <f t="shared" si="6"/>
        <v>PALMASECA PALMIRA VALLE DEL CAUCA</v>
      </c>
    </row>
    <row r="403" spans="1:14" ht="13.5" hidden="1">
      <c r="A403" s="47" t="s">
        <v>1034</v>
      </c>
      <c r="B403" s="46" t="s">
        <v>1034</v>
      </c>
      <c r="C403" s="60" t="s">
        <v>2482</v>
      </c>
      <c r="D403" s="47" t="s">
        <v>1057</v>
      </c>
      <c r="E403" s="57" t="s">
        <v>2483</v>
      </c>
      <c r="F403" s="121" t="s">
        <v>10</v>
      </c>
      <c r="G403" s="66" t="s">
        <v>422</v>
      </c>
      <c r="I403" s="58" t="s">
        <v>2484</v>
      </c>
      <c r="J403" s="50" t="str">
        <f>IFERROR(VLOOKUP(F403,'Ciudad tablero'!A:B,2,0),0)</f>
        <v>PARAGUACHON MAICAO LA GUAJIRA</v>
      </c>
      <c r="K403" s="50" t="str">
        <f>IFERROR(VLOOKUP(J403,'Ciudad tablero'!B:C,2,0),0)</f>
        <v>44430007</v>
      </c>
      <c r="L403" s="50" t="str">
        <f>IFERROR(VLOOKUP(G403,'Ciudad tablero'!A:B,2,0),0)</f>
        <v>RIOHACHA LA GUAJIRA</v>
      </c>
      <c r="M403" s="50">
        <f>IFERROR(VLOOKUP(L403,'Ciudad tablero'!B:C,2,0),0)</f>
        <v>44001000</v>
      </c>
      <c r="N403" s="47" t="str">
        <f t="shared" si="6"/>
        <v>PARAGUACHON- GUAJIRA</v>
      </c>
    </row>
    <row r="404" spans="1:14" hidden="1">
      <c r="A404" s="47" t="s">
        <v>976</v>
      </c>
      <c r="B404" s="46" t="s">
        <v>976</v>
      </c>
      <c r="C404" s="60" t="s">
        <v>2485</v>
      </c>
      <c r="D404" s="47" t="s">
        <v>777</v>
      </c>
      <c r="E404" s="57" t="s">
        <v>2486</v>
      </c>
      <c r="F404" s="67" t="s">
        <v>2487</v>
      </c>
      <c r="G404" s="67" t="s">
        <v>2487</v>
      </c>
      <c r="I404" s="58" t="s">
        <v>2488</v>
      </c>
      <c r="J404" s="50">
        <f>IFERROR(VLOOKUP(F404,'Ciudad tablero'!A:B,2,0),0)</f>
        <v>0</v>
      </c>
      <c r="K404" s="50">
        <f>IFERROR(VLOOKUP(J404,'Ciudad tablero'!B:C,2,0),0)</f>
        <v>0</v>
      </c>
      <c r="L404" s="50">
        <f>IFERROR(VLOOKUP(G404,'Ciudad tablero'!A:B,2,0),0)</f>
        <v>0</v>
      </c>
      <c r="M404" s="50">
        <f>IFERROR(VLOOKUP(L404,'Ciudad tablero'!B:C,2,0),0)</f>
        <v>0</v>
      </c>
      <c r="N404" s="47" t="str">
        <f t="shared" si="6"/>
        <v>LETICIA  - AMAZONAS</v>
      </c>
    </row>
    <row r="405" spans="1:14" hidden="1">
      <c r="A405" s="47" t="s">
        <v>2489</v>
      </c>
      <c r="B405" s="46" t="s">
        <v>2489</v>
      </c>
      <c r="C405" s="60" t="s">
        <v>2490</v>
      </c>
      <c r="D405" s="47" t="s">
        <v>777</v>
      </c>
      <c r="E405" s="57" t="s">
        <v>798</v>
      </c>
      <c r="F405" s="66" t="s">
        <v>71</v>
      </c>
      <c r="G405" s="66" t="s">
        <v>71</v>
      </c>
      <c r="I405" s="58" t="s">
        <v>2491</v>
      </c>
      <c r="J405" s="50" t="str">
        <f>IFERROR(VLOOKUP(F405,'Ciudad tablero'!A:B,2,0),0)</f>
        <v>BOGOTA BOGOTA D. C.</v>
      </c>
      <c r="K405" s="50">
        <f>IFERROR(VLOOKUP(J405,'Ciudad tablero'!B:C,2,0),0)</f>
        <v>11001000</v>
      </c>
      <c r="L405" s="50" t="str">
        <f>IFERROR(VLOOKUP(G405,'Ciudad tablero'!A:B,2,0),0)</f>
        <v>BOGOTA BOGOTA D. C.</v>
      </c>
      <c r="M405" s="50">
        <f>IFERROR(VLOOKUP(L405,'Ciudad tablero'!B:C,2,0),0)</f>
        <v>11001000</v>
      </c>
      <c r="N405" s="47" t="str">
        <f t="shared" si="6"/>
        <v>ESTACION FERREA BOGOTA</v>
      </c>
    </row>
    <row r="406" spans="1:14" hidden="1">
      <c r="A406" s="47" t="s">
        <v>2492</v>
      </c>
      <c r="B406" s="46" t="s">
        <v>2492</v>
      </c>
      <c r="C406" s="60" t="s">
        <v>2493</v>
      </c>
      <c r="D406" s="47" t="s">
        <v>777</v>
      </c>
      <c r="E406" s="57" t="s">
        <v>155</v>
      </c>
      <c r="F406" s="66" t="s">
        <v>155</v>
      </c>
      <c r="G406" s="66" t="s">
        <v>71</v>
      </c>
      <c r="I406" s="58" t="s">
        <v>2494</v>
      </c>
      <c r="J406" s="50" t="str">
        <f>IFERROR(VLOOKUP(F406,'Ciudad tablero'!A:B,2,0),0)</f>
        <v>DUITAMA BOYACA</v>
      </c>
      <c r="K406" s="50">
        <f>IFERROR(VLOOKUP(J406,'Ciudad tablero'!B:C,2,0),0)</f>
        <v>15238000</v>
      </c>
      <c r="L406" s="50" t="str">
        <f>IFERROR(VLOOKUP(G406,'Ciudad tablero'!A:B,2,0),0)</f>
        <v>BOGOTA BOGOTA D. C.</v>
      </c>
      <c r="M406" s="50">
        <f>IFERROR(VLOOKUP(L406,'Ciudad tablero'!B:C,2,0),0)</f>
        <v>11001000</v>
      </c>
      <c r="N406" s="47" t="str">
        <f t="shared" si="6"/>
        <v>ACOPIO CARMEN ROSA</v>
      </c>
    </row>
    <row r="407" spans="1:14" hidden="1">
      <c r="A407" s="47" t="s">
        <v>2495</v>
      </c>
      <c r="B407" s="46" t="s">
        <v>2495</v>
      </c>
      <c r="C407" s="60" t="s">
        <v>2496</v>
      </c>
      <c r="D407" s="47" t="s">
        <v>777</v>
      </c>
      <c r="E407" s="57" t="s">
        <v>798</v>
      </c>
      <c r="F407" s="66" t="s">
        <v>71</v>
      </c>
      <c r="G407" s="66" t="s">
        <v>71</v>
      </c>
      <c r="I407" s="58" t="s">
        <v>2497</v>
      </c>
      <c r="J407" s="50" t="str">
        <f>IFERROR(VLOOKUP(F407,'Ciudad tablero'!A:B,2,0),0)</f>
        <v>BOGOTA BOGOTA D. C.</v>
      </c>
      <c r="K407" s="50">
        <f>IFERROR(VLOOKUP(J407,'Ciudad tablero'!B:C,2,0),0)</f>
        <v>11001000</v>
      </c>
      <c r="L407" s="50" t="str">
        <f>IFERROR(VLOOKUP(G407,'Ciudad tablero'!A:B,2,0),0)</f>
        <v>BOGOTA BOGOTA D. C.</v>
      </c>
      <c r="M407" s="50">
        <f>IFERROR(VLOOKUP(L407,'Ciudad tablero'!B:C,2,0),0)</f>
        <v>11001000</v>
      </c>
      <c r="N407" s="47" t="str">
        <f t="shared" si="6"/>
        <v>ACOPIO LOS ANGELES/CUCUNUBA</v>
      </c>
    </row>
    <row r="408" spans="1:14" hidden="1">
      <c r="A408" s="47" t="s">
        <v>1103</v>
      </c>
      <c r="B408" s="46" t="s">
        <v>1103</v>
      </c>
      <c r="C408" s="60" t="s">
        <v>2498</v>
      </c>
      <c r="D408" s="47" t="s">
        <v>1582</v>
      </c>
      <c r="E408" s="57" t="s">
        <v>885</v>
      </c>
      <c r="F408" s="66" t="s">
        <v>209</v>
      </c>
      <c r="G408" s="66" t="s">
        <v>78</v>
      </c>
      <c r="I408" s="58" t="s">
        <v>2499</v>
      </c>
      <c r="J408" s="50" t="str">
        <f>IFERROR(VLOOKUP(F408,'Ciudad tablero'!A:B,2,0),0)</f>
        <v>GIRON SANTANDER</v>
      </c>
      <c r="K408" s="50">
        <f>IFERROR(VLOOKUP(J408,'Ciudad tablero'!B:C,2,0),0)</f>
        <v>68307000</v>
      </c>
      <c r="L408" s="50" t="str">
        <f>IFERROR(VLOOKUP(G408,'Ciudad tablero'!A:B,2,0),0)</f>
        <v>BUCARAMANGA SANTANDER</v>
      </c>
      <c r="M408" s="50">
        <f>IFERROR(VLOOKUP(L408,'Ciudad tablero'!B:C,2,0),0)</f>
        <v>68001000</v>
      </c>
      <c r="N408" s="47" t="str">
        <f t="shared" si="6"/>
        <v>ALKOSTO GIRON</v>
      </c>
    </row>
    <row r="409" spans="1:14" hidden="1">
      <c r="A409" s="47" t="s">
        <v>1148</v>
      </c>
      <c r="B409" s="46" t="s">
        <v>1148</v>
      </c>
      <c r="C409" s="60" t="s">
        <v>2500</v>
      </c>
      <c r="D409" s="47" t="s">
        <v>1578</v>
      </c>
      <c r="E409" s="57" t="s">
        <v>95</v>
      </c>
      <c r="F409" s="66" t="s">
        <v>95</v>
      </c>
      <c r="G409" s="66" t="s">
        <v>95</v>
      </c>
      <c r="I409" s="58" t="s">
        <v>2501</v>
      </c>
      <c r="J409" s="50" t="str">
        <f>IFERROR(VLOOKUP(F409,'Ciudad tablero'!A:B,2,0),0)</f>
        <v>CALI VALLE DEL CAUCA</v>
      </c>
      <c r="K409" s="50">
        <f>IFERROR(VLOOKUP(J409,'Ciudad tablero'!B:C,2,0),0)</f>
        <v>76001000</v>
      </c>
      <c r="L409" s="50" t="str">
        <f>IFERROR(VLOOKUP(G409,'Ciudad tablero'!A:B,2,0),0)</f>
        <v>CALI VALLE DEL CAUCA</v>
      </c>
      <c r="M409" s="50">
        <f>IFERROR(VLOOKUP(L409,'Ciudad tablero'!B:C,2,0),0)</f>
        <v>76001000</v>
      </c>
      <c r="N409" s="47" t="str">
        <f t="shared" si="6"/>
        <v>ALKOSTO CALI NORTE</v>
      </c>
    </row>
    <row r="410" spans="1:14" hidden="1">
      <c r="A410" s="47" t="s">
        <v>1149</v>
      </c>
      <c r="B410" s="46" t="s">
        <v>1149</v>
      </c>
      <c r="C410" s="60" t="s">
        <v>2502</v>
      </c>
      <c r="D410" s="47" t="s">
        <v>1578</v>
      </c>
      <c r="E410" s="57" t="s">
        <v>95</v>
      </c>
      <c r="F410" s="66" t="s">
        <v>95</v>
      </c>
      <c r="G410" s="66" t="s">
        <v>95</v>
      </c>
      <c r="I410" s="58" t="s">
        <v>2503</v>
      </c>
      <c r="J410" s="50" t="str">
        <f>IFERROR(VLOOKUP(F410,'Ciudad tablero'!A:B,2,0),0)</f>
        <v>CALI VALLE DEL CAUCA</v>
      </c>
      <c r="K410" s="50">
        <f>IFERROR(VLOOKUP(J410,'Ciudad tablero'!B:C,2,0),0)</f>
        <v>76001000</v>
      </c>
      <c r="L410" s="50" t="str">
        <f>IFERROR(VLOOKUP(G410,'Ciudad tablero'!A:B,2,0),0)</f>
        <v>CALI VALLE DEL CAUCA</v>
      </c>
      <c r="M410" s="50">
        <f>IFERROR(VLOOKUP(L410,'Ciudad tablero'!B:C,2,0),0)</f>
        <v>76001000</v>
      </c>
      <c r="N410" s="47" t="str">
        <f t="shared" si="6"/>
        <v>ALKOSTO CALI SUR</v>
      </c>
    </row>
    <row r="411" spans="1:14" hidden="1">
      <c r="A411" s="47" t="s">
        <v>2504</v>
      </c>
      <c r="B411" s="46" t="s">
        <v>2504</v>
      </c>
      <c r="C411" s="60" t="s">
        <v>2505</v>
      </c>
      <c r="D411" s="47" t="s">
        <v>1578</v>
      </c>
      <c r="E411" s="57" t="s">
        <v>816</v>
      </c>
      <c r="F411" s="66" t="s">
        <v>254</v>
      </c>
      <c r="G411" s="66" t="s">
        <v>365</v>
      </c>
      <c r="I411" s="58" t="s">
        <v>2506</v>
      </c>
      <c r="J411" s="50" t="str">
        <f>IFERROR(VLOOKUP(F411,'Ciudad tablero'!A:B,2,0),0)</f>
        <v>IPIALES NARINO</v>
      </c>
      <c r="K411" s="50">
        <f>IFERROR(VLOOKUP(J411,'Ciudad tablero'!B:C,2,0),0)</f>
        <v>52356000</v>
      </c>
      <c r="L411" s="50" t="str">
        <f>IFERROR(VLOOKUP(G411,'Ciudad tablero'!A:B,2,0),0)</f>
        <v>PASTO NARINO</v>
      </c>
      <c r="M411" s="50">
        <f>IFERROR(VLOOKUP(L411,'Ciudad tablero'!B:C,2,0),0)</f>
        <v>52001000</v>
      </c>
      <c r="N411" s="47" t="str">
        <f t="shared" si="6"/>
        <v>ALMAFRONTERA LTDA IPIALES</v>
      </c>
    </row>
    <row r="412" spans="1:14" hidden="1">
      <c r="A412" s="47" t="s">
        <v>2507</v>
      </c>
      <c r="B412" s="46" t="s">
        <v>2507</v>
      </c>
      <c r="C412" s="60" t="s">
        <v>2508</v>
      </c>
      <c r="D412" s="47" t="s">
        <v>1057</v>
      </c>
      <c r="E412" s="57" t="s">
        <v>107</v>
      </c>
      <c r="F412" s="66" t="s">
        <v>107</v>
      </c>
      <c r="G412" s="66" t="s">
        <v>107</v>
      </c>
      <c r="I412" s="58" t="s">
        <v>2509</v>
      </c>
      <c r="J412" s="50" t="str">
        <f>IFERROR(VLOOKUP(F412,'Ciudad tablero'!A:B,2,0),0)</f>
        <v>CARTAGENA BOLIVAR</v>
      </c>
      <c r="K412" s="50">
        <f>IFERROR(VLOOKUP(J412,'Ciudad tablero'!B:C,2,0),0)</f>
        <v>13001000</v>
      </c>
      <c r="L412" s="50" t="str">
        <f>IFERROR(VLOOKUP(G412,'Ciudad tablero'!A:B,2,0),0)</f>
        <v>CARTAGENA BOLIVAR</v>
      </c>
      <c r="M412" s="50">
        <f>IFERROR(VLOOKUP(L412,'Ciudad tablero'!B:C,2,0),0)</f>
        <v>13001000</v>
      </c>
      <c r="N412" s="47" t="str">
        <f t="shared" si="6"/>
        <v>ALMAGRARIO EL BOSQUE</v>
      </c>
    </row>
    <row r="413" spans="1:14" hidden="1">
      <c r="A413" s="47" t="s">
        <v>1100</v>
      </c>
      <c r="B413" s="46" t="s">
        <v>1100</v>
      </c>
      <c r="C413" s="60" t="s">
        <v>2510</v>
      </c>
      <c r="D413" s="47" t="s">
        <v>777</v>
      </c>
      <c r="E413" s="57" t="s">
        <v>798</v>
      </c>
      <c r="F413" s="66" t="s">
        <v>71</v>
      </c>
      <c r="G413" s="66" t="s">
        <v>71</v>
      </c>
      <c r="I413" s="58" t="s">
        <v>2511</v>
      </c>
      <c r="J413" s="50" t="str">
        <f>IFERROR(VLOOKUP(F413,'Ciudad tablero'!A:B,2,0),0)</f>
        <v>BOGOTA BOGOTA D. C.</v>
      </c>
      <c r="K413" s="50">
        <f>IFERROR(VLOOKUP(J413,'Ciudad tablero'!B:C,2,0),0)</f>
        <v>11001000</v>
      </c>
      <c r="L413" s="50" t="str">
        <f>IFERROR(VLOOKUP(G413,'Ciudad tablero'!A:B,2,0),0)</f>
        <v>BOGOTA BOGOTA D. C.</v>
      </c>
      <c r="M413" s="50">
        <f>IFERROR(VLOOKUP(L413,'Ciudad tablero'!B:C,2,0),0)</f>
        <v>11001000</v>
      </c>
      <c r="N413" s="47" t="str">
        <f t="shared" si="6"/>
        <v>ALMAVIVA SILOS</v>
      </c>
    </row>
    <row r="414" spans="1:14" hidden="1">
      <c r="A414" s="47" t="s">
        <v>2512</v>
      </c>
      <c r="B414" s="46" t="s">
        <v>2512</v>
      </c>
      <c r="C414" s="60" t="s">
        <v>2513</v>
      </c>
      <c r="D414" s="47" t="s">
        <v>1057</v>
      </c>
      <c r="E414" s="57" t="s">
        <v>494</v>
      </c>
      <c r="F414" s="66" t="s">
        <v>494</v>
      </c>
      <c r="G414" s="66" t="s">
        <v>333</v>
      </c>
      <c r="I414" s="58" t="s">
        <v>2514</v>
      </c>
      <c r="J414" s="50" t="str">
        <f>IFERROR(VLOOKUP(F414,'Ciudad tablero'!A:B,2,0),0)</f>
        <v>SINCELEJO SUCRE</v>
      </c>
      <c r="K414" s="50">
        <f>IFERROR(VLOOKUP(J414,'Ciudad tablero'!B:C,2,0),0)</f>
        <v>70001000</v>
      </c>
      <c r="L414" s="50" t="str">
        <f>IFERROR(VLOOKUP(G414,'Ciudad tablero'!A:B,2,0),0)</f>
        <v>MONTERIA CORDOBA</v>
      </c>
      <c r="M414" s="50">
        <f>IFERROR(VLOOKUP(L414,'Ciudad tablero'!B:C,2,0),0)</f>
        <v>23001000</v>
      </c>
      <c r="N414" s="47" t="str">
        <f t="shared" si="6"/>
        <v>ALMIDONES DE SUCRE S. A. S.</v>
      </c>
    </row>
    <row r="415" spans="1:14" hidden="1">
      <c r="A415" s="47" t="s">
        <v>1205</v>
      </c>
      <c r="B415" s="46" t="s">
        <v>1205</v>
      </c>
      <c r="C415" s="60" t="s">
        <v>2515</v>
      </c>
      <c r="D415" s="47" t="s">
        <v>777</v>
      </c>
      <c r="E415" s="57" t="s">
        <v>798</v>
      </c>
      <c r="F415" s="66" t="s">
        <v>71</v>
      </c>
      <c r="G415" s="66" t="s">
        <v>71</v>
      </c>
      <c r="I415" s="58" t="s">
        <v>2516</v>
      </c>
      <c r="J415" s="50" t="str">
        <f>IFERROR(VLOOKUP(F415,'Ciudad tablero'!A:B,2,0),0)</f>
        <v>BOGOTA BOGOTA D. C.</v>
      </c>
      <c r="K415" s="50">
        <f>IFERROR(VLOOKUP(J415,'Ciudad tablero'!B:C,2,0),0)</f>
        <v>11001000</v>
      </c>
      <c r="L415" s="50" t="str">
        <f>IFERROR(VLOOKUP(G415,'Ciudad tablero'!A:B,2,0),0)</f>
        <v>BOGOTA BOGOTA D. C.</v>
      </c>
      <c r="M415" s="50">
        <f>IFERROR(VLOOKUP(L415,'Ciudad tablero'!B:C,2,0),0)</f>
        <v>11001000</v>
      </c>
      <c r="N415" s="47" t="str">
        <f t="shared" si="6"/>
        <v>ALQUERIA BOGOTA</v>
      </c>
    </row>
    <row r="416" spans="1:14" hidden="1">
      <c r="A416" s="47" t="s">
        <v>1242</v>
      </c>
      <c r="B416" s="46" t="s">
        <v>1242</v>
      </c>
      <c r="C416" s="60" t="s">
        <v>2517</v>
      </c>
      <c r="D416" s="47" t="s">
        <v>777</v>
      </c>
      <c r="E416" s="57" t="s">
        <v>798</v>
      </c>
      <c r="F416" s="66" t="s">
        <v>194</v>
      </c>
      <c r="G416" s="66" t="s">
        <v>71</v>
      </c>
      <c r="I416" s="58" t="s">
        <v>2518</v>
      </c>
      <c r="J416" s="50" t="str">
        <f>IFERROR(VLOOKUP(F416,'Ciudad tablero'!A:B,2,0),0)</f>
        <v>FUNZA CUNDINAMARCA</v>
      </c>
      <c r="K416" s="50">
        <f>IFERROR(VLOOKUP(J416,'Ciudad tablero'!B:C,2,0),0)</f>
        <v>25286000</v>
      </c>
      <c r="L416" s="50" t="str">
        <f>IFERROR(VLOOKUP(G416,'Ciudad tablero'!A:B,2,0),0)</f>
        <v>BOGOTA BOGOTA D. C.</v>
      </c>
      <c r="M416" s="50">
        <f>IFERROR(VLOOKUP(L416,'Ciudad tablero'!B:C,2,0),0)</f>
        <v>11001000</v>
      </c>
      <c r="N416" s="47" t="str">
        <f t="shared" si="6"/>
        <v>ARA CALLE 80</v>
      </c>
    </row>
    <row r="417" spans="1:14" hidden="1">
      <c r="A417" s="47" t="s">
        <v>1176</v>
      </c>
      <c r="B417" s="46" t="s">
        <v>1176</v>
      </c>
      <c r="C417" s="60" t="s">
        <v>2519</v>
      </c>
      <c r="D417" s="47" t="s">
        <v>1057</v>
      </c>
      <c r="E417" s="57" t="s">
        <v>107</v>
      </c>
      <c r="F417" s="66" t="s">
        <v>107</v>
      </c>
      <c r="G417" s="66" t="s">
        <v>107</v>
      </c>
      <c r="I417" s="58" t="s">
        <v>2520</v>
      </c>
      <c r="J417" s="50" t="str">
        <f>IFERROR(VLOOKUP(F417,'Ciudad tablero'!A:B,2,0),0)</f>
        <v>CARTAGENA BOLIVAR</v>
      </c>
      <c r="K417" s="50">
        <f>IFERROR(VLOOKUP(J417,'Ciudad tablero'!B:C,2,0),0)</f>
        <v>13001000</v>
      </c>
      <c r="L417" s="50" t="str">
        <f>IFERROR(VLOOKUP(G417,'Ciudad tablero'!A:B,2,0),0)</f>
        <v>CARTAGENA BOLIVAR</v>
      </c>
      <c r="M417" s="50">
        <f>IFERROR(VLOOKUP(L417,'Ciudad tablero'!B:C,2,0),0)</f>
        <v>13001000</v>
      </c>
      <c r="N417" s="47" t="str">
        <f t="shared" si="6"/>
        <v>ARA CARTAGENA</v>
      </c>
    </row>
    <row r="418" spans="1:14" hidden="1">
      <c r="A418" s="47" t="s">
        <v>1126</v>
      </c>
      <c r="B418" s="46" t="s">
        <v>1126</v>
      </c>
      <c r="C418" s="60" t="s">
        <v>2521</v>
      </c>
      <c r="D418" s="47" t="s">
        <v>724</v>
      </c>
      <c r="E418" s="57" t="s">
        <v>321</v>
      </c>
      <c r="F418" s="66" t="s">
        <v>272</v>
      </c>
      <c r="G418" s="66" t="s">
        <v>321</v>
      </c>
      <c r="I418" s="58" t="s">
        <v>2522</v>
      </c>
      <c r="J418" s="50" t="str">
        <f>IFERROR(VLOOKUP(F418,'Ciudad tablero'!A:B,2,0),0)</f>
        <v>LA ESTRELLA LA ESTRELLA ANTIOQUIA</v>
      </c>
      <c r="K418" s="50">
        <f>IFERROR(VLOOKUP(J418,'Ciudad tablero'!B:C,2,0),0)</f>
        <v>5380000</v>
      </c>
      <c r="L418" s="50" t="str">
        <f>IFERROR(VLOOKUP(G418,'Ciudad tablero'!A:B,2,0),0)</f>
        <v>MEDELLIN ANTIOQUIA</v>
      </c>
      <c r="M418" s="50">
        <f>IFERROR(VLOOKUP(L418,'Ciudad tablero'!B:C,2,0),0)</f>
        <v>5001000</v>
      </c>
      <c r="N418" s="47" t="str">
        <f t="shared" si="6"/>
        <v>ARA LA ESTRELLA</v>
      </c>
    </row>
    <row r="419" spans="1:14" hidden="1">
      <c r="A419" s="47" t="s">
        <v>1127</v>
      </c>
      <c r="B419" s="46" t="s">
        <v>1127</v>
      </c>
      <c r="C419" s="60" t="s">
        <v>2523</v>
      </c>
      <c r="D419" s="47" t="s">
        <v>724</v>
      </c>
      <c r="E419" s="57" t="s">
        <v>321</v>
      </c>
      <c r="F419" s="66" t="s">
        <v>321</v>
      </c>
      <c r="G419" s="66" t="s">
        <v>321</v>
      </c>
      <c r="I419" s="58" t="s">
        <v>2524</v>
      </c>
      <c r="J419" s="50" t="str">
        <f>IFERROR(VLOOKUP(F419,'Ciudad tablero'!A:B,2,0),0)</f>
        <v>MEDELLIN ANTIOQUIA</v>
      </c>
      <c r="K419" s="50">
        <f>IFERROR(VLOOKUP(J419,'Ciudad tablero'!B:C,2,0),0)</f>
        <v>5001000</v>
      </c>
      <c r="L419" s="50" t="str">
        <f>IFERROR(VLOOKUP(G419,'Ciudad tablero'!A:B,2,0),0)</f>
        <v>MEDELLIN ANTIOQUIA</v>
      </c>
      <c r="M419" s="50">
        <f>IFERROR(VLOOKUP(L419,'Ciudad tablero'!B:C,2,0),0)</f>
        <v>5001000</v>
      </c>
      <c r="N419" s="47" t="str">
        <f t="shared" si="6"/>
        <v>ARA MAYORISTA MEDELLIN</v>
      </c>
    </row>
    <row r="420" spans="1:14" hidden="1">
      <c r="A420" s="47" t="s">
        <v>1310</v>
      </c>
      <c r="B420" s="46" t="s">
        <v>1310</v>
      </c>
      <c r="C420" s="60" t="s">
        <v>2525</v>
      </c>
      <c r="D420" s="47" t="s">
        <v>777</v>
      </c>
      <c r="E420" s="57" t="s">
        <v>340</v>
      </c>
      <c r="F420" s="66" t="s">
        <v>340</v>
      </c>
      <c r="G420" s="66" t="s">
        <v>340</v>
      </c>
      <c r="I420" s="58" t="s">
        <v>2526</v>
      </c>
      <c r="J420" s="50" t="str">
        <f>IFERROR(VLOOKUP(F420,'Ciudad tablero'!A:B,2,0),0)</f>
        <v>NEIVA HUILA</v>
      </c>
      <c r="K420" s="50">
        <f>IFERROR(VLOOKUP(J420,'Ciudad tablero'!B:C,2,0),0)</f>
        <v>41001000</v>
      </c>
      <c r="L420" s="50" t="str">
        <f>IFERROR(VLOOKUP(G420,'Ciudad tablero'!A:B,2,0),0)</f>
        <v>NEIVA HUILA</v>
      </c>
      <c r="M420" s="50">
        <f>IFERROR(VLOOKUP(L420,'Ciudad tablero'!B:C,2,0),0)</f>
        <v>41001000</v>
      </c>
      <c r="N420" s="47" t="str">
        <f t="shared" si="6"/>
        <v>ARA NEIVA</v>
      </c>
    </row>
    <row r="421" spans="1:14" hidden="1">
      <c r="A421" s="47" t="s">
        <v>1128</v>
      </c>
      <c r="B421" s="46" t="s">
        <v>1128</v>
      </c>
      <c r="C421" s="60" t="s">
        <v>2527</v>
      </c>
      <c r="D421" s="47" t="s">
        <v>724</v>
      </c>
      <c r="E421" s="57" t="s">
        <v>321</v>
      </c>
      <c r="F421" s="66" t="s">
        <v>321</v>
      </c>
      <c r="G421" s="66" t="s">
        <v>321</v>
      </c>
      <c r="I421" s="58" t="s">
        <v>2528</v>
      </c>
      <c r="J421" s="50" t="str">
        <f>IFERROR(VLOOKUP(F421,'Ciudad tablero'!A:B,2,0),0)</f>
        <v>MEDELLIN ANTIOQUIA</v>
      </c>
      <c r="K421" s="50">
        <f>IFERROR(VLOOKUP(J421,'Ciudad tablero'!B:C,2,0),0)</f>
        <v>5001000</v>
      </c>
      <c r="L421" s="50" t="str">
        <f>IFERROR(VLOOKUP(G421,'Ciudad tablero'!A:B,2,0),0)</f>
        <v>MEDELLIN ANTIOQUIA</v>
      </c>
      <c r="M421" s="50">
        <f>IFERROR(VLOOKUP(L421,'Ciudad tablero'!B:C,2,0),0)</f>
        <v>5001000</v>
      </c>
      <c r="N421" s="47" t="str">
        <f t="shared" si="6"/>
        <v>ARA PLACITA DE FLOREZ MEDELLIN</v>
      </c>
    </row>
    <row r="422" spans="1:14" hidden="1">
      <c r="A422" s="47" t="s">
        <v>1180</v>
      </c>
      <c r="B422" s="46" t="s">
        <v>1180</v>
      </c>
      <c r="C422" s="60" t="s">
        <v>2529</v>
      </c>
      <c r="D422" s="47" t="s">
        <v>1057</v>
      </c>
      <c r="E422" s="57" t="s">
        <v>554</v>
      </c>
      <c r="F422" s="66" t="s">
        <v>554</v>
      </c>
      <c r="G422" s="66" t="s">
        <v>554</v>
      </c>
      <c r="I422" s="58" t="s">
        <v>2530</v>
      </c>
      <c r="J422" s="50" t="str">
        <f>IFERROR(VLOOKUP(F422,'Ciudad tablero'!A:B,2,0),0)</f>
        <v>VALLEDUPAR CESAR</v>
      </c>
      <c r="K422" s="50">
        <f>IFERROR(VLOOKUP(J422,'Ciudad tablero'!B:C,2,0),0)</f>
        <v>20001000</v>
      </c>
      <c r="L422" s="50" t="str">
        <f>IFERROR(VLOOKUP(G422,'Ciudad tablero'!A:B,2,0),0)</f>
        <v>VALLEDUPAR CESAR</v>
      </c>
      <c r="M422" s="50">
        <f>IFERROR(VLOOKUP(L422,'Ciudad tablero'!B:C,2,0),0)</f>
        <v>20001000</v>
      </c>
      <c r="N422" s="47" t="str">
        <f t="shared" si="6"/>
        <v>ARA VALLEDUPAR</v>
      </c>
    </row>
    <row r="423" spans="1:14" hidden="1">
      <c r="A423" s="47" t="s">
        <v>2531</v>
      </c>
      <c r="B423" s="46" t="s">
        <v>2531</v>
      </c>
      <c r="C423" s="60" t="s">
        <v>2532</v>
      </c>
      <c r="D423" s="47" t="s">
        <v>1578</v>
      </c>
      <c r="E423" s="57" t="s">
        <v>95</v>
      </c>
      <c r="F423" s="66" t="s">
        <v>16</v>
      </c>
      <c r="G423" s="66" t="s">
        <v>95</v>
      </c>
      <c r="I423" s="58" t="s">
        <v>2533</v>
      </c>
      <c r="J423" s="50" t="str">
        <f>IFERROR(VLOOKUP(F423,'Ciudad tablero'!A:B,2,0),0)</f>
        <v>ARROYOHONDO YUMBO VALLE DEL CAUCA</v>
      </c>
      <c r="K423" s="50">
        <f>IFERROR(VLOOKUP(J423,'Ciudad tablero'!B:C,2,0),0)</f>
        <v>76892017</v>
      </c>
      <c r="L423" s="50" t="str">
        <f>IFERROR(VLOOKUP(G423,'Ciudad tablero'!A:B,2,0),0)</f>
        <v>CALI VALLE DEL CAUCA</v>
      </c>
      <c r="M423" s="50">
        <f>IFERROR(VLOOKUP(L423,'Ciudad tablero'!B:C,2,0),0)</f>
        <v>76001000</v>
      </c>
      <c r="N423" s="47" t="str">
        <f t="shared" si="6"/>
        <v>ARA YUMBO</v>
      </c>
    </row>
    <row r="424" spans="1:14" hidden="1">
      <c r="A424" s="47" t="s">
        <v>2534</v>
      </c>
      <c r="B424" s="46" t="s">
        <v>2534</v>
      </c>
      <c r="C424" s="60" t="s">
        <v>2535</v>
      </c>
      <c r="D424" s="47" t="s">
        <v>1578</v>
      </c>
      <c r="E424" s="57" t="s">
        <v>95</v>
      </c>
      <c r="F424" s="66" t="s">
        <v>16</v>
      </c>
      <c r="G424" s="66" t="s">
        <v>95</v>
      </c>
      <c r="I424" s="58" t="s">
        <v>2536</v>
      </c>
      <c r="J424" s="50" t="str">
        <f>IFERROR(VLOOKUP(F424,'Ciudad tablero'!A:B,2,0),0)</f>
        <v>ARROYOHONDO YUMBO VALLE DEL CAUCA</v>
      </c>
      <c r="K424" s="50">
        <f>IFERROR(VLOOKUP(J424,'Ciudad tablero'!B:C,2,0),0)</f>
        <v>76892017</v>
      </c>
      <c r="L424" s="50" t="str">
        <f>IFERROR(VLOOKUP(G424,'Ciudad tablero'!A:B,2,0),0)</f>
        <v>CALI VALLE DEL CAUCA</v>
      </c>
      <c r="M424" s="50">
        <f>IFERROR(VLOOKUP(L424,'Ciudad tablero'!B:C,2,0),0)</f>
        <v>76001000</v>
      </c>
      <c r="N424" s="47" t="str">
        <f t="shared" si="6"/>
        <v>ARA YUMBO 2</v>
      </c>
    </row>
    <row r="425" spans="1:14" hidden="1">
      <c r="A425" s="47" t="s">
        <v>2537</v>
      </c>
      <c r="B425" s="46" t="s">
        <v>2537</v>
      </c>
      <c r="C425" s="60" t="s">
        <v>2538</v>
      </c>
      <c r="D425" s="47" t="s">
        <v>724</v>
      </c>
      <c r="E425" s="57" t="s">
        <v>321</v>
      </c>
      <c r="F425" s="66" t="s">
        <v>69</v>
      </c>
      <c r="G425" s="66" t="s">
        <v>321</v>
      </c>
      <c r="I425" s="58" t="s">
        <v>2539</v>
      </c>
      <c r="J425" s="50" t="str">
        <f>IFERROR(VLOOKUP(F425,'Ciudad tablero'!A:B,2,0),0)</f>
        <v>BELLO ANTIOQUIA</v>
      </c>
      <c r="K425" s="50">
        <f>IFERROR(VLOOKUP(J425,'Ciudad tablero'!B:C,2,0),0)</f>
        <v>5088000</v>
      </c>
      <c r="L425" s="50" t="str">
        <f>IFERROR(VLOOKUP(G425,'Ciudad tablero'!A:B,2,0),0)</f>
        <v>MEDELLIN ANTIOQUIA</v>
      </c>
      <c r="M425" s="50">
        <f>IFERROR(VLOOKUP(L425,'Ciudad tablero'!B:C,2,0),0)</f>
        <v>5001000</v>
      </c>
      <c r="N425" s="47" t="str">
        <f t="shared" si="6"/>
        <v>ASERRÍO EL ROLO</v>
      </c>
    </row>
    <row r="426" spans="1:14" hidden="1">
      <c r="A426" s="47" t="s">
        <v>1122</v>
      </c>
      <c r="B426" s="46" t="s">
        <v>1122</v>
      </c>
      <c r="C426" s="60" t="s">
        <v>2540</v>
      </c>
      <c r="D426" s="47" t="s">
        <v>1057</v>
      </c>
      <c r="E426" s="57" t="s">
        <v>63</v>
      </c>
      <c r="F426" s="66" t="s">
        <v>63</v>
      </c>
      <c r="G426" s="66" t="s">
        <v>63</v>
      </c>
      <c r="I426" s="58" t="s">
        <v>2541</v>
      </c>
      <c r="J426" s="50" t="str">
        <f>IFERROR(VLOOKUP(F426,'Ciudad tablero'!A:B,2,0),0)</f>
        <v>BARRANQUILLA ATLANTICO</v>
      </c>
      <c r="K426" s="50">
        <f>IFERROR(VLOOKUP(J426,'Ciudad tablero'!B:C,2,0),0)</f>
        <v>8001000</v>
      </c>
      <c r="L426" s="50" t="str">
        <f>IFERROR(VLOOKUP(G426,'Ciudad tablero'!A:B,2,0),0)</f>
        <v>BARRANQUILLA ATLANTICO</v>
      </c>
      <c r="M426" s="50">
        <f>IFERROR(VLOOKUP(L426,'Ciudad tablero'!B:C,2,0),0)</f>
        <v>8001000</v>
      </c>
      <c r="N426" s="47" t="str">
        <f t="shared" si="6"/>
        <v>BAVARIA BARRANQUILLA</v>
      </c>
    </row>
    <row r="427" spans="1:14" hidden="1">
      <c r="A427" s="47" t="s">
        <v>2542</v>
      </c>
      <c r="B427" s="46" t="s">
        <v>2542</v>
      </c>
      <c r="C427" s="60" t="s">
        <v>2543</v>
      </c>
      <c r="D427" s="47" t="s">
        <v>1057</v>
      </c>
      <c r="E427" s="57" t="s">
        <v>107</v>
      </c>
      <c r="F427" s="66" t="s">
        <v>107</v>
      </c>
      <c r="G427" s="66" t="s">
        <v>107</v>
      </c>
      <c r="I427" s="58" t="s">
        <v>2544</v>
      </c>
      <c r="J427" s="50" t="str">
        <f>IFERROR(VLOOKUP(F427,'Ciudad tablero'!A:B,2,0),0)</f>
        <v>CARTAGENA BOLIVAR</v>
      </c>
      <c r="K427" s="50">
        <f>IFERROR(VLOOKUP(J427,'Ciudad tablero'!B:C,2,0),0)</f>
        <v>13001000</v>
      </c>
      <c r="L427" s="50" t="str">
        <f>IFERROR(VLOOKUP(G427,'Ciudad tablero'!A:B,2,0),0)</f>
        <v>CARTAGENA BOLIVAR</v>
      </c>
      <c r="M427" s="50">
        <f>IFERROR(VLOOKUP(L427,'Ciudad tablero'!B:C,2,0),0)</f>
        <v>13001000</v>
      </c>
      <c r="N427" s="47" t="str">
        <f t="shared" si="6"/>
        <v>BODEGA DE CERVEZA CARTAGENA</v>
      </c>
    </row>
    <row r="428" spans="1:14" hidden="1">
      <c r="A428" s="47" t="s">
        <v>2545</v>
      </c>
      <c r="B428" s="46" t="s">
        <v>2545</v>
      </c>
      <c r="C428" s="60" t="s">
        <v>2546</v>
      </c>
      <c r="D428" s="47" t="s">
        <v>1582</v>
      </c>
      <c r="E428" s="57" t="s">
        <v>885</v>
      </c>
      <c r="F428" s="66" t="s">
        <v>78</v>
      </c>
      <c r="G428" s="66" t="s">
        <v>78</v>
      </c>
      <c r="I428" s="58" t="s">
        <v>2547</v>
      </c>
      <c r="J428" s="50" t="str">
        <f>IFERROR(VLOOKUP(F428,'Ciudad tablero'!A:B,2,0),0)</f>
        <v>BUCARAMANGA SANTANDER</v>
      </c>
      <c r="K428" s="50">
        <f>IFERROR(VLOOKUP(J428,'Ciudad tablero'!B:C,2,0),0)</f>
        <v>68001000</v>
      </c>
      <c r="L428" s="50" t="str">
        <f>IFERROR(VLOOKUP(G428,'Ciudad tablero'!A:B,2,0),0)</f>
        <v>BUCARAMANGA SANTANDER</v>
      </c>
      <c r="M428" s="50">
        <f>IFERROR(VLOOKUP(L428,'Ciudad tablero'!B:C,2,0),0)</f>
        <v>68001000</v>
      </c>
      <c r="N428" s="47" t="str">
        <f t="shared" si="6"/>
        <v>BODEGA GABRIEL</v>
      </c>
    </row>
    <row r="429" spans="1:14" hidden="1">
      <c r="A429" s="47" t="s">
        <v>2548</v>
      </c>
      <c r="B429" s="46" t="s">
        <v>2548</v>
      </c>
      <c r="C429" s="60" t="s">
        <v>2549</v>
      </c>
      <c r="D429" s="47" t="s">
        <v>1578</v>
      </c>
      <c r="E429" s="57" t="s">
        <v>83</v>
      </c>
      <c r="F429" s="66" t="s">
        <v>83</v>
      </c>
      <c r="G429" s="66" t="s">
        <v>95</v>
      </c>
      <c r="I429" s="58" t="s">
        <v>2550</v>
      </c>
      <c r="J429" s="50" t="str">
        <f>IFERROR(VLOOKUP(F429,'Ciudad tablero'!A:B,2,0),0)</f>
        <v>BUGALAGRANDE VALLE DEL CAUCA</v>
      </c>
      <c r="K429" s="50">
        <f>IFERROR(VLOOKUP(J429,'Ciudad tablero'!B:C,2,0),0)</f>
        <v>76113000</v>
      </c>
      <c r="L429" s="50" t="str">
        <f>IFERROR(VLOOKUP(G429,'Ciudad tablero'!A:B,2,0),0)</f>
        <v>CALI VALLE DEL CAUCA</v>
      </c>
      <c r="M429" s="50">
        <f>IFERROR(VLOOKUP(L429,'Ciudad tablero'!B:C,2,0),0)</f>
        <v>76001000</v>
      </c>
      <c r="N429" s="47" t="str">
        <f t="shared" si="6"/>
        <v>BODEGA LA TUNERA</v>
      </c>
    </row>
    <row r="430" spans="1:14" hidden="1">
      <c r="A430" s="47" t="s">
        <v>2551</v>
      </c>
      <c r="B430" s="46" t="s">
        <v>2551</v>
      </c>
      <c r="C430" s="60" t="s">
        <v>2552</v>
      </c>
      <c r="D430" s="47" t="s">
        <v>1057</v>
      </c>
      <c r="E430" s="57" t="s">
        <v>422</v>
      </c>
      <c r="F430" s="66" t="s">
        <v>422</v>
      </c>
      <c r="G430" s="66" t="s">
        <v>470</v>
      </c>
      <c r="I430" s="58" t="s">
        <v>2553</v>
      </c>
      <c r="J430" s="50" t="str">
        <f>IFERROR(VLOOKUP(F430,'Ciudad tablero'!A:B,2,0),0)</f>
        <v>RIOHACHA LA GUAJIRA</v>
      </c>
      <c r="K430" s="50">
        <f>IFERROR(VLOOKUP(J430,'Ciudad tablero'!B:C,2,0),0)</f>
        <v>44001000</v>
      </c>
      <c r="L430" s="50" t="str">
        <f>IFERROR(VLOOKUP(G430,'Ciudad tablero'!A:B,2,0),0)</f>
        <v>SANTA MARTA MAGDALENA</v>
      </c>
      <c r="M430" s="50">
        <f>IFERROR(VLOOKUP(L430,'Ciudad tablero'!B:C,2,0),0)</f>
        <v>47001000</v>
      </c>
      <c r="N430" s="47" t="str">
        <f t="shared" si="6"/>
        <v>BODEGA LLUVIA DE BENDICIONES</v>
      </c>
    </row>
    <row r="431" spans="1:14" hidden="1">
      <c r="A431" s="47" t="s">
        <v>1417</v>
      </c>
      <c r="B431" s="46" t="s">
        <v>1417</v>
      </c>
      <c r="C431" s="60" t="s">
        <v>2554</v>
      </c>
      <c r="D431" s="47" t="s">
        <v>724</v>
      </c>
      <c r="E431" s="57" t="s">
        <v>321</v>
      </c>
      <c r="F431" s="66" t="s">
        <v>321</v>
      </c>
      <c r="G431" s="66" t="s">
        <v>321</v>
      </c>
      <c r="I431" s="58" t="s">
        <v>2555</v>
      </c>
      <c r="J431" s="50" t="str">
        <f>IFERROR(VLOOKUP(F431,'Ciudad tablero'!A:B,2,0),0)</f>
        <v>MEDELLIN ANTIOQUIA</v>
      </c>
      <c r="K431" s="50">
        <f>IFERROR(VLOOKUP(J431,'Ciudad tablero'!B:C,2,0),0)</f>
        <v>5001000</v>
      </c>
      <c r="L431" s="50" t="str">
        <f>IFERROR(VLOOKUP(G431,'Ciudad tablero'!A:B,2,0),0)</f>
        <v>MEDELLIN ANTIOQUIA</v>
      </c>
      <c r="M431" s="50">
        <f>IFERROR(VLOOKUP(L431,'Ciudad tablero'!B:C,2,0),0)</f>
        <v>5001000</v>
      </c>
      <c r="N431" s="47" t="str">
        <f t="shared" si="6"/>
        <v>BODEGA SURTI MAYORISTA PLACITA DE FLOREZ</v>
      </c>
    </row>
    <row r="432" spans="1:14" hidden="1">
      <c r="A432" s="47" t="s">
        <v>2556</v>
      </c>
      <c r="B432" s="46" t="s">
        <v>2556</v>
      </c>
      <c r="C432" s="60" t="s">
        <v>2557</v>
      </c>
      <c r="D432" s="47" t="s">
        <v>724</v>
      </c>
      <c r="E432" s="57" t="s">
        <v>788</v>
      </c>
      <c r="F432" s="66" t="s">
        <v>424</v>
      </c>
      <c r="G432" s="66" t="s">
        <v>321</v>
      </c>
      <c r="I432" s="58" t="s">
        <v>2558</v>
      </c>
      <c r="J432" s="50" t="str">
        <f>IFERROR(VLOOKUP(F432,'Ciudad tablero'!A:B,2,0),0)</f>
        <v>RIONEGRO ANTIOQUIA</v>
      </c>
      <c r="K432" s="50">
        <f>IFERROR(VLOOKUP(J432,'Ciudad tablero'!B:C,2,0),0)</f>
        <v>5615000</v>
      </c>
      <c r="L432" s="50" t="str">
        <f>IFERROR(VLOOKUP(G432,'Ciudad tablero'!A:B,2,0),0)</f>
        <v>MEDELLIN ANTIOQUIA</v>
      </c>
      <c r="M432" s="50">
        <f>IFERROR(VLOOKUP(L432,'Ciudad tablero'!B:C,2,0),0)</f>
        <v>5001000</v>
      </c>
      <c r="N432" s="47" t="str">
        <f t="shared" si="6"/>
        <v>BODEGA TACMO</v>
      </c>
    </row>
    <row r="433" spans="1:14" hidden="1">
      <c r="A433" s="47" t="s">
        <v>2559</v>
      </c>
      <c r="B433" s="46" t="s">
        <v>2559</v>
      </c>
      <c r="C433" s="60" t="s">
        <v>2560</v>
      </c>
      <c r="D433" s="47" t="s">
        <v>1578</v>
      </c>
      <c r="E433" s="57" t="s">
        <v>2561</v>
      </c>
      <c r="F433" s="66" t="s">
        <v>80</v>
      </c>
      <c r="G433" s="66" t="s">
        <v>80</v>
      </c>
      <c r="I433" s="58" t="s">
        <v>2562</v>
      </c>
      <c r="J433" s="50" t="str">
        <f>IFERROR(VLOOKUP(F433,'Ciudad tablero'!A:B,2,0),0)</f>
        <v>BUENAVENTURA VALLE DEL CAUCA</v>
      </c>
      <c r="K433" s="50">
        <f>IFERROR(VLOOKUP(J433,'Ciudad tablero'!B:C,2,0),0)</f>
        <v>76109000</v>
      </c>
      <c r="L433" s="50" t="str">
        <f>IFERROR(VLOOKUP(G433,'Ciudad tablero'!A:B,2,0),0)</f>
        <v>BUENAVENTURA VALLE DEL CAUCA</v>
      </c>
      <c r="M433" s="50">
        <f>IFERROR(VLOOKUP(L433,'Ciudad tablero'!B:C,2,0),0)</f>
        <v>76109000</v>
      </c>
      <c r="N433" s="47" t="str">
        <f t="shared" si="6"/>
        <v>BODEGA TKS</v>
      </c>
    </row>
    <row r="434" spans="1:14" hidden="1">
      <c r="A434" s="47" t="s">
        <v>1141</v>
      </c>
      <c r="B434" s="46" t="s">
        <v>1141</v>
      </c>
      <c r="C434" s="60" t="s">
        <v>2563</v>
      </c>
      <c r="D434" s="47" t="s">
        <v>1578</v>
      </c>
      <c r="E434" s="57" t="s">
        <v>80</v>
      </c>
      <c r="F434" s="66" t="s">
        <v>80</v>
      </c>
      <c r="G434" s="66" t="s">
        <v>80</v>
      </c>
      <c r="I434" s="58" t="s">
        <v>2564</v>
      </c>
      <c r="J434" s="50" t="str">
        <f>IFERROR(VLOOKUP(F434,'Ciudad tablero'!A:B,2,0),0)</f>
        <v>BUENAVENTURA VALLE DEL CAUCA</v>
      </c>
      <c r="K434" s="50">
        <f>IFERROR(VLOOKUP(J434,'Ciudad tablero'!B:C,2,0),0)</f>
        <v>76109000</v>
      </c>
      <c r="L434" s="50" t="str">
        <f>IFERROR(VLOOKUP(G434,'Ciudad tablero'!A:B,2,0),0)</f>
        <v>BUENAVENTURA VALLE DEL CAUCA</v>
      </c>
      <c r="M434" s="50">
        <f>IFERROR(VLOOKUP(L434,'Ciudad tablero'!B:C,2,0),0)</f>
        <v>76109000</v>
      </c>
      <c r="N434" s="47" t="str">
        <f t="shared" si="6"/>
        <v>BODEGA TNT BUENAVENTURA</v>
      </c>
    </row>
    <row r="435" spans="1:14" hidden="1">
      <c r="A435" s="47" t="s">
        <v>1210</v>
      </c>
      <c r="B435" s="46" t="s">
        <v>1210</v>
      </c>
      <c r="C435" s="60" t="s">
        <v>2565</v>
      </c>
      <c r="D435" s="47" t="s">
        <v>1057</v>
      </c>
      <c r="E435" s="57" t="s">
        <v>63</v>
      </c>
      <c r="F435" s="66" t="s">
        <v>63</v>
      </c>
      <c r="G435" s="66" t="s">
        <v>63</v>
      </c>
      <c r="I435" s="58" t="s">
        <v>2566</v>
      </c>
      <c r="J435" s="50" t="str">
        <f>IFERROR(VLOOKUP(F435,'Ciudad tablero'!A:B,2,0),0)</f>
        <v>BARRANQUILLA ATLANTICO</v>
      </c>
      <c r="K435" s="50">
        <f>IFERROR(VLOOKUP(J435,'Ciudad tablero'!B:C,2,0),0)</f>
        <v>8001000</v>
      </c>
      <c r="L435" s="50" t="str">
        <f>IFERROR(VLOOKUP(G435,'Ciudad tablero'!A:B,2,0),0)</f>
        <v>BARRANQUILLA ATLANTICO</v>
      </c>
      <c r="M435" s="50">
        <f>IFERROR(VLOOKUP(L435,'Ciudad tablero'!B:C,2,0),0)</f>
        <v>8001000</v>
      </c>
      <c r="N435" s="47" t="str">
        <f t="shared" si="6"/>
        <v>BODEGAS D1 BARRANQUILLA</v>
      </c>
    </row>
    <row r="436" spans="1:14" hidden="1">
      <c r="A436" s="47" t="s">
        <v>1178</v>
      </c>
      <c r="B436" s="46" t="s">
        <v>1178</v>
      </c>
      <c r="C436" s="60" t="s">
        <v>2567</v>
      </c>
      <c r="D436" s="47" t="s">
        <v>1057</v>
      </c>
      <c r="E436" s="57" t="s">
        <v>593</v>
      </c>
      <c r="F436" s="66" t="s">
        <v>113</v>
      </c>
      <c r="G436" s="66" t="s">
        <v>333</v>
      </c>
      <c r="I436" s="58" t="s">
        <v>2568</v>
      </c>
      <c r="J436" s="50" t="str">
        <f>IFERROR(VLOOKUP(F436,'Ciudad tablero'!A:B,2,0),0)</f>
        <v>CERETE CORDOBA</v>
      </c>
      <c r="K436" s="50">
        <f>IFERROR(VLOOKUP(J436,'Ciudad tablero'!B:C,2,0),0)</f>
        <v>23162000</v>
      </c>
      <c r="L436" s="50" t="str">
        <f>IFERROR(VLOOKUP(G436,'Ciudad tablero'!A:B,2,0),0)</f>
        <v>MONTERIA CORDOBA</v>
      </c>
      <c r="M436" s="50">
        <f>IFERROR(VLOOKUP(L436,'Ciudad tablero'!B:C,2,0),0)</f>
        <v>23001000</v>
      </c>
      <c r="N436" s="47" t="str">
        <f t="shared" si="6"/>
        <v>BODEGAS D1 CERETÉ</v>
      </c>
    </row>
    <row r="437" spans="1:14" hidden="1">
      <c r="A437" s="47" t="s">
        <v>1101</v>
      </c>
      <c r="B437" s="46" t="s">
        <v>2569</v>
      </c>
      <c r="C437" s="60" t="s">
        <v>2570</v>
      </c>
      <c r="D437" s="47" t="s">
        <v>1582</v>
      </c>
      <c r="E437" s="57" t="s">
        <v>885</v>
      </c>
      <c r="F437" s="66" t="s">
        <v>295</v>
      </c>
      <c r="G437" s="66" t="s">
        <v>78</v>
      </c>
      <c r="I437" s="58" t="s">
        <v>2571</v>
      </c>
      <c r="J437" s="50" t="str">
        <f>IFERROR(VLOOKUP(F437,'Ciudad tablero'!A:B,2,0),0)</f>
        <v>LEBRIJA SANTANDER</v>
      </c>
      <c r="K437" s="50">
        <f>IFERROR(VLOOKUP(J437,'Ciudad tablero'!B:C,2,0),0)</f>
        <v>68406000</v>
      </c>
      <c r="L437" s="50" t="str">
        <f>IFERROR(VLOOKUP(G437,'Ciudad tablero'!A:B,2,0),0)</f>
        <v>BUCARAMANGA SANTANDER</v>
      </c>
      <c r="M437" s="50">
        <f>IFERROR(VLOOKUP(L437,'Ciudad tablero'!B:C,2,0),0)</f>
        <v>68001000</v>
      </c>
      <c r="N437" s="47" t="str">
        <f t="shared" si="6"/>
        <v>KOBA D1 LEBRIJA</v>
      </c>
    </row>
    <row r="438" spans="1:14" hidden="1">
      <c r="A438" s="47" t="s">
        <v>1143</v>
      </c>
      <c r="B438" s="46" t="s">
        <v>1143</v>
      </c>
      <c r="C438" s="60" t="s">
        <v>2572</v>
      </c>
      <c r="D438" s="47" t="s">
        <v>1578</v>
      </c>
      <c r="E438" s="57" t="s">
        <v>371</v>
      </c>
      <c r="F438" s="66" t="s">
        <v>371</v>
      </c>
      <c r="G438" s="66" t="s">
        <v>371</v>
      </c>
      <c r="I438" s="58" t="s">
        <v>2573</v>
      </c>
      <c r="J438" s="50" t="str">
        <f>IFERROR(VLOOKUP(F438,'Ciudad tablero'!A:B,2,0),0)</f>
        <v>PEREIRA RISARALDA</v>
      </c>
      <c r="K438" s="50">
        <f>IFERROR(VLOOKUP(J438,'Ciudad tablero'!B:C,2,0),0)</f>
        <v>66001000</v>
      </c>
      <c r="L438" s="50" t="str">
        <f>IFERROR(VLOOKUP(G438,'Ciudad tablero'!A:B,2,0),0)</f>
        <v>PEREIRA RISARALDA</v>
      </c>
      <c r="M438" s="50">
        <f>IFERROR(VLOOKUP(L438,'Ciudad tablero'!B:C,2,0),0)</f>
        <v>66001000</v>
      </c>
      <c r="N438" s="47" t="str">
        <f t="shared" si="6"/>
        <v>BODEGAS D1 PEREIRA</v>
      </c>
    </row>
    <row r="439" spans="1:14" hidden="1">
      <c r="A439" s="47" t="s">
        <v>1157</v>
      </c>
      <c r="B439" s="46" t="s">
        <v>1157</v>
      </c>
      <c r="C439" s="60" t="s">
        <v>2574</v>
      </c>
      <c r="D439" s="47" t="s">
        <v>1578</v>
      </c>
      <c r="E439" s="57" t="s">
        <v>95</v>
      </c>
      <c r="F439" s="66" t="s">
        <v>16</v>
      </c>
      <c r="G439" s="66" t="s">
        <v>95</v>
      </c>
      <c r="I439" s="58" t="s">
        <v>2575</v>
      </c>
      <c r="J439" s="50" t="str">
        <f>IFERROR(VLOOKUP(F439,'Ciudad tablero'!A:B,2,0),0)</f>
        <v>ARROYOHONDO YUMBO VALLE DEL CAUCA</v>
      </c>
      <c r="K439" s="50">
        <f>IFERROR(VLOOKUP(J439,'Ciudad tablero'!B:C,2,0),0)</f>
        <v>76892017</v>
      </c>
      <c r="L439" s="50" t="str">
        <f>IFERROR(VLOOKUP(G439,'Ciudad tablero'!A:B,2,0),0)</f>
        <v>CALI VALLE DEL CAUCA</v>
      </c>
      <c r="M439" s="50">
        <f>IFERROR(VLOOKUP(L439,'Ciudad tablero'!B:C,2,0),0)</f>
        <v>76001000</v>
      </c>
      <c r="N439" s="47" t="str">
        <f t="shared" si="6"/>
        <v>BODEGAS D1 YUMBO</v>
      </c>
    </row>
    <row r="440" spans="1:14" hidden="1">
      <c r="A440" s="47" t="s">
        <v>1104</v>
      </c>
      <c r="B440" s="46" t="s">
        <v>1104</v>
      </c>
      <c r="C440" s="60" t="s">
        <v>2576</v>
      </c>
      <c r="D440" s="47" t="s">
        <v>1582</v>
      </c>
      <c r="E440" s="57" t="s">
        <v>143</v>
      </c>
      <c r="F440" s="66" t="s">
        <v>143</v>
      </c>
      <c r="G440" s="66" t="s">
        <v>144</v>
      </c>
      <c r="I440" s="58" t="s">
        <v>2577</v>
      </c>
      <c r="J440" s="50" t="str">
        <f>IFERROR(VLOOKUP(F440,'Ciudad tablero'!A:B,2,0),0)</f>
        <v>CUCUTA NORTE DE SANTANDER</v>
      </c>
      <c r="K440" s="50">
        <f>IFERROR(VLOOKUP(J440,'Ciudad tablero'!B:C,2,0),0)</f>
        <v>54001000</v>
      </c>
      <c r="L440" s="50" t="str">
        <f>IFERROR(VLOOKUP(G440,'Ciudad tablero'!A:B,2,0),0)</f>
        <v>CÚCUTA</v>
      </c>
      <c r="M440" s="50">
        <f>IFERROR(VLOOKUP(L440,'Ciudad tablero'!B:C,2,0),0)</f>
        <v>54001000</v>
      </c>
      <c r="N440" s="47" t="str">
        <f t="shared" si="6"/>
        <v>BODEGAS DE TIENDAS ARA CUCUTA</v>
      </c>
    </row>
    <row r="441" spans="1:14" hidden="1">
      <c r="A441" s="47" t="s">
        <v>2578</v>
      </c>
      <c r="B441" s="46" t="s">
        <v>2578</v>
      </c>
      <c r="C441" s="60" t="s">
        <v>2579</v>
      </c>
      <c r="D441" s="47" t="s">
        <v>1057</v>
      </c>
      <c r="E441" s="57" t="s">
        <v>63</v>
      </c>
      <c r="F441" s="66" t="s">
        <v>63</v>
      </c>
      <c r="G441" s="66" t="s">
        <v>63</v>
      </c>
      <c r="I441" s="58" t="s">
        <v>2580</v>
      </c>
      <c r="J441" s="50" t="str">
        <f>IFERROR(VLOOKUP(F441,'Ciudad tablero'!A:B,2,0),0)</f>
        <v>BARRANQUILLA ATLANTICO</v>
      </c>
      <c r="K441" s="50">
        <f>IFERROR(VLOOKUP(J441,'Ciudad tablero'!B:C,2,0),0)</f>
        <v>8001000</v>
      </c>
      <c r="L441" s="50" t="str">
        <f>IFERROR(VLOOKUP(G441,'Ciudad tablero'!A:B,2,0),0)</f>
        <v>BARRANQUILLA ATLANTICO</v>
      </c>
      <c r="M441" s="50">
        <f>IFERROR(VLOOKUP(L441,'Ciudad tablero'!B:C,2,0),0)</f>
        <v>8001000</v>
      </c>
      <c r="N441" s="47" t="str">
        <f t="shared" si="6"/>
        <v>BODEGAS LITO BARRANQUILLA</v>
      </c>
    </row>
    <row r="442" spans="1:14" hidden="1">
      <c r="A442" s="47" t="s">
        <v>1315</v>
      </c>
      <c r="B442" s="46" t="s">
        <v>1315</v>
      </c>
      <c r="C442" s="60" t="s">
        <v>2581</v>
      </c>
      <c r="D442" s="47" t="s">
        <v>1582</v>
      </c>
      <c r="E442" s="57" t="s">
        <v>143</v>
      </c>
      <c r="F442" s="66" t="s">
        <v>143</v>
      </c>
      <c r="G442" s="66" t="s">
        <v>144</v>
      </c>
      <c r="I442" s="58" t="s">
        <v>2582</v>
      </c>
      <c r="J442" s="50" t="str">
        <f>IFERROR(VLOOKUP(F442,'Ciudad tablero'!A:B,2,0),0)</f>
        <v>CUCUTA NORTE DE SANTANDER</v>
      </c>
      <c r="K442" s="50">
        <f>IFERROR(VLOOKUP(J442,'Ciudad tablero'!B:C,2,0),0)</f>
        <v>54001000</v>
      </c>
      <c r="L442" s="50" t="str">
        <f>IFERROR(VLOOKUP(G442,'Ciudad tablero'!A:B,2,0),0)</f>
        <v>CÚCUTA</v>
      </c>
      <c r="M442" s="50">
        <f>IFERROR(VLOOKUP(L442,'Ciudad tablero'!B:C,2,0),0)</f>
        <v>54001000</v>
      </c>
      <c r="N442" s="47" t="str">
        <f t="shared" si="6"/>
        <v>C.I. EMPAQUETADORA DEL NORTE S.A.S</v>
      </c>
    </row>
    <row r="443" spans="1:14" hidden="1">
      <c r="A443" s="47" t="s">
        <v>2583</v>
      </c>
      <c r="B443" s="46" t="s">
        <v>2583</v>
      </c>
      <c r="C443" s="60" t="s">
        <v>2584</v>
      </c>
      <c r="D443" s="47" t="s">
        <v>1057</v>
      </c>
      <c r="E443" s="57" t="s">
        <v>1053</v>
      </c>
      <c r="F443" s="66" t="s">
        <v>312</v>
      </c>
      <c r="G443" s="66" t="s">
        <v>422</v>
      </c>
      <c r="I443" s="58" t="s">
        <v>2585</v>
      </c>
      <c r="J443" s="50" t="str">
        <f>IFERROR(VLOOKUP(F443,'Ciudad tablero'!A:B,2,0),0)</f>
        <v>MAICAO LA GUAJIRA</v>
      </c>
      <c r="K443" s="50">
        <f>IFERROR(VLOOKUP(J443,'Ciudad tablero'!B:C,2,0),0)</f>
        <v>44430000</v>
      </c>
      <c r="L443" s="50" t="str">
        <f>IFERROR(VLOOKUP(G443,'Ciudad tablero'!A:B,2,0),0)</f>
        <v>RIOHACHA LA GUAJIRA</v>
      </c>
      <c r="M443" s="50">
        <f>IFERROR(VLOOKUP(L443,'Ciudad tablero'!B:C,2,0),0)</f>
        <v>44001000</v>
      </c>
      <c r="N443" s="47" t="str">
        <f t="shared" si="6"/>
        <v>CANTINERO KJ MAICAO</v>
      </c>
    </row>
    <row r="444" spans="1:14" hidden="1">
      <c r="A444" s="47" t="s">
        <v>1153</v>
      </c>
      <c r="B444" s="46" t="s">
        <v>1153</v>
      </c>
      <c r="C444" s="60" t="s">
        <v>2586</v>
      </c>
      <c r="D444" s="47" t="s">
        <v>1578</v>
      </c>
      <c r="E444" s="57" t="s">
        <v>95</v>
      </c>
      <c r="F444" s="66" t="s">
        <v>581</v>
      </c>
      <c r="G444" s="66" t="s">
        <v>95</v>
      </c>
      <c r="I444" s="58" t="s">
        <v>2587</v>
      </c>
      <c r="J444" s="50" t="str">
        <f>IFERROR(VLOOKUP(F444,'Ciudad tablero'!A:B,2,0),0)</f>
        <v>YUMBO VALLE DEL CAUCA</v>
      </c>
      <c r="K444" s="50">
        <f>IFERROR(VLOOKUP(J444,'Ciudad tablero'!B:C,2,0),0)</f>
        <v>76892000</v>
      </c>
      <c r="L444" s="50" t="str">
        <f>IFERROR(VLOOKUP(G444,'Ciudad tablero'!A:B,2,0),0)</f>
        <v>CALI VALLE DEL CAUCA</v>
      </c>
      <c r="M444" s="50">
        <f>IFERROR(VLOOKUP(L444,'Ciudad tablero'!B:C,2,0),0)</f>
        <v>76001000</v>
      </c>
      <c r="N444" s="47" t="str">
        <f t="shared" si="6"/>
        <v>CAÑAVERAL CEDI ARROYOHONDO</v>
      </c>
    </row>
    <row r="445" spans="1:14" hidden="1">
      <c r="A445" s="47" t="s">
        <v>2588</v>
      </c>
      <c r="B445" s="46" t="s">
        <v>2588</v>
      </c>
      <c r="C445" s="60" t="s">
        <v>2589</v>
      </c>
      <c r="D445" s="47" t="s">
        <v>724</v>
      </c>
      <c r="E445" s="57" t="s">
        <v>321</v>
      </c>
      <c r="F445" s="66" t="s">
        <v>26</v>
      </c>
      <c r="G445" s="66" t="s">
        <v>321</v>
      </c>
      <c r="I445" s="58" t="s">
        <v>2590</v>
      </c>
      <c r="J445" s="50" t="str">
        <f>IFERROR(VLOOKUP(F445,'Ciudad tablero'!A:B,2,0),0)</f>
        <v>AMAGA ANTIOQUIA</v>
      </c>
      <c r="K445" s="50">
        <f>IFERROR(VLOOKUP(J445,'Ciudad tablero'!B:C,2,0),0)</f>
        <v>5030000</v>
      </c>
      <c r="L445" s="50" t="str">
        <f>IFERROR(VLOOKUP(G445,'Ciudad tablero'!A:B,2,0),0)</f>
        <v>MEDELLIN ANTIOQUIA</v>
      </c>
      <c r="M445" s="50">
        <f>IFERROR(VLOOKUP(L445,'Ciudad tablero'!B:C,2,0),0)</f>
        <v>5001000</v>
      </c>
      <c r="N445" s="47" t="str">
        <f t="shared" si="6"/>
        <v>CARBONES SAN FERNANDO</v>
      </c>
    </row>
    <row r="446" spans="1:14" hidden="1">
      <c r="A446" s="47" t="s">
        <v>2591</v>
      </c>
      <c r="B446" s="46" t="s">
        <v>2591</v>
      </c>
      <c r="C446" s="60" t="s">
        <v>2592</v>
      </c>
      <c r="D446" s="47" t="s">
        <v>777</v>
      </c>
      <c r="E446" s="57" t="s">
        <v>798</v>
      </c>
      <c r="F446" s="66" t="s">
        <v>71</v>
      </c>
      <c r="G446" s="66" t="s">
        <v>71</v>
      </c>
      <c r="I446" s="58" t="s">
        <v>2593</v>
      </c>
      <c r="J446" s="50" t="str">
        <f>IFERROR(VLOOKUP(F446,'Ciudad tablero'!A:B,2,0),0)</f>
        <v>BOGOTA BOGOTA D. C.</v>
      </c>
      <c r="K446" s="50">
        <f>IFERROR(VLOOKUP(J446,'Ciudad tablero'!B:C,2,0),0)</f>
        <v>11001000</v>
      </c>
      <c r="L446" s="50" t="str">
        <f>IFERROR(VLOOKUP(G446,'Ciudad tablero'!A:B,2,0),0)</f>
        <v>BOGOTA BOGOTA D. C.</v>
      </c>
      <c r="M446" s="50">
        <f>IFERROR(VLOOKUP(L446,'Ciudad tablero'!B:C,2,0),0)</f>
        <v>11001000</v>
      </c>
      <c r="N446" s="47" t="str">
        <f t="shared" si="6"/>
        <v>CARBONES SANTA MARTHA</v>
      </c>
    </row>
    <row r="447" spans="1:14" hidden="1">
      <c r="A447" s="47" t="s">
        <v>1013</v>
      </c>
      <c r="B447" s="46" t="s">
        <v>1013</v>
      </c>
      <c r="C447" s="60" t="s">
        <v>2594</v>
      </c>
      <c r="D447" s="47" t="s">
        <v>777</v>
      </c>
      <c r="E447" s="57" t="s">
        <v>798</v>
      </c>
      <c r="F447" s="66" t="s">
        <v>528</v>
      </c>
      <c r="G447" s="66" t="s">
        <v>71</v>
      </c>
      <c r="I447" s="58" t="s">
        <v>2595</v>
      </c>
      <c r="J447" s="50" t="str">
        <f>IFERROR(VLOOKUP(F447,'Ciudad tablero'!A:B,2,0),0)</f>
        <v>TOCANCIPA CUNDINAMARCA</v>
      </c>
      <c r="K447" s="50">
        <f>IFERROR(VLOOKUP(J447,'Ciudad tablero'!B:C,2,0),0)</f>
        <v>25817000</v>
      </c>
      <c r="L447" s="50" t="str">
        <f>IFERROR(VLOOKUP(G447,'Ciudad tablero'!A:B,2,0),0)</f>
        <v>BOGOTA BOGOTA D. C.</v>
      </c>
      <c r="M447" s="50">
        <f>IFERROR(VLOOKUP(L447,'Ciudad tablero'!B:C,2,0),0)</f>
        <v>11001000</v>
      </c>
      <c r="N447" s="47" t="str">
        <f t="shared" si="6"/>
        <v>CARGUE CO2</v>
      </c>
    </row>
    <row r="448" spans="1:14" hidden="1">
      <c r="A448" s="47" t="s">
        <v>2596</v>
      </c>
      <c r="B448" s="46" t="s">
        <v>2596</v>
      </c>
      <c r="C448" s="60" t="s">
        <v>2597</v>
      </c>
      <c r="D448" s="47" t="s">
        <v>1057</v>
      </c>
      <c r="E448" s="57" t="s">
        <v>107</v>
      </c>
      <c r="F448" s="66" t="s">
        <v>107</v>
      </c>
      <c r="G448" s="66" t="s">
        <v>107</v>
      </c>
      <c r="I448" s="58" t="s">
        <v>2598</v>
      </c>
      <c r="J448" s="50" t="str">
        <f>IFERROR(VLOOKUP(F448,'Ciudad tablero'!A:B,2,0),0)</f>
        <v>CARTAGENA BOLIVAR</v>
      </c>
      <c r="K448" s="50">
        <f>IFERROR(VLOOKUP(J448,'Ciudad tablero'!B:C,2,0),0)</f>
        <v>13001000</v>
      </c>
      <c r="L448" s="50" t="str">
        <f>IFERROR(VLOOKUP(G448,'Ciudad tablero'!A:B,2,0),0)</f>
        <v>CARTAGENA BOLIVAR</v>
      </c>
      <c r="M448" s="50">
        <f>IFERROR(VLOOKUP(L448,'Ciudad tablero'!B:C,2,0),0)</f>
        <v>13001000</v>
      </c>
      <c r="N448" s="47" t="str">
        <f t="shared" si="6"/>
        <v>CARGUE RED BULL</v>
      </c>
    </row>
    <row r="449" spans="1:14" hidden="1">
      <c r="A449" s="47" t="s">
        <v>2599</v>
      </c>
      <c r="B449" s="46" t="s">
        <v>2599</v>
      </c>
      <c r="C449" s="60" t="s">
        <v>2600</v>
      </c>
      <c r="D449" s="47" t="s">
        <v>724</v>
      </c>
      <c r="E449" s="57" t="s">
        <v>321</v>
      </c>
      <c r="F449" s="66" t="s">
        <v>321</v>
      </c>
      <c r="G449" s="66" t="s">
        <v>321</v>
      </c>
      <c r="I449" s="58" t="s">
        <v>2601</v>
      </c>
      <c r="J449" s="50" t="str">
        <f>IFERROR(VLOOKUP(F449,'Ciudad tablero'!A:B,2,0),0)</f>
        <v>MEDELLIN ANTIOQUIA</v>
      </c>
      <c r="K449" s="50">
        <f>IFERROR(VLOOKUP(J449,'Ciudad tablero'!B:C,2,0),0)</f>
        <v>5001000</v>
      </c>
      <c r="L449" s="50" t="str">
        <f>IFERROR(VLOOKUP(G449,'Ciudad tablero'!A:B,2,0),0)</f>
        <v>MEDELLIN ANTIOQUIA</v>
      </c>
      <c r="M449" s="50">
        <f>IFERROR(VLOOKUP(L449,'Ciudad tablero'!B:C,2,0),0)</f>
        <v>5001000</v>
      </c>
      <c r="N449" s="47" t="str">
        <f t="shared" si="6"/>
        <v>CARULLA VISITACION MEDELLIN</v>
      </c>
    </row>
    <row r="450" spans="1:14" hidden="1">
      <c r="A450" s="47" t="s">
        <v>2602</v>
      </c>
      <c r="B450" s="46" t="s">
        <v>2602</v>
      </c>
      <c r="C450" s="60" t="s">
        <v>2603</v>
      </c>
      <c r="D450" s="47" t="s">
        <v>777</v>
      </c>
      <c r="E450" s="57" t="s">
        <v>798</v>
      </c>
      <c r="F450" s="66" t="s">
        <v>71</v>
      </c>
      <c r="G450" s="66" t="s">
        <v>71</v>
      </c>
      <c r="I450" s="58" t="s">
        <v>2604</v>
      </c>
      <c r="J450" s="50" t="str">
        <f>IFERROR(VLOOKUP(F450,'Ciudad tablero'!A:B,2,0),0)</f>
        <v>BOGOTA BOGOTA D. C.</v>
      </c>
      <c r="K450" s="50">
        <f>IFERROR(VLOOKUP(J450,'Ciudad tablero'!B:C,2,0),0)</f>
        <v>11001000</v>
      </c>
      <c r="L450" s="50" t="str">
        <f>IFERROR(VLOOKUP(G450,'Ciudad tablero'!A:B,2,0),0)</f>
        <v>BOGOTA BOGOTA D. C.</v>
      </c>
      <c r="M450" s="50">
        <f>IFERROR(VLOOKUP(L450,'Ciudad tablero'!B:C,2,0),0)</f>
        <v>11001000</v>
      </c>
      <c r="N450" s="47" t="str">
        <f t="shared" si="6"/>
        <v>CCL BOGOTA</v>
      </c>
    </row>
    <row r="451" spans="1:14" hidden="1">
      <c r="A451" s="47" t="s">
        <v>2605</v>
      </c>
      <c r="B451" s="46" t="s">
        <v>2605</v>
      </c>
      <c r="C451" s="60" t="s">
        <v>2606</v>
      </c>
      <c r="D451" s="47" t="s">
        <v>724</v>
      </c>
      <c r="E451" s="57" t="s">
        <v>321</v>
      </c>
      <c r="F451" s="66" t="s">
        <v>321</v>
      </c>
      <c r="G451" s="66" t="s">
        <v>321</v>
      </c>
      <c r="I451" s="58" t="s">
        <v>2607</v>
      </c>
      <c r="J451" s="50" t="str">
        <f>IFERROR(VLOOKUP(F451,'Ciudad tablero'!A:B,2,0),0)</f>
        <v>MEDELLIN ANTIOQUIA</v>
      </c>
      <c r="K451" s="50">
        <f>IFERROR(VLOOKUP(J451,'Ciudad tablero'!B:C,2,0),0)</f>
        <v>5001000</v>
      </c>
      <c r="L451" s="50" t="str">
        <f>IFERROR(VLOOKUP(G451,'Ciudad tablero'!A:B,2,0),0)</f>
        <v>MEDELLIN ANTIOQUIA</v>
      </c>
      <c r="M451" s="50">
        <f>IFERROR(VLOOKUP(L451,'Ciudad tablero'!B:C,2,0),0)</f>
        <v>5001000</v>
      </c>
      <c r="N451" s="47" t="str">
        <f t="shared" ref="N451:N514" si="7">+A451</f>
        <v>CCL LA ESTRELLA</v>
      </c>
    </row>
    <row r="452" spans="1:14" hidden="1">
      <c r="A452" s="47" t="s">
        <v>1155</v>
      </c>
      <c r="B452" s="46" t="s">
        <v>1155</v>
      </c>
      <c r="C452" s="60" t="s">
        <v>2608</v>
      </c>
      <c r="D452" s="47" t="s">
        <v>1578</v>
      </c>
      <c r="E452" s="57" t="s">
        <v>95</v>
      </c>
      <c r="F452" s="66" t="s">
        <v>16</v>
      </c>
      <c r="G452" s="66" t="s">
        <v>95</v>
      </c>
      <c r="I452" s="58" t="s">
        <v>2609</v>
      </c>
      <c r="J452" s="50" t="str">
        <f>IFERROR(VLOOKUP(F452,'Ciudad tablero'!A:B,2,0),0)</f>
        <v>ARROYOHONDO YUMBO VALLE DEL CAUCA</v>
      </c>
      <c r="K452" s="50">
        <f>IFERROR(VLOOKUP(J452,'Ciudad tablero'!B:C,2,0),0)</f>
        <v>76892017</v>
      </c>
      <c r="L452" s="50" t="str">
        <f>IFERROR(VLOOKUP(G452,'Ciudad tablero'!A:B,2,0),0)</f>
        <v>CALI VALLE DEL CAUCA</v>
      </c>
      <c r="M452" s="50">
        <f>IFERROR(VLOOKUP(L452,'Ciudad tablero'!B:C,2,0),0)</f>
        <v>76001000</v>
      </c>
      <c r="N452" s="47" t="str">
        <f t="shared" si="7"/>
        <v>CEDI OLIMPICA YUMBO</v>
      </c>
    </row>
    <row r="453" spans="1:14" hidden="1">
      <c r="A453" s="47" t="s">
        <v>809</v>
      </c>
      <c r="B453" s="46" t="s">
        <v>809</v>
      </c>
      <c r="C453" s="60" t="s">
        <v>2610</v>
      </c>
      <c r="D453" s="47" t="s">
        <v>1578</v>
      </c>
      <c r="E453" s="57" t="s">
        <v>315</v>
      </c>
      <c r="F453" s="66" t="s">
        <v>315</v>
      </c>
      <c r="G453" s="66" t="s">
        <v>315</v>
      </c>
      <c r="I453" s="58" t="s">
        <v>2611</v>
      </c>
      <c r="J453" s="50" t="str">
        <f>IFERROR(VLOOKUP(F453,'Ciudad tablero'!A:B,2,0),0)</f>
        <v>MANIZALES CALDAS</v>
      </c>
      <c r="K453" s="50">
        <f>IFERROR(VLOOKUP(J453,'Ciudad tablero'!B:C,2,0),0)</f>
        <v>17001000</v>
      </c>
      <c r="L453" s="50" t="str">
        <f>IFERROR(VLOOKUP(G453,'Ciudad tablero'!A:B,2,0),0)</f>
        <v>MANIZALES CALDAS</v>
      </c>
      <c r="M453" s="50">
        <f>IFERROR(VLOOKUP(L453,'Ciudad tablero'!B:C,2,0),0)</f>
        <v>17001000</v>
      </c>
      <c r="N453" s="47" t="str">
        <f t="shared" si="7"/>
        <v>CELEMA MANIZALES</v>
      </c>
    </row>
    <row r="454" spans="1:14" hidden="1">
      <c r="A454" s="47" t="s">
        <v>2612</v>
      </c>
      <c r="B454" s="46" t="s">
        <v>2613</v>
      </c>
      <c r="C454" s="60" t="s">
        <v>2614</v>
      </c>
      <c r="D454" s="47" t="s">
        <v>777</v>
      </c>
      <c r="E454" s="57" t="s">
        <v>798</v>
      </c>
      <c r="F454" s="66" t="s">
        <v>139</v>
      </c>
      <c r="G454" s="66" t="s">
        <v>71</v>
      </c>
      <c r="I454" s="58" t="s">
        <v>2615</v>
      </c>
      <c r="J454" s="50" t="str">
        <f>IFERROR(VLOOKUP(F454,'Ciudad tablero'!A:B,2,0),0)</f>
        <v>COTA CUNDINAMARCA</v>
      </c>
      <c r="K454" s="50">
        <f>IFERROR(VLOOKUP(J454,'Ciudad tablero'!B:C,2,0),0)</f>
        <v>25214000</v>
      </c>
      <c r="L454" s="50" t="str">
        <f>IFERROR(VLOOKUP(G454,'Ciudad tablero'!A:B,2,0),0)</f>
        <v>BOGOTA BOGOTA D. C.</v>
      </c>
      <c r="M454" s="50">
        <f>IFERROR(VLOOKUP(L454,'Ciudad tablero'!B:C,2,0),0)</f>
        <v>11001000</v>
      </c>
      <c r="N454" s="47" t="str">
        <f t="shared" si="7"/>
        <v>CELTA PARQUE INDUSTRIAL COTA</v>
      </c>
    </row>
    <row r="455" spans="1:14" hidden="1">
      <c r="A455" s="47" t="s">
        <v>1252</v>
      </c>
      <c r="B455" s="46" t="s">
        <v>1252</v>
      </c>
      <c r="C455" s="60" t="s">
        <v>2616</v>
      </c>
      <c r="D455" s="47" t="s">
        <v>777</v>
      </c>
      <c r="E455" s="57" t="s">
        <v>798</v>
      </c>
      <c r="F455" s="66" t="s">
        <v>139</v>
      </c>
      <c r="G455" s="66" t="s">
        <v>71</v>
      </c>
      <c r="I455" s="58" t="s">
        <v>2617</v>
      </c>
      <c r="J455" s="50" t="str">
        <f>IFERROR(VLOOKUP(F455,'Ciudad tablero'!A:B,2,0),0)</f>
        <v>COTA CUNDINAMARCA</v>
      </c>
      <c r="K455" s="50">
        <f>IFERROR(VLOOKUP(J455,'Ciudad tablero'!B:C,2,0),0)</f>
        <v>25214000</v>
      </c>
      <c r="L455" s="50" t="str">
        <f>IFERROR(VLOOKUP(G455,'Ciudad tablero'!A:B,2,0),0)</f>
        <v>BOGOTA BOGOTA D. C.</v>
      </c>
      <c r="M455" s="50">
        <f>IFERROR(VLOOKUP(L455,'Ciudad tablero'!B:C,2,0),0)</f>
        <v>11001000</v>
      </c>
      <c r="N455" s="47" t="str">
        <f t="shared" si="7"/>
        <v>CENTRAL PARK</v>
      </c>
    </row>
    <row r="456" spans="1:14" hidden="1">
      <c r="A456" s="47" t="s">
        <v>2618</v>
      </c>
      <c r="B456" s="46" t="s">
        <v>2618</v>
      </c>
      <c r="C456" s="60" t="s">
        <v>2619</v>
      </c>
      <c r="D456" s="47" t="s">
        <v>1582</v>
      </c>
      <c r="E456" s="57" t="s">
        <v>885</v>
      </c>
      <c r="F456" s="66" t="s">
        <v>209</v>
      </c>
      <c r="G456" s="66" t="s">
        <v>78</v>
      </c>
      <c r="I456" s="58" t="s">
        <v>2620</v>
      </c>
      <c r="J456" s="50" t="str">
        <f>IFERROR(VLOOKUP(F456,'Ciudad tablero'!A:B,2,0),0)</f>
        <v>GIRON SANTANDER</v>
      </c>
      <c r="K456" s="50">
        <f>IFERROR(VLOOKUP(J456,'Ciudad tablero'!B:C,2,0),0)</f>
        <v>68307000</v>
      </c>
      <c r="L456" s="50" t="str">
        <f>IFERROR(VLOOKUP(G456,'Ciudad tablero'!A:B,2,0),0)</f>
        <v>BUCARAMANGA SANTANDER</v>
      </c>
      <c r="M456" s="50">
        <f>IFERROR(VLOOKUP(L456,'Ciudad tablero'!B:C,2,0),0)</f>
        <v>68001000</v>
      </c>
      <c r="N456" s="47" t="str">
        <f t="shared" si="7"/>
        <v>CENTRO LOGISTICO METROPOLITANO</v>
      </c>
    </row>
    <row r="457" spans="1:14" hidden="1">
      <c r="A457" s="47" t="s">
        <v>2621</v>
      </c>
      <c r="B457" s="46" t="s">
        <v>2621</v>
      </c>
      <c r="C457" s="60" t="s">
        <v>2622</v>
      </c>
      <c r="D457" s="47" t="s">
        <v>724</v>
      </c>
      <c r="E457" s="57" t="s">
        <v>321</v>
      </c>
      <c r="F457" s="66" t="s">
        <v>321</v>
      </c>
      <c r="G457" s="66" t="s">
        <v>321</v>
      </c>
      <c r="I457" s="58" t="s">
        <v>2623</v>
      </c>
      <c r="J457" s="50" t="str">
        <f>IFERROR(VLOOKUP(F457,'Ciudad tablero'!A:B,2,0),0)</f>
        <v>MEDELLIN ANTIOQUIA</v>
      </c>
      <c r="K457" s="50">
        <f>IFERROR(VLOOKUP(J457,'Ciudad tablero'!B:C,2,0),0)</f>
        <v>5001000</v>
      </c>
      <c r="L457" s="50" t="str">
        <f>IFERROR(VLOOKUP(G457,'Ciudad tablero'!A:B,2,0),0)</f>
        <v>MEDELLIN ANTIOQUIA</v>
      </c>
      <c r="M457" s="50">
        <f>IFERROR(VLOOKUP(L457,'Ciudad tablero'!B:C,2,0),0)</f>
        <v>5001000</v>
      </c>
      <c r="N457" s="47" t="str">
        <f t="shared" si="7"/>
        <v>CHIPER MEDELLÍN</v>
      </c>
    </row>
    <row r="458" spans="1:14" hidden="1">
      <c r="A458" s="47" t="s">
        <v>2624</v>
      </c>
      <c r="B458" s="46" t="s">
        <v>2624</v>
      </c>
      <c r="C458" s="60" t="s">
        <v>2625</v>
      </c>
      <c r="D458" s="47" t="s">
        <v>777</v>
      </c>
      <c r="E458" s="57" t="s">
        <v>798</v>
      </c>
      <c r="F458" s="66" t="s">
        <v>71</v>
      </c>
      <c r="G458" s="66" t="s">
        <v>71</v>
      </c>
      <c r="I458" s="58" t="s">
        <v>2624</v>
      </c>
      <c r="J458" s="50" t="str">
        <f>IFERROR(VLOOKUP(F458,'Ciudad tablero'!A:B,2,0),0)</f>
        <v>BOGOTA BOGOTA D. C.</v>
      </c>
      <c r="K458" s="50">
        <f>IFERROR(VLOOKUP(J458,'Ciudad tablero'!B:C,2,0),0)</f>
        <v>11001000</v>
      </c>
      <c r="L458" s="50" t="str">
        <f>IFERROR(VLOOKUP(G458,'Ciudad tablero'!A:B,2,0),0)</f>
        <v>BOGOTA BOGOTA D. C.</v>
      </c>
      <c r="M458" s="50">
        <f>IFERROR(VLOOKUP(L458,'Ciudad tablero'!B:C,2,0),0)</f>
        <v>11001000</v>
      </c>
      <c r="N458" s="47" t="str">
        <f t="shared" si="7"/>
        <v>CODABAS</v>
      </c>
    </row>
    <row r="459" spans="1:14" hidden="1">
      <c r="A459" s="47" t="s">
        <v>2626</v>
      </c>
      <c r="B459" s="46" t="s">
        <v>2626</v>
      </c>
      <c r="C459" s="60" t="s">
        <v>2627</v>
      </c>
      <c r="D459" s="47" t="s">
        <v>724</v>
      </c>
      <c r="E459" s="57" t="s">
        <v>321</v>
      </c>
      <c r="F459" s="66" t="s">
        <v>256</v>
      </c>
      <c r="G459" s="66" t="s">
        <v>321</v>
      </c>
      <c r="I459" s="58" t="s">
        <v>2628</v>
      </c>
      <c r="J459" s="50" t="str">
        <f>IFERROR(VLOOKUP(F459,'Ciudad tablero'!A:B,2,0),0)</f>
        <v>ITAGUI ANTIOQUIA</v>
      </c>
      <c r="K459" s="50">
        <f>IFERROR(VLOOKUP(J459,'Ciudad tablero'!B:C,2,0),0)</f>
        <v>5360000</v>
      </c>
      <c r="L459" s="50" t="str">
        <f>IFERROR(VLOOKUP(G459,'Ciudad tablero'!A:B,2,0),0)</f>
        <v>MEDELLIN ANTIOQUIA</v>
      </c>
      <c r="M459" s="50">
        <f>IFERROR(VLOOKUP(L459,'Ciudad tablero'!B:C,2,0),0)</f>
        <v>5001000</v>
      </c>
      <c r="N459" s="47" t="str">
        <f t="shared" si="7"/>
        <v>COLANTA ITAGÜI</v>
      </c>
    </row>
    <row r="460" spans="1:14" hidden="1">
      <c r="A460" s="47" t="s">
        <v>2629</v>
      </c>
      <c r="B460" s="46" t="s">
        <v>2629</v>
      </c>
      <c r="C460" s="60" t="s">
        <v>2630</v>
      </c>
      <c r="D460" s="47" t="s">
        <v>1057</v>
      </c>
      <c r="E460" s="57" t="s">
        <v>1053</v>
      </c>
      <c r="F460" s="66" t="s">
        <v>312</v>
      </c>
      <c r="G460" s="66" t="s">
        <v>422</v>
      </c>
      <c r="I460" s="58" t="s">
        <v>2631</v>
      </c>
      <c r="J460" s="50" t="str">
        <f>IFERROR(VLOOKUP(F460,'Ciudad tablero'!A:B,2,0),0)</f>
        <v>MAICAO LA GUAJIRA</v>
      </c>
      <c r="K460" s="50">
        <f>IFERROR(VLOOKUP(J460,'Ciudad tablero'!B:C,2,0),0)</f>
        <v>44430000</v>
      </c>
      <c r="L460" s="50" t="str">
        <f>IFERROR(VLOOKUP(G460,'Ciudad tablero'!A:B,2,0),0)</f>
        <v>RIOHACHA LA GUAJIRA</v>
      </c>
      <c r="M460" s="50">
        <f>IFERROR(VLOOKUP(L460,'Ciudad tablero'!B:C,2,0),0)</f>
        <v>44001000</v>
      </c>
      <c r="N460" s="47" t="str">
        <f t="shared" si="7"/>
        <v>COMERCIALIZADORA HOLAYA MAICAO</v>
      </c>
    </row>
    <row r="461" spans="1:14" hidden="1">
      <c r="A461" s="47" t="s">
        <v>2632</v>
      </c>
      <c r="B461" s="46" t="s">
        <v>2632</v>
      </c>
      <c r="C461" s="60" t="s">
        <v>2633</v>
      </c>
      <c r="D461" s="47" t="s">
        <v>1057</v>
      </c>
      <c r="E461" s="57" t="s">
        <v>1053</v>
      </c>
      <c r="F461" s="66" t="s">
        <v>312</v>
      </c>
      <c r="G461" s="66" t="s">
        <v>422</v>
      </c>
      <c r="I461" s="58" t="s">
        <v>2634</v>
      </c>
      <c r="J461" s="50" t="str">
        <f>IFERROR(VLOOKUP(F461,'Ciudad tablero'!A:B,2,0),0)</f>
        <v>MAICAO LA GUAJIRA</v>
      </c>
      <c r="K461" s="50">
        <f>IFERROR(VLOOKUP(J461,'Ciudad tablero'!B:C,2,0),0)</f>
        <v>44430000</v>
      </c>
      <c r="L461" s="50" t="str">
        <f>IFERROR(VLOOKUP(G461,'Ciudad tablero'!A:B,2,0),0)</f>
        <v>RIOHACHA LA GUAJIRA</v>
      </c>
      <c r="M461" s="50">
        <f>IFERROR(VLOOKUP(L461,'Ciudad tablero'!B:C,2,0),0)</f>
        <v>44001000</v>
      </c>
      <c r="N461" s="47" t="str">
        <f t="shared" si="7"/>
        <v>COMERCIALIZADORA LAS MARGARITAS MAICAO</v>
      </c>
    </row>
    <row r="462" spans="1:14" hidden="1">
      <c r="A462" s="47" t="s">
        <v>2635</v>
      </c>
      <c r="B462" s="46" t="s">
        <v>2635</v>
      </c>
      <c r="C462" s="60" t="s">
        <v>2636</v>
      </c>
      <c r="D462" s="47" t="s">
        <v>1057</v>
      </c>
      <c r="E462" s="57" t="s">
        <v>2001</v>
      </c>
      <c r="F462" s="66" t="s">
        <v>124</v>
      </c>
      <c r="G462" s="66" t="s">
        <v>333</v>
      </c>
      <c r="I462" s="58" t="s">
        <v>2637</v>
      </c>
      <c r="J462" s="50" t="str">
        <f>IFERROR(VLOOKUP(F462,'Ciudad tablero'!A:B,2,0),0)</f>
        <v>CIENAGA DE ORO CORDOBA</v>
      </c>
      <c r="K462" s="50">
        <f>IFERROR(VLOOKUP(J462,'Ciudad tablero'!B:C,2,0),0)</f>
        <v>23189000</v>
      </c>
      <c r="L462" s="50" t="str">
        <f>IFERROR(VLOOKUP(G462,'Ciudad tablero'!A:B,2,0),0)</f>
        <v>MONTERIA CORDOBA</v>
      </c>
      <c r="M462" s="50">
        <f>IFERROR(VLOOKUP(L462,'Ciudad tablero'!B:C,2,0),0)</f>
        <v>23001000</v>
      </c>
      <c r="N462" s="47" t="str">
        <f t="shared" si="7"/>
        <v>CONTEGRAL CIENAGA DE ORO</v>
      </c>
    </row>
    <row r="463" spans="1:14" hidden="1">
      <c r="A463" s="47" t="s">
        <v>2638</v>
      </c>
      <c r="B463" s="46" t="s">
        <v>2638</v>
      </c>
      <c r="C463" s="60" t="s">
        <v>2639</v>
      </c>
      <c r="D463" s="47" t="s">
        <v>777</v>
      </c>
      <c r="E463" s="57" t="s">
        <v>798</v>
      </c>
      <c r="F463" s="66" t="s">
        <v>71</v>
      </c>
      <c r="G463" s="66" t="s">
        <v>71</v>
      </c>
      <c r="I463" s="58" t="s">
        <v>2640</v>
      </c>
      <c r="J463" s="50" t="str">
        <f>IFERROR(VLOOKUP(F463,'Ciudad tablero'!A:B,2,0),0)</f>
        <v>BOGOTA BOGOTA D. C.</v>
      </c>
      <c r="K463" s="50">
        <f>IFERROR(VLOOKUP(J463,'Ciudad tablero'!B:C,2,0),0)</f>
        <v>11001000</v>
      </c>
      <c r="L463" s="50" t="str">
        <f>IFERROR(VLOOKUP(G463,'Ciudad tablero'!A:B,2,0),0)</f>
        <v>BOGOTA BOGOTA D. C.</v>
      </c>
      <c r="M463" s="50">
        <f>IFERROR(VLOOKUP(L463,'Ciudad tablero'!B:C,2,0),0)</f>
        <v>11001000</v>
      </c>
      <c r="N463" s="47" t="str">
        <f t="shared" si="7"/>
        <v>CONTENEDOR CENTRAL CERVECERA TORNAGUIAS</v>
      </c>
    </row>
    <row r="464" spans="1:14" hidden="1">
      <c r="A464" s="47" t="s">
        <v>2641</v>
      </c>
      <c r="B464" s="46" t="s">
        <v>2641</v>
      </c>
      <c r="C464" s="60" t="s">
        <v>2642</v>
      </c>
      <c r="D464" s="47" t="s">
        <v>1582</v>
      </c>
      <c r="E464" s="57" t="s">
        <v>789</v>
      </c>
      <c r="F464" s="66" t="s">
        <v>448</v>
      </c>
      <c r="G464" s="66" t="s">
        <v>78</v>
      </c>
      <c r="I464" s="58" t="s">
        <v>2643</v>
      </c>
      <c r="J464" s="50" t="str">
        <f>IFERROR(VLOOKUP(F464,'Ciudad tablero'!A:B,2,0),0)</f>
        <v>SAN GIL SANTANDER</v>
      </c>
      <c r="K464" s="50">
        <f>IFERROR(VLOOKUP(J464,'Ciudad tablero'!B:C,2,0),0)</f>
        <v>68679000</v>
      </c>
      <c r="L464" s="50" t="str">
        <f>IFERROR(VLOOKUP(G464,'Ciudad tablero'!A:B,2,0),0)</f>
        <v>BUCARAMANGA SANTANDER</v>
      </c>
      <c r="M464" s="50">
        <f>IFERROR(VLOOKUP(L464,'Ciudad tablero'!B:C,2,0),0)</f>
        <v>68001000</v>
      </c>
      <c r="N464" s="47" t="str">
        <f t="shared" si="7"/>
        <v>COOPERATIVA DE CAFILCULTORE DE SANTANDER</v>
      </c>
    </row>
    <row r="465" spans="1:14" hidden="1">
      <c r="A465" s="47" t="s">
        <v>1448</v>
      </c>
      <c r="B465" s="46" t="s">
        <v>1448</v>
      </c>
      <c r="C465" s="60" t="s">
        <v>2644</v>
      </c>
      <c r="D465" s="47" t="s">
        <v>1578</v>
      </c>
      <c r="E465" s="57" t="s">
        <v>315</v>
      </c>
      <c r="F465" s="66" t="s">
        <v>315</v>
      </c>
      <c r="G465" s="66" t="s">
        <v>315</v>
      </c>
      <c r="I465" s="58" t="s">
        <v>2645</v>
      </c>
      <c r="J465" s="50" t="str">
        <f>IFERROR(VLOOKUP(F465,'Ciudad tablero'!A:B,2,0),0)</f>
        <v>MANIZALES CALDAS</v>
      </c>
      <c r="K465" s="50">
        <f>IFERROR(VLOOKUP(J465,'Ciudad tablero'!B:C,2,0),0)</f>
        <v>17001000</v>
      </c>
      <c r="L465" s="50" t="str">
        <f>IFERROR(VLOOKUP(G465,'Ciudad tablero'!A:B,2,0),0)</f>
        <v>MANIZALES CALDAS</v>
      </c>
      <c r="M465" s="50">
        <f>IFERROR(VLOOKUP(L465,'Ciudad tablero'!B:C,2,0),0)</f>
        <v>17001000</v>
      </c>
      <c r="N465" s="47" t="str">
        <f t="shared" si="7"/>
        <v>DESCAFEINADORA COLOMBIANA MANIZALES</v>
      </c>
    </row>
    <row r="466" spans="1:14" hidden="1">
      <c r="A466" s="47" t="s">
        <v>2646</v>
      </c>
      <c r="B466" s="46" t="s">
        <v>2646</v>
      </c>
      <c r="C466" s="60" t="s">
        <v>2647</v>
      </c>
      <c r="D466" s="47" t="s">
        <v>777</v>
      </c>
      <c r="E466" s="57" t="s">
        <v>798</v>
      </c>
      <c r="F466" s="66" t="s">
        <v>71</v>
      </c>
      <c r="G466" s="66" t="s">
        <v>71</v>
      </c>
      <c r="I466" s="58" t="s">
        <v>2648</v>
      </c>
      <c r="J466" s="50" t="str">
        <f>IFERROR(VLOOKUP(F466,'Ciudad tablero'!A:B,2,0),0)</f>
        <v>BOGOTA BOGOTA D. C.</v>
      </c>
      <c r="K466" s="50">
        <f>IFERROR(VLOOKUP(J466,'Ciudad tablero'!B:C,2,0),0)</f>
        <v>11001000</v>
      </c>
      <c r="L466" s="50" t="str">
        <f>IFERROR(VLOOKUP(G466,'Ciudad tablero'!A:B,2,0),0)</f>
        <v>BOGOTA BOGOTA D. C.</v>
      </c>
      <c r="M466" s="50">
        <f>IFERROR(VLOOKUP(L466,'Ciudad tablero'!B:C,2,0),0)</f>
        <v>11001000</v>
      </c>
      <c r="N466" s="47" t="str">
        <f t="shared" si="7"/>
        <v>DIPSA BOGOTA</v>
      </c>
    </row>
    <row r="467" spans="1:14" hidden="1">
      <c r="A467" s="47" t="s">
        <v>2649</v>
      </c>
      <c r="B467" s="46" t="s">
        <v>2649</v>
      </c>
      <c r="C467" s="60" t="s">
        <v>2650</v>
      </c>
      <c r="D467" s="47" t="s">
        <v>1057</v>
      </c>
      <c r="E467" s="57" t="s">
        <v>1053</v>
      </c>
      <c r="F467" s="66" t="s">
        <v>312</v>
      </c>
      <c r="G467" s="66" t="s">
        <v>422</v>
      </c>
      <c r="I467" s="58" t="s">
        <v>2651</v>
      </c>
      <c r="J467" s="50" t="str">
        <f>IFERROR(VLOOKUP(F467,'Ciudad tablero'!A:B,2,0),0)</f>
        <v>MAICAO LA GUAJIRA</v>
      </c>
      <c r="K467" s="50">
        <f>IFERROR(VLOOKUP(J467,'Ciudad tablero'!B:C,2,0),0)</f>
        <v>44430000</v>
      </c>
      <c r="L467" s="50" t="str">
        <f>IFERROR(VLOOKUP(G467,'Ciudad tablero'!A:B,2,0),0)</f>
        <v>RIOHACHA LA GUAJIRA</v>
      </c>
      <c r="M467" s="50">
        <f>IFERROR(VLOOKUP(L467,'Ciudad tablero'!B:C,2,0),0)</f>
        <v>44001000</v>
      </c>
      <c r="N467" s="47" t="str">
        <f t="shared" si="7"/>
        <v>DISTRIBUIDOR EL SURTIDOR MAICAO</v>
      </c>
    </row>
    <row r="468" spans="1:14" hidden="1">
      <c r="A468" s="47" t="s">
        <v>2652</v>
      </c>
      <c r="B468" s="46" t="s">
        <v>2652</v>
      </c>
      <c r="C468" s="60" t="s">
        <v>2653</v>
      </c>
      <c r="D468" s="47" t="s">
        <v>1578</v>
      </c>
      <c r="E468" s="57" t="s">
        <v>2471</v>
      </c>
      <c r="F468" s="66" t="s">
        <v>392</v>
      </c>
      <c r="G468" s="66" t="s">
        <v>327</v>
      </c>
      <c r="I468" s="58" t="s">
        <v>2654</v>
      </c>
      <c r="J468" s="50" t="str">
        <f>IFERROR(VLOOKUP(F468,'Ciudad tablero'!A:B,2,0),0)</f>
        <v>PUERTO ASIS PUTUMAYO</v>
      </c>
      <c r="K468" s="50">
        <f>IFERROR(VLOOKUP(J468,'Ciudad tablero'!B:C,2,0),0)</f>
        <v>86568000</v>
      </c>
      <c r="L468" s="50" t="str">
        <f>IFERROR(VLOOKUP(G468,'Ciudad tablero'!A:B,2,0),0)</f>
        <v>MOCOA</v>
      </c>
      <c r="M468" s="50">
        <f>IFERROR(VLOOKUP(L468,'Ciudad tablero'!B:C,2,0),0)</f>
        <v>86001000</v>
      </c>
      <c r="N468" s="47" t="str">
        <f t="shared" si="7"/>
        <v>DISTRIBUIDORA HORMIGA AJ PUTUMAYO</v>
      </c>
    </row>
    <row r="469" spans="1:14" hidden="1">
      <c r="A469" s="47" t="s">
        <v>2655</v>
      </c>
      <c r="B469" s="46" t="s">
        <v>2655</v>
      </c>
      <c r="C469" s="60" t="s">
        <v>2656</v>
      </c>
      <c r="D469" s="47" t="s">
        <v>724</v>
      </c>
      <c r="E469" s="57" t="s">
        <v>321</v>
      </c>
      <c r="F469" s="66" t="s">
        <v>93</v>
      </c>
      <c r="G469" s="66" t="s">
        <v>321</v>
      </c>
      <c r="I469" s="58" t="s">
        <v>2657</v>
      </c>
      <c r="J469" s="50" t="str">
        <f>IFERROR(VLOOKUP(F469,'Ciudad tablero'!A:B,2,0),0)</f>
        <v>CALDAS ANTIOQUIA</v>
      </c>
      <c r="K469" s="50">
        <f>IFERROR(VLOOKUP(J469,'Ciudad tablero'!B:C,2,0),0)</f>
        <v>5129000</v>
      </c>
      <c r="L469" s="50" t="str">
        <f>IFERROR(VLOOKUP(G469,'Ciudad tablero'!A:B,2,0),0)</f>
        <v>MEDELLIN ANTIOQUIA</v>
      </c>
      <c r="M469" s="50">
        <f>IFERROR(VLOOKUP(L469,'Ciudad tablero'!B:C,2,0),0)</f>
        <v>5001000</v>
      </c>
      <c r="N469" s="47" t="str">
        <f t="shared" si="7"/>
        <v>DOLLARCITY CALDAS</v>
      </c>
    </row>
    <row r="470" spans="1:14" hidden="1">
      <c r="A470" s="47" t="s">
        <v>1484</v>
      </c>
      <c r="B470" s="46" t="s">
        <v>1484</v>
      </c>
      <c r="C470" s="60" t="s">
        <v>2658</v>
      </c>
      <c r="D470" s="47" t="s">
        <v>724</v>
      </c>
      <c r="E470" s="57" t="s">
        <v>321</v>
      </c>
      <c r="F470" s="66" t="s">
        <v>208</v>
      </c>
      <c r="G470" s="66" t="s">
        <v>321</v>
      </c>
      <c r="I470" s="58" t="s">
        <v>2659</v>
      </c>
      <c r="J470" s="50" t="str">
        <f>IFERROR(VLOOKUP(F470,'Ciudad tablero'!A:B,2,0),0)</f>
        <v>GIRARDOTA ANTIOQUIA</v>
      </c>
      <c r="K470" s="50">
        <f>IFERROR(VLOOKUP(J470,'Ciudad tablero'!B:C,2,0),0)</f>
        <v>5308000</v>
      </c>
      <c r="L470" s="50" t="str">
        <f>IFERROR(VLOOKUP(G470,'Ciudad tablero'!A:B,2,0),0)</f>
        <v>MEDELLIN ANTIOQUIA</v>
      </c>
      <c r="M470" s="50">
        <f>IFERROR(VLOOKUP(L470,'Ciudad tablero'!B:C,2,0),0)</f>
        <v>5001000</v>
      </c>
      <c r="N470" s="47" t="str">
        <f t="shared" si="7"/>
        <v>DRINKS DE COLOMBIA S.A.S</v>
      </c>
    </row>
    <row r="471" spans="1:14" hidden="1">
      <c r="A471" s="47" t="s">
        <v>2660</v>
      </c>
      <c r="B471" s="46" t="s">
        <v>2660</v>
      </c>
      <c r="C471" s="60" t="s">
        <v>2661</v>
      </c>
      <c r="D471" s="47" t="s">
        <v>724</v>
      </c>
      <c r="E471" s="57" t="s">
        <v>321</v>
      </c>
      <c r="F471" s="66" t="s">
        <v>93</v>
      </c>
      <c r="G471" s="66" t="s">
        <v>321</v>
      </c>
      <c r="I471" s="58" t="s">
        <v>2662</v>
      </c>
      <c r="J471" s="50" t="str">
        <f>IFERROR(VLOOKUP(F471,'Ciudad tablero'!A:B,2,0),0)</f>
        <v>CALDAS ANTIOQUIA</v>
      </c>
      <c r="K471" s="50">
        <f>IFERROR(VLOOKUP(J471,'Ciudad tablero'!B:C,2,0),0)</f>
        <v>5129000</v>
      </c>
      <c r="L471" s="50" t="str">
        <f>IFERROR(VLOOKUP(G471,'Ciudad tablero'!A:B,2,0),0)</f>
        <v>MEDELLIN ANTIOQUIA</v>
      </c>
      <c r="M471" s="50">
        <f>IFERROR(VLOOKUP(L471,'Ciudad tablero'!B:C,2,0),0)</f>
        <v>5001000</v>
      </c>
      <c r="N471" s="47" t="str">
        <f t="shared" si="7"/>
        <v>EGA KAT</v>
      </c>
    </row>
    <row r="472" spans="1:14" hidden="1">
      <c r="A472" s="47" t="s">
        <v>919</v>
      </c>
      <c r="B472" s="46" t="s">
        <v>919</v>
      </c>
      <c r="C472" s="60" t="s">
        <v>2663</v>
      </c>
      <c r="D472" s="47" t="s">
        <v>777</v>
      </c>
      <c r="E472" s="57" t="s">
        <v>779</v>
      </c>
      <c r="F472" s="66" t="s">
        <v>588</v>
      </c>
      <c r="G472" s="66" t="s">
        <v>71</v>
      </c>
      <c r="I472" s="58" t="s">
        <v>2664</v>
      </c>
      <c r="J472" s="50" t="str">
        <f>IFERROR(VLOOKUP(F472,'Ciudad tablero'!A:B,2,0),0)</f>
        <v>ZIPAQUIRA CUNDINAMARCA</v>
      </c>
      <c r="K472" s="50">
        <f>IFERROR(VLOOKUP(J472,'Ciudad tablero'!B:C,2,0),0)</f>
        <v>25899000</v>
      </c>
      <c r="L472" s="50" t="str">
        <f>IFERROR(VLOOKUP(G472,'Ciudad tablero'!A:B,2,0),0)</f>
        <v>BOGOTA BOGOTA D. C.</v>
      </c>
      <c r="M472" s="50">
        <f>IFERROR(VLOOKUP(L472,'Ciudad tablero'!B:C,2,0),0)</f>
        <v>11001000</v>
      </c>
      <c r="N472" s="47" t="str">
        <f t="shared" si="7"/>
        <v>EL RECREO ZIPAQUIRA</v>
      </c>
    </row>
    <row r="473" spans="1:14" hidden="1">
      <c r="A473" s="47" t="s">
        <v>1254</v>
      </c>
      <c r="B473" s="46" t="s">
        <v>1254</v>
      </c>
      <c r="C473" s="60" t="s">
        <v>2665</v>
      </c>
      <c r="D473" s="47" t="s">
        <v>1057</v>
      </c>
      <c r="E473" s="57" t="s">
        <v>1053</v>
      </c>
      <c r="F473" s="66" t="s">
        <v>312</v>
      </c>
      <c r="G473" s="66" t="s">
        <v>422</v>
      </c>
      <c r="I473" s="58" t="s">
        <v>2666</v>
      </c>
      <c r="J473" s="50" t="str">
        <f>IFERROR(VLOOKUP(F473,'Ciudad tablero'!A:B,2,0),0)</f>
        <v>MAICAO LA GUAJIRA</v>
      </c>
      <c r="K473" s="50">
        <f>IFERROR(VLOOKUP(J473,'Ciudad tablero'!B:C,2,0),0)</f>
        <v>44430000</v>
      </c>
      <c r="L473" s="50" t="str">
        <f>IFERROR(VLOOKUP(G473,'Ciudad tablero'!A:B,2,0),0)</f>
        <v>RIOHACHA LA GUAJIRA</v>
      </c>
      <c r="M473" s="50">
        <f>IFERROR(VLOOKUP(L473,'Ciudad tablero'!B:C,2,0),0)</f>
        <v>44001000</v>
      </c>
      <c r="N473" s="47" t="str">
        <f t="shared" si="7"/>
        <v>EL SURTIDOR MAICAO S.A</v>
      </c>
    </row>
    <row r="474" spans="1:14" hidden="1">
      <c r="A474" s="47" t="s">
        <v>2667</v>
      </c>
      <c r="B474" s="46" t="s">
        <v>2667</v>
      </c>
      <c r="C474" s="60" t="s">
        <v>2668</v>
      </c>
      <c r="D474" s="47" t="s">
        <v>777</v>
      </c>
      <c r="E474" s="57" t="s">
        <v>798</v>
      </c>
      <c r="F474" s="66" t="s">
        <v>194</v>
      </c>
      <c r="G474" s="66" t="s">
        <v>71</v>
      </c>
      <c r="I474" s="58" t="s">
        <v>2669</v>
      </c>
      <c r="J474" s="50" t="str">
        <f>IFERROR(VLOOKUP(F474,'Ciudad tablero'!A:B,2,0),0)</f>
        <v>FUNZA CUNDINAMARCA</v>
      </c>
      <c r="K474" s="50">
        <f>IFERROR(VLOOKUP(J474,'Ciudad tablero'!B:C,2,0),0)</f>
        <v>25286000</v>
      </c>
      <c r="L474" s="50" t="str">
        <f>IFERROR(VLOOKUP(G474,'Ciudad tablero'!A:B,2,0),0)</f>
        <v>BOGOTA BOGOTA D. C.</v>
      </c>
      <c r="M474" s="50">
        <f>IFERROR(VLOOKUP(L474,'Ciudad tablero'!B:C,2,0),0)</f>
        <v>11001000</v>
      </c>
      <c r="N474" s="47" t="str">
        <f t="shared" si="7"/>
        <v>EMERGENT COLD LATAM</v>
      </c>
    </row>
    <row r="475" spans="1:14" hidden="1">
      <c r="A475" s="47" t="s">
        <v>1492</v>
      </c>
      <c r="B475" s="46" t="s">
        <v>1492</v>
      </c>
      <c r="C475" s="60" t="s">
        <v>2670</v>
      </c>
      <c r="D475" s="47" t="s">
        <v>777</v>
      </c>
      <c r="E475" s="57" t="s">
        <v>269</v>
      </c>
      <c r="F475" s="66" t="s">
        <v>269</v>
      </c>
      <c r="G475" s="66" t="s">
        <v>71</v>
      </c>
      <c r="I475" s="58" t="s">
        <v>2671</v>
      </c>
      <c r="J475" s="50" t="str">
        <f>IFERROR(VLOOKUP(F475,'Ciudad tablero'!A:B,2,0),0)</f>
        <v>LA DORADA CALDAS</v>
      </c>
      <c r="K475" s="50">
        <f>IFERROR(VLOOKUP(J475,'Ciudad tablero'!B:C,2,0),0)</f>
        <v>17380000</v>
      </c>
      <c r="L475" s="50" t="str">
        <f>IFERROR(VLOOKUP(G475,'Ciudad tablero'!A:B,2,0),0)</f>
        <v>BOGOTA BOGOTA D. C.</v>
      </c>
      <c r="M475" s="50">
        <f>IFERROR(VLOOKUP(L475,'Ciudad tablero'!B:C,2,0),0)</f>
        <v>11001000</v>
      </c>
      <c r="N475" s="47" t="str">
        <f t="shared" si="7"/>
        <v>ESTACION FERREA LA DORADA</v>
      </c>
    </row>
    <row r="476" spans="1:14" hidden="1">
      <c r="A476" s="47" t="s">
        <v>2672</v>
      </c>
      <c r="B476" s="46" t="s">
        <v>2672</v>
      </c>
      <c r="C476" s="60" t="s">
        <v>2673</v>
      </c>
      <c r="D476" s="47" t="s">
        <v>777</v>
      </c>
      <c r="E476" s="57" t="s">
        <v>798</v>
      </c>
      <c r="F476" s="66" t="s">
        <v>197</v>
      </c>
      <c r="G476" s="66" t="s">
        <v>71</v>
      </c>
      <c r="I476" s="58" t="s">
        <v>2674</v>
      </c>
      <c r="J476" s="50" t="str">
        <f>IFERROR(VLOOKUP(F476,'Ciudad tablero'!A:B,2,0),0)</f>
        <v>GACHANCIPA CUNDINAMARCA</v>
      </c>
      <c r="K476" s="50">
        <f>IFERROR(VLOOKUP(J476,'Ciudad tablero'!B:C,2,0),0)</f>
        <v>25295000</v>
      </c>
      <c r="L476" s="50" t="str">
        <f>IFERROR(VLOOKUP(G476,'Ciudad tablero'!A:B,2,0),0)</f>
        <v>BOGOTA BOGOTA D. C.</v>
      </c>
      <c r="M476" s="50">
        <f>IFERROR(VLOOKUP(L476,'Ciudad tablero'!B:C,2,0),0)</f>
        <v>11001000</v>
      </c>
      <c r="N476" s="47" t="str">
        <f t="shared" si="7"/>
        <v>EXENNTA GACHANCIPA</v>
      </c>
    </row>
    <row r="477" spans="1:14" hidden="1">
      <c r="A477" s="47" t="s">
        <v>1504</v>
      </c>
      <c r="B477" s="46" t="s">
        <v>1504</v>
      </c>
      <c r="C477" s="60" t="s">
        <v>2675</v>
      </c>
      <c r="D477" s="47" t="s">
        <v>1578</v>
      </c>
      <c r="E477" s="57" t="s">
        <v>95</v>
      </c>
      <c r="F477" s="66" t="s">
        <v>313</v>
      </c>
      <c r="G477" s="66" t="s">
        <v>63</v>
      </c>
      <c r="I477" s="58" t="s">
        <v>2676</v>
      </c>
      <c r="J477" s="50" t="str">
        <f>IFERROR(VLOOKUP(F477,'Ciudad tablero'!A:B,2,0),0)</f>
        <v>MALAMBO ATLANTICO</v>
      </c>
      <c r="K477" s="50">
        <f>IFERROR(VLOOKUP(J477,'Ciudad tablero'!B:C,2,0),0)</f>
        <v>8433000</v>
      </c>
      <c r="L477" s="50" t="str">
        <f>IFERROR(VLOOKUP(G477,'Ciudad tablero'!A:B,2,0),0)</f>
        <v>BARRANQUILLA ATLANTICO</v>
      </c>
      <c r="M477" s="50">
        <f>IFERROR(VLOOKUP(L477,'Ciudad tablero'!B:C,2,0),0)</f>
        <v>8001000</v>
      </c>
      <c r="N477" s="47" t="str">
        <f t="shared" si="7"/>
        <v>EXITO MALAMBO</v>
      </c>
    </row>
    <row r="478" spans="1:14" hidden="1">
      <c r="A478" s="47" t="s">
        <v>2677</v>
      </c>
      <c r="B478" s="46" t="s">
        <v>2677</v>
      </c>
      <c r="C478" s="60" t="s">
        <v>2678</v>
      </c>
      <c r="D478" s="47" t="s">
        <v>777</v>
      </c>
      <c r="E478" s="57" t="s">
        <v>779</v>
      </c>
      <c r="F478" s="66" t="s">
        <v>588</v>
      </c>
      <c r="G478" s="66" t="s">
        <v>71</v>
      </c>
      <c r="I478" s="58" t="s">
        <v>2679</v>
      </c>
      <c r="J478" s="50" t="str">
        <f>IFERROR(VLOOKUP(F478,'Ciudad tablero'!A:B,2,0),0)</f>
        <v>ZIPAQUIRA CUNDINAMARCA</v>
      </c>
      <c r="K478" s="50">
        <f>IFERROR(VLOOKUP(J478,'Ciudad tablero'!B:C,2,0),0)</f>
        <v>25899000</v>
      </c>
      <c r="L478" s="50" t="str">
        <f>IFERROR(VLOOKUP(G478,'Ciudad tablero'!A:B,2,0),0)</f>
        <v>BOGOTA BOGOTA D. C.</v>
      </c>
      <c r="M478" s="50">
        <f>IFERROR(VLOOKUP(L478,'Ciudad tablero'!B:C,2,0),0)</f>
        <v>11001000</v>
      </c>
      <c r="N478" s="47" t="str">
        <f t="shared" si="7"/>
        <v>FINCA EL RECREO</v>
      </c>
    </row>
    <row r="479" spans="1:14" hidden="1">
      <c r="A479" s="47" t="s">
        <v>2680</v>
      </c>
      <c r="B479" s="46" t="s">
        <v>2680</v>
      </c>
      <c r="C479" s="60" t="s">
        <v>2681</v>
      </c>
      <c r="D479" s="47" t="s">
        <v>1057</v>
      </c>
      <c r="F479" s="66" t="s">
        <v>66</v>
      </c>
      <c r="G479" s="66" t="s">
        <v>554</v>
      </c>
      <c r="I479" s="58" t="s">
        <v>2682</v>
      </c>
      <c r="J479" s="50" t="str">
        <f>IFERROR(VLOOKUP(F479,'Ciudad tablero'!A:B,2,0),0)</f>
        <v>BECERRIL CESAR</v>
      </c>
      <c r="K479" s="50">
        <f>IFERROR(VLOOKUP(J479,'Ciudad tablero'!B:C,2,0),0)</f>
        <v>20045000</v>
      </c>
      <c r="L479" s="50" t="str">
        <f>IFERROR(VLOOKUP(G479,'Ciudad tablero'!A:B,2,0),0)</f>
        <v>VALLEDUPAR CESAR</v>
      </c>
      <c r="M479" s="50">
        <f>IFERROR(VLOOKUP(L479,'Ciudad tablero'!B:C,2,0),0)</f>
        <v>20001000</v>
      </c>
      <c r="N479" s="47" t="str">
        <f t="shared" si="7"/>
        <v>FINCA INGREDION - BECERRIL CESAR</v>
      </c>
    </row>
    <row r="480" spans="1:14" hidden="1">
      <c r="A480" s="47" t="s">
        <v>2683</v>
      </c>
      <c r="B480" s="46" t="s">
        <v>2683</v>
      </c>
      <c r="C480" s="60" t="s">
        <v>2684</v>
      </c>
      <c r="D480" s="47" t="s">
        <v>1582</v>
      </c>
      <c r="E480" s="57" t="s">
        <v>885</v>
      </c>
      <c r="F480" s="66" t="s">
        <v>209</v>
      </c>
      <c r="G480" s="66" t="s">
        <v>78</v>
      </c>
      <c r="I480" s="58" t="s">
        <v>2685</v>
      </c>
      <c r="J480" s="50" t="str">
        <f>IFERROR(VLOOKUP(F480,'Ciudad tablero'!A:B,2,0),0)</f>
        <v>GIRON SANTANDER</v>
      </c>
      <c r="K480" s="50">
        <f>IFERROR(VLOOKUP(J480,'Ciudad tablero'!B:C,2,0),0)</f>
        <v>68307000</v>
      </c>
      <c r="L480" s="50" t="str">
        <f>IFERROR(VLOOKUP(G480,'Ciudad tablero'!A:B,2,0),0)</f>
        <v>BUCARAMANGA SANTANDER</v>
      </c>
      <c r="M480" s="50">
        <f>IFERROR(VLOOKUP(L480,'Ciudad tablero'!B:C,2,0),0)</f>
        <v>68001000</v>
      </c>
      <c r="N480" s="47" t="str">
        <f t="shared" si="7"/>
        <v>FINCA S.A GIRON</v>
      </c>
    </row>
    <row r="481" spans="1:14" hidden="1">
      <c r="A481" s="47" t="s">
        <v>1163</v>
      </c>
      <c r="B481" s="46" t="s">
        <v>1163</v>
      </c>
      <c r="C481" s="60" t="s">
        <v>2686</v>
      </c>
      <c r="D481" s="47" t="s">
        <v>777</v>
      </c>
      <c r="E481" s="57" t="s">
        <v>798</v>
      </c>
      <c r="F481" s="66" t="s">
        <v>336</v>
      </c>
      <c r="G481" s="66" t="s">
        <v>71</v>
      </c>
      <c r="I481" s="58" t="s">
        <v>2687</v>
      </c>
      <c r="J481" s="50" t="str">
        <f>IFERROR(VLOOKUP(F481,'Ciudad tablero'!A:B,2,0),0)</f>
        <v>MOSQUERA CUNDINAMARCA</v>
      </c>
      <c r="K481" s="50">
        <f>IFERROR(VLOOKUP(J481,'Ciudad tablero'!B:C,2,0),0)</f>
        <v>25473000</v>
      </c>
      <c r="L481" s="50" t="str">
        <f>IFERROR(VLOOKUP(G481,'Ciudad tablero'!A:B,2,0),0)</f>
        <v>BOGOTA BOGOTA D. C.</v>
      </c>
      <c r="M481" s="50">
        <f>IFERROR(VLOOKUP(L481,'Ciudad tablero'!B:C,2,0),0)</f>
        <v>11001000</v>
      </c>
      <c r="N481" s="47" t="str">
        <f t="shared" si="7"/>
        <v>FINCA S.A MOSQUERA</v>
      </c>
    </row>
    <row r="482" spans="1:14" hidden="1">
      <c r="A482" s="47" t="s">
        <v>2688</v>
      </c>
      <c r="B482" s="46" t="s">
        <v>2688</v>
      </c>
      <c r="C482" s="60" t="s">
        <v>2689</v>
      </c>
      <c r="D482" s="47" t="s">
        <v>1582</v>
      </c>
      <c r="E482" s="57" t="s">
        <v>885</v>
      </c>
      <c r="F482" s="66" t="s">
        <v>78</v>
      </c>
      <c r="G482" s="66" t="s">
        <v>78</v>
      </c>
      <c r="I482" s="58" t="s">
        <v>2690</v>
      </c>
      <c r="J482" s="50" t="str">
        <f>IFERROR(VLOOKUP(F482,'Ciudad tablero'!A:B,2,0),0)</f>
        <v>BUCARAMANGA SANTANDER</v>
      </c>
      <c r="K482" s="50">
        <f>IFERROR(VLOOKUP(J482,'Ciudad tablero'!B:C,2,0),0)</f>
        <v>68001000</v>
      </c>
      <c r="L482" s="50" t="str">
        <f>IFERROR(VLOOKUP(G482,'Ciudad tablero'!A:B,2,0),0)</f>
        <v>BUCARAMANGA SANTANDER</v>
      </c>
      <c r="M482" s="50">
        <f>IFERROR(VLOOKUP(L482,'Ciudad tablero'!B:C,2,0),0)</f>
        <v>68001000</v>
      </c>
      <c r="N482" s="47" t="str">
        <f t="shared" si="7"/>
        <v>FINCA SA BUCARAMANGA</v>
      </c>
    </row>
    <row r="483" spans="1:14" hidden="1">
      <c r="A483" s="47" t="s">
        <v>2691</v>
      </c>
      <c r="B483" s="46" t="s">
        <v>2691</v>
      </c>
      <c r="C483" s="60" t="s">
        <v>2692</v>
      </c>
      <c r="D483" s="47" t="s">
        <v>724</v>
      </c>
      <c r="E483" s="57" t="s">
        <v>321</v>
      </c>
      <c r="F483" s="66" t="s">
        <v>272</v>
      </c>
      <c r="G483" s="66" t="s">
        <v>321</v>
      </c>
      <c r="I483" s="58" t="s">
        <v>2693</v>
      </c>
      <c r="J483" s="50" t="str">
        <f>IFERROR(VLOOKUP(F483,'Ciudad tablero'!A:B,2,0),0)</f>
        <v>LA ESTRELLA LA ESTRELLA ANTIOQUIA</v>
      </c>
      <c r="K483" s="50">
        <f>IFERROR(VLOOKUP(J483,'Ciudad tablero'!B:C,2,0),0)</f>
        <v>5380000</v>
      </c>
      <c r="L483" s="50" t="str">
        <f>IFERROR(VLOOKUP(G483,'Ciudad tablero'!A:B,2,0),0)</f>
        <v>MEDELLIN ANTIOQUIA</v>
      </c>
      <c r="M483" s="50">
        <f>IFERROR(VLOOKUP(L483,'Ciudad tablero'!B:C,2,0),0)</f>
        <v>5001000</v>
      </c>
      <c r="N483" s="47" t="str">
        <f t="shared" si="7"/>
        <v>FLETEX MEDELLIN</v>
      </c>
    </row>
    <row r="484" spans="1:14" hidden="1">
      <c r="A484" s="47" t="s">
        <v>2694</v>
      </c>
      <c r="B484" s="46" t="s">
        <v>2694</v>
      </c>
      <c r="C484" s="60" t="s">
        <v>2695</v>
      </c>
      <c r="D484" s="47" t="s">
        <v>777</v>
      </c>
      <c r="E484" s="57" t="s">
        <v>340</v>
      </c>
      <c r="F484" s="66" t="s">
        <v>340</v>
      </c>
      <c r="G484" s="66" t="s">
        <v>340</v>
      </c>
      <c r="I484" s="58" t="s">
        <v>2696</v>
      </c>
      <c r="J484" s="50" t="str">
        <f>IFERROR(VLOOKUP(F484,'Ciudad tablero'!A:B,2,0),0)</f>
        <v>NEIVA HUILA</v>
      </c>
      <c r="K484" s="50">
        <f>IFERROR(VLOOKUP(J484,'Ciudad tablero'!B:C,2,0),0)</f>
        <v>41001000</v>
      </c>
      <c r="L484" s="50" t="str">
        <f>IFERROR(VLOOKUP(G484,'Ciudad tablero'!A:B,2,0),0)</f>
        <v>NEIVA HUILA</v>
      </c>
      <c r="M484" s="50">
        <f>IFERROR(VLOOKUP(L484,'Ciudad tablero'!B:C,2,0),0)</f>
        <v>41001000</v>
      </c>
      <c r="N484" s="47" t="str">
        <f t="shared" si="7"/>
        <v>FOOD AND DRINKS NEIVA</v>
      </c>
    </row>
    <row r="485" spans="1:14" hidden="1">
      <c r="A485" s="47" t="s">
        <v>2697</v>
      </c>
      <c r="B485" s="46" t="s">
        <v>2697</v>
      </c>
      <c r="C485" s="60" t="s">
        <v>2698</v>
      </c>
      <c r="D485" s="47" t="s">
        <v>724</v>
      </c>
      <c r="E485" s="57" t="s">
        <v>2057</v>
      </c>
      <c r="F485" s="66" t="s">
        <v>410</v>
      </c>
      <c r="G485" s="66" t="s">
        <v>321</v>
      </c>
      <c r="I485" s="58" t="s">
        <v>2699</v>
      </c>
      <c r="J485" s="50" t="str">
        <f>IFERROR(VLOOKUP(F485,'Ciudad tablero'!A:B,2,0),0)</f>
        <v>QUIBDO CHOCO</v>
      </c>
      <c r="K485" s="50">
        <f>IFERROR(VLOOKUP(J485,'Ciudad tablero'!B:C,2,0),0)</f>
        <v>27001000</v>
      </c>
      <c r="L485" s="50" t="str">
        <f>IFERROR(VLOOKUP(G485,'Ciudad tablero'!A:B,2,0),0)</f>
        <v>MEDELLIN ANTIOQUIA</v>
      </c>
      <c r="M485" s="50">
        <f>IFERROR(VLOOKUP(L485,'Ciudad tablero'!B:C,2,0),0)</f>
        <v>5001000</v>
      </c>
      <c r="N485" s="47" t="str">
        <f t="shared" si="7"/>
        <v>GOBERNACION DE QUIBDO</v>
      </c>
    </row>
    <row r="486" spans="1:14" hidden="1">
      <c r="A486" s="47" t="s">
        <v>1167</v>
      </c>
      <c r="B486" s="46" t="s">
        <v>1167</v>
      </c>
      <c r="C486" s="60" t="s">
        <v>2700</v>
      </c>
      <c r="D486" s="47" t="s">
        <v>1578</v>
      </c>
      <c r="E486" s="57" t="s">
        <v>371</v>
      </c>
      <c r="F486" s="66" t="s">
        <v>371</v>
      </c>
      <c r="G486" s="66" t="s">
        <v>371</v>
      </c>
      <c r="I486" s="58" t="s">
        <v>2701</v>
      </c>
      <c r="J486" s="50" t="str">
        <f>IFERROR(VLOOKUP(F486,'Ciudad tablero'!A:B,2,0),0)</f>
        <v>PEREIRA RISARALDA</v>
      </c>
      <c r="K486" s="50">
        <f>IFERROR(VLOOKUP(J486,'Ciudad tablero'!B:C,2,0),0)</f>
        <v>66001000</v>
      </c>
      <c r="L486" s="50" t="str">
        <f>IFERROR(VLOOKUP(G486,'Ciudad tablero'!A:B,2,0),0)</f>
        <v>PEREIRA RISARALDA</v>
      </c>
      <c r="M486" s="50">
        <f>IFERROR(VLOOKUP(L486,'Ciudad tablero'!B:C,2,0),0)</f>
        <v>66001000</v>
      </c>
      <c r="N486" s="47" t="str">
        <f t="shared" si="7"/>
        <v>GYJ FERRETERIAS SA - PEREIRA</v>
      </c>
    </row>
    <row r="487" spans="1:14" hidden="1">
      <c r="A487" s="47" t="s">
        <v>2702</v>
      </c>
      <c r="B487" s="46" t="s">
        <v>2702</v>
      </c>
      <c r="C487" s="60" t="s">
        <v>2703</v>
      </c>
      <c r="D487" s="47" t="s">
        <v>1578</v>
      </c>
      <c r="E487" s="57" t="s">
        <v>49</v>
      </c>
      <c r="F487" s="66" t="s">
        <v>49</v>
      </c>
      <c r="G487" s="66" t="s">
        <v>371</v>
      </c>
      <c r="I487" s="58" t="s">
        <v>2704</v>
      </c>
      <c r="J487" s="50" t="str">
        <f>IFERROR(VLOOKUP(F487,'Ciudad tablero'!A:B,2,0),0)</f>
        <v>ARMENIA QUINDIO</v>
      </c>
      <c r="K487" s="50">
        <f>IFERROR(VLOOKUP(J487,'Ciudad tablero'!B:C,2,0),0)</f>
        <v>63001000</v>
      </c>
      <c r="L487" s="50" t="str">
        <f>IFERROR(VLOOKUP(G487,'Ciudad tablero'!A:B,2,0),0)</f>
        <v>PEREIRA RISARALDA</v>
      </c>
      <c r="M487" s="50">
        <f>IFERROR(VLOOKUP(L487,'Ciudad tablero'!B:C,2,0),0)</f>
        <v>66001000</v>
      </c>
      <c r="N487" s="47" t="str">
        <f t="shared" si="7"/>
        <v>HIERROS DE OCCIDENTE - ARMENIA</v>
      </c>
    </row>
    <row r="488" spans="1:14" hidden="1">
      <c r="A488" s="47" t="s">
        <v>1043</v>
      </c>
      <c r="B488" s="46" t="s">
        <v>1043</v>
      </c>
      <c r="C488" s="60" t="s">
        <v>2705</v>
      </c>
      <c r="D488" s="47" t="s">
        <v>724</v>
      </c>
      <c r="E488" s="57" t="s">
        <v>321</v>
      </c>
      <c r="F488" s="66" t="s">
        <v>321</v>
      </c>
      <c r="G488" s="66" t="s">
        <v>321</v>
      </c>
      <c r="I488" s="58" t="s">
        <v>2706</v>
      </c>
      <c r="J488" s="50" t="str">
        <f>IFERROR(VLOOKUP(F488,'Ciudad tablero'!A:B,2,0),0)</f>
        <v>MEDELLIN ANTIOQUIA</v>
      </c>
      <c r="K488" s="50">
        <f>IFERROR(VLOOKUP(J488,'Ciudad tablero'!B:C,2,0),0)</f>
        <v>5001000</v>
      </c>
      <c r="L488" s="50" t="str">
        <f>IFERROR(VLOOKUP(G488,'Ciudad tablero'!A:B,2,0),0)</f>
        <v>MEDELLIN ANTIOQUIA</v>
      </c>
      <c r="M488" s="50">
        <f>IFERROR(VLOOKUP(L488,'Ciudad tablero'!B:C,2,0),0)</f>
        <v>5001000</v>
      </c>
      <c r="N488" s="47" t="str">
        <f t="shared" si="7"/>
        <v>HOLASA MEDELLIN</v>
      </c>
    </row>
    <row r="489" spans="1:14" hidden="1">
      <c r="A489" s="47" t="s">
        <v>2707</v>
      </c>
      <c r="B489" s="46" t="s">
        <v>2707</v>
      </c>
      <c r="C489" s="60" t="s">
        <v>2708</v>
      </c>
      <c r="D489" s="47" t="s">
        <v>1582</v>
      </c>
      <c r="E489" s="57" t="s">
        <v>885</v>
      </c>
      <c r="F489" s="66" t="s">
        <v>374</v>
      </c>
      <c r="G489" s="66" t="s">
        <v>78</v>
      </c>
      <c r="I489" s="58" t="s">
        <v>2709</v>
      </c>
      <c r="J489" s="50" t="str">
        <f>IFERROR(VLOOKUP(F489,'Ciudad tablero'!A:B,2,0),0)</f>
        <v>PIEDECUESTA SANTANDER</v>
      </c>
      <c r="K489" s="50">
        <f>IFERROR(VLOOKUP(J489,'Ciudad tablero'!B:C,2,0),0)</f>
        <v>68547000</v>
      </c>
      <c r="L489" s="50" t="str">
        <f>IFERROR(VLOOKUP(G489,'Ciudad tablero'!A:B,2,0),0)</f>
        <v>BUCARAMANGA SANTANDER</v>
      </c>
      <c r="M489" s="50">
        <f>IFERROR(VLOOKUP(L489,'Ciudad tablero'!B:C,2,0),0)</f>
        <v>68001000</v>
      </c>
      <c r="N489" s="47" t="str">
        <f t="shared" si="7"/>
        <v>HOTEL EL MOLINO PIEDECUESTA</v>
      </c>
    </row>
    <row r="490" spans="1:14" hidden="1">
      <c r="A490" s="47" t="s">
        <v>2710</v>
      </c>
      <c r="B490" s="46" t="s">
        <v>2710</v>
      </c>
      <c r="C490" s="60" t="s">
        <v>2711</v>
      </c>
      <c r="D490" s="47" t="s">
        <v>1582</v>
      </c>
      <c r="E490" s="57" t="s">
        <v>2712</v>
      </c>
      <c r="F490" s="66" t="s">
        <v>61</v>
      </c>
      <c r="G490" s="66" t="s">
        <v>78</v>
      </c>
      <c r="I490" s="58" t="s">
        <v>2713</v>
      </c>
      <c r="J490" s="50" t="str">
        <f>IFERROR(VLOOKUP(F490,'Ciudad tablero'!A:B,2,0),0)</f>
        <v>BARRANCABERMEJA SANTANDER</v>
      </c>
      <c r="K490" s="50">
        <f>IFERROR(VLOOKUP(J490,'Ciudad tablero'!B:C,2,0),0)</f>
        <v>68081000</v>
      </c>
      <c r="L490" s="50" t="str">
        <f>IFERROR(VLOOKUP(G490,'Ciudad tablero'!A:B,2,0),0)</f>
        <v>BUCARAMANGA SANTANDER</v>
      </c>
      <c r="M490" s="50">
        <f>IFERROR(VLOOKUP(L490,'Ciudad tablero'!B:C,2,0),0)</f>
        <v>68001000</v>
      </c>
      <c r="N490" s="47" t="str">
        <f t="shared" si="7"/>
        <v>HOTEL OLGA LUCIA DC</v>
      </c>
    </row>
    <row r="491" spans="1:14" hidden="1">
      <c r="A491" s="47" t="s">
        <v>2714</v>
      </c>
      <c r="B491" s="46" t="s">
        <v>2714</v>
      </c>
      <c r="C491" s="60" t="s">
        <v>2715</v>
      </c>
      <c r="D491" s="47" t="s">
        <v>1582</v>
      </c>
      <c r="E491" s="57" t="s">
        <v>143</v>
      </c>
      <c r="F491" s="66" t="s">
        <v>143</v>
      </c>
      <c r="G491" s="66" t="s">
        <v>144</v>
      </c>
      <c r="I491" s="58" t="s">
        <v>2716</v>
      </c>
      <c r="J491" s="50" t="str">
        <f>IFERROR(VLOOKUP(F491,'Ciudad tablero'!A:B,2,0),0)</f>
        <v>CUCUTA NORTE DE SANTANDER</v>
      </c>
      <c r="K491" s="50">
        <f>IFERROR(VLOOKUP(J491,'Ciudad tablero'!B:C,2,0),0)</f>
        <v>54001000</v>
      </c>
      <c r="L491" s="50" t="str">
        <f>IFERROR(VLOOKUP(G491,'Ciudad tablero'!A:B,2,0),0)</f>
        <v>CÚCUTA</v>
      </c>
      <c r="M491" s="50">
        <f>IFERROR(VLOOKUP(L491,'Ciudad tablero'!B:C,2,0),0)</f>
        <v>54001000</v>
      </c>
      <c r="N491" s="47" t="str">
        <f t="shared" si="7"/>
        <v>INDUCOKE B&amp;M S.A.S</v>
      </c>
    </row>
    <row r="492" spans="1:14" hidden="1">
      <c r="A492" s="47" t="s">
        <v>1318</v>
      </c>
      <c r="B492" s="46" t="s">
        <v>1318</v>
      </c>
      <c r="C492" s="60" t="s">
        <v>2717</v>
      </c>
      <c r="D492" s="47" t="s">
        <v>724</v>
      </c>
      <c r="E492" s="57" t="s">
        <v>321</v>
      </c>
      <c r="F492" s="66" t="s">
        <v>93</v>
      </c>
      <c r="G492" s="66" t="s">
        <v>321</v>
      </c>
      <c r="I492" s="58" t="s">
        <v>2718</v>
      </c>
      <c r="J492" s="50" t="str">
        <f>IFERROR(VLOOKUP(F492,'Ciudad tablero'!A:B,2,0),0)</f>
        <v>CALDAS ANTIOQUIA</v>
      </c>
      <c r="K492" s="50">
        <f>IFERROR(VLOOKUP(J492,'Ciudad tablero'!B:C,2,0),0)</f>
        <v>5129000</v>
      </c>
      <c r="L492" s="50" t="str">
        <f>IFERROR(VLOOKUP(G492,'Ciudad tablero'!A:B,2,0),0)</f>
        <v>MEDELLIN ANTIOQUIA</v>
      </c>
      <c r="M492" s="50">
        <f>IFERROR(VLOOKUP(L492,'Ciudad tablero'!B:C,2,0),0)</f>
        <v>5001000</v>
      </c>
      <c r="N492" s="47" t="str">
        <f t="shared" si="7"/>
        <v>INDUSTRIAS PLASTICAS ATH CALDAS</v>
      </c>
    </row>
    <row r="493" spans="1:14" hidden="1">
      <c r="A493" s="47" t="s">
        <v>2719</v>
      </c>
      <c r="B493" s="46" t="s">
        <v>2719</v>
      </c>
      <c r="C493" s="60" t="s">
        <v>2720</v>
      </c>
      <c r="D493" s="47" t="s">
        <v>1578</v>
      </c>
      <c r="E493" s="57" t="s">
        <v>1579</v>
      </c>
      <c r="F493" s="66" t="s">
        <v>98</v>
      </c>
      <c r="G493" s="66" t="s">
        <v>95</v>
      </c>
      <c r="I493" s="58" t="s">
        <v>2721</v>
      </c>
      <c r="J493" s="50" t="str">
        <f>IFERROR(VLOOKUP(F493,'Ciudad tablero'!A:B,2,0),0)</f>
        <v>CALOTO CAUCA</v>
      </c>
      <c r="K493" s="50">
        <f>IFERROR(VLOOKUP(J493,'Ciudad tablero'!B:C,2,0),0)</f>
        <v>19142000</v>
      </c>
      <c r="L493" s="50" t="str">
        <f>IFERROR(VLOOKUP(G493,'Ciudad tablero'!A:B,2,0),0)</f>
        <v>CALI VALLE DEL CAUCA</v>
      </c>
      <c r="M493" s="50">
        <f>IFERROR(VLOOKUP(L493,'Ciudad tablero'!B:C,2,0),0)</f>
        <v>76001000</v>
      </c>
      <c r="N493" s="47" t="str">
        <f t="shared" si="7"/>
        <v>INGENIO LA CABAÑA</v>
      </c>
    </row>
    <row r="494" spans="1:14" hidden="1">
      <c r="A494" s="47" t="s">
        <v>2722</v>
      </c>
      <c r="B494" s="46" t="s">
        <v>2722</v>
      </c>
      <c r="C494" s="60" t="s">
        <v>2723</v>
      </c>
      <c r="D494" s="47" t="s">
        <v>1578</v>
      </c>
      <c r="E494" s="57" t="s">
        <v>1579</v>
      </c>
      <c r="F494" s="66" t="s">
        <v>165</v>
      </c>
      <c r="G494" s="66" t="s">
        <v>95</v>
      </c>
      <c r="I494" s="58" t="s">
        <v>2724</v>
      </c>
      <c r="J494" s="50" t="str">
        <f>IFERROR(VLOOKUP(F494,'Ciudad tablero'!A:B,2,0),0)</f>
        <v>EL CERRITO VALLE DEL CAUCA</v>
      </c>
      <c r="K494" s="50">
        <f>IFERROR(VLOOKUP(J494,'Ciudad tablero'!B:C,2,0),0)</f>
        <v>76248000</v>
      </c>
      <c r="L494" s="50" t="str">
        <f>IFERROR(VLOOKUP(G494,'Ciudad tablero'!A:B,2,0),0)</f>
        <v>CALI VALLE DEL CAUCA</v>
      </c>
      <c r="M494" s="50">
        <f>IFERROR(VLOOKUP(L494,'Ciudad tablero'!B:C,2,0),0)</f>
        <v>76001000</v>
      </c>
      <c r="N494" s="47" t="str">
        <f t="shared" si="7"/>
        <v>INGENIO MANUELITA</v>
      </c>
    </row>
    <row r="495" spans="1:14" hidden="1">
      <c r="A495" s="47" t="s">
        <v>1540</v>
      </c>
      <c r="B495" s="46" t="s">
        <v>1540</v>
      </c>
      <c r="C495" s="60" t="s">
        <v>2725</v>
      </c>
      <c r="D495" s="47" t="s">
        <v>1578</v>
      </c>
      <c r="E495" s="57" t="s">
        <v>1579</v>
      </c>
      <c r="F495" s="66" t="s">
        <v>101</v>
      </c>
      <c r="G495" s="66" t="s">
        <v>95</v>
      </c>
      <c r="I495" s="58" t="s">
        <v>2726</v>
      </c>
      <c r="J495" s="50" t="str">
        <f>IFERROR(VLOOKUP(F495,'Ciudad tablero'!A:B,2,0),0)</f>
        <v>CANDELARIA VALLE DEL CAUCA</v>
      </c>
      <c r="K495" s="50">
        <f>IFERROR(VLOOKUP(J495,'Ciudad tablero'!B:C,2,0),0)</f>
        <v>76130000</v>
      </c>
      <c r="L495" s="50" t="str">
        <f>IFERROR(VLOOKUP(G495,'Ciudad tablero'!A:B,2,0),0)</f>
        <v>CALI VALLE DEL CAUCA</v>
      </c>
      <c r="M495" s="50">
        <f>IFERROR(VLOOKUP(L495,'Ciudad tablero'!B:C,2,0),0)</f>
        <v>76001000</v>
      </c>
      <c r="N495" s="47" t="str">
        <f t="shared" si="7"/>
        <v>INGENIO MAYAGUEZ</v>
      </c>
    </row>
    <row r="496" spans="1:14" hidden="1">
      <c r="A496" s="47" t="s">
        <v>2727</v>
      </c>
      <c r="B496" s="46" t="s">
        <v>2727</v>
      </c>
      <c r="C496" s="60" t="s">
        <v>2728</v>
      </c>
      <c r="D496" s="47" t="s">
        <v>777</v>
      </c>
      <c r="E496" s="57" t="s">
        <v>798</v>
      </c>
      <c r="F496" s="66" t="s">
        <v>71</v>
      </c>
      <c r="G496" s="66" t="s">
        <v>71</v>
      </c>
      <c r="I496" s="58" t="s">
        <v>2729</v>
      </c>
      <c r="J496" s="50" t="str">
        <f>IFERROR(VLOOKUP(F496,'Ciudad tablero'!A:B,2,0),0)</f>
        <v>BOGOTA BOGOTA D. C.</v>
      </c>
      <c r="K496" s="50">
        <f>IFERROR(VLOOKUP(J496,'Ciudad tablero'!B:C,2,0),0)</f>
        <v>11001000</v>
      </c>
      <c r="L496" s="50" t="str">
        <f>IFERROR(VLOOKUP(G496,'Ciudad tablero'!A:B,2,0),0)</f>
        <v>BOGOTA BOGOTA D. C.</v>
      </c>
      <c r="M496" s="50">
        <f>IFERROR(VLOOKUP(L496,'Ciudad tablero'!B:C,2,0),0)</f>
        <v>11001000</v>
      </c>
      <c r="N496" s="47" t="str">
        <f t="shared" si="7"/>
        <v>INTEGRAL DE GASES BOGOTA</v>
      </c>
    </row>
    <row r="497" spans="1:14" hidden="1">
      <c r="A497" s="47" t="s">
        <v>2730</v>
      </c>
      <c r="B497" s="46" t="s">
        <v>2730</v>
      </c>
      <c r="C497" s="60" t="s">
        <v>2731</v>
      </c>
      <c r="D497" s="47" t="s">
        <v>1057</v>
      </c>
      <c r="E497" s="57" t="s">
        <v>1053</v>
      </c>
      <c r="F497" s="66" t="s">
        <v>312</v>
      </c>
      <c r="G497" s="66" t="s">
        <v>422</v>
      </c>
      <c r="I497" s="58" t="s">
        <v>2732</v>
      </c>
      <c r="J497" s="50" t="str">
        <f>IFERROR(VLOOKUP(F497,'Ciudad tablero'!A:B,2,0),0)</f>
        <v>MAICAO LA GUAJIRA</v>
      </c>
      <c r="K497" s="50">
        <f>IFERROR(VLOOKUP(J497,'Ciudad tablero'!B:C,2,0),0)</f>
        <v>44430000</v>
      </c>
      <c r="L497" s="50" t="str">
        <f>IFERROR(VLOOKUP(G497,'Ciudad tablero'!A:B,2,0),0)</f>
        <v>RIOHACHA LA GUAJIRA</v>
      </c>
      <c r="M497" s="50">
        <f>IFERROR(VLOOKUP(L497,'Ciudad tablero'!B:C,2,0),0)</f>
        <v>44001000</v>
      </c>
      <c r="N497" s="47" t="str">
        <f t="shared" si="7"/>
        <v>INVERSIONES EL GORDO MAICAO</v>
      </c>
    </row>
    <row r="498" spans="1:14" hidden="1">
      <c r="A498" s="47" t="s">
        <v>1132</v>
      </c>
      <c r="B498" s="46" t="s">
        <v>1132</v>
      </c>
      <c r="C498" s="60" t="s">
        <v>2733</v>
      </c>
      <c r="D498" s="47" t="s">
        <v>724</v>
      </c>
      <c r="E498" s="57" t="s">
        <v>321</v>
      </c>
      <c r="F498" s="66" t="s">
        <v>208</v>
      </c>
      <c r="G498" s="66" t="s">
        <v>321</v>
      </c>
      <c r="I498" s="58" t="s">
        <v>2734</v>
      </c>
      <c r="J498" s="50" t="str">
        <f>IFERROR(VLOOKUP(F498,'Ciudad tablero'!A:B,2,0),0)</f>
        <v>GIRARDOTA ANTIOQUIA</v>
      </c>
      <c r="K498" s="50">
        <f>IFERROR(VLOOKUP(J498,'Ciudad tablero'!B:C,2,0),0)</f>
        <v>5308000</v>
      </c>
      <c r="L498" s="50" t="str">
        <f>IFERROR(VLOOKUP(G498,'Ciudad tablero'!A:B,2,0),0)</f>
        <v>MEDELLIN ANTIOQUIA</v>
      </c>
      <c r="M498" s="50">
        <f>IFERROR(VLOOKUP(L498,'Ciudad tablero'!B:C,2,0),0)</f>
        <v>5001000</v>
      </c>
      <c r="N498" s="47" t="str">
        <f t="shared" si="7"/>
        <v>ISIMO GIRARDOTA</v>
      </c>
    </row>
    <row r="499" spans="1:14" hidden="1">
      <c r="A499" s="47" t="s">
        <v>2735</v>
      </c>
      <c r="B499" s="46" t="s">
        <v>2735</v>
      </c>
      <c r="C499" s="60" t="s">
        <v>2736</v>
      </c>
      <c r="D499" s="47" t="s">
        <v>1057</v>
      </c>
      <c r="E499" s="57" t="s">
        <v>1053</v>
      </c>
      <c r="F499" s="66" t="s">
        <v>312</v>
      </c>
      <c r="G499" s="66" t="s">
        <v>422</v>
      </c>
      <c r="I499" s="58" t="s">
        <v>2737</v>
      </c>
      <c r="J499" s="50" t="str">
        <f>IFERROR(VLOOKUP(F499,'Ciudad tablero'!A:B,2,0),0)</f>
        <v>MAICAO LA GUAJIRA</v>
      </c>
      <c r="K499" s="50">
        <f>IFERROR(VLOOKUP(J499,'Ciudad tablero'!B:C,2,0),0)</f>
        <v>44430000</v>
      </c>
      <c r="L499" s="50" t="str">
        <f>IFERROR(VLOOKUP(G499,'Ciudad tablero'!A:B,2,0),0)</f>
        <v>RIOHACHA LA GUAJIRA</v>
      </c>
      <c r="M499" s="50">
        <f>IFERROR(VLOOKUP(L499,'Ciudad tablero'!B:C,2,0),0)</f>
        <v>44001000</v>
      </c>
      <c r="N499" s="47" t="str">
        <f t="shared" si="7"/>
        <v>JAH ABIHAIL S.A.S. MAICAO</v>
      </c>
    </row>
    <row r="500" spans="1:14" hidden="1">
      <c r="A500" s="47" t="s">
        <v>2738</v>
      </c>
      <c r="B500" s="46" t="s">
        <v>2738</v>
      </c>
      <c r="C500" s="60" t="s">
        <v>2739</v>
      </c>
      <c r="D500" s="47" t="s">
        <v>1582</v>
      </c>
      <c r="E500" s="57" t="s">
        <v>885</v>
      </c>
      <c r="F500" s="66" t="s">
        <v>295</v>
      </c>
      <c r="G500" s="66" t="s">
        <v>78</v>
      </c>
      <c r="I500" s="58" t="s">
        <v>2740</v>
      </c>
      <c r="J500" s="50" t="str">
        <f>IFERROR(VLOOKUP(F500,'Ciudad tablero'!A:B,2,0),0)</f>
        <v>LEBRIJA SANTANDER</v>
      </c>
      <c r="K500" s="50">
        <f>IFERROR(VLOOKUP(J500,'Ciudad tablero'!B:C,2,0),0)</f>
        <v>68406000</v>
      </c>
      <c r="L500" s="50" t="str">
        <f>IFERROR(VLOOKUP(G500,'Ciudad tablero'!A:B,2,0),0)</f>
        <v>BUCARAMANGA SANTANDER</v>
      </c>
      <c r="M500" s="50">
        <f>IFERROR(VLOOKUP(L500,'Ciudad tablero'!B:C,2,0),0)</f>
        <v>68001000</v>
      </c>
      <c r="N500" s="47" t="str">
        <f t="shared" si="7"/>
        <v>JUGOS Y FRUTAS DE COLOMBIA S.A.S</v>
      </c>
    </row>
    <row r="501" spans="1:14" hidden="1">
      <c r="A501" s="47" t="s">
        <v>1545</v>
      </c>
      <c r="B501" s="46" t="s">
        <v>1545</v>
      </c>
      <c r="C501" s="60" t="s">
        <v>2741</v>
      </c>
      <c r="D501" s="47" t="s">
        <v>724</v>
      </c>
      <c r="E501" s="57" t="s">
        <v>321</v>
      </c>
      <c r="F501" s="66" t="s">
        <v>321</v>
      </c>
      <c r="G501" s="66" t="s">
        <v>321</v>
      </c>
      <c r="I501" s="58" t="s">
        <v>2742</v>
      </c>
      <c r="J501" s="50" t="str">
        <f>IFERROR(VLOOKUP(F501,'Ciudad tablero'!A:B,2,0),0)</f>
        <v>MEDELLIN ANTIOQUIA</v>
      </c>
      <c r="K501" s="50">
        <f>IFERROR(VLOOKUP(J501,'Ciudad tablero'!B:C,2,0),0)</f>
        <v>5001000</v>
      </c>
      <c r="L501" s="50" t="str">
        <f>IFERROR(VLOOKUP(G501,'Ciudad tablero'!A:B,2,0),0)</f>
        <v>MEDELLIN ANTIOQUIA</v>
      </c>
      <c r="M501" s="50">
        <f>IFERROR(VLOOKUP(L501,'Ciudad tablero'!B:C,2,0),0)</f>
        <v>5001000</v>
      </c>
      <c r="N501" s="47" t="str">
        <f t="shared" si="7"/>
        <v>JUMBO LA 65 MEDELLIN</v>
      </c>
    </row>
    <row r="502" spans="1:14" hidden="1">
      <c r="A502" s="47" t="s">
        <v>2743</v>
      </c>
      <c r="B502" s="46" t="s">
        <v>2743</v>
      </c>
      <c r="C502" s="60" t="s">
        <v>2744</v>
      </c>
      <c r="D502" s="47" t="s">
        <v>724</v>
      </c>
      <c r="E502" s="57" t="s">
        <v>321</v>
      </c>
      <c r="F502" s="66" t="s">
        <v>321</v>
      </c>
      <c r="G502" s="66" t="s">
        <v>321</v>
      </c>
      <c r="I502" s="58" t="s">
        <v>2745</v>
      </c>
      <c r="J502" s="50" t="str">
        <f>IFERROR(VLOOKUP(F502,'Ciudad tablero'!A:B,2,0),0)</f>
        <v>MEDELLIN ANTIOQUIA</v>
      </c>
      <c r="K502" s="50">
        <f>IFERROR(VLOOKUP(J502,'Ciudad tablero'!B:C,2,0),0)</f>
        <v>5001000</v>
      </c>
      <c r="L502" s="50" t="str">
        <f>IFERROR(VLOOKUP(G502,'Ciudad tablero'!A:B,2,0),0)</f>
        <v>MEDELLIN ANTIOQUIA</v>
      </c>
      <c r="M502" s="50">
        <f>IFERROR(VLOOKUP(L502,'Ciudad tablero'!B:C,2,0),0)</f>
        <v>5001000</v>
      </c>
      <c r="N502" s="47" t="str">
        <f t="shared" si="7"/>
        <v>JUMBO LAS VEGAS MEDELLIN</v>
      </c>
    </row>
    <row r="503" spans="1:14" hidden="1">
      <c r="A503" s="47" t="s">
        <v>1105</v>
      </c>
      <c r="B503" s="46" t="s">
        <v>1105</v>
      </c>
      <c r="C503" s="60" t="s">
        <v>2746</v>
      </c>
      <c r="D503" s="47" t="s">
        <v>1582</v>
      </c>
      <c r="E503" s="57" t="s">
        <v>143</v>
      </c>
      <c r="F503" s="66" t="s">
        <v>143</v>
      </c>
      <c r="G503" s="66" t="s">
        <v>144</v>
      </c>
      <c r="I503" s="58" t="s">
        <v>2747</v>
      </c>
      <c r="J503" s="50" t="str">
        <f>IFERROR(VLOOKUP(F503,'Ciudad tablero'!A:B,2,0),0)</f>
        <v>CUCUTA NORTE DE SANTANDER</v>
      </c>
      <c r="K503" s="50">
        <f>IFERROR(VLOOKUP(J503,'Ciudad tablero'!B:C,2,0),0)</f>
        <v>54001000</v>
      </c>
      <c r="L503" s="50" t="str">
        <f>IFERROR(VLOOKUP(G503,'Ciudad tablero'!A:B,2,0),0)</f>
        <v>CÚCUTA</v>
      </c>
      <c r="M503" s="50">
        <f>IFERROR(VLOOKUP(L503,'Ciudad tablero'!B:C,2,0),0)</f>
        <v>54001000</v>
      </c>
      <c r="N503" s="47" t="str">
        <f t="shared" si="7"/>
        <v>KOBA D1 CUCUTA</v>
      </c>
    </row>
    <row r="504" spans="1:14" hidden="1">
      <c r="A504" s="47" t="s">
        <v>2748</v>
      </c>
      <c r="B504" s="46" t="s">
        <v>2748</v>
      </c>
      <c r="C504" s="60" t="s">
        <v>2749</v>
      </c>
      <c r="D504" s="47" t="s">
        <v>777</v>
      </c>
      <c r="E504" s="57" t="s">
        <v>1695</v>
      </c>
      <c r="F504" s="66" t="s">
        <v>528</v>
      </c>
      <c r="G504" s="66" t="s">
        <v>71</v>
      </c>
      <c r="I504" s="58" t="s">
        <v>2750</v>
      </c>
      <c r="J504" s="50" t="str">
        <f>IFERROR(VLOOKUP(F504,'Ciudad tablero'!A:B,2,0),0)</f>
        <v>TOCANCIPA CUNDINAMARCA</v>
      </c>
      <c r="K504" s="50">
        <f>IFERROR(VLOOKUP(J504,'Ciudad tablero'!B:C,2,0),0)</f>
        <v>25817000</v>
      </c>
      <c r="L504" s="50" t="str">
        <f>IFERROR(VLOOKUP(G504,'Ciudad tablero'!A:B,2,0),0)</f>
        <v>BOGOTA BOGOTA D. C.</v>
      </c>
      <c r="M504" s="50">
        <f>IFERROR(VLOOKUP(L504,'Ciudad tablero'!B:C,2,0),0)</f>
        <v>11001000</v>
      </c>
      <c r="N504" s="47" t="str">
        <f t="shared" si="7"/>
        <v>LATA CROWN TOCANCIPA</v>
      </c>
    </row>
    <row r="505" spans="1:14" hidden="1">
      <c r="A505" s="47" t="s">
        <v>1268</v>
      </c>
      <c r="B505" s="46" t="s">
        <v>1268</v>
      </c>
      <c r="C505" s="60" t="s">
        <v>2751</v>
      </c>
      <c r="D505" s="47" t="s">
        <v>777</v>
      </c>
      <c r="E505" s="57" t="s">
        <v>647</v>
      </c>
      <c r="F505" s="66" t="s">
        <v>528</v>
      </c>
      <c r="G505" s="66" t="s">
        <v>71</v>
      </c>
      <c r="I505" s="58" t="s">
        <v>2752</v>
      </c>
      <c r="J505" s="50" t="str">
        <f>IFERROR(VLOOKUP(F505,'Ciudad tablero'!A:B,2,0),0)</f>
        <v>TOCANCIPA CUNDINAMARCA</v>
      </c>
      <c r="K505" s="50">
        <f>IFERROR(VLOOKUP(J505,'Ciudad tablero'!B:C,2,0),0)</f>
        <v>25817000</v>
      </c>
      <c r="L505" s="50" t="str">
        <f>IFERROR(VLOOKUP(G505,'Ciudad tablero'!A:B,2,0),0)</f>
        <v>BOGOTA BOGOTA D. C.</v>
      </c>
      <c r="M505" s="50">
        <f>IFERROR(VLOOKUP(L505,'Ciudad tablero'!B:C,2,0),0)</f>
        <v>11001000</v>
      </c>
      <c r="N505" s="47" t="str">
        <f t="shared" si="7"/>
        <v>LINDE-TOCANCIPA</v>
      </c>
    </row>
    <row r="506" spans="1:14" hidden="1">
      <c r="A506" s="47" t="s">
        <v>1208</v>
      </c>
      <c r="B506" s="46" t="s">
        <v>1208</v>
      </c>
      <c r="C506" s="60" t="s">
        <v>2753</v>
      </c>
      <c r="D506" s="47" t="s">
        <v>1578</v>
      </c>
      <c r="E506" s="57" t="s">
        <v>95</v>
      </c>
      <c r="F506" s="66" t="s">
        <v>95</v>
      </c>
      <c r="G506" s="66" t="s">
        <v>95</v>
      </c>
      <c r="I506" s="58" t="s">
        <v>2754</v>
      </c>
      <c r="J506" s="50" t="str">
        <f>IFERROR(VLOOKUP(F506,'Ciudad tablero'!A:B,2,0),0)</f>
        <v>CALI VALLE DEL CAUCA</v>
      </c>
      <c r="K506" s="50">
        <f>IFERROR(VLOOKUP(J506,'Ciudad tablero'!B:C,2,0),0)</f>
        <v>76001000</v>
      </c>
      <c r="L506" s="50" t="str">
        <f>IFERROR(VLOOKUP(G506,'Ciudad tablero'!A:B,2,0),0)</f>
        <v>CALI VALLE DEL CAUCA</v>
      </c>
      <c r="M506" s="50">
        <f>IFERROR(VLOOKUP(L506,'Ciudad tablero'!B:C,2,0),0)</f>
        <v>76001000</v>
      </c>
      <c r="N506" s="47" t="str">
        <f t="shared" si="7"/>
        <v>MAKRO CALI NORTE</v>
      </c>
    </row>
    <row r="507" spans="1:14" hidden="1">
      <c r="A507" s="47" t="s">
        <v>1207</v>
      </c>
      <c r="B507" s="46" t="s">
        <v>1207</v>
      </c>
      <c r="C507" s="60" t="s">
        <v>2755</v>
      </c>
      <c r="D507" s="47" t="s">
        <v>1578</v>
      </c>
      <c r="E507" s="57" t="s">
        <v>95</v>
      </c>
      <c r="F507" s="66" t="s">
        <v>95</v>
      </c>
      <c r="G507" s="66" t="s">
        <v>95</v>
      </c>
      <c r="I507" s="58" t="s">
        <v>2756</v>
      </c>
      <c r="J507" s="50" t="str">
        <f>IFERROR(VLOOKUP(F507,'Ciudad tablero'!A:B,2,0),0)</f>
        <v>CALI VALLE DEL CAUCA</v>
      </c>
      <c r="K507" s="50">
        <f>IFERROR(VLOOKUP(J507,'Ciudad tablero'!B:C,2,0),0)</f>
        <v>76001000</v>
      </c>
      <c r="L507" s="50" t="str">
        <f>IFERROR(VLOOKUP(G507,'Ciudad tablero'!A:B,2,0),0)</f>
        <v>CALI VALLE DEL CAUCA</v>
      </c>
      <c r="M507" s="50">
        <f>IFERROR(VLOOKUP(L507,'Ciudad tablero'!B:C,2,0),0)</f>
        <v>76001000</v>
      </c>
      <c r="N507" s="47" t="str">
        <f t="shared" si="7"/>
        <v>MAKRO CALI VALLE DE LILI SUR</v>
      </c>
    </row>
    <row r="508" spans="1:14" hidden="1">
      <c r="A508" s="47" t="s">
        <v>1507</v>
      </c>
      <c r="B508" s="46" t="s">
        <v>1507</v>
      </c>
      <c r="C508" s="60" t="s">
        <v>2757</v>
      </c>
      <c r="D508" s="47" t="s">
        <v>724</v>
      </c>
      <c r="E508" s="57" t="s">
        <v>321</v>
      </c>
      <c r="F508" s="66" t="s">
        <v>321</v>
      </c>
      <c r="G508" s="66" t="s">
        <v>321</v>
      </c>
      <c r="I508" s="58" t="s">
        <v>2758</v>
      </c>
      <c r="J508" s="50" t="str">
        <f>IFERROR(VLOOKUP(F508,'Ciudad tablero'!A:B,2,0),0)</f>
        <v>MEDELLIN ANTIOQUIA</v>
      </c>
      <c r="K508" s="50">
        <f>IFERROR(VLOOKUP(J508,'Ciudad tablero'!B:C,2,0),0)</f>
        <v>5001000</v>
      </c>
      <c r="L508" s="50" t="str">
        <f>IFERROR(VLOOKUP(G508,'Ciudad tablero'!A:B,2,0),0)</f>
        <v>MEDELLIN ANTIOQUIA</v>
      </c>
      <c r="M508" s="50">
        <f>IFERROR(VLOOKUP(L508,'Ciudad tablero'!B:C,2,0),0)</f>
        <v>5001000</v>
      </c>
      <c r="N508" s="47" t="str">
        <f t="shared" si="7"/>
        <v>MAKRO POBLADO MEDELLÍN</v>
      </c>
    </row>
    <row r="509" spans="1:14" hidden="1">
      <c r="A509" s="47" t="s">
        <v>2759</v>
      </c>
      <c r="B509" s="46" t="s">
        <v>2759</v>
      </c>
      <c r="C509" s="60" t="s">
        <v>2760</v>
      </c>
      <c r="D509" s="47" t="s">
        <v>1057</v>
      </c>
      <c r="E509" s="57" t="s">
        <v>63</v>
      </c>
      <c r="F509" s="66" t="s">
        <v>63</v>
      </c>
      <c r="G509" s="66" t="s">
        <v>63</v>
      </c>
      <c r="I509" s="58" t="s">
        <v>2761</v>
      </c>
      <c r="J509" s="50" t="str">
        <f>IFERROR(VLOOKUP(F509,'Ciudad tablero'!A:B,2,0),0)</f>
        <v>BARRANQUILLA ATLANTICO</v>
      </c>
      <c r="K509" s="50">
        <f>IFERROR(VLOOKUP(J509,'Ciudad tablero'!B:C,2,0),0)</f>
        <v>8001000</v>
      </c>
      <c r="L509" s="50" t="str">
        <f>IFERROR(VLOOKUP(G509,'Ciudad tablero'!A:B,2,0),0)</f>
        <v>BARRANQUILLA ATLANTICO</v>
      </c>
      <c r="M509" s="50">
        <f>IFERROR(VLOOKUP(L509,'Ciudad tablero'!B:C,2,0),0)</f>
        <v>8001000</v>
      </c>
      <c r="N509" s="47" t="str">
        <f t="shared" si="7"/>
        <v>MEDIUM EDGARDO BLANCO Y CIAS CA</v>
      </c>
    </row>
    <row r="510" spans="1:14" hidden="1">
      <c r="A510" s="47" t="s">
        <v>2762</v>
      </c>
      <c r="B510" s="46" t="s">
        <v>2762</v>
      </c>
      <c r="C510" s="60" t="s">
        <v>2763</v>
      </c>
      <c r="D510" s="47" t="s">
        <v>1582</v>
      </c>
      <c r="E510" s="57" t="s">
        <v>143</v>
      </c>
      <c r="F510" s="66" t="s">
        <v>143</v>
      </c>
      <c r="G510" s="66" t="s">
        <v>144</v>
      </c>
      <c r="I510" s="58" t="s">
        <v>2764</v>
      </c>
      <c r="J510" s="50" t="str">
        <f>IFERROR(VLOOKUP(F510,'Ciudad tablero'!A:B,2,0),0)</f>
        <v>CUCUTA NORTE DE SANTANDER</v>
      </c>
      <c r="K510" s="50">
        <f>IFERROR(VLOOKUP(J510,'Ciudad tablero'!B:C,2,0),0)</f>
        <v>54001000</v>
      </c>
      <c r="L510" s="50" t="str">
        <f>IFERROR(VLOOKUP(G510,'Ciudad tablero'!A:B,2,0),0)</f>
        <v>CÚCUTA</v>
      </c>
      <c r="M510" s="50">
        <f>IFERROR(VLOOKUP(L510,'Ciudad tablero'!B:C,2,0),0)</f>
        <v>54001000</v>
      </c>
      <c r="N510" s="47" t="str">
        <f t="shared" si="7"/>
        <v>MINA DE CARBON CUCUTA</v>
      </c>
    </row>
    <row r="511" spans="1:14" hidden="1">
      <c r="A511" s="47" t="s">
        <v>1081</v>
      </c>
      <c r="B511" s="46" t="s">
        <v>1081</v>
      </c>
      <c r="C511" s="60" t="s">
        <v>2765</v>
      </c>
      <c r="D511" s="47" t="s">
        <v>1582</v>
      </c>
      <c r="E511" s="57" t="s">
        <v>143</v>
      </c>
      <c r="F511" s="66" t="s">
        <v>143</v>
      </c>
      <c r="G511" s="66" t="s">
        <v>144</v>
      </c>
      <c r="I511" s="58" t="s">
        <v>2766</v>
      </c>
      <c r="J511" s="50" t="str">
        <f>IFERROR(VLOOKUP(F511,'Ciudad tablero'!A:B,2,0),0)</f>
        <v>CUCUTA NORTE DE SANTANDER</v>
      </c>
      <c r="K511" s="50">
        <f>IFERROR(VLOOKUP(J511,'Ciudad tablero'!B:C,2,0),0)</f>
        <v>54001000</v>
      </c>
      <c r="L511" s="50" t="str">
        <f>IFERROR(VLOOKUP(G511,'Ciudad tablero'!A:B,2,0),0)</f>
        <v>CÚCUTA</v>
      </c>
      <c r="M511" s="50">
        <f>IFERROR(VLOOKUP(L511,'Ciudad tablero'!B:C,2,0),0)</f>
        <v>54001000</v>
      </c>
      <c r="N511" s="47" t="str">
        <f t="shared" si="7"/>
        <v>MINA DE CARBON PERACOS - CÚCUTA</v>
      </c>
    </row>
    <row r="512" spans="1:14" hidden="1">
      <c r="A512" s="47" t="s">
        <v>2767</v>
      </c>
      <c r="B512" s="46" t="s">
        <v>2767</v>
      </c>
      <c r="C512" s="60" t="s">
        <v>2768</v>
      </c>
      <c r="D512" s="47" t="s">
        <v>1582</v>
      </c>
      <c r="E512" s="57" t="s">
        <v>143</v>
      </c>
      <c r="F512" s="66" t="s">
        <v>176</v>
      </c>
      <c r="G512" s="66" t="s">
        <v>144</v>
      </c>
      <c r="I512" s="58" t="s">
        <v>2769</v>
      </c>
      <c r="J512" s="50" t="str">
        <f>IFERROR(VLOOKUP(F512,'Ciudad tablero'!A:B,2,0),0)</f>
        <v>EL ZULIA NORTE DE SANTANDER</v>
      </c>
      <c r="K512" s="50">
        <f>IFERROR(VLOOKUP(J512,'Ciudad tablero'!B:C,2,0),0)</f>
        <v>54261000</v>
      </c>
      <c r="L512" s="50" t="str">
        <f>IFERROR(VLOOKUP(G512,'Ciudad tablero'!A:B,2,0),0)</f>
        <v>CÚCUTA</v>
      </c>
      <c r="M512" s="50">
        <f>IFERROR(VLOOKUP(L512,'Ciudad tablero'!B:C,2,0),0)</f>
        <v>54001000</v>
      </c>
      <c r="N512" s="47" t="str">
        <f t="shared" si="7"/>
        <v>MINA DE CARBON-FRONTIER</v>
      </c>
    </row>
    <row r="513" spans="1:14" hidden="1">
      <c r="A513" s="47" t="s">
        <v>1085</v>
      </c>
      <c r="B513" s="46" t="s">
        <v>2770</v>
      </c>
      <c r="C513" s="60" t="s">
        <v>2771</v>
      </c>
      <c r="D513" s="47" t="s">
        <v>1582</v>
      </c>
      <c r="E513" s="57" t="s">
        <v>143</v>
      </c>
      <c r="F513" s="66" t="s">
        <v>445</v>
      </c>
      <c r="G513" s="66" t="s">
        <v>78</v>
      </c>
      <c r="I513" s="58" t="s">
        <v>2772</v>
      </c>
      <c r="J513" s="50" t="str">
        <f>IFERROR(VLOOKUP(F513,'Ciudad tablero'!A:B,2,0),0)</f>
        <v>SAN CAYETANO NORTE DE SANTANDER</v>
      </c>
      <c r="K513" s="50">
        <f>IFERROR(VLOOKUP(J513,'Ciudad tablero'!B:C,2,0),0)</f>
        <v>54673000</v>
      </c>
      <c r="L513" s="50" t="str">
        <f>IFERROR(VLOOKUP(G513,'Ciudad tablero'!A:B,2,0),0)</f>
        <v>BUCARAMANGA SANTANDER</v>
      </c>
      <c r="M513" s="50">
        <f>IFERROR(VLOOKUP(L513,'Ciudad tablero'!B:C,2,0),0)</f>
        <v>68001000</v>
      </c>
      <c r="N513" s="47" t="str">
        <f t="shared" si="7"/>
        <v>MINA FUTBCOQUE SAN CAYETANO</v>
      </c>
    </row>
    <row r="514" spans="1:14" hidden="1">
      <c r="A514" s="47" t="s">
        <v>1086</v>
      </c>
      <c r="B514" s="46" t="s">
        <v>1086</v>
      </c>
      <c r="C514" s="60" t="s">
        <v>2773</v>
      </c>
      <c r="D514" s="47" t="s">
        <v>1582</v>
      </c>
      <c r="E514" s="57" t="s">
        <v>143</v>
      </c>
      <c r="F514" s="66" t="s">
        <v>176</v>
      </c>
      <c r="G514" s="66" t="s">
        <v>144</v>
      </c>
      <c r="I514" s="58" t="s">
        <v>2774</v>
      </c>
      <c r="J514" s="50" t="str">
        <f>IFERROR(VLOOKUP(F514,'Ciudad tablero'!A:B,2,0),0)</f>
        <v>EL ZULIA NORTE DE SANTANDER</v>
      </c>
      <c r="K514" s="50">
        <f>IFERROR(VLOOKUP(J514,'Ciudad tablero'!B:C,2,0),0)</f>
        <v>54261000</v>
      </c>
      <c r="L514" s="50" t="str">
        <f>IFERROR(VLOOKUP(G514,'Ciudad tablero'!A:B,2,0),0)</f>
        <v>CÚCUTA</v>
      </c>
      <c r="M514" s="50">
        <f>IFERROR(VLOOKUP(L514,'Ciudad tablero'!B:C,2,0),0)</f>
        <v>54001000</v>
      </c>
      <c r="N514" s="47" t="str">
        <f t="shared" si="7"/>
        <v>MINA GAC CARBONES</v>
      </c>
    </row>
    <row r="515" spans="1:14" hidden="1">
      <c r="A515" s="47" t="s">
        <v>2775</v>
      </c>
      <c r="B515" s="46" t="s">
        <v>2775</v>
      </c>
      <c r="C515" s="60" t="s">
        <v>2776</v>
      </c>
      <c r="D515" s="47" t="s">
        <v>1582</v>
      </c>
      <c r="E515" s="57" t="s">
        <v>143</v>
      </c>
      <c r="F515" s="66" t="s">
        <v>143</v>
      </c>
      <c r="G515" s="66" t="s">
        <v>144</v>
      </c>
      <c r="I515" s="58" t="s">
        <v>2777</v>
      </c>
      <c r="J515" s="50" t="str">
        <f>IFERROR(VLOOKUP(F515,'Ciudad tablero'!A:B,2,0),0)</f>
        <v>CUCUTA NORTE DE SANTANDER</v>
      </c>
      <c r="K515" s="50">
        <f>IFERROR(VLOOKUP(J515,'Ciudad tablero'!B:C,2,0),0)</f>
        <v>54001000</v>
      </c>
      <c r="L515" s="50" t="str">
        <f>IFERROR(VLOOKUP(G515,'Ciudad tablero'!A:B,2,0),0)</f>
        <v>CÚCUTA</v>
      </c>
      <c r="M515" s="50">
        <f>IFERROR(VLOOKUP(L515,'Ciudad tablero'!B:C,2,0),0)</f>
        <v>54001000</v>
      </c>
      <c r="N515" s="47" t="str">
        <f t="shared" ref="N515:N578" si="8">+A515</f>
        <v>MINA LA FLORIDA SARDINATA</v>
      </c>
    </row>
    <row r="516" spans="1:14" hidden="1">
      <c r="A516" s="47" t="s">
        <v>1091</v>
      </c>
      <c r="B516" s="46" t="s">
        <v>1091</v>
      </c>
      <c r="C516" s="60" t="s">
        <v>2778</v>
      </c>
      <c r="D516" s="47" t="s">
        <v>1582</v>
      </c>
      <c r="E516" s="57" t="s">
        <v>143</v>
      </c>
      <c r="F516" s="66" t="s">
        <v>176</v>
      </c>
      <c r="G516" s="66" t="s">
        <v>144</v>
      </c>
      <c r="I516" s="58" t="s">
        <v>2779</v>
      </c>
      <c r="J516" s="50" t="str">
        <f>IFERROR(VLOOKUP(F516,'Ciudad tablero'!A:B,2,0),0)</f>
        <v>EL ZULIA NORTE DE SANTANDER</v>
      </c>
      <c r="K516" s="50">
        <f>IFERROR(VLOOKUP(J516,'Ciudad tablero'!B:C,2,0),0)</f>
        <v>54261000</v>
      </c>
      <c r="L516" s="50" t="str">
        <f>IFERROR(VLOOKUP(G516,'Ciudad tablero'!A:B,2,0),0)</f>
        <v>CÚCUTA</v>
      </c>
      <c r="M516" s="50">
        <f>IFERROR(VLOOKUP(L516,'Ciudad tablero'!B:C,2,0),0)</f>
        <v>54001000</v>
      </c>
      <c r="N516" s="47" t="str">
        <f t="shared" si="8"/>
        <v>MINA PAJARITO EL ZULIA</v>
      </c>
    </row>
    <row r="517" spans="1:14" hidden="1">
      <c r="A517" s="47" t="s">
        <v>2780</v>
      </c>
      <c r="B517" s="46" t="s">
        <v>2780</v>
      </c>
      <c r="C517" s="60" t="s">
        <v>2781</v>
      </c>
      <c r="D517" s="47" t="s">
        <v>1057</v>
      </c>
      <c r="E517" s="57" t="s">
        <v>1053</v>
      </c>
      <c r="F517" s="66" t="s">
        <v>312</v>
      </c>
      <c r="G517" s="66" t="s">
        <v>422</v>
      </c>
      <c r="I517" s="58" t="s">
        <v>2782</v>
      </c>
      <c r="J517" s="50" t="str">
        <f>IFERROR(VLOOKUP(F517,'Ciudad tablero'!A:B,2,0),0)</f>
        <v>MAICAO LA GUAJIRA</v>
      </c>
      <c r="K517" s="50">
        <f>IFERROR(VLOOKUP(J517,'Ciudad tablero'!B:C,2,0),0)</f>
        <v>44430000</v>
      </c>
      <c r="L517" s="50" t="str">
        <f>IFERROR(VLOOKUP(G517,'Ciudad tablero'!A:B,2,0),0)</f>
        <v>RIOHACHA LA GUAJIRA</v>
      </c>
      <c r="M517" s="50">
        <f>IFERROR(VLOOKUP(L517,'Ciudad tablero'!B:C,2,0),0)</f>
        <v>44001000</v>
      </c>
      <c r="N517" s="47" t="str">
        <f t="shared" si="8"/>
        <v>MINITIENDA LA FAVORITA MAICAO</v>
      </c>
    </row>
    <row r="518" spans="1:14" hidden="1">
      <c r="A518" s="47" t="s">
        <v>1183</v>
      </c>
      <c r="B518" s="46" t="s">
        <v>2783</v>
      </c>
      <c r="C518" s="60" t="s">
        <v>2784</v>
      </c>
      <c r="D518" s="47" t="s">
        <v>777</v>
      </c>
      <c r="E518" s="57" t="s">
        <v>798</v>
      </c>
      <c r="F518" s="66" t="s">
        <v>71</v>
      </c>
      <c r="G518" s="66" t="s">
        <v>71</v>
      </c>
      <c r="I518" s="58" t="s">
        <v>2785</v>
      </c>
      <c r="J518" s="50" t="str">
        <f>IFERROR(VLOOKUP(F518,'Ciudad tablero'!A:B,2,0),0)</f>
        <v>BOGOTA BOGOTA D. C.</v>
      </c>
      <c r="K518" s="50">
        <f>IFERROR(VLOOKUP(J518,'Ciudad tablero'!B:C,2,0),0)</f>
        <v>11001000</v>
      </c>
      <c r="L518" s="50" t="str">
        <f>IFERROR(VLOOKUP(G518,'Ciudad tablero'!A:B,2,0),0)</f>
        <v>BOGOTA BOGOTA D. C.</v>
      </c>
      <c r="M518" s="50">
        <f>IFERROR(VLOOKUP(L518,'Ciudad tablero'!B:C,2,0),0)</f>
        <v>11001000</v>
      </c>
      <c r="N518" s="47" t="str">
        <f t="shared" si="8"/>
        <v>MOINSOPLAST BOGOTA</v>
      </c>
    </row>
    <row r="519" spans="1:14" hidden="1">
      <c r="A519" s="47" t="s">
        <v>1317</v>
      </c>
      <c r="B519" s="46" t="s">
        <v>1317</v>
      </c>
      <c r="C519" s="60" t="s">
        <v>2786</v>
      </c>
      <c r="D519" s="47" t="s">
        <v>724</v>
      </c>
      <c r="E519" s="57" t="s">
        <v>321</v>
      </c>
      <c r="F519" s="66" t="s">
        <v>272</v>
      </c>
      <c r="G519" s="66" t="s">
        <v>321</v>
      </c>
      <c r="I519" s="58" t="s">
        <v>2787</v>
      </c>
      <c r="J519" s="50" t="str">
        <f>IFERROR(VLOOKUP(F519,'Ciudad tablero'!A:B,2,0),0)</f>
        <v>LA ESTRELLA LA ESTRELLA ANTIOQUIA</v>
      </c>
      <c r="K519" s="50">
        <f>IFERROR(VLOOKUP(J519,'Ciudad tablero'!B:C,2,0),0)</f>
        <v>5380000</v>
      </c>
      <c r="L519" s="50" t="str">
        <f>IFERROR(VLOOKUP(G519,'Ciudad tablero'!A:B,2,0),0)</f>
        <v>MEDELLIN ANTIOQUIA</v>
      </c>
      <c r="M519" s="50">
        <f>IFERROR(VLOOKUP(L519,'Ciudad tablero'!B:C,2,0),0)</f>
        <v>5001000</v>
      </c>
      <c r="N519" s="47" t="str">
        <f t="shared" si="8"/>
        <v>MOLDPET LA ESTRELLA</v>
      </c>
    </row>
    <row r="520" spans="1:14" hidden="1">
      <c r="A520" s="47" t="s">
        <v>2788</v>
      </c>
      <c r="B520" s="46" t="s">
        <v>2788</v>
      </c>
      <c r="C520" s="60" t="s">
        <v>2789</v>
      </c>
      <c r="D520" s="47" t="s">
        <v>1582</v>
      </c>
      <c r="E520" s="57" t="s">
        <v>885</v>
      </c>
      <c r="F520" s="66" t="s">
        <v>209</v>
      </c>
      <c r="G520" s="66" t="s">
        <v>78</v>
      </c>
      <c r="I520" s="58" t="s">
        <v>2790</v>
      </c>
      <c r="J520" s="50" t="str">
        <f>IFERROR(VLOOKUP(F520,'Ciudad tablero'!A:B,2,0),0)</f>
        <v>GIRON SANTANDER</v>
      </c>
      <c r="K520" s="50">
        <f>IFERROR(VLOOKUP(J520,'Ciudad tablero'!B:C,2,0),0)</f>
        <v>68307000</v>
      </c>
      <c r="L520" s="50" t="str">
        <f>IFERROR(VLOOKUP(G520,'Ciudad tablero'!A:B,2,0),0)</f>
        <v>BUCARAMANGA SANTANDER</v>
      </c>
      <c r="M520" s="50">
        <f>IFERROR(VLOOKUP(L520,'Ciudad tablero'!B:C,2,0),0)</f>
        <v>68001000</v>
      </c>
      <c r="N520" s="47" t="str">
        <f t="shared" si="8"/>
        <v>MOLINO DE ORIENTE S.A. GIRÓN</v>
      </c>
    </row>
    <row r="521" spans="1:14" hidden="1">
      <c r="A521" s="47" t="s">
        <v>2791</v>
      </c>
      <c r="B521" s="46" t="s">
        <v>2791</v>
      </c>
      <c r="C521" s="60" t="s">
        <v>2792</v>
      </c>
      <c r="D521" s="47" t="s">
        <v>1578</v>
      </c>
      <c r="E521" s="57" t="s">
        <v>2471</v>
      </c>
      <c r="F521" s="66" t="s">
        <v>392</v>
      </c>
      <c r="G521" s="66" t="s">
        <v>392</v>
      </c>
      <c r="I521" s="58" t="s">
        <v>2793</v>
      </c>
      <c r="J521" s="50" t="str">
        <f>IFERROR(VLOOKUP(F521,'Ciudad tablero'!A:B,2,0),0)</f>
        <v>PUERTO ASIS PUTUMAYO</v>
      </c>
      <c r="K521" s="50">
        <f>IFERROR(VLOOKUP(J521,'Ciudad tablero'!B:C,2,0),0)</f>
        <v>86568000</v>
      </c>
      <c r="L521" s="50" t="str">
        <f>IFERROR(VLOOKUP(G521,'Ciudad tablero'!A:B,2,0),0)</f>
        <v>PUERTO ASIS PUTUMAYO</v>
      </c>
      <c r="M521" s="50">
        <f>IFERROR(VLOOKUP(L521,'Ciudad tablero'!B:C,2,0),0)</f>
        <v>86568000</v>
      </c>
      <c r="N521" s="47" t="str">
        <f t="shared" si="8"/>
        <v>MUELLES LA ESMERALDA</v>
      </c>
    </row>
    <row r="522" spans="1:14" hidden="1">
      <c r="A522" s="47" t="s">
        <v>2794</v>
      </c>
      <c r="B522" s="46" t="s">
        <v>2794</v>
      </c>
      <c r="C522" s="60" t="s">
        <v>2795</v>
      </c>
      <c r="D522" s="47" t="s">
        <v>1057</v>
      </c>
      <c r="E522" s="57" t="s">
        <v>107</v>
      </c>
      <c r="F522" s="66" t="s">
        <v>107</v>
      </c>
      <c r="G522" s="66" t="s">
        <v>107</v>
      </c>
      <c r="I522" s="58" t="s">
        <v>2796</v>
      </c>
      <c r="J522" s="50" t="str">
        <f>IFERROR(VLOOKUP(F522,'Ciudad tablero'!A:B,2,0),0)</f>
        <v>CARTAGENA BOLIVAR</v>
      </c>
      <c r="K522" s="50">
        <f>IFERROR(VLOOKUP(J522,'Ciudad tablero'!B:C,2,0),0)</f>
        <v>13001000</v>
      </c>
      <c r="L522" s="50" t="str">
        <f>IFERROR(VLOOKUP(G522,'Ciudad tablero'!A:B,2,0),0)</f>
        <v>CARTAGENA BOLIVAR</v>
      </c>
      <c r="M522" s="50">
        <f>IFERROR(VLOOKUP(L522,'Ciudad tablero'!B:C,2,0),0)</f>
        <v>13001000</v>
      </c>
      <c r="N522" s="47" t="str">
        <f t="shared" si="8"/>
        <v>NATURAL LOGISTIC SAS</v>
      </c>
    </row>
    <row r="523" spans="1:14" hidden="1">
      <c r="A523" s="47" t="s">
        <v>2797</v>
      </c>
      <c r="B523" s="46" t="s">
        <v>2797</v>
      </c>
      <c r="C523" s="60" t="s">
        <v>2798</v>
      </c>
      <c r="D523" s="47" t="s">
        <v>1578</v>
      </c>
      <c r="E523" s="57" t="s">
        <v>95</v>
      </c>
      <c r="F523" s="66" t="s">
        <v>95</v>
      </c>
      <c r="G523" s="66" t="s">
        <v>95</v>
      </c>
      <c r="I523" s="58" t="s">
        <v>2799</v>
      </c>
      <c r="J523" s="50" t="str">
        <f>IFERROR(VLOOKUP(F523,'Ciudad tablero'!A:B,2,0),0)</f>
        <v>CALI VALLE DEL CAUCA</v>
      </c>
      <c r="K523" s="50">
        <f>IFERROR(VLOOKUP(J523,'Ciudad tablero'!B:C,2,0),0)</f>
        <v>76001000</v>
      </c>
      <c r="L523" s="50" t="str">
        <f>IFERROR(VLOOKUP(G523,'Ciudad tablero'!A:B,2,0),0)</f>
        <v>CALI VALLE DEL CAUCA</v>
      </c>
      <c r="M523" s="50">
        <f>IFERROR(VLOOKUP(L523,'Ciudad tablero'!B:C,2,0),0)</f>
        <v>76001000</v>
      </c>
      <c r="N523" s="47" t="str">
        <f t="shared" si="8"/>
        <v>OCCIDENTAL DE PLASTICOS S.A</v>
      </c>
    </row>
    <row r="524" spans="1:14" hidden="1">
      <c r="A524" s="47" t="s">
        <v>1496</v>
      </c>
      <c r="B524" s="46" t="s">
        <v>1496</v>
      </c>
      <c r="C524" s="60" t="s">
        <v>2800</v>
      </c>
      <c r="D524" s="47" t="s">
        <v>1578</v>
      </c>
      <c r="E524" s="57" t="s">
        <v>95</v>
      </c>
      <c r="F524" s="66" t="s">
        <v>95</v>
      </c>
      <c r="G524" s="66" t="s">
        <v>95</v>
      </c>
      <c r="I524" s="58" t="s">
        <v>2801</v>
      </c>
      <c r="J524" s="50" t="str">
        <f>IFERROR(VLOOKUP(F524,'Ciudad tablero'!A:B,2,0),0)</f>
        <v>CALI VALLE DEL CAUCA</v>
      </c>
      <c r="K524" s="50">
        <f>IFERROR(VLOOKUP(J524,'Ciudad tablero'!B:C,2,0),0)</f>
        <v>76001000</v>
      </c>
      <c r="L524" s="50" t="str">
        <f>IFERROR(VLOOKUP(G524,'Ciudad tablero'!A:B,2,0),0)</f>
        <v>CALI VALLE DEL CAUCA</v>
      </c>
      <c r="M524" s="50">
        <f>IFERROR(VLOOKUP(L524,'Ciudad tablero'!B:C,2,0),0)</f>
        <v>76001000</v>
      </c>
      <c r="N524" s="47" t="str">
        <f t="shared" si="8"/>
        <v>OTORGO ENVASES S.A.S.</v>
      </c>
    </row>
    <row r="525" spans="1:14" hidden="1">
      <c r="A525" s="47" t="s">
        <v>2802</v>
      </c>
      <c r="B525" s="46" t="s">
        <v>2802</v>
      </c>
      <c r="C525" s="60" t="s">
        <v>2803</v>
      </c>
      <c r="D525" s="47" t="s">
        <v>777</v>
      </c>
      <c r="E525" s="57" t="s">
        <v>798</v>
      </c>
      <c r="F525" s="66" t="s">
        <v>71</v>
      </c>
      <c r="G525" s="66" t="s">
        <v>71</v>
      </c>
      <c r="I525" s="58" t="s">
        <v>2804</v>
      </c>
      <c r="J525" s="50" t="str">
        <f>IFERROR(VLOOKUP(F525,'Ciudad tablero'!A:B,2,0),0)</f>
        <v>BOGOTA BOGOTA D. C.</v>
      </c>
      <c r="K525" s="50">
        <f>IFERROR(VLOOKUP(J525,'Ciudad tablero'!B:C,2,0),0)</f>
        <v>11001000</v>
      </c>
      <c r="L525" s="50" t="str">
        <f>IFERROR(VLOOKUP(G525,'Ciudad tablero'!A:B,2,0),0)</f>
        <v>BOGOTA BOGOTA D. C.</v>
      </c>
      <c r="M525" s="50">
        <f>IFERROR(VLOOKUP(L525,'Ciudad tablero'!B:C,2,0),0)</f>
        <v>11001000</v>
      </c>
      <c r="N525" s="47" t="str">
        <f t="shared" si="8"/>
        <v>OXIACED BOGOTÁ</v>
      </c>
    </row>
    <row r="526" spans="1:14" hidden="1">
      <c r="A526" s="47" t="s">
        <v>2805</v>
      </c>
      <c r="B526" s="46" t="s">
        <v>2805</v>
      </c>
      <c r="C526" s="60" t="s">
        <v>2806</v>
      </c>
      <c r="D526" s="47" t="s">
        <v>1578</v>
      </c>
      <c r="E526" s="57" t="s">
        <v>109</v>
      </c>
      <c r="F526" s="66" t="s">
        <v>109</v>
      </c>
      <c r="G526" s="66" t="s">
        <v>371</v>
      </c>
      <c r="I526" s="58" t="s">
        <v>2807</v>
      </c>
      <c r="J526" s="50" t="str">
        <f>IFERROR(VLOOKUP(F526,'Ciudad tablero'!A:B,2,0),0)</f>
        <v>CARTAGO VALLE DEL CAUCA</v>
      </c>
      <c r="K526" s="50">
        <f>IFERROR(VLOOKUP(J526,'Ciudad tablero'!B:C,2,0),0)</f>
        <v>76147000</v>
      </c>
      <c r="L526" s="50" t="str">
        <f>IFERROR(VLOOKUP(G526,'Ciudad tablero'!A:B,2,0),0)</f>
        <v>PEREIRA RISARALDA</v>
      </c>
      <c r="M526" s="50">
        <f>IFERROR(VLOOKUP(L526,'Ciudad tablero'!B:C,2,0),0)</f>
        <v>66001000</v>
      </c>
      <c r="N526" s="47" t="str">
        <f t="shared" si="8"/>
        <v>PAPELES NACIONALES CARTAGO S.A</v>
      </c>
    </row>
    <row r="527" spans="1:14" hidden="1">
      <c r="A527" s="47" t="s">
        <v>1296</v>
      </c>
      <c r="B527" s="46" t="s">
        <v>1296</v>
      </c>
      <c r="C527" s="60" t="s">
        <v>2808</v>
      </c>
      <c r="D527" s="47" t="s">
        <v>777</v>
      </c>
      <c r="E527" s="57" t="s">
        <v>647</v>
      </c>
      <c r="F527" s="66" t="s">
        <v>528</v>
      </c>
      <c r="G527" s="66" t="s">
        <v>71</v>
      </c>
      <c r="I527" s="58" t="s">
        <v>2809</v>
      </c>
      <c r="J527" s="50" t="str">
        <f>IFERROR(VLOOKUP(F527,'Ciudad tablero'!A:B,2,0),0)</f>
        <v>TOCANCIPA CUNDINAMARCA</v>
      </c>
      <c r="K527" s="50">
        <f>IFERROR(VLOOKUP(J527,'Ciudad tablero'!B:C,2,0),0)</f>
        <v>25817000</v>
      </c>
      <c r="L527" s="50" t="str">
        <f>IFERROR(VLOOKUP(G527,'Ciudad tablero'!A:B,2,0),0)</f>
        <v>BOGOTA BOGOTA D. C.</v>
      </c>
      <c r="M527" s="50">
        <f>IFERROR(VLOOKUP(L527,'Ciudad tablero'!B:C,2,0),0)</f>
        <v>11001000</v>
      </c>
      <c r="N527" s="47" t="str">
        <f t="shared" si="8"/>
        <v>PARQUE INDUSTRIAL GRAN SABANA</v>
      </c>
    </row>
    <row r="528" spans="1:14" hidden="1">
      <c r="A528" s="47" t="s">
        <v>2810</v>
      </c>
      <c r="B528" s="46" t="s">
        <v>2810</v>
      </c>
      <c r="C528" s="60" t="s">
        <v>2811</v>
      </c>
      <c r="D528" s="47" t="s">
        <v>1582</v>
      </c>
      <c r="E528" s="57" t="s">
        <v>885</v>
      </c>
      <c r="F528" s="66" t="s">
        <v>209</v>
      </c>
      <c r="G528" s="66" t="s">
        <v>78</v>
      </c>
      <c r="I528" s="58" t="s">
        <v>2812</v>
      </c>
      <c r="J528" s="50" t="str">
        <f>IFERROR(VLOOKUP(F528,'Ciudad tablero'!A:B,2,0),0)</f>
        <v>GIRON SANTANDER</v>
      </c>
      <c r="K528" s="50">
        <f>IFERROR(VLOOKUP(J528,'Ciudad tablero'!B:C,2,0),0)</f>
        <v>68307000</v>
      </c>
      <c r="L528" s="50" t="str">
        <f>IFERROR(VLOOKUP(G528,'Ciudad tablero'!A:B,2,0),0)</f>
        <v>BUCARAMANGA SANTANDER</v>
      </c>
      <c r="M528" s="50">
        <f>IFERROR(VLOOKUP(L528,'Ciudad tablero'!B:C,2,0),0)</f>
        <v>68001000</v>
      </c>
      <c r="N528" s="47" t="str">
        <f t="shared" si="8"/>
        <v>PARQUE INDUSTRIAL PROVINCIA DE SOTO 2</v>
      </c>
    </row>
    <row r="529" spans="1:14" hidden="1">
      <c r="A529" s="47" t="s">
        <v>2813</v>
      </c>
      <c r="B529" s="46" t="s">
        <v>2813</v>
      </c>
      <c r="C529" s="60" t="s">
        <v>2814</v>
      </c>
      <c r="D529" s="47" t="s">
        <v>724</v>
      </c>
      <c r="E529" s="57" t="s">
        <v>321</v>
      </c>
      <c r="F529" s="66" t="s">
        <v>93</v>
      </c>
      <c r="G529" s="66" t="s">
        <v>321</v>
      </c>
      <c r="I529" s="58" t="s">
        <v>2815</v>
      </c>
      <c r="J529" s="50" t="str">
        <f>IFERROR(VLOOKUP(F529,'Ciudad tablero'!A:B,2,0),0)</f>
        <v>CALDAS ANTIOQUIA</v>
      </c>
      <c r="K529" s="50">
        <f>IFERROR(VLOOKUP(J529,'Ciudad tablero'!B:C,2,0),0)</f>
        <v>5129000</v>
      </c>
      <c r="L529" s="50" t="str">
        <f>IFERROR(VLOOKUP(G529,'Ciudad tablero'!A:B,2,0),0)</f>
        <v>MEDELLIN ANTIOQUIA</v>
      </c>
      <c r="M529" s="50">
        <f>IFERROR(VLOOKUP(L529,'Ciudad tablero'!B:C,2,0),0)</f>
        <v>5001000</v>
      </c>
      <c r="N529" s="47" t="str">
        <f t="shared" si="8"/>
        <v>PARQUEADERO CCL CALDAS</v>
      </c>
    </row>
    <row r="530" spans="1:14" hidden="1">
      <c r="A530" s="47" t="s">
        <v>2816</v>
      </c>
      <c r="B530" s="46" t="s">
        <v>2816</v>
      </c>
      <c r="C530" s="60" t="s">
        <v>2817</v>
      </c>
      <c r="D530" s="47" t="s">
        <v>1578</v>
      </c>
      <c r="E530" s="57" t="s">
        <v>80</v>
      </c>
      <c r="F530" s="66" t="s">
        <v>80</v>
      </c>
      <c r="G530" s="66" t="s">
        <v>80</v>
      </c>
      <c r="I530" s="58" t="s">
        <v>2818</v>
      </c>
      <c r="J530" s="50" t="str">
        <f>IFERROR(VLOOKUP(F530,'Ciudad tablero'!A:B,2,0),0)</f>
        <v>BUENAVENTURA VALLE DEL CAUCA</v>
      </c>
      <c r="K530" s="50">
        <f>IFERROR(VLOOKUP(J530,'Ciudad tablero'!B:C,2,0),0)</f>
        <v>76109000</v>
      </c>
      <c r="L530" s="50" t="str">
        <f>IFERROR(VLOOKUP(G530,'Ciudad tablero'!A:B,2,0),0)</f>
        <v>BUENAVENTURA VALLE DEL CAUCA</v>
      </c>
      <c r="M530" s="50">
        <f>IFERROR(VLOOKUP(L530,'Ciudad tablero'!B:C,2,0),0)</f>
        <v>76109000</v>
      </c>
      <c r="N530" s="47" t="str">
        <f t="shared" si="8"/>
        <v>PARQUEADERO EMPRESARIAL O LINEA BUENAVENTURA</v>
      </c>
    </row>
    <row r="531" spans="1:14" hidden="1">
      <c r="A531" s="47" t="s">
        <v>2819</v>
      </c>
      <c r="B531" s="46" t="s">
        <v>2819</v>
      </c>
      <c r="C531" s="60" t="s">
        <v>2820</v>
      </c>
      <c r="D531" s="47" t="s">
        <v>1578</v>
      </c>
      <c r="E531" s="57" t="s">
        <v>816</v>
      </c>
      <c r="F531" s="66" t="s">
        <v>254</v>
      </c>
      <c r="G531" s="66" t="s">
        <v>365</v>
      </c>
      <c r="I531" s="58" t="s">
        <v>2821</v>
      </c>
      <c r="J531" s="50" t="str">
        <f>IFERROR(VLOOKUP(F531,'Ciudad tablero'!A:B,2,0),0)</f>
        <v>IPIALES NARINO</v>
      </c>
      <c r="K531" s="50">
        <f>IFERROR(VLOOKUP(J531,'Ciudad tablero'!B:C,2,0),0)</f>
        <v>52356000</v>
      </c>
      <c r="L531" s="50" t="str">
        <f>IFERROR(VLOOKUP(G531,'Ciudad tablero'!A:B,2,0),0)</f>
        <v>PASTO NARINO</v>
      </c>
      <c r="M531" s="50">
        <f>IFERROR(VLOOKUP(L531,'Ciudad tablero'!B:C,2,0),0)</f>
        <v>52001000</v>
      </c>
      <c r="N531" s="47" t="str">
        <f t="shared" si="8"/>
        <v>PARQUEADERO INTERNACIONAL - IPIALES</v>
      </c>
    </row>
    <row r="532" spans="1:14" hidden="1">
      <c r="A532" s="47" t="s">
        <v>2822</v>
      </c>
      <c r="B532" s="46" t="s">
        <v>2822</v>
      </c>
      <c r="C532" s="60" t="s">
        <v>2823</v>
      </c>
      <c r="D532" s="47" t="s">
        <v>1582</v>
      </c>
      <c r="E532" s="57" t="s">
        <v>143</v>
      </c>
      <c r="F532" s="66" t="s">
        <v>143</v>
      </c>
      <c r="G532" s="66" t="s">
        <v>144</v>
      </c>
      <c r="I532" s="58" t="s">
        <v>2824</v>
      </c>
      <c r="J532" s="50" t="str">
        <f>IFERROR(VLOOKUP(F532,'Ciudad tablero'!A:B,2,0),0)</f>
        <v>CUCUTA NORTE DE SANTANDER</v>
      </c>
      <c r="K532" s="50">
        <f>IFERROR(VLOOKUP(J532,'Ciudad tablero'!B:C,2,0),0)</f>
        <v>54001000</v>
      </c>
      <c r="L532" s="50" t="str">
        <f>IFERROR(VLOOKUP(G532,'Ciudad tablero'!A:B,2,0),0)</f>
        <v>CÚCUTA</v>
      </c>
      <c r="M532" s="50">
        <f>IFERROR(VLOOKUP(L532,'Ciudad tablero'!B:C,2,0),0)</f>
        <v>54001000</v>
      </c>
      <c r="N532" s="47" t="str">
        <f t="shared" si="8"/>
        <v>PATIO BONITO CUCUTA</v>
      </c>
    </row>
    <row r="533" spans="1:14" hidden="1">
      <c r="A533" s="47" t="s">
        <v>2825</v>
      </c>
      <c r="B533" s="46" t="s">
        <v>2825</v>
      </c>
      <c r="C533" s="60" t="s">
        <v>2826</v>
      </c>
      <c r="D533" s="47" t="s">
        <v>1057</v>
      </c>
      <c r="E533" s="57" t="s">
        <v>63</v>
      </c>
      <c r="F533" s="66" t="s">
        <v>313</v>
      </c>
      <c r="G533" s="66" t="s">
        <v>63</v>
      </c>
      <c r="I533" s="58" t="s">
        <v>2827</v>
      </c>
      <c r="J533" s="50" t="str">
        <f>IFERROR(VLOOKUP(F533,'Ciudad tablero'!A:B,2,0),0)</f>
        <v>MALAMBO ATLANTICO</v>
      </c>
      <c r="K533" s="50">
        <f>IFERROR(VLOOKUP(J533,'Ciudad tablero'!B:C,2,0),0)</f>
        <v>8433000</v>
      </c>
      <c r="L533" s="50" t="str">
        <f>IFERROR(VLOOKUP(G533,'Ciudad tablero'!A:B,2,0),0)</f>
        <v>BARRANQUILLA ATLANTICO</v>
      </c>
      <c r="M533" s="50">
        <f>IFERROR(VLOOKUP(L533,'Ciudad tablero'!B:C,2,0),0)</f>
        <v>8001000</v>
      </c>
      <c r="N533" s="47" t="str">
        <f t="shared" si="8"/>
        <v>PATIO CONTENEDORES ZAL MALAMBO</v>
      </c>
    </row>
    <row r="534" spans="1:14" hidden="1">
      <c r="A534" s="47" t="s">
        <v>2828</v>
      </c>
      <c r="B534" s="46" t="s">
        <v>2828</v>
      </c>
      <c r="C534" s="60" t="s">
        <v>2829</v>
      </c>
      <c r="D534" s="47" t="s">
        <v>724</v>
      </c>
      <c r="E534" s="57" t="s">
        <v>321</v>
      </c>
      <c r="F534" s="66" t="s">
        <v>93</v>
      </c>
      <c r="G534" s="66" t="s">
        <v>321</v>
      </c>
      <c r="I534" s="58" t="s">
        <v>2830</v>
      </c>
      <c r="J534" s="50" t="str">
        <f>IFERROR(VLOOKUP(F534,'Ciudad tablero'!A:B,2,0),0)</f>
        <v>CALDAS ANTIOQUIA</v>
      </c>
      <c r="K534" s="50">
        <f>IFERROR(VLOOKUP(J534,'Ciudad tablero'!B:C,2,0),0)</f>
        <v>5129000</v>
      </c>
      <c r="L534" s="50" t="str">
        <f>IFERROR(VLOOKUP(G534,'Ciudad tablero'!A:B,2,0),0)</f>
        <v>MEDELLIN ANTIOQUIA</v>
      </c>
      <c r="M534" s="50">
        <f>IFERROR(VLOOKUP(L534,'Ciudad tablero'!B:C,2,0),0)</f>
        <v>5001000</v>
      </c>
      <c r="N534" s="47" t="str">
        <f t="shared" si="8"/>
        <v>PATIO DE CONTENEDORES INTERMODAL</v>
      </c>
    </row>
    <row r="535" spans="1:14" hidden="1">
      <c r="A535" s="47" t="s">
        <v>1094</v>
      </c>
      <c r="B535" s="46" t="s">
        <v>1094</v>
      </c>
      <c r="C535" s="60" t="s">
        <v>2831</v>
      </c>
      <c r="D535" s="47" t="s">
        <v>1582</v>
      </c>
      <c r="E535" s="57" t="s">
        <v>143</v>
      </c>
      <c r="F535" s="66" t="s">
        <v>482</v>
      </c>
      <c r="G535" s="66" t="s">
        <v>78</v>
      </c>
      <c r="I535" s="58" t="s">
        <v>2832</v>
      </c>
      <c r="J535" s="50" t="str">
        <f>IFERROR(VLOOKUP(F535,'Ciudad tablero'!A:B,2,0),0)</f>
        <v>SARDINATA NORTE DE SANTANDER</v>
      </c>
      <c r="K535" s="50">
        <f>IFERROR(VLOOKUP(J535,'Ciudad tablero'!B:C,2,0),0)</f>
        <v>54720000</v>
      </c>
      <c r="L535" s="50" t="str">
        <f>IFERROR(VLOOKUP(G535,'Ciudad tablero'!A:B,2,0),0)</f>
        <v>BUCARAMANGA SANTANDER</v>
      </c>
      <c r="M535" s="50">
        <f>IFERROR(VLOOKUP(L535,'Ciudad tablero'!B:C,2,0),0)</f>
        <v>68001000</v>
      </c>
      <c r="N535" s="47" t="str">
        <f t="shared" si="8"/>
        <v>PATIO TORCOROMA SARDINATA</v>
      </c>
    </row>
    <row r="536" spans="1:14" hidden="1">
      <c r="A536" s="47" t="s">
        <v>2833</v>
      </c>
      <c r="B536" s="46" t="s">
        <v>2833</v>
      </c>
      <c r="C536" s="60" t="s">
        <v>2834</v>
      </c>
      <c r="D536" s="47" t="s">
        <v>777</v>
      </c>
      <c r="E536" s="57" t="s">
        <v>798</v>
      </c>
      <c r="F536" s="66" t="s">
        <v>336</v>
      </c>
      <c r="G536" s="66" t="s">
        <v>71</v>
      </c>
      <c r="I536" s="58" t="s">
        <v>2835</v>
      </c>
      <c r="J536" s="50" t="str">
        <f>IFERROR(VLOOKUP(F536,'Ciudad tablero'!A:B,2,0),0)</f>
        <v>MOSQUERA CUNDINAMARCA</v>
      </c>
      <c r="K536" s="50">
        <f>IFERROR(VLOOKUP(J536,'Ciudad tablero'!B:C,2,0),0)</f>
        <v>25473000</v>
      </c>
      <c r="L536" s="50" t="str">
        <f>IFERROR(VLOOKUP(G536,'Ciudad tablero'!A:B,2,0),0)</f>
        <v>BOGOTA BOGOTA D. C.</v>
      </c>
      <c r="M536" s="50">
        <f>IFERROR(VLOOKUP(L536,'Ciudad tablero'!B:C,2,0),0)</f>
        <v>11001000</v>
      </c>
      <c r="N536" s="47" t="str">
        <f t="shared" si="8"/>
        <v>PATIOS DE COLOMBIA MOSQUERA</v>
      </c>
    </row>
    <row r="537" spans="1:14" hidden="1">
      <c r="A537" s="47" t="s">
        <v>2836</v>
      </c>
      <c r="B537" s="46" t="s">
        <v>2836</v>
      </c>
      <c r="C537" s="60" t="s">
        <v>2837</v>
      </c>
      <c r="D537" s="47" t="s">
        <v>1582</v>
      </c>
      <c r="E537" s="57" t="s">
        <v>885</v>
      </c>
      <c r="F537" s="66" t="s">
        <v>78</v>
      </c>
      <c r="G537" s="66" t="s">
        <v>78</v>
      </c>
      <c r="I537" s="58" t="s">
        <v>2838</v>
      </c>
      <c r="J537" s="50" t="str">
        <f>IFERROR(VLOOKUP(F537,'Ciudad tablero'!A:B,2,0),0)</f>
        <v>BUCARAMANGA SANTANDER</v>
      </c>
      <c r="K537" s="50">
        <f>IFERROR(VLOOKUP(J537,'Ciudad tablero'!B:C,2,0),0)</f>
        <v>68001000</v>
      </c>
      <c r="L537" s="50" t="str">
        <f>IFERROR(VLOOKUP(G537,'Ciudad tablero'!A:B,2,0),0)</f>
        <v>BUCARAMANGA SANTANDER</v>
      </c>
      <c r="M537" s="50">
        <f>IFERROR(VLOOKUP(L537,'Ciudad tablero'!B:C,2,0),0)</f>
        <v>68001000</v>
      </c>
      <c r="N537" s="47" t="str">
        <f t="shared" si="8"/>
        <v>PRECOCIDOS DEL ORIENTE BUCARAMANGA</v>
      </c>
    </row>
    <row r="538" spans="1:14" hidden="1">
      <c r="A538" s="47" t="s">
        <v>1147</v>
      </c>
      <c r="B538" s="46" t="s">
        <v>1147</v>
      </c>
      <c r="C538" s="60" t="s">
        <v>2839</v>
      </c>
      <c r="D538" s="47" t="s">
        <v>724</v>
      </c>
      <c r="E538" s="57" t="s">
        <v>95</v>
      </c>
      <c r="F538" s="66" t="s">
        <v>95</v>
      </c>
      <c r="G538" s="66" t="s">
        <v>95</v>
      </c>
      <c r="I538" s="58" t="s">
        <v>2840</v>
      </c>
      <c r="J538" s="50" t="str">
        <f>IFERROR(VLOOKUP(F538,'Ciudad tablero'!A:B,2,0),0)</f>
        <v>CALI VALLE DEL CAUCA</v>
      </c>
      <c r="K538" s="50">
        <f>IFERROR(VLOOKUP(J538,'Ciudad tablero'!B:C,2,0),0)</f>
        <v>76001000</v>
      </c>
      <c r="L538" s="50" t="str">
        <f>IFERROR(VLOOKUP(G538,'Ciudad tablero'!A:B,2,0),0)</f>
        <v>CALI VALLE DEL CAUCA</v>
      </c>
      <c r="M538" s="50">
        <f>IFERROR(VLOOKUP(L538,'Ciudad tablero'!B:C,2,0),0)</f>
        <v>76001000</v>
      </c>
      <c r="N538" s="47" t="str">
        <f t="shared" si="8"/>
        <v>PRICESMART CALI CAÑASGORDAS</v>
      </c>
    </row>
    <row r="539" spans="1:14" hidden="1">
      <c r="A539" s="47" t="s">
        <v>1146</v>
      </c>
      <c r="B539" s="46" t="s">
        <v>1146</v>
      </c>
      <c r="C539" s="60" t="s">
        <v>2841</v>
      </c>
      <c r="D539" s="47" t="s">
        <v>1578</v>
      </c>
      <c r="E539" s="57" t="s">
        <v>95</v>
      </c>
      <c r="F539" s="66" t="s">
        <v>95</v>
      </c>
      <c r="G539" s="66" t="s">
        <v>95</v>
      </c>
      <c r="I539" s="58" t="s">
        <v>2842</v>
      </c>
      <c r="J539" s="50" t="str">
        <f>IFERROR(VLOOKUP(F539,'Ciudad tablero'!A:B,2,0),0)</f>
        <v>CALI VALLE DEL CAUCA</v>
      </c>
      <c r="K539" s="50">
        <f>IFERROR(VLOOKUP(J539,'Ciudad tablero'!B:C,2,0),0)</f>
        <v>76001000</v>
      </c>
      <c r="L539" s="50" t="str">
        <f>IFERROR(VLOOKUP(G539,'Ciudad tablero'!A:B,2,0),0)</f>
        <v>CALI VALLE DEL CAUCA</v>
      </c>
      <c r="M539" s="50">
        <f>IFERROR(VLOOKUP(L539,'Ciudad tablero'!B:C,2,0),0)</f>
        <v>76001000</v>
      </c>
      <c r="N539" s="47" t="str">
        <f t="shared" si="8"/>
        <v>PRICESMART CALI MENGA</v>
      </c>
    </row>
    <row r="540" spans="1:14" hidden="1">
      <c r="A540" s="47" t="s">
        <v>1221</v>
      </c>
      <c r="B540" s="46" t="s">
        <v>1221</v>
      </c>
      <c r="C540" s="60" t="s">
        <v>2843</v>
      </c>
      <c r="D540" s="47" t="s">
        <v>724</v>
      </c>
      <c r="E540" s="57" t="s">
        <v>321</v>
      </c>
      <c r="F540" s="66" t="s">
        <v>272</v>
      </c>
      <c r="G540" s="66" t="s">
        <v>321</v>
      </c>
      <c r="I540" s="58" t="s">
        <v>2844</v>
      </c>
      <c r="J540" s="50" t="str">
        <f>IFERROR(VLOOKUP(F540,'Ciudad tablero'!A:B,2,0),0)</f>
        <v>LA ESTRELLA LA ESTRELLA ANTIOQUIA</v>
      </c>
      <c r="K540" s="50">
        <f>IFERROR(VLOOKUP(J540,'Ciudad tablero'!B:C,2,0),0)</f>
        <v>5380000</v>
      </c>
      <c r="L540" s="50" t="str">
        <f>IFERROR(VLOOKUP(G540,'Ciudad tablero'!A:B,2,0),0)</f>
        <v>MEDELLIN ANTIOQUIA</v>
      </c>
      <c r="M540" s="50">
        <f>IFERROR(VLOOKUP(L540,'Ciudad tablero'!B:C,2,0),0)</f>
        <v>5001000</v>
      </c>
      <c r="N540" s="47" t="str">
        <f t="shared" si="8"/>
        <v>PRICESMART ESTRELLA (BODEGAS CCL MEDELLIN)</v>
      </c>
    </row>
    <row r="541" spans="1:14" hidden="1">
      <c r="A541" s="47" t="s">
        <v>1134</v>
      </c>
      <c r="B541" s="46" t="s">
        <v>1134</v>
      </c>
      <c r="C541" s="60" t="s">
        <v>2845</v>
      </c>
      <c r="D541" s="47" t="s">
        <v>724</v>
      </c>
      <c r="E541" s="57" t="s">
        <v>321</v>
      </c>
      <c r="F541" s="66" t="s">
        <v>321</v>
      </c>
      <c r="G541" s="66" t="s">
        <v>321</v>
      </c>
      <c r="I541" s="58" t="s">
        <v>2846</v>
      </c>
      <c r="J541" s="50" t="str">
        <f>IFERROR(VLOOKUP(F541,'Ciudad tablero'!A:B,2,0),0)</f>
        <v>MEDELLIN ANTIOQUIA</v>
      </c>
      <c r="K541" s="50">
        <f>IFERROR(VLOOKUP(J541,'Ciudad tablero'!B:C,2,0),0)</f>
        <v>5001000</v>
      </c>
      <c r="L541" s="50" t="str">
        <f>IFERROR(VLOOKUP(G541,'Ciudad tablero'!A:B,2,0),0)</f>
        <v>MEDELLIN ANTIOQUIA</v>
      </c>
      <c r="M541" s="50">
        <f>IFERROR(VLOOKUP(L541,'Ciudad tablero'!B:C,2,0),0)</f>
        <v>5001000</v>
      </c>
      <c r="N541" s="47" t="str">
        <f t="shared" si="8"/>
        <v>PRICESMART MEDELLIN</v>
      </c>
    </row>
    <row r="542" spans="1:14" hidden="1">
      <c r="A542" s="47" t="s">
        <v>1145</v>
      </c>
      <c r="B542" s="46" t="s">
        <v>1145</v>
      </c>
      <c r="C542" s="60" t="s">
        <v>2847</v>
      </c>
      <c r="D542" s="47" t="s">
        <v>1578</v>
      </c>
      <c r="E542" s="57" t="s">
        <v>371</v>
      </c>
      <c r="F542" s="66" t="s">
        <v>371</v>
      </c>
      <c r="G542" s="66" t="s">
        <v>371</v>
      </c>
      <c r="I542" s="58" t="s">
        <v>2848</v>
      </c>
      <c r="J542" s="50" t="str">
        <f>IFERROR(VLOOKUP(F542,'Ciudad tablero'!A:B,2,0),0)</f>
        <v>PEREIRA RISARALDA</v>
      </c>
      <c r="K542" s="50">
        <f>IFERROR(VLOOKUP(J542,'Ciudad tablero'!B:C,2,0),0)</f>
        <v>66001000</v>
      </c>
      <c r="L542" s="50" t="str">
        <f>IFERROR(VLOOKUP(G542,'Ciudad tablero'!A:B,2,0),0)</f>
        <v>PEREIRA RISARALDA</v>
      </c>
      <c r="M542" s="50">
        <f>IFERROR(VLOOKUP(L542,'Ciudad tablero'!B:C,2,0),0)</f>
        <v>66001000</v>
      </c>
      <c r="N542" s="47" t="str">
        <f t="shared" si="8"/>
        <v>PRICESMART PEREIRA</v>
      </c>
    </row>
    <row r="543" spans="1:14" hidden="1">
      <c r="A543" s="47" t="s">
        <v>1235</v>
      </c>
      <c r="B543" s="46" t="s">
        <v>1235</v>
      </c>
      <c r="C543" s="60" t="s">
        <v>2849</v>
      </c>
      <c r="D543" s="47" t="s">
        <v>1582</v>
      </c>
      <c r="E543" s="57" t="s">
        <v>155</v>
      </c>
      <c r="F543" s="66" t="s">
        <v>503</v>
      </c>
      <c r="G543" s="66" t="s">
        <v>155</v>
      </c>
      <c r="I543" s="58" t="s">
        <v>2850</v>
      </c>
      <c r="J543" s="50" t="str">
        <f>IFERROR(VLOOKUP(F543,'Ciudad tablero'!A:B,2,0),0)</f>
        <v>SOGAMOSO BOYACA</v>
      </c>
      <c r="K543" s="50">
        <f>IFERROR(VLOOKUP(J543,'Ciudad tablero'!B:C,2,0),0)</f>
        <v>15759000</v>
      </c>
      <c r="L543" s="50" t="str">
        <f>IFERROR(VLOOKUP(G543,'Ciudad tablero'!A:B,2,0),0)</f>
        <v>DUITAMA BOYACA</v>
      </c>
      <c r="M543" s="50">
        <f>IFERROR(VLOOKUP(L543,'Ciudad tablero'!B:C,2,0),0)</f>
        <v>15238000</v>
      </c>
      <c r="N543" s="47" t="str">
        <f t="shared" si="8"/>
        <v>PRODICARBONES SOGAMOSO</v>
      </c>
    </row>
    <row r="544" spans="1:14" hidden="1">
      <c r="A544" s="47" t="s">
        <v>2851</v>
      </c>
      <c r="B544" s="46" t="s">
        <v>2851</v>
      </c>
      <c r="C544" s="60" t="s">
        <v>2852</v>
      </c>
      <c r="D544" s="47" t="s">
        <v>1578</v>
      </c>
      <c r="E544" s="57" t="s">
        <v>95</v>
      </c>
      <c r="F544" s="66" t="s">
        <v>95</v>
      </c>
      <c r="G544" s="66" t="s">
        <v>95</v>
      </c>
      <c r="I544" s="58" t="s">
        <v>2853</v>
      </c>
      <c r="J544" s="50" t="str">
        <f>IFERROR(VLOOKUP(F544,'Ciudad tablero'!A:B,2,0),0)</f>
        <v>CALI VALLE DEL CAUCA</v>
      </c>
      <c r="K544" s="50">
        <f>IFERROR(VLOOKUP(J544,'Ciudad tablero'!B:C,2,0),0)</f>
        <v>76001000</v>
      </c>
      <c r="L544" s="50" t="str">
        <f>IFERROR(VLOOKUP(G544,'Ciudad tablero'!A:B,2,0),0)</f>
        <v>CALI VALLE DEL CAUCA</v>
      </c>
      <c r="M544" s="50">
        <f>IFERROR(VLOOKUP(L544,'Ciudad tablero'!B:C,2,0),0)</f>
        <v>76001000</v>
      </c>
      <c r="N544" s="47" t="str">
        <f t="shared" si="8"/>
        <v>PROPAL PLANTA 1 CALI</v>
      </c>
    </row>
    <row r="545" spans="1:14" hidden="1">
      <c r="A545" s="47" t="s">
        <v>2854</v>
      </c>
      <c r="B545" s="46" t="s">
        <v>2854</v>
      </c>
      <c r="C545" s="60" t="s">
        <v>2855</v>
      </c>
      <c r="D545" s="47" t="s">
        <v>1578</v>
      </c>
      <c r="E545" s="57" t="s">
        <v>1579</v>
      </c>
      <c r="F545" s="66" t="s">
        <v>98</v>
      </c>
      <c r="G545" s="66" t="s">
        <v>95</v>
      </c>
      <c r="I545" s="58" t="s">
        <v>2856</v>
      </c>
      <c r="J545" s="50" t="str">
        <f>IFERROR(VLOOKUP(F545,'Ciudad tablero'!A:B,2,0),0)</f>
        <v>CALOTO CAUCA</v>
      </c>
      <c r="K545" s="50">
        <f>IFERROR(VLOOKUP(J545,'Ciudad tablero'!B:C,2,0),0)</f>
        <v>19142000</v>
      </c>
      <c r="L545" s="50" t="str">
        <f>IFERROR(VLOOKUP(G545,'Ciudad tablero'!A:B,2,0),0)</f>
        <v>CALI VALLE DEL CAUCA</v>
      </c>
      <c r="M545" s="50">
        <f>IFERROR(VLOOKUP(L545,'Ciudad tablero'!B:C,2,0),0)</f>
        <v>76001000</v>
      </c>
      <c r="N545" s="47" t="str">
        <f t="shared" si="8"/>
        <v>PROPAL PLANTA 2 CALOTO</v>
      </c>
    </row>
    <row r="546" spans="1:14" hidden="1">
      <c r="A546" s="47" t="s">
        <v>2857</v>
      </c>
      <c r="B546" s="46" t="s">
        <v>2858</v>
      </c>
      <c r="C546" s="60" t="s">
        <v>2859</v>
      </c>
      <c r="D546" s="47" t="s">
        <v>1057</v>
      </c>
      <c r="F546" s="66" t="s">
        <v>91</v>
      </c>
      <c r="G546" s="66" t="s">
        <v>107</v>
      </c>
      <c r="I546" s="58" t="s">
        <v>2860</v>
      </c>
      <c r="J546" s="50" t="str">
        <f>IFERROR(VLOOKUP(F546,'Ciudad tablero'!A:B,2,0),0)</f>
        <v>CALAMAR BOLIVAR</v>
      </c>
      <c r="K546" s="50">
        <f>IFERROR(VLOOKUP(J546,'Ciudad tablero'!B:C,2,0),0)</f>
        <v>13140000</v>
      </c>
      <c r="L546" s="50" t="str">
        <f>IFERROR(VLOOKUP(G546,'Ciudad tablero'!A:B,2,0),0)</f>
        <v>CARTAGENA BOLIVAR</v>
      </c>
      <c r="M546" s="50">
        <f>IFERROR(VLOOKUP(L546,'Ciudad tablero'!B:C,2,0),0)</f>
        <v>13001000</v>
      </c>
      <c r="N546" s="47" t="str">
        <f t="shared" si="8"/>
        <v>PUERTO CALAMAR BOLIVAR</v>
      </c>
    </row>
    <row r="547" spans="1:14" hidden="1">
      <c r="A547" s="47" t="s">
        <v>1142</v>
      </c>
      <c r="B547" s="46" t="s">
        <v>1142</v>
      </c>
      <c r="C547" s="60" t="s">
        <v>2861</v>
      </c>
      <c r="D547" s="47" t="s">
        <v>1578</v>
      </c>
      <c r="E547" s="57" t="s">
        <v>80</v>
      </c>
      <c r="F547" s="66" t="s">
        <v>80</v>
      </c>
      <c r="G547" s="66" t="s">
        <v>80</v>
      </c>
      <c r="I547" s="58" t="s">
        <v>2862</v>
      </c>
      <c r="J547" s="50" t="str">
        <f>IFERROR(VLOOKUP(F547,'Ciudad tablero'!A:B,2,0),0)</f>
        <v>BUENAVENTURA VALLE DEL CAUCA</v>
      </c>
      <c r="K547" s="50">
        <f>IFERROR(VLOOKUP(J547,'Ciudad tablero'!B:C,2,0),0)</f>
        <v>76109000</v>
      </c>
      <c r="L547" s="50" t="str">
        <f>IFERROR(VLOOKUP(G547,'Ciudad tablero'!A:B,2,0),0)</f>
        <v>BUENAVENTURA VALLE DEL CAUCA</v>
      </c>
      <c r="M547" s="50">
        <f>IFERROR(VLOOKUP(L547,'Ciudad tablero'!B:C,2,0),0)</f>
        <v>76109000</v>
      </c>
      <c r="N547" s="47" t="str">
        <f t="shared" si="8"/>
        <v>PUERTO TCBUEN</v>
      </c>
    </row>
    <row r="548" spans="1:14" hidden="1">
      <c r="A548" s="47" t="s">
        <v>2863</v>
      </c>
      <c r="B548" s="46" t="s">
        <v>2863</v>
      </c>
      <c r="C548" s="60" t="s">
        <v>2864</v>
      </c>
      <c r="D548" s="47" t="s">
        <v>777</v>
      </c>
      <c r="E548" s="57" t="s">
        <v>798</v>
      </c>
      <c r="F548" s="66" t="s">
        <v>139</v>
      </c>
      <c r="G548" s="66" t="s">
        <v>71</v>
      </c>
      <c r="I548" s="58" t="s">
        <v>2865</v>
      </c>
      <c r="J548" s="50" t="str">
        <f>IFERROR(VLOOKUP(F548,'Ciudad tablero'!A:B,2,0),0)</f>
        <v>COTA CUNDINAMARCA</v>
      </c>
      <c r="K548" s="50">
        <f>IFERROR(VLOOKUP(J548,'Ciudad tablero'!B:C,2,0),0)</f>
        <v>25214000</v>
      </c>
      <c r="L548" s="50" t="str">
        <f>IFERROR(VLOOKUP(G548,'Ciudad tablero'!A:B,2,0),0)</f>
        <v>BOGOTA BOGOTA D. C.</v>
      </c>
      <c r="M548" s="50">
        <f>IFERROR(VLOOKUP(L548,'Ciudad tablero'!B:C,2,0),0)</f>
        <v>11001000</v>
      </c>
      <c r="N548" s="47" t="str">
        <f t="shared" si="8"/>
        <v>RESITER COTA</v>
      </c>
    </row>
    <row r="549" spans="1:14" hidden="1">
      <c r="A549" s="47" t="s">
        <v>1024</v>
      </c>
      <c r="B549" s="46" t="s">
        <v>1024</v>
      </c>
      <c r="C549" s="60" t="s">
        <v>2866</v>
      </c>
      <c r="D549" s="47" t="s">
        <v>777</v>
      </c>
      <c r="E549" s="57" t="s">
        <v>791</v>
      </c>
      <c r="F549" s="66" t="s">
        <v>309</v>
      </c>
      <c r="G549" s="66" t="s">
        <v>71</v>
      </c>
      <c r="I549" s="58" t="s">
        <v>2867</v>
      </c>
      <c r="J549" s="50" t="str">
        <f>IFERROR(VLOOKUP(F549,'Ciudad tablero'!A:B,2,0),0)</f>
        <v>MADRID CUNDINAMARCA</v>
      </c>
      <c r="K549" s="50">
        <f>IFERROR(VLOOKUP(J549,'Ciudad tablero'!B:C,2,0),0)</f>
        <v>25430000</v>
      </c>
      <c r="L549" s="50" t="str">
        <f>IFERROR(VLOOKUP(G549,'Ciudad tablero'!A:B,2,0),0)</f>
        <v>BOGOTA BOGOTA D. C.</v>
      </c>
      <c r="M549" s="50">
        <f>IFERROR(VLOOKUP(L549,'Ciudad tablero'!B:C,2,0),0)</f>
        <v>11001000</v>
      </c>
      <c r="N549" s="47" t="str">
        <f t="shared" si="8"/>
        <v>SIMARITIMA BOGOTA</v>
      </c>
    </row>
    <row r="550" spans="1:14" hidden="1">
      <c r="A550" s="47" t="s">
        <v>2868</v>
      </c>
      <c r="B550" s="46" t="s">
        <v>2868</v>
      </c>
      <c r="C550" s="60" t="s">
        <v>2869</v>
      </c>
      <c r="D550" s="47" t="s">
        <v>1057</v>
      </c>
      <c r="E550" s="57" t="s">
        <v>63</v>
      </c>
      <c r="F550" s="66" t="s">
        <v>63</v>
      </c>
      <c r="G550" s="66" t="s">
        <v>63</v>
      </c>
      <c r="I550" s="58" t="s">
        <v>2870</v>
      </c>
      <c r="J550" s="50" t="str">
        <f>IFERROR(VLOOKUP(F550,'Ciudad tablero'!A:B,2,0),0)</f>
        <v>BARRANQUILLA ATLANTICO</v>
      </c>
      <c r="K550" s="50">
        <f>IFERROR(VLOOKUP(J550,'Ciudad tablero'!B:C,2,0),0)</f>
        <v>8001000</v>
      </c>
      <c r="L550" s="50" t="str">
        <f>IFERROR(VLOOKUP(G550,'Ciudad tablero'!A:B,2,0),0)</f>
        <v>BARRANQUILLA ATLANTICO</v>
      </c>
      <c r="M550" s="50">
        <f>IFERROR(VLOOKUP(L550,'Ciudad tablero'!B:C,2,0),0)</f>
        <v>8001000</v>
      </c>
      <c r="N550" s="47" t="str">
        <f t="shared" si="8"/>
        <v>SITIO DESCARGUE VIA 40, BARRANQUILLA</v>
      </c>
    </row>
    <row r="551" spans="1:14" hidden="1">
      <c r="A551" s="47" t="s">
        <v>2871</v>
      </c>
      <c r="B551" s="46" t="s">
        <v>2871</v>
      </c>
      <c r="C551" s="60" t="s">
        <v>2872</v>
      </c>
      <c r="D551" s="47" t="s">
        <v>1057</v>
      </c>
      <c r="E551" s="57" t="s">
        <v>333</v>
      </c>
      <c r="F551" s="66" t="s">
        <v>113</v>
      </c>
      <c r="G551" s="66" t="s">
        <v>333</v>
      </c>
      <c r="I551" s="58" t="s">
        <v>2873</v>
      </c>
      <c r="J551" s="50" t="str">
        <f>IFERROR(VLOOKUP(F551,'Ciudad tablero'!A:B,2,0),0)</f>
        <v>CERETE CORDOBA</v>
      </c>
      <c r="K551" s="50">
        <f>IFERROR(VLOOKUP(J551,'Ciudad tablero'!B:C,2,0),0)</f>
        <v>23162000</v>
      </c>
      <c r="L551" s="50" t="str">
        <f>IFERROR(VLOOKUP(G551,'Ciudad tablero'!A:B,2,0),0)</f>
        <v>MONTERIA CORDOBA</v>
      </c>
      <c r="M551" s="50">
        <f>IFERROR(VLOOKUP(L551,'Ciudad tablero'!B:C,2,0),0)</f>
        <v>23001000</v>
      </c>
      <c r="N551" s="47" t="str">
        <f t="shared" si="8"/>
        <v>SOBERANA S.A.S. CERRETE CORDOBA</v>
      </c>
    </row>
    <row r="552" spans="1:14" hidden="1">
      <c r="A552" s="47" t="s">
        <v>1061</v>
      </c>
      <c r="B552" s="46" t="s">
        <v>1061</v>
      </c>
      <c r="C552" s="60" t="s">
        <v>2874</v>
      </c>
      <c r="D552" s="47" t="s">
        <v>1578</v>
      </c>
      <c r="E552" s="57" t="s">
        <v>537</v>
      </c>
      <c r="F552" s="66" t="s">
        <v>537</v>
      </c>
      <c r="G552" s="66" t="s">
        <v>365</v>
      </c>
      <c r="I552" s="58" t="s">
        <v>2875</v>
      </c>
      <c r="J552" s="50" t="str">
        <f>IFERROR(VLOOKUP(F552,'Ciudad tablero'!A:B,2,0),0)</f>
        <v>TUMACO NARINO</v>
      </c>
      <c r="K552" s="50">
        <f>IFERROR(VLOOKUP(J552,'Ciudad tablero'!B:C,2,0),0)</f>
        <v>52835000</v>
      </c>
      <c r="L552" s="50" t="str">
        <f>IFERROR(VLOOKUP(G552,'Ciudad tablero'!A:B,2,0),0)</f>
        <v>PASTO NARINO</v>
      </c>
      <c r="M552" s="50">
        <f>IFERROR(VLOOKUP(L552,'Ciudad tablero'!B:C,2,0),0)</f>
        <v>52001000</v>
      </c>
      <c r="N552" s="47" t="str">
        <f t="shared" si="8"/>
        <v>SOCIEDAD PORTUARIA DE TUMACO</v>
      </c>
    </row>
    <row r="553" spans="1:14" hidden="1">
      <c r="A553" s="47" t="s">
        <v>1528</v>
      </c>
      <c r="B553" s="46" t="s">
        <v>1528</v>
      </c>
      <c r="C553" s="60" t="s">
        <v>2876</v>
      </c>
      <c r="D553" s="47" t="s">
        <v>724</v>
      </c>
      <c r="E553" s="57" t="s">
        <v>321</v>
      </c>
      <c r="F553" s="66" t="s">
        <v>321</v>
      </c>
      <c r="G553" s="66" t="s">
        <v>321</v>
      </c>
      <c r="I553" s="58" t="s">
        <v>2877</v>
      </c>
      <c r="J553" s="50" t="str">
        <f>IFERROR(VLOOKUP(F553,'Ciudad tablero'!A:B,2,0),0)</f>
        <v>MEDELLIN ANTIOQUIA</v>
      </c>
      <c r="K553" s="50">
        <f>IFERROR(VLOOKUP(J553,'Ciudad tablero'!B:C,2,0),0)</f>
        <v>5001000</v>
      </c>
      <c r="L553" s="50" t="str">
        <f>IFERROR(VLOOKUP(G553,'Ciudad tablero'!A:B,2,0),0)</f>
        <v>MEDELLIN ANTIOQUIA</v>
      </c>
      <c r="M553" s="50">
        <f>IFERROR(VLOOKUP(L553,'Ciudad tablero'!B:C,2,0),0)</f>
        <v>5001000</v>
      </c>
      <c r="N553" s="47" t="str">
        <f t="shared" si="8"/>
        <v>SUPERMERCADOS BOMBONA MEDELLIN</v>
      </c>
    </row>
    <row r="554" spans="1:14" hidden="1">
      <c r="A554" s="47" t="s">
        <v>2878</v>
      </c>
      <c r="B554" s="46" t="s">
        <v>2878</v>
      </c>
      <c r="C554" s="60" t="s">
        <v>2879</v>
      </c>
      <c r="D554" s="47" t="s">
        <v>1057</v>
      </c>
      <c r="F554" s="66" t="s">
        <v>304</v>
      </c>
      <c r="G554" s="66" t="s">
        <v>494</v>
      </c>
      <c r="I554" s="58" t="s">
        <v>2880</v>
      </c>
      <c r="J554" s="50" t="str">
        <f>IFERROR(VLOOKUP(F554,'Ciudad tablero'!A:B,2,0),0)</f>
        <v>LORICA CORDOBA</v>
      </c>
      <c r="K554" s="50">
        <f>IFERROR(VLOOKUP(J554,'Ciudad tablero'!B:C,2,0),0)</f>
        <v>23417000</v>
      </c>
      <c r="L554" s="50" t="str">
        <f>IFERROR(VLOOKUP(G554,'Ciudad tablero'!A:B,2,0),0)</f>
        <v>SINCELEJO SUCRE</v>
      </c>
      <c r="M554" s="50">
        <f>IFERROR(VLOOKUP(L554,'Ciudad tablero'!B:C,2,0),0)</f>
        <v>70001000</v>
      </c>
      <c r="N554" s="47" t="str">
        <f t="shared" si="8"/>
        <v>TIENDA EL CARMEN LORICA</v>
      </c>
    </row>
    <row r="555" spans="1:14" hidden="1">
      <c r="A555" s="47" t="s">
        <v>2881</v>
      </c>
      <c r="B555" s="46" t="s">
        <v>2881</v>
      </c>
      <c r="C555" s="60" t="s">
        <v>2882</v>
      </c>
      <c r="D555" s="47" t="s">
        <v>777</v>
      </c>
      <c r="E555" s="57" t="s">
        <v>798</v>
      </c>
      <c r="F555" s="66" t="s">
        <v>71</v>
      </c>
      <c r="G555" s="66" t="s">
        <v>71</v>
      </c>
      <c r="I555" s="58" t="s">
        <v>2883</v>
      </c>
      <c r="J555" s="50" t="str">
        <f>IFERROR(VLOOKUP(F555,'Ciudad tablero'!A:B,2,0),0)</f>
        <v>BOGOTA BOGOTA D. C.</v>
      </c>
      <c r="K555" s="50">
        <f>IFERROR(VLOOKUP(J555,'Ciudad tablero'!B:C,2,0),0)</f>
        <v>11001000</v>
      </c>
      <c r="L555" s="50" t="str">
        <f>IFERROR(VLOOKUP(G555,'Ciudad tablero'!A:B,2,0),0)</f>
        <v>BOGOTA BOGOTA D. C.</v>
      </c>
      <c r="M555" s="50">
        <f>IFERROR(VLOOKUP(L555,'Ciudad tablero'!B:C,2,0),0)</f>
        <v>11001000</v>
      </c>
      <c r="N555" s="47" t="str">
        <f t="shared" si="8"/>
        <v>TRANSFOREX BOGOTA</v>
      </c>
    </row>
    <row r="556" spans="1:14" hidden="1">
      <c r="A556" s="47" t="s">
        <v>2884</v>
      </c>
      <c r="B556" s="46" t="s">
        <v>2884</v>
      </c>
      <c r="C556" s="60" t="s">
        <v>2885</v>
      </c>
      <c r="D556" s="47" t="s">
        <v>1057</v>
      </c>
      <c r="E556" s="57" t="s">
        <v>107</v>
      </c>
      <c r="F556" s="66" t="s">
        <v>107</v>
      </c>
      <c r="G556" s="66" t="s">
        <v>107</v>
      </c>
      <c r="I556" s="58" t="s">
        <v>2886</v>
      </c>
      <c r="J556" s="50" t="str">
        <f>IFERROR(VLOOKUP(F556,'Ciudad tablero'!A:B,2,0),0)</f>
        <v>CARTAGENA BOLIVAR</v>
      </c>
      <c r="K556" s="50">
        <f>IFERROR(VLOOKUP(J556,'Ciudad tablero'!B:C,2,0),0)</f>
        <v>13001000</v>
      </c>
      <c r="L556" s="50" t="str">
        <f>IFERROR(VLOOKUP(G556,'Ciudad tablero'!A:B,2,0),0)</f>
        <v>CARTAGENA BOLIVAR</v>
      </c>
      <c r="M556" s="50">
        <f>IFERROR(VLOOKUP(L556,'Ciudad tablero'!B:C,2,0),0)</f>
        <v>13001000</v>
      </c>
      <c r="N556" s="47" t="str">
        <f t="shared" si="8"/>
        <v>TRANSMAR CARTAGENA</v>
      </c>
    </row>
    <row r="557" spans="1:14" hidden="1">
      <c r="A557" s="47" t="s">
        <v>2887</v>
      </c>
      <c r="B557" s="46" t="s">
        <v>2887</v>
      </c>
      <c r="C557" s="60" t="s">
        <v>2888</v>
      </c>
      <c r="D557" s="47" t="s">
        <v>1582</v>
      </c>
      <c r="E557" s="57" t="s">
        <v>143</v>
      </c>
      <c r="F557" s="66" t="s">
        <v>143</v>
      </c>
      <c r="G557" s="66" t="s">
        <v>144</v>
      </c>
      <c r="I557" s="58" t="s">
        <v>2889</v>
      </c>
      <c r="J557" s="50" t="str">
        <f>IFERROR(VLOOKUP(F557,'Ciudad tablero'!A:B,2,0),0)</f>
        <v>CUCUTA NORTE DE SANTANDER</v>
      </c>
      <c r="K557" s="50">
        <f>IFERROR(VLOOKUP(J557,'Ciudad tablero'!B:C,2,0),0)</f>
        <v>54001000</v>
      </c>
      <c r="L557" s="50" t="str">
        <f>IFERROR(VLOOKUP(G557,'Ciudad tablero'!A:B,2,0),0)</f>
        <v>CÚCUTA</v>
      </c>
      <c r="M557" s="50">
        <f>IFERROR(VLOOKUP(L557,'Ciudad tablero'!B:C,2,0),0)</f>
        <v>54001000</v>
      </c>
      <c r="N557" s="47" t="str">
        <f t="shared" si="8"/>
        <v>TRANSPORTES CONDOR CUCUTA S.A.S</v>
      </c>
    </row>
    <row r="558" spans="1:14" hidden="1">
      <c r="A558" s="47" t="s">
        <v>1137</v>
      </c>
      <c r="B558" s="46" t="s">
        <v>1137</v>
      </c>
      <c r="C558" s="60" t="s">
        <v>2890</v>
      </c>
      <c r="D558" s="47" t="s">
        <v>724</v>
      </c>
      <c r="E558" s="57" t="s">
        <v>321</v>
      </c>
      <c r="F558" s="66" t="s">
        <v>321</v>
      </c>
      <c r="G558" s="66" t="s">
        <v>321</v>
      </c>
      <c r="I558" s="58" t="s">
        <v>2891</v>
      </c>
      <c r="J558" s="50" t="str">
        <f>IFERROR(VLOOKUP(F558,'Ciudad tablero'!A:B,2,0),0)</f>
        <v>MEDELLIN ANTIOQUIA</v>
      </c>
      <c r="K558" s="50">
        <f>IFERROR(VLOOKUP(J558,'Ciudad tablero'!B:C,2,0),0)</f>
        <v>5001000</v>
      </c>
      <c r="L558" s="50" t="str">
        <f>IFERROR(VLOOKUP(G558,'Ciudad tablero'!A:B,2,0),0)</f>
        <v>MEDELLIN ANTIOQUIA</v>
      </c>
      <c r="M558" s="50">
        <f>IFERROR(VLOOKUP(L558,'Ciudad tablero'!B:C,2,0),0)</f>
        <v>5001000</v>
      </c>
      <c r="N558" s="47" t="str">
        <f t="shared" si="8"/>
        <v>VAQUITA BELEN MEDELLIN</v>
      </c>
    </row>
    <row r="559" spans="1:14" hidden="1">
      <c r="A559" s="47" t="s">
        <v>1138</v>
      </c>
      <c r="B559" s="46" t="s">
        <v>1138</v>
      </c>
      <c r="C559" s="60" t="s">
        <v>2892</v>
      </c>
      <c r="D559" s="47" t="s">
        <v>724</v>
      </c>
      <c r="E559" s="57" t="s">
        <v>321</v>
      </c>
      <c r="F559" s="66" t="s">
        <v>321</v>
      </c>
      <c r="G559" s="66" t="s">
        <v>321</v>
      </c>
      <c r="I559" s="58" t="s">
        <v>2893</v>
      </c>
      <c r="J559" s="50" t="str">
        <f>IFERROR(VLOOKUP(F559,'Ciudad tablero'!A:B,2,0),0)</f>
        <v>MEDELLIN ANTIOQUIA</v>
      </c>
      <c r="K559" s="50">
        <f>IFERROR(VLOOKUP(J559,'Ciudad tablero'!B:C,2,0),0)</f>
        <v>5001000</v>
      </c>
      <c r="L559" s="50" t="str">
        <f>IFERROR(VLOOKUP(G559,'Ciudad tablero'!A:B,2,0),0)</f>
        <v>MEDELLIN ANTIOQUIA</v>
      </c>
      <c r="M559" s="50">
        <f>IFERROR(VLOOKUP(L559,'Ciudad tablero'!B:C,2,0),0)</f>
        <v>5001000</v>
      </c>
      <c r="N559" s="47" t="str">
        <f t="shared" si="8"/>
        <v>VAQUITA MAYORISTA MEDELLIN</v>
      </c>
    </row>
    <row r="560" spans="1:14" hidden="1">
      <c r="A560" s="47" t="s">
        <v>2894</v>
      </c>
      <c r="B560" s="46" t="s">
        <v>2894</v>
      </c>
      <c r="C560" s="60" t="s">
        <v>2895</v>
      </c>
      <c r="D560" s="47" t="s">
        <v>1057</v>
      </c>
      <c r="E560" s="57" t="s">
        <v>422</v>
      </c>
      <c r="F560" s="66" t="s">
        <v>422</v>
      </c>
      <c r="G560" s="66" t="s">
        <v>470</v>
      </c>
      <c r="I560" s="58" t="s">
        <v>2896</v>
      </c>
      <c r="J560" s="50" t="str">
        <f>IFERROR(VLOOKUP(F560,'Ciudad tablero'!A:B,2,0),0)</f>
        <v>RIOHACHA LA GUAJIRA</v>
      </c>
      <c r="K560" s="50">
        <f>IFERROR(VLOOKUP(J560,'Ciudad tablero'!B:C,2,0),0)</f>
        <v>44001000</v>
      </c>
      <c r="L560" s="50" t="str">
        <f>IFERROR(VLOOKUP(G560,'Ciudad tablero'!A:B,2,0),0)</f>
        <v>SANTA MARTA MAGDALENA</v>
      </c>
      <c r="M560" s="50">
        <f>IFERROR(VLOOKUP(L560,'Ciudad tablero'!B:C,2,0),0)</f>
        <v>47001000</v>
      </c>
      <c r="N560" s="47" t="str">
        <f t="shared" si="8"/>
        <v>YOICECRIVERA BODEGA RIOHACHA</v>
      </c>
    </row>
    <row r="561" spans="1:14" hidden="1">
      <c r="A561" s="47" t="s">
        <v>2897</v>
      </c>
      <c r="B561" s="46" t="s">
        <v>2897</v>
      </c>
      <c r="C561" s="60" t="s">
        <v>2898</v>
      </c>
      <c r="D561" s="47" t="s">
        <v>1578</v>
      </c>
      <c r="E561" s="57" t="s">
        <v>1579</v>
      </c>
      <c r="F561" s="67" t="s">
        <v>360</v>
      </c>
      <c r="G561" s="66" t="s">
        <v>95</v>
      </c>
      <c r="I561" s="58" t="s">
        <v>2899</v>
      </c>
      <c r="J561" s="50" t="str">
        <f>IFERROR(VLOOKUP(F561,'Ciudad tablero'!A:B,2,0),0)</f>
        <v>PALMIRA VALLE DEL CAUCA</v>
      </c>
      <c r="K561" s="50">
        <f>IFERROR(VLOOKUP(J561,'Ciudad tablero'!B:C,2,0),0)</f>
        <v>76520000</v>
      </c>
      <c r="L561" s="50" t="str">
        <f>IFERROR(VLOOKUP(G561,'Ciudad tablero'!A:B,2,0),0)</f>
        <v>CALI VALLE DEL CAUCA</v>
      </c>
      <c r="M561" s="50">
        <f>IFERROR(VLOOKUP(L561,'Ciudad tablero'!B:C,2,0),0)</f>
        <v>76001000</v>
      </c>
      <c r="N561" s="47" t="str">
        <f t="shared" si="8"/>
        <v>ZONA FRANCA PALMASECA CALI</v>
      </c>
    </row>
    <row r="562" spans="1:14" hidden="1">
      <c r="A562" s="47" t="s">
        <v>982</v>
      </c>
      <c r="B562" s="46" t="s">
        <v>982</v>
      </c>
      <c r="C562" s="60" t="s">
        <v>2900</v>
      </c>
      <c r="D562" s="47" t="s">
        <v>724</v>
      </c>
      <c r="E562" s="57" t="s">
        <v>1610</v>
      </c>
      <c r="F562" s="66" t="s">
        <v>118</v>
      </c>
      <c r="G562" s="66" t="s">
        <v>321</v>
      </c>
      <c r="I562" s="58" t="s">
        <v>2901</v>
      </c>
      <c r="J562" s="50" t="str">
        <f>IFERROR(VLOOKUP(F562,'Ciudad tablero'!A:B,2,0),0)</f>
        <v>CHIGORODO ANTIOQUIA</v>
      </c>
      <c r="K562" s="50">
        <f>IFERROR(VLOOKUP(J562,'Ciudad tablero'!B:C,2,0),0)</f>
        <v>5172000</v>
      </c>
      <c r="L562" s="50" t="str">
        <f>IFERROR(VLOOKUP(G562,'Ciudad tablero'!A:B,2,0),0)</f>
        <v>MEDELLIN ANTIOQUIA</v>
      </c>
      <c r="M562" s="50">
        <f>IFERROR(VLOOKUP(L562,'Ciudad tablero'!B:C,2,0),0)</f>
        <v>5001000</v>
      </c>
      <c r="N562" s="47" t="str">
        <f t="shared" si="8"/>
        <v>CHIGORODO</v>
      </c>
    </row>
    <row r="563" spans="1:14" hidden="1">
      <c r="A563" s="47" t="s">
        <v>416</v>
      </c>
      <c r="B563" s="46" t="s">
        <v>416</v>
      </c>
      <c r="C563" s="60" t="s">
        <v>2902</v>
      </c>
      <c r="D563" s="47" t="s">
        <v>777</v>
      </c>
      <c r="E563" s="57" t="s">
        <v>1667</v>
      </c>
      <c r="F563" s="66" t="s">
        <v>416</v>
      </c>
      <c r="G563" s="66" t="s">
        <v>252</v>
      </c>
      <c r="I563" s="58" t="s">
        <v>2903</v>
      </c>
      <c r="J563" s="50" t="str">
        <f>IFERROR(VLOOKUP(F563,'Ciudad tablero'!A:B,2,0),0)</f>
        <v>RICAURTE CUNDINAMARCA</v>
      </c>
      <c r="K563" s="50">
        <f>IFERROR(VLOOKUP(J563,'Ciudad tablero'!B:C,2,0),0)</f>
        <v>25612000</v>
      </c>
      <c r="L563" s="50" t="str">
        <f>IFERROR(VLOOKUP(G563,'Ciudad tablero'!A:B,2,0),0)</f>
        <v>IBAGUE TOLIMA</v>
      </c>
      <c r="M563" s="50">
        <f>IFERROR(VLOOKUP(L563,'Ciudad tablero'!B:C,2,0),0)</f>
        <v>73001000</v>
      </c>
      <c r="N563" s="47" t="str">
        <f t="shared" si="8"/>
        <v>RICAURTE CUNDINAMARCA</v>
      </c>
    </row>
    <row r="564" spans="1:14" hidden="1">
      <c r="A564" s="47" t="s">
        <v>985</v>
      </c>
      <c r="B564" s="46" t="s">
        <v>985</v>
      </c>
      <c r="C564" s="60" t="s">
        <v>2904</v>
      </c>
      <c r="D564" s="47" t="s">
        <v>724</v>
      </c>
      <c r="E564" s="57" t="s">
        <v>2905</v>
      </c>
      <c r="F564" s="66" t="s">
        <v>985</v>
      </c>
      <c r="G564" s="66" t="s">
        <v>318</v>
      </c>
      <c r="I564" s="58" t="s">
        <v>2906</v>
      </c>
      <c r="J564" s="50">
        <f>IFERROR(VLOOKUP(F564,'Ciudad tablero'!A:B,2,0),0)</f>
        <v>0</v>
      </c>
      <c r="K564" s="50">
        <f>IFERROR(VLOOKUP(J564,'Ciudad tablero'!B:C,2,0),0)</f>
        <v>0</v>
      </c>
      <c r="L564" s="50" t="str">
        <f>IFERROR(VLOOKUP(G564,'Ciudad tablero'!A:B,2,0),0)</f>
        <v>MARINILLA ANTIOQUIA</v>
      </c>
      <c r="M564" s="50">
        <f>IFERROR(VLOOKUP(L564,'Ciudad tablero'!B:C,2,0),0)</f>
        <v>5440000</v>
      </c>
      <c r="N564" s="47" t="str">
        <f t="shared" si="8"/>
        <v>EL PEÑOL ANTIOQUIA</v>
      </c>
    </row>
    <row r="565" spans="1:14" hidden="1">
      <c r="A565" s="47" t="s">
        <v>984</v>
      </c>
      <c r="B565" s="46" t="s">
        <v>984</v>
      </c>
      <c r="C565" s="60" t="s">
        <v>2907</v>
      </c>
      <c r="D565" s="47" t="s">
        <v>1582</v>
      </c>
      <c r="E565" s="57" t="s">
        <v>984</v>
      </c>
      <c r="F565" s="66" t="s">
        <v>361</v>
      </c>
      <c r="G565" s="66" t="s">
        <v>143</v>
      </c>
      <c r="I565" s="58" t="s">
        <v>2908</v>
      </c>
      <c r="J565" s="50" t="str">
        <f>IFERROR(VLOOKUP(F565,'Ciudad tablero'!A:B,2,0),0)</f>
        <v>PAMPLONA NORTE DE SANTANDER</v>
      </c>
      <c r="K565" s="50">
        <f>IFERROR(VLOOKUP(J565,'Ciudad tablero'!B:C,2,0),0)</f>
        <v>54518000</v>
      </c>
      <c r="L565" s="50" t="str">
        <f>IFERROR(VLOOKUP(G565,'Ciudad tablero'!A:B,2,0),0)</f>
        <v>CUCUTA NORTE DE SANTANDER</v>
      </c>
      <c r="M565" s="50">
        <f>IFERROR(VLOOKUP(L565,'Ciudad tablero'!B:C,2,0),0)</f>
        <v>54001000</v>
      </c>
      <c r="N565" s="47" t="str">
        <f t="shared" si="8"/>
        <v>PAMPLONA</v>
      </c>
    </row>
    <row r="566" spans="1:14" hidden="1">
      <c r="A566" s="47" t="s">
        <v>988</v>
      </c>
      <c r="B566" s="46" t="s">
        <v>988</v>
      </c>
      <c r="C566" s="56" t="s">
        <v>2909</v>
      </c>
      <c r="D566" s="47" t="s">
        <v>1057</v>
      </c>
      <c r="E566" s="57" t="s">
        <v>767</v>
      </c>
      <c r="G566" s="66" t="s">
        <v>107</v>
      </c>
      <c r="I566" s="58" t="s">
        <v>2910</v>
      </c>
      <c r="J566" s="50">
        <f>IFERROR(VLOOKUP(F566,'Ciudad tablero'!A:B,2,0),0)</f>
        <v>0</v>
      </c>
      <c r="K566" s="50">
        <f>IFERROR(VLOOKUP(J566,'Ciudad tablero'!B:C,2,0),0)</f>
        <v>0</v>
      </c>
      <c r="L566" s="50" t="str">
        <f>IFERROR(VLOOKUP(G566,'Ciudad tablero'!A:B,2,0),0)</f>
        <v>CARTAGENA BOLIVAR</v>
      </c>
      <c r="M566" s="50">
        <f>IFERROR(VLOOKUP(L566,'Ciudad tablero'!B:C,2,0),0)</f>
        <v>13001000</v>
      </c>
      <c r="N566" s="47" t="str">
        <f t="shared" si="8"/>
        <v>CEDI SAN ANDRES</v>
      </c>
    </row>
    <row r="567" spans="1:14" hidden="1">
      <c r="A567" s="47" t="s">
        <v>1006</v>
      </c>
      <c r="B567" s="46" t="s">
        <v>1006</v>
      </c>
      <c r="C567" s="60" t="s">
        <v>2911</v>
      </c>
      <c r="D567" s="47" t="s">
        <v>1057</v>
      </c>
      <c r="E567" s="57" t="s">
        <v>63</v>
      </c>
      <c r="F567" s="66" t="s">
        <v>358</v>
      </c>
      <c r="G567" s="66" t="s">
        <v>63</v>
      </c>
      <c r="I567" s="58" t="s">
        <v>2912</v>
      </c>
      <c r="J567" s="50" t="str">
        <f>IFERROR(VLOOKUP(F567,'Ciudad tablero'!A:B,2,0),0)</f>
        <v>PALMAR DE VARELA ATLANTICO</v>
      </c>
      <c r="K567" s="50">
        <f>IFERROR(VLOOKUP(J567,'Ciudad tablero'!B:C,2,0),0)</f>
        <v>8520000</v>
      </c>
      <c r="L567" s="50" t="str">
        <f>IFERROR(VLOOKUP(G567,'Ciudad tablero'!A:B,2,0),0)</f>
        <v>BARRANQUILLA ATLANTICO</v>
      </c>
      <c r="M567" s="50">
        <f>IFERROR(VLOOKUP(L567,'Ciudad tablero'!B:C,2,0),0)</f>
        <v>8001000</v>
      </c>
      <c r="N567" s="47" t="str">
        <f t="shared" si="8"/>
        <v>CERVECERIA DEL ATLANTICO</v>
      </c>
    </row>
    <row r="568" spans="1:14" hidden="1">
      <c r="A568" s="48" t="s">
        <v>617</v>
      </c>
      <c r="B568" s="46" t="s">
        <v>617</v>
      </c>
      <c r="C568" s="61">
        <v>50443</v>
      </c>
      <c r="D568" s="48" t="s">
        <v>724</v>
      </c>
      <c r="E568" s="62" t="s">
        <v>321</v>
      </c>
      <c r="F568" s="69" t="s">
        <v>133</v>
      </c>
      <c r="G568" s="69" t="s">
        <v>321</v>
      </c>
      <c r="I568" s="58" t="s">
        <v>2913</v>
      </c>
      <c r="J568" s="50" t="str">
        <f>IFERROR(VLOOKUP(F568,'Ciudad tablero'!A:B,2,0),0)</f>
        <v>COPACABANA ANTIOQUIA</v>
      </c>
      <c r="K568" s="50">
        <f>IFERROR(VLOOKUP(J568,'Ciudad tablero'!B:C,2,0),0)</f>
        <v>5212000</v>
      </c>
      <c r="L568" s="50" t="str">
        <f>IFERROR(VLOOKUP(G568,'Ciudad tablero'!A:B,2,0),0)</f>
        <v>MEDELLIN ANTIOQUIA</v>
      </c>
      <c r="M568" s="50">
        <f>IFERROR(VLOOKUP(L568,'Ciudad tablero'!B:C,2,0),0)</f>
        <v>5001000</v>
      </c>
      <c r="N568" s="47" t="str">
        <f t="shared" si="8"/>
        <v>NUTRIMENTI COPACABANA</v>
      </c>
    </row>
    <row r="569" spans="1:14" hidden="1">
      <c r="A569" s="47" t="s">
        <v>2914</v>
      </c>
      <c r="B569" s="46" t="s">
        <v>2914</v>
      </c>
      <c r="C569" s="60" t="s">
        <v>2915</v>
      </c>
      <c r="D569" s="47" t="s">
        <v>1057</v>
      </c>
      <c r="E569" s="57" t="s">
        <v>63</v>
      </c>
      <c r="F569" s="66" t="s">
        <v>63</v>
      </c>
      <c r="G569" s="66" t="s">
        <v>63</v>
      </c>
      <c r="I569" s="58" t="s">
        <v>2916</v>
      </c>
      <c r="J569" s="50" t="str">
        <f>IFERROR(VLOOKUP(F569,'Ciudad tablero'!A:B,2,0),0)</f>
        <v>BARRANQUILLA ATLANTICO</v>
      </c>
      <c r="K569" s="50">
        <f>IFERROR(VLOOKUP(J569,'Ciudad tablero'!B:C,2,0),0)</f>
        <v>8001000</v>
      </c>
      <c r="L569" s="50" t="str">
        <f>IFERROR(VLOOKUP(G569,'Ciudad tablero'!A:B,2,0),0)</f>
        <v>BARRANQUILLA ATLANTICO</v>
      </c>
      <c r="M569" s="50">
        <f>IFERROR(VLOOKUP(L569,'Ciudad tablero'!B:C,2,0),0)</f>
        <v>8001000</v>
      </c>
      <c r="N569" s="47" t="str">
        <f t="shared" si="8"/>
        <v>TRANSCONT S.A.S. BARRANQUILLA</v>
      </c>
    </row>
    <row r="570" spans="1:14" hidden="1">
      <c r="A570" s="47" t="s">
        <v>1136</v>
      </c>
      <c r="B570" s="46" t="s">
        <v>1136</v>
      </c>
      <c r="C570" s="60" t="s">
        <v>2917</v>
      </c>
      <c r="D570" s="47" t="s">
        <v>724</v>
      </c>
      <c r="E570" s="57" t="s">
        <v>1610</v>
      </c>
      <c r="F570" s="66" t="s">
        <v>34</v>
      </c>
      <c r="G570" s="66" t="s">
        <v>321</v>
      </c>
      <c r="I570" s="58" t="s">
        <v>2918</v>
      </c>
      <c r="J570" s="50" t="str">
        <f>IFERROR(VLOOKUP(F570,'Ciudad tablero'!A:B,2,0),0)</f>
        <v>APARTADO ANTIOQUIA</v>
      </c>
      <c r="K570" s="50">
        <f>IFERROR(VLOOKUP(J570,'Ciudad tablero'!B:C,2,0),0)</f>
        <v>5045000</v>
      </c>
      <c r="L570" s="50" t="str">
        <f>IFERROR(VLOOKUP(G570,'Ciudad tablero'!A:B,2,0),0)</f>
        <v>MEDELLIN ANTIOQUIA</v>
      </c>
      <c r="M570" s="50">
        <f>IFERROR(VLOOKUP(L570,'Ciudad tablero'!B:C,2,0),0)</f>
        <v>5001000</v>
      </c>
      <c r="N570" s="47" t="str">
        <f t="shared" si="8"/>
        <v>BODEGAS D1 APARTADO</v>
      </c>
    </row>
    <row r="571" spans="1:14" hidden="1">
      <c r="A571" s="47" t="s">
        <v>1175</v>
      </c>
      <c r="B571" s="46" t="s">
        <v>1175</v>
      </c>
      <c r="C571" s="60" t="s">
        <v>2919</v>
      </c>
      <c r="D571" s="47" t="s">
        <v>1057</v>
      </c>
      <c r="E571" s="57" t="s">
        <v>63</v>
      </c>
      <c r="F571" s="66" t="s">
        <v>63</v>
      </c>
      <c r="G571" s="66" t="s">
        <v>63</v>
      </c>
      <c r="I571" s="58" t="s">
        <v>2920</v>
      </c>
      <c r="J571" s="50" t="str">
        <f>IFERROR(VLOOKUP(F571,'Ciudad tablero'!A:B,2,0),0)</f>
        <v>BARRANQUILLA ATLANTICO</v>
      </c>
      <c r="K571" s="50">
        <f>IFERROR(VLOOKUP(J571,'Ciudad tablero'!B:C,2,0),0)</f>
        <v>8001000</v>
      </c>
      <c r="L571" s="50" t="str">
        <f>IFERROR(VLOOKUP(G571,'Ciudad tablero'!A:B,2,0),0)</f>
        <v>BARRANQUILLA ATLANTICO</v>
      </c>
      <c r="M571" s="50">
        <f>IFERROR(VLOOKUP(L571,'Ciudad tablero'!B:C,2,0),0)</f>
        <v>8001000</v>
      </c>
      <c r="N571" s="47" t="str">
        <f t="shared" si="8"/>
        <v>PRICESMART BARRANQUILLA</v>
      </c>
    </row>
    <row r="572" spans="1:14" hidden="1">
      <c r="A572" s="47" t="s">
        <v>2921</v>
      </c>
      <c r="B572" s="46" t="s">
        <v>2921</v>
      </c>
      <c r="C572" s="60" t="s">
        <v>2922</v>
      </c>
      <c r="D572" s="47" t="s">
        <v>1057</v>
      </c>
      <c r="E572" s="57" t="s">
        <v>63</v>
      </c>
      <c r="F572" s="66" t="s">
        <v>63</v>
      </c>
      <c r="G572" s="66" t="s">
        <v>63</v>
      </c>
      <c r="I572" s="58" t="s">
        <v>2923</v>
      </c>
      <c r="J572" s="50" t="str">
        <f>IFERROR(VLOOKUP(F572,'Ciudad tablero'!A:B,2,0),0)</f>
        <v>BARRANQUILLA ATLANTICO</v>
      </c>
      <c r="K572" s="50">
        <f>IFERROR(VLOOKUP(J572,'Ciudad tablero'!B:C,2,0),0)</f>
        <v>8001000</v>
      </c>
      <c r="L572" s="50" t="str">
        <f>IFERROR(VLOOKUP(G572,'Ciudad tablero'!A:B,2,0),0)</f>
        <v>BARRANQUILLA ATLANTICO</v>
      </c>
      <c r="M572" s="50">
        <f>IFERROR(VLOOKUP(L572,'Ciudad tablero'!B:C,2,0),0)</f>
        <v>8001000</v>
      </c>
      <c r="N572" s="47" t="str">
        <f t="shared" si="8"/>
        <v>ENERGITECA CIRCUNVALAR BARRANQUILLA</v>
      </c>
    </row>
    <row r="573" spans="1:14" hidden="1">
      <c r="A573" s="47" t="s">
        <v>1218</v>
      </c>
      <c r="B573" s="46" t="s">
        <v>1218</v>
      </c>
      <c r="C573" s="60" t="s">
        <v>2924</v>
      </c>
      <c r="D573" s="47" t="s">
        <v>1057</v>
      </c>
      <c r="E573" s="57" t="s">
        <v>63</v>
      </c>
      <c r="F573" s="66" t="s">
        <v>198</v>
      </c>
      <c r="G573" s="66" t="s">
        <v>63</v>
      </c>
      <c r="I573" s="58" t="s">
        <v>2925</v>
      </c>
      <c r="J573" s="50" t="str">
        <f>IFERROR(VLOOKUP(F573,'Ciudad tablero'!A:B,2,0),0)</f>
        <v>GALAPA ATLANTICO</v>
      </c>
      <c r="K573" s="50">
        <f>IFERROR(VLOOKUP(J573,'Ciudad tablero'!B:C,2,0),0)</f>
        <v>8296000</v>
      </c>
      <c r="L573" s="50" t="str">
        <f>IFERROR(VLOOKUP(G573,'Ciudad tablero'!A:B,2,0),0)</f>
        <v>BARRANQUILLA ATLANTICO</v>
      </c>
      <c r="M573" s="50">
        <f>IFERROR(VLOOKUP(L573,'Ciudad tablero'!B:C,2,0),0)</f>
        <v>8001000</v>
      </c>
      <c r="N573" s="47" t="str">
        <f t="shared" si="8"/>
        <v>D1 GALAPA</v>
      </c>
    </row>
    <row r="574" spans="1:14" hidden="1">
      <c r="A574" s="47" t="s">
        <v>2926</v>
      </c>
      <c r="B574" s="46" t="s">
        <v>2926</v>
      </c>
      <c r="C574" s="60" t="s">
        <v>2927</v>
      </c>
      <c r="D574" s="47" t="s">
        <v>1057</v>
      </c>
      <c r="E574" s="57" t="s">
        <v>1939</v>
      </c>
      <c r="F574" s="66" t="s">
        <v>125</v>
      </c>
      <c r="G574" s="66" t="s">
        <v>470</v>
      </c>
      <c r="I574" s="58" t="s">
        <v>2928</v>
      </c>
      <c r="J574" s="50" t="str">
        <f>IFERROR(VLOOKUP(F574,'Ciudad tablero'!A:B,2,0),0)</f>
        <v>CIENAGA MAGDALENA</v>
      </c>
      <c r="K574" s="50">
        <f>IFERROR(VLOOKUP(J574,'Ciudad tablero'!B:C,2,0),0)</f>
        <v>47189000</v>
      </c>
      <c r="L574" s="50" t="str">
        <f>IFERROR(VLOOKUP(G574,'Ciudad tablero'!A:B,2,0),0)</f>
        <v>SANTA MARTA MAGDALENA</v>
      </c>
      <c r="M574" s="50">
        <f>IFERROR(VLOOKUP(L574,'Ciudad tablero'!B:C,2,0),0)</f>
        <v>47001000</v>
      </c>
      <c r="N574" s="47" t="str">
        <f t="shared" si="8"/>
        <v>SOCIEDAD PORTUARIA RIO CORDOBA SPRC</v>
      </c>
    </row>
    <row r="575" spans="1:14" hidden="1">
      <c r="A575" s="47" t="s">
        <v>1497</v>
      </c>
      <c r="B575" s="46" t="s">
        <v>1497</v>
      </c>
      <c r="C575" s="60" t="s">
        <v>2929</v>
      </c>
      <c r="D575" s="47" t="s">
        <v>1057</v>
      </c>
      <c r="E575" s="57" t="s">
        <v>63</v>
      </c>
      <c r="F575" s="66" t="s">
        <v>358</v>
      </c>
      <c r="G575" s="66" t="s">
        <v>63</v>
      </c>
      <c r="I575" s="58" t="s">
        <v>2930</v>
      </c>
      <c r="J575" s="50" t="str">
        <f>IFERROR(VLOOKUP(F575,'Ciudad tablero'!A:B,2,0),0)</f>
        <v>PALMAR DE VARELA ATLANTICO</v>
      </c>
      <c r="K575" s="50">
        <f>IFERROR(VLOOKUP(J575,'Ciudad tablero'!B:C,2,0),0)</f>
        <v>8520000</v>
      </c>
      <c r="L575" s="50" t="str">
        <f>IFERROR(VLOOKUP(G575,'Ciudad tablero'!A:B,2,0),0)</f>
        <v>BARRANQUILLA ATLANTICO</v>
      </c>
      <c r="M575" s="50">
        <f>IFERROR(VLOOKUP(L575,'Ciudad tablero'!B:C,2,0),0)</f>
        <v>8001000</v>
      </c>
      <c r="N575" s="47" t="str">
        <f t="shared" si="8"/>
        <v>TERNIUM DEL ATLÁNTICO</v>
      </c>
    </row>
    <row r="576" spans="1:14" hidden="1">
      <c r="A576" s="47" t="s">
        <v>1295</v>
      </c>
      <c r="B576" s="46" t="s">
        <v>1295</v>
      </c>
      <c r="C576" s="60" t="s">
        <v>2931</v>
      </c>
      <c r="D576" s="47" t="s">
        <v>1582</v>
      </c>
      <c r="E576" s="57" t="s">
        <v>143</v>
      </c>
      <c r="F576" s="66" t="s">
        <v>143</v>
      </c>
      <c r="G576" s="66" t="s">
        <v>144</v>
      </c>
      <c r="I576" s="58" t="s">
        <v>2932</v>
      </c>
      <c r="J576" s="50" t="str">
        <f>IFERROR(VLOOKUP(F576,'Ciudad tablero'!A:B,2,0),0)</f>
        <v>CUCUTA NORTE DE SANTANDER</v>
      </c>
      <c r="K576" s="50">
        <f>IFERROR(VLOOKUP(J576,'Ciudad tablero'!B:C,2,0),0)</f>
        <v>54001000</v>
      </c>
      <c r="L576" s="50" t="str">
        <f>IFERROR(VLOOKUP(G576,'Ciudad tablero'!A:B,2,0),0)</f>
        <v>CÚCUTA</v>
      </c>
      <c r="M576" s="50">
        <f>IFERROR(VLOOKUP(L576,'Ciudad tablero'!B:C,2,0),0)</f>
        <v>54001000</v>
      </c>
      <c r="N576" s="47" t="str">
        <f t="shared" si="8"/>
        <v>TRENDS LOVERS</v>
      </c>
    </row>
    <row r="577" spans="1:14" s="79" customFormat="1" hidden="1">
      <c r="A577" s="73" t="s">
        <v>1038</v>
      </c>
      <c r="B577" s="74" t="s">
        <v>1038</v>
      </c>
      <c r="C577" s="84" t="s">
        <v>1056</v>
      </c>
      <c r="D577" s="85" t="s">
        <v>724</v>
      </c>
      <c r="E577" s="86" t="s">
        <v>321</v>
      </c>
      <c r="F577" s="78" t="s">
        <v>69</v>
      </c>
      <c r="G577" s="78" t="s">
        <v>321</v>
      </c>
      <c r="H577" s="58"/>
      <c r="I577" s="58" t="s">
        <v>2933</v>
      </c>
      <c r="J577" s="80" t="str">
        <f>IFERROR(VLOOKUP(F577,'Ciudad tablero'!A:B,2,0),0)</f>
        <v>BELLO ANTIOQUIA</v>
      </c>
      <c r="K577" s="80">
        <f>IFERROR(VLOOKUP(J577,'Ciudad tablero'!B:C,2,0),0)</f>
        <v>5088000</v>
      </c>
      <c r="L577" s="80" t="str">
        <f>IFERROR(VLOOKUP(G577,'Ciudad tablero'!A:B,2,0),0)</f>
        <v>MEDELLIN ANTIOQUIA</v>
      </c>
      <c r="M577" s="80">
        <f>IFERROR(VLOOKUP(L577,'Ciudad tablero'!B:C,2,0),0)</f>
        <v>5001000</v>
      </c>
      <c r="N577" s="73" t="str">
        <f t="shared" si="8"/>
        <v>CEDI FABRICATO</v>
      </c>
    </row>
    <row r="578" spans="1:14" hidden="1">
      <c r="A578" s="47" t="s">
        <v>1018</v>
      </c>
      <c r="B578" s="46" t="s">
        <v>1018</v>
      </c>
      <c r="C578" s="60" t="s">
        <v>2934</v>
      </c>
      <c r="D578" s="47" t="s">
        <v>1582</v>
      </c>
      <c r="E578" s="57" t="s">
        <v>1613</v>
      </c>
      <c r="F578" s="66" t="s">
        <v>121</v>
      </c>
      <c r="G578" s="66" t="s">
        <v>155</v>
      </c>
      <c r="I578" s="58" t="s">
        <v>2935</v>
      </c>
      <c r="J578" s="50" t="str">
        <f>IFERROR(VLOOKUP(F578,'Ciudad tablero'!A:B,2,0),0)</f>
        <v>CHIQUINQUIRA BOYACA</v>
      </c>
      <c r="K578" s="50">
        <f>IFERROR(VLOOKUP(J578,'Ciudad tablero'!B:C,2,0),0)</f>
        <v>15176000</v>
      </c>
      <c r="L578" s="50" t="str">
        <f>IFERROR(VLOOKUP(G578,'Ciudad tablero'!A:B,2,0),0)</f>
        <v>DUITAMA BOYACA</v>
      </c>
      <c r="M578" s="50">
        <f>IFERROR(VLOOKUP(L578,'Ciudad tablero'!B:C,2,0),0)</f>
        <v>15238000</v>
      </c>
      <c r="N578" s="47" t="str">
        <f t="shared" si="8"/>
        <v>CHIQUINQUIRA</v>
      </c>
    </row>
    <row r="579" spans="1:14" hidden="1">
      <c r="A579" s="47" t="s">
        <v>1017</v>
      </c>
      <c r="B579" s="46" t="s">
        <v>1017</v>
      </c>
      <c r="C579" s="60" t="s">
        <v>2936</v>
      </c>
      <c r="D579" s="47" t="s">
        <v>777</v>
      </c>
      <c r="F579" s="66" t="s">
        <v>223</v>
      </c>
      <c r="G579" s="66" t="s">
        <v>252</v>
      </c>
      <c r="I579" s="58" t="s">
        <v>1017</v>
      </c>
      <c r="J579" s="50" t="str">
        <f>IFERROR(VLOOKUP(F579,'Ciudad tablero'!A:B,2,0),0)</f>
        <v>GUAMO TOLIMA</v>
      </c>
      <c r="K579" s="50">
        <f>IFERROR(VLOOKUP(J579,'Ciudad tablero'!B:C,2,0),0)</f>
        <v>73319000</v>
      </c>
      <c r="L579" s="50" t="str">
        <f>IFERROR(VLOOKUP(G579,'Ciudad tablero'!A:B,2,0),0)</f>
        <v>IBAGUE TOLIMA</v>
      </c>
      <c r="M579" s="50">
        <f>IFERROR(VLOOKUP(L579,'Ciudad tablero'!B:C,2,0),0)</f>
        <v>73001000</v>
      </c>
      <c r="N579" s="47" t="str">
        <f t="shared" ref="N579:N642" si="9">+A579</f>
        <v>GUAMO</v>
      </c>
    </row>
    <row r="580" spans="1:14" hidden="1">
      <c r="A580" s="47" t="s">
        <v>2937</v>
      </c>
      <c r="B580" s="46" t="s">
        <v>2937</v>
      </c>
      <c r="C580" s="60" t="s">
        <v>2938</v>
      </c>
      <c r="D580" s="47" t="s">
        <v>1057</v>
      </c>
      <c r="E580" s="57" t="s">
        <v>333</v>
      </c>
      <c r="F580" s="66" t="s">
        <v>333</v>
      </c>
      <c r="G580" s="67" t="s">
        <v>334</v>
      </c>
      <c r="I580" s="58" t="s">
        <v>2939</v>
      </c>
      <c r="J580" s="50" t="str">
        <f>IFERROR(VLOOKUP(F580,'Ciudad tablero'!A:B,2,0),0)</f>
        <v>MONTERIA CORDOBA</v>
      </c>
      <c r="K580" s="50">
        <f>IFERROR(VLOOKUP(J580,'Ciudad tablero'!B:C,2,0),0)</f>
        <v>23001000</v>
      </c>
      <c r="L580" s="50" t="str">
        <f>IFERROR(VLOOKUP(G580,'Ciudad tablero'!A:B,2,0),0)</f>
        <v>MONTERÍA</v>
      </c>
      <c r="M580" s="50">
        <f>IFERROR(VLOOKUP(L580,'Ciudad tablero'!B:C,2,0),0)</f>
        <v>23001000</v>
      </c>
      <c r="N580" s="47" t="str">
        <f t="shared" si="9"/>
        <v>FOOD AND DRINK MONTERÍA</v>
      </c>
    </row>
    <row r="581" spans="1:14" hidden="1">
      <c r="A581" s="47" t="s">
        <v>2940</v>
      </c>
      <c r="B581" s="46" t="s">
        <v>2940</v>
      </c>
      <c r="C581" s="60" t="s">
        <v>2941</v>
      </c>
      <c r="D581" s="47" t="s">
        <v>1578</v>
      </c>
      <c r="E581" s="57" t="s">
        <v>365</v>
      </c>
      <c r="F581" s="66" t="s">
        <v>365</v>
      </c>
      <c r="G581" s="66" t="s">
        <v>365</v>
      </c>
      <c r="I581" s="58" t="s">
        <v>2942</v>
      </c>
      <c r="J581" s="50" t="str">
        <f>IFERROR(VLOOKUP(F581,'Ciudad tablero'!A:B,2,0),0)</f>
        <v>PASTO NARINO</v>
      </c>
      <c r="K581" s="50">
        <f>IFERROR(VLOOKUP(J581,'Ciudad tablero'!B:C,2,0),0)</f>
        <v>52001000</v>
      </c>
      <c r="L581" s="50" t="str">
        <f>IFERROR(VLOOKUP(G581,'Ciudad tablero'!A:B,2,0),0)</f>
        <v>PASTO NARINO</v>
      </c>
      <c r="M581" s="50">
        <f>IFERROR(VLOOKUP(L581,'Ciudad tablero'!B:C,2,0),0)</f>
        <v>52001000</v>
      </c>
      <c r="N581" s="47" t="str">
        <f t="shared" si="9"/>
        <v>DISTRIBUCIONES SEVAS</v>
      </c>
    </row>
    <row r="582" spans="1:14" hidden="1">
      <c r="A582" s="47" t="s">
        <v>1020</v>
      </c>
      <c r="B582" s="46" t="s">
        <v>1020</v>
      </c>
      <c r="C582" s="60" t="s">
        <v>2943</v>
      </c>
      <c r="D582" s="48" t="s">
        <v>724</v>
      </c>
      <c r="E582" s="62" t="s">
        <v>321</v>
      </c>
      <c r="F582" s="66" t="s">
        <v>435</v>
      </c>
      <c r="G582" s="66" t="s">
        <v>321</v>
      </c>
      <c r="I582" s="58" t="s">
        <v>2944</v>
      </c>
      <c r="J582" s="50" t="str">
        <f>IFERROR(VLOOKUP(F582,'Ciudad tablero'!A:B,2,0),0)</f>
        <v>SABANETA ANTIOQUIA</v>
      </c>
      <c r="K582" s="50">
        <f>IFERROR(VLOOKUP(J582,'Ciudad tablero'!B:C,2,0),0)</f>
        <v>5631000</v>
      </c>
      <c r="L582" s="50" t="str">
        <f>IFERROR(VLOOKUP(G582,'Ciudad tablero'!A:B,2,0),0)</f>
        <v>MEDELLIN ANTIOQUIA</v>
      </c>
      <c r="M582" s="50">
        <f>IFERROR(VLOOKUP(L582,'Ciudad tablero'!B:C,2,0),0)</f>
        <v>5001000</v>
      </c>
      <c r="N582" s="47" t="str">
        <f t="shared" si="9"/>
        <v>LICO EXPRESS SABANETA</v>
      </c>
    </row>
    <row r="583" spans="1:14" ht="13.5" hidden="1">
      <c r="A583" s="47" t="s">
        <v>2176</v>
      </c>
      <c r="B583" s="46" t="s">
        <v>2176</v>
      </c>
      <c r="C583" s="60" t="s">
        <v>2945</v>
      </c>
      <c r="D583" s="47" t="s">
        <v>1057</v>
      </c>
      <c r="E583" s="57" t="s">
        <v>2176</v>
      </c>
      <c r="F583" s="68" t="s">
        <v>530</v>
      </c>
      <c r="G583" s="66" t="s">
        <v>494</v>
      </c>
      <c r="I583" s="58" t="s">
        <v>2946</v>
      </c>
      <c r="J583" s="50" t="str">
        <f>IFERROR(VLOOKUP(F583,'Ciudad tablero'!A:B,2,0),0)</f>
        <v>TOLUVIEJO SUCRE</v>
      </c>
      <c r="K583" s="50">
        <f>IFERROR(VLOOKUP(J583,'Ciudad tablero'!B:C,2,0),0)</f>
        <v>70823000</v>
      </c>
      <c r="L583" s="50" t="str">
        <f>IFERROR(VLOOKUP(G583,'Ciudad tablero'!A:B,2,0),0)</f>
        <v>SINCELEJO SUCRE</v>
      </c>
      <c r="M583" s="50">
        <f>IFERROR(VLOOKUP(L583,'Ciudad tablero'!B:C,2,0),0)</f>
        <v>70001000</v>
      </c>
      <c r="N583" s="47" t="str">
        <f t="shared" si="9"/>
        <v>TOLU</v>
      </c>
    </row>
    <row r="584" spans="1:14" ht="13.5" hidden="1">
      <c r="A584" s="47" t="s">
        <v>1021</v>
      </c>
      <c r="B584" s="46" t="s">
        <v>1021</v>
      </c>
      <c r="C584" s="60" t="s">
        <v>2947</v>
      </c>
      <c r="D584" s="47" t="s">
        <v>1057</v>
      </c>
      <c r="E584" s="57" t="s">
        <v>1057</v>
      </c>
      <c r="F584" s="68" t="s">
        <v>48</v>
      </c>
      <c r="G584" s="66" t="s">
        <v>107</v>
      </c>
      <c r="I584" s="58" t="s">
        <v>2948</v>
      </c>
      <c r="J584" s="50" t="str">
        <f>IFERROR(VLOOKUP(F584,'Ciudad tablero'!A:B,2,0),0)</f>
        <v>ARJONA BOLIVAR</v>
      </c>
      <c r="K584" s="50">
        <f>IFERROR(VLOOKUP(J584,'Ciudad tablero'!B:C,2,0),0)</f>
        <v>13052000</v>
      </c>
      <c r="L584" s="50" t="str">
        <f>IFERROR(VLOOKUP(G584,'Ciudad tablero'!A:B,2,0),0)</f>
        <v>CARTAGENA BOLIVAR</v>
      </c>
      <c r="M584" s="50">
        <f>IFERROR(VLOOKUP(L584,'Ciudad tablero'!B:C,2,0),0)</f>
        <v>13001000</v>
      </c>
      <c r="N584" s="47" t="str">
        <f t="shared" si="9"/>
        <v>ARJONA</v>
      </c>
    </row>
    <row r="585" spans="1:14" ht="13.5" hidden="1">
      <c r="A585" s="47" t="s">
        <v>1037</v>
      </c>
      <c r="B585" s="46" t="s">
        <v>1037</v>
      </c>
      <c r="C585" s="60" t="s">
        <v>2949</v>
      </c>
      <c r="D585" s="47" t="s">
        <v>724</v>
      </c>
      <c r="E585" s="57" t="s">
        <v>2950</v>
      </c>
      <c r="F585" s="68" t="s">
        <v>2951</v>
      </c>
      <c r="G585" s="66" t="s">
        <v>2952</v>
      </c>
      <c r="I585" s="58" t="s">
        <v>2953</v>
      </c>
      <c r="J585" s="50">
        <f>IFERROR(VLOOKUP(F585,'Ciudad tablero'!A:B,2,0),0)</f>
        <v>0</v>
      </c>
      <c r="K585" s="50">
        <f>IFERROR(VLOOKUP(J585,'Ciudad tablero'!B:C,2,0),0)</f>
        <v>0</v>
      </c>
      <c r="L585" s="50" t="str">
        <f>IFERROR(VLOOKUP(G585,'Ciudad tablero'!A:B,2,0),0)</f>
        <v>MEDELLIN ANTIOQUIA</v>
      </c>
      <c r="M585" s="50">
        <f>IFERROR(VLOOKUP(L585,'Ciudad tablero'!B:C,2,0),0)</f>
        <v>5001000</v>
      </c>
      <c r="N585" s="47" t="str">
        <f t="shared" si="9"/>
        <v>TRILLADORA COOPERATIVA DE CAFICULTORES DE SALGAR</v>
      </c>
    </row>
    <row r="586" spans="1:14" hidden="1">
      <c r="A586" s="47" t="s">
        <v>1035</v>
      </c>
      <c r="B586" s="46" t="s">
        <v>1035</v>
      </c>
      <c r="C586" s="60" t="s">
        <v>2954</v>
      </c>
      <c r="D586" s="47" t="s">
        <v>777</v>
      </c>
      <c r="E586" s="57" t="s">
        <v>798</v>
      </c>
      <c r="F586" s="66" t="s">
        <v>71</v>
      </c>
      <c r="G586" s="66" t="s">
        <v>71</v>
      </c>
      <c r="I586" s="58" t="s">
        <v>2955</v>
      </c>
      <c r="J586" s="50" t="str">
        <f>IFERROR(VLOOKUP(F586,'Ciudad tablero'!A:B,2,0),0)</f>
        <v>BOGOTA BOGOTA D. C.</v>
      </c>
      <c r="K586" s="50">
        <f>IFERROR(VLOOKUP(J586,'Ciudad tablero'!B:C,2,0),0)</f>
        <v>11001000</v>
      </c>
      <c r="L586" s="50" t="str">
        <f>IFERROR(VLOOKUP(G586,'Ciudad tablero'!A:B,2,0),0)</f>
        <v>BOGOTA BOGOTA D. C.</v>
      </c>
      <c r="M586" s="50">
        <f>IFERROR(VLOOKUP(L586,'Ciudad tablero'!B:C,2,0),0)</f>
        <v>11001000</v>
      </c>
      <c r="N586" s="47" t="str">
        <f t="shared" si="9"/>
        <v>FRIGORIFICOS BLE SAS</v>
      </c>
    </row>
    <row r="587" spans="1:14" hidden="1">
      <c r="A587" s="47" t="s">
        <v>1108</v>
      </c>
      <c r="B587" s="46" t="s">
        <v>1108</v>
      </c>
      <c r="C587" s="60" t="s">
        <v>2956</v>
      </c>
      <c r="D587" s="47" t="s">
        <v>777</v>
      </c>
      <c r="E587" s="57" t="s">
        <v>798</v>
      </c>
      <c r="F587" s="66" t="s">
        <v>489</v>
      </c>
      <c r="G587" s="66" t="s">
        <v>71</v>
      </c>
      <c r="I587" s="58" t="s">
        <v>2957</v>
      </c>
      <c r="J587" s="50" t="str">
        <f>IFERROR(VLOOKUP(F587,'Ciudad tablero'!A:B,2,0),0)</f>
        <v>SIBATE CUNDINAMARCA</v>
      </c>
      <c r="K587" s="50">
        <f>IFERROR(VLOOKUP(J587,'Ciudad tablero'!B:C,2,0),0)</f>
        <v>25740000</v>
      </c>
      <c r="L587" s="50" t="str">
        <f>IFERROR(VLOOKUP(G587,'Ciudad tablero'!A:B,2,0),0)</f>
        <v>BOGOTA BOGOTA D. C.</v>
      </c>
      <c r="M587" s="50">
        <f>IFERROR(VLOOKUP(L587,'Ciudad tablero'!B:C,2,0),0)</f>
        <v>11001000</v>
      </c>
      <c r="N587" s="47" t="str">
        <f t="shared" si="9"/>
        <v>D1 SIBATE</v>
      </c>
    </row>
    <row r="588" spans="1:14" hidden="1">
      <c r="A588" s="47" t="s">
        <v>1107</v>
      </c>
      <c r="B588" s="46" t="s">
        <v>1107</v>
      </c>
      <c r="C588" s="60" t="s">
        <v>2958</v>
      </c>
      <c r="D588" s="47" t="s">
        <v>777</v>
      </c>
      <c r="E588" s="57" t="s">
        <v>798</v>
      </c>
      <c r="F588" s="66" t="s">
        <v>194</v>
      </c>
      <c r="G588" s="66" t="s">
        <v>71</v>
      </c>
      <c r="I588" s="58" t="s">
        <v>2959</v>
      </c>
      <c r="J588" s="50" t="str">
        <f>IFERROR(VLOOKUP(F588,'Ciudad tablero'!A:B,2,0),0)</f>
        <v>FUNZA CUNDINAMARCA</v>
      </c>
      <c r="K588" s="50">
        <f>IFERROR(VLOOKUP(J588,'Ciudad tablero'!B:C,2,0),0)</f>
        <v>25286000</v>
      </c>
      <c r="L588" s="50" t="str">
        <f>IFERROR(VLOOKUP(G588,'Ciudad tablero'!A:B,2,0),0)</f>
        <v>BOGOTA BOGOTA D. C.</v>
      </c>
      <c r="M588" s="50">
        <f>IFERROR(VLOOKUP(L588,'Ciudad tablero'!B:C,2,0),0)</f>
        <v>11001000</v>
      </c>
      <c r="N588" s="47" t="str">
        <f t="shared" si="9"/>
        <v>D1 FUNZA</v>
      </c>
    </row>
    <row r="589" spans="1:14" hidden="1">
      <c r="A589" s="47" t="s">
        <v>1109</v>
      </c>
      <c r="B589" s="46" t="s">
        <v>1109</v>
      </c>
      <c r="C589" s="60" t="s">
        <v>2960</v>
      </c>
      <c r="D589" s="47" t="s">
        <v>777</v>
      </c>
      <c r="E589" s="57" t="s">
        <v>647</v>
      </c>
      <c r="F589" s="66" t="s">
        <v>528</v>
      </c>
      <c r="G589" s="66" t="s">
        <v>71</v>
      </c>
      <c r="I589" s="58" t="s">
        <v>2961</v>
      </c>
      <c r="J589" s="50" t="str">
        <f>IFERROR(VLOOKUP(F589,'Ciudad tablero'!A:B,2,0),0)</f>
        <v>TOCANCIPA CUNDINAMARCA</v>
      </c>
      <c r="K589" s="50">
        <f>IFERROR(VLOOKUP(J589,'Ciudad tablero'!B:C,2,0),0)</f>
        <v>25817000</v>
      </c>
      <c r="L589" s="50" t="str">
        <f>IFERROR(VLOOKUP(G589,'Ciudad tablero'!A:B,2,0),0)</f>
        <v>BOGOTA BOGOTA D. C.</v>
      </c>
      <c r="M589" s="50">
        <f>IFERROR(VLOOKUP(L589,'Ciudad tablero'!B:C,2,0),0)</f>
        <v>11001000</v>
      </c>
      <c r="N589" s="47" t="str">
        <f t="shared" si="9"/>
        <v>D1 TOCANCIPA</v>
      </c>
    </row>
    <row r="590" spans="1:14" hidden="1">
      <c r="A590" s="47" t="s">
        <v>1110</v>
      </c>
      <c r="B590" s="46" t="s">
        <v>1110</v>
      </c>
      <c r="C590" s="60" t="s">
        <v>2962</v>
      </c>
      <c r="D590" s="47" t="s">
        <v>777</v>
      </c>
      <c r="E590" s="57" t="s">
        <v>859</v>
      </c>
      <c r="F590" s="66" t="s">
        <v>252</v>
      </c>
      <c r="G590" s="66" t="s">
        <v>252</v>
      </c>
      <c r="I590" s="58" t="s">
        <v>2963</v>
      </c>
      <c r="J590" s="50" t="str">
        <f>IFERROR(VLOOKUP(F590,'Ciudad tablero'!A:B,2,0),0)</f>
        <v>IBAGUE TOLIMA</v>
      </c>
      <c r="K590" s="50">
        <f>IFERROR(VLOOKUP(J590,'Ciudad tablero'!B:C,2,0),0)</f>
        <v>73001000</v>
      </c>
      <c r="L590" s="50" t="str">
        <f>IFERROR(VLOOKUP(G590,'Ciudad tablero'!A:B,2,0),0)</f>
        <v>IBAGUE TOLIMA</v>
      </c>
      <c r="M590" s="50">
        <f>IFERROR(VLOOKUP(L590,'Ciudad tablero'!B:C,2,0),0)</f>
        <v>73001000</v>
      </c>
      <c r="N590" s="47" t="str">
        <f t="shared" si="9"/>
        <v>D1 IBAGUE</v>
      </c>
    </row>
    <row r="591" spans="1:14" hidden="1">
      <c r="A591" s="47" t="s">
        <v>1111</v>
      </c>
      <c r="B591" s="46" t="s">
        <v>1111</v>
      </c>
      <c r="C591" s="60" t="s">
        <v>2964</v>
      </c>
      <c r="D591" s="47" t="s">
        <v>777</v>
      </c>
      <c r="E591" s="57" t="s">
        <v>539</v>
      </c>
      <c r="F591" s="66" t="s">
        <v>539</v>
      </c>
      <c r="G591" s="66" t="s">
        <v>155</v>
      </c>
      <c r="I591" s="58" t="s">
        <v>2965</v>
      </c>
      <c r="J591" s="50" t="str">
        <f>IFERROR(VLOOKUP(F591,'Ciudad tablero'!A:B,2,0),0)</f>
        <v>TUNJA BOYACA</v>
      </c>
      <c r="K591" s="50">
        <f>IFERROR(VLOOKUP(J591,'Ciudad tablero'!B:C,2,0),0)</f>
        <v>15001000</v>
      </c>
      <c r="L591" s="50" t="str">
        <f>IFERROR(VLOOKUP(G591,'Ciudad tablero'!A:B,2,0),0)</f>
        <v>DUITAMA BOYACA</v>
      </c>
      <c r="M591" s="50">
        <f>IFERROR(VLOOKUP(L591,'Ciudad tablero'!B:C,2,0),0)</f>
        <v>15238000</v>
      </c>
      <c r="N591" s="47" t="str">
        <f t="shared" si="9"/>
        <v>D1 TUNJA LA GRANJA</v>
      </c>
    </row>
    <row r="592" spans="1:14" hidden="1">
      <c r="A592" s="47" t="s">
        <v>1215</v>
      </c>
      <c r="B592" s="46" t="s">
        <v>1215</v>
      </c>
      <c r="C592" s="60" t="s">
        <v>2966</v>
      </c>
      <c r="D592" s="47" t="s">
        <v>777</v>
      </c>
      <c r="E592" s="57" t="s">
        <v>798</v>
      </c>
      <c r="F592" s="66" t="s">
        <v>139</v>
      </c>
      <c r="G592" s="66" t="s">
        <v>71</v>
      </c>
      <c r="I592" s="58" t="s">
        <v>2967</v>
      </c>
      <c r="J592" s="50" t="str">
        <f>IFERROR(VLOOKUP(F592,'Ciudad tablero'!A:B,2,0),0)</f>
        <v>COTA CUNDINAMARCA</v>
      </c>
      <c r="K592" s="50">
        <f>IFERROR(VLOOKUP(J592,'Ciudad tablero'!B:C,2,0),0)</f>
        <v>25214000</v>
      </c>
      <c r="L592" s="50" t="str">
        <f>IFERROR(VLOOKUP(G592,'Ciudad tablero'!A:B,2,0),0)</f>
        <v>BOGOTA BOGOTA D. C.</v>
      </c>
      <c r="M592" s="50">
        <f>IFERROR(VLOOKUP(L592,'Ciudad tablero'!B:C,2,0),0)</f>
        <v>11001000</v>
      </c>
      <c r="N592" s="47" t="str">
        <f t="shared" si="9"/>
        <v>CEDI COTA JERONIMO MARTINS</v>
      </c>
    </row>
    <row r="593" spans="1:14" hidden="1">
      <c r="A593" s="47" t="s">
        <v>1113</v>
      </c>
      <c r="B593" s="46" t="s">
        <v>1113</v>
      </c>
      <c r="C593" s="60" t="s">
        <v>2968</v>
      </c>
      <c r="D593" s="47" t="s">
        <v>777</v>
      </c>
      <c r="E593" s="57" t="s">
        <v>791</v>
      </c>
      <c r="F593" s="66" t="s">
        <v>194</v>
      </c>
      <c r="G593" s="66" t="s">
        <v>71</v>
      </c>
      <c r="I593" s="58" t="s">
        <v>2969</v>
      </c>
      <c r="J593" s="50" t="str">
        <f>IFERROR(VLOOKUP(F593,'Ciudad tablero'!A:B,2,0),0)</f>
        <v>FUNZA CUNDINAMARCA</v>
      </c>
      <c r="K593" s="50">
        <f>IFERROR(VLOOKUP(J593,'Ciudad tablero'!B:C,2,0),0)</f>
        <v>25286000</v>
      </c>
      <c r="L593" s="50" t="str">
        <f>IFERROR(VLOOKUP(G593,'Ciudad tablero'!A:B,2,0),0)</f>
        <v>BOGOTA BOGOTA D. C.</v>
      </c>
      <c r="M593" s="50">
        <f>IFERROR(VLOOKUP(L593,'Ciudad tablero'!B:C,2,0),0)</f>
        <v>11001000</v>
      </c>
      <c r="N593" s="47" t="str">
        <f t="shared" si="9"/>
        <v>SURTI MAYORISTA FUNZA</v>
      </c>
    </row>
    <row r="594" spans="1:14" hidden="1">
      <c r="A594" s="73" t="s">
        <v>528</v>
      </c>
      <c r="B594" s="74" t="s">
        <v>528</v>
      </c>
      <c r="C594" s="56" t="s">
        <v>1987</v>
      </c>
      <c r="D594" s="47" t="s">
        <v>777</v>
      </c>
      <c r="E594" s="57" t="s">
        <v>647</v>
      </c>
      <c r="F594" s="66" t="s">
        <v>528</v>
      </c>
      <c r="G594" s="66" t="s">
        <v>71</v>
      </c>
      <c r="I594" s="58" t="s">
        <v>2970</v>
      </c>
      <c r="J594" s="50" t="str">
        <f>IFERROR(VLOOKUP(F594,'Ciudad tablero'!A:B,2,0),0)</f>
        <v>TOCANCIPA CUNDINAMARCA</v>
      </c>
      <c r="K594" s="50">
        <f>IFERROR(VLOOKUP(J594,'Ciudad tablero'!B:C,2,0),0)</f>
        <v>25817000</v>
      </c>
      <c r="L594" s="50" t="str">
        <f>IFERROR(VLOOKUP(G594,'Ciudad tablero'!A:B,2,0),0)</f>
        <v>BOGOTA BOGOTA D. C.</v>
      </c>
      <c r="M594" s="50">
        <f>IFERROR(VLOOKUP(L594,'Ciudad tablero'!B:C,2,0),0)</f>
        <v>11001000</v>
      </c>
      <c r="N594" s="47" t="str">
        <f t="shared" si="9"/>
        <v>TOCANCIPA</v>
      </c>
    </row>
    <row r="595" spans="1:14" hidden="1">
      <c r="A595" s="47" t="s">
        <v>541</v>
      </c>
      <c r="C595" s="122" t="s">
        <v>2971</v>
      </c>
      <c r="D595" s="47" t="s">
        <v>1578</v>
      </c>
      <c r="E595" s="57" t="s">
        <v>365</v>
      </c>
      <c r="F595" s="66" t="s">
        <v>541</v>
      </c>
      <c r="G595" s="66" t="s">
        <v>365</v>
      </c>
      <c r="I595" s="58" t="s">
        <v>2972</v>
      </c>
      <c r="J595" s="50" t="s">
        <v>541</v>
      </c>
      <c r="K595" s="50">
        <f>IFERROR(VLOOKUP(J595,'Ciudad tablero'!B:C,2,0),0)</f>
        <v>52838000</v>
      </c>
      <c r="L595" s="50" t="s">
        <v>366</v>
      </c>
      <c r="M595" s="50">
        <f>IFERROR(VLOOKUP(L595,'Ciudad tablero'!B:C,2,0),0)</f>
        <v>52001000</v>
      </c>
      <c r="N595" s="47" t="str">
        <f t="shared" si="9"/>
        <v>TUQUERRES NARINO</v>
      </c>
    </row>
    <row r="596" spans="1:14" hidden="1">
      <c r="A596" s="47" t="s">
        <v>536</v>
      </c>
      <c r="B596" s="46" t="s">
        <v>1840</v>
      </c>
      <c r="C596" s="60" t="s">
        <v>2973</v>
      </c>
      <c r="D596" s="47" t="s">
        <v>1578</v>
      </c>
      <c r="E596" s="57" t="s">
        <v>1730</v>
      </c>
      <c r="F596" s="66" t="s">
        <v>536</v>
      </c>
      <c r="G596" s="66" t="s">
        <v>95</v>
      </c>
      <c r="I596" s="58" t="s">
        <v>2974</v>
      </c>
      <c r="J596" s="50" t="str">
        <f>IFERROR(VLOOKUP(F596,'Ciudad tablero'!A:B,2,0),0)</f>
        <v>TULUA VALLE DEL CAUCA</v>
      </c>
      <c r="K596" s="50">
        <f>IFERROR(VLOOKUP(J596,'Ciudad tablero'!B:C,2,0),0)</f>
        <v>76834000</v>
      </c>
      <c r="L596" s="50" t="str">
        <f>IFERROR(VLOOKUP(G596,'Ciudad tablero'!A:B,2,0),0)</f>
        <v>CALI VALLE DEL CAUCA</v>
      </c>
      <c r="M596" s="50">
        <f>IFERROR(VLOOKUP(L596,'Ciudad tablero'!B:C,2,0),0)</f>
        <v>76001000</v>
      </c>
      <c r="N596" s="47" t="str">
        <f t="shared" si="9"/>
        <v>TULUA VALLE DEL CAUCA</v>
      </c>
    </row>
    <row r="597" spans="1:14" hidden="1">
      <c r="A597" s="47" t="s">
        <v>1031</v>
      </c>
      <c r="B597" s="46" t="s">
        <v>689</v>
      </c>
      <c r="C597" s="60" t="s">
        <v>2975</v>
      </c>
      <c r="D597" s="47" t="s">
        <v>1582</v>
      </c>
      <c r="E597" s="57" t="s">
        <v>1031</v>
      </c>
      <c r="F597" s="66" t="s">
        <v>14</v>
      </c>
      <c r="G597" s="66" t="s">
        <v>61</v>
      </c>
      <c r="I597" s="58" t="s">
        <v>2976</v>
      </c>
      <c r="J597" s="50" t="str">
        <f>IFERROR(VLOOKUP(F597,'Ciudad tablero'!A:B,2,0),0)</f>
        <v>AGUACHICA CESAR</v>
      </c>
      <c r="K597" s="50">
        <f>IFERROR(VLOOKUP(J597,'Ciudad tablero'!B:C,2,0),0)</f>
        <v>20011000</v>
      </c>
      <c r="L597" s="50" t="str">
        <f>IFERROR(VLOOKUP(G597,'Ciudad tablero'!A:B,2,0),0)</f>
        <v>BARRANCABERMEJA SANTANDER</v>
      </c>
      <c r="M597" s="50">
        <f>IFERROR(VLOOKUP(L597,'Ciudad tablero'!B:C,2,0),0)</f>
        <v>68081000</v>
      </c>
      <c r="N597" s="47" t="str">
        <f t="shared" si="9"/>
        <v>AGUACHICA</v>
      </c>
    </row>
    <row r="598" spans="1:14" hidden="1">
      <c r="A598" s="47" t="s">
        <v>211</v>
      </c>
      <c r="B598" s="46" t="s">
        <v>705</v>
      </c>
      <c r="C598" s="60" t="s">
        <v>2977</v>
      </c>
      <c r="D598" s="47" t="s">
        <v>777</v>
      </c>
      <c r="E598" s="57" t="s">
        <v>1630</v>
      </c>
      <c r="F598" s="66" t="s">
        <v>211</v>
      </c>
      <c r="G598" s="66" t="s">
        <v>572</v>
      </c>
      <c r="I598" s="58" t="s">
        <v>2978</v>
      </c>
      <c r="J598" s="50" t="str">
        <f>IFERROR(VLOOKUP(F598,'Ciudad tablero'!A:B,2,0),0)</f>
        <v>GRANADA META</v>
      </c>
      <c r="K598" s="50">
        <f>IFERROR(VLOOKUP(J598,'Ciudad tablero'!B:C,2,0),0)</f>
        <v>50313000</v>
      </c>
      <c r="L598" s="50" t="str">
        <f>IFERROR(VLOOKUP(G598,'Ciudad tablero'!A:B,2,0),0)</f>
        <v>VILLAVICENCIO META</v>
      </c>
      <c r="M598" s="50">
        <f>IFERROR(VLOOKUP(L598,'Ciudad tablero'!B:C,2,0),0)</f>
        <v>50001000</v>
      </c>
      <c r="N598" s="47" t="str">
        <f t="shared" si="9"/>
        <v>GRANADA META</v>
      </c>
    </row>
    <row r="599" spans="1:14" hidden="1">
      <c r="A599" s="47" t="s">
        <v>1115</v>
      </c>
      <c r="C599" s="60" t="s">
        <v>2979</v>
      </c>
      <c r="D599" s="47" t="s">
        <v>777</v>
      </c>
      <c r="E599" s="57" t="s">
        <v>798</v>
      </c>
      <c r="F599" s="66" t="s">
        <v>71</v>
      </c>
      <c r="G599" s="66" t="s">
        <v>71</v>
      </c>
      <c r="I599" s="58" t="s">
        <v>2980</v>
      </c>
      <c r="J599" s="50" t="str">
        <f>IFERROR(VLOOKUP(F599,'Ciudad tablero'!A:B,2,0),0)</f>
        <v>BOGOTA BOGOTA D. C.</v>
      </c>
      <c r="K599" s="50">
        <f>IFERROR(VLOOKUP(J599,'Ciudad tablero'!B:C,2,0),0)</f>
        <v>11001000</v>
      </c>
      <c r="L599" s="50" t="str">
        <f>IFERROR(VLOOKUP(G599,'Ciudad tablero'!A:B,2,0),0)</f>
        <v>BOGOTA BOGOTA D. C.</v>
      </c>
      <c r="M599" s="50">
        <f>IFERROR(VLOOKUP(L599,'Ciudad tablero'!B:C,2,0),0)</f>
        <v>11001000</v>
      </c>
      <c r="N599" s="47" t="str">
        <f t="shared" si="9"/>
        <v>CEDI OLIMPICA BOGOTA</v>
      </c>
    </row>
    <row r="600" spans="1:14" hidden="1">
      <c r="A600" s="47" t="s">
        <v>1116</v>
      </c>
      <c r="B600" s="47" t="str">
        <f>+A600</f>
        <v>CEDI JERONIMO MARTINS GACHANCIPA</v>
      </c>
      <c r="C600" s="60" t="s">
        <v>2981</v>
      </c>
      <c r="D600" s="47" t="s">
        <v>777</v>
      </c>
      <c r="E600" s="57" t="s">
        <v>798</v>
      </c>
      <c r="F600" s="66" t="s">
        <v>197</v>
      </c>
      <c r="G600" s="66" t="s">
        <v>71</v>
      </c>
      <c r="I600" s="58" t="s">
        <v>2982</v>
      </c>
      <c r="J600" s="50" t="str">
        <f>IFERROR(VLOOKUP(F600,'Ciudad tablero'!A:B,2,0),0)</f>
        <v>GACHANCIPA CUNDINAMARCA</v>
      </c>
      <c r="K600" s="50">
        <f>IFERROR(VLOOKUP(J600,'Ciudad tablero'!B:C,2,0),0)</f>
        <v>25295000</v>
      </c>
      <c r="L600" s="50" t="str">
        <f>IFERROR(VLOOKUP(G600,'Ciudad tablero'!A:B,2,0),0)</f>
        <v>BOGOTA BOGOTA D. C.</v>
      </c>
      <c r="M600" s="50">
        <f>IFERROR(VLOOKUP(L600,'Ciudad tablero'!B:C,2,0),0)</f>
        <v>11001000</v>
      </c>
      <c r="N600" s="47" t="str">
        <f t="shared" si="9"/>
        <v>CEDI JERONIMO MARTINS GACHANCIPA</v>
      </c>
    </row>
    <row r="601" spans="1:14" hidden="1">
      <c r="A601" s="47" t="s">
        <v>1117</v>
      </c>
      <c r="C601" s="60" t="s">
        <v>2983</v>
      </c>
      <c r="D601" s="47" t="s">
        <v>777</v>
      </c>
      <c r="E601" s="57" t="s">
        <v>798</v>
      </c>
      <c r="F601" s="66" t="s">
        <v>194</v>
      </c>
      <c r="G601" s="66" t="s">
        <v>71</v>
      </c>
      <c r="I601" s="58" t="s">
        <v>2984</v>
      </c>
      <c r="J601" s="50" t="str">
        <f>IFERROR(VLOOKUP(F601,'Ciudad tablero'!A:B,2,0),0)</f>
        <v>FUNZA CUNDINAMARCA</v>
      </c>
      <c r="K601" s="50">
        <f>IFERROR(VLOOKUP(J601,'Ciudad tablero'!B:C,2,0),0)</f>
        <v>25286000</v>
      </c>
      <c r="L601" s="50" t="str">
        <f>IFERROR(VLOOKUP(G601,'Ciudad tablero'!A:B,2,0),0)</f>
        <v>BOGOTA BOGOTA D. C.</v>
      </c>
      <c r="M601" s="50">
        <f>IFERROR(VLOOKUP(L601,'Ciudad tablero'!B:C,2,0),0)</f>
        <v>11001000</v>
      </c>
      <c r="N601" s="47" t="str">
        <f t="shared" si="9"/>
        <v>CEDI DOLLARCITY FUNZA</v>
      </c>
    </row>
    <row r="602" spans="1:14" hidden="1">
      <c r="A602" s="47" t="s">
        <v>1168</v>
      </c>
      <c r="B602" s="47" t="s">
        <v>1168</v>
      </c>
      <c r="C602" s="60" t="s">
        <v>2985</v>
      </c>
      <c r="D602" s="47" t="s">
        <v>777</v>
      </c>
      <c r="E602" s="57" t="s">
        <v>572</v>
      </c>
      <c r="F602" s="66" t="s">
        <v>572</v>
      </c>
      <c r="G602" s="66" t="s">
        <v>572</v>
      </c>
      <c r="I602" s="58" t="s">
        <v>2986</v>
      </c>
      <c r="J602" s="50" t="str">
        <f>IFERROR(VLOOKUP(F602,'Ciudad tablero'!A:B,2,0),0)</f>
        <v>VILLAVICENCIO META</v>
      </c>
      <c r="K602" s="50">
        <f>IFERROR(VLOOKUP(J602,'Ciudad tablero'!B:C,2,0),0)</f>
        <v>50001000</v>
      </c>
      <c r="L602" s="50" t="str">
        <f>IFERROR(VLOOKUP(G602,'Ciudad tablero'!A:B,2,0),0)</f>
        <v>VILLAVICENCIO META</v>
      </c>
      <c r="M602" s="50">
        <f>IFERROR(VLOOKUP(L602,'Ciudad tablero'!B:C,2,0),0)</f>
        <v>50001000</v>
      </c>
      <c r="N602" s="47" t="str">
        <f t="shared" si="9"/>
        <v>GYJ FERRETERIAS SA - VILLAVICENCIO</v>
      </c>
    </row>
    <row r="603" spans="1:14" hidden="1">
      <c r="A603" s="47" t="s">
        <v>1166</v>
      </c>
      <c r="C603" s="60" t="s">
        <v>2987</v>
      </c>
      <c r="D603" s="47" t="s">
        <v>777</v>
      </c>
      <c r="E603" s="57" t="s">
        <v>798</v>
      </c>
      <c r="F603" s="66" t="s">
        <v>71</v>
      </c>
      <c r="G603" s="66" t="s">
        <v>71</v>
      </c>
      <c r="I603" s="58" t="s">
        <v>2988</v>
      </c>
      <c r="J603" s="50" t="str">
        <f>IFERROR(VLOOKUP(F603,'Ciudad tablero'!A:B,2,0),0)</f>
        <v>BOGOTA BOGOTA D. C.</v>
      </c>
      <c r="K603" s="50">
        <f>IFERROR(VLOOKUP(J603,'Ciudad tablero'!B:C,2,0),0)</f>
        <v>11001000</v>
      </c>
      <c r="L603" s="50" t="str">
        <f>IFERROR(VLOOKUP(G603,'Ciudad tablero'!A:B,2,0),0)</f>
        <v>BOGOTA BOGOTA D. C.</v>
      </c>
      <c r="M603" s="50">
        <f>IFERROR(VLOOKUP(L603,'Ciudad tablero'!B:C,2,0),0)</f>
        <v>11001000</v>
      </c>
      <c r="N603" s="47" t="str">
        <f t="shared" si="9"/>
        <v>TERNIUM - COFA BOGOTA</v>
      </c>
    </row>
    <row r="604" spans="1:14" hidden="1">
      <c r="A604" s="47" t="s">
        <v>1064</v>
      </c>
      <c r="C604" s="60" t="s">
        <v>2989</v>
      </c>
      <c r="D604" s="47" t="s">
        <v>1057</v>
      </c>
      <c r="E604" s="57" t="s">
        <v>63</v>
      </c>
      <c r="F604" s="66" t="s">
        <v>63</v>
      </c>
      <c r="G604" s="66" t="s">
        <v>63</v>
      </c>
      <c r="I604" s="58" t="s">
        <v>2990</v>
      </c>
      <c r="J604" s="50" t="str">
        <f>IFERROR(VLOOKUP(F604,'Ciudad tablero'!A:B,2,0),0)</f>
        <v>BARRANQUILLA ATLANTICO</v>
      </c>
      <c r="K604" s="50">
        <f>IFERROR(VLOOKUP(J604,'Ciudad tablero'!B:C,2,0),0)</f>
        <v>8001000</v>
      </c>
      <c r="L604" s="50" t="str">
        <f>IFERROR(VLOOKUP(G604,'Ciudad tablero'!A:B,2,0),0)</f>
        <v>BARRANQUILLA ATLANTICO</v>
      </c>
      <c r="M604" s="50">
        <f>IFERROR(VLOOKUP(L604,'Ciudad tablero'!B:C,2,0),0)</f>
        <v>8001000</v>
      </c>
      <c r="N604" s="47" t="str">
        <f t="shared" si="9"/>
        <v>GASES DE LA COSTA S.A</v>
      </c>
    </row>
    <row r="605" spans="1:14" hidden="1">
      <c r="A605" s="47" t="s">
        <v>1049</v>
      </c>
      <c r="C605" s="60" t="s">
        <v>2991</v>
      </c>
      <c r="D605" s="47" t="s">
        <v>1578</v>
      </c>
      <c r="E605" s="57" t="s">
        <v>1730</v>
      </c>
      <c r="F605" s="66" t="s">
        <v>536</v>
      </c>
      <c r="G605" s="66" t="s">
        <v>95</v>
      </c>
      <c r="I605" s="58" t="s">
        <v>2992</v>
      </c>
      <c r="J605" s="50" t="str">
        <f>IFERROR(VLOOKUP(F605,'Ciudad tablero'!A:B,2,0),0)</f>
        <v>TULUA VALLE DEL CAUCA</v>
      </c>
      <c r="K605" s="50">
        <f>IFERROR(VLOOKUP(J605,'Ciudad tablero'!B:C,2,0),0)</f>
        <v>76834000</v>
      </c>
      <c r="L605" s="50" t="str">
        <f>IFERROR(VLOOKUP(G605,'Ciudad tablero'!A:B,2,0),0)</f>
        <v>CALI VALLE DEL CAUCA</v>
      </c>
      <c r="M605" s="50">
        <f>IFERROR(VLOOKUP(L605,'Ciudad tablero'!B:C,2,0),0)</f>
        <v>76001000</v>
      </c>
      <c r="N605" s="47" t="str">
        <f t="shared" si="9"/>
        <v>INGENIO CARMELITA</v>
      </c>
    </row>
    <row r="606" spans="1:14" hidden="1">
      <c r="A606" s="47" t="s">
        <v>1123</v>
      </c>
      <c r="C606" s="60" t="s">
        <v>2993</v>
      </c>
      <c r="D606" s="47" t="s">
        <v>724</v>
      </c>
      <c r="E606" s="57" t="s">
        <v>321</v>
      </c>
      <c r="F606" s="66" t="s">
        <v>256</v>
      </c>
      <c r="G606" s="66" t="s">
        <v>321</v>
      </c>
      <c r="I606" s="58" t="s">
        <v>2994</v>
      </c>
      <c r="J606" s="50" t="str">
        <f>IFERROR(VLOOKUP(F606,'Ciudad tablero'!A:B,2,0),0)</f>
        <v>ITAGUI ANTIOQUIA</v>
      </c>
      <c r="K606" s="50">
        <f>IFERROR(VLOOKUP(J606,'Ciudad tablero'!B:C,2,0),0)</f>
        <v>5360000</v>
      </c>
      <c r="L606" s="50" t="str">
        <f>IFERROR(VLOOKUP(G606,'Ciudad tablero'!A:B,2,0),0)</f>
        <v>MEDELLIN ANTIOQUIA</v>
      </c>
      <c r="M606" s="50">
        <f>IFERROR(VLOOKUP(L606,'Ciudad tablero'!B:C,2,0),0)</f>
        <v>5001000</v>
      </c>
      <c r="N606" s="47" t="str">
        <f t="shared" si="9"/>
        <v>TERNIUM ITAGUI</v>
      </c>
    </row>
    <row r="607" spans="1:14" hidden="1">
      <c r="A607" s="47" t="s">
        <v>1169</v>
      </c>
      <c r="C607" s="60" t="s">
        <v>2995</v>
      </c>
      <c r="D607" s="47" t="s">
        <v>1578</v>
      </c>
      <c r="E607" s="57" t="s">
        <v>315</v>
      </c>
      <c r="F607" s="66" t="s">
        <v>315</v>
      </c>
      <c r="G607" s="66" t="s">
        <v>315</v>
      </c>
      <c r="I607" s="58" t="s">
        <v>2996</v>
      </c>
      <c r="J607" s="50" t="str">
        <f>IFERROR(VLOOKUP(F607,'Ciudad tablero'!A:B,2,0),0)</f>
        <v>MANIZALES CALDAS</v>
      </c>
      <c r="K607" s="50">
        <f>IFERROR(VLOOKUP(J607,'Ciudad tablero'!B:C,2,0),0)</f>
        <v>17001000</v>
      </c>
      <c r="L607" s="50" t="str">
        <f>IFERROR(VLOOKUP(G607,'Ciudad tablero'!A:B,2,0),0)</f>
        <v>MANIZALES CALDAS</v>
      </c>
      <c r="M607" s="50">
        <f>IFERROR(VLOOKUP(L607,'Ciudad tablero'!B:C,2,0),0)</f>
        <v>17001000</v>
      </c>
      <c r="N607" s="47" t="str">
        <f t="shared" si="9"/>
        <v>TERNIUM MANIZALES</v>
      </c>
    </row>
    <row r="608" spans="1:14" hidden="1">
      <c r="A608" s="47" t="s">
        <v>1309</v>
      </c>
      <c r="C608" s="60" t="s">
        <v>2997</v>
      </c>
      <c r="D608" s="47" t="s">
        <v>1578</v>
      </c>
      <c r="E608" s="57" t="s">
        <v>816</v>
      </c>
      <c r="F608" s="66" t="s">
        <v>254</v>
      </c>
      <c r="G608" s="66" t="s">
        <v>365</v>
      </c>
      <c r="I608" s="58" t="s">
        <v>2998</v>
      </c>
      <c r="J608" s="50" t="str">
        <f>IFERROR(VLOOKUP(F608,'Ciudad tablero'!A:B,2,0),0)</f>
        <v>IPIALES NARINO</v>
      </c>
      <c r="K608" s="50">
        <f>IFERROR(VLOOKUP(J608,'Ciudad tablero'!B:C,2,0),0)</f>
        <v>52356000</v>
      </c>
      <c r="L608" s="50" t="str">
        <f>IFERROR(VLOOKUP(G608,'Ciudad tablero'!A:B,2,0),0)</f>
        <v>PASTO NARINO</v>
      </c>
      <c r="M608" s="50">
        <f>IFERROR(VLOOKUP(L608,'Ciudad tablero'!B:C,2,0),0)</f>
        <v>52001000</v>
      </c>
      <c r="N608" s="47" t="str">
        <f t="shared" si="9"/>
        <v>CENTRO LOGISTICO ITULPARK</v>
      </c>
    </row>
    <row r="609" spans="1:14" hidden="1">
      <c r="A609" s="47" t="s">
        <v>1171</v>
      </c>
      <c r="C609" s="60" t="s">
        <v>2999</v>
      </c>
      <c r="D609" s="47" t="s">
        <v>724</v>
      </c>
      <c r="E609" s="66" t="s">
        <v>321</v>
      </c>
      <c r="F609" s="66" t="s">
        <v>256</v>
      </c>
      <c r="G609" s="66" t="s">
        <v>321</v>
      </c>
      <c r="I609" s="58" t="s">
        <v>3000</v>
      </c>
      <c r="J609" s="50" t="str">
        <f>IFERROR(VLOOKUP(F609,'Ciudad tablero'!A:B,2,0),0)</f>
        <v>ITAGUI ANTIOQUIA</v>
      </c>
      <c r="K609" s="50">
        <f>IFERROR(VLOOKUP(J609,'Ciudad tablero'!B:C,2,0),0)</f>
        <v>5360000</v>
      </c>
      <c r="L609" s="50" t="str">
        <f>IFERROR(VLOOKUP(G609,'Ciudad tablero'!A:B,2,0),0)</f>
        <v>MEDELLIN ANTIOQUIA</v>
      </c>
      <c r="M609" s="50">
        <f>IFERROR(VLOOKUP(L609,'Ciudad tablero'!B:C,2,0),0)</f>
        <v>5001000</v>
      </c>
      <c r="N609" s="47" t="str">
        <f t="shared" si="9"/>
        <v>STECKERL ITAGUI COP</v>
      </c>
    </row>
    <row r="610" spans="1:14" ht="13.5" hidden="1" customHeight="1">
      <c r="A610" s="75" t="s">
        <v>1405</v>
      </c>
      <c r="C610" s="60" t="s">
        <v>3001</v>
      </c>
      <c r="D610" s="47" t="s">
        <v>1057</v>
      </c>
      <c r="E610" s="57" t="s">
        <v>63</v>
      </c>
      <c r="F610" s="66" t="s">
        <v>63</v>
      </c>
      <c r="G610" s="66" t="s">
        <v>63</v>
      </c>
      <c r="I610" s="58" t="s">
        <v>3002</v>
      </c>
      <c r="J610" s="50" t="str">
        <f>IFERROR(VLOOKUP(F610,'Ciudad tablero'!A:B,2,0),0)</f>
        <v>BARRANQUILLA ATLANTICO</v>
      </c>
      <c r="K610" s="50">
        <f>IFERROR(VLOOKUP(J610,'Ciudad tablero'!B:C,2,0),0)</f>
        <v>8001000</v>
      </c>
      <c r="L610" s="50" t="str">
        <f>IFERROR(VLOOKUP(G610,'Ciudad tablero'!A:B,2,0),0)</f>
        <v>BARRANQUILLA ATLANTICO</v>
      </c>
      <c r="M610" s="50">
        <f>IFERROR(VLOOKUP(L610,'Ciudad tablero'!B:C,2,0),0)</f>
        <v>8001000</v>
      </c>
      <c r="N610" s="47" t="str">
        <f t="shared" si="9"/>
        <v xml:space="preserve">OCCIDENTAL DE PLASTICOS </v>
      </c>
    </row>
    <row r="611" spans="1:14" hidden="1">
      <c r="A611" s="47" t="s">
        <v>1170</v>
      </c>
      <c r="C611" s="60" t="s">
        <v>3003</v>
      </c>
      <c r="D611" s="47" t="s">
        <v>1578</v>
      </c>
      <c r="E611" s="57" t="s">
        <v>371</v>
      </c>
      <c r="F611" s="66" t="s">
        <v>154</v>
      </c>
      <c r="G611" s="66" t="s">
        <v>371</v>
      </c>
      <c r="I611" s="58" t="s">
        <v>3004</v>
      </c>
      <c r="J611" s="50" t="str">
        <f>IFERROR(VLOOKUP(F611,'Ciudad tablero'!A:B,2,0),0)</f>
        <v>DOSQUEBRADAS RISARALDA</v>
      </c>
      <c r="K611" s="50">
        <f>IFERROR(VLOOKUP(J611,'Ciudad tablero'!B:C,2,0),0)</f>
        <v>66170000</v>
      </c>
      <c r="L611" s="50" t="str">
        <f>IFERROR(VLOOKUP(G611,'Ciudad tablero'!A:B,2,0),0)</f>
        <v>PEREIRA RISARALDA</v>
      </c>
      <c r="M611" s="50">
        <f>IFERROR(VLOOKUP(L611,'Ciudad tablero'!B:C,2,0),0)</f>
        <v>66001000</v>
      </c>
      <c r="N611" s="47" t="str">
        <f t="shared" si="9"/>
        <v>TERNIUM - STECKERL EJE CAFETERO</v>
      </c>
    </row>
    <row r="612" spans="1:14" hidden="1">
      <c r="A612" s="47" t="s">
        <v>3005</v>
      </c>
      <c r="C612" s="60" t="s">
        <v>3006</v>
      </c>
      <c r="D612" s="47" t="s">
        <v>1582</v>
      </c>
      <c r="E612" s="57" t="s">
        <v>984</v>
      </c>
      <c r="F612" s="66" t="s">
        <v>361</v>
      </c>
      <c r="G612" s="66" t="s">
        <v>143</v>
      </c>
      <c r="I612" s="58" t="s">
        <v>3007</v>
      </c>
      <c r="J612" s="50" t="str">
        <f>IFERROR(VLOOKUP(F612,'Ciudad tablero'!A:B,2,0),0)</f>
        <v>PAMPLONA NORTE DE SANTANDER</v>
      </c>
      <c r="K612" s="50">
        <f>IFERROR(VLOOKUP(J612,'Ciudad tablero'!B:C,2,0),0)</f>
        <v>54518000</v>
      </c>
      <c r="L612" s="50" t="str">
        <f>IFERROR(VLOOKUP(G612,'Ciudad tablero'!A:B,2,0),0)</f>
        <v>CUCUTA NORTE DE SANTANDER</v>
      </c>
      <c r="M612" s="50">
        <f>IFERROR(VLOOKUP(L612,'Ciudad tablero'!B:C,2,0),0)</f>
        <v>54001000</v>
      </c>
      <c r="N612" s="47" t="str">
        <f t="shared" si="9"/>
        <v>MINA LA LEJÍA</v>
      </c>
    </row>
    <row r="613" spans="1:14" ht="13.5" hidden="1">
      <c r="A613" s="47" t="s">
        <v>1308</v>
      </c>
      <c r="C613" s="60" t="s">
        <v>3008</v>
      </c>
      <c r="D613" s="47" t="s">
        <v>1057</v>
      </c>
      <c r="E613" s="57" t="s">
        <v>2483</v>
      </c>
      <c r="F613" s="121" t="s">
        <v>10</v>
      </c>
      <c r="G613" s="66" t="s">
        <v>422</v>
      </c>
      <c r="I613" s="58" t="s">
        <v>3009</v>
      </c>
      <c r="J613" s="50" t="str">
        <f>IFERROR(VLOOKUP(F613,'Ciudad tablero'!A:B,2,0),0)</f>
        <v>PARAGUACHON MAICAO LA GUAJIRA</v>
      </c>
      <c r="K613" s="50" t="str">
        <f>IFERROR(VLOOKUP(J613,'Ciudad tablero'!B:C,2,0),0)</f>
        <v>44430007</v>
      </c>
      <c r="L613" s="50" t="str">
        <f>IFERROR(VLOOKUP(G613,'Ciudad tablero'!A:B,2,0),0)</f>
        <v>RIOHACHA LA GUAJIRA</v>
      </c>
      <c r="M613" s="50">
        <f>IFERROR(VLOOKUP(L613,'Ciudad tablero'!B:C,2,0),0)</f>
        <v>44001000</v>
      </c>
      <c r="N613" s="47" t="str">
        <f t="shared" si="9"/>
        <v>ALMACENADORA GRAN COLOMBIA S.A</v>
      </c>
    </row>
    <row r="614" spans="1:14" hidden="1">
      <c r="A614" s="47" t="s">
        <v>1214</v>
      </c>
      <c r="C614" s="60" t="s">
        <v>3010</v>
      </c>
      <c r="D614" s="47" t="s">
        <v>1057</v>
      </c>
      <c r="E614" s="57" t="s">
        <v>107</v>
      </c>
      <c r="F614" s="66" t="s">
        <v>107</v>
      </c>
      <c r="G614" s="66" t="s">
        <v>107</v>
      </c>
      <c r="I614" s="58" t="s">
        <v>3011</v>
      </c>
      <c r="J614" s="50" t="str">
        <f>IFERROR(VLOOKUP(F614,'Ciudad tablero'!A:B,2,0),0)</f>
        <v>CARTAGENA BOLIVAR</v>
      </c>
      <c r="K614" s="50">
        <f>IFERROR(VLOOKUP(J614,'Ciudad tablero'!B:C,2,0),0)</f>
        <v>13001000</v>
      </c>
      <c r="L614" s="50" t="str">
        <f>IFERROR(VLOOKUP(G614,'Ciudad tablero'!A:B,2,0),0)</f>
        <v>CARTAGENA BOLIVAR</v>
      </c>
      <c r="M614" s="50">
        <f>IFERROR(VLOOKUP(L614,'Ciudad tablero'!B:C,2,0),0)</f>
        <v>13001000</v>
      </c>
      <c r="N614" s="47" t="str">
        <f t="shared" si="9"/>
        <v>CENTRO LOGISTICO OLIMPICA CARTAGENA</v>
      </c>
    </row>
    <row r="615" spans="1:14" hidden="1">
      <c r="A615" s="47" t="s">
        <v>1048</v>
      </c>
      <c r="C615" s="60" t="s">
        <v>3012</v>
      </c>
      <c r="D615" s="47" t="s">
        <v>777</v>
      </c>
      <c r="E615" s="57" t="s">
        <v>1048</v>
      </c>
      <c r="F615" s="66" t="s">
        <v>402</v>
      </c>
      <c r="G615" s="66" t="s">
        <v>572</v>
      </c>
      <c r="I615" s="58" t="s">
        <v>3013</v>
      </c>
      <c r="J615" s="50" t="str">
        <f>IFERROR(VLOOKUP(F615,'Ciudad tablero'!A:B,2,0),0)</f>
        <v>PUERTO LOPEZ META</v>
      </c>
      <c r="K615" s="50">
        <f>IFERROR(VLOOKUP(J615,'Ciudad tablero'!B:C,2,0),0)</f>
        <v>50573000</v>
      </c>
      <c r="L615" s="50" t="str">
        <f>IFERROR(VLOOKUP(G615,'Ciudad tablero'!A:B,2,0),0)</f>
        <v>VILLAVICENCIO META</v>
      </c>
      <c r="M615" s="50">
        <f>IFERROR(VLOOKUP(L615,'Ciudad tablero'!B:C,2,0),0)</f>
        <v>50001000</v>
      </c>
      <c r="N615" s="47" t="str">
        <f t="shared" si="9"/>
        <v>PUERTO LOPEZ</v>
      </c>
    </row>
    <row r="616" spans="1:14" hidden="1">
      <c r="A616" s="47" t="s">
        <v>1165</v>
      </c>
      <c r="B616" s="47" t="s">
        <v>1168</v>
      </c>
      <c r="C616" s="60" t="s">
        <v>3014</v>
      </c>
      <c r="D616" s="47" t="s">
        <v>777</v>
      </c>
      <c r="E616" s="57" t="s">
        <v>798</v>
      </c>
      <c r="F616" s="66" t="s">
        <v>194</v>
      </c>
      <c r="G616" s="66" t="s">
        <v>71</v>
      </c>
      <c r="I616" s="58" t="s">
        <v>3015</v>
      </c>
      <c r="J616" s="50" t="str">
        <f>IFERROR(VLOOKUP(F616,'Ciudad tablero'!A:B,2,0),0)</f>
        <v>FUNZA CUNDINAMARCA</v>
      </c>
      <c r="K616" s="50">
        <f>IFERROR(VLOOKUP(J616,'Ciudad tablero'!B:C,2,0),0)</f>
        <v>25286000</v>
      </c>
      <c r="L616" s="50" t="str">
        <f>IFERROR(VLOOKUP(G616,'Ciudad tablero'!A:B,2,0),0)</f>
        <v>BOGOTA BOGOTA D. C.</v>
      </c>
      <c r="M616" s="50">
        <f>IFERROR(VLOOKUP(L616,'Ciudad tablero'!B:C,2,0),0)</f>
        <v>11001000</v>
      </c>
      <c r="N616" s="47" t="str">
        <f t="shared" si="9"/>
        <v>GYJ FERRETERIAS SA FUNZA</v>
      </c>
    </row>
    <row r="617" spans="1:14" hidden="1">
      <c r="A617" s="47" t="s">
        <v>1118</v>
      </c>
      <c r="C617" s="60" t="s">
        <v>3016</v>
      </c>
      <c r="D617" s="47" t="s">
        <v>1578</v>
      </c>
      <c r="E617" s="57" t="s">
        <v>798</v>
      </c>
      <c r="F617" s="66" t="s">
        <v>194</v>
      </c>
      <c r="G617" s="66" t="s">
        <v>71</v>
      </c>
      <c r="I617" s="58" t="s">
        <v>3017</v>
      </c>
      <c r="J617" s="50" t="str">
        <f>IFERROR(VLOOKUP(F617,'Ciudad tablero'!A:B,2,0),0)</f>
        <v>FUNZA CUNDINAMARCA</v>
      </c>
      <c r="K617" s="50">
        <f>IFERROR(VLOOKUP(J617,'Ciudad tablero'!B:C,2,0),0)</f>
        <v>25286000</v>
      </c>
      <c r="L617" s="50" t="str">
        <f>IFERROR(VLOOKUP(G617,'Ciudad tablero'!A:B,2,0),0)</f>
        <v>BOGOTA BOGOTA D. C.</v>
      </c>
      <c r="M617" s="50">
        <f>IFERROR(VLOOKUP(L617,'Ciudad tablero'!B:C,2,0),0)</f>
        <v>11001000</v>
      </c>
      <c r="N617" s="47" t="str">
        <f t="shared" si="9"/>
        <v>EXITO FUNZA</v>
      </c>
    </row>
    <row r="618" spans="1:14" hidden="1">
      <c r="A618" s="47" t="s">
        <v>1508</v>
      </c>
      <c r="C618" s="60" t="s">
        <v>3018</v>
      </c>
      <c r="D618" s="47" t="s">
        <v>1578</v>
      </c>
      <c r="E618" s="57" t="s">
        <v>95</v>
      </c>
      <c r="F618" s="66" t="s">
        <v>95</v>
      </c>
      <c r="G618" s="66" t="s">
        <v>95</v>
      </c>
      <c r="I618" s="58" t="s">
        <v>3019</v>
      </c>
      <c r="J618" s="50" t="str">
        <f>IFERROR(VLOOKUP(F618,'Ciudad tablero'!A:B,2,0),0)</f>
        <v>CALI VALLE DEL CAUCA</v>
      </c>
      <c r="K618" s="50">
        <f>IFERROR(VLOOKUP(J618,'Ciudad tablero'!B:C,2,0),0)</f>
        <v>76001000</v>
      </c>
      <c r="L618" s="50" t="str">
        <f>IFERROR(VLOOKUP(G618,'Ciudad tablero'!A:B,2,0),0)</f>
        <v>CALI VALLE DEL CAUCA</v>
      </c>
      <c r="M618" s="50">
        <f>IFERROR(VLOOKUP(L618,'Ciudad tablero'!B:C,2,0),0)</f>
        <v>76001000</v>
      </c>
      <c r="N618" s="47" t="str">
        <f t="shared" si="9"/>
        <v>POSTOBON S.A. CRA 8VA</v>
      </c>
    </row>
    <row r="619" spans="1:14" hidden="1">
      <c r="A619" s="47" t="s">
        <v>3020</v>
      </c>
      <c r="C619" s="60" t="s">
        <v>3021</v>
      </c>
      <c r="D619" s="47" t="s">
        <v>1578</v>
      </c>
      <c r="E619" s="57" t="s">
        <v>95</v>
      </c>
      <c r="F619" s="66" t="s">
        <v>95</v>
      </c>
      <c r="G619" s="66" t="s">
        <v>95</v>
      </c>
      <c r="I619" s="58" t="s">
        <v>3022</v>
      </c>
      <c r="J619" s="50" t="str">
        <f>IFERROR(VLOOKUP(F619,'Ciudad tablero'!A:B,2,0),0)</f>
        <v>CALI VALLE DEL CAUCA</v>
      </c>
      <c r="K619" s="50">
        <f>IFERROR(VLOOKUP(J619,'Ciudad tablero'!B:C,2,0),0)</f>
        <v>76001000</v>
      </c>
      <c r="L619" s="50" t="str">
        <f>IFERROR(VLOOKUP(G619,'Ciudad tablero'!A:B,2,0),0)</f>
        <v>CALI VALLE DEL CAUCA</v>
      </c>
      <c r="M619" s="50">
        <f>IFERROR(VLOOKUP(L619,'Ciudad tablero'!B:C,2,0),0)</f>
        <v>76001000</v>
      </c>
      <c r="N619" s="47" t="str">
        <f t="shared" si="9"/>
        <v>AMBULANTES DE LOS ESCENARIOS PUBLICOS</v>
      </c>
    </row>
    <row r="620" spans="1:14" hidden="1">
      <c r="A620" s="47" t="s">
        <v>1520</v>
      </c>
      <c r="C620" s="60" t="s">
        <v>3023</v>
      </c>
      <c r="D620" s="47" t="s">
        <v>1578</v>
      </c>
      <c r="E620" s="57" t="s">
        <v>95</v>
      </c>
      <c r="F620" s="66" t="s">
        <v>95</v>
      </c>
      <c r="G620" s="66" t="s">
        <v>95</v>
      </c>
      <c r="I620" s="58" t="s">
        <v>3024</v>
      </c>
      <c r="J620" s="50" t="str">
        <f>IFERROR(VLOOKUP(F620,'Ciudad tablero'!A:B,2,0),0)</f>
        <v>CALI VALLE DEL CAUCA</v>
      </c>
      <c r="K620" s="50">
        <f>IFERROR(VLOOKUP(J620,'Ciudad tablero'!B:C,2,0),0)</f>
        <v>76001000</v>
      </c>
      <c r="L620" s="50" t="str">
        <f>IFERROR(VLOOKUP(G620,'Ciudad tablero'!A:B,2,0),0)</f>
        <v>CALI VALLE DEL CAUCA</v>
      </c>
      <c r="M620" s="50">
        <f>IFERROR(VLOOKUP(L620,'Ciudad tablero'!B:C,2,0),0)</f>
        <v>76001000</v>
      </c>
      <c r="N620" s="47" t="str">
        <f t="shared" si="9"/>
        <v>REPRESENTACIONES PUBLITOUR</v>
      </c>
    </row>
    <row r="621" spans="1:14" hidden="1">
      <c r="A621" s="75" t="s">
        <v>3025</v>
      </c>
      <c r="C621" s="60" t="s">
        <v>3026</v>
      </c>
      <c r="D621" s="47" t="s">
        <v>1578</v>
      </c>
      <c r="E621" s="57" t="s">
        <v>95</v>
      </c>
      <c r="F621" s="66" t="s">
        <v>95</v>
      </c>
      <c r="G621" s="66" t="s">
        <v>95</v>
      </c>
      <c r="I621" s="58" t="s">
        <v>3027</v>
      </c>
      <c r="J621" s="50" t="str">
        <f>IFERROR(VLOOKUP(F621,'Ciudad tablero'!A:B,2,0),0)</f>
        <v>CALI VALLE DEL CAUCA</v>
      </c>
      <c r="K621" s="50">
        <f>IFERROR(VLOOKUP(J621,'Ciudad tablero'!B:C,2,0),0)</f>
        <v>76001000</v>
      </c>
      <c r="L621" s="50" t="str">
        <f>IFERROR(VLOOKUP(G621,'Ciudad tablero'!A:B,2,0),0)</f>
        <v>CALI VALLE DEL CAUCA</v>
      </c>
      <c r="M621" s="50">
        <f>IFERROR(VLOOKUP(L621,'Ciudad tablero'!B:C,2,0),0)</f>
        <v>76001000</v>
      </c>
      <c r="N621" s="47" t="str">
        <f t="shared" si="9"/>
        <v>ASOCIACION JUANCHO CORRELON</v>
      </c>
    </row>
    <row r="622" spans="1:14" hidden="1">
      <c r="A622" s="47" t="s">
        <v>3028</v>
      </c>
      <c r="C622" s="60" t="s">
        <v>3029</v>
      </c>
      <c r="D622" s="47" t="s">
        <v>1578</v>
      </c>
      <c r="E622" s="57" t="s">
        <v>1579</v>
      </c>
      <c r="F622" s="67" t="s">
        <v>360</v>
      </c>
      <c r="G622" s="66" t="s">
        <v>95</v>
      </c>
      <c r="I622" s="58" t="s">
        <v>3030</v>
      </c>
      <c r="J622" s="50" t="str">
        <f>IFERROR(VLOOKUP(F622,'Ciudad tablero'!A:B,2,0),0)</f>
        <v>PALMIRA VALLE DEL CAUCA</v>
      </c>
      <c r="K622" s="50">
        <f>IFERROR(VLOOKUP(J622,'Ciudad tablero'!B:C,2,0),0)</f>
        <v>76520000</v>
      </c>
      <c r="L622" s="50" t="str">
        <f>IFERROR(VLOOKUP(G622,'Ciudad tablero'!A:B,2,0),0)</f>
        <v>CALI VALLE DEL CAUCA</v>
      </c>
      <c r="M622" s="50">
        <f>IFERROR(VLOOKUP(L622,'Ciudad tablero'!B:C,2,0),0)</f>
        <v>76001000</v>
      </c>
      <c r="N622" s="47" t="str">
        <f t="shared" si="9"/>
        <v>PRODUCCIONES LOPEZ VALENCIA SAS.</v>
      </c>
    </row>
    <row r="623" spans="1:14" hidden="1">
      <c r="A623" s="47" t="s">
        <v>3031</v>
      </c>
      <c r="C623" s="60" t="s">
        <v>3032</v>
      </c>
      <c r="D623" s="47" t="s">
        <v>724</v>
      </c>
      <c r="E623" s="66" t="s">
        <v>321</v>
      </c>
      <c r="F623" s="66" t="s">
        <v>321</v>
      </c>
      <c r="G623" s="66" t="s">
        <v>321</v>
      </c>
      <c r="I623" s="58" t="s">
        <v>3033</v>
      </c>
      <c r="J623" s="50" t="str">
        <f>IFERROR(VLOOKUP(F623,'Ciudad tablero'!A:B,2,0),0)</f>
        <v>MEDELLIN ANTIOQUIA</v>
      </c>
      <c r="K623" s="50">
        <f>IFERROR(VLOOKUP(J623,'Ciudad tablero'!B:C,2,0),0)</f>
        <v>5001000</v>
      </c>
      <c r="L623" s="50" t="str">
        <f>IFERROR(VLOOKUP(G623,'Ciudad tablero'!A:B,2,0),0)</f>
        <v>MEDELLIN ANTIOQUIA</v>
      </c>
      <c r="M623" s="50">
        <f>IFERROR(VLOOKUP(L623,'Ciudad tablero'!B:C,2,0),0)</f>
        <v>5001000</v>
      </c>
      <c r="N623" s="47" t="str">
        <f t="shared" si="9"/>
        <v>DIVISION TECNICA GUAYABAL</v>
      </c>
    </row>
    <row r="624" spans="1:14" hidden="1">
      <c r="A624" s="47" t="s">
        <v>1119</v>
      </c>
      <c r="C624" s="60" t="s">
        <v>3034</v>
      </c>
      <c r="D624" s="47" t="s">
        <v>777</v>
      </c>
      <c r="E624" s="57" t="s">
        <v>798</v>
      </c>
      <c r="F624" s="66" t="s">
        <v>139</v>
      </c>
      <c r="G624" s="66" t="s">
        <v>71</v>
      </c>
      <c r="I624" s="58" t="s">
        <v>3035</v>
      </c>
      <c r="J624" s="50" t="str">
        <f>IFERROR(VLOOKUP(F624,'Ciudad tablero'!A:B,2,0),0)</f>
        <v>COTA CUNDINAMARCA</v>
      </c>
      <c r="K624" s="50">
        <f>IFERROR(VLOOKUP(J624,'Ciudad tablero'!B:C,2,0),0)</f>
        <v>25214000</v>
      </c>
      <c r="L624" s="50" t="str">
        <f>IFERROR(VLOOKUP(G624,'Ciudad tablero'!A:B,2,0),0)</f>
        <v>BOGOTA BOGOTA D. C.</v>
      </c>
      <c r="M624" s="50">
        <f>IFERROR(VLOOKUP(L624,'Ciudad tablero'!B:C,2,0),0)</f>
        <v>11001000</v>
      </c>
      <c r="N624" s="47" t="str">
        <f t="shared" si="9"/>
        <v>OXXO SIBERIA</v>
      </c>
    </row>
    <row r="625" spans="1:14" hidden="1">
      <c r="A625" s="47" t="s">
        <v>3036</v>
      </c>
      <c r="C625" s="60" t="s">
        <v>3037</v>
      </c>
      <c r="D625" s="47" t="s">
        <v>777</v>
      </c>
      <c r="E625" s="57" t="s">
        <v>647</v>
      </c>
      <c r="F625" s="66" t="s">
        <v>528</v>
      </c>
      <c r="G625" s="66" t="s">
        <v>71</v>
      </c>
      <c r="I625" s="58" t="s">
        <v>3038</v>
      </c>
      <c r="J625" s="50" t="str">
        <f>IFERROR(VLOOKUP(F625,'Ciudad tablero'!A:B,2,0),0)</f>
        <v>TOCANCIPA CUNDINAMARCA</v>
      </c>
      <c r="K625" s="50">
        <f>IFERROR(VLOOKUP(J625,'Ciudad tablero'!B:C,2,0),0)</f>
        <v>25817000</v>
      </c>
      <c r="L625" s="50" t="str">
        <f>IFERROR(VLOOKUP(G625,'Ciudad tablero'!A:B,2,0),0)</f>
        <v>BOGOTA BOGOTA D. C.</v>
      </c>
      <c r="M625" s="50">
        <f>IFERROR(VLOOKUP(L625,'Ciudad tablero'!B:C,2,0),0)</f>
        <v>11001000</v>
      </c>
      <c r="N625" s="47" t="str">
        <f t="shared" si="9"/>
        <v>SEDIAL TOCANCIPA</v>
      </c>
    </row>
    <row r="626" spans="1:14" hidden="1">
      <c r="A626" s="47" t="s">
        <v>3039</v>
      </c>
      <c r="C626" s="60" t="s">
        <v>3040</v>
      </c>
      <c r="D626" s="47" t="s">
        <v>777</v>
      </c>
      <c r="E626" s="57" t="s">
        <v>791</v>
      </c>
      <c r="F626" s="66" t="s">
        <v>309</v>
      </c>
      <c r="G626" s="66" t="s">
        <v>71</v>
      </c>
      <c r="I626" s="58" t="s">
        <v>3041</v>
      </c>
      <c r="J626" s="50" t="str">
        <f>IFERROR(VLOOKUP(F626,'Ciudad tablero'!A:B,2,0),0)</f>
        <v>MADRID CUNDINAMARCA</v>
      </c>
      <c r="K626" s="50">
        <f>IFERROR(VLOOKUP(J626,'Ciudad tablero'!B:C,2,0),0)</f>
        <v>25430000</v>
      </c>
      <c r="L626" s="50" t="str">
        <f>IFERROR(VLOOKUP(G626,'Ciudad tablero'!A:B,2,0),0)</f>
        <v>BOGOTA BOGOTA D. C.</v>
      </c>
      <c r="M626" s="50">
        <f>IFERROR(VLOOKUP(L626,'Ciudad tablero'!B:C,2,0),0)</f>
        <v>11001000</v>
      </c>
      <c r="N626" s="47" t="str">
        <f t="shared" si="9"/>
        <v>MADRID ECOGESTION</v>
      </c>
    </row>
    <row r="627" spans="1:14" hidden="1">
      <c r="A627" s="47" t="s">
        <v>1121</v>
      </c>
      <c r="B627" s="47" t="s">
        <v>1121</v>
      </c>
      <c r="C627" s="60" t="s">
        <v>3042</v>
      </c>
      <c r="D627" s="47" t="s">
        <v>777</v>
      </c>
      <c r="E627" s="57" t="s">
        <v>798</v>
      </c>
      <c r="F627" s="66" t="s">
        <v>309</v>
      </c>
      <c r="G627" s="66" t="s">
        <v>71</v>
      </c>
      <c r="I627" s="58" t="s">
        <v>3043</v>
      </c>
      <c r="J627" s="50" t="str">
        <f>IFERROR(VLOOKUP(F627,'Ciudad tablero'!A:B,2,0),0)</f>
        <v>MADRID CUNDINAMARCA</v>
      </c>
      <c r="K627" s="50">
        <f>IFERROR(VLOOKUP(J627,'Ciudad tablero'!B:C,2,0),0)</f>
        <v>25430000</v>
      </c>
      <c r="L627" s="50" t="str">
        <f>IFERROR(VLOOKUP(G627,'Ciudad tablero'!A:B,2,0),0)</f>
        <v>BOGOTA BOGOTA D. C.</v>
      </c>
      <c r="M627" s="50">
        <f>IFERROR(VLOOKUP(L627,'Ciudad tablero'!B:C,2,0),0)</f>
        <v>11001000</v>
      </c>
      <c r="N627" s="47" t="str">
        <f t="shared" si="9"/>
        <v>ERCOL MADRID</v>
      </c>
    </row>
    <row r="628" spans="1:14" hidden="1">
      <c r="A628" s="47" t="s">
        <v>1229</v>
      </c>
      <c r="C628" s="60" t="s">
        <v>3044</v>
      </c>
      <c r="D628" s="47" t="s">
        <v>1578</v>
      </c>
      <c r="E628" s="57" t="s">
        <v>3045</v>
      </c>
      <c r="F628" s="66" t="s">
        <v>541</v>
      </c>
      <c r="G628" s="66" t="s">
        <v>365</v>
      </c>
      <c r="I628" s="58" t="s">
        <v>3046</v>
      </c>
      <c r="J628" s="50" t="s">
        <v>541</v>
      </c>
      <c r="K628" s="50">
        <f>IFERROR(VLOOKUP(J628,'Ciudad tablero'!B:C,2,0),0)</f>
        <v>52838000</v>
      </c>
      <c r="L628" s="50" t="str">
        <f>IFERROR(VLOOKUP(G628,'Ciudad tablero'!A:B,2,0),0)</f>
        <v>PASTO NARINO</v>
      </c>
      <c r="M628" s="50">
        <f>IFERROR(VLOOKUP(L628,'Ciudad tablero'!B:C,2,0),0)</f>
        <v>52001000</v>
      </c>
      <c r="N628" s="47" t="str">
        <f t="shared" si="9"/>
        <v>MERCAPRI</v>
      </c>
    </row>
    <row r="629" spans="1:14" hidden="1">
      <c r="A629" s="47" t="s">
        <v>1130</v>
      </c>
      <c r="C629" s="60" t="s">
        <v>3047</v>
      </c>
      <c r="D629" s="47" t="s">
        <v>724</v>
      </c>
      <c r="E629" s="57" t="s">
        <v>321</v>
      </c>
      <c r="F629" s="66" t="s">
        <v>208</v>
      </c>
      <c r="G629" s="66" t="s">
        <v>321</v>
      </c>
      <c r="I629" s="58" t="s">
        <v>3048</v>
      </c>
      <c r="J629" s="50" t="str">
        <f>IFERROR(VLOOKUP(F629,'Ciudad tablero'!A:B,2,0),0)</f>
        <v>GIRARDOTA ANTIOQUIA</v>
      </c>
      <c r="K629" s="50">
        <f>IFERROR(VLOOKUP(J629,'Ciudad tablero'!B:C,2,0),0)</f>
        <v>5308000</v>
      </c>
      <c r="L629" s="50" t="str">
        <f>IFERROR(VLOOKUP(G629,'Ciudad tablero'!A:B,2,0),0)</f>
        <v>MEDELLIN ANTIOQUIA</v>
      </c>
      <c r="M629" s="50">
        <f>IFERROR(VLOOKUP(L629,'Ciudad tablero'!B:C,2,0),0)</f>
        <v>5001000</v>
      </c>
      <c r="N629" s="47" t="str">
        <f t="shared" si="9"/>
        <v>D1 GIRARDOTA</v>
      </c>
    </row>
    <row r="630" spans="1:14" hidden="1">
      <c r="A630" s="47" t="s">
        <v>1129</v>
      </c>
      <c r="B630" s="47" t="s">
        <v>1129</v>
      </c>
      <c r="C630" s="60" t="s">
        <v>3049</v>
      </c>
      <c r="D630" s="47" t="s">
        <v>724</v>
      </c>
      <c r="E630" s="57" t="s">
        <v>788</v>
      </c>
      <c r="F630" s="66" t="s">
        <v>244</v>
      </c>
      <c r="G630" s="66" t="s">
        <v>321</v>
      </c>
      <c r="I630" s="58" t="s">
        <v>3050</v>
      </c>
      <c r="J630" s="50" t="str">
        <f>IFERROR(VLOOKUP(F630,'Ciudad tablero'!A:B,2,0),0)</f>
        <v>GUARNE ANTIOQUIA</v>
      </c>
      <c r="K630" s="50">
        <f>IFERROR(VLOOKUP(J630,'Ciudad tablero'!B:C,2,0),0)</f>
        <v>5318000</v>
      </c>
      <c r="L630" s="50" t="str">
        <f>IFERROR(VLOOKUP(G630,'Ciudad tablero'!A:B,2,0),0)</f>
        <v>MEDELLIN ANTIOQUIA</v>
      </c>
      <c r="M630" s="50">
        <f>IFERROR(VLOOKUP(L630,'Ciudad tablero'!B:C,2,0),0)</f>
        <v>5001000</v>
      </c>
      <c r="N630" s="47" t="str">
        <f t="shared" si="9"/>
        <v>D1 GUARNE</v>
      </c>
    </row>
    <row r="631" spans="1:14" hidden="1">
      <c r="A631" s="47" t="s">
        <v>1131</v>
      </c>
      <c r="C631" s="60" t="s">
        <v>3051</v>
      </c>
      <c r="D631" s="47" t="s">
        <v>724</v>
      </c>
      <c r="E631" s="57" t="s">
        <v>321</v>
      </c>
      <c r="F631" s="66" t="s">
        <v>272</v>
      </c>
      <c r="G631" s="66" t="s">
        <v>321</v>
      </c>
      <c r="I631" s="58" t="s">
        <v>3052</v>
      </c>
      <c r="J631" s="50" t="str">
        <f>IFERROR(VLOOKUP(F631,'Ciudad tablero'!A:B,2,0),0)</f>
        <v>LA ESTRELLA LA ESTRELLA ANTIOQUIA</v>
      </c>
      <c r="K631" s="50">
        <f>IFERROR(VLOOKUP(J631,'Ciudad tablero'!B:C,2,0),0)</f>
        <v>5380000</v>
      </c>
      <c r="L631" s="50" t="str">
        <f>IFERROR(VLOOKUP(G631,'Ciudad tablero'!A:B,2,0),0)</f>
        <v>MEDELLIN ANTIOQUIA</v>
      </c>
      <c r="M631" s="50">
        <f>IFERROR(VLOOKUP(L631,'Ciudad tablero'!B:C,2,0),0)</f>
        <v>5001000</v>
      </c>
      <c r="N631" s="47" t="str">
        <f t="shared" si="9"/>
        <v>D1 ESTRELLA</v>
      </c>
    </row>
    <row r="632" spans="1:14" hidden="1">
      <c r="A632" s="47" t="s">
        <v>1075</v>
      </c>
      <c r="C632" s="60" t="s">
        <v>3053</v>
      </c>
      <c r="D632" s="47" t="s">
        <v>777</v>
      </c>
      <c r="E632" s="57" t="s">
        <v>647</v>
      </c>
      <c r="F632" s="66" t="s">
        <v>528</v>
      </c>
      <c r="G632" s="66" t="s">
        <v>71</v>
      </c>
      <c r="I632" s="58" t="s">
        <v>3054</v>
      </c>
      <c r="J632" s="50" t="str">
        <f>IFERROR(VLOOKUP(F632,'Ciudad tablero'!A:B,2,0),0)</f>
        <v>TOCANCIPA CUNDINAMARCA</v>
      </c>
      <c r="K632" s="50">
        <f>IFERROR(VLOOKUP(J632,'Ciudad tablero'!B:C,2,0),0)</f>
        <v>25817000</v>
      </c>
      <c r="L632" s="50" t="str">
        <f>IFERROR(VLOOKUP(G632,'Ciudad tablero'!A:B,2,0),0)</f>
        <v>BOGOTA BOGOTA D. C.</v>
      </c>
      <c r="M632" s="50">
        <f>IFERROR(VLOOKUP(L632,'Ciudad tablero'!B:C,2,0),0)</f>
        <v>11001000</v>
      </c>
      <c r="N632" s="47" t="str">
        <f t="shared" si="9"/>
        <v>NUTIVA ALIMENTOS SAS</v>
      </c>
    </row>
    <row r="633" spans="1:14" hidden="1">
      <c r="A633" s="47" t="s">
        <v>1432</v>
      </c>
      <c r="C633" s="60" t="s">
        <v>3055</v>
      </c>
      <c r="D633" s="47" t="s">
        <v>724</v>
      </c>
      <c r="E633" s="66" t="s">
        <v>321</v>
      </c>
      <c r="F633" s="66" t="s">
        <v>321</v>
      </c>
      <c r="G633" s="66" t="s">
        <v>321</v>
      </c>
      <c r="I633" s="58" t="s">
        <v>3056</v>
      </c>
      <c r="J633" s="50" t="str">
        <f>IFERROR(VLOOKUP(F633,'Ciudad tablero'!A:B,2,0),0)</f>
        <v>MEDELLIN ANTIOQUIA</v>
      </c>
      <c r="K633" s="50">
        <f>IFERROR(VLOOKUP(J633,'Ciudad tablero'!B:C,2,0),0)</f>
        <v>5001000</v>
      </c>
      <c r="L633" s="50" t="str">
        <f>IFERROR(VLOOKUP(G633,'Ciudad tablero'!A:B,2,0),0)</f>
        <v>MEDELLIN ANTIOQUIA</v>
      </c>
      <c r="M633" s="50">
        <f>IFERROR(VLOOKUP(L633,'Ciudad tablero'!B:C,2,0),0)</f>
        <v>5001000</v>
      </c>
      <c r="N633" s="47" t="str">
        <f t="shared" si="9"/>
        <v>RENTA FRIO</v>
      </c>
    </row>
    <row r="634" spans="1:14" hidden="1">
      <c r="A634" s="47" t="s">
        <v>1072</v>
      </c>
      <c r="C634" s="60" t="s">
        <v>3057</v>
      </c>
      <c r="D634" s="47" t="s">
        <v>777</v>
      </c>
      <c r="E634" s="57" t="s">
        <v>798</v>
      </c>
      <c r="F634" s="66" t="s">
        <v>71</v>
      </c>
      <c r="G634" s="66" t="s">
        <v>71</v>
      </c>
      <c r="I634" s="58" t="s">
        <v>3058</v>
      </c>
      <c r="J634" s="50" t="str">
        <f>IFERROR(VLOOKUP(F634,'Ciudad tablero'!A:B,2,0),0)</f>
        <v>BOGOTA BOGOTA D. C.</v>
      </c>
      <c r="K634" s="50">
        <f>IFERROR(VLOOKUP(J634,'Ciudad tablero'!B:C,2,0),0)</f>
        <v>11001000</v>
      </c>
      <c r="L634" s="50" t="str">
        <f>IFERROR(VLOOKUP(G634,'Ciudad tablero'!A:B,2,0),0)</f>
        <v>BOGOTA BOGOTA D. C.</v>
      </c>
      <c r="M634" s="50">
        <f>IFERROR(VLOOKUP(L634,'Ciudad tablero'!B:C,2,0),0)</f>
        <v>11001000</v>
      </c>
      <c r="N634" s="47" t="str">
        <f t="shared" si="9"/>
        <v>BODEGA WESHOP BOGOTA</v>
      </c>
    </row>
    <row r="635" spans="1:14" hidden="1">
      <c r="A635" s="47" t="s">
        <v>1073</v>
      </c>
      <c r="C635" s="60" t="s">
        <v>3059</v>
      </c>
      <c r="D635" s="47" t="s">
        <v>724</v>
      </c>
      <c r="E635" s="66" t="s">
        <v>321</v>
      </c>
      <c r="F635" s="66" t="s">
        <v>321</v>
      </c>
      <c r="G635" s="66" t="s">
        <v>321</v>
      </c>
      <c r="I635" s="58" t="s">
        <v>3060</v>
      </c>
      <c r="J635" s="50" t="str">
        <f>IFERROR(VLOOKUP(F635,'Ciudad tablero'!A:B,2,0),0)</f>
        <v>MEDELLIN ANTIOQUIA</v>
      </c>
      <c r="K635" s="50">
        <f>IFERROR(VLOOKUP(J635,'Ciudad tablero'!B:C,2,0),0)</f>
        <v>5001000</v>
      </c>
      <c r="L635" s="50" t="str">
        <f>IFERROR(VLOOKUP(G635,'Ciudad tablero'!A:B,2,0),0)</f>
        <v>MEDELLIN ANTIOQUIA</v>
      </c>
      <c r="M635" s="50">
        <f>IFERROR(VLOOKUP(L635,'Ciudad tablero'!B:C,2,0),0)</f>
        <v>5001000</v>
      </c>
      <c r="N635" s="47" t="str">
        <f t="shared" si="9"/>
        <v>BODEGA WESHOP MEDELLIN</v>
      </c>
    </row>
    <row r="636" spans="1:14" hidden="1">
      <c r="A636" s="47" t="s">
        <v>1074</v>
      </c>
      <c r="C636" s="60" t="s">
        <v>3061</v>
      </c>
      <c r="D636" s="47" t="s">
        <v>1578</v>
      </c>
      <c r="E636" s="57" t="s">
        <v>941</v>
      </c>
      <c r="F636" s="66" t="s">
        <v>258</v>
      </c>
      <c r="G636" s="66" t="s">
        <v>95</v>
      </c>
      <c r="I636" s="58" t="s">
        <v>3062</v>
      </c>
      <c r="J636" s="50" t="str">
        <f>IFERROR(VLOOKUP(F636,'Ciudad tablero'!A:B,2,0),0)</f>
        <v>JAMUNDI VALLE DEL CAUCA</v>
      </c>
      <c r="K636" s="50">
        <f>IFERROR(VLOOKUP(J636,'Ciudad tablero'!B:C,2,0),0)</f>
        <v>76364000</v>
      </c>
      <c r="L636" s="50" t="str">
        <f>IFERROR(VLOOKUP(G636,'Ciudad tablero'!A:B,2,0),0)</f>
        <v>CALI VALLE DEL CAUCA</v>
      </c>
      <c r="M636" s="50">
        <f>IFERROR(VLOOKUP(L636,'Ciudad tablero'!B:C,2,0),0)</f>
        <v>76001000</v>
      </c>
      <c r="N636" s="47" t="str">
        <f t="shared" si="9"/>
        <v>BODEGA WESHOP JAMUNDI</v>
      </c>
    </row>
    <row r="637" spans="1:14" hidden="1">
      <c r="A637" s="47" t="s">
        <v>1068</v>
      </c>
      <c r="C637" s="60" t="s">
        <v>3063</v>
      </c>
      <c r="D637" s="47" t="s">
        <v>777</v>
      </c>
      <c r="F637" s="66" t="s">
        <v>3064</v>
      </c>
      <c r="G637" s="66" t="s">
        <v>503</v>
      </c>
      <c r="I637" s="58" t="s">
        <v>3065</v>
      </c>
      <c r="J637" s="50">
        <f>IFERROR(VLOOKUP(F637,'Ciudad tablero'!A:B,2,0),0)</f>
        <v>0</v>
      </c>
      <c r="K637" s="50">
        <f>IFERROR(VLOOKUP(J637,'Ciudad tablero'!B:C,2,0),0)</f>
        <v>0</v>
      </c>
      <c r="L637" s="50" t="str">
        <f>IFERROR(VLOOKUP(G637,'Ciudad tablero'!A:B,2,0),0)</f>
        <v>SOGAMOSO BOYACA</v>
      </c>
      <c r="M637" s="50">
        <f>IFERROR(VLOOKUP(L637,'Ciudad tablero'!B:C,2,0),0)</f>
        <v>15759000</v>
      </c>
      <c r="N637" s="47" t="str">
        <f t="shared" si="9"/>
        <v>MONGUA BOYACA</v>
      </c>
    </row>
    <row r="638" spans="1:14" hidden="1">
      <c r="A638" s="47" t="s">
        <v>532</v>
      </c>
      <c r="C638" s="60" t="s">
        <v>3066</v>
      </c>
      <c r="D638" s="47" t="s">
        <v>777</v>
      </c>
      <c r="F638" s="66" t="s">
        <v>532</v>
      </c>
      <c r="G638" s="66" t="s">
        <v>503</v>
      </c>
      <c r="I638" s="58" t="s">
        <v>3067</v>
      </c>
      <c r="J638" s="50" t="str">
        <f>IFERROR(VLOOKUP(F638,'Ciudad tablero'!A:B,2,0),0)</f>
        <v>TOPAGA BOYACA</v>
      </c>
      <c r="K638" s="50">
        <f>IFERROR(VLOOKUP(J638,'Ciudad tablero'!B:C,2,0),0)</f>
        <v>15820000</v>
      </c>
      <c r="L638" s="50" t="str">
        <f>IFERROR(VLOOKUP(G638,'Ciudad tablero'!A:B,2,0),0)</f>
        <v>SOGAMOSO BOYACA</v>
      </c>
      <c r="M638" s="50">
        <f>IFERROR(VLOOKUP(L638,'Ciudad tablero'!B:C,2,0),0)</f>
        <v>15759000</v>
      </c>
      <c r="N638" s="47" t="str">
        <f t="shared" si="9"/>
        <v>TOPAGA BOYACA</v>
      </c>
    </row>
    <row r="639" spans="1:14" hidden="1">
      <c r="A639" s="47" t="s">
        <v>538</v>
      </c>
      <c r="C639" s="60" t="s">
        <v>3068</v>
      </c>
      <c r="D639" s="47" t="s">
        <v>1578</v>
      </c>
      <c r="E639" s="57" t="s">
        <v>537</v>
      </c>
      <c r="F639" s="66" t="s">
        <v>537</v>
      </c>
      <c r="G639" s="66" t="s">
        <v>365</v>
      </c>
      <c r="I639" s="58" t="s">
        <v>3069</v>
      </c>
      <c r="J639" s="50" t="str">
        <f>IFERROR(VLOOKUP(F639,'Ciudad tablero'!A:B,2,0),0)</f>
        <v>TUMACO NARINO</v>
      </c>
      <c r="K639" s="50">
        <f>IFERROR(VLOOKUP(J639,'Ciudad tablero'!B:C,2,0),0)</f>
        <v>52835000</v>
      </c>
      <c r="L639" s="50" t="str">
        <f>IFERROR(VLOOKUP(G639,'Ciudad tablero'!A:B,2,0),0)</f>
        <v>PASTO NARINO</v>
      </c>
      <c r="M639" s="50">
        <f>IFERROR(VLOOKUP(L639,'Ciudad tablero'!B:C,2,0),0)</f>
        <v>52001000</v>
      </c>
      <c r="N639" s="47" t="str">
        <f t="shared" si="9"/>
        <v>TUMACO NARINO</v>
      </c>
    </row>
    <row r="640" spans="1:14" hidden="1">
      <c r="A640" s="47" t="s">
        <v>1067</v>
      </c>
      <c r="C640" s="60" t="s">
        <v>3070</v>
      </c>
      <c r="D640" s="47" t="s">
        <v>1582</v>
      </c>
      <c r="E640" s="57" t="s">
        <v>3071</v>
      </c>
      <c r="F640" s="66" t="s">
        <v>3071</v>
      </c>
      <c r="G640" s="66" t="s">
        <v>313</v>
      </c>
      <c r="I640" s="58" t="s">
        <v>3072</v>
      </c>
      <c r="J640" s="50">
        <f>IFERROR(VLOOKUP(F640,'Ciudad tablero'!A:B,2,0),0)</f>
        <v>0</v>
      </c>
      <c r="K640" s="50">
        <f>IFERROR(VLOOKUP(J640,'Ciudad tablero'!B:C,2,0),0)</f>
        <v>0</v>
      </c>
      <c r="L640" s="50" t="str">
        <f>IFERROR(VLOOKUP(G640,'Ciudad tablero'!A:B,2,0),0)</f>
        <v>MALAMBO ATLANTICO</v>
      </c>
      <c r="M640" s="50">
        <f>IFERROR(VLOOKUP(L640,'Ciudad tablero'!B:C,2,0),0)</f>
        <v>8433000</v>
      </c>
      <c r="N640" s="47" t="str">
        <f t="shared" si="9"/>
        <v>CARACOLI MAGADALENA MEDIO</v>
      </c>
    </row>
    <row r="641" spans="1:14" hidden="1">
      <c r="A641" s="47" t="s">
        <v>380</v>
      </c>
      <c r="C641" s="60" t="s">
        <v>3073</v>
      </c>
      <c r="D641" s="47" t="s">
        <v>1057</v>
      </c>
      <c r="E641" s="57" t="s">
        <v>3074</v>
      </c>
      <c r="F641" s="66" t="s">
        <v>380</v>
      </c>
      <c r="G641" s="66" t="s">
        <v>334</v>
      </c>
      <c r="I641" s="58" t="s">
        <v>3075</v>
      </c>
      <c r="J641" s="50" t="str">
        <f>IFERROR(VLOOKUP(F641,'Ciudad tablero'!A:B,2,0),0)</f>
        <v>PLANETA RICA CORDOBA</v>
      </c>
      <c r="K641" s="50">
        <f>IFERROR(VLOOKUP(J641,'Ciudad tablero'!B:C,2,0),0)</f>
        <v>23555000</v>
      </c>
      <c r="L641" s="50" t="str">
        <f>IFERROR(VLOOKUP(G641,'Ciudad tablero'!A:B,2,0),0)</f>
        <v>MONTERÍA</v>
      </c>
      <c r="M641" s="50">
        <f>IFERROR(VLOOKUP(L641,'Ciudad tablero'!B:C,2,0),0)</f>
        <v>23001000</v>
      </c>
      <c r="N641" s="47" t="str">
        <f t="shared" si="9"/>
        <v>PLANETA RICA CORDOBA</v>
      </c>
    </row>
    <row r="642" spans="1:14" hidden="1">
      <c r="A642" s="47" t="s">
        <v>476</v>
      </c>
      <c r="C642" s="60" t="s">
        <v>3076</v>
      </c>
      <c r="D642" s="47" t="s">
        <v>1578</v>
      </c>
      <c r="F642" s="66" t="s">
        <v>476</v>
      </c>
      <c r="G642" s="66" t="s">
        <v>95</v>
      </c>
      <c r="I642" s="58" t="s">
        <v>3077</v>
      </c>
      <c r="J642" s="50" t="str">
        <f>IFERROR(VLOOKUP(F642,'Ciudad tablero'!A:B,2,0),0)</f>
        <v>SANTANDER DE QUILICHAO CAUCA</v>
      </c>
      <c r="K642" s="50" t="str">
        <f>IFERROR(VLOOKUP(J642,'Ciudad tablero'!B:C,2,0),0)</f>
        <v>19698000</v>
      </c>
      <c r="L642" s="50" t="str">
        <f>IFERROR(VLOOKUP(G642,'Ciudad tablero'!A:B,2,0),0)</f>
        <v>CALI VALLE DEL CAUCA</v>
      </c>
      <c r="M642" s="50">
        <f>IFERROR(VLOOKUP(L642,'Ciudad tablero'!B:C,2,0),0)</f>
        <v>76001000</v>
      </c>
      <c r="N642" s="47" t="str">
        <f t="shared" si="9"/>
        <v>SANTANDER DE QUILICHAO CAUCA</v>
      </c>
    </row>
    <row r="643" spans="1:14" hidden="1">
      <c r="A643" s="47" t="s">
        <v>1120</v>
      </c>
      <c r="C643" s="60" t="s">
        <v>3078</v>
      </c>
      <c r="D643" s="47" t="s">
        <v>777</v>
      </c>
      <c r="E643" s="57" t="s">
        <v>798</v>
      </c>
      <c r="F643" s="66" t="s">
        <v>71</v>
      </c>
      <c r="G643" s="66" t="s">
        <v>71</v>
      </c>
      <c r="I643" s="58" t="s">
        <v>3079</v>
      </c>
      <c r="J643" s="50" t="str">
        <f>IFERROR(VLOOKUP(F643,'Ciudad tablero'!A:B,2,0),0)</f>
        <v>BOGOTA BOGOTA D. C.</v>
      </c>
      <c r="K643" s="50">
        <f>IFERROR(VLOOKUP(J643,'Ciudad tablero'!B:C,2,0),0)</f>
        <v>11001000</v>
      </c>
      <c r="L643" s="50" t="str">
        <f>IFERROR(VLOOKUP(G643,'Ciudad tablero'!A:B,2,0),0)</f>
        <v>BOGOTA BOGOTA D. C.</v>
      </c>
      <c r="M643" s="50">
        <f>IFERROR(VLOOKUP(L643,'Ciudad tablero'!B:C,2,0),0)</f>
        <v>11001000</v>
      </c>
      <c r="N643" s="47" t="str">
        <f t="shared" ref="N643:N672" si="10">+A643</f>
        <v>PRICESMART BOGOTA</v>
      </c>
    </row>
    <row r="644" spans="1:14" hidden="1">
      <c r="A644" s="47" t="s">
        <v>1320</v>
      </c>
      <c r="C644" s="60" t="s">
        <v>3080</v>
      </c>
      <c r="D644" s="47" t="s">
        <v>1057</v>
      </c>
      <c r="E644" s="57" t="s">
        <v>63</v>
      </c>
      <c r="F644" s="66" t="s">
        <v>63</v>
      </c>
      <c r="G644" s="66" t="s">
        <v>63</v>
      </c>
      <c r="I644" s="58" t="s">
        <v>3081</v>
      </c>
      <c r="J644" s="50" t="str">
        <f>IFERROR(VLOOKUP(F644,'Ciudad tablero'!A:B,2,0),0)</f>
        <v>BARRANQUILLA ATLANTICO</v>
      </c>
      <c r="K644" s="50">
        <f>IFERROR(VLOOKUP(J644,'Ciudad tablero'!B:C,2,0),0)</f>
        <v>8001000</v>
      </c>
      <c r="L644" s="50" t="str">
        <f>IFERROR(VLOOKUP(G644,'Ciudad tablero'!A:B,2,0),0)</f>
        <v>BARRANQUILLA ATLANTICO</v>
      </c>
      <c r="M644" s="50">
        <f>IFERROR(VLOOKUP(L644,'Ciudad tablero'!B:C,2,0),0)</f>
        <v>8001000</v>
      </c>
      <c r="N644" s="47" t="str">
        <f t="shared" si="10"/>
        <v>MEDIUM EDGARDO BLANCO Y CIA S C A</v>
      </c>
    </row>
    <row r="645" spans="1:14" s="79" customFormat="1" hidden="1">
      <c r="A645" s="73" t="s">
        <v>3082</v>
      </c>
      <c r="B645" s="73"/>
      <c r="C645" s="84" t="s">
        <v>3083</v>
      </c>
      <c r="D645" s="73" t="s">
        <v>724</v>
      </c>
      <c r="E645" s="78" t="s">
        <v>321</v>
      </c>
      <c r="F645" s="78" t="s">
        <v>272</v>
      </c>
      <c r="G645" s="78" t="s">
        <v>321</v>
      </c>
      <c r="H645" s="58"/>
      <c r="I645" s="58" t="s">
        <v>3082</v>
      </c>
      <c r="J645" s="80" t="str">
        <f>IFERROR(VLOOKUP(F645,'Ciudad tablero'!A:B,2,0),0)</f>
        <v>LA ESTRELLA LA ESTRELLA ANTIOQUIA</v>
      </c>
      <c r="K645" s="80">
        <f>IFERROR(VLOOKUP(J645,'Ciudad tablero'!B:C,2,0),0)</f>
        <v>5380000</v>
      </c>
      <c r="L645" s="80" t="str">
        <f>IFERROR(VLOOKUP(G645,'Ciudad tablero'!A:B,2,0),0)</f>
        <v>MEDELLIN ANTIOQUIA</v>
      </c>
      <c r="M645" s="80">
        <f>IFERROR(VLOOKUP(L645,'Ciudad tablero'!B:C,2,0),0)</f>
        <v>5001000</v>
      </c>
      <c r="N645" s="73" t="str">
        <f t="shared" si="10"/>
        <v>MOLPET</v>
      </c>
    </row>
    <row r="646" spans="1:14" hidden="1">
      <c r="A646" s="47" t="s">
        <v>1179</v>
      </c>
      <c r="C646" s="60" t="s">
        <v>3084</v>
      </c>
      <c r="D646" s="47" t="s">
        <v>1057</v>
      </c>
      <c r="E646" s="57" t="s">
        <v>554</v>
      </c>
      <c r="F646" s="66" t="s">
        <v>554</v>
      </c>
      <c r="G646" s="66" t="s">
        <v>554</v>
      </c>
      <c r="I646" s="58" t="s">
        <v>3085</v>
      </c>
      <c r="J646" s="50" t="str">
        <f>IFERROR(VLOOKUP(F646,'Ciudad tablero'!A:B,2,0),0)</f>
        <v>VALLEDUPAR CESAR</v>
      </c>
      <c r="K646" s="50">
        <f>IFERROR(VLOOKUP(J646,'Ciudad tablero'!B:C,2,0),0)</f>
        <v>20001000</v>
      </c>
      <c r="L646" s="50" t="str">
        <f>IFERROR(VLOOKUP(G646,'Ciudad tablero'!A:B,2,0),0)</f>
        <v>VALLEDUPAR CESAR</v>
      </c>
      <c r="M646" s="50">
        <f>IFERROR(VLOOKUP(L646,'Ciudad tablero'!B:C,2,0),0)</f>
        <v>20001000</v>
      </c>
      <c r="N646" s="47" t="str">
        <f t="shared" si="10"/>
        <v>D1 VALLEDUPAR</v>
      </c>
    </row>
    <row r="647" spans="1:14" hidden="1">
      <c r="A647" s="47" t="s">
        <v>3086</v>
      </c>
      <c r="C647" s="60" t="s">
        <v>3087</v>
      </c>
      <c r="D647" s="47" t="s">
        <v>777</v>
      </c>
      <c r="E647" s="57" t="s">
        <v>798</v>
      </c>
      <c r="F647" s="66" t="s">
        <v>71</v>
      </c>
      <c r="G647" s="66" t="s">
        <v>71</v>
      </c>
      <c r="I647" s="58" t="s">
        <v>3088</v>
      </c>
      <c r="J647" s="50" t="str">
        <f>IFERROR(VLOOKUP(F647,'Ciudad tablero'!A:B,2,0),0)</f>
        <v>BOGOTA BOGOTA D. C.</v>
      </c>
      <c r="K647" s="50">
        <f>IFERROR(VLOOKUP(J647,'Ciudad tablero'!B:C,2,0),0)</f>
        <v>11001000</v>
      </c>
      <c r="L647" s="50" t="str">
        <f>IFERROR(VLOOKUP(G647,'Ciudad tablero'!A:B,2,0),0)</f>
        <v>BOGOTA BOGOTA D. C.</v>
      </c>
      <c r="M647" s="50">
        <f>IFERROR(VLOOKUP(L647,'Ciudad tablero'!B:C,2,0),0)</f>
        <v>11001000</v>
      </c>
      <c r="N647" s="47" t="str">
        <f t="shared" si="10"/>
        <v>PATIO DE CONTENEDORES INTERMODAL BOGOTA</v>
      </c>
    </row>
    <row r="648" spans="1:14" hidden="1">
      <c r="A648" s="47" t="s">
        <v>1297</v>
      </c>
      <c r="C648" s="60" t="s">
        <v>3089</v>
      </c>
      <c r="D648" s="47" t="s">
        <v>1057</v>
      </c>
      <c r="E648" s="57" t="s">
        <v>107</v>
      </c>
      <c r="F648" s="66" t="s">
        <v>107</v>
      </c>
      <c r="G648" s="66" t="s">
        <v>107</v>
      </c>
      <c r="I648" s="58" t="s">
        <v>3090</v>
      </c>
      <c r="J648" s="50" t="str">
        <f>IFERROR(VLOOKUP(F648,'Ciudad tablero'!A:B,2,0),0)</f>
        <v>CARTAGENA BOLIVAR</v>
      </c>
      <c r="K648" s="50">
        <f>IFERROR(VLOOKUP(J648,'Ciudad tablero'!B:C,2,0),0)</f>
        <v>13001000</v>
      </c>
      <c r="L648" s="50" t="str">
        <f>IFERROR(VLOOKUP(G648,'Ciudad tablero'!A:B,2,0),0)</f>
        <v>CARTAGENA BOLIVAR</v>
      </c>
      <c r="M648" s="50">
        <f>IFERROR(VLOOKUP(L648,'Ciudad tablero'!B:C,2,0),0)</f>
        <v>13001000</v>
      </c>
      <c r="N648" s="47" t="str">
        <f t="shared" si="10"/>
        <v>ESENTTIA CARTAGENA</v>
      </c>
    </row>
    <row r="649" spans="1:14" ht="12.75" hidden="1" customHeight="1">
      <c r="A649" s="47" t="s">
        <v>1076</v>
      </c>
      <c r="C649" s="60" t="s">
        <v>3091</v>
      </c>
      <c r="D649" s="47" t="s">
        <v>777</v>
      </c>
      <c r="E649" s="57" t="s">
        <v>1076</v>
      </c>
      <c r="F649" s="66" t="s">
        <v>203</v>
      </c>
      <c r="G649" s="66" t="s">
        <v>340</v>
      </c>
      <c r="I649" s="58" t="s">
        <v>3092</v>
      </c>
      <c r="J649" s="50" t="str">
        <f>IFERROR(VLOOKUP(F649,'Ciudad tablero'!A:B,2,0),0)</f>
        <v>GARZON HUILA</v>
      </c>
      <c r="K649" s="50">
        <f>IFERROR(VLOOKUP(J649,'Ciudad tablero'!B:C,2,0),0)</f>
        <v>41298000</v>
      </c>
      <c r="L649" s="50" t="str">
        <f>IFERROR(VLOOKUP(G649,'Ciudad tablero'!A:B,2,0),0)</f>
        <v>NEIVA HUILA</v>
      </c>
      <c r="M649" s="50">
        <f>IFERROR(VLOOKUP(L649,'Ciudad tablero'!B:C,2,0),0)</f>
        <v>41001000</v>
      </c>
      <c r="N649" s="47" t="str">
        <f t="shared" si="10"/>
        <v>GARZON</v>
      </c>
    </row>
    <row r="650" spans="1:14" ht="12.75" hidden="1" customHeight="1">
      <c r="A650" s="47" t="s">
        <v>1071</v>
      </c>
      <c r="C650" s="60" t="s">
        <v>3093</v>
      </c>
      <c r="D650" s="47" t="s">
        <v>777</v>
      </c>
      <c r="E650" s="57" t="s">
        <v>1071</v>
      </c>
      <c r="F650" s="66" t="s">
        <v>179</v>
      </c>
      <c r="G650" s="66" t="s">
        <v>252</v>
      </c>
      <c r="I650" s="58" t="s">
        <v>1071</v>
      </c>
      <c r="J650" s="50" t="str">
        <f>IFERROR(VLOOKUP(F650,'Ciudad tablero'!A:B,2,0),0)</f>
        <v>ESPINAL TOLIMA</v>
      </c>
      <c r="K650" s="50">
        <f>IFERROR(VLOOKUP(J650,'Ciudad tablero'!B:C,2,0),0)</f>
        <v>73268000</v>
      </c>
      <c r="L650" s="50" t="str">
        <f>IFERROR(VLOOKUP(G650,'Ciudad tablero'!A:B,2,0),0)</f>
        <v>IBAGUE TOLIMA</v>
      </c>
      <c r="M650" s="50">
        <f>IFERROR(VLOOKUP(L650,'Ciudad tablero'!B:C,2,0),0)</f>
        <v>73001000</v>
      </c>
      <c r="N650" s="47" t="str">
        <f t="shared" si="10"/>
        <v>ESPINAL</v>
      </c>
    </row>
    <row r="651" spans="1:14" ht="12.75" hidden="1" customHeight="1">
      <c r="A651" s="47" t="s">
        <v>1182</v>
      </c>
      <c r="C651" s="60" t="s">
        <v>3094</v>
      </c>
      <c r="D651" s="47" t="s">
        <v>724</v>
      </c>
      <c r="E651" s="57" t="s">
        <v>788</v>
      </c>
      <c r="F651" s="66" t="s">
        <v>12</v>
      </c>
      <c r="G651" s="66" t="s">
        <v>321</v>
      </c>
      <c r="I651" s="58" t="s">
        <v>3095</v>
      </c>
      <c r="J651" s="50" t="str">
        <f>IFERROR(VLOOKUP(F651,'Ciudad tablero'!A:B,2,0),0)</f>
        <v>AEROPUERTO RIONEGRO ANTIOQUIA</v>
      </c>
      <c r="K651" s="50">
        <f>IFERROR(VLOOKUP(J651,'Ciudad tablero'!B:C,2,0),0)</f>
        <v>5615010</v>
      </c>
      <c r="L651" s="50" t="str">
        <f>IFERROR(VLOOKUP(G651,'Ciudad tablero'!A:B,2,0),0)</f>
        <v>MEDELLIN ANTIOQUIA</v>
      </c>
      <c r="M651" s="50">
        <f>IFERROR(VLOOKUP(L651,'Ciudad tablero'!B:C,2,0),0)</f>
        <v>5001000</v>
      </c>
      <c r="N651" s="47" t="str">
        <f t="shared" si="10"/>
        <v>AEROPUERTO JOSE MARIA CORDOBA</v>
      </c>
    </row>
    <row r="652" spans="1:14" ht="12.75" hidden="1" customHeight="1">
      <c r="A652" s="47" t="s">
        <v>1199</v>
      </c>
      <c r="C652" s="60" t="s">
        <v>3096</v>
      </c>
      <c r="D652" s="47" t="s">
        <v>1578</v>
      </c>
      <c r="E652" s="57" t="s">
        <v>3045</v>
      </c>
      <c r="F652" s="66" t="s">
        <v>541</v>
      </c>
      <c r="G652" s="66" t="s">
        <v>365</v>
      </c>
      <c r="I652" s="58" t="s">
        <v>3097</v>
      </c>
      <c r="J652" s="50" t="str">
        <f>IFERROR(VLOOKUP(F652,'Ciudad tablero'!A:B,2,0),0)</f>
        <v>TUQUERRES NARINO</v>
      </c>
      <c r="K652" s="50">
        <f>IFERROR(VLOOKUP(J652,'Ciudad tablero'!B:C,2,0),0)</f>
        <v>52838000</v>
      </c>
      <c r="L652" s="50" t="str">
        <f>IFERROR(VLOOKUP(G652,'Ciudad tablero'!A:B,2,0),0)</f>
        <v>PASTO NARINO</v>
      </c>
      <c r="M652" s="50">
        <f>IFERROR(VLOOKUP(L652,'Ciudad tablero'!B:C,2,0),0)</f>
        <v>52001000</v>
      </c>
      <c r="N652" s="47" t="str">
        <f t="shared" si="10"/>
        <v>ALKOSTO TUQUERRES</v>
      </c>
    </row>
    <row r="653" spans="1:14" ht="12.75" hidden="1" customHeight="1">
      <c r="A653" s="47" t="s">
        <v>3098</v>
      </c>
      <c r="C653" s="60" t="s">
        <v>3099</v>
      </c>
      <c r="D653" s="47" t="s">
        <v>724</v>
      </c>
      <c r="E653" s="66" t="s">
        <v>321</v>
      </c>
      <c r="F653" s="66" t="s">
        <v>321</v>
      </c>
      <c r="G653" s="66" t="s">
        <v>321</v>
      </c>
      <c r="I653" s="58" t="s">
        <v>3100</v>
      </c>
      <c r="J653" s="50" t="str">
        <f>IFERROR(VLOOKUP(F653,'Ciudad tablero'!A:B,2,0),0)</f>
        <v>MEDELLIN ANTIOQUIA</v>
      </c>
      <c r="K653" s="50">
        <f>IFERROR(VLOOKUP(J653,'Ciudad tablero'!B:C,2,0),0)</f>
        <v>5001000</v>
      </c>
      <c r="L653" s="50" t="str">
        <f>IFERROR(VLOOKUP(G653,'Ciudad tablero'!A:B,2,0),0)</f>
        <v>MEDELLIN ANTIOQUIA</v>
      </c>
      <c r="M653" s="50">
        <f>IFERROR(VLOOKUP(L653,'Ciudad tablero'!B:C,2,0),0)</f>
        <v>5001000</v>
      </c>
      <c r="N653" s="47" t="str">
        <f t="shared" si="10"/>
        <v>BAYRON ALBERTO DUQUE</v>
      </c>
    </row>
    <row r="654" spans="1:14" ht="12.75" hidden="1" customHeight="1">
      <c r="A654" s="47" t="s">
        <v>3101</v>
      </c>
      <c r="C654" s="60" t="s">
        <v>3102</v>
      </c>
      <c r="D654" s="47" t="s">
        <v>1582</v>
      </c>
      <c r="E654" s="57" t="s">
        <v>656</v>
      </c>
      <c r="F654" s="66" t="s">
        <v>38</v>
      </c>
      <c r="G654" s="66" t="s">
        <v>578</v>
      </c>
      <c r="I654" s="58" t="s">
        <v>3103</v>
      </c>
      <c r="J654" s="50" t="str">
        <f>IFERROR(VLOOKUP(F654,'Ciudad tablero'!A:B,2,0),0)</f>
        <v>ARAUCA ARAUCA</v>
      </c>
      <c r="K654" s="50">
        <f>IFERROR(VLOOKUP(J654,'Ciudad tablero'!B:C,2,0),0)</f>
        <v>81001000</v>
      </c>
      <c r="L654" s="50" t="str">
        <f>IFERROR(VLOOKUP(G654,'Ciudad tablero'!A:B,2,0),0)</f>
        <v>YOPAL CASANARE</v>
      </c>
      <c r="M654" s="50">
        <f>IFERROR(VLOOKUP(L654,'Ciudad tablero'!B:C,2,0),0)</f>
        <v>85001000</v>
      </c>
      <c r="N654" s="47" t="str">
        <f t="shared" si="10"/>
        <v>GRUPO CINCO EN TODO S.A.S. ZESE ARAUCA</v>
      </c>
    </row>
    <row r="655" spans="1:14" ht="12.75" hidden="1" customHeight="1">
      <c r="A655" s="47" t="s">
        <v>3104</v>
      </c>
      <c r="C655" s="60" t="s">
        <v>3105</v>
      </c>
      <c r="D655" s="47" t="s">
        <v>1057</v>
      </c>
      <c r="E655" s="57" t="s">
        <v>935</v>
      </c>
      <c r="F655" s="66" t="s">
        <v>505</v>
      </c>
      <c r="G655" s="66" t="s">
        <v>63</v>
      </c>
      <c r="I655" s="58" t="s">
        <v>3106</v>
      </c>
      <c r="J655" s="50" t="str">
        <f>IFERROR(VLOOKUP(F655,'Ciudad tablero'!A:B,2,0),0)</f>
        <v>SOLEDAD ATLANTICO</v>
      </c>
      <c r="K655" s="50">
        <f>IFERROR(VLOOKUP(J655,'Ciudad tablero'!B:C,2,0),0)</f>
        <v>8758000</v>
      </c>
      <c r="L655" s="50" t="str">
        <f>IFERROR(VLOOKUP(G655,'Ciudad tablero'!A:B,2,0),0)</f>
        <v>BARRANQUILLA ATLANTICO</v>
      </c>
      <c r="M655" s="50">
        <f>IFERROR(VLOOKUP(L655,'Ciudad tablero'!B:C,2,0),0)</f>
        <v>8001000</v>
      </c>
      <c r="N655" s="47" t="str">
        <f t="shared" si="10"/>
        <v>HARINERA DE LA COSTA</v>
      </c>
    </row>
    <row r="656" spans="1:14" ht="12.75" hidden="1" customHeight="1">
      <c r="A656" s="47" t="s">
        <v>3107</v>
      </c>
      <c r="C656" s="60" t="s">
        <v>3108</v>
      </c>
      <c r="D656" s="47" t="s">
        <v>724</v>
      </c>
      <c r="E656" s="57" t="s">
        <v>321</v>
      </c>
      <c r="F656" s="66" t="s">
        <v>256</v>
      </c>
      <c r="G656" s="66" t="s">
        <v>321</v>
      </c>
      <c r="I656" s="58" t="s">
        <v>3109</v>
      </c>
      <c r="J656" s="50" t="str">
        <f>IFERROR(VLOOKUP(F656,'Ciudad tablero'!A:B,2,0),0)</f>
        <v>ITAGUI ANTIOQUIA</v>
      </c>
      <c r="K656" s="50">
        <f>IFERROR(VLOOKUP(J656,'Ciudad tablero'!B:C,2,0),0)</f>
        <v>5360000</v>
      </c>
      <c r="L656" s="50" t="str">
        <f>IFERROR(VLOOKUP(G656,'Ciudad tablero'!A:B,2,0),0)</f>
        <v>MEDELLIN ANTIOQUIA</v>
      </c>
      <c r="M656" s="50">
        <f>IFERROR(VLOOKUP(L656,'Ciudad tablero'!B:C,2,0),0)</f>
        <v>5001000</v>
      </c>
      <c r="N656" s="47" t="str">
        <f t="shared" si="10"/>
        <v>J-O DISTRIBUCIONES SAS</v>
      </c>
    </row>
    <row r="657" spans="1:14" ht="12.75" hidden="1" customHeight="1">
      <c r="A657" s="47" t="s">
        <v>1124</v>
      </c>
      <c r="C657" s="60" t="s">
        <v>3110</v>
      </c>
      <c r="D657" s="47" t="s">
        <v>777</v>
      </c>
      <c r="E657" s="57" t="s">
        <v>798</v>
      </c>
      <c r="F657" s="66" t="s">
        <v>71</v>
      </c>
      <c r="G657" s="66" t="s">
        <v>71</v>
      </c>
      <c r="I657" s="58" t="s">
        <v>3111</v>
      </c>
      <c r="J657" s="50" t="str">
        <f>IFERROR(VLOOKUP(F657,'Ciudad tablero'!A:B,2,0),0)</f>
        <v>BOGOTA BOGOTA D. C.</v>
      </c>
      <c r="K657" s="50">
        <f>IFERROR(VLOOKUP(J657,'Ciudad tablero'!B:C,2,0),0)</f>
        <v>11001000</v>
      </c>
      <c r="L657" s="50" t="str">
        <f>IFERROR(VLOOKUP(G657,'Ciudad tablero'!A:B,2,0),0)</f>
        <v>BOGOTA BOGOTA D. C.</v>
      </c>
      <c r="M657" s="50">
        <f>IFERROR(VLOOKUP(L657,'Ciudad tablero'!B:C,2,0),0)</f>
        <v>11001000</v>
      </c>
      <c r="N657" s="47" t="str">
        <f t="shared" si="10"/>
        <v>METRO BOGOTA</v>
      </c>
    </row>
    <row r="658" spans="1:14" ht="12.75" hidden="1" customHeight="1">
      <c r="A658" s="47" t="s">
        <v>1088</v>
      </c>
      <c r="C658" s="60" t="s">
        <v>3112</v>
      </c>
      <c r="D658" s="47" t="s">
        <v>1582</v>
      </c>
      <c r="E658" s="57" t="s">
        <v>143</v>
      </c>
      <c r="F658" s="66" t="s">
        <v>143</v>
      </c>
      <c r="G658" s="66" t="s">
        <v>144</v>
      </c>
      <c r="I658" s="58" t="s">
        <v>3113</v>
      </c>
      <c r="J658" s="50" t="str">
        <f>IFERROR(VLOOKUP(F658,'Ciudad tablero'!A:B,2,0),0)</f>
        <v>CUCUTA NORTE DE SANTANDER</v>
      </c>
      <c r="K658" s="50">
        <f>IFERROR(VLOOKUP(J658,'Ciudad tablero'!B:C,2,0),0)</f>
        <v>54001000</v>
      </c>
      <c r="L658" s="50" t="str">
        <f>IFERROR(VLOOKUP(G658,'Ciudad tablero'!A:B,2,0),0)</f>
        <v>CÚCUTA</v>
      </c>
      <c r="M658" s="50">
        <f>IFERROR(VLOOKUP(L658,'Ciudad tablero'!B:C,2,0),0)</f>
        <v>54001000</v>
      </c>
      <c r="N658" s="47" t="str">
        <f t="shared" si="10"/>
        <v>MINA LA DONJUANA CHINACOTA</v>
      </c>
    </row>
    <row r="659" spans="1:14" ht="12.75" hidden="1" customHeight="1">
      <c r="A659" s="47" t="s">
        <v>3114</v>
      </c>
      <c r="C659" s="60" t="s">
        <v>3115</v>
      </c>
      <c r="D659" s="47" t="s">
        <v>1582</v>
      </c>
      <c r="E659" s="57" t="s">
        <v>143</v>
      </c>
      <c r="F659" s="66" t="s">
        <v>143</v>
      </c>
      <c r="G659" s="66" t="s">
        <v>144</v>
      </c>
      <c r="I659" s="58" t="s">
        <v>3116</v>
      </c>
      <c r="J659" s="50" t="str">
        <f>IFERROR(VLOOKUP(F659,'Ciudad tablero'!A:B,2,0),0)</f>
        <v>CUCUTA NORTE DE SANTANDER</v>
      </c>
      <c r="K659" s="50">
        <f>IFERROR(VLOOKUP(J659,'Ciudad tablero'!B:C,2,0),0)</f>
        <v>54001000</v>
      </c>
      <c r="L659" s="50" t="str">
        <f>IFERROR(VLOOKUP(G659,'Ciudad tablero'!A:B,2,0),0)</f>
        <v>CÚCUTA</v>
      </c>
      <c r="M659" s="50">
        <f>IFERROR(VLOOKUP(L659,'Ciudad tablero'!B:C,2,0),0)</f>
        <v>54001000</v>
      </c>
      <c r="N659" s="47" t="str">
        <f t="shared" si="10"/>
        <v>PATIO INDUMAX SAS SECTOR SAN FAUSTINO</v>
      </c>
    </row>
    <row r="660" spans="1:14" ht="12.75" hidden="1" customHeight="1">
      <c r="A660" s="47" t="s">
        <v>3117</v>
      </c>
      <c r="C660" s="60" t="s">
        <v>3118</v>
      </c>
      <c r="D660" s="47" t="s">
        <v>1578</v>
      </c>
      <c r="E660" s="57" t="s">
        <v>3119</v>
      </c>
      <c r="F660" s="66" t="s">
        <v>3120</v>
      </c>
      <c r="G660" s="66" t="s">
        <v>386</v>
      </c>
      <c r="I660" s="58" t="s">
        <v>3121</v>
      </c>
      <c r="J660" s="50">
        <f>IFERROR(VLOOKUP(F660,'Ciudad tablero'!A:B,2,0),0)</f>
        <v>0</v>
      </c>
      <c r="K660" s="50">
        <f>IFERROR(VLOOKUP(J660,'Ciudad tablero'!B:C,2,0),0)</f>
        <v>0</v>
      </c>
      <c r="L660" s="50" t="str">
        <f>IFERROR(VLOOKUP(G660,'Ciudad tablero'!A:B,2,0),0)</f>
        <v>POPAYAN CAUCA</v>
      </c>
      <c r="M660" s="50">
        <f>IFERROR(VLOOKUP(L660,'Ciudad tablero'!B:C,2,0),0)</f>
        <v>19001000</v>
      </c>
      <c r="N660" s="47" t="str">
        <f t="shared" si="10"/>
        <v>PURACE CRUZ ROJA</v>
      </c>
    </row>
    <row r="661" spans="1:14" ht="12.75" hidden="1" customHeight="1">
      <c r="A661" s="47" t="s">
        <v>1408</v>
      </c>
      <c r="C661" s="60" t="s">
        <v>3122</v>
      </c>
      <c r="D661" s="47" t="s">
        <v>777</v>
      </c>
      <c r="E661" s="57" t="s">
        <v>798</v>
      </c>
      <c r="F661" s="66" t="s">
        <v>71</v>
      </c>
      <c r="G661" s="66" t="s">
        <v>71</v>
      </c>
      <c r="I661" s="58" t="s">
        <v>3123</v>
      </c>
      <c r="J661" s="50" t="str">
        <f>IFERROR(VLOOKUP(F661,'Ciudad tablero'!A:B,2,0),0)</f>
        <v>BOGOTA BOGOTA D. C.</v>
      </c>
      <c r="K661" s="50">
        <f>IFERROR(VLOOKUP(J661,'Ciudad tablero'!B:C,2,0),0)</f>
        <v>11001000</v>
      </c>
      <c r="L661" s="50" t="str">
        <f>IFERROR(VLOOKUP(G661,'Ciudad tablero'!A:B,2,0),0)</f>
        <v>BOGOTA BOGOTA D. C.</v>
      </c>
      <c r="M661" s="50">
        <f>IFERROR(VLOOKUP(L661,'Ciudad tablero'!B:C,2,0),0)</f>
        <v>11001000</v>
      </c>
      <c r="N661" s="47" t="str">
        <f t="shared" si="10"/>
        <v>SAN MIGUEL INDUSTRIAS PET</v>
      </c>
    </row>
    <row r="662" spans="1:14" ht="12.75" hidden="1" customHeight="1">
      <c r="A662" s="47" t="s">
        <v>1185</v>
      </c>
      <c r="C662" s="60" t="s">
        <v>3124</v>
      </c>
      <c r="D662" s="47" t="s">
        <v>1578</v>
      </c>
      <c r="E662" s="57" t="s">
        <v>2057</v>
      </c>
      <c r="F662" s="66" t="s">
        <v>410</v>
      </c>
      <c r="G662" s="66" t="s">
        <v>410</v>
      </c>
      <c r="I662" s="58" t="s">
        <v>3125</v>
      </c>
      <c r="J662" s="50" t="s">
        <v>410</v>
      </c>
      <c r="K662" s="50">
        <v>27001000</v>
      </c>
      <c r="L662" s="50" t="s">
        <v>410</v>
      </c>
      <c r="M662" s="50">
        <v>27001000</v>
      </c>
      <c r="N662" s="47" t="str">
        <f t="shared" si="10"/>
        <v>BEBIDAS Y ALIMENTOS ALAMEDA</v>
      </c>
    </row>
    <row r="663" spans="1:14" ht="12.75" hidden="1" customHeight="1">
      <c r="A663" s="47" t="s">
        <v>1059</v>
      </c>
      <c r="B663" s="47" t="s">
        <v>1059</v>
      </c>
      <c r="C663" s="60" t="s">
        <v>3126</v>
      </c>
      <c r="D663" s="47" t="s">
        <v>724</v>
      </c>
      <c r="E663" s="66" t="s">
        <v>321</v>
      </c>
      <c r="F663" s="88" t="s">
        <v>69</v>
      </c>
      <c r="G663" s="88" t="s">
        <v>321</v>
      </c>
      <c r="I663" s="58" t="s">
        <v>3127</v>
      </c>
      <c r="J663" s="87" t="str">
        <f>IFERROR(VLOOKUP(F663,'Ciudad tablero'!A:B,2,0),0)</f>
        <v>BELLO ANTIOQUIA</v>
      </c>
      <c r="K663" s="87">
        <f>IFERROR(VLOOKUP(J663,'Ciudad tablero'!B:C,2,0),0)</f>
        <v>5088000</v>
      </c>
      <c r="L663" s="87" t="str">
        <f>IFERROR(VLOOKUP(G663,'Ciudad tablero'!A:B,2,0),0)</f>
        <v>MEDELLIN ANTIOQUIA</v>
      </c>
      <c r="M663" s="87">
        <f>IFERROR(VLOOKUP(L663,'Ciudad tablero'!B:C,2,0),0)</f>
        <v>5001000</v>
      </c>
      <c r="N663" s="47" t="str">
        <f t="shared" si="10"/>
        <v>POSTOBON NORTE</v>
      </c>
    </row>
    <row r="664" spans="1:14" ht="12.75" hidden="1" customHeight="1">
      <c r="A664" s="47" t="s">
        <v>1260</v>
      </c>
      <c r="C664" s="60" t="s">
        <v>3128</v>
      </c>
      <c r="D664" s="47" t="s">
        <v>777</v>
      </c>
      <c r="E664" s="57" t="s">
        <v>798</v>
      </c>
      <c r="F664" s="66" t="s">
        <v>71</v>
      </c>
      <c r="G664" s="66" t="s">
        <v>71</v>
      </c>
      <c r="I664" s="58" t="s">
        <v>3129</v>
      </c>
      <c r="J664" s="87" t="str">
        <f>IFERROR(VLOOKUP(F664,'Ciudad tablero'!A:B,2,0),0)</f>
        <v>BOGOTA BOGOTA D. C.</v>
      </c>
      <c r="K664" s="87">
        <f>IFERROR(VLOOKUP(J664,'Ciudad tablero'!B:C,2,0),0)</f>
        <v>11001000</v>
      </c>
      <c r="L664" s="87" t="str">
        <f>IFERROR(VLOOKUP(G664,'Ciudad tablero'!A:B,2,0),0)</f>
        <v>BOGOTA BOGOTA D. C.</v>
      </c>
      <c r="M664" s="87">
        <f>IFERROR(VLOOKUP(L664,'Ciudad tablero'!B:C,2,0),0)</f>
        <v>11001000</v>
      </c>
      <c r="N664" s="47" t="str">
        <f t="shared" si="10"/>
        <v>FOOD AND DRINK BOGOTA</v>
      </c>
    </row>
    <row r="665" spans="1:14" ht="12.75" hidden="1" customHeight="1">
      <c r="A665" s="47" t="s">
        <v>1316</v>
      </c>
      <c r="C665" s="60" t="s">
        <v>3130</v>
      </c>
      <c r="D665" s="47" t="s">
        <v>777</v>
      </c>
      <c r="E665" s="57" t="s">
        <v>798</v>
      </c>
      <c r="F665" s="66" t="s">
        <v>194</v>
      </c>
      <c r="G665" s="66" t="s">
        <v>71</v>
      </c>
      <c r="I665" s="58" t="s">
        <v>3131</v>
      </c>
      <c r="J665" s="87" t="str">
        <f>IFERROR(VLOOKUP(F665,'Ciudad tablero'!A:B,2,0),0)</f>
        <v>FUNZA CUNDINAMARCA</v>
      </c>
      <c r="K665" s="87">
        <f>IFERROR(VLOOKUP(J665,'Ciudad tablero'!B:C,2,0),0)</f>
        <v>25286000</v>
      </c>
      <c r="L665" s="87" t="str">
        <f>IFERROR(VLOOKUP(G665,'Ciudad tablero'!A:B,2,0),0)</f>
        <v>BOGOTA BOGOTA D. C.</v>
      </c>
      <c r="M665" s="87">
        <f>IFERROR(VLOOKUP(L665,'Ciudad tablero'!B:C,2,0),0)</f>
        <v>11001000</v>
      </c>
      <c r="N665" s="47" t="str">
        <f t="shared" si="10"/>
        <v>MOINSOPLAST - FUNZA</v>
      </c>
    </row>
    <row r="666" spans="1:14" ht="12.75" hidden="1" customHeight="1">
      <c r="A666" s="47" t="s">
        <v>1404</v>
      </c>
      <c r="C666" s="60" t="s">
        <v>3132</v>
      </c>
      <c r="D666" s="47" t="s">
        <v>777</v>
      </c>
      <c r="E666" s="57" t="s">
        <v>798</v>
      </c>
      <c r="F666" s="66" t="s">
        <v>71</v>
      </c>
      <c r="G666" s="66" t="s">
        <v>71</v>
      </c>
      <c r="I666" s="58" t="s">
        <v>3133</v>
      </c>
      <c r="J666" s="87" t="str">
        <f>IFERROR(VLOOKUP(F666,'Ciudad tablero'!A:B,2,0),0)</f>
        <v>BOGOTA BOGOTA D. C.</v>
      </c>
      <c r="K666" s="87">
        <f>IFERROR(VLOOKUP(J666,'Ciudad tablero'!B:C,2,0),0)</f>
        <v>11001000</v>
      </c>
      <c r="L666" s="87" t="str">
        <f>IFERROR(VLOOKUP(G666,'Ciudad tablero'!A:B,2,0),0)</f>
        <v>BOGOTA BOGOTA D. C.</v>
      </c>
      <c r="M666" s="87">
        <f>IFERROR(VLOOKUP(L666,'Ciudad tablero'!B:C,2,0),0)</f>
        <v>11001000</v>
      </c>
      <c r="N666" s="47" t="str">
        <f t="shared" si="10"/>
        <v>AEROPUERTO EL DORADO BOGOTA</v>
      </c>
    </row>
    <row r="667" spans="1:14" ht="12.75" hidden="1" customHeight="1">
      <c r="A667" s="47" t="s">
        <v>3134</v>
      </c>
      <c r="C667" s="60" t="s">
        <v>3135</v>
      </c>
      <c r="D667" s="47" t="s">
        <v>777</v>
      </c>
      <c r="E667" s="57" t="s">
        <v>798</v>
      </c>
      <c r="F667" s="66" t="s">
        <v>71</v>
      </c>
      <c r="G667" s="66" t="s">
        <v>71</v>
      </c>
      <c r="I667" s="58" t="s">
        <v>3136</v>
      </c>
      <c r="J667" s="87" t="str">
        <f>IFERROR(VLOOKUP(F667,'Ciudad tablero'!A:B,2,0),0)</f>
        <v>BOGOTA BOGOTA D. C.</v>
      </c>
      <c r="K667" s="87">
        <f>IFERROR(VLOOKUP(J667,'Ciudad tablero'!B:C,2,0),0)</f>
        <v>11001000</v>
      </c>
      <c r="L667" s="87" t="str">
        <f>IFERROR(VLOOKUP(G667,'Ciudad tablero'!A:B,2,0),0)</f>
        <v>BOGOTA BOGOTA D. C.</v>
      </c>
      <c r="M667" s="87">
        <f>IFERROR(VLOOKUP(L667,'Ciudad tablero'!B:C,2,0),0)</f>
        <v>11001000</v>
      </c>
      <c r="N667" s="47" t="str">
        <f t="shared" si="10"/>
        <v>TERMINAL DE CARGA AEROPUERTO EL DORADO BOGOTA</v>
      </c>
    </row>
    <row r="668" spans="1:14" ht="12.75" hidden="1" customHeight="1">
      <c r="A668" s="47" t="s">
        <v>1552</v>
      </c>
      <c r="C668" s="60" t="s">
        <v>3137</v>
      </c>
      <c r="D668" s="47" t="s">
        <v>777</v>
      </c>
      <c r="E668" s="57" t="s">
        <v>1032</v>
      </c>
      <c r="F668" s="66" t="s">
        <v>130</v>
      </c>
      <c r="G668" s="66" t="s">
        <v>71</v>
      </c>
      <c r="I668" s="58" t="s">
        <v>3138</v>
      </c>
      <c r="J668" s="87" t="str">
        <f>IFERROR(VLOOKUP(F668,'Ciudad tablero'!A:B,2,0),0)</f>
        <v>COGUA CUNDINAMARCA</v>
      </c>
      <c r="K668" s="87">
        <f>IFERROR(VLOOKUP(J668,'Ciudad tablero'!B:C,2,0),0)</f>
        <v>25200000</v>
      </c>
      <c r="L668" s="87" t="str">
        <f>IFERROR(VLOOKUP(G668,'Ciudad tablero'!A:B,2,0),0)</f>
        <v>BOGOTA BOGOTA D. C.</v>
      </c>
      <c r="M668" s="87">
        <f>IFERROR(VLOOKUP(L668,'Ciudad tablero'!B:C,2,0),0)</f>
        <v>11001000</v>
      </c>
      <c r="N668" s="47" t="str">
        <f t="shared" si="10"/>
        <v>DIMA - COGUA</v>
      </c>
    </row>
    <row r="669" spans="1:14" ht="12.75" hidden="1" customHeight="1">
      <c r="A669" s="47" t="s">
        <v>3139</v>
      </c>
      <c r="C669" s="60" t="s">
        <v>3140</v>
      </c>
      <c r="D669" s="47" t="s">
        <v>724</v>
      </c>
      <c r="E669" s="57" t="s">
        <v>321</v>
      </c>
      <c r="F669" s="66" t="s">
        <v>208</v>
      </c>
      <c r="G669" s="66" t="s">
        <v>321</v>
      </c>
      <c r="I669" s="58" t="s">
        <v>3141</v>
      </c>
      <c r="J669" s="87" t="str">
        <f>IFERROR(VLOOKUP(F669,'Ciudad tablero'!A:B,2,0),0)</f>
        <v>GIRARDOTA ANTIOQUIA</v>
      </c>
      <c r="K669" s="87">
        <f>IFERROR(VLOOKUP(J669,'Ciudad tablero'!B:C,2,0),0)</f>
        <v>5308000</v>
      </c>
      <c r="L669" s="87" t="str">
        <f>IFERROR(VLOOKUP(G669,'Ciudad tablero'!A:B,2,0),0)</f>
        <v>MEDELLIN ANTIOQUIA</v>
      </c>
      <c r="M669" s="87">
        <f>IFERROR(VLOOKUP(L669,'Ciudad tablero'!B:C,2,0),0)</f>
        <v>5001000</v>
      </c>
      <c r="N669" s="47" t="str">
        <f t="shared" si="10"/>
        <v>MINIPET SAS GIRARDOTA</v>
      </c>
    </row>
    <row r="670" spans="1:14" ht="12.75" hidden="1" customHeight="1">
      <c r="A670" s="47" t="s">
        <v>3142</v>
      </c>
      <c r="C670" s="60" t="s">
        <v>3143</v>
      </c>
      <c r="D670" s="47" t="s">
        <v>777</v>
      </c>
      <c r="E670" s="57" t="s">
        <v>798</v>
      </c>
      <c r="F670" s="66" t="s">
        <v>194</v>
      </c>
      <c r="G670" s="66" t="s">
        <v>71</v>
      </c>
      <c r="I670" s="58" t="s">
        <v>3144</v>
      </c>
      <c r="J670" s="87" t="str">
        <f>IFERROR(VLOOKUP(F670,'Ciudad tablero'!A:B,2,0),0)</f>
        <v>FUNZA CUNDINAMARCA</v>
      </c>
      <c r="K670" s="87">
        <f>IFERROR(VLOOKUP(J670,'Ciudad tablero'!B:C,2,0),0)</f>
        <v>25286000</v>
      </c>
      <c r="L670" s="87" t="str">
        <f>IFERROR(VLOOKUP(G670,'Ciudad tablero'!A:B,2,0),0)</f>
        <v>BOGOTA BOGOTA D. C.</v>
      </c>
      <c r="M670" s="87">
        <f>IFERROR(VLOOKUP(L670,'Ciudad tablero'!B:C,2,0),0)</f>
        <v>11001000</v>
      </c>
      <c r="N670" s="47" t="str">
        <f t="shared" si="10"/>
        <v>BUITRAGO FUNZA</v>
      </c>
    </row>
    <row r="671" spans="1:14" ht="12.75" hidden="1" customHeight="1">
      <c r="A671" s="47" t="s">
        <v>3145</v>
      </c>
      <c r="C671" s="60" t="s">
        <v>3146</v>
      </c>
      <c r="D671" s="47" t="s">
        <v>777</v>
      </c>
      <c r="E671" s="57" t="s">
        <v>798</v>
      </c>
      <c r="F671" s="66" t="s">
        <v>71</v>
      </c>
      <c r="G671" s="66" t="s">
        <v>71</v>
      </c>
      <c r="I671" s="58" t="s">
        <v>3147</v>
      </c>
      <c r="J671" s="87" t="str">
        <f>IFERROR(VLOOKUP(F671,'Ciudad tablero'!A:B,2,0),0)</f>
        <v>BOGOTA BOGOTA D. C.</v>
      </c>
      <c r="K671" s="87">
        <f>IFERROR(VLOOKUP(J671,'Ciudad tablero'!B:C,2,0),0)</f>
        <v>11001000</v>
      </c>
      <c r="L671" s="87" t="str">
        <f>IFERROR(VLOOKUP(G671,'Ciudad tablero'!A:B,2,0),0)</f>
        <v>BOGOTA BOGOTA D. C.</v>
      </c>
      <c r="M671" s="87">
        <f>IFERROR(VLOOKUP(L671,'Ciudad tablero'!B:C,2,0),0)</f>
        <v>11001000</v>
      </c>
      <c r="N671" s="47" t="str">
        <f t="shared" si="10"/>
        <v>BODEGA VIEW DIGUITALES BOGOTÁ</v>
      </c>
    </row>
    <row r="672" spans="1:14" ht="12.75" hidden="1" customHeight="1">
      <c r="A672" s="47" t="s">
        <v>3148</v>
      </c>
      <c r="C672" s="60" t="s">
        <v>3149</v>
      </c>
      <c r="D672" s="47" t="s">
        <v>777</v>
      </c>
      <c r="E672" s="57" t="s">
        <v>340</v>
      </c>
      <c r="F672" s="66" t="s">
        <v>340</v>
      </c>
      <c r="G672" s="66" t="s">
        <v>340</v>
      </c>
      <c r="I672" s="58" t="s">
        <v>3150</v>
      </c>
      <c r="J672" s="87" t="str">
        <f>IFERROR(VLOOKUP(F672,'Ciudad tablero'!A:B,2,0),0)</f>
        <v>NEIVA HUILA</v>
      </c>
      <c r="K672" s="87">
        <f>IFERROR(VLOOKUP(J672,'Ciudad tablero'!B:C,2,0),0)</f>
        <v>41001000</v>
      </c>
      <c r="L672" s="87" t="str">
        <f>IFERROR(VLOOKUP(G672,'Ciudad tablero'!A:B,2,0),0)</f>
        <v>NEIVA HUILA</v>
      </c>
      <c r="M672" s="87">
        <f>IFERROR(VLOOKUP(L672,'Ciudad tablero'!B:C,2,0),0)</f>
        <v>41001000</v>
      </c>
      <c r="N672" s="47" t="str">
        <f t="shared" si="10"/>
        <v>FONDA LOS ARRIEROS NEIVA</v>
      </c>
    </row>
    <row r="673" spans="1:14" ht="12.75" hidden="1" customHeight="1">
      <c r="A673" s="47" t="s">
        <v>1080</v>
      </c>
      <c r="B673" s="46" t="s">
        <v>572</v>
      </c>
      <c r="C673" s="60" t="s">
        <v>3151</v>
      </c>
      <c r="D673" s="47" t="s">
        <v>777</v>
      </c>
      <c r="E673" s="57" t="s">
        <v>572</v>
      </c>
      <c r="F673" s="66" t="s">
        <v>572</v>
      </c>
      <c r="G673" s="66" t="s">
        <v>572</v>
      </c>
      <c r="I673" s="58" t="s">
        <v>3152</v>
      </c>
      <c r="J673" s="50" t="str">
        <f>IFERROR(VLOOKUP(F673,'Ciudad tablero'!A:B,2,0),0)</f>
        <v>VILLAVICENCIO META</v>
      </c>
      <c r="K673" s="50">
        <f>IFERROR(VLOOKUP(J673,'Ciudad tablero'!B:C,2,0),0)</f>
        <v>50001000</v>
      </c>
      <c r="L673" s="50" t="str">
        <f>IFERROR(VLOOKUP(G673,'Ciudad tablero'!A:B,2,0),0)</f>
        <v>VILLAVICENCIO META</v>
      </c>
      <c r="M673" s="50">
        <f>IFERROR(VLOOKUP(L673,'Ciudad tablero'!B:C,2,0),0)</f>
        <v>50001000</v>
      </c>
      <c r="N673" s="47" t="str">
        <f t="shared" ref="N673:N735" si="11">+A673</f>
        <v>AGUAS DEL NACIMIENTO VILLAVICENCIO</v>
      </c>
    </row>
    <row r="674" spans="1:14" ht="12.75" hidden="1" customHeight="1">
      <c r="A674" s="47" t="s">
        <v>1529</v>
      </c>
      <c r="B674" s="47" t="str">
        <f>A674</f>
        <v>AEROPUERTO BARRANQUILLA</v>
      </c>
      <c r="C674" s="60" t="s">
        <v>3153</v>
      </c>
      <c r="D674" s="47" t="s">
        <v>1057</v>
      </c>
      <c r="E674" s="57" t="s">
        <v>63</v>
      </c>
      <c r="F674" s="66" t="s">
        <v>63</v>
      </c>
      <c r="G674" s="66" t="s">
        <v>63</v>
      </c>
      <c r="I674" s="58" t="s">
        <v>3154</v>
      </c>
      <c r="J674" s="50" t="str">
        <f>IFERROR(VLOOKUP(F674,'Ciudad tablero'!A:B,2,0),0)</f>
        <v>BARRANQUILLA ATLANTICO</v>
      </c>
      <c r="K674" s="50">
        <f>IFERROR(VLOOKUP(J674,'Ciudad tablero'!B:C,2,0),0)</f>
        <v>8001000</v>
      </c>
      <c r="L674" s="50" t="str">
        <f>IFERROR(VLOOKUP(G674,'Ciudad tablero'!A:B,2,0),0)</f>
        <v>BARRANQUILLA ATLANTICO</v>
      </c>
      <c r="M674" s="50">
        <f>IFERROR(VLOOKUP(L674,'Ciudad tablero'!B:C,2,0),0)</f>
        <v>8001000</v>
      </c>
      <c r="N674" s="47" t="str">
        <f t="shared" si="11"/>
        <v>AEROPUERTO BARRANQUILLA</v>
      </c>
    </row>
    <row r="675" spans="1:14" ht="12.75" hidden="1" customHeight="1">
      <c r="A675" s="47" t="s">
        <v>3155</v>
      </c>
      <c r="C675" s="60" t="s">
        <v>3156</v>
      </c>
      <c r="D675" s="47" t="s">
        <v>1057</v>
      </c>
      <c r="E675" s="57" t="s">
        <v>107</v>
      </c>
      <c r="F675" s="66" t="s">
        <v>107</v>
      </c>
      <c r="G675" s="66" t="s">
        <v>107</v>
      </c>
      <c r="I675" s="58" t="s">
        <v>3157</v>
      </c>
      <c r="J675" s="50" t="str">
        <f>IFERROR(VLOOKUP(F675,'Ciudad tablero'!A:B,2,0),0)</f>
        <v>CARTAGENA BOLIVAR</v>
      </c>
      <c r="K675" s="50">
        <f>IFERROR(VLOOKUP(J675,'Ciudad tablero'!B:C,2,0),0)</f>
        <v>13001000</v>
      </c>
      <c r="L675" s="50" t="str">
        <f>IFERROR(VLOOKUP(G675,'Ciudad tablero'!A:B,2,0),0)</f>
        <v>CARTAGENA BOLIVAR</v>
      </c>
      <c r="M675" s="50">
        <f>IFERROR(VLOOKUP(L675,'Ciudad tablero'!B:C,2,0),0)</f>
        <v>13001000</v>
      </c>
      <c r="N675" s="47" t="str">
        <f t="shared" si="11"/>
        <v>PATIOS SIMARITIMA CARTAGENA</v>
      </c>
    </row>
    <row r="676" spans="1:14" ht="12.75" hidden="1" customHeight="1">
      <c r="A676" s="47" t="s">
        <v>1458</v>
      </c>
      <c r="C676" s="60" t="s">
        <v>3158</v>
      </c>
      <c r="D676" s="47" t="s">
        <v>777</v>
      </c>
      <c r="E676" s="57" t="s">
        <v>798</v>
      </c>
      <c r="F676" s="66" t="s">
        <v>71</v>
      </c>
      <c r="G676" s="66" t="s">
        <v>71</v>
      </c>
      <c r="I676" s="58" t="s">
        <v>3159</v>
      </c>
      <c r="J676" s="50" t="str">
        <f>IFERROR(VLOOKUP(F676,'Ciudad tablero'!A:B,2,0),0)</f>
        <v>BOGOTA BOGOTA D. C.</v>
      </c>
      <c r="K676" s="50">
        <f>IFERROR(VLOOKUP(J676,'Ciudad tablero'!B:C,2,0),0)</f>
        <v>11001000</v>
      </c>
      <c r="L676" s="50" t="str">
        <f>IFERROR(VLOOKUP(G676,'Ciudad tablero'!A:B,2,0),0)</f>
        <v>BOGOTA BOGOTA D. C.</v>
      </c>
      <c r="M676" s="50">
        <f>IFERROR(VLOOKUP(L676,'Ciudad tablero'!B:C,2,0),0)</f>
        <v>11001000</v>
      </c>
      <c r="N676" s="47" t="str">
        <f t="shared" si="11"/>
        <v>JUMBO CALLE 170</v>
      </c>
    </row>
    <row r="677" spans="1:14" ht="12.75" hidden="1" customHeight="1">
      <c r="A677" s="47" t="s">
        <v>3160</v>
      </c>
      <c r="C677" s="60" t="s">
        <v>3161</v>
      </c>
      <c r="D677" s="47" t="s">
        <v>777</v>
      </c>
      <c r="E677" s="57" t="s">
        <v>798</v>
      </c>
      <c r="F677" s="66" t="s">
        <v>71</v>
      </c>
      <c r="G677" s="66" t="s">
        <v>71</v>
      </c>
      <c r="I677" s="58" t="s">
        <v>3162</v>
      </c>
      <c r="J677" s="50" t="str">
        <f>IFERROR(VLOOKUP(F677,'Ciudad tablero'!A:B,2,0),0)</f>
        <v>BOGOTA BOGOTA D. C.</v>
      </c>
      <c r="K677" s="50">
        <f>IFERROR(VLOOKUP(J677,'Ciudad tablero'!B:C,2,0),0)</f>
        <v>11001000</v>
      </c>
      <c r="L677" s="50" t="str">
        <f>IFERROR(VLOOKUP(G677,'Ciudad tablero'!A:B,2,0),0)</f>
        <v>BOGOTA BOGOTA D. C.</v>
      </c>
      <c r="M677" s="50">
        <f>IFERROR(VLOOKUP(L677,'Ciudad tablero'!B:C,2,0),0)</f>
        <v>11001000</v>
      </c>
      <c r="N677" s="47" t="str">
        <f t="shared" si="11"/>
        <v>JUMBO CALLE 80</v>
      </c>
    </row>
    <row r="678" spans="1:14" ht="12.75" hidden="1" customHeight="1">
      <c r="A678" s="47" t="s">
        <v>1300</v>
      </c>
      <c r="C678" s="60" t="s">
        <v>3163</v>
      </c>
      <c r="D678" s="47" t="s">
        <v>777</v>
      </c>
      <c r="E678" s="57" t="s">
        <v>798</v>
      </c>
      <c r="F678" s="66" t="s">
        <v>71</v>
      </c>
      <c r="G678" s="66" t="s">
        <v>71</v>
      </c>
      <c r="I678" s="58" t="s">
        <v>3164</v>
      </c>
      <c r="J678" s="50" t="str">
        <f>IFERROR(VLOOKUP(F678,'Ciudad tablero'!A:B,2,0),0)</f>
        <v>BOGOTA BOGOTA D. C.</v>
      </c>
      <c r="K678" s="50">
        <f>IFERROR(VLOOKUP(J678,'Ciudad tablero'!B:C,2,0),0)</f>
        <v>11001000</v>
      </c>
      <c r="L678" s="50" t="str">
        <f>IFERROR(VLOOKUP(G678,'Ciudad tablero'!A:B,2,0),0)</f>
        <v>BOGOTA BOGOTA D. C.</v>
      </c>
      <c r="M678" s="50">
        <f>IFERROR(VLOOKUP(L678,'Ciudad tablero'!B:C,2,0),0)</f>
        <v>11001000</v>
      </c>
      <c r="N678" s="47" t="str">
        <f t="shared" si="11"/>
        <v>ALKOSTO LA 68</v>
      </c>
    </row>
    <row r="679" spans="1:14" ht="12.75" hidden="1" customHeight="1">
      <c r="A679" s="47" t="s">
        <v>1413</v>
      </c>
      <c r="C679" s="60" t="s">
        <v>3165</v>
      </c>
      <c r="D679" s="47" t="s">
        <v>777</v>
      </c>
      <c r="E679" s="57" t="s">
        <v>798</v>
      </c>
      <c r="F679" s="66" t="s">
        <v>71</v>
      </c>
      <c r="G679" s="66" t="s">
        <v>71</v>
      </c>
      <c r="I679" s="58" t="s">
        <v>3166</v>
      </c>
      <c r="J679" s="50" t="str">
        <f>IFERROR(VLOOKUP(F679,'Ciudad tablero'!A:B,2,0),0)</f>
        <v>BOGOTA BOGOTA D. C.</v>
      </c>
      <c r="K679" s="50">
        <f>IFERROR(VLOOKUP(J679,'Ciudad tablero'!B:C,2,0),0)</f>
        <v>11001000</v>
      </c>
      <c r="L679" s="50" t="str">
        <f>IFERROR(VLOOKUP(G679,'Ciudad tablero'!A:B,2,0),0)</f>
        <v>BOGOTA BOGOTA D. C.</v>
      </c>
      <c r="M679" s="50">
        <f>IFERROR(VLOOKUP(L679,'Ciudad tablero'!B:C,2,0),0)</f>
        <v>11001000</v>
      </c>
      <c r="N679" s="47" t="str">
        <f t="shared" si="11"/>
        <v>ALKOSTO 170</v>
      </c>
    </row>
    <row r="680" spans="1:14" ht="12.75" hidden="1" customHeight="1">
      <c r="A680" s="47" t="s">
        <v>1313</v>
      </c>
      <c r="C680" s="60" t="s">
        <v>3167</v>
      </c>
      <c r="D680" s="47" t="s">
        <v>777</v>
      </c>
      <c r="E680" s="57" t="s">
        <v>798</v>
      </c>
      <c r="F680" s="66" t="s">
        <v>194</v>
      </c>
      <c r="G680" s="66" t="s">
        <v>71</v>
      </c>
      <c r="I680" s="58" t="s">
        <v>3168</v>
      </c>
      <c r="J680" s="50" t="str">
        <f>IFERROR(VLOOKUP(F680,'Ciudad tablero'!A:B,2,0),0)</f>
        <v>FUNZA CUNDINAMARCA</v>
      </c>
      <c r="K680" s="50">
        <f>IFERROR(VLOOKUP(J680,'Ciudad tablero'!B:C,2,0),0)</f>
        <v>25286000</v>
      </c>
      <c r="L680" s="50" t="str">
        <f>IFERROR(VLOOKUP(G680,'Ciudad tablero'!A:B,2,0),0)</f>
        <v>BOGOTA BOGOTA D. C.</v>
      </c>
      <c r="M680" s="50">
        <f>IFERROR(VLOOKUP(L680,'Ciudad tablero'!B:C,2,0),0)</f>
        <v>11001000</v>
      </c>
      <c r="N680" s="47" t="str">
        <f t="shared" si="11"/>
        <v>MANUCHAR FUNZA</v>
      </c>
    </row>
    <row r="681" spans="1:14" ht="12.75" hidden="1" customHeight="1">
      <c r="A681" s="47" t="s">
        <v>3169</v>
      </c>
      <c r="C681" s="60" t="s">
        <v>3170</v>
      </c>
      <c r="D681" s="47" t="s">
        <v>777</v>
      </c>
      <c r="E681" s="57" t="s">
        <v>798</v>
      </c>
      <c r="F681" s="66" t="s">
        <v>71</v>
      </c>
      <c r="G681" s="66" t="s">
        <v>71</v>
      </c>
      <c r="I681" s="58" t="s">
        <v>3171</v>
      </c>
      <c r="J681" s="50" t="str">
        <f>IFERROR(VLOOKUP(F681,'Ciudad tablero'!A:B,2,0),0)</f>
        <v>BOGOTA BOGOTA D. C.</v>
      </c>
      <c r="K681" s="50">
        <f>IFERROR(VLOOKUP(J681,'Ciudad tablero'!B:C,2,0),0)</f>
        <v>11001000</v>
      </c>
      <c r="L681" s="50" t="str">
        <f>IFERROR(VLOOKUP(G681,'Ciudad tablero'!A:B,2,0),0)</f>
        <v>BOGOTA BOGOTA D. C.</v>
      </c>
      <c r="M681" s="50">
        <f>IFERROR(VLOOKUP(L681,'Ciudad tablero'!B:C,2,0),0)</f>
        <v>11001000</v>
      </c>
      <c r="N681" s="47" t="str">
        <f t="shared" si="11"/>
        <v>ESTADIO NEMESIO CAMACHO EL CAMPÍN</v>
      </c>
    </row>
    <row r="682" spans="1:14" ht="12.75" hidden="1" customHeight="1">
      <c r="A682" s="47" t="s">
        <v>1222</v>
      </c>
      <c r="C682" s="60" t="s">
        <v>3172</v>
      </c>
      <c r="D682" s="47" t="s">
        <v>1578</v>
      </c>
      <c r="E682" s="57" t="s">
        <v>1579</v>
      </c>
      <c r="F682" s="67" t="s">
        <v>360</v>
      </c>
      <c r="G682" s="66" t="s">
        <v>95</v>
      </c>
      <c r="I682" s="58" t="s">
        <v>3173</v>
      </c>
      <c r="J682" s="50" t="str">
        <f>IFERROR(VLOOKUP(F682,'Ciudad tablero'!A:B,2,0),0)</f>
        <v>PALMIRA VALLE DEL CAUCA</v>
      </c>
      <c r="K682" s="50">
        <f>IFERROR(VLOOKUP(J682,'Ciudad tablero'!B:C,2,0),0)</f>
        <v>76520000</v>
      </c>
      <c r="L682" s="50" t="str">
        <f>IFERROR(VLOOKUP(G682,'Ciudad tablero'!A:B,2,0),0)</f>
        <v>CALI VALLE DEL CAUCA</v>
      </c>
      <c r="M682" s="50">
        <f>IFERROR(VLOOKUP(L682,'Ciudad tablero'!B:C,2,0),0)</f>
        <v>76001000</v>
      </c>
      <c r="N682" s="47" t="str">
        <f t="shared" si="11"/>
        <v>QUIMPAC DE COLOMBIA PALMIRA</v>
      </c>
    </row>
    <row r="683" spans="1:14" ht="12.75" hidden="1" customHeight="1">
      <c r="A683" s="47" t="s">
        <v>3174</v>
      </c>
      <c r="C683" s="60" t="s">
        <v>3175</v>
      </c>
      <c r="D683" s="47" t="s">
        <v>1057</v>
      </c>
      <c r="E683" s="57" t="s">
        <v>63</v>
      </c>
      <c r="F683" s="66" t="s">
        <v>313</v>
      </c>
      <c r="G683" s="66" t="s">
        <v>63</v>
      </c>
      <c r="I683" s="58" t="s">
        <v>3176</v>
      </c>
      <c r="J683" s="50" t="str">
        <f>IFERROR(VLOOKUP(F683,'Ciudad tablero'!A:B,2,0),0)</f>
        <v>MALAMBO ATLANTICO</v>
      </c>
      <c r="K683" s="50">
        <f>IFERROR(VLOOKUP(J683,'Ciudad tablero'!B:C,2,0),0)</f>
        <v>8433000</v>
      </c>
      <c r="L683" s="50" t="str">
        <f>IFERROR(VLOOKUP(G683,'Ciudad tablero'!A:B,2,0),0)</f>
        <v>BARRANQUILLA ATLANTICO</v>
      </c>
      <c r="M683" s="50">
        <f>IFERROR(VLOOKUP(L683,'Ciudad tablero'!B:C,2,0),0)</f>
        <v>8001000</v>
      </c>
      <c r="N683" s="47" t="str">
        <f t="shared" si="11"/>
        <v>QUIMPAC DE COLOMBIA MALAMBO</v>
      </c>
    </row>
    <row r="684" spans="1:14" ht="12.75" hidden="1" customHeight="1">
      <c r="A684" s="47" t="s">
        <v>3177</v>
      </c>
      <c r="C684" s="60" t="s">
        <v>3178</v>
      </c>
      <c r="D684" s="47" t="s">
        <v>777</v>
      </c>
      <c r="E684" s="57" t="s">
        <v>798</v>
      </c>
      <c r="F684" s="66" t="s">
        <v>71</v>
      </c>
      <c r="G684" s="66" t="s">
        <v>71</v>
      </c>
      <c r="I684" s="58" t="s">
        <v>3179</v>
      </c>
      <c r="J684" s="50" t="str">
        <f>IFERROR(VLOOKUP(F684,'Ciudad tablero'!A:B,2,0),0)</f>
        <v>BOGOTA BOGOTA D. C.</v>
      </c>
      <c r="K684" s="50">
        <f>IFERROR(VLOOKUP(J684,'Ciudad tablero'!B:C,2,0),0)</f>
        <v>11001000</v>
      </c>
      <c r="L684" s="50" t="str">
        <f>IFERROR(VLOOKUP(G684,'Ciudad tablero'!A:B,2,0),0)</f>
        <v>BOGOTA BOGOTA D. C.</v>
      </c>
      <c r="M684" s="50">
        <f>IFERROR(VLOOKUP(L684,'Ciudad tablero'!B:C,2,0),0)</f>
        <v>11001000</v>
      </c>
      <c r="N684" s="47" t="str">
        <f t="shared" si="11"/>
        <v>DEPOSITO CONSIMEX BOGOTA</v>
      </c>
    </row>
    <row r="685" spans="1:14" ht="12.75" hidden="1" customHeight="1">
      <c r="A685" s="75" t="s">
        <v>1193</v>
      </c>
      <c r="C685" s="60" t="s">
        <v>3180</v>
      </c>
      <c r="D685" s="47" t="s">
        <v>1582</v>
      </c>
      <c r="E685" s="57" t="s">
        <v>984</v>
      </c>
      <c r="F685" s="66" t="s">
        <v>361</v>
      </c>
      <c r="G685" s="66" t="s">
        <v>143</v>
      </c>
      <c r="I685" s="58" t="s">
        <v>3181</v>
      </c>
      <c r="J685" s="50" t="str">
        <f>IFERROR(VLOOKUP(F685,'Ciudad tablero'!A:B,2,0),0)</f>
        <v>PAMPLONA NORTE DE SANTANDER</v>
      </c>
      <c r="K685" s="50">
        <f>IFERROR(VLOOKUP(J685,'Ciudad tablero'!B:C,2,0),0)</f>
        <v>54518000</v>
      </c>
      <c r="L685" s="50" t="str">
        <f>IFERROR(VLOOKUP(G685,'Ciudad tablero'!A:B,2,0),0)</f>
        <v>CUCUTA NORTE DE SANTANDER</v>
      </c>
      <c r="M685" s="50">
        <f>IFERROR(VLOOKUP(L685,'Ciudad tablero'!B:C,2,0),0)</f>
        <v>54001000</v>
      </c>
      <c r="N685" s="47" t="str">
        <f t="shared" si="11"/>
        <v>MINA CARBOMAX DE COLOMBIA</v>
      </c>
    </row>
    <row r="686" spans="1:14" ht="12.75" hidden="1" customHeight="1">
      <c r="A686" s="75" t="s">
        <v>1097</v>
      </c>
      <c r="C686" s="60" t="s">
        <v>3182</v>
      </c>
      <c r="D686" s="47" t="s">
        <v>1582</v>
      </c>
      <c r="E686" s="57" t="s">
        <v>885</v>
      </c>
      <c r="F686" s="66" t="s">
        <v>209</v>
      </c>
      <c r="G686" s="66" t="s">
        <v>78</v>
      </c>
      <c r="I686" s="58" t="s">
        <v>3183</v>
      </c>
      <c r="J686" s="50" t="str">
        <f>IFERROR(VLOOKUP(F686,'Ciudad tablero'!A:B,2,0),0)</f>
        <v>GIRON SANTANDER</v>
      </c>
      <c r="K686" s="50">
        <f>IFERROR(VLOOKUP(J686,'Ciudad tablero'!B:C,2,0),0)</f>
        <v>68307000</v>
      </c>
      <c r="L686" s="50" t="str">
        <f>IFERROR(VLOOKUP(G686,'Ciudad tablero'!A:B,2,0),0)</f>
        <v>BUCARAMANGA SANTANDER</v>
      </c>
      <c r="M686" s="50">
        <f>IFERROR(VLOOKUP(L686,'Ciudad tablero'!B:C,2,0),0)</f>
        <v>68001000</v>
      </c>
      <c r="N686" s="47" t="str">
        <f t="shared" si="11"/>
        <v>INDUSTRIA HARINERA DE SANTANDER</v>
      </c>
    </row>
    <row r="687" spans="1:14" ht="12.75" hidden="1" customHeight="1">
      <c r="A687" s="75" t="s">
        <v>1095</v>
      </c>
      <c r="C687" s="60" t="s">
        <v>3184</v>
      </c>
      <c r="D687" s="47" t="s">
        <v>1582</v>
      </c>
      <c r="E687" s="57" t="s">
        <v>885</v>
      </c>
      <c r="F687" s="66" t="s">
        <v>209</v>
      </c>
      <c r="G687" s="66" t="s">
        <v>78</v>
      </c>
      <c r="I687" s="58" t="s">
        <v>3185</v>
      </c>
      <c r="J687" s="50" t="str">
        <f>IFERROR(VLOOKUP(F687,'Ciudad tablero'!A:B,2,0),0)</f>
        <v>GIRON SANTANDER</v>
      </c>
      <c r="K687" s="50">
        <f>IFERROR(VLOOKUP(J687,'Ciudad tablero'!B:C,2,0),0)</f>
        <v>68307000</v>
      </c>
      <c r="L687" s="50" t="str">
        <f>IFERROR(VLOOKUP(G687,'Ciudad tablero'!A:B,2,0),0)</f>
        <v>BUCARAMANGA SANTANDER</v>
      </c>
      <c r="M687" s="50">
        <f>IFERROR(VLOOKUP(L687,'Ciudad tablero'!B:C,2,0),0)</f>
        <v>68001000</v>
      </c>
      <c r="N687" s="47" t="str">
        <f t="shared" si="11"/>
        <v>ITALCOL GIRON</v>
      </c>
    </row>
    <row r="688" spans="1:14" ht="12" hidden="1" customHeight="1">
      <c r="A688" s="75" t="s">
        <v>1192</v>
      </c>
      <c r="C688" s="60" t="s">
        <v>3186</v>
      </c>
      <c r="D688" s="47" t="s">
        <v>777</v>
      </c>
      <c r="E688" s="57" t="s">
        <v>820</v>
      </c>
      <c r="F688" s="66" t="s">
        <v>2122</v>
      </c>
      <c r="G688" s="66" t="s">
        <v>252</v>
      </c>
      <c r="I688" s="58" t="s">
        <v>3187</v>
      </c>
      <c r="J688" s="50">
        <f>IFERROR(VLOOKUP(F688,'Ciudad tablero'!A:B,2,0),0)</f>
        <v>0</v>
      </c>
      <c r="K688" s="50">
        <f>IFERROR(VLOOKUP(J688,'Ciudad tablero'!B:C,2,0),0)</f>
        <v>0</v>
      </c>
      <c r="L688" s="50" t="str">
        <f>IFERROR(VLOOKUP(G688,'Ciudad tablero'!A:B,2,0),0)</f>
        <v>IBAGUE TOLIMA</v>
      </c>
      <c r="M688" s="50">
        <f>IFERROR(VLOOKUP(L688,'Ciudad tablero'!B:C,2,0),0)</f>
        <v>73001000</v>
      </c>
      <c r="N688" s="47" t="str">
        <f t="shared" si="11"/>
        <v>VIVERO MAGDALENA RIVER CHICORAL</v>
      </c>
    </row>
    <row r="689" spans="1:14" ht="12.75" hidden="1" customHeight="1">
      <c r="A689" s="75" t="s">
        <v>3188</v>
      </c>
      <c r="C689" s="60" t="s">
        <v>3189</v>
      </c>
      <c r="D689" s="47" t="s">
        <v>724</v>
      </c>
      <c r="E689" s="66" t="s">
        <v>321</v>
      </c>
      <c r="F689" s="88" t="s">
        <v>69</v>
      </c>
      <c r="G689" s="88" t="s">
        <v>321</v>
      </c>
      <c r="I689" s="58" t="s">
        <v>3190</v>
      </c>
      <c r="J689" s="50" t="str">
        <f>IFERROR(VLOOKUP(F689,'Ciudad tablero'!A:B,2,0),0)</f>
        <v>BELLO ANTIOQUIA</v>
      </c>
      <c r="K689" s="50">
        <f>IFERROR(VLOOKUP(J689,'Ciudad tablero'!B:C,2,0),0)</f>
        <v>5088000</v>
      </c>
      <c r="L689" s="50" t="str">
        <f>IFERROR(VLOOKUP(G689,'Ciudad tablero'!A:B,2,0),0)</f>
        <v>MEDELLIN ANTIOQUIA</v>
      </c>
      <c r="M689" s="50">
        <f>IFERROR(VLOOKUP(L689,'Ciudad tablero'!B:C,2,0),0)</f>
        <v>5001000</v>
      </c>
      <c r="N689" s="47" t="str">
        <f t="shared" si="11"/>
        <v>BODEGA TRADEMARKETING BELLO</v>
      </c>
    </row>
    <row r="690" spans="1:14" ht="12.75" hidden="1" customHeight="1">
      <c r="A690" s="75" t="s">
        <v>1211</v>
      </c>
      <c r="C690" s="60" t="s">
        <v>3191</v>
      </c>
      <c r="D690" s="47" t="s">
        <v>1057</v>
      </c>
      <c r="E690" s="57" t="s">
        <v>63</v>
      </c>
      <c r="F690" s="66" t="s">
        <v>63</v>
      </c>
      <c r="G690" s="66" t="s">
        <v>63</v>
      </c>
      <c r="I690" s="58" t="s">
        <v>3192</v>
      </c>
      <c r="J690" s="50" t="str">
        <f>IFERROR(VLOOKUP(F690,'Ciudad tablero'!A:B,2,0),0)</f>
        <v>BARRANQUILLA ATLANTICO</v>
      </c>
      <c r="K690" s="50">
        <f>IFERROR(VLOOKUP(J690,'Ciudad tablero'!B:C,2,0),0)</f>
        <v>8001000</v>
      </c>
      <c r="L690" s="50" t="str">
        <f>IFERROR(VLOOKUP(G690,'Ciudad tablero'!A:B,2,0),0)</f>
        <v>BARRANQUILLA ATLANTICO</v>
      </c>
      <c r="M690" s="50">
        <f>IFERROR(VLOOKUP(L690,'Ciudad tablero'!B:C,2,0),0)</f>
        <v>8001000</v>
      </c>
      <c r="N690" s="47" t="str">
        <f t="shared" si="11"/>
        <v>SOCIEDAD PORTUARIA RIVERPORT</v>
      </c>
    </row>
    <row r="691" spans="1:14" ht="12.75" hidden="1" customHeight="1">
      <c r="A691" s="75" t="s">
        <v>1096</v>
      </c>
      <c r="C691" s="60" t="s">
        <v>3193</v>
      </c>
      <c r="D691" s="47" t="s">
        <v>777</v>
      </c>
      <c r="E691" s="57" t="s">
        <v>798</v>
      </c>
      <c r="F691" s="66" t="s">
        <v>71</v>
      </c>
      <c r="G691" s="66" t="s">
        <v>71</v>
      </c>
      <c r="I691" s="58" t="s">
        <v>3194</v>
      </c>
      <c r="J691" s="50" t="str">
        <f>IFERROR(VLOOKUP(F691,'Ciudad tablero'!A:B,2,0),0)</f>
        <v>BOGOTA BOGOTA D. C.</v>
      </c>
      <c r="K691" s="50">
        <f>IFERROR(VLOOKUP(J691,'Ciudad tablero'!B:C,2,0),0)</f>
        <v>11001000</v>
      </c>
      <c r="L691" s="50" t="str">
        <f>IFERROR(VLOOKUP(G691,'Ciudad tablero'!A:B,2,0),0)</f>
        <v>BOGOTA BOGOTA D. C.</v>
      </c>
      <c r="M691" s="50">
        <f>IFERROR(VLOOKUP(L691,'Ciudad tablero'!B:C,2,0),0)</f>
        <v>11001000</v>
      </c>
      <c r="N691" s="47" t="str">
        <f t="shared" si="11"/>
        <v>HARINAS DE TRIGO EL LOBO BOGOTA</v>
      </c>
    </row>
    <row r="692" spans="1:14" ht="12.75" hidden="1" customHeight="1">
      <c r="A692" s="75" t="s">
        <v>1106</v>
      </c>
      <c r="C692" s="60" t="s">
        <v>3195</v>
      </c>
      <c r="D692" s="47" t="s">
        <v>777</v>
      </c>
      <c r="E692" s="57" t="s">
        <v>798</v>
      </c>
      <c r="F692" s="66" t="s">
        <v>71</v>
      </c>
      <c r="G692" s="66" t="s">
        <v>71</v>
      </c>
      <c r="I692" s="58" t="s">
        <v>3196</v>
      </c>
      <c r="J692" s="50" t="str">
        <f>IFERROR(VLOOKUP(F692,'Ciudad tablero'!A:B,2,0),0)</f>
        <v>BOGOTA BOGOTA D. C.</v>
      </c>
      <c r="K692" s="50">
        <f>IFERROR(VLOOKUP(J692,'Ciudad tablero'!B:C,2,0),0)</f>
        <v>11001000</v>
      </c>
      <c r="L692" s="50" t="str">
        <f>IFERROR(VLOOKUP(G692,'Ciudad tablero'!A:B,2,0),0)</f>
        <v>BOGOTA BOGOTA D. C.</v>
      </c>
      <c r="M692" s="50">
        <f>IFERROR(VLOOKUP(L692,'Ciudad tablero'!B:C,2,0),0)</f>
        <v>11001000</v>
      </c>
      <c r="N692" s="47" t="str">
        <f t="shared" si="11"/>
        <v>AMOQUIMICOS COLOMBIA BOGOTA</v>
      </c>
    </row>
    <row r="693" spans="1:14" ht="12.75" hidden="1" customHeight="1">
      <c r="A693" s="75" t="s">
        <v>1114</v>
      </c>
      <c r="C693" s="60" t="s">
        <v>3197</v>
      </c>
      <c r="D693" s="47" t="s">
        <v>777</v>
      </c>
      <c r="E693" s="57" t="s">
        <v>798</v>
      </c>
      <c r="F693" s="66" t="s">
        <v>71</v>
      </c>
      <c r="G693" s="66" t="s">
        <v>71</v>
      </c>
      <c r="I693" s="58" t="s">
        <v>3198</v>
      </c>
      <c r="J693" s="50" t="str">
        <f>IFERROR(VLOOKUP(F693,'Ciudad tablero'!A:B,2,0),0)</f>
        <v>BOGOTA BOGOTA D. C.</v>
      </c>
      <c r="K693" s="50">
        <f>IFERROR(VLOOKUP(J693,'Ciudad tablero'!B:C,2,0),0)</f>
        <v>11001000</v>
      </c>
      <c r="L693" s="50" t="str">
        <f>IFERROR(VLOOKUP(G693,'Ciudad tablero'!A:B,2,0),0)</f>
        <v>BOGOTA BOGOTA D. C.</v>
      </c>
      <c r="M693" s="50">
        <f>IFERROR(VLOOKUP(L693,'Ciudad tablero'!B:C,2,0),0)</f>
        <v>11001000</v>
      </c>
      <c r="N693" s="47" t="str">
        <f t="shared" si="11"/>
        <v>ALMACENES EXITO BOGOTA</v>
      </c>
    </row>
    <row r="694" spans="1:14" ht="12.75" hidden="1" customHeight="1">
      <c r="A694" s="75" t="s">
        <v>1125</v>
      </c>
      <c r="C694" s="60" t="s">
        <v>3199</v>
      </c>
      <c r="D694" s="47" t="s">
        <v>724</v>
      </c>
      <c r="E694" s="57" t="s">
        <v>982</v>
      </c>
      <c r="F694" s="66" t="s">
        <v>544</v>
      </c>
      <c r="G694" s="66" t="s">
        <v>34</v>
      </c>
      <c r="I694" s="58" t="s">
        <v>3200</v>
      </c>
      <c r="J694" s="50" t="str">
        <f>IFERROR(VLOOKUP(F694,'Ciudad tablero'!A:B,2,0),0)</f>
        <v>TURBO ANTIOQUIA</v>
      </c>
      <c r="K694" s="50">
        <f>IFERROR(VLOOKUP(J694,'Ciudad tablero'!B:C,2,0),0)</f>
        <v>5837000</v>
      </c>
      <c r="L694" s="50" t="str">
        <f>IFERROR(VLOOKUP(G694,'Ciudad tablero'!A:B,2,0),0)</f>
        <v>APARTADO ANTIOQUIA</v>
      </c>
      <c r="M694" s="50">
        <f>IFERROR(VLOOKUP(L694,'Ciudad tablero'!B:C,2,0),0)</f>
        <v>5045000</v>
      </c>
      <c r="N694" s="47" t="str">
        <f t="shared" si="11"/>
        <v>PUERTO BAHIA COLOMBIA DE URABA</v>
      </c>
    </row>
    <row r="695" spans="1:14" ht="12.75" hidden="1" customHeight="1">
      <c r="A695" s="75" t="s">
        <v>1133</v>
      </c>
      <c r="C695" s="60" t="s">
        <v>3201</v>
      </c>
      <c r="D695" s="47" t="s">
        <v>724</v>
      </c>
      <c r="E695" s="66" t="s">
        <v>321</v>
      </c>
      <c r="F695" s="66" t="s">
        <v>321</v>
      </c>
      <c r="G695" s="66" t="s">
        <v>321</v>
      </c>
      <c r="I695" s="58" t="s">
        <v>3202</v>
      </c>
      <c r="J695" s="50" t="str">
        <f>IFERROR(VLOOKUP(F695,'Ciudad tablero'!A:B,2,0),0)</f>
        <v>MEDELLIN ANTIOQUIA</v>
      </c>
      <c r="K695" s="50">
        <f>IFERROR(VLOOKUP(J695,'Ciudad tablero'!B:C,2,0),0)</f>
        <v>5001000</v>
      </c>
      <c r="L695" s="50" t="str">
        <f>IFERROR(VLOOKUP(G695,'Ciudad tablero'!A:B,2,0),0)</f>
        <v>MEDELLIN ANTIOQUIA</v>
      </c>
      <c r="M695" s="50">
        <f>IFERROR(VLOOKUP(L695,'Ciudad tablero'!B:C,2,0),0)</f>
        <v>5001000</v>
      </c>
      <c r="N695" s="47" t="str">
        <f t="shared" si="11"/>
        <v>SUPERMERCADOS BOOM MEDELLIN</v>
      </c>
    </row>
    <row r="696" spans="1:14" ht="12.75" hidden="1" customHeight="1">
      <c r="A696" s="75" t="s">
        <v>1135</v>
      </c>
      <c r="C696" s="60" t="s">
        <v>3203</v>
      </c>
      <c r="D696" s="47" t="s">
        <v>724</v>
      </c>
      <c r="E696" s="66" t="s">
        <v>321</v>
      </c>
      <c r="F696" s="66" t="s">
        <v>321</v>
      </c>
      <c r="G696" s="66" t="s">
        <v>321</v>
      </c>
      <c r="I696" s="58" t="s">
        <v>3204</v>
      </c>
      <c r="J696" s="50" t="str">
        <f>IFERROR(VLOOKUP(F696,'Ciudad tablero'!A:B,2,0),0)</f>
        <v>MEDELLIN ANTIOQUIA</v>
      </c>
      <c r="K696" s="50">
        <f>IFERROR(VLOOKUP(J696,'Ciudad tablero'!B:C,2,0),0)</f>
        <v>5001000</v>
      </c>
      <c r="L696" s="50" t="str">
        <f>IFERROR(VLOOKUP(G696,'Ciudad tablero'!A:B,2,0),0)</f>
        <v>MEDELLIN ANTIOQUIA</v>
      </c>
      <c r="M696" s="50">
        <f>IFERROR(VLOOKUP(L696,'Ciudad tablero'!B:C,2,0),0)</f>
        <v>5001000</v>
      </c>
      <c r="N696" s="47" t="str">
        <f t="shared" si="11"/>
        <v>MAKRO SAN JUAN MEDELLIN</v>
      </c>
    </row>
    <row r="697" spans="1:14" ht="12.75" hidden="1" customHeight="1">
      <c r="A697" s="75" t="s">
        <v>1144</v>
      </c>
      <c r="C697" s="60" t="s">
        <v>3205</v>
      </c>
      <c r="D697" s="47" t="s">
        <v>1578</v>
      </c>
      <c r="F697" s="66" t="s">
        <v>165</v>
      </c>
      <c r="G697" s="66" t="s">
        <v>95</v>
      </c>
      <c r="I697" s="58" t="s">
        <v>3206</v>
      </c>
      <c r="J697" s="50" t="str">
        <f>IFERROR(VLOOKUP(F697,'Ciudad tablero'!A:B,2,0),0)</f>
        <v>EL CERRITO VALLE DEL CAUCA</v>
      </c>
      <c r="K697" s="50">
        <f>IFERROR(VLOOKUP(J697,'Ciudad tablero'!B:C,2,0),0)</f>
        <v>76248000</v>
      </c>
      <c r="L697" s="50" t="str">
        <f>IFERROR(VLOOKUP(G697,'Ciudad tablero'!A:B,2,0),0)</f>
        <v>CALI VALLE DEL CAUCA</v>
      </c>
      <c r="M697" s="50">
        <f>IFERROR(VLOOKUP(L697,'Ciudad tablero'!B:C,2,0),0)</f>
        <v>76001000</v>
      </c>
      <c r="N697" s="47" t="str">
        <f t="shared" si="11"/>
        <v>BODEGAS ARA CERRITOS</v>
      </c>
    </row>
    <row r="698" spans="1:14" ht="12.75" hidden="1" customHeight="1">
      <c r="A698" s="75" t="s">
        <v>1156</v>
      </c>
      <c r="C698" s="60" t="s">
        <v>3207</v>
      </c>
      <c r="D698" s="47" t="s">
        <v>1578</v>
      </c>
      <c r="E698" s="57" t="s">
        <v>95</v>
      </c>
      <c r="F698" s="66" t="s">
        <v>581</v>
      </c>
      <c r="G698" s="66" t="s">
        <v>95</v>
      </c>
      <c r="I698" s="58" t="s">
        <v>3208</v>
      </c>
      <c r="J698" s="50" t="str">
        <f>IFERROR(VLOOKUP(F698,'Ciudad tablero'!A:B,2,0),0)</f>
        <v>YUMBO VALLE DEL CAUCA</v>
      </c>
      <c r="K698" s="50">
        <f>IFERROR(VLOOKUP(J698,'Ciudad tablero'!B:C,2,0),0)</f>
        <v>76892000</v>
      </c>
      <c r="L698" s="50" t="str">
        <f>IFERROR(VLOOKUP(G698,'Ciudad tablero'!A:B,2,0),0)</f>
        <v>CALI VALLE DEL CAUCA</v>
      </c>
      <c r="M698" s="50">
        <f>IFERROR(VLOOKUP(L698,'Ciudad tablero'!B:C,2,0),0)</f>
        <v>76001000</v>
      </c>
      <c r="N698" s="47" t="str">
        <f t="shared" si="11"/>
        <v>CHIPER ARROYOHONDO</v>
      </c>
    </row>
    <row r="699" spans="1:14" ht="12.75" hidden="1" customHeight="1">
      <c r="A699" s="75" t="s">
        <v>1158</v>
      </c>
      <c r="C699" s="60" t="s">
        <v>3209</v>
      </c>
      <c r="D699" s="47" t="s">
        <v>1578</v>
      </c>
      <c r="E699" s="57" t="s">
        <v>95</v>
      </c>
      <c r="F699" s="66" t="s">
        <v>581</v>
      </c>
      <c r="G699" s="66" t="s">
        <v>95</v>
      </c>
      <c r="I699" s="58" t="s">
        <v>3210</v>
      </c>
      <c r="J699" s="50" t="str">
        <f>IFERROR(VLOOKUP(F699,'Ciudad tablero'!A:B,2,0),0)</f>
        <v>YUMBO VALLE DEL CAUCA</v>
      </c>
      <c r="K699" s="50">
        <f>IFERROR(VLOOKUP(J699,'Ciudad tablero'!B:C,2,0),0)</f>
        <v>76892000</v>
      </c>
      <c r="L699" s="50" t="str">
        <f>IFERROR(VLOOKUP(G699,'Ciudad tablero'!A:B,2,0),0)</f>
        <v>CALI VALLE DEL CAUCA</v>
      </c>
      <c r="M699" s="50">
        <f>IFERROR(VLOOKUP(L699,'Ciudad tablero'!B:C,2,0),0)</f>
        <v>76001000</v>
      </c>
      <c r="N699" s="47" t="str">
        <f t="shared" si="11"/>
        <v>FOOD AND DRINKS YUMBO</v>
      </c>
    </row>
    <row r="700" spans="1:14" ht="12.75" hidden="1" customHeight="1">
      <c r="A700" s="47" t="s">
        <v>1227</v>
      </c>
      <c r="C700" s="60" t="s">
        <v>3211</v>
      </c>
      <c r="D700" s="47" t="s">
        <v>777</v>
      </c>
      <c r="E700" s="57" t="s">
        <v>798</v>
      </c>
      <c r="F700" s="66" t="s">
        <v>139</v>
      </c>
      <c r="G700" s="66" t="s">
        <v>71</v>
      </c>
      <c r="I700" s="58" t="s">
        <v>3212</v>
      </c>
      <c r="J700" s="50" t="str">
        <f>IFERROR(VLOOKUP(F700,'Ciudad tablero'!A:B,2,0),0)</f>
        <v>COTA CUNDINAMARCA</v>
      </c>
      <c r="K700" s="50">
        <f>IFERROR(VLOOKUP(J700,'Ciudad tablero'!B:C,2,0),0)</f>
        <v>25214000</v>
      </c>
      <c r="L700" s="50" t="str">
        <f>IFERROR(VLOOKUP(G700,'Ciudad tablero'!A:B,2,0),0)</f>
        <v>BOGOTA BOGOTA D. C.</v>
      </c>
      <c r="M700" s="50">
        <f>IFERROR(VLOOKUP(L700,'Ciudad tablero'!B:C,2,0),0)</f>
        <v>11001000</v>
      </c>
      <c r="N700" s="47" t="str">
        <f t="shared" si="11"/>
        <v>CEDI ISIMO COTA</v>
      </c>
    </row>
    <row r="701" spans="1:14" ht="12.75" hidden="1" customHeight="1">
      <c r="A701" s="47" t="s">
        <v>1305</v>
      </c>
      <c r="C701" s="60" t="s">
        <v>3213</v>
      </c>
      <c r="D701" s="47" t="s">
        <v>777</v>
      </c>
      <c r="E701" s="57" t="s">
        <v>798</v>
      </c>
      <c r="F701" s="66" t="s">
        <v>71</v>
      </c>
      <c r="G701" s="66" t="s">
        <v>71</v>
      </c>
      <c r="I701" s="58" t="s">
        <v>3214</v>
      </c>
      <c r="J701" s="50" t="str">
        <f>IFERROR(VLOOKUP(F701,'Ciudad tablero'!A:B,2,0),0)</f>
        <v>BOGOTA BOGOTA D. C.</v>
      </c>
      <c r="K701" s="50">
        <f>IFERROR(VLOOKUP(J701,'Ciudad tablero'!B:C,2,0),0)</f>
        <v>11001000</v>
      </c>
      <c r="L701" s="50" t="str">
        <f>IFERROR(VLOOKUP(G701,'Ciudad tablero'!A:B,2,0),0)</f>
        <v>BOGOTA BOGOTA D. C.</v>
      </c>
      <c r="M701" s="50">
        <f>IFERROR(VLOOKUP(L701,'Ciudad tablero'!B:C,2,0),0)</f>
        <v>11001000</v>
      </c>
      <c r="N701" s="47" t="str">
        <f t="shared" si="11"/>
        <v>GAMEZ LICORES BOGOTA</v>
      </c>
    </row>
    <row r="702" spans="1:14" ht="12.75" hidden="1" customHeight="1">
      <c r="A702" s="47" t="s">
        <v>1299</v>
      </c>
      <c r="C702" s="60" t="s">
        <v>3215</v>
      </c>
      <c r="D702" s="47" t="s">
        <v>777</v>
      </c>
      <c r="E702" s="57" t="s">
        <v>798</v>
      </c>
      <c r="F702" s="66" t="s">
        <v>71</v>
      </c>
      <c r="G702" s="66" t="s">
        <v>71</v>
      </c>
      <c r="I702" s="58" t="s">
        <v>3216</v>
      </c>
      <c r="J702" s="50" t="str">
        <f>IFERROR(VLOOKUP(F702,'Ciudad tablero'!A:B,2,0),0)</f>
        <v>BOGOTA BOGOTA D. C.</v>
      </c>
      <c r="K702" s="50">
        <f>IFERROR(VLOOKUP(J702,'Ciudad tablero'!B:C,2,0),0)</f>
        <v>11001000</v>
      </c>
      <c r="L702" s="50" t="str">
        <f>IFERROR(VLOOKUP(G702,'Ciudad tablero'!A:B,2,0),0)</f>
        <v>BOGOTA BOGOTA D. C.</v>
      </c>
      <c r="M702" s="50">
        <f>IFERROR(VLOOKUP(L702,'Ciudad tablero'!B:C,2,0),0)</f>
        <v>11001000</v>
      </c>
      <c r="N702" s="47" t="str">
        <f t="shared" si="11"/>
        <v>NOVAVENTA BOGOTA</v>
      </c>
    </row>
    <row r="703" spans="1:14" ht="12.75" hidden="1" customHeight="1">
      <c r="A703" s="47" t="s">
        <v>1303</v>
      </c>
      <c r="C703" s="60" t="s">
        <v>3217</v>
      </c>
      <c r="D703" s="47" t="s">
        <v>777</v>
      </c>
      <c r="E703" s="57" t="s">
        <v>798</v>
      </c>
      <c r="F703" s="66" t="s">
        <v>71</v>
      </c>
      <c r="G703" s="66" t="s">
        <v>71</v>
      </c>
      <c r="I703" s="58" t="s">
        <v>3218</v>
      </c>
      <c r="J703" s="50" t="str">
        <f>IFERROR(VLOOKUP(F703,'Ciudad tablero'!A:B,2,0),0)</f>
        <v>BOGOTA BOGOTA D. C.</v>
      </c>
      <c r="K703" s="50">
        <f>IFERROR(VLOOKUP(J703,'Ciudad tablero'!B:C,2,0),0)</f>
        <v>11001000</v>
      </c>
      <c r="L703" s="50" t="str">
        <f>IFERROR(VLOOKUP(G703,'Ciudad tablero'!A:B,2,0),0)</f>
        <v>BOGOTA BOGOTA D. C.</v>
      </c>
      <c r="M703" s="50">
        <f>IFERROR(VLOOKUP(L703,'Ciudad tablero'!B:C,2,0),0)</f>
        <v>11001000</v>
      </c>
      <c r="N703" s="47" t="str">
        <f t="shared" si="11"/>
        <v>DISTRIBUCIONES LA FUENTE BOGOTA</v>
      </c>
    </row>
    <row r="704" spans="1:14" ht="12.75" hidden="1" customHeight="1">
      <c r="A704" s="47" t="s">
        <v>1186</v>
      </c>
      <c r="C704" s="60" t="s">
        <v>3219</v>
      </c>
      <c r="D704" s="47" t="s">
        <v>777</v>
      </c>
      <c r="E704" s="57" t="s">
        <v>572</v>
      </c>
      <c r="F704" s="66" t="s">
        <v>363</v>
      </c>
      <c r="G704" s="66" t="s">
        <v>572</v>
      </c>
      <c r="I704" s="58" t="s">
        <v>3220</v>
      </c>
      <c r="J704" s="50" t="str">
        <f>IFERROR(VLOOKUP(F704,'Ciudad tablero'!A:B,2,0),0)</f>
        <v>PARATEBUENO CUNDINAMARCA</v>
      </c>
      <c r="K704" s="50">
        <f>IFERROR(VLOOKUP(J704,'Ciudad tablero'!B:C,2,0),0)</f>
        <v>25530000</v>
      </c>
      <c r="L704" s="50" t="str">
        <f>IFERROR(VLOOKUP(G704,'Ciudad tablero'!A:B,2,0),0)</f>
        <v>VILLAVICENCIO META</v>
      </c>
      <c r="M704" s="50">
        <f>IFERROR(VLOOKUP(L704,'Ciudad tablero'!B:C,2,0),0)</f>
        <v>50001000</v>
      </c>
      <c r="N704" s="47" t="str">
        <f t="shared" si="11"/>
        <v>ALCALDÍA DE PARATEBUENO</v>
      </c>
    </row>
    <row r="705" spans="1:14" ht="12.75" hidden="1" customHeight="1">
      <c r="A705" s="47" t="s">
        <v>1522</v>
      </c>
      <c r="C705" s="60" t="s">
        <v>3221</v>
      </c>
      <c r="D705" s="47" t="s">
        <v>777</v>
      </c>
      <c r="E705" s="57" t="s">
        <v>798</v>
      </c>
      <c r="F705" s="66" t="s">
        <v>336</v>
      </c>
      <c r="G705" s="66" t="s">
        <v>71</v>
      </c>
      <c r="I705" s="58" t="s">
        <v>3222</v>
      </c>
      <c r="J705" s="50" t="str">
        <f>IFERROR(VLOOKUP(F705,'Ciudad tablero'!A:B,2,0),0)</f>
        <v>MOSQUERA CUNDINAMARCA</v>
      </c>
      <c r="K705" s="50">
        <f>IFERROR(VLOOKUP(J705,'Ciudad tablero'!B:C,2,0),0)</f>
        <v>25473000</v>
      </c>
      <c r="L705" s="50" t="str">
        <f>IFERROR(VLOOKUP(G705,'Ciudad tablero'!A:B,2,0),0)</f>
        <v>BOGOTA BOGOTA D. C.</v>
      </c>
      <c r="M705" s="50">
        <f>IFERROR(VLOOKUP(L705,'Ciudad tablero'!B:C,2,0),0)</f>
        <v>11001000</v>
      </c>
      <c r="N705" s="47" t="str">
        <f t="shared" si="11"/>
        <v>PARQUE INDUSTRIAL MONTANA</v>
      </c>
    </row>
    <row r="706" spans="1:14" ht="12.75" hidden="1" customHeight="1">
      <c r="A706" s="47" t="s">
        <v>1187</v>
      </c>
      <c r="C706" s="60" t="s">
        <v>3223</v>
      </c>
      <c r="D706" s="47" t="s">
        <v>777</v>
      </c>
      <c r="E706" s="57" t="s">
        <v>798</v>
      </c>
      <c r="F706" s="66" t="s">
        <v>71</v>
      </c>
      <c r="G706" s="66" t="s">
        <v>71</v>
      </c>
      <c r="I706" s="58" t="s">
        <v>3224</v>
      </c>
      <c r="J706" s="50" t="str">
        <f>IFERROR(VLOOKUP(F706,'Ciudad tablero'!A:B,2,0),0)</f>
        <v>BOGOTA BOGOTA D. C.</v>
      </c>
      <c r="K706" s="50">
        <f>IFERROR(VLOOKUP(J706,'Ciudad tablero'!B:C,2,0),0)</f>
        <v>11001000</v>
      </c>
      <c r="L706" s="50" t="str">
        <f>IFERROR(VLOOKUP(G706,'Ciudad tablero'!A:B,2,0),0)</f>
        <v>BOGOTA BOGOTA D. C.</v>
      </c>
      <c r="M706" s="50">
        <f>IFERROR(VLOOKUP(L706,'Ciudad tablero'!B:C,2,0),0)</f>
        <v>11001000</v>
      </c>
      <c r="N706" s="47" t="str">
        <f t="shared" si="11"/>
        <v>VENDING LUX CAFÉ</v>
      </c>
    </row>
    <row r="707" spans="1:14" ht="12.75" hidden="1" customHeight="1">
      <c r="A707" s="47" t="s">
        <v>1217</v>
      </c>
      <c r="C707" s="60" t="s">
        <v>3225</v>
      </c>
      <c r="D707" s="47" t="s">
        <v>777</v>
      </c>
      <c r="E707" s="57" t="s">
        <v>885</v>
      </c>
      <c r="F707" s="66" t="s">
        <v>78</v>
      </c>
      <c r="G707" s="66" t="s">
        <v>78</v>
      </c>
      <c r="I707" s="58" t="s">
        <v>3226</v>
      </c>
      <c r="J707" s="50" t="str">
        <f>IFERROR(VLOOKUP(F707,'Ciudad tablero'!A:B,2,0),0)</f>
        <v>BUCARAMANGA SANTANDER</v>
      </c>
      <c r="K707" s="50">
        <f>IFERROR(VLOOKUP(J707,'Ciudad tablero'!B:C,2,0),0)</f>
        <v>68001000</v>
      </c>
      <c r="L707" s="50" t="str">
        <f>IFERROR(VLOOKUP(G707,'Ciudad tablero'!A:B,2,0),0)</f>
        <v>BUCARAMANGA SANTANDER</v>
      </c>
      <c r="M707" s="50">
        <f>IFERROR(VLOOKUP(L707,'Ciudad tablero'!B:C,2,0),0)</f>
        <v>68001000</v>
      </c>
      <c r="N707" s="47" t="str">
        <f t="shared" si="11"/>
        <v>BUCARAMANGA APOYO DISTRIBUCIÓN T2</v>
      </c>
    </row>
    <row r="708" spans="1:14" ht="12.75" hidden="1" customHeight="1">
      <c r="A708" s="47" t="s">
        <v>3227</v>
      </c>
      <c r="C708" s="60" t="s">
        <v>3228</v>
      </c>
      <c r="D708" s="47" t="s">
        <v>777</v>
      </c>
      <c r="E708" s="57" t="s">
        <v>798</v>
      </c>
      <c r="F708" s="66" t="s">
        <v>71</v>
      </c>
      <c r="G708" s="66" t="s">
        <v>71</v>
      </c>
      <c r="I708" s="58" t="s">
        <v>3229</v>
      </c>
      <c r="J708" s="50" t="str">
        <f>IFERROR(VLOOKUP(F708,'Ciudad tablero'!A:B,2,0),0)</f>
        <v>BOGOTA BOGOTA D. C.</v>
      </c>
      <c r="K708" s="50">
        <f>IFERROR(VLOOKUP(J708,'Ciudad tablero'!B:C,2,0),0)</f>
        <v>11001000</v>
      </c>
      <c r="L708" s="50" t="str">
        <f>IFERROR(VLOOKUP(G708,'Ciudad tablero'!A:B,2,0),0)</f>
        <v>BOGOTA BOGOTA D. C.</v>
      </c>
      <c r="M708" s="50">
        <f>IFERROR(VLOOKUP(L708,'Ciudad tablero'!B:C,2,0),0)</f>
        <v>11001000</v>
      </c>
      <c r="N708" s="47" t="str">
        <f t="shared" si="11"/>
        <v>BODEGA AIEM CENTRO</v>
      </c>
    </row>
    <row r="709" spans="1:14" ht="12.75" hidden="1" customHeight="1">
      <c r="A709" s="47" t="s">
        <v>1486</v>
      </c>
      <c r="C709" s="60" t="s">
        <v>3230</v>
      </c>
      <c r="D709" s="47" t="s">
        <v>777</v>
      </c>
      <c r="E709" s="57" t="s">
        <v>798</v>
      </c>
      <c r="F709" s="66" t="s">
        <v>71</v>
      </c>
      <c r="G709" s="66" t="s">
        <v>71</v>
      </c>
      <c r="I709" s="58" t="s">
        <v>3231</v>
      </c>
      <c r="J709" s="50" t="str">
        <f>IFERROR(VLOOKUP(F709,'Ciudad tablero'!A:B,2,0),0)</f>
        <v>BOGOTA BOGOTA D. C.</v>
      </c>
      <c r="K709" s="50">
        <f>IFERROR(VLOOKUP(J709,'Ciudad tablero'!B:C,2,0),0)</f>
        <v>11001000</v>
      </c>
      <c r="L709" s="50" t="str">
        <f>IFERROR(VLOOKUP(G709,'Ciudad tablero'!A:B,2,0),0)</f>
        <v>BOGOTA BOGOTA D. C.</v>
      </c>
      <c r="M709" s="50">
        <f>IFERROR(VLOOKUP(L709,'Ciudad tablero'!B:C,2,0),0)</f>
        <v>11001000</v>
      </c>
      <c r="N709" s="47" t="str">
        <f t="shared" si="11"/>
        <v>TORRE EVEREST POSTOBON S A</v>
      </c>
    </row>
    <row r="710" spans="1:14" ht="12.75" hidden="1" customHeight="1">
      <c r="A710" s="47" t="s">
        <v>3232</v>
      </c>
      <c r="C710" s="60" t="s">
        <v>3233</v>
      </c>
      <c r="D710" s="47" t="s">
        <v>777</v>
      </c>
      <c r="E710" s="57" t="s">
        <v>798</v>
      </c>
      <c r="F710" s="66" t="s">
        <v>71</v>
      </c>
      <c r="G710" s="66" t="s">
        <v>71</v>
      </c>
      <c r="I710" s="58" t="s">
        <v>3234</v>
      </c>
      <c r="J710" s="50" t="str">
        <f>IFERROR(VLOOKUP(F710,'Ciudad tablero'!A:B,2,0),0)</f>
        <v>BOGOTA BOGOTA D. C.</v>
      </c>
      <c r="K710" s="50">
        <f>IFERROR(VLOOKUP(J710,'Ciudad tablero'!B:C,2,0),0)</f>
        <v>11001000</v>
      </c>
      <c r="L710" s="50" t="str">
        <f>IFERROR(VLOOKUP(G710,'Ciudad tablero'!A:B,2,0),0)</f>
        <v>BOGOTA BOGOTA D. C.</v>
      </c>
      <c r="M710" s="50">
        <f>IFERROR(VLOOKUP(L710,'Ciudad tablero'!B:C,2,0),0)</f>
        <v>11001000</v>
      </c>
      <c r="N710" s="47" t="str">
        <f t="shared" si="11"/>
        <v>COLSUBSIDIO USAQUEN</v>
      </c>
    </row>
    <row r="711" spans="1:14" ht="12.75" hidden="1" customHeight="1">
      <c r="A711" s="47" t="s">
        <v>3235</v>
      </c>
      <c r="C711" s="60" t="s">
        <v>3236</v>
      </c>
      <c r="D711" s="47" t="s">
        <v>777</v>
      </c>
      <c r="E711" s="57" t="s">
        <v>798</v>
      </c>
      <c r="F711" s="66" t="s">
        <v>71</v>
      </c>
      <c r="G711" s="66" t="s">
        <v>71</v>
      </c>
      <c r="I711" s="58" t="s">
        <v>3237</v>
      </c>
      <c r="J711" s="50" t="str">
        <f>IFERROR(VLOOKUP(F711,'Ciudad tablero'!A:B,2,0),0)</f>
        <v>BOGOTA BOGOTA D. C.</v>
      </c>
      <c r="K711" s="50">
        <f>IFERROR(VLOOKUP(J711,'Ciudad tablero'!B:C,2,0),0)</f>
        <v>11001000</v>
      </c>
      <c r="L711" s="50" t="str">
        <f>IFERROR(VLOOKUP(G711,'Ciudad tablero'!A:B,2,0),0)</f>
        <v>BOGOTA BOGOTA D. C.</v>
      </c>
      <c r="M711" s="50">
        <f>IFERROR(VLOOKUP(L711,'Ciudad tablero'!B:C,2,0),0)</f>
        <v>11001000</v>
      </c>
      <c r="N711" s="47" t="str">
        <f t="shared" si="11"/>
        <v>CLUB LA COLINA COLSUBSIDIO</v>
      </c>
    </row>
    <row r="712" spans="1:14" ht="12.75" hidden="1" customHeight="1">
      <c r="A712" s="47" t="s">
        <v>3238</v>
      </c>
      <c r="C712" s="60" t="s">
        <v>3239</v>
      </c>
      <c r="D712" s="47" t="s">
        <v>777</v>
      </c>
      <c r="E712" s="57" t="s">
        <v>798</v>
      </c>
      <c r="F712" s="66" t="s">
        <v>71</v>
      </c>
      <c r="G712" s="66" t="s">
        <v>71</v>
      </c>
      <c r="I712" s="58" t="s">
        <v>3240</v>
      </c>
      <c r="J712" s="50" t="str">
        <f>IFERROR(VLOOKUP(F712,'Ciudad tablero'!A:B,2,0),0)</f>
        <v>BOGOTA BOGOTA D. C.</v>
      </c>
      <c r="K712" s="50">
        <f>IFERROR(VLOOKUP(J712,'Ciudad tablero'!B:C,2,0),0)</f>
        <v>11001000</v>
      </c>
      <c r="L712" s="50" t="str">
        <f>IFERROR(VLOOKUP(G712,'Ciudad tablero'!A:B,2,0),0)</f>
        <v>BOGOTA BOGOTA D. C.</v>
      </c>
      <c r="M712" s="50">
        <f>IFERROR(VLOOKUP(L712,'Ciudad tablero'!B:C,2,0),0)</f>
        <v>11001000</v>
      </c>
      <c r="N712" s="47" t="str">
        <f t="shared" si="11"/>
        <v>RESTAURANTE ROLON'S</v>
      </c>
    </row>
    <row r="713" spans="1:14" ht="12.75" hidden="1" customHeight="1">
      <c r="A713" s="47" t="s">
        <v>1191</v>
      </c>
      <c r="C713" s="60" t="s">
        <v>3241</v>
      </c>
      <c r="D713" s="47" t="s">
        <v>777</v>
      </c>
      <c r="E713" s="57" t="s">
        <v>1191</v>
      </c>
      <c r="F713" s="66" t="s">
        <v>594</v>
      </c>
      <c r="G713" s="66" t="s">
        <v>567</v>
      </c>
      <c r="I713" s="58" t="s">
        <v>3242</v>
      </c>
      <c r="J713" s="50" t="str">
        <f>IFERROR(VLOOKUP(F713,'Ciudad tablero'!$A$1:$C$1129,2,0),0)</f>
        <v>MEDINA CUNDINAMARCA</v>
      </c>
      <c r="K713" s="50" t="str">
        <f>IFERROR(VLOOKUP(J713,'Ciudad tablero'!B:C,2,0),0)</f>
        <v>25438000</v>
      </c>
      <c r="L713" s="50" t="str">
        <f>IFERROR(VLOOKUP(G713,'Ciudad tablero'!A:B,2,0),0)</f>
        <v>VILLANUEVA CASANARE</v>
      </c>
      <c r="M713" s="50">
        <f>IFERROR(VLOOKUP(L713,'Ciudad tablero'!B:C,2,0),0)</f>
        <v>85440000</v>
      </c>
      <c r="N713" s="47" t="str">
        <f t="shared" si="11"/>
        <v>MEDINA</v>
      </c>
    </row>
    <row r="714" spans="1:14" ht="12.75" hidden="1" customHeight="1">
      <c r="A714" s="47" t="s">
        <v>1189</v>
      </c>
      <c r="C714" s="60" t="s">
        <v>3243</v>
      </c>
      <c r="D714" s="47" t="s">
        <v>777</v>
      </c>
      <c r="E714" s="57" t="s">
        <v>1189</v>
      </c>
      <c r="F714" s="50" t="s">
        <v>145</v>
      </c>
      <c r="G714" s="50" t="s">
        <v>573</v>
      </c>
      <c r="I714" s="58" t="s">
        <v>3244</v>
      </c>
      <c r="J714" s="50" t="str">
        <f>IFERROR(VLOOKUP(F714,'Ciudad tablero'!$A$1:$C$1129,2,0),0)</f>
        <v>CUMARAL META</v>
      </c>
      <c r="K714" s="50">
        <f>IFERROR(VLOOKUP(J714,'Ciudad tablero'!B:C,2,0),0)</f>
        <v>50226000</v>
      </c>
      <c r="L714" s="50" t="str">
        <f>IFERROR(VLOOKUP(G714,'Ciudad tablero'!A:B,2,0),0)</f>
        <v>VILLAVICENCIO</v>
      </c>
      <c r="M714" s="50">
        <v>50001000</v>
      </c>
      <c r="N714" s="47" t="str">
        <f t="shared" si="11"/>
        <v>CUMARAL</v>
      </c>
    </row>
    <row r="715" spans="1:14" ht="12.75" hidden="1" customHeight="1">
      <c r="A715" s="47" t="s">
        <v>1188</v>
      </c>
      <c r="C715" s="60" t="s">
        <v>3245</v>
      </c>
      <c r="D715" s="47" t="s">
        <v>1582</v>
      </c>
      <c r="E715" s="57" t="s">
        <v>1188</v>
      </c>
      <c r="F715" s="50" t="s">
        <v>596</v>
      </c>
      <c r="G715" s="66" t="s">
        <v>79</v>
      </c>
      <c r="I715" s="58" t="s">
        <v>3246</v>
      </c>
      <c r="J715" s="50" t="str">
        <f>IFERROR(VLOOKUP(F715,'Ciudad tablero'!$A$1:$C$1129,2,0),0)</f>
        <v>SAN VICENTE DE CHUCURI SANTANDER</v>
      </c>
      <c r="K715" s="50" t="str">
        <f>IFERROR(VLOOKUP(J715,'Ciudad tablero'!B:C,2,0),0)</f>
        <v>68689000</v>
      </c>
      <c r="L715" s="50" t="str">
        <f>IFERROR(VLOOKUP(G715,'Ciudad tablero'!A:B,2,0),0)</f>
        <v>BUCARAMANGA</v>
      </c>
      <c r="M715" s="50">
        <f>IFERROR(VLOOKUP(L715,'Ciudad tablero'!B:C,2,0),0)</f>
        <v>68001000</v>
      </c>
      <c r="N715" s="47" t="str">
        <f t="shared" si="11"/>
        <v>SAN VICENTE DE CHUCURÍ</v>
      </c>
    </row>
    <row r="716" spans="1:14" ht="12.75" hidden="1" customHeight="1">
      <c r="A716" s="47" t="s">
        <v>1190</v>
      </c>
      <c r="C716" s="60" t="s">
        <v>3247</v>
      </c>
      <c r="D716" s="47" t="s">
        <v>777</v>
      </c>
      <c r="E716" s="57" t="s">
        <v>1190</v>
      </c>
      <c r="F716" s="66" t="s">
        <v>400</v>
      </c>
      <c r="G716" s="50" t="s">
        <v>572</v>
      </c>
      <c r="I716" s="58" t="s">
        <v>3248</v>
      </c>
      <c r="J716" s="50" t="str">
        <f>IFERROR(VLOOKUP(F716,'Ciudad tablero'!$A$1:$C$1129,2,0),0)</f>
        <v>PUERTO GAITAN META</v>
      </c>
      <c r="K716" s="50">
        <f>IFERROR(VLOOKUP(J716,'Ciudad tablero'!B:C,2,0),0)</f>
        <v>50568000</v>
      </c>
      <c r="L716" s="50" t="str">
        <f>IFERROR(VLOOKUP(G716,'Ciudad tablero'!A:B,2,0),0)</f>
        <v>VILLAVICENCIO META</v>
      </c>
      <c r="M716" s="50">
        <f>IFERROR(VLOOKUP(L716,'Ciudad tablero'!B:C,2,0),0)</f>
        <v>50001000</v>
      </c>
      <c r="N716" s="47" t="str">
        <f t="shared" si="11"/>
        <v>PUERTO GAITAN</v>
      </c>
    </row>
    <row r="717" spans="1:14" ht="12.75" hidden="1" customHeight="1">
      <c r="A717" s="47" t="s">
        <v>3249</v>
      </c>
      <c r="C717" s="60" t="s">
        <v>3250</v>
      </c>
      <c r="D717" s="47" t="s">
        <v>777</v>
      </c>
      <c r="E717" s="57" t="s">
        <v>798</v>
      </c>
      <c r="F717" s="66" t="s">
        <v>71</v>
      </c>
      <c r="G717" s="66" t="s">
        <v>71</v>
      </c>
      <c r="I717" s="58" t="s">
        <v>3251</v>
      </c>
      <c r="J717" s="50" t="str">
        <f>IFERROR(VLOOKUP(F717,'Ciudad tablero'!$A$1:$C$1129,2,0),0)</f>
        <v>BOGOTA BOGOTA D. C.</v>
      </c>
      <c r="K717" s="50">
        <f>IFERROR(VLOOKUP(J717,'Ciudad tablero'!B:C,2,0),0)</f>
        <v>11001000</v>
      </c>
      <c r="L717" s="50" t="str">
        <f>IFERROR(VLOOKUP(G717,'Ciudad tablero'!A:B,2,0),0)</f>
        <v>BOGOTA BOGOTA D. C.</v>
      </c>
      <c r="M717" s="50">
        <f>IFERROR(VLOOKUP(L717,'Ciudad tablero'!B:C,2,0),0)</f>
        <v>11001000</v>
      </c>
      <c r="N717" s="47" t="str">
        <f t="shared" si="11"/>
        <v>CLUB DEPORTIVO BOYACA</v>
      </c>
    </row>
    <row r="718" spans="1:14" ht="12.75" hidden="1" customHeight="1">
      <c r="A718" s="47" t="s">
        <v>3252</v>
      </c>
      <c r="C718" s="60" t="s">
        <v>3253</v>
      </c>
      <c r="D718" s="47" t="s">
        <v>1057</v>
      </c>
      <c r="E718" s="57" t="s">
        <v>107</v>
      </c>
      <c r="F718" s="66" t="s">
        <v>107</v>
      </c>
      <c r="G718" s="66" t="s">
        <v>107</v>
      </c>
      <c r="I718" s="58" t="s">
        <v>3254</v>
      </c>
      <c r="J718" s="50" t="str">
        <f>IFERROR(VLOOKUP(F718,'Ciudad tablero'!$A$1:$C$1129,2,0),0)</f>
        <v>CARTAGENA BOLIVAR</v>
      </c>
      <c r="K718" s="50">
        <f>IFERROR(VLOOKUP(J718,'Ciudad tablero'!B:C,2,0),0)</f>
        <v>13001000</v>
      </c>
      <c r="L718" s="50" t="str">
        <f>IFERROR(VLOOKUP(G718,'Ciudad tablero'!A:B,2,0),0)</f>
        <v>CARTAGENA BOLIVAR</v>
      </c>
      <c r="M718" s="50">
        <f>IFERROR(VLOOKUP(L718,'Ciudad tablero'!B:C,2,0),0)</f>
        <v>13001000</v>
      </c>
      <c r="N718" s="47" t="str">
        <f t="shared" si="11"/>
        <v>EMPRESA SANTAMARIA TRASTEOS SAS</v>
      </c>
    </row>
    <row r="719" spans="1:14" ht="12.75" hidden="1" customHeight="1">
      <c r="A719" s="47" t="s">
        <v>3255</v>
      </c>
      <c r="C719" s="60" t="s">
        <v>3256</v>
      </c>
      <c r="D719" s="47" t="s">
        <v>777</v>
      </c>
      <c r="E719" s="57" t="s">
        <v>798</v>
      </c>
      <c r="F719" s="66" t="s">
        <v>71</v>
      </c>
      <c r="G719" s="66" t="s">
        <v>71</v>
      </c>
      <c r="I719" s="58" t="s">
        <v>3257</v>
      </c>
      <c r="J719" s="50" t="str">
        <f>IFERROR(VLOOKUP(F719,'Ciudad tablero'!$A$1:$C$1129,2,0),0)</f>
        <v>BOGOTA BOGOTA D. C.</v>
      </c>
      <c r="K719" s="50">
        <f>IFERROR(VLOOKUP(J719,'Ciudad tablero'!B:C,2,0),0)</f>
        <v>11001000</v>
      </c>
      <c r="L719" s="50" t="str">
        <f>IFERROR(VLOOKUP(G719,'Ciudad tablero'!A:B,2,0),0)</f>
        <v>BOGOTA BOGOTA D. C.</v>
      </c>
      <c r="M719" s="50">
        <f>IFERROR(VLOOKUP(L719,'Ciudad tablero'!B:C,2,0),0)</f>
        <v>11001000</v>
      </c>
      <c r="N719" s="47" t="str">
        <f t="shared" si="11"/>
        <v>MUDANZA OSCAR ARIZA</v>
      </c>
    </row>
    <row r="720" spans="1:14" ht="12.75" hidden="1" customHeight="1">
      <c r="A720" s="47" t="s">
        <v>1506</v>
      </c>
      <c r="C720" s="60" t="s">
        <v>3258</v>
      </c>
      <c r="D720" s="47" t="s">
        <v>777</v>
      </c>
      <c r="E720" s="57" t="s">
        <v>798</v>
      </c>
      <c r="F720" s="66" t="s">
        <v>71</v>
      </c>
      <c r="G720" s="66" t="s">
        <v>71</v>
      </c>
      <c r="I720" s="58" t="s">
        <v>3259</v>
      </c>
      <c r="J720" s="50" t="str">
        <f>IFERROR(VLOOKUP(F720,'Ciudad tablero'!$A$1:$C$1129,2,0),0)</f>
        <v>BOGOTA BOGOTA D. C.</v>
      </c>
      <c r="K720" s="50">
        <f>IFERROR(VLOOKUP(J720,'Ciudad tablero'!B:C,2,0),0)</f>
        <v>11001000</v>
      </c>
      <c r="L720" s="50" t="str">
        <f>IFERROR(VLOOKUP(G720,'Ciudad tablero'!A:B,2,0),0)</f>
        <v>BOGOTA BOGOTA D. C.</v>
      </c>
      <c r="M720" s="50">
        <f>IFERROR(VLOOKUP(L720,'Ciudad tablero'!B:C,2,0),0)</f>
        <v>11001000</v>
      </c>
      <c r="N720" s="47" t="str">
        <f t="shared" si="11"/>
        <v>MAKRO CALLE 80</v>
      </c>
    </row>
    <row r="721" spans="1:14" ht="12.75" hidden="1" customHeight="1">
      <c r="A721" s="47" t="s">
        <v>1321</v>
      </c>
      <c r="C721" s="60" t="s">
        <v>3260</v>
      </c>
      <c r="D721" s="47" t="s">
        <v>777</v>
      </c>
      <c r="E721" s="57" t="s">
        <v>798</v>
      </c>
      <c r="F721" s="66" t="s">
        <v>71</v>
      </c>
      <c r="G721" s="66" t="s">
        <v>71</v>
      </c>
      <c r="I721" s="58" t="s">
        <v>3261</v>
      </c>
      <c r="J721" s="50" t="str">
        <f>IFERROR(VLOOKUP(F721,'Ciudad tablero'!$A$1:$C$1129,2,0),0)</f>
        <v>BOGOTA BOGOTA D. C.</v>
      </c>
      <c r="K721" s="50">
        <f>IFERROR(VLOOKUP(J721,'Ciudad tablero'!B:C,2,0),0)</f>
        <v>11001000</v>
      </c>
      <c r="L721" s="50" t="str">
        <f>IFERROR(VLOOKUP(G721,'Ciudad tablero'!A:B,2,0),0)</f>
        <v>BOGOTA BOGOTA D. C.</v>
      </c>
      <c r="M721" s="50">
        <f>IFERROR(VLOOKUP(L721,'Ciudad tablero'!B:C,2,0),0)</f>
        <v>11001000</v>
      </c>
      <c r="N721" s="47" t="str">
        <f t="shared" si="11"/>
        <v>BOGOTA LAS FERIAS</v>
      </c>
    </row>
    <row r="722" spans="1:14" ht="12.75" hidden="1" customHeight="1">
      <c r="A722" s="47" t="s">
        <v>1407</v>
      </c>
      <c r="C722" s="60" t="s">
        <v>3262</v>
      </c>
      <c r="D722" s="47" t="s">
        <v>724</v>
      </c>
      <c r="E722" s="66" t="s">
        <v>321</v>
      </c>
      <c r="F722" s="66" t="s">
        <v>321</v>
      </c>
      <c r="G722" s="66" t="s">
        <v>321</v>
      </c>
      <c r="I722" s="58" t="s">
        <v>3263</v>
      </c>
      <c r="J722" s="50" t="str">
        <f>IFERROR(VLOOKUP(F722,'Ciudad tablero'!$A$1:$C$1129,2,0),0)</f>
        <v>MEDELLIN ANTIOQUIA</v>
      </c>
      <c r="K722" s="50">
        <f>IFERROR(VLOOKUP(J722,'Ciudad tablero'!B:C,2,0),0)</f>
        <v>5001000</v>
      </c>
      <c r="L722" s="50" t="str">
        <f>IFERROR(VLOOKUP(G722,'Ciudad tablero'!A:B,2,0),0)</f>
        <v>MEDELLIN ANTIOQUIA</v>
      </c>
      <c r="M722" s="50">
        <f>IFERROR(VLOOKUP(L722,'Ciudad tablero'!B:C,2,0),0)</f>
        <v>5001000</v>
      </c>
      <c r="N722" s="47" t="str">
        <f t="shared" si="11"/>
        <v>PULPIFRUTI</v>
      </c>
    </row>
    <row r="723" spans="1:14" ht="12.75" hidden="1" customHeight="1">
      <c r="A723" s="47" t="s">
        <v>3264</v>
      </c>
      <c r="C723" s="60" t="s">
        <v>3265</v>
      </c>
      <c r="D723" s="47" t="s">
        <v>777</v>
      </c>
      <c r="E723" s="57" t="s">
        <v>798</v>
      </c>
      <c r="F723" s="66" t="s">
        <v>139</v>
      </c>
      <c r="G723" s="66" t="s">
        <v>71</v>
      </c>
      <c r="I723" s="58" t="s">
        <v>3266</v>
      </c>
      <c r="J723" s="50" t="str">
        <f>IFERROR(VLOOKUP(F723,'Ciudad tablero'!$A$1:$C$1129,2,0),0)</f>
        <v>COTA CUNDINAMARCA</v>
      </c>
      <c r="K723" s="50">
        <f>IFERROR(VLOOKUP(J723,'Ciudad tablero'!B:C,2,0),0)</f>
        <v>25214000</v>
      </c>
      <c r="L723" s="50" t="str">
        <f>IFERROR(VLOOKUP(G723,'Ciudad tablero'!A:B,2,0),0)</f>
        <v>BOGOTA BOGOTA D. C.</v>
      </c>
      <c r="M723" s="50">
        <f>IFERROR(VLOOKUP(L723,'Ciudad tablero'!B:C,2,0),0)</f>
        <v>11001000</v>
      </c>
      <c r="N723" s="47" t="str">
        <f t="shared" si="11"/>
        <v>DISTRIBUIDOR DE PRODUCTOS QUIMICOS SESAN</v>
      </c>
    </row>
    <row r="724" spans="1:14" ht="12.75" hidden="1" customHeight="1">
      <c r="A724" s="47" t="s">
        <v>1202</v>
      </c>
      <c r="C724" s="60" t="s">
        <v>3267</v>
      </c>
      <c r="D724" s="47" t="s">
        <v>1578</v>
      </c>
      <c r="E724" s="57" t="s">
        <v>371</v>
      </c>
      <c r="F724" s="66" t="s">
        <v>371</v>
      </c>
      <c r="G724" s="66" t="s">
        <v>371</v>
      </c>
      <c r="I724" s="58" t="s">
        <v>3268</v>
      </c>
      <c r="J724" s="50" t="str">
        <f>IFERROR(VLOOKUP(F724,'Ciudad tablero'!$A$1:$C$1129,2,0),0)</f>
        <v>PEREIRA RISARALDA</v>
      </c>
      <c r="K724" s="50">
        <f>IFERROR(VLOOKUP(J724,'Ciudad tablero'!B:C,2,0),0)</f>
        <v>66001000</v>
      </c>
      <c r="L724" s="50" t="str">
        <f>IFERROR(VLOOKUP(G724,'Ciudad tablero'!A:B,2,0),0)</f>
        <v>PEREIRA RISARALDA</v>
      </c>
      <c r="M724" s="50">
        <f>IFERROR(VLOOKUP(L724,'Ciudad tablero'!B:C,2,0),0)</f>
        <v>66001000</v>
      </c>
      <c r="N724" s="47" t="str">
        <f t="shared" si="11"/>
        <v>LICOEXPRESS PEREIRA</v>
      </c>
    </row>
    <row r="725" spans="1:14" ht="12.75" hidden="1" customHeight="1">
      <c r="A725" s="47" t="s">
        <v>1172</v>
      </c>
      <c r="C725" s="60" t="s">
        <v>3269</v>
      </c>
      <c r="D725" s="47" t="s">
        <v>1057</v>
      </c>
      <c r="E725" s="57" t="s">
        <v>63</v>
      </c>
      <c r="F725" s="66" t="s">
        <v>63</v>
      </c>
      <c r="G725" s="66" t="s">
        <v>63</v>
      </c>
      <c r="I725" s="58" t="s">
        <v>3270</v>
      </c>
      <c r="J725" s="50" t="str">
        <f>IFERROR(VLOOKUP(F725,'Ciudad tablero'!$A$1:$C$1129,2,0),0)</f>
        <v>BARRANQUILLA ATLANTICO</v>
      </c>
      <c r="K725" s="50">
        <f>IFERROR(VLOOKUP(J725,'Ciudad tablero'!B:C,2,0),0)</f>
        <v>8001000</v>
      </c>
      <c r="L725" s="50" t="str">
        <f>IFERROR(VLOOKUP(G725,'Ciudad tablero'!A:B,2,0),0)</f>
        <v>BARRANQUILLA ATLANTICO</v>
      </c>
      <c r="M725" s="50">
        <f>IFERROR(VLOOKUP(L725,'Ciudad tablero'!B:C,2,0),0)</f>
        <v>8001000</v>
      </c>
      <c r="N725" s="47" t="str">
        <f t="shared" si="11"/>
        <v>RENTA FRIO BARRANQUILLA</v>
      </c>
    </row>
    <row r="726" spans="1:14" ht="12.75" hidden="1" customHeight="1">
      <c r="A726" s="47" t="s">
        <v>1418</v>
      </c>
      <c r="C726" s="60" t="s">
        <v>3271</v>
      </c>
      <c r="D726" s="47" t="s">
        <v>777</v>
      </c>
      <c r="E726" s="57" t="s">
        <v>798</v>
      </c>
      <c r="F726" s="66" t="s">
        <v>71</v>
      </c>
      <c r="G726" s="66" t="s">
        <v>71</v>
      </c>
      <c r="I726" s="58" t="s">
        <v>3272</v>
      </c>
      <c r="J726" s="50" t="str">
        <f>IFERROR(VLOOKUP(F726,'Ciudad tablero'!$A$1:$C$1129,2,0),0)</f>
        <v>BOGOTA BOGOTA D. C.</v>
      </c>
      <c r="K726" s="50">
        <f>IFERROR(VLOOKUP(J726,'Ciudad tablero'!B:C,2,0),0)</f>
        <v>11001000</v>
      </c>
      <c r="L726" s="50" t="str">
        <f>IFERROR(VLOOKUP(G726,'Ciudad tablero'!A:B,2,0),0)</f>
        <v>BOGOTA BOGOTA D. C.</v>
      </c>
      <c r="M726" s="50">
        <f>IFERROR(VLOOKUP(L726,'Ciudad tablero'!B:C,2,0),0)</f>
        <v>11001000</v>
      </c>
      <c r="N726" s="47" t="str">
        <f t="shared" si="11"/>
        <v>DISTRIBUIDORA LOS PAISAS</v>
      </c>
    </row>
    <row r="727" spans="1:14" ht="12.75" hidden="1" customHeight="1">
      <c r="A727" s="47" t="s">
        <v>1384</v>
      </c>
      <c r="C727" s="60" t="s">
        <v>3273</v>
      </c>
      <c r="D727" s="47" t="s">
        <v>777</v>
      </c>
      <c r="E727" s="57" t="s">
        <v>798</v>
      </c>
      <c r="F727" s="66" t="s">
        <v>71</v>
      </c>
      <c r="G727" s="66" t="s">
        <v>71</v>
      </c>
      <c r="I727" s="58" t="s">
        <v>3274</v>
      </c>
      <c r="J727" s="50" t="str">
        <f>IFERROR(VLOOKUP(F727,'Ciudad tablero'!$A$1:$C$1129,2,0),0)</f>
        <v>BOGOTA BOGOTA D. C.</v>
      </c>
      <c r="K727" s="50">
        <f>IFERROR(VLOOKUP(J727,'Ciudad tablero'!B:C,2,0),0)</f>
        <v>11001000</v>
      </c>
      <c r="L727" s="50" t="str">
        <f>IFERROR(VLOOKUP(G727,'Ciudad tablero'!A:B,2,0),0)</f>
        <v>BOGOTA BOGOTA D. C.</v>
      </c>
      <c r="M727" s="50">
        <f>IFERROR(VLOOKUP(L727,'Ciudad tablero'!B:C,2,0),0)</f>
        <v>11001000</v>
      </c>
      <c r="N727" s="47" t="str">
        <f t="shared" si="11"/>
        <v>LA GRAN CENTRAL DE BEBIDAS</v>
      </c>
    </row>
    <row r="728" spans="1:14" ht="12.75" hidden="1" customHeight="1">
      <c r="A728" s="47" t="s">
        <v>1195</v>
      </c>
      <c r="C728" s="60" t="s">
        <v>3275</v>
      </c>
      <c r="D728" s="47" t="s">
        <v>724</v>
      </c>
      <c r="E728" s="66" t="s">
        <v>321</v>
      </c>
      <c r="F728" s="66" t="s">
        <v>69</v>
      </c>
      <c r="G728" s="66" t="s">
        <v>321</v>
      </c>
      <c r="I728" s="58" t="s">
        <v>3276</v>
      </c>
      <c r="J728" s="50" t="str">
        <f>IFERROR(VLOOKUP(F728,'Ciudad tablero'!$A$1:$C$1129,2,0),0)</f>
        <v>BELLO ANTIOQUIA</v>
      </c>
      <c r="K728" s="50">
        <f>IFERROR(VLOOKUP(J728,'Ciudad tablero'!B:C,2,0),0)</f>
        <v>5088000</v>
      </c>
      <c r="L728" s="50" t="str">
        <f>IFERROR(VLOOKUP(G728,'Ciudad tablero'!A:B,2,0),0)</f>
        <v>MEDELLIN ANTIOQUIA</v>
      </c>
      <c r="M728" s="50">
        <f>IFERROR(VLOOKUP(L728,'Ciudad tablero'!B:C,2,0),0)</f>
        <v>5001000</v>
      </c>
      <c r="N728" s="47" t="str">
        <f t="shared" si="11"/>
        <v>TALLER MANTENIMIENTO EDINSA BELLO</v>
      </c>
    </row>
    <row r="729" spans="1:14" ht="12.75" hidden="1" customHeight="1">
      <c r="A729" s="47" t="s">
        <v>1490</v>
      </c>
      <c r="C729" s="60" t="s">
        <v>3277</v>
      </c>
      <c r="D729" s="47" t="s">
        <v>777</v>
      </c>
      <c r="E729" s="57" t="s">
        <v>798</v>
      </c>
      <c r="F729" s="66" t="s">
        <v>116</v>
      </c>
      <c r="G729" s="66" t="s">
        <v>71</v>
      </c>
      <c r="I729" s="58" t="s">
        <v>3278</v>
      </c>
      <c r="J729" s="50" t="str">
        <f>IFERROR(VLOOKUP(F729,'Ciudad tablero'!$A$1:$C$1129,2,0),0)</f>
        <v>CHIA CUNDINAMARCA</v>
      </c>
      <c r="K729" s="50">
        <f>IFERROR(VLOOKUP(J729,'Ciudad tablero'!B:C,2,0),0)</f>
        <v>25175000</v>
      </c>
      <c r="L729" s="50" t="str">
        <f>IFERROR(VLOOKUP(G729,'Ciudad tablero'!A:B,2,0),0)</f>
        <v>BOGOTA BOGOTA D. C.</v>
      </c>
      <c r="M729" s="50">
        <f>IFERROR(VLOOKUP(L729,'Ciudad tablero'!B:C,2,0),0)</f>
        <v>11001000</v>
      </c>
      <c r="N729" s="47" t="str">
        <f t="shared" si="11"/>
        <v>LACTALIS COLOMBIA LTDA</v>
      </c>
    </row>
    <row r="730" spans="1:14" ht="12.75" hidden="1" customHeight="1">
      <c r="A730" s="47" t="s">
        <v>1196</v>
      </c>
      <c r="C730" s="60" t="s">
        <v>3279</v>
      </c>
      <c r="D730" s="47" t="s">
        <v>724</v>
      </c>
      <c r="E730" s="66" t="s">
        <v>321</v>
      </c>
      <c r="F730" s="66" t="s">
        <v>69</v>
      </c>
      <c r="G730" s="66" t="s">
        <v>321</v>
      </c>
      <c r="I730" s="58" t="s">
        <v>3280</v>
      </c>
      <c r="J730" s="50" t="str">
        <f>IFERROR(VLOOKUP(F730,'Ciudad tablero'!$A$1:$C$1129,2,0),0)</f>
        <v>BELLO ANTIOQUIA</v>
      </c>
      <c r="K730" s="50">
        <f>IFERROR(VLOOKUP(J730,'Ciudad tablero'!B:C,2,0),0)</f>
        <v>5088000</v>
      </c>
      <c r="L730" s="50" t="str">
        <f>IFERROR(VLOOKUP(G730,'Ciudad tablero'!A:B,2,0),0)</f>
        <v>MEDELLIN ANTIOQUIA</v>
      </c>
      <c r="M730" s="50">
        <f>IFERROR(VLOOKUP(L730,'Ciudad tablero'!B:C,2,0),0)</f>
        <v>5001000</v>
      </c>
      <c r="N730" s="47" t="str">
        <f t="shared" si="11"/>
        <v>PARQUEADERO LICO EXPRESS</v>
      </c>
    </row>
    <row r="731" spans="1:14" ht="12.75" hidden="1" customHeight="1">
      <c r="A731" s="47" t="s">
        <v>1503</v>
      </c>
      <c r="C731" s="60" t="s">
        <v>3281</v>
      </c>
      <c r="D731" s="47" t="s">
        <v>777</v>
      </c>
      <c r="E731" s="57" t="s">
        <v>798</v>
      </c>
      <c r="F731" s="66" t="s">
        <v>139</v>
      </c>
      <c r="G731" s="66" t="s">
        <v>71</v>
      </c>
      <c r="I731" s="58" t="s">
        <v>3282</v>
      </c>
      <c r="J731" s="50" t="str">
        <f>IFERROR(VLOOKUP(F731,'Ciudad tablero'!$A$1:$C$1129,2,0),0)</f>
        <v>COTA CUNDINAMARCA</v>
      </c>
      <c r="K731" s="50">
        <f>IFERROR(VLOOKUP(J731,'Ciudad tablero'!B:C,2,0),0)</f>
        <v>25214000</v>
      </c>
      <c r="L731" s="50" t="str">
        <f>IFERROR(VLOOKUP(G731,'Ciudad tablero'!A:B,2,0),0)</f>
        <v>BOGOTA BOGOTA D. C.</v>
      </c>
      <c r="M731" s="50">
        <f>IFERROR(VLOOKUP(L731,'Ciudad tablero'!B:C,2,0),0)</f>
        <v>11001000</v>
      </c>
      <c r="N731" s="47" t="str">
        <f t="shared" si="11"/>
        <v>COTA COUNTRY CLUB</v>
      </c>
    </row>
    <row r="732" spans="1:14" ht="12.75" hidden="1" customHeight="1">
      <c r="A732" s="75" t="s">
        <v>1409</v>
      </c>
      <c r="C732" s="60" t="s">
        <v>3283</v>
      </c>
      <c r="D732" s="47" t="s">
        <v>1057</v>
      </c>
      <c r="E732" s="57" t="s">
        <v>1597</v>
      </c>
      <c r="F732" s="66" t="s">
        <v>48</v>
      </c>
      <c r="G732" s="66" t="s">
        <v>555</v>
      </c>
      <c r="I732" s="58" t="s">
        <v>3284</v>
      </c>
      <c r="J732" s="50" t="str">
        <f>IFERROR(VLOOKUP(F732,'Ciudad tablero'!$A$1:$C$1129,2,0),0)</f>
        <v>ARJONA BOLIVAR</v>
      </c>
      <c r="K732" s="50">
        <f>IFERROR(VLOOKUP(J732,'Ciudad tablero'!B:C,2,0),0)</f>
        <v>13052000</v>
      </c>
      <c r="L732" s="50" t="str">
        <f>IFERROR(VLOOKUP(G732,'Ciudad tablero'!A:B,2,0),0)</f>
        <v>VALLEDUPAR</v>
      </c>
      <c r="M732" s="50">
        <f>IFERROR(VLOOKUP(L732,'Ciudad tablero'!B:C,2,0),0)</f>
        <v>20001000</v>
      </c>
      <c r="N732" s="47" t="str">
        <f t="shared" si="11"/>
        <v>ASOCIACION DE PRODUCTORES Y COMERCIALIZACIONES AGROPECUARIOS DE ASTREA</v>
      </c>
    </row>
    <row r="733" spans="1:14" ht="12.75" hidden="1" customHeight="1">
      <c r="A733" s="47" t="s">
        <v>1379</v>
      </c>
      <c r="C733" s="60" t="s">
        <v>3285</v>
      </c>
      <c r="D733" s="47" t="s">
        <v>724</v>
      </c>
      <c r="E733" s="66" t="s">
        <v>321</v>
      </c>
      <c r="F733" s="66" t="s">
        <v>321</v>
      </c>
      <c r="G733" s="66" t="s">
        <v>321</v>
      </c>
      <c r="I733" s="58" t="s">
        <v>3286</v>
      </c>
      <c r="J733" s="50" t="str">
        <f>IFERROR(VLOOKUP(F733,'Ciudad tablero'!$A$1:$C$1129,2,0),0)</f>
        <v>MEDELLIN ANTIOQUIA</v>
      </c>
      <c r="K733" s="50">
        <f>IFERROR(VLOOKUP(J733,'Ciudad tablero'!B:C,2,0),0)</f>
        <v>5001000</v>
      </c>
      <c r="L733" s="50" t="str">
        <f>IFERROR(VLOOKUP(G733,'Ciudad tablero'!A:B,2,0),0)</f>
        <v>MEDELLIN ANTIOQUIA</v>
      </c>
      <c r="M733" s="50">
        <f>IFERROR(VLOOKUP(L733,'Ciudad tablero'!B:C,2,0),0)</f>
        <v>5001000</v>
      </c>
      <c r="N733" s="47" t="str">
        <f t="shared" si="11"/>
        <v>GASES DE LA COSTA SUCURSAL MEDELLIN</v>
      </c>
    </row>
    <row r="734" spans="1:14" ht="12.75" hidden="1" customHeight="1">
      <c r="A734" s="47" t="s">
        <v>3287</v>
      </c>
      <c r="C734" s="60" t="s">
        <v>3288</v>
      </c>
      <c r="D734" s="47" t="s">
        <v>777</v>
      </c>
      <c r="E734" s="57" t="s">
        <v>340</v>
      </c>
      <c r="F734" s="66" t="s">
        <v>340</v>
      </c>
      <c r="G734" s="66" t="s">
        <v>340</v>
      </c>
      <c r="I734" s="58" t="s">
        <v>3289</v>
      </c>
      <c r="J734" s="50" t="str">
        <f>IFERROR(VLOOKUP(F734,'Ciudad tablero'!$A$1:$C$1129,2,0),0)</f>
        <v>NEIVA HUILA</v>
      </c>
      <c r="K734" s="50">
        <f>IFERROR(VLOOKUP(J734,'Ciudad tablero'!B:C,2,0),0)</f>
        <v>41001000</v>
      </c>
      <c r="L734" s="50" t="str">
        <f>IFERROR(VLOOKUP(G734,'Ciudad tablero'!A:B,2,0),0)</f>
        <v>NEIVA HUILA</v>
      </c>
      <c r="M734" s="50">
        <f>IFERROR(VLOOKUP(L734,'Ciudad tablero'!B:C,2,0),0)</f>
        <v>41001000</v>
      </c>
      <c r="N734" s="47" t="str">
        <f t="shared" si="11"/>
        <v>TRASTEOS SANTA MARIA NEIVA</v>
      </c>
    </row>
    <row r="735" spans="1:14" ht="12.75" hidden="1" customHeight="1">
      <c r="A735" s="47" t="s">
        <v>3290</v>
      </c>
      <c r="C735" s="60" t="s">
        <v>3291</v>
      </c>
      <c r="D735" s="47" t="s">
        <v>777</v>
      </c>
      <c r="E735" s="57" t="s">
        <v>155</v>
      </c>
      <c r="F735" s="66" t="s">
        <v>590</v>
      </c>
      <c r="G735" s="66" t="s">
        <v>155</v>
      </c>
      <c r="I735" s="58" t="s">
        <v>3292</v>
      </c>
      <c r="J735" s="50" t="str">
        <f>IFERROR(VLOOKUP(F735,'Ciudad tablero'!$A$1:$C$1129,2,0),0)</f>
        <v>SANTA ROSA DE VITERBO</v>
      </c>
      <c r="K735" s="50" t="str">
        <f>IFERROR(VLOOKUP(J735,'Ciudad tablero'!B:C,2,0),0)</f>
        <v>15693000</v>
      </c>
      <c r="L735" s="50" t="str">
        <f>IFERROR(VLOOKUP(G735,'Ciudad tablero'!A:B,2,0),0)</f>
        <v>DUITAMA BOYACA</v>
      </c>
      <c r="M735" s="50">
        <f>IFERROR(VLOOKUP(L735,'Ciudad tablero'!B:C,2,0),0)</f>
        <v>15238000</v>
      </c>
      <c r="N735" s="47" t="str">
        <f t="shared" si="11"/>
        <v>TRASTEOS SANTA MARIA SANTA ROSA VITERBO</v>
      </c>
    </row>
    <row r="736" spans="1:14" ht="12.75" hidden="1" customHeight="1">
      <c r="A736" s="47" t="s">
        <v>1200</v>
      </c>
      <c r="C736" s="60" t="s">
        <v>3293</v>
      </c>
      <c r="D736" s="47" t="s">
        <v>777</v>
      </c>
      <c r="E736" s="57" t="s">
        <v>798</v>
      </c>
      <c r="F736" s="66" t="s">
        <v>71</v>
      </c>
      <c r="G736" s="66" t="s">
        <v>71</v>
      </c>
      <c r="I736" s="58" t="s">
        <v>3294</v>
      </c>
      <c r="J736" s="50" t="str">
        <f>IFERROR(VLOOKUP(F736,'Ciudad tablero'!$A$1:$C$1129,2,0),0)</f>
        <v>BOGOTA BOGOTA D. C.</v>
      </c>
      <c r="K736" s="50">
        <f>IFERROR(VLOOKUP(J736,'Ciudad tablero'!B:C,2,0),0)</f>
        <v>11001000</v>
      </c>
      <c r="L736" s="50" t="str">
        <f>IFERROR(VLOOKUP(G736,'Ciudad tablero'!A:B,2,0),0)</f>
        <v>BOGOTA BOGOTA D. C.</v>
      </c>
      <c r="M736" s="50">
        <f>IFERROR(VLOOKUP(L736,'Ciudad tablero'!B:C,2,0),0)</f>
        <v>11001000</v>
      </c>
      <c r="N736" s="47" t="str">
        <f t="shared" ref="N736:N762" si="12">+A736</f>
        <v>OXXO FONTIBON</v>
      </c>
    </row>
    <row r="737" spans="1:14" ht="12.75" hidden="1" customHeight="1">
      <c r="A737" s="47" t="s">
        <v>1201</v>
      </c>
      <c r="C737" s="60" t="s">
        <v>3295</v>
      </c>
      <c r="D737" s="47" t="s">
        <v>3296</v>
      </c>
      <c r="E737" s="57" t="s">
        <v>885</v>
      </c>
      <c r="F737" s="66" t="s">
        <v>78</v>
      </c>
      <c r="G737" s="66" t="s">
        <v>78</v>
      </c>
      <c r="I737" s="58" t="s">
        <v>3297</v>
      </c>
      <c r="J737" s="50" t="str">
        <f>IFERROR(VLOOKUP(F737,'Ciudad tablero'!$A$1:$C$1129,2,0),0)</f>
        <v>BUCARAMANGA SANTANDER</v>
      </c>
      <c r="K737" s="50">
        <f>IFERROR(VLOOKUP(J737,'Ciudad tablero'!B:C,2,0),0)</f>
        <v>68001000</v>
      </c>
      <c r="L737" s="50" t="str">
        <f>IFERROR(VLOOKUP(G737,'Ciudad tablero'!A:B,2,0),0)</f>
        <v>BUCARAMANGA SANTANDER</v>
      </c>
      <c r="M737" s="50">
        <f>IFERROR(VLOOKUP(L737,'Ciudad tablero'!B:C,2,0),0)</f>
        <v>68001000</v>
      </c>
      <c r="N737" s="47" t="str">
        <f t="shared" si="12"/>
        <v>OXXO SANTANDER</v>
      </c>
    </row>
    <row r="738" spans="1:14" ht="12.75" hidden="1" customHeight="1">
      <c r="A738" s="47" t="s">
        <v>1488</v>
      </c>
      <c r="C738" s="60" t="s">
        <v>3298</v>
      </c>
      <c r="D738" s="47" t="s">
        <v>724</v>
      </c>
      <c r="E738" s="66" t="s">
        <v>321</v>
      </c>
      <c r="F738" s="66" t="s">
        <v>256</v>
      </c>
      <c r="G738" s="66" t="s">
        <v>321</v>
      </c>
      <c r="I738" s="58" t="s">
        <v>3299</v>
      </c>
      <c r="J738" s="50" t="str">
        <f>IFERROR(VLOOKUP(F738,'Ciudad tablero'!$A$1:$C$1129,2,0),0)</f>
        <v>ITAGUI ANTIOQUIA</v>
      </c>
      <c r="K738" s="50">
        <f>IFERROR(VLOOKUP(J738,'Ciudad tablero'!B:C,2,0),0)</f>
        <v>5360000</v>
      </c>
      <c r="L738" s="50" t="str">
        <f>IFERROR(VLOOKUP(G738,'Ciudad tablero'!A:B,2,0),0)</f>
        <v>MEDELLIN ANTIOQUIA</v>
      </c>
      <c r="M738" s="50">
        <f>IFERROR(VLOOKUP(L738,'Ciudad tablero'!B:C,2,0),0)</f>
        <v>5001000</v>
      </c>
      <c r="N738" s="47" t="str">
        <f t="shared" si="12"/>
        <v>SOMOS PET ITAGUI</v>
      </c>
    </row>
    <row r="739" spans="1:14" ht="12.75" hidden="1" customHeight="1">
      <c r="A739" s="47" t="s">
        <v>1395</v>
      </c>
      <c r="C739" s="60" t="s">
        <v>3300</v>
      </c>
      <c r="D739" s="47" t="s">
        <v>777</v>
      </c>
      <c r="E739" s="57" t="s">
        <v>798</v>
      </c>
      <c r="F739" s="66" t="s">
        <v>71</v>
      </c>
      <c r="G739" s="66" t="s">
        <v>71</v>
      </c>
      <c r="I739" s="58" t="s">
        <v>3301</v>
      </c>
      <c r="J739" s="50" t="str">
        <f>IFERROR(VLOOKUP(F739,'Ciudad tablero'!$A$1:$C$1129,2,0),0)</f>
        <v>BOGOTA BOGOTA D. C.</v>
      </c>
      <c r="K739" s="50">
        <f>IFERROR(VLOOKUP(J739,'Ciudad tablero'!B:C,2,0),0)</f>
        <v>11001000</v>
      </c>
      <c r="L739" s="50" t="str">
        <f>IFERROR(VLOOKUP(G739,'Ciudad tablero'!A:B,2,0),0)</f>
        <v>BOGOTA BOGOTA D. C.</v>
      </c>
      <c r="M739" s="50">
        <f>IFERROR(VLOOKUP(L739,'Ciudad tablero'!B:C,2,0),0)</f>
        <v>11001000</v>
      </c>
      <c r="N739" s="47" t="str">
        <f t="shared" si="12"/>
        <v>SURTITIENDAS DE LA 11 SAS</v>
      </c>
    </row>
    <row r="740" spans="1:14" ht="12.75" hidden="1" customHeight="1">
      <c r="A740" s="47" t="s">
        <v>1387</v>
      </c>
      <c r="C740" s="60" t="s">
        <v>3302</v>
      </c>
      <c r="D740" s="47" t="s">
        <v>777</v>
      </c>
      <c r="E740" s="57" t="s">
        <v>798</v>
      </c>
      <c r="F740" s="66" t="s">
        <v>71</v>
      </c>
      <c r="G740" s="66" t="s">
        <v>71</v>
      </c>
      <c r="I740" s="58" t="s">
        <v>3303</v>
      </c>
      <c r="J740" s="50" t="str">
        <f>IFERROR(VLOOKUP(F740,'Ciudad tablero'!$A$1:$C$1129,2,0),0)</f>
        <v>BOGOTA BOGOTA D. C.</v>
      </c>
      <c r="K740" s="50">
        <f>IFERROR(VLOOKUP(J740,'Ciudad tablero'!B:C,2,0),0)</f>
        <v>11001000</v>
      </c>
      <c r="L740" s="50" t="str">
        <f>IFERROR(VLOOKUP(G740,'Ciudad tablero'!A:B,2,0),0)</f>
        <v>BOGOTA BOGOTA D. C.</v>
      </c>
      <c r="M740" s="50">
        <f>IFERROR(VLOOKUP(L740,'Ciudad tablero'!B:C,2,0),0)</f>
        <v>11001000</v>
      </c>
      <c r="N740" s="47" t="str">
        <f t="shared" si="12"/>
        <v>MERCADOS BM SAS</v>
      </c>
    </row>
    <row r="741" spans="1:14" ht="12.75" hidden="1" customHeight="1">
      <c r="A741" s="47" t="s">
        <v>1236</v>
      </c>
      <c r="C741" s="60" t="s">
        <v>3304</v>
      </c>
      <c r="D741" s="47" t="s">
        <v>1057</v>
      </c>
      <c r="E741" s="57" t="s">
        <v>494</v>
      </c>
      <c r="F741" s="66" t="s">
        <v>456</v>
      </c>
      <c r="G741" s="66" t="s">
        <v>333</v>
      </c>
      <c r="I741" s="58" t="s">
        <v>3305</v>
      </c>
      <c r="J741" s="50" t="str">
        <f>IFERROR(VLOOKUP(F741,'Ciudad tablero'!$A$1:$C$1129,2,0),0)</f>
        <v>SAN MARCOS SUCRE</v>
      </c>
      <c r="K741" s="50">
        <f>IFERROR(VLOOKUP(J741,'Ciudad tablero'!B:C,2,0),0)</f>
        <v>70708000</v>
      </c>
      <c r="L741" s="50" t="str">
        <f>IFERROR(VLOOKUP(G741,'Ciudad tablero'!A:B,2,0),0)</f>
        <v>MONTERIA CORDOBA</v>
      </c>
      <c r="M741" s="50">
        <f>IFERROR(VLOOKUP(L741,'Ciudad tablero'!B:C,2,0),0)</f>
        <v>23001000</v>
      </c>
      <c r="N741" s="47" t="str">
        <f t="shared" si="12"/>
        <v>FINCA LAS TANGAS - SUCRE</v>
      </c>
    </row>
    <row r="742" spans="1:14" ht="12.75" hidden="1" customHeight="1">
      <c r="A742" s="47" t="s">
        <v>3306</v>
      </c>
      <c r="C742" s="60" t="s">
        <v>3307</v>
      </c>
      <c r="D742" s="47" t="s">
        <v>1057</v>
      </c>
      <c r="E742" s="57" t="s">
        <v>384</v>
      </c>
      <c r="F742" s="66" t="s">
        <v>384</v>
      </c>
      <c r="G742" s="66" t="s">
        <v>313</v>
      </c>
      <c r="I742" s="58" t="s">
        <v>3308</v>
      </c>
      <c r="J742" s="50" t="str">
        <f>IFERROR(VLOOKUP(F742,'Ciudad tablero'!$A$1:$C$1129,2,0),0)</f>
        <v>PONEDERA ATLANTICO</v>
      </c>
      <c r="K742" s="50">
        <f>IFERROR(VLOOKUP(J742,'Ciudad tablero'!B:C,2,0),0)</f>
        <v>8560000</v>
      </c>
      <c r="L742" s="50" t="str">
        <f>IFERROR(VLOOKUP(G742,'Ciudad tablero'!A:B,2,0),0)</f>
        <v>MALAMBO ATLANTICO</v>
      </c>
      <c r="M742" s="50">
        <f>IFERROR(VLOOKUP(L742,'Ciudad tablero'!B:C,2,0),0)</f>
        <v>8433000</v>
      </c>
      <c r="N742" s="47" t="str">
        <f t="shared" si="12"/>
        <v>FINCA LOS SOCIOS -CUMACO</v>
      </c>
    </row>
    <row r="743" spans="1:14" ht="12.75" hidden="1" customHeight="1">
      <c r="A743" s="47" t="s">
        <v>1228</v>
      </c>
      <c r="C743" s="60" t="s">
        <v>3309</v>
      </c>
      <c r="D743" s="47" t="s">
        <v>777</v>
      </c>
      <c r="E743" s="57" t="s">
        <v>798</v>
      </c>
      <c r="F743" s="66" t="s">
        <v>71</v>
      </c>
      <c r="G743" s="66" t="s">
        <v>71</v>
      </c>
      <c r="I743" s="58" t="s">
        <v>3310</v>
      </c>
      <c r="J743" s="50" t="str">
        <f>IFERROR(VLOOKUP(F743,'Ciudad tablero'!$A$1:$C$1129,2,0),0)</f>
        <v>BOGOTA BOGOTA D. C.</v>
      </c>
      <c r="K743" s="50">
        <f>IFERROR(VLOOKUP(J743,'Ciudad tablero'!B:C,2,0),0)</f>
        <v>11001000</v>
      </c>
      <c r="L743" s="50" t="str">
        <f>IFERROR(VLOOKUP(G743,'Ciudad tablero'!A:B,2,0),0)</f>
        <v>BOGOTA BOGOTA D. C.</v>
      </c>
      <c r="M743" s="50">
        <f>IFERROR(VLOOKUP(L743,'Ciudad tablero'!B:C,2,0),0)</f>
        <v>11001000</v>
      </c>
      <c r="N743" s="47" t="str">
        <f t="shared" si="12"/>
        <v>ASOCIACIÓN LA SANTA ALIANZA</v>
      </c>
    </row>
    <row r="744" spans="1:14" ht="12.75" hidden="1" customHeight="1">
      <c r="A744" s="47" t="s">
        <v>1219</v>
      </c>
      <c r="C744" s="60" t="s">
        <v>3311</v>
      </c>
      <c r="D744" s="47" t="s">
        <v>1057</v>
      </c>
      <c r="E744" s="57" t="s">
        <v>107</v>
      </c>
      <c r="F744" s="66" t="s">
        <v>107</v>
      </c>
      <c r="G744" s="66" t="s">
        <v>107</v>
      </c>
      <c r="I744" s="58" t="s">
        <v>3312</v>
      </c>
      <c r="J744" s="50" t="str">
        <f>IFERROR(VLOOKUP(F744,'Ciudad tablero'!$A$1:$C$1129,2,0),0)</f>
        <v>CARTAGENA BOLIVAR</v>
      </c>
      <c r="K744" s="50">
        <f>IFERROR(VLOOKUP(J744,'Ciudad tablero'!B:C,2,0),0)</f>
        <v>13001000</v>
      </c>
      <c r="L744" s="50" t="str">
        <f>IFERROR(VLOOKUP(G744,'Ciudad tablero'!A:B,2,0),0)</f>
        <v>CARTAGENA BOLIVAR</v>
      </c>
      <c r="M744" s="50">
        <f>IFERROR(VLOOKUP(L744,'Ciudad tablero'!B:C,2,0),0)</f>
        <v>13001000</v>
      </c>
      <c r="N744" s="47" t="str">
        <f t="shared" si="12"/>
        <v>BODEGA GLOBAL GARLIC  - CARTAGENA</v>
      </c>
    </row>
    <row r="745" spans="1:14" ht="12.75" hidden="1" customHeight="1">
      <c r="A745" s="47" t="s">
        <v>1220</v>
      </c>
      <c r="C745" s="60" t="s">
        <v>3313</v>
      </c>
      <c r="D745" s="47" t="s">
        <v>777</v>
      </c>
      <c r="E745" s="57" t="s">
        <v>340</v>
      </c>
      <c r="F745" s="66" t="s">
        <v>100</v>
      </c>
      <c r="G745" s="66" t="s">
        <v>340</v>
      </c>
      <c r="I745" s="58" t="s">
        <v>3314</v>
      </c>
      <c r="J745" s="50" t="str">
        <f>IFERROR(VLOOKUP(F745,'Ciudad tablero'!$A$1:$C$1129,2,0),0)</f>
        <v>CAMPOALEGRE HUILA</v>
      </c>
      <c r="K745" s="50">
        <f>IFERROR(VLOOKUP(J745,'Ciudad tablero'!B:C,2,0),0)</f>
        <v>41132000</v>
      </c>
      <c r="L745" s="50" t="str">
        <f>IFERROR(VLOOKUP(G745,'Ciudad tablero'!A:B,2,0),0)</f>
        <v>NEIVA HUILA</v>
      </c>
      <c r="M745" s="50">
        <f>IFERROR(VLOOKUP(L745,'Ciudad tablero'!B:C,2,0),0)</f>
        <v>41001000</v>
      </c>
      <c r="N745" s="47" t="str">
        <f t="shared" si="12"/>
        <v>SENA HUILA</v>
      </c>
    </row>
    <row r="746" spans="1:14" ht="12.75" hidden="1" customHeight="1">
      <c r="A746" s="47" t="s">
        <v>1554</v>
      </c>
      <c r="C746" s="60" t="s">
        <v>3315</v>
      </c>
      <c r="D746" s="47" t="s">
        <v>777</v>
      </c>
      <c r="E746" s="57" t="s">
        <v>798</v>
      </c>
      <c r="F746" s="66" t="s">
        <v>71</v>
      </c>
      <c r="G746" s="66" t="s">
        <v>71</v>
      </c>
      <c r="I746" s="58" t="s">
        <v>3316</v>
      </c>
      <c r="J746" s="50" t="str">
        <f>IFERROR(VLOOKUP(F746,'Ciudad tablero'!$A$1:$C$1129,2,0),0)</f>
        <v>BOGOTA BOGOTA D. C.</v>
      </c>
      <c r="K746" s="50">
        <f>IFERROR(VLOOKUP(J746,'Ciudad tablero'!B:C,2,0),0)</f>
        <v>11001000</v>
      </c>
      <c r="L746" s="50" t="str">
        <f>IFERROR(VLOOKUP(G746,'Ciudad tablero'!A:B,2,0),0)</f>
        <v>BOGOTA BOGOTA D. C.</v>
      </c>
      <c r="M746" s="50">
        <f>IFERROR(VLOOKUP(L746,'Ciudad tablero'!B:C,2,0),0)</f>
        <v>11001000</v>
      </c>
      <c r="N746" s="47" t="str">
        <f t="shared" si="12"/>
        <v>MAQUILA QUIBI</v>
      </c>
    </row>
    <row r="747" spans="1:14" ht="12.75" hidden="1" customHeight="1">
      <c r="A747" s="47" t="s">
        <v>3317</v>
      </c>
      <c r="C747" s="60" t="s">
        <v>3318</v>
      </c>
      <c r="D747" s="47" t="s">
        <v>777</v>
      </c>
      <c r="E747" s="57" t="s">
        <v>798</v>
      </c>
      <c r="F747" s="66" t="s">
        <v>71</v>
      </c>
      <c r="G747" s="66" t="s">
        <v>71</v>
      </c>
      <c r="I747" s="58" t="s">
        <v>3319</v>
      </c>
      <c r="J747" s="50" t="str">
        <f>IFERROR(VLOOKUP(F747,'Ciudad tablero'!$A$1:$C$1129,2,0),0)</f>
        <v>BOGOTA BOGOTA D. C.</v>
      </c>
      <c r="K747" s="50">
        <f>IFERROR(VLOOKUP(J747,'Ciudad tablero'!B:C,2,0),0)</f>
        <v>11001000</v>
      </c>
      <c r="L747" s="50" t="str">
        <f>IFERROR(VLOOKUP(G747,'Ciudad tablero'!A:B,2,0),0)</f>
        <v>BOGOTA BOGOTA D. C.</v>
      </c>
      <c r="M747" s="50">
        <f>IFERROR(VLOOKUP(L747,'Ciudad tablero'!B:C,2,0),0)</f>
        <v>11001000</v>
      </c>
      <c r="N747" s="47" t="str">
        <f t="shared" si="12"/>
        <v>COPETRAN PUENTE ARANDA</v>
      </c>
    </row>
    <row r="748" spans="1:14" ht="12.75" hidden="1" customHeight="1">
      <c r="A748" s="47" t="s">
        <v>1298</v>
      </c>
      <c r="C748" s="60" t="s">
        <v>3320</v>
      </c>
      <c r="D748" s="47" t="s">
        <v>777</v>
      </c>
      <c r="E748" s="57" t="s">
        <v>798</v>
      </c>
      <c r="F748" s="66" t="s">
        <v>71</v>
      </c>
      <c r="G748" s="66" t="s">
        <v>71</v>
      </c>
      <c r="I748" s="58" t="s">
        <v>3321</v>
      </c>
      <c r="J748" s="50" t="str">
        <f>IFERROR(VLOOKUP(F748,'Ciudad tablero'!$A$1:$C$1129,2,0),0)</f>
        <v>BOGOTA BOGOTA D. C.</v>
      </c>
      <c r="K748" s="50">
        <f>IFERROR(VLOOKUP(J748,'Ciudad tablero'!B:C,2,0),0)</f>
        <v>11001000</v>
      </c>
      <c r="L748" s="50" t="str">
        <f>IFERROR(VLOOKUP(G748,'Ciudad tablero'!A:B,2,0),0)</f>
        <v>BOGOTA BOGOTA D. C.</v>
      </c>
      <c r="M748" s="50">
        <f>IFERROR(VLOOKUP(L748,'Ciudad tablero'!B:C,2,0),0)</f>
        <v>11001000</v>
      </c>
      <c r="N748" s="47" t="str">
        <f t="shared" si="12"/>
        <v>DISTRIBUCIONES VALERY</v>
      </c>
    </row>
    <row r="749" spans="1:14" ht="12.75" hidden="1" customHeight="1">
      <c r="A749" s="47" t="s">
        <v>3322</v>
      </c>
      <c r="C749" s="60" t="s">
        <v>3323</v>
      </c>
      <c r="D749" s="47" t="s">
        <v>777</v>
      </c>
      <c r="E749" s="57" t="s">
        <v>798</v>
      </c>
      <c r="F749" s="66" t="s">
        <v>71</v>
      </c>
      <c r="G749" s="66" t="s">
        <v>71</v>
      </c>
      <c r="I749" s="58" t="s">
        <v>3322</v>
      </c>
      <c r="J749" s="50" t="str">
        <f>IFERROR(VLOOKUP(F749,'Ciudad tablero'!$A$1:$C$1129,2,0),0)</f>
        <v>BOGOTA BOGOTA D. C.</v>
      </c>
      <c r="K749" s="50">
        <f>IFERROR(VLOOKUP(J749,'Ciudad tablero'!B:C,2,0),0)</f>
        <v>11001000</v>
      </c>
      <c r="L749" s="50" t="str">
        <f>IFERROR(VLOOKUP(G749,'Ciudad tablero'!A:B,2,0),0)</f>
        <v>BOGOTA BOGOTA D. C.</v>
      </c>
      <c r="M749" s="50">
        <f>IFERROR(VLOOKUP(L749,'Ciudad tablero'!B:C,2,0),0)</f>
        <v>11001000</v>
      </c>
      <c r="N749" s="47" t="str">
        <f t="shared" si="12"/>
        <v>BEERS</v>
      </c>
    </row>
    <row r="750" spans="1:14" ht="12.75" hidden="1" customHeight="1">
      <c r="A750" s="47" t="s">
        <v>1324</v>
      </c>
      <c r="C750" s="60" t="s">
        <v>3324</v>
      </c>
      <c r="D750" s="47" t="s">
        <v>777</v>
      </c>
      <c r="E750" s="57" t="s">
        <v>798</v>
      </c>
      <c r="F750" s="66" t="s">
        <v>528</v>
      </c>
      <c r="G750" s="66" t="s">
        <v>71</v>
      </c>
      <c r="I750" s="58" t="s">
        <v>3325</v>
      </c>
      <c r="J750" s="50" t="str">
        <f>IFERROR(VLOOKUP(F750,'Ciudad tablero'!$A$1:$C$1129,2,0),0)</f>
        <v>TOCANCIPA CUNDINAMARCA</v>
      </c>
      <c r="K750" s="50">
        <f>IFERROR(VLOOKUP(J750,'Ciudad tablero'!B:C,2,0),0)</f>
        <v>25817000</v>
      </c>
      <c r="L750" s="50" t="str">
        <f>IFERROR(VLOOKUP(G750,'Ciudad tablero'!A:B,2,0),0)</f>
        <v>BOGOTA BOGOTA D. C.</v>
      </c>
      <c r="M750" s="50">
        <f>IFERROR(VLOOKUP(L750,'Ciudad tablero'!B:C,2,0),0)</f>
        <v>11001000</v>
      </c>
      <c r="N750" s="47" t="str">
        <f t="shared" si="12"/>
        <v>SMI COLOMBIA TOCANCIPA</v>
      </c>
    </row>
    <row r="751" spans="1:14" ht="12.75" hidden="1" customHeight="1">
      <c r="A751" s="47" t="s">
        <v>1363</v>
      </c>
      <c r="C751" s="60" t="s">
        <v>3326</v>
      </c>
      <c r="D751" s="47" t="s">
        <v>777</v>
      </c>
      <c r="E751" s="57" t="s">
        <v>798</v>
      </c>
      <c r="F751" s="66" t="s">
        <v>139</v>
      </c>
      <c r="G751" s="66" t="s">
        <v>71</v>
      </c>
      <c r="I751" s="58" t="s">
        <v>3327</v>
      </c>
      <c r="J751" s="50" t="str">
        <f>IFERROR(VLOOKUP(F751,'Ciudad tablero'!$A$1:$C$1129,2,0),0)</f>
        <v>COTA CUNDINAMARCA</v>
      </c>
      <c r="K751" s="50">
        <f>IFERROR(VLOOKUP(J751,'Ciudad tablero'!B:C,2,0),0)</f>
        <v>25214000</v>
      </c>
      <c r="L751" s="50" t="str">
        <f>IFERROR(VLOOKUP(G751,'Ciudad tablero'!A:B,2,0),0)</f>
        <v>BOGOTA BOGOTA D. C.</v>
      </c>
      <c r="M751" s="50">
        <f>IFERROR(VLOOKUP(L751,'Ciudad tablero'!B:C,2,0),0)</f>
        <v>11001000</v>
      </c>
      <c r="N751" s="47" t="str">
        <f t="shared" si="12"/>
        <v>TRASNPORTUARIA CENTRAL PARK 80</v>
      </c>
    </row>
    <row r="752" spans="1:14" ht="12.75" hidden="1" customHeight="1">
      <c r="A752" s="47" t="s">
        <v>1206</v>
      </c>
      <c r="C752" s="60" t="s">
        <v>3328</v>
      </c>
      <c r="D752" s="47" t="s">
        <v>777</v>
      </c>
      <c r="E752" s="57" t="s">
        <v>798</v>
      </c>
      <c r="F752" s="66" t="s">
        <v>59</v>
      </c>
      <c r="G752" s="66" t="s">
        <v>155</v>
      </c>
      <c r="I752" s="58" t="s">
        <v>3329</v>
      </c>
      <c r="J752" s="50" t="str">
        <f>IFERROR(VLOOKUP(F752,'Ciudad tablero'!$A$1:$C$1129,2,0),0)</f>
        <v>BARBOSA SANTANDER</v>
      </c>
      <c r="K752" s="50">
        <f>IFERROR(VLOOKUP(J752,'Ciudad tablero'!B:C,2,0),0)</f>
        <v>68077000</v>
      </c>
      <c r="L752" s="50" t="str">
        <f>IFERROR(VLOOKUP(G752,'Ciudad tablero'!A:B,2,0),0)</f>
        <v>DUITAMA BOYACA</v>
      </c>
      <c r="M752" s="50">
        <f>IFERROR(VLOOKUP(L752,'Ciudad tablero'!B:C,2,0),0)</f>
        <v>15238000</v>
      </c>
      <c r="N752" s="47" t="str">
        <f t="shared" si="12"/>
        <v>COMESTIBLES SAN MARTIN S.A.S.</v>
      </c>
    </row>
    <row r="753" spans="1:14" ht="12.75" hidden="1" customHeight="1">
      <c r="A753" s="47" t="s">
        <v>3330</v>
      </c>
      <c r="C753" s="60" t="s">
        <v>3331</v>
      </c>
      <c r="D753" s="47" t="s">
        <v>1578</v>
      </c>
      <c r="E753" s="57" t="s">
        <v>371</v>
      </c>
      <c r="F753" s="66" t="s">
        <v>371</v>
      </c>
      <c r="G753" s="66" t="s">
        <v>371</v>
      </c>
      <c r="I753" s="58" t="s">
        <v>3332</v>
      </c>
      <c r="J753" s="50" t="str">
        <f>IFERROR(VLOOKUP(F753,'Ciudad tablero'!$A$1:$C$1129,2,0),0)</f>
        <v>PEREIRA RISARALDA</v>
      </c>
      <c r="K753" s="50">
        <f>IFERROR(VLOOKUP(J753,'Ciudad tablero'!B:C,2,0),0)</f>
        <v>66001000</v>
      </c>
      <c r="L753" s="50" t="str">
        <f>IFERROR(VLOOKUP(G753,'Ciudad tablero'!A:B,2,0),0)</f>
        <v>PEREIRA RISARALDA</v>
      </c>
      <c r="M753" s="50">
        <f>IFERROR(VLOOKUP(L753,'Ciudad tablero'!B:C,2,0),0)</f>
        <v>66001000</v>
      </c>
      <c r="N753" s="47" t="str">
        <f t="shared" si="12"/>
        <v>JHONS BAKERY PAN Y MAS</v>
      </c>
    </row>
    <row r="754" spans="1:14" ht="12.75" hidden="1" customHeight="1">
      <c r="A754" s="47" t="s">
        <v>1325</v>
      </c>
      <c r="C754" s="60" t="s">
        <v>3333</v>
      </c>
      <c r="D754" s="47" t="s">
        <v>1057</v>
      </c>
      <c r="E754" s="57" t="s">
        <v>107</v>
      </c>
      <c r="F754" s="66" t="s">
        <v>107</v>
      </c>
      <c r="G754" s="66" t="s">
        <v>107</v>
      </c>
      <c r="I754" s="58" t="s">
        <v>3334</v>
      </c>
      <c r="J754" s="50" t="str">
        <f>IFERROR(VLOOKUP(F754,'Ciudad tablero'!$A$1:$C$1129,2,0),0)</f>
        <v>CARTAGENA BOLIVAR</v>
      </c>
      <c r="K754" s="50">
        <f>IFERROR(VLOOKUP(J754,'Ciudad tablero'!B:C,2,0),0)</f>
        <v>13001000</v>
      </c>
      <c r="L754" s="50" t="str">
        <f>IFERROR(VLOOKUP(G754,'Ciudad tablero'!A:B,2,0),0)</f>
        <v>CARTAGENA BOLIVAR</v>
      </c>
      <c r="M754" s="50">
        <f>IFERROR(VLOOKUP(L754,'Ciudad tablero'!B:C,2,0),0)</f>
        <v>13001000</v>
      </c>
      <c r="N754" s="47" t="str">
        <f t="shared" si="12"/>
        <v>BODEGA MOTOTRANSPORTAR S.A.S.</v>
      </c>
    </row>
    <row r="755" spans="1:14" ht="12.75" hidden="1" customHeight="1">
      <c r="A755" s="47" t="s">
        <v>1385</v>
      </c>
      <c r="C755" s="60" t="s">
        <v>3335</v>
      </c>
      <c r="D755" s="47" t="s">
        <v>777</v>
      </c>
      <c r="E755" s="57" t="s">
        <v>798</v>
      </c>
      <c r="F755" s="66" t="s">
        <v>71</v>
      </c>
      <c r="G755" s="66" t="s">
        <v>71</v>
      </c>
      <c r="I755" s="58" t="s">
        <v>3336</v>
      </c>
      <c r="J755" s="50" t="str">
        <f>IFERROR(VLOOKUP(F755,'Ciudad tablero'!$A$1:$C$1129,2,0),0)</f>
        <v>BOGOTA BOGOTA D. C.</v>
      </c>
      <c r="K755" s="50">
        <f>IFERROR(VLOOKUP(J755,'Ciudad tablero'!B:C,2,0),0)</f>
        <v>11001000</v>
      </c>
      <c r="L755" s="50" t="str">
        <f>IFERROR(VLOOKUP(G755,'Ciudad tablero'!A:B,2,0),0)</f>
        <v>BOGOTA BOGOTA D. C.</v>
      </c>
      <c r="M755" s="50">
        <f>IFERROR(VLOOKUP(L755,'Ciudad tablero'!B:C,2,0),0)</f>
        <v>11001000</v>
      </c>
      <c r="N755" s="47" t="str">
        <f t="shared" si="12"/>
        <v>DISTRI 18 LICORES SAS</v>
      </c>
    </row>
    <row r="756" spans="1:14" ht="12.75" hidden="1" customHeight="1">
      <c r="A756" s="47" t="s">
        <v>3337</v>
      </c>
      <c r="C756" s="60" t="s">
        <v>3338</v>
      </c>
      <c r="D756" s="47" t="s">
        <v>777</v>
      </c>
      <c r="E756" s="57" t="s">
        <v>791</v>
      </c>
      <c r="F756" s="66" t="s">
        <v>309</v>
      </c>
      <c r="G756" s="66" t="s">
        <v>71</v>
      </c>
      <c r="I756" s="58" t="s">
        <v>3339</v>
      </c>
      <c r="J756" s="50" t="str">
        <f>IFERROR(VLOOKUP(F756,'Ciudad tablero'!$A$1:$C$1129,2,0),0)</f>
        <v>MADRID CUNDINAMARCA</v>
      </c>
      <c r="K756" s="50">
        <f>IFERROR(VLOOKUP(J756,'Ciudad tablero'!B:C,2,0),0)</f>
        <v>25430000</v>
      </c>
      <c r="L756" s="50" t="str">
        <f>IFERROR(VLOOKUP(G756,'Ciudad tablero'!A:B,2,0),0)</f>
        <v>BOGOTA BOGOTA D. C.</v>
      </c>
      <c r="M756" s="50">
        <f>IFERROR(VLOOKUP(L756,'Ciudad tablero'!B:C,2,0),0)</f>
        <v>11001000</v>
      </c>
      <c r="N756" s="47" t="str">
        <f t="shared" si="12"/>
        <v>BODEGAS LITO MADRID</v>
      </c>
    </row>
    <row r="757" spans="1:14" ht="12.75" hidden="1" customHeight="1">
      <c r="A757" s="47" t="s">
        <v>1381</v>
      </c>
      <c r="C757" s="60" t="s">
        <v>3340</v>
      </c>
      <c r="D757" s="47" t="s">
        <v>777</v>
      </c>
      <c r="E757" s="57" t="s">
        <v>798</v>
      </c>
      <c r="F757" s="66" t="s">
        <v>71</v>
      </c>
      <c r="G757" s="66" t="s">
        <v>71</v>
      </c>
      <c r="I757" s="58" t="s">
        <v>3341</v>
      </c>
      <c r="J757" s="50" t="str">
        <f>IFERROR(VLOOKUP(F757,'Ciudad tablero'!$A$1:$C$1129,2,0),0)</f>
        <v>BOGOTA BOGOTA D. C.</v>
      </c>
      <c r="K757" s="50">
        <f>IFERROR(VLOOKUP(J757,'Ciudad tablero'!B:C,2,0),0)</f>
        <v>11001000</v>
      </c>
      <c r="L757" s="50" t="str">
        <f>IFERROR(VLOOKUP(G757,'Ciudad tablero'!A:B,2,0),0)</f>
        <v>BOGOTA BOGOTA D. C.</v>
      </c>
      <c r="M757" s="50">
        <f>IFERROR(VLOOKUP(L757,'Ciudad tablero'!B:C,2,0),0)</f>
        <v>11001000</v>
      </c>
      <c r="N757" s="47" t="str">
        <f t="shared" si="12"/>
        <v>ALKOSTO EL EDEN BOGOTA</v>
      </c>
    </row>
    <row r="758" spans="1:14" ht="12.75" hidden="1" customHeight="1">
      <c r="A758" s="47" t="s">
        <v>1416</v>
      </c>
      <c r="C758" s="60" t="s">
        <v>3342</v>
      </c>
      <c r="D758" s="47" t="s">
        <v>777</v>
      </c>
      <c r="E758" s="57" t="s">
        <v>798</v>
      </c>
      <c r="F758" s="66" t="s">
        <v>71</v>
      </c>
      <c r="G758" s="66" t="s">
        <v>71</v>
      </c>
      <c r="I758" s="58" t="s">
        <v>3343</v>
      </c>
      <c r="J758" s="50" t="str">
        <f>IFERROR(VLOOKUP(F758,'Ciudad tablero'!$A$1:$C$1129,2,0),0)</f>
        <v>BOGOTA BOGOTA D. C.</v>
      </c>
      <c r="K758" s="50">
        <f>IFERROR(VLOOKUP(J758,'Ciudad tablero'!B:C,2,0),0)</f>
        <v>11001000</v>
      </c>
      <c r="L758" s="50" t="str">
        <f>IFERROR(VLOOKUP(G758,'Ciudad tablero'!A:B,2,0),0)</f>
        <v>BOGOTA BOGOTA D. C.</v>
      </c>
      <c r="M758" s="50">
        <f>IFERROR(VLOOKUP(L758,'Ciudad tablero'!B:C,2,0),0)</f>
        <v>11001000</v>
      </c>
      <c r="N758" s="47" t="str">
        <f t="shared" si="12"/>
        <v>ALKOSTO VENECIA BOGOTA</v>
      </c>
    </row>
    <row r="759" spans="1:14" ht="12.75" hidden="1" customHeight="1">
      <c r="A759" s="47" t="s">
        <v>1483</v>
      </c>
      <c r="C759" s="60" t="s">
        <v>3344</v>
      </c>
      <c r="D759" s="47" t="s">
        <v>777</v>
      </c>
      <c r="E759" s="57" t="s">
        <v>798</v>
      </c>
      <c r="F759" s="66" t="s">
        <v>71</v>
      </c>
      <c r="G759" s="66" t="s">
        <v>71</v>
      </c>
      <c r="I759" s="58" t="s">
        <v>3345</v>
      </c>
      <c r="J759" s="50" t="str">
        <f>IFERROR(VLOOKUP(F759,'Ciudad tablero'!$A$1:$C$1129,2,0),0)</f>
        <v>BOGOTA BOGOTA D. C.</v>
      </c>
      <c r="K759" s="50">
        <f>IFERROR(VLOOKUP(J759,'Ciudad tablero'!B:C,2,0),0)</f>
        <v>11001000</v>
      </c>
      <c r="L759" s="50" t="str">
        <f>IFERROR(VLOOKUP(G759,'Ciudad tablero'!A:B,2,0),0)</f>
        <v>BOGOTA BOGOTA D. C.</v>
      </c>
      <c r="M759" s="50">
        <f>IFERROR(VLOOKUP(L759,'Ciudad tablero'!B:C,2,0),0)</f>
        <v>11001000</v>
      </c>
      <c r="N759" s="47" t="str">
        <f t="shared" si="12"/>
        <v>COMPANIA DE ALIMENTOS SHALOM SAS BOGOTA</v>
      </c>
    </row>
    <row r="760" spans="1:14" ht="12.75" hidden="1" customHeight="1">
      <c r="A760" s="47" t="s">
        <v>3346</v>
      </c>
      <c r="C760" s="60" t="s">
        <v>3347</v>
      </c>
      <c r="D760" s="47" t="s">
        <v>777</v>
      </c>
      <c r="F760" s="66" t="s">
        <v>450</v>
      </c>
      <c r="G760" s="66" t="s">
        <v>450</v>
      </c>
      <c r="I760" s="58" t="s">
        <v>3348</v>
      </c>
      <c r="J760" s="50" t="str">
        <f>IFERROR(VLOOKUP(F760,'Ciudad tablero'!$A$1:$C$1129,2,0),0)</f>
        <v>SAN JOSE DEL GUAVIARE GUAVIARE</v>
      </c>
      <c r="K760" s="50">
        <f>IFERROR(VLOOKUP(J760,'Ciudad tablero'!B:C,2,0),0)</f>
        <v>95001000</v>
      </c>
      <c r="L760" s="50" t="str">
        <f>IFERROR(VLOOKUP(G760,'Ciudad tablero'!A:B,2,0),0)</f>
        <v>SAN JOSE DEL GUAVIARE GUAVIARE</v>
      </c>
      <c r="M760" s="50">
        <f>IFERROR(VLOOKUP(L760,'Ciudad tablero'!B:C,2,0),0)</f>
        <v>95001000</v>
      </c>
      <c r="N760" s="47" t="str">
        <f t="shared" si="12"/>
        <v>INVERSIONES SAKHOL SAS SAN JOSE DEL GUAVIARE</v>
      </c>
    </row>
    <row r="761" spans="1:14" ht="12.75" hidden="1" customHeight="1">
      <c r="A761" s="47" t="s">
        <v>3349</v>
      </c>
      <c r="C761" s="60" t="s">
        <v>3350</v>
      </c>
      <c r="D761" s="47" t="s">
        <v>777</v>
      </c>
      <c r="F761" s="66" t="s">
        <v>481</v>
      </c>
      <c r="G761" s="66" t="s">
        <v>38</v>
      </c>
      <c r="I761" s="58" t="s">
        <v>3351</v>
      </c>
      <c r="J761" s="50" t="str">
        <f>IFERROR(VLOOKUP(F761,'Ciudad tablero'!$A$1:$C$1129,2,0),0)</f>
        <v>SARAVENA ARAUCA</v>
      </c>
      <c r="K761" s="50">
        <f>IFERROR(VLOOKUP(J761,'Ciudad tablero'!B:C,2,0),0)</f>
        <v>81736000</v>
      </c>
      <c r="L761" s="50" t="str">
        <f>IFERROR(VLOOKUP(G761,'Ciudad tablero'!A:B,2,0),0)</f>
        <v>ARAUCA ARAUCA</v>
      </c>
      <c r="M761" s="50">
        <f>IFERROR(VLOOKUP(L761,'Ciudad tablero'!B:C,2,0),0)</f>
        <v>81001000</v>
      </c>
      <c r="N761" s="47" t="str">
        <f t="shared" si="12"/>
        <v>GRUPO CINCO SARAVENA</v>
      </c>
    </row>
    <row r="762" spans="1:14" ht="12.75" hidden="1" customHeight="1">
      <c r="A762" s="47" t="s">
        <v>3352</v>
      </c>
      <c r="C762" s="60" t="s">
        <v>3353</v>
      </c>
      <c r="D762" s="47" t="s">
        <v>1057</v>
      </c>
      <c r="E762" s="57" t="s">
        <v>107</v>
      </c>
      <c r="F762" s="66" t="s">
        <v>107</v>
      </c>
      <c r="G762" s="66" t="s">
        <v>107</v>
      </c>
      <c r="I762" s="58" t="s">
        <v>3354</v>
      </c>
      <c r="J762" s="50" t="str">
        <f>IFERROR(VLOOKUP(F762,'Ciudad tablero'!$A$1:$C$1129,2,0),0)</f>
        <v>CARTAGENA BOLIVAR</v>
      </c>
      <c r="K762" s="50">
        <f>IFERROR(VLOOKUP(J762,'Ciudad tablero'!B:C,2,0),0)</f>
        <v>13001000</v>
      </c>
      <c r="L762" s="50" t="str">
        <f>IFERROR(VLOOKUP(G762,'Ciudad tablero'!A:B,2,0),0)</f>
        <v>CARTAGENA BOLIVAR</v>
      </c>
      <c r="M762" s="50">
        <f>IFERROR(VLOOKUP(L762,'Ciudad tablero'!B:C,2,0),0)</f>
        <v>13001000</v>
      </c>
      <c r="N762" s="47" t="str">
        <f t="shared" si="12"/>
        <v>ZONA DE ACTIVIDAD LOGISTICA SAS</v>
      </c>
    </row>
    <row r="763" spans="1:14" ht="12.75" hidden="1" customHeight="1">
      <c r="A763" s="47" t="s">
        <v>778</v>
      </c>
      <c r="B763" s="46" t="s">
        <v>778</v>
      </c>
      <c r="C763" s="60" t="s">
        <v>3355</v>
      </c>
      <c r="D763" s="47" t="s">
        <v>777</v>
      </c>
      <c r="E763" s="57" t="s">
        <v>779</v>
      </c>
      <c r="F763" s="66" t="s">
        <v>130</v>
      </c>
      <c r="G763" s="66" t="s">
        <v>71</v>
      </c>
      <c r="I763" s="58" t="s">
        <v>3356</v>
      </c>
      <c r="J763" s="50" t="str">
        <f>IFERROR(VLOOKUP(F763,'Ciudad tablero'!A:B,2,0),0)</f>
        <v>COGUA CUNDINAMARCA</v>
      </c>
      <c r="K763" s="50">
        <f>IFERROR(VLOOKUP(J763,'Ciudad tablero'!B:C,2,0),0)</f>
        <v>25200000</v>
      </c>
      <c r="L763" s="50" t="str">
        <f>IFERROR(VLOOKUP(G763,'Ciudad tablero'!A:B,2,0),0)</f>
        <v>BOGOTA BOGOTA D. C.</v>
      </c>
      <c r="M763" s="50">
        <f>IFERROR(VLOOKUP(L763,'Ciudad tablero'!B:C,2,0),0)</f>
        <v>11001000</v>
      </c>
      <c r="N763" s="47" t="str">
        <f t="shared" ref="N763:N767" si="13">+A763</f>
        <v>PELDAR VIDRIO</v>
      </c>
    </row>
    <row r="764" spans="1:14" ht="12.75" hidden="1" customHeight="1">
      <c r="A764" s="47" t="s">
        <v>1399</v>
      </c>
      <c r="C764" s="60" t="s">
        <v>3357</v>
      </c>
      <c r="D764" s="47" t="s">
        <v>777</v>
      </c>
      <c r="F764" s="66" t="s">
        <v>567</v>
      </c>
      <c r="G764" s="66" t="s">
        <v>572</v>
      </c>
      <c r="I764" s="58" t="s">
        <v>3358</v>
      </c>
      <c r="J764" s="50" t="str">
        <f>IFERROR(VLOOKUP(F764,'Ciudad tablero'!A:B,2,0),0)</f>
        <v>VILLANUEVA CASANARE</v>
      </c>
      <c r="K764" s="50">
        <f>IFERROR(VLOOKUP(J764,'Ciudad tablero'!B:C,2,0),0)</f>
        <v>85440000</v>
      </c>
      <c r="L764" s="50" t="str">
        <f>IFERROR(VLOOKUP(G764,'Ciudad tablero'!A:B,2,0),0)</f>
        <v>VILLAVICENCIO META</v>
      </c>
      <c r="M764" s="50">
        <f>IFERROR(VLOOKUP(L764,'Ciudad tablero'!B:C,2,0),0)</f>
        <v>50001000</v>
      </c>
      <c r="N764" s="47" t="str">
        <f t="shared" si="13"/>
        <v>VILLANUEVA CASANARE D1</v>
      </c>
    </row>
    <row r="765" spans="1:14" ht="12.75" hidden="1" customHeight="1">
      <c r="A765" s="47" t="s">
        <v>1225</v>
      </c>
      <c r="C765" s="60" t="s">
        <v>3359</v>
      </c>
      <c r="D765" s="47" t="s">
        <v>724</v>
      </c>
      <c r="E765" s="57" t="s">
        <v>321</v>
      </c>
      <c r="F765" s="66" t="s">
        <v>321</v>
      </c>
      <c r="G765" s="66" t="s">
        <v>321</v>
      </c>
      <c r="I765" s="58" t="s">
        <v>3360</v>
      </c>
      <c r="J765" s="50" t="str">
        <f>IFERROR(VLOOKUP(F765,'Ciudad tablero'!A:B,2,0),0)</f>
        <v>MEDELLIN ANTIOQUIA</v>
      </c>
      <c r="K765" s="50">
        <f>IFERROR(VLOOKUP(J765,'Ciudad tablero'!B:C,2,0),0)</f>
        <v>5001000</v>
      </c>
      <c r="L765" s="50" t="str">
        <f>IFERROR(VLOOKUP(G765,'Ciudad tablero'!A:B,2,0),0)</f>
        <v>MEDELLIN ANTIOQUIA</v>
      </c>
      <c r="M765" s="50">
        <f>IFERROR(VLOOKUP(L765,'Ciudad tablero'!B:C,2,0),0)</f>
        <v>5001000</v>
      </c>
      <c r="N765" s="47" t="str">
        <f t="shared" si="13"/>
        <v>EDIFICIO COLTEJER</v>
      </c>
    </row>
    <row r="766" spans="1:14" ht="12.75" hidden="1" customHeight="1">
      <c r="A766" s="47" t="s">
        <v>186</v>
      </c>
      <c r="C766" s="60" t="s">
        <v>3361</v>
      </c>
      <c r="D766" s="47" t="s">
        <v>3296</v>
      </c>
      <c r="E766" s="57" t="s">
        <v>885</v>
      </c>
      <c r="F766" s="66" t="s">
        <v>186</v>
      </c>
      <c r="G766" s="66" t="s">
        <v>78</v>
      </c>
      <c r="I766" s="58" t="s">
        <v>3362</v>
      </c>
      <c r="J766" s="50" t="str">
        <f>IFERROR(VLOOKUP(F766,'Ciudad tablero'!A:B,2,0),0)</f>
        <v>FLORIDABLANCA SANTANDER</v>
      </c>
      <c r="K766" s="50">
        <f>IFERROR(VLOOKUP(J766,'Ciudad tablero'!B:C,2,0),0)</f>
        <v>68276000</v>
      </c>
      <c r="L766" s="50" t="str">
        <f>IFERROR(VLOOKUP(G766,'Ciudad tablero'!A:B,2,0),0)</f>
        <v>BUCARAMANGA SANTANDER</v>
      </c>
      <c r="M766" s="50">
        <f>IFERROR(VLOOKUP(L766,'Ciudad tablero'!B:C,2,0),0)</f>
        <v>68001000</v>
      </c>
      <c r="N766" s="47" t="str">
        <f t="shared" si="13"/>
        <v>FLORIDABLANCA</v>
      </c>
    </row>
    <row r="767" spans="1:14" ht="12.75" hidden="1" customHeight="1">
      <c r="A767" s="47" t="s">
        <v>1232</v>
      </c>
      <c r="C767" s="60" t="s">
        <v>3363</v>
      </c>
      <c r="D767" s="47" t="s">
        <v>3296</v>
      </c>
      <c r="E767" s="57" t="s">
        <v>1232</v>
      </c>
      <c r="F767" s="66" t="s">
        <v>376</v>
      </c>
      <c r="G767" s="66" t="s">
        <v>78</v>
      </c>
      <c r="I767" s="58" t="s">
        <v>3364</v>
      </c>
      <c r="J767" s="50" t="str">
        <f>IFERROR(VLOOKUP(F767,'Ciudad tablero'!A:B,2,0),0)</f>
        <v>PINCHOTE SANTANDER</v>
      </c>
      <c r="K767" s="50">
        <f>IFERROR(VLOOKUP(J767,'Ciudad tablero'!B:C,2,0),0)</f>
        <v>68549000</v>
      </c>
      <c r="L767" s="50" t="str">
        <f>IFERROR(VLOOKUP(G767,'Ciudad tablero'!A:B,2,0),0)</f>
        <v>BUCARAMANGA SANTANDER</v>
      </c>
      <c r="M767" s="50">
        <f>IFERROR(VLOOKUP(L767,'Ciudad tablero'!B:C,2,0),0)</f>
        <v>68001000</v>
      </c>
      <c r="N767" s="47" t="str">
        <f t="shared" si="13"/>
        <v>PINCHOTE</v>
      </c>
    </row>
    <row r="768" spans="1:14" ht="12.75" hidden="1" customHeight="1">
      <c r="A768" s="47" t="s">
        <v>1223</v>
      </c>
      <c r="C768" s="60" t="s">
        <v>3365</v>
      </c>
      <c r="D768" s="47" t="s">
        <v>3296</v>
      </c>
      <c r="I768" s="58" t="s">
        <v>3366</v>
      </c>
      <c r="K768" s="50">
        <f>IFERROR(VLOOKUP(J768,'Ciudad tablero'!B:C,2,0),0)</f>
        <v>0</v>
      </c>
      <c r="L768" s="50">
        <f>IFERROR(VLOOKUP(G768,'Ciudad tablero'!A:B,2,0),0)</f>
        <v>0</v>
      </c>
      <c r="M768" s="50">
        <f>IFERROR(VLOOKUP(L768,'Ciudad tablero'!B:C,2,0),0)</f>
        <v>0</v>
      </c>
      <c r="N768" s="47" t="str">
        <f t="shared" ref="N768:N771" si="14">+A768</f>
        <v>SOCORRO TRIUNFO ASTREA</v>
      </c>
    </row>
    <row r="769" spans="1:14" ht="12.75" hidden="1" customHeight="1">
      <c r="A769" s="47" t="s">
        <v>1226</v>
      </c>
      <c r="C769" s="60" t="s">
        <v>3367</v>
      </c>
      <c r="D769" s="47" t="s">
        <v>1578</v>
      </c>
      <c r="I769" s="58" t="s">
        <v>3368</v>
      </c>
      <c r="K769" s="50">
        <f>IFERROR(VLOOKUP(J769,'Ciudad tablero'!B:C,2,0),0)</f>
        <v>0</v>
      </c>
      <c r="L769" s="50">
        <f>IFERROR(VLOOKUP(G769,'Ciudad tablero'!A:B,2,0),0)</f>
        <v>0</v>
      </c>
      <c r="M769" s="50">
        <f>IFERROR(VLOOKUP(L769,'Ciudad tablero'!B:C,2,0),0)</f>
        <v>0</v>
      </c>
      <c r="N769" s="47" t="str">
        <f t="shared" si="14"/>
        <v>CALI BODEGA SANTA MARIA</v>
      </c>
    </row>
    <row r="770" spans="1:14" ht="12.75" hidden="1" customHeight="1">
      <c r="A770" s="47" t="s">
        <v>1230</v>
      </c>
      <c r="C770" s="60" t="s">
        <v>3369</v>
      </c>
      <c r="D770" s="47" t="s">
        <v>777</v>
      </c>
      <c r="I770" s="58" t="s">
        <v>3370</v>
      </c>
      <c r="K770" s="50">
        <f>IFERROR(VLOOKUP(J770,'Ciudad tablero'!B:C,2,0),0)</f>
        <v>0</v>
      </c>
      <c r="L770" s="50">
        <f>IFERROR(VLOOKUP(G770,'Ciudad tablero'!A:B,2,0),0)</f>
        <v>0</v>
      </c>
      <c r="M770" s="50">
        <f>IFERROR(VLOOKUP(L770,'Ciudad tablero'!B:C,2,0),0)</f>
        <v>0</v>
      </c>
      <c r="N770" s="47" t="str">
        <f t="shared" si="14"/>
        <v>PIPIRAL</v>
      </c>
    </row>
    <row r="771" spans="1:14" ht="12.75" hidden="1" customHeight="1">
      <c r="A771" s="47" t="s">
        <v>3371</v>
      </c>
      <c r="C771" s="60" t="s">
        <v>3372</v>
      </c>
      <c r="I771" s="58" t="s">
        <v>3373</v>
      </c>
      <c r="K771" s="50">
        <f>IFERROR(VLOOKUP(J771,'Ciudad tablero'!B:C,2,0),0)</f>
        <v>0</v>
      </c>
      <c r="L771" s="50">
        <f>IFERROR(VLOOKUP(G771,'Ciudad tablero'!A:B,2,0),0)</f>
        <v>0</v>
      </c>
      <c r="M771" s="50">
        <f>IFERROR(VLOOKUP(L771,'Ciudad tablero'!B:C,2,0),0)</f>
        <v>0</v>
      </c>
      <c r="N771" s="47" t="str">
        <f t="shared" si="14"/>
        <v>SANTO TOMAS</v>
      </c>
    </row>
    <row r="772" spans="1:14" ht="12.75" hidden="1" customHeight="1">
      <c r="A772" s="47" t="s">
        <v>1311</v>
      </c>
      <c r="C772" s="60" t="s">
        <v>3374</v>
      </c>
      <c r="D772" s="47" t="s">
        <v>777</v>
      </c>
      <c r="E772" s="57" t="s">
        <v>572</v>
      </c>
      <c r="F772" s="66" t="s">
        <v>572</v>
      </c>
      <c r="G772" s="66" t="s">
        <v>572</v>
      </c>
      <c r="I772" s="58" t="s">
        <v>3375</v>
      </c>
      <c r="J772" s="50" t="str">
        <f>IFERROR(VLOOKUP(F772,'Ciudad tablero'!A:B,2,0),0)</f>
        <v>VILLAVICENCIO META</v>
      </c>
      <c r="K772" s="50">
        <f>IFERROR(VLOOKUP(J772,'Ciudad tablero'!B:C,2,0),0)</f>
        <v>50001000</v>
      </c>
      <c r="L772" s="50" t="str">
        <f>IFERROR(VLOOKUP(G772,'Ciudad tablero'!A:B,2,0),0)</f>
        <v>VILLAVICENCIO META</v>
      </c>
      <c r="M772" s="50">
        <f>IFERROR(VLOOKUP(L772,'Ciudad tablero'!B:C,2,0),0)</f>
        <v>50001000</v>
      </c>
      <c r="N772" s="47" t="str">
        <f>+A772</f>
        <v>ARA VILLAVICENCIO</v>
      </c>
    </row>
    <row r="773" spans="1:14" ht="12.75" hidden="1" customHeight="1">
      <c r="A773" s="47" t="s">
        <v>1393</v>
      </c>
      <c r="C773" s="60" t="s">
        <v>3376</v>
      </c>
      <c r="D773" s="47" t="s">
        <v>777</v>
      </c>
      <c r="E773" s="57" t="s">
        <v>798</v>
      </c>
      <c r="F773" s="66" t="s">
        <v>489</v>
      </c>
      <c r="G773" s="66" t="s">
        <v>71</v>
      </c>
      <c r="I773" s="58" t="s">
        <v>3377</v>
      </c>
      <c r="J773" s="50" t="str">
        <f>IFERROR(VLOOKUP(F773,'Ciudad tablero'!A:B,2,0),0)</f>
        <v>SIBATE CUNDINAMARCA</v>
      </c>
      <c r="K773" s="50">
        <f>IFERROR(VLOOKUP(J773,'Ciudad tablero'!B:C,2,0),0)</f>
        <v>25740000</v>
      </c>
      <c r="L773" s="50" t="str">
        <f>IFERROR(VLOOKUP(G773,'Ciudad tablero'!A:B,2,0),0)</f>
        <v>BOGOTA BOGOTA D. C.</v>
      </c>
      <c r="M773" s="50">
        <f>IFERROR(VLOOKUP(L773,'Ciudad tablero'!B:C,2,0),0)</f>
        <v>11001000</v>
      </c>
      <c r="N773" s="47" t="str">
        <f>+A773</f>
        <v>CD SIBATE</v>
      </c>
    </row>
    <row r="774" spans="1:14" ht="12.75" hidden="1" customHeight="1">
      <c r="A774" s="47" t="s">
        <v>1457</v>
      </c>
      <c r="C774" s="60" t="s">
        <v>3378</v>
      </c>
      <c r="D774" s="47" t="s">
        <v>777</v>
      </c>
      <c r="E774" s="57" t="s">
        <v>798</v>
      </c>
      <c r="F774" s="66" t="s">
        <v>71</v>
      </c>
      <c r="G774" s="66" t="s">
        <v>71</v>
      </c>
      <c r="I774" s="58" t="s">
        <v>3379</v>
      </c>
      <c r="J774" s="50" t="str">
        <f>IFERROR(VLOOKUP(F774,'Ciudad tablero'!A:B,2,0),0)</f>
        <v>BOGOTA BOGOTA D. C.</v>
      </c>
      <c r="K774" s="50">
        <f>IFERROR(VLOOKUP(J774,'Ciudad tablero'!B:C,2,0),0)</f>
        <v>11001000</v>
      </c>
      <c r="L774" s="50" t="str">
        <f>IFERROR(VLOOKUP(G774,'Ciudad tablero'!A:B,2,0),0)</f>
        <v>BOGOTA BOGOTA D. C.</v>
      </c>
      <c r="M774" s="50">
        <f>IFERROR(VLOOKUP(L774,'Ciudad tablero'!B:C,2,0),0)</f>
        <v>11001000</v>
      </c>
      <c r="N774" s="47" t="str">
        <f t="shared" ref="N774:N775" si="15">+A774</f>
        <v>DISTRIBUIDORA LA ALIANZA DC SAS</v>
      </c>
    </row>
    <row r="775" spans="1:14" ht="12.75" hidden="1" customHeight="1">
      <c r="A775" s="47" t="s">
        <v>1482</v>
      </c>
      <c r="C775" s="60" t="s">
        <v>3380</v>
      </c>
      <c r="D775" s="47" t="s">
        <v>777</v>
      </c>
      <c r="E775" s="57" t="s">
        <v>798</v>
      </c>
      <c r="F775" s="66" t="s">
        <v>71</v>
      </c>
      <c r="G775" s="66" t="s">
        <v>71</v>
      </c>
      <c r="I775" s="58" t="s">
        <v>3381</v>
      </c>
      <c r="J775" s="50" t="str">
        <f>IFERROR(VLOOKUP(F775,'Ciudad tablero'!A:B,2,0),0)</f>
        <v>BOGOTA BOGOTA D. C.</v>
      </c>
      <c r="K775" s="50">
        <f>IFERROR(VLOOKUP(J775,'Ciudad tablero'!B:C,2,0),0)</f>
        <v>11001000</v>
      </c>
      <c r="L775" s="50" t="str">
        <f>IFERROR(VLOOKUP(G775,'Ciudad tablero'!A:B,2,0),0)</f>
        <v>BOGOTA BOGOTA D. C.</v>
      </c>
      <c r="M775" s="50">
        <f>IFERROR(VLOOKUP(L775,'Ciudad tablero'!B:C,2,0),0)</f>
        <v>11001000</v>
      </c>
      <c r="N775" s="47" t="str">
        <f t="shared" si="15"/>
        <v>LA ECONOMIKA SUMINISTROS INSUMOS</v>
      </c>
    </row>
    <row r="776" spans="1:14" ht="12.75" hidden="1" customHeight="1">
      <c r="A776" s="47" t="s">
        <v>3382</v>
      </c>
      <c r="C776" s="60" t="s">
        <v>3383</v>
      </c>
      <c r="D776" s="47" t="s">
        <v>777</v>
      </c>
      <c r="E776" s="57" t="s">
        <v>798</v>
      </c>
      <c r="F776" s="66" t="s">
        <v>71</v>
      </c>
      <c r="G776" s="66" t="s">
        <v>71</v>
      </c>
      <c r="I776" s="58" t="s">
        <v>3384</v>
      </c>
      <c r="J776" s="50" t="str">
        <f>IFERROR(VLOOKUP(F776,'Ciudad tablero'!A:B,2,0),0)</f>
        <v>BOGOTA BOGOTA D. C.</v>
      </c>
      <c r="K776" s="50">
        <f>IFERROR(VLOOKUP(J776,'Ciudad tablero'!B:C,2,0),0)</f>
        <v>11001000</v>
      </c>
      <c r="L776" s="50" t="str">
        <f>IFERROR(VLOOKUP(G776,'Ciudad tablero'!A:B,2,0),0)</f>
        <v>BOGOTA BOGOTA D. C.</v>
      </c>
      <c r="M776" s="50">
        <f>IFERROR(VLOOKUP(L776,'Ciudad tablero'!B:C,2,0),0)</f>
        <v>11001000</v>
      </c>
      <c r="N776" s="47" t="str">
        <f t="shared" ref="N776" si="16">+A776</f>
        <v>CAFETERIA SHARIT</v>
      </c>
    </row>
    <row r="777" spans="1:14" ht="12.75" hidden="1" customHeight="1">
      <c r="A777" s="47" t="s">
        <v>3385</v>
      </c>
      <c r="C777" s="60" t="s">
        <v>3386</v>
      </c>
      <c r="D777" s="47" t="s">
        <v>777</v>
      </c>
      <c r="E777" s="57" t="s">
        <v>798</v>
      </c>
      <c r="F777" s="66" t="s">
        <v>71</v>
      </c>
      <c r="G777" s="66" t="s">
        <v>71</v>
      </c>
      <c r="I777" s="58" t="s">
        <v>3387</v>
      </c>
      <c r="J777" s="50" t="str">
        <f>IFERROR(VLOOKUP(F777,'Ciudad tablero'!A:B,2,0),0)</f>
        <v>BOGOTA BOGOTA D. C.</v>
      </c>
      <c r="K777" s="50">
        <f>IFERROR(VLOOKUP(J777,'Ciudad tablero'!B:C,2,0),0)</f>
        <v>11001000</v>
      </c>
      <c r="L777" s="50" t="str">
        <f>IFERROR(VLOOKUP(G777,'Ciudad tablero'!A:B,2,0),0)</f>
        <v>BOGOTA BOGOTA D. C.</v>
      </c>
      <c r="M777" s="50">
        <f>IFERROR(VLOOKUP(L777,'Ciudad tablero'!B:C,2,0),0)</f>
        <v>11001000</v>
      </c>
      <c r="N777" s="47" t="str">
        <f t="shared" ref="N777:N779" si="17">+A777</f>
        <v>KRAKSGOL CC TINTAL</v>
      </c>
    </row>
    <row r="778" spans="1:14" ht="12.75" hidden="1" customHeight="1">
      <c r="A778" s="47" t="s">
        <v>1301</v>
      </c>
      <c r="C778" s="60" t="s">
        <v>3388</v>
      </c>
      <c r="D778" s="47" t="s">
        <v>777</v>
      </c>
      <c r="E778" s="57" t="s">
        <v>798</v>
      </c>
      <c r="F778" s="66" t="s">
        <v>71</v>
      </c>
      <c r="G778" s="66" t="s">
        <v>71</v>
      </c>
      <c r="I778" s="58" t="s">
        <v>3389</v>
      </c>
      <c r="J778" s="50" t="str">
        <f>IFERROR(VLOOKUP(F778,'Ciudad tablero'!A:B,2,0),0)</f>
        <v>BOGOTA BOGOTA D. C.</v>
      </c>
      <c r="K778" s="50">
        <f>IFERROR(VLOOKUP(J778,'Ciudad tablero'!B:C,2,0),0)</f>
        <v>11001000</v>
      </c>
      <c r="L778" s="50" t="str">
        <f>IFERROR(VLOOKUP(G778,'Ciudad tablero'!A:B,2,0),0)</f>
        <v>BOGOTA BOGOTA D. C.</v>
      </c>
      <c r="M778" s="50">
        <f>IFERROR(VLOOKUP(L778,'Ciudad tablero'!B:C,2,0),0)</f>
        <v>11001000</v>
      </c>
      <c r="N778" s="47" t="str">
        <f t="shared" si="17"/>
        <v>AMERICAS 68 EXPRESS</v>
      </c>
    </row>
    <row r="779" spans="1:14" ht="12.75" hidden="1" customHeight="1">
      <c r="A779" s="47" t="s">
        <v>1312</v>
      </c>
      <c r="C779" s="60" t="s">
        <v>3390</v>
      </c>
      <c r="D779" s="47" t="s">
        <v>1578</v>
      </c>
      <c r="E779" s="57" t="s">
        <v>95</v>
      </c>
      <c r="F779" s="66" t="s">
        <v>581</v>
      </c>
      <c r="G779" s="66" t="s">
        <v>95</v>
      </c>
      <c r="I779" s="58" t="s">
        <v>3391</v>
      </c>
      <c r="J779" s="50" t="str">
        <f>IFERROR(VLOOKUP(F779,'Ciudad tablero'!A:B,2,0),0)</f>
        <v>YUMBO VALLE DEL CAUCA</v>
      </c>
      <c r="K779" s="50">
        <f>IFERROR(VLOOKUP(J779,'Ciudad tablero'!B:C,2,0),0)</f>
        <v>76892000</v>
      </c>
      <c r="L779" s="50" t="str">
        <f>IFERROR(VLOOKUP(G779,'Ciudad tablero'!A:B,2,0),0)</f>
        <v>CALI VALLE DEL CAUCA</v>
      </c>
      <c r="M779" s="50">
        <f>IFERROR(VLOOKUP(L779,'Ciudad tablero'!B:C,2,0),0)</f>
        <v>76001000</v>
      </c>
      <c r="N779" s="47" t="str">
        <f t="shared" si="17"/>
        <v>KOS COLOMBIA SAS</v>
      </c>
    </row>
    <row r="780" spans="1:14" ht="12.75" hidden="1" customHeight="1">
      <c r="A780" s="47" t="s">
        <v>1423</v>
      </c>
      <c r="C780" s="60" t="s">
        <v>3392</v>
      </c>
      <c r="D780" s="47" t="s">
        <v>724</v>
      </c>
      <c r="E780" s="57" t="s">
        <v>321</v>
      </c>
      <c r="F780" s="66" t="s">
        <v>208</v>
      </c>
      <c r="G780" s="66" t="s">
        <v>321</v>
      </c>
      <c r="I780" s="58" t="s">
        <v>3393</v>
      </c>
      <c r="J780" s="50" t="str">
        <f>IFERROR(VLOOKUP(F780,'Ciudad tablero'!A:B,2,0),0)</f>
        <v>GIRARDOTA ANTIOQUIA</v>
      </c>
      <c r="K780" s="50">
        <f>IFERROR(VLOOKUP(J780,'Ciudad tablero'!B:C,2,0),0)</f>
        <v>5308000</v>
      </c>
      <c r="L780" s="50" t="str">
        <f>IFERROR(VLOOKUP(G780,'Ciudad tablero'!A:B,2,0),0)</f>
        <v>MEDELLIN ANTIOQUIA</v>
      </c>
      <c r="M780" s="50">
        <f>IFERROR(VLOOKUP(L780,'Ciudad tablero'!B:C,2,0),0)</f>
        <v>5001000</v>
      </c>
      <c r="N780" s="47" t="str">
        <f t="shared" ref="N780:N783" si="18">+A780</f>
        <v>BBI GIRARDOTA</v>
      </c>
    </row>
    <row r="781" spans="1:14" ht="12.75" hidden="1" customHeight="1">
      <c r="A781" s="47" t="s">
        <v>1400</v>
      </c>
      <c r="C781" s="60" t="s">
        <v>3394</v>
      </c>
      <c r="D781" s="47" t="s">
        <v>777</v>
      </c>
      <c r="E781" s="57" t="s">
        <v>647</v>
      </c>
      <c r="F781" s="66" t="s">
        <v>528</v>
      </c>
      <c r="G781" s="66" t="s">
        <v>71</v>
      </c>
      <c r="I781" s="58" t="s">
        <v>3395</v>
      </c>
      <c r="J781" s="50" t="str">
        <f>IFERROR(VLOOKUP(F781,'Ciudad tablero'!A:B,2,0),0)</f>
        <v>TOCANCIPA CUNDINAMARCA</v>
      </c>
      <c r="K781" s="50">
        <f>IFERROR(VLOOKUP(J781,'Ciudad tablero'!B:C,2,0),0)</f>
        <v>25817000</v>
      </c>
      <c r="L781" s="50" t="str">
        <f>IFERROR(VLOOKUP(G781,'Ciudad tablero'!A:B,2,0),0)</f>
        <v>BOGOTA BOGOTA D. C.</v>
      </c>
      <c r="M781" s="50">
        <f>IFERROR(VLOOKUP(L781,'Ciudad tablero'!B:C,2,0),0)</f>
        <v>11001000</v>
      </c>
      <c r="N781" s="47" t="str">
        <f t="shared" si="18"/>
        <v>BBI TOCANCIPA</v>
      </c>
    </row>
    <row r="782" spans="1:14" ht="12.75" hidden="1" customHeight="1">
      <c r="A782" s="47" t="s">
        <v>1401</v>
      </c>
      <c r="C782" s="60" t="s">
        <v>3396</v>
      </c>
      <c r="D782" s="47" t="s">
        <v>777</v>
      </c>
      <c r="E782" s="57" t="s">
        <v>798</v>
      </c>
      <c r="F782" s="66" t="s">
        <v>194</v>
      </c>
      <c r="G782" s="66" t="s">
        <v>71</v>
      </c>
      <c r="I782" s="58" t="s">
        <v>3397</v>
      </c>
      <c r="J782" s="50" t="str">
        <f>IFERROR(VLOOKUP(F782,'Ciudad tablero'!A:B,2,0),0)</f>
        <v>FUNZA CUNDINAMARCA</v>
      </c>
      <c r="K782" s="50">
        <f>IFERROR(VLOOKUP(J782,'Ciudad tablero'!B:C,2,0),0)</f>
        <v>25286000</v>
      </c>
      <c r="L782" s="50" t="str">
        <f>IFERROR(VLOOKUP(G782,'Ciudad tablero'!A:B,2,0),0)</f>
        <v>BOGOTA BOGOTA D. C.</v>
      </c>
      <c r="M782" s="50">
        <f>IFERROR(VLOOKUP(L782,'Ciudad tablero'!B:C,2,0),0)</f>
        <v>11001000</v>
      </c>
      <c r="N782" s="47" t="str">
        <f t="shared" si="18"/>
        <v>LEVAPAN FUNZA</v>
      </c>
    </row>
    <row r="783" spans="1:14" ht="12.75" hidden="1" customHeight="1">
      <c r="A783" s="47" t="s">
        <v>1402</v>
      </c>
      <c r="C783" s="60" t="s">
        <v>3398</v>
      </c>
      <c r="D783" s="47" t="s">
        <v>724</v>
      </c>
      <c r="E783" s="57" t="s">
        <v>321</v>
      </c>
      <c r="F783" s="66" t="s">
        <v>208</v>
      </c>
      <c r="G783" s="66" t="s">
        <v>321</v>
      </c>
      <c r="I783" s="58" t="s">
        <v>3399</v>
      </c>
      <c r="J783" s="50" t="str">
        <f>IFERROR(VLOOKUP(F783,'Ciudad tablero'!A:B,2,0),0)</f>
        <v>GIRARDOTA ANTIOQUIA</v>
      </c>
      <c r="K783" s="50">
        <f>IFERROR(VLOOKUP(J783,'Ciudad tablero'!B:C,2,0),0)</f>
        <v>5308000</v>
      </c>
      <c r="L783" s="50" t="str">
        <f>IFERROR(VLOOKUP(G783,'Ciudad tablero'!A:B,2,0),0)</f>
        <v>MEDELLIN ANTIOQUIA</v>
      </c>
      <c r="M783" s="50">
        <f>IFERROR(VLOOKUP(L783,'Ciudad tablero'!B:C,2,0),0)</f>
        <v>5001000</v>
      </c>
      <c r="N783" s="47" t="str">
        <f t="shared" si="18"/>
        <v>LEVAPAN GIRARDOTA</v>
      </c>
    </row>
    <row r="784" spans="1:14" ht="12.75" hidden="1" customHeight="1">
      <c r="A784" s="47" t="s">
        <v>1302</v>
      </c>
      <c r="C784" s="60" t="s">
        <v>3400</v>
      </c>
      <c r="D784" s="47" t="s">
        <v>777</v>
      </c>
      <c r="E784" s="57" t="s">
        <v>798</v>
      </c>
      <c r="F784" s="66" t="s">
        <v>71</v>
      </c>
      <c r="G784" s="66" t="s">
        <v>71</v>
      </c>
      <c r="I784" s="58" t="s">
        <v>3401</v>
      </c>
      <c r="J784" s="50" t="str">
        <f>IFERROR(VLOOKUP(F784,'Ciudad tablero'!A:B,2,0),0)</f>
        <v>BOGOTA BOGOTA D. C.</v>
      </c>
      <c r="K784" s="50">
        <f>IFERROR(VLOOKUP(J784,'Ciudad tablero'!B:C,2,0),0)</f>
        <v>11001000</v>
      </c>
      <c r="L784" s="50" t="str">
        <f>IFERROR(VLOOKUP(G784,'Ciudad tablero'!A:B,2,0),0)</f>
        <v>BOGOTA BOGOTA D. C.</v>
      </c>
      <c r="M784" s="50">
        <f>IFERROR(VLOOKUP(L784,'Ciudad tablero'!B:C,2,0),0)</f>
        <v>11001000</v>
      </c>
      <c r="N784" s="47" t="str">
        <f t="shared" ref="N784" si="19">+A784</f>
        <v>DISTRIBUICIONES SHAMACA SAS</v>
      </c>
    </row>
    <row r="785" spans="1:15" ht="12.75" hidden="1" customHeight="1">
      <c r="A785" s="47" t="s">
        <v>1524</v>
      </c>
      <c r="C785" s="60" t="s">
        <v>3402</v>
      </c>
      <c r="D785" s="47" t="s">
        <v>1057</v>
      </c>
      <c r="E785" s="57" t="s">
        <v>902</v>
      </c>
      <c r="F785" s="66" t="s">
        <v>198</v>
      </c>
      <c r="G785" s="66" t="s">
        <v>63</v>
      </c>
      <c r="I785" s="58" t="s">
        <v>3403</v>
      </c>
      <c r="J785" s="50" t="str">
        <f>IFERROR(VLOOKUP(F785,'Ciudad tablero'!A:B,2,0),0)</f>
        <v>GALAPA ATLANTICO</v>
      </c>
      <c r="K785" s="50">
        <f>IFERROR(VLOOKUP(J785,'Ciudad tablero'!B:C,2,0),0)</f>
        <v>8296000</v>
      </c>
      <c r="L785" s="50" t="str">
        <f>IFERROR(VLOOKUP(G785,'Ciudad tablero'!A:B,2,0),0)</f>
        <v>BARRANQUILLA ATLANTICO</v>
      </c>
      <c r="M785" s="50">
        <f>IFERROR(VLOOKUP(L785,'Ciudad tablero'!B:C,2,0),0)</f>
        <v>8001000</v>
      </c>
      <c r="N785" s="47" t="str">
        <f t="shared" ref="N785" si="20">+A785</f>
        <v>GNL GREEN NETWORK LOGISTICS SAS</v>
      </c>
    </row>
    <row r="786" spans="1:15" ht="12.75" hidden="1" customHeight="1">
      <c r="A786" s="47" t="s">
        <v>1294</v>
      </c>
      <c r="C786" s="60" t="s">
        <v>3404</v>
      </c>
      <c r="D786" s="47" t="s">
        <v>777</v>
      </c>
      <c r="E786" s="57" t="s">
        <v>798</v>
      </c>
      <c r="F786" s="66" t="s">
        <v>194</v>
      </c>
      <c r="G786" s="66" t="s">
        <v>71</v>
      </c>
      <c r="I786" s="58" t="s">
        <v>3405</v>
      </c>
      <c r="J786" s="50" t="str">
        <f>IFERROR(VLOOKUP(F786,'Ciudad tablero'!A:B,2,0),0)</f>
        <v>FUNZA CUNDINAMARCA</v>
      </c>
      <c r="K786" s="50">
        <f>IFERROR(VLOOKUP(J786,'Ciudad tablero'!B:C,2,0),0)</f>
        <v>25286000</v>
      </c>
      <c r="L786" s="50" t="str">
        <f>IFERROR(VLOOKUP(G786,'Ciudad tablero'!A:B,2,0),0)</f>
        <v>BOGOTA BOGOTA D. C.</v>
      </c>
      <c r="M786" s="50">
        <f>IFERROR(VLOOKUP(L786,'Ciudad tablero'!B:C,2,0),0)</f>
        <v>11001000</v>
      </c>
      <c r="N786" s="47" t="str">
        <f t="shared" ref="N786" si="21">+A786</f>
        <v>CENCOSUD COLOMBIA S.A</v>
      </c>
    </row>
    <row r="787" spans="1:15" ht="12.75" hidden="1" customHeight="1">
      <c r="A787" s="47" t="s">
        <v>1442</v>
      </c>
      <c r="C787" s="60" t="s">
        <v>3406</v>
      </c>
      <c r="D787" s="47" t="s">
        <v>1057</v>
      </c>
      <c r="E787" s="57" t="s">
        <v>63</v>
      </c>
      <c r="F787" s="66" t="s">
        <v>63</v>
      </c>
      <c r="G787" s="66" t="s">
        <v>63</v>
      </c>
      <c r="I787" s="58" t="s">
        <v>3407</v>
      </c>
      <c r="J787" s="50" t="str">
        <f>IFERROR(VLOOKUP(F787,'Ciudad tablero'!A:B,2,0),0)</f>
        <v>BARRANQUILLA ATLANTICO</v>
      </c>
      <c r="K787" s="50">
        <f>IFERROR(VLOOKUP(J787,'Ciudad tablero'!B:C,2,0),0)</f>
        <v>8001000</v>
      </c>
      <c r="L787" s="50" t="str">
        <f>IFERROR(VLOOKUP(G787,'Ciudad tablero'!A:B,2,0),0)</f>
        <v>BARRANQUILLA ATLANTICO</v>
      </c>
      <c r="M787" s="50">
        <f>IFERROR(VLOOKUP(L787,'Ciudad tablero'!B:C,2,0),0)</f>
        <v>8001000</v>
      </c>
      <c r="N787" s="47" t="str">
        <f t="shared" ref="N787" si="22">+A787</f>
        <v>YESOS Y CAOLINES DEL CARIBE S.A</v>
      </c>
    </row>
    <row r="788" spans="1:15" ht="12.75" hidden="1" customHeight="1">
      <c r="A788" s="47" t="s">
        <v>1410</v>
      </c>
      <c r="C788" s="60" t="s">
        <v>3408</v>
      </c>
      <c r="D788" s="47" t="s">
        <v>1057</v>
      </c>
      <c r="F788" s="66" t="s">
        <v>277</v>
      </c>
      <c r="G788" s="66" t="s">
        <v>18</v>
      </c>
      <c r="I788" s="58" t="s">
        <v>3409</v>
      </c>
      <c r="J788" s="50" t="str">
        <f>IFERROR(VLOOKUP(F788,'Ciudad tablero'!A:B,2,0),0)</f>
        <v>LA JAGUA DE IBIRICO CESAR</v>
      </c>
      <c r="K788" s="50">
        <f>IFERROR(VLOOKUP(J788,'Ciudad tablero'!B:C,2,0),0)</f>
        <v>20400000</v>
      </c>
      <c r="L788" s="50" t="str">
        <f>IFERROR(VLOOKUP(G788,'Ciudad tablero'!A:B,2,0),0)</f>
        <v>AGUSTIN CODAZZI CESAR</v>
      </c>
      <c r="M788" s="50">
        <f>IFERROR(VLOOKUP(L788,'Ciudad tablero'!B:C,2,0),0)</f>
        <v>20013000</v>
      </c>
      <c r="N788" s="47" t="str">
        <f t="shared" ref="N788" si="23">+A788</f>
        <v>FINCA JAGUA DE IBIRICO</v>
      </c>
    </row>
    <row r="789" spans="1:15" ht="12.75" hidden="1" customHeight="1">
      <c r="A789" s="47" t="s">
        <v>1403</v>
      </c>
      <c r="C789" s="60" t="s">
        <v>3410</v>
      </c>
      <c r="D789" s="47" t="s">
        <v>1578</v>
      </c>
      <c r="E789" s="57" t="s">
        <v>680</v>
      </c>
      <c r="F789" s="67" t="s">
        <v>360</v>
      </c>
      <c r="G789" s="66" t="s">
        <v>95</v>
      </c>
      <c r="I789" s="58" t="s">
        <v>3411</v>
      </c>
      <c r="J789" s="50" t="str">
        <f>IFERROR(VLOOKUP(F789,'Ciudad tablero'!A:B,2,0),0)</f>
        <v>PALMIRA VALLE DEL CAUCA</v>
      </c>
      <c r="K789" s="50">
        <f>IFERROR(VLOOKUP(J789,'Ciudad tablero'!B:C,2,0),0)</f>
        <v>76520000</v>
      </c>
      <c r="L789" s="50" t="str">
        <f>IFERROR(VLOOKUP(G789,'Ciudad tablero'!A:B,2,0),0)</f>
        <v>CALI VALLE DEL CAUCA</v>
      </c>
      <c r="M789" s="50">
        <f>IFERROR(VLOOKUP(L789,'Ciudad tablero'!B:C,2,0),0)</f>
        <v>76001000</v>
      </c>
      <c r="N789" s="47" t="str">
        <f t="shared" ref="N789" si="24">+A789</f>
        <v>MANUCHAR PALMIRA</v>
      </c>
    </row>
    <row r="790" spans="1:15" ht="12.75" hidden="1" customHeight="1">
      <c r="A790" s="47" t="s">
        <v>1394</v>
      </c>
      <c r="C790" s="60" t="s">
        <v>3412</v>
      </c>
      <c r="D790" s="47" t="s">
        <v>777</v>
      </c>
      <c r="E790" s="57" t="s">
        <v>71</v>
      </c>
      <c r="F790" s="66" t="s">
        <v>519</v>
      </c>
      <c r="G790" s="66" t="s">
        <v>71</v>
      </c>
      <c r="I790" s="58" t="s">
        <v>3413</v>
      </c>
      <c r="J790" s="50" t="str">
        <f>IFERROR(VLOOKUP(F790,'Ciudad tablero'!A:B,2,0),0)</f>
        <v>TENJO CUNDINAMARCA</v>
      </c>
      <c r="K790" s="50">
        <f>IFERROR(VLOOKUP(J790,'Ciudad tablero'!B:C,2,0),0)</f>
        <v>25799000</v>
      </c>
      <c r="L790" s="50" t="str">
        <f>IFERROR(VLOOKUP(G790,'Ciudad tablero'!A:B,2,0),0)</f>
        <v>BOGOTA BOGOTA D. C.</v>
      </c>
      <c r="M790" s="50">
        <f>IFERROR(VLOOKUP(L790,'Ciudad tablero'!B:C,2,0),0)</f>
        <v>11001000</v>
      </c>
      <c r="N790" s="47" t="str">
        <f t="shared" ref="N790" si="25">+A790</f>
        <v>SUNSHINE BOUQUET</v>
      </c>
    </row>
    <row r="791" spans="1:15" ht="12.75" hidden="1" customHeight="1">
      <c r="A791" s="47" t="s">
        <v>1304</v>
      </c>
      <c r="C791" s="60" t="s">
        <v>3414</v>
      </c>
      <c r="D791" s="47" t="s">
        <v>777</v>
      </c>
      <c r="E791" s="57" t="s">
        <v>798</v>
      </c>
      <c r="F791" s="66" t="s">
        <v>71</v>
      </c>
      <c r="G791" s="66" t="s">
        <v>71</v>
      </c>
      <c r="I791" s="58" t="s">
        <v>3415</v>
      </c>
      <c r="J791" s="50" t="str">
        <f>IFERROR(VLOOKUP(F791,'Ciudad tablero'!A:B,2,0),0)</f>
        <v>BOGOTA BOGOTA D. C.</v>
      </c>
      <c r="K791" s="50">
        <f>IFERROR(VLOOKUP(J791,'Ciudad tablero'!B:C,2,0),0)</f>
        <v>11001000</v>
      </c>
      <c r="L791" s="50" t="str">
        <f>IFERROR(VLOOKUP(G791,'Ciudad tablero'!A:B,2,0),0)</f>
        <v>BOGOTA BOGOTA D. C.</v>
      </c>
      <c r="M791" s="50">
        <f>IFERROR(VLOOKUP(L791,'Ciudad tablero'!B:C,2,0),0)</f>
        <v>11001000</v>
      </c>
      <c r="N791" s="47" t="str">
        <f t="shared" ref="N791:N793" si="26">+A791</f>
        <v>FRUVER LA FELICIDAD</v>
      </c>
    </row>
    <row r="792" spans="1:15" ht="12.75" hidden="1" customHeight="1">
      <c r="A792" s="47" t="s">
        <v>1307</v>
      </c>
      <c r="C792" s="60" t="s">
        <v>3416</v>
      </c>
      <c r="D792" s="47" t="s">
        <v>777</v>
      </c>
      <c r="E792" s="57" t="s">
        <v>798</v>
      </c>
      <c r="F792" s="66" t="s">
        <v>71</v>
      </c>
      <c r="G792" s="66" t="s">
        <v>71</v>
      </c>
      <c r="I792" s="58" t="s">
        <v>3417</v>
      </c>
      <c r="J792" s="50" t="str">
        <f>IFERROR(VLOOKUP(F792,'Ciudad tablero'!A:B,2,0),0)</f>
        <v>BOGOTA BOGOTA D. C.</v>
      </c>
      <c r="K792" s="50">
        <f>IFERROR(VLOOKUP(J792,'Ciudad tablero'!B:C,2,0),0)</f>
        <v>11001000</v>
      </c>
      <c r="L792" s="50" t="str">
        <f>IFERROR(VLOOKUP(G792,'Ciudad tablero'!A:B,2,0),0)</f>
        <v>BOGOTA BOGOTA D. C.</v>
      </c>
      <c r="M792" s="50">
        <f>IFERROR(VLOOKUP(L792,'Ciudad tablero'!B:C,2,0),0)</f>
        <v>11001000</v>
      </c>
      <c r="N792" s="47" t="str">
        <f t="shared" si="26"/>
        <v>PROMO PARAMO</v>
      </c>
    </row>
    <row r="793" spans="1:15" ht="12.75" hidden="1" customHeight="1">
      <c r="A793" s="47" t="s">
        <v>1306</v>
      </c>
      <c r="C793" s="60" t="s">
        <v>3418</v>
      </c>
      <c r="D793" s="47" t="s">
        <v>777</v>
      </c>
      <c r="E793" s="57" t="s">
        <v>798</v>
      </c>
      <c r="F793" s="66" t="s">
        <v>71</v>
      </c>
      <c r="G793" s="66" t="s">
        <v>71</v>
      </c>
      <c r="I793" s="58" t="s">
        <v>3419</v>
      </c>
      <c r="J793" s="50" t="str">
        <f>IFERROR(VLOOKUP(F793,'Ciudad tablero'!A:B,2,0),0)</f>
        <v>BOGOTA BOGOTA D. C.</v>
      </c>
      <c r="K793" s="50">
        <f>IFERROR(VLOOKUP(J793,'Ciudad tablero'!B:C,2,0),0)</f>
        <v>11001000</v>
      </c>
      <c r="L793" s="50" t="str">
        <f>IFERROR(VLOOKUP(G793,'Ciudad tablero'!A:B,2,0),0)</f>
        <v>BOGOTA BOGOTA D. C.</v>
      </c>
      <c r="M793" s="50">
        <f>IFERROR(VLOOKUP(L793,'Ciudad tablero'!B:C,2,0),0)</f>
        <v>11001000</v>
      </c>
      <c r="N793" s="47" t="str">
        <f t="shared" si="26"/>
        <v>METROPOL MODELIA</v>
      </c>
    </row>
    <row r="794" spans="1:15" ht="12.75" hidden="1" customHeight="1">
      <c r="A794" s="47" t="s">
        <v>1319</v>
      </c>
      <c r="C794" s="60" t="s">
        <v>3420</v>
      </c>
      <c r="D794" s="47" t="s">
        <v>724</v>
      </c>
      <c r="E794" s="57" t="s">
        <v>321</v>
      </c>
      <c r="F794" s="66" t="s">
        <v>256</v>
      </c>
      <c r="G794" s="66" t="s">
        <v>321</v>
      </c>
      <c r="I794" s="58" t="s">
        <v>3421</v>
      </c>
      <c r="J794" s="50" t="str">
        <f>IFERROR(VLOOKUP(F794,'Ciudad tablero'!A:B,2,0),0)</f>
        <v>ITAGUI ANTIOQUIA</v>
      </c>
      <c r="K794" s="50">
        <f>IFERROR(VLOOKUP(J794,'Ciudad tablero'!B:C,2,0),0)</f>
        <v>5360000</v>
      </c>
      <c r="L794" s="50" t="str">
        <f>IFERROR(VLOOKUP(G794,'Ciudad tablero'!A:B,2,0),0)</f>
        <v>MEDELLIN ANTIOQUIA</v>
      </c>
      <c r="M794" s="50">
        <f>IFERROR(VLOOKUP(L794,'Ciudad tablero'!B:C,2,0),0)</f>
        <v>5001000</v>
      </c>
      <c r="N794" s="47" t="str">
        <f t="shared" ref="N794" si="27">+A794</f>
        <v>INNOVAPET ENVASES S.A.S.</v>
      </c>
      <c r="O794" s="79"/>
    </row>
    <row r="795" spans="1:15" ht="12.75" hidden="1" customHeight="1">
      <c r="A795" s="47" t="s">
        <v>1322</v>
      </c>
      <c r="C795" s="60" t="s">
        <v>3422</v>
      </c>
      <c r="D795" s="47" t="s">
        <v>1578</v>
      </c>
      <c r="E795" s="57" t="s">
        <v>95</v>
      </c>
      <c r="F795" s="66" t="s">
        <v>16</v>
      </c>
      <c r="G795" s="66" t="s">
        <v>95</v>
      </c>
      <c r="I795" s="58" t="s">
        <v>3423</v>
      </c>
      <c r="J795" s="50" t="str">
        <f>IFERROR(VLOOKUP(F795,'Ciudad tablero'!A:B,2,0),0)</f>
        <v>ARROYOHONDO YUMBO VALLE DEL CAUCA</v>
      </c>
      <c r="K795" s="50">
        <f>IFERROR(VLOOKUP(J795,'Ciudad tablero'!B:C,2,0),0)</f>
        <v>76892017</v>
      </c>
      <c r="L795" s="50" t="str">
        <f>IFERROR(VLOOKUP(G795,'Ciudad tablero'!A:B,2,0),0)</f>
        <v>CALI VALLE DEL CAUCA</v>
      </c>
      <c r="M795" s="50">
        <f>IFERROR(VLOOKUP(L795,'Ciudad tablero'!B:C,2,0),0)</f>
        <v>76001000</v>
      </c>
      <c r="N795" s="47" t="str">
        <f t="shared" ref="N795" si="28">+A795</f>
        <v>CENCOSUD COLOMBIA YUMBO</v>
      </c>
    </row>
    <row r="796" spans="1:15" ht="12.75" hidden="1" customHeight="1">
      <c r="A796" s="47" t="s">
        <v>1397</v>
      </c>
      <c r="C796" s="60" t="s">
        <v>3424</v>
      </c>
      <c r="D796" s="47" t="s">
        <v>777</v>
      </c>
      <c r="E796" s="57" t="s">
        <v>155</v>
      </c>
      <c r="F796" s="66" t="s">
        <v>155</v>
      </c>
      <c r="G796" s="66" t="s">
        <v>71</v>
      </c>
      <c r="I796" s="58" t="s">
        <v>3425</v>
      </c>
      <c r="J796" s="50" t="str">
        <f>IFERROR(VLOOKUP(F796,'Ciudad tablero'!A:B,2,0),0)</f>
        <v>DUITAMA BOYACA</v>
      </c>
      <c r="K796" s="50">
        <f>IFERROR(VLOOKUP(J796,'Ciudad tablero'!B:C,2,0),0)</f>
        <v>15238000</v>
      </c>
      <c r="L796" s="50" t="str">
        <f>IFERROR(VLOOKUP(G796,'Ciudad tablero'!A:B,2,0),0)</f>
        <v>BOGOTA BOGOTA D. C.</v>
      </c>
      <c r="M796" s="50">
        <f>IFERROR(VLOOKUP(L796,'Ciudad tablero'!B:C,2,0),0)</f>
        <v>11001000</v>
      </c>
      <c r="N796" s="47" t="str">
        <f t="shared" ref="N796" si="29">+A796</f>
        <v>COLEGIO RAFAEL REYES</v>
      </c>
    </row>
    <row r="797" spans="1:15" ht="12.75" hidden="1" customHeight="1">
      <c r="A797" s="47" t="s">
        <v>1382</v>
      </c>
      <c r="C797" s="60" t="s">
        <v>3426</v>
      </c>
      <c r="D797" s="47" t="s">
        <v>777</v>
      </c>
      <c r="E797" s="57" t="s">
        <v>798</v>
      </c>
      <c r="F797" s="66" t="s">
        <v>71</v>
      </c>
      <c r="G797" s="66" t="s">
        <v>71</v>
      </c>
      <c r="I797" s="58" t="s">
        <v>3427</v>
      </c>
      <c r="J797" s="50" t="str">
        <f>IFERROR(VLOOKUP(F797,'Ciudad tablero'!A:B,2,0),0)</f>
        <v>BOGOTA BOGOTA D. C.</v>
      </c>
      <c r="K797" s="50">
        <f>IFERROR(VLOOKUP(J797,'Ciudad tablero'!B:C,2,0),0)</f>
        <v>11001000</v>
      </c>
      <c r="L797" s="50" t="str">
        <f>IFERROR(VLOOKUP(G797,'Ciudad tablero'!A:B,2,0),0)</f>
        <v>BOGOTA BOGOTA D. C.</v>
      </c>
      <c r="M797" s="50">
        <f>IFERROR(VLOOKUP(L797,'Ciudad tablero'!B:C,2,0),0)</f>
        <v>11001000</v>
      </c>
      <c r="N797" s="47" t="str">
        <f t="shared" ref="N797" si="30">+A797</f>
        <v>DISTRIBUCIONES LA CASA BLANCA</v>
      </c>
    </row>
    <row r="798" spans="1:15" ht="12.75" hidden="1" customHeight="1">
      <c r="A798" s="47" t="s">
        <v>1388</v>
      </c>
      <c r="C798" s="60" t="s">
        <v>3428</v>
      </c>
      <c r="D798" s="47" t="s">
        <v>777</v>
      </c>
      <c r="E798" s="57" t="s">
        <v>798</v>
      </c>
      <c r="F798" s="66" t="s">
        <v>71</v>
      </c>
      <c r="G798" s="66" t="s">
        <v>71</v>
      </c>
      <c r="I798" s="58" t="s">
        <v>3429</v>
      </c>
      <c r="J798" s="50" t="str">
        <f>IFERROR(VLOOKUP(F798,'Ciudad tablero'!A:B,2,0),0)</f>
        <v>BOGOTA BOGOTA D. C.</v>
      </c>
      <c r="K798" s="50">
        <f>IFERROR(VLOOKUP(J798,'Ciudad tablero'!B:C,2,0),0)</f>
        <v>11001000</v>
      </c>
      <c r="L798" s="50" t="str">
        <f>IFERROR(VLOOKUP(G798,'Ciudad tablero'!A:B,2,0),0)</f>
        <v>BOGOTA BOGOTA D. C.</v>
      </c>
      <c r="M798" s="50">
        <f>IFERROR(VLOOKUP(L798,'Ciudad tablero'!B:C,2,0),0)</f>
        <v>11001000</v>
      </c>
      <c r="N798" s="47" t="str">
        <f t="shared" ref="N798" si="31">+A798</f>
        <v>MERKATIENDAS LA GUACA </v>
      </c>
    </row>
    <row r="799" spans="1:15" ht="12.75" hidden="1" customHeight="1">
      <c r="A799" s="47" t="s">
        <v>1389</v>
      </c>
      <c r="C799" s="60" t="s">
        <v>3430</v>
      </c>
      <c r="D799" s="47" t="s">
        <v>777</v>
      </c>
      <c r="E799" s="57" t="s">
        <v>798</v>
      </c>
      <c r="F799" s="66" t="s">
        <v>71</v>
      </c>
      <c r="G799" s="66" t="s">
        <v>71</v>
      </c>
      <c r="I799" s="58" t="s">
        <v>3431</v>
      </c>
      <c r="J799" s="50" t="str">
        <f>IFERROR(VLOOKUP(F799,'Ciudad tablero'!A:B,2,0),0)</f>
        <v>BOGOTA BOGOTA D. C.</v>
      </c>
      <c r="K799" s="50">
        <f>IFERROR(VLOOKUP(J799,'Ciudad tablero'!B:C,2,0),0)</f>
        <v>11001000</v>
      </c>
      <c r="L799" s="50" t="str">
        <f>IFERROR(VLOOKUP(G799,'Ciudad tablero'!A:B,2,0),0)</f>
        <v>BOGOTA BOGOTA D. C.</v>
      </c>
      <c r="M799" s="50">
        <f>IFERROR(VLOOKUP(L799,'Ciudad tablero'!B:C,2,0),0)</f>
        <v>11001000</v>
      </c>
      <c r="N799" s="47" t="str">
        <f t="shared" ref="N799" si="32">+A799</f>
        <v>F1 METROWILFO</v>
      </c>
    </row>
    <row r="800" spans="1:15" ht="12.75" hidden="1" customHeight="1">
      <c r="A800" s="47" t="s">
        <v>1377</v>
      </c>
      <c r="C800" s="60" t="s">
        <v>3432</v>
      </c>
      <c r="D800" s="47" t="s">
        <v>777</v>
      </c>
      <c r="E800" s="57" t="s">
        <v>798</v>
      </c>
      <c r="F800" s="66" t="s">
        <v>155</v>
      </c>
      <c r="G800" s="66" t="s">
        <v>71</v>
      </c>
      <c r="I800" s="58" t="s">
        <v>3433</v>
      </c>
      <c r="J800" s="50" t="str">
        <f>IFERROR(VLOOKUP(F800,'Ciudad tablero'!A:B,2,0),0)</f>
        <v>DUITAMA BOYACA</v>
      </c>
      <c r="K800" s="50">
        <f>IFERROR(VLOOKUP(J800,'Ciudad tablero'!B:C,2,0),0)</f>
        <v>15238000</v>
      </c>
      <c r="L800" s="50" t="str">
        <f>IFERROR(VLOOKUP(G800,'Ciudad tablero'!A:B,2,0),0)</f>
        <v>BOGOTA BOGOTA D. C.</v>
      </c>
      <c r="M800" s="50">
        <f>IFERROR(VLOOKUP(L800,'Ciudad tablero'!B:C,2,0),0)</f>
        <v>11001000</v>
      </c>
      <c r="N800" s="47" t="str">
        <f t="shared" ref="N800:N801" si="33">+A800</f>
        <v>COLEGIO SALESIANO</v>
      </c>
    </row>
    <row r="801" spans="1:14" ht="12.75" hidden="1" customHeight="1">
      <c r="A801" s="47" t="s">
        <v>1378</v>
      </c>
      <c r="C801" s="60" t="s">
        <v>3434</v>
      </c>
      <c r="D801" s="47" t="s">
        <v>777</v>
      </c>
      <c r="E801" s="57" t="s">
        <v>798</v>
      </c>
      <c r="F801" s="66" t="s">
        <v>155</v>
      </c>
      <c r="G801" s="66" t="s">
        <v>71</v>
      </c>
      <c r="I801" s="58" t="s">
        <v>3435</v>
      </c>
      <c r="J801" s="50" t="str">
        <f>IFERROR(VLOOKUP(F801,'Ciudad tablero'!A:B,2,0),0)</f>
        <v>DUITAMA BOYACA</v>
      </c>
      <c r="K801" s="50">
        <f>IFERROR(VLOOKUP(J801,'Ciudad tablero'!B:C,2,0),0)</f>
        <v>15238000</v>
      </c>
      <c r="L801" s="50" t="str">
        <f>IFERROR(VLOOKUP(G801,'Ciudad tablero'!A:B,2,0),0)</f>
        <v>BOGOTA BOGOTA D. C.</v>
      </c>
      <c r="M801" s="50">
        <f>IFERROR(VLOOKUP(L801,'Ciudad tablero'!B:C,2,0),0)</f>
        <v>11001000</v>
      </c>
      <c r="N801" s="47" t="str">
        <f t="shared" si="33"/>
        <v>COLEGIO LA PRESENTACION</v>
      </c>
    </row>
    <row r="802" spans="1:14" ht="12.75" hidden="1" customHeight="1">
      <c r="A802" s="47" t="s">
        <v>1380</v>
      </c>
      <c r="C802" s="60" t="s">
        <v>3436</v>
      </c>
      <c r="D802" s="47" t="s">
        <v>777</v>
      </c>
      <c r="E802" s="57" t="s">
        <v>798</v>
      </c>
      <c r="F802" s="66" t="s">
        <v>71</v>
      </c>
      <c r="G802" s="66" t="s">
        <v>71</v>
      </c>
      <c r="I802" s="58" t="s">
        <v>3437</v>
      </c>
      <c r="J802" s="50" t="str">
        <f>IFERROR(VLOOKUP(F802,'Ciudad tablero'!A:B,2,0),0)</f>
        <v>BOGOTA BOGOTA D. C.</v>
      </c>
      <c r="K802" s="50">
        <f>IFERROR(VLOOKUP(J802,'Ciudad tablero'!B:C,2,0),0)</f>
        <v>11001000</v>
      </c>
      <c r="L802" s="50" t="str">
        <f>IFERROR(VLOOKUP(G802,'Ciudad tablero'!A:B,2,0),0)</f>
        <v>BOGOTA BOGOTA D. C.</v>
      </c>
      <c r="M802" s="50">
        <f>IFERROR(VLOOKUP(L802,'Ciudad tablero'!B:C,2,0),0)</f>
        <v>11001000</v>
      </c>
      <c r="N802" s="47" t="str">
        <f t="shared" ref="N802" si="34">+A802</f>
        <v>FACTORES Y MERCADO</v>
      </c>
    </row>
    <row r="803" spans="1:14" ht="12.75" hidden="1" customHeight="1">
      <c r="A803" s="47" t="s">
        <v>1386</v>
      </c>
      <c r="C803" s="60" t="s">
        <v>3438</v>
      </c>
      <c r="D803" s="47" t="s">
        <v>777</v>
      </c>
      <c r="E803" s="57" t="s">
        <v>798</v>
      </c>
      <c r="F803" s="66" t="s">
        <v>71</v>
      </c>
      <c r="G803" s="66" t="s">
        <v>71</v>
      </c>
      <c r="I803" s="58" t="s">
        <v>3439</v>
      </c>
      <c r="J803" s="50" t="str">
        <f>IFERROR(VLOOKUP(F803,'Ciudad tablero'!A:B,2,0),0)</f>
        <v>BOGOTA BOGOTA D. C.</v>
      </c>
      <c r="K803" s="50">
        <f>IFERROR(VLOOKUP(J803,'Ciudad tablero'!B:C,2,0),0)</f>
        <v>11001000</v>
      </c>
      <c r="L803" s="50" t="str">
        <f>IFERROR(VLOOKUP(G803,'Ciudad tablero'!A:B,2,0),0)</f>
        <v>BOGOTA BOGOTA D. C.</v>
      </c>
      <c r="M803" s="50">
        <f>IFERROR(VLOOKUP(L803,'Ciudad tablero'!B:C,2,0),0)</f>
        <v>11001000</v>
      </c>
      <c r="N803" s="47" t="str">
        <f t="shared" ref="N803" si="35">+A803</f>
        <v>MARKET MULTICATEGORIAS</v>
      </c>
    </row>
    <row r="804" spans="1:14" ht="12.75" hidden="1" customHeight="1">
      <c r="A804" s="47" t="s">
        <v>1392</v>
      </c>
      <c r="C804" s="60" t="s">
        <v>3440</v>
      </c>
      <c r="D804" s="47" t="s">
        <v>777</v>
      </c>
      <c r="E804" s="57" t="s">
        <v>798</v>
      </c>
      <c r="F804" s="66" t="s">
        <v>71</v>
      </c>
      <c r="G804" s="66" t="s">
        <v>71</v>
      </c>
      <c r="I804" s="58" t="s">
        <v>3441</v>
      </c>
      <c r="J804" s="50" t="str">
        <f>IFERROR(VLOOKUP(F804,'Ciudad tablero'!A:B,2,0),0)</f>
        <v>BOGOTA BOGOTA D. C.</v>
      </c>
      <c r="K804" s="50">
        <f>IFERROR(VLOOKUP(J804,'Ciudad tablero'!B:C,2,0),0)</f>
        <v>11001000</v>
      </c>
      <c r="L804" s="50" t="str">
        <f>IFERROR(VLOOKUP(G804,'Ciudad tablero'!A:B,2,0),0)</f>
        <v>BOGOTA BOGOTA D. C.</v>
      </c>
      <c r="M804" s="50">
        <f>IFERROR(VLOOKUP(L804,'Ciudad tablero'!B:C,2,0),0)</f>
        <v>11001000</v>
      </c>
      <c r="N804" s="47" t="str">
        <f t="shared" ref="N804" si="36">+A804</f>
        <v>SAN DIEGO SUPERMERCADO</v>
      </c>
    </row>
    <row r="805" spans="1:14" ht="12.75" hidden="1" customHeight="1">
      <c r="A805" s="47" t="s">
        <v>1396</v>
      </c>
      <c r="C805" s="60" t="s">
        <v>3442</v>
      </c>
      <c r="D805" s="47" t="s">
        <v>777</v>
      </c>
      <c r="E805" s="57" t="s">
        <v>798</v>
      </c>
      <c r="F805" s="66" t="s">
        <v>71</v>
      </c>
      <c r="G805" s="66" t="s">
        <v>71</v>
      </c>
      <c r="I805" s="58" t="s">
        <v>3443</v>
      </c>
      <c r="J805" s="50" t="str">
        <f>IFERROR(VLOOKUP(F805,'Ciudad tablero'!A:B,2,0),0)</f>
        <v>BOGOTA BOGOTA D. C.</v>
      </c>
      <c r="K805" s="50">
        <f>IFERROR(VLOOKUP(J805,'Ciudad tablero'!B:C,2,0),0)</f>
        <v>11001000</v>
      </c>
      <c r="L805" s="50" t="str">
        <f>IFERROR(VLOOKUP(G805,'Ciudad tablero'!A:B,2,0),0)</f>
        <v>BOGOTA BOGOTA D. C.</v>
      </c>
      <c r="M805" s="50">
        <f>IFERROR(VLOOKUP(L805,'Ciudad tablero'!B:C,2,0),0)</f>
        <v>11001000</v>
      </c>
      <c r="N805" s="47" t="str">
        <f t="shared" ref="N805:N806" si="37">+A805</f>
        <v>PA MEKATEAR</v>
      </c>
    </row>
    <row r="806" spans="1:14" ht="12.75" hidden="1" customHeight="1">
      <c r="A806" s="47" t="s">
        <v>1345</v>
      </c>
      <c r="C806" s="56" t="s">
        <v>3444</v>
      </c>
      <c r="D806" s="47" t="s">
        <v>1057</v>
      </c>
      <c r="E806" s="57" t="s">
        <v>63</v>
      </c>
      <c r="F806" s="66" t="s">
        <v>313</v>
      </c>
      <c r="G806" s="66" t="s">
        <v>63</v>
      </c>
      <c r="I806" s="58" t="s">
        <v>3445</v>
      </c>
      <c r="J806" s="50" t="str">
        <f>IFERROR(VLOOKUP(F806,'Ciudad tablero'!A:B,2,0),0)</f>
        <v>MALAMBO ATLANTICO</v>
      </c>
      <c r="K806" s="50">
        <f>IFERROR(VLOOKUP(J806,'Ciudad tablero'!B:C,2,0),0)</f>
        <v>8433000</v>
      </c>
      <c r="L806" s="50" t="str">
        <f>IFERROR(VLOOKUP(G806,'Ciudad tablero'!A:B,2,0),0)</f>
        <v>BARRANQUILLA ATLANTICO</v>
      </c>
      <c r="M806" s="50">
        <f>IFERROR(VLOOKUP(L806,'Ciudad tablero'!B:C,2,0),0)</f>
        <v>8001000</v>
      </c>
      <c r="N806" s="47" t="str">
        <f t="shared" si="37"/>
        <v>TALLER MANTENIMIENTO EDINSA MALAMBO</v>
      </c>
    </row>
    <row r="807" spans="1:14" ht="12.75" hidden="1" customHeight="1">
      <c r="A807" s="47" t="s">
        <v>1356</v>
      </c>
      <c r="C807" s="60" t="s">
        <v>3446</v>
      </c>
      <c r="D807" s="47" t="s">
        <v>1057</v>
      </c>
      <c r="E807" s="57" t="s">
        <v>63</v>
      </c>
      <c r="F807" s="66" t="s">
        <v>63</v>
      </c>
      <c r="G807" s="66" t="s">
        <v>63</v>
      </c>
      <c r="I807" s="58" t="s">
        <v>3447</v>
      </c>
      <c r="J807" s="50" t="str">
        <f>IFERROR(VLOOKUP(F807,'Ciudad tablero'!A:B,2,0),0)</f>
        <v>BARRANQUILLA ATLANTICO</v>
      </c>
      <c r="K807" s="50">
        <f>IFERROR(VLOOKUP(J807,'Ciudad tablero'!B:C,2,0),0)</f>
        <v>8001000</v>
      </c>
      <c r="L807" s="50" t="str">
        <f>IFERROR(VLOOKUP(G807,'Ciudad tablero'!A:B,2,0),0)</f>
        <v>BARRANQUILLA ATLANTICO</v>
      </c>
      <c r="M807" s="50">
        <f>IFERROR(VLOOKUP(L807,'Ciudad tablero'!B:C,2,0),0)</f>
        <v>8001000</v>
      </c>
      <c r="N807" s="47" t="str">
        <f t="shared" ref="N807" si="38">+A807</f>
        <v>TALLER SCANIA  BARRANQUILLA</v>
      </c>
    </row>
    <row r="808" spans="1:14" ht="12.75" hidden="1" customHeight="1">
      <c r="A808" s="47" t="s">
        <v>1346</v>
      </c>
      <c r="C808" s="60" t="s">
        <v>3448</v>
      </c>
      <c r="D808" s="47" t="s">
        <v>1057</v>
      </c>
      <c r="E808" s="57" t="s">
        <v>63</v>
      </c>
      <c r="F808" s="66" t="s">
        <v>63</v>
      </c>
      <c r="G808" s="66" t="s">
        <v>63</v>
      </c>
      <c r="I808" s="58" t="s">
        <v>3449</v>
      </c>
      <c r="J808" s="50" t="str">
        <f>IFERROR(VLOOKUP(F808,'Ciudad tablero'!A:B,2,0),0)</f>
        <v>BARRANQUILLA ATLANTICO</v>
      </c>
      <c r="K808" s="50">
        <f>IFERROR(VLOOKUP(J808,'Ciudad tablero'!B:C,2,0),0)</f>
        <v>8001000</v>
      </c>
      <c r="L808" s="50" t="str">
        <f>IFERROR(VLOOKUP(G808,'Ciudad tablero'!A:B,2,0),0)</f>
        <v>BARRANQUILLA ATLANTICO</v>
      </c>
      <c r="M808" s="50">
        <f>IFERROR(VLOOKUP(L808,'Ciudad tablero'!B:C,2,0),0)</f>
        <v>8001000</v>
      </c>
      <c r="N808" s="47" t="str">
        <f t="shared" ref="N808" si="39">+A808</f>
        <v>KENWORTH DE LA MONTAÑA BARRANQUILLA</v>
      </c>
    </row>
    <row r="809" spans="1:14" ht="12.75" hidden="1" customHeight="1">
      <c r="A809" s="47" t="s">
        <v>1347</v>
      </c>
      <c r="C809" s="60" t="s">
        <v>3450</v>
      </c>
      <c r="D809" s="47" t="s">
        <v>1057</v>
      </c>
      <c r="E809" s="57" t="s">
        <v>63</v>
      </c>
      <c r="F809" s="66" t="s">
        <v>63</v>
      </c>
      <c r="G809" s="66" t="s">
        <v>63</v>
      </c>
      <c r="I809" s="58" t="s">
        <v>3451</v>
      </c>
      <c r="J809" s="50" t="str">
        <f>IFERROR(VLOOKUP(F809,'Ciudad tablero'!A:B,2,0),0)</f>
        <v>BARRANQUILLA ATLANTICO</v>
      </c>
      <c r="K809" s="50">
        <f>IFERROR(VLOOKUP(J809,'Ciudad tablero'!B:C,2,0),0)</f>
        <v>8001000</v>
      </c>
      <c r="L809" s="50" t="str">
        <f>IFERROR(VLOOKUP(G809,'Ciudad tablero'!A:B,2,0),0)</f>
        <v>BARRANQUILLA ATLANTICO</v>
      </c>
      <c r="M809" s="50">
        <f>IFERROR(VLOOKUP(L809,'Ciudad tablero'!B:C,2,0),0)</f>
        <v>8001000</v>
      </c>
      <c r="N809" s="47" t="str">
        <f t="shared" ref="N809" si="40">+A809</f>
        <v>NAVITRANS S.A.S. BARRANQUILLA</v>
      </c>
    </row>
    <row r="810" spans="1:14" ht="12.75" hidden="1" customHeight="1">
      <c r="A810" s="47" t="s">
        <v>1039</v>
      </c>
      <c r="C810" s="60" t="s">
        <v>3452</v>
      </c>
      <c r="D810" s="47" t="s">
        <v>724</v>
      </c>
      <c r="E810" s="66" t="s">
        <v>321</v>
      </c>
      <c r="F810" s="66" t="s">
        <v>133</v>
      </c>
      <c r="G810" s="66" t="s">
        <v>321</v>
      </c>
      <c r="I810" s="58" t="s">
        <v>3453</v>
      </c>
      <c r="J810" s="50" t="str">
        <f>IFERROR(VLOOKUP(F810,'Ciudad tablero'!A:B,2,0),0)</f>
        <v>COPACABANA ANTIOQUIA</v>
      </c>
      <c r="K810" s="50">
        <f>IFERROR(VLOOKUP(J810,'Ciudad tablero'!B:C,2,0),0)</f>
        <v>5212000</v>
      </c>
      <c r="L810" s="50" t="str">
        <f>IFERROR(VLOOKUP(G810,'Ciudad tablero'!A:B,2,0),0)</f>
        <v>MEDELLIN ANTIOQUIA</v>
      </c>
      <c r="M810" s="50">
        <f>IFERROR(VLOOKUP(L810,'Ciudad tablero'!B:C,2,0),0)</f>
        <v>5001000</v>
      </c>
      <c r="N810" s="47" t="str">
        <f t="shared" ref="N810" si="41">+A810</f>
        <v>ELECTROCLUTCH COPACABANA</v>
      </c>
    </row>
    <row r="811" spans="1:14" ht="12.75" hidden="1" customHeight="1">
      <c r="A811" s="47" t="s">
        <v>1383</v>
      </c>
      <c r="C811" s="60" t="s">
        <v>3454</v>
      </c>
      <c r="D811" s="47" t="s">
        <v>777</v>
      </c>
      <c r="E811" s="57" t="s">
        <v>798</v>
      </c>
      <c r="F811" s="66" t="s">
        <v>71</v>
      </c>
      <c r="G811" s="66" t="s">
        <v>71</v>
      </c>
      <c r="I811" s="58" t="s">
        <v>3455</v>
      </c>
      <c r="J811" s="50" t="str">
        <f>IFERROR(VLOOKUP(F811,'Ciudad tablero'!A:B,2,0),0)</f>
        <v>BOGOTA BOGOTA D. C.</v>
      </c>
      <c r="K811" s="50">
        <f>IFERROR(VLOOKUP(J811,'Ciudad tablero'!B:C,2,0),0)</f>
        <v>11001000</v>
      </c>
      <c r="L811" s="50" t="str">
        <f>IFERROR(VLOOKUP(G811,'Ciudad tablero'!A:B,2,0),0)</f>
        <v>BOGOTA BOGOTA D. C.</v>
      </c>
      <c r="M811" s="50">
        <f>IFERROR(VLOOKUP(L811,'Ciudad tablero'!B:C,2,0),0)</f>
        <v>11001000</v>
      </c>
      <c r="N811" s="47" t="str">
        <f t="shared" ref="N811:N812" si="42">+A811</f>
        <v>CHORIZO SANTANDEREANO ORIGINAL 2</v>
      </c>
    </row>
    <row r="812" spans="1:14" ht="12.75" hidden="1" customHeight="1">
      <c r="A812" s="47" t="s">
        <v>1391</v>
      </c>
      <c r="C812" s="60" t="s">
        <v>3456</v>
      </c>
      <c r="D812" s="47" t="s">
        <v>777</v>
      </c>
      <c r="E812" s="57" t="s">
        <v>798</v>
      </c>
      <c r="F812" s="66" t="s">
        <v>71</v>
      </c>
      <c r="G812" s="66" t="s">
        <v>71</v>
      </c>
      <c r="I812" s="58" t="s">
        <v>3457</v>
      </c>
      <c r="J812" s="50" t="str">
        <f>IFERROR(VLOOKUP(F812,'Ciudad tablero'!A:B,2,0),0)</f>
        <v>BOGOTA BOGOTA D. C.</v>
      </c>
      <c r="K812" s="50">
        <f>IFERROR(VLOOKUP(J812,'Ciudad tablero'!B:C,2,0),0)</f>
        <v>11001000</v>
      </c>
      <c r="L812" s="50" t="str">
        <f>IFERROR(VLOOKUP(G812,'Ciudad tablero'!A:B,2,0),0)</f>
        <v>BOGOTA BOGOTA D. C.</v>
      </c>
      <c r="M812" s="50">
        <f>IFERROR(VLOOKUP(L812,'Ciudad tablero'!B:C,2,0),0)</f>
        <v>11001000</v>
      </c>
      <c r="N812" s="47" t="str">
        <f t="shared" si="42"/>
        <v>DISTRIBUIDORA RAMIREZ</v>
      </c>
    </row>
    <row r="813" spans="1:14" ht="12.75" hidden="1" customHeight="1">
      <c r="A813" s="47" t="s">
        <v>1390</v>
      </c>
      <c r="C813" s="60" t="s">
        <v>3458</v>
      </c>
      <c r="D813" s="47" t="s">
        <v>777</v>
      </c>
      <c r="E813" s="57" t="s">
        <v>798</v>
      </c>
      <c r="F813" s="66" t="s">
        <v>71</v>
      </c>
      <c r="G813" s="66" t="s">
        <v>71</v>
      </c>
      <c r="I813" s="58" t="s">
        <v>3459</v>
      </c>
      <c r="J813" s="50" t="str">
        <f>IFERROR(VLOOKUP(F813,'Ciudad tablero'!A:B,2,0),0)</f>
        <v>BOGOTA BOGOTA D. C.</v>
      </c>
      <c r="K813" s="50">
        <f>IFERROR(VLOOKUP(J813,'Ciudad tablero'!B:C,2,0),0)</f>
        <v>11001000</v>
      </c>
      <c r="L813" s="50" t="str">
        <f>IFERROR(VLOOKUP(G813,'Ciudad tablero'!A:B,2,0),0)</f>
        <v>BOGOTA BOGOTA D. C.</v>
      </c>
      <c r="M813" s="50">
        <f>IFERROR(VLOOKUP(L813,'Ciudad tablero'!B:C,2,0),0)</f>
        <v>11001000</v>
      </c>
      <c r="N813" s="47" t="str">
        <f t="shared" ref="N813" si="43">+A813</f>
        <v>DISTRIBUIDORA PAEZ Y.R.C.S</v>
      </c>
    </row>
    <row r="814" spans="1:14" ht="12.75" hidden="1" customHeight="1">
      <c r="A814" s="47" t="s">
        <v>3460</v>
      </c>
      <c r="C814" s="60" t="s">
        <v>3461</v>
      </c>
      <c r="D814" s="47" t="s">
        <v>1057</v>
      </c>
      <c r="E814" s="57" t="s">
        <v>63</v>
      </c>
      <c r="F814" s="66" t="s">
        <v>63</v>
      </c>
      <c r="G814" s="66" t="s">
        <v>63</v>
      </c>
      <c r="I814" s="58" t="s">
        <v>3462</v>
      </c>
      <c r="J814" s="50" t="str">
        <f>IFERROR(VLOOKUP(F814,'Ciudad tablero'!A:B,2,0),0)</f>
        <v>BARRANQUILLA ATLANTICO</v>
      </c>
      <c r="K814" s="50">
        <f>IFERROR(VLOOKUP(J814,'Ciudad tablero'!B:C,2,0),0)</f>
        <v>8001000</v>
      </c>
      <c r="L814" s="50" t="str">
        <f>IFERROR(VLOOKUP(G814,'Ciudad tablero'!A:B,2,0),0)</f>
        <v>BARRANQUILLA ATLANTICO</v>
      </c>
      <c r="M814" s="50">
        <f>IFERROR(VLOOKUP(L814,'Ciudad tablero'!B:C,2,0),0)</f>
        <v>8001000</v>
      </c>
      <c r="N814" s="47" t="str">
        <f>+A814</f>
        <v>COOPIDROGAS BARRANQUILLA</v>
      </c>
    </row>
    <row r="815" spans="1:14" ht="12.75" hidden="1" customHeight="1">
      <c r="A815" s="47" t="s">
        <v>1364</v>
      </c>
      <c r="C815" s="60" t="s">
        <v>3463</v>
      </c>
      <c r="D815" s="47" t="s">
        <v>777</v>
      </c>
      <c r="E815" s="57" t="s">
        <v>183</v>
      </c>
      <c r="F815" s="57" t="s">
        <v>183</v>
      </c>
      <c r="G815" s="66" t="s">
        <v>340</v>
      </c>
      <c r="I815" s="58" t="s">
        <v>3464</v>
      </c>
      <c r="J815" s="50" t="str">
        <f>IFERROR(VLOOKUP(F815,'Ciudad tablero'!A:B,2,0),0)</f>
        <v>FLORENCIA CAQUETA</v>
      </c>
      <c r="K815" s="50">
        <f>IFERROR(VLOOKUP(J815,'Ciudad tablero'!B:C,2,0),0)</f>
        <v>18001000</v>
      </c>
      <c r="L815" s="50" t="str">
        <f>IFERROR(VLOOKUP(G815,'Ciudad tablero'!A:B,2,0),0)</f>
        <v>NEIVA HUILA</v>
      </c>
      <c r="M815" s="50">
        <f>IFERROR(VLOOKUP(L815,'Ciudad tablero'!B:C,2,0),0)</f>
        <v>41001000</v>
      </c>
      <c r="N815" s="47" t="str">
        <f t="shared" ref="N815:N827" si="44">+A815</f>
        <v>BODEGA DE LICORES FLORENCIA</v>
      </c>
    </row>
    <row r="816" spans="1:14" ht="12.75" hidden="1" customHeight="1">
      <c r="A816" s="47" t="s">
        <v>1365</v>
      </c>
      <c r="C816" s="60" t="s">
        <v>3465</v>
      </c>
      <c r="D816" s="47" t="s">
        <v>777</v>
      </c>
      <c r="E816" s="57" t="s">
        <v>859</v>
      </c>
      <c r="F816" s="66" t="s">
        <v>252</v>
      </c>
      <c r="G816" s="66" t="s">
        <v>252</v>
      </c>
      <c r="I816" s="58" t="s">
        <v>3466</v>
      </c>
      <c r="J816" s="50" t="str">
        <f>IFERROR(VLOOKUP(F816,'Ciudad tablero'!A:B,2,0),0)</f>
        <v>IBAGUE TOLIMA</v>
      </c>
      <c r="K816" s="50">
        <f>IFERROR(VLOOKUP(J816,'Ciudad tablero'!B:C,2,0),0)</f>
        <v>73001000</v>
      </c>
      <c r="L816" s="50" t="str">
        <f>IFERROR(VLOOKUP(G816,'Ciudad tablero'!A:B,2,0),0)</f>
        <v>IBAGUE TOLIMA</v>
      </c>
      <c r="M816" s="50">
        <f>IFERROR(VLOOKUP(L816,'Ciudad tablero'!B:C,2,0),0)</f>
        <v>73001000</v>
      </c>
      <c r="N816" s="47" t="str">
        <f t="shared" si="44"/>
        <v>SUR TOLIMA ISIMO</v>
      </c>
    </row>
    <row r="817" spans="1:14" ht="12.75" hidden="1" customHeight="1">
      <c r="A817" s="47" t="s">
        <v>1366</v>
      </c>
      <c r="C817" s="60" t="s">
        <v>3467</v>
      </c>
      <c r="D817" s="47" t="s">
        <v>1578</v>
      </c>
      <c r="I817" s="58" t="s">
        <v>3468</v>
      </c>
      <c r="J817" s="50">
        <f>IFERROR(VLOOKUP(F817,'Ciudad tablero'!A:B,2,0),0)</f>
        <v>0</v>
      </c>
      <c r="K817" s="50">
        <f>IFERROR(VLOOKUP(J817,'Ciudad tablero'!B:C,2,0),0)</f>
        <v>0</v>
      </c>
      <c r="L817" s="50">
        <f>IFERROR(VLOOKUP(G817,'Ciudad tablero'!A:B,2,0),0)</f>
        <v>0</v>
      </c>
      <c r="M817" s="50">
        <f>IFERROR(VLOOKUP(L817,'Ciudad tablero'!B:C,2,0),0)</f>
        <v>0</v>
      </c>
      <c r="N817" s="47" t="str">
        <f t="shared" si="44"/>
        <v>BODEGA DE LICORES CALDAS</v>
      </c>
    </row>
    <row r="818" spans="1:14" ht="12.75" hidden="1" customHeight="1">
      <c r="A818" s="47" t="s">
        <v>1367</v>
      </c>
      <c r="C818" s="60" t="s">
        <v>3469</v>
      </c>
      <c r="D818" s="47" t="s">
        <v>777</v>
      </c>
      <c r="I818" s="58" t="s">
        <v>3470</v>
      </c>
      <c r="J818" s="50">
        <f>IFERROR(VLOOKUP(F818,'Ciudad tablero'!A:B,2,0),0)</f>
        <v>0</v>
      </c>
      <c r="K818" s="50">
        <f>IFERROR(VLOOKUP(J818,'Ciudad tablero'!B:C,2,0),0)</f>
        <v>0</v>
      </c>
      <c r="L818" s="50">
        <f>IFERROR(VLOOKUP(G818,'Ciudad tablero'!A:B,2,0),0)</f>
        <v>0</v>
      </c>
      <c r="M818" s="50">
        <f>IFERROR(VLOOKUP(L818,'Ciudad tablero'!B:C,2,0),0)</f>
        <v>0</v>
      </c>
      <c r="N818" s="47" t="str">
        <f t="shared" si="44"/>
        <v>BODEGA DE LICORES CUNDINAMARCA PANCHES</v>
      </c>
    </row>
    <row r="819" spans="1:14" ht="12.75" hidden="1" customHeight="1">
      <c r="A819" s="47" t="s">
        <v>1368</v>
      </c>
      <c r="C819" s="60" t="s">
        <v>3471</v>
      </c>
      <c r="I819" s="58" t="s">
        <v>3472</v>
      </c>
      <c r="J819" s="50">
        <f>IFERROR(VLOOKUP(F819,'Ciudad tablero'!A:B,2,0),0)</f>
        <v>0</v>
      </c>
      <c r="K819" s="50">
        <f>IFERROR(VLOOKUP(J819,'Ciudad tablero'!B:C,2,0),0)</f>
        <v>0</v>
      </c>
      <c r="L819" s="50">
        <f>IFERROR(VLOOKUP(G819,'Ciudad tablero'!A:B,2,0),0)</f>
        <v>0</v>
      </c>
      <c r="M819" s="50">
        <f>IFERROR(VLOOKUP(L819,'Ciudad tablero'!B:C,2,0),0)</f>
        <v>0</v>
      </c>
      <c r="N819" s="47" t="str">
        <f t="shared" si="44"/>
        <v>BODEGA LICO RESERVAS DEL PORVENIR</v>
      </c>
    </row>
    <row r="820" spans="1:14" ht="12.75" hidden="1" customHeight="1">
      <c r="A820" s="47" t="s">
        <v>1369</v>
      </c>
      <c r="C820" s="60" t="s">
        <v>3473</v>
      </c>
      <c r="D820" s="47" t="s">
        <v>1582</v>
      </c>
      <c r="E820" s="57" t="s">
        <v>143</v>
      </c>
      <c r="F820" s="66" t="s">
        <v>143</v>
      </c>
      <c r="G820" s="66" t="s">
        <v>144</v>
      </c>
      <c r="I820" s="58" t="s">
        <v>3474</v>
      </c>
      <c r="J820" s="50" t="str">
        <f>IFERROR(VLOOKUP(F820,'Ciudad tablero'!A:B,2,0),0)</f>
        <v>CUCUTA NORTE DE SANTANDER</v>
      </c>
      <c r="K820" s="50">
        <f>IFERROR(VLOOKUP(J820,'Ciudad tablero'!B:C,2,0),0)</f>
        <v>54001000</v>
      </c>
      <c r="L820" s="50" t="str">
        <f>IFERROR(VLOOKUP(G820,'Ciudad tablero'!A:B,2,0),0)</f>
        <v>CÚCUTA</v>
      </c>
      <c r="M820" s="50">
        <f>IFERROR(VLOOKUP(L820,'Ciudad tablero'!B:C,2,0),0)</f>
        <v>54001000</v>
      </c>
      <c r="N820" s="47" t="str">
        <f t="shared" si="44"/>
        <v>BODEGA RENTAS CUCUTA</v>
      </c>
    </row>
    <row r="821" spans="1:14" ht="12.75" hidden="1" customHeight="1">
      <c r="A821" s="47" t="s">
        <v>1370</v>
      </c>
      <c r="C821" s="60" t="s">
        <v>3475</v>
      </c>
      <c r="D821" s="47" t="s">
        <v>777</v>
      </c>
      <c r="E821" s="57" t="s">
        <v>340</v>
      </c>
      <c r="F821" s="66" t="s">
        <v>340</v>
      </c>
      <c r="G821" s="66" t="s">
        <v>340</v>
      </c>
      <c r="I821" s="58" t="s">
        <v>3476</v>
      </c>
      <c r="J821" s="50" t="str">
        <f>IFERROR(VLOOKUP(F821,'Ciudad tablero'!A:B,2,0),0)</f>
        <v>NEIVA HUILA</v>
      </c>
      <c r="K821" s="50">
        <f>IFERROR(VLOOKUP(J821,'Ciudad tablero'!B:C,2,0),0)</f>
        <v>41001000</v>
      </c>
      <c r="L821" s="50" t="str">
        <f>IFERROR(VLOOKUP(G821,'Ciudad tablero'!A:B,2,0),0)</f>
        <v>NEIVA HUILA</v>
      </c>
      <c r="M821" s="50">
        <f>IFERROR(VLOOKUP(L821,'Ciudad tablero'!B:C,2,0),0)</f>
        <v>41001000</v>
      </c>
      <c r="N821" s="47" t="str">
        <f t="shared" si="44"/>
        <v>CEDI SUR NEIVA ISIMO</v>
      </c>
    </row>
    <row r="822" spans="1:14" ht="12.75" hidden="1" customHeight="1">
      <c r="A822" s="47" t="s">
        <v>1371</v>
      </c>
      <c r="C822" s="60" t="s">
        <v>3477</v>
      </c>
      <c r="I822" s="58" t="s">
        <v>3478</v>
      </c>
      <c r="J822" s="50">
        <f>IFERROR(VLOOKUP(F822,'Ciudad tablero'!A:B,2,0),0)</f>
        <v>0</v>
      </c>
      <c r="K822" s="50">
        <f>IFERROR(VLOOKUP(J822,'Ciudad tablero'!B:C,2,0),0)</f>
        <v>0</v>
      </c>
      <c r="L822" s="50">
        <f>IFERROR(VLOOKUP(G822,'Ciudad tablero'!A:B,2,0),0)</f>
        <v>0</v>
      </c>
      <c r="M822" s="50">
        <f>IFERROR(VLOOKUP(L822,'Ciudad tablero'!B:C,2,0),0)</f>
        <v>0</v>
      </c>
      <c r="N822" s="47" t="str">
        <f t="shared" si="44"/>
        <v>CEDI ORIENTE ISIMO</v>
      </c>
    </row>
    <row r="823" spans="1:14" ht="12.75" hidden="1" customHeight="1">
      <c r="A823" s="47" t="s">
        <v>1372</v>
      </c>
      <c r="C823" s="60" t="s">
        <v>3479</v>
      </c>
      <c r="I823" s="58" t="s">
        <v>3480</v>
      </c>
      <c r="J823" s="50">
        <f>IFERROR(VLOOKUP(F823,'Ciudad tablero'!A:B,2,0),0)</f>
        <v>0</v>
      </c>
      <c r="K823" s="50">
        <f>IFERROR(VLOOKUP(J823,'Ciudad tablero'!B:C,2,0),0)</f>
        <v>0</v>
      </c>
      <c r="L823" s="50">
        <f>IFERROR(VLOOKUP(G823,'Ciudad tablero'!A:B,2,0),0)</f>
        <v>0</v>
      </c>
      <c r="M823" s="50">
        <f>IFERROR(VLOOKUP(L823,'Ciudad tablero'!B:C,2,0),0)</f>
        <v>0</v>
      </c>
      <c r="N823" s="47" t="str">
        <f t="shared" si="44"/>
        <v>BODEGA ANTIOQUIA SECO</v>
      </c>
    </row>
    <row r="824" spans="1:14" ht="12.75" hidden="1" customHeight="1">
      <c r="A824" s="47" t="s">
        <v>1373</v>
      </c>
      <c r="C824" s="60" t="s">
        <v>3481</v>
      </c>
      <c r="I824" s="58" t="s">
        <v>3482</v>
      </c>
      <c r="J824" s="50">
        <f>IFERROR(VLOOKUP(F824,'Ciudad tablero'!A:B,2,0),0)</f>
        <v>0</v>
      </c>
      <c r="K824" s="50">
        <f>IFERROR(VLOOKUP(J824,'Ciudad tablero'!B:C,2,0),0)</f>
        <v>0</v>
      </c>
      <c r="L824" s="50">
        <f>IFERROR(VLOOKUP(G824,'Ciudad tablero'!A:B,2,0),0)</f>
        <v>0</v>
      </c>
      <c r="M824" s="50">
        <f>IFERROR(VLOOKUP(L824,'Ciudad tablero'!B:C,2,0),0)</f>
        <v>0</v>
      </c>
      <c r="N824" s="47" t="str">
        <f t="shared" si="44"/>
        <v>BODEA DE LICORES BOLIVAR</v>
      </c>
    </row>
    <row r="825" spans="1:14" ht="12.75" hidden="1" customHeight="1">
      <c r="A825" s="47" t="s">
        <v>1374</v>
      </c>
      <c r="C825" s="60" t="s">
        <v>3483</v>
      </c>
      <c r="D825" s="47" t="s">
        <v>1057</v>
      </c>
      <c r="I825" s="58" t="s">
        <v>3484</v>
      </c>
      <c r="J825" s="50">
        <f>IFERROR(VLOOKUP(F825,'Ciudad tablero'!A:B,2,0),0)</f>
        <v>0</v>
      </c>
      <c r="K825" s="50">
        <f>IFERROR(VLOOKUP(J825,'Ciudad tablero'!B:C,2,0),0)</f>
        <v>0</v>
      </c>
      <c r="L825" s="50">
        <f>IFERROR(VLOOKUP(G825,'Ciudad tablero'!A:B,2,0),0)</f>
        <v>0</v>
      </c>
      <c r="M825" s="50">
        <f>IFERROR(VLOOKUP(L825,'Ciudad tablero'!B:C,2,0),0)</f>
        <v>0</v>
      </c>
      <c r="N825" s="47" t="str">
        <f t="shared" si="44"/>
        <v>CADI CARIBE ISIMO</v>
      </c>
    </row>
    <row r="826" spans="1:14" ht="12.75" hidden="1" customHeight="1">
      <c r="A826" s="47" t="s">
        <v>1375</v>
      </c>
      <c r="C826" s="60" t="s">
        <v>3485</v>
      </c>
      <c r="D826" s="47" t="s">
        <v>1057</v>
      </c>
      <c r="E826" s="57" t="s">
        <v>470</v>
      </c>
      <c r="F826" s="57" t="s">
        <v>470</v>
      </c>
      <c r="G826" s="66" t="s">
        <v>470</v>
      </c>
      <c r="I826" s="58" t="s">
        <v>3486</v>
      </c>
      <c r="J826" s="50" t="str">
        <f>IFERROR(VLOOKUP(F826,'Ciudad tablero'!A:B,2,0),0)</f>
        <v>SANTA MARTA MAGDALENA</v>
      </c>
      <c r="K826" s="50">
        <f>IFERROR(VLOOKUP(J826,'Ciudad tablero'!B:C,2,0),0)</f>
        <v>47001000</v>
      </c>
      <c r="L826" s="50" t="str">
        <f>IFERROR(VLOOKUP(G826,'Ciudad tablero'!A:B,2,0),0)</f>
        <v>SANTA MARTA MAGDALENA</v>
      </c>
      <c r="M826" s="50">
        <f>IFERROR(VLOOKUP(L826,'Ciudad tablero'!B:C,2,0),0)</f>
        <v>47001000</v>
      </c>
      <c r="N826" s="47" t="str">
        <f t="shared" si="44"/>
        <v>BODEGA DE LICORES MAGDALENA RODADERO</v>
      </c>
    </row>
    <row r="827" spans="1:14" ht="12.75" hidden="1" customHeight="1">
      <c r="A827" s="47" t="s">
        <v>1376</v>
      </c>
      <c r="C827" s="60" t="s">
        <v>3487</v>
      </c>
      <c r="D827" s="47" t="s">
        <v>777</v>
      </c>
      <c r="E827" s="57" t="s">
        <v>798</v>
      </c>
      <c r="F827" s="66" t="s">
        <v>71</v>
      </c>
      <c r="G827" s="66" t="s">
        <v>71</v>
      </c>
      <c r="I827" s="58" t="s">
        <v>3488</v>
      </c>
      <c r="J827" s="50" t="str">
        <f>IFERROR(VLOOKUP(F827,'Ciudad tablero'!A:B,2,0),0)</f>
        <v>BOGOTA BOGOTA D. C.</v>
      </c>
      <c r="K827" s="50">
        <f>IFERROR(VLOOKUP(J827,'Ciudad tablero'!B:C,2,0),0)</f>
        <v>11001000</v>
      </c>
      <c r="L827" s="50" t="str">
        <f>IFERROR(VLOOKUP(G827,'Ciudad tablero'!A:B,2,0),0)</f>
        <v>BOGOTA BOGOTA D. C.</v>
      </c>
      <c r="M827" s="50">
        <f>IFERROR(VLOOKUP(L827,'Ciudad tablero'!B:C,2,0),0)</f>
        <v>11001000</v>
      </c>
      <c r="N827" s="47" t="str">
        <f t="shared" si="44"/>
        <v>BODEGA RENTA BRAVO PAEZ</v>
      </c>
    </row>
    <row r="828" spans="1:14" ht="12.75" hidden="1" customHeight="1">
      <c r="A828" s="47" t="s">
        <v>1464</v>
      </c>
      <c r="C828" s="60" t="s">
        <v>3489</v>
      </c>
      <c r="D828" s="47" t="s">
        <v>1578</v>
      </c>
      <c r="E828" s="57" t="s">
        <v>680</v>
      </c>
      <c r="F828" s="67" t="s">
        <v>360</v>
      </c>
      <c r="G828" s="66" t="s">
        <v>95</v>
      </c>
      <c r="I828" s="58" t="s">
        <v>3490</v>
      </c>
      <c r="J828" s="50" t="str">
        <f>IFERROR(VLOOKUP(F828,'Ciudad tablero'!A:B,2,0),0)</f>
        <v>PALMIRA VALLE DEL CAUCA</v>
      </c>
      <c r="K828" s="50">
        <f>IFERROR(VLOOKUP(J828,'Ciudad tablero'!B:C,2,0),0)</f>
        <v>76520000</v>
      </c>
      <c r="L828" s="50" t="str">
        <f>IFERROR(VLOOKUP(G828,'Ciudad tablero'!A:B,2,0),0)</f>
        <v>CALI VALLE DEL CAUCA</v>
      </c>
      <c r="M828" s="50">
        <f>IFERROR(VLOOKUP(L828,'Ciudad tablero'!B:C,2,0),0)</f>
        <v>76001000</v>
      </c>
      <c r="N828" s="47" t="str">
        <f t="shared" ref="N828" si="45">+A828</f>
        <v>COOPIDROGAS PALMIRA</v>
      </c>
    </row>
    <row r="829" spans="1:14" ht="12.75" hidden="1" customHeight="1">
      <c r="A829" s="47" t="s">
        <v>3491</v>
      </c>
      <c r="C829" s="60" t="s">
        <v>3492</v>
      </c>
      <c r="D829" s="47" t="s">
        <v>1578</v>
      </c>
      <c r="E829" s="57" t="s">
        <v>371</v>
      </c>
      <c r="F829" s="66" t="s">
        <v>371</v>
      </c>
      <c r="G829" s="66" t="s">
        <v>371</v>
      </c>
      <c r="I829" s="58" t="s">
        <v>3493</v>
      </c>
      <c r="J829" s="50" t="str">
        <f>IFERROR(VLOOKUP(F829,'Ciudad tablero'!A:B,2,0),0)</f>
        <v>PEREIRA RISARALDA</v>
      </c>
      <c r="K829" s="50">
        <f>IFERROR(VLOOKUP(J829,'Ciudad tablero'!B:C,2,0),0)</f>
        <v>66001000</v>
      </c>
      <c r="L829" s="50" t="str">
        <f>IFERROR(VLOOKUP(G829,'Ciudad tablero'!A:B,2,0),0)</f>
        <v>PEREIRA RISARALDA</v>
      </c>
      <c r="M829" s="50">
        <f>IFERROR(VLOOKUP(L829,'Ciudad tablero'!B:C,2,0),0)</f>
        <v>66001000</v>
      </c>
      <c r="N829" s="47" t="str">
        <f t="shared" ref="N829" si="46">+A829</f>
        <v>COOPERATIVA DE CAFICULTORES DE RISARALDA COOPCAFER</v>
      </c>
    </row>
    <row r="830" spans="1:14" ht="12.75" hidden="1" customHeight="1">
      <c r="A830" s="47" t="s">
        <v>1439</v>
      </c>
      <c r="C830" s="60" t="s">
        <v>3494</v>
      </c>
      <c r="D830" s="47" t="s">
        <v>777</v>
      </c>
      <c r="E830" s="57" t="s">
        <v>22</v>
      </c>
      <c r="F830" s="66" t="s">
        <v>22</v>
      </c>
      <c r="G830" s="66" t="s">
        <v>422</v>
      </c>
      <c r="I830" s="58" t="s">
        <v>3495</v>
      </c>
      <c r="J830" s="50" t="str">
        <f>IFERROR(VLOOKUP(F830,'Ciudad tablero'!A:B,2,0),0)</f>
        <v>ALBANIA LA GUAJIRA</v>
      </c>
      <c r="K830" s="50">
        <f>IFERROR(VLOOKUP(J830,'Ciudad tablero'!B:C,2,0),0)</f>
        <v>44035000</v>
      </c>
      <c r="L830" s="50" t="str">
        <f>IFERROR(VLOOKUP(G830,'Ciudad tablero'!A:B,2,0),0)</f>
        <v>RIOHACHA LA GUAJIRA</v>
      </c>
      <c r="M830" s="50">
        <f>IFERROR(VLOOKUP(L830,'Ciudad tablero'!B:C,2,0),0)</f>
        <v>44001000</v>
      </c>
      <c r="N830" s="47" t="str">
        <f t="shared" ref="N830" si="47">+A830</f>
        <v>VIVERO AWAVICHOR</v>
      </c>
    </row>
    <row r="831" spans="1:14" ht="12.75" hidden="1" customHeight="1">
      <c r="A831" s="47" t="s">
        <v>1438</v>
      </c>
      <c r="C831" s="60" t="s">
        <v>3496</v>
      </c>
      <c r="D831" s="47" t="s">
        <v>1057</v>
      </c>
      <c r="E831" s="57" t="s">
        <v>422</v>
      </c>
      <c r="F831" s="66" t="s">
        <v>248</v>
      </c>
      <c r="G831" s="66" t="s">
        <v>422</v>
      </c>
      <c r="I831" s="58" t="s">
        <v>3497</v>
      </c>
      <c r="J831" s="50" t="str">
        <f>IFERROR(VLOOKUP(F831,'Ciudad tablero'!A:B,2,0),0)</f>
        <v>HATONUEVO LA GUAJIRA</v>
      </c>
      <c r="K831" s="50">
        <f>IFERROR(VLOOKUP(J831,'Ciudad tablero'!B:C,2,0),0)</f>
        <v>44378000</v>
      </c>
      <c r="L831" s="50" t="str">
        <f>IFERROR(VLOOKUP(G831,'Ciudad tablero'!A:B,2,0),0)</f>
        <v>RIOHACHA LA GUAJIRA</v>
      </c>
      <c r="M831" s="50">
        <f>IFERROR(VLOOKUP(L831,'Ciudad tablero'!B:C,2,0),0)</f>
        <v>44001000</v>
      </c>
      <c r="N831" s="47" t="str">
        <f t="shared" ref="N831" si="48">+A831</f>
        <v>VIVERO ALCEBA</v>
      </c>
    </row>
    <row r="832" spans="1:14" ht="12.75" hidden="1" customHeight="1">
      <c r="A832" s="47" t="s">
        <v>1431</v>
      </c>
      <c r="C832" s="60" t="s">
        <v>3498</v>
      </c>
      <c r="D832" s="47" t="s">
        <v>777</v>
      </c>
      <c r="E832" s="57" t="s">
        <v>798</v>
      </c>
      <c r="F832" s="66" t="s">
        <v>71</v>
      </c>
      <c r="G832" s="66" t="s">
        <v>71</v>
      </c>
      <c r="I832" s="58" t="s">
        <v>3499</v>
      </c>
      <c r="J832" s="50" t="str">
        <f>IFERROR(VLOOKUP(F832,'Ciudad tablero'!A:B,2,0),0)</f>
        <v>BOGOTA BOGOTA D. C.</v>
      </c>
      <c r="K832" s="50">
        <f>IFERROR(VLOOKUP(J832,'Ciudad tablero'!B:C,2,0),0)</f>
        <v>11001000</v>
      </c>
      <c r="L832" s="50" t="str">
        <f>IFERROR(VLOOKUP(G832,'Ciudad tablero'!A:B,2,0),0)</f>
        <v>BOGOTA BOGOTA D. C.</v>
      </c>
      <c r="M832" s="50">
        <f>IFERROR(VLOOKUP(L832,'Ciudad tablero'!B:C,2,0),0)</f>
        <v>11001000</v>
      </c>
      <c r="N832" s="47" t="str">
        <f t="shared" ref="N832:N834" si="49">+A832</f>
        <v>LA BODEGA MAGICA</v>
      </c>
    </row>
    <row r="833" spans="1:14" ht="12.75" hidden="1" customHeight="1">
      <c r="A833" s="47" t="s">
        <v>1435</v>
      </c>
      <c r="C833" s="60" t="s">
        <v>3500</v>
      </c>
      <c r="D833" s="47" t="s">
        <v>777</v>
      </c>
      <c r="E833" s="57" t="s">
        <v>798</v>
      </c>
      <c r="F833" s="66" t="s">
        <v>71</v>
      </c>
      <c r="G833" s="66" t="s">
        <v>71</v>
      </c>
      <c r="I833" s="58" t="s">
        <v>3501</v>
      </c>
      <c r="J833" s="50" t="str">
        <f>IFERROR(VLOOKUP(F833,'Ciudad tablero'!A:B,2,0),0)</f>
        <v>BOGOTA BOGOTA D. C.</v>
      </c>
      <c r="K833" s="50">
        <f>IFERROR(VLOOKUP(J833,'Ciudad tablero'!B:C,2,0),0)</f>
        <v>11001000</v>
      </c>
      <c r="L833" s="50" t="str">
        <f>IFERROR(VLOOKUP(G833,'Ciudad tablero'!A:B,2,0),0)</f>
        <v>BOGOTA BOGOTA D. C.</v>
      </c>
      <c r="M833" s="50">
        <f>IFERROR(VLOOKUP(L833,'Ciudad tablero'!B:C,2,0),0)</f>
        <v>11001000</v>
      </c>
      <c r="N833" s="47" t="str">
        <f t="shared" si="49"/>
        <v>RCN TV AV AMERICAS</v>
      </c>
    </row>
    <row r="834" spans="1:14" ht="12.75" hidden="1" customHeight="1">
      <c r="A834" s="47" t="s">
        <v>1434</v>
      </c>
      <c r="C834" s="60" t="s">
        <v>3502</v>
      </c>
      <c r="D834" s="47" t="s">
        <v>777</v>
      </c>
      <c r="E834" s="57" t="s">
        <v>798</v>
      </c>
      <c r="F834" s="66" t="s">
        <v>71</v>
      </c>
      <c r="G834" s="66" t="s">
        <v>71</v>
      </c>
      <c r="I834" s="58" t="s">
        <v>3503</v>
      </c>
      <c r="J834" s="50" t="str">
        <f>IFERROR(VLOOKUP(F834,'Ciudad tablero'!A:B,2,0),0)</f>
        <v>BOGOTA BOGOTA D. C.</v>
      </c>
      <c r="K834" s="50">
        <f>IFERROR(VLOOKUP(J834,'Ciudad tablero'!B:C,2,0),0)</f>
        <v>11001000</v>
      </c>
      <c r="L834" s="50" t="str">
        <f>IFERROR(VLOOKUP(G834,'Ciudad tablero'!A:B,2,0),0)</f>
        <v>BOGOTA BOGOTA D. C.</v>
      </c>
      <c r="M834" s="50">
        <f>IFERROR(VLOOKUP(L834,'Ciudad tablero'!B:C,2,0),0)</f>
        <v>11001000</v>
      </c>
      <c r="N834" s="47" t="str">
        <f t="shared" si="49"/>
        <v>MERCAGAN SALITRE</v>
      </c>
    </row>
    <row r="835" spans="1:14" ht="12.75" hidden="1" customHeight="1">
      <c r="A835" s="47" t="s">
        <v>1430</v>
      </c>
      <c r="C835" s="60" t="s">
        <v>3504</v>
      </c>
      <c r="D835" s="47" t="s">
        <v>777</v>
      </c>
      <c r="E835" s="57" t="s">
        <v>798</v>
      </c>
      <c r="F835" s="66" t="s">
        <v>71</v>
      </c>
      <c r="G835" s="66" t="s">
        <v>71</v>
      </c>
      <c r="I835" s="58" t="s">
        <v>3505</v>
      </c>
      <c r="J835" s="50" t="str">
        <f>IFERROR(VLOOKUP(F835,'Ciudad tablero'!A:B,2,0),0)</f>
        <v>BOGOTA BOGOTA D. C.</v>
      </c>
      <c r="K835" s="50">
        <f>IFERROR(VLOOKUP(J835,'Ciudad tablero'!B:C,2,0),0)</f>
        <v>11001000</v>
      </c>
      <c r="L835" s="50" t="str">
        <f>IFERROR(VLOOKUP(G835,'Ciudad tablero'!A:B,2,0),0)</f>
        <v>BOGOTA BOGOTA D. C.</v>
      </c>
      <c r="M835" s="50">
        <f>IFERROR(VLOOKUP(L835,'Ciudad tablero'!B:C,2,0),0)</f>
        <v>11001000</v>
      </c>
      <c r="N835" s="47" t="str">
        <f t="shared" ref="N835" si="50">+A835</f>
        <v>INCOLAR </v>
      </c>
    </row>
    <row r="836" spans="1:14" ht="12.75" hidden="1" customHeight="1">
      <c r="A836" s="47" t="s">
        <v>1440</v>
      </c>
      <c r="C836" s="60" t="s">
        <v>3506</v>
      </c>
      <c r="D836" s="47" t="s">
        <v>1578</v>
      </c>
      <c r="E836" s="57" t="s">
        <v>95</v>
      </c>
      <c r="F836" s="66" t="s">
        <v>95</v>
      </c>
      <c r="G836" s="66" t="s">
        <v>95</v>
      </c>
      <c r="I836" s="58" t="s">
        <v>3507</v>
      </c>
      <c r="J836" s="50" t="str">
        <f>IFERROR(VLOOKUP(F836,'Ciudad tablero'!A:B,2,0),0)</f>
        <v>CALI VALLE DEL CAUCA</v>
      </c>
      <c r="K836" s="50">
        <f>IFERROR(VLOOKUP(J836,'Ciudad tablero'!B:C,2,0),0)</f>
        <v>76001000</v>
      </c>
      <c r="L836" s="50" t="str">
        <f>IFERROR(VLOOKUP(G836,'Ciudad tablero'!A:B,2,0),0)</f>
        <v>CALI VALLE DEL CAUCA</v>
      </c>
      <c r="M836" s="50">
        <f>IFERROR(VLOOKUP(L836,'Ciudad tablero'!B:C,2,0),0)</f>
        <v>76001000</v>
      </c>
      <c r="N836" s="47" t="str">
        <f t="shared" ref="N836" si="51">+A836</f>
        <v>INGREDION COLOMBIA S.A CALI</v>
      </c>
    </row>
    <row r="837" spans="1:14" ht="12.75" hidden="1" customHeight="1">
      <c r="A837" s="47" t="s">
        <v>1426</v>
      </c>
      <c r="C837" s="60" t="s">
        <v>3508</v>
      </c>
      <c r="D837" s="47" t="s">
        <v>777</v>
      </c>
      <c r="E837" s="57" t="s">
        <v>798</v>
      </c>
      <c r="F837" s="66" t="s">
        <v>71</v>
      </c>
      <c r="G837" s="66" t="s">
        <v>71</v>
      </c>
      <c r="I837" s="58" t="s">
        <v>3509</v>
      </c>
      <c r="J837" s="50" t="str">
        <f>IFERROR(VLOOKUP(F837,'Ciudad tablero'!A:B,2,0),0)</f>
        <v>BOGOTA BOGOTA D. C.</v>
      </c>
      <c r="K837" s="50">
        <f>IFERROR(VLOOKUP(J837,'Ciudad tablero'!B:C,2,0),0)</f>
        <v>11001000</v>
      </c>
      <c r="L837" s="50" t="str">
        <f>IFERROR(VLOOKUP(G837,'Ciudad tablero'!A:B,2,0),0)</f>
        <v>BOGOTA BOGOTA D. C.</v>
      </c>
      <c r="M837" s="50">
        <f>IFERROR(VLOOKUP(L837,'Ciudad tablero'!B:C,2,0),0)</f>
        <v>11001000</v>
      </c>
      <c r="N837" s="47" t="str">
        <f t="shared" ref="N837:N838" si="52">+A837</f>
        <v>DISTRIBUICIONES EDMAR</v>
      </c>
    </row>
    <row r="838" spans="1:14" ht="12.75" hidden="1" customHeight="1">
      <c r="A838" s="47" t="s">
        <v>1415</v>
      </c>
      <c r="C838" s="60" t="s">
        <v>3510</v>
      </c>
      <c r="D838" s="47" t="s">
        <v>777</v>
      </c>
      <c r="E838" s="57" t="s">
        <v>798</v>
      </c>
      <c r="F838" s="66" t="s">
        <v>71</v>
      </c>
      <c r="G838" s="66" t="s">
        <v>71</v>
      </c>
      <c r="I838" s="58" t="s">
        <v>3511</v>
      </c>
      <c r="J838" s="50" t="str">
        <f>IFERROR(VLOOKUP(F838,'Ciudad tablero'!A:B,2,0),0)</f>
        <v>BOGOTA BOGOTA D. C.</v>
      </c>
      <c r="K838" s="50">
        <f>IFERROR(VLOOKUP(J838,'Ciudad tablero'!B:C,2,0),0)</f>
        <v>11001000</v>
      </c>
      <c r="L838" s="50" t="str">
        <f>IFERROR(VLOOKUP(G838,'Ciudad tablero'!A:B,2,0),0)</f>
        <v>BOGOTA BOGOTA D. C.</v>
      </c>
      <c r="M838" s="50">
        <f>IFERROR(VLOOKUP(L838,'Ciudad tablero'!B:C,2,0),0)</f>
        <v>11001000</v>
      </c>
      <c r="N838" s="47" t="str">
        <f t="shared" si="52"/>
        <v>F1 MERCAFAM</v>
      </c>
    </row>
    <row r="839" spans="1:14" ht="12.75" hidden="1" customHeight="1">
      <c r="A839" s="47" t="s">
        <v>1433</v>
      </c>
      <c r="C839" s="60" t="s">
        <v>3512</v>
      </c>
      <c r="D839" s="47" t="s">
        <v>777</v>
      </c>
      <c r="E839" s="57" t="s">
        <v>798</v>
      </c>
      <c r="F839" s="66" t="s">
        <v>71</v>
      </c>
      <c r="G839" s="66" t="s">
        <v>71</v>
      </c>
      <c r="I839" s="58" t="s">
        <v>3513</v>
      </c>
      <c r="J839" s="50" t="str">
        <f>IFERROR(VLOOKUP(F839,'Ciudad tablero'!A:B,2,0),0)</f>
        <v>BOGOTA BOGOTA D. C.</v>
      </c>
      <c r="K839" s="50">
        <f>IFERROR(VLOOKUP(J839,'Ciudad tablero'!B:C,2,0),0)</f>
        <v>11001000</v>
      </c>
      <c r="L839" s="50" t="str">
        <f>IFERROR(VLOOKUP(G839,'Ciudad tablero'!A:B,2,0),0)</f>
        <v>BOGOTA BOGOTA D. C.</v>
      </c>
      <c r="M839" s="50">
        <f>IFERROR(VLOOKUP(L839,'Ciudad tablero'!B:C,2,0),0)</f>
        <v>11001000</v>
      </c>
      <c r="N839" s="47" t="str">
        <f t="shared" ref="N839:N840" si="53">+A839</f>
        <v>MANANTIAL SAS</v>
      </c>
    </row>
    <row r="840" spans="1:14" ht="12.75" hidden="1" customHeight="1">
      <c r="A840" s="47" t="s">
        <v>1425</v>
      </c>
      <c r="C840" s="60" t="s">
        <v>3514</v>
      </c>
      <c r="D840" s="47" t="s">
        <v>777</v>
      </c>
      <c r="E840" s="57" t="s">
        <v>798</v>
      </c>
      <c r="F840" s="66" t="s">
        <v>71</v>
      </c>
      <c r="G840" s="66" t="s">
        <v>71</v>
      </c>
      <c r="I840" s="58" t="s">
        <v>3515</v>
      </c>
      <c r="J840" s="50" t="str">
        <f>IFERROR(VLOOKUP(F840,'Ciudad tablero'!A:B,2,0),0)</f>
        <v>BOGOTA BOGOTA D. C.</v>
      </c>
      <c r="K840" s="50">
        <f>IFERROR(VLOOKUP(J840,'Ciudad tablero'!B:C,2,0),0)</f>
        <v>11001000</v>
      </c>
      <c r="L840" s="50" t="str">
        <f>IFERROR(VLOOKUP(G840,'Ciudad tablero'!A:B,2,0),0)</f>
        <v>BOGOTA BOGOTA D. C.</v>
      </c>
      <c r="M840" s="50">
        <f>IFERROR(VLOOKUP(L840,'Ciudad tablero'!B:C,2,0),0)</f>
        <v>11001000</v>
      </c>
      <c r="N840" s="47" t="str">
        <f t="shared" si="53"/>
        <v>TIENDA DISTRICASTILLA</v>
      </c>
    </row>
    <row r="841" spans="1:14" ht="12.75" hidden="1" customHeight="1">
      <c r="A841" s="47" t="s">
        <v>1494</v>
      </c>
      <c r="C841" s="60" t="s">
        <v>3516</v>
      </c>
      <c r="D841" s="47" t="s">
        <v>777</v>
      </c>
      <c r="E841" s="57" t="s">
        <v>798</v>
      </c>
      <c r="F841" s="66" t="s">
        <v>71</v>
      </c>
      <c r="G841" s="66" t="s">
        <v>71</v>
      </c>
      <c r="I841" s="58" t="s">
        <v>3517</v>
      </c>
      <c r="J841" s="50" t="str">
        <f>IFERROR(VLOOKUP(F841,'Ciudad tablero'!A:B,2,0),0)</f>
        <v>BOGOTA BOGOTA D. C.</v>
      </c>
      <c r="K841" s="50">
        <f>IFERROR(VLOOKUP(J841,'Ciudad tablero'!B:C,2,0),0)</f>
        <v>11001000</v>
      </c>
      <c r="L841" s="50" t="str">
        <f>IFERROR(VLOOKUP(G841,'Ciudad tablero'!A:B,2,0),0)</f>
        <v>BOGOTA BOGOTA D. C.</v>
      </c>
      <c r="M841" s="50">
        <f>IFERROR(VLOOKUP(L841,'Ciudad tablero'!B:C,2,0),0)</f>
        <v>11001000</v>
      </c>
      <c r="N841" s="47" t="str">
        <f t="shared" ref="N841" si="54">+A841</f>
        <v>PORVENIR PENSIONES Y CESANTÍAS</v>
      </c>
    </row>
    <row r="842" spans="1:14" ht="12.75" hidden="1" customHeight="1">
      <c r="A842" s="47" t="s">
        <v>3518</v>
      </c>
      <c r="C842" s="60" t="s">
        <v>3519</v>
      </c>
      <c r="D842" s="47" t="s">
        <v>777</v>
      </c>
      <c r="E842" s="57" t="s">
        <v>798</v>
      </c>
      <c r="F842" s="66" t="s">
        <v>71</v>
      </c>
      <c r="G842" s="66" t="s">
        <v>71</v>
      </c>
      <c r="I842" s="58" t="s">
        <v>3520</v>
      </c>
      <c r="J842" s="50" t="str">
        <f>IFERROR(VLOOKUP(F842,'Ciudad tablero'!A:B,2,0),0)</f>
        <v>BOGOTA BOGOTA D. C.</v>
      </c>
      <c r="K842" s="50">
        <f>IFERROR(VLOOKUP(J842,'Ciudad tablero'!B:C,2,0),0)</f>
        <v>11001000</v>
      </c>
      <c r="L842" s="50" t="str">
        <f>IFERROR(VLOOKUP(G842,'Ciudad tablero'!A:B,2,0),0)</f>
        <v>BOGOTA BOGOTA D. C.</v>
      </c>
      <c r="M842" s="50">
        <f>IFERROR(VLOOKUP(L842,'Ciudad tablero'!B:C,2,0),0)</f>
        <v>11001000</v>
      </c>
      <c r="N842" s="47" t="str">
        <f t="shared" ref="N842:N843" si="55">+A842</f>
        <v>BODEGA MONTE VIDEO</v>
      </c>
    </row>
    <row r="843" spans="1:14" ht="12.75" hidden="1" customHeight="1">
      <c r="A843" s="47" t="s">
        <v>1412</v>
      </c>
      <c r="C843" s="60" t="s">
        <v>3521</v>
      </c>
      <c r="D843" s="47" t="s">
        <v>777</v>
      </c>
      <c r="E843" s="57" t="s">
        <v>798</v>
      </c>
      <c r="F843" s="66" t="s">
        <v>71</v>
      </c>
      <c r="G843" s="66" t="s">
        <v>71</v>
      </c>
      <c r="I843" s="58" t="s">
        <v>3522</v>
      </c>
      <c r="J843" s="50" t="str">
        <f>IFERROR(VLOOKUP(F843,'Ciudad tablero'!A:B,2,0),0)</f>
        <v>BOGOTA BOGOTA D. C.</v>
      </c>
      <c r="K843" s="50">
        <f>IFERROR(VLOOKUP(J843,'Ciudad tablero'!B:C,2,0),0)</f>
        <v>11001000</v>
      </c>
      <c r="L843" s="50" t="str">
        <f>IFERROR(VLOOKUP(G843,'Ciudad tablero'!A:B,2,0),0)</f>
        <v>BOGOTA BOGOTA D. C.</v>
      </c>
      <c r="M843" s="50">
        <f>IFERROR(VLOOKUP(L843,'Ciudad tablero'!B:C,2,0),0)</f>
        <v>11001000</v>
      </c>
      <c r="N843" s="47" t="str">
        <f t="shared" si="55"/>
        <v>ABASTOS COMERCIAL DE VIVERES</v>
      </c>
    </row>
    <row r="844" spans="1:14" ht="12.75" hidden="1" customHeight="1">
      <c r="A844" s="47" t="s">
        <v>3523</v>
      </c>
      <c r="C844" s="60" t="s">
        <v>3524</v>
      </c>
      <c r="D844" s="47" t="s">
        <v>1057</v>
      </c>
      <c r="E844" s="57" t="s">
        <v>107</v>
      </c>
      <c r="F844" s="66" t="s">
        <v>107</v>
      </c>
      <c r="G844" s="66" t="s">
        <v>107</v>
      </c>
      <c r="I844" s="58" t="s">
        <v>3525</v>
      </c>
      <c r="J844" s="50" t="str">
        <f>IFERROR(VLOOKUP(F844,'Ciudad tablero'!A:B,2,0),0)</f>
        <v>CARTAGENA BOLIVAR</v>
      </c>
      <c r="K844" s="50">
        <f>IFERROR(VLOOKUP(J844,'Ciudad tablero'!B:C,2,0),0)</f>
        <v>13001000</v>
      </c>
      <c r="L844" s="50" t="str">
        <f>IFERROR(VLOOKUP(G844,'Ciudad tablero'!A:B,2,0),0)</f>
        <v>CARTAGENA BOLIVAR</v>
      </c>
      <c r="M844" s="50">
        <f>IFERROR(VLOOKUP(L844,'Ciudad tablero'!B:C,2,0),0)</f>
        <v>13001000</v>
      </c>
      <c r="N844" s="47" t="str">
        <f t="shared" ref="N844" si="56">+A844</f>
        <v>MULTIFAMILIAR PARQUES DE GALILEA</v>
      </c>
    </row>
    <row r="845" spans="1:14" ht="12.75" hidden="1" customHeight="1">
      <c r="A845" s="47" t="s">
        <v>1419</v>
      </c>
      <c r="C845" s="60" t="s">
        <v>3526</v>
      </c>
      <c r="D845" s="47" t="s">
        <v>777</v>
      </c>
      <c r="E845" s="57" t="s">
        <v>798</v>
      </c>
      <c r="F845" s="66" t="s">
        <v>71</v>
      </c>
      <c r="G845" s="66" t="s">
        <v>71</v>
      </c>
      <c r="I845" s="58" t="s">
        <v>3527</v>
      </c>
      <c r="J845" s="50" t="str">
        <f>IFERROR(VLOOKUP(F845,'Ciudad tablero'!A:B,2,0),0)</f>
        <v>BOGOTA BOGOTA D. C.</v>
      </c>
      <c r="K845" s="50">
        <f>IFERROR(VLOOKUP(J845,'Ciudad tablero'!B:C,2,0),0)</f>
        <v>11001000</v>
      </c>
      <c r="L845" s="50" t="str">
        <f>IFERROR(VLOOKUP(G845,'Ciudad tablero'!A:B,2,0),0)</f>
        <v>BOGOTA BOGOTA D. C.</v>
      </c>
      <c r="M845" s="50">
        <f>IFERROR(VLOOKUP(L845,'Ciudad tablero'!B:C,2,0),0)</f>
        <v>11001000</v>
      </c>
      <c r="N845" s="47" t="str">
        <f t="shared" ref="N845" si="57">+A845</f>
        <v>INVERSIONES ARCHILA MONSALVE</v>
      </c>
    </row>
    <row r="846" spans="1:14" ht="12.75" hidden="1" customHeight="1">
      <c r="A846" s="47" t="s">
        <v>3528</v>
      </c>
      <c r="C846" s="60" t="s">
        <v>3529</v>
      </c>
      <c r="D846" s="47" t="s">
        <v>777</v>
      </c>
      <c r="E846" s="57" t="s">
        <v>798</v>
      </c>
      <c r="F846" s="66" t="s">
        <v>71</v>
      </c>
      <c r="G846" s="66" t="s">
        <v>71</v>
      </c>
      <c r="I846" s="58" t="s">
        <v>3530</v>
      </c>
      <c r="J846" s="50" t="str">
        <f>IFERROR(VLOOKUP(F846,'Ciudad tablero'!A:B,2,0),0)</f>
        <v>BOGOTA BOGOTA D. C.</v>
      </c>
      <c r="K846" s="50">
        <f>IFERROR(VLOOKUP(J846,'Ciudad tablero'!B:C,2,0),0)</f>
        <v>11001000</v>
      </c>
      <c r="L846" s="50" t="str">
        <f>IFERROR(VLOOKUP(G846,'Ciudad tablero'!A:B,2,0),0)</f>
        <v>BOGOTA BOGOTA D. C.</v>
      </c>
      <c r="M846" s="50">
        <f>IFERROR(VLOOKUP(L846,'Ciudad tablero'!B:C,2,0),0)</f>
        <v>11001000</v>
      </c>
      <c r="N846" s="47" t="str">
        <f t="shared" ref="N846" si="58">+A846</f>
        <v>INVERSIONES DISTRIBUCIONES LOTMANY</v>
      </c>
    </row>
    <row r="847" spans="1:14" ht="12.75" hidden="1" customHeight="1">
      <c r="A847" s="47" t="s">
        <v>1427</v>
      </c>
      <c r="C847" s="60" t="s">
        <v>3531</v>
      </c>
      <c r="D847" s="47" t="s">
        <v>777</v>
      </c>
      <c r="E847" s="57" t="s">
        <v>798</v>
      </c>
      <c r="F847" s="66" t="s">
        <v>71</v>
      </c>
      <c r="G847" s="66" t="s">
        <v>71</v>
      </c>
      <c r="I847" s="58" t="s">
        <v>3532</v>
      </c>
      <c r="J847" s="50" t="str">
        <f>IFERROR(VLOOKUP(F847,'Ciudad tablero'!A:B,2,0),0)</f>
        <v>BOGOTA BOGOTA D. C.</v>
      </c>
      <c r="K847" s="50">
        <f>IFERROR(VLOOKUP(J847,'Ciudad tablero'!B:C,2,0),0)</f>
        <v>11001000</v>
      </c>
      <c r="L847" s="50" t="str">
        <f>IFERROR(VLOOKUP(G847,'Ciudad tablero'!A:B,2,0),0)</f>
        <v>BOGOTA BOGOTA D. C.</v>
      </c>
      <c r="M847" s="50">
        <f>IFERROR(VLOOKUP(L847,'Ciudad tablero'!B:C,2,0),0)</f>
        <v>11001000</v>
      </c>
      <c r="N847" s="47" t="str">
        <f t="shared" ref="N847:N848" si="59">+A847</f>
        <v>F1 EL ARCA DISTRIBUCIONES SAS</v>
      </c>
    </row>
    <row r="848" spans="1:14" ht="12.75" hidden="1" customHeight="1">
      <c r="A848" s="47" t="s">
        <v>3533</v>
      </c>
      <c r="C848" s="60" t="s">
        <v>3534</v>
      </c>
      <c r="D848" s="47" t="s">
        <v>777</v>
      </c>
      <c r="E848" s="57" t="s">
        <v>798</v>
      </c>
      <c r="F848" s="66" t="s">
        <v>71</v>
      </c>
      <c r="G848" s="66" t="s">
        <v>71</v>
      </c>
      <c r="I848" s="58" t="s">
        <v>3535</v>
      </c>
      <c r="J848" s="50" t="str">
        <f>IFERROR(VLOOKUP(F848,'Ciudad tablero'!A:B,2,0),0)</f>
        <v>BOGOTA BOGOTA D. C.</v>
      </c>
      <c r="K848" s="50">
        <f>IFERROR(VLOOKUP(J848,'Ciudad tablero'!B:C,2,0),0)</f>
        <v>11001000</v>
      </c>
      <c r="L848" s="50" t="str">
        <f>IFERROR(VLOOKUP(G848,'Ciudad tablero'!A:B,2,0),0)</f>
        <v>BOGOTA BOGOTA D. C.</v>
      </c>
      <c r="M848" s="50">
        <f>IFERROR(VLOOKUP(L848,'Ciudad tablero'!B:C,2,0),0)</f>
        <v>11001000</v>
      </c>
      <c r="N848" s="47" t="str">
        <f t="shared" si="59"/>
        <v>PLAZA CORABASTOS</v>
      </c>
    </row>
    <row r="849" spans="1:14" ht="12.75" hidden="1" customHeight="1">
      <c r="A849" s="47" t="s">
        <v>1428</v>
      </c>
      <c r="C849" s="60" t="s">
        <v>3536</v>
      </c>
      <c r="D849" s="47" t="s">
        <v>777</v>
      </c>
      <c r="E849" s="57" t="s">
        <v>798</v>
      </c>
      <c r="F849" s="66" t="s">
        <v>71</v>
      </c>
      <c r="G849" s="66" t="s">
        <v>71</v>
      </c>
      <c r="I849" s="58" t="s">
        <v>3537</v>
      </c>
      <c r="J849" s="50" t="str">
        <f>IFERROR(VLOOKUP(F849,'Ciudad tablero'!A:B,2,0),0)</f>
        <v>BOGOTA BOGOTA D. C.</v>
      </c>
      <c r="K849" s="50">
        <f>IFERROR(VLOOKUP(J849,'Ciudad tablero'!B:C,2,0),0)</f>
        <v>11001000</v>
      </c>
      <c r="L849" s="50" t="str">
        <f>IFERROR(VLOOKUP(G849,'Ciudad tablero'!A:B,2,0),0)</f>
        <v>BOGOTA BOGOTA D. C.</v>
      </c>
      <c r="M849" s="50">
        <f>IFERROR(VLOOKUP(L849,'Ciudad tablero'!B:C,2,0),0)</f>
        <v>11001000</v>
      </c>
      <c r="N849" s="47" t="str">
        <f t="shared" ref="N849" si="60">+A849</f>
        <v>FRUTERIA MICKEY MOUSE</v>
      </c>
    </row>
    <row r="850" spans="1:14" ht="12.75" hidden="1" customHeight="1">
      <c r="A850" s="47" t="s">
        <v>1429</v>
      </c>
      <c r="C850" s="60" t="s">
        <v>3538</v>
      </c>
      <c r="D850" s="47" t="s">
        <v>777</v>
      </c>
      <c r="E850" s="57" t="s">
        <v>798</v>
      </c>
      <c r="F850" s="66" t="s">
        <v>71</v>
      </c>
      <c r="G850" s="66" t="s">
        <v>71</v>
      </c>
      <c r="I850" s="58" t="s">
        <v>3539</v>
      </c>
      <c r="J850" s="50" t="str">
        <f>IFERROR(VLOOKUP(F850,'Ciudad tablero'!A:B,2,0),0)</f>
        <v>BOGOTA BOGOTA D. C.</v>
      </c>
      <c r="K850" s="50">
        <f>IFERROR(VLOOKUP(J850,'Ciudad tablero'!B:C,2,0),0)</f>
        <v>11001000</v>
      </c>
      <c r="L850" s="50" t="str">
        <f>IFERROR(VLOOKUP(G850,'Ciudad tablero'!A:B,2,0),0)</f>
        <v>BOGOTA BOGOTA D. C.</v>
      </c>
      <c r="M850" s="50">
        <f>IFERROR(VLOOKUP(L850,'Ciudad tablero'!B:C,2,0),0)</f>
        <v>11001000</v>
      </c>
      <c r="N850" s="47" t="str">
        <f t="shared" ref="N850" si="61">+A850</f>
        <v>ITG INVERSIONES LIDER</v>
      </c>
    </row>
    <row r="851" spans="1:14" ht="12.75" hidden="1" customHeight="1">
      <c r="A851" s="47" t="s">
        <v>3540</v>
      </c>
      <c r="C851" s="60" t="s">
        <v>3541</v>
      </c>
      <c r="D851" s="47" t="s">
        <v>777</v>
      </c>
      <c r="E851" s="57" t="s">
        <v>798</v>
      </c>
      <c r="F851" s="66" t="s">
        <v>71</v>
      </c>
      <c r="G851" s="66" t="s">
        <v>71</v>
      </c>
      <c r="I851" s="58" t="s">
        <v>3542</v>
      </c>
      <c r="J851" s="50" t="str">
        <f>IFERROR(VLOOKUP(F851,'Ciudad tablero'!A:B,2,0),0)</f>
        <v>BOGOTA BOGOTA D. C.</v>
      </c>
      <c r="K851" s="50">
        <f>IFERROR(VLOOKUP(J851,'Ciudad tablero'!B:C,2,0),0)</f>
        <v>11001000</v>
      </c>
      <c r="L851" s="50" t="str">
        <f>IFERROR(VLOOKUP(G851,'Ciudad tablero'!A:B,2,0),0)</f>
        <v>BOGOTA BOGOTA D. C.</v>
      </c>
      <c r="M851" s="50">
        <f>IFERROR(VLOOKUP(L851,'Ciudad tablero'!B:C,2,0),0)</f>
        <v>11001000</v>
      </c>
      <c r="N851" s="47" t="str">
        <f t="shared" ref="N851" si="62">+A851</f>
        <v>CORFERIAS</v>
      </c>
    </row>
    <row r="852" spans="1:14" ht="12.75" hidden="1" customHeight="1">
      <c r="A852" s="47" t="s">
        <v>1414</v>
      </c>
      <c r="C852" s="122" t="s">
        <v>3543</v>
      </c>
      <c r="D852" s="47" t="s">
        <v>1578</v>
      </c>
      <c r="E852" s="57" t="s">
        <v>365</v>
      </c>
      <c r="F852" s="66" t="s">
        <v>541</v>
      </c>
      <c r="G852" s="66" t="s">
        <v>365</v>
      </c>
      <c r="I852" s="58" t="s">
        <v>3544</v>
      </c>
      <c r="J852" s="50" t="str">
        <f>IFERROR(VLOOKUP(F852,'Ciudad tablero'!A:B,2,0),0)</f>
        <v>TUQUERRES NARINO</v>
      </c>
      <c r="K852" s="50">
        <f>IFERROR(VLOOKUP(J852,'Ciudad tablero'!B:C,2,0),0)</f>
        <v>52838000</v>
      </c>
      <c r="L852" s="50" t="str">
        <f>IFERROR(VLOOKUP(G852,'Ciudad tablero'!A:B,2,0),0)</f>
        <v>PASTO NARINO</v>
      </c>
      <c r="M852" s="50">
        <f>IFERROR(VLOOKUP(L852,'Ciudad tablero'!B:C,2,0),0)</f>
        <v>52001000</v>
      </c>
      <c r="N852" s="47" t="str">
        <f t="shared" ref="N852" si="63">+A852</f>
        <v>MERKA CENTRO</v>
      </c>
    </row>
    <row r="853" spans="1:14" ht="12.75" hidden="1" customHeight="1">
      <c r="A853" s="47" t="s">
        <v>1436</v>
      </c>
      <c r="C853" s="60" t="s">
        <v>3545</v>
      </c>
      <c r="D853" s="47" t="s">
        <v>777</v>
      </c>
      <c r="E853" s="57" t="s">
        <v>798</v>
      </c>
      <c r="F853" s="66" t="s">
        <v>71</v>
      </c>
      <c r="G853" s="66" t="s">
        <v>71</v>
      </c>
      <c r="I853" s="58" t="s">
        <v>3546</v>
      </c>
      <c r="J853" s="50" t="str">
        <f>IFERROR(VLOOKUP(F853,'Ciudad tablero'!A:B,2,0),0)</f>
        <v>BOGOTA BOGOTA D. C.</v>
      </c>
      <c r="K853" s="50">
        <f>IFERROR(VLOOKUP(J853,'Ciudad tablero'!B:C,2,0),0)</f>
        <v>11001000</v>
      </c>
      <c r="L853" s="50" t="str">
        <f>IFERROR(VLOOKUP(G853,'Ciudad tablero'!A:B,2,0),0)</f>
        <v>BOGOTA BOGOTA D. C.</v>
      </c>
      <c r="M853" s="50">
        <f>IFERROR(VLOOKUP(L853,'Ciudad tablero'!B:C,2,0),0)</f>
        <v>11001000</v>
      </c>
      <c r="N853" s="47" t="str">
        <f t="shared" ref="N853:N854" si="64">+A853</f>
        <v>TIENDA TUTO</v>
      </c>
    </row>
    <row r="854" spans="1:14" ht="12.75" hidden="1" customHeight="1">
      <c r="A854" s="47" t="s">
        <v>1424</v>
      </c>
      <c r="C854" s="60" t="s">
        <v>3547</v>
      </c>
      <c r="D854" s="47" t="s">
        <v>777</v>
      </c>
      <c r="E854" s="57" t="s">
        <v>798</v>
      </c>
      <c r="F854" s="66" t="s">
        <v>71</v>
      </c>
      <c r="G854" s="66" t="s">
        <v>71</v>
      </c>
      <c r="I854" s="58" t="s">
        <v>3548</v>
      </c>
      <c r="J854" s="50" t="str">
        <f>IFERROR(VLOOKUP(F854,'Ciudad tablero'!A:B,2,0),0)</f>
        <v>BOGOTA BOGOTA D. C.</v>
      </c>
      <c r="K854" s="50">
        <f>IFERROR(VLOOKUP(J854,'Ciudad tablero'!B:C,2,0),0)</f>
        <v>11001000</v>
      </c>
      <c r="L854" s="50" t="str">
        <f>IFERROR(VLOOKUP(G854,'Ciudad tablero'!A:B,2,0),0)</f>
        <v>BOGOTA BOGOTA D. C.</v>
      </c>
      <c r="M854" s="50">
        <f>IFERROR(VLOOKUP(L854,'Ciudad tablero'!B:C,2,0),0)</f>
        <v>11001000</v>
      </c>
      <c r="N854" s="47" t="str">
        <f t="shared" si="64"/>
        <v>COORATIENDAS</v>
      </c>
    </row>
    <row r="855" spans="1:14" ht="12.75" hidden="1" customHeight="1">
      <c r="A855" s="47" t="s">
        <v>1421</v>
      </c>
      <c r="C855" s="60" t="s">
        <v>3549</v>
      </c>
      <c r="D855" s="47" t="s">
        <v>777</v>
      </c>
      <c r="E855" s="57" t="s">
        <v>798</v>
      </c>
      <c r="F855" s="66" t="s">
        <v>71</v>
      </c>
      <c r="G855" s="66" t="s">
        <v>71</v>
      </c>
      <c r="I855" s="58" t="s">
        <v>3550</v>
      </c>
      <c r="J855" s="50" t="str">
        <f>IFERROR(VLOOKUP(F855,'Ciudad tablero'!A:B,2,0),0)</f>
        <v>BOGOTA BOGOTA D. C.</v>
      </c>
      <c r="K855" s="50">
        <f>IFERROR(VLOOKUP(J855,'Ciudad tablero'!B:C,2,0),0)</f>
        <v>11001000</v>
      </c>
      <c r="L855" s="50" t="str">
        <f>IFERROR(VLOOKUP(G855,'Ciudad tablero'!A:B,2,0),0)</f>
        <v>BOGOTA BOGOTA D. C.</v>
      </c>
      <c r="M855" s="50">
        <f>IFERROR(VLOOKUP(L855,'Ciudad tablero'!B:C,2,0),0)</f>
        <v>11001000</v>
      </c>
      <c r="N855" s="47" t="str">
        <f t="shared" ref="N855" si="65">+A855</f>
        <v>AHORRAMAS EXPRESS</v>
      </c>
    </row>
    <row r="856" spans="1:14" ht="12.75" hidden="1" customHeight="1">
      <c r="A856" s="47" t="s">
        <v>1422</v>
      </c>
      <c r="B856" s="47" t="s">
        <v>1422</v>
      </c>
      <c r="C856" s="60" t="s">
        <v>3551</v>
      </c>
      <c r="D856" s="47" t="s">
        <v>724</v>
      </c>
      <c r="E856" s="57" t="s">
        <v>321</v>
      </c>
      <c r="F856" s="66" t="s">
        <v>208</v>
      </c>
      <c r="G856" s="66" t="s">
        <v>321</v>
      </c>
      <c r="I856" s="58" t="s">
        <v>3552</v>
      </c>
      <c r="J856" s="50" t="str">
        <f>IFERROR(VLOOKUP(F856,'Ciudad tablero'!A:B,2,0),0)</f>
        <v>GIRARDOTA ANTIOQUIA</v>
      </c>
      <c r="K856" s="50">
        <f>IFERROR(VLOOKUP(J856,'Ciudad tablero'!B:C,2,0),0)</f>
        <v>5308000</v>
      </c>
      <c r="L856" s="50" t="str">
        <f>IFERROR(VLOOKUP(G856,'Ciudad tablero'!A:B,2,0),0)</f>
        <v>MEDELLIN ANTIOQUIA</v>
      </c>
      <c r="M856" s="50">
        <f>IFERROR(VLOOKUP(L856,'Ciudad tablero'!B:C,2,0),0)</f>
        <v>5001000</v>
      </c>
      <c r="N856" s="47" t="str">
        <f t="shared" ref="N856" si="66">+A856</f>
        <v>ARA GIRARDOTA</v>
      </c>
    </row>
    <row r="857" spans="1:14" ht="12.75" hidden="1" customHeight="1">
      <c r="A857" s="47" t="s">
        <v>3553</v>
      </c>
      <c r="C857" s="60" t="s">
        <v>3554</v>
      </c>
      <c r="D857" s="47" t="s">
        <v>724</v>
      </c>
      <c r="E857" s="57" t="s">
        <v>321</v>
      </c>
      <c r="F857" s="66" t="s">
        <v>208</v>
      </c>
      <c r="G857" s="66" t="s">
        <v>321</v>
      </c>
      <c r="I857" s="58" t="s">
        <v>3555</v>
      </c>
      <c r="J857" s="50" t="str">
        <f>IFERROR(VLOOKUP(F857,'Ciudad tablero'!A:B,2,0),0)</f>
        <v>GIRARDOTA ANTIOQUIA</v>
      </c>
      <c r="K857" s="50">
        <f>IFERROR(VLOOKUP(J857,'Ciudad tablero'!B:C,2,0),0)</f>
        <v>5308000</v>
      </c>
      <c r="L857" s="50" t="str">
        <f>IFERROR(VLOOKUP(G857,'Ciudad tablero'!A:B,2,0),0)</f>
        <v>MEDELLIN ANTIOQUIA</v>
      </c>
      <c r="M857" s="50">
        <f>IFERROR(VLOOKUP(L857,'Ciudad tablero'!B:C,2,0),0)</f>
        <v>5001000</v>
      </c>
      <c r="N857" s="47" t="str">
        <f t="shared" ref="N857:N862" si="67">+A857</f>
        <v>LICORES CASA MORENO</v>
      </c>
    </row>
    <row r="858" spans="1:14" ht="12.75" hidden="1" customHeight="1">
      <c r="A858" s="47" t="s">
        <v>3556</v>
      </c>
      <c r="C858" s="60" t="s">
        <v>3557</v>
      </c>
      <c r="D858" s="47" t="s">
        <v>724</v>
      </c>
      <c r="E858" s="57" t="s">
        <v>321</v>
      </c>
      <c r="F858" s="66" t="s">
        <v>208</v>
      </c>
      <c r="G858" s="66" t="s">
        <v>321</v>
      </c>
      <c r="I858" s="58" t="s">
        <v>3558</v>
      </c>
      <c r="J858" s="50" t="str">
        <f>IFERROR(VLOOKUP(F858,'Ciudad tablero'!A:B,2,0),0)</f>
        <v>GIRARDOTA ANTIOQUIA</v>
      </c>
      <c r="K858" s="50">
        <f>IFERROR(VLOOKUP(J858,'Ciudad tablero'!B:C,2,0),0)</f>
        <v>5308000</v>
      </c>
      <c r="L858" s="50" t="str">
        <f>IFERROR(VLOOKUP(G858,'Ciudad tablero'!A:B,2,0),0)</f>
        <v>MEDELLIN ANTIOQUIA</v>
      </c>
      <c r="M858" s="50">
        <f>IFERROR(VLOOKUP(L858,'Ciudad tablero'!B:C,2,0),0)</f>
        <v>5001000</v>
      </c>
      <c r="N858" s="47" t="str">
        <f t="shared" si="67"/>
        <v>SABOR REFRESCANTE</v>
      </c>
    </row>
    <row r="859" spans="1:14" ht="12.75" hidden="1" customHeight="1">
      <c r="A859" s="47" t="s">
        <v>3559</v>
      </c>
      <c r="C859" s="60" t="s">
        <v>3560</v>
      </c>
      <c r="D859" s="47" t="s">
        <v>724</v>
      </c>
      <c r="E859" s="57" t="s">
        <v>321</v>
      </c>
      <c r="F859" s="66" t="s">
        <v>208</v>
      </c>
      <c r="G859" s="66" t="s">
        <v>321</v>
      </c>
      <c r="I859" s="58" t="s">
        <v>3561</v>
      </c>
      <c r="J859" s="50" t="str">
        <f>IFERROR(VLOOKUP(F859,'Ciudad tablero'!A:B,2,0),0)</f>
        <v>GIRARDOTA ANTIOQUIA</v>
      </c>
      <c r="K859" s="50">
        <f>IFERROR(VLOOKUP(J859,'Ciudad tablero'!B:C,2,0),0)</f>
        <v>5308000</v>
      </c>
      <c r="L859" s="50" t="str">
        <f>IFERROR(VLOOKUP(G859,'Ciudad tablero'!A:B,2,0),0)</f>
        <v>MEDELLIN ANTIOQUIA</v>
      </c>
      <c r="M859" s="50">
        <f>IFERROR(VLOOKUP(L859,'Ciudad tablero'!B:C,2,0),0)</f>
        <v>5001000</v>
      </c>
      <c r="N859" s="47" t="str">
        <f t="shared" si="67"/>
        <v>DISTIRIBUCIONES C.M #2</v>
      </c>
    </row>
    <row r="860" spans="1:14" ht="12.75" hidden="1" customHeight="1">
      <c r="A860" s="47" t="s">
        <v>1336</v>
      </c>
      <c r="C860" s="60" t="s">
        <v>3562</v>
      </c>
      <c r="D860" s="47" t="s">
        <v>777</v>
      </c>
      <c r="E860" s="57" t="s">
        <v>779</v>
      </c>
      <c r="F860" s="66" t="s">
        <v>588</v>
      </c>
      <c r="G860" s="66" t="s">
        <v>71</v>
      </c>
      <c r="I860" s="58" t="s">
        <v>3563</v>
      </c>
      <c r="J860" s="50" t="str">
        <f>IFERROR(VLOOKUP(F860,'Ciudad tablero'!A:B,2,0),0)</f>
        <v>ZIPAQUIRA CUNDINAMARCA</v>
      </c>
      <c r="K860" s="50">
        <f>IFERROR(VLOOKUP(J860,'Ciudad tablero'!B:C,2,0),0)</f>
        <v>25899000</v>
      </c>
      <c r="L860" s="50" t="str">
        <f>IFERROR(VLOOKUP(G860,'Ciudad tablero'!A:B,2,0),0)</f>
        <v>BOGOTA BOGOTA D. C.</v>
      </c>
      <c r="M860" s="50">
        <f>IFERROR(VLOOKUP(L860,'Ciudad tablero'!B:C,2,0),0)</f>
        <v>11001000</v>
      </c>
      <c r="N860" s="47" t="str">
        <f t="shared" si="67"/>
        <v>ELECTRONIC SYSTEM ZIPAQUIRA</v>
      </c>
    </row>
    <row r="861" spans="1:14" ht="12.75" hidden="1" customHeight="1">
      <c r="A861" s="47" t="s">
        <v>1330</v>
      </c>
      <c r="B861" s="46" t="s">
        <v>630</v>
      </c>
      <c r="C861" s="56" t="s">
        <v>1694</v>
      </c>
      <c r="D861" s="47" t="s">
        <v>777</v>
      </c>
      <c r="E861" s="57" t="s">
        <v>1695</v>
      </c>
      <c r="F861" s="66" t="s">
        <v>485</v>
      </c>
      <c r="G861" s="66" t="s">
        <v>528</v>
      </c>
      <c r="I861" s="58" t="s">
        <v>3564</v>
      </c>
      <c r="J861" s="50" t="str">
        <f>IFERROR(VLOOKUP(F861,'Ciudad tablero'!A:B,2,0),0)</f>
        <v>SESQUILE CUNDINAMARCA</v>
      </c>
      <c r="K861" s="50">
        <f>IFERROR(VLOOKUP(J861,'Ciudad tablero'!B:C,2,0),0)</f>
        <v>25736000</v>
      </c>
      <c r="L861" s="50" t="str">
        <f>IFERROR(VLOOKUP(G861,'Ciudad tablero'!A:B,2,0),0)</f>
        <v>TOCANCIPA CUNDINAMARCA</v>
      </c>
      <c r="M861" s="50">
        <f>IFERROR(VLOOKUP(L861,'Ciudad tablero'!B:C,2,0),0)</f>
        <v>25817000</v>
      </c>
      <c r="N861" s="47" t="str">
        <f t="shared" si="67"/>
        <v>CENTRAL CERVECERA</v>
      </c>
    </row>
    <row r="862" spans="1:14" ht="12.75" hidden="1" customHeight="1">
      <c r="A862" s="47" t="s">
        <v>1277</v>
      </c>
      <c r="C862" s="60" t="s">
        <v>3565</v>
      </c>
      <c r="D862" s="47" t="s">
        <v>777</v>
      </c>
      <c r="E862" s="57" t="s">
        <v>798</v>
      </c>
      <c r="F862" s="66" t="s">
        <v>71</v>
      </c>
      <c r="G862" s="66" t="s">
        <v>71</v>
      </c>
      <c r="I862" s="58" t="s">
        <v>3566</v>
      </c>
      <c r="J862" s="50" t="str">
        <f>IFERROR(VLOOKUP(F862,'Ciudad tablero'!A:B,2,0),0)</f>
        <v>BOGOTA BOGOTA D. C.</v>
      </c>
      <c r="K862" s="50">
        <f>IFERROR(VLOOKUP(J862,'Ciudad tablero'!B:C,2,0),0)</f>
        <v>11001000</v>
      </c>
      <c r="L862" s="50" t="str">
        <f>IFERROR(VLOOKUP(G862,'Ciudad tablero'!A:B,2,0),0)</f>
        <v>BOGOTA BOGOTA D. C.</v>
      </c>
      <c r="M862" s="50">
        <f>IFERROR(VLOOKUP(L862,'Ciudad tablero'!B:C,2,0),0)</f>
        <v>11001000</v>
      </c>
      <c r="N862" s="47" t="str">
        <f t="shared" si="67"/>
        <v>Parqueadero El Playon 2</v>
      </c>
    </row>
    <row r="863" spans="1:14" ht="12.75" hidden="1" customHeight="1">
      <c r="A863" s="47" t="s">
        <v>1280</v>
      </c>
      <c r="C863" s="60" t="s">
        <v>3567</v>
      </c>
      <c r="D863" s="47" t="s">
        <v>777</v>
      </c>
      <c r="E863" s="57" t="s">
        <v>798</v>
      </c>
      <c r="F863" s="66" t="s">
        <v>498</v>
      </c>
      <c r="G863" s="66" t="s">
        <v>71</v>
      </c>
      <c r="I863" s="58" t="s">
        <v>3568</v>
      </c>
      <c r="J863" s="50" t="str">
        <f>IFERROR(VLOOKUP(F863,'Ciudad tablero'!A:B,2,0),0)</f>
        <v>SOACHA CUNDINAMARCA</v>
      </c>
      <c r="K863" s="50">
        <f>IFERROR(VLOOKUP(J863,'Ciudad tablero'!B:C,2,0),0)</f>
        <v>25754000</v>
      </c>
      <c r="L863" s="50" t="str">
        <f>IFERROR(VLOOKUP(G863,'Ciudad tablero'!A:B,2,0),0)</f>
        <v>BOGOTA BOGOTA D. C.</v>
      </c>
      <c r="M863" s="50">
        <f>IFERROR(VLOOKUP(L863,'Ciudad tablero'!B:C,2,0),0)</f>
        <v>11001000</v>
      </c>
      <c r="N863" s="47" t="str">
        <f t="shared" ref="N863:N865" si="68">+A863</f>
        <v>Parqueadero Tropicana 24h</v>
      </c>
    </row>
    <row r="864" spans="1:14" ht="12.75" hidden="1" customHeight="1">
      <c r="A864" s="47" t="s">
        <v>1331</v>
      </c>
      <c r="C864" s="60" t="s">
        <v>3569</v>
      </c>
      <c r="D864" s="47" t="s">
        <v>777</v>
      </c>
      <c r="E864" s="57" t="s">
        <v>798</v>
      </c>
      <c r="F864" s="66" t="s">
        <v>71</v>
      </c>
      <c r="G864" s="66" t="s">
        <v>71</v>
      </c>
      <c r="I864" s="58" t="s">
        <v>3570</v>
      </c>
      <c r="J864" s="50" t="str">
        <f>IFERROR(VLOOKUP(F864,'Ciudad tablero'!A:B,2,0),0)</f>
        <v>BOGOTA BOGOTA D. C.</v>
      </c>
      <c r="K864" s="50">
        <f>IFERROR(VLOOKUP(J864,'Ciudad tablero'!B:C,2,0),0)</f>
        <v>11001000</v>
      </c>
      <c r="L864" s="50" t="str">
        <f>IFERROR(VLOOKUP(G864,'Ciudad tablero'!A:B,2,0),0)</f>
        <v>BOGOTA BOGOTA D. C.</v>
      </c>
      <c r="M864" s="50">
        <f>IFERROR(VLOOKUP(L864,'Ciudad tablero'!B:C,2,0),0)</f>
        <v>11001000</v>
      </c>
      <c r="N864" s="47" t="str">
        <f t="shared" si="68"/>
        <v>Kenworth De La Montaña Centenario</v>
      </c>
    </row>
    <row r="865" spans="1:14" ht="12.75" hidden="1" customHeight="1">
      <c r="A865" s="47" t="s">
        <v>1044</v>
      </c>
      <c r="C865" s="60" t="s">
        <v>3571</v>
      </c>
      <c r="D865" s="47" t="s">
        <v>724</v>
      </c>
      <c r="E865" s="57" t="s">
        <v>321</v>
      </c>
      <c r="F865" s="66" t="s">
        <v>256</v>
      </c>
      <c r="G865" s="66" t="s">
        <v>321</v>
      </c>
      <c r="I865" s="58" t="s">
        <v>3572</v>
      </c>
      <c r="J865" s="50" t="str">
        <f>IFERROR(VLOOKUP(F865,'Ciudad tablero'!A:B,2,0),0)</f>
        <v>ITAGUI ANTIOQUIA</v>
      </c>
      <c r="K865" s="50">
        <f>IFERROR(VLOOKUP(J865,'Ciudad tablero'!B:C,2,0),0)</f>
        <v>5360000</v>
      </c>
      <c r="L865" s="50" t="str">
        <f>IFERROR(VLOOKUP(G865,'Ciudad tablero'!A:B,2,0),0)</f>
        <v>MEDELLIN ANTIOQUIA</v>
      </c>
      <c r="M865" s="50">
        <f>IFERROR(VLOOKUP(L865,'Ciudad tablero'!B:C,2,0),0)</f>
        <v>5001000</v>
      </c>
      <c r="N865" s="47" t="str">
        <f t="shared" si="68"/>
        <v>KENWORTH DE LA MONTAÑA S.A.S. Itagui</v>
      </c>
    </row>
    <row r="866" spans="1:14" ht="12.75" hidden="1" customHeight="1">
      <c r="A866" s="47" t="s">
        <v>1452</v>
      </c>
      <c r="C866" s="60" t="s">
        <v>3573</v>
      </c>
      <c r="D866" s="47" t="s">
        <v>1578</v>
      </c>
      <c r="E866" s="57" t="s">
        <v>95</v>
      </c>
      <c r="F866" s="66" t="s">
        <v>581</v>
      </c>
      <c r="G866" s="66" t="s">
        <v>95</v>
      </c>
      <c r="I866" s="58" t="s">
        <v>3574</v>
      </c>
      <c r="J866" s="50" t="str">
        <f>IFERROR(VLOOKUP(F866,'Ciudad tablero'!A:B,2,0),0)</f>
        <v>YUMBO VALLE DEL CAUCA</v>
      </c>
      <c r="K866" s="50">
        <f>IFERROR(VLOOKUP(J866,'Ciudad tablero'!B:C,2,0),0)</f>
        <v>76892000</v>
      </c>
      <c r="L866" s="50" t="str">
        <f>IFERROR(VLOOKUP(G866,'Ciudad tablero'!A:B,2,0),0)</f>
        <v>CALI VALLE DEL CAUCA</v>
      </c>
      <c r="M866" s="50">
        <f>IFERROR(VLOOKUP(L866,'Ciudad tablero'!B:C,2,0),0)</f>
        <v>76001000</v>
      </c>
      <c r="N866" s="47" t="str">
        <f t="shared" ref="N866:N868" si="69">+A866</f>
        <v>KENWORTH DE LA MONTAÑA YUMBO</v>
      </c>
    </row>
    <row r="867" spans="1:14" ht="12.75" hidden="1" customHeight="1">
      <c r="A867" s="47" t="s">
        <v>1453</v>
      </c>
      <c r="C867" s="60" t="s">
        <v>3575</v>
      </c>
      <c r="D867" s="47" t="s">
        <v>1578</v>
      </c>
      <c r="E867" s="57" t="s">
        <v>371</v>
      </c>
      <c r="F867" s="66" t="s">
        <v>154</v>
      </c>
      <c r="G867" s="66" t="s">
        <v>371</v>
      </c>
      <c r="I867" s="58" t="s">
        <v>3576</v>
      </c>
      <c r="J867" s="50" t="str">
        <f>IFERROR(VLOOKUP(F867,'Ciudad tablero'!A:B,2,0),0)</f>
        <v>DOSQUEBRADAS RISARALDA</v>
      </c>
      <c r="K867" s="50">
        <f>IFERROR(VLOOKUP(J867,'Ciudad tablero'!B:C,2,0),0)</f>
        <v>66170000</v>
      </c>
      <c r="L867" s="50" t="str">
        <f>IFERROR(VLOOKUP(G867,'Ciudad tablero'!A:B,2,0),0)</f>
        <v>PEREIRA RISARALDA</v>
      </c>
      <c r="M867" s="50">
        <f>IFERROR(VLOOKUP(L867,'Ciudad tablero'!B:C,2,0),0)</f>
        <v>66001000</v>
      </c>
      <c r="N867" s="47" t="str">
        <f t="shared" si="69"/>
        <v>AUTOMUNDIAL DOSQUEBRADAS</v>
      </c>
    </row>
    <row r="868" spans="1:14" ht="12.75" hidden="1" customHeight="1">
      <c r="A868" s="47" t="s">
        <v>1454</v>
      </c>
      <c r="C868" s="60" t="s">
        <v>3577</v>
      </c>
      <c r="D868" s="47" t="s">
        <v>1057</v>
      </c>
      <c r="E868" s="57" t="s">
        <v>875</v>
      </c>
      <c r="F868" s="66" t="s">
        <v>63</v>
      </c>
      <c r="G868" s="66" t="s">
        <v>63</v>
      </c>
      <c r="I868" s="58" t="s">
        <v>3578</v>
      </c>
      <c r="J868" s="50" t="str">
        <f>IFERROR(VLOOKUP(F868,'Ciudad tablero'!A:B,2,0),0)</f>
        <v>BARRANQUILLA ATLANTICO</v>
      </c>
      <c r="K868" s="50">
        <f>IFERROR(VLOOKUP(J868,'Ciudad tablero'!B:C,2,0),0)</f>
        <v>8001000</v>
      </c>
      <c r="L868" s="50" t="str">
        <f>IFERROR(VLOOKUP(G868,'Ciudad tablero'!A:B,2,0),0)</f>
        <v>BARRANQUILLA ATLANTICO</v>
      </c>
      <c r="M868" s="50">
        <f>IFERROR(VLOOKUP(L868,'Ciudad tablero'!B:C,2,0),0)</f>
        <v>8001000</v>
      </c>
      <c r="N868" s="47" t="str">
        <f t="shared" si="69"/>
        <v>CENTRO LOGISTICO OLIMPICA (BARRANQUILLA)</v>
      </c>
    </row>
    <row r="869" spans="1:14" ht="12.75" hidden="1" customHeight="1">
      <c r="A869" s="47" t="s">
        <v>1444</v>
      </c>
      <c r="C869" s="60" t="s">
        <v>3579</v>
      </c>
      <c r="I869" s="58" t="s">
        <v>3580</v>
      </c>
      <c r="J869" s="50">
        <f>IFERROR(VLOOKUP(F869,'Ciudad tablero'!A:B,2,0),0)</f>
        <v>0</v>
      </c>
      <c r="K869" s="50">
        <f>IFERROR(VLOOKUP(J869,'Ciudad tablero'!B:C,2,0),0)</f>
        <v>0</v>
      </c>
      <c r="L869" s="50">
        <f>IFERROR(VLOOKUP(G869,'Ciudad tablero'!A:B,2,0),0)</f>
        <v>0</v>
      </c>
      <c r="M869" s="50">
        <f>IFERROR(VLOOKUP(L869,'Ciudad tablero'!B:C,2,0),0)</f>
        <v>0</v>
      </c>
      <c r="N869" s="47" t="str">
        <f t="shared" ref="N869" si="70">+A869</f>
        <v>ELECTRONIC SUCURSAL 2</v>
      </c>
    </row>
    <row r="870" spans="1:14" ht="12.75" hidden="1" customHeight="1">
      <c r="A870" s="47" t="s">
        <v>3581</v>
      </c>
      <c r="C870" s="60" t="s">
        <v>3582</v>
      </c>
      <c r="D870" s="47" t="s">
        <v>777</v>
      </c>
      <c r="E870" s="57" t="s">
        <v>798</v>
      </c>
      <c r="F870" s="66" t="s">
        <v>122</v>
      </c>
      <c r="G870" s="66" t="s">
        <v>528</v>
      </c>
      <c r="I870" s="58" t="s">
        <v>3583</v>
      </c>
      <c r="J870" s="50" t="str">
        <f>IFERROR(VLOOKUP(F870,'Ciudad tablero'!A:B,2,0),0)</f>
        <v>CHOCONTA CUNDINAMARCA</v>
      </c>
      <c r="K870" s="50">
        <f>IFERROR(VLOOKUP(J870,'Ciudad tablero'!B:C,2,0),0)</f>
        <v>25183000</v>
      </c>
      <c r="L870" s="50" t="str">
        <f>IFERROR(VLOOKUP(G870,'Ciudad tablero'!A:B,2,0),0)</f>
        <v>TOCANCIPA CUNDINAMARCA</v>
      </c>
      <c r="M870" s="50">
        <f>IFERROR(VLOOKUP(L870,'Ciudad tablero'!B:C,2,0),0)</f>
        <v>25817000</v>
      </c>
      <c r="N870" s="47" t="str">
        <f t="shared" ref="N870" si="71">+A870</f>
        <v>SUPERMERCADOS LATINOS 1 CHOCONTA</v>
      </c>
    </row>
    <row r="871" spans="1:14" ht="12.75" hidden="1" customHeight="1">
      <c r="A871" s="75" t="s">
        <v>3584</v>
      </c>
      <c r="C871" s="60" t="s">
        <v>3585</v>
      </c>
      <c r="D871" s="47" t="s">
        <v>1057</v>
      </c>
      <c r="F871" s="66" t="s">
        <v>3</v>
      </c>
      <c r="I871" s="58" t="s">
        <v>3586</v>
      </c>
      <c r="J871" s="50" t="str">
        <f>IFERROR(VLOOKUP(F871,'Ciudad tablero'!A:B,2,0),0)</f>
        <v>SANTA ROSA DEL SUR BOLIVAR</v>
      </c>
      <c r="K871" s="50" t="str">
        <f>IFERROR(VLOOKUP(J871,'Ciudad tablero'!B:C,2,0),0)</f>
        <v>13688000</v>
      </c>
      <c r="L871" s="50">
        <f>IFERROR(VLOOKUP(G871,'Ciudad tablero'!A:B,2,0),0)</f>
        <v>0</v>
      </c>
      <c r="M871" s="50">
        <f>IFERROR(VLOOKUP(L871,'Ciudad tablero'!B:C,2,0),0)</f>
        <v>0</v>
      </c>
      <c r="N871" s="47" t="str">
        <f t="shared" ref="N871:N876" si="72">+A871</f>
        <v>SANTA ROSA DEL SUR DE BOLIVAR</v>
      </c>
    </row>
    <row r="872" spans="1:14" ht="12.75" hidden="1" customHeight="1">
      <c r="A872" s="47" t="s">
        <v>1481</v>
      </c>
      <c r="C872" s="60" t="s">
        <v>3587</v>
      </c>
      <c r="D872" s="47" t="s">
        <v>777</v>
      </c>
      <c r="E872" s="57" t="s">
        <v>798</v>
      </c>
      <c r="F872" s="66" t="s">
        <v>71</v>
      </c>
      <c r="G872" s="66" t="s">
        <v>71</v>
      </c>
      <c r="I872" s="58" t="s">
        <v>3588</v>
      </c>
      <c r="J872" s="50" t="str">
        <f>IFERROR(VLOOKUP(F872,'Ciudad tablero'!A:B,2,0),0)</f>
        <v>BOGOTA BOGOTA D. C.</v>
      </c>
      <c r="K872" s="50">
        <f>IFERROR(VLOOKUP(J872,'Ciudad tablero'!B:C,2,0),0)</f>
        <v>11001000</v>
      </c>
      <c r="L872" s="50" t="str">
        <f>IFERROR(VLOOKUP(G872,'Ciudad tablero'!A:B,2,0),0)</f>
        <v>BOGOTA BOGOTA D. C.</v>
      </c>
      <c r="M872" s="50">
        <f>IFERROR(VLOOKUP(L872,'Ciudad tablero'!B:C,2,0),0)</f>
        <v>11001000</v>
      </c>
      <c r="N872" s="47" t="str">
        <f t="shared" si="72"/>
        <v>MERCADEO REFRESH</v>
      </c>
    </row>
    <row r="873" spans="1:14" ht="12.75" hidden="1" customHeight="1">
      <c r="A873" s="47" t="s">
        <v>1479</v>
      </c>
      <c r="C873" s="60" t="s">
        <v>3589</v>
      </c>
      <c r="D873" s="47" t="s">
        <v>777</v>
      </c>
      <c r="E873" s="57" t="s">
        <v>798</v>
      </c>
      <c r="F873" s="66" t="s">
        <v>71</v>
      </c>
      <c r="G873" s="66" t="s">
        <v>71</v>
      </c>
      <c r="I873" s="58" t="s">
        <v>3590</v>
      </c>
      <c r="J873" s="50" t="str">
        <f>IFERROR(VLOOKUP(F873,'Ciudad tablero'!A:B,2,0),0)</f>
        <v>BOGOTA BOGOTA D. C.</v>
      </c>
      <c r="K873" s="50">
        <f>IFERROR(VLOOKUP(J873,'Ciudad tablero'!B:C,2,0),0)</f>
        <v>11001000</v>
      </c>
      <c r="L873" s="50" t="str">
        <f>IFERROR(VLOOKUP(G873,'Ciudad tablero'!A:B,2,0),0)</f>
        <v>BOGOTA BOGOTA D. C.</v>
      </c>
      <c r="M873" s="50">
        <f>IFERROR(VLOOKUP(L873,'Ciudad tablero'!B:C,2,0),0)</f>
        <v>11001000</v>
      </c>
      <c r="N873" s="47" t="str">
        <f t="shared" si="72"/>
        <v>MEGACELESTE SAS </v>
      </c>
    </row>
    <row r="874" spans="1:14" ht="12.75" hidden="1" customHeight="1">
      <c r="A874" s="47" t="s">
        <v>3591</v>
      </c>
      <c r="C874" s="60" t="s">
        <v>3592</v>
      </c>
      <c r="D874" s="47" t="s">
        <v>777</v>
      </c>
      <c r="E874" s="57" t="s">
        <v>798</v>
      </c>
      <c r="F874" s="66" t="s">
        <v>71</v>
      </c>
      <c r="G874" s="66" t="s">
        <v>71</v>
      </c>
      <c r="I874" s="58" t="s">
        <v>3593</v>
      </c>
      <c r="J874" s="50" t="str">
        <f>IFERROR(VLOOKUP(F874,'Ciudad tablero'!A:B,2,0),0)</f>
        <v>BOGOTA BOGOTA D. C.</v>
      </c>
      <c r="K874" s="50">
        <f>IFERROR(VLOOKUP(J874,'Ciudad tablero'!B:C,2,0),0)</f>
        <v>11001000</v>
      </c>
      <c r="L874" s="50" t="str">
        <f>IFERROR(VLOOKUP(G874,'Ciudad tablero'!A:B,2,0),0)</f>
        <v>BOGOTA BOGOTA D. C.</v>
      </c>
      <c r="M874" s="50">
        <f>IFERROR(VLOOKUP(L874,'Ciudad tablero'!B:C,2,0),0)</f>
        <v>11001000</v>
      </c>
      <c r="N874" s="47" t="str">
        <f t="shared" si="72"/>
        <v>GRATINIANO GAYON LIZARAZO</v>
      </c>
    </row>
    <row r="875" spans="1:14" ht="12.75" hidden="1" customHeight="1">
      <c r="A875" s="47" t="s">
        <v>3594</v>
      </c>
      <c r="C875" s="60" t="s">
        <v>3595</v>
      </c>
      <c r="D875" s="47" t="s">
        <v>777</v>
      </c>
      <c r="E875" s="57" t="s">
        <v>798</v>
      </c>
      <c r="F875" s="66" t="s">
        <v>71</v>
      </c>
      <c r="G875" s="66" t="s">
        <v>71</v>
      </c>
      <c r="I875" s="58" t="s">
        <v>3596</v>
      </c>
      <c r="J875" s="50" t="str">
        <f>IFERROR(VLOOKUP(F875,'Ciudad tablero'!A:B,2,0),0)</f>
        <v>BOGOTA BOGOTA D. C.</v>
      </c>
      <c r="K875" s="50">
        <f>IFERROR(VLOOKUP(J875,'Ciudad tablero'!B:C,2,0),0)</f>
        <v>11001000</v>
      </c>
      <c r="L875" s="50" t="str">
        <f>IFERROR(VLOOKUP(G875,'Ciudad tablero'!A:B,2,0),0)</f>
        <v>BOGOTA BOGOTA D. C.</v>
      </c>
      <c r="M875" s="50">
        <f>IFERROR(VLOOKUP(L875,'Ciudad tablero'!B:C,2,0),0)</f>
        <v>11001000</v>
      </c>
      <c r="N875" s="47" t="str">
        <f t="shared" si="72"/>
        <v>COMERZIALIZADORA BOSQUE</v>
      </c>
    </row>
    <row r="876" spans="1:14" ht="12.75" hidden="1" customHeight="1">
      <c r="A876" s="47" t="s">
        <v>1487</v>
      </c>
      <c r="C876" s="60" t="s">
        <v>3597</v>
      </c>
      <c r="D876" s="47" t="s">
        <v>1578</v>
      </c>
      <c r="E876" s="57" t="s">
        <v>941</v>
      </c>
      <c r="F876" s="66" t="s">
        <v>258</v>
      </c>
      <c r="G876" s="66" t="s">
        <v>95</v>
      </c>
      <c r="I876" s="58" t="s">
        <v>3598</v>
      </c>
      <c r="J876" s="50" t="str">
        <f>IFERROR(VLOOKUP(F876,'Ciudad tablero'!A:B,2,0),0)</f>
        <v>JAMUNDI VALLE DEL CAUCA</v>
      </c>
      <c r="K876" s="50">
        <f>IFERROR(VLOOKUP(J876,'Ciudad tablero'!B:C,2,0),0)</f>
        <v>76364000</v>
      </c>
      <c r="L876" s="50" t="str">
        <f>IFERROR(VLOOKUP(G876,'Ciudad tablero'!A:B,2,0),0)</f>
        <v>CALI VALLE DEL CAUCA</v>
      </c>
      <c r="M876" s="50">
        <f>IFERROR(VLOOKUP(L876,'Ciudad tablero'!B:C,2,0),0)</f>
        <v>76001000</v>
      </c>
      <c r="N876" s="47" t="str">
        <f t="shared" ref="N876" si="73">+A876</f>
        <v>MARIA FERNANDA AGUDELO</v>
      </c>
    </row>
    <row r="877" spans="1:14" ht="12.75" hidden="1" customHeight="1">
      <c r="A877" s="47" t="s">
        <v>1485</v>
      </c>
      <c r="C877" s="60" t="s">
        <v>3599</v>
      </c>
      <c r="D877" s="47" t="s">
        <v>1578</v>
      </c>
      <c r="E877" s="57" t="s">
        <v>95</v>
      </c>
      <c r="F877" s="66" t="s">
        <v>95</v>
      </c>
      <c r="G877" s="66" t="s">
        <v>95</v>
      </c>
      <c r="I877" s="58" t="s">
        <v>3600</v>
      </c>
      <c r="J877" s="50" t="str">
        <f>IFERROR(VLOOKUP(F877,'Ciudad tablero'!A:B,2,0),0)</f>
        <v>CALI VALLE DEL CAUCA</v>
      </c>
      <c r="K877" s="50">
        <f>IFERROR(VLOOKUP(J877,'Ciudad tablero'!B:C,2,0),0)</f>
        <v>76001000</v>
      </c>
      <c r="L877" s="50" t="str">
        <f>IFERROR(VLOOKUP(G877,'Ciudad tablero'!A:B,2,0),0)</f>
        <v>CALI VALLE DEL CAUCA</v>
      </c>
      <c r="M877" s="50">
        <f>IFERROR(VLOOKUP(L877,'Ciudad tablero'!B:C,2,0),0)</f>
        <v>76001000</v>
      </c>
      <c r="N877" s="47" t="str">
        <f t="shared" ref="N877" si="74">+A877</f>
        <v>JARDIN PLAZA WINNER GROUP</v>
      </c>
    </row>
    <row r="878" spans="1:14" ht="12.75" hidden="1" customHeight="1">
      <c r="A878" s="47" t="s">
        <v>3601</v>
      </c>
      <c r="C878" s="60" t="s">
        <v>3602</v>
      </c>
      <c r="D878" s="47" t="s">
        <v>1578</v>
      </c>
      <c r="E878" s="57" t="s">
        <v>816</v>
      </c>
      <c r="F878" s="66" t="s">
        <v>254</v>
      </c>
      <c r="G878" s="66" t="s">
        <v>365</v>
      </c>
      <c r="I878" s="58" t="s">
        <v>3603</v>
      </c>
      <c r="J878" s="50" t="str">
        <f>IFERROR(VLOOKUP(F878,'Ciudad tablero'!A:B,2,0),0)</f>
        <v>IPIALES NARINO</v>
      </c>
      <c r="K878" s="50">
        <f>IFERROR(VLOOKUP(J878,'Ciudad tablero'!B:C,2,0),0)</f>
        <v>52356000</v>
      </c>
      <c r="L878" s="50" t="str">
        <f>IFERROR(VLOOKUP(G878,'Ciudad tablero'!A:B,2,0),0)</f>
        <v>PASTO NARINO</v>
      </c>
      <c r="M878" s="50">
        <f>IFERROR(VLOOKUP(L878,'Ciudad tablero'!B:C,2,0),0)</f>
        <v>52001000</v>
      </c>
      <c r="N878" s="47" t="str">
        <f t="shared" ref="N878" si="75">+A878</f>
        <v>COMERCIAL INTERGRANOS S.A.S</v>
      </c>
    </row>
    <row r="879" spans="1:14" ht="12.75" hidden="1" customHeight="1">
      <c r="A879" s="47" t="s">
        <v>1553</v>
      </c>
      <c r="C879" s="60" t="s">
        <v>3604</v>
      </c>
      <c r="D879" s="47" t="s">
        <v>1578</v>
      </c>
      <c r="E879" s="57" t="s">
        <v>95</v>
      </c>
      <c r="F879" s="66" t="s">
        <v>581</v>
      </c>
      <c r="G879" s="66" t="s">
        <v>95</v>
      </c>
      <c r="I879" s="58" t="s">
        <v>3605</v>
      </c>
      <c r="J879" s="50" t="str">
        <f>IFERROR(VLOOKUP(F879,'Ciudad tablero'!A:B,2,0),0)</f>
        <v>YUMBO VALLE DEL CAUCA</v>
      </c>
      <c r="K879" s="50">
        <f>IFERROR(VLOOKUP(J879,'Ciudad tablero'!B:C,2,0),0)</f>
        <v>76892000</v>
      </c>
      <c r="L879" s="50" t="str">
        <f>IFERROR(VLOOKUP(G879,'Ciudad tablero'!A:B,2,0),0)</f>
        <v>CALI VALLE DEL CAUCA</v>
      </c>
      <c r="M879" s="50">
        <f>IFERROR(VLOOKUP(L879,'Ciudad tablero'!B:C,2,0),0)</f>
        <v>76001000</v>
      </c>
      <c r="N879" s="47" t="str">
        <f t="shared" ref="N879" si="76">+A879</f>
        <v>POSTOBON LA OCTAVA</v>
      </c>
    </row>
    <row r="880" spans="1:14" ht="12.75" hidden="1" customHeight="1">
      <c r="A880" s="47" t="s">
        <v>1500</v>
      </c>
      <c r="C880" s="60" t="s">
        <v>3606</v>
      </c>
      <c r="D880" s="47" t="s">
        <v>1578</v>
      </c>
      <c r="E880" s="57" t="s">
        <v>371</v>
      </c>
      <c r="F880" s="66" t="s">
        <v>371</v>
      </c>
      <c r="G880" s="66" t="s">
        <v>371</v>
      </c>
      <c r="I880" s="58" t="s">
        <v>3607</v>
      </c>
      <c r="J880" s="50" t="str">
        <f>IFERROR(VLOOKUP(F880,'Ciudad tablero'!A:B,2,0),0)</f>
        <v>PEREIRA RISARALDA</v>
      </c>
      <c r="K880" s="50">
        <f>IFERROR(VLOOKUP(J880,'Ciudad tablero'!B:C,2,0),0)</f>
        <v>66001000</v>
      </c>
      <c r="L880" s="50" t="str">
        <f>IFERROR(VLOOKUP(G880,'Ciudad tablero'!A:B,2,0),0)</f>
        <v>PEREIRA RISARALDA</v>
      </c>
      <c r="M880" s="50">
        <f>IFERROR(VLOOKUP(L880,'Ciudad tablero'!B:C,2,0),0)</f>
        <v>66001000</v>
      </c>
      <c r="N880" s="47" t="str">
        <f t="shared" ref="N880" si="77">+A880</f>
        <v>C.I. METALES LA UNIÓN S.A.S</v>
      </c>
    </row>
    <row r="881" spans="1:14" ht="12.75" hidden="1" customHeight="1">
      <c r="A881" s="47" t="s">
        <v>1501</v>
      </c>
      <c r="C881" s="60" t="s">
        <v>3608</v>
      </c>
      <c r="D881" s="47" t="s">
        <v>777</v>
      </c>
      <c r="E881" s="57" t="s">
        <v>798</v>
      </c>
      <c r="F881" s="66" t="s">
        <v>71</v>
      </c>
      <c r="G881" s="66" t="s">
        <v>71</v>
      </c>
      <c r="I881" s="58" t="s">
        <v>3609</v>
      </c>
      <c r="J881" s="50" t="str">
        <f>IFERROR(VLOOKUP(F881,'Ciudad tablero'!A:B,2,0),0)</f>
        <v>BOGOTA BOGOTA D. C.</v>
      </c>
      <c r="K881" s="50">
        <f>IFERROR(VLOOKUP(J881,'Ciudad tablero'!B:C,2,0),0)</f>
        <v>11001000</v>
      </c>
      <c r="L881" s="50" t="str">
        <f>IFERROR(VLOOKUP(G881,'Ciudad tablero'!A:B,2,0),0)</f>
        <v>BOGOTA BOGOTA D. C.</v>
      </c>
      <c r="M881" s="50">
        <f>IFERROR(VLOOKUP(L881,'Ciudad tablero'!B:C,2,0),0)</f>
        <v>11001000</v>
      </c>
      <c r="N881" s="47" t="str">
        <f t="shared" ref="N881" si="78">+A881</f>
        <v>TIENDAS MERCADERIA BOGOTA</v>
      </c>
    </row>
    <row r="882" spans="1:14" ht="12.75" hidden="1" customHeight="1">
      <c r="A882" s="47" t="s">
        <v>3610</v>
      </c>
      <c r="C882" s="60" t="s">
        <v>3611</v>
      </c>
      <c r="D882" s="47" t="s">
        <v>1057</v>
      </c>
      <c r="E882" s="57" t="s">
        <v>494</v>
      </c>
      <c r="F882" s="66" t="s">
        <v>494</v>
      </c>
      <c r="G882" s="66" t="s">
        <v>333</v>
      </c>
      <c r="I882" s="58" t="s">
        <v>3612</v>
      </c>
      <c r="J882" s="50" t="str">
        <f>IFERROR(VLOOKUP(F882,'Ciudad tablero'!A:B,2,0),0)</f>
        <v>SINCELEJO SUCRE</v>
      </c>
      <c r="K882" s="50">
        <f>IFERROR(VLOOKUP(J882,'Ciudad tablero'!B:C,2,0),0)</f>
        <v>70001000</v>
      </c>
      <c r="L882" s="50" t="str">
        <f>IFERROR(VLOOKUP(G882,'Ciudad tablero'!A:B,2,0),0)</f>
        <v>MONTERIA CORDOBA</v>
      </c>
      <c r="M882" s="50">
        <f>IFERROR(VLOOKUP(L882,'Ciudad tablero'!B:C,2,0),0)</f>
        <v>23001000</v>
      </c>
      <c r="N882" s="47" t="str">
        <f t="shared" ref="N882:N884" si="79">+A882</f>
        <v>CASA SINCELEJO  DIEGO ARMANDO VITOLA LUNA</v>
      </c>
    </row>
    <row r="883" spans="1:14" ht="12.75" hidden="1" customHeight="1">
      <c r="A883" s="47" t="s">
        <v>3613</v>
      </c>
      <c r="C883" s="60" t="s">
        <v>3614</v>
      </c>
      <c r="D883" s="47" t="s">
        <v>1057</v>
      </c>
      <c r="E883" s="57" t="s">
        <v>1597</v>
      </c>
      <c r="F883" s="66" t="s">
        <v>76</v>
      </c>
      <c r="G883" s="66" t="s">
        <v>470</v>
      </c>
      <c r="I883" s="58" t="s">
        <v>3615</v>
      </c>
      <c r="J883" s="50" t="str">
        <f>IFERROR(VLOOKUP(F883,'Ciudad tablero'!A:B,2,0),0)</f>
        <v>BOSCONIA CESAR</v>
      </c>
      <c r="K883" s="50">
        <f>IFERROR(VLOOKUP(J883,'Ciudad tablero'!B:C,2,0),0)</f>
        <v>20060000</v>
      </c>
      <c r="L883" s="50" t="str">
        <f>IFERROR(VLOOKUP(G883,'Ciudad tablero'!A:B,2,0),0)</f>
        <v>SANTA MARTA MAGDALENA</v>
      </c>
      <c r="M883" s="50">
        <f>IFERROR(VLOOKUP(L883,'Ciudad tablero'!B:C,2,0),0)</f>
        <v>47001000</v>
      </c>
      <c r="N883" s="47" t="str">
        <f t="shared" si="79"/>
        <v>CASA BOSCONIA DIEGO ARMANDO VITOLA LUNA</v>
      </c>
    </row>
    <row r="884" spans="1:14" ht="12.75" hidden="1" customHeight="1">
      <c r="A884" s="47" t="s">
        <v>1499</v>
      </c>
      <c r="C884" s="60" t="s">
        <v>3616</v>
      </c>
      <c r="D884" s="47" t="s">
        <v>724</v>
      </c>
      <c r="E884" s="57" t="s">
        <v>321</v>
      </c>
      <c r="F884" s="66" t="s">
        <v>321</v>
      </c>
      <c r="G884" s="66" t="s">
        <v>321</v>
      </c>
      <c r="I884" s="58" t="s">
        <v>3617</v>
      </c>
      <c r="J884" s="50" t="str">
        <f>IFERROR(VLOOKUP(F884,'Ciudad tablero'!A:B,2,0),0)</f>
        <v>MEDELLIN ANTIOQUIA</v>
      </c>
      <c r="K884" s="50">
        <f>IFERROR(VLOOKUP(J884,'Ciudad tablero'!B:C,2,0),0)</f>
        <v>5001000</v>
      </c>
      <c r="L884" s="50" t="str">
        <f>IFERROR(VLOOKUP(G884,'Ciudad tablero'!A:B,2,0),0)</f>
        <v>MEDELLIN ANTIOQUIA</v>
      </c>
      <c r="M884" s="50">
        <f>IFERROR(VLOOKUP(L884,'Ciudad tablero'!B:C,2,0),0)</f>
        <v>5001000</v>
      </c>
      <c r="N884" s="47" t="str">
        <f t="shared" si="79"/>
        <v>FERROSVEL SAS</v>
      </c>
    </row>
    <row r="885" spans="1:14" ht="12.75" hidden="1" customHeight="1">
      <c r="A885" s="47" t="s">
        <v>3618</v>
      </c>
      <c r="C885" s="60" t="s">
        <v>3619</v>
      </c>
      <c r="D885" s="47" t="s">
        <v>724</v>
      </c>
      <c r="E885" s="57" t="s">
        <v>321</v>
      </c>
      <c r="F885" s="66" t="s">
        <v>321</v>
      </c>
      <c r="G885" s="66" t="s">
        <v>321</v>
      </c>
      <c r="I885" s="58" t="s">
        <v>3620</v>
      </c>
      <c r="J885" s="50" t="str">
        <f>IFERROR(VLOOKUP(F885,'Ciudad tablero'!A:B,2,0),0)</f>
        <v>MEDELLIN ANTIOQUIA</v>
      </c>
      <c r="K885" s="50">
        <f>IFERROR(VLOOKUP(J885,'Ciudad tablero'!B:C,2,0),0)</f>
        <v>5001000</v>
      </c>
      <c r="L885" s="50" t="str">
        <f>IFERROR(VLOOKUP(G885,'Ciudad tablero'!A:B,2,0),0)</f>
        <v>MEDELLIN ANTIOQUIA</v>
      </c>
      <c r="M885" s="50">
        <f>IFERROR(VLOOKUP(L885,'Ciudad tablero'!B:C,2,0),0)</f>
        <v>5001000</v>
      </c>
      <c r="N885" s="47" t="str">
        <f t="shared" ref="N885" si="80">+A885</f>
        <v>ZONA FRANCA DE RIONEGRO</v>
      </c>
    </row>
    <row r="886" spans="1:14" ht="12.75" hidden="1" customHeight="1">
      <c r="A886" s="47" t="s">
        <v>3621</v>
      </c>
      <c r="C886" s="60" t="s">
        <v>3622</v>
      </c>
      <c r="D886" s="47" t="s">
        <v>1057</v>
      </c>
      <c r="E886" s="57" t="s">
        <v>63</v>
      </c>
      <c r="F886" s="66" t="s">
        <v>63</v>
      </c>
      <c r="G886" s="66" t="s">
        <v>63</v>
      </c>
      <c r="I886" s="58" t="s">
        <v>3623</v>
      </c>
      <c r="J886" s="50" t="str">
        <f>IFERROR(VLOOKUP(F886,'Ciudad tablero'!A:B,2,0),0)</f>
        <v>BARRANQUILLA ATLANTICO</v>
      </c>
      <c r="K886" s="50">
        <f>IFERROR(VLOOKUP(J886,'Ciudad tablero'!B:C,2,0),0)</f>
        <v>8001000</v>
      </c>
      <c r="L886" s="50" t="str">
        <f>IFERROR(VLOOKUP(G886,'Ciudad tablero'!A:B,2,0),0)</f>
        <v>BARRANQUILLA ATLANTICO</v>
      </c>
      <c r="M886" s="50">
        <f>IFERROR(VLOOKUP(L886,'Ciudad tablero'!B:C,2,0),0)</f>
        <v>8001000</v>
      </c>
      <c r="N886" s="47" t="str">
        <f t="shared" ref="N886:N888" si="81">+A886</f>
        <v>HABITAT MINERIA URBANA BARRANQUILLA</v>
      </c>
    </row>
    <row r="887" spans="1:14" ht="12.75" hidden="1" customHeight="1">
      <c r="A887" s="47" t="s">
        <v>1460</v>
      </c>
      <c r="B887" s="47" t="str">
        <f>A887</f>
        <v>INGENIO PICHICHI</v>
      </c>
      <c r="C887" s="60" t="s">
        <v>3624</v>
      </c>
      <c r="D887" s="47" t="s">
        <v>1578</v>
      </c>
      <c r="E887" s="57" t="s">
        <v>1730</v>
      </c>
      <c r="F887" s="66" t="s">
        <v>212</v>
      </c>
      <c r="G887" s="66" t="s">
        <v>83</v>
      </c>
      <c r="I887" s="58" t="s">
        <v>3625</v>
      </c>
      <c r="J887" s="50" t="str">
        <f>IFERROR(VLOOKUP(F887,'Ciudad tablero'!A:B,2,0),0)</f>
        <v>GUACARI VALLE DEL CAUCA</v>
      </c>
      <c r="K887" s="50">
        <f>IFERROR(VLOOKUP(J887,'Ciudad tablero'!B:C,2,0),0)</f>
        <v>76318000</v>
      </c>
      <c r="L887" s="50" t="str">
        <f>IFERROR(VLOOKUP(G887,'Ciudad tablero'!A:B,2,0),0)</f>
        <v>BUGALAGRANDE VALLE DEL CAUCA</v>
      </c>
      <c r="M887" s="50">
        <f>IFERROR(VLOOKUP(L887,'Ciudad tablero'!B:C,2,0),0)</f>
        <v>76113000</v>
      </c>
      <c r="N887" s="47" t="str">
        <f t="shared" si="81"/>
        <v>INGENIO PICHICHI</v>
      </c>
    </row>
    <row r="888" spans="1:14" ht="12.75" hidden="1" customHeight="1">
      <c r="A888" s="102" t="s">
        <v>1461</v>
      </c>
      <c r="C888" s="60" t="s">
        <v>3626</v>
      </c>
      <c r="D888" s="47" t="s">
        <v>1578</v>
      </c>
      <c r="E888" s="57" t="s">
        <v>487</v>
      </c>
      <c r="F888" s="66" t="s">
        <v>487</v>
      </c>
      <c r="G888" s="66" t="s">
        <v>49</v>
      </c>
      <c r="I888" s="58" t="s">
        <v>3627</v>
      </c>
      <c r="J888" s="50">
        <f>IFERROR(VLOOKUP(F888,'Ciudad tablero'!A:B,2,0),0)</f>
        <v>0</v>
      </c>
      <c r="K888" s="50">
        <f>IFERROR(VLOOKUP(J888,'Ciudad tablero'!B:C,2,0),0)</f>
        <v>0</v>
      </c>
      <c r="L888" s="50" t="str">
        <f>IFERROR(VLOOKUP(G888,'Ciudad tablero'!A:B,2,0),0)</f>
        <v>ARMENIA QUINDIO</v>
      </c>
      <c r="M888" s="50">
        <f>IFERROR(VLOOKUP(L888,'Ciudad tablero'!B:C,2,0),0)</f>
        <v>63001000</v>
      </c>
      <c r="N888" s="47" t="str">
        <f t="shared" si="81"/>
        <v>SEVILLA</v>
      </c>
    </row>
    <row r="889" spans="1:14" ht="12.75" hidden="1" customHeight="1">
      <c r="A889" s="102" t="s">
        <v>1466</v>
      </c>
      <c r="C889" s="60" t="s">
        <v>3628</v>
      </c>
      <c r="D889" s="47" t="s">
        <v>1578</v>
      </c>
      <c r="E889" s="57" t="s">
        <v>941</v>
      </c>
      <c r="F889" s="66" t="s">
        <v>258</v>
      </c>
      <c r="G889" s="66" t="s">
        <v>95</v>
      </c>
      <c r="I889" s="58" t="s">
        <v>1437</v>
      </c>
      <c r="J889" s="50" t="str">
        <f>IFERROR(VLOOKUP(F889,'Ciudad tablero'!A:B,2,0),0)</f>
        <v>JAMUNDI VALLE DEL CAUCA</v>
      </c>
      <c r="K889" s="50">
        <f>IFERROR(VLOOKUP(J889,'Ciudad tablero'!B:C,2,0),0)</f>
        <v>76364000</v>
      </c>
      <c r="L889" s="50" t="str">
        <f>IFERROR(VLOOKUP(G889,'Ciudad tablero'!A:B,2,0),0)</f>
        <v>CALI VALLE DEL CAUCA</v>
      </c>
      <c r="M889" s="50">
        <f>IFERROR(VLOOKUP(L889,'Ciudad tablero'!B:C,2,0),0)</f>
        <v>76001000</v>
      </c>
      <c r="N889" s="47" t="str">
        <f t="shared" ref="N889:N890" si="82">+A889</f>
        <v>VENDING JAMUNDI</v>
      </c>
    </row>
    <row r="890" spans="1:14" ht="12.75" hidden="1" customHeight="1">
      <c r="A890" s="102" t="s">
        <v>1465</v>
      </c>
      <c r="C890" s="60" t="s">
        <v>3629</v>
      </c>
      <c r="D890" s="47" t="s">
        <v>1578</v>
      </c>
      <c r="E890" s="57" t="s">
        <v>680</v>
      </c>
      <c r="F890" s="67" t="s">
        <v>360</v>
      </c>
      <c r="G890" s="66" t="s">
        <v>95</v>
      </c>
      <c r="I890" s="58" t="s">
        <v>3630</v>
      </c>
      <c r="J890" s="50" t="str">
        <f>IFERROR(VLOOKUP(F890,'Ciudad tablero'!A:B,2,0),0)</f>
        <v>PALMIRA VALLE DEL CAUCA</v>
      </c>
      <c r="K890" s="50">
        <f>IFERROR(VLOOKUP(J890,'Ciudad tablero'!B:C,2,0),0)</f>
        <v>76520000</v>
      </c>
      <c r="L890" s="50" t="str">
        <f>IFERROR(VLOOKUP(G890,'Ciudad tablero'!A:B,2,0),0)</f>
        <v>CALI VALLE DEL CAUCA</v>
      </c>
      <c r="M890" s="50">
        <f>IFERROR(VLOOKUP(L890,'Ciudad tablero'!B:C,2,0),0)</f>
        <v>76001000</v>
      </c>
      <c r="N890" s="47" t="str">
        <f t="shared" si="82"/>
        <v>VENDING PALMIRA</v>
      </c>
    </row>
    <row r="891" spans="1:14" ht="12.75" hidden="1" customHeight="1">
      <c r="A891" s="102" t="s">
        <v>1467</v>
      </c>
      <c r="C891" s="60" t="s">
        <v>3631</v>
      </c>
      <c r="D891" s="47" t="s">
        <v>1578</v>
      </c>
      <c r="E891" s="57" t="s">
        <v>95</v>
      </c>
      <c r="F891" s="66" t="s">
        <v>95</v>
      </c>
      <c r="G891" s="66" t="s">
        <v>95</v>
      </c>
      <c r="I891" s="58" t="s">
        <v>3632</v>
      </c>
      <c r="J891" s="50" t="str">
        <f>IFERROR(VLOOKUP(F891,'Ciudad tablero'!A:B,2,0),0)</f>
        <v>CALI VALLE DEL CAUCA</v>
      </c>
      <c r="K891" s="50">
        <f>IFERROR(VLOOKUP(J891,'Ciudad tablero'!B:C,2,0),0)</f>
        <v>76001000</v>
      </c>
      <c r="L891" s="50" t="str">
        <f>IFERROR(VLOOKUP(G891,'Ciudad tablero'!A:B,2,0),0)</f>
        <v>CALI VALLE DEL CAUCA</v>
      </c>
      <c r="M891" s="50">
        <f>IFERROR(VLOOKUP(L891,'Ciudad tablero'!B:C,2,0),0)</f>
        <v>76001000</v>
      </c>
      <c r="N891" s="47" t="str">
        <f t="shared" ref="N891:N892" si="83">+A891</f>
        <v>VENDING CALI</v>
      </c>
    </row>
    <row r="892" spans="1:14" ht="12.75" hidden="1" customHeight="1">
      <c r="A892" s="102" t="s">
        <v>3633</v>
      </c>
      <c r="C892" s="60" t="s">
        <v>3634</v>
      </c>
      <c r="D892" s="47" t="s">
        <v>724</v>
      </c>
      <c r="E892" s="57" t="s">
        <v>321</v>
      </c>
      <c r="F892" s="66" t="s">
        <v>178</v>
      </c>
      <c r="G892" s="66" t="s">
        <v>321</v>
      </c>
      <c r="I892" s="58" t="s">
        <v>3635</v>
      </c>
      <c r="J892" s="50" t="str">
        <f>IFERROR(VLOOKUP(F892,'Ciudad tablero'!A:B,2,0),0)</f>
        <v>ENVIGADO ANTIOQUIA</v>
      </c>
      <c r="K892" s="50">
        <f>IFERROR(VLOOKUP(J892,'Ciudad tablero'!B:C,2,0),0)</f>
        <v>5266000</v>
      </c>
      <c r="L892" s="50" t="str">
        <f>IFERROR(VLOOKUP(G892,'Ciudad tablero'!A:B,2,0),0)</f>
        <v>MEDELLIN ANTIOQUIA</v>
      </c>
      <c r="M892" s="50">
        <f>IFERROR(VLOOKUP(L892,'Ciudad tablero'!B:C,2,0),0)</f>
        <v>5001000</v>
      </c>
      <c r="N892" s="47" t="str">
        <f t="shared" si="83"/>
        <v>VAQUITA ENVIGADO</v>
      </c>
    </row>
    <row r="893" spans="1:14" ht="12.75" hidden="1" customHeight="1">
      <c r="A893" s="102" t="s">
        <v>3636</v>
      </c>
      <c r="C893" s="60" t="s">
        <v>3637</v>
      </c>
      <c r="D893" s="47" t="s">
        <v>724</v>
      </c>
      <c r="E893" s="57" t="s">
        <v>321</v>
      </c>
      <c r="F893" s="66" t="s">
        <v>321</v>
      </c>
      <c r="G893" s="66" t="s">
        <v>321</v>
      </c>
      <c r="I893" s="58" t="s">
        <v>3638</v>
      </c>
      <c r="J893" s="50" t="str">
        <f>IFERROR(VLOOKUP(F893,'Ciudad tablero'!A:B,2,0),0)</f>
        <v>MEDELLIN ANTIOQUIA</v>
      </c>
      <c r="K893" s="50">
        <f>IFERROR(VLOOKUP(J893,'Ciudad tablero'!B:C,2,0),0)</f>
        <v>5001000</v>
      </c>
      <c r="L893" s="50" t="str">
        <f>IFERROR(VLOOKUP(G893,'Ciudad tablero'!A:B,2,0),0)</f>
        <v>MEDELLIN ANTIOQUIA</v>
      </c>
      <c r="M893" s="50">
        <f>IFERROR(VLOOKUP(L893,'Ciudad tablero'!B:C,2,0),0)</f>
        <v>5001000</v>
      </c>
      <c r="N893" s="47" t="str">
        <f t="shared" ref="N893" si="84">+A893</f>
        <v>SUPERMERCADOS OR COLORES</v>
      </c>
    </row>
    <row r="894" spans="1:14" ht="12.75" hidden="1" customHeight="1">
      <c r="A894" s="102" t="s">
        <v>1463</v>
      </c>
      <c r="B894" s="46" t="s">
        <v>1528</v>
      </c>
      <c r="C894" s="60" t="s">
        <v>3639</v>
      </c>
      <c r="D894" s="47" t="s">
        <v>724</v>
      </c>
      <c r="E894" s="57" t="s">
        <v>321</v>
      </c>
      <c r="F894" s="66" t="s">
        <v>321</v>
      </c>
      <c r="G894" s="66" t="s">
        <v>321</v>
      </c>
      <c r="I894" s="58" t="s">
        <v>3640</v>
      </c>
      <c r="J894" s="50" t="str">
        <f>IFERROR(VLOOKUP(F894,'Ciudad tablero'!A:B,2,0),0)</f>
        <v>MEDELLIN ANTIOQUIA</v>
      </c>
      <c r="K894" s="50">
        <f>IFERROR(VLOOKUP(J894,'Ciudad tablero'!B:C,2,0),0)</f>
        <v>5001000</v>
      </c>
      <c r="L894" s="50" t="str">
        <f>IFERROR(VLOOKUP(G894,'Ciudad tablero'!A:B,2,0),0)</f>
        <v>MEDELLIN ANTIOQUIA</v>
      </c>
      <c r="M894" s="50">
        <f>IFERROR(VLOOKUP(L894,'Ciudad tablero'!B:C,2,0),0)</f>
        <v>5001000</v>
      </c>
      <c r="N894" s="47" t="str">
        <f t="shared" ref="N894" si="85">+A894</f>
        <v>MERCASUPER MEDELLIN</v>
      </c>
    </row>
    <row r="895" spans="1:14" ht="12.75" hidden="1" customHeight="1">
      <c r="A895" s="102" t="s">
        <v>3641</v>
      </c>
      <c r="C895" s="60" t="s">
        <v>3642</v>
      </c>
      <c r="D895" s="47" t="s">
        <v>1582</v>
      </c>
      <c r="I895" s="58" t="s">
        <v>3643</v>
      </c>
      <c r="J895" s="50">
        <f>IFERROR(VLOOKUP(F895,'Ciudad tablero'!A:B,2,0),0)</f>
        <v>0</v>
      </c>
      <c r="K895" s="50">
        <f>IFERROR(VLOOKUP(J895,'Ciudad tablero'!B:C,2,0),0)</f>
        <v>0</v>
      </c>
      <c r="L895" s="50">
        <f>IFERROR(VLOOKUP(G895,'Ciudad tablero'!A:B,2,0),0)</f>
        <v>0</v>
      </c>
      <c r="M895" s="50">
        <f>IFERROR(VLOOKUP(L895,'Ciudad tablero'!B:C,2,0),0)</f>
        <v>0</v>
      </c>
      <c r="N895" s="47" t="str">
        <f t="shared" ref="N895:N896" si="86">+A895</f>
        <v>LA GOMEZ</v>
      </c>
    </row>
    <row r="896" spans="1:14" ht="12.75" hidden="1" customHeight="1">
      <c r="A896" s="102" t="s">
        <v>1535</v>
      </c>
      <c r="C896" s="60" t="s">
        <v>3644</v>
      </c>
      <c r="D896" s="47" t="s">
        <v>1057</v>
      </c>
      <c r="E896" s="57" t="s">
        <v>63</v>
      </c>
      <c r="F896" s="66" t="s">
        <v>313</v>
      </c>
      <c r="G896" s="66" t="s">
        <v>63</v>
      </c>
      <c r="I896" s="58" t="s">
        <v>3645</v>
      </c>
      <c r="J896" s="50" t="str">
        <f>IFERROR(VLOOKUP(F896,'Ciudad tablero'!A:B,2,0),0)</f>
        <v>MALAMBO ATLANTICO</v>
      </c>
      <c r="K896" s="50">
        <f>IFERROR(VLOOKUP(J896,'Ciudad tablero'!B:C,2,0),0)</f>
        <v>8433000</v>
      </c>
      <c r="L896" s="50" t="str">
        <f>IFERROR(VLOOKUP(G896,'Ciudad tablero'!A:B,2,0),0)</f>
        <v>BARRANQUILLA ATLANTICO</v>
      </c>
      <c r="M896" s="50">
        <f>IFERROR(VLOOKUP(L896,'Ciudad tablero'!B:C,2,0),0)</f>
        <v>8001000</v>
      </c>
      <c r="N896" s="47" t="str">
        <f t="shared" si="86"/>
        <v>PLANTA IBERPLAST MALAMBO</v>
      </c>
    </row>
    <row r="897" spans="1:14" ht="12.75" hidden="1" customHeight="1">
      <c r="A897" s="75" t="s">
        <v>1489</v>
      </c>
      <c r="C897" s="60" t="s">
        <v>3646</v>
      </c>
      <c r="D897" s="47" t="s">
        <v>724</v>
      </c>
      <c r="E897" s="57" t="s">
        <v>3647</v>
      </c>
      <c r="F897" s="66" t="s">
        <v>577</v>
      </c>
      <c r="G897" s="66" t="s">
        <v>256</v>
      </c>
      <c r="I897" s="58" t="s">
        <v>3648</v>
      </c>
      <c r="J897" s="50" t="str">
        <f>IFERROR(VLOOKUP(F897,'Ciudad tablero'!A:B,2,0),0)</f>
        <v>YOLOMBO ANTIOQUIA</v>
      </c>
      <c r="K897" s="50">
        <f>IFERROR(VLOOKUP(J897,'Ciudad tablero'!B:C,2,0),0)</f>
        <v>5890000</v>
      </c>
      <c r="L897" s="50" t="str">
        <f>IFERROR(VLOOKUP(G897,'Ciudad tablero'!A:B,2,0),0)</f>
        <v>ITAGUI ANTIOQUIA</v>
      </c>
      <c r="M897" s="50">
        <f>IFERROR(VLOOKUP(L897,'Ciudad tablero'!B:C,2,0),0)</f>
        <v>5360000</v>
      </c>
      <c r="N897" s="47" t="str">
        <f t="shared" ref="N897:N898" si="87">+A897</f>
        <v>ECOPAQUE LAS GARZAS</v>
      </c>
    </row>
    <row r="898" spans="1:14" ht="12.75" hidden="1" customHeight="1">
      <c r="A898" s="47" t="s">
        <v>1498</v>
      </c>
      <c r="C898" s="60" t="s">
        <v>3649</v>
      </c>
      <c r="D898" s="47" t="s">
        <v>1057</v>
      </c>
      <c r="E898" s="57" t="s">
        <v>63</v>
      </c>
      <c r="F898" s="66" t="s">
        <v>198</v>
      </c>
      <c r="G898" s="66" t="s">
        <v>63</v>
      </c>
      <c r="I898" s="58" t="s">
        <v>3650</v>
      </c>
      <c r="J898" s="50" t="str">
        <f>IFERROR(VLOOKUP(F898,'Ciudad tablero'!A:B,2,0),0)</f>
        <v>GALAPA ATLANTICO</v>
      </c>
      <c r="K898" s="50">
        <f>IFERROR(VLOOKUP(J898,'Ciudad tablero'!B:C,2,0),0)</f>
        <v>8296000</v>
      </c>
      <c r="L898" s="50" t="str">
        <f>IFERROR(VLOOKUP(G898,'Ciudad tablero'!A:B,2,0),0)</f>
        <v>BARRANQUILLA ATLANTICO</v>
      </c>
      <c r="M898" s="50">
        <f>IFERROR(VLOOKUP(L898,'Ciudad tablero'!B:C,2,0),0)</f>
        <v>8001000</v>
      </c>
      <c r="N898" s="47" t="str">
        <f t="shared" si="87"/>
        <v>AGROHIERROS GALAPA</v>
      </c>
    </row>
    <row r="899" spans="1:14" ht="12.75" hidden="1" customHeight="1">
      <c r="A899" s="47" t="s">
        <v>1502</v>
      </c>
      <c r="C899" s="60" t="s">
        <v>3651</v>
      </c>
      <c r="D899" s="47" t="s">
        <v>1578</v>
      </c>
      <c r="E899" s="57" t="s">
        <v>680</v>
      </c>
      <c r="F899" s="67" t="s">
        <v>360</v>
      </c>
      <c r="G899" s="66" t="s">
        <v>95</v>
      </c>
      <c r="I899" s="58" t="s">
        <v>3652</v>
      </c>
      <c r="J899" s="50" t="str">
        <f>IFERROR(VLOOKUP(F899,'Ciudad tablero'!A:B,2,0),0)</f>
        <v>PALMIRA VALLE DEL CAUCA</v>
      </c>
      <c r="K899" s="50">
        <f>IFERROR(VLOOKUP(J899,'Ciudad tablero'!B:C,2,0),0)</f>
        <v>76520000</v>
      </c>
      <c r="L899" s="50" t="str">
        <f>IFERROR(VLOOKUP(G899,'Ciudad tablero'!A:B,2,0),0)</f>
        <v>CALI VALLE DEL CAUCA</v>
      </c>
      <c r="M899" s="50">
        <f>IFERROR(VLOOKUP(L899,'Ciudad tablero'!B:C,2,0),0)</f>
        <v>76001000</v>
      </c>
      <c r="N899" s="47" t="str">
        <f t="shared" ref="N899" si="88">+A899</f>
        <v>AVIANCA SALON VIP PALMIRA</v>
      </c>
    </row>
    <row r="900" spans="1:14" ht="12.75" hidden="1" customHeight="1">
      <c r="A900" s="47" t="s">
        <v>1544</v>
      </c>
      <c r="B900" s="47" t="str">
        <f>A900</f>
        <v>DISEÑOS Y SISTEMAS LTDA</v>
      </c>
      <c r="C900" s="60" t="s">
        <v>3653</v>
      </c>
      <c r="D900" s="47" t="s">
        <v>1578</v>
      </c>
      <c r="E900" s="57" t="s">
        <v>371</v>
      </c>
      <c r="F900" s="66" t="s">
        <v>371</v>
      </c>
      <c r="G900" s="66" t="s">
        <v>371</v>
      </c>
      <c r="I900" s="58" t="s">
        <v>3654</v>
      </c>
      <c r="J900" s="50" t="str">
        <f>IFERROR(VLOOKUP(F900,'Ciudad tablero'!A:B,2,0),0)</f>
        <v>PEREIRA RISARALDA</v>
      </c>
      <c r="K900" s="50">
        <f>IFERROR(VLOOKUP(J900,'Ciudad tablero'!B:C,2,0),0)</f>
        <v>66001000</v>
      </c>
      <c r="L900" s="50" t="str">
        <f>IFERROR(VLOOKUP(G900,'Ciudad tablero'!A:B,2,0),0)</f>
        <v>PEREIRA RISARALDA</v>
      </c>
      <c r="M900" s="50">
        <f>IFERROR(VLOOKUP(L900,'Ciudad tablero'!B:C,2,0),0)</f>
        <v>66001000</v>
      </c>
      <c r="N900" s="47" t="str">
        <f t="shared" ref="N900" si="89">+A900</f>
        <v>DISEÑOS Y SISTEMAS LTDA</v>
      </c>
    </row>
    <row r="901" spans="1:14" ht="12.75" hidden="1" customHeight="1">
      <c r="A901" s="47" t="s">
        <v>3655</v>
      </c>
      <c r="C901" s="60" t="s">
        <v>3656</v>
      </c>
      <c r="D901" s="47" t="s">
        <v>1057</v>
      </c>
      <c r="E901" s="57" t="s">
        <v>63</v>
      </c>
      <c r="F901" s="66" t="s">
        <v>63</v>
      </c>
      <c r="G901" s="66" t="s">
        <v>63</v>
      </c>
      <c r="I901" s="58" t="s">
        <v>3657</v>
      </c>
      <c r="J901" s="50" t="str">
        <f>IFERROR(VLOOKUP(F901,'Ciudad tablero'!A:B,2,0),0)</f>
        <v>BARRANQUILLA ATLANTICO</v>
      </c>
      <c r="K901" s="50">
        <f>IFERROR(VLOOKUP(J901,'Ciudad tablero'!B:C,2,0),0)</f>
        <v>8001000</v>
      </c>
      <c r="L901" s="50" t="str">
        <f>IFERROR(VLOOKUP(G901,'Ciudad tablero'!A:B,2,0),0)</f>
        <v>BARRANQUILLA ATLANTICO</v>
      </c>
      <c r="M901" s="50">
        <f>IFERROR(VLOOKUP(L901,'Ciudad tablero'!B:C,2,0),0)</f>
        <v>8001000</v>
      </c>
      <c r="N901" s="47" t="str">
        <f t="shared" ref="N901:N919" si="90">+A901</f>
        <v>HIERROS HB S.A</v>
      </c>
    </row>
    <row r="902" spans="1:14" ht="12.75" hidden="1" customHeight="1">
      <c r="A902" s="47" t="s">
        <v>3658</v>
      </c>
      <c r="C902" s="60" t="s">
        <v>3659</v>
      </c>
      <c r="D902" s="47" t="s">
        <v>1057</v>
      </c>
      <c r="E902" s="57" t="s">
        <v>63</v>
      </c>
      <c r="F902" s="66" t="s">
        <v>313</v>
      </c>
      <c r="G902" s="66" t="s">
        <v>63</v>
      </c>
      <c r="I902" s="58" t="s">
        <v>3660</v>
      </c>
      <c r="J902" s="50" t="str">
        <f>IFERROR(VLOOKUP(F902,'Ciudad tablero'!A:B,2,0),0)</f>
        <v>MALAMBO ATLANTICO</v>
      </c>
      <c r="K902" s="50">
        <f>IFERROR(VLOOKUP(J902,'Ciudad tablero'!B:C,2,0),0)</f>
        <v>8433000</v>
      </c>
      <c r="L902" s="50" t="str">
        <f>IFERROR(VLOOKUP(G902,'Ciudad tablero'!A:B,2,0),0)</f>
        <v>BARRANQUILLA ATLANTICO</v>
      </c>
      <c r="M902" s="50">
        <f>IFERROR(VLOOKUP(L902,'Ciudad tablero'!B:C,2,0),0)</f>
        <v>8001000</v>
      </c>
      <c r="N902" s="47" t="str">
        <f t="shared" si="90"/>
        <v>DISTRIBUCIONES DÍAZ RAMOS Y CIA. LTDA.</v>
      </c>
    </row>
    <row r="903" spans="1:14" ht="12.75" hidden="1" customHeight="1">
      <c r="A903" s="47" t="s">
        <v>3661</v>
      </c>
      <c r="C903" s="60" t="s">
        <v>3662</v>
      </c>
      <c r="D903" s="47" t="s">
        <v>724</v>
      </c>
      <c r="E903" s="57" t="s">
        <v>788</v>
      </c>
      <c r="F903" s="66" t="s">
        <v>238</v>
      </c>
      <c r="G903" s="66" t="s">
        <v>321</v>
      </c>
      <c r="I903" s="58" t="s">
        <v>3663</v>
      </c>
      <c r="J903" s="50" t="str">
        <f>IFERROR(VLOOKUP(F903,'Ciudad tablero'!A:B,2,0),0)</f>
        <v>CONCEPCION ANTIOQUIA</v>
      </c>
      <c r="K903" s="50" t="str">
        <f>IFERROR(VLOOKUP(J903,'Ciudad tablero'!B:C,2,0),0)</f>
        <v>5206000</v>
      </c>
      <c r="L903" s="50" t="str">
        <f>IFERROR(VLOOKUP(G903,'Ciudad tablero'!A:B,2,0),0)</f>
        <v>MEDELLIN ANTIOQUIA</v>
      </c>
      <c r="M903" s="50">
        <f>IFERROR(VLOOKUP(L903,'Ciudad tablero'!B:C,2,0),0)</f>
        <v>5001000</v>
      </c>
      <c r="N903" s="47" t="str">
        <f t="shared" ref="N903:N918" si="91">+A903</f>
        <v>CONCEPCION</v>
      </c>
    </row>
    <row r="904" spans="1:14" ht="12.75" hidden="1" customHeight="1">
      <c r="A904" s="47" t="s">
        <v>3664</v>
      </c>
      <c r="C904" s="60" t="s">
        <v>3665</v>
      </c>
      <c r="D904" s="47" t="s">
        <v>724</v>
      </c>
      <c r="E904" s="57" t="s">
        <v>788</v>
      </c>
      <c r="F904" s="66" t="s">
        <v>424</v>
      </c>
      <c r="G904" s="66" t="s">
        <v>321</v>
      </c>
      <c r="I904" s="58" t="s">
        <v>3664</v>
      </c>
      <c r="J904" s="50" t="str">
        <f>IFERROR(VLOOKUP(F904,'Ciudad tablero'!A:B,2,0),0)</f>
        <v>RIONEGRO ANTIOQUIA</v>
      </c>
      <c r="K904" s="50">
        <f>IFERROR(VLOOKUP(J904,'Ciudad tablero'!B:C,2,0),0)</f>
        <v>5615000</v>
      </c>
      <c r="L904" s="50" t="str">
        <f>IFERROR(VLOOKUP(G904,'Ciudad tablero'!A:B,2,0),0)</f>
        <v>MEDELLIN ANTIOQUIA</v>
      </c>
      <c r="M904" s="50">
        <f>IFERROR(VLOOKUP(L904,'Ciudad tablero'!B:C,2,0),0)</f>
        <v>5001000</v>
      </c>
      <c r="N904" s="47" t="str">
        <f t="shared" si="91"/>
        <v>PALMAS</v>
      </c>
    </row>
    <row r="905" spans="1:14" ht="12.75" hidden="1" customHeight="1">
      <c r="A905" s="47" t="s">
        <v>3666</v>
      </c>
      <c r="C905" s="60" t="s">
        <v>3667</v>
      </c>
      <c r="D905" s="47" t="s">
        <v>724</v>
      </c>
      <c r="E905" s="57" t="s">
        <v>788</v>
      </c>
      <c r="F905" s="66" t="s">
        <v>246</v>
      </c>
      <c r="G905" s="66" t="s">
        <v>321</v>
      </c>
      <c r="I905" s="58" t="s">
        <v>3668</v>
      </c>
      <c r="J905" s="50" t="str">
        <f>IFERROR(VLOOKUP(F905,'Ciudad tablero'!A:B,2,0),0)</f>
        <v>GUATAPE ANTIOQUIA</v>
      </c>
      <c r="K905" s="50">
        <f>IFERROR(VLOOKUP(J905,'Ciudad tablero'!B:C,2,0),0)</f>
        <v>5321000</v>
      </c>
      <c r="L905" s="50" t="str">
        <f>IFERROR(VLOOKUP(G905,'Ciudad tablero'!A:B,2,0),0)</f>
        <v>MEDELLIN ANTIOQUIA</v>
      </c>
      <c r="M905" s="50">
        <f>IFERROR(VLOOKUP(L905,'Ciudad tablero'!B:C,2,0),0)</f>
        <v>5001000</v>
      </c>
      <c r="N905" s="47" t="str">
        <f t="shared" si="91"/>
        <v>GUATAPE</v>
      </c>
    </row>
    <row r="906" spans="1:14" ht="12.75" hidden="1" customHeight="1">
      <c r="A906" s="47" t="s">
        <v>3669</v>
      </c>
      <c r="C906" s="60" t="s">
        <v>3670</v>
      </c>
      <c r="D906" s="47" t="s">
        <v>724</v>
      </c>
      <c r="E906" s="57" t="s">
        <v>788</v>
      </c>
      <c r="F906" s="66" t="s">
        <v>236</v>
      </c>
      <c r="G906" s="66" t="s">
        <v>321</v>
      </c>
      <c r="I906" s="58" t="s">
        <v>3671</v>
      </c>
      <c r="J906" s="50" t="str">
        <f>IFERROR(VLOOKUP(F906,'Ciudad tablero'!A:B,2,0),0)</f>
        <v>ARGELIA ANTIOQUIA</v>
      </c>
      <c r="K906" s="50" t="str">
        <f>IFERROR(VLOOKUP(J906,'Ciudad tablero'!B:C,2,0),0)</f>
        <v>5055000</v>
      </c>
      <c r="L906" s="50" t="str">
        <f>IFERROR(VLOOKUP(G906,'Ciudad tablero'!A:B,2,0),0)</f>
        <v>MEDELLIN ANTIOQUIA</v>
      </c>
      <c r="M906" s="50">
        <f>IFERROR(VLOOKUP(L906,'Ciudad tablero'!B:C,2,0),0)</f>
        <v>5001000</v>
      </c>
      <c r="N906" s="47" t="str">
        <f t="shared" si="91"/>
        <v>ARGELIA</v>
      </c>
    </row>
    <row r="907" spans="1:14" ht="12.75" hidden="1" customHeight="1">
      <c r="A907" s="47" t="s">
        <v>3672</v>
      </c>
      <c r="C907" s="60" t="s">
        <v>3673</v>
      </c>
      <c r="D907" s="47" t="s">
        <v>724</v>
      </c>
      <c r="E907" s="57" t="s">
        <v>788</v>
      </c>
      <c r="F907" s="66" t="s">
        <v>424</v>
      </c>
      <c r="G907" s="66" t="s">
        <v>321</v>
      </c>
      <c r="I907" s="58" t="s">
        <v>3674</v>
      </c>
      <c r="J907" s="50" t="str">
        <f>IFERROR(VLOOKUP(F907,'Ciudad tablero'!A:B,2,0),0)</f>
        <v>RIONEGRO ANTIOQUIA</v>
      </c>
      <c r="K907" s="50">
        <f>IFERROR(VLOOKUP(J907,'Ciudad tablero'!B:C,2,0),0)</f>
        <v>5615000</v>
      </c>
      <c r="L907" s="50" t="str">
        <f>IFERROR(VLOOKUP(G907,'Ciudad tablero'!A:B,2,0),0)</f>
        <v>MEDELLIN ANTIOQUIA</v>
      </c>
      <c r="M907" s="50">
        <f>IFERROR(VLOOKUP(L907,'Ciudad tablero'!B:C,2,0),0)</f>
        <v>5001000</v>
      </c>
      <c r="N907" s="47" t="str">
        <f t="shared" si="91"/>
        <v>PIEDRAS BLANCAS</v>
      </c>
    </row>
    <row r="908" spans="1:14" ht="12.75" hidden="1" customHeight="1">
      <c r="A908" s="47" t="s">
        <v>1630</v>
      </c>
      <c r="C908" s="60" t="s">
        <v>3675</v>
      </c>
      <c r="D908" s="47" t="s">
        <v>724</v>
      </c>
      <c r="E908" s="57" t="s">
        <v>788</v>
      </c>
      <c r="F908" s="66" t="s">
        <v>234</v>
      </c>
      <c r="G908" s="66" t="s">
        <v>321</v>
      </c>
      <c r="I908" s="58" t="s">
        <v>3676</v>
      </c>
      <c r="J908" s="50" t="str">
        <f>IFERROR(VLOOKUP(F908,'Ciudad tablero'!A:B,2,0),0)</f>
        <v>GRANADA ANTIOQUIA</v>
      </c>
      <c r="K908" s="50" t="str">
        <f>IFERROR(VLOOKUP(J908,'Ciudad tablero'!B:C,2,0),0)</f>
        <v>5313000</v>
      </c>
      <c r="L908" s="50" t="str">
        <f>IFERROR(VLOOKUP(G908,'Ciudad tablero'!A:B,2,0),0)</f>
        <v>MEDELLIN ANTIOQUIA</v>
      </c>
      <c r="M908" s="50">
        <f>IFERROR(VLOOKUP(L908,'Ciudad tablero'!B:C,2,0),0)</f>
        <v>5001000</v>
      </c>
      <c r="N908" s="47" t="str">
        <f t="shared" si="91"/>
        <v>GRANADA</v>
      </c>
    </row>
    <row r="909" spans="1:14" ht="12.75" hidden="1" customHeight="1">
      <c r="A909" s="47" t="s">
        <v>1551</v>
      </c>
      <c r="C909" s="60" t="s">
        <v>3677</v>
      </c>
      <c r="D909" s="47" t="s">
        <v>724</v>
      </c>
      <c r="E909" s="57" t="s">
        <v>788</v>
      </c>
      <c r="F909" s="66" t="s">
        <v>318</v>
      </c>
      <c r="G909" s="66" t="s">
        <v>321</v>
      </c>
      <c r="I909" s="58" t="s">
        <v>3678</v>
      </c>
      <c r="J909" s="50" t="str">
        <f>IFERROR(VLOOKUP(F909,'Ciudad tablero'!A:B,2,0),0)</f>
        <v>MARINILLA ANTIOQUIA</v>
      </c>
      <c r="K909" s="50">
        <f>IFERROR(VLOOKUP(J909,'Ciudad tablero'!B:C,2,0),0)</f>
        <v>5440000</v>
      </c>
      <c r="L909" s="50" t="str">
        <f>IFERROR(VLOOKUP(G909,'Ciudad tablero'!A:B,2,0),0)</f>
        <v>MEDELLIN ANTIOQUIA</v>
      </c>
      <c r="M909" s="50">
        <f>IFERROR(VLOOKUP(L909,'Ciudad tablero'!B:C,2,0),0)</f>
        <v>5001000</v>
      </c>
      <c r="N909" s="47" t="str">
        <f t="shared" si="91"/>
        <v>MARINILLA</v>
      </c>
    </row>
    <row r="910" spans="1:14" ht="12.75" hidden="1" customHeight="1">
      <c r="A910" s="47" t="s">
        <v>3679</v>
      </c>
      <c r="C910" s="60" t="s">
        <v>3680</v>
      </c>
      <c r="D910" s="47" t="s">
        <v>724</v>
      </c>
      <c r="E910" s="57" t="s">
        <v>788</v>
      </c>
      <c r="F910" s="66" t="s">
        <v>415</v>
      </c>
      <c r="G910" s="66" t="s">
        <v>321</v>
      </c>
      <c r="I910" s="58" t="s">
        <v>3681</v>
      </c>
      <c r="J910" s="50" t="str">
        <f>IFERROR(VLOOKUP(F910,'Ciudad tablero'!A:B,2,0),0)</f>
        <v>RETIRO ANTIOQUIA</v>
      </c>
      <c r="K910" s="50">
        <f>IFERROR(VLOOKUP(J910,'Ciudad tablero'!B:C,2,0),0)</f>
        <v>5607000</v>
      </c>
      <c r="L910" s="50" t="str">
        <f>IFERROR(VLOOKUP(G910,'Ciudad tablero'!A:B,2,0),0)</f>
        <v>MEDELLIN ANTIOQUIA</v>
      </c>
      <c r="M910" s="50">
        <f>IFERROR(VLOOKUP(L910,'Ciudad tablero'!B:C,2,0),0)</f>
        <v>5001000</v>
      </c>
      <c r="N910" s="47" t="str">
        <f t="shared" si="91"/>
        <v>EL RETIRO</v>
      </c>
    </row>
    <row r="911" spans="1:14" ht="12.75" hidden="1" customHeight="1">
      <c r="A911" s="47" t="s">
        <v>3682</v>
      </c>
      <c r="C911" s="60" t="s">
        <v>3683</v>
      </c>
      <c r="D911" s="47" t="s">
        <v>724</v>
      </c>
      <c r="E911" s="57" t="s">
        <v>788</v>
      </c>
      <c r="F911" s="66" t="s">
        <v>242</v>
      </c>
      <c r="G911" s="66" t="s">
        <v>321</v>
      </c>
      <c r="I911" s="58" t="s">
        <v>3684</v>
      </c>
      <c r="J911" s="50" t="str">
        <f>IFERROR(VLOOKUP(F911,'Ciudad tablero'!A:B,2,0),0)</f>
        <v>ALEJANDRIA ANTIOQUIA</v>
      </c>
      <c r="K911" s="50" t="str">
        <f>IFERROR(VLOOKUP(J911,'Ciudad tablero'!B:C,2,0),0)</f>
        <v>5021000</v>
      </c>
      <c r="L911" s="50" t="str">
        <f>IFERROR(VLOOKUP(G911,'Ciudad tablero'!A:B,2,0),0)</f>
        <v>MEDELLIN ANTIOQUIA</v>
      </c>
      <c r="M911" s="50">
        <f>IFERROR(VLOOKUP(L911,'Ciudad tablero'!B:C,2,0),0)</f>
        <v>5001000</v>
      </c>
      <c r="N911" s="47" t="str">
        <f t="shared" si="91"/>
        <v>ALEJANDRIA</v>
      </c>
    </row>
    <row r="912" spans="1:14" ht="12.75" hidden="1" customHeight="1">
      <c r="A912" s="47" t="s">
        <v>3685</v>
      </c>
      <c r="C912" s="60" t="s">
        <v>3686</v>
      </c>
      <c r="D912" s="47" t="s">
        <v>724</v>
      </c>
      <c r="E912" s="57" t="s">
        <v>788</v>
      </c>
      <c r="F912" s="66" t="s">
        <v>240</v>
      </c>
      <c r="G912" s="66" t="s">
        <v>321</v>
      </c>
      <c r="I912" s="58" t="s">
        <v>3687</v>
      </c>
      <c r="J912" s="50" t="str">
        <f>IFERROR(VLOOKUP(F912,'Ciudad tablero'!A:B,2,0),0)</f>
        <v>COCORNA ANTIOQUIA</v>
      </c>
      <c r="K912" s="50" t="str">
        <f>IFERROR(VLOOKUP(J912,'Ciudad tablero'!B:C,2,0),0)</f>
        <v>5197000</v>
      </c>
      <c r="L912" s="50" t="str">
        <f>IFERROR(VLOOKUP(G912,'Ciudad tablero'!A:B,2,0),0)</f>
        <v>MEDELLIN ANTIOQUIA</v>
      </c>
      <c r="M912" s="50">
        <f>IFERROR(VLOOKUP(L912,'Ciudad tablero'!B:C,2,0),0)</f>
        <v>5001000</v>
      </c>
      <c r="N912" s="47" t="str">
        <f t="shared" si="91"/>
        <v>COCORNA</v>
      </c>
    </row>
    <row r="913" spans="1:14" ht="12.75" hidden="1" customHeight="1">
      <c r="A913" s="47" t="s">
        <v>3688</v>
      </c>
      <c r="C913" s="60" t="s">
        <v>3689</v>
      </c>
      <c r="D913" s="47" t="s">
        <v>724</v>
      </c>
      <c r="E913" s="57" t="s">
        <v>788</v>
      </c>
      <c r="F913" s="66" t="s">
        <v>232</v>
      </c>
      <c r="G913" s="66" t="s">
        <v>321</v>
      </c>
      <c r="I913" s="58" t="s">
        <v>3690</v>
      </c>
      <c r="J913" s="50" t="str">
        <f>IFERROR(VLOOKUP(F913,'Ciudad tablero'!A:B,2,0),0)</f>
        <v>ABEJORRAL ANTIOQUIA</v>
      </c>
      <c r="K913" s="50" t="str">
        <f>IFERROR(VLOOKUP(J913,'Ciudad tablero'!B:C,2,0),0)</f>
        <v>5002000</v>
      </c>
      <c r="L913" s="50" t="str">
        <f>IFERROR(VLOOKUP(G913,'Ciudad tablero'!A:B,2,0),0)</f>
        <v>MEDELLIN ANTIOQUIA</v>
      </c>
      <c r="M913" s="50">
        <f>IFERROR(VLOOKUP(L913,'Ciudad tablero'!B:C,2,0),0)</f>
        <v>5001000</v>
      </c>
      <c r="N913" s="47" t="str">
        <f t="shared" si="91"/>
        <v>ABEJORRAL</v>
      </c>
    </row>
    <row r="914" spans="1:14" ht="12.75" hidden="1" customHeight="1">
      <c r="A914" s="47" t="s">
        <v>3691</v>
      </c>
      <c r="C914" s="60" t="s">
        <v>3692</v>
      </c>
      <c r="D914" s="47" t="s">
        <v>724</v>
      </c>
      <c r="E914" s="57" t="s">
        <v>788</v>
      </c>
      <c r="F914" s="66" t="s">
        <v>506</v>
      </c>
      <c r="G914" s="66" t="s">
        <v>321</v>
      </c>
      <c r="I914" s="58" t="s">
        <v>3691</v>
      </c>
      <c r="J914" s="50" t="str">
        <f>IFERROR(VLOOKUP(F914,'Ciudad tablero'!A:B,2,0),0)</f>
        <v>SONSON ANTIOQUIA</v>
      </c>
      <c r="K914" s="50">
        <f>IFERROR(VLOOKUP(J914,'Ciudad tablero'!B:C,2,0),0)</f>
        <v>5756000</v>
      </c>
      <c r="L914" s="50" t="str">
        <f>IFERROR(VLOOKUP(G914,'Ciudad tablero'!A:B,2,0),0)</f>
        <v>MEDELLIN ANTIOQUIA</v>
      </c>
      <c r="M914" s="50">
        <f>IFERROR(VLOOKUP(L914,'Ciudad tablero'!B:C,2,0),0)</f>
        <v>5001000</v>
      </c>
      <c r="N914" s="47" t="str">
        <f t="shared" si="91"/>
        <v>SONSON</v>
      </c>
    </row>
    <row r="915" spans="1:14" ht="12.75" hidden="1" customHeight="1">
      <c r="A915" s="47" t="s">
        <v>3693</v>
      </c>
      <c r="C915" s="60" t="s">
        <v>3694</v>
      </c>
      <c r="D915" s="47" t="s">
        <v>724</v>
      </c>
      <c r="E915" s="57" t="s">
        <v>788</v>
      </c>
      <c r="F915" s="66" t="s">
        <v>230</v>
      </c>
      <c r="G915" s="66" t="s">
        <v>321</v>
      </c>
      <c r="I915" s="58" t="s">
        <v>3695</v>
      </c>
      <c r="J915" s="50" t="str">
        <f>IFERROR(VLOOKUP(F915,'Ciudad tablero'!A:B,2,0),0)</f>
        <v>SAN RAFAEL ANTIOQUIA</v>
      </c>
      <c r="K915" s="50" t="str">
        <f>IFERROR(VLOOKUP(J915,'Ciudad tablero'!B:C,2,0),0)</f>
        <v>5667000</v>
      </c>
      <c r="L915" s="50" t="str">
        <f>IFERROR(VLOOKUP(G915,'Ciudad tablero'!A:B,2,0),0)</f>
        <v>MEDELLIN ANTIOQUIA</v>
      </c>
      <c r="M915" s="50">
        <f>IFERROR(VLOOKUP(L915,'Ciudad tablero'!B:C,2,0),0)</f>
        <v>5001000</v>
      </c>
      <c r="N915" s="47" t="str">
        <f t="shared" si="91"/>
        <v>SAN RAFAEL</v>
      </c>
    </row>
    <row r="916" spans="1:14" ht="12.75" hidden="1" customHeight="1">
      <c r="A916" s="47" t="s">
        <v>3696</v>
      </c>
      <c r="C916" s="60" t="s">
        <v>3697</v>
      </c>
      <c r="D916" s="47" t="s">
        <v>724</v>
      </c>
      <c r="E916" s="57" t="s">
        <v>788</v>
      </c>
      <c r="F916" s="66" t="s">
        <v>228</v>
      </c>
      <c r="G916" s="66" t="s">
        <v>321</v>
      </c>
      <c r="I916" s="58" t="s">
        <v>3698</v>
      </c>
      <c r="J916" s="50" t="str">
        <f>IFERROR(VLOOKUP(F916,'Ciudad tablero'!A:B,2,0),0)</f>
        <v>SAN CARLOS ANTIOQUIA</v>
      </c>
      <c r="K916" s="50" t="str">
        <f>IFERROR(VLOOKUP(J916,'Ciudad tablero'!B:C,2,0),0)</f>
        <v>5649000</v>
      </c>
      <c r="L916" s="50" t="str">
        <f>IFERROR(VLOOKUP(G916,'Ciudad tablero'!A:B,2,0),0)</f>
        <v>MEDELLIN ANTIOQUIA</v>
      </c>
      <c r="M916" s="50">
        <f>IFERROR(VLOOKUP(L916,'Ciudad tablero'!B:C,2,0),0)</f>
        <v>5001000</v>
      </c>
      <c r="N916" s="47" t="str">
        <f t="shared" si="91"/>
        <v>SAN CARLOS</v>
      </c>
    </row>
    <row r="917" spans="1:14" ht="12.75" hidden="1" customHeight="1">
      <c r="A917" s="47" t="s">
        <v>3699</v>
      </c>
      <c r="C917" s="60" t="s">
        <v>3700</v>
      </c>
      <c r="D917" s="47" t="s">
        <v>724</v>
      </c>
      <c r="E917" s="57" t="s">
        <v>788</v>
      </c>
      <c r="F917" s="66" t="s">
        <v>226</v>
      </c>
      <c r="G917" s="66" t="s">
        <v>321</v>
      </c>
      <c r="I917" s="58" t="s">
        <v>3701</v>
      </c>
      <c r="J917" s="50" t="str">
        <f>IFERROR(VLOOKUP(F917,'Ciudad tablero'!A:B,2,0),0)</f>
        <v>SAN LUIS ANTIOQUIA</v>
      </c>
      <c r="K917" s="50" t="str">
        <f>IFERROR(VLOOKUP(J917,'Ciudad tablero'!B:C,2,0),0)</f>
        <v>5660000</v>
      </c>
      <c r="L917" s="50" t="str">
        <f>IFERROR(VLOOKUP(G917,'Ciudad tablero'!A:B,2,0),0)</f>
        <v>MEDELLIN ANTIOQUIA</v>
      </c>
      <c r="M917" s="50">
        <f>IFERROR(VLOOKUP(L917,'Ciudad tablero'!B:C,2,0),0)</f>
        <v>5001000</v>
      </c>
      <c r="N917" s="47" t="str">
        <f t="shared" si="91"/>
        <v>SAN LUIS</v>
      </c>
    </row>
    <row r="918" spans="1:14" ht="12.75" hidden="1" customHeight="1">
      <c r="A918" s="47" t="s">
        <v>3702</v>
      </c>
      <c r="C918" s="60" t="s">
        <v>3703</v>
      </c>
      <c r="D918" s="47" t="s">
        <v>724</v>
      </c>
      <c r="E918" s="57" t="s">
        <v>788</v>
      </c>
      <c r="F918" s="66" t="s">
        <v>224</v>
      </c>
      <c r="G918" s="66" t="s">
        <v>321</v>
      </c>
      <c r="I918" s="58" t="s">
        <v>3704</v>
      </c>
      <c r="J918" s="50" t="str">
        <f>IFERROR(VLOOKUP(F918,'Ciudad tablero'!A:B,2,0),0)</f>
        <v>NARINO ANTIOQUIA</v>
      </c>
      <c r="K918" s="50" t="str">
        <f>IFERROR(VLOOKUP(J918,'Ciudad tablero'!B:C,2,0),0)</f>
        <v>5483000</v>
      </c>
      <c r="L918" s="50" t="str">
        <f>IFERROR(VLOOKUP(G918,'Ciudad tablero'!A:B,2,0),0)</f>
        <v>MEDELLIN ANTIOQUIA</v>
      </c>
      <c r="M918" s="50">
        <f>IFERROR(VLOOKUP(L918,'Ciudad tablero'!B:C,2,0),0)</f>
        <v>5001000</v>
      </c>
      <c r="N918" s="47" t="str">
        <f t="shared" si="91"/>
        <v>NARIÑO</v>
      </c>
    </row>
    <row r="919" spans="1:14" ht="12.75" hidden="1" customHeight="1">
      <c r="A919" s="47" t="s">
        <v>3705</v>
      </c>
      <c r="C919" s="60" t="s">
        <v>3706</v>
      </c>
      <c r="D919" s="47" t="s">
        <v>724</v>
      </c>
      <c r="E919" s="57" t="s">
        <v>321</v>
      </c>
      <c r="F919" s="66" t="s">
        <v>321</v>
      </c>
      <c r="G919" s="66" t="s">
        <v>321</v>
      </c>
      <c r="I919" s="58" t="s">
        <v>3707</v>
      </c>
      <c r="J919" s="50" t="str">
        <f>IFERROR(VLOOKUP(F919,'Ciudad tablero'!A:B,2,0),0)</f>
        <v>MEDELLIN ANTIOQUIA</v>
      </c>
      <c r="K919" s="50">
        <f>IFERROR(VLOOKUP(J919,'Ciudad tablero'!B:C,2,0),0)</f>
        <v>5001000</v>
      </c>
      <c r="L919" s="50" t="str">
        <f>IFERROR(VLOOKUP(G919,'Ciudad tablero'!A:B,2,0),0)</f>
        <v>MEDELLIN ANTIOQUIA</v>
      </c>
      <c r="M919" s="50">
        <f>IFERROR(VLOOKUP(L919,'Ciudad tablero'!B:C,2,0),0)</f>
        <v>5001000</v>
      </c>
      <c r="N919" s="47" t="str">
        <f t="shared" ref="N919" si="92">+A919</f>
        <v>AIR PRODUCTS CRYOGAS</v>
      </c>
    </row>
    <row r="920" spans="1:14" ht="12.75" hidden="1" customHeight="1">
      <c r="A920" s="47" t="s">
        <v>1491</v>
      </c>
      <c r="C920" s="60" t="s">
        <v>1510</v>
      </c>
      <c r="D920" s="47" t="s">
        <v>1057</v>
      </c>
      <c r="E920" s="57" t="s">
        <v>470</v>
      </c>
      <c r="F920" s="66" t="s">
        <v>125</v>
      </c>
      <c r="G920" s="66" t="s">
        <v>470</v>
      </c>
      <c r="I920" s="58" t="s">
        <v>3708</v>
      </c>
      <c r="J920" s="50" t="str">
        <f>IFERROR(VLOOKUP(F920,'Ciudad tablero'!A:B,2,0),0)</f>
        <v>CIENAGA MAGDALENA</v>
      </c>
      <c r="K920" s="50">
        <f>IFERROR(VLOOKUP(J920,'Ciudad tablero'!B:C,2,0),0)</f>
        <v>47189000</v>
      </c>
      <c r="L920" s="50" t="str">
        <f>IFERROR(VLOOKUP(G920,'Ciudad tablero'!A:B,2,0),0)</f>
        <v>SANTA MARTA MAGDALENA</v>
      </c>
      <c r="M920" s="50">
        <f>IFERROR(VLOOKUP(L920,'Ciudad tablero'!B:C,2,0),0)</f>
        <v>47001000</v>
      </c>
      <c r="N920" s="47" t="str">
        <f t="shared" ref="N920" si="93">+A920</f>
        <v>FENOCO S.A CIENAGA</v>
      </c>
    </row>
    <row r="921" spans="1:14" ht="12.75" hidden="1" customHeight="1">
      <c r="A921" s="47" t="s">
        <v>1523</v>
      </c>
      <c r="C921" s="60" t="s">
        <v>3709</v>
      </c>
      <c r="D921" s="47" t="s">
        <v>1057</v>
      </c>
      <c r="E921" s="57" t="s">
        <v>107</v>
      </c>
      <c r="F921" s="66" t="s">
        <v>107</v>
      </c>
      <c r="G921" s="66" t="s">
        <v>107</v>
      </c>
      <c r="I921" s="58" t="s">
        <v>3710</v>
      </c>
      <c r="J921" s="50" t="str">
        <f>IFERROR(VLOOKUP(F921,'Ciudad tablero'!A:B,2,0),0)</f>
        <v>CARTAGENA BOLIVAR</v>
      </c>
      <c r="K921" s="50">
        <f>IFERROR(VLOOKUP(J921,'Ciudad tablero'!B:C,2,0),0)</f>
        <v>13001000</v>
      </c>
      <c r="L921" s="50" t="str">
        <f>IFERROR(VLOOKUP(G921,'Ciudad tablero'!A:B,2,0),0)</f>
        <v>CARTAGENA BOLIVAR</v>
      </c>
      <c r="M921" s="50">
        <f>IFERROR(VLOOKUP(L921,'Ciudad tablero'!B:C,2,0),0)</f>
        <v>13001000</v>
      </c>
      <c r="N921" s="47" t="str">
        <f t="shared" ref="N921" si="94">+A921</f>
        <v>FRIO ALIMENTARIA S.A.S</v>
      </c>
    </row>
    <row r="922" spans="1:14" ht="12.75" hidden="1" customHeight="1">
      <c r="A922" s="47" t="s">
        <v>3711</v>
      </c>
      <c r="C922" s="60" t="s">
        <v>3712</v>
      </c>
      <c r="D922" s="47" t="s">
        <v>777</v>
      </c>
      <c r="E922" s="57" t="s">
        <v>71</v>
      </c>
      <c r="F922" s="66" t="s">
        <v>567</v>
      </c>
      <c r="G922" s="66" t="s">
        <v>572</v>
      </c>
      <c r="I922" s="58" t="s">
        <v>3713</v>
      </c>
      <c r="J922" s="50" t="str">
        <f>IFERROR(VLOOKUP(F922,'Ciudad tablero'!A:B,2,0),0)</f>
        <v>VILLANUEVA CASANARE</v>
      </c>
      <c r="K922" s="50">
        <f>IFERROR(VLOOKUP(J922,'Ciudad tablero'!B:C,2,0),0)</f>
        <v>85440000</v>
      </c>
      <c r="L922" s="50" t="str">
        <f>IFERROR(VLOOKUP(G922,'Ciudad tablero'!A:B,2,0),0)</f>
        <v>VILLAVICENCIO META</v>
      </c>
      <c r="M922" s="50">
        <f>IFERROR(VLOOKUP(L922,'Ciudad tablero'!B:C,2,0),0)</f>
        <v>50001000</v>
      </c>
      <c r="N922" s="47" t="str">
        <f>+A922</f>
        <v>ORF - ORGANIZACION ROA FLORHUILA</v>
      </c>
    </row>
    <row r="923" spans="1:14" ht="12.75" hidden="1" customHeight="1">
      <c r="A923" s="47" t="s">
        <v>1517</v>
      </c>
      <c r="C923" s="60" t="s">
        <v>3714</v>
      </c>
      <c r="D923" s="47" t="s">
        <v>1578</v>
      </c>
      <c r="E923" s="57" t="s">
        <v>95</v>
      </c>
      <c r="F923" s="66" t="s">
        <v>95</v>
      </c>
      <c r="G923" s="66" t="s">
        <v>95</v>
      </c>
      <c r="I923" s="58" t="s">
        <v>3715</v>
      </c>
      <c r="J923" s="50" t="str">
        <f>IFERROR(VLOOKUP(F923,'Ciudad tablero'!A:B,2,0),0)</f>
        <v>CALI VALLE DEL CAUCA</v>
      </c>
      <c r="K923" s="50">
        <f>IFERROR(VLOOKUP(J923,'Ciudad tablero'!B:C,2,0),0)</f>
        <v>76001000</v>
      </c>
      <c r="L923" s="50" t="str">
        <f>IFERROR(VLOOKUP(G923,'Ciudad tablero'!A:B,2,0),0)</f>
        <v>CALI VALLE DEL CAUCA</v>
      </c>
      <c r="M923" s="50">
        <f>IFERROR(VLOOKUP(L923,'Ciudad tablero'!B:C,2,0),0)</f>
        <v>76001000</v>
      </c>
      <c r="N923" s="47" t="str">
        <f>+A923</f>
        <v>COLGATE PALMOLIVE</v>
      </c>
    </row>
    <row r="924" spans="1:14" ht="12.75" hidden="1" customHeight="1">
      <c r="A924" s="47" t="s">
        <v>3716</v>
      </c>
      <c r="C924" s="60" t="s">
        <v>3717</v>
      </c>
      <c r="D924" s="47" t="s">
        <v>1578</v>
      </c>
      <c r="E924" s="57" t="s">
        <v>95</v>
      </c>
      <c r="F924" s="66" t="s">
        <v>95</v>
      </c>
      <c r="G924" s="66" t="s">
        <v>95</v>
      </c>
      <c r="I924" s="58" t="s">
        <v>3718</v>
      </c>
      <c r="J924" s="50" t="str">
        <f>IFERROR(VLOOKUP(F924,'Ciudad tablero'!A:B,2,0),0)</f>
        <v>CALI VALLE DEL CAUCA</v>
      </c>
      <c r="K924" s="50">
        <f>IFERROR(VLOOKUP(J924,'Ciudad tablero'!B:C,2,0),0)</f>
        <v>76001000</v>
      </c>
      <c r="L924" s="50" t="str">
        <f>IFERROR(VLOOKUP(G924,'Ciudad tablero'!A:B,2,0),0)</f>
        <v>CALI VALLE DEL CAUCA</v>
      </c>
      <c r="M924" s="50">
        <f>IFERROR(VLOOKUP(L924,'Ciudad tablero'!B:C,2,0),0)</f>
        <v>76001000</v>
      </c>
      <c r="N924" s="47" t="str">
        <f>+A924</f>
        <v>COLOMBINA S.A CALI</v>
      </c>
    </row>
    <row r="925" spans="1:14" ht="12.75" hidden="1" customHeight="1">
      <c r="A925" s="47" t="s">
        <v>1518</v>
      </c>
      <c r="C925" s="60" t="s">
        <v>3719</v>
      </c>
      <c r="D925" s="47" t="s">
        <v>1578</v>
      </c>
      <c r="E925" s="57" t="s">
        <v>1730</v>
      </c>
      <c r="F925" s="66" t="s">
        <v>536</v>
      </c>
      <c r="G925" s="66" t="s">
        <v>95</v>
      </c>
      <c r="I925" s="58" t="s">
        <v>3720</v>
      </c>
      <c r="J925" s="50" t="str">
        <f>IFERROR(VLOOKUP(F925,'Ciudad tablero'!A:B,2,0),0)</f>
        <v>TULUA VALLE DEL CAUCA</v>
      </c>
      <c r="K925" s="50">
        <f>IFERROR(VLOOKUP(J925,'Ciudad tablero'!B:C,2,0),0)</f>
        <v>76834000</v>
      </c>
      <c r="L925" s="50" t="str">
        <f>IFERROR(VLOOKUP(G925,'Ciudad tablero'!A:B,2,0),0)</f>
        <v>CALI VALLE DEL CAUCA</v>
      </c>
      <c r="M925" s="50">
        <f>IFERROR(VLOOKUP(L925,'Ciudad tablero'!B:C,2,0),0)</f>
        <v>76001000</v>
      </c>
      <c r="N925" s="47" t="str">
        <f>+A925</f>
        <v>CONSERVAS COLOMBINA S.A</v>
      </c>
    </row>
    <row r="926" spans="1:14" ht="12.75" hidden="1" customHeight="1">
      <c r="A926" s="47" t="s">
        <v>1521</v>
      </c>
      <c r="C926" s="60" t="s">
        <v>3721</v>
      </c>
      <c r="D926" s="47" t="s">
        <v>1578</v>
      </c>
      <c r="E926" s="57" t="s">
        <v>95</v>
      </c>
      <c r="F926" s="66" t="s">
        <v>95</v>
      </c>
      <c r="G926" s="66" t="s">
        <v>95</v>
      </c>
      <c r="I926" s="58" t="s">
        <v>3722</v>
      </c>
      <c r="J926" s="50" t="str">
        <f>IFERROR(VLOOKUP(F926,'Ciudad tablero'!A:B,2,0),0)</f>
        <v>CALI VALLE DEL CAUCA</v>
      </c>
      <c r="K926" s="50">
        <f>IFERROR(VLOOKUP(J926,'Ciudad tablero'!B:C,2,0),0)</f>
        <v>76001000</v>
      </c>
      <c r="L926" s="50" t="str">
        <f>IFERROR(VLOOKUP(G926,'Ciudad tablero'!A:B,2,0),0)</f>
        <v>CALI VALLE DEL CAUCA</v>
      </c>
      <c r="M926" s="50">
        <f>IFERROR(VLOOKUP(L926,'Ciudad tablero'!B:C,2,0),0)</f>
        <v>76001000</v>
      </c>
      <c r="N926" s="47" t="str">
        <f>+A926</f>
        <v>LOS TEJADITOS S.A.S</v>
      </c>
    </row>
    <row r="927" spans="1:14" ht="12.75" hidden="1" customHeight="1">
      <c r="A927" s="47" t="s">
        <v>3723</v>
      </c>
      <c r="C927" s="60" t="s">
        <v>3724</v>
      </c>
      <c r="D927" s="47" t="s">
        <v>1057</v>
      </c>
      <c r="E927" s="57" t="s">
        <v>63</v>
      </c>
      <c r="F927" s="66" t="s">
        <v>63</v>
      </c>
      <c r="G927" s="66" t="s">
        <v>63</v>
      </c>
      <c r="I927" s="58" t="s">
        <v>3725</v>
      </c>
      <c r="J927" s="50" t="str">
        <f>IFERROR(VLOOKUP(F927,'Ciudad tablero'!A:B,2,0),0)</f>
        <v>BARRANQUILLA ATLANTICO</v>
      </c>
      <c r="K927" s="50">
        <f>IFERROR(VLOOKUP(J927,'Ciudad tablero'!B:C,2,0),0)</f>
        <v>8001000</v>
      </c>
      <c r="L927" s="50" t="str">
        <f>IFERROR(VLOOKUP(G927,'Ciudad tablero'!A:B,2,0),0)</f>
        <v>BARRANQUILLA ATLANTICO</v>
      </c>
      <c r="M927" s="50">
        <f>IFERROR(VLOOKUP(L927,'Ciudad tablero'!B:C,2,0),0)</f>
        <v>8001000</v>
      </c>
      <c r="N927" s="47" t="str">
        <f>+A927</f>
        <v>ASOCIACION HABITAT</v>
      </c>
    </row>
    <row r="928" spans="1:14" ht="12.75" hidden="1" customHeight="1">
      <c r="A928" s="75" t="s">
        <v>1513</v>
      </c>
      <c r="B928" s="46" t="s">
        <v>948</v>
      </c>
      <c r="C928" s="56" t="s">
        <v>3726</v>
      </c>
      <c r="D928" s="47" t="s">
        <v>1057</v>
      </c>
      <c r="E928" s="57" t="s">
        <v>2001</v>
      </c>
      <c r="F928" s="66" t="s">
        <v>124</v>
      </c>
      <c r="G928" s="66" t="s">
        <v>333</v>
      </c>
      <c r="I928" s="58" t="s">
        <v>3727</v>
      </c>
      <c r="J928" s="50" t="str">
        <f>IFERROR(VLOOKUP(F928,'Ciudad tablero'!A:B,2,0),0)</f>
        <v>CIENAGA DE ORO CORDOBA</v>
      </c>
      <c r="K928" s="50">
        <f>IFERROR(VLOOKUP(J928,'Ciudad tablero'!B:C,2,0),0)</f>
        <v>23189000</v>
      </c>
      <c r="L928" s="50" t="str">
        <f>IFERROR(VLOOKUP(G928,'Ciudad tablero'!A:B,2,0),0)</f>
        <v>MONTERIA CORDOBA</v>
      </c>
      <c r="M928" s="50">
        <f>IFERROR(VLOOKUP(L928,'Ciudad tablero'!B:C,2,0),0)</f>
        <v>23001000</v>
      </c>
      <c r="N928" s="47" t="str">
        <f t="shared" ref="N928" si="95">+A928</f>
        <v>JERONIMO MARTINS- CIENEGA DE ORO</v>
      </c>
    </row>
    <row r="929" spans="1:14" ht="12.75" hidden="1" customHeight="1">
      <c r="A929" s="47" t="s">
        <v>1519</v>
      </c>
      <c r="C929" s="60" t="s">
        <v>3728</v>
      </c>
      <c r="D929" s="47" t="s">
        <v>777</v>
      </c>
      <c r="E929" s="57" t="s">
        <v>798</v>
      </c>
      <c r="F929" s="66" t="s">
        <v>71</v>
      </c>
      <c r="G929" s="66" t="s">
        <v>71</v>
      </c>
      <c r="I929" s="58" t="s">
        <v>3729</v>
      </c>
      <c r="J929" s="50" t="str">
        <f>IFERROR(VLOOKUP(F929,'Ciudad tablero'!A:B,2,0),0)</f>
        <v>BOGOTA BOGOTA D. C.</v>
      </c>
      <c r="K929" s="50">
        <f>IFERROR(VLOOKUP(J929,'Ciudad tablero'!B:C,2,0),0)</f>
        <v>11001000</v>
      </c>
      <c r="L929" s="50" t="str">
        <f>IFERROR(VLOOKUP(G929,'Ciudad tablero'!A:B,2,0),0)</f>
        <v>BOGOTA BOGOTA D. C.</v>
      </c>
      <c r="M929" s="50">
        <f>IFERROR(VLOOKUP(L929,'Ciudad tablero'!B:C,2,0),0)</f>
        <v>11001000</v>
      </c>
      <c r="N929" s="47" t="str">
        <f t="shared" ref="N929" si="96">+A929</f>
        <v>IMBERA COLOMBIA</v>
      </c>
    </row>
    <row r="930" spans="1:14" ht="12.75" hidden="1" customHeight="1">
      <c r="A930" s="47" t="s">
        <v>3730</v>
      </c>
      <c r="C930" s="60" t="s">
        <v>3731</v>
      </c>
      <c r="D930" s="47" t="s">
        <v>1057</v>
      </c>
      <c r="E930" s="57" t="s">
        <v>783</v>
      </c>
      <c r="F930" s="66" t="s">
        <v>113</v>
      </c>
      <c r="G930" s="66" t="s">
        <v>333</v>
      </c>
      <c r="I930" s="58" t="s">
        <v>3732</v>
      </c>
      <c r="J930" s="50" t="str">
        <f>IFERROR(VLOOKUP(F930,'Ciudad tablero'!A:B,2,0),0)</f>
        <v>CERETE CORDOBA</v>
      </c>
      <c r="K930" s="50">
        <f>IFERROR(VLOOKUP(J930,'Ciudad tablero'!B:C,2,0),0)</f>
        <v>23162000</v>
      </c>
      <c r="L930" s="50" t="str">
        <f>IFERROR(VLOOKUP(G930,'Ciudad tablero'!A:B,2,0),0)</f>
        <v>MONTERIA CORDOBA</v>
      </c>
      <c r="M930" s="50">
        <f>IFERROR(VLOOKUP(L930,'Ciudad tablero'!B:C,2,0),0)</f>
        <v>23001000</v>
      </c>
      <c r="N930" s="47" t="str">
        <f t="shared" ref="N930:N932" si="97">+A930</f>
        <v>DISTRINOVA</v>
      </c>
    </row>
    <row r="931" spans="1:14" ht="12.75" hidden="1" customHeight="1">
      <c r="A931" s="47" t="s">
        <v>3733</v>
      </c>
      <c r="C931" s="60" t="s">
        <v>3734</v>
      </c>
      <c r="D931" s="47" t="s">
        <v>1057</v>
      </c>
      <c r="E931" s="57" t="s">
        <v>783</v>
      </c>
      <c r="F931" s="66" t="s">
        <v>113</v>
      </c>
      <c r="G931" s="66" t="s">
        <v>333</v>
      </c>
      <c r="I931" s="58" t="s">
        <v>3735</v>
      </c>
      <c r="J931" s="50" t="str">
        <f>IFERROR(VLOOKUP(F931,'Ciudad tablero'!A:B,2,0),0)</f>
        <v>CERETE CORDOBA</v>
      </c>
      <c r="K931" s="50">
        <f>IFERROR(VLOOKUP(J931,'Ciudad tablero'!B:C,2,0),0)</f>
        <v>23162000</v>
      </c>
      <c r="L931" s="50" t="str">
        <f>IFERROR(VLOOKUP(G931,'Ciudad tablero'!A:B,2,0),0)</f>
        <v>MONTERIA CORDOBA</v>
      </c>
      <c r="M931" s="50">
        <f>IFERROR(VLOOKUP(L931,'Ciudad tablero'!B:C,2,0),0)</f>
        <v>23001000</v>
      </c>
      <c r="N931" s="47" t="str">
        <f t="shared" si="97"/>
        <v>INVERSIONES SURTIORIENTE</v>
      </c>
    </row>
    <row r="932" spans="1:14" ht="12.75" hidden="1" customHeight="1">
      <c r="A932" s="47" t="s">
        <v>3736</v>
      </c>
      <c r="C932" s="60" t="s">
        <v>3737</v>
      </c>
      <c r="D932" s="47" t="s">
        <v>1057</v>
      </c>
      <c r="E932" s="57" t="s">
        <v>494</v>
      </c>
      <c r="F932" s="66" t="s">
        <v>310</v>
      </c>
      <c r="G932" s="66" t="s">
        <v>494</v>
      </c>
      <c r="I932" s="58" t="s">
        <v>3738</v>
      </c>
      <c r="J932" s="50" t="str">
        <f>IFERROR(VLOOKUP(F932,'Ciudad tablero'!A:B,2,0),0)</f>
        <v>MAGANGUE BOLIVAR</v>
      </c>
      <c r="K932" s="50">
        <f>IFERROR(VLOOKUP(J932,'Ciudad tablero'!B:C,2,0),0)</f>
        <v>13430000</v>
      </c>
      <c r="L932" s="50" t="str">
        <f>IFERROR(VLOOKUP(G932,'Ciudad tablero'!A:B,2,0),0)</f>
        <v>SINCELEJO SUCRE</v>
      </c>
      <c r="M932" s="50">
        <f>IFERROR(VLOOKUP(L932,'Ciudad tablero'!B:C,2,0),0)</f>
        <v>70001000</v>
      </c>
      <c r="N932" s="47" t="str">
        <f t="shared" si="97"/>
        <v>DISTRIBUCIONES LA RIVERA</v>
      </c>
    </row>
    <row r="933" spans="1:14" ht="12.75" hidden="1" customHeight="1">
      <c r="A933" s="47" t="s">
        <v>1527</v>
      </c>
      <c r="B933" s="47" t="str">
        <f>+A933</f>
        <v>DIACO SA PALERMO SOCIEDAD PORTUARIA</v>
      </c>
      <c r="C933" s="60" t="s">
        <v>3739</v>
      </c>
      <c r="D933" s="47" t="s">
        <v>1057</v>
      </c>
      <c r="E933" s="57" t="s">
        <v>63</v>
      </c>
      <c r="F933" s="66" t="s">
        <v>357</v>
      </c>
      <c r="G933" s="66" t="s">
        <v>63</v>
      </c>
      <c r="I933" s="58" t="s">
        <v>3740</v>
      </c>
      <c r="J933" s="50" t="str">
        <f>IFERROR(VLOOKUP(F933,'Ciudad tablero'!A:B,2,0),0)</f>
        <v>PALERMO SITIONUEVO MAGDALENA</v>
      </c>
      <c r="K933" s="50">
        <f>IFERROR(VLOOKUP(J933,'Ciudad tablero'!B:C,2,0),0)</f>
        <v>47745003</v>
      </c>
      <c r="L933" s="50" t="str">
        <f>IFERROR(VLOOKUP(G933,'Ciudad tablero'!A:B,2,0),0)</f>
        <v>BARRANQUILLA ATLANTICO</v>
      </c>
      <c r="M933" s="50">
        <f>IFERROR(VLOOKUP(L933,'Ciudad tablero'!B:C,2,0),0)</f>
        <v>8001000</v>
      </c>
      <c r="N933" s="47" t="str">
        <f t="shared" ref="N933" si="98">+A933</f>
        <v>DIACO SA PALERMO SOCIEDAD PORTUARIA</v>
      </c>
    </row>
    <row r="934" spans="1:14" ht="12.75" hidden="1" customHeight="1">
      <c r="A934" s="47" t="s">
        <v>1515</v>
      </c>
      <c r="B934" s="47" t="str">
        <f>+A934</f>
        <v>DIACO S.A. SIBATE</v>
      </c>
      <c r="C934" s="60" t="s">
        <v>3741</v>
      </c>
      <c r="D934" s="47" t="s">
        <v>777</v>
      </c>
      <c r="E934" s="57" t="s">
        <v>798</v>
      </c>
      <c r="F934" s="66" t="s">
        <v>489</v>
      </c>
      <c r="G934" s="66" t="s">
        <v>71</v>
      </c>
      <c r="I934" s="58" t="s">
        <v>3742</v>
      </c>
      <c r="J934" s="50" t="str">
        <f>IFERROR(VLOOKUP(F934,'Ciudad tablero'!A:B,2,0),0)</f>
        <v>SIBATE CUNDINAMARCA</v>
      </c>
      <c r="K934" s="50">
        <f>IFERROR(VLOOKUP(J934,'Ciudad tablero'!B:C,2,0),0)</f>
        <v>25740000</v>
      </c>
      <c r="L934" s="50" t="str">
        <f>IFERROR(VLOOKUP(G934,'Ciudad tablero'!A:B,2,0),0)</f>
        <v>BOGOTA BOGOTA D. C.</v>
      </c>
      <c r="M934" s="50">
        <f>IFERROR(VLOOKUP(L934,'Ciudad tablero'!B:C,2,0),0)</f>
        <v>11001000</v>
      </c>
      <c r="N934" s="47" t="str">
        <f t="shared" ref="N934" si="99">+A934</f>
        <v>DIACO S.A. SIBATE</v>
      </c>
    </row>
    <row r="935" spans="1:14" ht="12.75" hidden="1" customHeight="1">
      <c r="A935" s="47" t="s">
        <v>1516</v>
      </c>
      <c r="B935" s="47" t="str">
        <f>+A935</f>
        <v>ALAMBRES Y MALLAS S.A</v>
      </c>
      <c r="C935" s="60" t="s">
        <v>3743</v>
      </c>
      <c r="D935" s="47" t="s">
        <v>777</v>
      </c>
      <c r="E935" s="57" t="s">
        <v>798</v>
      </c>
      <c r="F935" s="66" t="s">
        <v>71</v>
      </c>
      <c r="G935" s="66" t="s">
        <v>71</v>
      </c>
      <c r="I935" s="58" t="s">
        <v>3744</v>
      </c>
      <c r="J935" s="50" t="str">
        <f>IFERROR(VLOOKUP(F935,'Ciudad tablero'!A:B,2,0),0)</f>
        <v>BOGOTA BOGOTA D. C.</v>
      </c>
      <c r="K935" s="50">
        <f>IFERROR(VLOOKUP(J935,'Ciudad tablero'!B:C,2,0),0)</f>
        <v>11001000</v>
      </c>
      <c r="L935" s="50" t="str">
        <f>IFERROR(VLOOKUP(G935,'Ciudad tablero'!A:B,2,0),0)</f>
        <v>BOGOTA BOGOTA D. C.</v>
      </c>
      <c r="M935" s="50">
        <f>IFERROR(VLOOKUP(L935,'Ciudad tablero'!B:C,2,0),0)</f>
        <v>11001000</v>
      </c>
      <c r="N935" s="47" t="str">
        <f t="shared" ref="N935" si="100">+A935</f>
        <v>ALAMBRES Y MALLAS S.A</v>
      </c>
    </row>
    <row r="936" spans="1:14" ht="12.75" hidden="1" customHeight="1">
      <c r="A936" s="47" t="s">
        <v>1077</v>
      </c>
      <c r="B936" s="47" t="str">
        <f>+A936</f>
        <v>PUERTO ANTIOQUIA</v>
      </c>
      <c r="C936" s="60" t="s">
        <v>3745</v>
      </c>
      <c r="D936" s="47" t="s">
        <v>724</v>
      </c>
      <c r="E936" s="57" t="s">
        <v>1610</v>
      </c>
      <c r="F936" s="66" t="s">
        <v>39</v>
      </c>
      <c r="G936" s="66" t="s">
        <v>34</v>
      </c>
      <c r="I936" s="58" t="s">
        <v>3746</v>
      </c>
      <c r="J936" s="50" t="str">
        <f>IFERROR(VLOOKUP(F936,'Ciudad tablero'!A:B,2,0),0)</f>
        <v>NUEVA COLONIA TURBO ANTIOQUIA</v>
      </c>
      <c r="K936" s="50" t="str">
        <f>IFERROR(VLOOKUP(J936,'Ciudad tablero'!B:C,2,0),0)</f>
        <v>5837002</v>
      </c>
      <c r="L936" s="50" t="str">
        <f>IFERROR(VLOOKUP(G936,'Ciudad tablero'!A:B,2,0),0)</f>
        <v>APARTADO ANTIOQUIA</v>
      </c>
      <c r="M936" s="50">
        <f>IFERROR(VLOOKUP(L936,'Ciudad tablero'!B:C,2,0),0)</f>
        <v>5045000</v>
      </c>
      <c r="N936" s="47" t="str">
        <f>+A936</f>
        <v>PUERTO ANTIOQUIA</v>
      </c>
    </row>
    <row r="937" spans="1:14" ht="12.75" hidden="1" customHeight="1">
      <c r="A937" s="47" t="s">
        <v>3747</v>
      </c>
      <c r="B937" s="47" t="str">
        <f t="shared" ref="B937:B944" si="101">+A937</f>
        <v>TERNIUM DEL CAUCA S.A</v>
      </c>
      <c r="C937" s="60" t="s">
        <v>3748</v>
      </c>
      <c r="D937" s="47" t="s">
        <v>1578</v>
      </c>
      <c r="E937" s="57" t="s">
        <v>1579</v>
      </c>
      <c r="F937" s="67" t="s">
        <v>360</v>
      </c>
      <c r="G937" s="66" t="s">
        <v>95</v>
      </c>
      <c r="I937" s="58" t="s">
        <v>3749</v>
      </c>
      <c r="J937" s="50" t="str">
        <f>IFERROR(VLOOKUP(F937,'Ciudad tablero'!A:B,2,0),0)</f>
        <v>PALMIRA VALLE DEL CAUCA</v>
      </c>
      <c r="K937" s="50">
        <f>IFERROR(VLOOKUP(J937,'Ciudad tablero'!B:C,2,0),0)</f>
        <v>76520000</v>
      </c>
      <c r="L937" s="50" t="str">
        <f>IFERROR(VLOOKUP(G937,'Ciudad tablero'!A:B,2,0),0)</f>
        <v>CALI VALLE DEL CAUCA</v>
      </c>
      <c r="M937" s="50">
        <f>IFERROR(VLOOKUP(L937,'Ciudad tablero'!B:C,2,0),0)</f>
        <v>76001000</v>
      </c>
      <c r="N937" s="47" t="str">
        <f>+A937</f>
        <v>TERNIUM DEL CAUCA S.A</v>
      </c>
    </row>
    <row r="938" spans="1:14" ht="12.75" hidden="1" customHeight="1">
      <c r="A938" s="47" t="s">
        <v>1538</v>
      </c>
      <c r="B938" s="47" t="str">
        <f t="shared" si="101"/>
        <v>DOBLAMOS S.A.S. COPA</v>
      </c>
      <c r="C938" s="60" t="s">
        <v>3750</v>
      </c>
      <c r="D938" s="47" t="s">
        <v>724</v>
      </c>
      <c r="E938" s="62" t="s">
        <v>321</v>
      </c>
      <c r="F938" s="69" t="s">
        <v>133</v>
      </c>
      <c r="G938" s="69" t="s">
        <v>321</v>
      </c>
      <c r="J938" s="50" t="str">
        <f>IFERROR(VLOOKUP(F938,'Ciudad tablero'!A:B,2,0),0)</f>
        <v>COPACABANA ANTIOQUIA</v>
      </c>
      <c r="K938" s="50">
        <f>IFERROR(VLOOKUP(J938,'Ciudad tablero'!B:C,2,0),0)</f>
        <v>5212000</v>
      </c>
      <c r="L938" s="50" t="str">
        <f>IFERROR(VLOOKUP(G938,'Ciudad tablero'!A:B,2,0),0)</f>
        <v>MEDELLIN ANTIOQUIA</v>
      </c>
      <c r="M938" s="50">
        <f>IFERROR(VLOOKUP(L938,'Ciudad tablero'!B:C,2,0),0)</f>
        <v>5001000</v>
      </c>
      <c r="N938" s="47" t="str">
        <f>+A938</f>
        <v>DOBLAMOS S.A.S. COPA</v>
      </c>
    </row>
    <row r="939" spans="1:14" ht="12.75" hidden="1" customHeight="1">
      <c r="A939" s="75" t="s">
        <v>3751</v>
      </c>
      <c r="B939" s="47" t="str">
        <f t="shared" si="101"/>
        <v>DOLAR CITY</v>
      </c>
      <c r="C939" s="60" t="s">
        <v>3752</v>
      </c>
      <c r="D939" s="47" t="s">
        <v>777</v>
      </c>
      <c r="E939" s="57" t="s">
        <v>798</v>
      </c>
      <c r="F939" s="67" t="s">
        <v>194</v>
      </c>
      <c r="G939" s="66" t="s">
        <v>71</v>
      </c>
      <c r="J939" s="50" t="str">
        <f>IFERROR(VLOOKUP(F939,'Ciudad tablero'!A:B,2,0),0)</f>
        <v>FUNZA CUNDINAMARCA</v>
      </c>
      <c r="K939" s="50">
        <f>IFERROR(VLOOKUP(J939,'Ciudad tablero'!B:C,2,0),0)</f>
        <v>25286000</v>
      </c>
      <c r="L939" s="50" t="str">
        <f>IFERROR(VLOOKUP(G939,'Ciudad tablero'!A:B,2,0),0)</f>
        <v>BOGOTA BOGOTA D. C.</v>
      </c>
      <c r="M939" s="50">
        <f>IFERROR(VLOOKUP(L939,'Ciudad tablero'!B:C,2,0),0)</f>
        <v>11001000</v>
      </c>
      <c r="N939" s="47" t="str">
        <f>+A939</f>
        <v>DOLAR CITY</v>
      </c>
    </row>
    <row r="940" spans="1:14" ht="12.75" hidden="1" customHeight="1">
      <c r="A940" s="47" t="s">
        <v>3753</v>
      </c>
      <c r="B940" s="47" t="str">
        <f t="shared" si="101"/>
        <v>GYJ FERRETERIAS SA BELLO</v>
      </c>
      <c r="C940" s="60" t="s">
        <v>3754</v>
      </c>
      <c r="D940" s="47" t="s">
        <v>724</v>
      </c>
      <c r="E940" s="62" t="s">
        <v>321</v>
      </c>
      <c r="F940" s="66" t="s">
        <v>69</v>
      </c>
      <c r="G940" s="66" t="s">
        <v>321</v>
      </c>
      <c r="I940" s="58" t="s">
        <v>3755</v>
      </c>
      <c r="J940" s="50" t="str">
        <f>IFERROR(VLOOKUP(F940,'Ciudad tablero'!$A$1:$C$1129,2,0),0)</f>
        <v>BELLO ANTIOQUIA</v>
      </c>
      <c r="K940" s="50">
        <f>IFERROR(VLOOKUP(J940,'Ciudad tablero'!B:C,2,0),0)</f>
        <v>5088000</v>
      </c>
      <c r="L940" s="50" t="str">
        <f>IFERROR(VLOOKUP(G940,'Ciudad tablero'!A:B,2,0),0)</f>
        <v>MEDELLIN ANTIOQUIA</v>
      </c>
      <c r="M940" s="50">
        <f>IFERROR(VLOOKUP(L940,'Ciudad tablero'!B:C,2,0),0)</f>
        <v>5001000</v>
      </c>
      <c r="N940" s="47" t="str">
        <f t="shared" ref="N940" si="102">+A940</f>
        <v>GYJ FERRETERIAS SA BELLO</v>
      </c>
    </row>
    <row r="941" spans="1:14" ht="12.75" hidden="1" customHeight="1">
      <c r="A941" s="47" t="s">
        <v>3756</v>
      </c>
      <c r="B941" s="47" t="str">
        <f t="shared" si="101"/>
        <v>GYJ FERRETERIAS SA SABANETA</v>
      </c>
      <c r="C941" s="60" t="s">
        <v>3757</v>
      </c>
      <c r="D941" s="47" t="s">
        <v>724</v>
      </c>
      <c r="E941" s="62" t="s">
        <v>321</v>
      </c>
      <c r="F941" s="66" t="s">
        <v>435</v>
      </c>
      <c r="G941" s="66" t="s">
        <v>321</v>
      </c>
      <c r="I941" s="58" t="s">
        <v>3758</v>
      </c>
      <c r="J941" s="50" t="str">
        <f>IFERROR(VLOOKUP(F941,'Ciudad tablero'!$A$1:$C$1129,2,0),0)</f>
        <v>SABANETA ANTIOQUIA</v>
      </c>
      <c r="K941" s="50">
        <f>IFERROR(VLOOKUP(J941,'Ciudad tablero'!B:C,2,0),0)</f>
        <v>5631000</v>
      </c>
      <c r="L941" s="50" t="str">
        <f>IFERROR(VLOOKUP(G941,'Ciudad tablero'!A:B,2,0),0)</f>
        <v>MEDELLIN ANTIOQUIA</v>
      </c>
      <c r="M941" s="50">
        <f>IFERROR(VLOOKUP(L941,'Ciudad tablero'!B:C,2,0),0)</f>
        <v>5001000</v>
      </c>
      <c r="N941" s="47" t="str">
        <f t="shared" ref="N941" si="103">+A941</f>
        <v>GYJ FERRETERIAS SA SABANETA</v>
      </c>
    </row>
    <row r="942" spans="1:14" ht="12.75" hidden="1" customHeight="1">
      <c r="A942" s="47" t="s">
        <v>3759</v>
      </c>
      <c r="B942" s="47" t="str">
        <f t="shared" si="101"/>
        <v>CASA BARRANQUILLA ERIKA PAOLA FREITAG PEREZ</v>
      </c>
      <c r="C942" s="60" t="s">
        <v>3760</v>
      </c>
      <c r="D942" s="47" t="s">
        <v>1057</v>
      </c>
      <c r="E942" s="57" t="s">
        <v>63</v>
      </c>
      <c r="F942" s="66" t="s">
        <v>63</v>
      </c>
      <c r="G942" s="66" t="s">
        <v>63</v>
      </c>
      <c r="J942" s="50" t="str">
        <f>IFERROR(VLOOKUP(F942,'Ciudad tablero'!$A$1:$C$1129,2,0),0)</f>
        <v>BARRANQUILLA ATLANTICO</v>
      </c>
      <c r="K942" s="50">
        <f>IFERROR(VLOOKUP(J942,'Ciudad tablero'!B:C,2,0),0)</f>
        <v>8001000</v>
      </c>
      <c r="L942" s="50" t="str">
        <f>IFERROR(VLOOKUP(G942,'Ciudad tablero'!A:B,2,0),0)</f>
        <v>BARRANQUILLA ATLANTICO</v>
      </c>
      <c r="M942" s="50">
        <f>IFERROR(VLOOKUP(L942,'Ciudad tablero'!B:C,2,0),0)</f>
        <v>8001000</v>
      </c>
      <c r="N942" s="47" t="str">
        <f t="shared" ref="N942:N943" si="104">+A942</f>
        <v>CASA BARRANQUILLA ERIKA PAOLA FREITAG PEREZ</v>
      </c>
    </row>
    <row r="943" spans="1:14" ht="12.75" hidden="1" customHeight="1">
      <c r="A943" s="47" t="s">
        <v>3761</v>
      </c>
      <c r="B943" s="47" t="str">
        <f t="shared" si="101"/>
        <v>CASA VALLEDUPAR ERIKA PAOLA FREITAG PEREZ</v>
      </c>
      <c r="C943" s="60" t="s">
        <v>3762</v>
      </c>
      <c r="D943" s="47" t="s">
        <v>1057</v>
      </c>
      <c r="E943" s="57" t="s">
        <v>554</v>
      </c>
      <c r="F943" s="66" t="s">
        <v>554</v>
      </c>
      <c r="G943" s="66" t="s">
        <v>554</v>
      </c>
      <c r="J943" s="50" t="str">
        <f>IFERROR(VLOOKUP(F943,'Ciudad tablero'!A:B,2,0),0)</f>
        <v>VALLEDUPAR CESAR</v>
      </c>
      <c r="K943" s="50">
        <f>IFERROR(VLOOKUP(J943,'Ciudad tablero'!B:C,2,0),0)</f>
        <v>20001000</v>
      </c>
      <c r="L943" s="50" t="str">
        <f>IFERROR(VLOOKUP(G943,'Ciudad tablero'!A:B,2,0),0)</f>
        <v>VALLEDUPAR CESAR</v>
      </c>
      <c r="M943" s="50">
        <f>IFERROR(VLOOKUP(L943,'Ciudad tablero'!B:C,2,0),0)</f>
        <v>20001000</v>
      </c>
      <c r="N943" s="47" t="str">
        <f t="shared" si="104"/>
        <v>CASA VALLEDUPAR ERIKA PAOLA FREITAG PEREZ</v>
      </c>
    </row>
    <row r="944" spans="1:14" ht="12.75" hidden="1" customHeight="1">
      <c r="A944" s="47" t="s">
        <v>3763</v>
      </c>
      <c r="B944" s="47" t="str">
        <f t="shared" si="101"/>
        <v>OXIACED BARRANQUILLA</v>
      </c>
      <c r="C944" s="60" t="s">
        <v>3764</v>
      </c>
      <c r="D944" s="47" t="s">
        <v>1057</v>
      </c>
      <c r="E944" s="57" t="s">
        <v>63</v>
      </c>
      <c r="F944" s="66" t="s">
        <v>63</v>
      </c>
      <c r="G944" s="66" t="s">
        <v>63</v>
      </c>
      <c r="J944" s="50" t="str">
        <f>IFERROR(VLOOKUP(F944,'Ciudad tablero'!A:B,2,0),0)</f>
        <v>BARRANQUILLA ATLANTICO</v>
      </c>
      <c r="K944" s="50">
        <f>IFERROR(VLOOKUP(J944,'Ciudad tablero'!B:C,2,0),0)</f>
        <v>8001000</v>
      </c>
      <c r="L944" s="50" t="str">
        <f>IFERROR(VLOOKUP(G944,'Ciudad tablero'!A:B,2,0),0)</f>
        <v>BARRANQUILLA ATLANTICO</v>
      </c>
      <c r="M944" s="50">
        <f>IFERROR(VLOOKUP(L944,'Ciudad tablero'!B:C,2,0),0)</f>
        <v>8001000</v>
      </c>
      <c r="N944" s="47" t="str">
        <f t="shared" ref="N944:N945" si="105">+A944</f>
        <v>OXIACED BARRANQUILLA</v>
      </c>
    </row>
    <row r="945" spans="1:14" ht="12.75" hidden="1" customHeight="1">
      <c r="A945" s="47" t="s">
        <v>1536</v>
      </c>
      <c r="B945" s="47" t="str">
        <f>+A945</f>
        <v>GYJ FERRETERIAS BOGOTA SUR</v>
      </c>
      <c r="C945" s="60" t="s">
        <v>3765</v>
      </c>
      <c r="D945" s="47" t="s">
        <v>777</v>
      </c>
      <c r="E945" s="57" t="s">
        <v>798</v>
      </c>
      <c r="F945" s="66" t="s">
        <v>71</v>
      </c>
      <c r="G945" s="66" t="s">
        <v>71</v>
      </c>
      <c r="I945" s="58" t="s">
        <v>3766</v>
      </c>
      <c r="J945" s="50" t="str">
        <f>IFERROR(VLOOKUP(F945,'Ciudad tablero'!A:B,2,0),0)</f>
        <v>BOGOTA BOGOTA D. C.</v>
      </c>
      <c r="K945" s="50">
        <f>IFERROR(VLOOKUP(J945,'Ciudad tablero'!B:C,2,0),0)</f>
        <v>11001000</v>
      </c>
      <c r="L945" s="50" t="str">
        <f>IFERROR(VLOOKUP(G945,'Ciudad tablero'!A:B,2,0),0)</f>
        <v>BOGOTA BOGOTA D. C.</v>
      </c>
      <c r="M945" s="50">
        <f>IFERROR(VLOOKUP(L945,'Ciudad tablero'!B:C,2,0),0)</f>
        <v>11001000</v>
      </c>
      <c r="N945" s="47" t="str">
        <f t="shared" si="105"/>
        <v>GYJ FERRETERIAS BOGOTA SUR</v>
      </c>
    </row>
    <row r="946" spans="1:14" ht="12.75" hidden="1" customHeight="1">
      <c r="A946" s="47" t="s">
        <v>1537</v>
      </c>
      <c r="B946" s="47" t="str">
        <f>+A946</f>
        <v>GYJ FERRETERIAS BOGOTA NORTE</v>
      </c>
      <c r="C946" s="60" t="s">
        <v>3767</v>
      </c>
      <c r="D946" s="47" t="s">
        <v>777</v>
      </c>
      <c r="E946" s="57" t="s">
        <v>798</v>
      </c>
      <c r="F946" s="66" t="s">
        <v>71</v>
      </c>
      <c r="G946" s="66" t="s">
        <v>71</v>
      </c>
      <c r="I946" s="58" t="s">
        <v>3768</v>
      </c>
      <c r="J946" s="50" t="str">
        <f>IFERROR(VLOOKUP(F946,'Ciudad tablero'!A:B,2,0),0)</f>
        <v>BOGOTA BOGOTA D. C.</v>
      </c>
      <c r="K946" s="50">
        <f>IFERROR(VLOOKUP(J946,'Ciudad tablero'!B:C,2,0),0)</f>
        <v>11001000</v>
      </c>
      <c r="L946" s="50" t="str">
        <f>IFERROR(VLOOKUP(G946,'Ciudad tablero'!A:B,2,0),0)</f>
        <v>BOGOTA BOGOTA D. C.</v>
      </c>
      <c r="M946" s="50">
        <f>IFERROR(VLOOKUP(L946,'Ciudad tablero'!B:C,2,0),0)</f>
        <v>11001000</v>
      </c>
      <c r="N946" s="47" t="str">
        <f t="shared" ref="N946" si="106">+A946</f>
        <v>GYJ FERRETERIAS BOGOTA NORTE</v>
      </c>
    </row>
    <row r="947" spans="1:14" ht="12.75" hidden="1" customHeight="1">
      <c r="A947" s="47" t="s">
        <v>3769</v>
      </c>
      <c r="B947" s="47" t="str">
        <f t="shared" ref="B947:B950" si="107">+A947</f>
        <v>MANUCHAR BUENAVENTURA</v>
      </c>
      <c r="C947" s="60" t="s">
        <v>3770</v>
      </c>
      <c r="D947" s="47" t="s">
        <v>1578</v>
      </c>
      <c r="E947" s="57" t="s">
        <v>80</v>
      </c>
      <c r="F947" s="66" t="s">
        <v>80</v>
      </c>
      <c r="G947" s="66" t="s">
        <v>80</v>
      </c>
      <c r="J947" s="50" t="str">
        <f>IFERROR(VLOOKUP(F947,'Ciudad tablero'!A:B,2,0),0)</f>
        <v>BUENAVENTURA VALLE DEL CAUCA</v>
      </c>
      <c r="K947" s="50">
        <f>IFERROR(VLOOKUP(J947,'Ciudad tablero'!B:C,2,0),0)</f>
        <v>76109000</v>
      </c>
      <c r="L947" s="50" t="str">
        <f>IFERROR(VLOOKUP(G947,'Ciudad tablero'!A:B,2,0),0)</f>
        <v>BUENAVENTURA VALLE DEL CAUCA</v>
      </c>
      <c r="M947" s="50">
        <f>IFERROR(VLOOKUP(L947,'Ciudad tablero'!B:C,2,0),0)</f>
        <v>76109000</v>
      </c>
      <c r="N947" s="47" t="str">
        <f t="shared" ref="N947:N948" si="108">+A947</f>
        <v>MANUCHAR BUENAVENTURA</v>
      </c>
    </row>
    <row r="948" spans="1:14" ht="12.75" hidden="1" customHeight="1">
      <c r="A948" s="47" t="s">
        <v>1531</v>
      </c>
      <c r="B948" s="47" t="str">
        <f t="shared" si="107"/>
        <v>GYJ FERRETERIAS MARINILLA</v>
      </c>
      <c r="C948" s="60" t="s">
        <v>3771</v>
      </c>
      <c r="D948" s="47" t="s">
        <v>724</v>
      </c>
      <c r="E948" s="57" t="s">
        <v>1551</v>
      </c>
      <c r="F948" s="66" t="s">
        <v>318</v>
      </c>
      <c r="G948" s="66" t="s">
        <v>321</v>
      </c>
      <c r="I948" s="58" t="s">
        <v>3772</v>
      </c>
      <c r="J948" s="50" t="str">
        <f>IFERROR(VLOOKUP(F948,'Ciudad tablero'!$A$1:$C$1129,2,0),0)</f>
        <v>MARINILLA ANTIOQUIA</v>
      </c>
      <c r="K948" s="50">
        <f>IFERROR(VLOOKUP(J948,'Ciudad tablero'!B:C,2,0),0)</f>
        <v>5440000</v>
      </c>
      <c r="L948" s="50" t="str">
        <f>IFERROR(VLOOKUP(G948,'Ciudad tablero'!A:B,2,0),0)</f>
        <v>MEDELLIN ANTIOQUIA</v>
      </c>
      <c r="M948" s="50">
        <f>IFERROR(VLOOKUP(L948,'Ciudad tablero'!B:C,2,0),0)</f>
        <v>5001000</v>
      </c>
      <c r="N948" s="47" t="str">
        <f t="shared" si="108"/>
        <v>GYJ FERRETERIAS MARINILLA</v>
      </c>
    </row>
    <row r="949" spans="1:14" ht="12.75" hidden="1" customHeight="1">
      <c r="A949" s="47" t="s">
        <v>3773</v>
      </c>
      <c r="B949" s="47" t="str">
        <f>+A949</f>
        <v>INPEC JAMUNDI</v>
      </c>
      <c r="C949" s="60" t="s">
        <v>3774</v>
      </c>
      <c r="D949" s="47" t="s">
        <v>1578</v>
      </c>
      <c r="E949" s="57" t="s">
        <v>941</v>
      </c>
      <c r="F949" s="66" t="s">
        <v>258</v>
      </c>
      <c r="G949" s="66" t="s">
        <v>95</v>
      </c>
      <c r="J949" s="50" t="str">
        <f>IFERROR(VLOOKUP(F949,'Ciudad tablero'!A:B,2,0),0)</f>
        <v>JAMUNDI VALLE DEL CAUCA</v>
      </c>
      <c r="K949" s="50">
        <f>IFERROR(VLOOKUP(J949,'Ciudad tablero'!B:C,2,0),0)</f>
        <v>76364000</v>
      </c>
      <c r="L949" s="50" t="str">
        <f>IFERROR(VLOOKUP(G949,'Ciudad tablero'!A:B,2,0),0)</f>
        <v>CALI VALLE DEL CAUCA</v>
      </c>
      <c r="M949" s="50">
        <f>IFERROR(VLOOKUP(L949,'Ciudad tablero'!B:C,2,0),0)</f>
        <v>76001000</v>
      </c>
      <c r="N949" s="47" t="str">
        <f>+A949</f>
        <v>INPEC JAMUNDI</v>
      </c>
    </row>
    <row r="950" spans="1:14" ht="12.75" hidden="1" customHeight="1">
      <c r="A950" s="47" t="s">
        <v>3775</v>
      </c>
      <c r="B950" s="47" t="str">
        <f t="shared" si="107"/>
        <v>BIOFLY SAS BIC LEBRIJA</v>
      </c>
      <c r="C950" s="60" t="s">
        <v>3776</v>
      </c>
      <c r="D950" s="47" t="s">
        <v>1582</v>
      </c>
      <c r="E950" s="57" t="s">
        <v>890</v>
      </c>
      <c r="F950" s="66" t="s">
        <v>295</v>
      </c>
      <c r="G950" s="66" t="s">
        <v>78</v>
      </c>
      <c r="J950" s="50" t="str">
        <f>IFERROR(VLOOKUP(F950,'Ciudad tablero'!A:B,2,0),0)</f>
        <v>LEBRIJA SANTANDER</v>
      </c>
      <c r="K950" s="50">
        <f>IFERROR(VLOOKUP(J950,'Ciudad tablero'!B:C,2,0),0)</f>
        <v>68406000</v>
      </c>
      <c r="L950" s="50" t="str">
        <f>IFERROR(VLOOKUP(G950,'Ciudad tablero'!A:B,2,0),0)</f>
        <v>BUCARAMANGA SANTANDER</v>
      </c>
      <c r="M950" s="50">
        <f>IFERROR(VLOOKUP(L950,'Ciudad tablero'!B:C,2,0),0)</f>
        <v>68001000</v>
      </c>
      <c r="N950" s="47" t="str">
        <f t="shared" ref="N950" si="109">+A950</f>
        <v>BIOFLY SAS BIC LEBRIJA</v>
      </c>
    </row>
    <row r="951" spans="1:14" ht="12.75" hidden="1" customHeight="1">
      <c r="A951" s="47" t="s">
        <v>1533</v>
      </c>
      <c r="B951" s="47" t="str">
        <f>+A951</f>
        <v>TALLER CALRAM</v>
      </c>
      <c r="C951" s="60" t="s">
        <v>3777</v>
      </c>
      <c r="D951" s="47" t="s">
        <v>777</v>
      </c>
      <c r="E951" s="57" t="s">
        <v>798</v>
      </c>
      <c r="F951" s="66" t="s">
        <v>71</v>
      </c>
      <c r="G951" s="66" t="s">
        <v>71</v>
      </c>
      <c r="J951" s="50" t="str">
        <f>IFERROR(VLOOKUP(F951,'Ciudad tablero'!A:B,2,0),0)</f>
        <v>BOGOTA BOGOTA D. C.</v>
      </c>
      <c r="K951" s="50">
        <f>IFERROR(VLOOKUP(J951,'Ciudad tablero'!B:C,2,0),0)</f>
        <v>11001000</v>
      </c>
      <c r="L951" s="50" t="str">
        <f>IFERROR(VLOOKUP(G951,'Ciudad tablero'!A:B,2,0),0)</f>
        <v>BOGOTA BOGOTA D. C.</v>
      </c>
      <c r="M951" s="50">
        <f>IFERROR(VLOOKUP(L951,'Ciudad tablero'!B:C,2,0),0)</f>
        <v>11001000</v>
      </c>
      <c r="N951" s="47" t="str">
        <f t="shared" ref="N951:N952" si="110">+A951</f>
        <v>TALLER CALRAM</v>
      </c>
    </row>
    <row r="952" spans="1:14" ht="12.75" hidden="1" customHeight="1">
      <c r="A952" s="47" t="s">
        <v>1530</v>
      </c>
      <c r="C952" s="60" t="s">
        <v>3778</v>
      </c>
      <c r="D952" s="47" t="s">
        <v>724</v>
      </c>
      <c r="E952" s="57" t="s">
        <v>321</v>
      </c>
      <c r="F952" s="66" t="s">
        <v>321</v>
      </c>
      <c r="G952" s="66" t="s">
        <v>321</v>
      </c>
      <c r="I952" s="58" t="s">
        <v>3779</v>
      </c>
      <c r="J952" s="50" t="str">
        <f>IFERROR(VLOOKUP(F952,'Ciudad tablero'!A:B,2,0),0)</f>
        <v>MEDELLIN ANTIOQUIA</v>
      </c>
      <c r="K952" s="50">
        <f>IFERROR(VLOOKUP(J952,'Ciudad tablero'!B:C,2,0),0)</f>
        <v>5001000</v>
      </c>
      <c r="L952" s="50" t="str">
        <f>IFERROR(VLOOKUP(G952,'Ciudad tablero'!A:B,2,0),0)</f>
        <v>MEDELLIN ANTIOQUIA</v>
      </c>
      <c r="M952" s="50">
        <f>IFERROR(VLOOKUP(L952,'Ciudad tablero'!B:C,2,0),0)</f>
        <v>5001000</v>
      </c>
      <c r="N952" s="47" t="str">
        <f t="shared" si="110"/>
        <v>MERCADERIA SUPERMERCADOS DINASTIA BUENOS AIRES</v>
      </c>
    </row>
    <row r="953" spans="1:14" ht="12.75" hidden="1" customHeight="1">
      <c r="A953" s="47" t="s">
        <v>3780</v>
      </c>
      <c r="B953" s="47" t="str">
        <f>A953</f>
        <v>INDURES CARIBE</v>
      </c>
      <c r="C953" s="60" t="s">
        <v>3781</v>
      </c>
      <c r="D953" s="47" t="s">
        <v>724</v>
      </c>
      <c r="E953" s="57" t="s">
        <v>321</v>
      </c>
      <c r="F953" s="66" t="s">
        <v>321</v>
      </c>
      <c r="G953" s="66" t="s">
        <v>321</v>
      </c>
      <c r="J953" s="50" t="str">
        <f>IFERROR(VLOOKUP(F953,'Ciudad tablero'!A:B,2,0),0)</f>
        <v>MEDELLIN ANTIOQUIA</v>
      </c>
      <c r="K953" s="50">
        <f>IFERROR(VLOOKUP(J953,'Ciudad tablero'!B:C,2,0),0)</f>
        <v>5001000</v>
      </c>
      <c r="L953" s="50" t="str">
        <f>IFERROR(VLOOKUP(G953,'Ciudad tablero'!A:B,2,0),0)</f>
        <v>MEDELLIN ANTIOQUIA</v>
      </c>
      <c r="M953" s="50">
        <f>IFERROR(VLOOKUP(L953,'Ciudad tablero'!B:C,2,0),0)</f>
        <v>5001000</v>
      </c>
      <c r="N953" s="47" t="str">
        <f t="shared" ref="N953:N957" si="111">+A953</f>
        <v>INDURES CARIBE</v>
      </c>
    </row>
    <row r="954" spans="1:14" ht="12.75" hidden="1" customHeight="1">
      <c r="A954" s="47" t="s">
        <v>3782</v>
      </c>
      <c r="B954" s="47" t="str">
        <f>A954</f>
        <v>ZONA FRANCA DE LA CANDELARIA S.A.</v>
      </c>
      <c r="C954" s="60" t="s">
        <v>3783</v>
      </c>
      <c r="D954" s="47" t="s">
        <v>1057</v>
      </c>
      <c r="E954" s="57" t="s">
        <v>107</v>
      </c>
      <c r="F954" s="66" t="s">
        <v>107</v>
      </c>
      <c r="G954" s="66" t="s">
        <v>107</v>
      </c>
      <c r="J954" s="50" t="str">
        <f>IFERROR(VLOOKUP(F954,'Ciudad tablero'!A:B,2,0),0)</f>
        <v>CARTAGENA BOLIVAR</v>
      </c>
      <c r="K954" s="50">
        <f>IFERROR(VLOOKUP(J954,'Ciudad tablero'!B:C,2,0),0)</f>
        <v>13001000</v>
      </c>
      <c r="L954" s="50" t="str">
        <f>IFERROR(VLOOKUP(G954,'Ciudad tablero'!A:B,2,0),0)</f>
        <v>CARTAGENA BOLIVAR</v>
      </c>
      <c r="M954" s="50">
        <f>IFERROR(VLOOKUP(L954,'Ciudad tablero'!B:C,2,0),0)</f>
        <v>13001000</v>
      </c>
      <c r="N954" s="47" t="str">
        <f t="shared" si="111"/>
        <v>ZONA FRANCA DE LA CANDELARIA S.A.</v>
      </c>
    </row>
    <row r="955" spans="1:14" ht="12.75" hidden="1" customHeight="1">
      <c r="A955" s="47" t="s">
        <v>3784</v>
      </c>
      <c r="B955" s="47" t="str">
        <f>+A955</f>
        <v>CASA CAUCASIA JUAN FERNANDO ZAPATA ORTEGA</v>
      </c>
      <c r="C955" s="60" t="s">
        <v>3785</v>
      </c>
      <c r="D955" s="47" t="s">
        <v>1057</v>
      </c>
      <c r="E955" s="57" t="s">
        <v>742</v>
      </c>
      <c r="F955" s="66" t="s">
        <v>112</v>
      </c>
      <c r="G955" s="66" t="s">
        <v>333</v>
      </c>
      <c r="J955" s="50" t="str">
        <f>IFERROR(VLOOKUP(F955,'Ciudad tablero'!A:B,2,0),0)</f>
        <v>CAUCASIA ANTIOQUIA</v>
      </c>
      <c r="K955" s="50">
        <f>IFERROR(VLOOKUP(J955,'Ciudad tablero'!B:C,2,0),0)</f>
        <v>5154000</v>
      </c>
      <c r="L955" s="50" t="str">
        <f>IFERROR(VLOOKUP(G955,'Ciudad tablero'!A:B,2,0),0)</f>
        <v>MONTERIA CORDOBA</v>
      </c>
      <c r="M955" s="50">
        <f>IFERROR(VLOOKUP(L955,'Ciudad tablero'!B:C,2,0),0)</f>
        <v>23001000</v>
      </c>
      <c r="N955" s="47" t="str">
        <f t="shared" si="111"/>
        <v>CASA CAUCASIA JUAN FERNANDO ZAPATA ORTEGA</v>
      </c>
    </row>
    <row r="956" spans="1:14" ht="12.75" hidden="1" customHeight="1">
      <c r="A956" s="47" t="s">
        <v>3786</v>
      </c>
      <c r="B956" s="47" t="str">
        <f>+A956</f>
        <v xml:space="preserve">CASA MONTERIA JUAN FERNANDO ZAPATA ORTEGA </v>
      </c>
      <c r="C956" s="60" t="s">
        <v>3787</v>
      </c>
      <c r="D956" s="47" t="s">
        <v>1057</v>
      </c>
      <c r="E956" s="57" t="s">
        <v>333</v>
      </c>
      <c r="F956" s="66" t="s">
        <v>333</v>
      </c>
      <c r="G956" s="67" t="s">
        <v>334</v>
      </c>
      <c r="J956" s="50" t="str">
        <f>IFERROR(VLOOKUP(F956,'Ciudad tablero'!A:B,2,0),0)</f>
        <v>MONTERIA CORDOBA</v>
      </c>
      <c r="K956" s="50">
        <f>IFERROR(VLOOKUP(J956,'Ciudad tablero'!B:C,2,0),0)</f>
        <v>23001000</v>
      </c>
      <c r="L956" s="50" t="str">
        <f>IFERROR(VLOOKUP(G956,'Ciudad tablero'!A:B,2,0),0)</f>
        <v>MONTERÍA</v>
      </c>
      <c r="M956" s="50">
        <f>IFERROR(VLOOKUP(L956,'Ciudad tablero'!B:C,2,0),0)</f>
        <v>23001000</v>
      </c>
      <c r="N956" s="47" t="str">
        <f t="shared" si="111"/>
        <v xml:space="preserve">CASA MONTERIA JUAN FERNANDO ZAPATA ORTEGA </v>
      </c>
    </row>
    <row r="957" spans="1:14" ht="12.75" hidden="1" customHeight="1">
      <c r="A957" s="102" t="s">
        <v>3788</v>
      </c>
      <c r="B957" s="47" t="str">
        <f>+A957</f>
        <v>SUPERMERCADOS OR BELLO</v>
      </c>
      <c r="C957" s="60" t="s">
        <v>3789</v>
      </c>
      <c r="D957" s="47" t="s">
        <v>724</v>
      </c>
      <c r="E957" s="57" t="s">
        <v>321</v>
      </c>
      <c r="F957" s="66" t="s">
        <v>321</v>
      </c>
      <c r="G957" s="66" t="s">
        <v>321</v>
      </c>
      <c r="I957" s="58" t="s">
        <v>1534</v>
      </c>
      <c r="J957" s="50" t="str">
        <f>IFERROR(VLOOKUP(F957,'Ciudad tablero'!A:B,2,0),0)</f>
        <v>MEDELLIN ANTIOQUIA</v>
      </c>
      <c r="K957" s="50">
        <f>IFERROR(VLOOKUP(J957,'Ciudad tablero'!B:C,2,0),0)</f>
        <v>5001000</v>
      </c>
      <c r="L957" s="50" t="str">
        <f>IFERROR(VLOOKUP(G957,'Ciudad tablero'!A:B,2,0),0)</f>
        <v>MEDELLIN ANTIOQUIA</v>
      </c>
      <c r="M957" s="50">
        <f>IFERROR(VLOOKUP(L957,'Ciudad tablero'!B:C,2,0),0)</f>
        <v>5001000</v>
      </c>
      <c r="N957" s="47" t="str">
        <f t="shared" si="111"/>
        <v>SUPERMERCADOS OR BELLO</v>
      </c>
    </row>
    <row r="958" spans="1:14" ht="12.75" hidden="1" customHeight="1">
      <c r="A958" s="47" t="s">
        <v>1526</v>
      </c>
      <c r="B958" s="47" t="str">
        <f t="shared" ref="B958" si="112">+A958</f>
        <v>DOBLAMOS S.A.S. MEDELLIN</v>
      </c>
      <c r="C958" s="60" t="s">
        <v>3790</v>
      </c>
      <c r="D958" s="47" t="s">
        <v>724</v>
      </c>
      <c r="E958" s="62" t="s">
        <v>321</v>
      </c>
      <c r="F958" s="66" t="s">
        <v>321</v>
      </c>
      <c r="G958" s="66" t="s">
        <v>321</v>
      </c>
      <c r="J958" s="50" t="str">
        <f>IFERROR(VLOOKUP(F958,'Ciudad tablero'!A:B,2,0),0)</f>
        <v>MEDELLIN ANTIOQUIA</v>
      </c>
      <c r="K958" s="50">
        <f>IFERROR(VLOOKUP(J958,'Ciudad tablero'!B:C,2,0),0)</f>
        <v>5001000</v>
      </c>
      <c r="L958" s="50" t="str">
        <f>IFERROR(VLOOKUP(G958,'Ciudad tablero'!A:B,2,0),0)</f>
        <v>MEDELLIN ANTIOQUIA</v>
      </c>
      <c r="M958" s="50">
        <f>IFERROR(VLOOKUP(L958,'Ciudad tablero'!B:C,2,0),0)</f>
        <v>5001000</v>
      </c>
      <c r="N958" s="47" t="str">
        <f t="shared" ref="N958" si="113">+A958</f>
        <v>DOBLAMOS S.A.S. MEDELLIN</v>
      </c>
    </row>
    <row r="959" spans="1:14" ht="12.75" hidden="1" customHeight="1">
      <c r="A959" s="47" t="s">
        <v>3791</v>
      </c>
      <c r="B959" s="47" t="str">
        <f>A959</f>
        <v>COMERCIALIZADORA GLOBAL LIQUORS SAS</v>
      </c>
      <c r="C959" s="60" t="s">
        <v>3792</v>
      </c>
      <c r="D959" s="47" t="s">
        <v>1578</v>
      </c>
      <c r="E959" s="57" t="s">
        <v>95</v>
      </c>
      <c r="F959" s="66" t="s">
        <v>95</v>
      </c>
      <c r="G959" s="66" t="s">
        <v>95</v>
      </c>
      <c r="J959" s="50" t="str">
        <f>IFERROR(VLOOKUP(F959,'Ciudad tablero'!A:B,2,0),0)</f>
        <v>CALI VALLE DEL CAUCA</v>
      </c>
      <c r="K959" s="50">
        <f>IFERROR(VLOOKUP(J959,'Ciudad tablero'!B:C,2,0),0)</f>
        <v>76001000</v>
      </c>
      <c r="L959" s="50" t="str">
        <f>IFERROR(VLOOKUP(G959,'Ciudad tablero'!A:B,2,0),0)</f>
        <v>CALI VALLE DEL CAUCA</v>
      </c>
      <c r="M959" s="50">
        <f>IFERROR(VLOOKUP(L959,'Ciudad tablero'!B:C,2,0),0)</f>
        <v>76001000</v>
      </c>
      <c r="N959" s="47" t="str">
        <f>+A959</f>
        <v>COMERCIALIZADORA GLOBAL LIQUORS SAS</v>
      </c>
    </row>
    <row r="960" spans="1:14" ht="12.75" hidden="1" customHeight="1">
      <c r="A960" s="47" t="s">
        <v>3793</v>
      </c>
      <c r="B960" s="47" t="str">
        <f>A960</f>
        <v>GYJ FERRETERIAS YUMBO</v>
      </c>
      <c r="C960" s="60" t="s">
        <v>3794</v>
      </c>
      <c r="D960" s="47" t="s">
        <v>1578</v>
      </c>
      <c r="E960" s="57" t="s">
        <v>95</v>
      </c>
      <c r="F960" s="66" t="s">
        <v>581</v>
      </c>
      <c r="G960" s="66" t="s">
        <v>95</v>
      </c>
      <c r="I960" s="58" t="s">
        <v>3795</v>
      </c>
      <c r="J960" s="50" t="str">
        <f>IFERROR(VLOOKUP(F960,'Ciudad tablero'!A:B,2,0),0)</f>
        <v>YUMBO VALLE DEL CAUCA</v>
      </c>
      <c r="K960" s="50">
        <f>IFERROR(VLOOKUP(J960,'Ciudad tablero'!B:C,2,0),0)</f>
        <v>76892000</v>
      </c>
      <c r="L960" s="50" t="str">
        <f>IFERROR(VLOOKUP(G960,'Ciudad tablero'!A:B,2,0),0)</f>
        <v>CALI VALLE DEL CAUCA</v>
      </c>
      <c r="M960" s="50">
        <f>IFERROR(VLOOKUP(L960,'Ciudad tablero'!B:C,2,0),0)</f>
        <v>76001000</v>
      </c>
      <c r="N960" s="47" t="str">
        <f t="shared" ref="N960" si="114">+A960</f>
        <v>GYJ FERRETERIAS YUMBO</v>
      </c>
    </row>
    <row r="961" spans="1:14" ht="12.75" hidden="1" customHeight="1">
      <c r="A961" s="47" t="s">
        <v>3796</v>
      </c>
      <c r="B961" s="47" t="str">
        <f>A961</f>
        <v xml:space="preserve">NATURAL FOOD ENTREPRISE SAS </v>
      </c>
      <c r="C961" s="60" t="s">
        <v>3797</v>
      </c>
      <c r="D961" s="47" t="s">
        <v>1578</v>
      </c>
      <c r="E961" s="57" t="s">
        <v>3798</v>
      </c>
      <c r="F961" s="66" t="s">
        <v>428</v>
      </c>
      <c r="G961" s="66" t="s">
        <v>83</v>
      </c>
      <c r="I961" s="58" t="s">
        <v>3799</v>
      </c>
      <c r="J961" s="50">
        <f>IFERROR(VLOOKUP(F961,'Ciudad tablero'!A:B,2,0),0)</f>
        <v>0</v>
      </c>
      <c r="K961" s="50">
        <f>IFERROR(VLOOKUP(J961,'Ciudad tablero'!B:C,2,0),0)</f>
        <v>0</v>
      </c>
      <c r="L961" s="50" t="str">
        <f>IFERROR(VLOOKUP(G961,'Ciudad tablero'!A:B,2,0),0)</f>
        <v>BUGALAGRANDE VALLE DEL CAUCA</v>
      </c>
      <c r="M961" s="50">
        <f>IFERROR(VLOOKUP(L961,'Ciudad tablero'!B:C,2,0),0)</f>
        <v>76113000</v>
      </c>
      <c r="N961" s="47" t="str">
        <f t="shared" ref="N961:N962" si="115">+A961</f>
        <v xml:space="preserve">NATURAL FOOD ENTREPRISE SAS </v>
      </c>
    </row>
    <row r="962" spans="1:14" hidden="1">
      <c r="A962" s="47" t="s">
        <v>3800</v>
      </c>
      <c r="B962" s="47" t="str">
        <f>A962</f>
        <v>BODEGA MALAMBO GAMMA LTDA</v>
      </c>
      <c r="C962" s="60" t="s">
        <v>3801</v>
      </c>
      <c r="D962" s="47" t="s">
        <v>1057</v>
      </c>
      <c r="E962" s="57" t="s">
        <v>63</v>
      </c>
      <c r="F962" s="66" t="s">
        <v>313</v>
      </c>
      <c r="G962" s="66" t="s">
        <v>63</v>
      </c>
      <c r="I962" s="58" t="s">
        <v>3802</v>
      </c>
      <c r="J962" s="50" t="str">
        <f>IFERROR(VLOOKUP(F962,'Ciudad tablero'!A:B,2,0),0)</f>
        <v>MALAMBO ATLANTICO</v>
      </c>
      <c r="K962" s="50">
        <f>IFERROR(VLOOKUP(J962,'Ciudad tablero'!B:C,2,0),0)</f>
        <v>8433000</v>
      </c>
      <c r="L962" s="50" t="str">
        <f>IFERROR(VLOOKUP(G962,'Ciudad tablero'!A:B,2,0),0)</f>
        <v>BARRANQUILLA ATLANTICO</v>
      </c>
      <c r="M962" s="50">
        <f>IFERROR(VLOOKUP(L962,'Ciudad tablero'!B:C,2,0),0)</f>
        <v>8001000</v>
      </c>
      <c r="N962" s="47" t="str">
        <f t="shared" si="115"/>
        <v>BODEGA MALAMBO GAMMA LTDA</v>
      </c>
    </row>
    <row r="963" spans="1:14" ht="12.75" hidden="1" customHeight="1">
      <c r="A963" s="47" t="s">
        <v>1539</v>
      </c>
      <c r="B963" s="47" t="str">
        <f>A963</f>
        <v>OLIMPICA MALAMBO</v>
      </c>
      <c r="C963" s="60" t="s">
        <v>3803</v>
      </c>
      <c r="D963" s="47" t="s">
        <v>1057</v>
      </c>
      <c r="E963" s="57" t="s">
        <v>63</v>
      </c>
      <c r="F963" s="66" t="s">
        <v>313</v>
      </c>
      <c r="G963" s="66" t="s">
        <v>63</v>
      </c>
      <c r="I963" s="58" t="s">
        <v>3804</v>
      </c>
      <c r="J963" s="50" t="str">
        <f>IFERROR(VLOOKUP(F963,'Ciudad tablero'!A:B,2,0),0)</f>
        <v>MALAMBO ATLANTICO</v>
      </c>
      <c r="K963" s="50">
        <f>IFERROR(VLOOKUP(J963,'Ciudad tablero'!B:C,2,0),0)</f>
        <v>8433000</v>
      </c>
      <c r="L963" s="50" t="str">
        <f>IFERROR(VLOOKUP(G963,'Ciudad tablero'!A:B,2,0),0)</f>
        <v>BARRANQUILLA ATLANTICO</v>
      </c>
      <c r="M963" s="50">
        <f>IFERROR(VLOOKUP(L963,'Ciudad tablero'!B:C,2,0),0)</f>
        <v>8001000</v>
      </c>
      <c r="N963" s="47" t="str">
        <f t="shared" ref="N963" si="116">+A963</f>
        <v>OLIMPICA MALAMBO</v>
      </c>
    </row>
    <row r="964" spans="1:14" ht="12.75" hidden="1" customHeight="1">
      <c r="A964" s="47" t="s">
        <v>1541</v>
      </c>
      <c r="B964" s="47" t="str">
        <f>A964</f>
        <v>MERCATODO FLORESTA</v>
      </c>
      <c r="C964" s="60" t="s">
        <v>3805</v>
      </c>
      <c r="D964" s="47" t="s">
        <v>1578</v>
      </c>
      <c r="E964" s="57" t="s">
        <v>95</v>
      </c>
      <c r="F964" s="66" t="s">
        <v>95</v>
      </c>
      <c r="G964" s="66" t="s">
        <v>95</v>
      </c>
      <c r="I964" s="58" t="s">
        <v>3806</v>
      </c>
      <c r="J964" s="50" t="str">
        <f>IFERROR(VLOOKUP(F964,'Ciudad tablero'!A:B,2,0),0)</f>
        <v>CALI VALLE DEL CAUCA</v>
      </c>
      <c r="K964" s="50">
        <f>IFERROR(VLOOKUP(J964,'Ciudad tablero'!B:C,2,0),0)</f>
        <v>76001000</v>
      </c>
      <c r="L964" s="50" t="str">
        <f>IFERROR(VLOOKUP(G964,'Ciudad tablero'!A:B,2,0),0)</f>
        <v>CALI VALLE DEL CAUCA</v>
      </c>
      <c r="M964" s="50">
        <f>IFERROR(VLOOKUP(L964,'Ciudad tablero'!B:C,2,0),0)</f>
        <v>76001000</v>
      </c>
      <c r="N964" s="47" t="str">
        <f>+A964</f>
        <v>MERCATODO FLORESTA</v>
      </c>
    </row>
    <row r="965" spans="1:14" ht="12.75" hidden="1" customHeight="1">
      <c r="A965" s="47" t="s">
        <v>1542</v>
      </c>
      <c r="B965" s="47" t="str">
        <f>A965</f>
        <v>ZONA FRANCA LA CAYENA</v>
      </c>
      <c r="C965" s="60" t="s">
        <v>3807</v>
      </c>
      <c r="D965" s="47" t="s">
        <v>1057</v>
      </c>
      <c r="E965" s="57" t="s">
        <v>63</v>
      </c>
      <c r="F965" s="66" t="s">
        <v>63</v>
      </c>
      <c r="G965" s="66" t="s">
        <v>63</v>
      </c>
      <c r="I965" s="58" t="s">
        <v>3808</v>
      </c>
      <c r="J965" s="50" t="str">
        <f>IFERROR(VLOOKUP(F965,'Ciudad tablero'!A:B,2,0),0)</f>
        <v>BARRANQUILLA ATLANTICO</v>
      </c>
      <c r="K965" s="50">
        <f>IFERROR(VLOOKUP(J965,'Ciudad tablero'!B:C,2,0),0)</f>
        <v>8001000</v>
      </c>
      <c r="L965" s="50" t="str">
        <f>IFERROR(VLOOKUP(G965,'Ciudad tablero'!A:B,2,0),0)</f>
        <v>BARRANQUILLA ATLANTICO</v>
      </c>
      <c r="M965" s="50">
        <f>IFERROR(VLOOKUP(L965,'Ciudad tablero'!B:C,2,0),0)</f>
        <v>8001000</v>
      </c>
      <c r="N965" s="47" t="str">
        <f t="shared" ref="N965" si="117">+A965</f>
        <v>ZONA FRANCA LA CAYENA</v>
      </c>
    </row>
    <row r="966" spans="1:14" ht="12.75" hidden="1" customHeight="1">
      <c r="A966" s="75" t="s">
        <v>1543</v>
      </c>
      <c r="B966" s="47" t="str">
        <f>A966</f>
        <v>PRODUCTOS ALIMENTICIOS LA LOCURA</v>
      </c>
      <c r="C966" s="60" t="s">
        <v>3809</v>
      </c>
      <c r="D966" s="47" t="s">
        <v>1578</v>
      </c>
      <c r="E966" s="57" t="s">
        <v>63</v>
      </c>
      <c r="F966" s="66" t="s">
        <v>63</v>
      </c>
      <c r="G966" s="66" t="s">
        <v>63</v>
      </c>
      <c r="I966" s="58" t="s">
        <v>3810</v>
      </c>
      <c r="J966" s="50" t="str">
        <f>IFERROR(VLOOKUP(F966,'Ciudad tablero'!A:B,2,0),0)</f>
        <v>BARRANQUILLA ATLANTICO</v>
      </c>
      <c r="K966" s="50">
        <f>IFERROR(VLOOKUP(J966,'Ciudad tablero'!B:C,2,0),0)</f>
        <v>8001000</v>
      </c>
      <c r="L966" s="50" t="str">
        <f>IFERROR(VLOOKUP(G966,'Ciudad tablero'!A:B,2,0),0)</f>
        <v>BARRANQUILLA ATLANTICO</v>
      </c>
      <c r="M966" s="50">
        <f>IFERROR(VLOOKUP(L966,'Ciudad tablero'!B:C,2,0),0)</f>
        <v>8001000</v>
      </c>
      <c r="N966" s="47" t="str">
        <f t="shared" ref="N966:N967" si="118">+A966</f>
        <v>PRODUCTOS ALIMENTICIOS LA LOCURA</v>
      </c>
    </row>
    <row r="967" spans="1:14" ht="12.75" hidden="1" customHeight="1">
      <c r="A967" s="47" t="s">
        <v>1546</v>
      </c>
      <c r="B967" s="47" t="s">
        <v>1546</v>
      </c>
      <c r="C967" s="60" t="s">
        <v>3811</v>
      </c>
      <c r="D967" s="47" t="s">
        <v>777</v>
      </c>
      <c r="E967" s="57" t="s">
        <v>340</v>
      </c>
      <c r="F967" s="66" t="s">
        <v>340</v>
      </c>
      <c r="G967" s="66" t="s">
        <v>340</v>
      </c>
      <c r="I967" s="58" t="s">
        <v>3812</v>
      </c>
      <c r="J967" s="50" t="str">
        <f>IFERROR(VLOOKUP(F967,'Ciudad tablero'!A:B,2,0),0)</f>
        <v>NEIVA HUILA</v>
      </c>
      <c r="K967" s="50">
        <f>IFERROR(VLOOKUP(J967,'Ciudad tablero'!B:C,2,0),0)</f>
        <v>41001000</v>
      </c>
      <c r="L967" s="50" t="str">
        <f>IFERROR(VLOOKUP(G967,'Ciudad tablero'!A:B,2,0),0)</f>
        <v>NEIVA HUILA</v>
      </c>
      <c r="M967" s="50">
        <f>IFERROR(VLOOKUP(L967,'Ciudad tablero'!B:C,2,0),0)</f>
        <v>41001000</v>
      </c>
      <c r="N967" s="47" t="str">
        <f t="shared" si="118"/>
        <v>GYJ FERRETERIAS NEIVA</v>
      </c>
    </row>
    <row r="968" spans="1:14" ht="12.75" hidden="1" customHeight="1">
      <c r="A968" s="47" t="s">
        <v>3813</v>
      </c>
      <c r="B968" s="47" t="s">
        <v>3813</v>
      </c>
      <c r="C968" s="60" t="s">
        <v>3814</v>
      </c>
      <c r="D968" s="47" t="s">
        <v>1578</v>
      </c>
      <c r="E968" s="57" t="s">
        <v>95</v>
      </c>
      <c r="F968" s="66" t="s">
        <v>581</v>
      </c>
      <c r="G968" s="66" t="s">
        <v>95</v>
      </c>
      <c r="I968" s="58" t="s">
        <v>3815</v>
      </c>
      <c r="J968" s="50" t="str">
        <f>IFERROR(VLOOKUP(F968,'Ciudad tablero'!A:B,2,0),0)</f>
        <v>YUMBO VALLE DEL CAUCA</v>
      </c>
      <c r="K968" s="50">
        <f>IFERROR(VLOOKUP(J968,'Ciudad tablero'!B:C,2,0),0)</f>
        <v>76892000</v>
      </c>
      <c r="L968" s="50" t="str">
        <f>IFERROR(VLOOKUP(G968,'Ciudad tablero'!A:B,2,0),0)</f>
        <v>CALI VALLE DEL CAUCA</v>
      </c>
      <c r="M968" s="50">
        <f>IFERROR(VLOOKUP(L968,'Ciudad tablero'!B:C,2,0),0)</f>
        <v>76001000</v>
      </c>
      <c r="N968" s="47" t="str">
        <f t="shared" ref="N968:N969" si="119">+A968</f>
        <v>SUPERMERCADO BELALCAZAR MAYORISTA</v>
      </c>
    </row>
    <row r="969" spans="1:14" ht="12.75" hidden="1" customHeight="1">
      <c r="A969" s="47" t="s">
        <v>3816</v>
      </c>
      <c r="B969" s="47" t="s">
        <v>3816</v>
      </c>
      <c r="C969" s="60" t="s">
        <v>3817</v>
      </c>
      <c r="D969" s="47" t="s">
        <v>777</v>
      </c>
      <c r="E969" s="57" t="s">
        <v>678</v>
      </c>
      <c r="F969" s="66" t="s">
        <v>196</v>
      </c>
      <c r="G969" s="66" t="s">
        <v>71</v>
      </c>
      <c r="I969" s="58" t="s">
        <v>3818</v>
      </c>
      <c r="J969" s="50" t="str">
        <f>IFERROR(VLOOKUP(F969,'Ciudad tablero'!A:B,2,0),0)</f>
        <v>FUSAGASUGA CUNDINAMARCA</v>
      </c>
      <c r="K969" s="50">
        <f>IFERROR(VLOOKUP(J969,'Ciudad tablero'!B:C,2,0),0)</f>
        <v>25290000</v>
      </c>
      <c r="L969" s="50" t="str">
        <f>IFERROR(VLOOKUP(G969,'Ciudad tablero'!A:B,2,0),0)</f>
        <v>BOGOTA BOGOTA D. C.</v>
      </c>
      <c r="M969" s="50">
        <f>IFERROR(VLOOKUP(L969,'Ciudad tablero'!B:C,2,0),0)</f>
        <v>11001000</v>
      </c>
      <c r="N969" s="47" t="str">
        <f t="shared" si="119"/>
        <v>GYJ FERRETERIAS FUSA</v>
      </c>
    </row>
    <row r="970" spans="1:14" ht="12.75" hidden="1" customHeight="1">
      <c r="A970" s="47" t="s">
        <v>3819</v>
      </c>
      <c r="C970" s="60" t="s">
        <v>3820</v>
      </c>
      <c r="D970" s="47" t="s">
        <v>1578</v>
      </c>
      <c r="E970" s="57" t="s">
        <v>95</v>
      </c>
      <c r="F970" s="66" t="s">
        <v>95</v>
      </c>
      <c r="G970" s="66" t="s">
        <v>95</v>
      </c>
      <c r="I970" s="58" t="s">
        <v>3821</v>
      </c>
      <c r="J970" s="50" t="str">
        <f>IFERROR(VLOOKUP(F970,'Ciudad tablero'!A:B,2,0),0)</f>
        <v>CALI VALLE DEL CAUCA</v>
      </c>
      <c r="K970" s="50">
        <f>IFERROR(VLOOKUP(J970,'Ciudad tablero'!B:C,2,0),0)</f>
        <v>76001000</v>
      </c>
      <c r="L970" s="50" t="str">
        <f>IFERROR(VLOOKUP(G970,'Ciudad tablero'!A:B,2,0),0)</f>
        <v>CALI VALLE DEL CAUCA</v>
      </c>
      <c r="M970" s="50">
        <f>IFERROR(VLOOKUP(L970,'Ciudad tablero'!B:C,2,0),0)</f>
        <v>76001000</v>
      </c>
      <c r="N970" s="47" t="str">
        <f t="shared" ref="N970" si="120">+A970</f>
        <v>OSCAR EDWIN SIERRA</v>
      </c>
    </row>
    <row r="971" spans="1:14" ht="12.75" hidden="1" customHeight="1">
      <c r="A971" s="47" t="s">
        <v>3</v>
      </c>
      <c r="C971" s="60" t="s">
        <v>3822</v>
      </c>
      <c r="D971" s="47" t="s">
        <v>1057</v>
      </c>
      <c r="E971" s="57" t="s">
        <v>921</v>
      </c>
      <c r="F971" s="66" t="s">
        <v>3</v>
      </c>
      <c r="I971" s="58" t="s">
        <v>3823</v>
      </c>
      <c r="J971" s="50" t="str">
        <f>IFERROR(VLOOKUP(F971,'Ciudad tablero'!A:B,2,0),0)</f>
        <v>SANTA ROSA DEL SUR BOLIVAR</v>
      </c>
      <c r="K971" s="50" t="str">
        <f>IFERROR(VLOOKUP(J971,'Ciudad tablero'!B:C,2,0),0)</f>
        <v>13688000</v>
      </c>
      <c r="L971" s="50">
        <f>IFERROR(VLOOKUP(G971,'Ciudad tablero'!A:B,2,0),0)</f>
        <v>0</v>
      </c>
      <c r="M971" s="50">
        <f>IFERROR(VLOOKUP(L971,'Ciudad tablero'!B:C,2,0),0)</f>
        <v>0</v>
      </c>
      <c r="N971" s="47" t="str">
        <f t="shared" ref="N971" si="121">+A971</f>
        <v>SANTA ROSA DEL SUR BOLIVAR</v>
      </c>
    </row>
    <row r="972" spans="1:14" ht="12.75" hidden="1" customHeight="1">
      <c r="A972" s="47" t="s">
        <v>5</v>
      </c>
      <c r="C972" s="60" t="s">
        <v>3824</v>
      </c>
      <c r="D972" s="47" t="s">
        <v>1582</v>
      </c>
      <c r="E972" s="57" t="s">
        <v>3825</v>
      </c>
      <c r="F972" s="66" t="s">
        <v>5</v>
      </c>
      <c r="G972" s="66" t="s">
        <v>61</v>
      </c>
      <c r="I972" s="58" t="s">
        <v>3826</v>
      </c>
      <c r="J972" s="50" t="str">
        <f>IFERROR(VLOOKUP(F972,'Ciudad tablero'!A:B,2,0),0)</f>
        <v>CIMITARRA SANTANDER</v>
      </c>
      <c r="K972" s="50" t="str">
        <f>IFERROR(VLOOKUP(J972,'Ciudad tablero'!B:C,2,0),0)</f>
        <v>68190000</v>
      </c>
      <c r="L972" s="50" t="str">
        <f>IFERROR(VLOOKUP(G972,'Ciudad tablero'!A:B,2,0),0)</f>
        <v>BARRANCABERMEJA SANTANDER</v>
      </c>
      <c r="M972" s="50">
        <f>IFERROR(VLOOKUP(L972,'Ciudad tablero'!B:C,2,0),0)</f>
        <v>68081000</v>
      </c>
      <c r="N972" s="47" t="str">
        <f t="shared" ref="N972" si="122">+A972</f>
        <v>CIMITARRA SANTANDER</v>
      </c>
    </row>
    <row r="973" spans="1:14" ht="12.75" hidden="1" customHeight="1">
      <c r="A973" s="47" t="s">
        <v>3827</v>
      </c>
      <c r="C973" s="60" t="s">
        <v>3828</v>
      </c>
      <c r="D973" s="47" t="s">
        <v>777</v>
      </c>
      <c r="E973" s="57" t="s">
        <v>798</v>
      </c>
      <c r="F973" s="66" t="s">
        <v>71</v>
      </c>
      <c r="G973" s="66" t="s">
        <v>71</v>
      </c>
      <c r="I973" s="58" t="s">
        <v>3829</v>
      </c>
      <c r="J973" s="50" t="str">
        <f>IFERROR(VLOOKUP(F973,'Ciudad tablero'!A:B,2,0),0)</f>
        <v>BOGOTA BOGOTA D. C.</v>
      </c>
      <c r="K973" s="50">
        <f>IFERROR(VLOOKUP(J973,'Ciudad tablero'!B:C,2,0),0)</f>
        <v>11001000</v>
      </c>
      <c r="L973" s="50" t="str">
        <f>IFERROR(VLOOKUP(G973,'Ciudad tablero'!A:B,2,0),0)</f>
        <v>BOGOTA BOGOTA D. C.</v>
      </c>
      <c r="M973" s="50">
        <f>IFERROR(VLOOKUP(L973,'Ciudad tablero'!B:C,2,0),0)</f>
        <v>11001000</v>
      </c>
      <c r="N973" s="47" t="str">
        <f t="shared" ref="N973" si="123">+A973</f>
        <v>HIERROS HB BOGOTA</v>
      </c>
    </row>
    <row r="974" spans="1:14" ht="12.75" hidden="1" customHeight="1">
      <c r="A974" s="47" t="s">
        <v>3830</v>
      </c>
      <c r="C974" s="60" t="s">
        <v>3831</v>
      </c>
      <c r="D974" s="47" t="s">
        <v>1578</v>
      </c>
      <c r="E974" s="57" t="s">
        <v>680</v>
      </c>
      <c r="F974" s="67" t="s">
        <v>360</v>
      </c>
      <c r="G974" s="66" t="s">
        <v>95</v>
      </c>
      <c r="I974" s="58" t="s">
        <v>3832</v>
      </c>
      <c r="J974" s="50" t="str">
        <f>IFERROR(VLOOKUP(F974,'Ciudad tablero'!A:B,2,0),0)</f>
        <v>PALMIRA VALLE DEL CAUCA</v>
      </c>
      <c r="K974" s="50">
        <f>IFERROR(VLOOKUP(J974,'Ciudad tablero'!B:C,2,0),0)</f>
        <v>76520000</v>
      </c>
      <c r="L974" s="50" t="str">
        <f>IFERROR(VLOOKUP(G974,'Ciudad tablero'!A:B,2,0),0)</f>
        <v>CALI VALLE DEL CAUCA</v>
      </c>
      <c r="M974" s="50">
        <f>IFERROR(VLOOKUP(L974,'Ciudad tablero'!B:C,2,0),0)</f>
        <v>76001000</v>
      </c>
      <c r="N974" s="47" t="str">
        <f t="shared" ref="N974" si="124">+A974</f>
        <v>SUPERTIENDAS CAÑAVERAL PALMITEX</v>
      </c>
    </row>
    <row r="975" spans="1:14" ht="12.75" hidden="1" customHeight="1">
      <c r="A975" s="47" t="s">
        <v>3833</v>
      </c>
      <c r="C975" s="60" t="s">
        <v>3834</v>
      </c>
      <c r="D975" s="47" t="s">
        <v>777</v>
      </c>
      <c r="E975" s="57" t="s">
        <v>798</v>
      </c>
      <c r="F975" s="66" t="s">
        <v>71</v>
      </c>
      <c r="G975" s="66" t="s">
        <v>71</v>
      </c>
      <c r="I975" s="58" t="s">
        <v>3835</v>
      </c>
      <c r="J975" s="50" t="str">
        <f>IFERROR(VLOOKUP(F975,'Ciudad tablero'!A:B,2,0),0)</f>
        <v>BOGOTA BOGOTA D. C.</v>
      </c>
      <c r="K975" s="50">
        <f>IFERROR(VLOOKUP(J975,'Ciudad tablero'!B:C,2,0),0)</f>
        <v>11001000</v>
      </c>
      <c r="L975" s="50" t="str">
        <f>IFERROR(VLOOKUP(G975,'Ciudad tablero'!A:B,2,0),0)</f>
        <v>BOGOTA BOGOTA D. C.</v>
      </c>
      <c r="M975" s="50">
        <f>IFERROR(VLOOKUP(L975,'Ciudad tablero'!B:C,2,0),0)</f>
        <v>11001000</v>
      </c>
      <c r="N975" s="47" t="str">
        <f t="shared" ref="N975" si="125">+A975</f>
        <v>HABITAT MINERIA URBANA BOGOTA</v>
      </c>
    </row>
    <row r="976" spans="1:14" ht="12.75" hidden="1" customHeight="1">
      <c r="A976" s="47" t="s">
        <v>3836</v>
      </c>
      <c r="C976" s="60" t="s">
        <v>3837</v>
      </c>
      <c r="D976" s="47" t="s">
        <v>777</v>
      </c>
      <c r="E976" s="57" t="s">
        <v>798</v>
      </c>
      <c r="F976" s="66" t="s">
        <v>71</v>
      </c>
      <c r="G976" s="66" t="s">
        <v>71</v>
      </c>
      <c r="I976" s="58" t="s">
        <v>3838</v>
      </c>
      <c r="J976" s="50" t="str">
        <f>IFERROR(VLOOKUP(F976,'Ciudad tablero'!A:B,2,0),0)</f>
        <v>BOGOTA BOGOTA D. C.</v>
      </c>
      <c r="K976" s="50">
        <f>IFERROR(VLOOKUP(J976,'Ciudad tablero'!B:C,2,0),0)</f>
        <v>11001000</v>
      </c>
      <c r="L976" s="50" t="str">
        <f>IFERROR(VLOOKUP(G976,'Ciudad tablero'!A:B,2,0),0)</f>
        <v>BOGOTA BOGOTA D. C.</v>
      </c>
      <c r="M976" s="50">
        <f>IFERROR(VLOOKUP(L976,'Ciudad tablero'!B:C,2,0),0)</f>
        <v>11001000</v>
      </c>
      <c r="N976" s="47" t="str">
        <f t="shared" ref="N976" si="126">+A976</f>
        <v>PARALELO 108</v>
      </c>
    </row>
    <row r="977" spans="1:14" ht="12.75" hidden="1" customHeight="1">
      <c r="A977" s="47" t="s">
        <v>3839</v>
      </c>
      <c r="C977" s="60" t="s">
        <v>3840</v>
      </c>
      <c r="D977" s="47" t="s">
        <v>1057</v>
      </c>
      <c r="E977" s="57" t="s">
        <v>107</v>
      </c>
      <c r="F977" s="66" t="s">
        <v>107</v>
      </c>
      <c r="G977" s="66" t="s">
        <v>107</v>
      </c>
      <c r="I977" s="58" t="s">
        <v>3841</v>
      </c>
      <c r="J977" s="50" t="str">
        <f>IFERROR(VLOOKUP(F977,'Ciudad tablero'!A:B,2,0),0)</f>
        <v>CARTAGENA BOLIVAR</v>
      </c>
      <c r="K977" s="50">
        <f>IFERROR(VLOOKUP(J977,'Ciudad tablero'!B:C,2,0),0)</f>
        <v>13001000</v>
      </c>
      <c r="L977" s="50" t="str">
        <f>IFERROR(VLOOKUP(G977,'Ciudad tablero'!A:B,2,0),0)</f>
        <v>CARTAGENA BOLIVAR</v>
      </c>
      <c r="M977" s="50">
        <f>IFERROR(VLOOKUP(L977,'Ciudad tablero'!B:C,2,0),0)</f>
        <v>13001000</v>
      </c>
      <c r="N977" s="47" t="str">
        <f t="shared" ref="N977" si="127">+A977</f>
        <v>PARQUE INDUSTRIAL TERNERA CARTAGENA</v>
      </c>
    </row>
    <row r="978" spans="1:14" ht="12.75" hidden="1" customHeight="1">
      <c r="A978" s="47" t="s">
        <v>3842</v>
      </c>
      <c r="C978" s="60" t="s">
        <v>3843</v>
      </c>
      <c r="D978" s="47" t="s">
        <v>1578</v>
      </c>
      <c r="E978" s="57" t="s">
        <v>680</v>
      </c>
      <c r="F978" s="67" t="s">
        <v>360</v>
      </c>
      <c r="G978" s="66" t="s">
        <v>95</v>
      </c>
      <c r="I978" s="58" t="s">
        <v>3844</v>
      </c>
      <c r="J978" s="50" t="str">
        <f>IFERROR(VLOOKUP(F978,'Ciudad tablero'!A:B,2,0),0)</f>
        <v>PALMIRA VALLE DEL CAUCA</v>
      </c>
      <c r="K978" s="50">
        <f>IFERROR(VLOOKUP(J978,'Ciudad tablero'!B:C,2,0),0)</f>
        <v>76520000</v>
      </c>
      <c r="L978" s="50" t="str">
        <f>IFERROR(VLOOKUP(G978,'Ciudad tablero'!A:B,2,0),0)</f>
        <v>CALI VALLE DEL CAUCA</v>
      </c>
      <c r="M978" s="50">
        <f>IFERROR(VLOOKUP(L978,'Ciudad tablero'!B:C,2,0),0)</f>
        <v>76001000</v>
      </c>
      <c r="N978" s="47" t="str">
        <f t="shared" ref="N978" si="128">+A978</f>
        <v>SPRINTEX LEV</v>
      </c>
    </row>
    <row r="979" spans="1:14" ht="12.75" hidden="1" customHeight="1">
      <c r="A979" s="47" t="s">
        <v>3845</v>
      </c>
      <c r="C979" s="60" t="s">
        <v>3846</v>
      </c>
      <c r="D979" s="47" t="s">
        <v>1578</v>
      </c>
      <c r="E979" s="57" t="s">
        <v>95</v>
      </c>
      <c r="F979" s="66" t="s">
        <v>581</v>
      </c>
      <c r="G979" s="66" t="s">
        <v>95</v>
      </c>
      <c r="I979" s="58" t="s">
        <v>3847</v>
      </c>
      <c r="J979" s="50" t="str">
        <f>IFERROR(VLOOKUP(F979,'Ciudad tablero'!A:B,2,0),0)</f>
        <v>YUMBO VALLE DEL CAUCA</v>
      </c>
      <c r="K979" s="50">
        <f>IFERROR(VLOOKUP(J979,'Ciudad tablero'!B:C,2,0),0)</f>
        <v>76892000</v>
      </c>
      <c r="L979" s="50" t="str">
        <f>IFERROR(VLOOKUP(G979,'Ciudad tablero'!A:B,2,0),0)</f>
        <v>CALI VALLE DEL CAUCA</v>
      </c>
      <c r="M979" s="50">
        <f>IFERROR(VLOOKUP(L979,'Ciudad tablero'!B:C,2,0),0)</f>
        <v>76001000</v>
      </c>
      <c r="N979" s="47" t="str">
        <f t="shared" ref="N979" si="129">+A979</f>
        <v>GECOLSA</v>
      </c>
    </row>
    <row r="980" spans="1:14" ht="12.75" customHeight="1">
      <c r="C980" s="47"/>
      <c r="D980" s="60"/>
    </row>
  </sheetData>
  <sheetProtection algorithmName="SHA-512" hashValue="nHsC7juOKNc5UYsDtkp+mc6R8AVr63okDwxGb7tvUhuQKuMFnLxwuGQ6ryHYY0RC8iVWU+lhMFPH7wkDOYkr8A==" saltValue="5jiZB45Fq4BW0Nz3/3ltCA==" spinCount="100000" sheet="1" objects="1" scenarios="1"/>
  <autoFilter ref="A1:N979" xr:uid="{00000000-0001-0000-0600-000000000000}">
    <filterColumn colId="0">
      <filters>
        <filter val="CEDI CHIGORODO"/>
      </filters>
    </filterColumn>
  </autoFilter>
  <sortState xmlns:xlrd2="http://schemas.microsoft.com/office/spreadsheetml/2017/richdata2" ref="A2:E88">
    <sortCondition ref="A2:A88"/>
  </sortState>
  <conditionalFormatting sqref="C286:C567 C1:C284 C981:C1048576 C569:C979">
    <cfRule type="duplicateValues" dxfId="147" priority="139"/>
  </conditionalFormatting>
  <conditionalFormatting sqref="C74">
    <cfRule type="duplicateValues" dxfId="146" priority="137"/>
  </conditionalFormatting>
  <conditionalFormatting sqref="C74">
    <cfRule type="duplicateValues" dxfId="145" priority="136"/>
  </conditionalFormatting>
  <conditionalFormatting sqref="C69">
    <cfRule type="duplicateValues" dxfId="144" priority="133"/>
  </conditionalFormatting>
  <conditionalFormatting sqref="B377">
    <cfRule type="duplicateValues" dxfId="143" priority="131"/>
  </conditionalFormatting>
  <conditionalFormatting sqref="B392">
    <cfRule type="duplicateValues" dxfId="142" priority="130"/>
  </conditionalFormatting>
  <conditionalFormatting sqref="B393">
    <cfRule type="duplicateValues" dxfId="141" priority="129"/>
  </conditionalFormatting>
  <conditionalFormatting sqref="B394">
    <cfRule type="duplicateValues" dxfId="140" priority="128"/>
  </conditionalFormatting>
  <conditionalFormatting sqref="B395">
    <cfRule type="duplicateValues" dxfId="139" priority="126"/>
  </conditionalFormatting>
  <conditionalFormatting sqref="B396:B400">
    <cfRule type="duplicateValues" dxfId="138" priority="125"/>
  </conditionalFormatting>
  <conditionalFormatting sqref="B146">
    <cfRule type="duplicateValues" dxfId="137" priority="119"/>
  </conditionalFormatting>
  <conditionalFormatting sqref="B253">
    <cfRule type="duplicateValues" dxfId="136" priority="117"/>
  </conditionalFormatting>
  <conditionalFormatting sqref="B243">
    <cfRule type="duplicateValues" dxfId="135" priority="114"/>
  </conditionalFormatting>
  <conditionalFormatting sqref="B71">
    <cfRule type="duplicateValues" dxfId="134" priority="112"/>
  </conditionalFormatting>
  <conditionalFormatting sqref="B114">
    <cfRule type="duplicateValues" dxfId="133" priority="111"/>
  </conditionalFormatting>
  <conditionalFormatting sqref="B115">
    <cfRule type="duplicateValues" dxfId="132" priority="110"/>
  </conditionalFormatting>
  <conditionalFormatting sqref="B116">
    <cfRule type="duplicateValues" dxfId="131" priority="109"/>
  </conditionalFormatting>
  <conditionalFormatting sqref="B118">
    <cfRule type="duplicateValues" dxfId="130" priority="107"/>
  </conditionalFormatting>
  <conditionalFormatting sqref="B119">
    <cfRule type="duplicateValues" dxfId="129" priority="106"/>
  </conditionalFormatting>
  <conditionalFormatting sqref="B120">
    <cfRule type="duplicateValues" dxfId="128" priority="105"/>
  </conditionalFormatting>
  <conditionalFormatting sqref="B121">
    <cfRule type="duplicateValues" dxfId="127" priority="104"/>
  </conditionalFormatting>
  <conditionalFormatting sqref="B77">
    <cfRule type="duplicateValues" dxfId="126" priority="103"/>
  </conditionalFormatting>
  <conditionalFormatting sqref="B76">
    <cfRule type="duplicateValues" dxfId="125" priority="102"/>
  </conditionalFormatting>
  <conditionalFormatting sqref="B72">
    <cfRule type="duplicateValues" dxfId="124" priority="100"/>
  </conditionalFormatting>
  <conditionalFormatting sqref="B401">
    <cfRule type="duplicateValues" dxfId="123" priority="98"/>
  </conditionalFormatting>
  <conditionalFormatting sqref="B368">
    <cfRule type="duplicateValues" dxfId="122" priority="96"/>
  </conditionalFormatting>
  <conditionalFormatting sqref="B109">
    <cfRule type="duplicateValues" dxfId="121" priority="95"/>
  </conditionalFormatting>
  <conditionalFormatting sqref="B292">
    <cfRule type="duplicateValues" dxfId="120" priority="94"/>
  </conditionalFormatting>
  <conditionalFormatting sqref="B336">
    <cfRule type="duplicateValues" dxfId="119" priority="93"/>
  </conditionalFormatting>
  <conditionalFormatting sqref="B162">
    <cfRule type="duplicateValues" dxfId="118" priority="92"/>
  </conditionalFormatting>
  <conditionalFormatting sqref="B85">
    <cfRule type="duplicateValues" dxfId="117" priority="89"/>
  </conditionalFormatting>
  <conditionalFormatting sqref="B113">
    <cfRule type="duplicateValues" dxfId="116" priority="88"/>
  </conditionalFormatting>
  <conditionalFormatting sqref="B117">
    <cfRule type="duplicateValues" dxfId="115" priority="87"/>
  </conditionalFormatting>
  <conditionalFormatting sqref="B140">
    <cfRule type="duplicateValues" dxfId="114" priority="86"/>
  </conditionalFormatting>
  <conditionalFormatting sqref="B314">
    <cfRule type="duplicateValues" dxfId="113" priority="85"/>
  </conditionalFormatting>
  <conditionalFormatting sqref="B347">
    <cfRule type="duplicateValues" dxfId="112" priority="84"/>
  </conditionalFormatting>
  <conditionalFormatting sqref="C285:D285 A1:A567 A569:A1048576">
    <cfRule type="duplicateValues" dxfId="111" priority="1697"/>
  </conditionalFormatting>
  <conditionalFormatting sqref="B596">
    <cfRule type="duplicateValues" dxfId="110" priority="78"/>
  </conditionalFormatting>
  <conditionalFormatting sqref="N1:N672">
    <cfRule type="duplicateValues" dxfId="109" priority="71"/>
  </conditionalFormatting>
  <conditionalFormatting sqref="B339">
    <cfRule type="duplicateValues" dxfId="108" priority="70"/>
  </conditionalFormatting>
  <conditionalFormatting sqref="B627">
    <cfRule type="duplicateValues" dxfId="107" priority="68"/>
  </conditionalFormatting>
  <conditionalFormatting sqref="B70">
    <cfRule type="duplicateValues" dxfId="106" priority="65"/>
  </conditionalFormatting>
  <conditionalFormatting sqref="B630">
    <cfRule type="duplicateValues" dxfId="105" priority="64"/>
  </conditionalFormatting>
  <conditionalFormatting sqref="B216">
    <cfRule type="duplicateValues" dxfId="104" priority="61"/>
  </conditionalFormatting>
  <conditionalFormatting sqref="N673:N735">
    <cfRule type="duplicateValues" dxfId="103" priority="60"/>
  </conditionalFormatting>
  <conditionalFormatting sqref="N736">
    <cfRule type="duplicateValues" dxfId="102" priority="56"/>
  </conditionalFormatting>
  <conditionalFormatting sqref="N737:N762">
    <cfRule type="duplicateValues" dxfId="101" priority="55"/>
  </conditionalFormatting>
  <conditionalFormatting sqref="C763:C771">
    <cfRule type="duplicateValues" dxfId="100" priority="54"/>
  </conditionalFormatting>
  <conditionalFormatting sqref="C763:C771">
    <cfRule type="duplicateValues" dxfId="99" priority="53"/>
  </conditionalFormatting>
  <conditionalFormatting sqref="B763">
    <cfRule type="duplicateValues" dxfId="98" priority="52"/>
  </conditionalFormatting>
  <conditionalFormatting sqref="N763:N771">
    <cfRule type="duplicateValues" dxfId="97" priority="51"/>
  </conditionalFormatting>
  <conditionalFormatting sqref="B74">
    <cfRule type="duplicateValues" dxfId="96" priority="50"/>
  </conditionalFormatting>
  <conditionalFormatting sqref="N772:N805">
    <cfRule type="duplicateValues" dxfId="95" priority="8121"/>
  </conditionalFormatting>
  <conditionalFormatting sqref="N806:N859">
    <cfRule type="duplicateValues" dxfId="94" priority="8865"/>
  </conditionalFormatting>
  <conditionalFormatting sqref="B856:B857">
    <cfRule type="duplicateValues" dxfId="93" priority="46"/>
  </conditionalFormatting>
  <conditionalFormatting sqref="N860">
    <cfRule type="duplicateValues" dxfId="92" priority="45"/>
  </conditionalFormatting>
  <conditionalFormatting sqref="N861">
    <cfRule type="duplicateValues" dxfId="91" priority="44"/>
  </conditionalFormatting>
  <conditionalFormatting sqref="N862:N864">
    <cfRule type="duplicateValues" dxfId="90" priority="43"/>
  </conditionalFormatting>
  <conditionalFormatting sqref="N866">
    <cfRule type="duplicateValues" dxfId="89" priority="42"/>
  </conditionalFormatting>
  <conditionalFormatting sqref="N865">
    <cfRule type="duplicateValues" dxfId="88" priority="41"/>
  </conditionalFormatting>
  <conditionalFormatting sqref="N867">
    <cfRule type="duplicateValues" dxfId="87" priority="40"/>
  </conditionalFormatting>
  <conditionalFormatting sqref="N868:N888">
    <cfRule type="duplicateValues" dxfId="86" priority="39"/>
  </conditionalFormatting>
  <conditionalFormatting sqref="N889">
    <cfRule type="duplicateValues" dxfId="85" priority="38"/>
  </conditionalFormatting>
  <conditionalFormatting sqref="N891">
    <cfRule type="duplicateValues" dxfId="84" priority="37"/>
  </conditionalFormatting>
  <conditionalFormatting sqref="N890">
    <cfRule type="duplicateValues" dxfId="83" priority="36"/>
  </conditionalFormatting>
  <conditionalFormatting sqref="N893">
    <cfRule type="duplicateValues" dxfId="82" priority="35"/>
  </conditionalFormatting>
  <conditionalFormatting sqref="N892">
    <cfRule type="duplicateValues" dxfId="81" priority="34"/>
  </conditionalFormatting>
  <conditionalFormatting sqref="N894:N902">
    <cfRule type="duplicateValues" dxfId="80" priority="33"/>
  </conditionalFormatting>
  <conditionalFormatting sqref="N903:N927">
    <cfRule type="duplicateValues" dxfId="79" priority="32"/>
  </conditionalFormatting>
  <conditionalFormatting sqref="N928:N939">
    <cfRule type="duplicateValues" dxfId="78" priority="31"/>
  </conditionalFormatting>
  <conditionalFormatting sqref="I1:I937 I939:I1048576">
    <cfRule type="duplicateValues" dxfId="77" priority="30"/>
  </conditionalFormatting>
  <conditionalFormatting sqref="A1:A1048576">
    <cfRule type="duplicateValues" dxfId="76" priority="29"/>
  </conditionalFormatting>
  <conditionalFormatting sqref="B602">
    <cfRule type="duplicateValues" dxfId="75" priority="28"/>
  </conditionalFormatting>
  <conditionalFormatting sqref="B602">
    <cfRule type="duplicateValues" dxfId="74" priority="27"/>
  </conditionalFormatting>
  <conditionalFormatting sqref="N940:N942">
    <cfRule type="duplicateValues" dxfId="73" priority="26"/>
  </conditionalFormatting>
  <conditionalFormatting sqref="N943:N947 N954">
    <cfRule type="duplicateValues" dxfId="72" priority="25"/>
  </conditionalFormatting>
  <conditionalFormatting sqref="N948">
    <cfRule type="duplicateValues" dxfId="71" priority="24"/>
  </conditionalFormatting>
  <conditionalFormatting sqref="N949:N951">
    <cfRule type="duplicateValues" dxfId="70" priority="23"/>
  </conditionalFormatting>
  <conditionalFormatting sqref="N952:N953">
    <cfRule type="duplicateValues" dxfId="69" priority="22"/>
  </conditionalFormatting>
  <conditionalFormatting sqref="N955">
    <cfRule type="duplicateValues" dxfId="68" priority="21"/>
  </conditionalFormatting>
  <conditionalFormatting sqref="N956 N962:N963">
    <cfRule type="duplicateValues" dxfId="67" priority="20"/>
  </conditionalFormatting>
  <conditionalFormatting sqref="N957:N958">
    <cfRule type="duplicateValues" dxfId="66" priority="19"/>
  </conditionalFormatting>
  <conditionalFormatting sqref="N959">
    <cfRule type="duplicateValues" dxfId="65" priority="18"/>
  </conditionalFormatting>
  <conditionalFormatting sqref="N960:N961">
    <cfRule type="duplicateValues" dxfId="64" priority="17"/>
  </conditionalFormatting>
  <conditionalFormatting sqref="B616">
    <cfRule type="duplicateValues" dxfId="63" priority="16"/>
  </conditionalFormatting>
  <conditionalFormatting sqref="B616">
    <cfRule type="duplicateValues" dxfId="62" priority="15"/>
  </conditionalFormatting>
  <conditionalFormatting sqref="N964">
    <cfRule type="duplicateValues" dxfId="61" priority="13"/>
  </conditionalFormatting>
  <conditionalFormatting sqref="N965:N966">
    <cfRule type="duplicateValues" dxfId="60" priority="12"/>
  </conditionalFormatting>
  <conditionalFormatting sqref="B967">
    <cfRule type="duplicateValues" dxfId="59" priority="10"/>
  </conditionalFormatting>
  <conditionalFormatting sqref="B967">
    <cfRule type="duplicateValues" dxfId="58" priority="9"/>
  </conditionalFormatting>
  <conditionalFormatting sqref="N967:N979">
    <cfRule type="duplicateValues" dxfId="57" priority="8"/>
  </conditionalFormatting>
  <conditionalFormatting sqref="B969">
    <cfRule type="duplicateValues" dxfId="56" priority="7"/>
  </conditionalFormatting>
  <conditionalFormatting sqref="B969">
    <cfRule type="duplicateValues" dxfId="55" priority="6"/>
  </conditionalFormatting>
  <conditionalFormatting sqref="D980">
    <cfRule type="duplicateValues" dxfId="54" priority="2"/>
  </conditionalFormatting>
  <conditionalFormatting sqref="B980">
    <cfRule type="duplicateValues" dxfId="53" priority="3"/>
  </conditionalFormatting>
  <conditionalFormatting sqref="B980">
    <cfRule type="duplicateValues" dxfId="5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Ciudades_RNDC!$A$2:$A$775</xm:f>
          </x14:formula1>
          <xm:sqref>E237 E233 E175 E92 E79 E255:F255 F265:G265 F270:G270 F277:G278 G267 F274:G274 E239:E240 E242:E243 F338:G340 F355:G356 F286:G286 F358:G359 F375:G376 F302:G303 F320:G322 F371:G371 G351 G313 G389 F388:G388 F379:G380 F374 F315:G316 F366:G369 F298:G298 G965:G967 F362:G363 F390 G163:G246 F405:G405 F581:G581 G346 G341:G342 G517 G382:G384 F391:G395 F560:G560 F92:F107 F206:F211 F213:F247 G63:G93 G578 G125:G140 F171:F204 F287 F348:G348 F308:G312 F290:G296 F413:G416 F407:G408 F450:G450 F525:G525 F537:G537 F545:G545 F527:G530 F426:G426 F441:G441 F509:G509 F439:F440 F442 F491 F503 F510:F511 F515 F531:F532 F557 F533:G534 F504:G505 F485:G487 F554:G555 G733 F428:G430 F480:G480 F411:G411 G531 F565 F453:G456 G406 F418:G418 F482:G483 F518:G520 F540:G540 F469:G472 F433:G438 F500:G500 F445:G447 F787:G787 F422:G422 F475:G478 G473:G474 F542:G543 F458:G459 F498:G498 F492:G494 G479 F562:G563 F32:F36 G60:G61 G248:G258 F602 F131:F158 F160:F169 F259:G263 F569:G572 F573 F496:G496 F576:F578 F38:F47 F462:G466 G565:G566 F12:F30 F281:F283 G588 F589:G590 G591 F592:G592 F586:G587 G593 F594:G594 G403 G443 G460:G461 G467 G497 G499 G660 F88:F90 G142:G161 G285 F547:G552 F489:G490 F596:G600 G601:G602 G401 F2:F4 F6:F10 F49:F86 F249 G335:G336 F335 G942:G946 G280:G282 F603:G611 G612:G613 G615:G617 F624:G627 F629:G629 F630 F631:G632 F634:G634 F636:G636 F639:G639 G637:G638 G642 F643:G647 F649:G649 G650 G653:G656 F654:F656 F657:G657 F661:G661 G2:G58 G95:G123 F109:F123 F125:F129 F124:G124 F663 F664:G664 G665 F666:G669 G670 F671:G671 F673:G674 F676:G679 F681 G680:G681 F683:G684 E658:F659 G685 F686:G687 G688 F689 F690:G693 G694:G696 F697:G697 F694 G700:G713 F700:F712 F717:G717 F719:G721 G722:G723 F723 F724:G727 F729:G729 F731:G731 F730 F728 F251:F254 F256:F257 F734:G734 G735 F736:G740 G741 F743:G743 G745 F746:G753 F755:G759 F761:G761 F763:G763 G766:G767 F765:G765 F772:G778 F780:G781 F783:G784 G782 F785 G786 F324:G331 F790:G794 G796 F797:G799 G800:G801 F802:G809 E810:G810 F811:G814 F827:G827 F816:G816 F820 G826 G821 G815 F829:G829 G830:G831 F832:G835 F837:G843 F845:G851 F853:G862 G863 F864:G864 G865 F867:G868 G870 F872:G876 F878:G878 F880:G883 F886:G886 F889:G889 F892:F893 F896:G896 F898 F900:G918 F925:G925 F927:G927 F929:G931 F933:F936 G932:G937 G939 F940:F941 F343:G345 F945:F946 F948:G951 F955:G955 F957:F958 F962:G963 G305:G306 F304:F306 F423:F425 F452 F795 F969:G969 F973:G973 G974 F975:G976 G978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8"/>
  <sheetViews>
    <sheetView workbookViewId="0">
      <pane ySplit="1" topLeftCell="A2" activePane="bottomLeft" state="frozen"/>
      <selection pane="bottomLeft" activeCell="B11" sqref="B11:B12"/>
    </sheetView>
  </sheetViews>
  <sheetFormatPr defaultColWidth="11.42578125" defaultRowHeight="14.45"/>
  <cols>
    <col min="1" max="1" width="42.140625" bestFit="1" customWidth="1"/>
    <col min="2" max="2" width="13.5703125" bestFit="1" customWidth="1"/>
    <col min="3" max="3" width="13.5703125" customWidth="1"/>
    <col min="4" max="4" width="41.140625" bestFit="1" customWidth="1"/>
    <col min="5" max="5" width="14.42578125" bestFit="1" customWidth="1"/>
    <col min="6" max="6" width="14.42578125" customWidth="1"/>
    <col min="9" max="9" width="25.28515625" bestFit="1" customWidth="1"/>
  </cols>
  <sheetData>
    <row r="1" spans="1:9">
      <c r="A1" s="1" t="s">
        <v>600</v>
      </c>
      <c r="B1" s="1" t="s">
        <v>601</v>
      </c>
      <c r="C1" s="4" t="s">
        <v>603</v>
      </c>
      <c r="D1" s="1" t="s">
        <v>604</v>
      </c>
      <c r="E1" s="1" t="s">
        <v>605</v>
      </c>
      <c r="F1" s="4" t="s">
        <v>607</v>
      </c>
      <c r="G1" s="1" t="s">
        <v>3848</v>
      </c>
      <c r="H1" s="1" t="s">
        <v>3849</v>
      </c>
      <c r="I1" s="1" t="s">
        <v>3850</v>
      </c>
    </row>
    <row r="2" spans="1:9">
      <c r="A2" t="s">
        <v>826</v>
      </c>
      <c r="B2" t="e">
        <f>VLOOKUP(A2,hoja!$A$1:$E$887,5,FALSE)</f>
        <v>#N/A</v>
      </c>
      <c r="C2" t="e">
        <f>VLOOKUP(A2,hoja!A:D,3,FALSE)</f>
        <v>#N/A</v>
      </c>
      <c r="D2" t="s">
        <v>3851</v>
      </c>
      <c r="E2" t="e">
        <f>VLOOKUP(D2,hoja!$A$1:$E$161,5,FALSE)</f>
        <v>#N/A</v>
      </c>
      <c r="F2" t="str">
        <f>VLOOKUP(D2,hoja!A:C,3,FALSE)</f>
        <v>50189</v>
      </c>
      <c r="G2">
        <v>1.370277777838055</v>
      </c>
      <c r="H2" s="2">
        <v>3</v>
      </c>
      <c r="I2" s="2">
        <v>76140</v>
      </c>
    </row>
    <row r="3" spans="1:9">
      <c r="A3" t="s">
        <v>826</v>
      </c>
      <c r="B3" t="e">
        <f>VLOOKUP(A3,hoja!$A$1:$E$161,5,FALSE)</f>
        <v>#N/A</v>
      </c>
      <c r="C3" t="e">
        <f>VLOOKUP(A3,hoja!A:D,3,FALSE)</f>
        <v>#N/A</v>
      </c>
      <c r="D3" t="s">
        <v>630</v>
      </c>
      <c r="E3" t="str">
        <f>VLOOKUP(D3,hoja!$A$1:$E$161,5,FALSE)</f>
        <v>SESQUILÉ</v>
      </c>
      <c r="F3" t="str">
        <f>VLOOKUP(D3,hoja!A:C,3,FALSE)</f>
        <v>1501</v>
      </c>
      <c r="G3">
        <v>1.0288888889481314</v>
      </c>
      <c r="H3" s="2">
        <v>8</v>
      </c>
      <c r="I3" s="2">
        <v>82938.5</v>
      </c>
    </row>
    <row r="4" spans="1:9">
      <c r="A4" t="s">
        <v>826</v>
      </c>
      <c r="B4" t="e">
        <f>VLOOKUP(A4,hoja!$A$1:$E$161,5,FALSE)</f>
        <v>#N/A</v>
      </c>
      <c r="C4" t="e">
        <f>VLOOKUP(A4,hoja!A:D,3,FALSE)</f>
        <v>#N/A</v>
      </c>
      <c r="D4" t="s">
        <v>631</v>
      </c>
      <c r="E4" t="e">
        <f>VLOOKUP(D4,hoja!$A$1:$E$161,5,FALSE)</f>
        <v>#N/A</v>
      </c>
      <c r="F4" t="str">
        <f>VLOOKUP(D4,hoja!A:C,3,FALSE)</f>
        <v>3038</v>
      </c>
      <c r="G4">
        <v>37.551388888852671</v>
      </c>
      <c r="H4" s="2">
        <v>19</v>
      </c>
      <c r="I4" s="2">
        <v>525786</v>
      </c>
    </row>
    <row r="5" spans="1:9">
      <c r="A5" t="s">
        <v>826</v>
      </c>
      <c r="B5" t="e">
        <f>VLOOKUP(A5,hoja!$A$1:$E$161,5,FALSE)</f>
        <v>#N/A</v>
      </c>
      <c r="C5" t="e">
        <f>VLOOKUP(A5,hoja!A:D,3,FALSE)</f>
        <v>#N/A</v>
      </c>
      <c r="D5" t="s">
        <v>633</v>
      </c>
      <c r="E5" t="str">
        <f>VLOOKUP(D5,hoja!$A$1:$E$161,5,FALSE)</f>
        <v>BOGOTÁ</v>
      </c>
      <c r="F5" t="str">
        <f>VLOOKUP(D5,hoja!A:C,3,FALSE)</f>
        <v>0002</v>
      </c>
      <c r="G5">
        <v>2.4833333333954215</v>
      </c>
      <c r="H5" s="2">
        <v>1</v>
      </c>
      <c r="I5" s="2">
        <v>111299</v>
      </c>
    </row>
    <row r="6" spans="1:9">
      <c r="A6" t="s">
        <v>826</v>
      </c>
      <c r="B6" t="e">
        <f>VLOOKUP(A6,hoja!$A$1:$E$161,5,FALSE)</f>
        <v>#N/A</v>
      </c>
      <c r="C6" t="e">
        <f>VLOOKUP(A6,hoja!A:D,3,FALSE)</f>
        <v>#N/A</v>
      </c>
      <c r="D6" t="s">
        <v>634</v>
      </c>
      <c r="E6" t="str">
        <f>VLOOKUP(D6,hoja!$A$1:$E$161,5,FALSE)</f>
        <v>BOGOTÁ</v>
      </c>
      <c r="F6" t="str">
        <f>VLOOKUP(D6,hoja!A:C,3,FALSE)</f>
        <v>0011</v>
      </c>
      <c r="G6">
        <v>12.566666666680248</v>
      </c>
      <c r="H6" s="2">
        <v>24</v>
      </c>
      <c r="I6" s="2">
        <v>126898.5</v>
      </c>
    </row>
    <row r="7" spans="1:9">
      <c r="A7" t="s">
        <v>826</v>
      </c>
      <c r="B7" t="e">
        <f>VLOOKUP(A7,hoja!$A$1:$E$161,5,FALSE)</f>
        <v>#N/A</v>
      </c>
      <c r="C7" t="e">
        <f>VLOOKUP(A7,hoja!A:D,3,FALSE)</f>
        <v>#N/A</v>
      </c>
      <c r="D7" t="s">
        <v>636</v>
      </c>
      <c r="E7" t="str">
        <f>VLOOKUP(D7,hoja!$A$1:$E$161,5,FALSE)</f>
        <v>DUITAMA</v>
      </c>
      <c r="F7" t="str">
        <f>VLOOKUP(D7,hoja!A:C,3,FALSE)</f>
        <v>0441</v>
      </c>
      <c r="G7">
        <v>11.15333333335002</v>
      </c>
      <c r="H7" s="2">
        <v>12</v>
      </c>
      <c r="I7" s="2">
        <v>237665.5</v>
      </c>
    </row>
    <row r="8" spans="1:9">
      <c r="A8" t="s">
        <v>826</v>
      </c>
      <c r="B8" t="e">
        <f>VLOOKUP(A8,hoja!$A$1:$E$161,5,FALSE)</f>
        <v>#N/A</v>
      </c>
      <c r="C8" t="e">
        <f>VLOOKUP(A8,hoja!A:D,3,FALSE)</f>
        <v>#N/A</v>
      </c>
      <c r="D8" t="s">
        <v>637</v>
      </c>
      <c r="E8" t="str">
        <f>VLOOKUP(D8,hoja!$A$1:$E$161,5,FALSE)</f>
        <v>PIEDECUESTA</v>
      </c>
      <c r="F8" t="str">
        <f>VLOOKUP(D8,hoja!A:C,3,FALSE)</f>
        <v>0422</v>
      </c>
      <c r="G8">
        <v>30.816666666709352</v>
      </c>
      <c r="H8" s="2">
        <v>22</v>
      </c>
      <c r="I8" s="2">
        <v>430588</v>
      </c>
    </row>
    <row r="9" spans="1:9">
      <c r="A9" t="s">
        <v>826</v>
      </c>
      <c r="B9" t="e">
        <f>VLOOKUP(A9,hoja!$A$1:$E$161,5,FALSE)</f>
        <v>#N/A</v>
      </c>
      <c r="C9" t="e">
        <f>VLOOKUP(A9,hoja!A:D,3,FALSE)</f>
        <v>#N/A</v>
      </c>
      <c r="D9" t="s">
        <v>1270</v>
      </c>
      <c r="E9" t="e">
        <f>VLOOKUP(D9,hoja!$A$1:$E$161,5,FALSE)</f>
        <v>#N/A</v>
      </c>
      <c r="F9" t="str">
        <f>VLOOKUP(D9,hoja!A:C,3,FALSE)</f>
        <v>50250</v>
      </c>
      <c r="G9">
        <v>13.154722222185228</v>
      </c>
      <c r="H9" s="2">
        <v>1</v>
      </c>
      <c r="I9" s="2">
        <v>147026</v>
      </c>
    </row>
    <row r="10" spans="1:9">
      <c r="A10" t="s">
        <v>826</v>
      </c>
      <c r="B10" t="e">
        <f>VLOOKUP(A10,hoja!$A$1:$E$161,5,FALSE)</f>
        <v>#N/A</v>
      </c>
      <c r="C10" t="e">
        <f>VLOOKUP(A10,hoja!A:D,3,FALSE)</f>
        <v>#N/A</v>
      </c>
      <c r="D10" t="s">
        <v>1278</v>
      </c>
      <c r="E10" t="e">
        <f>VLOOKUP(D10,hoja!$A$1:$E$161,5,FALSE)</f>
        <v>#N/A</v>
      </c>
      <c r="F10" t="e">
        <f>VLOOKUP(D10,hoja!A:C,3,FALSE)</f>
        <v>#N/A</v>
      </c>
      <c r="G10">
        <v>1.5419444444705732</v>
      </c>
      <c r="H10" s="2">
        <v>7</v>
      </c>
      <c r="I10" s="2">
        <v>127136</v>
      </c>
    </row>
    <row r="11" spans="1:9">
      <c r="A11" t="s">
        <v>826</v>
      </c>
      <c r="B11" t="e">
        <f>VLOOKUP(A11,hoja!$A$1:$E$161,5,FALSE)</f>
        <v>#N/A</v>
      </c>
      <c r="C11" t="e">
        <f>VLOOKUP(A11,hoja!A:D,3,FALSE)</f>
        <v>#N/A</v>
      </c>
      <c r="D11" t="s">
        <v>942</v>
      </c>
      <c r="E11" t="str">
        <f>VLOOKUP(D11,hoja!$A$1:$E$161,5,FALSE)</f>
        <v>BOGOTÁ</v>
      </c>
      <c r="F11" t="str">
        <f>VLOOKUP(D11,hoja!A:C,3,FALSE)</f>
        <v>60002</v>
      </c>
      <c r="G11">
        <v>2.716666666790843</v>
      </c>
      <c r="H11" s="2">
        <v>3</v>
      </c>
      <c r="I11" s="2">
        <v>118779</v>
      </c>
    </row>
    <row r="12" spans="1:9">
      <c r="A12" t="s">
        <v>826</v>
      </c>
      <c r="B12" t="e">
        <f>VLOOKUP(A12,hoja!$A$1:$E$161,5,FALSE)</f>
        <v>#N/A</v>
      </c>
      <c r="C12" t="e">
        <f>VLOOKUP(A12,hoja!A:D,3,FALSE)</f>
        <v>#N/A</v>
      </c>
      <c r="D12" t="s">
        <v>641</v>
      </c>
      <c r="E12" t="str">
        <f>VLOOKUP(D12,hoja!$A$1:$E$161,5,FALSE)</f>
        <v>MEDELLÍN</v>
      </c>
      <c r="F12" t="str">
        <f>VLOOKUP(D12,hoja!A:C,3,FALSE)</f>
        <v>0079</v>
      </c>
      <c r="G12">
        <v>28.149999999994179</v>
      </c>
      <c r="H12" s="2">
        <v>2</v>
      </c>
      <c r="I12" s="2">
        <v>569357.5</v>
      </c>
    </row>
    <row r="13" spans="1:9">
      <c r="A13" t="s">
        <v>826</v>
      </c>
      <c r="B13" t="e">
        <f>VLOOKUP(A13,hoja!$A$1:$E$161,5,FALSE)</f>
        <v>#N/A</v>
      </c>
      <c r="C13" t="e">
        <f>VLOOKUP(A13,hoja!A:D,3,FALSE)</f>
        <v>#N/A</v>
      </c>
      <c r="D13" t="s">
        <v>642</v>
      </c>
      <c r="E13" t="str">
        <f>VLOOKUP(D13,hoja!$A$1:$E$161,5,FALSE)</f>
        <v>BARRANQUILLA</v>
      </c>
      <c r="F13" t="str">
        <f>VLOOKUP(D13,hoja!A:C,3,FALSE)</f>
        <v>0111</v>
      </c>
      <c r="G13">
        <v>62.525000000023283</v>
      </c>
      <c r="H13" s="2">
        <v>46</v>
      </c>
      <c r="I13" s="2">
        <v>1100106</v>
      </c>
    </row>
    <row r="14" spans="1:9">
      <c r="A14" t="s">
        <v>826</v>
      </c>
      <c r="B14" t="e">
        <f>VLOOKUP(A14,hoja!$A$1:$E$161,5,FALSE)</f>
        <v>#N/A</v>
      </c>
      <c r="C14" t="e">
        <f>VLOOKUP(A14,hoja!A:D,3,FALSE)</f>
        <v>#N/A</v>
      </c>
      <c r="D14" t="s">
        <v>943</v>
      </c>
      <c r="E14" t="str">
        <f>VLOOKUP(D14,hoja!$A$1:$E$161,5,FALSE)</f>
        <v>BOGOTÁ</v>
      </c>
      <c r="F14" t="str">
        <f>VLOOKUP(D14,hoja!A:C,3,FALSE)</f>
        <v>60003</v>
      </c>
      <c r="G14">
        <v>1.5166666667209938</v>
      </c>
      <c r="H14" s="2">
        <v>1</v>
      </c>
      <c r="I14" s="2">
        <v>363085</v>
      </c>
    </row>
    <row r="15" spans="1:9">
      <c r="A15" t="s">
        <v>826</v>
      </c>
      <c r="B15" t="e">
        <f>VLOOKUP(A15,hoja!$A$1:$E$161,5,FALSE)</f>
        <v>#N/A</v>
      </c>
      <c r="C15" t="e">
        <f>VLOOKUP(A15,hoja!A:D,3,FALSE)</f>
        <v>#N/A</v>
      </c>
      <c r="D15" t="s">
        <v>1345</v>
      </c>
      <c r="E15" t="e">
        <f>VLOOKUP(D15,hoja!$A$1:$E$161,5,FALSE)</f>
        <v>#N/A</v>
      </c>
      <c r="F15" t="str">
        <f>VLOOKUP(D15,hoja!A:C,3,FALSE)</f>
        <v>50729</v>
      </c>
      <c r="G15">
        <v>57.583333333488554</v>
      </c>
      <c r="H15" s="2">
        <v>1</v>
      </c>
      <c r="I15" s="2">
        <v>1123280</v>
      </c>
    </row>
    <row r="16" spans="1:9">
      <c r="A16" t="s">
        <v>619</v>
      </c>
      <c r="B16" t="e">
        <f>VLOOKUP(A16,hoja!$A$1:$E$161,5,FALSE)</f>
        <v>#N/A</v>
      </c>
      <c r="C16" t="str">
        <f>VLOOKUP(A16,hoja!A:D,3,FALSE)</f>
        <v>60100</v>
      </c>
      <c r="D16" t="s">
        <v>826</v>
      </c>
      <c r="E16" t="e">
        <f>VLOOKUP(D16,hoja!$A$1:$E$161,5,FALSE)</f>
        <v>#N/A</v>
      </c>
      <c r="F16" t="e">
        <f>VLOOKUP(D16,hoja!A:C,3,FALSE)</f>
        <v>#N/A</v>
      </c>
      <c r="G16">
        <v>30.194166666653473</v>
      </c>
      <c r="H16" s="2">
        <v>3</v>
      </c>
      <c r="I16" s="2">
        <v>450891</v>
      </c>
    </row>
    <row r="17" spans="1:9">
      <c r="A17" t="s">
        <v>619</v>
      </c>
      <c r="B17" t="e">
        <f>VLOOKUP(A17,hoja!$A$1:$E$161,5,FALSE)</f>
        <v>#N/A</v>
      </c>
      <c r="C17" t="str">
        <f>VLOOKUP(A17,hoja!A:D,3,FALSE)</f>
        <v>60100</v>
      </c>
      <c r="D17" t="s">
        <v>1270</v>
      </c>
      <c r="E17" t="e">
        <f>VLOOKUP(D17,hoja!$A$1:$E$161,5,FALSE)</f>
        <v>#N/A</v>
      </c>
      <c r="F17" t="str">
        <f>VLOOKUP(D17,hoja!A:C,3,FALSE)</f>
        <v>50250</v>
      </c>
      <c r="G17">
        <v>41.145833333255723</v>
      </c>
      <c r="H17" s="2">
        <v>1</v>
      </c>
      <c r="I17" s="2">
        <v>445194</v>
      </c>
    </row>
    <row r="18" spans="1:9">
      <c r="A18" t="s">
        <v>619</v>
      </c>
      <c r="B18" t="e">
        <f>VLOOKUP(A18,hoja!$A$1:$E$161,5,FALSE)</f>
        <v>#N/A</v>
      </c>
      <c r="C18" t="str">
        <f>VLOOKUP(A18,hoja!A:D,3,FALSE)</f>
        <v>60100</v>
      </c>
      <c r="D18" t="s">
        <v>942</v>
      </c>
      <c r="E18" t="str">
        <f>VLOOKUP(D18,hoja!$A$1:$E$161,5,FALSE)</f>
        <v>BOGOTÁ</v>
      </c>
      <c r="F18" t="str">
        <f>VLOOKUP(D18,hoja!A:C,3,FALSE)</f>
        <v>60002</v>
      </c>
      <c r="G18">
        <v>33.915833333332557</v>
      </c>
      <c r="H18" s="2">
        <v>2</v>
      </c>
      <c r="I18" s="2">
        <v>416527.5</v>
      </c>
    </row>
    <row r="19" spans="1:9">
      <c r="A19" t="s">
        <v>619</v>
      </c>
      <c r="B19" t="e">
        <f>VLOOKUP(A19,hoja!$A$1:$E$161,5,FALSE)</f>
        <v>#N/A</v>
      </c>
      <c r="C19" t="str">
        <f>VLOOKUP(A19,hoja!A:D,3,FALSE)</f>
        <v>60100</v>
      </c>
      <c r="D19" t="s">
        <v>889</v>
      </c>
      <c r="E19" t="str">
        <f>VLOOKUP(D19,hoja!$A$1:$E$161,5,FALSE)</f>
        <v>CAJICÁ</v>
      </c>
      <c r="F19" t="str">
        <f>VLOOKUP(D19,hoja!A:C,3,FALSE)</f>
        <v>50486</v>
      </c>
      <c r="G19">
        <v>30.166111111175269</v>
      </c>
      <c r="H19" s="2">
        <v>1</v>
      </c>
      <c r="I19" s="2">
        <v>464589</v>
      </c>
    </row>
    <row r="20" spans="1:9">
      <c r="A20" t="s">
        <v>1241</v>
      </c>
      <c r="B20" t="e">
        <f>VLOOKUP(A20,hoja!$A$1:$E$161,5,FALSE)</f>
        <v>#N/A</v>
      </c>
      <c r="C20" t="str">
        <f>VLOOKUP(A20,hoja!A:D,3,FALSE)</f>
        <v>50203</v>
      </c>
      <c r="D20" t="s">
        <v>650</v>
      </c>
      <c r="E20" t="str">
        <f>VLOOKUP(D20,hoja!$A$1:$E$161,5,FALSE)</f>
        <v>CALOTO</v>
      </c>
      <c r="F20" t="str">
        <f>VLOOKUP(D20,hoja!A:C,3,FALSE)</f>
        <v>0445</v>
      </c>
      <c r="G20">
        <v>45.435000000055879</v>
      </c>
      <c r="H20" s="2">
        <v>1</v>
      </c>
      <c r="I20" s="2">
        <v>433091</v>
      </c>
    </row>
    <row r="21" spans="1:9">
      <c r="A21" t="s">
        <v>1241</v>
      </c>
      <c r="B21" t="e">
        <f>VLOOKUP(A21,hoja!$A$1:$E$161,5,FALSE)</f>
        <v>#N/A</v>
      </c>
      <c r="C21" t="str">
        <f>VLOOKUP(A21,hoja!A:D,3,FALSE)</f>
        <v>50203</v>
      </c>
      <c r="D21" t="s">
        <v>702</v>
      </c>
      <c r="E21" t="str">
        <f>VLOOKUP(D21,hoja!$A$1:$E$161,5,FALSE)</f>
        <v>FLORENCIA</v>
      </c>
      <c r="F21" t="str">
        <f>VLOOKUP(D21,hoja!A:C,3,FALSE)</f>
        <v>0388</v>
      </c>
      <c r="G21">
        <v>65.378055555454921</v>
      </c>
      <c r="H21" s="2">
        <v>1</v>
      </c>
      <c r="I21" s="2">
        <v>431194</v>
      </c>
    </row>
    <row r="22" spans="1:9">
      <c r="A22" t="s">
        <v>1241</v>
      </c>
      <c r="B22" t="e">
        <f>VLOOKUP(A22,hoja!$A$1:$E$161,5,FALSE)</f>
        <v>#N/A</v>
      </c>
      <c r="C22" t="str">
        <f>VLOOKUP(A22,hoja!A:D,3,FALSE)</f>
        <v>50203</v>
      </c>
      <c r="D22" t="s">
        <v>642</v>
      </c>
      <c r="E22" t="str">
        <f>VLOOKUP(D22,hoja!$A$1:$E$161,5,FALSE)</f>
        <v>BARRANQUILLA</v>
      </c>
      <c r="F22" t="str">
        <f>VLOOKUP(D22,hoja!A:C,3,FALSE)</f>
        <v>0111</v>
      </c>
      <c r="G22">
        <v>59.968333333265036</v>
      </c>
      <c r="H22" s="2">
        <v>1</v>
      </c>
      <c r="I22" s="2">
        <v>1009362</v>
      </c>
    </row>
    <row r="23" spans="1:9">
      <c r="A23" t="s">
        <v>1241</v>
      </c>
      <c r="B23" t="e">
        <f>VLOOKUP(A23,hoja!$A$1:$E$161,5,FALSE)</f>
        <v>#N/A</v>
      </c>
      <c r="C23" t="str">
        <f>VLOOKUP(A23,hoja!A:D,3,FALSE)</f>
        <v>50203</v>
      </c>
      <c r="D23" t="s">
        <v>644</v>
      </c>
      <c r="E23" t="str">
        <f>VLOOKUP(D23,hoja!$A$1:$E$161,5,FALSE)</f>
        <v>PEREIRA</v>
      </c>
      <c r="F23" t="str">
        <f>VLOOKUP(D23,hoja!A:C,3,FALSE)</f>
        <v>0198</v>
      </c>
      <c r="G23">
        <v>20.726388888841029</v>
      </c>
      <c r="H23" s="2">
        <v>1</v>
      </c>
      <c r="I23" s="2">
        <v>272438</v>
      </c>
    </row>
    <row r="24" spans="1:9">
      <c r="A24" t="s">
        <v>2215</v>
      </c>
      <c r="B24" t="e">
        <f>VLOOKUP(A24,hoja!$A$1:$E$161,5,FALSE)</f>
        <v>#N/A</v>
      </c>
      <c r="C24" t="str">
        <f>VLOOKUP(A24,hoja!A:D,3,FALSE)</f>
        <v>50204</v>
      </c>
      <c r="D24" t="s">
        <v>681</v>
      </c>
      <c r="E24" t="str">
        <f>VLOOKUP(D24,hoja!$A$1:$E$161,5,FALSE)</f>
        <v>VILLAVICENCIO</v>
      </c>
      <c r="F24" t="str">
        <f>VLOOKUP(D24,hoja!A:C,3,FALSE)</f>
        <v>0393</v>
      </c>
      <c r="G24">
        <v>63.416666666802485</v>
      </c>
      <c r="H24" s="2">
        <v>1</v>
      </c>
      <c r="I24" s="2">
        <v>1117836</v>
      </c>
    </row>
    <row r="25" spans="1:9">
      <c r="A25" t="s">
        <v>2215</v>
      </c>
      <c r="B25" t="e">
        <f>VLOOKUP(A25,hoja!$A$1:$E$161,5,FALSE)</f>
        <v>#N/A</v>
      </c>
      <c r="C25" t="str">
        <f>VLOOKUP(A25,hoja!A:D,3,FALSE)</f>
        <v>50204</v>
      </c>
      <c r="D25" t="s">
        <v>670</v>
      </c>
      <c r="E25" t="str">
        <f>VLOOKUP(D25,hoja!$A$1:$E$161,5,FALSE)</f>
        <v>PEREIRA</v>
      </c>
      <c r="F25" t="str">
        <f>VLOOKUP(D25,hoja!A:C,3,FALSE)</f>
        <v>0134</v>
      </c>
      <c r="G25">
        <v>23.700000000069849</v>
      </c>
      <c r="H25" s="2">
        <v>1</v>
      </c>
      <c r="I25" s="2">
        <v>831786</v>
      </c>
    </row>
    <row r="26" spans="1:9">
      <c r="A26" t="s">
        <v>2218</v>
      </c>
      <c r="B26" t="e">
        <f>VLOOKUP(A26,hoja!$A$1:$E$161,5,FALSE)</f>
        <v>#N/A</v>
      </c>
      <c r="C26" t="str">
        <f>VLOOKUP(A26,hoja!A:D,3,FALSE)</f>
        <v>50205</v>
      </c>
      <c r="D26" t="s">
        <v>723</v>
      </c>
      <c r="E26" t="str">
        <f>VLOOKUP(D26,hoja!$A$1:$E$161,5,FALSE)</f>
        <v>SANTA MARTA</v>
      </c>
      <c r="F26" t="str">
        <f>VLOOKUP(D26,hoja!A:C,3,FALSE)</f>
        <v>0118</v>
      </c>
      <c r="G26">
        <v>0.75</v>
      </c>
      <c r="H26" s="2">
        <v>1</v>
      </c>
      <c r="I26" s="2">
        <v>44435</v>
      </c>
    </row>
    <row r="27" spans="1:9">
      <c r="A27" t="s">
        <v>2218</v>
      </c>
      <c r="B27" t="e">
        <f>VLOOKUP(A27,hoja!$A$1:$E$161,5,FALSE)</f>
        <v>#N/A</v>
      </c>
      <c r="C27" t="str">
        <f>VLOOKUP(A27,hoja!A:D,3,FALSE)</f>
        <v>50205</v>
      </c>
      <c r="D27" t="s">
        <v>642</v>
      </c>
      <c r="E27" t="str">
        <f>VLOOKUP(D27,hoja!$A$1:$E$161,5,FALSE)</f>
        <v>BARRANQUILLA</v>
      </c>
      <c r="F27" t="str">
        <f>VLOOKUP(D27,hoja!A:C,3,FALSE)</f>
        <v>0111</v>
      </c>
      <c r="G27">
        <v>3.3199999998905696</v>
      </c>
      <c r="H27" s="2">
        <v>3</v>
      </c>
      <c r="I27" s="2">
        <v>105818</v>
      </c>
    </row>
    <row r="28" spans="1:9">
      <c r="A28" t="s">
        <v>3852</v>
      </c>
      <c r="B28" t="e">
        <f>VLOOKUP(A28,hoja!$A$1:$E$161,5,FALSE)</f>
        <v>#N/A</v>
      </c>
      <c r="C28" t="e">
        <f>VLOOKUP(A28,hoja!A:D,3,FALSE)</f>
        <v>#N/A</v>
      </c>
      <c r="D28" t="s">
        <v>1278</v>
      </c>
      <c r="E28" t="e">
        <f>VLOOKUP(D28,hoja!$A$1:$E$161,5,FALSE)</f>
        <v>#N/A</v>
      </c>
      <c r="F28" t="e">
        <f>VLOOKUP(D28,hoja!A:C,3,FALSE)</f>
        <v>#N/A</v>
      </c>
      <c r="G28">
        <v>5.3333333332557231</v>
      </c>
      <c r="H28" s="2">
        <v>1</v>
      </c>
      <c r="I28" s="2">
        <v>98562</v>
      </c>
    </row>
    <row r="29" spans="1:9">
      <c r="A29" t="s">
        <v>1176</v>
      </c>
      <c r="B29" t="e">
        <f>VLOOKUP(A29,hoja!$A$1:$E$161,5,FALSE)</f>
        <v>#N/A</v>
      </c>
      <c r="C29" t="str">
        <f>VLOOKUP(A29,hoja!A:D,3,FALSE)</f>
        <v>50331</v>
      </c>
      <c r="D29" t="s">
        <v>661</v>
      </c>
      <c r="E29" t="str">
        <f>VLOOKUP(D29,hoja!$A$1:$E$161,5,FALSE)</f>
        <v>CARTAGENA</v>
      </c>
      <c r="F29" t="str">
        <f>VLOOKUP(D29,hoja!A:C,3,FALSE)</f>
        <v>0113</v>
      </c>
      <c r="G29">
        <v>0.58333333331393078</v>
      </c>
      <c r="H29" s="2">
        <v>1</v>
      </c>
      <c r="I29" s="2">
        <v>24534</v>
      </c>
    </row>
    <row r="30" spans="1:9">
      <c r="A30" t="s">
        <v>3853</v>
      </c>
      <c r="B30" t="e">
        <f>VLOOKUP(A30,hoja!$A$1:$E$161,5,FALSE)</f>
        <v>#N/A</v>
      </c>
      <c r="C30" t="e">
        <f>VLOOKUP(A30,hoja!A:D,3,FALSE)</f>
        <v>#N/A</v>
      </c>
      <c r="D30" t="s">
        <v>667</v>
      </c>
      <c r="E30" t="str">
        <f>VLOOKUP(D30,hoja!$A$1:$E$161,5,FALSE)</f>
        <v>MONTERÍA</v>
      </c>
      <c r="F30" t="str">
        <f>VLOOKUP(D30,hoja!A:C,3,FALSE)</f>
        <v>0381</v>
      </c>
      <c r="G30">
        <v>0.50000000005820766</v>
      </c>
      <c r="H30" s="2">
        <v>55</v>
      </c>
      <c r="I30" s="2">
        <v>23532</v>
      </c>
    </row>
    <row r="31" spans="1:9">
      <c r="A31" t="s">
        <v>3853</v>
      </c>
      <c r="B31" t="e">
        <f>VLOOKUP(A31,hoja!$A$1:$E$161,5,FALSE)</f>
        <v>#N/A</v>
      </c>
      <c r="C31" t="e">
        <f>VLOOKUP(A31,hoja!A:D,3,FALSE)</f>
        <v>#N/A</v>
      </c>
      <c r="D31" t="s">
        <v>642</v>
      </c>
      <c r="E31" t="str">
        <f>VLOOKUP(D31,hoja!$A$1:$E$161,5,FALSE)</f>
        <v>BARRANQUILLA</v>
      </c>
      <c r="F31" t="str">
        <f>VLOOKUP(D31,hoja!A:C,3,FALSE)</f>
        <v>0111</v>
      </c>
      <c r="G31">
        <v>8.4416666666802485</v>
      </c>
      <c r="H31" s="2">
        <v>2</v>
      </c>
      <c r="I31" s="2">
        <v>167477</v>
      </c>
    </row>
    <row r="32" spans="1:9">
      <c r="A32" t="s">
        <v>3854</v>
      </c>
      <c r="B32" t="e">
        <f>VLOOKUP(A32,hoja!$A$1:$E$161,5,FALSE)</f>
        <v>#N/A</v>
      </c>
      <c r="C32" t="str">
        <f>VLOOKUP(A32,hoja!A:D,3,FALSE)</f>
        <v>50208</v>
      </c>
      <c r="D32" t="s">
        <v>650</v>
      </c>
      <c r="E32" t="str">
        <f>VLOOKUP(D32,hoja!$A$1:$E$161,5,FALSE)</f>
        <v>CALOTO</v>
      </c>
      <c r="F32" t="str">
        <f>VLOOKUP(D32,hoja!A:C,3,FALSE)</f>
        <v>0445</v>
      </c>
      <c r="G32">
        <v>10.366666666581295</v>
      </c>
      <c r="H32" s="2">
        <v>1</v>
      </c>
      <c r="I32" s="2">
        <v>297553</v>
      </c>
    </row>
    <row r="33" spans="1:9">
      <c r="A33" t="s">
        <v>3854</v>
      </c>
      <c r="B33" t="e">
        <f>VLOOKUP(A33,hoja!$A$1:$E$161,5,FALSE)</f>
        <v>#N/A</v>
      </c>
      <c r="C33" t="str">
        <f>VLOOKUP(A33,hoja!A:D,3,FALSE)</f>
        <v>50208</v>
      </c>
      <c r="D33" t="s">
        <v>670</v>
      </c>
      <c r="E33" t="str">
        <f>VLOOKUP(D33,hoja!$A$1:$E$161,5,FALSE)</f>
        <v>PEREIRA</v>
      </c>
      <c r="F33" t="str">
        <f>VLOOKUP(D33,hoja!A:C,3,FALSE)</f>
        <v>0134</v>
      </c>
      <c r="G33">
        <v>1.6999999999534339</v>
      </c>
      <c r="H33" s="2">
        <v>137</v>
      </c>
      <c r="I33" s="2">
        <v>27732</v>
      </c>
    </row>
    <row r="34" spans="1:9">
      <c r="A34" t="s">
        <v>3854</v>
      </c>
      <c r="B34" t="e">
        <f>VLOOKUP(A34,hoja!$A$1:$E$161,5,FALSE)</f>
        <v>#N/A</v>
      </c>
      <c r="C34" t="str">
        <f>VLOOKUP(A34,hoja!A:D,3,FALSE)</f>
        <v>50208</v>
      </c>
      <c r="D34" t="s">
        <v>644</v>
      </c>
      <c r="E34" t="str">
        <f>VLOOKUP(D34,hoja!$A$1:$E$161,5,FALSE)</f>
        <v>PEREIRA</v>
      </c>
      <c r="F34" t="str">
        <f>VLOOKUP(D34,hoja!A:C,3,FALSE)</f>
        <v>0198</v>
      </c>
      <c r="G34">
        <v>1.4833333332790062</v>
      </c>
      <c r="H34" s="2">
        <v>33</v>
      </c>
      <c r="I34" s="2">
        <v>12777</v>
      </c>
    </row>
    <row r="35" spans="1:9">
      <c r="A35" t="s">
        <v>3854</v>
      </c>
      <c r="B35" t="e">
        <f>VLOOKUP(A35,hoja!$A$1:$E$161,5,FALSE)</f>
        <v>#N/A</v>
      </c>
      <c r="C35" t="str">
        <f>VLOOKUP(A35,hoja!A:D,3,FALSE)</f>
        <v>50208</v>
      </c>
      <c r="D35" t="s">
        <v>645</v>
      </c>
      <c r="E35" t="str">
        <f>VLOOKUP(D35,hoja!$A$1:$E$161,5,FALSE)</f>
        <v>CALI</v>
      </c>
      <c r="F35" t="str">
        <f>VLOOKUP(D35,hoja!A:C,3,FALSE)</f>
        <v>0410</v>
      </c>
      <c r="G35">
        <v>4.4500000000116415</v>
      </c>
      <c r="H35" s="2">
        <v>17</v>
      </c>
      <c r="I35" s="2">
        <v>183437</v>
      </c>
    </row>
    <row r="36" spans="1:9">
      <c r="A36" t="s">
        <v>3854</v>
      </c>
      <c r="B36" t="e">
        <f>VLOOKUP(A36,hoja!$A$1:$E$161,5,FALSE)</f>
        <v>#N/A</v>
      </c>
      <c r="C36" t="str">
        <f>VLOOKUP(A36,hoja!A:D,3,FALSE)</f>
        <v>50208</v>
      </c>
      <c r="D36" t="s">
        <v>682</v>
      </c>
      <c r="E36" t="str">
        <f>VLOOKUP(D36,hoja!$A$1:$E$161,5,FALSE)</f>
        <v>Pereira-Eficiente destino Yumb</v>
      </c>
      <c r="F36" t="str">
        <f>VLOOKUP(D36,hoja!A:C,3,FALSE)</f>
        <v>60064</v>
      </c>
      <c r="G36">
        <v>4.5666666667093523</v>
      </c>
      <c r="H36" s="2">
        <v>1</v>
      </c>
      <c r="I36" s="2">
        <v>14916</v>
      </c>
    </row>
    <row r="37" spans="1:9">
      <c r="A37" t="s">
        <v>3854</v>
      </c>
      <c r="B37" t="e">
        <f>VLOOKUP(A37,hoja!$A$1:$E$161,5,FALSE)</f>
        <v>#N/A</v>
      </c>
      <c r="C37" t="str">
        <f>VLOOKUP(A37,hoja!A:D,3,FALSE)</f>
        <v>50208</v>
      </c>
      <c r="D37" t="s">
        <v>749</v>
      </c>
      <c r="E37" t="str">
        <f>VLOOKUP(D37,hoja!$A$1:$E$161,5,FALSE)</f>
        <v>PEREIRA</v>
      </c>
      <c r="F37" t="str">
        <f>VLOOKUP(D37,hoja!A:C,3,FALSE)</f>
        <v>60067</v>
      </c>
      <c r="G37">
        <v>0.49999999988358468</v>
      </c>
      <c r="H37" s="2">
        <v>1</v>
      </c>
      <c r="I37" s="2">
        <v>25289</v>
      </c>
    </row>
    <row r="38" spans="1:9">
      <c r="A38" t="s">
        <v>954</v>
      </c>
      <c r="B38" t="e">
        <f>VLOOKUP(A38,hoja!$A$1:$E$161,5,FALSE)</f>
        <v>#N/A</v>
      </c>
      <c r="C38" t="str">
        <f>VLOOKUP(A38,hoja!A:D,3,FALSE)</f>
        <v>50195</v>
      </c>
      <c r="D38" t="s">
        <v>642</v>
      </c>
      <c r="E38" t="str">
        <f>VLOOKUP(D38,hoja!$A$1:$E$161,5,FALSE)</f>
        <v>BARRANQUILLA</v>
      </c>
      <c r="F38" t="str">
        <f>VLOOKUP(D38,hoja!A:C,3,FALSE)</f>
        <v>0111</v>
      </c>
      <c r="G38">
        <v>0.70000000001164153</v>
      </c>
      <c r="H38" s="2">
        <v>3</v>
      </c>
      <c r="I38" s="2">
        <v>29164</v>
      </c>
    </row>
    <row r="39" spans="1:9">
      <c r="A39" t="s">
        <v>1310</v>
      </c>
      <c r="B39" t="e">
        <f>VLOOKUP(A39,hoja!$A$1:$E$161,5,FALSE)</f>
        <v>#N/A</v>
      </c>
      <c r="C39" t="str">
        <f>VLOOKUP(A39,hoja!A:D,3,FALSE)</f>
        <v>50334</v>
      </c>
      <c r="D39" t="s">
        <v>650</v>
      </c>
      <c r="E39" t="str">
        <f>VLOOKUP(D39,hoja!$A$1:$E$161,5,FALSE)</f>
        <v>CALOTO</v>
      </c>
      <c r="F39" t="str">
        <f>VLOOKUP(D39,hoja!A:C,3,FALSE)</f>
        <v>0445</v>
      </c>
      <c r="G39">
        <v>37.315277777903248</v>
      </c>
      <c r="H39" s="2">
        <v>1</v>
      </c>
      <c r="I39" s="2">
        <v>423365</v>
      </c>
    </row>
    <row r="40" spans="1:9">
      <c r="A40" t="s">
        <v>3855</v>
      </c>
      <c r="B40" t="e">
        <f>VLOOKUP(A40,hoja!$A$1:$E$161,5,FALSE)</f>
        <v>#N/A</v>
      </c>
      <c r="C40" t="str">
        <f>VLOOKUP(A40,hoja!A:D,3,FALSE)</f>
        <v>50336</v>
      </c>
      <c r="D40" t="s">
        <v>668</v>
      </c>
      <c r="E40" t="str">
        <f>VLOOKUP(D40,hoja!$A$1:$E$161,5,FALSE)</f>
        <v>VALLEDUPAR</v>
      </c>
      <c r="F40" t="str">
        <f>VLOOKUP(D40,hoja!A:C,3,FALSE)</f>
        <v>0447</v>
      </c>
      <c r="G40">
        <v>0.13333333324408159</v>
      </c>
      <c r="H40" s="2">
        <v>103</v>
      </c>
      <c r="I40" s="2">
        <v>5185.5</v>
      </c>
    </row>
    <row r="41" spans="1:9">
      <c r="A41" t="s">
        <v>3855</v>
      </c>
      <c r="B41" t="e">
        <f>VLOOKUP(A41,hoja!$A$1:$E$161,5,FALSE)</f>
        <v>#N/A</v>
      </c>
      <c r="C41" t="str">
        <f>VLOOKUP(A41,hoja!A:D,3,FALSE)</f>
        <v>50336</v>
      </c>
      <c r="D41" t="s">
        <v>642</v>
      </c>
      <c r="E41" t="str">
        <f>VLOOKUP(D41,hoja!$A$1:$E$161,5,FALSE)</f>
        <v>BARRANQUILLA</v>
      </c>
      <c r="F41" t="str">
        <f>VLOOKUP(D41,hoja!A:C,3,FALSE)</f>
        <v>0111</v>
      </c>
      <c r="G41">
        <v>0.99999999994179234</v>
      </c>
      <c r="H41" s="2">
        <v>3</v>
      </c>
      <c r="I41" s="2">
        <v>5918</v>
      </c>
    </row>
    <row r="42" spans="1:9">
      <c r="A42" t="s">
        <v>3856</v>
      </c>
      <c r="B42" t="e">
        <f>VLOOKUP(A42,hoja!$A$1:$E$161,5,FALSE)</f>
        <v>#N/A</v>
      </c>
      <c r="C42" t="str">
        <f>VLOOKUP(A42,hoja!A:D,3,FALSE)</f>
        <v>50337</v>
      </c>
      <c r="D42" t="s">
        <v>645</v>
      </c>
      <c r="E42" t="str">
        <f>VLOOKUP(D42,hoja!$A$1:$E$161,5,FALSE)</f>
        <v>CALI</v>
      </c>
      <c r="F42" t="str">
        <f>VLOOKUP(D42,hoja!A:C,3,FALSE)</f>
        <v>0410</v>
      </c>
      <c r="G42">
        <v>2.9166666665696539</v>
      </c>
      <c r="H42" s="2">
        <v>1</v>
      </c>
      <c r="I42" s="2">
        <v>4520</v>
      </c>
    </row>
    <row r="43" spans="1:9">
      <c r="A43" t="s">
        <v>3857</v>
      </c>
      <c r="B43" t="e">
        <f>VLOOKUP(A43,hoja!$A$1:$E$161,5,FALSE)</f>
        <v>#N/A</v>
      </c>
      <c r="C43" t="str">
        <f>VLOOKUP(A43,hoja!A:D,3,FALSE)</f>
        <v>50338</v>
      </c>
      <c r="D43" t="s">
        <v>645</v>
      </c>
      <c r="E43" t="str">
        <f>VLOOKUP(D43,hoja!$A$1:$E$161,5,FALSE)</f>
        <v>CALI</v>
      </c>
      <c r="F43" t="str">
        <f>VLOOKUP(D43,hoja!A:C,3,FALSE)</f>
        <v>0410</v>
      </c>
      <c r="G43">
        <v>4.9999999988358468E-2</v>
      </c>
      <c r="H43" s="2">
        <v>87</v>
      </c>
      <c r="I43" s="2">
        <v>903</v>
      </c>
    </row>
    <row r="44" spans="1:9">
      <c r="A44" t="s">
        <v>3858</v>
      </c>
      <c r="B44" t="e">
        <f>VLOOKUP(A44,hoja!$A$1:$E$161,5,FALSE)</f>
        <v>#N/A</v>
      </c>
      <c r="C44" t="e">
        <f>VLOOKUP(A44,hoja!A:D,3,FALSE)</f>
        <v>#N/A</v>
      </c>
      <c r="D44" t="s">
        <v>642</v>
      </c>
      <c r="E44" t="str">
        <f>VLOOKUP(D44,hoja!$A$1:$E$161,5,FALSE)</f>
        <v>BARRANQUILLA</v>
      </c>
      <c r="F44" t="str">
        <f>VLOOKUP(D44,hoja!A:C,3,FALSE)</f>
        <v>0111</v>
      </c>
      <c r="G44">
        <v>0.70083333336515352</v>
      </c>
      <c r="H44" s="2">
        <v>3</v>
      </c>
      <c r="I44" s="2">
        <v>37474</v>
      </c>
    </row>
    <row r="45" spans="1:9">
      <c r="A45" t="s">
        <v>3859</v>
      </c>
      <c r="B45" t="e">
        <f>VLOOKUP(A45,hoja!$A$1:$E$161,5,FALSE)</f>
        <v>#N/A</v>
      </c>
      <c r="C45" t="e">
        <f>VLOOKUP(A45,hoja!A:D,3,FALSE)</f>
        <v>#N/A</v>
      </c>
      <c r="D45" t="s">
        <v>727</v>
      </c>
      <c r="E45" t="str">
        <f>VLOOKUP(D45,hoja!$A$1:$E$161,5,FALSE)</f>
        <v>TUNJA</v>
      </c>
      <c r="F45" t="str">
        <f>VLOOKUP(D45,hoja!A:C,3,FALSE)</f>
        <v>0443</v>
      </c>
      <c r="G45">
        <v>1.03333333338378</v>
      </c>
      <c r="H45" s="2">
        <v>1</v>
      </c>
      <c r="I45" s="2">
        <v>51633</v>
      </c>
    </row>
    <row r="46" spans="1:9">
      <c r="A46" t="s">
        <v>1348</v>
      </c>
      <c r="B46" t="e">
        <f>VLOOKUP(A46,hoja!$A$1:$E$161,5,FALSE)</f>
        <v>#N/A</v>
      </c>
      <c r="C46" t="e">
        <f>VLOOKUP(A46,hoja!A:D,3,FALSE)</f>
        <v>#N/A</v>
      </c>
      <c r="D46" t="s">
        <v>642</v>
      </c>
      <c r="E46" t="str">
        <f>VLOOKUP(D46,hoja!$A$1:$E$161,5,FALSE)</f>
        <v>BARRANQUILLA</v>
      </c>
      <c r="F46" t="str">
        <f>VLOOKUP(D46,hoja!A:C,3,FALSE)</f>
        <v>0111</v>
      </c>
      <c r="G46">
        <v>0.64999999984866008</v>
      </c>
      <c r="H46" s="2">
        <v>3</v>
      </c>
      <c r="I46" s="2">
        <v>30691</v>
      </c>
    </row>
    <row r="47" spans="1:9">
      <c r="A47" t="s">
        <v>1244</v>
      </c>
      <c r="B47" t="e">
        <f>VLOOKUP(A47,hoja!$A$1:$E$161,5,FALSE)</f>
        <v>#N/A</v>
      </c>
      <c r="C47" t="e">
        <f>VLOOKUP(A47,hoja!A:D,3,FALSE)</f>
        <v>#N/A</v>
      </c>
      <c r="D47" t="s">
        <v>1257</v>
      </c>
      <c r="E47" t="e">
        <f>VLOOKUP(D47,hoja!$A$1:$E$161,5,FALSE)</f>
        <v>#N/A</v>
      </c>
      <c r="F47" t="str">
        <f>VLOOKUP(D47,hoja!A:C,3,FALSE)</f>
        <v>50237</v>
      </c>
      <c r="G47">
        <v>0.46875</v>
      </c>
      <c r="H47" s="2">
        <v>2</v>
      </c>
      <c r="I47" s="2">
        <v>4880.5</v>
      </c>
    </row>
    <row r="48" spans="1:9">
      <c r="A48" t="s">
        <v>1244</v>
      </c>
      <c r="B48" t="e">
        <f>VLOOKUP(A48,hoja!$A$1:$E$161,5,FALSE)</f>
        <v>#N/A</v>
      </c>
      <c r="C48" t="e">
        <f>VLOOKUP(A48,hoja!A:D,3,FALSE)</f>
        <v>#N/A</v>
      </c>
      <c r="D48" t="s">
        <v>635</v>
      </c>
      <c r="E48" t="str">
        <f>VLOOKUP(D48,hoja!$A$1:$E$161,5,FALSE)</f>
        <v>BOGOTÁ</v>
      </c>
      <c r="F48" t="str">
        <f>VLOOKUP(D48,hoja!A:C,3,FALSE)</f>
        <v>0021</v>
      </c>
      <c r="G48">
        <v>0.14527777786133811</v>
      </c>
      <c r="H48" s="2">
        <v>1</v>
      </c>
      <c r="I48" s="2">
        <v>2109</v>
      </c>
    </row>
    <row r="49" spans="1:9">
      <c r="A49" t="s">
        <v>1244</v>
      </c>
      <c r="B49" t="e">
        <f>VLOOKUP(A49,hoja!$A$1:$E$161,5,FALSE)</f>
        <v>#N/A</v>
      </c>
      <c r="C49" t="e">
        <f>VLOOKUP(A49,hoja!A:D,3,FALSE)</f>
        <v>#N/A</v>
      </c>
      <c r="D49" t="s">
        <v>942</v>
      </c>
      <c r="E49" t="str">
        <f>VLOOKUP(D49,hoja!$A$1:$E$161,5,FALSE)</f>
        <v>BOGOTÁ</v>
      </c>
      <c r="F49" t="str">
        <f>VLOOKUP(D49,hoja!A:C,3,FALSE)</f>
        <v>60002</v>
      </c>
      <c r="G49">
        <v>0.6413888888200745</v>
      </c>
      <c r="H49" s="2">
        <v>3</v>
      </c>
      <c r="I49" s="2">
        <v>7037</v>
      </c>
    </row>
    <row r="50" spans="1:9">
      <c r="A50" t="s">
        <v>1244</v>
      </c>
      <c r="B50" t="e">
        <f>VLOOKUP(A50,hoja!$A$1:$E$161,5,FALSE)</f>
        <v>#N/A</v>
      </c>
      <c r="C50" t="e">
        <f>VLOOKUP(A50,hoja!A:D,3,FALSE)</f>
        <v>#N/A</v>
      </c>
      <c r="D50" t="s">
        <v>1288</v>
      </c>
      <c r="E50" t="e">
        <f>VLOOKUP(D50,hoja!$A$1:$E$161,5,FALSE)</f>
        <v>#N/A</v>
      </c>
      <c r="F50" t="e">
        <f>VLOOKUP(D50,hoja!A:C,3,FALSE)</f>
        <v>#N/A</v>
      </c>
      <c r="G50">
        <v>0.90944444452179596</v>
      </c>
      <c r="H50" s="2">
        <v>1</v>
      </c>
      <c r="I50" s="2">
        <v>9682</v>
      </c>
    </row>
    <row r="51" spans="1:9">
      <c r="A51" t="s">
        <v>1328</v>
      </c>
      <c r="B51" t="e">
        <f>VLOOKUP(A51,hoja!$A$1:$E$161,5,FALSE)</f>
        <v>#N/A</v>
      </c>
      <c r="C51" t="e">
        <f>VLOOKUP(A51,hoja!A:D,3,FALSE)</f>
        <v>#N/A</v>
      </c>
      <c r="D51" t="s">
        <v>637</v>
      </c>
      <c r="E51" t="str">
        <f>VLOOKUP(D51,hoja!$A$1:$E$161,5,FALSE)</f>
        <v>PIEDECUESTA</v>
      </c>
      <c r="F51" t="str">
        <f>VLOOKUP(D51,hoja!A:C,3,FALSE)</f>
        <v>0422</v>
      </c>
      <c r="G51">
        <v>0.51722222229000181</v>
      </c>
      <c r="H51" s="2">
        <v>1</v>
      </c>
      <c r="I51" s="2">
        <v>21285</v>
      </c>
    </row>
    <row r="52" spans="1:9">
      <c r="A52" t="s">
        <v>1040</v>
      </c>
      <c r="B52" t="e">
        <f>VLOOKUP(A52,hoja!$A$1:$E$161,5,FALSE)</f>
        <v>#N/A</v>
      </c>
      <c r="C52" t="e">
        <f>VLOOKUP(A52,hoja!A:D,3,FALSE)</f>
        <v>#N/A</v>
      </c>
      <c r="D52" t="s">
        <v>655</v>
      </c>
      <c r="E52" t="str">
        <f>VLOOKUP(D52,hoja!$A$1:$E$161,5,FALSE)</f>
        <v>MEDELLÍN</v>
      </c>
      <c r="F52" t="str">
        <f>VLOOKUP(D52,hoja!A:C,3,FALSE)</f>
        <v>0292</v>
      </c>
      <c r="G52">
        <v>0.34999999991850927</v>
      </c>
      <c r="H52" s="2">
        <v>1</v>
      </c>
      <c r="I52" s="2">
        <v>6649</v>
      </c>
    </row>
    <row r="53" spans="1:9">
      <c r="A53" t="s">
        <v>1040</v>
      </c>
      <c r="B53" t="e">
        <f>VLOOKUP(A53,hoja!$A$1:$E$161,5,FALSE)</f>
        <v>#N/A</v>
      </c>
      <c r="C53" t="e">
        <f>VLOOKUP(A53,hoja!A:D,3,FALSE)</f>
        <v>#N/A</v>
      </c>
      <c r="D53" t="s">
        <v>1350</v>
      </c>
      <c r="E53" t="e">
        <f>VLOOKUP(D53,hoja!$A$1:$E$161,5,FALSE)</f>
        <v>#N/A</v>
      </c>
      <c r="F53" t="e">
        <f>VLOOKUP(D53,hoja!A:C,3,FALSE)</f>
        <v>#N/A</v>
      </c>
      <c r="G53">
        <v>0.45027777791256085</v>
      </c>
      <c r="H53" s="2">
        <v>1</v>
      </c>
      <c r="I53" s="2">
        <v>8913</v>
      </c>
    </row>
    <row r="54" spans="1:9">
      <c r="A54" t="s">
        <v>1040</v>
      </c>
      <c r="B54" t="e">
        <f>VLOOKUP(A54,hoja!$A$1:$E$161,5,FALSE)</f>
        <v>#N/A</v>
      </c>
      <c r="C54" t="e">
        <f>VLOOKUP(A54,hoja!A:D,3,FALSE)</f>
        <v>#N/A</v>
      </c>
      <c r="D54" t="s">
        <v>987</v>
      </c>
      <c r="E54" t="str">
        <f>VLOOKUP(D54,hoja!$A$1:$E$161,5,FALSE)</f>
        <v>MEDELLÍN</v>
      </c>
      <c r="F54" t="str">
        <f>VLOOKUP(D54,hoja!A:C,3,FALSE)</f>
        <v>60001</v>
      </c>
      <c r="G54">
        <v>1.5547222220920958</v>
      </c>
      <c r="H54" s="2">
        <v>9</v>
      </c>
      <c r="I54" s="2">
        <v>27545</v>
      </c>
    </row>
    <row r="55" spans="1:9">
      <c r="A55" t="s">
        <v>1040</v>
      </c>
      <c r="B55" t="e">
        <f>VLOOKUP(A55,hoja!$A$1:$E$161,5,FALSE)</f>
        <v>#N/A</v>
      </c>
      <c r="C55" t="e">
        <f>VLOOKUP(A55,hoja!A:D,3,FALSE)</f>
        <v>#N/A</v>
      </c>
      <c r="D55" t="s">
        <v>641</v>
      </c>
      <c r="E55" t="str">
        <f>VLOOKUP(D55,hoja!$A$1:$E$161,5,FALSE)</f>
        <v>MEDELLÍN</v>
      </c>
      <c r="F55" t="str">
        <f>VLOOKUP(D55,hoja!A:C,3,FALSE)</f>
        <v>0079</v>
      </c>
      <c r="G55">
        <v>1.03333333338378</v>
      </c>
      <c r="H55" s="2">
        <v>7</v>
      </c>
      <c r="I55" s="2">
        <v>24055</v>
      </c>
    </row>
    <row r="56" spans="1:9">
      <c r="A56" t="s">
        <v>1040</v>
      </c>
      <c r="B56" t="e">
        <f>VLOOKUP(A56,hoja!$A$1:$E$161,5,FALSE)</f>
        <v>#N/A</v>
      </c>
      <c r="C56" t="e">
        <f>VLOOKUP(A56,hoja!A:D,3,FALSE)</f>
        <v>#N/A</v>
      </c>
      <c r="D56" t="s">
        <v>672</v>
      </c>
      <c r="E56" t="str">
        <f>VLOOKUP(D56,hoja!$A$1:$E$161,5,FALSE)</f>
        <v>MEDELLÍN</v>
      </c>
      <c r="F56" t="str">
        <f>VLOOKUP(D56,hoja!A:C,3,FALSE)</f>
        <v>0092</v>
      </c>
      <c r="G56">
        <v>0.39124999995692633</v>
      </c>
      <c r="H56" s="2">
        <v>6</v>
      </c>
      <c r="I56" s="2">
        <v>13868</v>
      </c>
    </row>
    <row r="57" spans="1:9">
      <c r="A57" t="s">
        <v>1040</v>
      </c>
      <c r="B57" t="e">
        <f>VLOOKUP(A57,hoja!$A$1:$E$161,5,FALSE)</f>
        <v>#N/A</v>
      </c>
      <c r="C57" t="e">
        <f>VLOOKUP(A57,hoja!A:D,3,FALSE)</f>
        <v>#N/A</v>
      </c>
      <c r="D57" t="s">
        <v>3860</v>
      </c>
      <c r="E57" t="e">
        <f>VLOOKUP(D57,hoja!$A$1:$E$161,5,FALSE)</f>
        <v>#N/A</v>
      </c>
      <c r="F57" t="e">
        <f>VLOOKUP(D57,hoja!A:C,3,FALSE)</f>
        <v>#N/A</v>
      </c>
      <c r="G57">
        <v>0.37833333341404796</v>
      </c>
      <c r="H57" s="2">
        <v>3</v>
      </c>
      <c r="I57" s="2">
        <v>13306</v>
      </c>
    </row>
    <row r="58" spans="1:9">
      <c r="A58" t="s">
        <v>3851</v>
      </c>
      <c r="B58" t="e">
        <f>VLOOKUP(A58,hoja!$A$1:$E$161,5,FALSE)</f>
        <v>#N/A</v>
      </c>
      <c r="C58" t="str">
        <f>VLOOKUP(A58,hoja!A:D,3,FALSE)</f>
        <v>50189</v>
      </c>
      <c r="D58" t="s">
        <v>826</v>
      </c>
      <c r="E58" t="e">
        <f>VLOOKUP(D58,hoja!$A$1:$E$161,5,FALSE)</f>
        <v>#N/A</v>
      </c>
      <c r="F58" t="e">
        <f>VLOOKUP(D58,hoja!A:C,3,FALSE)</f>
        <v>#N/A</v>
      </c>
      <c r="G58">
        <v>1.0000000000291038</v>
      </c>
      <c r="H58" s="2">
        <v>2</v>
      </c>
      <c r="I58" s="2">
        <v>123824</v>
      </c>
    </row>
    <row r="59" spans="1:9">
      <c r="A59" t="s">
        <v>3851</v>
      </c>
      <c r="B59" t="e">
        <f>VLOOKUP(A59,hoja!$A$1:$E$161,5,FALSE)</f>
        <v>#N/A</v>
      </c>
      <c r="C59" t="str">
        <f>VLOOKUP(A59,hoja!A:D,3,FALSE)</f>
        <v>50189</v>
      </c>
      <c r="D59" t="s">
        <v>635</v>
      </c>
      <c r="E59" t="str">
        <f>VLOOKUP(D59,hoja!$A$1:$E$161,5,FALSE)</f>
        <v>BOGOTÁ</v>
      </c>
      <c r="F59" t="str">
        <f>VLOOKUP(D59,hoja!A:C,3,FALSE)</f>
        <v>0021</v>
      </c>
      <c r="G59">
        <v>1.5833333334303461</v>
      </c>
      <c r="H59" s="2">
        <v>1</v>
      </c>
      <c r="I59" s="2">
        <v>47661</v>
      </c>
    </row>
    <row r="60" spans="1:9">
      <c r="A60" t="s">
        <v>3851</v>
      </c>
      <c r="B60" t="e">
        <f>VLOOKUP(A60,hoja!$A$1:$E$161,5,FALSE)</f>
        <v>#N/A</v>
      </c>
      <c r="C60" t="str">
        <f>VLOOKUP(A60,hoja!A:D,3,FALSE)</f>
        <v>50189</v>
      </c>
      <c r="D60" t="s">
        <v>942</v>
      </c>
      <c r="E60" t="str">
        <f>VLOOKUP(D60,hoja!$A$1:$E$161,5,FALSE)</f>
        <v>BOGOTÁ</v>
      </c>
      <c r="F60" t="str">
        <f>VLOOKUP(D60,hoja!A:C,3,FALSE)</f>
        <v>60002</v>
      </c>
      <c r="G60">
        <v>1.3500000000349246</v>
      </c>
      <c r="H60" s="2">
        <v>1</v>
      </c>
      <c r="I60" s="2">
        <v>46382</v>
      </c>
    </row>
    <row r="61" spans="1:9">
      <c r="A61" t="s">
        <v>1245</v>
      </c>
      <c r="B61" t="e">
        <f>VLOOKUP(A61,hoja!$A$1:$E$161,5,FALSE)</f>
        <v>#N/A</v>
      </c>
      <c r="C61" t="str">
        <f>VLOOKUP(A61,hoja!A:D,3,FALSE)</f>
        <v>50210</v>
      </c>
      <c r="D61" t="s">
        <v>660</v>
      </c>
      <c r="E61" t="str">
        <f>VLOOKUP(D61,hoja!$A$1:$E$161,5,FALSE)</f>
        <v>BOGOTÁ</v>
      </c>
      <c r="F61" t="str">
        <f>VLOOKUP(D61,hoja!A:C,3,FALSE)</f>
        <v>0035</v>
      </c>
      <c r="G61">
        <v>0.76666666654637083</v>
      </c>
      <c r="H61" s="2">
        <v>1</v>
      </c>
      <c r="I61" s="2">
        <v>21382</v>
      </c>
    </row>
    <row r="62" spans="1:9">
      <c r="A62" t="s">
        <v>1245</v>
      </c>
      <c r="B62" t="e">
        <f>VLOOKUP(A62,hoja!$A$1:$E$161,5,FALSE)</f>
        <v>#N/A</v>
      </c>
      <c r="C62" t="str">
        <f>VLOOKUP(A62,hoja!A:D,3,FALSE)</f>
        <v>50210</v>
      </c>
      <c r="D62" t="s">
        <v>629</v>
      </c>
      <c r="E62" t="str">
        <f>VLOOKUP(D62,hoja!$A$1:$E$161,5,FALSE)</f>
        <v>ZIPAQUIRÁ</v>
      </c>
      <c r="F62" t="str">
        <f>VLOOKUP(D62,hoja!A:C,3,FALSE)</f>
        <v>0032</v>
      </c>
      <c r="G62">
        <v>1.8333333333721384</v>
      </c>
      <c r="H62" s="2">
        <v>1</v>
      </c>
      <c r="I62" s="2">
        <v>63534</v>
      </c>
    </row>
    <row r="63" spans="1:9">
      <c r="A63" t="s">
        <v>1245</v>
      </c>
      <c r="B63" t="e">
        <f>VLOOKUP(A63,hoja!$A$1:$E$161,5,FALSE)</f>
        <v>#N/A</v>
      </c>
      <c r="C63" t="str">
        <f>VLOOKUP(A63,hoja!A:D,3,FALSE)</f>
        <v>50210</v>
      </c>
      <c r="D63" t="s">
        <v>634</v>
      </c>
      <c r="E63" t="str">
        <f>VLOOKUP(D63,hoja!$A$1:$E$161,5,FALSE)</f>
        <v>BOGOTÁ</v>
      </c>
      <c r="F63" t="str">
        <f>VLOOKUP(D63,hoja!A:C,3,FALSE)</f>
        <v>0011</v>
      </c>
      <c r="G63">
        <v>0.32388888881541789</v>
      </c>
      <c r="H63" s="2">
        <v>9</v>
      </c>
      <c r="I63" s="2">
        <v>8189</v>
      </c>
    </row>
    <row r="64" spans="1:9">
      <c r="A64" t="s">
        <v>1245</v>
      </c>
      <c r="B64" t="e">
        <f>VLOOKUP(A64,hoja!$A$1:$E$161,5,FALSE)</f>
        <v>#N/A</v>
      </c>
      <c r="C64" t="str">
        <f>VLOOKUP(A64,hoja!A:D,3,FALSE)</f>
        <v>50210</v>
      </c>
      <c r="D64" t="s">
        <v>635</v>
      </c>
      <c r="E64" t="str">
        <f>VLOOKUP(D64,hoja!$A$1:$E$161,5,FALSE)</f>
        <v>BOGOTÁ</v>
      </c>
      <c r="F64" t="str">
        <f>VLOOKUP(D64,hoja!A:C,3,FALSE)</f>
        <v>0021</v>
      </c>
      <c r="G64">
        <v>0.17500000004656613</v>
      </c>
      <c r="H64" s="2">
        <v>4</v>
      </c>
      <c r="I64" s="2">
        <v>4223</v>
      </c>
    </row>
    <row r="65" spans="1:9">
      <c r="A65" t="s">
        <v>1245</v>
      </c>
      <c r="B65" t="e">
        <f>VLOOKUP(A65,hoja!$A$1:$E$161,5,FALSE)</f>
        <v>#N/A</v>
      </c>
      <c r="C65" t="str">
        <f>VLOOKUP(A65,hoja!A:D,3,FALSE)</f>
        <v>50210</v>
      </c>
      <c r="D65" t="s">
        <v>942</v>
      </c>
      <c r="E65" t="str">
        <f>VLOOKUP(D65,hoja!$A$1:$E$161,5,FALSE)</f>
        <v>BOGOTÁ</v>
      </c>
      <c r="F65" t="str">
        <f>VLOOKUP(D65,hoja!A:C,3,FALSE)</f>
        <v>60002</v>
      </c>
      <c r="G65">
        <v>0.34166666664532386</v>
      </c>
      <c r="H65" s="2">
        <v>10</v>
      </c>
      <c r="I65" s="2">
        <v>7496.5</v>
      </c>
    </row>
    <row r="66" spans="1:9">
      <c r="A66" t="s">
        <v>1245</v>
      </c>
      <c r="B66" t="e">
        <f>VLOOKUP(A66,hoja!$A$1:$E$161,5,FALSE)</f>
        <v>#N/A</v>
      </c>
      <c r="C66" t="str">
        <f>VLOOKUP(A66,hoja!A:D,3,FALSE)</f>
        <v>50210</v>
      </c>
      <c r="D66" t="s">
        <v>645</v>
      </c>
      <c r="E66" t="str">
        <f>VLOOKUP(D66,hoja!$A$1:$E$161,5,FALSE)</f>
        <v>CALI</v>
      </c>
      <c r="F66" t="str">
        <f>VLOOKUP(D66,hoja!A:C,3,FALSE)</f>
        <v>0410</v>
      </c>
      <c r="G66">
        <v>19.084027777804295</v>
      </c>
      <c r="H66" s="2">
        <v>2</v>
      </c>
      <c r="I66" s="2">
        <v>521758</v>
      </c>
    </row>
    <row r="67" spans="1:9">
      <c r="A67" t="s">
        <v>2542</v>
      </c>
      <c r="B67" t="e">
        <f>VLOOKUP(A67,hoja!$A$1:$E$161,5,FALSE)</f>
        <v>#N/A</v>
      </c>
      <c r="C67" t="str">
        <f>VLOOKUP(A67,hoja!A:D,3,FALSE)</f>
        <v>50344</v>
      </c>
      <c r="D67" t="s">
        <v>635</v>
      </c>
      <c r="E67" t="str">
        <f>VLOOKUP(D67,hoja!$A$1:$E$161,5,FALSE)</f>
        <v>BOGOTÁ</v>
      </c>
      <c r="F67" t="str">
        <f>VLOOKUP(D67,hoja!A:C,3,FALSE)</f>
        <v>0021</v>
      </c>
      <c r="G67">
        <v>50.150000000023283</v>
      </c>
      <c r="H67" s="2">
        <v>1</v>
      </c>
      <c r="I67" s="2">
        <v>982618</v>
      </c>
    </row>
    <row r="68" spans="1:9">
      <c r="A68" t="s">
        <v>1323</v>
      </c>
      <c r="B68" t="e">
        <f>VLOOKUP(A68,hoja!$A$1:$E$161,5,FALSE)</f>
        <v>#N/A</v>
      </c>
      <c r="C68" t="str">
        <f>VLOOKUP(A68,hoja!A:D,3,FALSE)</f>
        <v>50211</v>
      </c>
      <c r="D68" t="s">
        <v>1353</v>
      </c>
      <c r="E68" t="e">
        <f>VLOOKUP(D68,hoja!$A$1:$E$161,5,FALSE)</f>
        <v>#N/A</v>
      </c>
      <c r="F68" t="e">
        <f>VLOOKUP(D68,hoja!A:C,3,FALSE)</f>
        <v>#N/A</v>
      </c>
      <c r="G68">
        <v>14.900000000023283</v>
      </c>
      <c r="H68" s="2">
        <v>1</v>
      </c>
      <c r="I68" s="2">
        <v>239266</v>
      </c>
    </row>
    <row r="69" spans="1:9">
      <c r="A69" t="s">
        <v>2548</v>
      </c>
      <c r="B69" t="e">
        <f>VLOOKUP(A69,hoja!$A$1:$E$161,5,FALSE)</f>
        <v>#N/A</v>
      </c>
      <c r="C69" t="str">
        <f>VLOOKUP(A69,hoja!A:D,3,FALSE)</f>
        <v>50346</v>
      </c>
      <c r="D69" t="s">
        <v>650</v>
      </c>
      <c r="E69" t="str">
        <f>VLOOKUP(D69,hoja!$A$1:$E$161,5,FALSE)</f>
        <v>CALOTO</v>
      </c>
      <c r="F69" t="str">
        <f>VLOOKUP(D69,hoja!A:C,3,FALSE)</f>
        <v>0445</v>
      </c>
      <c r="G69">
        <v>18.381111111142673</v>
      </c>
      <c r="H69" s="2">
        <v>8</v>
      </c>
      <c r="I69" s="2">
        <v>210370.5</v>
      </c>
    </row>
    <row r="70" spans="1:9">
      <c r="A70" t="s">
        <v>2548</v>
      </c>
      <c r="B70" t="e">
        <f>VLOOKUP(A70,hoja!$A$1:$E$161,5,FALSE)</f>
        <v>#N/A</v>
      </c>
      <c r="C70" t="str">
        <f>VLOOKUP(A70,hoja!A:D,3,FALSE)</f>
        <v>50346</v>
      </c>
      <c r="D70" t="s">
        <v>694</v>
      </c>
      <c r="E70" t="str">
        <f>VLOOKUP(D70,hoja!$A$1:$E$161,5,FALSE)</f>
        <v>BUENAVENTURA</v>
      </c>
      <c r="F70" t="str">
        <f>VLOOKUP(D70,hoja!A:C,3,FALSE)</f>
        <v>0131</v>
      </c>
      <c r="G70">
        <v>0.43194444448454306</v>
      </c>
      <c r="H70" s="2">
        <v>1</v>
      </c>
      <c r="I70" s="2">
        <v>7543</v>
      </c>
    </row>
    <row r="71" spans="1:9">
      <c r="A71" t="s">
        <v>2548</v>
      </c>
      <c r="B71" t="e">
        <f>VLOOKUP(A71,hoja!$A$1:$E$161,5,FALSE)</f>
        <v>#N/A</v>
      </c>
      <c r="C71" t="str">
        <f>VLOOKUP(A71,hoja!A:D,3,FALSE)</f>
        <v>50346</v>
      </c>
      <c r="D71" t="s">
        <v>3861</v>
      </c>
      <c r="E71" t="e">
        <f>VLOOKUP(D71,hoja!$A$1:$E$161,5,FALSE)</f>
        <v>#N/A</v>
      </c>
      <c r="F71" t="e">
        <f>VLOOKUP(D71,hoja!A:C,3,FALSE)</f>
        <v>#N/A</v>
      </c>
      <c r="G71">
        <v>3.5833333333139308</v>
      </c>
      <c r="H71" s="2">
        <v>1</v>
      </c>
      <c r="I71" s="2">
        <v>127875</v>
      </c>
    </row>
    <row r="72" spans="1:9">
      <c r="A72" t="s">
        <v>2548</v>
      </c>
      <c r="B72" t="e">
        <f>VLOOKUP(A72,hoja!$A$1:$E$161,5,FALSE)</f>
        <v>#N/A</v>
      </c>
      <c r="C72" t="str">
        <f>VLOOKUP(A72,hoja!A:D,3,FALSE)</f>
        <v>50346</v>
      </c>
      <c r="D72" t="s">
        <v>644</v>
      </c>
      <c r="E72" t="str">
        <f>VLOOKUP(D72,hoja!$A$1:$E$161,5,FALSE)</f>
        <v>PEREIRA</v>
      </c>
      <c r="F72" t="str">
        <f>VLOOKUP(D72,hoja!A:C,3,FALSE)</f>
        <v>0198</v>
      </c>
      <c r="G72">
        <v>13.450000000011642</v>
      </c>
      <c r="H72" s="2">
        <v>4</v>
      </c>
      <c r="I72" s="2">
        <v>249414</v>
      </c>
    </row>
    <row r="73" spans="1:9">
      <c r="A73" t="s">
        <v>2548</v>
      </c>
      <c r="B73" t="e">
        <f>VLOOKUP(A73,hoja!$A$1:$E$161,5,FALSE)</f>
        <v>#N/A</v>
      </c>
      <c r="C73" t="str">
        <f>VLOOKUP(A73,hoja!A:D,3,FALSE)</f>
        <v>50346</v>
      </c>
      <c r="D73" t="s">
        <v>645</v>
      </c>
      <c r="E73" t="str">
        <f>VLOOKUP(D73,hoja!$A$1:$E$161,5,FALSE)</f>
        <v>CALI</v>
      </c>
      <c r="F73" t="str">
        <f>VLOOKUP(D73,hoja!A:C,3,FALSE)</f>
        <v>0410</v>
      </c>
      <c r="G73">
        <v>4.496666666585952</v>
      </c>
      <c r="H73" s="2">
        <v>137</v>
      </c>
      <c r="I73" s="2">
        <v>154898</v>
      </c>
    </row>
    <row r="74" spans="1:9">
      <c r="A74" t="s">
        <v>2548</v>
      </c>
      <c r="B74" t="e">
        <f>VLOOKUP(A74,hoja!$A$1:$E$161,5,FALSE)</f>
        <v>#N/A</v>
      </c>
      <c r="C74" t="str">
        <f>VLOOKUP(A74,hoja!A:D,3,FALSE)</f>
        <v>50346</v>
      </c>
      <c r="D74" t="s">
        <v>747</v>
      </c>
      <c r="E74" t="str">
        <f>VLOOKUP(D74,hoja!$A$1:$E$161,5,FALSE)</f>
        <v>BUGA</v>
      </c>
      <c r="F74" t="str">
        <f>VLOOKUP(D74,hoja!A:C,3,FALSE)</f>
        <v>60062</v>
      </c>
      <c r="G74">
        <v>3.8216666666558012</v>
      </c>
      <c r="H74" s="2">
        <v>3</v>
      </c>
      <c r="I74" s="2">
        <v>116811</v>
      </c>
    </row>
    <row r="75" spans="1:9">
      <c r="A75" t="s">
        <v>2548</v>
      </c>
      <c r="B75" t="e">
        <f>VLOOKUP(A75,hoja!$A$1:$E$161,5,FALSE)</f>
        <v>#N/A</v>
      </c>
      <c r="C75" t="str">
        <f>VLOOKUP(A75,hoja!A:D,3,FALSE)</f>
        <v>50346</v>
      </c>
      <c r="D75" t="s">
        <v>750</v>
      </c>
      <c r="E75" t="e">
        <f>VLOOKUP(D75,hoja!$A$1:$E$161,5,FALSE)</f>
        <v>#N/A</v>
      </c>
      <c r="F75" t="e">
        <f>VLOOKUP(D75,hoja!A:C,3,FALSE)</f>
        <v>#N/A</v>
      </c>
      <c r="G75">
        <v>3.6666666665696539</v>
      </c>
      <c r="H75" s="2">
        <v>1</v>
      </c>
      <c r="I75" s="2">
        <v>114056</v>
      </c>
    </row>
    <row r="76" spans="1:9">
      <c r="A76" t="s">
        <v>2551</v>
      </c>
      <c r="B76" t="e">
        <f>VLOOKUP(A76,hoja!$A$1:$E$161,5,FALSE)</f>
        <v>#N/A</v>
      </c>
      <c r="C76" t="str">
        <f>VLOOKUP(A76,hoja!A:D,3,FALSE)</f>
        <v>50347</v>
      </c>
      <c r="D76" t="s">
        <v>642</v>
      </c>
      <c r="E76" t="str">
        <f>VLOOKUP(D76,hoja!$A$1:$E$161,5,FALSE)</f>
        <v>BARRANQUILLA</v>
      </c>
      <c r="F76" t="str">
        <f>VLOOKUP(D76,hoja!A:C,3,FALSE)</f>
        <v>0111</v>
      </c>
      <c r="G76">
        <v>15.929166666639503</v>
      </c>
      <c r="H76" s="2">
        <v>3</v>
      </c>
      <c r="I76" s="2">
        <v>320350</v>
      </c>
    </row>
    <row r="77" spans="1:9">
      <c r="A77" t="s">
        <v>3862</v>
      </c>
      <c r="B77" t="e">
        <f>VLOOKUP(A77,hoja!$A$1:$E$161,5,FALSE)</f>
        <v>#N/A</v>
      </c>
      <c r="C77" t="e">
        <f>VLOOKUP(A77,hoja!A:D,3,FALSE)</f>
        <v>#N/A</v>
      </c>
      <c r="D77" t="s">
        <v>637</v>
      </c>
      <c r="E77" t="str">
        <f>VLOOKUP(D77,hoja!$A$1:$E$161,5,FALSE)</f>
        <v>PIEDECUESTA</v>
      </c>
      <c r="F77" t="str">
        <f>VLOOKUP(D77,hoja!A:C,3,FALSE)</f>
        <v>0422</v>
      </c>
      <c r="G77">
        <v>1.0183333333698101</v>
      </c>
      <c r="H77" s="2">
        <v>5</v>
      </c>
      <c r="I77" s="2">
        <v>30009</v>
      </c>
    </row>
    <row r="78" spans="1:9">
      <c r="A78" t="s">
        <v>3863</v>
      </c>
      <c r="B78" t="e">
        <f>VLOOKUP(A78,hoja!$A$1:$E$161,5,FALSE)</f>
        <v>#N/A</v>
      </c>
      <c r="C78" t="str">
        <f>VLOOKUP(A78,hoja!A:D,3,FALSE)</f>
        <v>50358</v>
      </c>
      <c r="D78" t="s">
        <v>642</v>
      </c>
      <c r="E78" t="str">
        <f>VLOOKUP(D78,hoja!$A$1:$E$161,5,FALSE)</f>
        <v>BARRANQUILLA</v>
      </c>
      <c r="F78" t="str">
        <f>VLOOKUP(D78,hoja!A:C,3,FALSE)</f>
        <v>0111</v>
      </c>
      <c r="G78">
        <v>9.7141666666720994</v>
      </c>
      <c r="H78" s="2">
        <v>1</v>
      </c>
      <c r="I78" s="2">
        <v>28012</v>
      </c>
    </row>
    <row r="79" spans="1:9">
      <c r="A79" t="s">
        <v>3864</v>
      </c>
      <c r="B79" t="e">
        <f>VLOOKUP(A79,hoja!$A$1:$E$161,5,FALSE)</f>
        <v>#N/A</v>
      </c>
      <c r="C79" t="str">
        <f>VLOOKUP(A79,hoja!A:D,3,FALSE)</f>
        <v>50213</v>
      </c>
      <c r="D79" t="s">
        <v>637</v>
      </c>
      <c r="E79" t="str">
        <f>VLOOKUP(D79,hoja!$A$1:$E$161,5,FALSE)</f>
        <v>PIEDECUESTA</v>
      </c>
      <c r="F79" t="str">
        <f>VLOOKUP(D79,hoja!A:C,3,FALSE)</f>
        <v>0422</v>
      </c>
      <c r="G79">
        <v>1.485555555584142</v>
      </c>
      <c r="H79" s="2">
        <v>4</v>
      </c>
      <c r="I79" s="2">
        <v>29057</v>
      </c>
    </row>
    <row r="80" spans="1:9">
      <c r="A80" t="s">
        <v>3865</v>
      </c>
      <c r="B80" t="e">
        <f>VLOOKUP(A80,hoja!$A$1:$E$161,5,FALSE)</f>
        <v>#N/A</v>
      </c>
      <c r="C80" t="e">
        <f>VLOOKUP(A80,hoja!A:D,3,FALSE)</f>
        <v>#N/A</v>
      </c>
      <c r="D80" t="s">
        <v>641</v>
      </c>
      <c r="E80" t="str">
        <f>VLOOKUP(D80,hoja!$A$1:$E$161,5,FALSE)</f>
        <v>MEDELLÍN</v>
      </c>
      <c r="F80" t="str">
        <f>VLOOKUP(D80,hoja!A:C,3,FALSE)</f>
        <v>0079</v>
      </c>
      <c r="G80">
        <v>0.38333333336049691</v>
      </c>
      <c r="H80" s="2">
        <v>1</v>
      </c>
      <c r="I80" s="2">
        <v>11318</v>
      </c>
    </row>
    <row r="81" spans="1:9">
      <c r="A81" t="s">
        <v>650</v>
      </c>
      <c r="B81" t="str">
        <f>VLOOKUP(A81,hoja!$A$1:$E$161,5,FALSE)</f>
        <v>CALOTO</v>
      </c>
      <c r="C81" t="str">
        <f>VLOOKUP(A81,hoja!A:D,3,FALSE)</f>
        <v>0445</v>
      </c>
      <c r="D81" t="s">
        <v>659</v>
      </c>
      <c r="E81" t="str">
        <f>VLOOKUP(D81,hoja!$A$1:$E$161,5,FALSE)</f>
        <v>ARMENIA</v>
      </c>
      <c r="F81" t="str">
        <f>VLOOKUP(D81,hoja!A:C,3,FALSE)</f>
        <v>0142</v>
      </c>
      <c r="G81">
        <v>18.233333333220799</v>
      </c>
      <c r="H81" s="2">
        <v>52</v>
      </c>
      <c r="I81" s="2">
        <v>216992</v>
      </c>
    </row>
    <row r="82" spans="1:9">
      <c r="A82" t="s">
        <v>650</v>
      </c>
      <c r="B82" t="str">
        <f>VLOOKUP(A82,hoja!$A$1:$E$161,5,FALSE)</f>
        <v>CALOTO</v>
      </c>
      <c r="C82" t="str">
        <f>VLOOKUP(A82,hoja!A:D,3,FALSE)</f>
        <v>0445</v>
      </c>
      <c r="D82" t="s">
        <v>692</v>
      </c>
      <c r="E82" t="str">
        <f>VLOOKUP(D82,hoja!$A$1:$E$161,5,FALSE)</f>
        <v>BARBOSA</v>
      </c>
      <c r="F82" t="str">
        <f>VLOOKUP(D82,hoja!A:C,3,FALSE)</f>
        <v>0446</v>
      </c>
      <c r="G82">
        <v>89.866666666755918</v>
      </c>
      <c r="H82" s="2">
        <v>1</v>
      </c>
      <c r="I82" s="2">
        <v>678579</v>
      </c>
    </row>
    <row r="83" spans="1:9">
      <c r="A83" t="s">
        <v>650</v>
      </c>
      <c r="B83" t="str">
        <f>VLOOKUP(A83,hoja!$A$1:$E$161,5,FALSE)</f>
        <v>CALOTO</v>
      </c>
      <c r="C83" t="str">
        <f>VLOOKUP(A83,hoja!A:D,3,FALSE)</f>
        <v>0445</v>
      </c>
      <c r="D83" t="s">
        <v>693</v>
      </c>
      <c r="E83" t="str">
        <f>VLOOKUP(D83,hoja!$A$1:$E$161,5,FALSE)</f>
        <v>BOSCONIA</v>
      </c>
      <c r="F83" t="str">
        <f>VLOOKUP(D83,hoja!A:C,3,FALSE)</f>
        <v>0449</v>
      </c>
      <c r="G83">
        <v>78.950000000040745</v>
      </c>
      <c r="H83" s="2">
        <v>6</v>
      </c>
      <c r="I83" s="2">
        <v>1123942.5</v>
      </c>
    </row>
    <row r="84" spans="1:9">
      <c r="A84" t="s">
        <v>650</v>
      </c>
      <c r="B84" t="str">
        <f>VLOOKUP(A84,hoja!$A$1:$E$161,5,FALSE)</f>
        <v>CALOTO</v>
      </c>
      <c r="C84" t="str">
        <f>VLOOKUP(A84,hoja!A:D,3,FALSE)</f>
        <v>0445</v>
      </c>
      <c r="D84" t="s">
        <v>694</v>
      </c>
      <c r="E84" t="str">
        <f>VLOOKUP(D84,hoja!$A$1:$E$161,5,FALSE)</f>
        <v>BUENAVENTURA</v>
      </c>
      <c r="F84" t="str">
        <f>VLOOKUP(D84,hoja!A:C,3,FALSE)</f>
        <v>0131</v>
      </c>
      <c r="G84">
        <v>14.397361111157807</v>
      </c>
      <c r="H84" s="2">
        <v>16</v>
      </c>
      <c r="I84" s="2">
        <v>197470</v>
      </c>
    </row>
    <row r="85" spans="1:9">
      <c r="A85" t="s">
        <v>650</v>
      </c>
      <c r="B85" t="str">
        <f>VLOOKUP(A85,hoja!$A$1:$E$161,5,FALSE)</f>
        <v>CALOTO</v>
      </c>
      <c r="C85" t="str">
        <f>VLOOKUP(A85,hoja!A:D,3,FALSE)</f>
        <v>0445</v>
      </c>
      <c r="D85" t="s">
        <v>683</v>
      </c>
      <c r="E85" t="str">
        <f>VLOOKUP(D85,hoja!$A$1:$E$161,5,FALSE)</f>
        <v>BUGA</v>
      </c>
      <c r="F85" t="str">
        <f>VLOOKUP(D85,hoja!A:C,3,FALSE)</f>
        <v>0411</v>
      </c>
      <c r="G85">
        <v>8.1748611110961065</v>
      </c>
      <c r="H85" s="2">
        <v>36</v>
      </c>
      <c r="I85" s="2">
        <v>87892</v>
      </c>
    </row>
    <row r="86" spans="1:9">
      <c r="A86" t="s">
        <v>650</v>
      </c>
      <c r="B86" t="str">
        <f>VLOOKUP(A86,hoja!$A$1:$E$161,5,FALSE)</f>
        <v>CALOTO</v>
      </c>
      <c r="C86" t="str">
        <f>VLOOKUP(A86,hoja!A:D,3,FALSE)</f>
        <v>0445</v>
      </c>
      <c r="D86" t="s">
        <v>660</v>
      </c>
      <c r="E86" t="str">
        <f>VLOOKUP(D86,hoja!$A$1:$E$161,5,FALSE)</f>
        <v>BOGOTÁ</v>
      </c>
      <c r="F86" t="str">
        <f>VLOOKUP(D86,hoja!A:C,3,FALSE)</f>
        <v>0035</v>
      </c>
      <c r="G86">
        <v>26.033333333325572</v>
      </c>
      <c r="H86" s="2">
        <v>5</v>
      </c>
      <c r="I86" s="2">
        <v>487795</v>
      </c>
    </row>
    <row r="87" spans="1:9">
      <c r="A87" t="s">
        <v>650</v>
      </c>
      <c r="B87" t="str">
        <f>VLOOKUP(A87,hoja!$A$1:$E$161,5,FALSE)</f>
        <v>CALOTO</v>
      </c>
      <c r="C87" t="str">
        <f>VLOOKUP(A87,hoja!A:D,3,FALSE)</f>
        <v>0445</v>
      </c>
      <c r="D87" t="s">
        <v>661</v>
      </c>
      <c r="E87" t="str">
        <f>VLOOKUP(D87,hoja!$A$1:$E$161,5,FALSE)</f>
        <v>CARTAGENA</v>
      </c>
      <c r="F87" t="str">
        <f>VLOOKUP(D87,hoja!A:C,3,FALSE)</f>
        <v>0113</v>
      </c>
      <c r="G87">
        <v>73.533333333441988</v>
      </c>
      <c r="H87" s="2">
        <v>53</v>
      </c>
      <c r="I87" s="2">
        <v>1214834</v>
      </c>
    </row>
    <row r="88" spans="1:9">
      <c r="A88" t="s">
        <v>650</v>
      </c>
      <c r="B88" t="str">
        <f>VLOOKUP(A88,hoja!$A$1:$E$161,5,FALSE)</f>
        <v>CALOTO</v>
      </c>
      <c r="C88" t="str">
        <f>VLOOKUP(A88,hoja!A:D,3,FALSE)</f>
        <v>0445</v>
      </c>
      <c r="D88" t="s">
        <v>699</v>
      </c>
      <c r="E88" t="str">
        <f>VLOOKUP(D88,hoja!$A$1:$E$161,5,FALSE)</f>
        <v>CHIGORODÓ</v>
      </c>
      <c r="F88" t="str">
        <f>VLOOKUP(D88,hoja!A:C,3,FALSE)</f>
        <v>0074</v>
      </c>
      <c r="G88">
        <v>44.424999999959255</v>
      </c>
      <c r="H88" s="2">
        <v>4</v>
      </c>
      <c r="I88" s="2">
        <v>701711</v>
      </c>
    </row>
    <row r="89" spans="1:9">
      <c r="A89" t="s">
        <v>650</v>
      </c>
      <c r="B89" t="str">
        <f>VLOOKUP(A89,hoja!$A$1:$E$161,5,FALSE)</f>
        <v>CALOTO</v>
      </c>
      <c r="C89" t="str">
        <f>VLOOKUP(A89,hoja!A:D,3,FALSE)</f>
        <v>0445</v>
      </c>
      <c r="D89" t="s">
        <v>702</v>
      </c>
      <c r="E89" t="str">
        <f>VLOOKUP(D89,hoja!$A$1:$E$161,5,FALSE)</f>
        <v>FLORENCIA</v>
      </c>
      <c r="F89" t="str">
        <f>VLOOKUP(D89,hoja!A:C,3,FALSE)</f>
        <v>0388</v>
      </c>
      <c r="G89">
        <v>42.593333333381452</v>
      </c>
      <c r="H89" s="2">
        <v>53</v>
      </c>
      <c r="I89" s="2">
        <v>759765</v>
      </c>
    </row>
    <row r="90" spans="1:9">
      <c r="A90" t="s">
        <v>650</v>
      </c>
      <c r="B90" t="str">
        <f>VLOOKUP(A90,hoja!$A$1:$E$161,5,FALSE)</f>
        <v>CALOTO</v>
      </c>
      <c r="C90" t="str">
        <f>VLOOKUP(A90,hoja!A:D,3,FALSE)</f>
        <v>0445</v>
      </c>
      <c r="D90" t="s">
        <v>704</v>
      </c>
      <c r="E90" t="str">
        <f>VLOOKUP(D90,hoja!$A$1:$E$161,5,FALSE)</f>
        <v>GARZÓN</v>
      </c>
      <c r="F90" t="str">
        <f>VLOOKUP(D90,hoja!A:C,3,FALSE)</f>
        <v>0387</v>
      </c>
      <c r="G90">
        <v>38.616666666639503</v>
      </c>
      <c r="H90" s="2">
        <v>41</v>
      </c>
      <c r="I90" s="2">
        <v>614760</v>
      </c>
    </row>
    <row r="91" spans="1:9">
      <c r="A91" t="s">
        <v>650</v>
      </c>
      <c r="B91" t="str">
        <f>VLOOKUP(A91,hoja!$A$1:$E$161,5,FALSE)</f>
        <v>CALOTO</v>
      </c>
      <c r="C91" t="str">
        <f>VLOOKUP(A91,hoja!A:D,3,FALSE)</f>
        <v>0445</v>
      </c>
      <c r="D91" t="s">
        <v>705</v>
      </c>
      <c r="E91" t="str">
        <f>VLOOKUP(D91,hoja!$A$1:$E$161,5,FALSE)</f>
        <v>GRANADA</v>
      </c>
      <c r="F91" t="str">
        <f>VLOOKUP(D91,hoja!A:C,3,FALSE)</f>
        <v>0394</v>
      </c>
      <c r="G91">
        <v>64.533333333441988</v>
      </c>
      <c r="H91" s="2">
        <v>7</v>
      </c>
      <c r="I91" s="2">
        <v>652971</v>
      </c>
    </row>
    <row r="92" spans="1:9">
      <c r="A92" t="s">
        <v>650</v>
      </c>
      <c r="B92" t="str">
        <f>VLOOKUP(A92,hoja!$A$1:$E$161,5,FALSE)</f>
        <v>CALOTO</v>
      </c>
      <c r="C92" t="str">
        <f>VLOOKUP(A92,hoja!A:D,3,FALSE)</f>
        <v>0445</v>
      </c>
      <c r="D92" t="s">
        <v>707</v>
      </c>
      <c r="E92" t="str">
        <f>VLOOKUP(D92,hoja!$A$1:$E$161,5,FALSE)</f>
        <v>IPIALES</v>
      </c>
      <c r="F92" t="str">
        <f>VLOOKUP(D92,hoja!A:C,3,FALSE)</f>
        <v>0397</v>
      </c>
      <c r="G92">
        <v>24.033333333441988</v>
      </c>
      <c r="H92" s="2">
        <v>7</v>
      </c>
      <c r="I92" s="2">
        <v>447899</v>
      </c>
    </row>
    <row r="93" spans="1:9">
      <c r="A93" t="s">
        <v>650</v>
      </c>
      <c r="B93" t="str">
        <f>VLOOKUP(A93,hoja!$A$1:$E$161,5,FALSE)</f>
        <v>CALOTO</v>
      </c>
      <c r="C93" t="str">
        <f>VLOOKUP(A93,hoja!A:D,3,FALSE)</f>
        <v>0445</v>
      </c>
      <c r="D93" t="s">
        <v>655</v>
      </c>
      <c r="E93" t="str">
        <f>VLOOKUP(D93,hoja!$A$1:$E$161,5,FALSE)</f>
        <v>MEDELLÍN</v>
      </c>
      <c r="F93" t="str">
        <f>VLOOKUP(D93,hoja!A:C,3,FALSE)</f>
        <v>0292</v>
      </c>
      <c r="G93">
        <v>40.283333333325572</v>
      </c>
      <c r="H93" s="2">
        <v>9</v>
      </c>
      <c r="I93" s="2">
        <v>555288</v>
      </c>
    </row>
    <row r="94" spans="1:9">
      <c r="A94" t="s">
        <v>650</v>
      </c>
      <c r="B94" t="str">
        <f>VLOOKUP(A94,hoja!$A$1:$E$161,5,FALSE)</f>
        <v>CALOTO</v>
      </c>
      <c r="C94" t="str">
        <f>VLOOKUP(A94,hoja!A:D,3,FALSE)</f>
        <v>0445</v>
      </c>
      <c r="D94" t="s">
        <v>708</v>
      </c>
      <c r="E94" t="str">
        <f>VLOOKUP(D94,hoja!$A$1:$E$161,5,FALSE)</f>
        <v>JAMUNDÍ</v>
      </c>
      <c r="F94" t="str">
        <f>VLOOKUP(D94,hoja!A:C,3,FALSE)</f>
        <v>0358</v>
      </c>
      <c r="G94">
        <v>0.6505555555340834</v>
      </c>
      <c r="H94" s="2">
        <v>9</v>
      </c>
      <c r="I94" s="2">
        <v>23768</v>
      </c>
    </row>
    <row r="95" spans="1:9">
      <c r="A95" t="s">
        <v>650</v>
      </c>
      <c r="B95" t="str">
        <f>VLOOKUP(A95,hoja!$A$1:$E$161,5,FALSE)</f>
        <v>CALOTO</v>
      </c>
      <c r="C95" t="str">
        <f>VLOOKUP(A95,hoja!A:D,3,FALSE)</f>
        <v>0445</v>
      </c>
      <c r="D95" t="s">
        <v>709</v>
      </c>
      <c r="E95" t="str">
        <f>VLOOKUP(D95,hoja!$A$1:$E$161,5,FALSE)</f>
        <v>LA DORADA</v>
      </c>
      <c r="F95" t="str">
        <f>VLOOKUP(D95,hoja!A:C,3,FALSE)</f>
        <v>0391</v>
      </c>
      <c r="G95">
        <v>35.966666666645324</v>
      </c>
      <c r="H95" s="2">
        <v>10</v>
      </c>
      <c r="I95" s="2">
        <v>468638</v>
      </c>
    </row>
    <row r="96" spans="1:9">
      <c r="A96" t="s">
        <v>650</v>
      </c>
      <c r="B96" t="str">
        <f>VLOOKUP(A96,hoja!$A$1:$E$161,5,FALSE)</f>
        <v>CALOTO</v>
      </c>
      <c r="C96" t="str">
        <f>VLOOKUP(A96,hoja!A:D,3,FALSE)</f>
        <v>0445</v>
      </c>
      <c r="D96" t="s">
        <v>663</v>
      </c>
      <c r="E96" t="str">
        <f>VLOOKUP(D96,hoja!$A$1:$E$161,5,FALSE)</f>
        <v>MADRID</v>
      </c>
      <c r="F96" t="str">
        <f>VLOOKUP(D96,hoja!A:C,3,FALSE)</f>
        <v>0022</v>
      </c>
      <c r="G96">
        <v>30.756250000064028</v>
      </c>
      <c r="H96" s="2">
        <v>4</v>
      </c>
      <c r="I96" s="2">
        <v>480747.5</v>
      </c>
    </row>
    <row r="97" spans="1:9">
      <c r="A97" t="s">
        <v>650</v>
      </c>
      <c r="B97" t="str">
        <f>VLOOKUP(A97,hoja!$A$1:$E$161,5,FALSE)</f>
        <v>CALOTO</v>
      </c>
      <c r="C97" t="str">
        <f>VLOOKUP(A97,hoja!A:D,3,FALSE)</f>
        <v>0445</v>
      </c>
      <c r="D97" t="s">
        <v>712</v>
      </c>
      <c r="E97" t="str">
        <f>VLOOKUP(D97,hoja!$A$1:$E$161,5,FALSE)</f>
        <v>MAICAO</v>
      </c>
      <c r="F97" t="str">
        <f>VLOOKUP(D97,hoja!A:C,3,FALSE)</f>
        <v>0230</v>
      </c>
      <c r="G97">
        <v>46.100000000093132</v>
      </c>
      <c r="H97" s="2">
        <v>1</v>
      </c>
      <c r="I97" s="2">
        <v>1362355</v>
      </c>
    </row>
    <row r="98" spans="1:9">
      <c r="A98" t="s">
        <v>650</v>
      </c>
      <c r="B98" t="str">
        <f>VLOOKUP(A98,hoja!$A$1:$E$161,5,FALSE)</f>
        <v>CALOTO</v>
      </c>
      <c r="C98" t="str">
        <f>VLOOKUP(A98,hoja!A:D,3,FALSE)</f>
        <v>0445</v>
      </c>
      <c r="D98" t="s">
        <v>665</v>
      </c>
      <c r="E98" t="str">
        <f>VLOOKUP(D98,hoja!$A$1:$E$161,5,FALSE)</f>
        <v>MANIZALES</v>
      </c>
      <c r="F98" t="str">
        <f>VLOOKUP(D98,hoja!A:C,3,FALSE)</f>
        <v>0145</v>
      </c>
      <c r="G98">
        <v>17.266666666720994</v>
      </c>
      <c r="H98" s="2">
        <v>40</v>
      </c>
      <c r="I98" s="2">
        <v>297449.5</v>
      </c>
    </row>
    <row r="99" spans="1:9">
      <c r="A99" t="s">
        <v>650</v>
      </c>
      <c r="B99" t="str">
        <f>VLOOKUP(A99,hoja!$A$1:$E$161,5,FALSE)</f>
        <v>CALOTO</v>
      </c>
      <c r="C99" t="str">
        <f>VLOOKUP(A99,hoja!A:D,3,FALSE)</f>
        <v>0445</v>
      </c>
      <c r="D99" t="s">
        <v>713</v>
      </c>
      <c r="E99" t="str">
        <f>VLOOKUP(D99,hoja!$A$1:$E$161,5,FALSE)</f>
        <v>MARIQUITA</v>
      </c>
      <c r="F99" t="str">
        <f>VLOOKUP(D99,hoja!A:C,3,FALSE)</f>
        <v>0392</v>
      </c>
      <c r="G99">
        <v>21.558333333407063</v>
      </c>
      <c r="H99" s="2">
        <v>12</v>
      </c>
      <c r="I99" s="2">
        <v>423004.5</v>
      </c>
    </row>
    <row r="100" spans="1:9">
      <c r="A100" t="s">
        <v>650</v>
      </c>
      <c r="B100" t="str">
        <f>VLOOKUP(A100,hoja!$A$1:$E$161,5,FALSE)</f>
        <v>CALOTO</v>
      </c>
      <c r="C100" t="str">
        <f>VLOOKUP(A100,hoja!A:D,3,FALSE)</f>
        <v>0445</v>
      </c>
      <c r="D100" t="s">
        <v>714</v>
      </c>
      <c r="E100" t="str">
        <f>VLOOKUP(D100,hoja!$A$1:$E$161,5,FALSE)</f>
        <v>OCAÑA</v>
      </c>
      <c r="F100" t="str">
        <f>VLOOKUP(D100,hoja!A:C,3,FALSE)</f>
        <v>0434</v>
      </c>
      <c r="G100">
        <v>92.616666666639503</v>
      </c>
      <c r="H100" s="2">
        <v>1</v>
      </c>
      <c r="I100" s="2">
        <v>935703</v>
      </c>
    </row>
    <row r="101" spans="1:9">
      <c r="A101" t="s">
        <v>650</v>
      </c>
      <c r="B101" t="str">
        <f>VLOOKUP(A101,hoja!$A$1:$E$161,5,FALSE)</f>
        <v>CALOTO</v>
      </c>
      <c r="C101" t="str">
        <f>VLOOKUP(A101,hoja!A:D,3,FALSE)</f>
        <v>0445</v>
      </c>
      <c r="D101" t="s">
        <v>717</v>
      </c>
      <c r="E101" t="str">
        <f>VLOOKUP(D101,hoja!$A$1:$E$161,5,FALSE)</f>
        <v>POPAYÁN</v>
      </c>
      <c r="F101" t="str">
        <f>VLOOKUP(D101,hoja!A:C,3,FALSE)</f>
        <v>0126</v>
      </c>
      <c r="G101">
        <v>10.324999999866122</v>
      </c>
      <c r="H101" s="2">
        <v>78</v>
      </c>
      <c r="I101" s="2">
        <v>103320</v>
      </c>
    </row>
    <row r="102" spans="1:9">
      <c r="A102" t="s">
        <v>650</v>
      </c>
      <c r="B102" t="str">
        <f>VLOOKUP(A102,hoja!$A$1:$E$161,5,FALSE)</f>
        <v>CALOTO</v>
      </c>
      <c r="C102" t="str">
        <f>VLOOKUP(A102,hoja!A:D,3,FALSE)</f>
        <v>0445</v>
      </c>
      <c r="D102" t="s">
        <v>719</v>
      </c>
      <c r="E102" t="str">
        <f>VLOOKUP(D102,hoja!$A$1:$E$161,5,FALSE)</f>
        <v>RICAURTE</v>
      </c>
      <c r="F102" t="str">
        <f>VLOOKUP(D102,hoja!A:C,3,FALSE)</f>
        <v>0390</v>
      </c>
      <c r="G102">
        <v>26.508333333302289</v>
      </c>
      <c r="H102" s="2">
        <v>10</v>
      </c>
      <c r="I102" s="2">
        <v>392579.5</v>
      </c>
    </row>
    <row r="103" spans="1:9">
      <c r="A103" t="s">
        <v>650</v>
      </c>
      <c r="B103" t="str">
        <f>VLOOKUP(A103,hoja!$A$1:$E$161,5,FALSE)</f>
        <v>CALOTO</v>
      </c>
      <c r="C103" t="str">
        <f>VLOOKUP(A103,hoja!A:D,3,FALSE)</f>
        <v>0445</v>
      </c>
      <c r="D103" t="s">
        <v>721</v>
      </c>
      <c r="E103" t="str">
        <f>VLOOKUP(D103,hoja!$A$1:$E$161,5,FALSE)</f>
        <v>RIONEGRO</v>
      </c>
      <c r="F103" t="str">
        <f>VLOOKUP(D103,hoja!A:C,3,FALSE)</f>
        <v>0090</v>
      </c>
      <c r="G103">
        <v>38.783055555482861</v>
      </c>
      <c r="H103" s="2">
        <v>7</v>
      </c>
      <c r="I103" s="2">
        <v>568395</v>
      </c>
    </row>
    <row r="104" spans="1:9">
      <c r="A104" t="s">
        <v>650</v>
      </c>
      <c r="B104" t="str">
        <f>VLOOKUP(A104,hoja!$A$1:$E$161,5,FALSE)</f>
        <v>CALOTO</v>
      </c>
      <c r="C104" t="str">
        <f>VLOOKUP(A104,hoja!A:D,3,FALSE)</f>
        <v>0445</v>
      </c>
      <c r="D104" t="s">
        <v>723</v>
      </c>
      <c r="E104" t="str">
        <f>VLOOKUP(D104,hoja!$A$1:$E$161,5,FALSE)</f>
        <v>SANTA MARTA</v>
      </c>
      <c r="F104" t="str">
        <f>VLOOKUP(D104,hoja!A:C,3,FALSE)</f>
        <v>0118</v>
      </c>
      <c r="G104">
        <v>66.833333333430346</v>
      </c>
      <c r="H104" s="2">
        <v>43</v>
      </c>
      <c r="I104" s="2">
        <v>1282907</v>
      </c>
    </row>
    <row r="105" spans="1:9">
      <c r="A105" t="s">
        <v>650</v>
      </c>
      <c r="B105" t="str">
        <f>VLOOKUP(A105,hoja!$A$1:$E$161,5,FALSE)</f>
        <v>CALOTO</v>
      </c>
      <c r="C105" t="str">
        <f>VLOOKUP(A105,hoja!A:D,3,FALSE)</f>
        <v>0445</v>
      </c>
      <c r="D105" t="s">
        <v>666</v>
      </c>
      <c r="E105" t="str">
        <f>VLOOKUP(D105,hoja!$A$1:$E$161,5,FALSE)</f>
        <v>SINCELEJO</v>
      </c>
      <c r="F105" t="str">
        <f>VLOOKUP(D105,hoja!A:C,3,FALSE)</f>
        <v>0382</v>
      </c>
      <c r="G105">
        <v>68.183333333290648</v>
      </c>
      <c r="H105" s="2">
        <v>10</v>
      </c>
      <c r="I105" s="2">
        <v>1001259</v>
      </c>
    </row>
    <row r="106" spans="1:9">
      <c r="A106" t="s">
        <v>650</v>
      </c>
      <c r="B106" t="str">
        <f>VLOOKUP(A106,hoja!$A$1:$E$161,5,FALSE)</f>
        <v>CALOTO</v>
      </c>
      <c r="C106" t="str">
        <f>VLOOKUP(A106,hoja!A:D,3,FALSE)</f>
        <v>0445</v>
      </c>
      <c r="D106" t="s">
        <v>726</v>
      </c>
      <c r="E106" t="str">
        <f>VLOOKUP(D106,hoja!$A$1:$E$161,5,FALSE)</f>
        <v>TUMACO</v>
      </c>
      <c r="F106" t="str">
        <f>VLOOKUP(D106,hoja!A:C,3,FALSE)</f>
        <v>0396</v>
      </c>
      <c r="G106">
        <v>61.633333333244082</v>
      </c>
      <c r="H106" s="2">
        <v>3</v>
      </c>
      <c r="I106" s="2">
        <v>775303</v>
      </c>
    </row>
    <row r="107" spans="1:9">
      <c r="A107" t="s">
        <v>650</v>
      </c>
      <c r="B107" t="str">
        <f>VLOOKUP(A107,hoja!$A$1:$E$161,5,FALSE)</f>
        <v>CALOTO</v>
      </c>
      <c r="C107" t="str">
        <f>VLOOKUP(A107,hoja!A:D,3,FALSE)</f>
        <v>0445</v>
      </c>
      <c r="D107" t="s">
        <v>727</v>
      </c>
      <c r="E107" t="str">
        <f>VLOOKUP(D107,hoja!$A$1:$E$161,5,FALSE)</f>
        <v>TUNJA</v>
      </c>
      <c r="F107" t="str">
        <f>VLOOKUP(D107,hoja!A:C,3,FALSE)</f>
        <v>0443</v>
      </c>
      <c r="G107">
        <v>43.016666666662786</v>
      </c>
      <c r="H107" s="2">
        <v>2</v>
      </c>
      <c r="I107" s="2">
        <v>624362.5</v>
      </c>
    </row>
    <row r="108" spans="1:9">
      <c r="A108" t="s">
        <v>650</v>
      </c>
      <c r="B108" t="str">
        <f>VLOOKUP(A108,hoja!$A$1:$E$161,5,FALSE)</f>
        <v>CALOTO</v>
      </c>
      <c r="C108" t="str">
        <f>VLOOKUP(A108,hoja!A:D,3,FALSE)</f>
        <v>0445</v>
      </c>
      <c r="D108" t="s">
        <v>729</v>
      </c>
      <c r="E108" t="str">
        <f>VLOOKUP(D108,hoja!$A$1:$E$161,5,FALSE)</f>
        <v>YOPAL</v>
      </c>
      <c r="F108" t="str">
        <f>VLOOKUP(D108,hoja!A:C,3,FALSE)</f>
        <v>0442</v>
      </c>
      <c r="G108">
        <v>51.033333333267365</v>
      </c>
      <c r="H108" s="2">
        <v>5</v>
      </c>
      <c r="I108" s="2">
        <v>832933</v>
      </c>
    </row>
    <row r="109" spans="1:9">
      <c r="A109" t="s">
        <v>650</v>
      </c>
      <c r="B109" t="str">
        <f>VLOOKUP(A109,hoja!$A$1:$E$161,5,FALSE)</f>
        <v>CALOTO</v>
      </c>
      <c r="C109" t="str">
        <f>VLOOKUP(A109,hoja!A:D,3,FALSE)</f>
        <v>0445</v>
      </c>
      <c r="D109" t="s">
        <v>629</v>
      </c>
      <c r="E109" t="str">
        <f>VLOOKUP(D109,hoja!$A$1:$E$161,5,FALSE)</f>
        <v>ZIPAQUIRÁ</v>
      </c>
      <c r="F109" t="str">
        <f>VLOOKUP(D109,hoja!A:C,3,FALSE)</f>
        <v>0032</v>
      </c>
      <c r="G109">
        <v>39.999999999941792</v>
      </c>
      <c r="H109" s="2">
        <v>3</v>
      </c>
      <c r="I109" s="2">
        <v>577760</v>
      </c>
    </row>
    <row r="110" spans="1:9">
      <c r="A110" t="s">
        <v>650</v>
      </c>
      <c r="B110" t="str">
        <f>VLOOKUP(A110,hoja!$A$1:$E$161,5,FALSE)</f>
        <v>CALOTO</v>
      </c>
      <c r="C110" t="str">
        <f>VLOOKUP(A110,hoja!A:D,3,FALSE)</f>
        <v>0445</v>
      </c>
      <c r="D110" t="s">
        <v>633</v>
      </c>
      <c r="E110" t="str">
        <f>VLOOKUP(D110,hoja!$A$1:$E$161,5,FALSE)</f>
        <v>BOGOTÁ</v>
      </c>
      <c r="F110" t="str">
        <f>VLOOKUP(D110,hoja!A:C,3,FALSE)</f>
        <v>0002</v>
      </c>
      <c r="G110">
        <v>26.592083333234768</v>
      </c>
      <c r="H110" s="2">
        <v>14</v>
      </c>
      <c r="I110" s="2">
        <v>473458</v>
      </c>
    </row>
    <row r="111" spans="1:9">
      <c r="A111" t="s">
        <v>650</v>
      </c>
      <c r="B111" t="str">
        <f>VLOOKUP(A111,hoja!$A$1:$E$161,5,FALSE)</f>
        <v>CALOTO</v>
      </c>
      <c r="C111" t="str">
        <f>VLOOKUP(A111,hoja!A:D,3,FALSE)</f>
        <v>0445</v>
      </c>
      <c r="D111" t="s">
        <v>634</v>
      </c>
      <c r="E111" t="str">
        <f>VLOOKUP(D111,hoja!$A$1:$E$161,5,FALSE)</f>
        <v>BOGOTÁ</v>
      </c>
      <c r="F111" t="str">
        <f>VLOOKUP(D111,hoja!A:C,3,FALSE)</f>
        <v>0011</v>
      </c>
      <c r="G111">
        <v>35.349999999976717</v>
      </c>
      <c r="H111" s="2">
        <v>21</v>
      </c>
      <c r="I111" s="2">
        <v>464262</v>
      </c>
    </row>
    <row r="112" spans="1:9">
      <c r="A112" t="s">
        <v>650</v>
      </c>
      <c r="B112" t="str">
        <f>VLOOKUP(A112,hoja!$A$1:$E$161,5,FALSE)</f>
        <v>CALOTO</v>
      </c>
      <c r="C112" t="str">
        <f>VLOOKUP(A112,hoja!A:D,3,FALSE)</f>
        <v>0445</v>
      </c>
      <c r="D112" t="s">
        <v>686</v>
      </c>
      <c r="E112" t="str">
        <f>VLOOKUP(D112,hoja!$A$1:$E$161,5,FALSE)</f>
        <v>BARRANCABERMEJA</v>
      </c>
      <c r="F112" t="str">
        <f>VLOOKUP(D112,hoja!A:C,3,FALSE)</f>
        <v>0424</v>
      </c>
      <c r="G112">
        <v>39.383333333360497</v>
      </c>
      <c r="H112" s="2">
        <v>3</v>
      </c>
      <c r="I112" s="2">
        <v>746347</v>
      </c>
    </row>
    <row r="113" spans="1:9">
      <c r="A113" t="s">
        <v>650</v>
      </c>
      <c r="B113" t="str">
        <f>VLOOKUP(A113,hoja!$A$1:$E$161,5,FALSE)</f>
        <v>CALOTO</v>
      </c>
      <c r="C113" t="str">
        <f>VLOOKUP(A113,hoja!A:D,3,FALSE)</f>
        <v>0445</v>
      </c>
      <c r="D113" t="s">
        <v>635</v>
      </c>
      <c r="E113" t="str">
        <f>VLOOKUP(D113,hoja!$A$1:$E$161,5,FALSE)</f>
        <v>BOGOTÁ</v>
      </c>
      <c r="F113" t="str">
        <f>VLOOKUP(D113,hoja!A:C,3,FALSE)</f>
        <v>0021</v>
      </c>
      <c r="G113">
        <v>27.416666666715173</v>
      </c>
      <c r="H113" s="2">
        <v>54</v>
      </c>
      <c r="I113" s="2">
        <v>471484.5</v>
      </c>
    </row>
    <row r="114" spans="1:9">
      <c r="A114" t="s">
        <v>650</v>
      </c>
      <c r="B114" t="str">
        <f>VLOOKUP(A114,hoja!$A$1:$E$161,5,FALSE)</f>
        <v>CALOTO</v>
      </c>
      <c r="C114" t="str">
        <f>VLOOKUP(A114,hoja!A:D,3,FALSE)</f>
        <v>0445</v>
      </c>
      <c r="D114" t="s">
        <v>731</v>
      </c>
      <c r="E114" t="str">
        <f>VLOOKUP(D114,hoja!$A$1:$E$161,5,FALSE)</f>
        <v>CÚCUTA</v>
      </c>
      <c r="F114" t="str">
        <f>VLOOKUP(D114,hoja!A:C,3,FALSE)</f>
        <v>0438</v>
      </c>
      <c r="G114">
        <v>60.158333333325572</v>
      </c>
      <c r="H114" s="2">
        <v>22</v>
      </c>
      <c r="I114" s="2">
        <v>1018098.5</v>
      </c>
    </row>
    <row r="115" spans="1:9">
      <c r="A115" t="s">
        <v>650</v>
      </c>
      <c r="B115" t="str">
        <f>VLOOKUP(A115,hoja!$A$1:$E$161,5,FALSE)</f>
        <v>CALOTO</v>
      </c>
      <c r="C115" t="str">
        <f>VLOOKUP(A115,hoja!A:D,3,FALSE)</f>
        <v>0445</v>
      </c>
      <c r="D115" t="s">
        <v>636</v>
      </c>
      <c r="E115" t="str">
        <f>VLOOKUP(D115,hoja!$A$1:$E$161,5,FALSE)</f>
        <v>DUITAMA</v>
      </c>
      <c r="F115" t="str">
        <f>VLOOKUP(D115,hoja!A:C,3,FALSE)</f>
        <v>0441</v>
      </c>
      <c r="G115">
        <v>44.567777777760057</v>
      </c>
      <c r="H115" s="2">
        <v>6</v>
      </c>
      <c r="I115" s="2">
        <v>711079</v>
      </c>
    </row>
    <row r="116" spans="1:9">
      <c r="A116" t="s">
        <v>650</v>
      </c>
      <c r="B116" t="str">
        <f>VLOOKUP(A116,hoja!$A$1:$E$161,5,FALSE)</f>
        <v>CALOTO</v>
      </c>
      <c r="C116" t="str">
        <f>VLOOKUP(A116,hoja!A:D,3,FALSE)</f>
        <v>0445</v>
      </c>
      <c r="D116" t="s">
        <v>732</v>
      </c>
      <c r="E116" t="str">
        <f>VLOOKUP(D116,hoja!$A$1:$E$161,5,FALSE)</f>
        <v>IBAGUÉ</v>
      </c>
      <c r="F116" t="str">
        <f>VLOOKUP(D116,hoja!A:C,3,FALSE)</f>
        <v>0389</v>
      </c>
      <c r="G116">
        <v>18.630972222250421</v>
      </c>
      <c r="H116" s="2">
        <v>42</v>
      </c>
      <c r="I116" s="2">
        <v>295158</v>
      </c>
    </row>
    <row r="117" spans="1:9">
      <c r="A117" t="s">
        <v>650</v>
      </c>
      <c r="B117" t="str">
        <f>VLOOKUP(A117,hoja!$A$1:$E$161,5,FALSE)</f>
        <v>CALOTO</v>
      </c>
      <c r="C117" t="str">
        <f>VLOOKUP(A117,hoja!A:D,3,FALSE)</f>
        <v>0445</v>
      </c>
      <c r="D117" t="s">
        <v>667</v>
      </c>
      <c r="E117" t="str">
        <f>VLOOKUP(D117,hoja!$A$1:$E$161,5,FALSE)</f>
        <v>MONTERÍA</v>
      </c>
      <c r="F117" t="str">
        <f>VLOOKUP(D117,hoja!A:C,3,FALSE)</f>
        <v>0381</v>
      </c>
      <c r="G117">
        <v>66.266666666662786</v>
      </c>
      <c r="H117" s="2">
        <v>16</v>
      </c>
      <c r="I117" s="2">
        <v>948615</v>
      </c>
    </row>
    <row r="118" spans="1:9">
      <c r="A118" t="s">
        <v>650</v>
      </c>
      <c r="B118" t="str">
        <f>VLOOKUP(A118,hoja!$A$1:$E$161,5,FALSE)</f>
        <v>CALOTO</v>
      </c>
      <c r="C118" t="str">
        <f>VLOOKUP(A118,hoja!A:D,3,FALSE)</f>
        <v>0445</v>
      </c>
      <c r="D118" t="s">
        <v>679</v>
      </c>
      <c r="E118" t="str">
        <f>VLOOKUP(D118,hoja!$A$1:$E$161,5,FALSE)</f>
        <v>NEIVA</v>
      </c>
      <c r="F118" t="str">
        <f>VLOOKUP(D118,hoja!A:C,3,FALSE)</f>
        <v>0385</v>
      </c>
      <c r="G118">
        <v>35.316666666534729</v>
      </c>
      <c r="H118" s="2">
        <v>113</v>
      </c>
      <c r="I118" s="2">
        <v>520572</v>
      </c>
    </row>
    <row r="119" spans="1:9">
      <c r="A119" t="s">
        <v>650</v>
      </c>
      <c r="B119" t="str">
        <f>VLOOKUP(A119,hoja!$A$1:$E$161,5,FALSE)</f>
        <v>CALOTO</v>
      </c>
      <c r="C119" t="str">
        <f>VLOOKUP(A119,hoja!A:D,3,FALSE)</f>
        <v>0445</v>
      </c>
      <c r="D119" t="s">
        <v>733</v>
      </c>
      <c r="E119" t="str">
        <f>VLOOKUP(D119,hoja!$A$1:$E$161,5,FALSE)</f>
        <v>PASTO</v>
      </c>
      <c r="F119" t="str">
        <f>VLOOKUP(D119,hoja!A:C,3,FALSE)</f>
        <v>0395</v>
      </c>
      <c r="G119">
        <v>20.833333333313931</v>
      </c>
      <c r="H119" s="2">
        <v>27</v>
      </c>
      <c r="I119" s="2">
        <v>361185</v>
      </c>
    </row>
    <row r="120" spans="1:9">
      <c r="A120" t="s">
        <v>650</v>
      </c>
      <c r="B120" t="str">
        <f>VLOOKUP(A120,hoja!$A$1:$E$161,5,FALSE)</f>
        <v>CALOTO</v>
      </c>
      <c r="C120" t="str">
        <f>VLOOKUP(A120,hoja!A:D,3,FALSE)</f>
        <v>0445</v>
      </c>
      <c r="D120" t="s">
        <v>637</v>
      </c>
      <c r="E120" t="str">
        <f>VLOOKUP(D120,hoja!$A$1:$E$161,5,FALSE)</f>
        <v>PIEDECUESTA</v>
      </c>
      <c r="F120" t="str">
        <f>VLOOKUP(D120,hoja!A:C,3,FALSE)</f>
        <v>0422</v>
      </c>
      <c r="G120">
        <v>43.73333333330811</v>
      </c>
      <c r="H120" s="2">
        <v>18</v>
      </c>
      <c r="I120" s="2">
        <v>818267</v>
      </c>
    </row>
    <row r="121" spans="1:9">
      <c r="A121" t="s">
        <v>650</v>
      </c>
      <c r="B121" t="str">
        <f>VLOOKUP(A121,hoja!$A$1:$E$161,5,FALSE)</f>
        <v>CALOTO</v>
      </c>
      <c r="C121" t="str">
        <f>VLOOKUP(A121,hoja!A:D,3,FALSE)</f>
        <v>0445</v>
      </c>
      <c r="D121" t="s">
        <v>668</v>
      </c>
      <c r="E121" t="str">
        <f>VLOOKUP(D121,hoja!$A$1:$E$161,5,FALSE)</f>
        <v>VALLEDUPAR</v>
      </c>
      <c r="F121" t="str">
        <f>VLOOKUP(D121,hoja!A:C,3,FALSE)</f>
        <v>0447</v>
      </c>
      <c r="G121">
        <v>63.616666666581295</v>
      </c>
      <c r="H121" s="2">
        <v>9</v>
      </c>
      <c r="I121" s="2">
        <v>1172238</v>
      </c>
    </row>
    <row r="122" spans="1:9">
      <c r="A122" t="s">
        <v>650</v>
      </c>
      <c r="B122" t="str">
        <f>VLOOKUP(A122,hoja!$A$1:$E$161,5,FALSE)</f>
        <v>CALOTO</v>
      </c>
      <c r="C122" t="str">
        <f>VLOOKUP(A122,hoja!A:D,3,FALSE)</f>
        <v>0445</v>
      </c>
      <c r="D122" t="s">
        <v>681</v>
      </c>
      <c r="E122" t="str">
        <f>VLOOKUP(D122,hoja!$A$1:$E$161,5,FALSE)</f>
        <v>VILLAVICENCIO</v>
      </c>
      <c r="F122" t="str">
        <f>VLOOKUP(D122,hoja!A:C,3,FALSE)</f>
        <v>0393</v>
      </c>
      <c r="G122">
        <v>39.249999999941792</v>
      </c>
      <c r="H122" s="2">
        <v>28</v>
      </c>
      <c r="I122" s="2">
        <v>578113</v>
      </c>
    </row>
    <row r="123" spans="1:9">
      <c r="A123" t="s">
        <v>650</v>
      </c>
      <c r="B123" t="str">
        <f>VLOOKUP(A123,hoja!$A$1:$E$161,5,FALSE)</f>
        <v>CALOTO</v>
      </c>
      <c r="C123" t="str">
        <f>VLOOKUP(A123,hoja!A:D,3,FALSE)</f>
        <v>0445</v>
      </c>
      <c r="D123" t="s">
        <v>1353</v>
      </c>
      <c r="E123" t="e">
        <f>VLOOKUP(D123,hoja!$A$1:$E$161,5,FALSE)</f>
        <v>#N/A</v>
      </c>
      <c r="F123" t="e">
        <f>VLOOKUP(D123,hoja!A:C,3,FALSE)</f>
        <v>#N/A</v>
      </c>
      <c r="G123">
        <v>1.4333333332906477</v>
      </c>
      <c r="H123" s="2">
        <v>150</v>
      </c>
      <c r="I123" s="2">
        <v>65767.5</v>
      </c>
    </row>
    <row r="124" spans="1:9">
      <c r="A124" t="s">
        <v>650</v>
      </c>
      <c r="B124" t="str">
        <f>VLOOKUP(A124,hoja!$A$1:$E$161,5,FALSE)</f>
        <v>CALOTO</v>
      </c>
      <c r="C124" t="str">
        <f>VLOOKUP(A124,hoja!A:D,3,FALSE)</f>
        <v>0445</v>
      </c>
      <c r="D124" t="s">
        <v>942</v>
      </c>
      <c r="E124" t="str">
        <f>VLOOKUP(D124,hoja!$A$1:$E$161,5,FALSE)</f>
        <v>BOGOTÁ</v>
      </c>
      <c r="F124" t="str">
        <f>VLOOKUP(D124,hoja!A:C,3,FALSE)</f>
        <v>60002</v>
      </c>
      <c r="G124">
        <v>24.883333333418705</v>
      </c>
      <c r="H124" s="2">
        <v>1</v>
      </c>
      <c r="I124" s="2">
        <v>472815</v>
      </c>
    </row>
    <row r="125" spans="1:9">
      <c r="A125" t="s">
        <v>650</v>
      </c>
      <c r="B125" t="str">
        <f>VLOOKUP(A125,hoja!$A$1:$E$161,5,FALSE)</f>
        <v>CALOTO</v>
      </c>
      <c r="C125" t="str">
        <f>VLOOKUP(A125,hoja!A:D,3,FALSE)</f>
        <v>0445</v>
      </c>
      <c r="D125" t="s">
        <v>641</v>
      </c>
      <c r="E125" t="str">
        <f>VLOOKUP(D125,hoja!$A$1:$E$161,5,FALSE)</f>
        <v>MEDELLÍN</v>
      </c>
      <c r="F125" t="str">
        <f>VLOOKUP(D125,hoja!A:C,3,FALSE)</f>
        <v>0079</v>
      </c>
      <c r="G125">
        <v>40.716666666674428</v>
      </c>
      <c r="H125" s="2">
        <v>31</v>
      </c>
      <c r="I125" s="2">
        <v>540493</v>
      </c>
    </row>
    <row r="126" spans="1:9">
      <c r="A126" t="s">
        <v>650</v>
      </c>
      <c r="B126" t="str">
        <f>VLOOKUP(A126,hoja!$A$1:$E$161,5,FALSE)</f>
        <v>CALOTO</v>
      </c>
      <c r="C126" t="str">
        <f>VLOOKUP(A126,hoja!A:D,3,FALSE)</f>
        <v>0445</v>
      </c>
      <c r="D126" t="s">
        <v>670</v>
      </c>
      <c r="E126" t="str">
        <f>VLOOKUP(D126,hoja!$A$1:$E$161,5,FALSE)</f>
        <v>PEREIRA</v>
      </c>
      <c r="F126" t="str">
        <f>VLOOKUP(D126,hoja!A:C,3,FALSE)</f>
        <v>0134</v>
      </c>
      <c r="G126">
        <v>15.433333333348855</v>
      </c>
      <c r="H126" s="2">
        <v>113</v>
      </c>
      <c r="I126" s="2">
        <v>242337.5</v>
      </c>
    </row>
    <row r="127" spans="1:9">
      <c r="A127" t="s">
        <v>650</v>
      </c>
      <c r="B127" t="str">
        <f>VLOOKUP(A127,hoja!$A$1:$E$161,5,FALSE)</f>
        <v>CALOTO</v>
      </c>
      <c r="C127" t="str">
        <f>VLOOKUP(A127,hoja!A:D,3,FALSE)</f>
        <v>0445</v>
      </c>
      <c r="D127" t="s">
        <v>642</v>
      </c>
      <c r="E127" t="str">
        <f>VLOOKUP(D127,hoja!$A$1:$E$161,5,FALSE)</f>
        <v>BARRANQUILLA</v>
      </c>
      <c r="F127" t="str">
        <f>VLOOKUP(D127,hoja!A:C,3,FALSE)</f>
        <v>0111</v>
      </c>
      <c r="G127">
        <v>65.441805555514293</v>
      </c>
      <c r="H127" s="2">
        <v>160</v>
      </c>
      <c r="I127" s="2">
        <v>1291165</v>
      </c>
    </row>
    <row r="128" spans="1:9">
      <c r="A128" t="s">
        <v>650</v>
      </c>
      <c r="B128" t="str">
        <f>VLOOKUP(A128,hoja!$A$1:$E$161,5,FALSE)</f>
        <v>CALOTO</v>
      </c>
      <c r="C128" t="str">
        <f>VLOOKUP(A128,hoja!A:D,3,FALSE)</f>
        <v>0445</v>
      </c>
      <c r="D128" t="s">
        <v>645</v>
      </c>
      <c r="E128" t="str">
        <f>VLOOKUP(D128,hoja!$A$1:$E$161,5,FALSE)</f>
        <v>CALI</v>
      </c>
      <c r="F128" t="str">
        <f>VLOOKUP(D128,hoja!A:C,3,FALSE)</f>
        <v>0410</v>
      </c>
      <c r="G128">
        <v>1.3833333333022892</v>
      </c>
      <c r="H128" s="2">
        <v>94</v>
      </c>
      <c r="I128" s="2">
        <v>66912</v>
      </c>
    </row>
    <row r="129" spans="1:9">
      <c r="A129" t="s">
        <v>650</v>
      </c>
      <c r="B129" t="str">
        <f>VLOOKUP(A129,hoja!$A$1:$E$161,5,FALSE)</f>
        <v>CALOTO</v>
      </c>
      <c r="C129" t="str">
        <f>VLOOKUP(A129,hoja!A:D,3,FALSE)</f>
        <v>0445</v>
      </c>
      <c r="D129" t="s">
        <v>735</v>
      </c>
      <c r="E129" t="str">
        <f>VLOOKUP(D129,hoja!$A$1:$E$161,5,FALSE)</f>
        <v>GUALANDAY</v>
      </c>
      <c r="F129" t="str">
        <f>VLOOKUP(D129,hoja!A:C,3,FALSE)</f>
        <v>3042</v>
      </c>
      <c r="G129">
        <v>23.166666666569654</v>
      </c>
      <c r="H129" s="2">
        <v>3</v>
      </c>
      <c r="I129" s="2">
        <v>345475</v>
      </c>
    </row>
    <row r="130" spans="1:9">
      <c r="A130" t="s">
        <v>650</v>
      </c>
      <c r="B130" t="str">
        <f>VLOOKUP(A130,hoja!$A$1:$E$161,5,FALSE)</f>
        <v>CALOTO</v>
      </c>
      <c r="C130" t="str">
        <f>VLOOKUP(A130,hoja!A:D,3,FALSE)</f>
        <v>0445</v>
      </c>
      <c r="D130" t="s">
        <v>913</v>
      </c>
      <c r="E130" t="str">
        <f>VLOOKUP(D130,hoja!$A$1:$E$161,5,FALSE)</f>
        <v>CALOTO</v>
      </c>
      <c r="F130" t="str">
        <f>VLOOKUP(D130,hoja!A:C,3,FALSE)</f>
        <v>60075</v>
      </c>
      <c r="G130">
        <v>1.4626388888864312</v>
      </c>
      <c r="H130" s="2">
        <v>128</v>
      </c>
      <c r="I130" s="2">
        <v>65854</v>
      </c>
    </row>
    <row r="131" spans="1:9">
      <c r="A131" t="s">
        <v>650</v>
      </c>
      <c r="B131" t="str">
        <f>VLOOKUP(A131,hoja!$A$1:$E$161,5,FALSE)</f>
        <v>CALOTO</v>
      </c>
      <c r="C131" t="str">
        <f>VLOOKUP(A131,hoja!A:D,3,FALSE)</f>
        <v>0445</v>
      </c>
      <c r="D131" t="s">
        <v>738</v>
      </c>
      <c r="E131" t="str">
        <f>VLOOKUP(D131,hoja!$A$1:$E$161,5,FALSE)</f>
        <v>RIOSUCIO</v>
      </c>
      <c r="F131" t="str">
        <f>VLOOKUP(D131,hoja!A:C,3,FALSE)</f>
        <v>60081</v>
      </c>
      <c r="G131">
        <v>25.075000000011642</v>
      </c>
      <c r="H131" s="2">
        <v>2</v>
      </c>
      <c r="I131" s="2">
        <v>274817.5</v>
      </c>
    </row>
    <row r="132" spans="1:9">
      <c r="A132" t="s">
        <v>650</v>
      </c>
      <c r="B132" t="str">
        <f>VLOOKUP(A132,hoja!$A$1:$E$161,5,FALSE)</f>
        <v>CALOTO</v>
      </c>
      <c r="C132" t="str">
        <f>VLOOKUP(A132,hoja!A:D,3,FALSE)</f>
        <v>0445</v>
      </c>
      <c r="D132" t="s">
        <v>750</v>
      </c>
      <c r="E132" t="e">
        <f>VLOOKUP(D132,hoja!$A$1:$E$161,5,FALSE)</f>
        <v>#N/A</v>
      </c>
      <c r="F132" t="e">
        <f>VLOOKUP(D132,hoja!A:C,3,FALSE)</f>
        <v>#N/A</v>
      </c>
      <c r="G132">
        <v>2.2666666667209938</v>
      </c>
      <c r="H132" s="2">
        <v>1</v>
      </c>
      <c r="I132" s="2">
        <v>114062</v>
      </c>
    </row>
    <row r="133" spans="1:9">
      <c r="A133" t="s">
        <v>650</v>
      </c>
      <c r="B133" t="str">
        <f>VLOOKUP(A133,hoja!$A$1:$E$161,5,FALSE)</f>
        <v>CALOTO</v>
      </c>
      <c r="C133" t="str">
        <f>VLOOKUP(A133,hoja!A:D,3,FALSE)</f>
        <v>0445</v>
      </c>
      <c r="D133" t="s">
        <v>3866</v>
      </c>
      <c r="E133" t="e">
        <f>VLOOKUP(D133,hoja!$A$1:$E$161,5,FALSE)</f>
        <v>#N/A</v>
      </c>
      <c r="F133" t="str">
        <f>VLOOKUP(D133,hoja!A:C,3,FALSE)</f>
        <v>50283</v>
      </c>
      <c r="G133">
        <v>1.7002777776215225</v>
      </c>
      <c r="H133" s="2">
        <v>1</v>
      </c>
      <c r="I133" s="2">
        <v>48571</v>
      </c>
    </row>
    <row r="134" spans="1:9">
      <c r="A134" t="s">
        <v>650</v>
      </c>
      <c r="B134" t="str">
        <f>VLOOKUP(A134,hoja!$A$1:$E$161,5,FALSE)</f>
        <v>CALOTO</v>
      </c>
      <c r="C134" t="str">
        <f>VLOOKUP(A134,hoja!A:D,3,FALSE)</f>
        <v>0445</v>
      </c>
      <c r="D134" t="s">
        <v>943</v>
      </c>
      <c r="E134" t="str">
        <f>VLOOKUP(D134,hoja!$A$1:$E$161,5,FALSE)</f>
        <v>BOGOTÁ</v>
      </c>
      <c r="F134" t="str">
        <f>VLOOKUP(D134,hoja!A:C,3,FALSE)</f>
        <v>60003</v>
      </c>
      <c r="G134">
        <v>78.733333333453629</v>
      </c>
      <c r="H134" s="2">
        <v>1</v>
      </c>
      <c r="I134" s="2">
        <v>625509</v>
      </c>
    </row>
    <row r="135" spans="1:9">
      <c r="A135" t="s">
        <v>2583</v>
      </c>
      <c r="B135" t="e">
        <f>VLOOKUP(A135,hoja!$A$1:$E$161,5,FALSE)</f>
        <v>#N/A</v>
      </c>
      <c r="C135" t="str">
        <f>VLOOKUP(A135,hoja!A:D,3,FALSE)</f>
        <v>50360</v>
      </c>
      <c r="D135" t="s">
        <v>642</v>
      </c>
      <c r="E135" t="str">
        <f>VLOOKUP(D135,hoja!$A$1:$E$161,5,FALSE)</f>
        <v>BARRANQUILLA</v>
      </c>
      <c r="F135" t="str">
        <f>VLOOKUP(D135,hoja!A:C,3,FALSE)</f>
        <v>0111</v>
      </c>
      <c r="G135">
        <v>18.325833333365154</v>
      </c>
      <c r="H135" s="2">
        <v>1</v>
      </c>
      <c r="I135" s="2">
        <v>353651</v>
      </c>
    </row>
    <row r="136" spans="1:9">
      <c r="A136" t="s">
        <v>2591</v>
      </c>
      <c r="B136" t="e">
        <f>VLOOKUP(A136,hoja!$A$1:$E$161,5,FALSE)</f>
        <v>#N/A</v>
      </c>
      <c r="C136" t="str">
        <f>VLOOKUP(A136,hoja!A:D,3,FALSE)</f>
        <v>50363</v>
      </c>
      <c r="D136" t="s">
        <v>642</v>
      </c>
      <c r="E136" t="str">
        <f>VLOOKUP(D136,hoja!$A$1:$E$161,5,FALSE)</f>
        <v>BARRANQUILLA</v>
      </c>
      <c r="F136" t="str">
        <f>VLOOKUP(D136,hoja!A:C,3,FALSE)</f>
        <v>0111</v>
      </c>
      <c r="G136">
        <v>1.4500000000116415</v>
      </c>
      <c r="H136" s="2">
        <v>1</v>
      </c>
      <c r="I136" s="2">
        <v>687995</v>
      </c>
    </row>
    <row r="137" spans="1:9">
      <c r="A137" t="s">
        <v>1013</v>
      </c>
      <c r="B137" t="e">
        <f>VLOOKUP(A137,hoja!$A$1:$E$161,5,FALSE)</f>
        <v>#N/A</v>
      </c>
      <c r="C137" t="str">
        <f>VLOOKUP(A137,hoja!A:D,3,FALSE)</f>
        <v>50364</v>
      </c>
      <c r="D137" t="s">
        <v>630</v>
      </c>
      <c r="E137" t="str">
        <f>VLOOKUP(D137,hoja!$A$1:$E$161,5,FALSE)</f>
        <v>SESQUILÉ</v>
      </c>
      <c r="F137" t="str">
        <f>VLOOKUP(D137,hoja!A:C,3,FALSE)</f>
        <v>1501</v>
      </c>
      <c r="G137">
        <v>7.6000000000640284</v>
      </c>
      <c r="H137" s="2">
        <v>4</v>
      </c>
      <c r="I137" s="2">
        <v>15859</v>
      </c>
    </row>
    <row r="138" spans="1:9">
      <c r="A138" t="s">
        <v>1013</v>
      </c>
      <c r="B138" t="e">
        <f>VLOOKUP(A138,hoja!$A$1:$E$161,5,FALSE)</f>
        <v>#N/A</v>
      </c>
      <c r="C138" t="str">
        <f>VLOOKUP(A138,hoja!A:D,3,FALSE)</f>
        <v>50364</v>
      </c>
      <c r="D138" t="s">
        <v>631</v>
      </c>
      <c r="E138" t="e">
        <f>VLOOKUP(D138,hoja!$A$1:$E$161,5,FALSE)</f>
        <v>#N/A</v>
      </c>
      <c r="F138" t="str">
        <f>VLOOKUP(D138,hoja!A:C,3,FALSE)</f>
        <v>3038</v>
      </c>
      <c r="G138">
        <v>70.433333333290648</v>
      </c>
      <c r="H138" s="2">
        <v>1</v>
      </c>
      <c r="I138" s="2">
        <v>490318</v>
      </c>
    </row>
    <row r="139" spans="1:9">
      <c r="A139" t="s">
        <v>1013</v>
      </c>
      <c r="B139" t="e">
        <f>VLOOKUP(A139,hoja!$A$1:$E$161,5,FALSE)</f>
        <v>#N/A</v>
      </c>
      <c r="C139" t="str">
        <f>VLOOKUP(A139,hoja!A:D,3,FALSE)</f>
        <v>50364</v>
      </c>
      <c r="D139" t="s">
        <v>634</v>
      </c>
      <c r="E139" t="str">
        <f>VLOOKUP(D139,hoja!$A$1:$E$161,5,FALSE)</f>
        <v>BOGOTÁ</v>
      </c>
      <c r="F139" t="str">
        <f>VLOOKUP(D139,hoja!A:C,3,FALSE)</f>
        <v>0011</v>
      </c>
      <c r="G139">
        <v>8.5500000000174623</v>
      </c>
      <c r="H139" s="2">
        <v>8</v>
      </c>
      <c r="I139" s="2">
        <v>62835.5</v>
      </c>
    </row>
    <row r="140" spans="1:9">
      <c r="A140" t="s">
        <v>1013</v>
      </c>
      <c r="B140" t="e">
        <f>VLOOKUP(A140,hoja!$A$1:$E$161,5,FALSE)</f>
        <v>#N/A</v>
      </c>
      <c r="C140" t="str">
        <f>VLOOKUP(A140,hoja!A:D,3,FALSE)</f>
        <v>50364</v>
      </c>
      <c r="D140" t="s">
        <v>637</v>
      </c>
      <c r="E140" t="str">
        <f>VLOOKUP(D140,hoja!$A$1:$E$161,5,FALSE)</f>
        <v>PIEDECUESTA</v>
      </c>
      <c r="F140" t="str">
        <f>VLOOKUP(D140,hoja!A:C,3,FALSE)</f>
        <v>0422</v>
      </c>
      <c r="G140">
        <v>27.56666666676756</v>
      </c>
      <c r="H140" s="2">
        <v>9</v>
      </c>
      <c r="I140" s="2">
        <v>373614</v>
      </c>
    </row>
    <row r="141" spans="1:9">
      <c r="A141" t="s">
        <v>1013</v>
      </c>
      <c r="B141" t="e">
        <f>VLOOKUP(A141,hoja!$A$1:$E$161,5,FALSE)</f>
        <v>#N/A</v>
      </c>
      <c r="C141" t="str">
        <f>VLOOKUP(A141,hoja!A:D,3,FALSE)</f>
        <v>50364</v>
      </c>
      <c r="D141" t="s">
        <v>1270</v>
      </c>
      <c r="E141" t="e">
        <f>VLOOKUP(D141,hoja!$A$1:$E$161,5,FALSE)</f>
        <v>#N/A</v>
      </c>
      <c r="F141" t="str">
        <f>VLOOKUP(D141,hoja!A:C,3,FALSE)</f>
        <v>50250</v>
      </c>
      <c r="G141">
        <v>3.6472222221200354</v>
      </c>
      <c r="H141" s="2">
        <v>1</v>
      </c>
      <c r="I141" s="2">
        <v>79567</v>
      </c>
    </row>
    <row r="142" spans="1:9">
      <c r="A142" t="s">
        <v>1013</v>
      </c>
      <c r="B142" t="e">
        <f>VLOOKUP(A142,hoja!$A$1:$E$161,5,FALSE)</f>
        <v>#N/A</v>
      </c>
      <c r="C142" t="str">
        <f>VLOOKUP(A142,hoja!A:D,3,FALSE)</f>
        <v>50364</v>
      </c>
      <c r="D142" t="s">
        <v>1278</v>
      </c>
      <c r="E142" t="e">
        <f>VLOOKUP(D142,hoja!$A$1:$E$161,5,FALSE)</f>
        <v>#N/A</v>
      </c>
      <c r="F142" t="e">
        <f>VLOOKUP(D142,hoja!A:C,3,FALSE)</f>
        <v>#N/A</v>
      </c>
      <c r="G142">
        <v>3.75</v>
      </c>
      <c r="H142" s="2">
        <v>3</v>
      </c>
      <c r="I142" s="2">
        <v>59835</v>
      </c>
    </row>
    <row r="143" spans="1:9">
      <c r="A143" t="s">
        <v>1013</v>
      </c>
      <c r="B143" t="e">
        <f>VLOOKUP(A143,hoja!$A$1:$E$161,5,FALSE)</f>
        <v>#N/A</v>
      </c>
      <c r="C143" t="str">
        <f>VLOOKUP(A143,hoja!A:D,3,FALSE)</f>
        <v>50364</v>
      </c>
      <c r="D143" t="s">
        <v>889</v>
      </c>
      <c r="E143" t="str">
        <f>VLOOKUP(D143,hoja!$A$1:$E$161,5,FALSE)</f>
        <v>CAJICÁ</v>
      </c>
      <c r="F143" t="str">
        <f>VLOOKUP(D143,hoja!A:C,3,FALSE)</f>
        <v>50486</v>
      </c>
      <c r="G143">
        <v>0.96666666667442769</v>
      </c>
      <c r="H143" s="2">
        <v>1</v>
      </c>
      <c r="I143" s="2">
        <v>29795</v>
      </c>
    </row>
    <row r="144" spans="1:9">
      <c r="A144" t="s">
        <v>1013</v>
      </c>
      <c r="B144" t="e">
        <f>VLOOKUP(A144,hoja!$A$1:$E$161,5,FALSE)</f>
        <v>#N/A</v>
      </c>
      <c r="C144" t="str">
        <f>VLOOKUP(A144,hoja!A:D,3,FALSE)</f>
        <v>50364</v>
      </c>
      <c r="D144" t="s">
        <v>642</v>
      </c>
      <c r="E144" t="str">
        <f>VLOOKUP(D144,hoja!$A$1:$E$161,5,FALSE)</f>
        <v>BARRANQUILLA</v>
      </c>
      <c r="F144" t="str">
        <f>VLOOKUP(D144,hoja!A:C,3,FALSE)</f>
        <v>0111</v>
      </c>
      <c r="G144">
        <v>63.157500000059372</v>
      </c>
      <c r="H144" s="2">
        <v>16</v>
      </c>
      <c r="I144" s="2">
        <v>1046438</v>
      </c>
    </row>
    <row r="145" spans="1:9">
      <c r="A145" t="s">
        <v>1013</v>
      </c>
      <c r="B145" t="e">
        <f>VLOOKUP(A145,hoja!$A$1:$E$161,5,FALSE)</f>
        <v>#N/A</v>
      </c>
      <c r="C145" t="str">
        <f>VLOOKUP(A145,hoja!A:D,3,FALSE)</f>
        <v>50364</v>
      </c>
      <c r="D145" t="s">
        <v>645</v>
      </c>
      <c r="E145" t="str">
        <f>VLOOKUP(D145,hoja!$A$1:$E$161,5,FALSE)</f>
        <v>CALI</v>
      </c>
      <c r="F145" t="str">
        <f>VLOOKUP(D145,hoja!A:C,3,FALSE)</f>
        <v>0410</v>
      </c>
      <c r="G145">
        <v>23.083333333488554</v>
      </c>
      <c r="H145" s="2">
        <v>1</v>
      </c>
      <c r="I145" s="2">
        <v>50595</v>
      </c>
    </row>
    <row r="146" spans="1:9">
      <c r="A146" t="s">
        <v>1041</v>
      </c>
      <c r="B146" t="e">
        <f>VLOOKUP(A146,hoja!$A$1:$E$161,5,FALSE)</f>
        <v>#N/A</v>
      </c>
      <c r="C146" t="e">
        <f>VLOOKUP(A146,hoja!A:D,3,FALSE)</f>
        <v>#N/A</v>
      </c>
      <c r="D146" t="s">
        <v>655</v>
      </c>
      <c r="E146" t="str">
        <f>VLOOKUP(D146,hoja!$A$1:$E$161,5,FALSE)</f>
        <v>MEDELLÍN</v>
      </c>
      <c r="F146" t="str">
        <f>VLOOKUP(D146,hoja!A:C,3,FALSE)</f>
        <v>0292</v>
      </c>
      <c r="G146">
        <v>1.1016666666255333</v>
      </c>
      <c r="H146" s="2">
        <v>1</v>
      </c>
      <c r="I146" s="2">
        <v>35452</v>
      </c>
    </row>
    <row r="147" spans="1:9">
      <c r="A147" t="s">
        <v>1041</v>
      </c>
      <c r="B147" t="e">
        <f>VLOOKUP(A147,hoja!$A$1:$E$161,5,FALSE)</f>
        <v>#N/A</v>
      </c>
      <c r="C147" t="e">
        <f>VLOOKUP(A147,hoja!A:D,3,FALSE)</f>
        <v>#N/A</v>
      </c>
      <c r="D147" t="s">
        <v>987</v>
      </c>
      <c r="E147" t="str">
        <f>VLOOKUP(D147,hoja!$A$1:$E$161,5,FALSE)</f>
        <v>MEDELLÍN</v>
      </c>
      <c r="F147" t="str">
        <f>VLOOKUP(D147,hoja!A:C,3,FALSE)</f>
        <v>60001</v>
      </c>
      <c r="G147">
        <v>0.53361111099366099</v>
      </c>
      <c r="H147" s="2">
        <v>3</v>
      </c>
      <c r="I147" s="2">
        <v>16712</v>
      </c>
    </row>
    <row r="148" spans="1:9">
      <c r="A148" t="s">
        <v>1041</v>
      </c>
      <c r="B148" t="e">
        <f>VLOOKUP(A148,hoja!$A$1:$E$161,5,FALSE)</f>
        <v>#N/A</v>
      </c>
      <c r="C148" t="e">
        <f>VLOOKUP(A148,hoja!A:D,3,FALSE)</f>
        <v>#N/A</v>
      </c>
      <c r="D148" t="s">
        <v>641</v>
      </c>
      <c r="E148" t="str">
        <f>VLOOKUP(D148,hoja!$A$1:$E$161,5,FALSE)</f>
        <v>MEDELLÍN</v>
      </c>
      <c r="F148" t="str">
        <f>VLOOKUP(D148,hoja!A:C,3,FALSE)</f>
        <v>0079</v>
      </c>
      <c r="G148">
        <v>0.50861111108679324</v>
      </c>
      <c r="H148" s="2">
        <v>4</v>
      </c>
      <c r="I148" s="2">
        <v>17200.5</v>
      </c>
    </row>
    <row r="149" spans="1:9">
      <c r="A149" t="s">
        <v>1041</v>
      </c>
      <c r="B149" t="e">
        <f>VLOOKUP(A149,hoja!$A$1:$E$161,5,FALSE)</f>
        <v>#N/A</v>
      </c>
      <c r="C149" t="e">
        <f>VLOOKUP(A149,hoja!A:D,3,FALSE)</f>
        <v>#N/A</v>
      </c>
      <c r="D149" t="s">
        <v>672</v>
      </c>
      <c r="E149" t="str">
        <f>VLOOKUP(D149,hoja!$A$1:$E$161,5,FALSE)</f>
        <v>MEDELLÍN</v>
      </c>
      <c r="F149" t="str">
        <f>VLOOKUP(D149,hoja!A:C,3,FALSE)</f>
        <v>0092</v>
      </c>
      <c r="G149">
        <v>0.59722222230629995</v>
      </c>
      <c r="H149" s="2">
        <v>1</v>
      </c>
      <c r="I149" s="2">
        <v>28920</v>
      </c>
    </row>
    <row r="150" spans="1:9">
      <c r="A150" t="s">
        <v>1041</v>
      </c>
      <c r="B150" t="e">
        <f>VLOOKUP(A150,hoja!$A$1:$E$161,5,FALSE)</f>
        <v>#N/A</v>
      </c>
      <c r="C150" t="e">
        <f>VLOOKUP(A150,hoja!A:D,3,FALSE)</f>
        <v>#N/A</v>
      </c>
      <c r="D150" t="s">
        <v>3860</v>
      </c>
      <c r="E150" t="e">
        <f>VLOOKUP(D150,hoja!$A$1:$E$161,5,FALSE)</f>
        <v>#N/A</v>
      </c>
      <c r="F150" t="e">
        <f>VLOOKUP(D150,hoja!A:C,3,FALSE)</f>
        <v>#N/A</v>
      </c>
      <c r="G150">
        <v>1.2352777777123265</v>
      </c>
      <c r="H150" s="2">
        <v>1</v>
      </c>
      <c r="I150" s="2">
        <v>33397</v>
      </c>
    </row>
    <row r="151" spans="1:9">
      <c r="A151" t="s">
        <v>3867</v>
      </c>
      <c r="B151" t="e">
        <f>VLOOKUP(A151,hoja!$A$1:$E$161,5,FALSE)</f>
        <v>#N/A</v>
      </c>
      <c r="C151" t="e">
        <f>VLOOKUP(A151,hoja!A:D,3,FALSE)</f>
        <v>#N/A</v>
      </c>
      <c r="D151" t="s">
        <v>637</v>
      </c>
      <c r="E151" t="str">
        <f>VLOOKUP(D151,hoja!$A$1:$E$161,5,FALSE)</f>
        <v>PIEDECUESTA</v>
      </c>
      <c r="F151" t="str">
        <f>VLOOKUP(D151,hoja!A:C,3,FALSE)</f>
        <v>0422</v>
      </c>
      <c r="G151">
        <v>25.683333333407063</v>
      </c>
      <c r="H151" s="2">
        <v>1</v>
      </c>
      <c r="I151" s="2">
        <v>1075328</v>
      </c>
    </row>
    <row r="152" spans="1:9">
      <c r="A152" t="s">
        <v>3867</v>
      </c>
      <c r="B152" t="e">
        <f>VLOOKUP(A152,hoja!$A$1:$E$161,5,FALSE)</f>
        <v>#N/A</v>
      </c>
      <c r="C152" t="e">
        <f>VLOOKUP(A152,hoja!A:D,3,FALSE)</f>
        <v>#N/A</v>
      </c>
      <c r="D152" t="s">
        <v>642</v>
      </c>
      <c r="E152" t="str">
        <f>VLOOKUP(D152,hoja!$A$1:$E$161,5,FALSE)</f>
        <v>BARRANQUILLA</v>
      </c>
      <c r="F152" t="str">
        <f>VLOOKUP(D152,hoja!A:C,3,FALSE)</f>
        <v>0111</v>
      </c>
      <c r="G152">
        <v>1.0833333333721384</v>
      </c>
      <c r="H152" s="2">
        <v>5</v>
      </c>
      <c r="I152" s="2">
        <v>21309</v>
      </c>
    </row>
    <row r="153" spans="1:9">
      <c r="A153" t="s">
        <v>689</v>
      </c>
      <c r="B153" t="str">
        <f>VLOOKUP(A153,hoja!$A$1:$E$161,5,FALSE)</f>
        <v>AGUACHICA</v>
      </c>
      <c r="C153" t="str">
        <f>VLOOKUP(A153,hoja!A:D,3,FALSE)</f>
        <v>0437</v>
      </c>
      <c r="D153" t="s">
        <v>693</v>
      </c>
      <c r="E153" t="str">
        <f>VLOOKUP(D153,hoja!$A$1:$E$161,5,FALSE)</f>
        <v>BOSCONIA</v>
      </c>
      <c r="F153" t="str">
        <f>VLOOKUP(D153,hoja!A:C,3,FALSE)</f>
        <v>0449</v>
      </c>
      <c r="G153">
        <v>3.5333333333255723</v>
      </c>
      <c r="H153" s="2">
        <v>1</v>
      </c>
      <c r="I153" s="2">
        <v>215107</v>
      </c>
    </row>
    <row r="154" spans="1:9">
      <c r="A154" t="s">
        <v>689</v>
      </c>
      <c r="B154" t="str">
        <f>VLOOKUP(A154,hoja!$A$1:$E$161,5,FALSE)</f>
        <v>AGUACHICA</v>
      </c>
      <c r="C154" t="str">
        <f>VLOOKUP(A154,hoja!A:D,3,FALSE)</f>
        <v>0437</v>
      </c>
      <c r="D154" t="s">
        <v>660</v>
      </c>
      <c r="E154" t="str">
        <f>VLOOKUP(D154,hoja!$A$1:$E$161,5,FALSE)</f>
        <v>BOGOTÁ</v>
      </c>
      <c r="F154" t="str">
        <f>VLOOKUP(D154,hoja!A:C,3,FALSE)</f>
        <v>0035</v>
      </c>
      <c r="G154">
        <v>25.916666666627862</v>
      </c>
      <c r="H154" s="2">
        <v>1</v>
      </c>
      <c r="I154" s="2">
        <v>588557</v>
      </c>
    </row>
    <row r="155" spans="1:9">
      <c r="A155" t="s">
        <v>689</v>
      </c>
      <c r="B155" t="str">
        <f>VLOOKUP(A155,hoja!$A$1:$E$161,5,FALSE)</f>
        <v>AGUACHICA</v>
      </c>
      <c r="C155" t="str">
        <f>VLOOKUP(A155,hoja!A:D,3,FALSE)</f>
        <v>0437</v>
      </c>
      <c r="D155" t="s">
        <v>630</v>
      </c>
      <c r="E155" t="str">
        <f>VLOOKUP(D155,hoja!$A$1:$E$161,5,FALSE)</f>
        <v>SESQUILÉ</v>
      </c>
      <c r="F155" t="str">
        <f>VLOOKUP(D155,hoja!A:C,3,FALSE)</f>
        <v>1501</v>
      </c>
      <c r="G155">
        <v>36.008333333273185</v>
      </c>
      <c r="H155" s="2">
        <v>2</v>
      </c>
      <c r="I155" s="2">
        <v>639488</v>
      </c>
    </row>
    <row r="156" spans="1:9">
      <c r="A156" t="s">
        <v>689</v>
      </c>
      <c r="B156" t="str">
        <f>VLOOKUP(A156,hoja!$A$1:$E$161,5,FALSE)</f>
        <v>AGUACHICA</v>
      </c>
      <c r="C156" t="str">
        <f>VLOOKUP(A156,hoja!A:D,3,FALSE)</f>
        <v>0437</v>
      </c>
      <c r="D156" t="s">
        <v>634</v>
      </c>
      <c r="E156" t="str">
        <f>VLOOKUP(D156,hoja!$A$1:$E$161,5,FALSE)</f>
        <v>BOGOTÁ</v>
      </c>
      <c r="F156" t="str">
        <f>VLOOKUP(D156,hoja!A:C,3,FALSE)</f>
        <v>0011</v>
      </c>
      <c r="G156">
        <v>25.514861111092614</v>
      </c>
      <c r="H156" s="2">
        <v>50</v>
      </c>
      <c r="I156" s="2">
        <v>601647.5</v>
      </c>
    </row>
    <row r="157" spans="1:9">
      <c r="A157" t="s">
        <v>689</v>
      </c>
      <c r="B157" t="str">
        <f>VLOOKUP(A157,hoja!$A$1:$E$161,5,FALSE)</f>
        <v>AGUACHICA</v>
      </c>
      <c r="C157" t="str">
        <f>VLOOKUP(A157,hoja!A:D,3,FALSE)</f>
        <v>0437</v>
      </c>
      <c r="D157" t="s">
        <v>635</v>
      </c>
      <c r="E157" t="str">
        <f>VLOOKUP(D157,hoja!$A$1:$E$161,5,FALSE)</f>
        <v>BOGOTÁ</v>
      </c>
      <c r="F157" t="str">
        <f>VLOOKUP(D157,hoja!A:C,3,FALSE)</f>
        <v>0021</v>
      </c>
      <c r="G157">
        <v>25.687777777668089</v>
      </c>
      <c r="H157" s="2">
        <v>85</v>
      </c>
      <c r="I157" s="2">
        <v>601301</v>
      </c>
    </row>
    <row r="158" spans="1:9">
      <c r="A158" t="s">
        <v>689</v>
      </c>
      <c r="B158" t="str">
        <f>VLOOKUP(A158,hoja!$A$1:$E$161,5,FALSE)</f>
        <v>AGUACHICA</v>
      </c>
      <c r="C158" t="str">
        <f>VLOOKUP(A158,hoja!A:D,3,FALSE)</f>
        <v>0437</v>
      </c>
      <c r="D158" t="s">
        <v>637</v>
      </c>
      <c r="E158" t="str">
        <f>VLOOKUP(D158,hoja!$A$1:$E$161,5,FALSE)</f>
        <v>PIEDECUESTA</v>
      </c>
      <c r="F158" t="str">
        <f>VLOOKUP(D158,hoja!A:C,3,FALSE)</f>
        <v>0422</v>
      </c>
      <c r="G158">
        <v>4.7499999999417923</v>
      </c>
      <c r="H158" s="2">
        <v>723</v>
      </c>
      <c r="I158" s="2">
        <v>194013</v>
      </c>
    </row>
    <row r="159" spans="1:9">
      <c r="A159" t="s">
        <v>689</v>
      </c>
      <c r="B159" t="str">
        <f>VLOOKUP(A159,hoja!$A$1:$E$161,5,FALSE)</f>
        <v>AGUACHICA</v>
      </c>
      <c r="C159" t="str">
        <f>VLOOKUP(A159,hoja!A:D,3,FALSE)</f>
        <v>0437</v>
      </c>
      <c r="D159" t="s">
        <v>942</v>
      </c>
      <c r="E159" t="str">
        <f>VLOOKUP(D159,hoja!$A$1:$E$161,5,FALSE)</f>
        <v>BOGOTÁ</v>
      </c>
      <c r="F159" t="str">
        <f>VLOOKUP(D159,hoja!A:C,3,FALSE)</f>
        <v>60002</v>
      </c>
      <c r="G159">
        <v>25.716666666674428</v>
      </c>
      <c r="H159" s="2">
        <v>3</v>
      </c>
      <c r="I159" s="2">
        <v>597557</v>
      </c>
    </row>
    <row r="160" spans="1:9">
      <c r="A160" t="s">
        <v>689</v>
      </c>
      <c r="B160" t="str">
        <f>VLOOKUP(A160,hoja!$A$1:$E$161,5,FALSE)</f>
        <v>AGUACHICA</v>
      </c>
      <c r="C160" t="str">
        <f>VLOOKUP(A160,hoja!A:D,3,FALSE)</f>
        <v>0437</v>
      </c>
      <c r="D160" t="s">
        <v>642</v>
      </c>
      <c r="E160" t="str">
        <f>VLOOKUP(D160,hoja!$A$1:$E$161,5,FALSE)</f>
        <v>BARRANQUILLA</v>
      </c>
      <c r="F160" t="str">
        <f>VLOOKUP(D160,hoja!A:C,3,FALSE)</f>
        <v>0111</v>
      </c>
      <c r="G160">
        <v>18.75</v>
      </c>
      <c r="H160" s="2">
        <v>29</v>
      </c>
      <c r="I160" s="2">
        <v>427371</v>
      </c>
    </row>
    <row r="161" spans="1:9">
      <c r="A161" t="s">
        <v>689</v>
      </c>
      <c r="B161" t="str">
        <f>VLOOKUP(A161,hoja!$A$1:$E$161,5,FALSE)</f>
        <v>AGUACHICA</v>
      </c>
      <c r="C161" t="str">
        <f>VLOOKUP(A161,hoja!A:D,3,FALSE)</f>
        <v>0437</v>
      </c>
      <c r="D161" t="s">
        <v>943</v>
      </c>
      <c r="E161" t="str">
        <f>VLOOKUP(D161,hoja!$A$1:$E$161,5,FALSE)</f>
        <v>BOGOTÁ</v>
      </c>
      <c r="F161" t="str">
        <f>VLOOKUP(D161,hoja!A:C,3,FALSE)</f>
        <v>60003</v>
      </c>
      <c r="G161">
        <v>24.899999999965075</v>
      </c>
      <c r="H161" s="2">
        <v>15</v>
      </c>
      <c r="I161" s="2">
        <v>596943</v>
      </c>
    </row>
    <row r="162" spans="1:9">
      <c r="A162" t="s">
        <v>689</v>
      </c>
      <c r="B162" t="str">
        <f>VLOOKUP(A162,hoja!$A$1:$E$161,5,FALSE)</f>
        <v>AGUACHICA</v>
      </c>
      <c r="C162" t="str">
        <f>VLOOKUP(A162,hoja!A:D,3,FALSE)</f>
        <v>0437</v>
      </c>
      <c r="D162" t="s">
        <v>3868</v>
      </c>
      <c r="E162" t="e">
        <f>VLOOKUP(D162,hoja!$A$1:$E$161,5,FALSE)</f>
        <v>#N/A</v>
      </c>
      <c r="F162" t="e">
        <f>VLOOKUP(D162,hoja!A:C,3,FALSE)</f>
        <v>#N/A</v>
      </c>
      <c r="G162">
        <v>7.966666666790843</v>
      </c>
      <c r="H162" s="2">
        <v>1</v>
      </c>
      <c r="I162" s="2">
        <v>288842</v>
      </c>
    </row>
    <row r="163" spans="1:9">
      <c r="A163" t="s">
        <v>690</v>
      </c>
      <c r="B163" t="str">
        <f>VLOOKUP(A163,hoja!$A$1:$E$161,5,FALSE)</f>
        <v>ANSERMA</v>
      </c>
      <c r="C163" t="str">
        <f>VLOOKUP(A163,hoja!A:D,3,FALSE)</f>
        <v>0146</v>
      </c>
      <c r="D163" t="s">
        <v>670</v>
      </c>
      <c r="E163" t="str">
        <f>VLOOKUP(D163,hoja!$A$1:$E$161,5,FALSE)</f>
        <v>PEREIRA</v>
      </c>
      <c r="F163" t="str">
        <f>VLOOKUP(D163,hoja!A:C,3,FALSE)</f>
        <v>0134</v>
      </c>
      <c r="G163">
        <v>2.1333333333022892</v>
      </c>
      <c r="H163" s="2">
        <v>92</v>
      </c>
      <c r="I163" s="2">
        <v>86487</v>
      </c>
    </row>
    <row r="164" spans="1:9">
      <c r="A164" t="s">
        <v>690</v>
      </c>
      <c r="B164" t="str">
        <f>VLOOKUP(A164,hoja!$A$1:$E$161,5,FALSE)</f>
        <v>ANSERMA</v>
      </c>
      <c r="C164" t="str">
        <f>VLOOKUP(A164,hoja!A:D,3,FALSE)</f>
        <v>0146</v>
      </c>
      <c r="D164" t="s">
        <v>644</v>
      </c>
      <c r="E164" t="str">
        <f>VLOOKUP(D164,hoja!$A$1:$E$161,5,FALSE)</f>
        <v>PEREIRA</v>
      </c>
      <c r="F164" t="str">
        <f>VLOOKUP(D164,hoja!A:C,3,FALSE)</f>
        <v>0198</v>
      </c>
      <c r="G164">
        <v>1.5333333332673647</v>
      </c>
      <c r="H164" s="2">
        <v>193</v>
      </c>
      <c r="I164" s="2">
        <v>71177</v>
      </c>
    </row>
    <row r="165" spans="1:9">
      <c r="A165" t="s">
        <v>690</v>
      </c>
      <c r="B165" t="str">
        <f>VLOOKUP(A165,hoja!$A$1:$E$161,5,FALSE)</f>
        <v>ANSERMA</v>
      </c>
      <c r="C165" t="str">
        <f>VLOOKUP(A165,hoja!A:D,3,FALSE)</f>
        <v>0146</v>
      </c>
      <c r="D165" t="s">
        <v>645</v>
      </c>
      <c r="E165" t="str">
        <f>VLOOKUP(D165,hoja!$A$1:$E$161,5,FALSE)</f>
        <v>CALI</v>
      </c>
      <c r="F165" t="str">
        <f>VLOOKUP(D165,hoja!A:C,3,FALSE)</f>
        <v>0410</v>
      </c>
      <c r="G165">
        <v>5.6723611110937782</v>
      </c>
      <c r="H165" s="2">
        <v>84</v>
      </c>
      <c r="I165" s="2">
        <v>243446</v>
      </c>
    </row>
    <row r="166" spans="1:9">
      <c r="A166" t="s">
        <v>690</v>
      </c>
      <c r="B166" t="str">
        <f>VLOOKUP(A166,hoja!$A$1:$E$161,5,FALSE)</f>
        <v>ANSERMA</v>
      </c>
      <c r="C166" t="str">
        <f>VLOOKUP(A166,hoja!A:D,3,FALSE)</f>
        <v>0146</v>
      </c>
      <c r="D166" t="s">
        <v>747</v>
      </c>
      <c r="E166" t="str">
        <f>VLOOKUP(D166,hoja!$A$1:$E$161,5,FALSE)</f>
        <v>BUGA</v>
      </c>
      <c r="F166" t="str">
        <f>VLOOKUP(D166,hoja!A:C,3,FALSE)</f>
        <v>60062</v>
      </c>
      <c r="G166">
        <v>4.2011111111787613</v>
      </c>
      <c r="H166" s="2">
        <v>2</v>
      </c>
      <c r="I166" s="2">
        <v>189341</v>
      </c>
    </row>
    <row r="167" spans="1:9">
      <c r="A167" t="s">
        <v>690</v>
      </c>
      <c r="B167" t="str">
        <f>VLOOKUP(A167,hoja!$A$1:$E$161,5,FALSE)</f>
        <v>ANSERMA</v>
      </c>
      <c r="C167" t="str">
        <f>VLOOKUP(A167,hoja!A:D,3,FALSE)</f>
        <v>0146</v>
      </c>
      <c r="D167" t="s">
        <v>682</v>
      </c>
      <c r="E167" t="str">
        <f>VLOOKUP(D167,hoja!$A$1:$E$161,5,FALSE)</f>
        <v>Pereira-Eficiente destino Yumb</v>
      </c>
      <c r="F167" t="str">
        <f>VLOOKUP(D167,hoja!A:C,3,FALSE)</f>
        <v>60064</v>
      </c>
      <c r="G167">
        <v>1.6083333333372138</v>
      </c>
      <c r="H167" s="2">
        <v>16</v>
      </c>
      <c r="I167" s="2">
        <v>73044.5</v>
      </c>
    </row>
    <row r="168" spans="1:9">
      <c r="A168" t="s">
        <v>690</v>
      </c>
      <c r="B168" t="str">
        <f>VLOOKUP(A168,hoja!$A$1:$E$161,5,FALSE)</f>
        <v>ANSERMA</v>
      </c>
      <c r="C168" t="str">
        <f>VLOOKUP(A168,hoja!A:D,3,FALSE)</f>
        <v>0146</v>
      </c>
      <c r="D168" t="s">
        <v>749</v>
      </c>
      <c r="E168" t="str">
        <f>VLOOKUP(D168,hoja!$A$1:$E$161,5,FALSE)</f>
        <v>PEREIRA</v>
      </c>
      <c r="F168" t="str">
        <f>VLOOKUP(D168,hoja!A:C,3,FALSE)</f>
        <v>60067</v>
      </c>
      <c r="G168">
        <v>2.0969444444635883</v>
      </c>
      <c r="H168" s="2">
        <v>73</v>
      </c>
      <c r="I168" s="2">
        <v>86255</v>
      </c>
    </row>
    <row r="169" spans="1:9">
      <c r="A169" t="s">
        <v>690</v>
      </c>
      <c r="B169" t="str">
        <f>VLOOKUP(A169,hoja!$A$1:$E$161,5,FALSE)</f>
        <v>ANSERMA</v>
      </c>
      <c r="C169" t="str">
        <f>VLOOKUP(A169,hoja!A:D,3,FALSE)</f>
        <v>0146</v>
      </c>
      <c r="D169" t="s">
        <v>750</v>
      </c>
      <c r="E169" t="e">
        <f>VLOOKUP(D169,hoja!$A$1:$E$161,5,FALSE)</f>
        <v>#N/A</v>
      </c>
      <c r="F169" t="e">
        <f>VLOOKUP(D169,hoja!A:C,3,FALSE)</f>
        <v>#N/A</v>
      </c>
      <c r="G169">
        <v>3.4730555556016043</v>
      </c>
      <c r="H169" s="2">
        <v>19</v>
      </c>
      <c r="I169" s="2">
        <v>161614</v>
      </c>
    </row>
    <row r="170" spans="1:9">
      <c r="A170" t="s">
        <v>691</v>
      </c>
      <c r="B170" t="str">
        <f>VLOOKUP(A170,hoja!$A$1:$E$161,5,FALSE)</f>
        <v>ARACATACA</v>
      </c>
      <c r="C170" t="str">
        <f>VLOOKUP(A170,hoja!A:D,3,FALSE)</f>
        <v>0119</v>
      </c>
      <c r="D170" t="s">
        <v>635</v>
      </c>
      <c r="E170" t="str">
        <f>VLOOKUP(D170,hoja!$A$1:$E$161,5,FALSE)</f>
        <v>BOGOTÁ</v>
      </c>
      <c r="F170" t="str">
        <f>VLOOKUP(D170,hoja!A:C,3,FALSE)</f>
        <v>0021</v>
      </c>
      <c r="G170">
        <v>45.288611110998318</v>
      </c>
      <c r="H170" s="2">
        <v>7</v>
      </c>
      <c r="I170" s="2">
        <v>887196</v>
      </c>
    </row>
    <row r="171" spans="1:9">
      <c r="A171" t="s">
        <v>691</v>
      </c>
      <c r="B171" t="str">
        <f>VLOOKUP(A171,hoja!$A$1:$E$161,5,FALSE)</f>
        <v>ARACATACA</v>
      </c>
      <c r="C171" t="str">
        <f>VLOOKUP(A171,hoja!A:D,3,FALSE)</f>
        <v>0119</v>
      </c>
      <c r="D171" t="s">
        <v>637</v>
      </c>
      <c r="E171" t="str">
        <f>VLOOKUP(D171,hoja!$A$1:$E$161,5,FALSE)</f>
        <v>PIEDECUESTA</v>
      </c>
      <c r="F171" t="str">
        <f>VLOOKUP(D171,hoja!A:C,3,FALSE)</f>
        <v>0422</v>
      </c>
      <c r="G171">
        <v>22.185277777723968</v>
      </c>
      <c r="H171" s="2">
        <v>1</v>
      </c>
      <c r="I171" s="2">
        <v>483566</v>
      </c>
    </row>
    <row r="172" spans="1:9">
      <c r="A172" t="s">
        <v>691</v>
      </c>
      <c r="B172" t="str">
        <f>VLOOKUP(A172,hoja!$A$1:$E$161,5,FALSE)</f>
        <v>ARACATACA</v>
      </c>
      <c r="C172" t="str">
        <f>VLOOKUP(A172,hoja!A:D,3,FALSE)</f>
        <v>0119</v>
      </c>
      <c r="D172" t="s">
        <v>642</v>
      </c>
      <c r="E172" t="str">
        <f>VLOOKUP(D172,hoja!$A$1:$E$161,5,FALSE)</f>
        <v>BARRANQUILLA</v>
      </c>
      <c r="F172" t="str">
        <f>VLOOKUP(D172,hoja!A:C,3,FALSE)</f>
        <v>0111</v>
      </c>
      <c r="G172">
        <v>3.6666666667442769</v>
      </c>
      <c r="H172" s="2">
        <v>547</v>
      </c>
      <c r="I172" s="2">
        <v>136967</v>
      </c>
    </row>
    <row r="173" spans="1:9">
      <c r="A173" t="s">
        <v>691</v>
      </c>
      <c r="B173" t="str">
        <f>VLOOKUP(A173,hoja!$A$1:$E$161,5,FALSE)</f>
        <v>ARACATACA</v>
      </c>
      <c r="C173" t="str">
        <f>VLOOKUP(A173,hoja!A:D,3,FALSE)</f>
        <v>0119</v>
      </c>
      <c r="D173" t="s">
        <v>943</v>
      </c>
      <c r="E173" t="str">
        <f>VLOOKUP(D173,hoja!$A$1:$E$161,5,FALSE)</f>
        <v>BOGOTÁ</v>
      </c>
      <c r="F173" t="str">
        <f>VLOOKUP(D173,hoja!A:C,3,FALSE)</f>
        <v>60003</v>
      </c>
      <c r="G173">
        <v>1.0000000001164153</v>
      </c>
      <c r="H173" s="2">
        <v>1</v>
      </c>
      <c r="I173" s="2">
        <v>904568</v>
      </c>
    </row>
    <row r="174" spans="1:9">
      <c r="A174" t="s">
        <v>659</v>
      </c>
      <c r="B174" t="str">
        <f>VLOOKUP(A174,hoja!$A$1:$E$161,5,FALSE)</f>
        <v>ARMENIA</v>
      </c>
      <c r="C174" t="str">
        <f>VLOOKUP(A174,hoja!A:D,3,FALSE)</f>
        <v>0142</v>
      </c>
      <c r="D174" t="s">
        <v>650</v>
      </c>
      <c r="E174" t="str">
        <f>VLOOKUP(D174,hoja!$A$1:$E$161,5,FALSE)</f>
        <v>CALOTO</v>
      </c>
      <c r="F174" t="str">
        <f>VLOOKUP(D174,hoja!A:C,3,FALSE)</f>
        <v>0445</v>
      </c>
      <c r="G174">
        <v>18.75</v>
      </c>
      <c r="H174" s="2">
        <v>13</v>
      </c>
      <c r="I174" s="2">
        <v>227213</v>
      </c>
    </row>
    <row r="175" spans="1:9">
      <c r="A175" t="s">
        <v>659</v>
      </c>
      <c r="B175" t="str">
        <f>VLOOKUP(A175,hoja!$A$1:$E$161,5,FALSE)</f>
        <v>ARMENIA</v>
      </c>
      <c r="C175" t="str">
        <f>VLOOKUP(A175,hoja!A:D,3,FALSE)</f>
        <v>0142</v>
      </c>
      <c r="D175" t="s">
        <v>683</v>
      </c>
      <c r="E175" t="str">
        <f>VLOOKUP(D175,hoja!$A$1:$E$161,5,FALSE)</f>
        <v>BUGA</v>
      </c>
      <c r="F175" t="str">
        <f>VLOOKUP(D175,hoja!A:C,3,FALSE)</f>
        <v>0411</v>
      </c>
      <c r="G175">
        <v>2.2166666665580124</v>
      </c>
      <c r="H175" s="2">
        <v>1</v>
      </c>
      <c r="I175" s="2">
        <v>120949</v>
      </c>
    </row>
    <row r="176" spans="1:9">
      <c r="A176" t="s">
        <v>659</v>
      </c>
      <c r="B176" t="str">
        <f>VLOOKUP(A176,hoja!$A$1:$E$161,5,FALSE)</f>
        <v>ARMENIA</v>
      </c>
      <c r="C176" t="str">
        <f>VLOOKUP(A176,hoja!A:D,3,FALSE)</f>
        <v>0142</v>
      </c>
      <c r="D176" t="s">
        <v>630</v>
      </c>
      <c r="E176" t="str">
        <f>VLOOKUP(D176,hoja!$A$1:$E$161,5,FALSE)</f>
        <v>SESQUILÉ</v>
      </c>
      <c r="F176" t="str">
        <f>VLOOKUP(D176,hoja!A:C,3,FALSE)</f>
        <v>1501</v>
      </c>
      <c r="G176">
        <v>44.420694444532273</v>
      </c>
      <c r="H176" s="2">
        <v>2</v>
      </c>
      <c r="I176" s="2">
        <v>330072</v>
      </c>
    </row>
    <row r="177" spans="1:9">
      <c r="A177" t="s">
        <v>659</v>
      </c>
      <c r="B177" t="str">
        <f>VLOOKUP(A177,hoja!$A$1:$E$161,5,FALSE)</f>
        <v>ARMENIA</v>
      </c>
      <c r="C177" t="str">
        <f>VLOOKUP(A177,hoja!A:D,3,FALSE)</f>
        <v>0142</v>
      </c>
      <c r="D177" t="s">
        <v>634</v>
      </c>
      <c r="E177" t="str">
        <f>VLOOKUP(D177,hoja!$A$1:$E$161,5,FALSE)</f>
        <v>BOGOTÁ</v>
      </c>
      <c r="F177" t="str">
        <f>VLOOKUP(D177,hoja!A:C,3,FALSE)</f>
        <v>0011</v>
      </c>
      <c r="G177">
        <v>16.216666666790843</v>
      </c>
      <c r="H177" s="2">
        <v>1</v>
      </c>
      <c r="I177" s="2">
        <v>251206</v>
      </c>
    </row>
    <row r="178" spans="1:9">
      <c r="A178" t="s">
        <v>659</v>
      </c>
      <c r="B178" t="str">
        <f>VLOOKUP(A178,hoja!$A$1:$E$161,5,FALSE)</f>
        <v>ARMENIA</v>
      </c>
      <c r="C178" t="str">
        <f>VLOOKUP(A178,hoja!A:D,3,FALSE)</f>
        <v>0142</v>
      </c>
      <c r="D178" t="s">
        <v>635</v>
      </c>
      <c r="E178" t="str">
        <f>VLOOKUP(D178,hoja!$A$1:$E$161,5,FALSE)</f>
        <v>BOGOTÁ</v>
      </c>
      <c r="F178" t="str">
        <f>VLOOKUP(D178,hoja!A:C,3,FALSE)</f>
        <v>0021</v>
      </c>
      <c r="G178">
        <v>18.249999999941792</v>
      </c>
      <c r="H178" s="2">
        <v>4</v>
      </c>
      <c r="I178" s="2">
        <v>271098.5</v>
      </c>
    </row>
    <row r="179" spans="1:9">
      <c r="A179" t="s">
        <v>659</v>
      </c>
      <c r="B179" t="str">
        <f>VLOOKUP(A179,hoja!$A$1:$E$161,5,FALSE)</f>
        <v>ARMENIA</v>
      </c>
      <c r="C179" t="str">
        <f>VLOOKUP(A179,hoja!A:D,3,FALSE)</f>
        <v>0142</v>
      </c>
      <c r="D179" t="s">
        <v>679</v>
      </c>
      <c r="E179" t="str">
        <f>VLOOKUP(D179,hoja!$A$1:$E$161,5,FALSE)</f>
        <v>NEIVA</v>
      </c>
      <c r="F179" t="str">
        <f>VLOOKUP(D179,hoja!A:C,3,FALSE)</f>
        <v>0385</v>
      </c>
      <c r="G179">
        <v>32.016666666779201</v>
      </c>
      <c r="H179" s="2">
        <v>1</v>
      </c>
      <c r="I179" s="2">
        <v>292531</v>
      </c>
    </row>
    <row r="180" spans="1:9">
      <c r="A180" t="s">
        <v>659</v>
      </c>
      <c r="B180" t="str">
        <f>VLOOKUP(A180,hoja!$A$1:$E$161,5,FALSE)</f>
        <v>ARMENIA</v>
      </c>
      <c r="C180" t="str">
        <f>VLOOKUP(A180,hoja!A:D,3,FALSE)</f>
        <v>0142</v>
      </c>
      <c r="D180" t="s">
        <v>1351</v>
      </c>
      <c r="E180" t="e">
        <f>VLOOKUP(D180,hoja!$A$1:$E$161,5,FALSE)</f>
        <v>#N/A</v>
      </c>
      <c r="F180" t="e">
        <f>VLOOKUP(D180,hoja!A:C,3,FALSE)</f>
        <v>#N/A</v>
      </c>
      <c r="G180">
        <v>3.2000000001280569</v>
      </c>
      <c r="H180" s="2">
        <v>7</v>
      </c>
      <c r="I180" s="2">
        <v>120351</v>
      </c>
    </row>
    <row r="181" spans="1:9">
      <c r="A181" t="s">
        <v>659</v>
      </c>
      <c r="B181" t="str">
        <f>VLOOKUP(A181,hoja!$A$1:$E$161,5,FALSE)</f>
        <v>ARMENIA</v>
      </c>
      <c r="C181" t="str">
        <f>VLOOKUP(A181,hoja!A:D,3,FALSE)</f>
        <v>0142</v>
      </c>
      <c r="D181" t="s">
        <v>670</v>
      </c>
      <c r="E181" t="str">
        <f>VLOOKUP(D181,hoja!$A$1:$E$161,5,FALSE)</f>
        <v>PEREIRA</v>
      </c>
      <c r="F181" t="str">
        <f>VLOOKUP(D181,hoja!A:C,3,FALSE)</f>
        <v>0134</v>
      </c>
      <c r="G181">
        <v>1.5</v>
      </c>
      <c r="H181" s="2">
        <v>290</v>
      </c>
      <c r="I181" s="2">
        <v>52030.5</v>
      </c>
    </row>
    <row r="182" spans="1:9">
      <c r="A182" t="s">
        <v>659</v>
      </c>
      <c r="B182" t="str">
        <f>VLOOKUP(A182,hoja!$A$1:$E$161,5,FALSE)</f>
        <v>ARMENIA</v>
      </c>
      <c r="C182" t="str">
        <f>VLOOKUP(A182,hoja!A:D,3,FALSE)</f>
        <v>0142</v>
      </c>
      <c r="D182" t="s">
        <v>644</v>
      </c>
      <c r="E182" t="str">
        <f>VLOOKUP(D182,hoja!$A$1:$E$161,5,FALSE)</f>
        <v>PEREIRA</v>
      </c>
      <c r="F182" t="str">
        <f>VLOOKUP(D182,hoja!A:C,3,FALSE)</f>
        <v>0198</v>
      </c>
      <c r="G182">
        <v>1.5666666667093523</v>
      </c>
      <c r="H182" s="2">
        <v>355</v>
      </c>
      <c r="I182" s="2">
        <v>55054.5</v>
      </c>
    </row>
    <row r="183" spans="1:9">
      <c r="A183" t="s">
        <v>659</v>
      </c>
      <c r="B183" t="str">
        <f>VLOOKUP(A183,hoja!$A$1:$E$161,5,FALSE)</f>
        <v>ARMENIA</v>
      </c>
      <c r="C183" t="str">
        <f>VLOOKUP(A183,hoja!A:D,3,FALSE)</f>
        <v>0142</v>
      </c>
      <c r="D183" t="s">
        <v>645</v>
      </c>
      <c r="E183" t="str">
        <f>VLOOKUP(D183,hoja!$A$1:$E$161,5,FALSE)</f>
        <v>CALI</v>
      </c>
      <c r="F183" t="str">
        <f>VLOOKUP(D183,hoja!A:C,3,FALSE)</f>
        <v>0410</v>
      </c>
      <c r="G183">
        <v>5.2195833332953043</v>
      </c>
      <c r="H183" s="2">
        <v>532</v>
      </c>
      <c r="I183" s="2">
        <v>170166</v>
      </c>
    </row>
    <row r="184" spans="1:9">
      <c r="A184" t="s">
        <v>659</v>
      </c>
      <c r="B184" t="str">
        <f>VLOOKUP(A184,hoja!$A$1:$E$161,5,FALSE)</f>
        <v>ARMENIA</v>
      </c>
      <c r="C184" t="str">
        <f>VLOOKUP(A184,hoja!A:D,3,FALSE)</f>
        <v>0142</v>
      </c>
      <c r="D184" t="s">
        <v>747</v>
      </c>
      <c r="E184" t="str">
        <f>VLOOKUP(D184,hoja!$A$1:$E$161,5,FALSE)</f>
        <v>BUGA</v>
      </c>
      <c r="F184" t="str">
        <f>VLOOKUP(D184,hoja!A:C,3,FALSE)</f>
        <v>60062</v>
      </c>
      <c r="G184">
        <v>4.1822222222399432</v>
      </c>
      <c r="H184" s="2">
        <v>22</v>
      </c>
      <c r="I184" s="2">
        <v>185375.5</v>
      </c>
    </row>
    <row r="185" spans="1:9">
      <c r="A185" t="s">
        <v>659</v>
      </c>
      <c r="B185" t="str">
        <f>VLOOKUP(A185,hoja!$A$1:$E$161,5,FALSE)</f>
        <v>ARMENIA</v>
      </c>
      <c r="C185" t="str">
        <f>VLOOKUP(A185,hoja!A:D,3,FALSE)</f>
        <v>0142</v>
      </c>
      <c r="D185" t="s">
        <v>682</v>
      </c>
      <c r="E185" t="str">
        <f>VLOOKUP(D185,hoja!$A$1:$E$161,5,FALSE)</f>
        <v>Pereira-Eficiente destino Yumb</v>
      </c>
      <c r="F185" t="str">
        <f>VLOOKUP(D185,hoja!A:C,3,FALSE)</f>
        <v>60064</v>
      </c>
      <c r="G185">
        <v>1.6173611111298669</v>
      </c>
      <c r="H185" s="2">
        <v>38</v>
      </c>
      <c r="I185" s="2">
        <v>73750.5</v>
      </c>
    </row>
    <row r="186" spans="1:9">
      <c r="A186" t="s">
        <v>659</v>
      </c>
      <c r="B186" t="str">
        <f>VLOOKUP(A186,hoja!$A$1:$E$161,5,FALSE)</f>
        <v>ARMENIA</v>
      </c>
      <c r="C186" t="str">
        <f>VLOOKUP(A186,hoja!A:D,3,FALSE)</f>
        <v>0142</v>
      </c>
      <c r="D186" t="s">
        <v>749</v>
      </c>
      <c r="E186" t="str">
        <f>VLOOKUP(D186,hoja!$A$1:$E$161,5,FALSE)</f>
        <v>PEREIRA</v>
      </c>
      <c r="F186" t="str">
        <f>VLOOKUP(D186,hoja!A:C,3,FALSE)</f>
        <v>60067</v>
      </c>
      <c r="G186">
        <v>1.4280555555887986</v>
      </c>
      <c r="H186" s="2">
        <v>168</v>
      </c>
      <c r="I186" s="2">
        <v>51954.5</v>
      </c>
    </row>
    <row r="187" spans="1:9">
      <c r="A187" t="s">
        <v>659</v>
      </c>
      <c r="B187" t="str">
        <f>VLOOKUP(A187,hoja!$A$1:$E$161,5,FALSE)</f>
        <v>ARMENIA</v>
      </c>
      <c r="C187" t="str">
        <f>VLOOKUP(A187,hoja!A:D,3,FALSE)</f>
        <v>0142</v>
      </c>
      <c r="D187" t="s">
        <v>750</v>
      </c>
      <c r="E187" t="e">
        <f>VLOOKUP(D187,hoja!$A$1:$E$161,5,FALSE)</f>
        <v>#N/A</v>
      </c>
      <c r="F187" t="e">
        <f>VLOOKUP(D187,hoja!A:C,3,FALSE)</f>
        <v>#N/A</v>
      </c>
      <c r="G187">
        <v>2.0416666666860692</v>
      </c>
      <c r="H187" s="2">
        <v>202</v>
      </c>
      <c r="I187" s="2">
        <v>88344</v>
      </c>
    </row>
    <row r="188" spans="1:9">
      <c r="A188" t="s">
        <v>659</v>
      </c>
      <c r="B188" t="str">
        <f>VLOOKUP(A188,hoja!$A$1:$E$161,5,FALSE)</f>
        <v>ARMENIA</v>
      </c>
      <c r="C188" t="str">
        <f>VLOOKUP(A188,hoja!A:D,3,FALSE)</f>
        <v>0142</v>
      </c>
      <c r="D188" t="s">
        <v>943</v>
      </c>
      <c r="E188" t="str">
        <f>VLOOKUP(D188,hoja!$A$1:$E$161,5,FALSE)</f>
        <v>BOGOTÁ</v>
      </c>
      <c r="F188" t="str">
        <f>VLOOKUP(D188,hoja!A:C,3,FALSE)</f>
        <v>60003</v>
      </c>
      <c r="G188">
        <v>17.833333333313931</v>
      </c>
      <c r="H188" s="2">
        <v>1</v>
      </c>
      <c r="I188" s="2">
        <v>281797</v>
      </c>
    </row>
    <row r="189" spans="1:9">
      <c r="A189" t="s">
        <v>692</v>
      </c>
      <c r="B189" t="str">
        <f>VLOOKUP(A189,hoja!$A$1:$E$161,5,FALSE)</f>
        <v>BARBOSA</v>
      </c>
      <c r="C189" t="str">
        <f>VLOOKUP(A189,hoja!A:D,3,FALSE)</f>
        <v>0446</v>
      </c>
      <c r="D189" t="s">
        <v>660</v>
      </c>
      <c r="E189" t="str">
        <f>VLOOKUP(D189,hoja!$A$1:$E$161,5,FALSE)</f>
        <v>BOGOTÁ</v>
      </c>
      <c r="F189" t="str">
        <f>VLOOKUP(D189,hoja!A:C,3,FALSE)</f>
        <v>0035</v>
      </c>
      <c r="G189">
        <v>4.9838888888480142</v>
      </c>
      <c r="H189" s="2">
        <v>2</v>
      </c>
      <c r="I189" s="2">
        <v>188310.5</v>
      </c>
    </row>
    <row r="190" spans="1:9">
      <c r="A190" t="s">
        <v>692</v>
      </c>
      <c r="B190" t="str">
        <f>VLOOKUP(A190,hoja!$A$1:$E$161,5,FALSE)</f>
        <v>BARBOSA</v>
      </c>
      <c r="C190" t="str">
        <f>VLOOKUP(A190,hoja!A:D,3,FALSE)</f>
        <v>0446</v>
      </c>
      <c r="D190" t="s">
        <v>727</v>
      </c>
      <c r="E190" t="str">
        <f>VLOOKUP(D190,hoja!$A$1:$E$161,5,FALSE)</f>
        <v>TUNJA</v>
      </c>
      <c r="F190" t="str">
        <f>VLOOKUP(D190,hoja!A:C,3,FALSE)</f>
        <v>0443</v>
      </c>
      <c r="G190">
        <v>2.3999999999650754</v>
      </c>
      <c r="H190" s="2">
        <v>1</v>
      </c>
      <c r="I190" s="2">
        <v>72064</v>
      </c>
    </row>
    <row r="191" spans="1:9">
      <c r="A191" t="s">
        <v>692</v>
      </c>
      <c r="B191" t="str">
        <f>VLOOKUP(A191,hoja!$A$1:$E$161,5,FALSE)</f>
        <v>BARBOSA</v>
      </c>
      <c r="C191" t="str">
        <f>VLOOKUP(A191,hoja!A:D,3,FALSE)</f>
        <v>0446</v>
      </c>
      <c r="D191" t="s">
        <v>630</v>
      </c>
      <c r="E191" t="str">
        <f>VLOOKUP(D191,hoja!$A$1:$E$161,5,FALSE)</f>
        <v>SESQUILÉ</v>
      </c>
      <c r="F191" t="str">
        <f>VLOOKUP(D191,hoja!A:C,3,FALSE)</f>
        <v>1501</v>
      </c>
      <c r="G191">
        <v>4.2833333333255723</v>
      </c>
      <c r="H191" s="2">
        <v>37</v>
      </c>
      <c r="I191" s="2">
        <v>160462</v>
      </c>
    </row>
    <row r="192" spans="1:9">
      <c r="A192" t="s">
        <v>692</v>
      </c>
      <c r="B192" t="str">
        <f>VLOOKUP(A192,hoja!$A$1:$E$161,5,FALSE)</f>
        <v>BARBOSA</v>
      </c>
      <c r="C192" t="str">
        <f>VLOOKUP(A192,hoja!A:D,3,FALSE)</f>
        <v>0446</v>
      </c>
      <c r="D192" t="s">
        <v>751</v>
      </c>
      <c r="E192" t="str">
        <f>VLOOKUP(D192,hoja!$A$1:$E$161,5,FALSE)</f>
        <v>BOGOTÁ</v>
      </c>
      <c r="F192" t="str">
        <f>VLOOKUP(D192,hoja!A:C,3,FALSE)</f>
        <v>0002A</v>
      </c>
      <c r="G192">
        <v>8.2333333332790062</v>
      </c>
      <c r="H192" s="2">
        <v>5</v>
      </c>
      <c r="I192" s="2">
        <v>198535</v>
      </c>
    </row>
    <row r="193" spans="1:9">
      <c r="A193" t="s">
        <v>692</v>
      </c>
      <c r="B193" t="str">
        <f>VLOOKUP(A193,hoja!$A$1:$E$161,5,FALSE)</f>
        <v>BARBOSA</v>
      </c>
      <c r="C193" t="str">
        <f>VLOOKUP(A193,hoja!A:D,3,FALSE)</f>
        <v>0446</v>
      </c>
      <c r="D193" t="s">
        <v>633</v>
      </c>
      <c r="E193" t="str">
        <f>VLOOKUP(D193,hoja!$A$1:$E$161,5,FALSE)</f>
        <v>BOGOTÁ</v>
      </c>
      <c r="F193" t="str">
        <f>VLOOKUP(D193,hoja!A:C,3,FALSE)</f>
        <v>0002</v>
      </c>
      <c r="G193">
        <v>22.466666666732635</v>
      </c>
      <c r="H193" s="2">
        <v>2</v>
      </c>
      <c r="I193" s="2">
        <v>201530</v>
      </c>
    </row>
    <row r="194" spans="1:9">
      <c r="A194" t="s">
        <v>692</v>
      </c>
      <c r="B194" t="str">
        <f>VLOOKUP(A194,hoja!$A$1:$E$161,5,FALSE)</f>
        <v>BARBOSA</v>
      </c>
      <c r="C194" t="str">
        <f>VLOOKUP(A194,hoja!A:D,3,FALSE)</f>
        <v>0446</v>
      </c>
      <c r="D194" t="s">
        <v>634</v>
      </c>
      <c r="E194" t="str">
        <f>VLOOKUP(D194,hoja!$A$1:$E$161,5,FALSE)</f>
        <v>BOGOTÁ</v>
      </c>
      <c r="F194" t="str">
        <f>VLOOKUP(D194,hoja!A:C,3,FALSE)</f>
        <v>0011</v>
      </c>
      <c r="G194">
        <v>6.3583333333663177</v>
      </c>
      <c r="H194" s="2">
        <v>52</v>
      </c>
      <c r="I194" s="2">
        <v>203981</v>
      </c>
    </row>
    <row r="195" spans="1:9">
      <c r="A195" t="s">
        <v>692</v>
      </c>
      <c r="B195" t="str">
        <f>VLOOKUP(A195,hoja!$A$1:$E$161,5,FALSE)</f>
        <v>BARBOSA</v>
      </c>
      <c r="C195" t="str">
        <f>VLOOKUP(A195,hoja!A:D,3,FALSE)</f>
        <v>0446</v>
      </c>
      <c r="D195" t="s">
        <v>635</v>
      </c>
      <c r="E195" t="str">
        <f>VLOOKUP(D195,hoja!$A$1:$E$161,5,FALSE)</f>
        <v>BOGOTÁ</v>
      </c>
      <c r="F195" t="str">
        <f>VLOOKUP(D195,hoja!A:C,3,FALSE)</f>
        <v>0021</v>
      </c>
      <c r="G195">
        <v>6.7166666666453239</v>
      </c>
      <c r="H195" s="2">
        <v>100</v>
      </c>
      <c r="I195" s="2">
        <v>200735</v>
      </c>
    </row>
    <row r="196" spans="1:9">
      <c r="A196" t="s">
        <v>692</v>
      </c>
      <c r="B196" t="str">
        <f>VLOOKUP(A196,hoja!$A$1:$E$161,5,FALSE)</f>
        <v>BARBOSA</v>
      </c>
      <c r="C196" t="str">
        <f>VLOOKUP(A196,hoja!A:D,3,FALSE)</f>
        <v>0446</v>
      </c>
      <c r="D196" t="s">
        <v>731</v>
      </c>
      <c r="E196" t="str">
        <f>VLOOKUP(D196,hoja!$A$1:$E$161,5,FALSE)</f>
        <v>CÚCUTA</v>
      </c>
      <c r="F196" t="str">
        <f>VLOOKUP(D196,hoja!A:C,3,FALSE)</f>
        <v>0438</v>
      </c>
      <c r="G196">
        <v>22.966666666790843</v>
      </c>
      <c r="H196" s="2">
        <v>1</v>
      </c>
      <c r="I196" s="2">
        <v>425980</v>
      </c>
    </row>
    <row r="197" spans="1:9">
      <c r="A197" t="s">
        <v>692</v>
      </c>
      <c r="B197" t="str">
        <f>VLOOKUP(A197,hoja!$A$1:$E$161,5,FALSE)</f>
        <v>BARBOSA</v>
      </c>
      <c r="C197" t="str">
        <f>VLOOKUP(A197,hoja!A:D,3,FALSE)</f>
        <v>0446</v>
      </c>
      <c r="D197" t="s">
        <v>636</v>
      </c>
      <c r="E197" t="str">
        <f>VLOOKUP(D197,hoja!$A$1:$E$161,5,FALSE)</f>
        <v>DUITAMA</v>
      </c>
      <c r="F197" t="str">
        <f>VLOOKUP(D197,hoja!A:C,3,FALSE)</f>
        <v>0441</v>
      </c>
      <c r="G197">
        <v>3.2249999999476131</v>
      </c>
      <c r="H197" s="2">
        <v>352</v>
      </c>
      <c r="I197" s="2">
        <v>120703</v>
      </c>
    </row>
    <row r="198" spans="1:9">
      <c r="A198" t="s">
        <v>692</v>
      </c>
      <c r="B198" t="str">
        <f>VLOOKUP(A198,hoja!$A$1:$E$161,5,FALSE)</f>
        <v>BARBOSA</v>
      </c>
      <c r="C198" t="str">
        <f>VLOOKUP(A198,hoja!A:D,3,FALSE)</f>
        <v>0446</v>
      </c>
      <c r="D198" t="s">
        <v>637</v>
      </c>
      <c r="E198" t="str">
        <f>VLOOKUP(D198,hoja!$A$1:$E$161,5,FALSE)</f>
        <v>PIEDECUESTA</v>
      </c>
      <c r="F198" t="str">
        <f>VLOOKUP(D198,hoja!A:C,3,FALSE)</f>
        <v>0422</v>
      </c>
      <c r="G198">
        <v>12.816666666709352</v>
      </c>
      <c r="H198" s="2">
        <v>10</v>
      </c>
      <c r="I198" s="2">
        <v>203981.5</v>
      </c>
    </row>
    <row r="199" spans="1:9">
      <c r="A199" t="s">
        <v>692</v>
      </c>
      <c r="B199" t="str">
        <f>VLOOKUP(A199,hoja!$A$1:$E$161,5,FALSE)</f>
        <v>BARBOSA</v>
      </c>
      <c r="C199" t="str">
        <f>VLOOKUP(A199,hoja!A:D,3,FALSE)</f>
        <v>0446</v>
      </c>
      <c r="D199" t="s">
        <v>942</v>
      </c>
      <c r="E199" t="str">
        <f>VLOOKUP(D199,hoja!$A$1:$E$161,5,FALSE)</f>
        <v>BOGOTÁ</v>
      </c>
      <c r="F199" t="str">
        <f>VLOOKUP(D199,hoja!A:C,3,FALSE)</f>
        <v>60002</v>
      </c>
      <c r="G199">
        <v>5.6154166666965466</v>
      </c>
      <c r="H199" s="2">
        <v>8</v>
      </c>
      <c r="I199" s="2">
        <v>202292.5</v>
      </c>
    </row>
    <row r="200" spans="1:9">
      <c r="A200" t="s">
        <v>692</v>
      </c>
      <c r="B200" t="str">
        <f>VLOOKUP(A200,hoja!$A$1:$E$161,5,FALSE)</f>
        <v>BARBOSA</v>
      </c>
      <c r="C200" t="str">
        <f>VLOOKUP(A200,hoja!A:D,3,FALSE)</f>
        <v>0446</v>
      </c>
      <c r="D200" t="s">
        <v>670</v>
      </c>
      <c r="E200" t="str">
        <f>VLOOKUP(D200,hoja!$A$1:$E$161,5,FALSE)</f>
        <v>PEREIRA</v>
      </c>
      <c r="F200" t="str">
        <f>VLOOKUP(D200,hoja!A:C,3,FALSE)</f>
        <v>0134</v>
      </c>
      <c r="G200">
        <v>40.266666666779201</v>
      </c>
      <c r="H200" s="2">
        <v>1</v>
      </c>
      <c r="I200" s="2">
        <v>513990</v>
      </c>
    </row>
    <row r="201" spans="1:9">
      <c r="A201" t="s">
        <v>692</v>
      </c>
      <c r="B201" t="str">
        <f>VLOOKUP(A201,hoja!$A$1:$E$161,5,FALSE)</f>
        <v>BARBOSA</v>
      </c>
      <c r="C201" t="str">
        <f>VLOOKUP(A201,hoja!A:D,3,FALSE)</f>
        <v>0446</v>
      </c>
      <c r="D201" t="s">
        <v>943</v>
      </c>
      <c r="E201" t="str">
        <f>VLOOKUP(D201,hoja!$A$1:$E$161,5,FALSE)</f>
        <v>BOGOTÁ</v>
      </c>
      <c r="F201" t="str">
        <f>VLOOKUP(D201,hoja!A:C,3,FALSE)</f>
        <v>60003</v>
      </c>
      <c r="G201">
        <v>10.266666666779201</v>
      </c>
      <c r="H201" s="2">
        <v>11</v>
      </c>
      <c r="I201" s="2">
        <v>193613</v>
      </c>
    </row>
    <row r="202" spans="1:9">
      <c r="A202" t="s">
        <v>693</v>
      </c>
      <c r="B202" t="str">
        <f>VLOOKUP(A202,hoja!$A$1:$E$161,5,FALSE)</f>
        <v>BOSCONIA</v>
      </c>
      <c r="C202" t="str">
        <f>VLOOKUP(A202,hoja!A:D,3,FALSE)</f>
        <v>0449</v>
      </c>
      <c r="D202" t="s">
        <v>2215</v>
      </c>
      <c r="E202" t="e">
        <f>VLOOKUP(D202,hoja!$A$1:$E$161,5,FALSE)</f>
        <v>#N/A</v>
      </c>
      <c r="F202" t="str">
        <f>VLOOKUP(D202,hoja!A:C,3,FALSE)</f>
        <v>50204</v>
      </c>
      <c r="G202">
        <v>8.8833333333022892</v>
      </c>
      <c r="H202" s="2">
        <v>1</v>
      </c>
      <c r="I202" s="2">
        <v>214938</v>
      </c>
    </row>
    <row r="203" spans="1:9">
      <c r="A203" t="s">
        <v>693</v>
      </c>
      <c r="B203" t="str">
        <f>VLOOKUP(A203,hoja!$A$1:$E$161,5,FALSE)</f>
        <v>BOSCONIA</v>
      </c>
      <c r="C203" t="str">
        <f>VLOOKUP(A203,hoja!A:D,3,FALSE)</f>
        <v>0449</v>
      </c>
      <c r="D203" t="s">
        <v>661</v>
      </c>
      <c r="E203" t="str">
        <f>VLOOKUP(D203,hoja!$A$1:$E$161,5,FALSE)</f>
        <v>CARTAGENA</v>
      </c>
      <c r="F203" t="str">
        <f>VLOOKUP(D203,hoja!A:C,3,FALSE)</f>
        <v>0113</v>
      </c>
      <c r="G203">
        <v>26.399999999965075</v>
      </c>
      <c r="H203" s="2">
        <v>1</v>
      </c>
      <c r="I203" s="2">
        <v>284137</v>
      </c>
    </row>
    <row r="204" spans="1:9">
      <c r="A204" t="s">
        <v>693</v>
      </c>
      <c r="B204" t="str">
        <f>VLOOKUP(A204,hoja!$A$1:$E$161,5,FALSE)</f>
        <v>BOSCONIA</v>
      </c>
      <c r="C204" t="str">
        <f>VLOOKUP(A204,hoja!A:D,3,FALSE)</f>
        <v>0449</v>
      </c>
      <c r="D204" t="s">
        <v>703</v>
      </c>
      <c r="E204" t="str">
        <f>VLOOKUP(D204,hoja!$A$1:$E$161,5,FALSE)</f>
        <v>FONSECA</v>
      </c>
      <c r="F204" t="str">
        <f>VLOOKUP(D204,hoja!A:C,3,FALSE)</f>
        <v>0448</v>
      </c>
      <c r="G204">
        <v>4.3750000000291038</v>
      </c>
      <c r="H204" s="2">
        <v>2</v>
      </c>
      <c r="I204" s="2">
        <v>193452</v>
      </c>
    </row>
    <row r="205" spans="1:9">
      <c r="A205" t="s">
        <v>693</v>
      </c>
      <c r="B205" t="str">
        <f>VLOOKUP(A205,hoja!$A$1:$E$161,5,FALSE)</f>
        <v>BOSCONIA</v>
      </c>
      <c r="C205" t="str">
        <f>VLOOKUP(A205,hoja!A:D,3,FALSE)</f>
        <v>0449</v>
      </c>
      <c r="D205" t="s">
        <v>630</v>
      </c>
      <c r="E205" t="str">
        <f>VLOOKUP(D205,hoja!$A$1:$E$161,5,FALSE)</f>
        <v>SESQUILÉ</v>
      </c>
      <c r="F205" t="str">
        <f>VLOOKUP(D205,hoja!A:C,3,FALSE)</f>
        <v>1501</v>
      </c>
      <c r="G205">
        <v>27.266666666662786</v>
      </c>
      <c r="H205" s="2">
        <v>1</v>
      </c>
      <c r="I205" s="2">
        <v>753426</v>
      </c>
    </row>
    <row r="206" spans="1:9">
      <c r="A206" t="s">
        <v>693</v>
      </c>
      <c r="B206" t="str">
        <f>VLOOKUP(A206,hoja!$A$1:$E$161,5,FALSE)</f>
        <v>BOSCONIA</v>
      </c>
      <c r="C206" t="str">
        <f>VLOOKUP(A206,hoja!A:D,3,FALSE)</f>
        <v>0449</v>
      </c>
      <c r="D206" t="s">
        <v>634</v>
      </c>
      <c r="E206" t="str">
        <f>VLOOKUP(D206,hoja!$A$1:$E$161,5,FALSE)</f>
        <v>BOGOTÁ</v>
      </c>
      <c r="F206" t="str">
        <f>VLOOKUP(D206,hoja!A:C,3,FALSE)</f>
        <v>0011</v>
      </c>
      <c r="G206">
        <v>46.357499999954598</v>
      </c>
      <c r="H206" s="2">
        <v>2</v>
      </c>
      <c r="I206" s="2">
        <v>821537</v>
      </c>
    </row>
    <row r="207" spans="1:9">
      <c r="A207" t="s">
        <v>693</v>
      </c>
      <c r="B207" t="str">
        <f>VLOOKUP(A207,hoja!$A$1:$E$161,5,FALSE)</f>
        <v>BOSCONIA</v>
      </c>
      <c r="C207" t="str">
        <f>VLOOKUP(A207,hoja!A:D,3,FALSE)</f>
        <v>0449</v>
      </c>
      <c r="D207" t="s">
        <v>635</v>
      </c>
      <c r="E207" t="str">
        <f>VLOOKUP(D207,hoja!$A$1:$E$161,5,FALSE)</f>
        <v>BOGOTÁ</v>
      </c>
      <c r="F207" t="str">
        <f>VLOOKUP(D207,hoja!A:C,3,FALSE)</f>
        <v>0021</v>
      </c>
      <c r="G207">
        <v>33.866666666697711</v>
      </c>
      <c r="H207" s="2">
        <v>13</v>
      </c>
      <c r="I207" s="2">
        <v>809020</v>
      </c>
    </row>
    <row r="208" spans="1:9">
      <c r="A208" t="s">
        <v>693</v>
      </c>
      <c r="B208" t="str">
        <f>VLOOKUP(A208,hoja!$A$1:$E$161,5,FALSE)</f>
        <v>BOSCONIA</v>
      </c>
      <c r="C208" t="str">
        <f>VLOOKUP(A208,hoja!A:D,3,FALSE)</f>
        <v>0449</v>
      </c>
      <c r="D208" t="s">
        <v>637</v>
      </c>
      <c r="E208" t="str">
        <f>VLOOKUP(D208,hoja!$A$1:$E$161,5,FALSE)</f>
        <v>PIEDECUESTA</v>
      </c>
      <c r="F208" t="str">
        <f>VLOOKUP(D208,hoja!A:C,3,FALSE)</f>
        <v>0422</v>
      </c>
      <c r="G208">
        <v>15.231666666688398</v>
      </c>
      <c r="H208" s="2">
        <v>4</v>
      </c>
      <c r="I208" s="2">
        <v>407303.5</v>
      </c>
    </row>
    <row r="209" spans="1:9">
      <c r="A209" t="s">
        <v>693</v>
      </c>
      <c r="B209" t="str">
        <f>VLOOKUP(A209,hoja!$A$1:$E$161,5,FALSE)</f>
        <v>BOSCONIA</v>
      </c>
      <c r="C209" t="str">
        <f>VLOOKUP(A209,hoja!A:D,3,FALSE)</f>
        <v>0449</v>
      </c>
      <c r="D209" t="s">
        <v>668</v>
      </c>
      <c r="E209" t="str">
        <f>VLOOKUP(D209,hoja!$A$1:$E$161,5,FALSE)</f>
        <v>VALLEDUPAR</v>
      </c>
      <c r="F209" t="str">
        <f>VLOOKUP(D209,hoja!A:C,3,FALSE)</f>
        <v>0447</v>
      </c>
      <c r="G209">
        <v>1.6287499999743886</v>
      </c>
      <c r="H209" s="2">
        <v>204</v>
      </c>
      <c r="I209" s="2">
        <v>93289</v>
      </c>
    </row>
    <row r="210" spans="1:9">
      <c r="A210" t="s">
        <v>693</v>
      </c>
      <c r="B210" t="str">
        <f>VLOOKUP(A210,hoja!$A$1:$E$161,5,FALSE)</f>
        <v>BOSCONIA</v>
      </c>
      <c r="C210" t="str">
        <f>VLOOKUP(A210,hoja!A:D,3,FALSE)</f>
        <v>0449</v>
      </c>
      <c r="D210" t="s">
        <v>642</v>
      </c>
      <c r="E210" t="str">
        <f>VLOOKUP(D210,hoja!$A$1:$E$161,5,FALSE)</f>
        <v>BARRANQUILLA</v>
      </c>
      <c r="F210" t="str">
        <f>VLOOKUP(D210,hoja!A:C,3,FALSE)</f>
        <v>0111</v>
      </c>
      <c r="G210">
        <v>5.1362499999522697</v>
      </c>
      <c r="H210" s="2">
        <v>656</v>
      </c>
      <c r="I210" s="2">
        <v>212566</v>
      </c>
    </row>
    <row r="211" spans="1:9">
      <c r="A211" t="s">
        <v>693</v>
      </c>
      <c r="B211" t="str">
        <f>VLOOKUP(A211,hoja!$A$1:$E$161,5,FALSE)</f>
        <v>BOSCONIA</v>
      </c>
      <c r="C211" t="str">
        <f>VLOOKUP(A211,hoja!A:D,3,FALSE)</f>
        <v>0449</v>
      </c>
      <c r="D211" t="s">
        <v>943</v>
      </c>
      <c r="E211" t="str">
        <f>VLOOKUP(D211,hoja!$A$1:$E$161,5,FALSE)</f>
        <v>BOGOTÁ</v>
      </c>
      <c r="F211" t="str">
        <f>VLOOKUP(D211,hoja!A:C,3,FALSE)</f>
        <v>60003</v>
      </c>
      <c r="G211">
        <v>43.000555555627216</v>
      </c>
      <c r="H211" s="2">
        <v>1</v>
      </c>
      <c r="I211" s="2">
        <v>794453</v>
      </c>
    </row>
    <row r="212" spans="1:9">
      <c r="A212" t="s">
        <v>694</v>
      </c>
      <c r="B212" t="str">
        <f>VLOOKUP(A212,hoja!$A$1:$E$161,5,FALSE)</f>
        <v>BUENAVENTURA</v>
      </c>
      <c r="C212" t="str">
        <f>VLOOKUP(A212,hoja!A:D,3,FALSE)</f>
        <v>0131</v>
      </c>
      <c r="D212" t="s">
        <v>1323</v>
      </c>
      <c r="E212" t="e">
        <f>VLOOKUP(D212,hoja!$A$1:$E$161,5,FALSE)</f>
        <v>#N/A</v>
      </c>
      <c r="F212" t="str">
        <f>VLOOKUP(D212,hoja!A:C,3,FALSE)</f>
        <v>50211</v>
      </c>
      <c r="G212">
        <v>0.49999999988358468</v>
      </c>
      <c r="H212" s="2">
        <v>1</v>
      </c>
      <c r="I212" s="2">
        <v>9637</v>
      </c>
    </row>
    <row r="213" spans="1:9">
      <c r="A213" t="s">
        <v>694</v>
      </c>
      <c r="B213" t="str">
        <f>VLOOKUP(A213,hoja!$A$1:$E$161,5,FALSE)</f>
        <v>BUENAVENTURA</v>
      </c>
      <c r="C213" t="str">
        <f>VLOOKUP(A213,hoja!A:D,3,FALSE)</f>
        <v>0131</v>
      </c>
      <c r="D213" t="s">
        <v>650</v>
      </c>
      <c r="E213" t="str">
        <f>VLOOKUP(D213,hoja!$A$1:$E$161,5,FALSE)</f>
        <v>CALOTO</v>
      </c>
      <c r="F213" t="str">
        <f>VLOOKUP(D213,hoja!A:C,3,FALSE)</f>
        <v>0445</v>
      </c>
      <c r="G213">
        <v>15.528333333291812</v>
      </c>
      <c r="H213" s="2">
        <v>30</v>
      </c>
      <c r="I213" s="2">
        <v>196821.5</v>
      </c>
    </row>
    <row r="214" spans="1:9">
      <c r="A214" t="s">
        <v>694</v>
      </c>
      <c r="B214" t="str">
        <f>VLOOKUP(A214,hoja!$A$1:$E$161,5,FALSE)</f>
        <v>BUENAVENTURA</v>
      </c>
      <c r="C214" t="str">
        <f>VLOOKUP(A214,hoja!A:D,3,FALSE)</f>
        <v>0131</v>
      </c>
      <c r="D214" t="s">
        <v>683</v>
      </c>
      <c r="E214" t="str">
        <f>VLOOKUP(D214,hoja!$A$1:$E$161,5,FALSE)</f>
        <v>BUGA</v>
      </c>
      <c r="F214" t="str">
        <f>VLOOKUP(D214,hoja!A:C,3,FALSE)</f>
        <v>0411</v>
      </c>
      <c r="G214">
        <v>3.2666666666627862</v>
      </c>
      <c r="H214" s="2">
        <v>5</v>
      </c>
      <c r="I214" s="2">
        <v>126123</v>
      </c>
    </row>
    <row r="215" spans="1:9">
      <c r="A215" t="s">
        <v>694</v>
      </c>
      <c r="B215" t="str">
        <f>VLOOKUP(A215,hoja!$A$1:$E$161,5,FALSE)</f>
        <v>BUENAVENTURA</v>
      </c>
      <c r="C215" t="str">
        <f>VLOOKUP(A215,hoja!A:D,3,FALSE)</f>
        <v>0131</v>
      </c>
      <c r="D215" t="s">
        <v>630</v>
      </c>
      <c r="E215" t="str">
        <f>VLOOKUP(D215,hoja!$A$1:$E$161,5,FALSE)</f>
        <v>SESQUILÉ</v>
      </c>
      <c r="F215" t="str">
        <f>VLOOKUP(D215,hoja!A:C,3,FALSE)</f>
        <v>1501</v>
      </c>
      <c r="G215">
        <v>18.416666666627862</v>
      </c>
      <c r="H215" s="2">
        <v>1</v>
      </c>
      <c r="I215" s="2">
        <v>489333</v>
      </c>
    </row>
    <row r="216" spans="1:9">
      <c r="A216" t="s">
        <v>694</v>
      </c>
      <c r="B216" t="str">
        <f>VLOOKUP(A216,hoja!$A$1:$E$161,5,FALSE)</f>
        <v>BUENAVENTURA</v>
      </c>
      <c r="C216" t="str">
        <f>VLOOKUP(A216,hoja!A:D,3,FALSE)</f>
        <v>0131</v>
      </c>
      <c r="D216" t="s">
        <v>1353</v>
      </c>
      <c r="E216" t="e">
        <f>VLOOKUP(D216,hoja!$A$1:$E$161,5,FALSE)</f>
        <v>#N/A</v>
      </c>
      <c r="F216" t="e">
        <f>VLOOKUP(D216,hoja!A:C,3,FALSE)</f>
        <v>#N/A</v>
      </c>
      <c r="G216">
        <v>5.7499999998835847</v>
      </c>
      <c r="H216" s="2">
        <v>1</v>
      </c>
      <c r="I216" s="2">
        <v>156442</v>
      </c>
    </row>
    <row r="217" spans="1:9">
      <c r="A217" t="s">
        <v>694</v>
      </c>
      <c r="B217" t="str">
        <f>VLOOKUP(A217,hoja!$A$1:$E$161,5,FALSE)</f>
        <v>BUENAVENTURA</v>
      </c>
      <c r="C217" t="str">
        <f>VLOOKUP(A217,hoja!A:D,3,FALSE)</f>
        <v>0131</v>
      </c>
      <c r="D217" t="s">
        <v>653</v>
      </c>
      <c r="E217" t="str">
        <f>VLOOKUP(D217,hoja!$A$1:$E$161,5,FALSE)</f>
        <v>MADRID</v>
      </c>
      <c r="F217" t="str">
        <f>VLOOKUP(D217,hoja!A:C,3,FALSE)</f>
        <v>2023</v>
      </c>
      <c r="G217">
        <v>24.499999999970896</v>
      </c>
      <c r="H217" s="2">
        <v>2</v>
      </c>
      <c r="I217" s="2">
        <v>479851.5</v>
      </c>
    </row>
    <row r="218" spans="1:9">
      <c r="A218" t="s">
        <v>694</v>
      </c>
      <c r="B218" t="str">
        <f>VLOOKUP(A218,hoja!$A$1:$E$161,5,FALSE)</f>
        <v>BUENAVENTURA</v>
      </c>
      <c r="C218" t="str">
        <f>VLOOKUP(A218,hoja!A:D,3,FALSE)</f>
        <v>0131</v>
      </c>
      <c r="D218" t="s">
        <v>644</v>
      </c>
      <c r="E218" t="str">
        <f>VLOOKUP(D218,hoja!$A$1:$E$161,5,FALSE)</f>
        <v>PEREIRA</v>
      </c>
      <c r="F218" t="str">
        <f>VLOOKUP(D218,hoja!A:C,3,FALSE)</f>
        <v>0198</v>
      </c>
      <c r="G218">
        <v>5.3249999999825377</v>
      </c>
      <c r="H218" s="2">
        <v>46</v>
      </c>
      <c r="I218" s="2">
        <v>242622</v>
      </c>
    </row>
    <row r="219" spans="1:9">
      <c r="A219" t="s">
        <v>694</v>
      </c>
      <c r="B219" t="str">
        <f>VLOOKUP(A219,hoja!$A$1:$E$161,5,FALSE)</f>
        <v>BUENAVENTURA</v>
      </c>
      <c r="C219" t="str">
        <f>VLOOKUP(A219,hoja!A:D,3,FALSE)</f>
        <v>0131</v>
      </c>
      <c r="D219" t="s">
        <v>645</v>
      </c>
      <c r="E219" t="str">
        <f>VLOOKUP(D219,hoja!$A$1:$E$161,5,FALSE)</f>
        <v>CALI</v>
      </c>
      <c r="F219" t="str">
        <f>VLOOKUP(D219,hoja!A:C,3,FALSE)</f>
        <v>0410</v>
      </c>
      <c r="G219">
        <v>3.75</v>
      </c>
      <c r="H219" s="2">
        <v>905</v>
      </c>
      <c r="I219" s="2">
        <v>148211</v>
      </c>
    </row>
    <row r="220" spans="1:9">
      <c r="A220" t="s">
        <v>694</v>
      </c>
      <c r="B220" t="str">
        <f>VLOOKUP(A220,hoja!$A$1:$E$161,5,FALSE)</f>
        <v>BUENAVENTURA</v>
      </c>
      <c r="C220" t="str">
        <f>VLOOKUP(A220,hoja!A:D,3,FALSE)</f>
        <v>0131</v>
      </c>
      <c r="D220" t="s">
        <v>747</v>
      </c>
      <c r="E220" t="str">
        <f>VLOOKUP(D220,hoja!$A$1:$E$161,5,FALSE)</f>
        <v>BUGA</v>
      </c>
      <c r="F220" t="str">
        <f>VLOOKUP(D220,hoja!A:C,3,FALSE)</f>
        <v>60062</v>
      </c>
      <c r="G220">
        <v>3.3583333332790062</v>
      </c>
      <c r="H220" s="2">
        <v>30</v>
      </c>
      <c r="I220" s="2">
        <v>110493</v>
      </c>
    </row>
    <row r="221" spans="1:9">
      <c r="A221" t="s">
        <v>694</v>
      </c>
      <c r="B221" t="str">
        <f>VLOOKUP(A221,hoja!$A$1:$E$161,5,FALSE)</f>
        <v>BUENAVENTURA</v>
      </c>
      <c r="C221" t="str">
        <f>VLOOKUP(A221,hoja!A:D,3,FALSE)</f>
        <v>0131</v>
      </c>
      <c r="D221" t="s">
        <v>750</v>
      </c>
      <c r="E221" t="e">
        <f>VLOOKUP(D221,hoja!$A$1:$E$161,5,FALSE)</f>
        <v>#N/A</v>
      </c>
      <c r="F221" t="e">
        <f>VLOOKUP(D221,hoja!A:C,3,FALSE)</f>
        <v>#N/A</v>
      </c>
      <c r="G221">
        <v>2.653888888831716</v>
      </c>
      <c r="H221" s="2">
        <v>3</v>
      </c>
      <c r="I221" s="2">
        <v>132182</v>
      </c>
    </row>
    <row r="222" spans="1:9">
      <c r="A222" t="s">
        <v>683</v>
      </c>
      <c r="B222" t="str">
        <f>VLOOKUP(A222,hoja!$A$1:$E$161,5,FALSE)</f>
        <v>BUGA</v>
      </c>
      <c r="C222" t="str">
        <f>VLOOKUP(A222,hoja!A:D,3,FALSE)</f>
        <v>0411</v>
      </c>
      <c r="D222" t="s">
        <v>650</v>
      </c>
      <c r="E222" t="str">
        <f>VLOOKUP(D222,hoja!$A$1:$E$161,5,FALSE)</f>
        <v>CALOTO</v>
      </c>
      <c r="F222" t="str">
        <f>VLOOKUP(D222,hoja!A:C,3,FALSE)</f>
        <v>0445</v>
      </c>
      <c r="G222">
        <v>2.1833333332906477</v>
      </c>
      <c r="H222" s="2">
        <v>73</v>
      </c>
      <c r="I222" s="2">
        <v>88533.5</v>
      </c>
    </row>
    <row r="223" spans="1:9">
      <c r="A223" t="s">
        <v>683</v>
      </c>
      <c r="B223" t="str">
        <f>VLOOKUP(A223,hoja!$A$1:$E$161,5,FALSE)</f>
        <v>BUGA</v>
      </c>
      <c r="C223" t="str">
        <f>VLOOKUP(A223,hoja!A:D,3,FALSE)</f>
        <v>0411</v>
      </c>
      <c r="D223" t="s">
        <v>694</v>
      </c>
      <c r="E223" t="str">
        <f>VLOOKUP(D223,hoja!$A$1:$E$161,5,FALSE)</f>
        <v>BUENAVENTURA</v>
      </c>
      <c r="F223" t="str">
        <f>VLOOKUP(D223,hoja!A:C,3,FALSE)</f>
        <v>0131</v>
      </c>
      <c r="G223">
        <v>5.6330555556924082</v>
      </c>
      <c r="H223" s="2">
        <v>3</v>
      </c>
      <c r="I223" s="2">
        <v>114499</v>
      </c>
    </row>
    <row r="224" spans="1:9">
      <c r="A224" t="s">
        <v>683</v>
      </c>
      <c r="B224" t="str">
        <f>VLOOKUP(A224,hoja!$A$1:$E$161,5,FALSE)</f>
        <v>BUGA</v>
      </c>
      <c r="C224" t="str">
        <f>VLOOKUP(A224,hoja!A:D,3,FALSE)</f>
        <v>0411</v>
      </c>
      <c r="D224" t="s">
        <v>708</v>
      </c>
      <c r="E224" t="str">
        <f>VLOOKUP(D224,hoja!$A$1:$E$161,5,FALSE)</f>
        <v>JAMUNDÍ</v>
      </c>
      <c r="F224" t="str">
        <f>VLOOKUP(D224,hoja!A:C,3,FALSE)</f>
        <v>0358</v>
      </c>
      <c r="G224">
        <v>3.3666666666395031</v>
      </c>
      <c r="H224" s="2">
        <v>3</v>
      </c>
      <c r="I224" s="2">
        <v>113173</v>
      </c>
    </row>
    <row r="225" spans="1:9">
      <c r="A225" t="s">
        <v>683</v>
      </c>
      <c r="B225" t="str">
        <f>VLOOKUP(A225,hoja!$A$1:$E$161,5,FALSE)</f>
        <v>BUGA</v>
      </c>
      <c r="C225" t="str">
        <f>VLOOKUP(A225,hoja!A:D,3,FALSE)</f>
        <v>0411</v>
      </c>
      <c r="D225" t="s">
        <v>630</v>
      </c>
      <c r="E225" t="str">
        <f>VLOOKUP(D225,hoja!$A$1:$E$161,5,FALSE)</f>
        <v>SESQUILÉ</v>
      </c>
      <c r="F225" t="str">
        <f>VLOOKUP(D225,hoja!A:C,3,FALSE)</f>
        <v>1501</v>
      </c>
      <c r="G225">
        <v>25.249999999883585</v>
      </c>
      <c r="H225" s="2">
        <v>1</v>
      </c>
      <c r="I225" s="2">
        <v>444990</v>
      </c>
    </row>
    <row r="226" spans="1:9">
      <c r="A226" t="s">
        <v>683</v>
      </c>
      <c r="B226" t="str">
        <f>VLOOKUP(A226,hoja!$A$1:$E$161,5,FALSE)</f>
        <v>BUGA</v>
      </c>
      <c r="C226" t="str">
        <f>VLOOKUP(A226,hoja!A:D,3,FALSE)</f>
        <v>0411</v>
      </c>
      <c r="D226" t="s">
        <v>635</v>
      </c>
      <c r="E226" t="str">
        <f>VLOOKUP(D226,hoja!$A$1:$E$161,5,FALSE)</f>
        <v>BOGOTÁ</v>
      </c>
      <c r="F226" t="str">
        <f>VLOOKUP(D226,hoja!A:C,3,FALSE)</f>
        <v>0021</v>
      </c>
      <c r="G226">
        <v>22.316666666680248</v>
      </c>
      <c r="H226" s="2">
        <v>4</v>
      </c>
      <c r="I226" s="2">
        <v>390108.5</v>
      </c>
    </row>
    <row r="227" spans="1:9">
      <c r="A227" t="s">
        <v>683</v>
      </c>
      <c r="B227" t="str">
        <f>VLOOKUP(A227,hoja!$A$1:$E$161,5,FALSE)</f>
        <v>BUGA</v>
      </c>
      <c r="C227" t="str">
        <f>VLOOKUP(A227,hoja!A:D,3,FALSE)</f>
        <v>0411</v>
      </c>
      <c r="D227" t="s">
        <v>653</v>
      </c>
      <c r="E227" t="str">
        <f>VLOOKUP(D227,hoja!$A$1:$E$161,5,FALSE)</f>
        <v>MADRID</v>
      </c>
      <c r="F227" t="str">
        <f>VLOOKUP(D227,hoja!A:C,3,FALSE)</f>
        <v>2023</v>
      </c>
      <c r="G227">
        <v>14.699999999895226</v>
      </c>
      <c r="H227" s="2">
        <v>2</v>
      </c>
      <c r="I227" s="2">
        <v>395527.5</v>
      </c>
    </row>
    <row r="228" spans="1:9">
      <c r="A228" t="s">
        <v>683</v>
      </c>
      <c r="B228" t="str">
        <f>VLOOKUP(A228,hoja!$A$1:$E$161,5,FALSE)</f>
        <v>BUGA</v>
      </c>
      <c r="C228" t="str">
        <f>VLOOKUP(A228,hoja!A:D,3,FALSE)</f>
        <v>0411</v>
      </c>
      <c r="D228" t="s">
        <v>670</v>
      </c>
      <c r="E228" t="str">
        <f>VLOOKUP(D228,hoja!$A$1:$E$161,5,FALSE)</f>
        <v>PEREIRA</v>
      </c>
      <c r="F228" t="str">
        <f>VLOOKUP(D228,hoja!A:C,3,FALSE)</f>
        <v>0134</v>
      </c>
      <c r="G228">
        <v>3.4999999999708962</v>
      </c>
      <c r="H228" s="2">
        <v>2</v>
      </c>
      <c r="I228" s="2">
        <v>166427.5</v>
      </c>
    </row>
    <row r="229" spans="1:9">
      <c r="A229" t="s">
        <v>683</v>
      </c>
      <c r="B229" t="str">
        <f>VLOOKUP(A229,hoja!$A$1:$E$161,5,FALSE)</f>
        <v>BUGA</v>
      </c>
      <c r="C229" t="str">
        <f>VLOOKUP(A229,hoja!A:D,3,FALSE)</f>
        <v>0411</v>
      </c>
      <c r="D229" t="s">
        <v>644</v>
      </c>
      <c r="E229" t="str">
        <f>VLOOKUP(D229,hoja!$A$1:$E$161,5,FALSE)</f>
        <v>PEREIRA</v>
      </c>
      <c r="F229" t="str">
        <f>VLOOKUP(D229,hoja!A:C,3,FALSE)</f>
        <v>0198</v>
      </c>
      <c r="G229">
        <v>2.5774999998975545</v>
      </c>
      <c r="H229" s="2">
        <v>126</v>
      </c>
      <c r="I229" s="2">
        <v>142801</v>
      </c>
    </row>
    <row r="230" spans="1:9">
      <c r="A230" t="s">
        <v>683</v>
      </c>
      <c r="B230" t="str">
        <f>VLOOKUP(A230,hoja!$A$1:$E$161,5,FALSE)</f>
        <v>BUGA</v>
      </c>
      <c r="C230" t="str">
        <f>VLOOKUP(A230,hoja!A:D,3,FALSE)</f>
        <v>0411</v>
      </c>
      <c r="D230" t="s">
        <v>645</v>
      </c>
      <c r="E230" t="str">
        <f>VLOOKUP(D230,hoja!$A$1:$E$161,5,FALSE)</f>
        <v>CALI</v>
      </c>
      <c r="F230" t="str">
        <f>VLOOKUP(D230,hoja!A:C,3,FALSE)</f>
        <v>0410</v>
      </c>
      <c r="G230">
        <v>1.2666666667792015</v>
      </c>
      <c r="H230" s="2">
        <v>1485</v>
      </c>
      <c r="I230" s="2">
        <v>62782</v>
      </c>
    </row>
    <row r="231" spans="1:9">
      <c r="A231" t="s">
        <v>683</v>
      </c>
      <c r="B231" t="str">
        <f>VLOOKUP(A231,hoja!$A$1:$E$161,5,FALSE)</f>
        <v>BUGA</v>
      </c>
      <c r="C231" t="str">
        <f>VLOOKUP(A231,hoja!A:D,3,FALSE)</f>
        <v>0411</v>
      </c>
      <c r="D231" t="s">
        <v>750</v>
      </c>
      <c r="E231" t="e">
        <f>VLOOKUP(D231,hoja!$A$1:$E$161,5,FALSE)</f>
        <v>#N/A</v>
      </c>
      <c r="F231" t="e">
        <f>VLOOKUP(D231,hoja!A:C,3,FALSE)</f>
        <v>#N/A</v>
      </c>
      <c r="G231">
        <v>0.68333333329064772</v>
      </c>
      <c r="H231" s="2">
        <v>1</v>
      </c>
      <c r="I231" s="2">
        <v>32832</v>
      </c>
    </row>
    <row r="232" spans="1:9">
      <c r="A232" t="s">
        <v>660</v>
      </c>
      <c r="B232" t="str">
        <f>VLOOKUP(A232,hoja!$A$1:$E$161,5,FALSE)</f>
        <v>BOGOTÁ</v>
      </c>
      <c r="C232" t="str">
        <f>VLOOKUP(A232,hoja!A:D,3,FALSE)</f>
        <v>0035</v>
      </c>
      <c r="D232" t="s">
        <v>826</v>
      </c>
      <c r="E232" t="e">
        <f>VLOOKUP(D232,hoja!$A$1:$E$161,5,FALSE)</f>
        <v>#N/A</v>
      </c>
      <c r="F232" t="e">
        <f>VLOOKUP(D232,hoja!A:C,3,FALSE)</f>
        <v>#N/A</v>
      </c>
      <c r="G232">
        <v>0.99999999994179234</v>
      </c>
      <c r="H232" s="2">
        <v>3</v>
      </c>
      <c r="I232" s="2">
        <v>63739</v>
      </c>
    </row>
    <row r="233" spans="1:9">
      <c r="A233" t="s">
        <v>660</v>
      </c>
      <c r="B233" t="str">
        <f>VLOOKUP(A233,hoja!$A$1:$E$161,5,FALSE)</f>
        <v>BOGOTÁ</v>
      </c>
      <c r="C233" t="str">
        <f>VLOOKUP(A233,hoja!A:D,3,FALSE)</f>
        <v>0035</v>
      </c>
      <c r="D233" t="s">
        <v>3851</v>
      </c>
      <c r="E233" t="e">
        <f>VLOOKUP(D233,hoja!$A$1:$E$161,5,FALSE)</f>
        <v>#N/A</v>
      </c>
      <c r="F233" t="str">
        <f>VLOOKUP(D233,hoja!A:C,3,FALSE)</f>
        <v>50189</v>
      </c>
      <c r="G233">
        <v>0.99999999994179234</v>
      </c>
      <c r="H233" s="2">
        <v>1</v>
      </c>
      <c r="I233" s="2">
        <v>49357</v>
      </c>
    </row>
    <row r="234" spans="1:9">
      <c r="A234" t="s">
        <v>660</v>
      </c>
      <c r="B234" t="str">
        <f>VLOOKUP(A234,hoja!$A$1:$E$161,5,FALSE)</f>
        <v>BOGOTÁ</v>
      </c>
      <c r="C234" t="str">
        <f>VLOOKUP(A234,hoja!A:D,3,FALSE)</f>
        <v>0035</v>
      </c>
      <c r="D234" t="s">
        <v>650</v>
      </c>
      <c r="E234" t="str">
        <f>VLOOKUP(D234,hoja!$A$1:$E$161,5,FALSE)</f>
        <v>CALOTO</v>
      </c>
      <c r="F234" t="str">
        <f>VLOOKUP(D234,hoja!A:C,3,FALSE)</f>
        <v>0445</v>
      </c>
      <c r="G234">
        <v>21.616666666755918</v>
      </c>
      <c r="H234" s="2">
        <v>1</v>
      </c>
      <c r="I234" s="2">
        <v>511465</v>
      </c>
    </row>
    <row r="235" spans="1:9">
      <c r="A235" t="s">
        <v>660</v>
      </c>
      <c r="B235" t="str">
        <f>VLOOKUP(A235,hoja!$A$1:$E$161,5,FALSE)</f>
        <v>BOGOTÁ</v>
      </c>
      <c r="C235" t="str">
        <f>VLOOKUP(A235,hoja!A:D,3,FALSE)</f>
        <v>0035</v>
      </c>
      <c r="D235" t="s">
        <v>1013</v>
      </c>
      <c r="E235" t="e">
        <f>VLOOKUP(D235,hoja!$A$1:$E$161,5,FALSE)</f>
        <v>#N/A</v>
      </c>
      <c r="F235" t="str">
        <f>VLOOKUP(D235,hoja!A:C,3,FALSE)</f>
        <v>50364</v>
      </c>
      <c r="G235">
        <v>8.8333333333139308</v>
      </c>
      <c r="H235" s="2">
        <v>1</v>
      </c>
      <c r="I235" s="2">
        <v>47146</v>
      </c>
    </row>
    <row r="236" spans="1:9">
      <c r="A236" t="s">
        <v>660</v>
      </c>
      <c r="B236" t="str">
        <f>VLOOKUP(A236,hoja!$A$1:$E$161,5,FALSE)</f>
        <v>BOGOTÁ</v>
      </c>
      <c r="C236" t="str">
        <f>VLOOKUP(A236,hoja!A:D,3,FALSE)</f>
        <v>0035</v>
      </c>
      <c r="D236" t="s">
        <v>689</v>
      </c>
      <c r="E236" t="str">
        <f>VLOOKUP(D236,hoja!$A$1:$E$161,5,FALSE)</f>
        <v>AGUACHICA</v>
      </c>
      <c r="F236" t="str">
        <f>VLOOKUP(D236,hoja!A:C,3,FALSE)</f>
        <v>0437</v>
      </c>
      <c r="G236">
        <v>10.453194444417022</v>
      </c>
      <c r="H236" s="2">
        <v>2</v>
      </c>
      <c r="I236" s="2">
        <v>319004</v>
      </c>
    </row>
    <row r="237" spans="1:9">
      <c r="A237" t="s">
        <v>660</v>
      </c>
      <c r="B237" t="str">
        <f>VLOOKUP(A237,hoja!$A$1:$E$161,5,FALSE)</f>
        <v>BOGOTÁ</v>
      </c>
      <c r="C237" t="str">
        <f>VLOOKUP(A237,hoja!A:D,3,FALSE)</f>
        <v>0035</v>
      </c>
      <c r="D237" t="s">
        <v>660</v>
      </c>
      <c r="E237" t="str">
        <f>VLOOKUP(D237,hoja!$A$1:$E$161,5,FALSE)</f>
        <v>BOGOTÁ</v>
      </c>
      <c r="F237" t="str">
        <f>VLOOKUP(D237,hoja!A:C,3,FALSE)</f>
        <v>0035</v>
      </c>
      <c r="G237">
        <v>0.90000000005238689</v>
      </c>
      <c r="H237" s="2">
        <v>2</v>
      </c>
      <c r="I237" s="2">
        <v>27439</v>
      </c>
    </row>
    <row r="238" spans="1:9">
      <c r="A238" t="s">
        <v>660</v>
      </c>
      <c r="B238" t="str">
        <f>VLOOKUP(A238,hoja!$A$1:$E$161,5,FALSE)</f>
        <v>BOGOTÁ</v>
      </c>
      <c r="C238" t="str">
        <f>VLOOKUP(A238,hoja!A:D,3,FALSE)</f>
        <v>0035</v>
      </c>
      <c r="D238" t="s">
        <v>700</v>
      </c>
      <c r="E238" t="str">
        <f>VLOOKUP(D238,hoja!$A$1:$E$161,5,FALSE)</f>
        <v>CHIQUINQUIRÁ</v>
      </c>
      <c r="F238" t="str">
        <f>VLOOKUP(D238,hoja!A:C,3,FALSE)</f>
        <v>0444</v>
      </c>
      <c r="G238">
        <v>5.0166666666045785</v>
      </c>
      <c r="H238" s="2">
        <v>1</v>
      </c>
      <c r="I238" s="2">
        <v>171100</v>
      </c>
    </row>
    <row r="239" spans="1:9">
      <c r="A239" t="s">
        <v>660</v>
      </c>
      <c r="B239" t="str">
        <f>VLOOKUP(A239,hoja!$A$1:$E$161,5,FALSE)</f>
        <v>BOGOTÁ</v>
      </c>
      <c r="C239" t="str">
        <f>VLOOKUP(A239,hoja!A:D,3,FALSE)</f>
        <v>0035</v>
      </c>
      <c r="D239" t="s">
        <v>704</v>
      </c>
      <c r="E239" t="str">
        <f>VLOOKUP(D239,hoja!$A$1:$E$161,5,FALSE)</f>
        <v>GARZÓN</v>
      </c>
      <c r="F239" t="str">
        <f>VLOOKUP(D239,hoja!A:C,3,FALSE)</f>
        <v>0387</v>
      </c>
      <c r="G239">
        <v>22.883333333360497</v>
      </c>
      <c r="H239" s="2">
        <v>1</v>
      </c>
      <c r="I239" s="2">
        <v>438193</v>
      </c>
    </row>
    <row r="240" spans="1:9">
      <c r="A240" t="s">
        <v>660</v>
      </c>
      <c r="B240" t="str">
        <f>VLOOKUP(A240,hoja!$A$1:$E$161,5,FALSE)</f>
        <v>BOGOTÁ</v>
      </c>
      <c r="C240" t="str">
        <f>VLOOKUP(A240,hoja!A:D,3,FALSE)</f>
        <v>0035</v>
      </c>
      <c r="D240" t="s">
        <v>655</v>
      </c>
      <c r="E240" t="str">
        <f>VLOOKUP(D240,hoja!$A$1:$E$161,5,FALSE)</f>
        <v>MEDELLÍN</v>
      </c>
      <c r="F240" t="str">
        <f>VLOOKUP(D240,hoja!A:C,3,FALSE)</f>
        <v>0292</v>
      </c>
      <c r="G240">
        <v>21.949999999953434</v>
      </c>
      <c r="H240" s="2">
        <v>1</v>
      </c>
      <c r="I240" s="2">
        <v>421250</v>
      </c>
    </row>
    <row r="241" spans="1:9">
      <c r="A241" t="s">
        <v>660</v>
      </c>
      <c r="B241" t="str">
        <f>VLOOKUP(A241,hoja!$A$1:$E$161,5,FALSE)</f>
        <v>BOGOTÁ</v>
      </c>
      <c r="C241" t="str">
        <f>VLOOKUP(A241,hoja!A:D,3,FALSE)</f>
        <v>0035</v>
      </c>
      <c r="D241" t="s">
        <v>709</v>
      </c>
      <c r="E241" t="str">
        <f>VLOOKUP(D241,hoja!$A$1:$E$161,5,FALSE)</f>
        <v>LA DORADA</v>
      </c>
      <c r="F241" t="str">
        <f>VLOOKUP(D241,hoja!A:C,3,FALSE)</f>
        <v>0391</v>
      </c>
      <c r="G241">
        <v>5.4577777778031304</v>
      </c>
      <c r="H241" s="2">
        <v>1</v>
      </c>
      <c r="I241" s="2">
        <v>177204</v>
      </c>
    </row>
    <row r="242" spans="1:9">
      <c r="A242" t="s">
        <v>660</v>
      </c>
      <c r="B242" t="str">
        <f>VLOOKUP(A242,hoja!$A$1:$E$161,5,FALSE)</f>
        <v>BOGOTÁ</v>
      </c>
      <c r="C242" t="str">
        <f>VLOOKUP(A242,hoja!A:D,3,FALSE)</f>
        <v>0035</v>
      </c>
      <c r="D242" t="s">
        <v>710</v>
      </c>
      <c r="E242" t="str">
        <f>VLOOKUP(D242,hoja!$A$1:$E$161,5,FALSE)</f>
        <v>LA MESA</v>
      </c>
      <c r="F242" t="str">
        <f>VLOOKUP(D242,hoja!A:C,3,FALSE)</f>
        <v>0024</v>
      </c>
      <c r="G242">
        <v>1.216666666790843</v>
      </c>
      <c r="H242" s="2">
        <v>1</v>
      </c>
      <c r="I242" s="2">
        <v>59926</v>
      </c>
    </row>
    <row r="243" spans="1:9">
      <c r="A243" t="s">
        <v>660</v>
      </c>
      <c r="B243" t="str">
        <f>VLOOKUP(A243,hoja!$A$1:$E$161,5,FALSE)</f>
        <v>BOGOTÁ</v>
      </c>
      <c r="C243" t="str">
        <f>VLOOKUP(A243,hoja!A:D,3,FALSE)</f>
        <v>0035</v>
      </c>
      <c r="D243" t="s">
        <v>663</v>
      </c>
      <c r="E243" t="str">
        <f>VLOOKUP(D243,hoja!$A$1:$E$161,5,FALSE)</f>
        <v>MADRID</v>
      </c>
      <c r="F243" t="str">
        <f>VLOOKUP(D243,hoja!A:C,3,FALSE)</f>
        <v>0022</v>
      </c>
      <c r="G243">
        <v>0.90319444437045604</v>
      </c>
      <c r="H243" s="2">
        <v>2</v>
      </c>
      <c r="I243" s="2">
        <v>92153.5</v>
      </c>
    </row>
    <row r="244" spans="1:9">
      <c r="A244" t="s">
        <v>660</v>
      </c>
      <c r="B244" t="str">
        <f>VLOOKUP(A244,hoja!$A$1:$E$161,5,FALSE)</f>
        <v>BOGOTÁ</v>
      </c>
      <c r="C244" t="str">
        <f>VLOOKUP(A244,hoja!A:D,3,FALSE)</f>
        <v>0035</v>
      </c>
      <c r="D244" t="s">
        <v>665</v>
      </c>
      <c r="E244" t="str">
        <f>VLOOKUP(D244,hoja!$A$1:$E$161,5,FALSE)</f>
        <v>MANIZALES</v>
      </c>
      <c r="F244" t="str">
        <f>VLOOKUP(D244,hoja!A:C,3,FALSE)</f>
        <v>0145</v>
      </c>
      <c r="G244">
        <v>21.183333333407063</v>
      </c>
      <c r="H244" s="2">
        <v>1</v>
      </c>
      <c r="I244" s="2">
        <v>275943</v>
      </c>
    </row>
    <row r="245" spans="1:9">
      <c r="A245" t="s">
        <v>660</v>
      </c>
      <c r="B245" t="str">
        <f>VLOOKUP(A245,hoja!$A$1:$E$161,5,FALSE)</f>
        <v>BOGOTÁ</v>
      </c>
      <c r="C245" t="str">
        <f>VLOOKUP(A245,hoja!A:D,3,FALSE)</f>
        <v>0035</v>
      </c>
      <c r="D245" t="s">
        <v>719</v>
      </c>
      <c r="E245" t="str">
        <f>VLOOKUP(D245,hoja!$A$1:$E$161,5,FALSE)</f>
        <v>RICAURTE</v>
      </c>
      <c r="F245" t="str">
        <f>VLOOKUP(D245,hoja!A:C,3,FALSE)</f>
        <v>0390</v>
      </c>
      <c r="G245">
        <v>2.1255555556272157</v>
      </c>
      <c r="H245" s="2">
        <v>1</v>
      </c>
      <c r="I245" s="2">
        <v>19417</v>
      </c>
    </row>
    <row r="246" spans="1:9">
      <c r="A246" t="s">
        <v>660</v>
      </c>
      <c r="B246" t="str">
        <f>VLOOKUP(A246,hoja!$A$1:$E$161,5,FALSE)</f>
        <v>BOGOTÁ</v>
      </c>
      <c r="C246" t="str">
        <f>VLOOKUP(A246,hoja!A:D,3,FALSE)</f>
        <v>0035</v>
      </c>
      <c r="D246" t="s">
        <v>727</v>
      </c>
      <c r="E246" t="str">
        <f>VLOOKUP(D246,hoja!$A$1:$E$161,5,FALSE)</f>
        <v>TUNJA</v>
      </c>
      <c r="F246" t="str">
        <f>VLOOKUP(D246,hoja!A:C,3,FALSE)</f>
        <v>0443</v>
      </c>
      <c r="G246">
        <v>4.21666666661622</v>
      </c>
      <c r="H246" s="2">
        <v>1</v>
      </c>
      <c r="I246" s="2">
        <v>149370</v>
      </c>
    </row>
    <row r="247" spans="1:9">
      <c r="A247" t="s">
        <v>660</v>
      </c>
      <c r="B247" t="str">
        <f>VLOOKUP(A247,hoja!$A$1:$E$161,5,FALSE)</f>
        <v>BOGOTÁ</v>
      </c>
      <c r="C247" t="str">
        <f>VLOOKUP(A247,hoja!A:D,3,FALSE)</f>
        <v>0035</v>
      </c>
      <c r="D247" t="s">
        <v>728</v>
      </c>
      <c r="E247" t="str">
        <f>VLOOKUP(D247,hoja!$A$1:$E$161,5,FALSE)</f>
        <v>VILLETA</v>
      </c>
      <c r="F247" t="str">
        <f>VLOOKUP(D247,hoja!A:C,3,FALSE)</f>
        <v>0025</v>
      </c>
      <c r="G247">
        <v>2.9166666667442769</v>
      </c>
      <c r="H247" s="2">
        <v>3</v>
      </c>
      <c r="I247" s="2">
        <v>83162</v>
      </c>
    </row>
    <row r="248" spans="1:9">
      <c r="A248" t="s">
        <v>660</v>
      </c>
      <c r="B248" t="str">
        <f>VLOOKUP(A248,hoja!$A$1:$E$161,5,FALSE)</f>
        <v>BOGOTÁ</v>
      </c>
      <c r="C248" t="str">
        <f>VLOOKUP(A248,hoja!A:D,3,FALSE)</f>
        <v>0035</v>
      </c>
      <c r="D248" t="s">
        <v>729</v>
      </c>
      <c r="E248" t="str">
        <f>VLOOKUP(D248,hoja!$A$1:$E$161,5,FALSE)</f>
        <v>YOPAL</v>
      </c>
      <c r="F248" t="str">
        <f>VLOOKUP(D248,hoja!A:C,3,FALSE)</f>
        <v>0442</v>
      </c>
      <c r="G248">
        <v>30.366666666639503</v>
      </c>
      <c r="H248" s="2">
        <v>1</v>
      </c>
      <c r="I248" s="2">
        <v>249403</v>
      </c>
    </row>
    <row r="249" spans="1:9">
      <c r="A249" t="s">
        <v>660</v>
      </c>
      <c r="B249" t="str">
        <f>VLOOKUP(A249,hoja!$A$1:$E$161,5,FALSE)</f>
        <v>BOGOTÁ</v>
      </c>
      <c r="C249" t="str">
        <f>VLOOKUP(A249,hoja!A:D,3,FALSE)</f>
        <v>0035</v>
      </c>
      <c r="D249" t="s">
        <v>629</v>
      </c>
      <c r="E249" t="str">
        <f>VLOOKUP(D249,hoja!$A$1:$E$161,5,FALSE)</f>
        <v>ZIPAQUIRÁ</v>
      </c>
      <c r="F249" t="str">
        <f>VLOOKUP(D249,hoja!A:C,3,FALSE)</f>
        <v>0032</v>
      </c>
      <c r="G249">
        <v>1.5208333333139308</v>
      </c>
      <c r="H249" s="2">
        <v>1</v>
      </c>
      <c r="I249" s="2">
        <v>52500</v>
      </c>
    </row>
    <row r="250" spans="1:9">
      <c r="A250" t="s">
        <v>660</v>
      </c>
      <c r="B250" t="str">
        <f>VLOOKUP(A250,hoja!$A$1:$E$161,5,FALSE)</f>
        <v>BOGOTÁ</v>
      </c>
      <c r="C250" t="str">
        <f>VLOOKUP(A250,hoja!A:D,3,FALSE)</f>
        <v>0035</v>
      </c>
      <c r="D250" t="s">
        <v>630</v>
      </c>
      <c r="E250" t="str">
        <f>VLOOKUP(D250,hoja!$A$1:$E$161,5,FALSE)</f>
        <v>SESQUILÉ</v>
      </c>
      <c r="F250" t="str">
        <f>VLOOKUP(D250,hoja!A:C,3,FALSE)</f>
        <v>1501</v>
      </c>
      <c r="G250">
        <v>1.6333333332440816</v>
      </c>
      <c r="H250" s="2">
        <v>703</v>
      </c>
      <c r="I250" s="2">
        <v>57662</v>
      </c>
    </row>
    <row r="251" spans="1:9">
      <c r="A251" t="s">
        <v>660</v>
      </c>
      <c r="B251" t="str">
        <f>VLOOKUP(A251,hoja!$A$1:$E$161,5,FALSE)</f>
        <v>BOGOTÁ</v>
      </c>
      <c r="C251" t="str">
        <f>VLOOKUP(A251,hoja!A:D,3,FALSE)</f>
        <v>0035</v>
      </c>
      <c r="D251" t="s">
        <v>751</v>
      </c>
      <c r="E251" t="str">
        <f>VLOOKUP(D251,hoja!$A$1:$E$161,5,FALSE)</f>
        <v>BOGOTÁ</v>
      </c>
      <c r="F251" t="str">
        <f>VLOOKUP(D251,hoja!A:C,3,FALSE)</f>
        <v>0002A</v>
      </c>
      <c r="G251">
        <v>0.95375000004423782</v>
      </c>
      <c r="H251" s="2">
        <v>2676</v>
      </c>
      <c r="I251" s="2">
        <v>25880</v>
      </c>
    </row>
    <row r="252" spans="1:9">
      <c r="A252" t="s">
        <v>660</v>
      </c>
      <c r="B252" t="str">
        <f>VLOOKUP(A252,hoja!$A$1:$E$161,5,FALSE)</f>
        <v>BOGOTÁ</v>
      </c>
      <c r="C252" t="str">
        <f>VLOOKUP(A252,hoja!A:D,3,FALSE)</f>
        <v>0035</v>
      </c>
      <c r="D252" t="s">
        <v>633</v>
      </c>
      <c r="E252" t="str">
        <f>VLOOKUP(D252,hoja!$A$1:$E$161,5,FALSE)</f>
        <v>BOGOTÁ</v>
      </c>
      <c r="F252" t="str">
        <f>VLOOKUP(D252,hoja!A:C,3,FALSE)</f>
        <v>0002</v>
      </c>
      <c r="G252">
        <v>1.3916666666627862</v>
      </c>
      <c r="H252" s="2">
        <v>10</v>
      </c>
      <c r="I252" s="2">
        <v>26149.5</v>
      </c>
    </row>
    <row r="253" spans="1:9">
      <c r="A253" t="s">
        <v>660</v>
      </c>
      <c r="B253" t="str">
        <f>VLOOKUP(A253,hoja!$A$1:$E$161,5,FALSE)</f>
        <v>BOGOTÁ</v>
      </c>
      <c r="C253" t="str">
        <f>VLOOKUP(A253,hoja!A:D,3,FALSE)</f>
        <v>0035</v>
      </c>
      <c r="D253" t="s">
        <v>634</v>
      </c>
      <c r="E253" t="str">
        <f>VLOOKUP(D253,hoja!$A$1:$E$161,5,FALSE)</f>
        <v>BOGOTÁ</v>
      </c>
      <c r="F253" t="str">
        <f>VLOOKUP(D253,hoja!A:C,3,FALSE)</f>
        <v>0011</v>
      </c>
      <c r="G253">
        <v>1.2822222221293487</v>
      </c>
      <c r="H253" s="2">
        <v>795</v>
      </c>
      <c r="I253" s="2">
        <v>27373</v>
      </c>
    </row>
    <row r="254" spans="1:9">
      <c r="A254" t="s">
        <v>660</v>
      </c>
      <c r="B254" t="str">
        <f>VLOOKUP(A254,hoja!$A$1:$E$161,5,FALSE)</f>
        <v>BOGOTÁ</v>
      </c>
      <c r="C254" t="str">
        <f>VLOOKUP(A254,hoja!A:D,3,FALSE)</f>
        <v>0035</v>
      </c>
      <c r="D254" t="s">
        <v>686</v>
      </c>
      <c r="E254" t="str">
        <f>VLOOKUP(D254,hoja!$A$1:$E$161,5,FALSE)</f>
        <v>BARRANCABERMEJA</v>
      </c>
      <c r="F254" t="str">
        <f>VLOOKUP(D254,hoja!A:C,3,FALSE)</f>
        <v>0424</v>
      </c>
      <c r="G254">
        <v>0.8999999999650754</v>
      </c>
      <c r="H254" s="2">
        <v>1</v>
      </c>
      <c r="I254" s="2">
        <v>26016</v>
      </c>
    </row>
    <row r="255" spans="1:9">
      <c r="A255" t="s">
        <v>660</v>
      </c>
      <c r="B255" t="str">
        <f>VLOOKUP(A255,hoja!$A$1:$E$161,5,FALSE)</f>
        <v>BOGOTÁ</v>
      </c>
      <c r="C255" t="str">
        <f>VLOOKUP(A255,hoja!A:D,3,FALSE)</f>
        <v>0035</v>
      </c>
      <c r="D255" t="s">
        <v>635</v>
      </c>
      <c r="E255" t="str">
        <f>VLOOKUP(D255,hoja!$A$1:$E$161,5,FALSE)</f>
        <v>BOGOTÁ</v>
      </c>
      <c r="F255" t="str">
        <f>VLOOKUP(D255,hoja!A:C,3,FALSE)</f>
        <v>0021</v>
      </c>
      <c r="G255">
        <v>1.0000000001164153</v>
      </c>
      <c r="H255" s="2">
        <v>3701</v>
      </c>
      <c r="I255" s="2">
        <v>25866</v>
      </c>
    </row>
    <row r="256" spans="1:9">
      <c r="A256" t="s">
        <v>660</v>
      </c>
      <c r="B256" t="str">
        <f>VLOOKUP(A256,hoja!$A$1:$E$161,5,FALSE)</f>
        <v>BOGOTÁ</v>
      </c>
      <c r="C256" t="str">
        <f>VLOOKUP(A256,hoja!A:D,3,FALSE)</f>
        <v>0035</v>
      </c>
      <c r="D256" t="s">
        <v>731</v>
      </c>
      <c r="E256" t="str">
        <f>VLOOKUP(D256,hoja!$A$1:$E$161,5,FALSE)</f>
        <v>CÚCUTA</v>
      </c>
      <c r="F256" t="str">
        <f>VLOOKUP(D256,hoja!A:C,3,FALSE)</f>
        <v>0438</v>
      </c>
      <c r="G256">
        <v>18.84166666661622</v>
      </c>
      <c r="H256" s="2">
        <v>2</v>
      </c>
      <c r="I256" s="2">
        <v>327387</v>
      </c>
    </row>
    <row r="257" spans="1:9">
      <c r="A257" t="s">
        <v>660</v>
      </c>
      <c r="B257" t="str">
        <f>VLOOKUP(A257,hoja!$A$1:$E$161,5,FALSE)</f>
        <v>BOGOTÁ</v>
      </c>
      <c r="C257" t="str">
        <f>VLOOKUP(A257,hoja!A:D,3,FALSE)</f>
        <v>0035</v>
      </c>
      <c r="D257" t="s">
        <v>636</v>
      </c>
      <c r="E257" t="str">
        <f>VLOOKUP(D257,hoja!$A$1:$E$161,5,FALSE)</f>
        <v>DUITAMA</v>
      </c>
      <c r="F257" t="str">
        <f>VLOOKUP(D257,hoja!A:C,3,FALSE)</f>
        <v>0441</v>
      </c>
      <c r="G257">
        <v>4.8916666666336823</v>
      </c>
      <c r="H257" s="2">
        <v>12</v>
      </c>
      <c r="I257" s="2">
        <v>199278</v>
      </c>
    </row>
    <row r="258" spans="1:9">
      <c r="A258" t="s">
        <v>660</v>
      </c>
      <c r="B258" t="str">
        <f>VLOOKUP(A258,hoja!$A$1:$E$161,5,FALSE)</f>
        <v>BOGOTÁ</v>
      </c>
      <c r="C258" t="str">
        <f>VLOOKUP(A258,hoja!A:D,3,FALSE)</f>
        <v>0035</v>
      </c>
      <c r="D258" t="s">
        <v>732</v>
      </c>
      <c r="E258" t="str">
        <f>VLOOKUP(D258,hoja!$A$1:$E$161,5,FALSE)</f>
        <v>IBAGUÉ</v>
      </c>
      <c r="F258" t="str">
        <f>VLOOKUP(D258,hoja!A:C,3,FALSE)</f>
        <v>0389</v>
      </c>
      <c r="G258">
        <v>14.516666666662786</v>
      </c>
      <c r="H258" s="2">
        <v>1</v>
      </c>
      <c r="I258" s="2">
        <v>191348</v>
      </c>
    </row>
    <row r="259" spans="1:9">
      <c r="A259" t="s">
        <v>660</v>
      </c>
      <c r="B259" t="str">
        <f>VLOOKUP(A259,hoja!$A$1:$E$161,5,FALSE)</f>
        <v>BOGOTÁ</v>
      </c>
      <c r="C259" t="str">
        <f>VLOOKUP(A259,hoja!A:D,3,FALSE)</f>
        <v>0035</v>
      </c>
      <c r="D259" t="s">
        <v>679</v>
      </c>
      <c r="E259" t="str">
        <f>VLOOKUP(D259,hoja!$A$1:$E$161,5,FALSE)</f>
        <v>NEIVA</v>
      </c>
      <c r="F259" t="str">
        <f>VLOOKUP(D259,hoja!A:C,3,FALSE)</f>
        <v>0385</v>
      </c>
      <c r="G259">
        <v>11.116666666668607</v>
      </c>
      <c r="H259" s="2">
        <v>4</v>
      </c>
      <c r="I259" s="2">
        <v>322865.5</v>
      </c>
    </row>
    <row r="260" spans="1:9">
      <c r="A260" t="s">
        <v>660</v>
      </c>
      <c r="B260" t="str">
        <f>VLOOKUP(A260,hoja!$A$1:$E$161,5,FALSE)</f>
        <v>BOGOTÁ</v>
      </c>
      <c r="C260" t="str">
        <f>VLOOKUP(A260,hoja!A:D,3,FALSE)</f>
        <v>0035</v>
      </c>
      <c r="D260" t="s">
        <v>637</v>
      </c>
      <c r="E260" t="str">
        <f>VLOOKUP(D260,hoja!$A$1:$E$161,5,FALSE)</f>
        <v>PIEDECUESTA</v>
      </c>
      <c r="F260" t="str">
        <f>VLOOKUP(D260,hoja!A:C,3,FALSE)</f>
        <v>0422</v>
      </c>
      <c r="G260">
        <v>20.966666666732635</v>
      </c>
      <c r="H260" s="2">
        <v>28</v>
      </c>
      <c r="I260" s="2">
        <v>395848.5</v>
      </c>
    </row>
    <row r="261" spans="1:9">
      <c r="A261" t="s">
        <v>660</v>
      </c>
      <c r="B261" t="str">
        <f>VLOOKUP(A261,hoja!$A$1:$E$161,5,FALSE)</f>
        <v>BOGOTÁ</v>
      </c>
      <c r="C261" t="str">
        <f>VLOOKUP(A261,hoja!A:D,3,FALSE)</f>
        <v>0035</v>
      </c>
      <c r="D261" t="s">
        <v>668</v>
      </c>
      <c r="E261" t="str">
        <f>VLOOKUP(D261,hoja!$A$1:$E$161,5,FALSE)</f>
        <v>VALLEDUPAR</v>
      </c>
      <c r="F261" t="str">
        <f>VLOOKUP(D261,hoja!A:C,3,FALSE)</f>
        <v>0447</v>
      </c>
      <c r="G261">
        <v>30.049999999988358</v>
      </c>
      <c r="H261" s="2">
        <v>1</v>
      </c>
      <c r="I261" s="2">
        <v>942630</v>
      </c>
    </row>
    <row r="262" spans="1:9">
      <c r="A262" t="s">
        <v>660</v>
      </c>
      <c r="B262" t="str">
        <f>VLOOKUP(A262,hoja!$A$1:$E$161,5,FALSE)</f>
        <v>BOGOTÁ</v>
      </c>
      <c r="C262" t="str">
        <f>VLOOKUP(A262,hoja!A:D,3,FALSE)</f>
        <v>0035</v>
      </c>
      <c r="D262" t="s">
        <v>681</v>
      </c>
      <c r="E262" t="str">
        <f>VLOOKUP(D262,hoja!$A$1:$E$161,5,FALSE)</f>
        <v>VILLAVICENCIO</v>
      </c>
      <c r="F262" t="str">
        <f>VLOOKUP(D262,hoja!A:C,3,FALSE)</f>
        <v>0393</v>
      </c>
      <c r="G262">
        <v>6.1916666667675599</v>
      </c>
      <c r="H262" s="2">
        <v>28</v>
      </c>
      <c r="I262" s="2">
        <v>134638</v>
      </c>
    </row>
    <row r="263" spans="1:9">
      <c r="A263" t="s">
        <v>660</v>
      </c>
      <c r="B263" t="str">
        <f>VLOOKUP(A263,hoja!$A$1:$E$161,5,FALSE)</f>
        <v>BOGOTÁ</v>
      </c>
      <c r="C263" t="str">
        <f>VLOOKUP(A263,hoja!A:D,3,FALSE)</f>
        <v>0035</v>
      </c>
      <c r="D263" t="s">
        <v>1266</v>
      </c>
      <c r="E263" t="e">
        <f>VLOOKUP(D263,hoja!$A$1:$E$161,5,FALSE)</f>
        <v>#N/A</v>
      </c>
      <c r="F263" t="e">
        <f>VLOOKUP(D263,hoja!A:C,3,FALSE)</f>
        <v>#N/A</v>
      </c>
      <c r="G263">
        <v>1.1333333333604969</v>
      </c>
      <c r="H263" s="2">
        <v>3</v>
      </c>
      <c r="I263" s="2">
        <v>17269</v>
      </c>
    </row>
    <row r="264" spans="1:9">
      <c r="A264" t="s">
        <v>660</v>
      </c>
      <c r="B264" t="str">
        <f>VLOOKUP(A264,hoja!$A$1:$E$161,5,FALSE)</f>
        <v>BOGOTÁ</v>
      </c>
      <c r="C264" t="str">
        <f>VLOOKUP(A264,hoja!A:D,3,FALSE)</f>
        <v>0035</v>
      </c>
      <c r="D264" t="s">
        <v>987</v>
      </c>
      <c r="E264" t="str">
        <f>VLOOKUP(D264,hoja!$A$1:$E$161,5,FALSE)</f>
        <v>MEDELLÍN</v>
      </c>
      <c r="F264" t="str">
        <f>VLOOKUP(D264,hoja!A:C,3,FALSE)</f>
        <v>60001</v>
      </c>
      <c r="G264">
        <v>20.516666666662786</v>
      </c>
      <c r="H264" s="2">
        <v>1</v>
      </c>
      <c r="I264" s="2">
        <v>420602</v>
      </c>
    </row>
    <row r="265" spans="1:9">
      <c r="A265" t="s">
        <v>660</v>
      </c>
      <c r="B265" t="str">
        <f>VLOOKUP(A265,hoja!$A$1:$E$161,5,FALSE)</f>
        <v>BOGOTÁ</v>
      </c>
      <c r="C265" t="str">
        <f>VLOOKUP(A265,hoja!A:D,3,FALSE)</f>
        <v>0035</v>
      </c>
      <c r="D265" t="s">
        <v>1278</v>
      </c>
      <c r="E265" t="e">
        <f>VLOOKUP(D265,hoja!$A$1:$E$161,5,FALSE)</f>
        <v>#N/A</v>
      </c>
      <c r="F265" t="e">
        <f>VLOOKUP(D265,hoja!A:C,3,FALSE)</f>
        <v>#N/A</v>
      </c>
      <c r="G265">
        <v>1.4750000000058208</v>
      </c>
      <c r="H265" s="2">
        <v>2</v>
      </c>
      <c r="I265" s="2">
        <v>32823.5</v>
      </c>
    </row>
    <row r="266" spans="1:9">
      <c r="A266" t="s">
        <v>660</v>
      </c>
      <c r="B266" t="str">
        <f>VLOOKUP(A266,hoja!$A$1:$E$161,5,FALSE)</f>
        <v>BOGOTÁ</v>
      </c>
      <c r="C266" t="str">
        <f>VLOOKUP(A266,hoja!A:D,3,FALSE)</f>
        <v>0035</v>
      </c>
      <c r="D266" t="s">
        <v>942</v>
      </c>
      <c r="E266" t="str">
        <f>VLOOKUP(D266,hoja!$A$1:$E$161,5,FALSE)</f>
        <v>BOGOTÁ</v>
      </c>
      <c r="F266" t="str">
        <f>VLOOKUP(D266,hoja!A:C,3,FALSE)</f>
        <v>60002</v>
      </c>
      <c r="G266">
        <v>0.84694444458000362</v>
      </c>
      <c r="H266" s="2">
        <v>136</v>
      </c>
      <c r="I266" s="2">
        <v>19244</v>
      </c>
    </row>
    <row r="267" spans="1:9">
      <c r="A267" t="s">
        <v>660</v>
      </c>
      <c r="B267" t="str">
        <f>VLOOKUP(A267,hoja!$A$1:$E$161,5,FALSE)</f>
        <v>BOGOTÁ</v>
      </c>
      <c r="C267" t="str">
        <f>VLOOKUP(A267,hoja!A:D,3,FALSE)</f>
        <v>0035</v>
      </c>
      <c r="D267" t="s">
        <v>653</v>
      </c>
      <c r="E267" t="str">
        <f>VLOOKUP(D267,hoja!$A$1:$E$161,5,FALSE)</f>
        <v>MADRID</v>
      </c>
      <c r="F267" t="str">
        <f>VLOOKUP(D267,hoja!A:C,3,FALSE)</f>
        <v>2023</v>
      </c>
      <c r="G267">
        <v>0.64166666666278616</v>
      </c>
      <c r="H267" s="2">
        <v>36</v>
      </c>
      <c r="I267" s="2">
        <v>21086</v>
      </c>
    </row>
    <row r="268" spans="1:9">
      <c r="A268" t="s">
        <v>660</v>
      </c>
      <c r="B268" t="str">
        <f>VLOOKUP(A268,hoja!$A$1:$E$161,5,FALSE)</f>
        <v>BOGOTÁ</v>
      </c>
      <c r="C268" t="str">
        <f>VLOOKUP(A268,hoja!A:D,3,FALSE)</f>
        <v>0035</v>
      </c>
      <c r="D268" t="s">
        <v>780</v>
      </c>
      <c r="E268" t="str">
        <f>VLOOKUP(D268,hoja!$A$1:$E$161,5,FALSE)</f>
        <v>ZIPAQUIRÁ</v>
      </c>
      <c r="F268" t="str">
        <f>VLOOKUP(D268,hoja!A:C,3,FALSE)</f>
        <v>2031</v>
      </c>
      <c r="G268">
        <v>3.4734722221037373</v>
      </c>
      <c r="H268" s="2">
        <v>2</v>
      </c>
      <c r="I268" s="2">
        <v>52214.5</v>
      </c>
    </row>
    <row r="269" spans="1:9">
      <c r="A269" t="s">
        <v>660</v>
      </c>
      <c r="B269" t="str">
        <f>VLOOKUP(A269,hoja!$A$1:$E$161,5,FALSE)</f>
        <v>BOGOTÁ</v>
      </c>
      <c r="C269" t="str">
        <f>VLOOKUP(A269,hoja!A:D,3,FALSE)</f>
        <v>0035</v>
      </c>
      <c r="D269" t="s">
        <v>641</v>
      </c>
      <c r="E269" t="str">
        <f>VLOOKUP(D269,hoja!$A$1:$E$161,5,FALSE)</f>
        <v>MEDELLÍN</v>
      </c>
      <c r="F269" t="str">
        <f>VLOOKUP(D269,hoja!A:C,3,FALSE)</f>
        <v>0079</v>
      </c>
      <c r="G269">
        <v>18.716666666732635</v>
      </c>
      <c r="H269" s="2">
        <v>3</v>
      </c>
      <c r="I269" s="2">
        <v>403249</v>
      </c>
    </row>
    <row r="270" spans="1:9">
      <c r="A270" t="s">
        <v>660</v>
      </c>
      <c r="B270" t="str">
        <f>VLOOKUP(A270,hoja!$A$1:$E$161,5,FALSE)</f>
        <v>BOGOTÁ</v>
      </c>
      <c r="C270" t="str">
        <f>VLOOKUP(A270,hoja!A:D,3,FALSE)</f>
        <v>0035</v>
      </c>
      <c r="D270" t="s">
        <v>642</v>
      </c>
      <c r="E270" t="str">
        <f>VLOOKUP(D270,hoja!$A$1:$E$161,5,FALSE)</f>
        <v>BARRANQUILLA</v>
      </c>
      <c r="F270" t="str">
        <f>VLOOKUP(D270,hoja!A:C,3,FALSE)</f>
        <v>0111</v>
      </c>
      <c r="G270">
        <v>45.266666666662786</v>
      </c>
      <c r="H270" s="2">
        <v>3</v>
      </c>
      <c r="I270" s="2">
        <v>1039999</v>
      </c>
    </row>
    <row r="271" spans="1:9">
      <c r="A271" t="s">
        <v>660</v>
      </c>
      <c r="B271" t="str">
        <f>VLOOKUP(A271,hoja!$A$1:$E$161,5,FALSE)</f>
        <v>BOGOTÁ</v>
      </c>
      <c r="C271" t="str">
        <f>VLOOKUP(A271,hoja!A:D,3,FALSE)</f>
        <v>0035</v>
      </c>
      <c r="D271" t="s">
        <v>672</v>
      </c>
      <c r="E271" t="str">
        <f>VLOOKUP(D271,hoja!$A$1:$E$161,5,FALSE)</f>
        <v>MEDELLÍN</v>
      </c>
      <c r="F271" t="str">
        <f>VLOOKUP(D271,hoja!A:C,3,FALSE)</f>
        <v>0092</v>
      </c>
      <c r="G271">
        <v>21.650000000023283</v>
      </c>
      <c r="H271" s="2">
        <v>1</v>
      </c>
      <c r="I271" s="2">
        <v>414690</v>
      </c>
    </row>
    <row r="272" spans="1:9">
      <c r="A272" t="s">
        <v>660</v>
      </c>
      <c r="B272" t="str">
        <f>VLOOKUP(A272,hoja!$A$1:$E$161,5,FALSE)</f>
        <v>BOGOTÁ</v>
      </c>
      <c r="C272" t="str">
        <f>VLOOKUP(A272,hoja!A:D,3,FALSE)</f>
        <v>0035</v>
      </c>
      <c r="D272" t="s">
        <v>645</v>
      </c>
      <c r="E272" t="str">
        <f>VLOOKUP(D272,hoja!$A$1:$E$161,5,FALSE)</f>
        <v>CALI</v>
      </c>
      <c r="F272" t="str">
        <f>VLOOKUP(D272,hoja!A:C,3,FALSE)</f>
        <v>0410</v>
      </c>
      <c r="G272">
        <v>22.983333333337214</v>
      </c>
      <c r="H272" s="2">
        <v>14</v>
      </c>
      <c r="I272" s="2">
        <v>457670</v>
      </c>
    </row>
    <row r="273" spans="1:9">
      <c r="A273" t="s">
        <v>660</v>
      </c>
      <c r="B273" t="str">
        <f>VLOOKUP(A273,hoja!$A$1:$E$161,5,FALSE)</f>
        <v>BOGOTÁ</v>
      </c>
      <c r="C273" t="str">
        <f>VLOOKUP(A273,hoja!A:D,3,FALSE)</f>
        <v>0035</v>
      </c>
      <c r="D273" t="s">
        <v>735</v>
      </c>
      <c r="E273" t="str">
        <f>VLOOKUP(D273,hoja!$A$1:$E$161,5,FALSE)</f>
        <v>GUALANDAY</v>
      </c>
      <c r="F273" t="str">
        <f>VLOOKUP(D273,hoja!A:C,3,FALSE)</f>
        <v>3042</v>
      </c>
      <c r="G273">
        <v>5.7833333334128838</v>
      </c>
      <c r="H273" s="2">
        <v>2</v>
      </c>
      <c r="I273" s="2">
        <v>175783.5</v>
      </c>
    </row>
    <row r="274" spans="1:9">
      <c r="A274" t="s">
        <v>660</v>
      </c>
      <c r="B274" t="str">
        <f>VLOOKUP(A274,hoja!$A$1:$E$161,5,FALSE)</f>
        <v>BOGOTÁ</v>
      </c>
      <c r="C274" t="str">
        <f>VLOOKUP(A274,hoja!A:D,3,FALSE)</f>
        <v>0035</v>
      </c>
      <c r="D274" t="s">
        <v>756</v>
      </c>
      <c r="E274" t="str">
        <f>VLOOKUP(D274,hoja!$A$1:$E$161,5,FALSE)</f>
        <v>SANTANA</v>
      </c>
      <c r="F274" t="str">
        <f>VLOOKUP(D274,hoja!A:C,3,FALSE)</f>
        <v>60084</v>
      </c>
      <c r="G274">
        <v>6.0333333332673647</v>
      </c>
      <c r="H274" s="2">
        <v>3</v>
      </c>
      <c r="I274" s="2">
        <v>227979</v>
      </c>
    </row>
    <row r="275" spans="1:9">
      <c r="A275" t="s">
        <v>660</v>
      </c>
      <c r="B275" t="str">
        <f>VLOOKUP(A275,hoja!$A$1:$E$161,5,FALSE)</f>
        <v>BOGOTÁ</v>
      </c>
      <c r="C275" t="str">
        <f>VLOOKUP(A275,hoja!A:D,3,FALSE)</f>
        <v>0035</v>
      </c>
      <c r="D275" t="s">
        <v>1285</v>
      </c>
      <c r="E275" t="e">
        <f>VLOOKUP(D275,hoja!$A$1:$E$161,5,FALSE)</f>
        <v>#N/A</v>
      </c>
      <c r="F275" t="e">
        <f>VLOOKUP(D275,hoja!A:C,3,FALSE)</f>
        <v>#N/A</v>
      </c>
      <c r="G275">
        <v>0.95416666663368233</v>
      </c>
      <c r="H275" s="2">
        <v>2</v>
      </c>
      <c r="I275" s="2">
        <v>16957.5</v>
      </c>
    </row>
    <row r="276" spans="1:9">
      <c r="A276" t="s">
        <v>660</v>
      </c>
      <c r="B276" t="str">
        <f>VLOOKUP(A276,hoja!$A$1:$E$161,5,FALSE)</f>
        <v>BOGOTÁ</v>
      </c>
      <c r="C276" t="str">
        <f>VLOOKUP(A276,hoja!A:D,3,FALSE)</f>
        <v>0035</v>
      </c>
      <c r="D276" t="s">
        <v>1288</v>
      </c>
      <c r="E276" t="e">
        <f>VLOOKUP(D276,hoja!$A$1:$E$161,5,FALSE)</f>
        <v>#N/A</v>
      </c>
      <c r="F276" t="e">
        <f>VLOOKUP(D276,hoja!A:C,3,FALSE)</f>
        <v>#N/A</v>
      </c>
      <c r="G276">
        <v>0.8166666665347293</v>
      </c>
      <c r="H276" s="2">
        <v>3</v>
      </c>
      <c r="I276" s="2">
        <v>18298</v>
      </c>
    </row>
    <row r="277" spans="1:9">
      <c r="A277" t="s">
        <v>660</v>
      </c>
      <c r="B277" t="str">
        <f>VLOOKUP(A277,hoja!$A$1:$E$161,5,FALSE)</f>
        <v>BOGOTÁ</v>
      </c>
      <c r="C277" t="str">
        <f>VLOOKUP(A277,hoja!A:D,3,FALSE)</f>
        <v>0035</v>
      </c>
      <c r="D277" t="s">
        <v>943</v>
      </c>
      <c r="E277" t="str">
        <f>VLOOKUP(D277,hoja!$A$1:$E$161,5,FALSE)</f>
        <v>BOGOTÁ</v>
      </c>
      <c r="F277" t="str">
        <f>VLOOKUP(D277,hoja!A:C,3,FALSE)</f>
        <v>60003</v>
      </c>
      <c r="G277">
        <v>1.0000000001164153</v>
      </c>
      <c r="H277" s="2">
        <v>1</v>
      </c>
      <c r="I277" s="2">
        <v>60157</v>
      </c>
    </row>
    <row r="278" spans="1:9">
      <c r="A278" t="s">
        <v>695</v>
      </c>
      <c r="B278" t="str">
        <f>VLOOKUP(A278,hoja!$A$1:$E$161,5,FALSE)</f>
        <v>CAQUEZA</v>
      </c>
      <c r="C278" t="str">
        <f>VLOOKUP(A278,hoja!A:D,3,FALSE)</f>
        <v>0012</v>
      </c>
      <c r="D278" t="s">
        <v>630</v>
      </c>
      <c r="E278" t="str">
        <f>VLOOKUP(D278,hoja!$A$1:$E$161,5,FALSE)</f>
        <v>SESQUILÉ</v>
      </c>
      <c r="F278" t="str">
        <f>VLOOKUP(D278,hoja!A:C,3,FALSE)</f>
        <v>1501</v>
      </c>
      <c r="G278">
        <v>4.6740277776843868</v>
      </c>
      <c r="H278" s="2">
        <v>10</v>
      </c>
      <c r="I278" s="2">
        <v>129872.5</v>
      </c>
    </row>
    <row r="279" spans="1:9">
      <c r="A279" t="s">
        <v>695</v>
      </c>
      <c r="B279" t="str">
        <f>VLOOKUP(A279,hoja!$A$1:$E$161,5,FALSE)</f>
        <v>CAQUEZA</v>
      </c>
      <c r="C279" t="str">
        <f>VLOOKUP(A279,hoja!A:D,3,FALSE)</f>
        <v>0012</v>
      </c>
      <c r="D279" t="s">
        <v>751</v>
      </c>
      <c r="E279" t="str">
        <f>VLOOKUP(D279,hoja!$A$1:$E$161,5,FALSE)</f>
        <v>BOGOTÁ</v>
      </c>
      <c r="F279" t="str">
        <f>VLOOKUP(D279,hoja!A:C,3,FALSE)</f>
        <v>0002A</v>
      </c>
      <c r="G279">
        <v>2.4500000001280569</v>
      </c>
      <c r="H279" s="2">
        <v>115</v>
      </c>
      <c r="I279" s="2">
        <v>68980.5</v>
      </c>
    </row>
    <row r="280" spans="1:9">
      <c r="A280" t="s">
        <v>695</v>
      </c>
      <c r="B280" t="str">
        <f>VLOOKUP(A280,hoja!$A$1:$E$161,5,FALSE)</f>
        <v>CAQUEZA</v>
      </c>
      <c r="C280" t="str">
        <f>VLOOKUP(A280,hoja!A:D,3,FALSE)</f>
        <v>0012</v>
      </c>
      <c r="D280" t="s">
        <v>633</v>
      </c>
      <c r="E280" t="str">
        <f>VLOOKUP(D280,hoja!$A$1:$E$161,5,FALSE)</f>
        <v>BOGOTÁ</v>
      </c>
      <c r="F280" t="str">
        <f>VLOOKUP(D280,hoja!A:C,3,FALSE)</f>
        <v>0002</v>
      </c>
      <c r="G280">
        <v>2.6658333332743496</v>
      </c>
      <c r="H280" s="2">
        <v>1</v>
      </c>
      <c r="I280" s="2">
        <v>69770</v>
      </c>
    </row>
    <row r="281" spans="1:9">
      <c r="A281" t="s">
        <v>695</v>
      </c>
      <c r="B281" t="str">
        <f>VLOOKUP(A281,hoja!$A$1:$E$161,5,FALSE)</f>
        <v>CAQUEZA</v>
      </c>
      <c r="C281" t="str">
        <f>VLOOKUP(A281,hoja!A:D,3,FALSE)</f>
        <v>0012</v>
      </c>
      <c r="D281" t="s">
        <v>634</v>
      </c>
      <c r="E281" t="str">
        <f>VLOOKUP(D281,hoja!$A$1:$E$161,5,FALSE)</f>
        <v>BOGOTÁ</v>
      </c>
      <c r="F281" t="str">
        <f>VLOOKUP(D281,hoja!A:C,3,FALSE)</f>
        <v>0011</v>
      </c>
      <c r="G281">
        <v>2.1883333334117197</v>
      </c>
      <c r="H281" s="2">
        <v>103</v>
      </c>
      <c r="I281" s="2">
        <v>62517.5</v>
      </c>
    </row>
    <row r="282" spans="1:9">
      <c r="A282" t="s">
        <v>695</v>
      </c>
      <c r="B282" t="str">
        <f>VLOOKUP(A282,hoja!$A$1:$E$161,5,FALSE)</f>
        <v>CAQUEZA</v>
      </c>
      <c r="C282" t="str">
        <f>VLOOKUP(A282,hoja!A:D,3,FALSE)</f>
        <v>0012</v>
      </c>
      <c r="D282" t="s">
        <v>635</v>
      </c>
      <c r="E282" t="str">
        <f>VLOOKUP(D282,hoja!$A$1:$E$161,5,FALSE)</f>
        <v>BOGOTÁ</v>
      </c>
      <c r="F282" t="str">
        <f>VLOOKUP(D282,hoja!A:C,3,FALSE)</f>
        <v>0021</v>
      </c>
      <c r="G282">
        <v>2.3499999999767169</v>
      </c>
      <c r="H282" s="2">
        <v>115</v>
      </c>
      <c r="I282" s="2">
        <v>67070</v>
      </c>
    </row>
    <row r="283" spans="1:9">
      <c r="A283" t="s">
        <v>661</v>
      </c>
      <c r="B283" t="str">
        <f>VLOOKUP(A283,hoja!$A$1:$E$161,5,FALSE)</f>
        <v>CARTAGENA</v>
      </c>
      <c r="C283" t="str">
        <f>VLOOKUP(A283,hoja!A:D,3,FALSE)</f>
        <v>0113</v>
      </c>
      <c r="D283" t="s">
        <v>2215</v>
      </c>
      <c r="E283" t="e">
        <f>VLOOKUP(D283,hoja!$A$1:$E$161,5,FALSE)</f>
        <v>#N/A</v>
      </c>
      <c r="F283" t="str">
        <f>VLOOKUP(D283,hoja!A:C,3,FALSE)</f>
        <v>50204</v>
      </c>
      <c r="G283">
        <v>3.0499999999883585</v>
      </c>
      <c r="H283" s="2">
        <v>1</v>
      </c>
      <c r="I283" s="2">
        <v>137324</v>
      </c>
    </row>
    <row r="284" spans="1:9">
      <c r="A284" t="s">
        <v>661</v>
      </c>
      <c r="B284" t="str">
        <f>VLOOKUP(A284,hoja!$A$1:$E$161,5,FALSE)</f>
        <v>CARTAGENA</v>
      </c>
      <c r="C284" t="str">
        <f>VLOOKUP(A284,hoja!A:D,3,FALSE)</f>
        <v>0113</v>
      </c>
      <c r="D284" t="s">
        <v>1176</v>
      </c>
      <c r="E284" t="e">
        <f>VLOOKUP(D284,hoja!$A$1:$E$161,5,FALSE)</f>
        <v>#N/A</v>
      </c>
      <c r="F284" t="str">
        <f>VLOOKUP(D284,hoja!A:C,3,FALSE)</f>
        <v>50331</v>
      </c>
      <c r="G284">
        <v>0.37222222218406387</v>
      </c>
      <c r="H284" s="2">
        <v>2</v>
      </c>
      <c r="I284" s="2">
        <v>22640.5</v>
      </c>
    </row>
    <row r="285" spans="1:9">
      <c r="A285" t="s">
        <v>661</v>
      </c>
      <c r="B285" t="str">
        <f>VLOOKUP(A285,hoja!$A$1:$E$161,5,FALSE)</f>
        <v>CARTAGENA</v>
      </c>
      <c r="C285" t="str">
        <f>VLOOKUP(A285,hoja!A:D,3,FALSE)</f>
        <v>0113</v>
      </c>
      <c r="D285" t="s">
        <v>2542</v>
      </c>
      <c r="E285" t="e">
        <f>VLOOKUP(D285,hoja!$A$1:$E$161,5,FALSE)</f>
        <v>#N/A</v>
      </c>
      <c r="F285" t="str">
        <f>VLOOKUP(D285,hoja!A:C,3,FALSE)</f>
        <v>50344</v>
      </c>
      <c r="G285">
        <v>0.48944444447988644</v>
      </c>
      <c r="H285" s="2">
        <v>1</v>
      </c>
      <c r="I285" s="2">
        <v>290261</v>
      </c>
    </row>
    <row r="286" spans="1:9">
      <c r="A286" t="s">
        <v>661</v>
      </c>
      <c r="B286" t="str">
        <f>VLOOKUP(A286,hoja!$A$1:$E$161,5,FALSE)</f>
        <v>CARTAGENA</v>
      </c>
      <c r="C286" t="str">
        <f>VLOOKUP(A286,hoja!A:D,3,FALSE)</f>
        <v>0113</v>
      </c>
      <c r="D286" t="s">
        <v>3864</v>
      </c>
      <c r="E286" t="e">
        <f>VLOOKUP(D286,hoja!$A$1:$E$161,5,FALSE)</f>
        <v>#N/A</v>
      </c>
      <c r="F286" t="str">
        <f>VLOOKUP(D286,hoja!A:C,3,FALSE)</f>
        <v>50213</v>
      </c>
      <c r="G286">
        <v>15</v>
      </c>
      <c r="H286" s="2">
        <v>1</v>
      </c>
      <c r="I286" s="2">
        <v>107119</v>
      </c>
    </row>
    <row r="287" spans="1:9">
      <c r="A287" t="s">
        <v>661</v>
      </c>
      <c r="B287" t="str">
        <f>VLOOKUP(A287,hoja!$A$1:$E$161,5,FALSE)</f>
        <v>CARTAGENA</v>
      </c>
      <c r="C287" t="str">
        <f>VLOOKUP(A287,hoja!A:D,3,FALSE)</f>
        <v>0113</v>
      </c>
      <c r="D287" t="s">
        <v>650</v>
      </c>
      <c r="E287" t="str">
        <f>VLOOKUP(D287,hoja!$A$1:$E$161,5,FALSE)</f>
        <v>CALOTO</v>
      </c>
      <c r="F287" t="str">
        <f>VLOOKUP(D287,hoja!A:C,3,FALSE)</f>
        <v>0445</v>
      </c>
      <c r="G287">
        <v>78.076666666689562</v>
      </c>
      <c r="H287" s="2">
        <v>2</v>
      </c>
      <c r="I287" s="2">
        <v>1254426</v>
      </c>
    </row>
    <row r="288" spans="1:9">
      <c r="A288" t="s">
        <v>661</v>
      </c>
      <c r="B288" t="str">
        <f>VLOOKUP(A288,hoja!$A$1:$E$161,5,FALSE)</f>
        <v>CARTAGENA</v>
      </c>
      <c r="C288" t="str">
        <f>VLOOKUP(A288,hoja!A:D,3,FALSE)</f>
        <v>0113</v>
      </c>
      <c r="D288" t="s">
        <v>660</v>
      </c>
      <c r="E288" t="str">
        <f>VLOOKUP(D288,hoja!$A$1:$E$161,5,FALSE)</f>
        <v>BOGOTÁ</v>
      </c>
      <c r="F288" t="str">
        <f>VLOOKUP(D288,hoja!A:C,3,FALSE)</f>
        <v>0035</v>
      </c>
      <c r="G288">
        <v>55.481388888729271</v>
      </c>
      <c r="H288" s="2">
        <v>1</v>
      </c>
      <c r="I288" s="2">
        <v>1057539</v>
      </c>
    </row>
    <row r="289" spans="1:9">
      <c r="A289" t="s">
        <v>661</v>
      </c>
      <c r="B289" t="str">
        <f>VLOOKUP(A289,hoja!$A$1:$E$161,5,FALSE)</f>
        <v>CARTAGENA</v>
      </c>
      <c r="C289" t="str">
        <f>VLOOKUP(A289,hoja!A:D,3,FALSE)</f>
        <v>0113</v>
      </c>
      <c r="D289" t="s">
        <v>663</v>
      </c>
      <c r="E289" t="str">
        <f>VLOOKUP(D289,hoja!$A$1:$E$161,5,FALSE)</f>
        <v>MADRID</v>
      </c>
      <c r="F289" t="str">
        <f>VLOOKUP(D289,hoja!A:C,3,FALSE)</f>
        <v>0022</v>
      </c>
      <c r="G289">
        <v>54.19805555549101</v>
      </c>
      <c r="H289" s="2">
        <v>4</v>
      </c>
      <c r="I289" s="2">
        <v>1029134</v>
      </c>
    </row>
    <row r="290" spans="1:9">
      <c r="A290" t="s">
        <v>661</v>
      </c>
      <c r="B290" t="str">
        <f>VLOOKUP(A290,hoja!$A$1:$E$161,5,FALSE)</f>
        <v>CARTAGENA</v>
      </c>
      <c r="C290" t="str">
        <f>VLOOKUP(A290,hoja!A:D,3,FALSE)</f>
        <v>0113</v>
      </c>
      <c r="D290" t="s">
        <v>630</v>
      </c>
      <c r="E290" t="str">
        <f>VLOOKUP(D290,hoja!$A$1:$E$161,5,FALSE)</f>
        <v>SESQUILÉ</v>
      </c>
      <c r="F290" t="str">
        <f>VLOOKUP(D290,hoja!A:C,3,FALSE)</f>
        <v>1501</v>
      </c>
      <c r="G290">
        <v>57.550000000046566</v>
      </c>
      <c r="H290" s="2">
        <v>71</v>
      </c>
      <c r="I290" s="2">
        <v>1056655</v>
      </c>
    </row>
    <row r="291" spans="1:9">
      <c r="A291" t="s">
        <v>661</v>
      </c>
      <c r="B291" t="str">
        <f>VLOOKUP(A291,hoja!$A$1:$E$161,5,FALSE)</f>
        <v>CARTAGENA</v>
      </c>
      <c r="C291" t="str">
        <f>VLOOKUP(A291,hoja!A:D,3,FALSE)</f>
        <v>0113</v>
      </c>
      <c r="D291" t="s">
        <v>759</v>
      </c>
      <c r="E291" t="e">
        <f>VLOOKUP(D291,hoja!$A$1:$E$161,5,FALSE)</f>
        <v>#N/A</v>
      </c>
      <c r="F291" t="str">
        <f>VLOOKUP(D291,hoja!A:C,3,FALSE)</f>
        <v>60163</v>
      </c>
      <c r="G291">
        <v>44.649999999994179</v>
      </c>
      <c r="H291" s="2">
        <v>2</v>
      </c>
      <c r="I291" s="2">
        <v>1021857.5</v>
      </c>
    </row>
    <row r="292" spans="1:9">
      <c r="A292" t="s">
        <v>661</v>
      </c>
      <c r="B292" t="str">
        <f>VLOOKUP(A292,hoja!$A$1:$E$161,5,FALSE)</f>
        <v>CARTAGENA</v>
      </c>
      <c r="C292" t="str">
        <f>VLOOKUP(A292,hoja!A:D,3,FALSE)</f>
        <v>0113</v>
      </c>
      <c r="D292" t="s">
        <v>2660</v>
      </c>
      <c r="E292" t="e">
        <f>VLOOKUP(D292,hoja!$A$1:$E$161,5,FALSE)</f>
        <v>#N/A</v>
      </c>
      <c r="F292" t="str">
        <f>VLOOKUP(D292,hoja!A:C,3,FALSE)</f>
        <v>50389</v>
      </c>
      <c r="G292">
        <v>30.583333333313931</v>
      </c>
      <c r="H292" s="2">
        <v>1</v>
      </c>
      <c r="I292" s="2">
        <v>582412</v>
      </c>
    </row>
    <row r="293" spans="1:9">
      <c r="A293" t="s">
        <v>661</v>
      </c>
      <c r="B293" t="str">
        <f>VLOOKUP(A293,hoja!$A$1:$E$161,5,FALSE)</f>
        <v>CARTAGENA</v>
      </c>
      <c r="C293" t="str">
        <f>VLOOKUP(A293,hoja!A:D,3,FALSE)</f>
        <v>0113</v>
      </c>
      <c r="D293" t="s">
        <v>634</v>
      </c>
      <c r="E293" t="str">
        <f>VLOOKUP(D293,hoja!$A$1:$E$161,5,FALSE)</f>
        <v>BOGOTÁ</v>
      </c>
      <c r="F293" t="str">
        <f>VLOOKUP(D293,hoja!A:C,3,FALSE)</f>
        <v>0011</v>
      </c>
      <c r="G293">
        <v>52.649999999965075</v>
      </c>
      <c r="H293" s="2">
        <v>21</v>
      </c>
      <c r="I293" s="2">
        <v>1085535</v>
      </c>
    </row>
    <row r="294" spans="1:9">
      <c r="A294" t="s">
        <v>661</v>
      </c>
      <c r="B294" t="str">
        <f>VLOOKUP(A294,hoja!$A$1:$E$161,5,FALSE)</f>
        <v>CARTAGENA</v>
      </c>
      <c r="C294" t="str">
        <f>VLOOKUP(A294,hoja!A:D,3,FALSE)</f>
        <v>0113</v>
      </c>
      <c r="D294" t="s">
        <v>635</v>
      </c>
      <c r="E294" t="str">
        <f>VLOOKUP(D294,hoja!$A$1:$E$161,5,FALSE)</f>
        <v>BOGOTÁ</v>
      </c>
      <c r="F294" t="str">
        <f>VLOOKUP(D294,hoja!A:C,3,FALSE)</f>
        <v>0021</v>
      </c>
      <c r="G294">
        <v>48.308333333377959</v>
      </c>
      <c r="H294" s="2">
        <v>32</v>
      </c>
      <c r="I294" s="2">
        <v>1074146</v>
      </c>
    </row>
    <row r="295" spans="1:9">
      <c r="A295" t="s">
        <v>661</v>
      </c>
      <c r="B295" t="str">
        <f>VLOOKUP(A295,hoja!$A$1:$E$161,5,FALSE)</f>
        <v>CARTAGENA</v>
      </c>
      <c r="C295" t="str">
        <f>VLOOKUP(A295,hoja!A:D,3,FALSE)</f>
        <v>0113</v>
      </c>
      <c r="D295" t="s">
        <v>667</v>
      </c>
      <c r="E295" t="str">
        <f>VLOOKUP(D295,hoja!$A$1:$E$161,5,FALSE)</f>
        <v>MONTERÍA</v>
      </c>
      <c r="F295" t="str">
        <f>VLOOKUP(D295,hoja!A:C,3,FALSE)</f>
        <v>0381</v>
      </c>
      <c r="G295">
        <v>8.5166666666627862</v>
      </c>
      <c r="H295" s="2">
        <v>24</v>
      </c>
      <c r="I295" s="2">
        <v>301125.5</v>
      </c>
    </row>
    <row r="296" spans="1:9">
      <c r="A296" t="s">
        <v>661</v>
      </c>
      <c r="B296" t="str">
        <f>VLOOKUP(A296,hoja!$A$1:$E$161,5,FALSE)</f>
        <v>CARTAGENA</v>
      </c>
      <c r="C296" t="str">
        <f>VLOOKUP(A296,hoja!A:D,3,FALSE)</f>
        <v>0113</v>
      </c>
      <c r="D296" t="s">
        <v>637</v>
      </c>
      <c r="E296" t="str">
        <f>VLOOKUP(D296,hoja!$A$1:$E$161,5,FALSE)</f>
        <v>PIEDECUESTA</v>
      </c>
      <c r="F296" t="str">
        <f>VLOOKUP(D296,hoja!A:C,3,FALSE)</f>
        <v>0422</v>
      </c>
      <c r="G296">
        <v>27.783333333441988</v>
      </c>
      <c r="H296" s="2">
        <v>5</v>
      </c>
      <c r="I296" s="2">
        <v>696667</v>
      </c>
    </row>
    <row r="297" spans="1:9">
      <c r="A297" t="s">
        <v>661</v>
      </c>
      <c r="B297" t="str">
        <f>VLOOKUP(A297,hoja!$A$1:$E$161,5,FALSE)</f>
        <v>CARTAGENA</v>
      </c>
      <c r="C297" t="str">
        <f>VLOOKUP(A297,hoja!A:D,3,FALSE)</f>
        <v>0113</v>
      </c>
      <c r="D297" t="s">
        <v>881</v>
      </c>
      <c r="E297" t="str">
        <f>VLOOKUP(D297,hoja!$A$1:$E$161,5,FALSE)</f>
        <v>MEDELLÍN</v>
      </c>
      <c r="F297" t="str">
        <f>VLOOKUP(D297,hoja!A:C,3,FALSE)</f>
        <v>1381</v>
      </c>
      <c r="G297">
        <v>42.93333333323244</v>
      </c>
      <c r="H297" s="2">
        <v>1</v>
      </c>
      <c r="I297" s="2">
        <v>574030</v>
      </c>
    </row>
    <row r="298" spans="1:9">
      <c r="A298" t="s">
        <v>661</v>
      </c>
      <c r="B298" t="str">
        <f>VLOOKUP(A298,hoja!$A$1:$E$161,5,FALSE)</f>
        <v>CARTAGENA</v>
      </c>
      <c r="C298" t="str">
        <f>VLOOKUP(A298,hoja!A:D,3,FALSE)</f>
        <v>0113</v>
      </c>
      <c r="D298" t="s">
        <v>1162</v>
      </c>
      <c r="E298" t="e">
        <f>VLOOKUP(D298,hoja!$A$1:$E$161,5,FALSE)</f>
        <v>#N/A</v>
      </c>
      <c r="F298" t="str">
        <f>VLOOKUP(D298,hoja!A:C,3,FALSE)</f>
        <v>50260</v>
      </c>
      <c r="G298">
        <v>19.829166666604578</v>
      </c>
      <c r="H298" s="2">
        <v>2</v>
      </c>
      <c r="I298" s="2">
        <v>157005</v>
      </c>
    </row>
    <row r="299" spans="1:9">
      <c r="A299" t="s">
        <v>661</v>
      </c>
      <c r="B299" t="str">
        <f>VLOOKUP(A299,hoja!$A$1:$E$161,5,FALSE)</f>
        <v>CARTAGENA</v>
      </c>
      <c r="C299" t="str">
        <f>VLOOKUP(A299,hoja!A:D,3,FALSE)</f>
        <v>0113</v>
      </c>
      <c r="D299" t="s">
        <v>942</v>
      </c>
      <c r="E299" t="str">
        <f>VLOOKUP(D299,hoja!$A$1:$E$161,5,FALSE)</f>
        <v>BOGOTÁ</v>
      </c>
      <c r="F299" t="str">
        <f>VLOOKUP(D299,hoja!A:C,3,FALSE)</f>
        <v>60002</v>
      </c>
      <c r="G299">
        <v>52.529444444517139</v>
      </c>
      <c r="H299" s="2">
        <v>5</v>
      </c>
      <c r="I299" s="2">
        <v>1096514</v>
      </c>
    </row>
    <row r="300" spans="1:9">
      <c r="A300" t="s">
        <v>661</v>
      </c>
      <c r="B300" t="str">
        <f>VLOOKUP(A300,hoja!$A$1:$E$161,5,FALSE)</f>
        <v>CARTAGENA</v>
      </c>
      <c r="C300" t="str">
        <f>VLOOKUP(A300,hoja!A:D,3,FALSE)</f>
        <v>0113</v>
      </c>
      <c r="D300" t="s">
        <v>915</v>
      </c>
      <c r="E300" t="e">
        <f>VLOOKUP(D300,hoja!$A$1:$E$161,5,FALSE)</f>
        <v>#N/A</v>
      </c>
      <c r="F300" t="str">
        <f>VLOOKUP(D300,hoja!A:C,3,FALSE)</f>
        <v>50268</v>
      </c>
      <c r="G300">
        <v>54.500000000058208</v>
      </c>
      <c r="H300" s="2">
        <v>1</v>
      </c>
      <c r="I300" s="2">
        <v>1390158</v>
      </c>
    </row>
    <row r="301" spans="1:9">
      <c r="A301" t="s">
        <v>661</v>
      </c>
      <c r="B301" t="str">
        <f>VLOOKUP(A301,hoja!$A$1:$E$161,5,FALSE)</f>
        <v>CARTAGENA</v>
      </c>
      <c r="C301" t="str">
        <f>VLOOKUP(A301,hoja!A:D,3,FALSE)</f>
        <v>0113</v>
      </c>
      <c r="D301" t="s">
        <v>764</v>
      </c>
      <c r="E301" t="e">
        <f>VLOOKUP(D301,hoja!$A$1:$E$161,5,FALSE)</f>
        <v>#N/A</v>
      </c>
      <c r="F301" t="str">
        <f>VLOOKUP(D301,hoja!A:C,3,FALSE)</f>
        <v>60108</v>
      </c>
      <c r="G301">
        <v>57.083333333255723</v>
      </c>
      <c r="H301" s="2">
        <v>1</v>
      </c>
      <c r="I301" s="2">
        <v>1107827</v>
      </c>
    </row>
    <row r="302" spans="1:9">
      <c r="A302" t="s">
        <v>661</v>
      </c>
      <c r="B302" t="str">
        <f>VLOOKUP(A302,hoja!$A$1:$E$161,5,FALSE)</f>
        <v>CARTAGENA</v>
      </c>
      <c r="C302" t="str">
        <f>VLOOKUP(A302,hoja!A:D,3,FALSE)</f>
        <v>0113</v>
      </c>
      <c r="D302" t="s">
        <v>653</v>
      </c>
      <c r="E302" t="str">
        <f>VLOOKUP(D302,hoja!$A$1:$E$161,5,FALSE)</f>
        <v>MADRID</v>
      </c>
      <c r="F302" t="str">
        <f>VLOOKUP(D302,hoja!A:C,3,FALSE)</f>
        <v>2023</v>
      </c>
      <c r="G302">
        <v>49.924999999988358</v>
      </c>
      <c r="H302" s="2">
        <v>8</v>
      </c>
      <c r="I302" s="2">
        <v>1048652</v>
      </c>
    </row>
    <row r="303" spans="1:9">
      <c r="A303" t="s">
        <v>661</v>
      </c>
      <c r="B303" t="str">
        <f>VLOOKUP(A303,hoja!$A$1:$E$161,5,FALSE)</f>
        <v>CARTAGENA</v>
      </c>
      <c r="C303" t="str">
        <f>VLOOKUP(A303,hoja!A:D,3,FALSE)</f>
        <v>0113</v>
      </c>
      <c r="D303" t="s">
        <v>641</v>
      </c>
      <c r="E303" t="str">
        <f>VLOOKUP(D303,hoja!$A$1:$E$161,5,FALSE)</f>
        <v>MEDELLÍN</v>
      </c>
      <c r="F303" t="str">
        <f>VLOOKUP(D303,hoja!A:C,3,FALSE)</f>
        <v>0079</v>
      </c>
      <c r="G303">
        <v>39.066666666534729</v>
      </c>
      <c r="H303" s="2">
        <v>3</v>
      </c>
      <c r="I303" s="2">
        <v>767293</v>
      </c>
    </row>
    <row r="304" spans="1:9">
      <c r="A304" t="s">
        <v>661</v>
      </c>
      <c r="B304" t="str">
        <f>VLOOKUP(A304,hoja!$A$1:$E$161,5,FALSE)</f>
        <v>CARTAGENA</v>
      </c>
      <c r="C304" t="str">
        <f>VLOOKUP(A304,hoja!A:D,3,FALSE)</f>
        <v>0113</v>
      </c>
      <c r="D304" t="s">
        <v>642</v>
      </c>
      <c r="E304" t="str">
        <f>VLOOKUP(D304,hoja!$A$1:$E$161,5,FALSE)</f>
        <v>BARRANQUILLA</v>
      </c>
      <c r="F304" t="str">
        <f>VLOOKUP(D304,hoja!A:C,3,FALSE)</f>
        <v>0111</v>
      </c>
      <c r="G304">
        <v>3.0666666665347293</v>
      </c>
      <c r="H304" s="2">
        <v>6044</v>
      </c>
      <c r="I304" s="2">
        <v>135287</v>
      </c>
    </row>
    <row r="305" spans="1:9">
      <c r="A305" t="s">
        <v>661</v>
      </c>
      <c r="B305" t="str">
        <f>VLOOKUP(A305,hoja!$A$1:$E$161,5,FALSE)</f>
        <v>CARTAGENA</v>
      </c>
      <c r="C305" t="str">
        <f>VLOOKUP(A305,hoja!A:D,3,FALSE)</f>
        <v>0113</v>
      </c>
      <c r="D305" t="s">
        <v>672</v>
      </c>
      <c r="E305" t="str">
        <f>VLOOKUP(D305,hoja!$A$1:$E$161,5,FALSE)</f>
        <v>MEDELLÍN</v>
      </c>
      <c r="F305" t="str">
        <f>VLOOKUP(D305,hoja!A:C,3,FALSE)</f>
        <v>0092</v>
      </c>
      <c r="G305">
        <v>41.225000000093132</v>
      </c>
      <c r="H305" s="2">
        <v>50</v>
      </c>
      <c r="I305" s="2">
        <v>664635.5</v>
      </c>
    </row>
    <row r="306" spans="1:9">
      <c r="A306" t="s">
        <v>661</v>
      </c>
      <c r="B306" t="str">
        <f>VLOOKUP(A306,hoja!$A$1:$E$161,5,FALSE)</f>
        <v>CARTAGENA</v>
      </c>
      <c r="C306" t="str">
        <f>VLOOKUP(A306,hoja!A:D,3,FALSE)</f>
        <v>0113</v>
      </c>
      <c r="D306" t="s">
        <v>644</v>
      </c>
      <c r="E306" t="str">
        <f>VLOOKUP(D306,hoja!$A$1:$E$161,5,FALSE)</f>
        <v>PEREIRA</v>
      </c>
      <c r="F306" t="str">
        <f>VLOOKUP(D306,hoja!A:C,3,FALSE)</f>
        <v>0198</v>
      </c>
      <c r="G306">
        <v>46.650000000139698</v>
      </c>
      <c r="H306" s="2">
        <v>5</v>
      </c>
      <c r="I306" s="2">
        <v>991623</v>
      </c>
    </row>
    <row r="307" spans="1:9">
      <c r="A307" t="s">
        <v>661</v>
      </c>
      <c r="B307" t="str">
        <f>VLOOKUP(A307,hoja!$A$1:$E$161,5,FALSE)</f>
        <v>CARTAGENA</v>
      </c>
      <c r="C307" t="str">
        <f>VLOOKUP(A307,hoja!A:D,3,FALSE)</f>
        <v>0113</v>
      </c>
      <c r="D307" t="s">
        <v>645</v>
      </c>
      <c r="E307" t="str">
        <f>VLOOKUP(D307,hoja!$A$1:$E$161,5,FALSE)</f>
        <v>CALI</v>
      </c>
      <c r="F307" t="str">
        <f>VLOOKUP(D307,hoja!A:C,3,FALSE)</f>
        <v>0410</v>
      </c>
      <c r="G307">
        <v>67.143055555585306</v>
      </c>
      <c r="H307" s="2">
        <v>7</v>
      </c>
      <c r="I307" s="2">
        <v>1016389</v>
      </c>
    </row>
    <row r="308" spans="1:9">
      <c r="A308" t="s">
        <v>661</v>
      </c>
      <c r="B308" t="str">
        <f>VLOOKUP(A308,hoja!$A$1:$E$161,5,FALSE)</f>
        <v>CARTAGENA</v>
      </c>
      <c r="C308" t="str">
        <f>VLOOKUP(A308,hoja!A:D,3,FALSE)</f>
        <v>0113</v>
      </c>
      <c r="D308" t="s">
        <v>806</v>
      </c>
      <c r="E308" t="e">
        <f>VLOOKUP(D308,hoja!$A$1:$E$161,5,FALSE)</f>
        <v>#N/A</v>
      </c>
      <c r="F308" t="e">
        <f>VLOOKUP(D308,hoja!A:C,3,FALSE)</f>
        <v>#N/A</v>
      </c>
      <c r="G308">
        <v>8.3333333430346102E-2</v>
      </c>
      <c r="H308" s="2">
        <v>3</v>
      </c>
      <c r="I308" s="2">
        <v>2300</v>
      </c>
    </row>
    <row r="309" spans="1:9">
      <c r="A309" t="s">
        <v>661</v>
      </c>
      <c r="B309" t="str">
        <f>VLOOKUP(A309,hoja!$A$1:$E$161,5,FALSE)</f>
        <v>CARTAGENA</v>
      </c>
      <c r="C309" t="str">
        <f>VLOOKUP(A309,hoja!A:D,3,FALSE)</f>
        <v>0113</v>
      </c>
      <c r="D309" t="s">
        <v>766</v>
      </c>
      <c r="E309" t="e">
        <f>VLOOKUP(D309,hoja!$A$1:$E$161,5,FALSE)</f>
        <v>#N/A</v>
      </c>
      <c r="F309" t="e">
        <f>VLOOKUP(D309,hoja!A:C,3,FALSE)</f>
        <v>#N/A</v>
      </c>
      <c r="G309">
        <v>31.620277777779847</v>
      </c>
      <c r="H309" s="2">
        <v>2</v>
      </c>
      <c r="I309" s="2">
        <v>715165.5</v>
      </c>
    </row>
    <row r="310" spans="1:9">
      <c r="A310" t="s">
        <v>661</v>
      </c>
      <c r="B310" t="str">
        <f>VLOOKUP(A310,hoja!$A$1:$E$161,5,FALSE)</f>
        <v>CARTAGENA</v>
      </c>
      <c r="C310" t="str">
        <f>VLOOKUP(A310,hoja!A:D,3,FALSE)</f>
        <v>0113</v>
      </c>
      <c r="D310" t="s">
        <v>943</v>
      </c>
      <c r="E310" t="str">
        <f>VLOOKUP(D310,hoja!$A$1:$E$161,5,FALSE)</f>
        <v>BOGOTÁ</v>
      </c>
      <c r="F310" t="str">
        <f>VLOOKUP(D310,hoja!A:C,3,FALSE)</f>
        <v>60003</v>
      </c>
      <c r="G310">
        <v>42.472222222248092</v>
      </c>
      <c r="H310" s="2">
        <v>3</v>
      </c>
      <c r="I310" s="2">
        <v>1072970</v>
      </c>
    </row>
    <row r="311" spans="1:9">
      <c r="A311" t="s">
        <v>698</v>
      </c>
      <c r="B311" t="str">
        <f>VLOOKUP(A311,hoja!$A$1:$E$161,5,FALSE)</f>
        <v>CAUCASIA</v>
      </c>
      <c r="C311" t="str">
        <f>VLOOKUP(A311,hoja!A:D,3,FALSE)</f>
        <v>0384</v>
      </c>
      <c r="D311" t="s">
        <v>661</v>
      </c>
      <c r="E311" t="str">
        <f>VLOOKUP(D311,hoja!$A$1:$E$161,5,FALSE)</f>
        <v>CARTAGENA</v>
      </c>
      <c r="F311" t="str">
        <f>VLOOKUP(D311,hoja!A:C,3,FALSE)</f>
        <v>0113</v>
      </c>
      <c r="G311">
        <v>7.5499999999883585</v>
      </c>
      <c r="H311" s="2">
        <v>5</v>
      </c>
      <c r="I311" s="2">
        <v>343808</v>
      </c>
    </row>
    <row r="312" spans="1:9">
      <c r="A312" t="s">
        <v>698</v>
      </c>
      <c r="B312" t="str">
        <f>VLOOKUP(A312,hoja!$A$1:$E$161,5,FALSE)</f>
        <v>CAUCASIA</v>
      </c>
      <c r="C312" t="str">
        <f>VLOOKUP(A312,hoja!A:D,3,FALSE)</f>
        <v>0384</v>
      </c>
      <c r="D312" t="s">
        <v>721</v>
      </c>
      <c r="E312" t="str">
        <f>VLOOKUP(D312,hoja!$A$1:$E$161,5,FALSE)</f>
        <v>RIONEGRO</v>
      </c>
      <c r="F312" t="str">
        <f>VLOOKUP(D312,hoja!A:C,3,FALSE)</f>
        <v>0090</v>
      </c>
      <c r="G312">
        <v>16.366666666581295</v>
      </c>
      <c r="H312" s="2">
        <v>2</v>
      </c>
      <c r="I312" s="2">
        <v>309164</v>
      </c>
    </row>
    <row r="313" spans="1:9">
      <c r="A313" t="s">
        <v>698</v>
      </c>
      <c r="B313" t="str">
        <f>VLOOKUP(A313,hoja!$A$1:$E$161,5,FALSE)</f>
        <v>CAUCASIA</v>
      </c>
      <c r="C313" t="str">
        <f>VLOOKUP(A313,hoja!A:D,3,FALSE)</f>
        <v>0384</v>
      </c>
      <c r="D313" t="s">
        <v>666</v>
      </c>
      <c r="E313" t="str">
        <f>VLOOKUP(D313,hoja!$A$1:$E$161,5,FALSE)</f>
        <v>SINCELEJO</v>
      </c>
      <c r="F313" t="str">
        <f>VLOOKUP(D313,hoja!A:C,3,FALSE)</f>
        <v>0382</v>
      </c>
      <c r="G313">
        <v>4.8000000001047738</v>
      </c>
      <c r="H313" s="2">
        <v>1</v>
      </c>
      <c r="I313" s="2">
        <v>196489</v>
      </c>
    </row>
    <row r="314" spans="1:9">
      <c r="A314" t="s">
        <v>698</v>
      </c>
      <c r="B314" t="str">
        <f>VLOOKUP(A314,hoja!$A$1:$E$161,5,FALSE)</f>
        <v>CAUCASIA</v>
      </c>
      <c r="C314" t="str">
        <f>VLOOKUP(A314,hoja!A:D,3,FALSE)</f>
        <v>0384</v>
      </c>
      <c r="D314" t="s">
        <v>630</v>
      </c>
      <c r="E314" t="str">
        <f>VLOOKUP(D314,hoja!$A$1:$E$161,5,FALSE)</f>
        <v>SESQUILÉ</v>
      </c>
      <c r="F314" t="str">
        <f>VLOOKUP(D314,hoja!A:C,3,FALSE)</f>
        <v>1501</v>
      </c>
      <c r="G314">
        <v>40.716666666761739</v>
      </c>
      <c r="H314" s="2">
        <v>2</v>
      </c>
      <c r="I314" s="2">
        <v>752217</v>
      </c>
    </row>
    <row r="315" spans="1:9">
      <c r="A315" t="s">
        <v>698</v>
      </c>
      <c r="B315" t="str">
        <f>VLOOKUP(A315,hoja!$A$1:$E$161,5,FALSE)</f>
        <v>CAUCASIA</v>
      </c>
      <c r="C315" t="str">
        <f>VLOOKUP(A315,hoja!A:D,3,FALSE)</f>
        <v>0384</v>
      </c>
      <c r="D315" t="s">
        <v>634</v>
      </c>
      <c r="E315" t="str">
        <f>VLOOKUP(D315,hoja!$A$1:$E$161,5,FALSE)</f>
        <v>BOGOTÁ</v>
      </c>
      <c r="F315" t="str">
        <f>VLOOKUP(D315,hoja!A:C,3,FALSE)</f>
        <v>0011</v>
      </c>
      <c r="G315">
        <v>30.502222222101409</v>
      </c>
      <c r="H315" s="2">
        <v>1</v>
      </c>
      <c r="I315" s="2">
        <v>711051</v>
      </c>
    </row>
    <row r="316" spans="1:9">
      <c r="A316" t="s">
        <v>698</v>
      </c>
      <c r="B316" t="str">
        <f>VLOOKUP(A316,hoja!$A$1:$E$161,5,FALSE)</f>
        <v>CAUCASIA</v>
      </c>
      <c r="C316" t="str">
        <f>VLOOKUP(A316,hoja!A:D,3,FALSE)</f>
        <v>0384</v>
      </c>
      <c r="D316" t="s">
        <v>635</v>
      </c>
      <c r="E316" t="str">
        <f>VLOOKUP(D316,hoja!$A$1:$E$161,5,FALSE)</f>
        <v>BOGOTÁ</v>
      </c>
      <c r="F316" t="str">
        <f>VLOOKUP(D316,hoja!A:C,3,FALSE)</f>
        <v>0021</v>
      </c>
      <c r="G316">
        <v>34.648194444424007</v>
      </c>
      <c r="H316" s="2">
        <v>6</v>
      </c>
      <c r="I316" s="2">
        <v>708227.5</v>
      </c>
    </row>
    <row r="317" spans="1:9">
      <c r="A317" t="s">
        <v>698</v>
      </c>
      <c r="B317" t="str">
        <f>VLOOKUP(A317,hoja!$A$1:$E$161,5,FALSE)</f>
        <v>CAUCASIA</v>
      </c>
      <c r="C317" t="str">
        <f>VLOOKUP(A317,hoja!A:D,3,FALSE)</f>
        <v>0384</v>
      </c>
      <c r="D317" t="s">
        <v>667</v>
      </c>
      <c r="E317" t="str">
        <f>VLOOKUP(D317,hoja!$A$1:$E$161,5,FALSE)</f>
        <v>MONTERÍA</v>
      </c>
      <c r="F317" t="str">
        <f>VLOOKUP(D317,hoja!A:C,3,FALSE)</f>
        <v>0381</v>
      </c>
      <c r="G317">
        <v>2.4499999999534339</v>
      </c>
      <c r="H317" s="2">
        <v>310</v>
      </c>
      <c r="I317" s="2">
        <v>127351.5</v>
      </c>
    </row>
    <row r="318" spans="1:9">
      <c r="A318" t="s">
        <v>698</v>
      </c>
      <c r="B318" t="str">
        <f>VLOOKUP(A318,hoja!$A$1:$E$161,5,FALSE)</f>
        <v>CAUCASIA</v>
      </c>
      <c r="C318" t="str">
        <f>VLOOKUP(A318,hoja!A:D,3,FALSE)</f>
        <v>0384</v>
      </c>
      <c r="D318" t="s">
        <v>637</v>
      </c>
      <c r="E318" t="str">
        <f>VLOOKUP(D318,hoja!$A$1:$E$161,5,FALSE)</f>
        <v>PIEDECUESTA</v>
      </c>
      <c r="F318" t="str">
        <f>VLOOKUP(D318,hoja!A:C,3,FALSE)</f>
        <v>0422</v>
      </c>
      <c r="G318">
        <v>45.915555555577157</v>
      </c>
      <c r="H318" s="2">
        <v>2</v>
      </c>
      <c r="I318" s="2">
        <v>812944.5</v>
      </c>
    </row>
    <row r="319" spans="1:9">
      <c r="A319" t="s">
        <v>698</v>
      </c>
      <c r="B319" t="str">
        <f>VLOOKUP(A319,hoja!$A$1:$E$161,5,FALSE)</f>
        <v>CAUCASIA</v>
      </c>
      <c r="C319" t="str">
        <f>VLOOKUP(A319,hoja!A:D,3,FALSE)</f>
        <v>0384</v>
      </c>
      <c r="D319" t="s">
        <v>770</v>
      </c>
      <c r="E319" t="str">
        <f>VLOOKUP(D319,hoja!$A$1:$E$161,5,FALSE)</f>
        <v>RIONEGRO</v>
      </c>
      <c r="F319" t="str">
        <f>VLOOKUP(D319,hoja!A:C,3,FALSE)</f>
        <v>3041</v>
      </c>
      <c r="G319">
        <v>16.466666666732635</v>
      </c>
      <c r="H319" s="2">
        <v>1</v>
      </c>
      <c r="I319" s="2">
        <v>314746</v>
      </c>
    </row>
    <row r="320" spans="1:9">
      <c r="A320" t="s">
        <v>698</v>
      </c>
      <c r="B320" t="str">
        <f>VLOOKUP(A320,hoja!$A$1:$E$161,5,FALSE)</f>
        <v>CAUCASIA</v>
      </c>
      <c r="C320" t="str">
        <f>VLOOKUP(A320,hoja!A:D,3,FALSE)</f>
        <v>0384</v>
      </c>
      <c r="D320" t="s">
        <v>987</v>
      </c>
      <c r="E320" t="str">
        <f>VLOOKUP(D320,hoja!$A$1:$E$161,5,FALSE)</f>
        <v>MEDELLÍN</v>
      </c>
      <c r="F320" t="str">
        <f>VLOOKUP(D320,hoja!A:C,3,FALSE)</f>
        <v>60001</v>
      </c>
      <c r="G320">
        <v>6.3250000000116415</v>
      </c>
      <c r="H320" s="2">
        <v>2</v>
      </c>
      <c r="I320" s="2">
        <v>249887.5</v>
      </c>
    </row>
    <row r="321" spans="1:9">
      <c r="A321" t="s">
        <v>698</v>
      </c>
      <c r="B321" t="str">
        <f>VLOOKUP(A321,hoja!$A$1:$E$161,5,FALSE)</f>
        <v>CAUCASIA</v>
      </c>
      <c r="C321" t="str">
        <f>VLOOKUP(A321,hoja!A:D,3,FALSE)</f>
        <v>0384</v>
      </c>
      <c r="D321" t="s">
        <v>641</v>
      </c>
      <c r="E321" t="str">
        <f>VLOOKUP(D321,hoja!$A$1:$E$161,5,FALSE)</f>
        <v>MEDELLÍN</v>
      </c>
      <c r="F321" t="str">
        <f>VLOOKUP(D321,hoja!A:C,3,FALSE)</f>
        <v>0079</v>
      </c>
      <c r="G321">
        <v>21.033333333441988</v>
      </c>
      <c r="H321" s="2">
        <v>9</v>
      </c>
      <c r="I321" s="2">
        <v>279210</v>
      </c>
    </row>
    <row r="322" spans="1:9">
      <c r="A322" t="s">
        <v>698</v>
      </c>
      <c r="B322" t="str">
        <f>VLOOKUP(A322,hoja!$A$1:$E$161,5,FALSE)</f>
        <v>CAUCASIA</v>
      </c>
      <c r="C322" t="str">
        <f>VLOOKUP(A322,hoja!A:D,3,FALSE)</f>
        <v>0384</v>
      </c>
      <c r="D322" t="s">
        <v>642</v>
      </c>
      <c r="E322" t="str">
        <f>VLOOKUP(D322,hoja!$A$1:$E$161,5,FALSE)</f>
        <v>BARRANQUILLA</v>
      </c>
      <c r="F322" t="str">
        <f>VLOOKUP(D322,hoja!A:C,3,FALSE)</f>
        <v>0111</v>
      </c>
      <c r="G322">
        <v>10.200000000069849</v>
      </c>
      <c r="H322" s="2">
        <v>560</v>
      </c>
      <c r="I322" s="2">
        <v>402657</v>
      </c>
    </row>
    <row r="323" spans="1:9">
      <c r="A323" t="s">
        <v>698</v>
      </c>
      <c r="B323" t="str">
        <f>VLOOKUP(A323,hoja!$A$1:$E$161,5,FALSE)</f>
        <v>CAUCASIA</v>
      </c>
      <c r="C323" t="str">
        <f>VLOOKUP(A323,hoja!A:D,3,FALSE)</f>
        <v>0384</v>
      </c>
      <c r="D323" t="s">
        <v>672</v>
      </c>
      <c r="E323" t="str">
        <f>VLOOKUP(D323,hoja!$A$1:$E$161,5,FALSE)</f>
        <v>MEDELLÍN</v>
      </c>
      <c r="F323" t="str">
        <f>VLOOKUP(D323,hoja!A:C,3,FALSE)</f>
        <v>0092</v>
      </c>
      <c r="G323">
        <v>17.816666666592937</v>
      </c>
      <c r="H323" s="2">
        <v>7</v>
      </c>
      <c r="I323" s="2">
        <v>289272</v>
      </c>
    </row>
    <row r="324" spans="1:9">
      <c r="A324" t="s">
        <v>698</v>
      </c>
      <c r="B324" t="str">
        <f>VLOOKUP(A324,hoja!$A$1:$E$161,5,FALSE)</f>
        <v>CAUCASIA</v>
      </c>
      <c r="C324" t="str">
        <f>VLOOKUP(A324,hoja!A:D,3,FALSE)</f>
        <v>0384</v>
      </c>
      <c r="D324" t="s">
        <v>771</v>
      </c>
      <c r="E324" t="str">
        <f>VLOOKUP(D324,hoja!$A$1:$E$161,5,FALSE)</f>
        <v>CARMEN DE BOLIVA</v>
      </c>
      <c r="F324" t="str">
        <f>VLOOKUP(D324,hoja!A:C,3,FALSE)</f>
        <v>60063</v>
      </c>
      <c r="G324">
        <v>4.2333333333372138</v>
      </c>
      <c r="H324" s="2">
        <v>1</v>
      </c>
      <c r="I324" s="2">
        <v>160222</v>
      </c>
    </row>
    <row r="325" spans="1:9">
      <c r="A325" t="s">
        <v>698</v>
      </c>
      <c r="B325" t="str">
        <f>VLOOKUP(A325,hoja!$A$1:$E$161,5,FALSE)</f>
        <v>CAUCASIA</v>
      </c>
      <c r="C325" t="str">
        <f>VLOOKUP(A325,hoja!A:D,3,FALSE)</f>
        <v>0384</v>
      </c>
      <c r="D325" t="s">
        <v>772</v>
      </c>
      <c r="E325" t="str">
        <f>VLOOKUP(D325,hoja!$A$1:$E$161,5,FALSE)</f>
        <v>CHINÚ</v>
      </c>
      <c r="F325" t="str">
        <f>VLOOKUP(D325,hoja!A:C,3,FALSE)</f>
        <v>60066</v>
      </c>
      <c r="G325">
        <v>3.8681944443960674</v>
      </c>
      <c r="H325" s="2">
        <v>40</v>
      </c>
      <c r="I325" s="2">
        <v>160664</v>
      </c>
    </row>
    <row r="326" spans="1:9">
      <c r="A326" t="s">
        <v>698</v>
      </c>
      <c r="B326" t="str">
        <f>VLOOKUP(A326,hoja!$A$1:$E$161,5,FALSE)</f>
        <v>CAUCASIA</v>
      </c>
      <c r="C326" t="str">
        <f>VLOOKUP(A326,hoja!A:D,3,FALSE)</f>
        <v>0384</v>
      </c>
      <c r="D326" t="s">
        <v>773</v>
      </c>
      <c r="E326" t="e">
        <f>VLOOKUP(D326,hoja!$A$1:$E$161,5,FALSE)</f>
        <v>#N/A</v>
      </c>
      <c r="F326" t="e">
        <f>VLOOKUP(D326,hoja!A:C,3,FALSE)</f>
        <v>#N/A</v>
      </c>
      <c r="G326">
        <v>2.4170833333628252</v>
      </c>
      <c r="H326" s="2">
        <v>8</v>
      </c>
      <c r="I326" s="2">
        <v>120108</v>
      </c>
    </row>
    <row r="327" spans="1:9">
      <c r="A327" t="s">
        <v>698</v>
      </c>
      <c r="B327" t="str">
        <f>VLOOKUP(A327,hoja!$A$1:$E$161,5,FALSE)</f>
        <v>CAUCASIA</v>
      </c>
      <c r="C327" t="str">
        <f>VLOOKUP(A327,hoja!A:D,3,FALSE)</f>
        <v>0384</v>
      </c>
      <c r="D327" t="s">
        <v>774</v>
      </c>
      <c r="E327" t="str">
        <f>VLOOKUP(D327,hoja!$A$1:$E$161,5,FALSE)</f>
        <v>SAMPUES</v>
      </c>
      <c r="F327" t="str">
        <f>VLOOKUP(D327,hoja!A:C,3,FALSE)</f>
        <v>60082</v>
      </c>
      <c r="G327">
        <v>3.5333333333255723</v>
      </c>
      <c r="H327" s="2">
        <v>22</v>
      </c>
      <c r="I327" s="2">
        <v>168314</v>
      </c>
    </row>
    <row r="328" spans="1:9">
      <c r="A328" t="s">
        <v>698</v>
      </c>
      <c r="B328" t="str">
        <f>VLOOKUP(A328,hoja!$A$1:$E$161,5,FALSE)</f>
        <v>CAUCASIA</v>
      </c>
      <c r="C328" t="str">
        <f>VLOOKUP(A328,hoja!A:D,3,FALSE)</f>
        <v>0384</v>
      </c>
      <c r="D328" t="s">
        <v>920</v>
      </c>
      <c r="E328" t="str">
        <f>VLOOKUP(D328,hoja!$A$1:$E$161,5,FALSE)</f>
        <v>MEDELLÍN</v>
      </c>
      <c r="F328" t="str">
        <f>VLOOKUP(D328,hoja!A:C,3,FALSE)</f>
        <v>60000</v>
      </c>
      <c r="G328">
        <v>19.966666666703532</v>
      </c>
      <c r="H328" s="2">
        <v>2</v>
      </c>
      <c r="I328" s="2">
        <v>276275</v>
      </c>
    </row>
    <row r="329" spans="1:9">
      <c r="A329" t="s">
        <v>698</v>
      </c>
      <c r="B329" t="str">
        <f>VLOOKUP(A329,hoja!$A$1:$E$161,5,FALSE)</f>
        <v>CAUCASIA</v>
      </c>
      <c r="C329" t="str">
        <f>VLOOKUP(A329,hoja!A:D,3,FALSE)</f>
        <v>0384</v>
      </c>
      <c r="D329" t="s">
        <v>943</v>
      </c>
      <c r="E329" t="str">
        <f>VLOOKUP(D329,hoja!$A$1:$E$161,5,FALSE)</f>
        <v>BOGOTÁ</v>
      </c>
      <c r="F329" t="str">
        <f>VLOOKUP(D329,hoja!A:C,3,FALSE)</f>
        <v>60003</v>
      </c>
      <c r="G329">
        <v>52.752222222159617</v>
      </c>
      <c r="H329" s="2">
        <v>1</v>
      </c>
      <c r="I329" s="2">
        <v>658482</v>
      </c>
    </row>
    <row r="330" spans="1:9">
      <c r="A330" t="s">
        <v>699</v>
      </c>
      <c r="B330" t="str">
        <f>VLOOKUP(A330,hoja!$A$1:$E$161,5,FALSE)</f>
        <v>CHIGORODÓ</v>
      </c>
      <c r="C330" t="str">
        <f>VLOOKUP(A330,hoja!A:D,3,FALSE)</f>
        <v>0074</v>
      </c>
      <c r="D330" t="s">
        <v>1041</v>
      </c>
      <c r="E330" t="e">
        <f>VLOOKUP(D330,hoja!$A$1:$E$161,5,FALSE)</f>
        <v>#N/A</v>
      </c>
      <c r="F330" t="e">
        <f>VLOOKUP(D330,hoja!A:C,3,FALSE)</f>
        <v>#N/A</v>
      </c>
      <c r="G330">
        <v>20.528333333437331</v>
      </c>
      <c r="H330" s="2">
        <v>1</v>
      </c>
      <c r="I330" s="2">
        <v>308290</v>
      </c>
    </row>
    <row r="331" spans="1:9">
      <c r="A331" t="s">
        <v>699</v>
      </c>
      <c r="B331" t="str">
        <f>VLOOKUP(A331,hoja!$A$1:$E$161,5,FALSE)</f>
        <v>CHIGORODÓ</v>
      </c>
      <c r="C331" t="str">
        <f>VLOOKUP(A331,hoja!A:D,3,FALSE)</f>
        <v>0074</v>
      </c>
      <c r="D331" t="s">
        <v>661</v>
      </c>
      <c r="E331" t="str">
        <f>VLOOKUP(D331,hoja!$A$1:$E$161,5,FALSE)</f>
        <v>CARTAGENA</v>
      </c>
      <c r="F331" t="str">
        <f>VLOOKUP(D331,hoja!A:C,3,FALSE)</f>
        <v>0113</v>
      </c>
      <c r="G331">
        <v>25.858333333366318</v>
      </c>
      <c r="H331" s="2">
        <v>12</v>
      </c>
      <c r="I331" s="2">
        <v>577997.5</v>
      </c>
    </row>
    <row r="332" spans="1:9">
      <c r="A332" t="s">
        <v>699</v>
      </c>
      <c r="B332" t="str">
        <f>VLOOKUP(A332,hoja!$A$1:$E$161,5,FALSE)</f>
        <v>CHIGORODÓ</v>
      </c>
      <c r="C332" t="str">
        <f>VLOOKUP(A332,hoja!A:D,3,FALSE)</f>
        <v>0074</v>
      </c>
      <c r="D332" t="s">
        <v>655</v>
      </c>
      <c r="E332" t="str">
        <f>VLOOKUP(D332,hoja!$A$1:$E$161,5,FALSE)</f>
        <v>MEDELLÍN</v>
      </c>
      <c r="F332" t="str">
        <f>VLOOKUP(D332,hoja!A:C,3,FALSE)</f>
        <v>0292</v>
      </c>
      <c r="G332">
        <v>21.890694444417022</v>
      </c>
      <c r="H332" s="2">
        <v>2</v>
      </c>
      <c r="I332" s="2">
        <v>297290</v>
      </c>
    </row>
    <row r="333" spans="1:9">
      <c r="A333" t="s">
        <v>699</v>
      </c>
      <c r="B333" t="str">
        <f>VLOOKUP(A333,hoja!$A$1:$E$161,5,FALSE)</f>
        <v>CHIGORODÓ</v>
      </c>
      <c r="C333" t="str">
        <f>VLOOKUP(A333,hoja!A:D,3,FALSE)</f>
        <v>0074</v>
      </c>
      <c r="D333" t="s">
        <v>721</v>
      </c>
      <c r="E333" t="str">
        <f>VLOOKUP(D333,hoja!$A$1:$E$161,5,FALSE)</f>
        <v>RIONEGRO</v>
      </c>
      <c r="F333" t="str">
        <f>VLOOKUP(D333,hoja!A:C,3,FALSE)</f>
        <v>0090</v>
      </c>
      <c r="G333">
        <v>20.033333333325572</v>
      </c>
      <c r="H333" s="2">
        <v>1</v>
      </c>
      <c r="I333" s="2">
        <v>327202</v>
      </c>
    </row>
    <row r="334" spans="1:9">
      <c r="A334" t="s">
        <v>699</v>
      </c>
      <c r="B334" t="str">
        <f>VLOOKUP(A334,hoja!$A$1:$E$161,5,FALSE)</f>
        <v>CHIGORODÓ</v>
      </c>
      <c r="C334" t="str">
        <f>VLOOKUP(A334,hoja!A:D,3,FALSE)</f>
        <v>0074</v>
      </c>
      <c r="D334" t="s">
        <v>630</v>
      </c>
      <c r="E334" t="str">
        <f>VLOOKUP(D334,hoja!$A$1:$E$161,5,FALSE)</f>
        <v>SESQUILÉ</v>
      </c>
      <c r="F334" t="str">
        <f>VLOOKUP(D334,hoja!A:C,3,FALSE)</f>
        <v>1501</v>
      </c>
      <c r="G334">
        <v>40.050000000104774</v>
      </c>
      <c r="H334" s="2">
        <v>7</v>
      </c>
      <c r="I334" s="2">
        <v>749229</v>
      </c>
    </row>
    <row r="335" spans="1:9">
      <c r="A335" t="s">
        <v>699</v>
      </c>
      <c r="B335" t="str">
        <f>VLOOKUP(A335,hoja!$A$1:$E$161,5,FALSE)</f>
        <v>CHIGORODÓ</v>
      </c>
      <c r="C335" t="str">
        <f>VLOOKUP(A335,hoja!A:D,3,FALSE)</f>
        <v>0074</v>
      </c>
      <c r="D335" t="s">
        <v>634</v>
      </c>
      <c r="E335" t="str">
        <f>VLOOKUP(D335,hoja!$A$1:$E$161,5,FALSE)</f>
        <v>BOGOTÁ</v>
      </c>
      <c r="F335" t="str">
        <f>VLOOKUP(D335,hoja!A:C,3,FALSE)</f>
        <v>0011</v>
      </c>
      <c r="G335">
        <v>45.733055555610918</v>
      </c>
      <c r="H335" s="2">
        <v>1</v>
      </c>
      <c r="I335" s="2">
        <v>759781</v>
      </c>
    </row>
    <row r="336" spans="1:9">
      <c r="A336" t="s">
        <v>699</v>
      </c>
      <c r="B336" t="str">
        <f>VLOOKUP(A336,hoja!$A$1:$E$161,5,FALSE)</f>
        <v>CHIGORODÓ</v>
      </c>
      <c r="C336" t="str">
        <f>VLOOKUP(A336,hoja!A:D,3,FALSE)</f>
        <v>0074</v>
      </c>
      <c r="D336" t="s">
        <v>635</v>
      </c>
      <c r="E336" t="str">
        <f>VLOOKUP(D336,hoja!$A$1:$E$161,5,FALSE)</f>
        <v>BOGOTÁ</v>
      </c>
      <c r="F336" t="str">
        <f>VLOOKUP(D336,hoja!A:C,3,FALSE)</f>
        <v>0021</v>
      </c>
      <c r="G336">
        <v>30.28333333338378</v>
      </c>
      <c r="H336" s="2">
        <v>9</v>
      </c>
      <c r="I336" s="2">
        <v>717055</v>
      </c>
    </row>
    <row r="337" spans="1:9">
      <c r="A337" t="s">
        <v>699</v>
      </c>
      <c r="B337" t="str">
        <f>VLOOKUP(A337,hoja!$A$1:$E$161,5,FALSE)</f>
        <v>CHIGORODÓ</v>
      </c>
      <c r="C337" t="str">
        <f>VLOOKUP(A337,hoja!A:D,3,FALSE)</f>
        <v>0074</v>
      </c>
      <c r="D337" t="s">
        <v>667</v>
      </c>
      <c r="E337" t="str">
        <f>VLOOKUP(D337,hoja!$A$1:$E$161,5,FALSE)</f>
        <v>MONTERÍA</v>
      </c>
      <c r="F337" t="str">
        <f>VLOOKUP(D337,hoja!A:C,3,FALSE)</f>
        <v>0381</v>
      </c>
      <c r="G337">
        <v>15.949999999953434</v>
      </c>
      <c r="H337" s="2">
        <v>5</v>
      </c>
      <c r="I337" s="2">
        <v>264426</v>
      </c>
    </row>
    <row r="338" spans="1:9">
      <c r="A338" t="s">
        <v>699</v>
      </c>
      <c r="B338" t="str">
        <f>VLOOKUP(A338,hoja!$A$1:$E$161,5,FALSE)</f>
        <v>CHIGORODÓ</v>
      </c>
      <c r="C338" t="str">
        <f>VLOOKUP(A338,hoja!A:D,3,FALSE)</f>
        <v>0074</v>
      </c>
      <c r="D338" t="s">
        <v>637</v>
      </c>
      <c r="E338" t="str">
        <f>VLOOKUP(D338,hoja!$A$1:$E$161,5,FALSE)</f>
        <v>PIEDECUESTA</v>
      </c>
      <c r="F338" t="str">
        <f>VLOOKUP(D338,hoja!A:C,3,FALSE)</f>
        <v>0422</v>
      </c>
      <c r="G338">
        <v>40.016666666750098</v>
      </c>
      <c r="H338" s="2">
        <v>2</v>
      </c>
      <c r="I338" s="2">
        <v>678357</v>
      </c>
    </row>
    <row r="339" spans="1:9">
      <c r="A339" t="s">
        <v>699</v>
      </c>
      <c r="B339" t="str">
        <f>VLOOKUP(A339,hoja!$A$1:$E$161,5,FALSE)</f>
        <v>CHIGORODÓ</v>
      </c>
      <c r="C339" t="str">
        <f>VLOOKUP(A339,hoja!A:D,3,FALSE)</f>
        <v>0074</v>
      </c>
      <c r="D339" t="s">
        <v>770</v>
      </c>
      <c r="E339" t="str">
        <f>VLOOKUP(D339,hoja!$A$1:$E$161,5,FALSE)</f>
        <v>RIONEGRO</v>
      </c>
      <c r="F339" t="str">
        <f>VLOOKUP(D339,hoja!A:C,3,FALSE)</f>
        <v>3041</v>
      </c>
      <c r="G339">
        <v>19.829722222290002</v>
      </c>
      <c r="H339" s="2">
        <v>7</v>
      </c>
      <c r="I339" s="2">
        <v>325997</v>
      </c>
    </row>
    <row r="340" spans="1:9">
      <c r="A340" t="s">
        <v>699</v>
      </c>
      <c r="B340" t="str">
        <f>VLOOKUP(A340,hoja!$A$1:$E$161,5,FALSE)</f>
        <v>CHIGORODÓ</v>
      </c>
      <c r="C340" t="str">
        <f>VLOOKUP(A340,hoja!A:D,3,FALSE)</f>
        <v>0074</v>
      </c>
      <c r="D340" t="s">
        <v>881</v>
      </c>
      <c r="E340" t="str">
        <f>VLOOKUP(D340,hoja!$A$1:$E$161,5,FALSE)</f>
        <v>MEDELLÍN</v>
      </c>
      <c r="F340" t="str">
        <f>VLOOKUP(D340,hoja!A:C,3,FALSE)</f>
        <v>1381</v>
      </c>
      <c r="G340">
        <v>20.099999999860302</v>
      </c>
      <c r="H340" s="2">
        <v>1</v>
      </c>
      <c r="I340" s="2">
        <v>336481</v>
      </c>
    </row>
    <row r="341" spans="1:9">
      <c r="A341" t="s">
        <v>699</v>
      </c>
      <c r="B341" t="str">
        <f>VLOOKUP(A341,hoja!$A$1:$E$161,5,FALSE)</f>
        <v>CHIGORODÓ</v>
      </c>
      <c r="C341" t="str">
        <f>VLOOKUP(A341,hoja!A:D,3,FALSE)</f>
        <v>0074</v>
      </c>
      <c r="D341" t="s">
        <v>617</v>
      </c>
      <c r="E341" t="e">
        <f>VLOOKUP(D341,hoja!$A$1:$E$161,5,FALSE)</f>
        <v>#N/A</v>
      </c>
      <c r="F341">
        <f>VLOOKUP(D341,hoja!A:C,3,FALSE)</f>
        <v>50443</v>
      </c>
      <c r="G341">
        <v>6.2000000001280569</v>
      </c>
      <c r="H341" s="2">
        <v>1</v>
      </c>
      <c r="I341" s="2">
        <v>286567</v>
      </c>
    </row>
    <row r="342" spans="1:9">
      <c r="A342" t="s">
        <v>699</v>
      </c>
      <c r="B342" t="str">
        <f>VLOOKUP(A342,hoja!$A$1:$E$161,5,FALSE)</f>
        <v>CHIGORODÓ</v>
      </c>
      <c r="C342" t="str">
        <f>VLOOKUP(A342,hoja!A:D,3,FALSE)</f>
        <v>0074</v>
      </c>
      <c r="D342" t="s">
        <v>895</v>
      </c>
      <c r="E342" t="e">
        <f>VLOOKUP(D342,hoja!$A$1:$E$161,5,FALSE)</f>
        <v>#N/A</v>
      </c>
      <c r="F342" t="e">
        <f>VLOOKUP(D342,hoja!A:C,3,FALSE)</f>
        <v>#N/A</v>
      </c>
      <c r="G342">
        <v>20.758888888929505</v>
      </c>
      <c r="H342" s="2">
        <v>1</v>
      </c>
      <c r="I342" s="2">
        <v>168890</v>
      </c>
    </row>
    <row r="343" spans="1:9">
      <c r="A343" t="s">
        <v>699</v>
      </c>
      <c r="B343" t="str">
        <f>VLOOKUP(A343,hoja!$A$1:$E$161,5,FALSE)</f>
        <v>CHIGORODÓ</v>
      </c>
      <c r="C343" t="str">
        <f>VLOOKUP(A343,hoja!A:D,3,FALSE)</f>
        <v>0074</v>
      </c>
      <c r="D343" t="s">
        <v>987</v>
      </c>
      <c r="E343" t="str">
        <f>VLOOKUP(D343,hoja!$A$1:$E$161,5,FALSE)</f>
        <v>MEDELLÍN</v>
      </c>
      <c r="F343" t="str">
        <f>VLOOKUP(D343,hoja!A:C,3,FALSE)</f>
        <v>60001</v>
      </c>
      <c r="G343">
        <v>15.833333333255723</v>
      </c>
      <c r="H343" s="2">
        <v>34</v>
      </c>
      <c r="I343" s="2">
        <v>295935.5</v>
      </c>
    </row>
    <row r="344" spans="1:9">
      <c r="A344" t="s">
        <v>699</v>
      </c>
      <c r="B344" t="str">
        <f>VLOOKUP(A344,hoja!$A$1:$E$161,5,FALSE)</f>
        <v>CHIGORODÓ</v>
      </c>
      <c r="C344" t="str">
        <f>VLOOKUP(A344,hoja!A:D,3,FALSE)</f>
        <v>0074</v>
      </c>
      <c r="D344" t="s">
        <v>942</v>
      </c>
      <c r="E344" t="str">
        <f>VLOOKUP(D344,hoja!$A$1:$E$161,5,FALSE)</f>
        <v>BOGOTÁ</v>
      </c>
      <c r="F344" t="str">
        <f>VLOOKUP(D344,hoja!A:C,3,FALSE)</f>
        <v>60002</v>
      </c>
      <c r="G344">
        <v>40.350000000034925</v>
      </c>
      <c r="H344" s="2">
        <v>1</v>
      </c>
      <c r="I344" s="2">
        <v>712556</v>
      </c>
    </row>
    <row r="345" spans="1:9">
      <c r="A345" t="s">
        <v>699</v>
      </c>
      <c r="B345" t="str">
        <f>VLOOKUP(A345,hoja!$A$1:$E$161,5,FALSE)</f>
        <v>CHIGORODÓ</v>
      </c>
      <c r="C345" t="str">
        <f>VLOOKUP(A345,hoja!A:D,3,FALSE)</f>
        <v>0074</v>
      </c>
      <c r="D345" t="s">
        <v>641</v>
      </c>
      <c r="E345" t="str">
        <f>VLOOKUP(D345,hoja!$A$1:$E$161,5,FALSE)</f>
        <v>MEDELLÍN</v>
      </c>
      <c r="F345" t="str">
        <f>VLOOKUP(D345,hoja!A:C,3,FALSE)</f>
        <v>0079</v>
      </c>
      <c r="G345">
        <v>20.34583333338378</v>
      </c>
      <c r="H345" s="2">
        <v>517</v>
      </c>
      <c r="I345" s="2">
        <v>292770</v>
      </c>
    </row>
    <row r="346" spans="1:9">
      <c r="A346" t="s">
        <v>699</v>
      </c>
      <c r="B346" t="str">
        <f>VLOOKUP(A346,hoja!$A$1:$E$161,5,FALSE)</f>
        <v>CHIGORODÓ</v>
      </c>
      <c r="C346" t="str">
        <f>VLOOKUP(A346,hoja!A:D,3,FALSE)</f>
        <v>0074</v>
      </c>
      <c r="D346" t="s">
        <v>642</v>
      </c>
      <c r="E346" t="str">
        <f>VLOOKUP(D346,hoja!$A$1:$E$161,5,FALSE)</f>
        <v>BARRANQUILLA</v>
      </c>
      <c r="F346" t="str">
        <f>VLOOKUP(D346,hoja!A:C,3,FALSE)</f>
        <v>0111</v>
      </c>
      <c r="G346">
        <v>21.983333333220799</v>
      </c>
      <c r="H346" s="2">
        <v>215</v>
      </c>
      <c r="I346" s="2">
        <v>582959</v>
      </c>
    </row>
    <row r="347" spans="1:9">
      <c r="A347" t="s">
        <v>699</v>
      </c>
      <c r="B347" t="str">
        <f>VLOOKUP(A347,hoja!$A$1:$E$161,5,FALSE)</f>
        <v>CHIGORODÓ</v>
      </c>
      <c r="C347" t="str">
        <f>VLOOKUP(A347,hoja!A:D,3,FALSE)</f>
        <v>0074</v>
      </c>
      <c r="D347" t="s">
        <v>672</v>
      </c>
      <c r="E347" t="str">
        <f>VLOOKUP(D347,hoja!$A$1:$E$161,5,FALSE)</f>
        <v>MEDELLÍN</v>
      </c>
      <c r="F347" t="str">
        <f>VLOOKUP(D347,hoja!A:C,3,FALSE)</f>
        <v>0092</v>
      </c>
      <c r="G347">
        <v>19.400000000023283</v>
      </c>
      <c r="H347" s="2">
        <v>58</v>
      </c>
      <c r="I347" s="2">
        <v>287752</v>
      </c>
    </row>
    <row r="348" spans="1:9">
      <c r="A348" t="s">
        <v>699</v>
      </c>
      <c r="B348" t="str">
        <f>VLOOKUP(A348,hoja!$A$1:$E$161,5,FALSE)</f>
        <v>CHIGORODÓ</v>
      </c>
      <c r="C348" t="str">
        <f>VLOOKUP(A348,hoja!A:D,3,FALSE)</f>
        <v>0074</v>
      </c>
      <c r="D348" t="s">
        <v>644</v>
      </c>
      <c r="E348" t="str">
        <f>VLOOKUP(D348,hoja!$A$1:$E$161,5,FALSE)</f>
        <v>PEREIRA</v>
      </c>
      <c r="F348" t="str">
        <f>VLOOKUP(D348,hoja!A:C,3,FALSE)</f>
        <v>0198</v>
      </c>
      <c r="G348">
        <v>25.000000000116415</v>
      </c>
      <c r="H348" s="2">
        <v>3</v>
      </c>
      <c r="I348" s="2">
        <v>506285</v>
      </c>
    </row>
    <row r="349" spans="1:9">
      <c r="A349" t="s">
        <v>699</v>
      </c>
      <c r="B349" t="str">
        <f>VLOOKUP(A349,hoja!$A$1:$E$161,5,FALSE)</f>
        <v>CHIGORODÓ</v>
      </c>
      <c r="C349" t="str">
        <f>VLOOKUP(A349,hoja!A:D,3,FALSE)</f>
        <v>0074</v>
      </c>
      <c r="D349" t="s">
        <v>920</v>
      </c>
      <c r="E349" t="str">
        <f>VLOOKUP(D349,hoja!$A$1:$E$161,5,FALSE)</f>
        <v>MEDELLÍN</v>
      </c>
      <c r="F349" t="str">
        <f>VLOOKUP(D349,hoja!A:C,3,FALSE)</f>
        <v>60000</v>
      </c>
      <c r="G349">
        <v>20.499999999941792</v>
      </c>
      <c r="H349" s="2">
        <v>9</v>
      </c>
      <c r="I349" s="2">
        <v>298363</v>
      </c>
    </row>
    <row r="350" spans="1:9">
      <c r="A350" t="s">
        <v>699</v>
      </c>
      <c r="B350" t="str">
        <f>VLOOKUP(A350,hoja!$A$1:$E$161,5,FALSE)</f>
        <v>CHIGORODÓ</v>
      </c>
      <c r="C350" t="str">
        <f>VLOOKUP(A350,hoja!A:D,3,FALSE)</f>
        <v>0074</v>
      </c>
      <c r="D350" t="s">
        <v>950</v>
      </c>
      <c r="E350" t="e">
        <f>VLOOKUP(D350,hoja!$A$1:$E$161,5,FALSE)</f>
        <v>#N/A</v>
      </c>
      <c r="F350" t="str">
        <f>VLOOKUP(D350,hoja!A:C,3,FALSE)</f>
        <v>50194</v>
      </c>
      <c r="G350">
        <v>29.666666666627862</v>
      </c>
      <c r="H350" s="2">
        <v>1</v>
      </c>
      <c r="I350" s="2">
        <v>564810</v>
      </c>
    </row>
    <row r="351" spans="1:9">
      <c r="A351" t="s">
        <v>699</v>
      </c>
      <c r="B351" t="str">
        <f>VLOOKUP(A351,hoja!$A$1:$E$161,5,FALSE)</f>
        <v>CHIGORODÓ</v>
      </c>
      <c r="C351" t="str">
        <f>VLOOKUP(A351,hoja!A:D,3,FALSE)</f>
        <v>0074</v>
      </c>
      <c r="D351" t="s">
        <v>943</v>
      </c>
      <c r="E351" t="str">
        <f>VLOOKUP(D351,hoja!$A$1:$E$161,5,FALSE)</f>
        <v>BOGOTÁ</v>
      </c>
      <c r="F351" t="str">
        <f>VLOOKUP(D351,hoja!A:C,3,FALSE)</f>
        <v>60003</v>
      </c>
      <c r="G351">
        <v>30.308333333290648</v>
      </c>
      <c r="H351" s="2">
        <v>3</v>
      </c>
      <c r="I351" s="2">
        <v>686760</v>
      </c>
    </row>
    <row r="352" spans="1:9">
      <c r="A352" t="s">
        <v>699</v>
      </c>
      <c r="B352" t="str">
        <f>VLOOKUP(A352,hoja!$A$1:$E$161,5,FALSE)</f>
        <v>CHIGORODÓ</v>
      </c>
      <c r="C352" t="str">
        <f>VLOOKUP(A352,hoja!A:D,3,FALSE)</f>
        <v>0074</v>
      </c>
      <c r="D352" t="s">
        <v>3860</v>
      </c>
      <c r="E352" t="e">
        <f>VLOOKUP(D352,hoja!$A$1:$E$161,5,FALSE)</f>
        <v>#N/A</v>
      </c>
      <c r="F352" t="e">
        <f>VLOOKUP(D352,hoja!A:C,3,FALSE)</f>
        <v>#N/A</v>
      </c>
      <c r="G352">
        <v>21.033333333354676</v>
      </c>
      <c r="H352" s="2">
        <v>16</v>
      </c>
      <c r="I352" s="2">
        <v>299162</v>
      </c>
    </row>
    <row r="353" spans="1:9">
      <c r="A353" t="s">
        <v>700</v>
      </c>
      <c r="B353" t="str">
        <f>VLOOKUP(A353,hoja!$A$1:$E$161,5,FALSE)</f>
        <v>CHIQUINQUIRÁ</v>
      </c>
      <c r="C353" t="str">
        <f>VLOOKUP(A353,hoja!A:D,3,FALSE)</f>
        <v>0444</v>
      </c>
      <c r="D353" t="s">
        <v>660</v>
      </c>
      <c r="E353" t="str">
        <f>VLOOKUP(D353,hoja!$A$1:$E$161,5,FALSE)</f>
        <v>BOGOTÁ</v>
      </c>
      <c r="F353" t="str">
        <f>VLOOKUP(D353,hoja!A:C,3,FALSE)</f>
        <v>0035</v>
      </c>
      <c r="G353">
        <v>2.6958333333022892</v>
      </c>
      <c r="H353" s="2">
        <v>3</v>
      </c>
      <c r="I353" s="2">
        <v>134700</v>
      </c>
    </row>
    <row r="354" spans="1:9">
      <c r="A354" t="s">
        <v>700</v>
      </c>
      <c r="B354" t="str">
        <f>VLOOKUP(A354,hoja!$A$1:$E$161,5,FALSE)</f>
        <v>CHIQUINQUIRÁ</v>
      </c>
      <c r="C354" t="str">
        <f>VLOOKUP(A354,hoja!A:D,3,FALSE)</f>
        <v>0444</v>
      </c>
      <c r="D354" t="s">
        <v>727</v>
      </c>
      <c r="E354" t="str">
        <f>VLOOKUP(D354,hoja!$A$1:$E$161,5,FALSE)</f>
        <v>TUNJA</v>
      </c>
      <c r="F354" t="str">
        <f>VLOOKUP(D354,hoja!A:C,3,FALSE)</f>
        <v>0443</v>
      </c>
      <c r="G354">
        <v>3.0833333334303461</v>
      </c>
      <c r="H354" s="2">
        <v>1</v>
      </c>
      <c r="I354" s="2">
        <v>131526</v>
      </c>
    </row>
    <row r="355" spans="1:9">
      <c r="A355" t="s">
        <v>700</v>
      </c>
      <c r="B355" t="str">
        <f>VLOOKUP(A355,hoja!$A$1:$E$161,5,FALSE)</f>
        <v>CHIQUINQUIRÁ</v>
      </c>
      <c r="C355" t="str">
        <f>VLOOKUP(A355,hoja!A:D,3,FALSE)</f>
        <v>0444</v>
      </c>
      <c r="D355" t="s">
        <v>630</v>
      </c>
      <c r="E355" t="str">
        <f>VLOOKUP(D355,hoja!$A$1:$E$161,5,FALSE)</f>
        <v>SESQUILÉ</v>
      </c>
      <c r="F355" t="str">
        <f>VLOOKUP(D355,hoja!A:C,3,FALSE)</f>
        <v>1501</v>
      </c>
      <c r="G355">
        <v>3.873472222185228</v>
      </c>
      <c r="H355" s="2">
        <v>24</v>
      </c>
      <c r="I355" s="2">
        <v>122169.5</v>
      </c>
    </row>
    <row r="356" spans="1:9">
      <c r="A356" t="s">
        <v>700</v>
      </c>
      <c r="B356" t="str">
        <f>VLOOKUP(A356,hoja!$A$1:$E$161,5,FALSE)</f>
        <v>CHIQUINQUIRÁ</v>
      </c>
      <c r="C356" t="str">
        <f>VLOOKUP(A356,hoja!A:D,3,FALSE)</f>
        <v>0444</v>
      </c>
      <c r="D356" t="s">
        <v>751</v>
      </c>
      <c r="E356" t="str">
        <f>VLOOKUP(D356,hoja!$A$1:$E$161,5,FALSE)</f>
        <v>BOGOTÁ</v>
      </c>
      <c r="F356" t="str">
        <f>VLOOKUP(D356,hoja!A:C,3,FALSE)</f>
        <v>0002A</v>
      </c>
      <c r="G356">
        <v>3.7999999999883585</v>
      </c>
      <c r="H356" s="2">
        <v>3</v>
      </c>
      <c r="I356" s="2">
        <v>145687</v>
      </c>
    </row>
    <row r="357" spans="1:9">
      <c r="A357" t="s">
        <v>700</v>
      </c>
      <c r="B357" t="str">
        <f>VLOOKUP(A357,hoja!$A$1:$E$161,5,FALSE)</f>
        <v>CHIQUINQUIRÁ</v>
      </c>
      <c r="C357" t="str">
        <f>VLOOKUP(A357,hoja!A:D,3,FALSE)</f>
        <v>0444</v>
      </c>
      <c r="D357" t="s">
        <v>634</v>
      </c>
      <c r="E357" t="str">
        <f>VLOOKUP(D357,hoja!$A$1:$E$161,5,FALSE)</f>
        <v>BOGOTÁ</v>
      </c>
      <c r="F357" t="str">
        <f>VLOOKUP(D357,hoja!A:C,3,FALSE)</f>
        <v>0011</v>
      </c>
      <c r="G357">
        <v>4.7166666666744277</v>
      </c>
      <c r="H357" s="2">
        <v>76</v>
      </c>
      <c r="I357" s="2">
        <v>150901</v>
      </c>
    </row>
    <row r="358" spans="1:9">
      <c r="A358" t="s">
        <v>700</v>
      </c>
      <c r="B358" t="str">
        <f>VLOOKUP(A358,hoja!$A$1:$E$161,5,FALSE)</f>
        <v>CHIQUINQUIRÁ</v>
      </c>
      <c r="C358" t="str">
        <f>VLOOKUP(A358,hoja!A:D,3,FALSE)</f>
        <v>0444</v>
      </c>
      <c r="D358" t="s">
        <v>635</v>
      </c>
      <c r="E358" t="str">
        <f>VLOOKUP(D358,hoja!$A$1:$E$161,5,FALSE)</f>
        <v>BOGOTÁ</v>
      </c>
      <c r="F358" t="str">
        <f>VLOOKUP(D358,hoja!A:C,3,FALSE)</f>
        <v>0021</v>
      </c>
      <c r="G358">
        <v>4.6999999999534339</v>
      </c>
      <c r="H358" s="2">
        <v>167</v>
      </c>
      <c r="I358" s="2">
        <v>148332.5</v>
      </c>
    </row>
    <row r="359" spans="1:9">
      <c r="A359" t="s">
        <v>700</v>
      </c>
      <c r="B359" t="str">
        <f>VLOOKUP(A359,hoja!$A$1:$E$161,5,FALSE)</f>
        <v>CHIQUINQUIRÁ</v>
      </c>
      <c r="C359" t="str">
        <f>VLOOKUP(A359,hoja!A:D,3,FALSE)</f>
        <v>0444</v>
      </c>
      <c r="D359" t="s">
        <v>636</v>
      </c>
      <c r="E359" t="str">
        <f>VLOOKUP(D359,hoja!$A$1:$E$161,5,FALSE)</f>
        <v>DUITAMA</v>
      </c>
      <c r="F359" t="str">
        <f>VLOOKUP(D359,hoja!A:C,3,FALSE)</f>
        <v>0441</v>
      </c>
      <c r="G359">
        <v>3.6833333332906477</v>
      </c>
      <c r="H359" s="2">
        <v>513</v>
      </c>
      <c r="I359" s="2">
        <v>131675</v>
      </c>
    </row>
    <row r="360" spans="1:9">
      <c r="A360" t="s">
        <v>700</v>
      </c>
      <c r="B360" t="str">
        <f>VLOOKUP(A360,hoja!$A$1:$E$161,5,FALSE)</f>
        <v>CHIQUINQUIRÁ</v>
      </c>
      <c r="C360" t="str">
        <f>VLOOKUP(A360,hoja!A:D,3,FALSE)</f>
        <v>0444</v>
      </c>
      <c r="D360" t="s">
        <v>637</v>
      </c>
      <c r="E360" t="str">
        <f>VLOOKUP(D360,hoja!$A$1:$E$161,5,FALSE)</f>
        <v>PIEDECUESTA</v>
      </c>
      <c r="F360" t="str">
        <f>VLOOKUP(D360,hoja!A:C,3,FALSE)</f>
        <v>0422</v>
      </c>
      <c r="G360">
        <v>11.334722222294658</v>
      </c>
      <c r="H360" s="2">
        <v>3</v>
      </c>
      <c r="I360" s="2">
        <v>247459</v>
      </c>
    </row>
    <row r="361" spans="1:9">
      <c r="A361" t="s">
        <v>700</v>
      </c>
      <c r="B361" t="str">
        <f>VLOOKUP(A361,hoja!$A$1:$E$161,5,FALSE)</f>
        <v>CHIQUINQUIRÁ</v>
      </c>
      <c r="C361" t="str">
        <f>VLOOKUP(A361,hoja!A:D,3,FALSE)</f>
        <v>0444</v>
      </c>
      <c r="D361" t="s">
        <v>1273</v>
      </c>
      <c r="E361" t="e">
        <f>VLOOKUP(D361,hoja!$A$1:$E$161,5,FALSE)</f>
        <v>#N/A</v>
      </c>
      <c r="F361" t="e">
        <f>VLOOKUP(D361,hoja!A:C,3,FALSE)</f>
        <v>#N/A</v>
      </c>
      <c r="G361">
        <v>3.1666666665114462</v>
      </c>
      <c r="H361" s="2">
        <v>3</v>
      </c>
      <c r="I361" s="2">
        <v>130513</v>
      </c>
    </row>
    <row r="362" spans="1:9">
      <c r="A362" t="s">
        <v>700</v>
      </c>
      <c r="B362" t="str">
        <f>VLOOKUP(A362,hoja!$A$1:$E$161,5,FALSE)</f>
        <v>CHIQUINQUIRÁ</v>
      </c>
      <c r="C362" t="str">
        <f>VLOOKUP(A362,hoja!A:D,3,FALSE)</f>
        <v>0444</v>
      </c>
      <c r="D362" t="s">
        <v>942</v>
      </c>
      <c r="E362" t="str">
        <f>VLOOKUP(D362,hoja!$A$1:$E$161,5,FALSE)</f>
        <v>BOGOTÁ</v>
      </c>
      <c r="F362" t="str">
        <f>VLOOKUP(D362,hoja!A:C,3,FALSE)</f>
        <v>60002</v>
      </c>
      <c r="G362">
        <v>4.0199999999895226</v>
      </c>
      <c r="H362" s="2">
        <v>12</v>
      </c>
      <c r="I362" s="2">
        <v>146166.5</v>
      </c>
    </row>
    <row r="363" spans="1:9">
      <c r="A363" t="s">
        <v>700</v>
      </c>
      <c r="B363" t="str">
        <f>VLOOKUP(A363,hoja!$A$1:$E$161,5,FALSE)</f>
        <v>CHIQUINQUIRÁ</v>
      </c>
      <c r="C363" t="str">
        <f>VLOOKUP(A363,hoja!A:D,3,FALSE)</f>
        <v>0444</v>
      </c>
      <c r="D363" t="s">
        <v>1288</v>
      </c>
      <c r="E363" t="e">
        <f>VLOOKUP(D363,hoja!$A$1:$E$161,5,FALSE)</f>
        <v>#N/A</v>
      </c>
      <c r="F363" t="e">
        <f>VLOOKUP(D363,hoja!A:C,3,FALSE)</f>
        <v>#N/A</v>
      </c>
      <c r="G363">
        <v>6.5666666667675599</v>
      </c>
      <c r="H363" s="2">
        <v>1</v>
      </c>
      <c r="I363" s="2">
        <v>145862</v>
      </c>
    </row>
    <row r="364" spans="1:9">
      <c r="A364" t="s">
        <v>700</v>
      </c>
      <c r="B364" t="str">
        <f>VLOOKUP(A364,hoja!$A$1:$E$161,5,FALSE)</f>
        <v>CHIQUINQUIRÁ</v>
      </c>
      <c r="C364" t="str">
        <f>VLOOKUP(A364,hoja!A:D,3,FALSE)</f>
        <v>0444</v>
      </c>
      <c r="D364" t="s">
        <v>1289</v>
      </c>
      <c r="E364" t="e">
        <f>VLOOKUP(D364,hoja!$A$1:$E$161,5,FALSE)</f>
        <v>#N/A</v>
      </c>
      <c r="F364" t="e">
        <f>VLOOKUP(D364,hoja!A:C,3,FALSE)</f>
        <v>#N/A</v>
      </c>
      <c r="G364">
        <v>3.4833333333372138</v>
      </c>
      <c r="H364" s="2">
        <v>1</v>
      </c>
      <c r="I364" s="2"/>
    </row>
    <row r="365" spans="1:9">
      <c r="A365" t="s">
        <v>700</v>
      </c>
      <c r="B365" t="str">
        <f>VLOOKUP(A365,hoja!$A$1:$E$161,5,FALSE)</f>
        <v>CHIQUINQUIRÁ</v>
      </c>
      <c r="C365" t="str">
        <f>VLOOKUP(A365,hoja!A:D,3,FALSE)</f>
        <v>0444</v>
      </c>
      <c r="D365" t="s">
        <v>943</v>
      </c>
      <c r="E365" t="str">
        <f>VLOOKUP(D365,hoja!$A$1:$E$161,5,FALSE)</f>
        <v>BOGOTÁ</v>
      </c>
      <c r="F365" t="str">
        <f>VLOOKUP(D365,hoja!A:C,3,FALSE)</f>
        <v>60003</v>
      </c>
      <c r="G365">
        <v>4.9936111112474464</v>
      </c>
      <c r="H365" s="2">
        <v>9</v>
      </c>
      <c r="I365" s="2">
        <v>135501</v>
      </c>
    </row>
    <row r="366" spans="1:9">
      <c r="A366" t="s">
        <v>702</v>
      </c>
      <c r="B366" t="str">
        <f>VLOOKUP(A366,hoja!$A$1:$E$161,5,FALSE)</f>
        <v>FLORENCIA</v>
      </c>
      <c r="C366" t="str">
        <f>VLOOKUP(A366,hoja!A:D,3,FALSE)</f>
        <v>0388</v>
      </c>
      <c r="D366" t="s">
        <v>650</v>
      </c>
      <c r="E366" t="str">
        <f>VLOOKUP(D366,hoja!$A$1:$E$161,5,FALSE)</f>
        <v>CALOTO</v>
      </c>
      <c r="F366" t="str">
        <f>VLOOKUP(D366,hoja!A:C,3,FALSE)</f>
        <v>0445</v>
      </c>
      <c r="G366">
        <v>40.483333333279006</v>
      </c>
      <c r="H366" s="2">
        <v>57</v>
      </c>
      <c r="I366" s="2">
        <v>739405</v>
      </c>
    </row>
    <row r="367" spans="1:9">
      <c r="A367" t="s">
        <v>702</v>
      </c>
      <c r="B367" t="str">
        <f>VLOOKUP(A367,hoja!$A$1:$E$161,5,FALSE)</f>
        <v>FLORENCIA</v>
      </c>
      <c r="C367" t="str">
        <f>VLOOKUP(A367,hoja!A:D,3,FALSE)</f>
        <v>0388</v>
      </c>
      <c r="D367" t="s">
        <v>660</v>
      </c>
      <c r="E367" t="str">
        <f>VLOOKUP(D367,hoja!$A$1:$E$161,5,FALSE)</f>
        <v>BOGOTÁ</v>
      </c>
      <c r="F367" t="str">
        <f>VLOOKUP(D367,hoja!A:C,3,FALSE)</f>
        <v>0035</v>
      </c>
      <c r="G367">
        <v>35.71666666661622</v>
      </c>
      <c r="H367" s="2">
        <v>3</v>
      </c>
      <c r="I367" s="2">
        <v>487149</v>
      </c>
    </row>
    <row r="368" spans="1:9">
      <c r="A368" t="s">
        <v>702</v>
      </c>
      <c r="B368" t="str">
        <f>VLOOKUP(A368,hoja!$A$1:$E$161,5,FALSE)</f>
        <v>FLORENCIA</v>
      </c>
      <c r="C368" t="str">
        <f>VLOOKUP(A368,hoja!A:D,3,FALSE)</f>
        <v>0388</v>
      </c>
      <c r="D368" t="s">
        <v>630</v>
      </c>
      <c r="E368" t="str">
        <f>VLOOKUP(D368,hoja!$A$1:$E$161,5,FALSE)</f>
        <v>SESQUILÉ</v>
      </c>
      <c r="F368" t="str">
        <f>VLOOKUP(D368,hoja!A:C,3,FALSE)</f>
        <v>1501</v>
      </c>
      <c r="G368">
        <v>39.266666666662786</v>
      </c>
      <c r="H368" s="2">
        <v>27</v>
      </c>
      <c r="I368" s="2">
        <v>615625</v>
      </c>
    </row>
    <row r="369" spans="1:9">
      <c r="A369" t="s">
        <v>702</v>
      </c>
      <c r="B369" t="str">
        <f>VLOOKUP(A369,hoja!$A$1:$E$161,5,FALSE)</f>
        <v>FLORENCIA</v>
      </c>
      <c r="C369" t="str">
        <f>VLOOKUP(A369,hoja!A:D,3,FALSE)</f>
        <v>0388</v>
      </c>
      <c r="D369" t="s">
        <v>751</v>
      </c>
      <c r="E369" t="str">
        <f>VLOOKUP(D369,hoja!$A$1:$E$161,5,FALSE)</f>
        <v>BOGOTÁ</v>
      </c>
      <c r="F369" t="str">
        <f>VLOOKUP(D369,hoja!A:C,3,FALSE)</f>
        <v>0002A</v>
      </c>
      <c r="G369">
        <v>33.091666666703532</v>
      </c>
      <c r="H369" s="2">
        <v>2</v>
      </c>
      <c r="I369" s="2">
        <v>578599</v>
      </c>
    </row>
    <row r="370" spans="1:9">
      <c r="A370" t="s">
        <v>702</v>
      </c>
      <c r="B370" t="str">
        <f>VLOOKUP(A370,hoja!$A$1:$E$161,5,FALSE)</f>
        <v>FLORENCIA</v>
      </c>
      <c r="C370" t="str">
        <f>VLOOKUP(A370,hoja!A:D,3,FALSE)</f>
        <v>0388</v>
      </c>
      <c r="D370" t="s">
        <v>634</v>
      </c>
      <c r="E370" t="str">
        <f>VLOOKUP(D370,hoja!$A$1:$E$161,5,FALSE)</f>
        <v>BOGOTÁ</v>
      </c>
      <c r="F370" t="str">
        <f>VLOOKUP(D370,hoja!A:C,3,FALSE)</f>
        <v>0011</v>
      </c>
      <c r="G370">
        <v>24.28333333338378</v>
      </c>
      <c r="H370" s="2">
        <v>20</v>
      </c>
      <c r="I370" s="2">
        <v>537699.5</v>
      </c>
    </row>
    <row r="371" spans="1:9">
      <c r="A371" t="s">
        <v>702</v>
      </c>
      <c r="B371" t="str">
        <f>VLOOKUP(A371,hoja!$A$1:$E$161,5,FALSE)</f>
        <v>FLORENCIA</v>
      </c>
      <c r="C371" t="str">
        <f>VLOOKUP(A371,hoja!A:D,3,FALSE)</f>
        <v>0388</v>
      </c>
      <c r="D371" t="s">
        <v>635</v>
      </c>
      <c r="E371" t="str">
        <f>VLOOKUP(D371,hoja!$A$1:$E$161,5,FALSE)</f>
        <v>BOGOTÁ</v>
      </c>
      <c r="F371" t="str">
        <f>VLOOKUP(D371,hoja!A:C,3,FALSE)</f>
        <v>0021</v>
      </c>
      <c r="G371">
        <v>25.599999999976717</v>
      </c>
      <c r="H371" s="2">
        <v>146</v>
      </c>
      <c r="I371" s="2">
        <v>542981.5</v>
      </c>
    </row>
    <row r="372" spans="1:9">
      <c r="A372" t="s">
        <v>702</v>
      </c>
      <c r="B372" t="str">
        <f>VLOOKUP(A372,hoja!$A$1:$E$161,5,FALSE)</f>
        <v>FLORENCIA</v>
      </c>
      <c r="C372" t="str">
        <f>VLOOKUP(A372,hoja!A:D,3,FALSE)</f>
        <v>0388</v>
      </c>
      <c r="D372" t="s">
        <v>679</v>
      </c>
      <c r="E372" t="str">
        <f>VLOOKUP(D372,hoja!$A$1:$E$161,5,FALSE)</f>
        <v>NEIVA</v>
      </c>
      <c r="F372" t="str">
        <f>VLOOKUP(D372,hoja!A:C,3,FALSE)</f>
        <v>0385</v>
      </c>
      <c r="G372">
        <v>6.6833333332906477</v>
      </c>
      <c r="H372" s="2">
        <v>426</v>
      </c>
      <c r="I372" s="2">
        <v>234978</v>
      </c>
    </row>
    <row r="373" spans="1:9">
      <c r="A373" t="s">
        <v>702</v>
      </c>
      <c r="B373" t="str">
        <f>VLOOKUP(A373,hoja!$A$1:$E$161,5,FALSE)</f>
        <v>FLORENCIA</v>
      </c>
      <c r="C373" t="str">
        <f>VLOOKUP(A373,hoja!A:D,3,FALSE)</f>
        <v>0388</v>
      </c>
      <c r="D373" t="s">
        <v>637</v>
      </c>
      <c r="E373" t="str">
        <f>VLOOKUP(D373,hoja!$A$1:$E$161,5,FALSE)</f>
        <v>PIEDECUESTA</v>
      </c>
      <c r="F373" t="str">
        <f>VLOOKUP(D373,hoja!A:C,3,FALSE)</f>
        <v>0422</v>
      </c>
      <c r="G373">
        <v>37.700000000128057</v>
      </c>
      <c r="H373" s="2">
        <v>1</v>
      </c>
      <c r="I373" s="2">
        <v>1068634</v>
      </c>
    </row>
    <row r="374" spans="1:9">
      <c r="A374" t="s">
        <v>702</v>
      </c>
      <c r="B374" t="str">
        <f>VLOOKUP(A374,hoja!$A$1:$E$161,5,FALSE)</f>
        <v>FLORENCIA</v>
      </c>
      <c r="C374" t="str">
        <f>VLOOKUP(A374,hoja!A:D,3,FALSE)</f>
        <v>0388</v>
      </c>
      <c r="D374" t="s">
        <v>1351</v>
      </c>
      <c r="E374" t="e">
        <f>VLOOKUP(D374,hoja!$A$1:$E$161,5,FALSE)</f>
        <v>#N/A</v>
      </c>
      <c r="F374" t="e">
        <f>VLOOKUP(D374,hoja!A:C,3,FALSE)</f>
        <v>#N/A</v>
      </c>
      <c r="G374">
        <v>22.758333333302289</v>
      </c>
      <c r="H374" s="2">
        <v>2</v>
      </c>
      <c r="I374" s="2">
        <v>609334.5</v>
      </c>
    </row>
    <row r="375" spans="1:9">
      <c r="A375" t="s">
        <v>702</v>
      </c>
      <c r="B375" t="str">
        <f>VLOOKUP(A375,hoja!$A$1:$E$161,5,FALSE)</f>
        <v>FLORENCIA</v>
      </c>
      <c r="C375" t="str">
        <f>VLOOKUP(A375,hoja!A:D,3,FALSE)</f>
        <v>0388</v>
      </c>
      <c r="D375" t="s">
        <v>942</v>
      </c>
      <c r="E375" t="str">
        <f>VLOOKUP(D375,hoja!$A$1:$E$161,5,FALSE)</f>
        <v>BOGOTÁ</v>
      </c>
      <c r="F375" t="str">
        <f>VLOOKUP(D375,hoja!A:C,3,FALSE)</f>
        <v>60002</v>
      </c>
      <c r="G375">
        <v>26.833333333313931</v>
      </c>
      <c r="H375" s="2">
        <v>19</v>
      </c>
      <c r="I375" s="2">
        <v>545839</v>
      </c>
    </row>
    <row r="376" spans="1:9">
      <c r="A376" t="s">
        <v>702</v>
      </c>
      <c r="B376" t="str">
        <f>VLOOKUP(A376,hoja!$A$1:$E$161,5,FALSE)</f>
        <v>FLORENCIA</v>
      </c>
      <c r="C376" t="str">
        <f>VLOOKUP(A376,hoja!A:D,3,FALSE)</f>
        <v>0388</v>
      </c>
      <c r="D376" t="s">
        <v>644</v>
      </c>
      <c r="E376" t="str">
        <f>VLOOKUP(D376,hoja!$A$1:$E$161,5,FALSE)</f>
        <v>PEREIRA</v>
      </c>
      <c r="F376" t="str">
        <f>VLOOKUP(D376,hoja!A:C,3,FALSE)</f>
        <v>0198</v>
      </c>
      <c r="G376">
        <v>25.816666666651145</v>
      </c>
      <c r="H376" s="2">
        <v>22</v>
      </c>
      <c r="I376" s="2">
        <v>576854.5</v>
      </c>
    </row>
    <row r="377" spans="1:9">
      <c r="A377" t="s">
        <v>702</v>
      </c>
      <c r="B377" t="str">
        <f>VLOOKUP(A377,hoja!$A$1:$E$161,5,FALSE)</f>
        <v>FLORENCIA</v>
      </c>
      <c r="C377" t="str">
        <f>VLOOKUP(A377,hoja!A:D,3,FALSE)</f>
        <v>0388</v>
      </c>
      <c r="D377" t="s">
        <v>645</v>
      </c>
      <c r="E377" t="str">
        <f>VLOOKUP(D377,hoja!$A$1:$E$161,5,FALSE)</f>
        <v>CALI</v>
      </c>
      <c r="F377" t="str">
        <f>VLOOKUP(D377,hoja!A:C,3,FALSE)</f>
        <v>0410</v>
      </c>
      <c r="G377">
        <v>34.008333333302289</v>
      </c>
      <c r="H377" s="2">
        <v>108</v>
      </c>
      <c r="I377" s="2">
        <v>705487</v>
      </c>
    </row>
    <row r="378" spans="1:9">
      <c r="A378" t="s">
        <v>702</v>
      </c>
      <c r="B378" t="str">
        <f>VLOOKUP(A378,hoja!$A$1:$E$161,5,FALSE)</f>
        <v>FLORENCIA</v>
      </c>
      <c r="C378" t="str">
        <f>VLOOKUP(A378,hoja!A:D,3,FALSE)</f>
        <v>0388</v>
      </c>
      <c r="D378" t="s">
        <v>943</v>
      </c>
      <c r="E378" t="str">
        <f>VLOOKUP(D378,hoja!$A$1:$E$161,5,FALSE)</f>
        <v>BOGOTÁ</v>
      </c>
      <c r="F378" t="str">
        <f>VLOOKUP(D378,hoja!A:C,3,FALSE)</f>
        <v>60003</v>
      </c>
      <c r="G378">
        <v>30.019861111126374</v>
      </c>
      <c r="H378" s="2">
        <v>16</v>
      </c>
      <c r="I378" s="2">
        <v>560378</v>
      </c>
    </row>
    <row r="379" spans="1:9">
      <c r="A379" t="s">
        <v>703</v>
      </c>
      <c r="B379" t="str">
        <f>VLOOKUP(A379,hoja!$A$1:$E$161,5,FALSE)</f>
        <v>FONSECA</v>
      </c>
      <c r="C379" t="str">
        <f>VLOOKUP(A379,hoja!A:D,3,FALSE)</f>
        <v>0448</v>
      </c>
      <c r="D379" t="s">
        <v>723</v>
      </c>
      <c r="E379" t="str">
        <f>VLOOKUP(D379,hoja!$A$1:$E$161,5,FALSE)</f>
        <v>SANTA MARTA</v>
      </c>
      <c r="F379" t="str">
        <f>VLOOKUP(D379,hoja!A:C,3,FALSE)</f>
        <v>0118</v>
      </c>
      <c r="G379">
        <v>10.741666666755918</v>
      </c>
      <c r="H379" s="2">
        <v>4</v>
      </c>
      <c r="I379" s="2">
        <v>249779.5</v>
      </c>
    </row>
    <row r="380" spans="1:9">
      <c r="A380" t="s">
        <v>703</v>
      </c>
      <c r="B380" t="str">
        <f>VLOOKUP(A380,hoja!$A$1:$E$161,5,FALSE)</f>
        <v>FONSECA</v>
      </c>
      <c r="C380" t="str">
        <f>VLOOKUP(A380,hoja!A:D,3,FALSE)</f>
        <v>0448</v>
      </c>
      <c r="D380" t="s">
        <v>668</v>
      </c>
      <c r="E380" t="str">
        <f>VLOOKUP(D380,hoja!$A$1:$E$161,5,FALSE)</f>
        <v>VALLEDUPAR</v>
      </c>
      <c r="F380" t="str">
        <f>VLOOKUP(D380,hoja!A:C,3,FALSE)</f>
        <v>0447</v>
      </c>
      <c r="G380">
        <v>1.9833333333372138</v>
      </c>
      <c r="H380" s="2">
        <v>180</v>
      </c>
      <c r="I380" s="2">
        <v>100163.5</v>
      </c>
    </row>
    <row r="381" spans="1:9">
      <c r="A381" t="s">
        <v>703</v>
      </c>
      <c r="B381" t="str">
        <f>VLOOKUP(A381,hoja!$A$1:$E$161,5,FALSE)</f>
        <v>FONSECA</v>
      </c>
      <c r="C381" t="str">
        <f>VLOOKUP(A381,hoja!A:D,3,FALSE)</f>
        <v>0448</v>
      </c>
      <c r="D381" t="s">
        <v>642</v>
      </c>
      <c r="E381" t="str">
        <f>VLOOKUP(D381,hoja!$A$1:$E$161,5,FALSE)</f>
        <v>BARRANQUILLA</v>
      </c>
      <c r="F381" t="str">
        <f>VLOOKUP(D381,hoja!A:C,3,FALSE)</f>
        <v>0111</v>
      </c>
      <c r="G381">
        <v>14.883333333302289</v>
      </c>
      <c r="H381" s="2">
        <v>404</v>
      </c>
      <c r="I381" s="2">
        <v>345642.5</v>
      </c>
    </row>
    <row r="382" spans="1:9">
      <c r="A382" t="s">
        <v>703</v>
      </c>
      <c r="B382" t="str">
        <f>VLOOKUP(A382,hoja!$A$1:$E$161,5,FALSE)</f>
        <v>FONSECA</v>
      </c>
      <c r="C382" t="str">
        <f>VLOOKUP(A382,hoja!A:D,3,FALSE)</f>
        <v>0448</v>
      </c>
      <c r="D382" t="s">
        <v>782</v>
      </c>
      <c r="E382" t="str">
        <f>VLOOKUP(D382,hoja!$A$1:$E$161,5,FALSE)</f>
        <v>SANTA MARTA</v>
      </c>
      <c r="F382" t="str">
        <f>VLOOKUP(D382,hoja!A:C,3,FALSE)</f>
        <v>60083</v>
      </c>
      <c r="G382">
        <v>5.7220833333267365</v>
      </c>
      <c r="H382" s="2">
        <v>26</v>
      </c>
      <c r="I382" s="2">
        <v>236707</v>
      </c>
    </row>
    <row r="383" spans="1:9">
      <c r="A383" t="s">
        <v>1007</v>
      </c>
      <c r="B383" t="e">
        <f>VLOOKUP(A383,hoja!$A$1:$E$161,5,FALSE)</f>
        <v>#N/A</v>
      </c>
      <c r="C383" t="str">
        <f>VLOOKUP(A383,hoja!A:D,3,FALSE)</f>
        <v>0463</v>
      </c>
      <c r="D383" t="s">
        <v>660</v>
      </c>
      <c r="E383" t="str">
        <f>VLOOKUP(D383,hoja!$A$1:$E$161,5,FALSE)</f>
        <v>BOGOTÁ</v>
      </c>
      <c r="F383" t="str">
        <f>VLOOKUP(D383,hoja!A:C,3,FALSE)</f>
        <v>0035</v>
      </c>
      <c r="G383">
        <v>2.5727777777938172</v>
      </c>
      <c r="H383" s="2">
        <v>2</v>
      </c>
      <c r="I383" s="2">
        <v>85387</v>
      </c>
    </row>
    <row r="384" spans="1:9">
      <c r="A384" t="s">
        <v>1007</v>
      </c>
      <c r="B384" t="e">
        <f>VLOOKUP(A384,hoja!$A$1:$E$161,5,FALSE)</f>
        <v>#N/A</v>
      </c>
      <c r="C384" t="str">
        <f>VLOOKUP(A384,hoja!A:D,3,FALSE)</f>
        <v>0463</v>
      </c>
      <c r="D384" t="s">
        <v>630</v>
      </c>
      <c r="E384" t="str">
        <f>VLOOKUP(D384,hoja!$A$1:$E$161,5,FALSE)</f>
        <v>SESQUILÉ</v>
      </c>
      <c r="F384" t="str">
        <f>VLOOKUP(D384,hoja!A:C,3,FALSE)</f>
        <v>1501</v>
      </c>
      <c r="G384">
        <v>5.2376388888806105</v>
      </c>
      <c r="H384" s="2">
        <v>110</v>
      </c>
      <c r="I384" s="2">
        <v>133784</v>
      </c>
    </row>
    <row r="385" spans="1:9">
      <c r="A385" t="s">
        <v>1007</v>
      </c>
      <c r="B385" t="e">
        <f>VLOOKUP(A385,hoja!$A$1:$E$161,5,FALSE)</f>
        <v>#N/A</v>
      </c>
      <c r="C385" t="str">
        <f>VLOOKUP(A385,hoja!A:D,3,FALSE)</f>
        <v>0463</v>
      </c>
      <c r="D385" t="s">
        <v>1257</v>
      </c>
      <c r="E385" t="e">
        <f>VLOOKUP(D385,hoja!$A$1:$E$161,5,FALSE)</f>
        <v>#N/A</v>
      </c>
      <c r="F385" t="str">
        <f>VLOOKUP(D385,hoja!A:C,3,FALSE)</f>
        <v>50237</v>
      </c>
      <c r="G385">
        <v>3.903611111047212</v>
      </c>
      <c r="H385" s="2">
        <v>1</v>
      </c>
      <c r="I385" s="2">
        <v>86838</v>
      </c>
    </row>
    <row r="386" spans="1:9">
      <c r="A386" t="s">
        <v>1007</v>
      </c>
      <c r="B386" t="e">
        <f>VLOOKUP(A386,hoja!$A$1:$E$161,5,FALSE)</f>
        <v>#N/A</v>
      </c>
      <c r="C386" t="str">
        <f>VLOOKUP(A386,hoja!A:D,3,FALSE)</f>
        <v>0463</v>
      </c>
      <c r="D386" t="s">
        <v>751</v>
      </c>
      <c r="E386" t="str">
        <f>VLOOKUP(D386,hoja!$A$1:$E$161,5,FALSE)</f>
        <v>BOGOTÁ</v>
      </c>
      <c r="F386" t="str">
        <f>VLOOKUP(D386,hoja!A:C,3,FALSE)</f>
        <v>0002A</v>
      </c>
      <c r="G386">
        <v>2.2409722222073469</v>
      </c>
      <c r="H386" s="2">
        <v>302</v>
      </c>
      <c r="I386" s="2">
        <v>68133</v>
      </c>
    </row>
    <row r="387" spans="1:9">
      <c r="A387" t="s">
        <v>1007</v>
      </c>
      <c r="B387" t="e">
        <f>VLOOKUP(A387,hoja!$A$1:$E$161,5,FALSE)</f>
        <v>#N/A</v>
      </c>
      <c r="C387" t="str">
        <f>VLOOKUP(A387,hoja!A:D,3,FALSE)</f>
        <v>0463</v>
      </c>
      <c r="D387" t="s">
        <v>634</v>
      </c>
      <c r="E387" t="str">
        <f>VLOOKUP(D387,hoja!$A$1:$E$161,5,FALSE)</f>
        <v>BOGOTÁ</v>
      </c>
      <c r="F387" t="str">
        <f>VLOOKUP(D387,hoja!A:C,3,FALSE)</f>
        <v>0011</v>
      </c>
      <c r="G387">
        <v>2.2333333332790062</v>
      </c>
      <c r="H387" s="2">
        <v>117</v>
      </c>
      <c r="I387" s="2">
        <v>61732</v>
      </c>
    </row>
    <row r="388" spans="1:9">
      <c r="A388" t="s">
        <v>1007</v>
      </c>
      <c r="B388" t="e">
        <f>VLOOKUP(A388,hoja!$A$1:$E$161,5,FALSE)</f>
        <v>#N/A</v>
      </c>
      <c r="C388" t="str">
        <f>VLOOKUP(A388,hoja!A:D,3,FALSE)</f>
        <v>0463</v>
      </c>
      <c r="D388" t="s">
        <v>635</v>
      </c>
      <c r="E388" t="str">
        <f>VLOOKUP(D388,hoja!$A$1:$E$161,5,FALSE)</f>
        <v>BOGOTÁ</v>
      </c>
      <c r="F388" t="str">
        <f>VLOOKUP(D388,hoja!A:C,3,FALSE)</f>
        <v>0021</v>
      </c>
      <c r="G388">
        <v>2.4166666666860692</v>
      </c>
      <c r="H388" s="2">
        <v>557</v>
      </c>
      <c r="I388" s="2">
        <v>66425</v>
      </c>
    </row>
    <row r="389" spans="1:9">
      <c r="A389" t="s">
        <v>1007</v>
      </c>
      <c r="B389" t="e">
        <f>VLOOKUP(A389,hoja!$A$1:$E$161,5,FALSE)</f>
        <v>#N/A</v>
      </c>
      <c r="C389" t="str">
        <f>VLOOKUP(A389,hoja!A:D,3,FALSE)</f>
        <v>0463</v>
      </c>
      <c r="D389" t="s">
        <v>942</v>
      </c>
      <c r="E389" t="str">
        <f>VLOOKUP(D389,hoja!$A$1:$E$161,5,FALSE)</f>
        <v>BOGOTÁ</v>
      </c>
      <c r="F389" t="str">
        <f>VLOOKUP(D389,hoja!A:C,3,FALSE)</f>
        <v>60002</v>
      </c>
      <c r="G389">
        <v>2.0759722222283017</v>
      </c>
      <c r="H389" s="2">
        <v>2</v>
      </c>
      <c r="I389" s="2">
        <v>66394.5</v>
      </c>
    </row>
    <row r="390" spans="1:9">
      <c r="A390" t="s">
        <v>1007</v>
      </c>
      <c r="B390" t="e">
        <f>VLOOKUP(A390,hoja!$A$1:$E$161,5,FALSE)</f>
        <v>#N/A</v>
      </c>
      <c r="C390" t="str">
        <f>VLOOKUP(A390,hoja!A:D,3,FALSE)</f>
        <v>0463</v>
      </c>
      <c r="D390" t="s">
        <v>943</v>
      </c>
      <c r="E390" t="str">
        <f>VLOOKUP(D390,hoja!$A$1:$E$161,5,FALSE)</f>
        <v>BOGOTÁ</v>
      </c>
      <c r="F390" t="str">
        <f>VLOOKUP(D390,hoja!A:C,3,FALSE)</f>
        <v>60003</v>
      </c>
      <c r="G390">
        <v>3.4333333333488554</v>
      </c>
      <c r="H390" s="2">
        <v>7</v>
      </c>
      <c r="I390" s="2">
        <v>88746</v>
      </c>
    </row>
    <row r="391" spans="1:9">
      <c r="A391" t="s">
        <v>704</v>
      </c>
      <c r="B391" t="str">
        <f>VLOOKUP(A391,hoja!$A$1:$E$161,5,FALSE)</f>
        <v>GARZÓN</v>
      </c>
      <c r="C391" t="str">
        <f>VLOOKUP(A391,hoja!A:D,3,FALSE)</f>
        <v>0387</v>
      </c>
      <c r="D391" t="s">
        <v>650</v>
      </c>
      <c r="E391" t="str">
        <f>VLOOKUP(D391,hoja!$A$1:$E$161,5,FALSE)</f>
        <v>CALOTO</v>
      </c>
      <c r="F391" t="str">
        <f>VLOOKUP(D391,hoja!A:C,3,FALSE)</f>
        <v>0445</v>
      </c>
      <c r="G391">
        <v>38.097499999974389</v>
      </c>
      <c r="H391" s="2">
        <v>41</v>
      </c>
      <c r="I391" s="2">
        <v>628375</v>
      </c>
    </row>
    <row r="392" spans="1:9">
      <c r="A392" t="s">
        <v>704</v>
      </c>
      <c r="B392" t="str">
        <f>VLOOKUP(A392,hoja!$A$1:$E$161,5,FALSE)</f>
        <v>GARZÓN</v>
      </c>
      <c r="C392" t="str">
        <f>VLOOKUP(A392,hoja!A:D,3,FALSE)</f>
        <v>0387</v>
      </c>
      <c r="D392" t="s">
        <v>659</v>
      </c>
      <c r="E392" t="str">
        <f>VLOOKUP(D392,hoja!$A$1:$E$161,5,FALSE)</f>
        <v>ARMENIA</v>
      </c>
      <c r="F392" t="str">
        <f>VLOOKUP(D392,hoja!A:C,3,FALSE)</f>
        <v>0142</v>
      </c>
      <c r="G392">
        <v>17.599999999918509</v>
      </c>
      <c r="H392" s="2">
        <v>1</v>
      </c>
      <c r="I392" s="2">
        <v>422861</v>
      </c>
    </row>
    <row r="393" spans="1:9">
      <c r="A393" t="s">
        <v>704</v>
      </c>
      <c r="B393" t="str">
        <f>VLOOKUP(A393,hoja!$A$1:$E$161,5,FALSE)</f>
        <v>GARZÓN</v>
      </c>
      <c r="C393" t="str">
        <f>VLOOKUP(A393,hoja!A:D,3,FALSE)</f>
        <v>0387</v>
      </c>
      <c r="D393" t="s">
        <v>660</v>
      </c>
      <c r="E393" t="str">
        <f>VLOOKUP(D393,hoja!$A$1:$E$161,5,FALSE)</f>
        <v>BOGOTÁ</v>
      </c>
      <c r="F393" t="str">
        <f>VLOOKUP(D393,hoja!A:C,3,FALSE)</f>
        <v>0035</v>
      </c>
      <c r="G393">
        <v>17.249999999912689</v>
      </c>
      <c r="H393" s="2">
        <v>2</v>
      </c>
      <c r="I393" s="2">
        <v>435313</v>
      </c>
    </row>
    <row r="394" spans="1:9">
      <c r="A394" t="s">
        <v>704</v>
      </c>
      <c r="B394" t="str">
        <f>VLOOKUP(A394,hoja!$A$1:$E$161,5,FALSE)</f>
        <v>GARZÓN</v>
      </c>
      <c r="C394" t="str">
        <f>VLOOKUP(A394,hoja!A:D,3,FALSE)</f>
        <v>0387</v>
      </c>
      <c r="D394" t="s">
        <v>630</v>
      </c>
      <c r="E394" t="str">
        <f>VLOOKUP(D394,hoja!$A$1:$E$161,5,FALSE)</f>
        <v>SESQUILÉ</v>
      </c>
      <c r="F394" t="str">
        <f>VLOOKUP(D394,hoja!A:C,3,FALSE)</f>
        <v>1501</v>
      </c>
      <c r="G394">
        <v>44.138472222257406</v>
      </c>
      <c r="H394" s="2">
        <v>2</v>
      </c>
      <c r="I394" s="2">
        <v>509439</v>
      </c>
    </row>
    <row r="395" spans="1:9">
      <c r="A395" t="s">
        <v>704</v>
      </c>
      <c r="B395" t="str">
        <f>VLOOKUP(A395,hoja!$A$1:$E$161,5,FALSE)</f>
        <v>GARZÓN</v>
      </c>
      <c r="C395" t="str">
        <f>VLOOKUP(A395,hoja!A:D,3,FALSE)</f>
        <v>0387</v>
      </c>
      <c r="D395" t="s">
        <v>751</v>
      </c>
      <c r="E395" t="str">
        <f>VLOOKUP(D395,hoja!$A$1:$E$161,5,FALSE)</f>
        <v>BOGOTÁ</v>
      </c>
      <c r="F395" t="str">
        <f>VLOOKUP(D395,hoja!A:C,3,FALSE)</f>
        <v>0002A</v>
      </c>
      <c r="G395">
        <v>20.891666666662786</v>
      </c>
      <c r="H395" s="2">
        <v>4</v>
      </c>
      <c r="I395" s="2">
        <v>425461.5</v>
      </c>
    </row>
    <row r="396" spans="1:9">
      <c r="A396" t="s">
        <v>704</v>
      </c>
      <c r="B396" t="str">
        <f>VLOOKUP(A396,hoja!$A$1:$E$161,5,FALSE)</f>
        <v>GARZÓN</v>
      </c>
      <c r="C396" t="str">
        <f>VLOOKUP(A396,hoja!A:D,3,FALSE)</f>
        <v>0387</v>
      </c>
      <c r="D396" t="s">
        <v>633</v>
      </c>
      <c r="E396" t="str">
        <f>VLOOKUP(D396,hoja!$A$1:$E$161,5,FALSE)</f>
        <v>BOGOTÁ</v>
      </c>
      <c r="F396" t="str">
        <f>VLOOKUP(D396,hoja!A:C,3,FALSE)</f>
        <v>0002</v>
      </c>
      <c r="G396">
        <v>36.099999999976717</v>
      </c>
      <c r="H396" s="2">
        <v>1</v>
      </c>
      <c r="I396" s="2">
        <v>457155</v>
      </c>
    </row>
    <row r="397" spans="1:9">
      <c r="A397" t="s">
        <v>704</v>
      </c>
      <c r="B397" t="str">
        <f>VLOOKUP(A397,hoja!$A$1:$E$161,5,FALSE)</f>
        <v>GARZÓN</v>
      </c>
      <c r="C397" t="str">
        <f>VLOOKUP(A397,hoja!A:D,3,FALSE)</f>
        <v>0387</v>
      </c>
      <c r="D397" t="s">
        <v>634</v>
      </c>
      <c r="E397" t="str">
        <f>VLOOKUP(D397,hoja!$A$1:$E$161,5,FALSE)</f>
        <v>BOGOTÁ</v>
      </c>
      <c r="F397" t="str">
        <f>VLOOKUP(D397,hoja!A:C,3,FALSE)</f>
        <v>0011</v>
      </c>
      <c r="G397">
        <v>21.233333333395422</v>
      </c>
      <c r="H397" s="2">
        <v>39</v>
      </c>
      <c r="I397" s="2">
        <v>416599.5</v>
      </c>
    </row>
    <row r="398" spans="1:9">
      <c r="A398" t="s">
        <v>704</v>
      </c>
      <c r="B398" t="str">
        <f>VLOOKUP(A398,hoja!$A$1:$E$161,5,FALSE)</f>
        <v>GARZÓN</v>
      </c>
      <c r="C398" t="str">
        <f>VLOOKUP(A398,hoja!A:D,3,FALSE)</f>
        <v>0387</v>
      </c>
      <c r="D398" t="s">
        <v>635</v>
      </c>
      <c r="E398" t="str">
        <f>VLOOKUP(D398,hoja!$A$1:$E$161,5,FALSE)</f>
        <v>BOGOTÁ</v>
      </c>
      <c r="F398" t="str">
        <f>VLOOKUP(D398,hoja!A:C,3,FALSE)</f>
        <v>0021</v>
      </c>
      <c r="G398">
        <v>19.861666666693054</v>
      </c>
      <c r="H398" s="2">
        <v>287</v>
      </c>
      <c r="I398" s="2">
        <v>421618</v>
      </c>
    </row>
    <row r="399" spans="1:9">
      <c r="A399" t="s">
        <v>704</v>
      </c>
      <c r="B399" t="str">
        <f>VLOOKUP(A399,hoja!$A$1:$E$161,5,FALSE)</f>
        <v>GARZÓN</v>
      </c>
      <c r="C399" t="str">
        <f>VLOOKUP(A399,hoja!A:D,3,FALSE)</f>
        <v>0387</v>
      </c>
      <c r="D399" t="s">
        <v>679</v>
      </c>
      <c r="E399" t="str">
        <f>VLOOKUP(D399,hoja!$A$1:$E$161,5,FALSE)</f>
        <v>NEIVA</v>
      </c>
      <c r="F399" t="str">
        <f>VLOOKUP(D399,hoja!A:C,3,FALSE)</f>
        <v>0385</v>
      </c>
      <c r="G399">
        <v>4.2737500001094304</v>
      </c>
      <c r="H399" s="2">
        <v>224</v>
      </c>
      <c r="I399" s="2">
        <v>113785</v>
      </c>
    </row>
    <row r="400" spans="1:9">
      <c r="A400" t="s">
        <v>704</v>
      </c>
      <c r="B400" t="str">
        <f>VLOOKUP(A400,hoja!$A$1:$E$161,5,FALSE)</f>
        <v>GARZÓN</v>
      </c>
      <c r="C400" t="str">
        <f>VLOOKUP(A400,hoja!A:D,3,FALSE)</f>
        <v>0387</v>
      </c>
      <c r="D400" t="s">
        <v>637</v>
      </c>
      <c r="E400" t="str">
        <f>VLOOKUP(D400,hoja!$A$1:$E$161,5,FALSE)</f>
        <v>PIEDECUESTA</v>
      </c>
      <c r="F400" t="str">
        <f>VLOOKUP(D400,hoja!A:C,3,FALSE)</f>
        <v>0422</v>
      </c>
      <c r="G400">
        <v>18.066666666534729</v>
      </c>
      <c r="H400" s="2">
        <v>1</v>
      </c>
      <c r="I400" s="2">
        <v>830144</v>
      </c>
    </row>
    <row r="401" spans="1:9">
      <c r="A401" t="s">
        <v>704</v>
      </c>
      <c r="B401" t="str">
        <f>VLOOKUP(A401,hoja!$A$1:$E$161,5,FALSE)</f>
        <v>GARZÓN</v>
      </c>
      <c r="C401" t="str">
        <f>VLOOKUP(A401,hoja!A:D,3,FALSE)</f>
        <v>0387</v>
      </c>
      <c r="D401" t="s">
        <v>681</v>
      </c>
      <c r="E401" t="str">
        <f>VLOOKUP(D401,hoja!$A$1:$E$161,5,FALSE)</f>
        <v>VILLAVICENCIO</v>
      </c>
      <c r="F401" t="str">
        <f>VLOOKUP(D401,hoja!A:C,3,FALSE)</f>
        <v>0393</v>
      </c>
      <c r="G401">
        <v>86.950000000011642</v>
      </c>
      <c r="H401" s="2">
        <v>1</v>
      </c>
      <c r="I401" s="2">
        <v>405018</v>
      </c>
    </row>
    <row r="402" spans="1:9">
      <c r="A402" t="s">
        <v>704</v>
      </c>
      <c r="B402" t="str">
        <f>VLOOKUP(A402,hoja!$A$1:$E$161,5,FALSE)</f>
        <v>GARZÓN</v>
      </c>
      <c r="C402" t="str">
        <f>VLOOKUP(A402,hoja!A:D,3,FALSE)</f>
        <v>0387</v>
      </c>
      <c r="D402" t="s">
        <v>1351</v>
      </c>
      <c r="E402" t="e">
        <f>VLOOKUP(D402,hoja!$A$1:$E$161,5,FALSE)</f>
        <v>#N/A</v>
      </c>
      <c r="F402" t="e">
        <f>VLOOKUP(D402,hoja!A:C,3,FALSE)</f>
        <v>#N/A</v>
      </c>
      <c r="G402">
        <v>23.291666666627862</v>
      </c>
      <c r="H402" s="2">
        <v>2</v>
      </c>
      <c r="I402" s="2">
        <v>500360.5</v>
      </c>
    </row>
    <row r="403" spans="1:9">
      <c r="A403" t="s">
        <v>704</v>
      </c>
      <c r="B403" t="str">
        <f>VLOOKUP(A403,hoja!$A$1:$E$161,5,FALSE)</f>
        <v>GARZÓN</v>
      </c>
      <c r="C403" t="str">
        <f>VLOOKUP(A403,hoja!A:D,3,FALSE)</f>
        <v>0387</v>
      </c>
      <c r="D403" t="s">
        <v>942</v>
      </c>
      <c r="E403" t="str">
        <f>VLOOKUP(D403,hoja!$A$1:$E$161,5,FALSE)</f>
        <v>BOGOTÁ</v>
      </c>
      <c r="F403" t="str">
        <f>VLOOKUP(D403,hoja!A:C,3,FALSE)</f>
        <v>60002</v>
      </c>
      <c r="G403">
        <v>18.683333333465271</v>
      </c>
      <c r="H403" s="2">
        <v>21</v>
      </c>
      <c r="I403" s="2">
        <v>424103</v>
      </c>
    </row>
    <row r="404" spans="1:9">
      <c r="A404" t="s">
        <v>704</v>
      </c>
      <c r="B404" t="str">
        <f>VLOOKUP(A404,hoja!$A$1:$E$161,5,FALSE)</f>
        <v>GARZÓN</v>
      </c>
      <c r="C404" t="str">
        <f>VLOOKUP(A404,hoja!A:D,3,FALSE)</f>
        <v>0387</v>
      </c>
      <c r="D404" t="s">
        <v>653</v>
      </c>
      <c r="E404" t="str">
        <f>VLOOKUP(D404,hoja!$A$1:$E$161,5,FALSE)</f>
        <v>MADRID</v>
      </c>
      <c r="F404" t="str">
        <f>VLOOKUP(D404,hoja!A:C,3,FALSE)</f>
        <v>2023</v>
      </c>
      <c r="G404">
        <v>21.949999999953434</v>
      </c>
      <c r="H404" s="2">
        <v>1</v>
      </c>
      <c r="I404" s="2">
        <v>424555</v>
      </c>
    </row>
    <row r="405" spans="1:9">
      <c r="A405" t="s">
        <v>704</v>
      </c>
      <c r="B405" t="str">
        <f>VLOOKUP(A405,hoja!$A$1:$E$161,5,FALSE)</f>
        <v>GARZÓN</v>
      </c>
      <c r="C405" t="str">
        <f>VLOOKUP(A405,hoja!A:D,3,FALSE)</f>
        <v>0387</v>
      </c>
      <c r="D405" t="s">
        <v>644</v>
      </c>
      <c r="E405" t="str">
        <f>VLOOKUP(D405,hoja!$A$1:$E$161,5,FALSE)</f>
        <v>PEREIRA</v>
      </c>
      <c r="F405" t="str">
        <f>VLOOKUP(D405,hoja!A:C,3,FALSE)</f>
        <v>0198</v>
      </c>
      <c r="G405">
        <v>22.191666666622041</v>
      </c>
      <c r="H405" s="2">
        <v>8</v>
      </c>
      <c r="I405" s="2">
        <v>453148</v>
      </c>
    </row>
    <row r="406" spans="1:9">
      <c r="A406" t="s">
        <v>704</v>
      </c>
      <c r="B406" t="str">
        <f>VLOOKUP(A406,hoja!$A$1:$E$161,5,FALSE)</f>
        <v>GARZÓN</v>
      </c>
      <c r="C406" t="str">
        <f>VLOOKUP(A406,hoja!A:D,3,FALSE)</f>
        <v>0387</v>
      </c>
      <c r="D406" t="s">
        <v>645</v>
      </c>
      <c r="E406" t="str">
        <f>VLOOKUP(D406,hoja!$A$1:$E$161,5,FALSE)</f>
        <v>CALI</v>
      </c>
      <c r="F406" t="str">
        <f>VLOOKUP(D406,hoja!A:C,3,FALSE)</f>
        <v>0410</v>
      </c>
      <c r="G406">
        <v>27.083333333430346</v>
      </c>
      <c r="H406" s="2">
        <v>83</v>
      </c>
      <c r="I406" s="2">
        <v>580037</v>
      </c>
    </row>
    <row r="407" spans="1:9">
      <c r="A407" t="s">
        <v>704</v>
      </c>
      <c r="B407" t="str">
        <f>VLOOKUP(A407,hoja!$A$1:$E$161,5,FALSE)</f>
        <v>GARZÓN</v>
      </c>
      <c r="C407" t="str">
        <f>VLOOKUP(A407,hoja!A:D,3,FALSE)</f>
        <v>0387</v>
      </c>
      <c r="D407" t="s">
        <v>1289</v>
      </c>
      <c r="E407" t="e">
        <f>VLOOKUP(D407,hoja!$A$1:$E$161,5,FALSE)</f>
        <v>#N/A</v>
      </c>
      <c r="F407" t="e">
        <f>VLOOKUP(D407,hoja!A:C,3,FALSE)</f>
        <v>#N/A</v>
      </c>
      <c r="G407">
        <v>17.750000000058208</v>
      </c>
      <c r="H407" s="2">
        <v>3</v>
      </c>
      <c r="I407" s="2">
        <v>435581</v>
      </c>
    </row>
    <row r="408" spans="1:9">
      <c r="A408" t="s">
        <v>704</v>
      </c>
      <c r="B408" t="str">
        <f>VLOOKUP(A408,hoja!$A$1:$E$161,5,FALSE)</f>
        <v>GARZÓN</v>
      </c>
      <c r="C408" t="str">
        <f>VLOOKUP(A408,hoja!A:D,3,FALSE)</f>
        <v>0387</v>
      </c>
      <c r="D408" t="s">
        <v>943</v>
      </c>
      <c r="E408" t="str">
        <f>VLOOKUP(D408,hoja!$A$1:$E$161,5,FALSE)</f>
        <v>BOGOTÁ</v>
      </c>
      <c r="F408" t="str">
        <f>VLOOKUP(D408,hoja!A:C,3,FALSE)</f>
        <v>60003</v>
      </c>
      <c r="G408">
        <v>22.190000000002328</v>
      </c>
      <c r="H408" s="2">
        <v>23</v>
      </c>
      <c r="I408" s="2">
        <v>437304</v>
      </c>
    </row>
    <row r="409" spans="1:9">
      <c r="A409" t="s">
        <v>705</v>
      </c>
      <c r="B409" t="str">
        <f>VLOOKUP(A409,hoja!$A$1:$E$161,5,FALSE)</f>
        <v>GRANADA</v>
      </c>
      <c r="C409" t="str">
        <f>VLOOKUP(A409,hoja!A:D,3,FALSE)</f>
        <v>0394</v>
      </c>
      <c r="D409" t="s">
        <v>1241</v>
      </c>
      <c r="E409" t="e">
        <f>VLOOKUP(D409,hoja!$A$1:$E$161,5,FALSE)</f>
        <v>#N/A</v>
      </c>
      <c r="F409" t="str">
        <f>VLOOKUP(D409,hoja!A:C,3,FALSE)</f>
        <v>50203</v>
      </c>
      <c r="G409">
        <v>5.5175000000162981</v>
      </c>
      <c r="H409" s="2">
        <v>1</v>
      </c>
      <c r="I409" s="2">
        <v>194806</v>
      </c>
    </row>
    <row r="410" spans="1:9">
      <c r="A410" t="s">
        <v>705</v>
      </c>
      <c r="B410" t="str">
        <f>VLOOKUP(A410,hoja!$A$1:$E$161,5,FALSE)</f>
        <v>GRANADA</v>
      </c>
      <c r="C410" t="str">
        <f>VLOOKUP(A410,hoja!A:D,3,FALSE)</f>
        <v>0394</v>
      </c>
      <c r="D410" t="s">
        <v>660</v>
      </c>
      <c r="E410" t="str">
        <f>VLOOKUP(D410,hoja!$A$1:$E$161,5,FALSE)</f>
        <v>BOGOTÁ</v>
      </c>
      <c r="F410" t="str">
        <f>VLOOKUP(D410,hoja!A:C,3,FALSE)</f>
        <v>0035</v>
      </c>
      <c r="G410">
        <v>18.849999999976717</v>
      </c>
      <c r="H410" s="2">
        <v>1</v>
      </c>
      <c r="I410" s="2">
        <v>212114</v>
      </c>
    </row>
    <row r="411" spans="1:9">
      <c r="A411" t="s">
        <v>705</v>
      </c>
      <c r="B411" t="str">
        <f>VLOOKUP(A411,hoja!$A$1:$E$161,5,FALSE)</f>
        <v>GRANADA</v>
      </c>
      <c r="C411" t="str">
        <f>VLOOKUP(A411,hoja!A:D,3,FALSE)</f>
        <v>0394</v>
      </c>
      <c r="D411" t="s">
        <v>630</v>
      </c>
      <c r="E411" t="str">
        <f>VLOOKUP(D411,hoja!$A$1:$E$161,5,FALSE)</f>
        <v>SESQUILÉ</v>
      </c>
      <c r="F411" t="str">
        <f>VLOOKUP(D411,hoja!A:C,3,FALSE)</f>
        <v>1501</v>
      </c>
      <c r="G411">
        <v>7.4666666665580124</v>
      </c>
      <c r="H411" s="2">
        <v>1</v>
      </c>
      <c r="I411" s="2">
        <v>244718</v>
      </c>
    </row>
    <row r="412" spans="1:9">
      <c r="A412" t="s">
        <v>705</v>
      </c>
      <c r="B412" t="str">
        <f>VLOOKUP(A412,hoja!$A$1:$E$161,5,FALSE)</f>
        <v>GRANADA</v>
      </c>
      <c r="C412" t="str">
        <f>VLOOKUP(A412,hoja!A:D,3,FALSE)</f>
        <v>0394</v>
      </c>
      <c r="D412" t="s">
        <v>751</v>
      </c>
      <c r="E412" t="str">
        <f>VLOOKUP(D412,hoja!$A$1:$E$161,5,FALSE)</f>
        <v>BOGOTÁ</v>
      </c>
      <c r="F412" t="str">
        <f>VLOOKUP(D412,hoja!A:C,3,FALSE)</f>
        <v>0002A</v>
      </c>
      <c r="G412">
        <v>6.0166666665463708</v>
      </c>
      <c r="H412" s="2">
        <v>5</v>
      </c>
      <c r="I412" s="2">
        <v>209320</v>
      </c>
    </row>
    <row r="413" spans="1:9">
      <c r="A413" t="s">
        <v>705</v>
      </c>
      <c r="B413" t="str">
        <f>VLOOKUP(A413,hoja!$A$1:$E$161,5,FALSE)</f>
        <v>GRANADA</v>
      </c>
      <c r="C413" t="str">
        <f>VLOOKUP(A413,hoja!A:D,3,FALSE)</f>
        <v>0394</v>
      </c>
      <c r="D413" t="s">
        <v>634</v>
      </c>
      <c r="E413" t="str">
        <f>VLOOKUP(D413,hoja!$A$1:$E$161,5,FALSE)</f>
        <v>BOGOTÁ</v>
      </c>
      <c r="F413" t="str">
        <f>VLOOKUP(D413,hoja!A:C,3,FALSE)</f>
        <v>0011</v>
      </c>
      <c r="G413">
        <v>12.516666666604578</v>
      </c>
      <c r="H413" s="2">
        <v>21</v>
      </c>
      <c r="I413" s="2">
        <v>185469</v>
      </c>
    </row>
    <row r="414" spans="1:9">
      <c r="A414" t="s">
        <v>705</v>
      </c>
      <c r="B414" t="str">
        <f>VLOOKUP(A414,hoja!$A$1:$E$161,5,FALSE)</f>
        <v>GRANADA</v>
      </c>
      <c r="C414" t="str">
        <f>VLOOKUP(A414,hoja!A:D,3,FALSE)</f>
        <v>0394</v>
      </c>
      <c r="D414" t="s">
        <v>635</v>
      </c>
      <c r="E414" t="str">
        <f>VLOOKUP(D414,hoja!$A$1:$E$161,5,FALSE)</f>
        <v>BOGOTÁ</v>
      </c>
      <c r="F414" t="str">
        <f>VLOOKUP(D414,hoja!A:C,3,FALSE)</f>
        <v>0021</v>
      </c>
      <c r="G414">
        <v>12.266666666662786</v>
      </c>
      <c r="H414" s="2">
        <v>136</v>
      </c>
      <c r="I414" s="2">
        <v>190921</v>
      </c>
    </row>
    <row r="415" spans="1:9">
      <c r="A415" t="s">
        <v>705</v>
      </c>
      <c r="B415" t="str">
        <f>VLOOKUP(A415,hoja!$A$1:$E$161,5,FALSE)</f>
        <v>GRANADA</v>
      </c>
      <c r="C415" t="str">
        <f>VLOOKUP(A415,hoja!A:D,3,FALSE)</f>
        <v>0394</v>
      </c>
      <c r="D415" t="s">
        <v>637</v>
      </c>
      <c r="E415" t="str">
        <f>VLOOKUP(D415,hoja!$A$1:$E$161,5,FALSE)</f>
        <v>PIEDECUESTA</v>
      </c>
      <c r="F415" t="str">
        <f>VLOOKUP(D415,hoja!A:C,3,FALSE)</f>
        <v>0422</v>
      </c>
      <c r="G415">
        <v>41.866666666581295</v>
      </c>
      <c r="H415" s="2">
        <v>1</v>
      </c>
      <c r="I415" s="2">
        <v>613215</v>
      </c>
    </row>
    <row r="416" spans="1:9">
      <c r="A416" t="s">
        <v>705</v>
      </c>
      <c r="B416" t="str">
        <f>VLOOKUP(A416,hoja!$A$1:$E$161,5,FALSE)</f>
        <v>GRANADA</v>
      </c>
      <c r="C416" t="str">
        <f>VLOOKUP(A416,hoja!A:D,3,FALSE)</f>
        <v>0394</v>
      </c>
      <c r="D416" t="s">
        <v>681</v>
      </c>
      <c r="E416" t="str">
        <f>VLOOKUP(D416,hoja!$A$1:$E$161,5,FALSE)</f>
        <v>VILLAVICENCIO</v>
      </c>
      <c r="F416" t="str">
        <f>VLOOKUP(D416,hoja!A:C,3,FALSE)</f>
        <v>0393</v>
      </c>
      <c r="G416">
        <v>2.533333333209157</v>
      </c>
      <c r="H416" s="2">
        <v>272</v>
      </c>
      <c r="I416" s="2">
        <v>83316.5</v>
      </c>
    </row>
    <row r="417" spans="1:9">
      <c r="A417" t="s">
        <v>705</v>
      </c>
      <c r="B417" t="str">
        <f>VLOOKUP(A417,hoja!$A$1:$E$161,5,FALSE)</f>
        <v>GRANADA</v>
      </c>
      <c r="C417" t="str">
        <f>VLOOKUP(A417,hoja!A:D,3,FALSE)</f>
        <v>0394</v>
      </c>
      <c r="D417" t="s">
        <v>942</v>
      </c>
      <c r="E417" t="str">
        <f>VLOOKUP(D417,hoja!$A$1:$E$161,5,FALSE)</f>
        <v>BOGOTÁ</v>
      </c>
      <c r="F417" t="str">
        <f>VLOOKUP(D417,hoja!A:C,3,FALSE)</f>
        <v>60002</v>
      </c>
      <c r="G417">
        <v>6.1333333332440816</v>
      </c>
      <c r="H417" s="2">
        <v>25</v>
      </c>
      <c r="I417" s="2">
        <v>193600</v>
      </c>
    </row>
    <row r="418" spans="1:9">
      <c r="A418" t="s">
        <v>705</v>
      </c>
      <c r="B418" t="str">
        <f>VLOOKUP(A418,hoja!$A$1:$E$161,5,FALSE)</f>
        <v>GRANADA</v>
      </c>
      <c r="C418" t="str">
        <f>VLOOKUP(A418,hoja!A:D,3,FALSE)</f>
        <v>0394</v>
      </c>
      <c r="D418" t="s">
        <v>1288</v>
      </c>
      <c r="E418" t="e">
        <f>VLOOKUP(D418,hoja!$A$1:$E$161,5,FALSE)</f>
        <v>#N/A</v>
      </c>
      <c r="F418" t="e">
        <f>VLOOKUP(D418,hoja!A:C,3,FALSE)</f>
        <v>#N/A</v>
      </c>
      <c r="G418">
        <v>18.133333333418705</v>
      </c>
      <c r="H418" s="2">
        <v>1</v>
      </c>
      <c r="I418" s="2">
        <v>193502</v>
      </c>
    </row>
    <row r="419" spans="1:9">
      <c r="A419" t="s">
        <v>705</v>
      </c>
      <c r="B419" t="str">
        <f>VLOOKUP(A419,hoja!$A$1:$E$161,5,FALSE)</f>
        <v>GRANADA</v>
      </c>
      <c r="C419" t="str">
        <f>VLOOKUP(A419,hoja!A:D,3,FALSE)</f>
        <v>0394</v>
      </c>
      <c r="D419" t="s">
        <v>1289</v>
      </c>
      <c r="E419" t="e">
        <f>VLOOKUP(D419,hoja!$A$1:$E$161,5,FALSE)</f>
        <v>#N/A</v>
      </c>
      <c r="F419" t="e">
        <f>VLOOKUP(D419,hoja!A:C,3,FALSE)</f>
        <v>#N/A</v>
      </c>
      <c r="G419">
        <v>16.750000000116415</v>
      </c>
      <c r="H419" s="2">
        <v>3</v>
      </c>
      <c r="I419" s="2">
        <v>237828</v>
      </c>
    </row>
    <row r="420" spans="1:9">
      <c r="A420" t="s">
        <v>705</v>
      </c>
      <c r="B420" t="str">
        <f>VLOOKUP(A420,hoja!$A$1:$E$161,5,FALSE)</f>
        <v>GRANADA</v>
      </c>
      <c r="C420" t="str">
        <f>VLOOKUP(A420,hoja!A:D,3,FALSE)</f>
        <v>0394</v>
      </c>
      <c r="D420" t="s">
        <v>943</v>
      </c>
      <c r="E420" t="str">
        <f>VLOOKUP(D420,hoja!$A$1:$E$161,5,FALSE)</f>
        <v>BOGOTÁ</v>
      </c>
      <c r="F420" t="str">
        <f>VLOOKUP(D420,hoja!A:C,3,FALSE)</f>
        <v>60003</v>
      </c>
      <c r="G420">
        <v>13.899999999994179</v>
      </c>
      <c r="H420" s="2">
        <v>6</v>
      </c>
      <c r="I420" s="2">
        <v>208417.5</v>
      </c>
    </row>
    <row r="421" spans="1:9">
      <c r="A421" t="s">
        <v>707</v>
      </c>
      <c r="B421" t="str">
        <f>VLOOKUP(A421,hoja!$A$1:$E$161,5,FALSE)</f>
        <v>IPIALES</v>
      </c>
      <c r="C421" t="str">
        <f>VLOOKUP(A421,hoja!A:D,3,FALSE)</f>
        <v>0397</v>
      </c>
      <c r="D421" t="s">
        <v>650</v>
      </c>
      <c r="E421" t="str">
        <f>VLOOKUP(D421,hoja!$A$1:$E$161,5,FALSE)</f>
        <v>CALOTO</v>
      </c>
      <c r="F421" t="str">
        <f>VLOOKUP(D421,hoja!A:C,3,FALSE)</f>
        <v>0445</v>
      </c>
      <c r="G421">
        <v>23.283333333267365</v>
      </c>
      <c r="H421" s="2">
        <v>71</v>
      </c>
      <c r="I421" s="2">
        <v>446794</v>
      </c>
    </row>
    <row r="422" spans="1:9">
      <c r="A422" t="s">
        <v>707</v>
      </c>
      <c r="B422" t="str">
        <f>VLOOKUP(A422,hoja!$A$1:$E$161,5,FALSE)</f>
        <v>IPIALES</v>
      </c>
      <c r="C422" t="str">
        <f>VLOOKUP(A422,hoja!A:D,3,FALSE)</f>
        <v>0397</v>
      </c>
      <c r="D422" t="s">
        <v>726</v>
      </c>
      <c r="E422" t="str">
        <f>VLOOKUP(D422,hoja!$A$1:$E$161,5,FALSE)</f>
        <v>TUMACO</v>
      </c>
      <c r="F422" t="str">
        <f>VLOOKUP(D422,hoja!A:C,3,FALSE)</f>
        <v>0396</v>
      </c>
      <c r="G422">
        <v>19.733333333395422</v>
      </c>
      <c r="H422" s="2">
        <v>15</v>
      </c>
      <c r="I422" s="2">
        <v>278877</v>
      </c>
    </row>
    <row r="423" spans="1:9">
      <c r="A423" t="s">
        <v>707</v>
      </c>
      <c r="B423" t="str">
        <f>VLOOKUP(A423,hoja!$A$1:$E$161,5,FALSE)</f>
        <v>IPIALES</v>
      </c>
      <c r="C423" t="str">
        <f>VLOOKUP(A423,hoja!A:D,3,FALSE)</f>
        <v>0397</v>
      </c>
      <c r="D423" t="s">
        <v>733</v>
      </c>
      <c r="E423" t="str">
        <f>VLOOKUP(D423,hoja!$A$1:$E$161,5,FALSE)</f>
        <v>PASTO</v>
      </c>
      <c r="F423" t="str">
        <f>VLOOKUP(D423,hoja!A:C,3,FALSE)</f>
        <v>0395</v>
      </c>
      <c r="G423">
        <v>3.1750000000465661</v>
      </c>
      <c r="H423" s="2">
        <v>142</v>
      </c>
      <c r="I423" s="2">
        <v>83827</v>
      </c>
    </row>
    <row r="424" spans="1:9">
      <c r="A424" t="s">
        <v>707</v>
      </c>
      <c r="B424" t="str">
        <f>VLOOKUP(A424,hoja!$A$1:$E$161,5,FALSE)</f>
        <v>IPIALES</v>
      </c>
      <c r="C424" t="str">
        <f>VLOOKUP(A424,hoja!A:D,3,FALSE)</f>
        <v>0397</v>
      </c>
      <c r="D424" t="s">
        <v>645</v>
      </c>
      <c r="E424" t="str">
        <f>VLOOKUP(D424,hoja!$A$1:$E$161,5,FALSE)</f>
        <v>CALI</v>
      </c>
      <c r="F424" t="str">
        <f>VLOOKUP(D424,hoja!A:C,3,FALSE)</f>
        <v>0410</v>
      </c>
      <c r="G424">
        <v>25.353055555431638</v>
      </c>
      <c r="H424" s="2">
        <v>82</v>
      </c>
      <c r="I424" s="2">
        <v>507883.5</v>
      </c>
    </row>
    <row r="425" spans="1:9">
      <c r="A425" t="s">
        <v>655</v>
      </c>
      <c r="B425" t="str">
        <f>VLOOKUP(A425,hoja!$A$1:$E$161,5,FALSE)</f>
        <v>MEDELLÍN</v>
      </c>
      <c r="C425" t="str">
        <f>VLOOKUP(A425,hoja!A:D,3,FALSE)</f>
        <v>0292</v>
      </c>
      <c r="D425" t="s">
        <v>1241</v>
      </c>
      <c r="E425" t="e">
        <f>VLOOKUP(D425,hoja!$A$1:$E$161,5,FALSE)</f>
        <v>#N/A</v>
      </c>
      <c r="F425" t="str">
        <f>VLOOKUP(D425,hoja!A:C,3,FALSE)</f>
        <v>50203</v>
      </c>
      <c r="G425">
        <v>22.076944444386754</v>
      </c>
      <c r="H425" s="2">
        <v>1</v>
      </c>
      <c r="I425" s="2">
        <v>442924</v>
      </c>
    </row>
    <row r="426" spans="1:9">
      <c r="A426" t="s">
        <v>655</v>
      </c>
      <c r="B426" t="str">
        <f>VLOOKUP(A426,hoja!$A$1:$E$161,5,FALSE)</f>
        <v>MEDELLÍN</v>
      </c>
      <c r="C426" t="str">
        <f>VLOOKUP(A426,hoja!A:D,3,FALSE)</f>
        <v>0292</v>
      </c>
      <c r="D426" t="s">
        <v>1040</v>
      </c>
      <c r="E426" t="e">
        <f>VLOOKUP(D426,hoja!$A$1:$E$161,5,FALSE)</f>
        <v>#N/A</v>
      </c>
      <c r="F426" t="e">
        <f>VLOOKUP(D426,hoja!A:C,3,FALSE)</f>
        <v>#N/A</v>
      </c>
      <c r="G426">
        <v>0.25833333330228925</v>
      </c>
      <c r="H426" s="2">
        <v>8</v>
      </c>
      <c r="I426" s="2">
        <v>5401</v>
      </c>
    </row>
    <row r="427" spans="1:9">
      <c r="A427" t="s">
        <v>655</v>
      </c>
      <c r="B427" t="str">
        <f>VLOOKUP(A427,hoja!$A$1:$E$161,5,FALSE)</f>
        <v>MEDELLÍN</v>
      </c>
      <c r="C427" t="str">
        <f>VLOOKUP(A427,hoja!A:D,3,FALSE)</f>
        <v>0292</v>
      </c>
      <c r="D427" t="s">
        <v>650</v>
      </c>
      <c r="E427" t="str">
        <f>VLOOKUP(D427,hoja!$A$1:$E$161,5,FALSE)</f>
        <v>CALOTO</v>
      </c>
      <c r="F427" t="str">
        <f>VLOOKUP(D427,hoja!A:C,3,FALSE)</f>
        <v>0445</v>
      </c>
      <c r="G427">
        <v>22.616666666697711</v>
      </c>
      <c r="H427" s="2">
        <v>1</v>
      </c>
      <c r="I427" s="2">
        <v>428585</v>
      </c>
    </row>
    <row r="428" spans="1:9">
      <c r="A428" t="s">
        <v>655</v>
      </c>
      <c r="B428" t="str">
        <f>VLOOKUP(A428,hoja!$A$1:$E$161,5,FALSE)</f>
        <v>MEDELLÍN</v>
      </c>
      <c r="C428" t="str">
        <f>VLOOKUP(A428,hoja!A:D,3,FALSE)</f>
        <v>0292</v>
      </c>
      <c r="D428" t="s">
        <v>683</v>
      </c>
      <c r="E428" t="str">
        <f>VLOOKUP(D428,hoja!$A$1:$E$161,5,FALSE)</f>
        <v>BUGA</v>
      </c>
      <c r="F428" t="str">
        <f>VLOOKUP(D428,hoja!A:C,3,FALSE)</f>
        <v>0411</v>
      </c>
      <c r="G428">
        <v>43.383333333302289</v>
      </c>
      <c r="H428" s="2">
        <v>1</v>
      </c>
      <c r="I428" s="2">
        <v>372331</v>
      </c>
    </row>
    <row r="429" spans="1:9">
      <c r="A429" t="s">
        <v>655</v>
      </c>
      <c r="B429" t="str">
        <f>VLOOKUP(A429,hoja!$A$1:$E$161,5,FALSE)</f>
        <v>MEDELLÍN</v>
      </c>
      <c r="C429" t="str">
        <f>VLOOKUP(A429,hoja!A:D,3,FALSE)</f>
        <v>0292</v>
      </c>
      <c r="D429" t="s">
        <v>660</v>
      </c>
      <c r="E429" t="str">
        <f>VLOOKUP(D429,hoja!$A$1:$E$161,5,FALSE)</f>
        <v>BOGOTÁ</v>
      </c>
      <c r="F429" t="str">
        <f>VLOOKUP(D429,hoja!A:C,3,FALSE)</f>
        <v>0035</v>
      </c>
      <c r="G429">
        <v>20.041666666686069</v>
      </c>
      <c r="H429" s="2">
        <v>8</v>
      </c>
      <c r="I429" s="2">
        <v>419225</v>
      </c>
    </row>
    <row r="430" spans="1:9">
      <c r="A430" t="s">
        <v>655</v>
      </c>
      <c r="B430" t="str">
        <f>VLOOKUP(A430,hoja!$A$1:$E$161,5,FALSE)</f>
        <v>MEDELLÍN</v>
      </c>
      <c r="C430" t="str">
        <f>VLOOKUP(A430,hoja!A:D,3,FALSE)</f>
        <v>0292</v>
      </c>
      <c r="D430" t="s">
        <v>663</v>
      </c>
      <c r="E430" t="str">
        <f>VLOOKUP(D430,hoja!$A$1:$E$161,5,FALSE)</f>
        <v>MADRID</v>
      </c>
      <c r="F430" t="str">
        <f>VLOOKUP(D430,hoja!A:C,3,FALSE)</f>
        <v>0022</v>
      </c>
      <c r="G430">
        <v>28.96666666661622</v>
      </c>
      <c r="H430" s="2">
        <v>1</v>
      </c>
      <c r="I430" s="2">
        <v>462741</v>
      </c>
    </row>
    <row r="431" spans="1:9">
      <c r="A431" t="s">
        <v>655</v>
      </c>
      <c r="B431" t="str">
        <f>VLOOKUP(A431,hoja!$A$1:$E$161,5,FALSE)</f>
        <v>MEDELLÍN</v>
      </c>
      <c r="C431" t="str">
        <f>VLOOKUP(A431,hoja!A:D,3,FALSE)</f>
        <v>0292</v>
      </c>
      <c r="D431" t="s">
        <v>721</v>
      </c>
      <c r="E431" t="str">
        <f>VLOOKUP(D431,hoja!$A$1:$E$161,5,FALSE)</f>
        <v>RIONEGRO</v>
      </c>
      <c r="F431" t="str">
        <f>VLOOKUP(D431,hoja!A:C,3,FALSE)</f>
        <v>0090</v>
      </c>
      <c r="G431">
        <v>10.866666666814126</v>
      </c>
      <c r="H431" s="2">
        <v>1</v>
      </c>
      <c r="I431" s="2">
        <v>54089</v>
      </c>
    </row>
    <row r="432" spans="1:9">
      <c r="A432" t="s">
        <v>655</v>
      </c>
      <c r="B432" t="str">
        <f>VLOOKUP(A432,hoja!$A$1:$E$161,5,FALSE)</f>
        <v>MEDELLÍN</v>
      </c>
      <c r="C432" t="str">
        <f>VLOOKUP(A432,hoja!A:D,3,FALSE)</f>
        <v>0292</v>
      </c>
      <c r="D432" t="s">
        <v>630</v>
      </c>
      <c r="E432" t="str">
        <f>VLOOKUP(D432,hoja!$A$1:$E$161,5,FALSE)</f>
        <v>SESQUILÉ</v>
      </c>
      <c r="F432" t="str">
        <f>VLOOKUP(D432,hoja!A:C,3,FALSE)</f>
        <v>1501</v>
      </c>
      <c r="G432">
        <v>32.160833333269693</v>
      </c>
      <c r="H432" s="2">
        <v>21</v>
      </c>
      <c r="I432" s="2">
        <v>487470</v>
      </c>
    </row>
    <row r="433" spans="1:9">
      <c r="A433" t="s">
        <v>655</v>
      </c>
      <c r="B433" t="str">
        <f>VLOOKUP(A433,hoja!$A$1:$E$161,5,FALSE)</f>
        <v>MEDELLÍN</v>
      </c>
      <c r="C433" t="str">
        <f>VLOOKUP(A433,hoja!A:D,3,FALSE)</f>
        <v>0292</v>
      </c>
      <c r="D433" t="s">
        <v>634</v>
      </c>
      <c r="E433" t="str">
        <f>VLOOKUP(D433,hoja!$A$1:$E$161,5,FALSE)</f>
        <v>BOGOTÁ</v>
      </c>
      <c r="F433" t="str">
        <f>VLOOKUP(D433,hoja!A:C,3,FALSE)</f>
        <v>0011</v>
      </c>
      <c r="G433">
        <v>30.537222222163109</v>
      </c>
      <c r="H433" s="2">
        <v>10</v>
      </c>
      <c r="I433" s="2">
        <v>447886</v>
      </c>
    </row>
    <row r="434" spans="1:9">
      <c r="A434" t="s">
        <v>655</v>
      </c>
      <c r="B434" t="str">
        <f>VLOOKUP(A434,hoja!$A$1:$E$161,5,FALSE)</f>
        <v>MEDELLÍN</v>
      </c>
      <c r="C434" t="str">
        <f>VLOOKUP(A434,hoja!A:D,3,FALSE)</f>
        <v>0292</v>
      </c>
      <c r="D434" t="s">
        <v>635</v>
      </c>
      <c r="E434" t="str">
        <f>VLOOKUP(D434,hoja!$A$1:$E$161,5,FALSE)</f>
        <v>BOGOTÁ</v>
      </c>
      <c r="F434" t="str">
        <f>VLOOKUP(D434,hoja!A:C,3,FALSE)</f>
        <v>0021</v>
      </c>
      <c r="G434">
        <v>24.199999999953434</v>
      </c>
      <c r="H434" s="2">
        <v>129</v>
      </c>
      <c r="I434" s="2">
        <v>445403.5</v>
      </c>
    </row>
    <row r="435" spans="1:9">
      <c r="A435" t="s">
        <v>655</v>
      </c>
      <c r="B435" t="str">
        <f>VLOOKUP(A435,hoja!$A$1:$E$161,5,FALSE)</f>
        <v>MEDELLÍN</v>
      </c>
      <c r="C435" t="str">
        <f>VLOOKUP(A435,hoja!A:D,3,FALSE)</f>
        <v>0292</v>
      </c>
      <c r="D435" t="s">
        <v>637</v>
      </c>
      <c r="E435" t="str">
        <f>VLOOKUP(D435,hoja!$A$1:$E$161,5,FALSE)</f>
        <v>PIEDECUESTA</v>
      </c>
      <c r="F435" t="str">
        <f>VLOOKUP(D435,hoja!A:C,3,FALSE)</f>
        <v>0422</v>
      </c>
      <c r="G435">
        <v>22.902222222124692</v>
      </c>
      <c r="H435" s="2">
        <v>1</v>
      </c>
      <c r="I435" s="2">
        <v>409437</v>
      </c>
    </row>
    <row r="436" spans="1:9">
      <c r="A436" t="s">
        <v>655</v>
      </c>
      <c r="B436" t="str">
        <f>VLOOKUP(A436,hoja!$A$1:$E$161,5,FALSE)</f>
        <v>MEDELLÍN</v>
      </c>
      <c r="C436" t="str">
        <f>VLOOKUP(A436,hoja!A:D,3,FALSE)</f>
        <v>0292</v>
      </c>
      <c r="D436" t="s">
        <v>770</v>
      </c>
      <c r="E436" t="str">
        <f>VLOOKUP(D436,hoja!$A$1:$E$161,5,FALSE)</f>
        <v>RIONEGRO</v>
      </c>
      <c r="F436" t="str">
        <f>VLOOKUP(D436,hoja!A:C,3,FALSE)</f>
        <v>3041</v>
      </c>
      <c r="G436">
        <v>7.1999999999825377</v>
      </c>
      <c r="H436" s="2">
        <v>18</v>
      </c>
      <c r="I436" s="2">
        <v>53255</v>
      </c>
    </row>
    <row r="437" spans="1:9">
      <c r="A437" t="s">
        <v>655</v>
      </c>
      <c r="B437" t="str">
        <f>VLOOKUP(A437,hoja!$A$1:$E$161,5,FALSE)</f>
        <v>MEDELLÍN</v>
      </c>
      <c r="C437" t="str">
        <f>VLOOKUP(A437,hoja!A:D,3,FALSE)</f>
        <v>0292</v>
      </c>
      <c r="D437" t="s">
        <v>1333</v>
      </c>
      <c r="E437" t="e">
        <f>VLOOKUP(D437,hoja!$A$1:$E$161,5,FALSE)</f>
        <v>#N/A</v>
      </c>
      <c r="F437" t="e">
        <f>VLOOKUP(D437,hoja!A:C,3,FALSE)</f>
        <v>#N/A</v>
      </c>
      <c r="G437">
        <v>0.20833333322661929</v>
      </c>
      <c r="H437" s="2">
        <v>2</v>
      </c>
      <c r="I437" s="2">
        <v>3939</v>
      </c>
    </row>
    <row r="438" spans="1:9">
      <c r="A438" t="s">
        <v>655</v>
      </c>
      <c r="B438" t="str">
        <f>VLOOKUP(A438,hoja!$A$1:$E$161,5,FALSE)</f>
        <v>MEDELLÍN</v>
      </c>
      <c r="C438" t="str">
        <f>VLOOKUP(A438,hoja!A:D,3,FALSE)</f>
        <v>0292</v>
      </c>
      <c r="D438" t="s">
        <v>3869</v>
      </c>
      <c r="E438" t="e">
        <f>VLOOKUP(D438,hoja!$A$1:$E$161,5,FALSE)</f>
        <v>#N/A</v>
      </c>
      <c r="F438" t="e">
        <f>VLOOKUP(D438,hoja!A:C,3,FALSE)</f>
        <v>#N/A</v>
      </c>
      <c r="G438">
        <v>0.21666666649980471</v>
      </c>
      <c r="H438" s="2">
        <v>1</v>
      </c>
      <c r="I438" s="2">
        <v>4480</v>
      </c>
    </row>
    <row r="439" spans="1:9">
      <c r="A439" t="s">
        <v>655</v>
      </c>
      <c r="B439" t="str">
        <f>VLOOKUP(A439,hoja!$A$1:$E$161,5,FALSE)</f>
        <v>MEDELLÍN</v>
      </c>
      <c r="C439" t="str">
        <f>VLOOKUP(A439,hoja!A:D,3,FALSE)</f>
        <v>0292</v>
      </c>
      <c r="D439" t="s">
        <v>1044</v>
      </c>
      <c r="E439" t="e">
        <f>VLOOKUP(D439,hoja!$A$1:$E$161,5,FALSE)</f>
        <v>#N/A</v>
      </c>
      <c r="F439" t="str">
        <f>VLOOKUP(D439,hoja!A:C,3,FALSE)</f>
        <v>50787</v>
      </c>
      <c r="G439">
        <v>0.13333333324408159</v>
      </c>
      <c r="H439" s="2">
        <v>31</v>
      </c>
      <c r="I439" s="2">
        <v>1420</v>
      </c>
    </row>
    <row r="440" spans="1:9">
      <c r="A440" t="s">
        <v>655</v>
      </c>
      <c r="B440" t="str">
        <f>VLOOKUP(A440,hoja!$A$1:$E$161,5,FALSE)</f>
        <v>MEDELLÍN</v>
      </c>
      <c r="C440" t="str">
        <f>VLOOKUP(A440,hoja!A:D,3,FALSE)</f>
        <v>0292</v>
      </c>
      <c r="D440" t="s">
        <v>1350</v>
      </c>
      <c r="E440" t="e">
        <f>VLOOKUP(D440,hoja!$A$1:$E$161,5,FALSE)</f>
        <v>#N/A</v>
      </c>
      <c r="F440" t="e">
        <f>VLOOKUP(D440,hoja!A:C,3,FALSE)</f>
        <v>#N/A</v>
      </c>
      <c r="G440">
        <v>0.27388888882705942</v>
      </c>
      <c r="H440" s="2">
        <v>3</v>
      </c>
      <c r="I440" s="2">
        <v>7057</v>
      </c>
    </row>
    <row r="441" spans="1:9">
      <c r="A441" t="s">
        <v>655</v>
      </c>
      <c r="B441" t="str">
        <f>VLOOKUP(A441,hoja!$A$1:$E$161,5,FALSE)</f>
        <v>MEDELLÍN</v>
      </c>
      <c r="C441" t="str">
        <f>VLOOKUP(A441,hoja!A:D,3,FALSE)</f>
        <v>0292</v>
      </c>
      <c r="D441" t="s">
        <v>881</v>
      </c>
      <c r="E441" t="str">
        <f>VLOOKUP(D441,hoja!$A$1:$E$161,5,FALSE)</f>
        <v>MEDELLÍN</v>
      </c>
      <c r="F441" t="str">
        <f>VLOOKUP(D441,hoja!A:C,3,FALSE)</f>
        <v>1381</v>
      </c>
      <c r="G441">
        <v>9.9999999976716936E-2</v>
      </c>
      <c r="H441" s="2">
        <v>5</v>
      </c>
      <c r="I441" s="2">
        <v>912</v>
      </c>
    </row>
    <row r="442" spans="1:9">
      <c r="A442" t="s">
        <v>655</v>
      </c>
      <c r="B442" t="str">
        <f>VLOOKUP(A442,hoja!$A$1:$E$161,5,FALSE)</f>
        <v>MEDELLÍN</v>
      </c>
      <c r="C442" t="str">
        <f>VLOOKUP(A442,hoja!A:D,3,FALSE)</f>
        <v>0292</v>
      </c>
      <c r="D442" t="s">
        <v>3870</v>
      </c>
      <c r="E442" t="e">
        <f>VLOOKUP(D442,hoja!$A$1:$E$161,5,FALSE)</f>
        <v>#N/A</v>
      </c>
      <c r="F442" t="str">
        <f>VLOOKUP(D442,hoja!A:C,3,FALSE)</f>
        <v>50259</v>
      </c>
      <c r="G442">
        <v>0.19111111108213663</v>
      </c>
      <c r="H442" s="2">
        <v>24</v>
      </c>
      <c r="I442" s="2">
        <v>5871.5</v>
      </c>
    </row>
    <row r="443" spans="1:9">
      <c r="A443" t="s">
        <v>655</v>
      </c>
      <c r="B443" t="str">
        <f>VLOOKUP(A443,hoja!$A$1:$E$161,5,FALSE)</f>
        <v>MEDELLÍN</v>
      </c>
      <c r="C443" t="str">
        <f>VLOOKUP(A443,hoja!A:D,3,FALSE)</f>
        <v>0292</v>
      </c>
      <c r="D443" t="s">
        <v>895</v>
      </c>
      <c r="E443" t="e">
        <f>VLOOKUP(D443,hoja!$A$1:$E$161,5,FALSE)</f>
        <v>#N/A</v>
      </c>
      <c r="F443" t="e">
        <f>VLOOKUP(D443,hoja!A:C,3,FALSE)</f>
        <v>#N/A</v>
      </c>
      <c r="G443">
        <v>12.896388888882939</v>
      </c>
      <c r="H443" s="2">
        <v>1</v>
      </c>
      <c r="I443" s="2">
        <v>53453</v>
      </c>
    </row>
    <row r="444" spans="1:9">
      <c r="A444" t="s">
        <v>655</v>
      </c>
      <c r="B444" t="str">
        <f>VLOOKUP(A444,hoja!$A$1:$E$161,5,FALSE)</f>
        <v>MEDELLÍN</v>
      </c>
      <c r="C444" t="str">
        <f>VLOOKUP(A444,hoja!A:D,3,FALSE)</f>
        <v>0292</v>
      </c>
      <c r="D444" t="s">
        <v>987</v>
      </c>
      <c r="E444" t="str">
        <f>VLOOKUP(D444,hoja!$A$1:$E$161,5,FALSE)</f>
        <v>MEDELLÍN</v>
      </c>
      <c r="F444" t="str">
        <f>VLOOKUP(D444,hoja!A:C,3,FALSE)</f>
        <v>60001</v>
      </c>
      <c r="G444">
        <v>0.53361111108097248</v>
      </c>
      <c r="H444" s="2">
        <v>210</v>
      </c>
      <c r="I444" s="2">
        <v>22631</v>
      </c>
    </row>
    <row r="445" spans="1:9">
      <c r="A445" t="s">
        <v>655</v>
      </c>
      <c r="B445" t="str">
        <f>VLOOKUP(A445,hoja!$A$1:$E$161,5,FALSE)</f>
        <v>MEDELLÍN</v>
      </c>
      <c r="C445" t="str">
        <f>VLOOKUP(A445,hoja!A:D,3,FALSE)</f>
        <v>0292</v>
      </c>
      <c r="D445" t="s">
        <v>942</v>
      </c>
      <c r="E445" t="str">
        <f>VLOOKUP(D445,hoja!$A$1:$E$161,5,FALSE)</f>
        <v>BOGOTÁ</v>
      </c>
      <c r="F445" t="str">
        <f>VLOOKUP(D445,hoja!A:C,3,FALSE)</f>
        <v>60002</v>
      </c>
      <c r="G445">
        <v>26.997499999939464</v>
      </c>
      <c r="H445" s="2">
        <v>5</v>
      </c>
      <c r="I445" s="2">
        <v>436946</v>
      </c>
    </row>
    <row r="446" spans="1:9">
      <c r="A446" t="s">
        <v>655</v>
      </c>
      <c r="B446" t="str">
        <f>VLOOKUP(A446,hoja!$A$1:$E$161,5,FALSE)</f>
        <v>MEDELLÍN</v>
      </c>
      <c r="C446" t="str">
        <f>VLOOKUP(A446,hoja!A:D,3,FALSE)</f>
        <v>0292</v>
      </c>
      <c r="D446" t="s">
        <v>641</v>
      </c>
      <c r="E446" t="str">
        <f>VLOOKUP(D446,hoja!$A$1:$E$161,5,FALSE)</f>
        <v>MEDELLÍN</v>
      </c>
      <c r="F446" t="str">
        <f>VLOOKUP(D446,hoja!A:C,3,FALSE)</f>
        <v>0079</v>
      </c>
      <c r="G446">
        <v>0.53416666659177281</v>
      </c>
      <c r="H446" s="2">
        <v>2138</v>
      </c>
      <c r="I446" s="2">
        <v>19749</v>
      </c>
    </row>
    <row r="447" spans="1:9">
      <c r="A447" t="s">
        <v>655</v>
      </c>
      <c r="B447" t="str">
        <f>VLOOKUP(A447,hoja!$A$1:$E$161,5,FALSE)</f>
        <v>MEDELLÍN</v>
      </c>
      <c r="C447" t="str">
        <f>VLOOKUP(A447,hoja!A:D,3,FALSE)</f>
        <v>0292</v>
      </c>
      <c r="D447" t="s">
        <v>670</v>
      </c>
      <c r="E447" t="str">
        <f>VLOOKUP(D447,hoja!$A$1:$E$161,5,FALSE)</f>
        <v>PEREIRA</v>
      </c>
      <c r="F447" t="str">
        <f>VLOOKUP(D447,hoja!A:C,3,FALSE)</f>
        <v>0134</v>
      </c>
      <c r="G447">
        <v>12.75</v>
      </c>
      <c r="H447" s="2">
        <v>1</v>
      </c>
      <c r="I447" s="2">
        <v>231694</v>
      </c>
    </row>
    <row r="448" spans="1:9">
      <c r="A448" t="s">
        <v>655</v>
      </c>
      <c r="B448" t="str">
        <f>VLOOKUP(A448,hoja!$A$1:$E$161,5,FALSE)</f>
        <v>MEDELLÍN</v>
      </c>
      <c r="C448" t="str">
        <f>VLOOKUP(A448,hoja!A:D,3,FALSE)</f>
        <v>0292</v>
      </c>
      <c r="D448" t="s">
        <v>642</v>
      </c>
      <c r="E448" t="str">
        <f>VLOOKUP(D448,hoja!$A$1:$E$161,5,FALSE)</f>
        <v>BARRANQUILLA</v>
      </c>
      <c r="F448" t="str">
        <f>VLOOKUP(D448,hoja!A:C,3,FALSE)</f>
        <v>0111</v>
      </c>
      <c r="G448">
        <v>8.5081944445555564</v>
      </c>
      <c r="H448" s="2">
        <v>2</v>
      </c>
      <c r="I448" s="2">
        <v>348636</v>
      </c>
    </row>
    <row r="449" spans="1:9">
      <c r="A449" t="s">
        <v>655</v>
      </c>
      <c r="B449" t="str">
        <f>VLOOKUP(A449,hoja!$A$1:$E$161,5,FALSE)</f>
        <v>MEDELLÍN</v>
      </c>
      <c r="C449" t="str">
        <f>VLOOKUP(A449,hoja!A:D,3,FALSE)</f>
        <v>0292</v>
      </c>
      <c r="D449" t="s">
        <v>672</v>
      </c>
      <c r="E449" t="str">
        <f>VLOOKUP(D449,hoja!$A$1:$E$161,5,FALSE)</f>
        <v>MEDELLÍN</v>
      </c>
      <c r="F449" t="str">
        <f>VLOOKUP(D449,hoja!A:C,3,FALSE)</f>
        <v>0092</v>
      </c>
      <c r="G449">
        <v>0.24999999994179234</v>
      </c>
      <c r="H449" s="2">
        <v>800</v>
      </c>
      <c r="I449" s="2">
        <v>9009</v>
      </c>
    </row>
    <row r="450" spans="1:9">
      <c r="A450" t="s">
        <v>655</v>
      </c>
      <c r="B450" t="str">
        <f>VLOOKUP(A450,hoja!$A$1:$E$161,5,FALSE)</f>
        <v>MEDELLÍN</v>
      </c>
      <c r="C450" t="str">
        <f>VLOOKUP(A450,hoja!A:D,3,FALSE)</f>
        <v>0292</v>
      </c>
      <c r="D450" t="s">
        <v>644</v>
      </c>
      <c r="E450" t="str">
        <f>VLOOKUP(D450,hoja!$A$1:$E$161,5,FALSE)</f>
        <v>PEREIRA</v>
      </c>
      <c r="F450" t="str">
        <f>VLOOKUP(D450,hoja!A:C,3,FALSE)</f>
        <v>0198</v>
      </c>
      <c r="G450">
        <v>17.399999999965075</v>
      </c>
      <c r="H450" s="2">
        <v>44</v>
      </c>
      <c r="I450" s="2">
        <v>243098.5</v>
      </c>
    </row>
    <row r="451" spans="1:9">
      <c r="A451" t="s">
        <v>655</v>
      </c>
      <c r="B451" t="str">
        <f>VLOOKUP(A451,hoja!$A$1:$E$161,5,FALSE)</f>
        <v>MEDELLÍN</v>
      </c>
      <c r="C451" t="str">
        <f>VLOOKUP(A451,hoja!A:D,3,FALSE)</f>
        <v>0292</v>
      </c>
      <c r="D451" t="s">
        <v>645</v>
      </c>
      <c r="E451" t="str">
        <f>VLOOKUP(D451,hoja!$A$1:$E$161,5,FALSE)</f>
        <v>CALI</v>
      </c>
      <c r="F451" t="str">
        <f>VLOOKUP(D451,hoja!A:C,3,FALSE)</f>
        <v>0410</v>
      </c>
      <c r="G451">
        <v>22.678425925900228</v>
      </c>
      <c r="H451" s="2">
        <v>53</v>
      </c>
      <c r="I451" s="2">
        <v>397710</v>
      </c>
    </row>
    <row r="452" spans="1:9">
      <c r="A452" t="s">
        <v>655</v>
      </c>
      <c r="B452" t="str">
        <f>VLOOKUP(A452,hoja!$A$1:$E$161,5,FALSE)</f>
        <v>MEDELLÍN</v>
      </c>
      <c r="C452" t="str">
        <f>VLOOKUP(A452,hoja!A:D,3,FALSE)</f>
        <v>0292</v>
      </c>
      <c r="D452" t="s">
        <v>1134</v>
      </c>
      <c r="E452" t="e">
        <f>VLOOKUP(D452,hoja!$A$1:$E$161,5,FALSE)</f>
        <v>#N/A</v>
      </c>
      <c r="F452" t="str">
        <f>VLOOKUP(D452,hoja!A:C,3,FALSE)</f>
        <v>50463</v>
      </c>
      <c r="G452">
        <v>0.33333333337213844</v>
      </c>
      <c r="H452" s="2">
        <v>1</v>
      </c>
      <c r="I452" s="2">
        <v>32329</v>
      </c>
    </row>
    <row r="453" spans="1:9">
      <c r="A453" t="s">
        <v>655</v>
      </c>
      <c r="B453" t="str">
        <f>VLOOKUP(A453,hoja!$A$1:$E$161,5,FALSE)</f>
        <v>MEDELLÍN</v>
      </c>
      <c r="C453" t="str">
        <f>VLOOKUP(A453,hoja!A:D,3,FALSE)</f>
        <v>0292</v>
      </c>
      <c r="D453" t="s">
        <v>786</v>
      </c>
      <c r="E453" t="str">
        <f>VLOOKUP(D453,hoja!$A$1:$E$161,5,FALSE)</f>
        <v>LA FELISA</v>
      </c>
      <c r="F453" t="str">
        <f>VLOOKUP(D453,hoja!A:C,3,FALSE)</f>
        <v>60071</v>
      </c>
      <c r="G453">
        <v>19.747638888889924</v>
      </c>
      <c r="H453" s="2">
        <v>2</v>
      </c>
      <c r="I453" s="2">
        <v>140166</v>
      </c>
    </row>
    <row r="454" spans="1:9">
      <c r="A454" t="s">
        <v>655</v>
      </c>
      <c r="B454" t="str">
        <f>VLOOKUP(A454,hoja!$A$1:$E$161,5,FALSE)</f>
        <v>MEDELLÍN</v>
      </c>
      <c r="C454" t="str">
        <f>VLOOKUP(A454,hoja!A:D,3,FALSE)</f>
        <v>0292</v>
      </c>
      <c r="D454" t="s">
        <v>787</v>
      </c>
      <c r="E454" t="str">
        <f>VLOOKUP(D454,hoja!$A$1:$E$161,5,FALSE)</f>
        <v>PUERTO LIBRE</v>
      </c>
      <c r="F454" t="str">
        <f>VLOOKUP(D454,hoja!A:C,3,FALSE)</f>
        <v>10214</v>
      </c>
      <c r="G454">
        <v>5.8416666666744277</v>
      </c>
      <c r="H454" s="2">
        <v>8</v>
      </c>
      <c r="I454" s="2">
        <v>219903.5</v>
      </c>
    </row>
    <row r="455" spans="1:9">
      <c r="A455" t="s">
        <v>655</v>
      </c>
      <c r="B455" t="str">
        <f>VLOOKUP(A455,hoja!$A$1:$E$161,5,FALSE)</f>
        <v>MEDELLÍN</v>
      </c>
      <c r="C455" t="str">
        <f>VLOOKUP(A455,hoja!A:D,3,FALSE)</f>
        <v>0292</v>
      </c>
      <c r="D455" t="s">
        <v>738</v>
      </c>
      <c r="E455" t="str">
        <f>VLOOKUP(D455,hoja!$A$1:$E$161,5,FALSE)</f>
        <v>RIOSUCIO</v>
      </c>
      <c r="F455" t="str">
        <f>VLOOKUP(D455,hoja!A:C,3,FALSE)</f>
        <v>60081</v>
      </c>
      <c r="G455">
        <v>7.316666666592937</v>
      </c>
      <c r="H455" s="2">
        <v>48</v>
      </c>
      <c r="I455" s="2">
        <v>174319.5</v>
      </c>
    </row>
    <row r="456" spans="1:9">
      <c r="A456" t="s">
        <v>655</v>
      </c>
      <c r="B456" t="str">
        <f>VLOOKUP(A456,hoja!$A$1:$E$161,5,FALSE)</f>
        <v>MEDELLÍN</v>
      </c>
      <c r="C456" t="str">
        <f>VLOOKUP(A456,hoja!A:D,3,FALSE)</f>
        <v>0292</v>
      </c>
      <c r="D456" t="s">
        <v>920</v>
      </c>
      <c r="E456" t="str">
        <f>VLOOKUP(D456,hoja!$A$1:$E$161,5,FALSE)</f>
        <v>MEDELLÍN</v>
      </c>
      <c r="F456" t="str">
        <f>VLOOKUP(D456,hoja!A:C,3,FALSE)</f>
        <v>60000</v>
      </c>
      <c r="G456">
        <v>1.5169444443890825</v>
      </c>
      <c r="H456" s="2">
        <v>14</v>
      </c>
      <c r="I456" s="2">
        <v>25999.5</v>
      </c>
    </row>
    <row r="457" spans="1:9">
      <c r="A457" t="s">
        <v>655</v>
      </c>
      <c r="B457" t="str">
        <f>VLOOKUP(A457,hoja!$A$1:$E$161,5,FALSE)</f>
        <v>MEDELLÍN</v>
      </c>
      <c r="C457" t="str">
        <f>VLOOKUP(A457,hoja!A:D,3,FALSE)</f>
        <v>0292</v>
      </c>
      <c r="D457" t="s">
        <v>943</v>
      </c>
      <c r="E457" t="str">
        <f>VLOOKUP(D457,hoja!$A$1:$E$161,5,FALSE)</f>
        <v>BOGOTÁ</v>
      </c>
      <c r="F457" t="str">
        <f>VLOOKUP(D457,hoja!A:C,3,FALSE)</f>
        <v>60003</v>
      </c>
      <c r="G457">
        <v>23.416666666686069</v>
      </c>
      <c r="H457" s="2">
        <v>19</v>
      </c>
      <c r="I457" s="2">
        <v>422472</v>
      </c>
    </row>
    <row r="458" spans="1:9">
      <c r="A458" t="s">
        <v>655</v>
      </c>
      <c r="B458" t="str">
        <f>VLOOKUP(A458,hoja!$A$1:$E$161,5,FALSE)</f>
        <v>MEDELLÍN</v>
      </c>
      <c r="C458" t="str">
        <f>VLOOKUP(A458,hoja!A:D,3,FALSE)</f>
        <v>0292</v>
      </c>
      <c r="D458" t="s">
        <v>3860</v>
      </c>
      <c r="E458" t="e">
        <f>VLOOKUP(D458,hoja!$A$1:$E$161,5,FALSE)</f>
        <v>#N/A</v>
      </c>
      <c r="F458" t="e">
        <f>VLOOKUP(D458,hoja!A:C,3,FALSE)</f>
        <v>#N/A</v>
      </c>
      <c r="G458">
        <v>0.31666666665114462</v>
      </c>
      <c r="H458" s="2">
        <v>55</v>
      </c>
      <c r="I458" s="2">
        <v>9078</v>
      </c>
    </row>
    <row r="459" spans="1:9">
      <c r="A459" t="s">
        <v>708</v>
      </c>
      <c r="B459" t="str">
        <f>VLOOKUP(A459,hoja!$A$1:$E$161,5,FALSE)</f>
        <v>JAMUNDÍ</v>
      </c>
      <c r="C459" t="str">
        <f>VLOOKUP(A459,hoja!A:D,3,FALSE)</f>
        <v>0358</v>
      </c>
      <c r="D459" t="s">
        <v>650</v>
      </c>
      <c r="E459" t="str">
        <f>VLOOKUP(D459,hoja!$A$1:$E$161,5,FALSE)</f>
        <v>CALOTO</v>
      </c>
      <c r="F459" t="str">
        <f>VLOOKUP(D459,hoja!A:C,3,FALSE)</f>
        <v>0445</v>
      </c>
      <c r="G459">
        <v>0.98333333322079852</v>
      </c>
      <c r="H459" s="2">
        <v>95</v>
      </c>
      <c r="I459" s="2">
        <v>24601</v>
      </c>
    </row>
    <row r="460" spans="1:9">
      <c r="A460" t="s">
        <v>708</v>
      </c>
      <c r="B460" t="str">
        <f>VLOOKUP(A460,hoja!$A$1:$E$161,5,FALSE)</f>
        <v>JAMUNDÍ</v>
      </c>
      <c r="C460" t="str">
        <f>VLOOKUP(A460,hoja!A:D,3,FALSE)</f>
        <v>0358</v>
      </c>
      <c r="D460" t="s">
        <v>717</v>
      </c>
      <c r="E460" t="str">
        <f>VLOOKUP(D460,hoja!$A$1:$E$161,5,FALSE)</f>
        <v>POPAYÁN</v>
      </c>
      <c r="F460" t="str">
        <f>VLOOKUP(D460,hoja!A:C,3,FALSE)</f>
        <v>0126</v>
      </c>
      <c r="G460">
        <v>11.050000000046566</v>
      </c>
      <c r="H460" s="2">
        <v>1</v>
      </c>
      <c r="I460" s="2">
        <v>108045</v>
      </c>
    </row>
    <row r="461" spans="1:9">
      <c r="A461" t="s">
        <v>708</v>
      </c>
      <c r="B461" t="str">
        <f>VLOOKUP(A461,hoja!$A$1:$E$161,5,FALSE)</f>
        <v>JAMUNDÍ</v>
      </c>
      <c r="C461" t="str">
        <f>VLOOKUP(A461,hoja!A:D,3,FALSE)</f>
        <v>0358</v>
      </c>
      <c r="D461" t="s">
        <v>630</v>
      </c>
      <c r="E461" t="str">
        <f>VLOOKUP(D461,hoja!$A$1:$E$161,5,FALSE)</f>
        <v>SESQUILÉ</v>
      </c>
      <c r="F461" t="str">
        <f>VLOOKUP(D461,hoja!A:C,3,FALSE)</f>
        <v>1501</v>
      </c>
      <c r="G461">
        <v>28.122222222271375</v>
      </c>
      <c r="H461" s="2">
        <v>1</v>
      </c>
      <c r="I461" s="2">
        <v>613699</v>
      </c>
    </row>
    <row r="462" spans="1:9">
      <c r="A462" t="s">
        <v>708</v>
      </c>
      <c r="B462" t="str">
        <f>VLOOKUP(A462,hoja!$A$1:$E$161,5,FALSE)</f>
        <v>JAMUNDÍ</v>
      </c>
      <c r="C462" t="str">
        <f>VLOOKUP(A462,hoja!A:D,3,FALSE)</f>
        <v>0358</v>
      </c>
      <c r="D462" t="s">
        <v>635</v>
      </c>
      <c r="E462" t="str">
        <f>VLOOKUP(D462,hoja!$A$1:$E$161,5,FALSE)</f>
        <v>BOGOTÁ</v>
      </c>
      <c r="F462" t="str">
        <f>VLOOKUP(D462,hoja!A:C,3,FALSE)</f>
        <v>0021</v>
      </c>
      <c r="G462">
        <v>20.399999999965075</v>
      </c>
      <c r="H462" s="2">
        <v>3</v>
      </c>
      <c r="I462" s="2">
        <v>484056</v>
      </c>
    </row>
    <row r="463" spans="1:9">
      <c r="A463" t="s">
        <v>708</v>
      </c>
      <c r="B463" t="str">
        <f>VLOOKUP(A463,hoja!$A$1:$E$161,5,FALSE)</f>
        <v>JAMUNDÍ</v>
      </c>
      <c r="C463" t="str">
        <f>VLOOKUP(A463,hoja!A:D,3,FALSE)</f>
        <v>0358</v>
      </c>
      <c r="D463" t="s">
        <v>670</v>
      </c>
      <c r="E463" t="str">
        <f>VLOOKUP(D463,hoja!$A$1:$E$161,5,FALSE)</f>
        <v>PEREIRA</v>
      </c>
      <c r="F463" t="str">
        <f>VLOOKUP(D463,hoja!A:C,3,FALSE)</f>
        <v>0134</v>
      </c>
      <c r="G463">
        <v>4.9166666667151731</v>
      </c>
      <c r="H463" s="2">
        <v>10</v>
      </c>
      <c r="I463" s="2">
        <v>260002.5</v>
      </c>
    </row>
    <row r="464" spans="1:9">
      <c r="A464" t="s">
        <v>708</v>
      </c>
      <c r="B464" t="str">
        <f>VLOOKUP(A464,hoja!$A$1:$E$161,5,FALSE)</f>
        <v>JAMUNDÍ</v>
      </c>
      <c r="C464" t="str">
        <f>VLOOKUP(A464,hoja!A:D,3,FALSE)</f>
        <v>0358</v>
      </c>
      <c r="D464" t="s">
        <v>644</v>
      </c>
      <c r="E464" t="str">
        <f>VLOOKUP(D464,hoja!$A$1:$E$161,5,FALSE)</f>
        <v>PEREIRA</v>
      </c>
      <c r="F464" t="str">
        <f>VLOOKUP(D464,hoja!A:C,3,FALSE)</f>
        <v>0198</v>
      </c>
      <c r="G464">
        <v>4.3333333333139308</v>
      </c>
      <c r="H464" s="2">
        <v>129</v>
      </c>
      <c r="I464" s="2">
        <v>244677</v>
      </c>
    </row>
    <row r="465" spans="1:9">
      <c r="A465" t="s">
        <v>708</v>
      </c>
      <c r="B465" t="str">
        <f>VLOOKUP(A465,hoja!$A$1:$E$161,5,FALSE)</f>
        <v>JAMUNDÍ</v>
      </c>
      <c r="C465" t="str">
        <f>VLOOKUP(A465,hoja!A:D,3,FALSE)</f>
        <v>0358</v>
      </c>
      <c r="D465" t="s">
        <v>645</v>
      </c>
      <c r="E465" t="str">
        <f>VLOOKUP(D465,hoja!$A$1:$E$161,5,FALSE)</f>
        <v>CALI</v>
      </c>
      <c r="F465" t="str">
        <f>VLOOKUP(D465,hoja!A:C,3,FALSE)</f>
        <v>0410</v>
      </c>
      <c r="G465">
        <v>1.5188888889388181</v>
      </c>
      <c r="H465" s="2">
        <v>1905</v>
      </c>
      <c r="I465" s="2">
        <v>87198.5</v>
      </c>
    </row>
    <row r="466" spans="1:9">
      <c r="A466" t="s">
        <v>708</v>
      </c>
      <c r="B466" t="str">
        <f>VLOOKUP(A466,hoja!$A$1:$E$161,5,FALSE)</f>
        <v>JAMUNDÍ</v>
      </c>
      <c r="C466" t="str">
        <f>VLOOKUP(A466,hoja!A:D,3,FALSE)</f>
        <v>0358</v>
      </c>
      <c r="D466" t="s">
        <v>750</v>
      </c>
      <c r="E466" t="e">
        <f>VLOOKUP(D466,hoja!$A$1:$E$161,5,FALSE)</f>
        <v>#N/A</v>
      </c>
      <c r="F466" t="e">
        <f>VLOOKUP(D466,hoja!A:C,3,FALSE)</f>
        <v>#N/A</v>
      </c>
      <c r="G466">
        <v>2.6166666666395031</v>
      </c>
      <c r="H466" s="2">
        <v>1</v>
      </c>
      <c r="I466" s="2">
        <v>134574</v>
      </c>
    </row>
    <row r="467" spans="1:9">
      <c r="A467" t="s">
        <v>709</v>
      </c>
      <c r="B467" t="str">
        <f>VLOOKUP(A467,hoja!$A$1:$E$161,5,FALSE)</f>
        <v>LA DORADA</v>
      </c>
      <c r="C467" t="str">
        <f>VLOOKUP(A467,hoja!A:D,3,FALSE)</f>
        <v>0391</v>
      </c>
      <c r="D467" t="s">
        <v>660</v>
      </c>
      <c r="E467" t="str">
        <f>VLOOKUP(D467,hoja!$A$1:$E$161,5,FALSE)</f>
        <v>BOGOTÁ</v>
      </c>
      <c r="F467" t="str">
        <f>VLOOKUP(D467,hoja!A:C,3,FALSE)</f>
        <v>0035</v>
      </c>
      <c r="G467">
        <v>11.699999999982538</v>
      </c>
      <c r="H467" s="2">
        <v>6</v>
      </c>
      <c r="I467" s="2">
        <v>175911.5</v>
      </c>
    </row>
    <row r="468" spans="1:9">
      <c r="A468" t="s">
        <v>709</v>
      </c>
      <c r="B468" t="str">
        <f>VLOOKUP(A468,hoja!$A$1:$E$161,5,FALSE)</f>
        <v>LA DORADA</v>
      </c>
      <c r="C468" t="str">
        <f>VLOOKUP(A468,hoja!A:D,3,FALSE)</f>
        <v>0391</v>
      </c>
      <c r="D468" t="s">
        <v>630</v>
      </c>
      <c r="E468" t="str">
        <f>VLOOKUP(D468,hoja!$A$1:$E$161,5,FALSE)</f>
        <v>SESQUILÉ</v>
      </c>
      <c r="F468" t="str">
        <f>VLOOKUP(D468,hoja!A:C,3,FALSE)</f>
        <v>1501</v>
      </c>
      <c r="G468">
        <v>10.166666666802485</v>
      </c>
      <c r="H468" s="2">
        <v>5</v>
      </c>
      <c r="I468" s="2">
        <v>231762</v>
      </c>
    </row>
    <row r="469" spans="1:9">
      <c r="A469" t="s">
        <v>709</v>
      </c>
      <c r="B469" t="str">
        <f>VLOOKUP(A469,hoja!$A$1:$E$161,5,FALSE)</f>
        <v>LA DORADA</v>
      </c>
      <c r="C469" t="str">
        <f>VLOOKUP(A469,hoja!A:D,3,FALSE)</f>
        <v>0391</v>
      </c>
      <c r="D469" t="s">
        <v>751</v>
      </c>
      <c r="E469" t="str">
        <f>VLOOKUP(D469,hoja!$A$1:$E$161,5,FALSE)</f>
        <v>BOGOTÁ</v>
      </c>
      <c r="F469" t="str">
        <f>VLOOKUP(D469,hoja!A:C,3,FALSE)</f>
        <v>0002A</v>
      </c>
      <c r="G469">
        <v>15.049999999988358</v>
      </c>
      <c r="H469" s="2">
        <v>76</v>
      </c>
      <c r="I469" s="2">
        <v>197920</v>
      </c>
    </row>
    <row r="470" spans="1:9">
      <c r="A470" t="s">
        <v>709</v>
      </c>
      <c r="B470" t="str">
        <f>VLOOKUP(A470,hoja!$A$1:$E$161,5,FALSE)</f>
        <v>LA DORADA</v>
      </c>
      <c r="C470" t="str">
        <f>VLOOKUP(A470,hoja!A:D,3,FALSE)</f>
        <v>0391</v>
      </c>
      <c r="D470" t="s">
        <v>633</v>
      </c>
      <c r="E470" t="str">
        <f>VLOOKUP(D470,hoja!$A$1:$E$161,5,FALSE)</f>
        <v>BOGOTÁ</v>
      </c>
      <c r="F470" t="str">
        <f>VLOOKUP(D470,hoja!A:C,3,FALSE)</f>
        <v>0002</v>
      </c>
      <c r="G470">
        <v>17.083333333313931</v>
      </c>
      <c r="H470" s="2">
        <v>15</v>
      </c>
      <c r="I470" s="2">
        <v>195487</v>
      </c>
    </row>
    <row r="471" spans="1:9">
      <c r="A471" t="s">
        <v>709</v>
      </c>
      <c r="B471" t="str">
        <f>VLOOKUP(A471,hoja!$A$1:$E$161,5,FALSE)</f>
        <v>LA DORADA</v>
      </c>
      <c r="C471" t="str">
        <f>VLOOKUP(A471,hoja!A:D,3,FALSE)</f>
        <v>0391</v>
      </c>
      <c r="D471" t="s">
        <v>634</v>
      </c>
      <c r="E471" t="str">
        <f>VLOOKUP(D471,hoja!$A$1:$E$161,5,FALSE)</f>
        <v>BOGOTÁ</v>
      </c>
      <c r="F471" t="str">
        <f>VLOOKUP(D471,hoja!A:C,3,FALSE)</f>
        <v>0011</v>
      </c>
      <c r="G471">
        <v>10.075000000011642</v>
      </c>
      <c r="H471" s="2">
        <v>118</v>
      </c>
      <c r="I471" s="2">
        <v>197798.5</v>
      </c>
    </row>
    <row r="472" spans="1:9">
      <c r="A472" t="s">
        <v>709</v>
      </c>
      <c r="B472" t="str">
        <f>VLOOKUP(A472,hoja!$A$1:$E$161,5,FALSE)</f>
        <v>LA DORADA</v>
      </c>
      <c r="C472" t="str">
        <f>VLOOKUP(A472,hoja!A:D,3,FALSE)</f>
        <v>0391</v>
      </c>
      <c r="D472" t="s">
        <v>635</v>
      </c>
      <c r="E472" t="str">
        <f>VLOOKUP(D472,hoja!$A$1:$E$161,5,FALSE)</f>
        <v>BOGOTÁ</v>
      </c>
      <c r="F472" t="str">
        <f>VLOOKUP(D472,hoja!A:C,3,FALSE)</f>
        <v>0021</v>
      </c>
      <c r="G472">
        <v>14.424999999871943</v>
      </c>
      <c r="H472" s="2">
        <v>184</v>
      </c>
      <c r="I472" s="2">
        <v>196194</v>
      </c>
    </row>
    <row r="473" spans="1:9">
      <c r="A473" t="s">
        <v>709</v>
      </c>
      <c r="B473" t="str">
        <f>VLOOKUP(A473,hoja!$A$1:$E$161,5,FALSE)</f>
        <v>LA DORADA</v>
      </c>
      <c r="C473" t="str">
        <f>VLOOKUP(A473,hoja!A:D,3,FALSE)</f>
        <v>0391</v>
      </c>
      <c r="D473" t="s">
        <v>679</v>
      </c>
      <c r="E473" t="str">
        <f>VLOOKUP(D473,hoja!$A$1:$E$161,5,FALSE)</f>
        <v>NEIVA</v>
      </c>
      <c r="F473" t="str">
        <f>VLOOKUP(D473,hoja!A:C,3,FALSE)</f>
        <v>0385</v>
      </c>
      <c r="G473">
        <v>17.244722222210839</v>
      </c>
      <c r="H473" s="2">
        <v>14</v>
      </c>
      <c r="I473" s="2">
        <v>347081</v>
      </c>
    </row>
    <row r="474" spans="1:9">
      <c r="A474" t="s">
        <v>709</v>
      </c>
      <c r="B474" t="str">
        <f>VLOOKUP(A474,hoja!$A$1:$E$161,5,FALSE)</f>
        <v>LA DORADA</v>
      </c>
      <c r="C474" t="str">
        <f>VLOOKUP(A474,hoja!A:D,3,FALSE)</f>
        <v>0391</v>
      </c>
      <c r="D474" t="s">
        <v>1351</v>
      </c>
      <c r="E474" t="e">
        <f>VLOOKUP(D474,hoja!$A$1:$E$161,5,FALSE)</f>
        <v>#N/A</v>
      </c>
      <c r="F474" t="e">
        <f>VLOOKUP(D474,hoja!A:C,3,FALSE)</f>
        <v>#N/A</v>
      </c>
      <c r="G474">
        <v>18.600000000034925</v>
      </c>
      <c r="H474" s="2">
        <v>1</v>
      </c>
      <c r="I474" s="2">
        <v>310567</v>
      </c>
    </row>
    <row r="475" spans="1:9">
      <c r="A475" t="s">
        <v>709</v>
      </c>
      <c r="B475" t="str">
        <f>VLOOKUP(A475,hoja!$A$1:$E$161,5,FALSE)</f>
        <v>LA DORADA</v>
      </c>
      <c r="C475" t="str">
        <f>VLOOKUP(A475,hoja!A:D,3,FALSE)</f>
        <v>0391</v>
      </c>
      <c r="D475" t="s">
        <v>942</v>
      </c>
      <c r="E475" t="str">
        <f>VLOOKUP(D475,hoja!$A$1:$E$161,5,FALSE)</f>
        <v>BOGOTÁ</v>
      </c>
      <c r="F475" t="str">
        <f>VLOOKUP(D475,hoja!A:C,3,FALSE)</f>
        <v>60002</v>
      </c>
      <c r="G475">
        <v>12.716666666558012</v>
      </c>
      <c r="H475" s="2">
        <v>9</v>
      </c>
      <c r="I475" s="2">
        <v>189659</v>
      </c>
    </row>
    <row r="476" spans="1:9">
      <c r="A476" t="s">
        <v>709</v>
      </c>
      <c r="B476" t="str">
        <f>VLOOKUP(A476,hoja!$A$1:$E$161,5,FALSE)</f>
        <v>LA DORADA</v>
      </c>
      <c r="C476" t="str">
        <f>VLOOKUP(A476,hoja!A:D,3,FALSE)</f>
        <v>0391</v>
      </c>
      <c r="D476" t="s">
        <v>641</v>
      </c>
      <c r="E476" t="str">
        <f>VLOOKUP(D476,hoja!$A$1:$E$161,5,FALSE)</f>
        <v>MEDELLÍN</v>
      </c>
      <c r="F476" t="str">
        <f>VLOOKUP(D476,hoja!A:C,3,FALSE)</f>
        <v>0079</v>
      </c>
      <c r="G476">
        <v>23.349999999976717</v>
      </c>
      <c r="H476" s="2">
        <v>3</v>
      </c>
      <c r="I476" s="2">
        <v>246615</v>
      </c>
    </row>
    <row r="477" spans="1:9">
      <c r="A477" t="s">
        <v>709</v>
      </c>
      <c r="B477" t="str">
        <f>VLOOKUP(A477,hoja!$A$1:$E$161,5,FALSE)</f>
        <v>LA DORADA</v>
      </c>
      <c r="C477" t="str">
        <f>VLOOKUP(A477,hoja!A:D,3,FALSE)</f>
        <v>0391</v>
      </c>
      <c r="D477" t="s">
        <v>672</v>
      </c>
      <c r="E477" t="str">
        <f>VLOOKUP(D477,hoja!$A$1:$E$161,5,FALSE)</f>
        <v>MEDELLÍN</v>
      </c>
      <c r="F477" t="str">
        <f>VLOOKUP(D477,hoja!A:C,3,FALSE)</f>
        <v>0092</v>
      </c>
      <c r="G477">
        <v>29.586666666611563</v>
      </c>
      <c r="H477" s="2">
        <v>1</v>
      </c>
      <c r="I477" s="2">
        <v>244273</v>
      </c>
    </row>
    <row r="478" spans="1:9">
      <c r="A478" t="s">
        <v>709</v>
      </c>
      <c r="B478" t="str">
        <f>VLOOKUP(A478,hoja!$A$1:$E$161,5,FALSE)</f>
        <v>LA DORADA</v>
      </c>
      <c r="C478" t="str">
        <f>VLOOKUP(A478,hoja!A:D,3,FALSE)</f>
        <v>0391</v>
      </c>
      <c r="D478" t="s">
        <v>644</v>
      </c>
      <c r="E478" t="str">
        <f>VLOOKUP(D478,hoja!$A$1:$E$161,5,FALSE)</f>
        <v>PEREIRA</v>
      </c>
      <c r="F478" t="str">
        <f>VLOOKUP(D478,hoja!A:C,3,FALSE)</f>
        <v>0198</v>
      </c>
      <c r="G478">
        <v>6.7916666667151731</v>
      </c>
      <c r="H478" s="2">
        <v>2</v>
      </c>
      <c r="I478" s="2">
        <v>230063</v>
      </c>
    </row>
    <row r="479" spans="1:9">
      <c r="A479" t="s">
        <v>709</v>
      </c>
      <c r="B479" t="str">
        <f>VLOOKUP(A479,hoja!$A$1:$E$161,5,FALSE)</f>
        <v>LA DORADA</v>
      </c>
      <c r="C479" t="str">
        <f>VLOOKUP(A479,hoja!A:D,3,FALSE)</f>
        <v>0391</v>
      </c>
      <c r="D479" t="s">
        <v>1289</v>
      </c>
      <c r="E479" t="e">
        <f>VLOOKUP(D479,hoja!$A$1:$E$161,5,FALSE)</f>
        <v>#N/A</v>
      </c>
      <c r="F479" t="e">
        <f>VLOOKUP(D479,hoja!A:C,3,FALSE)</f>
        <v>#N/A</v>
      </c>
      <c r="G479">
        <v>14.166666666569654</v>
      </c>
      <c r="H479" s="2">
        <v>1</v>
      </c>
      <c r="I479" s="2">
        <v>195133</v>
      </c>
    </row>
    <row r="480" spans="1:9">
      <c r="A480" t="s">
        <v>709</v>
      </c>
      <c r="B480" t="str">
        <f>VLOOKUP(A480,hoja!$A$1:$E$161,5,FALSE)</f>
        <v>LA DORADA</v>
      </c>
      <c r="C480" t="str">
        <f>VLOOKUP(A480,hoja!A:D,3,FALSE)</f>
        <v>0391</v>
      </c>
      <c r="D480" t="s">
        <v>943</v>
      </c>
      <c r="E480" t="str">
        <f>VLOOKUP(D480,hoja!$A$1:$E$161,5,FALSE)</f>
        <v>BOGOTÁ</v>
      </c>
      <c r="F480" t="str">
        <f>VLOOKUP(D480,hoja!A:C,3,FALSE)</f>
        <v>60003</v>
      </c>
      <c r="G480">
        <v>13.78333333338378</v>
      </c>
      <c r="H480" s="2">
        <v>29</v>
      </c>
      <c r="I480" s="2">
        <v>175600</v>
      </c>
    </row>
    <row r="481" spans="1:9">
      <c r="A481" t="s">
        <v>710</v>
      </c>
      <c r="B481" t="str">
        <f>VLOOKUP(A481,hoja!$A$1:$E$161,5,FALSE)</f>
        <v>LA MESA</v>
      </c>
      <c r="C481" t="str">
        <f>VLOOKUP(A481,hoja!A:D,3,FALSE)</f>
        <v>0024</v>
      </c>
      <c r="D481" t="s">
        <v>630</v>
      </c>
      <c r="E481" t="str">
        <f>VLOOKUP(D481,hoja!$A$1:$E$161,5,FALSE)</f>
        <v>SESQUILÉ</v>
      </c>
      <c r="F481" t="str">
        <f>VLOOKUP(D481,hoja!A:C,3,FALSE)</f>
        <v>1501</v>
      </c>
      <c r="G481">
        <v>4.2868055554863531</v>
      </c>
      <c r="H481" s="2">
        <v>118</v>
      </c>
      <c r="I481" s="2">
        <v>122582</v>
      </c>
    </row>
    <row r="482" spans="1:9">
      <c r="A482" t="s">
        <v>710</v>
      </c>
      <c r="B482" t="str">
        <f>VLOOKUP(A482,hoja!$A$1:$E$161,5,FALSE)</f>
        <v>LA MESA</v>
      </c>
      <c r="C482" t="str">
        <f>VLOOKUP(A482,hoja!A:D,3,FALSE)</f>
        <v>0024</v>
      </c>
      <c r="D482" t="s">
        <v>751</v>
      </c>
      <c r="E482" t="str">
        <f>VLOOKUP(D482,hoja!$A$1:$E$161,5,FALSE)</f>
        <v>BOGOTÁ</v>
      </c>
      <c r="F482" t="str">
        <f>VLOOKUP(D482,hoja!A:C,3,FALSE)</f>
        <v>0002A</v>
      </c>
      <c r="G482">
        <v>2.2999999999883585</v>
      </c>
      <c r="H482" s="2">
        <v>362</v>
      </c>
      <c r="I482" s="2">
        <v>69832</v>
      </c>
    </row>
    <row r="483" spans="1:9">
      <c r="A483" t="s">
        <v>710</v>
      </c>
      <c r="B483" t="str">
        <f>VLOOKUP(A483,hoja!$A$1:$E$161,5,FALSE)</f>
        <v>LA MESA</v>
      </c>
      <c r="C483" t="str">
        <f>VLOOKUP(A483,hoja!A:D,3,FALSE)</f>
        <v>0024</v>
      </c>
      <c r="D483" t="s">
        <v>634</v>
      </c>
      <c r="E483" t="str">
        <f>VLOOKUP(D483,hoja!$A$1:$E$161,5,FALSE)</f>
        <v>BOGOTÁ</v>
      </c>
      <c r="F483" t="str">
        <f>VLOOKUP(D483,hoja!A:C,3,FALSE)</f>
        <v>0011</v>
      </c>
      <c r="G483">
        <v>2.1416666666627862</v>
      </c>
      <c r="H483" s="2">
        <v>130</v>
      </c>
      <c r="I483" s="2">
        <v>67168.5</v>
      </c>
    </row>
    <row r="484" spans="1:9">
      <c r="A484" t="s">
        <v>710</v>
      </c>
      <c r="B484" t="str">
        <f>VLOOKUP(A484,hoja!$A$1:$E$161,5,FALSE)</f>
        <v>LA MESA</v>
      </c>
      <c r="C484" t="str">
        <f>VLOOKUP(A484,hoja!A:D,3,FALSE)</f>
        <v>0024</v>
      </c>
      <c r="D484" t="s">
        <v>635</v>
      </c>
      <c r="E484" t="str">
        <f>VLOOKUP(D484,hoja!$A$1:$E$161,5,FALSE)</f>
        <v>BOGOTÁ</v>
      </c>
      <c r="F484" t="str">
        <f>VLOOKUP(D484,hoja!A:C,3,FALSE)</f>
        <v>0021</v>
      </c>
      <c r="G484">
        <v>2.2666666666336823</v>
      </c>
      <c r="H484" s="2">
        <v>394</v>
      </c>
      <c r="I484" s="2">
        <v>69738</v>
      </c>
    </row>
    <row r="485" spans="1:9">
      <c r="A485" t="s">
        <v>710</v>
      </c>
      <c r="B485" t="str">
        <f>VLOOKUP(A485,hoja!$A$1:$E$161,5,FALSE)</f>
        <v>LA MESA</v>
      </c>
      <c r="C485" t="str">
        <f>VLOOKUP(A485,hoja!A:D,3,FALSE)</f>
        <v>0024</v>
      </c>
      <c r="D485" t="s">
        <v>942</v>
      </c>
      <c r="E485" t="str">
        <f>VLOOKUP(D485,hoja!$A$1:$E$161,5,FALSE)</f>
        <v>BOGOTÁ</v>
      </c>
      <c r="F485" t="str">
        <f>VLOOKUP(D485,hoja!A:C,3,FALSE)</f>
        <v>60002</v>
      </c>
      <c r="G485">
        <v>2.433333333407063</v>
      </c>
      <c r="H485" s="2">
        <v>3</v>
      </c>
      <c r="I485" s="2">
        <v>63513</v>
      </c>
    </row>
    <row r="486" spans="1:9">
      <c r="A486" t="s">
        <v>710</v>
      </c>
      <c r="B486" t="str">
        <f>VLOOKUP(A486,hoja!$A$1:$E$161,5,FALSE)</f>
        <v>LA MESA</v>
      </c>
      <c r="C486" t="str">
        <f>VLOOKUP(A486,hoja!A:D,3,FALSE)</f>
        <v>0024</v>
      </c>
      <c r="D486" t="s">
        <v>1289</v>
      </c>
      <c r="E486" t="e">
        <f>VLOOKUP(D486,hoja!$A$1:$E$161,5,FALSE)</f>
        <v>#N/A</v>
      </c>
      <c r="F486" t="e">
        <f>VLOOKUP(D486,hoja!A:C,3,FALSE)</f>
        <v>#N/A</v>
      </c>
      <c r="G486">
        <v>2.3666666666977108</v>
      </c>
      <c r="H486" s="2">
        <v>1</v>
      </c>
      <c r="I486" s="2">
        <v>69839</v>
      </c>
    </row>
    <row r="487" spans="1:9">
      <c r="A487" t="s">
        <v>710</v>
      </c>
      <c r="B487" t="str">
        <f>VLOOKUP(A487,hoja!$A$1:$E$161,5,FALSE)</f>
        <v>LA MESA</v>
      </c>
      <c r="C487" t="str">
        <f>VLOOKUP(A487,hoja!A:D,3,FALSE)</f>
        <v>0024</v>
      </c>
      <c r="D487" t="s">
        <v>943</v>
      </c>
      <c r="E487" t="str">
        <f>VLOOKUP(D487,hoja!$A$1:$E$161,5,FALSE)</f>
        <v>BOGOTÁ</v>
      </c>
      <c r="F487" t="str">
        <f>VLOOKUP(D487,hoja!A:C,3,FALSE)</f>
        <v>60003</v>
      </c>
      <c r="G487">
        <v>2.18472222215496</v>
      </c>
      <c r="H487" s="2">
        <v>6</v>
      </c>
      <c r="I487" s="2">
        <v>72925</v>
      </c>
    </row>
    <row r="488" spans="1:9">
      <c r="A488" t="s">
        <v>663</v>
      </c>
      <c r="B488" t="str">
        <f>VLOOKUP(A488,hoja!$A$1:$E$161,5,FALSE)</f>
        <v>MADRID</v>
      </c>
      <c r="C488" t="str">
        <f>VLOOKUP(A488,hoja!A:D,3,FALSE)</f>
        <v>0022</v>
      </c>
      <c r="D488" t="s">
        <v>1245</v>
      </c>
      <c r="E488" t="e">
        <f>VLOOKUP(D488,hoja!$A$1:$E$161,5,FALSE)</f>
        <v>#N/A</v>
      </c>
      <c r="F488" t="str">
        <f>VLOOKUP(D488,hoja!A:C,3,FALSE)</f>
        <v>50210</v>
      </c>
      <c r="G488">
        <v>0.93333333340706304</v>
      </c>
      <c r="H488" s="2">
        <v>1</v>
      </c>
      <c r="I488" s="2">
        <v>24965</v>
      </c>
    </row>
    <row r="489" spans="1:9">
      <c r="A489" t="s">
        <v>663</v>
      </c>
      <c r="B489" t="str">
        <f>VLOOKUP(A489,hoja!$A$1:$E$161,5,FALSE)</f>
        <v>MADRID</v>
      </c>
      <c r="C489" t="str">
        <f>VLOOKUP(A489,hoja!A:D,3,FALSE)</f>
        <v>0022</v>
      </c>
      <c r="D489" t="s">
        <v>650</v>
      </c>
      <c r="E489" t="str">
        <f>VLOOKUP(D489,hoja!$A$1:$E$161,5,FALSE)</f>
        <v>CALOTO</v>
      </c>
      <c r="F489" t="str">
        <f>VLOOKUP(D489,hoja!A:C,3,FALSE)</f>
        <v>0445</v>
      </c>
      <c r="G489">
        <v>40.158333333354676</v>
      </c>
      <c r="H489" s="2">
        <v>2</v>
      </c>
      <c r="I489" s="2">
        <v>488823</v>
      </c>
    </row>
    <row r="490" spans="1:9">
      <c r="A490" t="s">
        <v>663</v>
      </c>
      <c r="B490" t="str">
        <f>VLOOKUP(A490,hoja!$A$1:$E$161,5,FALSE)</f>
        <v>MADRID</v>
      </c>
      <c r="C490" t="str">
        <f>VLOOKUP(A490,hoja!A:D,3,FALSE)</f>
        <v>0022</v>
      </c>
      <c r="D490" t="s">
        <v>692</v>
      </c>
      <c r="E490" t="str">
        <f>VLOOKUP(D490,hoja!$A$1:$E$161,5,FALSE)</f>
        <v>BARBOSA</v>
      </c>
      <c r="F490" t="str">
        <f>VLOOKUP(D490,hoja!A:C,3,FALSE)</f>
        <v>0446</v>
      </c>
      <c r="G490">
        <v>18.500000000058208</v>
      </c>
      <c r="H490" s="2">
        <v>1</v>
      </c>
      <c r="I490" s="2">
        <v>212708</v>
      </c>
    </row>
    <row r="491" spans="1:9">
      <c r="A491" t="s">
        <v>663</v>
      </c>
      <c r="B491" t="str">
        <f>VLOOKUP(A491,hoja!$A$1:$E$161,5,FALSE)</f>
        <v>MADRID</v>
      </c>
      <c r="C491" t="str">
        <f>VLOOKUP(A491,hoja!A:D,3,FALSE)</f>
        <v>0022</v>
      </c>
      <c r="D491" t="s">
        <v>660</v>
      </c>
      <c r="E491" t="str">
        <f>VLOOKUP(D491,hoja!$A$1:$E$161,5,FALSE)</f>
        <v>BOGOTÁ</v>
      </c>
      <c r="F491" t="str">
        <f>VLOOKUP(D491,hoja!A:C,3,FALSE)</f>
        <v>0035</v>
      </c>
      <c r="G491">
        <v>0.77499999999417923</v>
      </c>
      <c r="H491" s="2">
        <v>10</v>
      </c>
      <c r="I491" s="2">
        <v>17724</v>
      </c>
    </row>
    <row r="492" spans="1:9">
      <c r="A492" t="s">
        <v>663</v>
      </c>
      <c r="B492" t="str">
        <f>VLOOKUP(A492,hoja!$A$1:$E$161,5,FALSE)</f>
        <v>MADRID</v>
      </c>
      <c r="C492" t="str">
        <f>VLOOKUP(A492,hoja!A:D,3,FALSE)</f>
        <v>0022</v>
      </c>
      <c r="D492" t="s">
        <v>710</v>
      </c>
      <c r="E492" t="str">
        <f>VLOOKUP(D492,hoja!$A$1:$E$161,5,FALSE)</f>
        <v>LA MESA</v>
      </c>
      <c r="F492" t="str">
        <f>VLOOKUP(D492,hoja!A:C,3,FALSE)</f>
        <v>0024</v>
      </c>
      <c r="G492">
        <v>2.0833333333139308</v>
      </c>
      <c r="H492" s="2">
        <v>1</v>
      </c>
      <c r="I492" s="2">
        <v>55180</v>
      </c>
    </row>
    <row r="493" spans="1:9">
      <c r="A493" t="s">
        <v>663</v>
      </c>
      <c r="B493" t="str">
        <f>VLOOKUP(A493,hoja!$A$1:$E$161,5,FALSE)</f>
        <v>MADRID</v>
      </c>
      <c r="C493" t="str">
        <f>VLOOKUP(A493,hoja!A:D,3,FALSE)</f>
        <v>0022</v>
      </c>
      <c r="D493" t="s">
        <v>630</v>
      </c>
      <c r="E493" t="str">
        <f>VLOOKUP(D493,hoja!$A$1:$E$161,5,FALSE)</f>
        <v>SESQUILÉ</v>
      </c>
      <c r="F493" t="str">
        <f>VLOOKUP(D493,hoja!A:C,3,FALSE)</f>
        <v>1501</v>
      </c>
      <c r="G493">
        <v>2.6166666666395031</v>
      </c>
      <c r="H493" s="2">
        <v>236</v>
      </c>
      <c r="I493" s="2">
        <v>71080</v>
      </c>
    </row>
    <row r="494" spans="1:9">
      <c r="A494" t="s">
        <v>663</v>
      </c>
      <c r="B494" t="str">
        <f>VLOOKUP(A494,hoja!$A$1:$E$161,5,FALSE)</f>
        <v>MADRID</v>
      </c>
      <c r="C494" t="str">
        <f>VLOOKUP(A494,hoja!A:D,3,FALSE)</f>
        <v>0022</v>
      </c>
      <c r="D494" t="s">
        <v>1253</v>
      </c>
      <c r="E494" t="e">
        <f>VLOOKUP(D494,hoja!$A$1:$E$161,5,FALSE)</f>
        <v>#N/A</v>
      </c>
      <c r="F494" t="str">
        <f>VLOOKUP(D494,hoja!A:C,3,FALSE)</f>
        <v>50231</v>
      </c>
      <c r="G494">
        <v>1.4961111112497747</v>
      </c>
      <c r="H494" s="2">
        <v>1</v>
      </c>
      <c r="I494" s="2">
        <v>22826</v>
      </c>
    </row>
    <row r="495" spans="1:9">
      <c r="A495" t="s">
        <v>663</v>
      </c>
      <c r="B495" t="str">
        <f>VLOOKUP(A495,hoja!$A$1:$E$161,5,FALSE)</f>
        <v>MADRID</v>
      </c>
      <c r="C495" t="str">
        <f>VLOOKUP(A495,hoja!A:D,3,FALSE)</f>
        <v>0022</v>
      </c>
      <c r="D495" t="s">
        <v>1257</v>
      </c>
      <c r="E495" t="e">
        <f>VLOOKUP(D495,hoja!$A$1:$E$161,5,FALSE)</f>
        <v>#N/A</v>
      </c>
      <c r="F495" t="str">
        <f>VLOOKUP(D495,hoja!A:C,3,FALSE)</f>
        <v>50237</v>
      </c>
      <c r="G495">
        <v>1.0000000001164153</v>
      </c>
      <c r="H495" s="2">
        <v>1</v>
      </c>
      <c r="I495" s="2">
        <v>17545</v>
      </c>
    </row>
    <row r="496" spans="1:9">
      <c r="A496" t="s">
        <v>663</v>
      </c>
      <c r="B496" t="str">
        <f>VLOOKUP(A496,hoja!$A$1:$E$161,5,FALSE)</f>
        <v>MADRID</v>
      </c>
      <c r="C496" t="str">
        <f>VLOOKUP(A496,hoja!A:D,3,FALSE)</f>
        <v>0022</v>
      </c>
      <c r="D496" t="s">
        <v>1259</v>
      </c>
      <c r="E496" t="e">
        <f>VLOOKUP(D496,hoja!$A$1:$E$161,5,FALSE)</f>
        <v>#N/A</v>
      </c>
      <c r="F496" t="str">
        <f>VLOOKUP(D496,hoja!A:C,3,FALSE)</f>
        <v>50240</v>
      </c>
      <c r="G496">
        <v>0.59166666667442769</v>
      </c>
      <c r="H496" s="2">
        <v>2</v>
      </c>
      <c r="I496" s="2">
        <v>11680.5</v>
      </c>
    </row>
    <row r="497" spans="1:9">
      <c r="A497" t="s">
        <v>663</v>
      </c>
      <c r="B497" t="str">
        <f>VLOOKUP(A497,hoja!$A$1:$E$161,5,FALSE)</f>
        <v>MADRID</v>
      </c>
      <c r="C497" t="str">
        <f>VLOOKUP(A497,hoja!A:D,3,FALSE)</f>
        <v>0022</v>
      </c>
      <c r="D497" t="s">
        <v>751</v>
      </c>
      <c r="E497" t="str">
        <f>VLOOKUP(D497,hoja!$A$1:$E$161,5,FALSE)</f>
        <v>BOGOTÁ</v>
      </c>
      <c r="F497" t="str">
        <f>VLOOKUP(D497,hoja!A:C,3,FALSE)</f>
        <v>0002A</v>
      </c>
      <c r="G497">
        <v>1.0166666666627862</v>
      </c>
      <c r="H497" s="2">
        <v>1567</v>
      </c>
      <c r="I497" s="2">
        <v>25551</v>
      </c>
    </row>
    <row r="498" spans="1:9">
      <c r="A498" t="s">
        <v>663</v>
      </c>
      <c r="B498" t="str">
        <f>VLOOKUP(A498,hoja!$A$1:$E$161,5,FALSE)</f>
        <v>MADRID</v>
      </c>
      <c r="C498" t="str">
        <f>VLOOKUP(A498,hoja!A:D,3,FALSE)</f>
        <v>0022</v>
      </c>
      <c r="D498" t="s">
        <v>633</v>
      </c>
      <c r="E498" t="str">
        <f>VLOOKUP(D498,hoja!$A$1:$E$161,5,FALSE)</f>
        <v>BOGOTÁ</v>
      </c>
      <c r="F498" t="str">
        <f>VLOOKUP(D498,hoja!A:C,3,FALSE)</f>
        <v>0002</v>
      </c>
      <c r="G498">
        <v>1.9108333333279006</v>
      </c>
      <c r="H498" s="2">
        <v>1</v>
      </c>
      <c r="I498" s="2">
        <v>24588</v>
      </c>
    </row>
    <row r="499" spans="1:9">
      <c r="A499" t="s">
        <v>663</v>
      </c>
      <c r="B499" t="str">
        <f>VLOOKUP(A499,hoja!$A$1:$E$161,5,FALSE)</f>
        <v>MADRID</v>
      </c>
      <c r="C499" t="str">
        <f>VLOOKUP(A499,hoja!A:D,3,FALSE)</f>
        <v>0022</v>
      </c>
      <c r="D499" t="s">
        <v>634</v>
      </c>
      <c r="E499" t="str">
        <f>VLOOKUP(D499,hoja!$A$1:$E$161,5,FALSE)</f>
        <v>BOGOTÁ</v>
      </c>
      <c r="F499" t="str">
        <f>VLOOKUP(D499,hoja!A:C,3,FALSE)</f>
        <v>0011</v>
      </c>
      <c r="G499">
        <v>1.21666666661622</v>
      </c>
      <c r="H499" s="2">
        <v>338</v>
      </c>
      <c r="I499" s="2">
        <v>26809</v>
      </c>
    </row>
    <row r="500" spans="1:9">
      <c r="A500" t="s">
        <v>663</v>
      </c>
      <c r="B500" t="str">
        <f>VLOOKUP(A500,hoja!$A$1:$E$161,5,FALSE)</f>
        <v>MADRID</v>
      </c>
      <c r="C500" t="str">
        <f>VLOOKUP(A500,hoja!A:D,3,FALSE)</f>
        <v>0022</v>
      </c>
      <c r="D500" t="s">
        <v>635</v>
      </c>
      <c r="E500" t="str">
        <f>VLOOKUP(D500,hoja!$A$1:$E$161,5,FALSE)</f>
        <v>BOGOTÁ</v>
      </c>
      <c r="F500" t="str">
        <f>VLOOKUP(D500,hoja!A:C,3,FALSE)</f>
        <v>0021</v>
      </c>
      <c r="G500">
        <v>1.0809722221456468</v>
      </c>
      <c r="H500" s="2">
        <v>1416</v>
      </c>
      <c r="I500" s="2">
        <v>25318</v>
      </c>
    </row>
    <row r="501" spans="1:9">
      <c r="A501" t="s">
        <v>663</v>
      </c>
      <c r="B501" t="str">
        <f>VLOOKUP(A501,hoja!$A$1:$E$161,5,FALSE)</f>
        <v>MADRID</v>
      </c>
      <c r="C501" t="str">
        <f>VLOOKUP(A501,hoja!A:D,3,FALSE)</f>
        <v>0022</v>
      </c>
      <c r="D501" t="s">
        <v>731</v>
      </c>
      <c r="E501" t="str">
        <f>VLOOKUP(D501,hoja!$A$1:$E$161,5,FALSE)</f>
        <v>CÚCUTA</v>
      </c>
      <c r="F501" t="str">
        <f>VLOOKUP(D501,hoja!A:C,3,FALSE)</f>
        <v>0438</v>
      </c>
      <c r="G501">
        <v>0.97805555543163791</v>
      </c>
      <c r="H501" s="2">
        <v>1</v>
      </c>
      <c r="I501" s="2">
        <v>25134</v>
      </c>
    </row>
    <row r="502" spans="1:9">
      <c r="A502" t="s">
        <v>663</v>
      </c>
      <c r="B502" t="str">
        <f>VLOOKUP(A502,hoja!$A$1:$E$161,5,FALSE)</f>
        <v>MADRID</v>
      </c>
      <c r="C502" t="str">
        <f>VLOOKUP(A502,hoja!A:D,3,FALSE)</f>
        <v>0022</v>
      </c>
      <c r="D502" t="s">
        <v>637</v>
      </c>
      <c r="E502" t="str">
        <f>VLOOKUP(D502,hoja!$A$1:$E$161,5,FALSE)</f>
        <v>PIEDECUESTA</v>
      </c>
      <c r="F502" t="str">
        <f>VLOOKUP(D502,hoja!A:C,3,FALSE)</f>
        <v>0422</v>
      </c>
      <c r="G502">
        <v>22.31666666676756</v>
      </c>
      <c r="H502" s="2">
        <v>6</v>
      </c>
      <c r="I502" s="2">
        <v>410813.5</v>
      </c>
    </row>
    <row r="503" spans="1:9">
      <c r="A503" t="s">
        <v>663</v>
      </c>
      <c r="B503" t="str">
        <f>VLOOKUP(A503,hoja!$A$1:$E$161,5,FALSE)</f>
        <v>MADRID</v>
      </c>
      <c r="C503" t="str">
        <f>VLOOKUP(A503,hoja!A:D,3,FALSE)</f>
        <v>0022</v>
      </c>
      <c r="D503" t="s">
        <v>942</v>
      </c>
      <c r="E503" t="str">
        <f>VLOOKUP(D503,hoja!$A$1:$E$161,5,FALSE)</f>
        <v>BOGOTÁ</v>
      </c>
      <c r="F503" t="str">
        <f>VLOOKUP(D503,hoja!A:C,3,FALSE)</f>
        <v>60002</v>
      </c>
      <c r="G503">
        <v>0.68333333329064772</v>
      </c>
      <c r="H503" s="2">
        <v>20</v>
      </c>
      <c r="I503" s="2">
        <v>18738</v>
      </c>
    </row>
    <row r="504" spans="1:9">
      <c r="A504" t="s">
        <v>663</v>
      </c>
      <c r="B504" t="str">
        <f>VLOOKUP(A504,hoja!$A$1:$E$161,5,FALSE)</f>
        <v>MADRID</v>
      </c>
      <c r="C504" t="str">
        <f>VLOOKUP(A504,hoja!A:D,3,FALSE)</f>
        <v>0022</v>
      </c>
      <c r="D504" t="s">
        <v>653</v>
      </c>
      <c r="E504" t="str">
        <f>VLOOKUP(D504,hoja!$A$1:$E$161,5,FALSE)</f>
        <v>MADRID</v>
      </c>
      <c r="F504" t="str">
        <f>VLOOKUP(D504,hoja!A:C,3,FALSE)</f>
        <v>2023</v>
      </c>
      <c r="G504">
        <v>0.18333333340706304</v>
      </c>
      <c r="H504" s="2">
        <v>14</v>
      </c>
      <c r="I504" s="2">
        <v>5795</v>
      </c>
    </row>
    <row r="505" spans="1:9">
      <c r="A505" t="s">
        <v>663</v>
      </c>
      <c r="B505" t="str">
        <f>VLOOKUP(A505,hoja!$A$1:$E$161,5,FALSE)</f>
        <v>MADRID</v>
      </c>
      <c r="C505" t="str">
        <f>VLOOKUP(A505,hoja!A:D,3,FALSE)</f>
        <v>0022</v>
      </c>
      <c r="D505" t="s">
        <v>642</v>
      </c>
      <c r="E505" t="str">
        <f>VLOOKUP(D505,hoja!$A$1:$E$161,5,FALSE)</f>
        <v>BARRANQUILLA</v>
      </c>
      <c r="F505" t="str">
        <f>VLOOKUP(D505,hoja!A:C,3,FALSE)</f>
        <v>0111</v>
      </c>
      <c r="G505">
        <v>32.449999999953434</v>
      </c>
      <c r="H505" s="2">
        <v>4</v>
      </c>
      <c r="I505" s="2">
        <v>953268</v>
      </c>
    </row>
    <row r="506" spans="1:9">
      <c r="A506" t="s">
        <v>663</v>
      </c>
      <c r="B506" t="str">
        <f>VLOOKUP(A506,hoja!$A$1:$E$161,5,FALSE)</f>
        <v>MADRID</v>
      </c>
      <c r="C506" t="str">
        <f>VLOOKUP(A506,hoja!A:D,3,FALSE)</f>
        <v>0022</v>
      </c>
      <c r="D506" t="s">
        <v>645</v>
      </c>
      <c r="E506" t="str">
        <f>VLOOKUP(D506,hoja!$A$1:$E$161,5,FALSE)</f>
        <v>CALI</v>
      </c>
      <c r="F506" t="str">
        <f>VLOOKUP(D506,hoja!A:C,3,FALSE)</f>
        <v>0410</v>
      </c>
      <c r="G506">
        <v>25.016666666662786</v>
      </c>
      <c r="H506" s="2">
        <v>1</v>
      </c>
      <c r="I506" s="2">
        <v>401524</v>
      </c>
    </row>
    <row r="507" spans="1:9">
      <c r="A507" t="s">
        <v>663</v>
      </c>
      <c r="B507" t="str">
        <f>VLOOKUP(A507,hoja!$A$1:$E$161,5,FALSE)</f>
        <v>MADRID</v>
      </c>
      <c r="C507" t="str">
        <f>VLOOKUP(A507,hoja!A:D,3,FALSE)</f>
        <v>0022</v>
      </c>
      <c r="D507" t="s">
        <v>1289</v>
      </c>
      <c r="E507" t="e">
        <f>VLOOKUP(D507,hoja!$A$1:$E$161,5,FALSE)</f>
        <v>#N/A</v>
      </c>
      <c r="F507" t="e">
        <f>VLOOKUP(D507,hoja!A:C,3,FALSE)</f>
        <v>#N/A</v>
      </c>
      <c r="G507">
        <v>1.6999999999534339</v>
      </c>
      <c r="H507" s="2">
        <v>3</v>
      </c>
      <c r="I507" s="2">
        <v>25603</v>
      </c>
    </row>
    <row r="508" spans="1:9">
      <c r="A508" t="s">
        <v>663</v>
      </c>
      <c r="B508" t="str">
        <f>VLOOKUP(A508,hoja!$A$1:$E$161,5,FALSE)</f>
        <v>MADRID</v>
      </c>
      <c r="C508" t="str">
        <f>VLOOKUP(A508,hoja!A:D,3,FALSE)</f>
        <v>0022</v>
      </c>
      <c r="D508" t="s">
        <v>943</v>
      </c>
      <c r="E508" t="str">
        <f>VLOOKUP(D508,hoja!$A$1:$E$161,5,FALSE)</f>
        <v>BOGOTÁ</v>
      </c>
      <c r="F508" t="str">
        <f>VLOOKUP(D508,hoja!A:C,3,FALSE)</f>
        <v>60003</v>
      </c>
      <c r="G508">
        <v>1.0166666667500976</v>
      </c>
      <c r="H508" s="2">
        <v>22</v>
      </c>
      <c r="I508" s="2">
        <v>18004</v>
      </c>
    </row>
    <row r="509" spans="1:9">
      <c r="A509" t="s">
        <v>711</v>
      </c>
      <c r="B509" t="str">
        <f>VLOOKUP(A509,hoja!$A$1:$E$161,5,FALSE)</f>
        <v>MAGANGUÉ</v>
      </c>
      <c r="C509" t="str">
        <f>VLOOKUP(A509,hoja!A:D,3,FALSE)</f>
        <v>0383</v>
      </c>
      <c r="D509" t="s">
        <v>666</v>
      </c>
      <c r="E509" t="str">
        <f>VLOOKUP(D509,hoja!$A$1:$E$161,5,FALSE)</f>
        <v>SINCELEJO</v>
      </c>
      <c r="F509" t="str">
        <f>VLOOKUP(D509,hoja!A:C,3,FALSE)</f>
        <v>0382</v>
      </c>
      <c r="G509">
        <v>1.7995833333407063</v>
      </c>
      <c r="H509" s="2">
        <v>6</v>
      </c>
      <c r="I509" s="2">
        <v>89248</v>
      </c>
    </row>
    <row r="510" spans="1:9">
      <c r="A510" t="s">
        <v>711</v>
      </c>
      <c r="B510" t="str">
        <f>VLOOKUP(A510,hoja!$A$1:$E$161,5,FALSE)</f>
        <v>MAGANGUÉ</v>
      </c>
      <c r="C510" t="str">
        <f>VLOOKUP(A510,hoja!A:D,3,FALSE)</f>
        <v>0383</v>
      </c>
      <c r="D510" t="s">
        <v>667</v>
      </c>
      <c r="E510" t="str">
        <f>VLOOKUP(D510,hoja!$A$1:$E$161,5,FALSE)</f>
        <v>MONTERÍA</v>
      </c>
      <c r="F510" t="str">
        <f>VLOOKUP(D510,hoja!A:C,3,FALSE)</f>
        <v>0381</v>
      </c>
      <c r="G510">
        <v>14.476944444410037</v>
      </c>
      <c r="H510" s="2">
        <v>183</v>
      </c>
      <c r="I510" s="2">
        <v>200012</v>
      </c>
    </row>
    <row r="511" spans="1:9">
      <c r="A511" t="s">
        <v>711</v>
      </c>
      <c r="B511" t="str">
        <f>VLOOKUP(A511,hoja!$A$1:$E$161,5,FALSE)</f>
        <v>MAGANGUÉ</v>
      </c>
      <c r="C511" t="str">
        <f>VLOOKUP(A511,hoja!A:D,3,FALSE)</f>
        <v>0383</v>
      </c>
      <c r="D511" t="s">
        <v>637</v>
      </c>
      <c r="E511" t="str">
        <f>VLOOKUP(D511,hoja!$A$1:$E$161,5,FALSE)</f>
        <v>PIEDECUESTA</v>
      </c>
      <c r="F511" t="str">
        <f>VLOOKUP(D511,hoja!A:C,3,FALSE)</f>
        <v>0422</v>
      </c>
      <c r="G511">
        <v>25.160416666738456</v>
      </c>
      <c r="H511" s="2">
        <v>2</v>
      </c>
      <c r="I511" s="2">
        <v>611712.5</v>
      </c>
    </row>
    <row r="512" spans="1:9">
      <c r="A512" t="s">
        <v>711</v>
      </c>
      <c r="B512" t="str">
        <f>VLOOKUP(A512,hoja!$A$1:$E$161,5,FALSE)</f>
        <v>MAGANGUÉ</v>
      </c>
      <c r="C512" t="str">
        <f>VLOOKUP(A512,hoja!A:D,3,FALSE)</f>
        <v>0383</v>
      </c>
      <c r="D512" t="s">
        <v>942</v>
      </c>
      <c r="E512" t="str">
        <f>VLOOKUP(D512,hoja!$A$1:$E$161,5,FALSE)</f>
        <v>BOGOTÁ</v>
      </c>
      <c r="F512" t="str">
        <f>VLOOKUP(D512,hoja!A:C,3,FALSE)</f>
        <v>60002</v>
      </c>
      <c r="G512">
        <v>48.401944444456603</v>
      </c>
      <c r="H512" s="2">
        <v>1</v>
      </c>
      <c r="I512" s="2">
        <v>959020</v>
      </c>
    </row>
    <row r="513" spans="1:9">
      <c r="A513" t="s">
        <v>711</v>
      </c>
      <c r="B513" t="str">
        <f>VLOOKUP(A513,hoja!$A$1:$E$161,5,FALSE)</f>
        <v>MAGANGUÉ</v>
      </c>
      <c r="C513" t="str">
        <f>VLOOKUP(A513,hoja!A:D,3,FALSE)</f>
        <v>0383</v>
      </c>
      <c r="D513" t="s">
        <v>642</v>
      </c>
      <c r="E513" t="str">
        <f>VLOOKUP(D513,hoja!$A$1:$E$161,5,FALSE)</f>
        <v>BARRANQUILLA</v>
      </c>
      <c r="F513" t="str">
        <f>VLOOKUP(D513,hoja!A:C,3,FALSE)</f>
        <v>0111</v>
      </c>
      <c r="G513">
        <v>5.5249999999359716</v>
      </c>
      <c r="H513" s="2">
        <v>252</v>
      </c>
      <c r="I513" s="2">
        <v>250127</v>
      </c>
    </row>
    <row r="514" spans="1:9">
      <c r="A514" t="s">
        <v>711</v>
      </c>
      <c r="B514" t="str">
        <f>VLOOKUP(A514,hoja!$A$1:$E$161,5,FALSE)</f>
        <v>MAGANGUÉ</v>
      </c>
      <c r="C514" t="str">
        <f>VLOOKUP(A514,hoja!A:D,3,FALSE)</f>
        <v>0383</v>
      </c>
      <c r="D514" t="s">
        <v>772</v>
      </c>
      <c r="E514" t="str">
        <f>VLOOKUP(D514,hoja!$A$1:$E$161,5,FALSE)</f>
        <v>CHINÚ</v>
      </c>
      <c r="F514" t="str">
        <f>VLOOKUP(D514,hoja!A:C,3,FALSE)</f>
        <v>60066</v>
      </c>
      <c r="G514">
        <v>20.835277777689043</v>
      </c>
      <c r="H514" s="2">
        <v>1</v>
      </c>
      <c r="I514" s="2">
        <v>739631</v>
      </c>
    </row>
    <row r="515" spans="1:9">
      <c r="A515" t="s">
        <v>712</v>
      </c>
      <c r="B515" t="str">
        <f>VLOOKUP(A515,hoja!$A$1:$E$161,5,FALSE)</f>
        <v>MAICAO</v>
      </c>
      <c r="C515" t="str">
        <f>VLOOKUP(A515,hoja!A:D,3,FALSE)</f>
        <v>0230</v>
      </c>
      <c r="D515" t="s">
        <v>720</v>
      </c>
      <c r="E515" t="str">
        <f>VLOOKUP(D515,hoja!$A$1:$E$161,5,FALSE)</f>
        <v>RIOHACHA</v>
      </c>
      <c r="F515" t="str">
        <f>VLOOKUP(D515,hoja!A:C,3,FALSE)</f>
        <v>0239</v>
      </c>
      <c r="G515">
        <v>1.4833333332790062</v>
      </c>
      <c r="H515" s="2">
        <v>1</v>
      </c>
      <c r="I515" s="2">
        <v>83498</v>
      </c>
    </row>
    <row r="516" spans="1:9">
      <c r="A516" t="s">
        <v>712</v>
      </c>
      <c r="B516" t="str">
        <f>VLOOKUP(A516,hoja!$A$1:$E$161,5,FALSE)</f>
        <v>MAICAO</v>
      </c>
      <c r="C516" t="str">
        <f>VLOOKUP(A516,hoja!A:D,3,FALSE)</f>
        <v>0230</v>
      </c>
      <c r="D516" t="s">
        <v>723</v>
      </c>
      <c r="E516" t="str">
        <f>VLOOKUP(D516,hoja!$A$1:$E$161,5,FALSE)</f>
        <v>SANTA MARTA</v>
      </c>
      <c r="F516" t="str">
        <f>VLOOKUP(D516,hoja!A:C,3,FALSE)</f>
        <v>0118</v>
      </c>
      <c r="G516">
        <v>4.9833333333372138</v>
      </c>
      <c r="H516" s="2">
        <v>6</v>
      </c>
      <c r="I516" s="2">
        <v>254839.5</v>
      </c>
    </row>
    <row r="517" spans="1:9">
      <c r="A517" t="s">
        <v>712</v>
      </c>
      <c r="B517" t="str">
        <f>VLOOKUP(A517,hoja!$A$1:$E$161,5,FALSE)</f>
        <v>MAICAO</v>
      </c>
      <c r="C517" t="str">
        <f>VLOOKUP(A517,hoja!A:D,3,FALSE)</f>
        <v>0230</v>
      </c>
      <c r="D517" t="s">
        <v>637</v>
      </c>
      <c r="E517" t="str">
        <f>VLOOKUP(D517,hoja!$A$1:$E$161,5,FALSE)</f>
        <v>PIEDECUESTA</v>
      </c>
      <c r="F517" t="str">
        <f>VLOOKUP(D517,hoja!A:C,3,FALSE)</f>
        <v>0422</v>
      </c>
      <c r="G517">
        <v>29.349999999976717</v>
      </c>
      <c r="H517" s="2">
        <v>1</v>
      </c>
      <c r="I517" s="2">
        <v>664920</v>
      </c>
    </row>
    <row r="518" spans="1:9">
      <c r="A518" t="s">
        <v>712</v>
      </c>
      <c r="B518" t="str">
        <f>VLOOKUP(A518,hoja!$A$1:$E$161,5,FALSE)</f>
        <v>MAICAO</v>
      </c>
      <c r="C518" t="str">
        <f>VLOOKUP(A518,hoja!A:D,3,FALSE)</f>
        <v>0230</v>
      </c>
      <c r="D518" t="s">
        <v>642</v>
      </c>
      <c r="E518" t="str">
        <f>VLOOKUP(D518,hoja!$A$1:$E$161,5,FALSE)</f>
        <v>BARRANQUILLA</v>
      </c>
      <c r="F518" t="str">
        <f>VLOOKUP(D518,hoja!A:C,3,FALSE)</f>
        <v>0111</v>
      </c>
      <c r="G518">
        <v>14.416388888930669</v>
      </c>
      <c r="H518" s="2">
        <v>872</v>
      </c>
      <c r="I518" s="2">
        <v>353052</v>
      </c>
    </row>
    <row r="519" spans="1:9">
      <c r="A519" t="s">
        <v>712</v>
      </c>
      <c r="B519" t="str">
        <f>VLOOKUP(A519,hoja!$A$1:$E$161,5,FALSE)</f>
        <v>MAICAO</v>
      </c>
      <c r="C519" t="str">
        <f>VLOOKUP(A519,hoja!A:D,3,FALSE)</f>
        <v>0230</v>
      </c>
      <c r="D519" t="s">
        <v>782</v>
      </c>
      <c r="E519" t="str">
        <f>VLOOKUP(D519,hoja!$A$1:$E$161,5,FALSE)</f>
        <v>SANTA MARTA</v>
      </c>
      <c r="F519" t="str">
        <f>VLOOKUP(D519,hoja!A:C,3,FALSE)</f>
        <v>60083</v>
      </c>
      <c r="G519">
        <v>8.1679166665999219</v>
      </c>
      <c r="H519" s="2">
        <v>88</v>
      </c>
      <c r="I519" s="2">
        <v>245284</v>
      </c>
    </row>
    <row r="520" spans="1:9">
      <c r="A520" t="s">
        <v>665</v>
      </c>
      <c r="B520" t="str">
        <f>VLOOKUP(A520,hoja!$A$1:$E$161,5,FALSE)</f>
        <v>MANIZALES</v>
      </c>
      <c r="C520" t="str">
        <f>VLOOKUP(A520,hoja!A:D,3,FALSE)</f>
        <v>0145</v>
      </c>
      <c r="D520" t="s">
        <v>650</v>
      </c>
      <c r="E520" t="str">
        <f>VLOOKUP(D520,hoja!$A$1:$E$161,5,FALSE)</f>
        <v>CALOTO</v>
      </c>
      <c r="F520" t="str">
        <f>VLOOKUP(D520,hoja!A:C,3,FALSE)</f>
        <v>0445</v>
      </c>
      <c r="G520">
        <v>19.43625000002794</v>
      </c>
      <c r="H520" s="2">
        <v>6</v>
      </c>
      <c r="I520" s="2">
        <v>293201.5</v>
      </c>
    </row>
    <row r="521" spans="1:9">
      <c r="A521" t="s">
        <v>665</v>
      </c>
      <c r="B521" t="str">
        <f>VLOOKUP(A521,hoja!$A$1:$E$161,5,FALSE)</f>
        <v>MANIZALES</v>
      </c>
      <c r="C521" t="str">
        <f>VLOOKUP(A521,hoja!A:D,3,FALSE)</f>
        <v>0145</v>
      </c>
      <c r="D521" t="s">
        <v>683</v>
      </c>
      <c r="E521" t="str">
        <f>VLOOKUP(D521,hoja!$A$1:$E$161,5,FALSE)</f>
        <v>BUGA</v>
      </c>
      <c r="F521" t="str">
        <f>VLOOKUP(D521,hoja!A:C,3,FALSE)</f>
        <v>0411</v>
      </c>
      <c r="G521">
        <v>5.1797222222085111</v>
      </c>
      <c r="H521" s="2">
        <v>1</v>
      </c>
      <c r="I521" s="2">
        <v>199200</v>
      </c>
    </row>
    <row r="522" spans="1:9">
      <c r="A522" t="s">
        <v>665</v>
      </c>
      <c r="B522" t="str">
        <f>VLOOKUP(A522,hoja!$A$1:$E$161,5,FALSE)</f>
        <v>MANIZALES</v>
      </c>
      <c r="C522" t="str">
        <f>VLOOKUP(A522,hoja!A:D,3,FALSE)</f>
        <v>0145</v>
      </c>
      <c r="D522" t="s">
        <v>630</v>
      </c>
      <c r="E522" t="str">
        <f>VLOOKUP(D522,hoja!$A$1:$E$161,5,FALSE)</f>
        <v>SESQUILÉ</v>
      </c>
      <c r="F522" t="str">
        <f>VLOOKUP(D522,hoja!A:C,3,FALSE)</f>
        <v>1501</v>
      </c>
      <c r="G522">
        <v>25.116666666639503</v>
      </c>
      <c r="H522" s="2">
        <v>9</v>
      </c>
      <c r="I522" s="2">
        <v>331446</v>
      </c>
    </row>
    <row r="523" spans="1:9">
      <c r="A523" t="s">
        <v>665</v>
      </c>
      <c r="B523" t="str">
        <f>VLOOKUP(A523,hoja!$A$1:$E$161,5,FALSE)</f>
        <v>MANIZALES</v>
      </c>
      <c r="C523" t="str">
        <f>VLOOKUP(A523,hoja!A:D,3,FALSE)</f>
        <v>0145</v>
      </c>
      <c r="D523" t="s">
        <v>635</v>
      </c>
      <c r="E523" t="str">
        <f>VLOOKUP(D523,hoja!$A$1:$E$161,5,FALSE)</f>
        <v>BOGOTÁ</v>
      </c>
      <c r="F523" t="str">
        <f>VLOOKUP(D523,hoja!A:C,3,FALSE)</f>
        <v>0021</v>
      </c>
      <c r="G523">
        <v>17.950000000011642</v>
      </c>
      <c r="H523" s="2">
        <v>1</v>
      </c>
      <c r="I523" s="2">
        <v>312725</v>
      </c>
    </row>
    <row r="524" spans="1:9">
      <c r="A524" t="s">
        <v>665</v>
      </c>
      <c r="B524" t="str">
        <f>VLOOKUP(A524,hoja!$A$1:$E$161,5,FALSE)</f>
        <v>MANIZALES</v>
      </c>
      <c r="C524" t="str">
        <f>VLOOKUP(A524,hoja!A:D,3,FALSE)</f>
        <v>0145</v>
      </c>
      <c r="D524" t="s">
        <v>1351</v>
      </c>
      <c r="E524" t="e">
        <f>VLOOKUP(D524,hoja!$A$1:$E$161,5,FALSE)</f>
        <v>#N/A</v>
      </c>
      <c r="F524" t="e">
        <f>VLOOKUP(D524,hoja!A:C,3,FALSE)</f>
        <v>#N/A</v>
      </c>
      <c r="G524">
        <v>4.03333333338378</v>
      </c>
      <c r="H524" s="2">
        <v>1</v>
      </c>
      <c r="I524" s="2">
        <v>181439</v>
      </c>
    </row>
    <row r="525" spans="1:9">
      <c r="A525" t="s">
        <v>665</v>
      </c>
      <c r="B525" t="str">
        <f>VLOOKUP(A525,hoja!$A$1:$E$161,5,FALSE)</f>
        <v>MANIZALES</v>
      </c>
      <c r="C525" t="str">
        <f>VLOOKUP(A525,hoja!A:D,3,FALSE)</f>
        <v>0145</v>
      </c>
      <c r="D525" t="s">
        <v>670</v>
      </c>
      <c r="E525" t="str">
        <f>VLOOKUP(D525,hoja!$A$1:$E$161,5,FALSE)</f>
        <v>PEREIRA</v>
      </c>
      <c r="F525" t="str">
        <f>VLOOKUP(D525,hoja!A:C,3,FALSE)</f>
        <v>0134</v>
      </c>
      <c r="G525">
        <v>1.2999999998719431</v>
      </c>
      <c r="H525" s="2">
        <v>222</v>
      </c>
      <c r="I525" s="2">
        <v>54504</v>
      </c>
    </row>
    <row r="526" spans="1:9">
      <c r="A526" t="s">
        <v>665</v>
      </c>
      <c r="B526" t="str">
        <f>VLOOKUP(A526,hoja!$A$1:$E$161,5,FALSE)</f>
        <v>MANIZALES</v>
      </c>
      <c r="C526" t="str">
        <f>VLOOKUP(A526,hoja!A:D,3,FALSE)</f>
        <v>0145</v>
      </c>
      <c r="D526" t="s">
        <v>644</v>
      </c>
      <c r="E526" t="str">
        <f>VLOOKUP(D526,hoja!$A$1:$E$161,5,FALSE)</f>
        <v>PEREIRA</v>
      </c>
      <c r="F526" t="str">
        <f>VLOOKUP(D526,hoja!A:C,3,FALSE)</f>
        <v>0198</v>
      </c>
      <c r="G526">
        <v>1.9316666666418314</v>
      </c>
      <c r="H526" s="2">
        <v>336</v>
      </c>
      <c r="I526" s="2">
        <v>66529</v>
      </c>
    </row>
    <row r="527" spans="1:9">
      <c r="A527" t="s">
        <v>665</v>
      </c>
      <c r="B527" t="str">
        <f>VLOOKUP(A527,hoja!$A$1:$E$161,5,FALSE)</f>
        <v>MANIZALES</v>
      </c>
      <c r="C527" t="str">
        <f>VLOOKUP(A527,hoja!A:D,3,FALSE)</f>
        <v>0145</v>
      </c>
      <c r="D527" t="s">
        <v>645</v>
      </c>
      <c r="E527" t="str">
        <f>VLOOKUP(D527,hoja!$A$1:$E$161,5,FALSE)</f>
        <v>CALI</v>
      </c>
      <c r="F527" t="str">
        <f>VLOOKUP(D527,hoja!A:C,3,FALSE)</f>
        <v>0410</v>
      </c>
      <c r="G527">
        <v>6.6794444445404224</v>
      </c>
      <c r="H527" s="2">
        <v>185</v>
      </c>
      <c r="I527" s="2">
        <v>255818</v>
      </c>
    </row>
    <row r="528" spans="1:9">
      <c r="A528" t="s">
        <v>665</v>
      </c>
      <c r="B528" t="str">
        <f>VLOOKUP(A528,hoja!$A$1:$E$161,5,FALSE)</f>
        <v>MANIZALES</v>
      </c>
      <c r="C528" t="str">
        <f>VLOOKUP(A528,hoja!A:D,3,FALSE)</f>
        <v>0145</v>
      </c>
      <c r="D528" t="s">
        <v>747</v>
      </c>
      <c r="E528" t="str">
        <f>VLOOKUP(D528,hoja!$A$1:$E$161,5,FALSE)</f>
        <v>BUGA</v>
      </c>
      <c r="F528" t="str">
        <f>VLOOKUP(D528,hoja!A:C,3,FALSE)</f>
        <v>60062</v>
      </c>
      <c r="G528">
        <v>4.6581944444042165</v>
      </c>
      <c r="H528" s="2">
        <v>8</v>
      </c>
      <c r="I528" s="2">
        <v>197613.5</v>
      </c>
    </row>
    <row r="529" spans="1:9">
      <c r="A529" t="s">
        <v>665</v>
      </c>
      <c r="B529" t="str">
        <f>VLOOKUP(A529,hoja!$A$1:$E$161,5,FALSE)</f>
        <v>MANIZALES</v>
      </c>
      <c r="C529" t="str">
        <f>VLOOKUP(A529,hoja!A:D,3,FALSE)</f>
        <v>0145</v>
      </c>
      <c r="D529" t="s">
        <v>682</v>
      </c>
      <c r="E529" t="str">
        <f>VLOOKUP(D529,hoja!$A$1:$E$161,5,FALSE)</f>
        <v>Pereira-Eficiente destino Yumb</v>
      </c>
      <c r="F529" t="str">
        <f>VLOOKUP(D529,hoja!A:C,3,FALSE)</f>
        <v>60064</v>
      </c>
      <c r="G529">
        <v>2.1150000000488944</v>
      </c>
      <c r="H529" s="2">
        <v>63</v>
      </c>
      <c r="I529" s="2">
        <v>86360</v>
      </c>
    </row>
    <row r="530" spans="1:9">
      <c r="A530" t="s">
        <v>665</v>
      </c>
      <c r="B530" t="str">
        <f>VLOOKUP(A530,hoja!$A$1:$E$161,5,FALSE)</f>
        <v>MANIZALES</v>
      </c>
      <c r="C530" t="str">
        <f>VLOOKUP(A530,hoja!A:D,3,FALSE)</f>
        <v>0145</v>
      </c>
      <c r="D530" t="s">
        <v>749</v>
      </c>
      <c r="E530" t="str">
        <f>VLOOKUP(D530,hoja!$A$1:$E$161,5,FALSE)</f>
        <v>PEREIRA</v>
      </c>
      <c r="F530" t="str">
        <f>VLOOKUP(D530,hoja!A:C,3,FALSE)</f>
        <v>60067</v>
      </c>
      <c r="G530">
        <v>1.3347222222655546</v>
      </c>
      <c r="H530" s="2">
        <v>182</v>
      </c>
      <c r="I530" s="2">
        <v>54470</v>
      </c>
    </row>
    <row r="531" spans="1:9">
      <c r="A531" t="s">
        <v>665</v>
      </c>
      <c r="B531" t="str">
        <f>VLOOKUP(A531,hoja!$A$1:$E$161,5,FALSE)</f>
        <v>MANIZALES</v>
      </c>
      <c r="C531" t="str">
        <f>VLOOKUP(A531,hoja!A:D,3,FALSE)</f>
        <v>0145</v>
      </c>
      <c r="D531" t="s">
        <v>750</v>
      </c>
      <c r="E531" t="e">
        <f>VLOOKUP(D531,hoja!$A$1:$E$161,5,FALSE)</f>
        <v>#N/A</v>
      </c>
      <c r="F531" t="e">
        <f>VLOOKUP(D531,hoja!A:C,3,FALSE)</f>
        <v>#N/A</v>
      </c>
      <c r="G531">
        <v>4.0833333333721384</v>
      </c>
      <c r="H531" s="2">
        <v>66</v>
      </c>
      <c r="I531" s="2">
        <v>174539.5</v>
      </c>
    </row>
    <row r="532" spans="1:9">
      <c r="A532" t="s">
        <v>665</v>
      </c>
      <c r="B532" t="str">
        <f>VLOOKUP(A532,hoja!$A$1:$E$161,5,FALSE)</f>
        <v>MANIZALES</v>
      </c>
      <c r="C532" t="str">
        <f>VLOOKUP(A532,hoja!A:D,3,FALSE)</f>
        <v>0145</v>
      </c>
      <c r="D532" t="s">
        <v>943</v>
      </c>
      <c r="E532" t="str">
        <f>VLOOKUP(D532,hoja!$A$1:$E$161,5,FALSE)</f>
        <v>BOGOTÁ</v>
      </c>
      <c r="F532" t="str">
        <f>VLOOKUP(D532,hoja!A:C,3,FALSE)</f>
        <v>60003</v>
      </c>
      <c r="G532">
        <v>20.274999999994179</v>
      </c>
      <c r="H532" s="2">
        <v>2</v>
      </c>
      <c r="I532" s="2">
        <v>289703</v>
      </c>
    </row>
    <row r="533" spans="1:9">
      <c r="A533" t="s">
        <v>713</v>
      </c>
      <c r="B533" t="str">
        <f>VLOOKUP(A533,hoja!$A$1:$E$161,5,FALSE)</f>
        <v>MARIQUITA</v>
      </c>
      <c r="C533" t="str">
        <f>VLOOKUP(A533,hoja!A:D,3,FALSE)</f>
        <v>0392</v>
      </c>
      <c r="D533" t="s">
        <v>650</v>
      </c>
      <c r="E533" t="str">
        <f>VLOOKUP(D533,hoja!$A$1:$E$161,5,FALSE)</f>
        <v>CALOTO</v>
      </c>
      <c r="F533" t="str">
        <f>VLOOKUP(D533,hoja!A:C,3,FALSE)</f>
        <v>0445</v>
      </c>
      <c r="G533">
        <v>20.53333333338378</v>
      </c>
      <c r="H533" s="2">
        <v>12</v>
      </c>
      <c r="I533" s="2">
        <v>423502</v>
      </c>
    </row>
    <row r="534" spans="1:9">
      <c r="A534" t="s">
        <v>713</v>
      </c>
      <c r="B534" t="str">
        <f>VLOOKUP(A534,hoja!$A$1:$E$161,5,FALSE)</f>
        <v>MARIQUITA</v>
      </c>
      <c r="C534" t="str">
        <f>VLOOKUP(A534,hoja!A:D,3,FALSE)</f>
        <v>0392</v>
      </c>
      <c r="D534" t="s">
        <v>660</v>
      </c>
      <c r="E534" t="str">
        <f>VLOOKUP(D534,hoja!$A$1:$E$161,5,FALSE)</f>
        <v>BOGOTÁ</v>
      </c>
      <c r="F534" t="str">
        <f>VLOOKUP(D534,hoja!A:C,3,FALSE)</f>
        <v>0035</v>
      </c>
      <c r="G534">
        <v>6.3333333333721384</v>
      </c>
      <c r="H534" s="2">
        <v>5</v>
      </c>
      <c r="I534" s="2">
        <v>167166</v>
      </c>
    </row>
    <row r="535" spans="1:9">
      <c r="A535" t="s">
        <v>713</v>
      </c>
      <c r="B535" t="str">
        <f>VLOOKUP(A535,hoja!$A$1:$E$161,5,FALSE)</f>
        <v>MARIQUITA</v>
      </c>
      <c r="C535" t="str">
        <f>VLOOKUP(A535,hoja!A:D,3,FALSE)</f>
        <v>0392</v>
      </c>
      <c r="D535" t="s">
        <v>630</v>
      </c>
      <c r="E535" t="str">
        <f>VLOOKUP(D535,hoja!$A$1:$E$161,5,FALSE)</f>
        <v>SESQUILÉ</v>
      </c>
      <c r="F535" t="str">
        <f>VLOOKUP(D535,hoja!A:C,3,FALSE)</f>
        <v>1501</v>
      </c>
      <c r="G535">
        <v>15.474999999976717</v>
      </c>
      <c r="H535" s="2">
        <v>36</v>
      </c>
      <c r="I535" s="2">
        <v>222286</v>
      </c>
    </row>
    <row r="536" spans="1:9">
      <c r="A536" t="s">
        <v>713</v>
      </c>
      <c r="B536" t="str">
        <f>VLOOKUP(A536,hoja!$A$1:$E$161,5,FALSE)</f>
        <v>MARIQUITA</v>
      </c>
      <c r="C536" t="str">
        <f>VLOOKUP(A536,hoja!A:D,3,FALSE)</f>
        <v>0392</v>
      </c>
      <c r="D536" t="s">
        <v>751</v>
      </c>
      <c r="E536" t="str">
        <f>VLOOKUP(D536,hoja!$A$1:$E$161,5,FALSE)</f>
        <v>BOGOTÁ</v>
      </c>
      <c r="F536" t="str">
        <f>VLOOKUP(D536,hoja!A:C,3,FALSE)</f>
        <v>0002A</v>
      </c>
      <c r="G536">
        <v>11.708611111185746</v>
      </c>
      <c r="H536" s="2">
        <v>6</v>
      </c>
      <c r="I536" s="2">
        <v>176177.5</v>
      </c>
    </row>
    <row r="537" spans="1:9">
      <c r="A537" t="s">
        <v>713</v>
      </c>
      <c r="B537" t="str">
        <f>VLOOKUP(A537,hoja!$A$1:$E$161,5,FALSE)</f>
        <v>MARIQUITA</v>
      </c>
      <c r="C537" t="str">
        <f>VLOOKUP(A537,hoja!A:D,3,FALSE)</f>
        <v>0392</v>
      </c>
      <c r="D537" t="s">
        <v>634</v>
      </c>
      <c r="E537" t="str">
        <f>VLOOKUP(D537,hoja!$A$1:$E$161,5,FALSE)</f>
        <v>BOGOTÁ</v>
      </c>
      <c r="F537" t="str">
        <f>VLOOKUP(D537,hoja!A:C,3,FALSE)</f>
        <v>0011</v>
      </c>
      <c r="G537">
        <v>15.658333333296468</v>
      </c>
      <c r="H537" s="2">
        <v>48</v>
      </c>
      <c r="I537" s="2">
        <v>185989</v>
      </c>
    </row>
    <row r="538" spans="1:9">
      <c r="A538" t="s">
        <v>713</v>
      </c>
      <c r="B538" t="str">
        <f>VLOOKUP(A538,hoja!$A$1:$E$161,5,FALSE)</f>
        <v>MARIQUITA</v>
      </c>
      <c r="C538" t="str">
        <f>VLOOKUP(A538,hoja!A:D,3,FALSE)</f>
        <v>0392</v>
      </c>
      <c r="D538" t="s">
        <v>635</v>
      </c>
      <c r="E538" t="str">
        <f>VLOOKUP(D538,hoja!$A$1:$E$161,5,FALSE)</f>
        <v>BOGOTÁ</v>
      </c>
      <c r="F538" t="str">
        <f>VLOOKUP(D538,hoja!A:C,3,FALSE)</f>
        <v>0021</v>
      </c>
      <c r="G538">
        <v>10.179722222266719</v>
      </c>
      <c r="H538" s="2">
        <v>171</v>
      </c>
      <c r="I538" s="2">
        <v>186742</v>
      </c>
    </row>
    <row r="539" spans="1:9">
      <c r="A539" t="s">
        <v>713</v>
      </c>
      <c r="B539" t="str">
        <f>VLOOKUP(A539,hoja!$A$1:$E$161,5,FALSE)</f>
        <v>MARIQUITA</v>
      </c>
      <c r="C539" t="str">
        <f>VLOOKUP(A539,hoja!A:D,3,FALSE)</f>
        <v>0392</v>
      </c>
      <c r="D539" t="s">
        <v>679</v>
      </c>
      <c r="E539" t="str">
        <f>VLOOKUP(D539,hoja!$A$1:$E$161,5,FALSE)</f>
        <v>NEIVA</v>
      </c>
      <c r="F539" t="str">
        <f>VLOOKUP(D539,hoja!A:C,3,FALSE)</f>
        <v>0385</v>
      </c>
      <c r="G539">
        <v>6.8999999999650754</v>
      </c>
      <c r="H539" s="2">
        <v>197</v>
      </c>
      <c r="I539" s="2">
        <v>309937</v>
      </c>
    </row>
    <row r="540" spans="1:9">
      <c r="A540" t="s">
        <v>713</v>
      </c>
      <c r="B540" t="str">
        <f>VLOOKUP(A540,hoja!$A$1:$E$161,5,FALSE)</f>
        <v>MARIQUITA</v>
      </c>
      <c r="C540" t="str">
        <f>VLOOKUP(A540,hoja!A:D,3,FALSE)</f>
        <v>0392</v>
      </c>
      <c r="D540" t="s">
        <v>1351</v>
      </c>
      <c r="E540" t="e">
        <f>VLOOKUP(D540,hoja!$A$1:$E$161,5,FALSE)</f>
        <v>#N/A</v>
      </c>
      <c r="F540" t="e">
        <f>VLOOKUP(D540,hoja!A:C,3,FALSE)</f>
        <v>#N/A</v>
      </c>
      <c r="G540">
        <v>19.830277777800802</v>
      </c>
      <c r="H540" s="2">
        <v>1</v>
      </c>
      <c r="I540" s="2">
        <v>368202</v>
      </c>
    </row>
    <row r="541" spans="1:9">
      <c r="A541" t="s">
        <v>713</v>
      </c>
      <c r="B541" t="str">
        <f>VLOOKUP(A541,hoja!$A$1:$E$161,5,FALSE)</f>
        <v>MARIQUITA</v>
      </c>
      <c r="C541" t="str">
        <f>VLOOKUP(A541,hoja!A:D,3,FALSE)</f>
        <v>0392</v>
      </c>
      <c r="D541" t="s">
        <v>942</v>
      </c>
      <c r="E541" t="str">
        <f>VLOOKUP(D541,hoja!$A$1:$E$161,5,FALSE)</f>
        <v>BOGOTÁ</v>
      </c>
      <c r="F541" t="str">
        <f>VLOOKUP(D541,hoja!A:C,3,FALSE)</f>
        <v>60002</v>
      </c>
      <c r="G541">
        <v>14.850000000034925</v>
      </c>
      <c r="H541" s="2">
        <v>10</v>
      </c>
      <c r="I541" s="2">
        <v>181971</v>
      </c>
    </row>
    <row r="542" spans="1:9">
      <c r="A542" t="s">
        <v>713</v>
      </c>
      <c r="B542" t="str">
        <f>VLOOKUP(A542,hoja!$A$1:$E$161,5,FALSE)</f>
        <v>MARIQUITA</v>
      </c>
      <c r="C542" t="str">
        <f>VLOOKUP(A542,hoja!A:D,3,FALSE)</f>
        <v>0392</v>
      </c>
      <c r="D542" t="s">
        <v>644</v>
      </c>
      <c r="E542" t="str">
        <f>VLOOKUP(D542,hoja!$A$1:$E$161,5,FALSE)</f>
        <v>PEREIRA</v>
      </c>
      <c r="F542" t="str">
        <f>VLOOKUP(D542,hoja!A:C,3,FALSE)</f>
        <v>0198</v>
      </c>
      <c r="G542">
        <v>7.0833333333721384</v>
      </c>
      <c r="H542" s="2">
        <v>12</v>
      </c>
      <c r="I542" s="2">
        <v>176769.5</v>
      </c>
    </row>
    <row r="543" spans="1:9">
      <c r="A543" t="s">
        <v>713</v>
      </c>
      <c r="B543" t="str">
        <f>VLOOKUP(A543,hoja!$A$1:$E$161,5,FALSE)</f>
        <v>MARIQUITA</v>
      </c>
      <c r="C543" t="str">
        <f>VLOOKUP(A543,hoja!A:D,3,FALSE)</f>
        <v>0392</v>
      </c>
      <c r="D543" t="s">
        <v>645</v>
      </c>
      <c r="E543" t="str">
        <f>VLOOKUP(D543,hoja!$A$1:$E$161,5,FALSE)</f>
        <v>CALI</v>
      </c>
      <c r="F543" t="str">
        <f>VLOOKUP(D543,hoja!A:C,3,FALSE)</f>
        <v>0410</v>
      </c>
      <c r="G543">
        <v>18.566666666592937</v>
      </c>
      <c r="H543" s="2">
        <v>17</v>
      </c>
      <c r="I543" s="2">
        <v>380565</v>
      </c>
    </row>
    <row r="544" spans="1:9">
      <c r="A544" t="s">
        <v>713</v>
      </c>
      <c r="B544" t="str">
        <f>VLOOKUP(A544,hoja!$A$1:$E$161,5,FALSE)</f>
        <v>MARIQUITA</v>
      </c>
      <c r="C544" t="str">
        <f>VLOOKUP(A544,hoja!A:D,3,FALSE)</f>
        <v>0392</v>
      </c>
      <c r="D544" t="s">
        <v>1289</v>
      </c>
      <c r="E544" t="e">
        <f>VLOOKUP(D544,hoja!$A$1:$E$161,5,FALSE)</f>
        <v>#N/A</v>
      </c>
      <c r="F544" t="e">
        <f>VLOOKUP(D544,hoja!A:C,3,FALSE)</f>
        <v>#N/A</v>
      </c>
      <c r="G544">
        <v>16.516666666546371</v>
      </c>
      <c r="H544" s="2">
        <v>1</v>
      </c>
      <c r="I544" s="2">
        <v>184722</v>
      </c>
    </row>
    <row r="545" spans="1:9">
      <c r="A545" t="s">
        <v>713</v>
      </c>
      <c r="B545" t="str">
        <f>VLOOKUP(A545,hoja!$A$1:$E$161,5,FALSE)</f>
        <v>MARIQUITA</v>
      </c>
      <c r="C545" t="str">
        <f>VLOOKUP(A545,hoja!A:D,3,FALSE)</f>
        <v>0392</v>
      </c>
      <c r="D545" t="s">
        <v>943</v>
      </c>
      <c r="E545" t="str">
        <f>VLOOKUP(D545,hoja!$A$1:$E$161,5,FALSE)</f>
        <v>BOGOTÁ</v>
      </c>
      <c r="F545" t="str">
        <f>VLOOKUP(D545,hoja!A:C,3,FALSE)</f>
        <v>60003</v>
      </c>
      <c r="G545">
        <v>9.5833333333139308</v>
      </c>
      <c r="H545" s="2">
        <v>33</v>
      </c>
      <c r="I545" s="2">
        <v>164443</v>
      </c>
    </row>
    <row r="546" spans="1:9">
      <c r="A546" t="s">
        <v>714</v>
      </c>
      <c r="B546" t="str">
        <f>VLOOKUP(A546,hoja!$A$1:$E$161,5,FALSE)</f>
        <v>OCAÑA</v>
      </c>
      <c r="C546" t="str">
        <f>VLOOKUP(A546,hoja!A:D,3,FALSE)</f>
        <v>0434</v>
      </c>
      <c r="D546" t="s">
        <v>660</v>
      </c>
      <c r="E546" t="str">
        <f>VLOOKUP(D546,hoja!$A$1:$E$161,5,FALSE)</f>
        <v>BOGOTÁ</v>
      </c>
      <c r="F546" t="str">
        <f>VLOOKUP(D546,hoja!A:C,3,FALSE)</f>
        <v>0035</v>
      </c>
      <c r="G546">
        <v>29.933333333377959</v>
      </c>
      <c r="H546" s="2">
        <v>2</v>
      </c>
      <c r="I546" s="2">
        <v>634853</v>
      </c>
    </row>
    <row r="547" spans="1:9">
      <c r="A547" t="s">
        <v>714</v>
      </c>
      <c r="B547" t="str">
        <f>VLOOKUP(A547,hoja!$A$1:$E$161,5,FALSE)</f>
        <v>OCAÑA</v>
      </c>
      <c r="C547" t="str">
        <f>VLOOKUP(A547,hoja!A:D,3,FALSE)</f>
        <v>0434</v>
      </c>
      <c r="D547" t="s">
        <v>630</v>
      </c>
      <c r="E547" t="str">
        <f>VLOOKUP(D547,hoja!$A$1:$E$161,5,FALSE)</f>
        <v>SESQUILÉ</v>
      </c>
      <c r="F547" t="str">
        <f>VLOOKUP(D547,hoja!A:C,3,FALSE)</f>
        <v>1501</v>
      </c>
      <c r="G547">
        <v>36.75</v>
      </c>
      <c r="H547" s="2">
        <v>1</v>
      </c>
      <c r="I547" s="2">
        <v>596232</v>
      </c>
    </row>
    <row r="548" spans="1:9">
      <c r="A548" t="s">
        <v>714</v>
      </c>
      <c r="B548" t="str">
        <f>VLOOKUP(A548,hoja!$A$1:$E$161,5,FALSE)</f>
        <v>OCAÑA</v>
      </c>
      <c r="C548" t="str">
        <f>VLOOKUP(A548,hoja!A:D,3,FALSE)</f>
        <v>0434</v>
      </c>
      <c r="D548" t="s">
        <v>634</v>
      </c>
      <c r="E548" t="str">
        <f>VLOOKUP(D548,hoja!$A$1:$E$161,5,FALSE)</f>
        <v>BOGOTÁ</v>
      </c>
      <c r="F548" t="str">
        <f>VLOOKUP(D548,hoja!A:C,3,FALSE)</f>
        <v>0011</v>
      </c>
      <c r="G548">
        <v>28.401388888887595</v>
      </c>
      <c r="H548" s="2">
        <v>48</v>
      </c>
      <c r="I548" s="2">
        <v>650726</v>
      </c>
    </row>
    <row r="549" spans="1:9">
      <c r="A549" t="s">
        <v>714</v>
      </c>
      <c r="B549" t="str">
        <f>VLOOKUP(A549,hoja!$A$1:$E$161,5,FALSE)</f>
        <v>OCAÑA</v>
      </c>
      <c r="C549" t="str">
        <f>VLOOKUP(A549,hoja!A:D,3,FALSE)</f>
        <v>0434</v>
      </c>
      <c r="D549" t="s">
        <v>635</v>
      </c>
      <c r="E549" t="str">
        <f>VLOOKUP(D549,hoja!$A$1:$E$161,5,FALSE)</f>
        <v>BOGOTÁ</v>
      </c>
      <c r="F549" t="str">
        <f>VLOOKUP(D549,hoja!A:C,3,FALSE)</f>
        <v>0021</v>
      </c>
      <c r="G549">
        <v>30.033333333267365</v>
      </c>
      <c r="H549" s="2">
        <v>35</v>
      </c>
      <c r="I549" s="2">
        <v>645892</v>
      </c>
    </row>
    <row r="550" spans="1:9">
      <c r="A550" t="s">
        <v>714</v>
      </c>
      <c r="B550" t="str">
        <f>VLOOKUP(A550,hoja!$A$1:$E$161,5,FALSE)</f>
        <v>OCAÑA</v>
      </c>
      <c r="C550" t="str">
        <f>VLOOKUP(A550,hoja!A:D,3,FALSE)</f>
        <v>0434</v>
      </c>
      <c r="D550" t="s">
        <v>731</v>
      </c>
      <c r="E550" t="str">
        <f>VLOOKUP(D550,hoja!$A$1:$E$161,5,FALSE)</f>
        <v>CÚCUTA</v>
      </c>
      <c r="F550" t="str">
        <f>VLOOKUP(D550,hoja!A:C,3,FALSE)</f>
        <v>0438</v>
      </c>
      <c r="G550">
        <v>14.233333333453629</v>
      </c>
      <c r="H550" s="2">
        <v>3</v>
      </c>
      <c r="I550" s="2">
        <v>228236</v>
      </c>
    </row>
    <row r="551" spans="1:9">
      <c r="A551" t="s">
        <v>714</v>
      </c>
      <c r="B551" t="str">
        <f>VLOOKUP(A551,hoja!$A$1:$E$161,5,FALSE)</f>
        <v>OCAÑA</v>
      </c>
      <c r="C551" t="str">
        <f>VLOOKUP(A551,hoja!A:D,3,FALSE)</f>
        <v>0434</v>
      </c>
      <c r="D551" t="s">
        <v>637</v>
      </c>
      <c r="E551" t="str">
        <f>VLOOKUP(D551,hoja!$A$1:$E$161,5,FALSE)</f>
        <v>PIEDECUESTA</v>
      </c>
      <c r="F551" t="str">
        <f>VLOOKUP(D551,hoja!A:C,3,FALSE)</f>
        <v>0422</v>
      </c>
      <c r="G551">
        <v>14.300972222175915</v>
      </c>
      <c r="H551" s="2">
        <v>770</v>
      </c>
      <c r="I551" s="2">
        <v>240460</v>
      </c>
    </row>
    <row r="552" spans="1:9">
      <c r="A552" t="s">
        <v>714</v>
      </c>
      <c r="B552" t="str">
        <f>VLOOKUP(A552,hoja!$A$1:$E$161,5,FALSE)</f>
        <v>OCAÑA</v>
      </c>
      <c r="C552" t="str">
        <f>VLOOKUP(A552,hoja!A:D,3,FALSE)</f>
        <v>0434</v>
      </c>
      <c r="D552" t="s">
        <v>942</v>
      </c>
      <c r="E552" t="str">
        <f>VLOOKUP(D552,hoja!$A$1:$E$161,5,FALSE)</f>
        <v>BOGOTÁ</v>
      </c>
      <c r="F552" t="str">
        <f>VLOOKUP(D552,hoja!A:C,3,FALSE)</f>
        <v>60002</v>
      </c>
      <c r="G552">
        <v>22.283333333500195</v>
      </c>
      <c r="H552" s="2">
        <v>3</v>
      </c>
      <c r="I552" s="2">
        <v>637843</v>
      </c>
    </row>
    <row r="553" spans="1:9">
      <c r="A553" t="s">
        <v>714</v>
      </c>
      <c r="B553" t="str">
        <f>VLOOKUP(A553,hoja!$A$1:$E$161,5,FALSE)</f>
        <v>OCAÑA</v>
      </c>
      <c r="C553" t="str">
        <f>VLOOKUP(A553,hoja!A:D,3,FALSE)</f>
        <v>0434</v>
      </c>
      <c r="D553" t="s">
        <v>642</v>
      </c>
      <c r="E553" t="str">
        <f>VLOOKUP(D553,hoja!$A$1:$E$161,5,FALSE)</f>
        <v>BARRANQUILLA</v>
      </c>
      <c r="F553" t="str">
        <f>VLOOKUP(D553,hoja!A:C,3,FALSE)</f>
        <v>0111</v>
      </c>
      <c r="G553">
        <v>23.416666666686069</v>
      </c>
      <c r="H553" s="2">
        <v>9</v>
      </c>
      <c r="I553" s="2">
        <v>481020</v>
      </c>
    </row>
    <row r="554" spans="1:9">
      <c r="A554" t="s">
        <v>714</v>
      </c>
      <c r="B554" t="str">
        <f>VLOOKUP(A554,hoja!$A$1:$E$161,5,FALSE)</f>
        <v>OCAÑA</v>
      </c>
      <c r="C554" t="str">
        <f>VLOOKUP(A554,hoja!A:D,3,FALSE)</f>
        <v>0434</v>
      </c>
      <c r="D554" t="s">
        <v>943</v>
      </c>
      <c r="E554" t="str">
        <f>VLOOKUP(D554,hoja!$A$1:$E$161,5,FALSE)</f>
        <v>BOGOTÁ</v>
      </c>
      <c r="F554" t="str">
        <f>VLOOKUP(D554,hoja!A:C,3,FALSE)</f>
        <v>60003</v>
      </c>
      <c r="G554">
        <v>22.457777777686715</v>
      </c>
      <c r="H554" s="2">
        <v>3</v>
      </c>
      <c r="I554" s="2">
        <v>617625</v>
      </c>
    </row>
    <row r="555" spans="1:9">
      <c r="A555" t="s">
        <v>715</v>
      </c>
      <c r="B555" t="str">
        <f>VLOOKUP(A555,hoja!$A$1:$E$161,5,FALSE)</f>
        <v>PAMPLONA</v>
      </c>
      <c r="C555" t="str">
        <f>VLOOKUP(A555,hoja!A:D,3,FALSE)</f>
        <v>0439</v>
      </c>
      <c r="D555" t="s">
        <v>796</v>
      </c>
      <c r="E555" t="str">
        <f>VLOOKUP(D555,hoja!$A$1:$E$161,5,FALSE)</f>
        <v>PIEDECUESTA</v>
      </c>
      <c r="F555" t="str">
        <f>VLOOKUP(D555,hoja!A:C,3,FALSE)</f>
        <v>60077</v>
      </c>
      <c r="G555">
        <v>5.7338888888480142</v>
      </c>
      <c r="H555" s="2">
        <v>1</v>
      </c>
      <c r="I555" s="2">
        <v>172199</v>
      </c>
    </row>
    <row r="556" spans="1:9">
      <c r="A556" t="s">
        <v>716</v>
      </c>
      <c r="B556" t="str">
        <f>VLOOKUP(A556,hoja!$A$1:$E$161,5,FALSE)</f>
        <v>PINCHOTE</v>
      </c>
      <c r="C556" t="str">
        <f>VLOOKUP(A556,hoja!A:D,3,FALSE)</f>
        <v>0423</v>
      </c>
      <c r="D556" t="s">
        <v>660</v>
      </c>
      <c r="E556" t="str">
        <f>VLOOKUP(D556,hoja!$A$1:$E$161,5,FALSE)</f>
        <v>BOGOTÁ</v>
      </c>
      <c r="F556" t="str">
        <f>VLOOKUP(D556,hoja!A:C,3,FALSE)</f>
        <v>0035</v>
      </c>
      <c r="G556">
        <v>9.2333333332207985</v>
      </c>
      <c r="H556" s="2">
        <v>1</v>
      </c>
      <c r="I556" s="2">
        <v>293824</v>
      </c>
    </row>
    <row r="557" spans="1:9">
      <c r="A557" t="s">
        <v>716</v>
      </c>
      <c r="B557" t="str">
        <f>VLOOKUP(A557,hoja!$A$1:$E$161,5,FALSE)</f>
        <v>PINCHOTE</v>
      </c>
      <c r="C557" t="str">
        <f>VLOOKUP(A557,hoja!A:D,3,FALSE)</f>
        <v>0423</v>
      </c>
      <c r="D557" t="s">
        <v>630</v>
      </c>
      <c r="E557" t="str">
        <f>VLOOKUP(D557,hoja!$A$1:$E$161,5,FALSE)</f>
        <v>SESQUILÉ</v>
      </c>
      <c r="F557" t="str">
        <f>VLOOKUP(D557,hoja!A:C,3,FALSE)</f>
        <v>1501</v>
      </c>
      <c r="G557">
        <v>15.439444444316905</v>
      </c>
      <c r="H557" s="2">
        <v>21</v>
      </c>
      <c r="I557" s="2">
        <v>268945</v>
      </c>
    </row>
    <row r="558" spans="1:9">
      <c r="A558" t="s">
        <v>716</v>
      </c>
      <c r="B558" t="str">
        <f>VLOOKUP(A558,hoja!$A$1:$E$161,5,FALSE)</f>
        <v>PINCHOTE</v>
      </c>
      <c r="C558" t="str">
        <f>VLOOKUP(A558,hoja!A:D,3,FALSE)</f>
        <v>0423</v>
      </c>
      <c r="D558" t="s">
        <v>751</v>
      </c>
      <c r="E558" t="str">
        <f>VLOOKUP(D558,hoja!$A$1:$E$161,5,FALSE)</f>
        <v>BOGOTÁ</v>
      </c>
      <c r="F558" t="str">
        <f>VLOOKUP(D558,hoja!A:C,3,FALSE)</f>
        <v>0002A</v>
      </c>
      <c r="G558">
        <v>19.526111111103091</v>
      </c>
      <c r="H558" s="2">
        <v>2</v>
      </c>
      <c r="I558" s="2">
        <v>323629.5</v>
      </c>
    </row>
    <row r="559" spans="1:9">
      <c r="A559" t="s">
        <v>716</v>
      </c>
      <c r="B559" t="str">
        <f>VLOOKUP(A559,hoja!$A$1:$E$161,5,FALSE)</f>
        <v>PINCHOTE</v>
      </c>
      <c r="C559" t="str">
        <f>VLOOKUP(A559,hoja!A:D,3,FALSE)</f>
        <v>0423</v>
      </c>
      <c r="D559" t="s">
        <v>633</v>
      </c>
      <c r="E559" t="str">
        <f>VLOOKUP(D559,hoja!$A$1:$E$161,5,FALSE)</f>
        <v>BOGOTÁ</v>
      </c>
      <c r="F559" t="str">
        <f>VLOOKUP(D559,hoja!A:C,3,FALSE)</f>
        <v>0002</v>
      </c>
      <c r="G559">
        <v>10.350000000034925</v>
      </c>
      <c r="H559" s="2">
        <v>3</v>
      </c>
      <c r="I559" s="2">
        <v>305414</v>
      </c>
    </row>
    <row r="560" spans="1:9">
      <c r="A560" t="s">
        <v>716</v>
      </c>
      <c r="B560" t="str">
        <f>VLOOKUP(A560,hoja!$A$1:$E$161,5,FALSE)</f>
        <v>PINCHOTE</v>
      </c>
      <c r="C560" t="str">
        <f>VLOOKUP(A560,hoja!A:D,3,FALSE)</f>
        <v>0423</v>
      </c>
      <c r="D560" t="s">
        <v>634</v>
      </c>
      <c r="E560" t="str">
        <f>VLOOKUP(D560,hoja!$A$1:$E$161,5,FALSE)</f>
        <v>BOGOTÁ</v>
      </c>
      <c r="F560" t="str">
        <f>VLOOKUP(D560,hoja!A:C,3,FALSE)</f>
        <v>0011</v>
      </c>
      <c r="G560">
        <v>18.233333333220799</v>
      </c>
      <c r="H560" s="2">
        <v>49</v>
      </c>
      <c r="I560" s="2">
        <v>314291</v>
      </c>
    </row>
    <row r="561" spans="1:9">
      <c r="A561" t="s">
        <v>716</v>
      </c>
      <c r="B561" t="str">
        <f>VLOOKUP(A561,hoja!$A$1:$E$161,5,FALSE)</f>
        <v>PINCHOTE</v>
      </c>
      <c r="C561" t="str">
        <f>VLOOKUP(A561,hoja!A:D,3,FALSE)</f>
        <v>0423</v>
      </c>
      <c r="D561" t="s">
        <v>635</v>
      </c>
      <c r="E561" t="str">
        <f>VLOOKUP(D561,hoja!$A$1:$E$161,5,FALSE)</f>
        <v>BOGOTÁ</v>
      </c>
      <c r="F561" t="str">
        <f>VLOOKUP(D561,hoja!A:C,3,FALSE)</f>
        <v>0021</v>
      </c>
      <c r="G561">
        <v>18.223148148099426</v>
      </c>
      <c r="H561" s="2">
        <v>157</v>
      </c>
      <c r="I561" s="2">
        <v>311617</v>
      </c>
    </row>
    <row r="562" spans="1:9">
      <c r="A562" t="s">
        <v>716</v>
      </c>
      <c r="B562" t="str">
        <f>VLOOKUP(A562,hoja!$A$1:$E$161,5,FALSE)</f>
        <v>PINCHOTE</v>
      </c>
      <c r="C562" t="str">
        <f>VLOOKUP(A562,hoja!A:D,3,FALSE)</f>
        <v>0423</v>
      </c>
      <c r="D562" t="s">
        <v>636</v>
      </c>
      <c r="E562" t="str">
        <f>VLOOKUP(D562,hoja!$A$1:$E$161,5,FALSE)</f>
        <v>DUITAMA</v>
      </c>
      <c r="F562" t="str">
        <f>VLOOKUP(D562,hoja!A:C,3,FALSE)</f>
        <v>0441</v>
      </c>
      <c r="G562">
        <v>16.023888888827059</v>
      </c>
      <c r="H562" s="2">
        <v>8</v>
      </c>
      <c r="I562" s="2">
        <v>232014</v>
      </c>
    </row>
    <row r="563" spans="1:9">
      <c r="A563" t="s">
        <v>716</v>
      </c>
      <c r="B563" t="str">
        <f>VLOOKUP(A563,hoja!$A$1:$E$161,5,FALSE)</f>
        <v>PINCHOTE</v>
      </c>
      <c r="C563" t="str">
        <f>VLOOKUP(A563,hoja!A:D,3,FALSE)</f>
        <v>0423</v>
      </c>
      <c r="D563" t="s">
        <v>637</v>
      </c>
      <c r="E563" t="str">
        <f>VLOOKUP(D563,hoja!$A$1:$E$161,5,FALSE)</f>
        <v>PIEDECUESTA</v>
      </c>
      <c r="F563" t="str">
        <f>VLOOKUP(D563,hoja!A:C,3,FALSE)</f>
        <v>0422</v>
      </c>
      <c r="G563">
        <v>3.183333333407063</v>
      </c>
      <c r="H563" s="2">
        <v>851</v>
      </c>
      <c r="I563" s="2">
        <v>92780</v>
      </c>
    </row>
    <row r="564" spans="1:9">
      <c r="A564" t="s">
        <v>716</v>
      </c>
      <c r="B564" t="str">
        <f>VLOOKUP(A564,hoja!$A$1:$E$161,5,FALSE)</f>
        <v>PINCHOTE</v>
      </c>
      <c r="C564" t="str">
        <f>VLOOKUP(A564,hoja!A:D,3,FALSE)</f>
        <v>0423</v>
      </c>
      <c r="D564" t="s">
        <v>942</v>
      </c>
      <c r="E564" t="str">
        <f>VLOOKUP(D564,hoja!$A$1:$E$161,5,FALSE)</f>
        <v>BOGOTÁ</v>
      </c>
      <c r="F564" t="str">
        <f>VLOOKUP(D564,hoja!A:C,3,FALSE)</f>
        <v>60002</v>
      </c>
      <c r="G564">
        <v>22.958333333343035</v>
      </c>
      <c r="H564" s="2">
        <v>4</v>
      </c>
      <c r="I564" s="2">
        <v>315077.5</v>
      </c>
    </row>
    <row r="565" spans="1:9">
      <c r="A565" t="s">
        <v>716</v>
      </c>
      <c r="B565" t="str">
        <f>VLOOKUP(A565,hoja!$A$1:$E$161,5,FALSE)</f>
        <v>PINCHOTE</v>
      </c>
      <c r="C565" t="str">
        <f>VLOOKUP(A565,hoja!A:D,3,FALSE)</f>
        <v>0423</v>
      </c>
      <c r="D565" t="s">
        <v>642</v>
      </c>
      <c r="E565" t="str">
        <f>VLOOKUP(D565,hoja!$A$1:$E$161,5,FALSE)</f>
        <v>BARRANQUILLA</v>
      </c>
      <c r="F565" t="str">
        <f>VLOOKUP(D565,hoja!A:C,3,FALSE)</f>
        <v>0111</v>
      </c>
      <c r="G565">
        <v>36.74791666661622</v>
      </c>
      <c r="H565" s="2">
        <v>2</v>
      </c>
      <c r="I565" s="2">
        <v>703183</v>
      </c>
    </row>
    <row r="566" spans="1:9">
      <c r="A566" t="s">
        <v>716</v>
      </c>
      <c r="B566" t="str">
        <f>VLOOKUP(A566,hoja!$A$1:$E$161,5,FALSE)</f>
        <v>PINCHOTE</v>
      </c>
      <c r="C566" t="str">
        <f>VLOOKUP(A566,hoja!A:D,3,FALSE)</f>
        <v>0423</v>
      </c>
      <c r="D566" t="s">
        <v>644</v>
      </c>
      <c r="E566" t="str">
        <f>VLOOKUP(D566,hoja!$A$1:$E$161,5,FALSE)</f>
        <v>PEREIRA</v>
      </c>
      <c r="F566" t="str">
        <f>VLOOKUP(D566,hoja!A:C,3,FALSE)</f>
        <v>0198</v>
      </c>
      <c r="G566">
        <v>38.433333333319752</v>
      </c>
      <c r="H566" s="2">
        <v>14</v>
      </c>
      <c r="I566" s="2">
        <v>635146</v>
      </c>
    </row>
    <row r="567" spans="1:9">
      <c r="A567" t="s">
        <v>716</v>
      </c>
      <c r="B567" t="str">
        <f>VLOOKUP(A567,hoja!$A$1:$E$161,5,FALSE)</f>
        <v>PINCHOTE</v>
      </c>
      <c r="C567" t="str">
        <f>VLOOKUP(A567,hoja!A:D,3,FALSE)</f>
        <v>0423</v>
      </c>
      <c r="D567" t="s">
        <v>756</v>
      </c>
      <c r="E567" t="str">
        <f>VLOOKUP(D567,hoja!$A$1:$E$161,5,FALSE)</f>
        <v>SANTANA</v>
      </c>
      <c r="F567" t="str">
        <f>VLOOKUP(D567,hoja!A:C,3,FALSE)</f>
        <v>60084</v>
      </c>
      <c r="G567">
        <v>2.0363888888095971</v>
      </c>
      <c r="H567" s="2">
        <v>18</v>
      </c>
      <c r="I567" s="2">
        <v>84917</v>
      </c>
    </row>
    <row r="568" spans="1:9">
      <c r="A568" t="s">
        <v>716</v>
      </c>
      <c r="B568" t="str">
        <f>VLOOKUP(A568,hoja!$A$1:$E$161,5,FALSE)</f>
        <v>PINCHOTE</v>
      </c>
      <c r="C568" t="str">
        <f>VLOOKUP(A568,hoja!A:D,3,FALSE)</f>
        <v>0423</v>
      </c>
      <c r="D568" t="s">
        <v>1289</v>
      </c>
      <c r="E568" t="e">
        <f>VLOOKUP(D568,hoja!$A$1:$E$161,5,FALSE)</f>
        <v>#N/A</v>
      </c>
      <c r="F568" t="e">
        <f>VLOOKUP(D568,hoja!A:C,3,FALSE)</f>
        <v>#N/A</v>
      </c>
      <c r="G568">
        <v>21.366666666639503</v>
      </c>
      <c r="H568" s="2">
        <v>1</v>
      </c>
      <c r="I568" s="2">
        <v>319182</v>
      </c>
    </row>
    <row r="569" spans="1:9">
      <c r="A569" t="s">
        <v>716</v>
      </c>
      <c r="B569" t="str">
        <f>VLOOKUP(A569,hoja!$A$1:$E$161,5,FALSE)</f>
        <v>PINCHOTE</v>
      </c>
      <c r="C569" t="str">
        <f>VLOOKUP(A569,hoja!A:D,3,FALSE)</f>
        <v>0423</v>
      </c>
      <c r="D569" t="s">
        <v>943</v>
      </c>
      <c r="E569" t="str">
        <f>VLOOKUP(D569,hoja!$A$1:$E$161,5,FALSE)</f>
        <v>BOGOTÁ</v>
      </c>
      <c r="F569" t="str">
        <f>VLOOKUP(D569,hoja!A:C,3,FALSE)</f>
        <v>60003</v>
      </c>
      <c r="G569">
        <v>18.733333333279006</v>
      </c>
      <c r="H569" s="2">
        <v>23</v>
      </c>
      <c r="I569" s="2">
        <v>297828</v>
      </c>
    </row>
    <row r="570" spans="1:9">
      <c r="A570" t="s">
        <v>717</v>
      </c>
      <c r="B570" t="str">
        <f>VLOOKUP(A570,hoja!$A$1:$E$161,5,FALSE)</f>
        <v>POPAYÁN</v>
      </c>
      <c r="C570" t="str">
        <f>VLOOKUP(A570,hoja!A:D,3,FALSE)</f>
        <v>0126</v>
      </c>
      <c r="D570" t="s">
        <v>650</v>
      </c>
      <c r="E570" t="str">
        <f>VLOOKUP(D570,hoja!$A$1:$E$161,5,FALSE)</f>
        <v>CALOTO</v>
      </c>
      <c r="F570" t="str">
        <f>VLOOKUP(D570,hoja!A:C,3,FALSE)</f>
        <v>0445</v>
      </c>
      <c r="G570">
        <v>8.4954166666720994</v>
      </c>
      <c r="H570" s="2">
        <v>62</v>
      </c>
      <c r="I570" s="2">
        <v>105439.5</v>
      </c>
    </row>
    <row r="571" spans="1:9">
      <c r="A571" t="s">
        <v>717</v>
      </c>
      <c r="B571" t="str">
        <f>VLOOKUP(A571,hoja!$A$1:$E$161,5,FALSE)</f>
        <v>POPAYÁN</v>
      </c>
      <c r="C571" t="str">
        <f>VLOOKUP(A571,hoja!A:D,3,FALSE)</f>
        <v>0126</v>
      </c>
      <c r="D571" t="s">
        <v>683</v>
      </c>
      <c r="E571" t="str">
        <f>VLOOKUP(D571,hoja!$A$1:$E$161,5,FALSE)</f>
        <v>BUGA</v>
      </c>
      <c r="F571" t="str">
        <f>VLOOKUP(D571,hoja!A:C,3,FALSE)</f>
        <v>0411</v>
      </c>
      <c r="G571">
        <v>3.9166666666860692</v>
      </c>
      <c r="H571" s="2">
        <v>1</v>
      </c>
      <c r="I571" s="2">
        <v>173807</v>
      </c>
    </row>
    <row r="572" spans="1:9">
      <c r="A572" t="s">
        <v>717</v>
      </c>
      <c r="B572" t="str">
        <f>VLOOKUP(A572,hoja!$A$1:$E$161,5,FALSE)</f>
        <v>POPAYÁN</v>
      </c>
      <c r="C572" t="str">
        <f>VLOOKUP(A572,hoja!A:D,3,FALSE)</f>
        <v>0126</v>
      </c>
      <c r="D572" t="s">
        <v>630</v>
      </c>
      <c r="E572" t="str">
        <f>VLOOKUP(D572,hoja!$A$1:$E$161,5,FALSE)</f>
        <v>SESQUILÉ</v>
      </c>
      <c r="F572" t="str">
        <f>VLOOKUP(D572,hoja!A:C,3,FALSE)</f>
        <v>1501</v>
      </c>
      <c r="G572">
        <v>30.138333333365154</v>
      </c>
      <c r="H572" s="2">
        <v>1</v>
      </c>
      <c r="I572" s="2">
        <v>684061</v>
      </c>
    </row>
    <row r="573" spans="1:9">
      <c r="A573" t="s">
        <v>717</v>
      </c>
      <c r="B573" t="str">
        <f>VLOOKUP(A573,hoja!$A$1:$E$161,5,FALSE)</f>
        <v>POPAYÁN</v>
      </c>
      <c r="C573" t="str">
        <f>VLOOKUP(A573,hoja!A:D,3,FALSE)</f>
        <v>0126</v>
      </c>
      <c r="D573" t="s">
        <v>1353</v>
      </c>
      <c r="E573" t="e">
        <f>VLOOKUP(D573,hoja!$A$1:$E$161,5,FALSE)</f>
        <v>#N/A</v>
      </c>
      <c r="F573" t="e">
        <f>VLOOKUP(D573,hoja!A:C,3,FALSE)</f>
        <v>#N/A</v>
      </c>
      <c r="G573">
        <v>4.03333333338378</v>
      </c>
      <c r="H573" s="2">
        <v>1</v>
      </c>
      <c r="I573" s="2">
        <v>154557</v>
      </c>
    </row>
    <row r="574" spans="1:9">
      <c r="A574" t="s">
        <v>717</v>
      </c>
      <c r="B574" t="str">
        <f>VLOOKUP(A574,hoja!$A$1:$E$161,5,FALSE)</f>
        <v>POPAYÁN</v>
      </c>
      <c r="C574" t="str">
        <f>VLOOKUP(A574,hoja!A:D,3,FALSE)</f>
        <v>0126</v>
      </c>
      <c r="D574" t="s">
        <v>644</v>
      </c>
      <c r="E574" t="str">
        <f>VLOOKUP(D574,hoja!$A$1:$E$161,5,FALSE)</f>
        <v>PEREIRA</v>
      </c>
      <c r="F574" t="str">
        <f>VLOOKUP(D574,hoja!A:C,3,FALSE)</f>
        <v>0198</v>
      </c>
      <c r="G574">
        <v>13.149999999994179</v>
      </c>
      <c r="H574" s="2">
        <v>52</v>
      </c>
      <c r="I574" s="2">
        <v>325041.5</v>
      </c>
    </row>
    <row r="575" spans="1:9">
      <c r="A575" t="s">
        <v>717</v>
      </c>
      <c r="B575" t="str">
        <f>VLOOKUP(A575,hoja!$A$1:$E$161,5,FALSE)</f>
        <v>POPAYÁN</v>
      </c>
      <c r="C575" t="str">
        <f>VLOOKUP(A575,hoja!A:D,3,FALSE)</f>
        <v>0126</v>
      </c>
      <c r="D575" t="s">
        <v>645</v>
      </c>
      <c r="E575" t="str">
        <f>VLOOKUP(D575,hoja!$A$1:$E$161,5,FALSE)</f>
        <v>CALI</v>
      </c>
      <c r="F575" t="str">
        <f>VLOOKUP(D575,hoja!A:C,3,FALSE)</f>
        <v>0410</v>
      </c>
      <c r="G575">
        <v>3.75</v>
      </c>
      <c r="H575" s="2">
        <v>942</v>
      </c>
      <c r="I575" s="2">
        <v>167385</v>
      </c>
    </row>
    <row r="576" spans="1:9">
      <c r="A576" t="s">
        <v>718</v>
      </c>
      <c r="B576" t="str">
        <f>VLOOKUP(A576,hoja!$A$1:$E$161,5,FALSE)</f>
        <v>PUERTO BERRIO</v>
      </c>
      <c r="C576" t="str">
        <f>VLOOKUP(A576,hoja!A:D,3,FALSE)</f>
        <v>0433</v>
      </c>
      <c r="D576" t="s">
        <v>637</v>
      </c>
      <c r="E576" t="str">
        <f>VLOOKUP(D576,hoja!$A$1:$E$161,5,FALSE)</f>
        <v>PIEDECUESTA</v>
      </c>
      <c r="F576" t="str">
        <f>VLOOKUP(D576,hoja!A:C,3,FALSE)</f>
        <v>0422</v>
      </c>
      <c r="G576">
        <v>5.3372222221805714</v>
      </c>
      <c r="H576" s="2">
        <v>206</v>
      </c>
      <c r="I576" s="2">
        <v>224712</v>
      </c>
    </row>
    <row r="577" spans="1:9">
      <c r="A577" t="s">
        <v>718</v>
      </c>
      <c r="B577" t="str">
        <f>VLOOKUP(A577,hoja!$A$1:$E$161,5,FALSE)</f>
        <v>PUERTO BERRIO</v>
      </c>
      <c r="C577" t="str">
        <f>VLOOKUP(A577,hoja!A:D,3,FALSE)</f>
        <v>0433</v>
      </c>
      <c r="D577" t="s">
        <v>641</v>
      </c>
      <c r="E577" t="str">
        <f>VLOOKUP(D577,hoja!$A$1:$E$161,5,FALSE)</f>
        <v>MEDELLÍN</v>
      </c>
      <c r="F577" t="str">
        <f>VLOOKUP(D577,hoja!A:C,3,FALSE)</f>
        <v>0079</v>
      </c>
      <c r="G577">
        <v>16.099999999918509</v>
      </c>
      <c r="H577" s="2">
        <v>1</v>
      </c>
      <c r="I577" s="2">
        <v>172644</v>
      </c>
    </row>
    <row r="578" spans="1:9">
      <c r="A578" t="s">
        <v>718</v>
      </c>
      <c r="B578" t="str">
        <f>VLOOKUP(A578,hoja!$A$1:$E$161,5,FALSE)</f>
        <v>PUERTO BERRIO</v>
      </c>
      <c r="C578" t="str">
        <f>VLOOKUP(A578,hoja!A:D,3,FALSE)</f>
        <v>0433</v>
      </c>
      <c r="D578" t="s">
        <v>642</v>
      </c>
      <c r="E578" t="str">
        <f>VLOOKUP(D578,hoja!$A$1:$E$161,5,FALSE)</f>
        <v>BARRANQUILLA</v>
      </c>
      <c r="F578" t="str">
        <f>VLOOKUP(D578,hoja!A:C,3,FALSE)</f>
        <v>0111</v>
      </c>
      <c r="G578">
        <v>27.700000000011642</v>
      </c>
      <c r="H578" s="2">
        <v>1</v>
      </c>
      <c r="I578" s="2">
        <v>709481</v>
      </c>
    </row>
    <row r="579" spans="1:9">
      <c r="A579" t="s">
        <v>718</v>
      </c>
      <c r="B579" t="str">
        <f>VLOOKUP(A579,hoja!$A$1:$E$161,5,FALSE)</f>
        <v>PUERTO BERRIO</v>
      </c>
      <c r="C579" t="str">
        <f>VLOOKUP(A579,hoja!A:D,3,FALSE)</f>
        <v>0433</v>
      </c>
      <c r="D579" t="s">
        <v>943</v>
      </c>
      <c r="E579" t="str">
        <f>VLOOKUP(D579,hoja!$A$1:$E$161,5,FALSE)</f>
        <v>BOGOTÁ</v>
      </c>
      <c r="F579" t="str">
        <f>VLOOKUP(D579,hoja!A:C,3,FALSE)</f>
        <v>60003</v>
      </c>
      <c r="G579">
        <v>7.9941666665836237</v>
      </c>
      <c r="H579" s="2">
        <v>1</v>
      </c>
      <c r="I579" s="2">
        <v>282631</v>
      </c>
    </row>
    <row r="580" spans="1:9">
      <c r="A580" t="s">
        <v>719</v>
      </c>
      <c r="B580" t="str">
        <f>VLOOKUP(A580,hoja!$A$1:$E$161,5,FALSE)</f>
        <v>RICAURTE</v>
      </c>
      <c r="C580" t="str">
        <f>VLOOKUP(A580,hoja!A:D,3,FALSE)</f>
        <v>0390</v>
      </c>
      <c r="D580" t="s">
        <v>1240</v>
      </c>
      <c r="E580" t="e">
        <f>VLOOKUP(D580,hoja!$A$1:$E$161,5,FALSE)</f>
        <v>#N/A</v>
      </c>
      <c r="F580" t="str">
        <f>VLOOKUP(D580,hoja!A:C,3,FALSE)</f>
        <v>50202</v>
      </c>
      <c r="G580">
        <v>11.316666666709352</v>
      </c>
      <c r="H580" s="2">
        <v>1</v>
      </c>
      <c r="I580" s="2">
        <v>124958</v>
      </c>
    </row>
    <row r="581" spans="1:9">
      <c r="A581" t="s">
        <v>719</v>
      </c>
      <c r="B581" t="str">
        <f>VLOOKUP(A581,hoja!$A$1:$E$161,5,FALSE)</f>
        <v>RICAURTE</v>
      </c>
      <c r="C581" t="str">
        <f>VLOOKUP(A581,hoja!A:D,3,FALSE)</f>
        <v>0390</v>
      </c>
      <c r="D581" t="s">
        <v>660</v>
      </c>
      <c r="E581" t="str">
        <f>VLOOKUP(D581,hoja!$A$1:$E$161,5,FALSE)</f>
        <v>BOGOTÁ</v>
      </c>
      <c r="F581" t="str">
        <f>VLOOKUP(D581,hoja!A:C,3,FALSE)</f>
        <v>0035</v>
      </c>
      <c r="G581">
        <v>5.8333333333139308</v>
      </c>
      <c r="H581" s="2">
        <v>6</v>
      </c>
      <c r="I581" s="2">
        <v>145813</v>
      </c>
    </row>
    <row r="582" spans="1:9">
      <c r="A582" t="s">
        <v>719</v>
      </c>
      <c r="B582" t="str">
        <f>VLOOKUP(A582,hoja!$A$1:$E$161,5,FALSE)</f>
        <v>RICAURTE</v>
      </c>
      <c r="C582" t="str">
        <f>VLOOKUP(A582,hoja!A:D,3,FALSE)</f>
        <v>0390</v>
      </c>
      <c r="D582" t="s">
        <v>630</v>
      </c>
      <c r="E582" t="str">
        <f>VLOOKUP(D582,hoja!$A$1:$E$161,5,FALSE)</f>
        <v>SESQUILÉ</v>
      </c>
      <c r="F582" t="str">
        <f>VLOOKUP(D582,hoja!A:C,3,FALSE)</f>
        <v>1501</v>
      </c>
      <c r="G582">
        <v>6.8750000000582077</v>
      </c>
      <c r="H582" s="2">
        <v>212</v>
      </c>
      <c r="I582" s="2">
        <v>189438.5</v>
      </c>
    </row>
    <row r="583" spans="1:9">
      <c r="A583" t="s">
        <v>719</v>
      </c>
      <c r="B583" t="str">
        <f>VLOOKUP(A583,hoja!$A$1:$E$161,5,FALSE)</f>
        <v>RICAURTE</v>
      </c>
      <c r="C583" t="str">
        <f>VLOOKUP(A583,hoja!A:D,3,FALSE)</f>
        <v>0390</v>
      </c>
      <c r="D583" t="s">
        <v>751</v>
      </c>
      <c r="E583" t="str">
        <f>VLOOKUP(D583,hoja!$A$1:$E$161,5,FALSE)</f>
        <v>BOGOTÁ</v>
      </c>
      <c r="F583" t="str">
        <f>VLOOKUP(D583,hoja!A:C,3,FALSE)</f>
        <v>0002A</v>
      </c>
      <c r="G583">
        <v>4.2249999999767169</v>
      </c>
      <c r="H583" s="2">
        <v>24</v>
      </c>
      <c r="I583" s="2">
        <v>130089</v>
      </c>
    </row>
    <row r="584" spans="1:9">
      <c r="A584" t="s">
        <v>719</v>
      </c>
      <c r="B584" t="str">
        <f>VLOOKUP(A584,hoja!$A$1:$E$161,5,FALSE)</f>
        <v>RICAURTE</v>
      </c>
      <c r="C584" t="str">
        <f>VLOOKUP(A584,hoja!A:D,3,FALSE)</f>
        <v>0390</v>
      </c>
      <c r="D584" t="s">
        <v>633</v>
      </c>
      <c r="E584" t="str">
        <f>VLOOKUP(D584,hoja!$A$1:$E$161,5,FALSE)</f>
        <v>BOGOTÁ</v>
      </c>
      <c r="F584" t="str">
        <f>VLOOKUP(D584,hoja!A:C,3,FALSE)</f>
        <v>0002</v>
      </c>
      <c r="G584">
        <v>26.583333333372138</v>
      </c>
      <c r="H584" s="2">
        <v>1</v>
      </c>
      <c r="I584" s="2">
        <v>143592</v>
      </c>
    </row>
    <row r="585" spans="1:9">
      <c r="A585" t="s">
        <v>719</v>
      </c>
      <c r="B585" t="str">
        <f>VLOOKUP(A585,hoja!$A$1:$E$161,5,FALSE)</f>
        <v>RICAURTE</v>
      </c>
      <c r="C585" t="str">
        <f>VLOOKUP(A585,hoja!A:D,3,FALSE)</f>
        <v>0390</v>
      </c>
      <c r="D585" t="s">
        <v>634</v>
      </c>
      <c r="E585" t="str">
        <f>VLOOKUP(D585,hoja!$A$1:$E$161,5,FALSE)</f>
        <v>BOGOTÁ</v>
      </c>
      <c r="F585" t="str">
        <f>VLOOKUP(D585,hoja!A:C,3,FALSE)</f>
        <v>0011</v>
      </c>
      <c r="G585">
        <v>4.0250000000232831</v>
      </c>
      <c r="H585" s="2">
        <v>116</v>
      </c>
      <c r="I585" s="2">
        <v>120943.5</v>
      </c>
    </row>
    <row r="586" spans="1:9">
      <c r="A586" t="s">
        <v>719</v>
      </c>
      <c r="B586" t="str">
        <f>VLOOKUP(A586,hoja!$A$1:$E$161,5,FALSE)</f>
        <v>RICAURTE</v>
      </c>
      <c r="C586" t="str">
        <f>VLOOKUP(A586,hoja!A:D,3,FALSE)</f>
        <v>0390</v>
      </c>
      <c r="D586" t="s">
        <v>635</v>
      </c>
      <c r="E586" t="str">
        <f>VLOOKUP(D586,hoja!$A$1:$E$161,5,FALSE)</f>
        <v>BOGOTÁ</v>
      </c>
      <c r="F586" t="str">
        <f>VLOOKUP(D586,hoja!A:C,3,FALSE)</f>
        <v>0021</v>
      </c>
      <c r="G586">
        <v>4.2499999998835847</v>
      </c>
      <c r="H586" s="2">
        <v>501</v>
      </c>
      <c r="I586" s="2">
        <v>127055</v>
      </c>
    </row>
    <row r="587" spans="1:9">
      <c r="A587" t="s">
        <v>719</v>
      </c>
      <c r="B587" t="str">
        <f>VLOOKUP(A587,hoja!$A$1:$E$161,5,FALSE)</f>
        <v>RICAURTE</v>
      </c>
      <c r="C587" t="str">
        <f>VLOOKUP(A587,hoja!A:D,3,FALSE)</f>
        <v>0390</v>
      </c>
      <c r="D587" t="s">
        <v>731</v>
      </c>
      <c r="E587" t="str">
        <f>VLOOKUP(D587,hoja!$A$1:$E$161,5,FALSE)</f>
        <v>CÚCUTA</v>
      </c>
      <c r="F587" t="str">
        <f>VLOOKUP(D587,hoja!A:C,3,FALSE)</f>
        <v>0438</v>
      </c>
      <c r="G587">
        <v>5.7999999998719431</v>
      </c>
      <c r="H587" s="2">
        <v>1</v>
      </c>
      <c r="I587" s="2">
        <v>141153</v>
      </c>
    </row>
    <row r="588" spans="1:9">
      <c r="A588" t="s">
        <v>719</v>
      </c>
      <c r="B588" t="str">
        <f>VLOOKUP(A588,hoja!$A$1:$E$161,5,FALSE)</f>
        <v>RICAURTE</v>
      </c>
      <c r="C588" t="str">
        <f>VLOOKUP(A588,hoja!A:D,3,FALSE)</f>
        <v>0390</v>
      </c>
      <c r="D588" t="s">
        <v>732</v>
      </c>
      <c r="E588" t="str">
        <f>VLOOKUP(D588,hoja!$A$1:$E$161,5,FALSE)</f>
        <v>IBAGUÉ</v>
      </c>
      <c r="F588" t="str">
        <f>VLOOKUP(D588,hoja!A:C,3,FALSE)</f>
        <v>0389</v>
      </c>
      <c r="G588">
        <v>1.2000000000698492</v>
      </c>
      <c r="H588" s="2">
        <v>37</v>
      </c>
      <c r="I588" s="2">
        <v>63107</v>
      </c>
    </row>
    <row r="589" spans="1:9">
      <c r="A589" t="s">
        <v>719</v>
      </c>
      <c r="B589" t="str">
        <f>VLOOKUP(A589,hoja!$A$1:$E$161,5,FALSE)</f>
        <v>RICAURTE</v>
      </c>
      <c r="C589" t="str">
        <f>VLOOKUP(A589,hoja!A:D,3,FALSE)</f>
        <v>0390</v>
      </c>
      <c r="D589" t="s">
        <v>679</v>
      </c>
      <c r="E589" t="str">
        <f>VLOOKUP(D589,hoja!$A$1:$E$161,5,FALSE)</f>
        <v>NEIVA</v>
      </c>
      <c r="F589" t="str">
        <f>VLOOKUP(D589,hoja!A:C,3,FALSE)</f>
        <v>0385</v>
      </c>
      <c r="G589">
        <v>4.8518055555468891</v>
      </c>
      <c r="H589" s="2">
        <v>440</v>
      </c>
      <c r="I589" s="2">
        <v>197215.5</v>
      </c>
    </row>
    <row r="590" spans="1:9">
      <c r="A590" t="s">
        <v>719</v>
      </c>
      <c r="B590" t="str">
        <f>VLOOKUP(A590,hoja!$A$1:$E$161,5,FALSE)</f>
        <v>RICAURTE</v>
      </c>
      <c r="C590" t="str">
        <f>VLOOKUP(A590,hoja!A:D,3,FALSE)</f>
        <v>0390</v>
      </c>
      <c r="D590" t="s">
        <v>637</v>
      </c>
      <c r="E590" t="str">
        <f>VLOOKUP(D590,hoja!$A$1:$E$161,5,FALSE)</f>
        <v>PIEDECUESTA</v>
      </c>
      <c r="F590" t="str">
        <f>VLOOKUP(D590,hoja!A:C,3,FALSE)</f>
        <v>0422</v>
      </c>
      <c r="G590">
        <v>23.207500000018626</v>
      </c>
      <c r="H590" s="2">
        <v>3</v>
      </c>
      <c r="I590" s="2">
        <v>545171</v>
      </c>
    </row>
    <row r="591" spans="1:9">
      <c r="A591" t="s">
        <v>719</v>
      </c>
      <c r="B591" t="str">
        <f>VLOOKUP(A591,hoja!$A$1:$E$161,5,FALSE)</f>
        <v>RICAURTE</v>
      </c>
      <c r="C591" t="str">
        <f>VLOOKUP(A591,hoja!A:D,3,FALSE)</f>
        <v>0390</v>
      </c>
      <c r="D591" t="s">
        <v>1278</v>
      </c>
      <c r="E591" t="e">
        <f>VLOOKUP(D591,hoja!$A$1:$E$161,5,FALSE)</f>
        <v>#N/A</v>
      </c>
      <c r="F591" t="e">
        <f>VLOOKUP(D591,hoja!A:C,3,FALSE)</f>
        <v>#N/A</v>
      </c>
      <c r="G591">
        <v>3.4999999999708962</v>
      </c>
      <c r="H591" s="2">
        <v>2</v>
      </c>
      <c r="I591" s="2">
        <v>123613.5</v>
      </c>
    </row>
    <row r="592" spans="1:9">
      <c r="A592" t="s">
        <v>719</v>
      </c>
      <c r="B592" t="str">
        <f>VLOOKUP(A592,hoja!$A$1:$E$161,5,FALSE)</f>
        <v>RICAURTE</v>
      </c>
      <c r="C592" t="str">
        <f>VLOOKUP(A592,hoja!A:D,3,FALSE)</f>
        <v>0390</v>
      </c>
      <c r="D592" t="s">
        <v>942</v>
      </c>
      <c r="E592" t="str">
        <f>VLOOKUP(D592,hoja!$A$1:$E$161,5,FALSE)</f>
        <v>BOGOTÁ</v>
      </c>
      <c r="F592" t="str">
        <f>VLOOKUP(D592,hoja!A:C,3,FALSE)</f>
        <v>60002</v>
      </c>
      <c r="G592">
        <v>4.2000000000698492</v>
      </c>
      <c r="H592" s="2">
        <v>49</v>
      </c>
      <c r="I592" s="2">
        <v>129936</v>
      </c>
    </row>
    <row r="593" spans="1:9">
      <c r="A593" t="s">
        <v>719</v>
      </c>
      <c r="B593" t="str">
        <f>VLOOKUP(A593,hoja!$A$1:$E$161,5,FALSE)</f>
        <v>RICAURTE</v>
      </c>
      <c r="C593" t="str">
        <f>VLOOKUP(A593,hoja!A:D,3,FALSE)</f>
        <v>0390</v>
      </c>
      <c r="D593" t="s">
        <v>653</v>
      </c>
      <c r="E593" t="str">
        <f>VLOOKUP(D593,hoja!$A$1:$E$161,5,FALSE)</f>
        <v>MADRID</v>
      </c>
      <c r="F593" t="str">
        <f>VLOOKUP(D593,hoja!A:C,3,FALSE)</f>
        <v>2023</v>
      </c>
      <c r="G593">
        <v>4.5833333333430346</v>
      </c>
      <c r="H593" s="2">
        <v>2</v>
      </c>
      <c r="I593" s="2">
        <v>136688</v>
      </c>
    </row>
    <row r="594" spans="1:9">
      <c r="A594" t="s">
        <v>719</v>
      </c>
      <c r="B594" t="str">
        <f>VLOOKUP(A594,hoja!$A$1:$E$161,5,FALSE)</f>
        <v>RICAURTE</v>
      </c>
      <c r="C594" t="str">
        <f>VLOOKUP(A594,hoja!A:D,3,FALSE)</f>
        <v>0390</v>
      </c>
      <c r="D594" t="s">
        <v>644</v>
      </c>
      <c r="E594" t="str">
        <f>VLOOKUP(D594,hoja!$A$1:$E$161,5,FALSE)</f>
        <v>PEREIRA</v>
      </c>
      <c r="F594" t="str">
        <f>VLOOKUP(D594,hoja!A:C,3,FALSE)</f>
        <v>0198</v>
      </c>
      <c r="G594">
        <v>16.566666666534729</v>
      </c>
      <c r="H594" s="2">
        <v>1</v>
      </c>
      <c r="I594" s="2">
        <v>186395</v>
      </c>
    </row>
    <row r="595" spans="1:9">
      <c r="A595" t="s">
        <v>719</v>
      </c>
      <c r="B595" t="str">
        <f>VLOOKUP(A595,hoja!$A$1:$E$161,5,FALSE)</f>
        <v>RICAURTE</v>
      </c>
      <c r="C595" t="str">
        <f>VLOOKUP(A595,hoja!A:D,3,FALSE)</f>
        <v>0390</v>
      </c>
      <c r="D595" t="s">
        <v>645</v>
      </c>
      <c r="E595" t="str">
        <f>VLOOKUP(D595,hoja!$A$1:$E$161,5,FALSE)</f>
        <v>CALI</v>
      </c>
      <c r="F595" t="str">
        <f>VLOOKUP(D595,hoja!A:C,3,FALSE)</f>
        <v>0410</v>
      </c>
      <c r="G595">
        <v>20.283333333441988</v>
      </c>
      <c r="H595" s="2">
        <v>7</v>
      </c>
      <c r="I595" s="2">
        <v>334285</v>
      </c>
    </row>
    <row r="596" spans="1:9">
      <c r="A596" t="s">
        <v>719</v>
      </c>
      <c r="B596" t="str">
        <f>VLOOKUP(A596,hoja!$A$1:$E$161,5,FALSE)</f>
        <v>RICAURTE</v>
      </c>
      <c r="C596" t="str">
        <f>VLOOKUP(A596,hoja!A:D,3,FALSE)</f>
        <v>0390</v>
      </c>
      <c r="D596" t="s">
        <v>1289</v>
      </c>
      <c r="E596" t="e">
        <f>VLOOKUP(D596,hoja!$A$1:$E$161,5,FALSE)</f>
        <v>#N/A</v>
      </c>
      <c r="F596" t="e">
        <f>VLOOKUP(D596,hoja!A:C,3,FALSE)</f>
        <v>#N/A</v>
      </c>
      <c r="G596">
        <v>10.383333333302289</v>
      </c>
      <c r="H596" s="2">
        <v>2</v>
      </c>
      <c r="I596" s="2">
        <v>193057</v>
      </c>
    </row>
    <row r="597" spans="1:9">
      <c r="A597" t="s">
        <v>719</v>
      </c>
      <c r="B597" t="str">
        <f>VLOOKUP(A597,hoja!$A$1:$E$161,5,FALSE)</f>
        <v>RICAURTE</v>
      </c>
      <c r="C597" t="str">
        <f>VLOOKUP(A597,hoja!A:D,3,FALSE)</f>
        <v>0390</v>
      </c>
      <c r="D597" t="s">
        <v>943</v>
      </c>
      <c r="E597" t="str">
        <f>VLOOKUP(D597,hoja!$A$1:$E$161,5,FALSE)</f>
        <v>BOGOTÁ</v>
      </c>
      <c r="F597" t="str">
        <f>VLOOKUP(D597,hoja!A:C,3,FALSE)</f>
        <v>60003</v>
      </c>
      <c r="G597">
        <v>5.6016666667128447</v>
      </c>
      <c r="H597" s="2">
        <v>32</v>
      </c>
      <c r="I597" s="2">
        <v>141387</v>
      </c>
    </row>
    <row r="598" spans="1:9">
      <c r="A598" t="s">
        <v>720</v>
      </c>
      <c r="B598" t="str">
        <f>VLOOKUP(A598,hoja!$A$1:$E$161,5,FALSE)</f>
        <v>RIOHACHA</v>
      </c>
      <c r="C598" t="str">
        <f>VLOOKUP(A598,hoja!A:D,3,FALSE)</f>
        <v>0239</v>
      </c>
      <c r="D598" t="s">
        <v>2215</v>
      </c>
      <c r="E598" t="e">
        <f>VLOOKUP(D598,hoja!$A$1:$E$161,5,FALSE)</f>
        <v>#N/A</v>
      </c>
      <c r="F598" t="str">
        <f>VLOOKUP(D598,hoja!A:C,3,FALSE)</f>
        <v>50204</v>
      </c>
      <c r="G598">
        <v>5.3833333334187046</v>
      </c>
      <c r="H598" s="2">
        <v>1</v>
      </c>
      <c r="I598" s="2">
        <v>275551</v>
      </c>
    </row>
    <row r="599" spans="1:9">
      <c r="A599" t="s">
        <v>720</v>
      </c>
      <c r="B599" t="str">
        <f>VLOOKUP(A599,hoja!$A$1:$E$161,5,FALSE)</f>
        <v>RIOHACHA</v>
      </c>
      <c r="C599" t="str">
        <f>VLOOKUP(A599,hoja!A:D,3,FALSE)</f>
        <v>0239</v>
      </c>
      <c r="D599" t="s">
        <v>712</v>
      </c>
      <c r="E599" t="str">
        <f>VLOOKUP(D599,hoja!$A$1:$E$161,5,FALSE)</f>
        <v>MAICAO</v>
      </c>
      <c r="F599" t="str">
        <f>VLOOKUP(D599,hoja!A:C,3,FALSE)</f>
        <v>0230</v>
      </c>
      <c r="G599">
        <v>1.7166666666744277</v>
      </c>
      <c r="H599" s="2">
        <v>1</v>
      </c>
      <c r="I599" s="2">
        <v>81820</v>
      </c>
    </row>
    <row r="600" spans="1:9">
      <c r="A600" t="s">
        <v>720</v>
      </c>
      <c r="B600" t="str">
        <f>VLOOKUP(A600,hoja!$A$1:$E$161,5,FALSE)</f>
        <v>RIOHACHA</v>
      </c>
      <c r="C600" t="str">
        <f>VLOOKUP(A600,hoja!A:D,3,FALSE)</f>
        <v>0239</v>
      </c>
      <c r="D600" t="s">
        <v>723</v>
      </c>
      <c r="E600" t="str">
        <f>VLOOKUP(D600,hoja!$A$1:$E$161,5,FALSE)</f>
        <v>SANTA MARTA</v>
      </c>
      <c r="F600" t="str">
        <f>VLOOKUP(D600,hoja!A:C,3,FALSE)</f>
        <v>0118</v>
      </c>
      <c r="G600">
        <v>6.8033333333150949</v>
      </c>
      <c r="H600" s="2">
        <v>4</v>
      </c>
      <c r="I600" s="2">
        <v>166785</v>
      </c>
    </row>
    <row r="601" spans="1:9">
      <c r="A601" t="s">
        <v>720</v>
      </c>
      <c r="B601" t="str">
        <f>VLOOKUP(A601,hoja!$A$1:$E$161,5,FALSE)</f>
        <v>RIOHACHA</v>
      </c>
      <c r="C601" t="str">
        <f>VLOOKUP(A601,hoja!A:D,3,FALSE)</f>
        <v>0239</v>
      </c>
      <c r="D601" t="s">
        <v>642</v>
      </c>
      <c r="E601" t="str">
        <f>VLOOKUP(D601,hoja!$A$1:$E$161,5,FALSE)</f>
        <v>BARRANQUILLA</v>
      </c>
      <c r="F601" t="str">
        <f>VLOOKUP(D601,hoja!A:C,3,FALSE)</f>
        <v>0111</v>
      </c>
      <c r="G601">
        <v>6.4847222222015262</v>
      </c>
      <c r="H601" s="2">
        <v>468</v>
      </c>
      <c r="I601" s="2">
        <v>272902</v>
      </c>
    </row>
    <row r="602" spans="1:9">
      <c r="A602" t="s">
        <v>720</v>
      </c>
      <c r="B602" t="str">
        <f>VLOOKUP(A602,hoja!$A$1:$E$161,5,FALSE)</f>
        <v>RIOHACHA</v>
      </c>
      <c r="C602" t="str">
        <f>VLOOKUP(A602,hoja!A:D,3,FALSE)</f>
        <v>0239</v>
      </c>
      <c r="D602" t="s">
        <v>782</v>
      </c>
      <c r="E602" t="str">
        <f>VLOOKUP(D602,hoja!$A$1:$E$161,5,FALSE)</f>
        <v>SANTA MARTA</v>
      </c>
      <c r="F602" t="str">
        <f>VLOOKUP(D602,hoja!A:C,3,FALSE)</f>
        <v>60083</v>
      </c>
      <c r="G602">
        <v>3.5359722221328411</v>
      </c>
      <c r="H602" s="2">
        <v>10</v>
      </c>
      <c r="I602" s="2">
        <v>162980.5</v>
      </c>
    </row>
    <row r="603" spans="1:9">
      <c r="A603" t="s">
        <v>721</v>
      </c>
      <c r="B603" t="str">
        <f>VLOOKUP(A603,hoja!$A$1:$E$161,5,FALSE)</f>
        <v>RIONEGRO</v>
      </c>
      <c r="C603" t="str">
        <f>VLOOKUP(A603,hoja!A:D,3,FALSE)</f>
        <v>0090</v>
      </c>
      <c r="D603" t="s">
        <v>660</v>
      </c>
      <c r="E603" t="str">
        <f>VLOOKUP(D603,hoja!$A$1:$E$161,5,FALSE)</f>
        <v>BOGOTÁ</v>
      </c>
      <c r="F603" t="str">
        <f>VLOOKUP(D603,hoja!A:C,3,FALSE)</f>
        <v>0035</v>
      </c>
      <c r="G603">
        <v>31.933333333348855</v>
      </c>
      <c r="H603" s="2">
        <v>1</v>
      </c>
      <c r="I603" s="2">
        <v>383773</v>
      </c>
    </row>
    <row r="604" spans="1:9">
      <c r="A604" t="s">
        <v>721</v>
      </c>
      <c r="B604" t="str">
        <f>VLOOKUP(A604,hoja!$A$1:$E$161,5,FALSE)</f>
        <v>RIONEGRO</v>
      </c>
      <c r="C604" t="str">
        <f>VLOOKUP(A604,hoja!A:D,3,FALSE)</f>
        <v>0090</v>
      </c>
      <c r="D604" t="s">
        <v>655</v>
      </c>
      <c r="E604" t="str">
        <f>VLOOKUP(D604,hoja!$A$1:$E$161,5,FALSE)</f>
        <v>MEDELLÍN</v>
      </c>
      <c r="F604" t="str">
        <f>VLOOKUP(D604,hoja!A:C,3,FALSE)</f>
        <v>0292</v>
      </c>
      <c r="G604">
        <v>2.3638888887944631</v>
      </c>
      <c r="H604" s="2">
        <v>2</v>
      </c>
      <c r="I604" s="2">
        <v>61731</v>
      </c>
    </row>
    <row r="605" spans="1:9">
      <c r="A605" t="s">
        <v>721</v>
      </c>
      <c r="B605" t="str">
        <f>VLOOKUP(A605,hoja!$A$1:$E$161,5,FALSE)</f>
        <v>RIONEGRO</v>
      </c>
      <c r="C605" t="str">
        <f>VLOOKUP(A605,hoja!A:D,3,FALSE)</f>
        <v>0090</v>
      </c>
      <c r="D605" t="s">
        <v>630</v>
      </c>
      <c r="E605" t="str">
        <f>VLOOKUP(D605,hoja!$A$1:$E$161,5,FALSE)</f>
        <v>SESQUILÉ</v>
      </c>
      <c r="F605" t="str">
        <f>VLOOKUP(D605,hoja!A:C,3,FALSE)</f>
        <v>1501</v>
      </c>
      <c r="G605">
        <v>23.483333333395422</v>
      </c>
      <c r="H605" s="2">
        <v>5</v>
      </c>
      <c r="I605" s="2">
        <v>427140</v>
      </c>
    </row>
    <row r="606" spans="1:9">
      <c r="A606" t="s">
        <v>721</v>
      </c>
      <c r="B606" t="str">
        <f>VLOOKUP(A606,hoja!$A$1:$E$161,5,FALSE)</f>
        <v>RIONEGRO</v>
      </c>
      <c r="C606" t="str">
        <f>VLOOKUP(A606,hoja!A:D,3,FALSE)</f>
        <v>0090</v>
      </c>
      <c r="D606" t="s">
        <v>634</v>
      </c>
      <c r="E606" t="str">
        <f>VLOOKUP(D606,hoja!$A$1:$E$161,5,FALSE)</f>
        <v>BOGOTÁ</v>
      </c>
      <c r="F606" t="str">
        <f>VLOOKUP(D606,hoja!A:C,3,FALSE)</f>
        <v>0011</v>
      </c>
      <c r="G606">
        <v>19.408333333296468</v>
      </c>
      <c r="H606" s="2">
        <v>6</v>
      </c>
      <c r="I606" s="2">
        <v>392066.5</v>
      </c>
    </row>
    <row r="607" spans="1:9">
      <c r="A607" t="s">
        <v>721</v>
      </c>
      <c r="B607" t="str">
        <f>VLOOKUP(A607,hoja!$A$1:$E$161,5,FALSE)</f>
        <v>RIONEGRO</v>
      </c>
      <c r="C607" t="str">
        <f>VLOOKUP(A607,hoja!A:D,3,FALSE)</f>
        <v>0090</v>
      </c>
      <c r="D607" t="s">
        <v>635</v>
      </c>
      <c r="E607" t="str">
        <f>VLOOKUP(D607,hoja!$A$1:$E$161,5,FALSE)</f>
        <v>BOGOTÁ</v>
      </c>
      <c r="F607" t="str">
        <f>VLOOKUP(D607,hoja!A:C,3,FALSE)</f>
        <v>0021</v>
      </c>
      <c r="G607">
        <v>23.332222222234122</v>
      </c>
      <c r="H607" s="2">
        <v>46</v>
      </c>
      <c r="I607" s="2">
        <v>399274</v>
      </c>
    </row>
    <row r="608" spans="1:9">
      <c r="A608" t="s">
        <v>721</v>
      </c>
      <c r="B608" t="str">
        <f>VLOOKUP(A608,hoja!$A$1:$E$161,5,FALSE)</f>
        <v>RIONEGRO</v>
      </c>
      <c r="C608" t="str">
        <f>VLOOKUP(A608,hoja!A:D,3,FALSE)</f>
        <v>0090</v>
      </c>
      <c r="D608" t="s">
        <v>770</v>
      </c>
      <c r="E608" t="str">
        <f>VLOOKUP(D608,hoja!$A$1:$E$161,5,FALSE)</f>
        <v>RIONEGRO</v>
      </c>
      <c r="F608" t="str">
        <f>VLOOKUP(D608,hoja!A:C,3,FALSE)</f>
        <v>3041</v>
      </c>
      <c r="G608">
        <v>0.50083333323709667</v>
      </c>
      <c r="H608" s="2">
        <v>17</v>
      </c>
      <c r="I608" s="2">
        <v>23974</v>
      </c>
    </row>
    <row r="609" spans="1:9">
      <c r="A609" t="s">
        <v>721</v>
      </c>
      <c r="B609" t="str">
        <f>VLOOKUP(A609,hoja!$A$1:$E$161,5,FALSE)</f>
        <v>RIONEGRO</v>
      </c>
      <c r="C609" t="str">
        <f>VLOOKUP(A609,hoja!A:D,3,FALSE)</f>
        <v>0090</v>
      </c>
      <c r="D609" t="s">
        <v>896</v>
      </c>
      <c r="E609" t="e">
        <f>VLOOKUP(D609,hoja!$A$1:$E$161,5,FALSE)</f>
        <v>#N/A</v>
      </c>
      <c r="F609" t="e">
        <f>VLOOKUP(D609,hoja!A:C,3,FALSE)</f>
        <v>#N/A</v>
      </c>
      <c r="G609">
        <v>13.400000000023283</v>
      </c>
      <c r="H609" s="2">
        <v>1</v>
      </c>
      <c r="I609" s="2">
        <v>36022</v>
      </c>
    </row>
    <row r="610" spans="1:9">
      <c r="A610" t="s">
        <v>721</v>
      </c>
      <c r="B610" t="str">
        <f>VLOOKUP(A610,hoja!$A$1:$E$161,5,FALSE)</f>
        <v>RIONEGRO</v>
      </c>
      <c r="C610" t="str">
        <f>VLOOKUP(A610,hoja!A:D,3,FALSE)</f>
        <v>0090</v>
      </c>
      <c r="D610" t="s">
        <v>881</v>
      </c>
      <c r="E610" t="str">
        <f>VLOOKUP(D610,hoja!$A$1:$E$161,5,FALSE)</f>
        <v>MEDELLÍN</v>
      </c>
      <c r="F610" t="str">
        <f>VLOOKUP(D610,hoja!A:C,3,FALSE)</f>
        <v>1381</v>
      </c>
      <c r="G610">
        <v>1.2500000000582077</v>
      </c>
      <c r="H610" s="2">
        <v>1</v>
      </c>
      <c r="I610" s="2">
        <v>56477</v>
      </c>
    </row>
    <row r="611" spans="1:9">
      <c r="A611" t="s">
        <v>721</v>
      </c>
      <c r="B611" t="str">
        <f>VLOOKUP(A611,hoja!$A$1:$E$161,5,FALSE)</f>
        <v>RIONEGRO</v>
      </c>
      <c r="C611" t="str">
        <f>VLOOKUP(A611,hoja!A:D,3,FALSE)</f>
        <v>0090</v>
      </c>
      <c r="D611" t="s">
        <v>2813</v>
      </c>
      <c r="E611" t="e">
        <f>VLOOKUP(D611,hoja!$A$1:$E$161,5,FALSE)</f>
        <v>#N/A</v>
      </c>
      <c r="F611" t="str">
        <f>VLOOKUP(D611,hoja!A:C,3,FALSE)</f>
        <v>50450</v>
      </c>
      <c r="G611">
        <v>2.0166666666045785</v>
      </c>
      <c r="H611" s="2">
        <v>1</v>
      </c>
      <c r="I611" s="2">
        <v>73771</v>
      </c>
    </row>
    <row r="612" spans="1:9">
      <c r="A612" t="s">
        <v>721</v>
      </c>
      <c r="B612" t="str">
        <f>VLOOKUP(A612,hoja!$A$1:$E$161,5,FALSE)</f>
        <v>RIONEGRO</v>
      </c>
      <c r="C612" t="str">
        <f>VLOOKUP(A612,hoja!A:D,3,FALSE)</f>
        <v>0090</v>
      </c>
      <c r="D612" t="s">
        <v>987</v>
      </c>
      <c r="E612" t="str">
        <f>VLOOKUP(D612,hoja!$A$1:$E$161,5,FALSE)</f>
        <v>MEDELLÍN</v>
      </c>
      <c r="F612" t="str">
        <f>VLOOKUP(D612,hoja!A:C,3,FALSE)</f>
        <v>60001</v>
      </c>
      <c r="G612">
        <v>0.99999999994179234</v>
      </c>
      <c r="H612" s="2">
        <v>34</v>
      </c>
      <c r="I612" s="2">
        <v>45384.5</v>
      </c>
    </row>
    <row r="613" spans="1:9">
      <c r="A613" t="s">
        <v>721</v>
      </c>
      <c r="B613" t="str">
        <f>VLOOKUP(A613,hoja!$A$1:$E$161,5,FALSE)</f>
        <v>RIONEGRO</v>
      </c>
      <c r="C613" t="str">
        <f>VLOOKUP(A613,hoja!A:D,3,FALSE)</f>
        <v>0090</v>
      </c>
      <c r="D613" t="s">
        <v>942</v>
      </c>
      <c r="E613" t="str">
        <f>VLOOKUP(D613,hoja!$A$1:$E$161,5,FALSE)</f>
        <v>BOGOTÁ</v>
      </c>
      <c r="F613" t="str">
        <f>VLOOKUP(D613,hoja!A:C,3,FALSE)</f>
        <v>60002</v>
      </c>
      <c r="G613">
        <v>22.466666666558012</v>
      </c>
      <c r="H613" s="2">
        <v>1</v>
      </c>
      <c r="I613" s="2">
        <v>387198</v>
      </c>
    </row>
    <row r="614" spans="1:9">
      <c r="A614" t="s">
        <v>721</v>
      </c>
      <c r="B614" t="str">
        <f>VLOOKUP(A614,hoja!$A$1:$E$161,5,FALSE)</f>
        <v>RIONEGRO</v>
      </c>
      <c r="C614" t="str">
        <f>VLOOKUP(A614,hoja!A:D,3,FALSE)</f>
        <v>0090</v>
      </c>
      <c r="D614" t="s">
        <v>641</v>
      </c>
      <c r="E614" t="str">
        <f>VLOOKUP(D614,hoja!$A$1:$E$161,5,FALSE)</f>
        <v>MEDELLÍN</v>
      </c>
      <c r="F614" t="str">
        <f>VLOOKUP(D614,hoja!A:C,3,FALSE)</f>
        <v>0079</v>
      </c>
      <c r="G614">
        <v>0.88333333341870457</v>
      </c>
      <c r="H614" s="2">
        <v>1451</v>
      </c>
      <c r="I614" s="2">
        <v>42253</v>
      </c>
    </row>
    <row r="615" spans="1:9">
      <c r="A615" t="s">
        <v>721</v>
      </c>
      <c r="B615" t="str">
        <f>VLOOKUP(A615,hoja!$A$1:$E$161,5,FALSE)</f>
        <v>RIONEGRO</v>
      </c>
      <c r="C615" t="str">
        <f>VLOOKUP(A615,hoja!A:D,3,FALSE)</f>
        <v>0090</v>
      </c>
      <c r="D615" t="s">
        <v>672</v>
      </c>
      <c r="E615" t="str">
        <f>VLOOKUP(D615,hoja!$A$1:$E$161,5,FALSE)</f>
        <v>MEDELLÍN</v>
      </c>
      <c r="F615" t="str">
        <f>VLOOKUP(D615,hoja!A:C,3,FALSE)</f>
        <v>0092</v>
      </c>
      <c r="G615">
        <v>1.1500000000814907</v>
      </c>
      <c r="H615" s="2">
        <v>244</v>
      </c>
      <c r="I615" s="2">
        <v>50634</v>
      </c>
    </row>
    <row r="616" spans="1:9">
      <c r="A616" t="s">
        <v>721</v>
      </c>
      <c r="B616" t="str">
        <f>VLOOKUP(A616,hoja!$A$1:$E$161,5,FALSE)</f>
        <v>RIONEGRO</v>
      </c>
      <c r="C616" t="str">
        <f>VLOOKUP(A616,hoja!A:D,3,FALSE)</f>
        <v>0090</v>
      </c>
      <c r="D616" t="s">
        <v>644</v>
      </c>
      <c r="E616" t="str">
        <f>VLOOKUP(D616,hoja!$A$1:$E$161,5,FALSE)</f>
        <v>PEREIRA</v>
      </c>
      <c r="F616" t="str">
        <f>VLOOKUP(D616,hoja!A:C,3,FALSE)</f>
        <v>0198</v>
      </c>
      <c r="G616">
        <v>20.916666666744277</v>
      </c>
      <c r="H616" s="2">
        <v>19</v>
      </c>
      <c r="I616" s="2">
        <v>306807</v>
      </c>
    </row>
    <row r="617" spans="1:9">
      <c r="A617" t="s">
        <v>721</v>
      </c>
      <c r="B617" t="str">
        <f>VLOOKUP(A617,hoja!$A$1:$E$161,5,FALSE)</f>
        <v>RIONEGRO</v>
      </c>
      <c r="C617" t="str">
        <f>VLOOKUP(A617,hoja!A:D,3,FALSE)</f>
        <v>0090</v>
      </c>
      <c r="D617" t="s">
        <v>645</v>
      </c>
      <c r="E617" t="str">
        <f>VLOOKUP(D617,hoja!$A$1:$E$161,5,FALSE)</f>
        <v>CALI</v>
      </c>
      <c r="F617" t="str">
        <f>VLOOKUP(D617,hoja!A:C,3,FALSE)</f>
        <v>0410</v>
      </c>
      <c r="G617">
        <v>22.445833333244082</v>
      </c>
      <c r="H617" s="2">
        <v>13</v>
      </c>
      <c r="I617" s="2">
        <v>452859</v>
      </c>
    </row>
    <row r="618" spans="1:9">
      <c r="A618" t="s">
        <v>721</v>
      </c>
      <c r="B618" t="str">
        <f>VLOOKUP(A618,hoja!$A$1:$E$161,5,FALSE)</f>
        <v>RIONEGRO</v>
      </c>
      <c r="C618" t="str">
        <f>VLOOKUP(A618,hoja!A:D,3,FALSE)</f>
        <v>0090</v>
      </c>
      <c r="D618" t="s">
        <v>787</v>
      </c>
      <c r="E618" t="str">
        <f>VLOOKUP(D618,hoja!$A$1:$E$161,5,FALSE)</f>
        <v>PUERTO LIBRE</v>
      </c>
      <c r="F618" t="str">
        <f>VLOOKUP(D618,hoja!A:C,3,FALSE)</f>
        <v>10214</v>
      </c>
      <c r="G618">
        <v>4.2916666666860692</v>
      </c>
      <c r="H618" s="2">
        <v>2</v>
      </c>
      <c r="I618" s="2">
        <v>168917</v>
      </c>
    </row>
    <row r="619" spans="1:9">
      <c r="A619" t="s">
        <v>721</v>
      </c>
      <c r="B619" t="str">
        <f>VLOOKUP(A619,hoja!$A$1:$E$161,5,FALSE)</f>
        <v>RIONEGRO</v>
      </c>
      <c r="C619" t="str">
        <f>VLOOKUP(A619,hoja!A:D,3,FALSE)</f>
        <v>0090</v>
      </c>
      <c r="D619" t="s">
        <v>920</v>
      </c>
      <c r="E619" t="str">
        <f>VLOOKUP(D619,hoja!$A$1:$E$161,5,FALSE)</f>
        <v>MEDELLÍN</v>
      </c>
      <c r="F619" t="str">
        <f>VLOOKUP(D619,hoja!A:C,3,FALSE)</f>
        <v>60000</v>
      </c>
      <c r="G619">
        <v>1.6400000000721775</v>
      </c>
      <c r="H619" s="2">
        <v>4</v>
      </c>
      <c r="I619" s="2">
        <v>49571.5</v>
      </c>
    </row>
    <row r="620" spans="1:9">
      <c r="A620" t="s">
        <v>721</v>
      </c>
      <c r="B620" t="str">
        <f>VLOOKUP(A620,hoja!$A$1:$E$161,5,FALSE)</f>
        <v>RIONEGRO</v>
      </c>
      <c r="C620" t="str">
        <f>VLOOKUP(A620,hoja!A:D,3,FALSE)</f>
        <v>0090</v>
      </c>
      <c r="D620" t="s">
        <v>943</v>
      </c>
      <c r="E620" t="str">
        <f>VLOOKUP(D620,hoja!$A$1:$E$161,5,FALSE)</f>
        <v>BOGOTÁ</v>
      </c>
      <c r="F620" t="str">
        <f>VLOOKUP(D620,hoja!A:C,3,FALSE)</f>
        <v>60003</v>
      </c>
      <c r="G620">
        <v>21.466666666703532</v>
      </c>
      <c r="H620" s="2">
        <v>8</v>
      </c>
      <c r="I620" s="2">
        <v>366640</v>
      </c>
    </row>
    <row r="621" spans="1:9">
      <c r="A621" t="s">
        <v>721</v>
      </c>
      <c r="B621" t="str">
        <f>VLOOKUP(A621,hoja!$A$1:$E$161,5,FALSE)</f>
        <v>RIONEGRO</v>
      </c>
      <c r="C621" t="str">
        <f>VLOOKUP(A621,hoja!A:D,3,FALSE)</f>
        <v>0090</v>
      </c>
      <c r="D621" t="s">
        <v>3860</v>
      </c>
      <c r="E621" t="e">
        <f>VLOOKUP(D621,hoja!$A$1:$E$161,5,FALSE)</f>
        <v>#N/A</v>
      </c>
      <c r="F621" t="e">
        <f>VLOOKUP(D621,hoja!A:C,3,FALSE)</f>
        <v>#N/A</v>
      </c>
      <c r="G621">
        <v>1.1420833333977498</v>
      </c>
      <c r="H621" s="2">
        <v>10</v>
      </c>
      <c r="I621" s="2">
        <v>51193</v>
      </c>
    </row>
    <row r="622" spans="1:9">
      <c r="A622" t="s">
        <v>722</v>
      </c>
      <c r="B622" t="str">
        <f>VLOOKUP(A622,hoja!$A$1:$E$161,5,FALSE)</f>
        <v>SALDAÑA</v>
      </c>
      <c r="C622" t="str">
        <f>VLOOKUP(A622,hoja!A:D,3,FALSE)</f>
        <v>0386</v>
      </c>
      <c r="D622" t="s">
        <v>650</v>
      </c>
      <c r="E622" t="str">
        <f>VLOOKUP(D622,hoja!$A$1:$E$161,5,FALSE)</f>
        <v>CALOTO</v>
      </c>
      <c r="F622" t="str">
        <f>VLOOKUP(D622,hoja!A:C,3,FALSE)</f>
        <v>0445</v>
      </c>
      <c r="G622">
        <v>24.10000000015134</v>
      </c>
      <c r="H622" s="2">
        <v>1</v>
      </c>
      <c r="I622" s="2">
        <v>375106</v>
      </c>
    </row>
    <row r="623" spans="1:9">
      <c r="A623" t="s">
        <v>722</v>
      </c>
      <c r="B623" t="str">
        <f>VLOOKUP(A623,hoja!$A$1:$E$161,5,FALSE)</f>
        <v>SALDAÑA</v>
      </c>
      <c r="C623" t="str">
        <f>VLOOKUP(A623,hoja!A:D,3,FALSE)</f>
        <v>0386</v>
      </c>
      <c r="D623" t="s">
        <v>660</v>
      </c>
      <c r="E623" t="str">
        <f>VLOOKUP(D623,hoja!$A$1:$E$161,5,FALSE)</f>
        <v>BOGOTÁ</v>
      </c>
      <c r="F623" t="str">
        <f>VLOOKUP(D623,hoja!A:C,3,FALSE)</f>
        <v>0035</v>
      </c>
      <c r="G623">
        <v>14.138333333248738</v>
      </c>
      <c r="H623" s="2">
        <v>1</v>
      </c>
      <c r="I623" s="2">
        <v>197551</v>
      </c>
    </row>
    <row r="624" spans="1:9">
      <c r="A624" t="s">
        <v>722</v>
      </c>
      <c r="B624" t="str">
        <f>VLOOKUP(A624,hoja!$A$1:$E$161,5,FALSE)</f>
        <v>SALDAÑA</v>
      </c>
      <c r="C624" t="str">
        <f>VLOOKUP(A624,hoja!A:D,3,FALSE)</f>
        <v>0386</v>
      </c>
      <c r="D624" t="s">
        <v>710</v>
      </c>
      <c r="E624" t="str">
        <f>VLOOKUP(D624,hoja!$A$1:$E$161,5,FALSE)</f>
        <v>LA MESA</v>
      </c>
      <c r="F624" t="str">
        <f>VLOOKUP(D624,hoja!A:C,3,FALSE)</f>
        <v>0024</v>
      </c>
      <c r="G624">
        <v>2.5499999999301508</v>
      </c>
      <c r="H624" s="2">
        <v>1</v>
      </c>
      <c r="I624" s="2">
        <v>142301</v>
      </c>
    </row>
    <row r="625" spans="1:9">
      <c r="A625" t="s">
        <v>722</v>
      </c>
      <c r="B625" t="str">
        <f>VLOOKUP(A625,hoja!$A$1:$E$161,5,FALSE)</f>
        <v>SALDAÑA</v>
      </c>
      <c r="C625" t="str">
        <f>VLOOKUP(A625,hoja!A:D,3,FALSE)</f>
        <v>0386</v>
      </c>
      <c r="D625" t="s">
        <v>630</v>
      </c>
      <c r="E625" t="str">
        <f>VLOOKUP(D625,hoja!$A$1:$E$161,5,FALSE)</f>
        <v>SESQUILÉ</v>
      </c>
      <c r="F625" t="str">
        <f>VLOOKUP(D625,hoja!A:C,3,FALSE)</f>
        <v>1501</v>
      </c>
      <c r="G625">
        <v>12.816666666534729</v>
      </c>
      <c r="H625" s="2">
        <v>11</v>
      </c>
      <c r="I625" s="2">
        <v>247037</v>
      </c>
    </row>
    <row r="626" spans="1:9">
      <c r="A626" t="s">
        <v>722</v>
      </c>
      <c r="B626" t="str">
        <f>VLOOKUP(A626,hoja!$A$1:$E$161,5,FALSE)</f>
        <v>SALDAÑA</v>
      </c>
      <c r="C626" t="str">
        <f>VLOOKUP(A626,hoja!A:D,3,FALSE)</f>
        <v>0386</v>
      </c>
      <c r="D626" t="s">
        <v>634</v>
      </c>
      <c r="E626" t="str">
        <f>VLOOKUP(D626,hoja!$A$1:$E$161,5,FALSE)</f>
        <v>BOGOTÁ</v>
      </c>
      <c r="F626" t="str">
        <f>VLOOKUP(D626,hoja!A:C,3,FALSE)</f>
        <v>0011</v>
      </c>
      <c r="G626">
        <v>5.3833333334187046</v>
      </c>
      <c r="H626" s="2">
        <v>19</v>
      </c>
      <c r="I626" s="2">
        <v>173373</v>
      </c>
    </row>
    <row r="627" spans="1:9">
      <c r="A627" t="s">
        <v>722</v>
      </c>
      <c r="B627" t="str">
        <f>VLOOKUP(A627,hoja!$A$1:$E$161,5,FALSE)</f>
        <v>SALDAÑA</v>
      </c>
      <c r="C627" t="str">
        <f>VLOOKUP(A627,hoja!A:D,3,FALSE)</f>
        <v>0386</v>
      </c>
      <c r="D627" t="s">
        <v>635</v>
      </c>
      <c r="E627" t="str">
        <f>VLOOKUP(D627,hoja!$A$1:$E$161,5,FALSE)</f>
        <v>BOGOTÁ</v>
      </c>
      <c r="F627" t="str">
        <f>VLOOKUP(D627,hoja!A:C,3,FALSE)</f>
        <v>0021</v>
      </c>
      <c r="G627">
        <v>5.2166666665580124</v>
      </c>
      <c r="H627" s="2">
        <v>121</v>
      </c>
      <c r="I627" s="2">
        <v>180322</v>
      </c>
    </row>
    <row r="628" spans="1:9">
      <c r="A628" t="s">
        <v>722</v>
      </c>
      <c r="B628" t="str">
        <f>VLOOKUP(A628,hoja!$A$1:$E$161,5,FALSE)</f>
        <v>SALDAÑA</v>
      </c>
      <c r="C628" t="str">
        <f>VLOOKUP(A628,hoja!A:D,3,FALSE)</f>
        <v>0386</v>
      </c>
      <c r="D628" t="s">
        <v>679</v>
      </c>
      <c r="E628" t="str">
        <f>VLOOKUP(D628,hoja!$A$1:$E$161,5,FALSE)</f>
        <v>NEIVA</v>
      </c>
      <c r="F628" t="str">
        <f>VLOOKUP(D628,hoja!A:C,3,FALSE)</f>
        <v>0385</v>
      </c>
      <c r="G628">
        <v>3</v>
      </c>
      <c r="H628" s="2">
        <v>180</v>
      </c>
      <c r="I628" s="2">
        <v>127531</v>
      </c>
    </row>
    <row r="629" spans="1:9">
      <c r="A629" t="s">
        <v>722</v>
      </c>
      <c r="B629" t="str">
        <f>VLOOKUP(A629,hoja!$A$1:$E$161,5,FALSE)</f>
        <v>SALDAÑA</v>
      </c>
      <c r="C629" t="str">
        <f>VLOOKUP(A629,hoja!A:D,3,FALSE)</f>
        <v>0386</v>
      </c>
      <c r="D629" t="s">
        <v>942</v>
      </c>
      <c r="E629" t="str">
        <f>VLOOKUP(D629,hoja!$A$1:$E$161,5,FALSE)</f>
        <v>BOGOTÁ</v>
      </c>
      <c r="F629" t="str">
        <f>VLOOKUP(D629,hoja!A:C,3,FALSE)</f>
        <v>60002</v>
      </c>
      <c r="G629">
        <v>5.2611111110891216</v>
      </c>
      <c r="H629" s="2">
        <v>5</v>
      </c>
      <c r="I629" s="2">
        <v>171298</v>
      </c>
    </row>
    <row r="630" spans="1:9">
      <c r="A630" t="s">
        <v>722</v>
      </c>
      <c r="B630" t="str">
        <f>VLOOKUP(A630,hoja!$A$1:$E$161,5,FALSE)</f>
        <v>SALDAÑA</v>
      </c>
      <c r="C630" t="str">
        <f>VLOOKUP(A630,hoja!A:D,3,FALSE)</f>
        <v>0386</v>
      </c>
      <c r="D630" t="s">
        <v>644</v>
      </c>
      <c r="E630" t="str">
        <f>VLOOKUP(D630,hoja!$A$1:$E$161,5,FALSE)</f>
        <v>PEREIRA</v>
      </c>
      <c r="F630" t="str">
        <f>VLOOKUP(D630,hoja!A:C,3,FALSE)</f>
        <v>0198</v>
      </c>
      <c r="G630">
        <v>15.499999999883585</v>
      </c>
      <c r="H630" s="2">
        <v>3</v>
      </c>
      <c r="I630" s="2">
        <v>216779</v>
      </c>
    </row>
    <row r="631" spans="1:9">
      <c r="A631" t="s">
        <v>722</v>
      </c>
      <c r="B631" t="str">
        <f>VLOOKUP(A631,hoja!$A$1:$E$161,5,FALSE)</f>
        <v>SALDAÑA</v>
      </c>
      <c r="C631" t="str">
        <f>VLOOKUP(A631,hoja!A:D,3,FALSE)</f>
        <v>0386</v>
      </c>
      <c r="D631" t="s">
        <v>645</v>
      </c>
      <c r="E631" t="str">
        <f>VLOOKUP(D631,hoja!$A$1:$E$161,5,FALSE)</f>
        <v>CALI</v>
      </c>
      <c r="F631" t="str">
        <f>VLOOKUP(D631,hoja!A:C,3,FALSE)</f>
        <v>0410</v>
      </c>
      <c r="G631">
        <v>19.5</v>
      </c>
      <c r="H631" s="2">
        <v>11</v>
      </c>
      <c r="I631" s="2">
        <v>341043</v>
      </c>
    </row>
    <row r="632" spans="1:9">
      <c r="A632" t="s">
        <v>722</v>
      </c>
      <c r="B632" t="str">
        <f>VLOOKUP(A632,hoja!$A$1:$E$161,5,FALSE)</f>
        <v>SALDAÑA</v>
      </c>
      <c r="C632" t="str">
        <f>VLOOKUP(A632,hoja!A:D,3,FALSE)</f>
        <v>0386</v>
      </c>
      <c r="D632" t="s">
        <v>943</v>
      </c>
      <c r="E632" t="str">
        <f>VLOOKUP(D632,hoja!$A$1:$E$161,5,FALSE)</f>
        <v>BOGOTÁ</v>
      </c>
      <c r="F632" t="str">
        <f>VLOOKUP(D632,hoja!A:C,3,FALSE)</f>
        <v>60003</v>
      </c>
      <c r="G632">
        <v>14.799999999871943</v>
      </c>
      <c r="H632" s="2">
        <v>7</v>
      </c>
      <c r="I632" s="2">
        <v>197206</v>
      </c>
    </row>
    <row r="633" spans="1:9">
      <c r="A633" t="s">
        <v>1446</v>
      </c>
      <c r="B633" t="e">
        <f>VLOOKUP(A633,hoja!$A$1:$E$161,5,FALSE)</f>
        <v>#N/A</v>
      </c>
      <c r="C633" t="e">
        <f>VLOOKUP(A633,hoja!A:D,3,FALSE)</f>
        <v>#N/A</v>
      </c>
      <c r="D633" t="s">
        <v>635</v>
      </c>
      <c r="E633" t="str">
        <f>VLOOKUP(D633,hoja!$A$1:$E$161,5,FALSE)</f>
        <v>BOGOTÁ</v>
      </c>
      <c r="F633" t="str">
        <f>VLOOKUP(D633,hoja!A:C,3,FALSE)</f>
        <v>0021</v>
      </c>
      <c r="G633">
        <v>25.149999999994179</v>
      </c>
      <c r="H633" s="2">
        <v>4</v>
      </c>
      <c r="I633" s="2">
        <v>478869</v>
      </c>
    </row>
    <row r="634" spans="1:9">
      <c r="A634" t="s">
        <v>1446</v>
      </c>
      <c r="B634" t="e">
        <f>VLOOKUP(A634,hoja!$A$1:$E$161,5,FALSE)</f>
        <v>#N/A</v>
      </c>
      <c r="C634" t="e">
        <f>VLOOKUP(A634,hoja!A:D,3,FALSE)</f>
        <v>#N/A</v>
      </c>
      <c r="D634" t="s">
        <v>987</v>
      </c>
      <c r="E634" t="str">
        <f>VLOOKUP(D634,hoja!$A$1:$E$161,5,FALSE)</f>
        <v>MEDELLÍN</v>
      </c>
      <c r="F634" t="str">
        <f>VLOOKUP(D634,hoja!A:C,3,FALSE)</f>
        <v>60001</v>
      </c>
      <c r="G634">
        <v>7.777916666760575</v>
      </c>
      <c r="H634" s="2">
        <v>2</v>
      </c>
      <c r="I634" s="2">
        <v>130343</v>
      </c>
    </row>
    <row r="635" spans="1:9">
      <c r="A635" t="s">
        <v>1446</v>
      </c>
      <c r="B635" t="e">
        <f>VLOOKUP(A635,hoja!$A$1:$E$161,5,FALSE)</f>
        <v>#N/A</v>
      </c>
      <c r="C635" t="e">
        <f>VLOOKUP(A635,hoja!A:D,3,FALSE)</f>
        <v>#N/A</v>
      </c>
      <c r="D635" t="s">
        <v>641</v>
      </c>
      <c r="E635" t="str">
        <f>VLOOKUP(D635,hoja!$A$1:$E$161,5,FALSE)</f>
        <v>MEDELLÍN</v>
      </c>
      <c r="F635" t="str">
        <f>VLOOKUP(D635,hoja!A:C,3,FALSE)</f>
        <v>0079</v>
      </c>
      <c r="G635">
        <v>1.6602777777879965</v>
      </c>
      <c r="H635" s="2">
        <v>588</v>
      </c>
      <c r="I635" s="2">
        <v>62275</v>
      </c>
    </row>
    <row r="636" spans="1:9">
      <c r="A636" t="s">
        <v>1446</v>
      </c>
      <c r="B636" t="e">
        <f>VLOOKUP(A636,hoja!$A$1:$E$161,5,FALSE)</f>
        <v>#N/A</v>
      </c>
      <c r="C636" t="e">
        <f>VLOOKUP(A636,hoja!A:D,3,FALSE)</f>
        <v>#N/A</v>
      </c>
      <c r="D636" t="s">
        <v>672</v>
      </c>
      <c r="E636" t="str">
        <f>VLOOKUP(D636,hoja!$A$1:$E$161,5,FALSE)</f>
        <v>MEDELLÍN</v>
      </c>
      <c r="F636" t="str">
        <f>VLOOKUP(D636,hoja!A:C,3,FALSE)</f>
        <v>0092</v>
      </c>
      <c r="G636">
        <v>1.4000000000232831</v>
      </c>
      <c r="H636" s="2">
        <v>19</v>
      </c>
      <c r="I636" s="2">
        <v>57982</v>
      </c>
    </row>
    <row r="637" spans="1:9">
      <c r="A637" t="s">
        <v>1446</v>
      </c>
      <c r="B637" t="e">
        <f>VLOOKUP(A637,hoja!$A$1:$E$161,5,FALSE)</f>
        <v>#N/A</v>
      </c>
      <c r="C637" t="e">
        <f>VLOOKUP(A637,hoja!A:D,3,FALSE)</f>
        <v>#N/A</v>
      </c>
      <c r="D637" t="s">
        <v>3860</v>
      </c>
      <c r="E637" t="e">
        <f>VLOOKUP(D637,hoja!$A$1:$E$161,5,FALSE)</f>
        <v>#N/A</v>
      </c>
      <c r="F637" t="e">
        <f>VLOOKUP(D637,hoja!A:C,3,FALSE)</f>
        <v>#N/A</v>
      </c>
      <c r="G637">
        <v>1.73333333330811</v>
      </c>
      <c r="H637" s="2">
        <v>8</v>
      </c>
      <c r="I637" s="2">
        <v>58061.5</v>
      </c>
    </row>
    <row r="638" spans="1:9">
      <c r="A638" t="s">
        <v>723</v>
      </c>
      <c r="B638" t="str">
        <f>VLOOKUP(A638,hoja!$A$1:$E$161,5,FALSE)</f>
        <v>SANTA MARTA</v>
      </c>
      <c r="C638" t="str">
        <f>VLOOKUP(A638,hoja!A:D,3,FALSE)</f>
        <v>0118</v>
      </c>
      <c r="D638" t="s">
        <v>2218</v>
      </c>
      <c r="E638" t="e">
        <f>VLOOKUP(D638,hoja!$A$1:$E$161,5,FALSE)</f>
        <v>#N/A</v>
      </c>
      <c r="F638" t="str">
        <f>VLOOKUP(D638,hoja!A:C,3,FALSE)</f>
        <v>50205</v>
      </c>
      <c r="G638">
        <v>1.1284722222480923</v>
      </c>
      <c r="H638" s="2">
        <v>8</v>
      </c>
      <c r="I638" s="2">
        <v>17122</v>
      </c>
    </row>
    <row r="639" spans="1:9">
      <c r="A639" t="s">
        <v>723</v>
      </c>
      <c r="B639" t="str">
        <f>VLOOKUP(A639,hoja!$A$1:$E$161,5,FALSE)</f>
        <v>SANTA MARTA</v>
      </c>
      <c r="C639" t="str">
        <f>VLOOKUP(A639,hoja!A:D,3,FALSE)</f>
        <v>0118</v>
      </c>
      <c r="D639" t="s">
        <v>660</v>
      </c>
      <c r="E639" t="str">
        <f>VLOOKUP(D639,hoja!$A$1:$E$161,5,FALSE)</f>
        <v>BOGOTÁ</v>
      </c>
      <c r="F639" t="str">
        <f>VLOOKUP(D639,hoja!A:C,3,FALSE)</f>
        <v>0035</v>
      </c>
      <c r="G639">
        <v>71.050277777714655</v>
      </c>
      <c r="H639" s="2">
        <v>1</v>
      </c>
      <c r="I639" s="2">
        <v>947448</v>
      </c>
    </row>
    <row r="640" spans="1:9">
      <c r="A640" t="s">
        <v>723</v>
      </c>
      <c r="B640" t="str">
        <f>VLOOKUP(A640,hoja!$A$1:$E$161,5,FALSE)</f>
        <v>SANTA MARTA</v>
      </c>
      <c r="C640" t="str">
        <f>VLOOKUP(A640,hoja!A:D,3,FALSE)</f>
        <v>0118</v>
      </c>
      <c r="D640" t="s">
        <v>661</v>
      </c>
      <c r="E640" t="str">
        <f>VLOOKUP(D640,hoja!$A$1:$E$161,5,FALSE)</f>
        <v>CARTAGENA</v>
      </c>
      <c r="F640" t="str">
        <f>VLOOKUP(D640,hoja!A:C,3,FALSE)</f>
        <v>0113</v>
      </c>
      <c r="G640">
        <v>13.950000000069849</v>
      </c>
      <c r="H640" s="2">
        <v>13</v>
      </c>
      <c r="I640" s="2">
        <v>249712.5</v>
      </c>
    </row>
    <row r="641" spans="1:9">
      <c r="A641" t="s">
        <v>723</v>
      </c>
      <c r="B641" t="str">
        <f>VLOOKUP(A641,hoja!$A$1:$E$161,5,FALSE)</f>
        <v>SANTA MARTA</v>
      </c>
      <c r="C641" t="str">
        <f>VLOOKUP(A641,hoja!A:D,3,FALSE)</f>
        <v>0118</v>
      </c>
      <c r="D641" t="s">
        <v>712</v>
      </c>
      <c r="E641" t="str">
        <f>VLOOKUP(D641,hoja!$A$1:$E$161,5,FALSE)</f>
        <v>MAICAO</v>
      </c>
      <c r="F641" t="str">
        <f>VLOOKUP(D641,hoja!A:C,3,FALSE)</f>
        <v>0230</v>
      </c>
      <c r="G641">
        <v>5.6806944444542751</v>
      </c>
      <c r="H641" s="2">
        <v>8</v>
      </c>
      <c r="I641" s="2">
        <v>246084.5</v>
      </c>
    </row>
    <row r="642" spans="1:9">
      <c r="A642" t="s">
        <v>723</v>
      </c>
      <c r="B642" t="str">
        <f>VLOOKUP(A642,hoja!$A$1:$E$161,5,FALSE)</f>
        <v>SANTA MARTA</v>
      </c>
      <c r="C642" t="str">
        <f>VLOOKUP(A642,hoja!A:D,3,FALSE)</f>
        <v>0118</v>
      </c>
      <c r="D642" t="s">
        <v>720</v>
      </c>
      <c r="E642" t="str">
        <f>VLOOKUP(D642,hoja!$A$1:$E$161,5,FALSE)</f>
        <v>RIOHACHA</v>
      </c>
      <c r="F642" t="str">
        <f>VLOOKUP(D642,hoja!A:C,3,FALSE)</f>
        <v>0239</v>
      </c>
      <c r="G642">
        <v>3.5500000000465661</v>
      </c>
      <c r="H642" s="2">
        <v>19</v>
      </c>
      <c r="I642" s="2">
        <v>169047</v>
      </c>
    </row>
    <row r="643" spans="1:9">
      <c r="A643" t="s">
        <v>723</v>
      </c>
      <c r="B643" t="str">
        <f>VLOOKUP(A643,hoja!$A$1:$E$161,5,FALSE)</f>
        <v>SANTA MARTA</v>
      </c>
      <c r="C643" t="str">
        <f>VLOOKUP(A643,hoja!A:D,3,FALSE)</f>
        <v>0118</v>
      </c>
      <c r="D643" t="s">
        <v>630</v>
      </c>
      <c r="E643" t="str">
        <f>VLOOKUP(D643,hoja!$A$1:$E$161,5,FALSE)</f>
        <v>SESQUILÉ</v>
      </c>
      <c r="F643" t="str">
        <f>VLOOKUP(D643,hoja!A:C,3,FALSE)</f>
        <v>1501</v>
      </c>
      <c r="G643">
        <v>47.924166666576639</v>
      </c>
      <c r="H643" s="2">
        <v>13</v>
      </c>
      <c r="I643" s="2">
        <v>943015</v>
      </c>
    </row>
    <row r="644" spans="1:9">
      <c r="A644" t="s">
        <v>723</v>
      </c>
      <c r="B644" t="str">
        <f>VLOOKUP(A644,hoja!$A$1:$E$161,5,FALSE)</f>
        <v>SANTA MARTA</v>
      </c>
      <c r="C644" t="str">
        <f>VLOOKUP(A644,hoja!A:D,3,FALSE)</f>
        <v>0118</v>
      </c>
      <c r="D644" t="s">
        <v>634</v>
      </c>
      <c r="E644" t="str">
        <f>VLOOKUP(D644,hoja!$A$1:$E$161,5,FALSE)</f>
        <v>BOGOTÁ</v>
      </c>
      <c r="F644" t="str">
        <f>VLOOKUP(D644,hoja!A:C,3,FALSE)</f>
        <v>0011</v>
      </c>
      <c r="G644">
        <v>43.416666666656965</v>
      </c>
      <c r="H644" s="2">
        <v>8</v>
      </c>
      <c r="I644" s="2">
        <v>973210</v>
      </c>
    </row>
    <row r="645" spans="1:9">
      <c r="A645" t="s">
        <v>723</v>
      </c>
      <c r="B645" t="str">
        <f>VLOOKUP(A645,hoja!$A$1:$E$161,5,FALSE)</f>
        <v>SANTA MARTA</v>
      </c>
      <c r="C645" t="str">
        <f>VLOOKUP(A645,hoja!A:D,3,FALSE)</f>
        <v>0118</v>
      </c>
      <c r="D645" t="s">
        <v>635</v>
      </c>
      <c r="E645" t="str">
        <f>VLOOKUP(D645,hoja!$A$1:$E$161,5,FALSE)</f>
        <v>BOGOTÁ</v>
      </c>
      <c r="F645" t="str">
        <f>VLOOKUP(D645,hoja!A:C,3,FALSE)</f>
        <v>0021</v>
      </c>
      <c r="G645">
        <v>47.233333333279006</v>
      </c>
      <c r="H645" s="2">
        <v>7</v>
      </c>
      <c r="I645" s="2">
        <v>980056</v>
      </c>
    </row>
    <row r="646" spans="1:9">
      <c r="A646" t="s">
        <v>723</v>
      </c>
      <c r="B646" t="str">
        <f>VLOOKUP(A646,hoja!$A$1:$E$161,5,FALSE)</f>
        <v>SANTA MARTA</v>
      </c>
      <c r="C646" t="str">
        <f>VLOOKUP(A646,hoja!A:D,3,FALSE)</f>
        <v>0118</v>
      </c>
      <c r="D646" t="s">
        <v>642</v>
      </c>
      <c r="E646" t="str">
        <f>VLOOKUP(D646,hoja!$A$1:$E$161,5,FALSE)</f>
        <v>BARRANQUILLA</v>
      </c>
      <c r="F646" t="str">
        <f>VLOOKUP(D646,hoja!A:C,3,FALSE)</f>
        <v>0111</v>
      </c>
      <c r="G646">
        <v>2.9116666666232049</v>
      </c>
      <c r="H646" s="2">
        <v>3220</v>
      </c>
      <c r="I646" s="2">
        <v>113590</v>
      </c>
    </row>
    <row r="647" spans="1:9">
      <c r="A647" t="s">
        <v>723</v>
      </c>
      <c r="B647" t="str">
        <f>VLOOKUP(A647,hoja!$A$1:$E$161,5,FALSE)</f>
        <v>SANTA MARTA</v>
      </c>
      <c r="C647" t="str">
        <f>VLOOKUP(A647,hoja!A:D,3,FALSE)</f>
        <v>0118</v>
      </c>
      <c r="D647" t="s">
        <v>672</v>
      </c>
      <c r="E647" t="str">
        <f>VLOOKUP(D647,hoja!$A$1:$E$161,5,FALSE)</f>
        <v>MEDELLÍN</v>
      </c>
      <c r="F647" t="str">
        <f>VLOOKUP(D647,hoja!A:C,3,FALSE)</f>
        <v>0092</v>
      </c>
      <c r="G647">
        <v>42.533333333325572</v>
      </c>
      <c r="H647" s="2">
        <v>33</v>
      </c>
      <c r="I647" s="2">
        <v>839623</v>
      </c>
    </row>
    <row r="648" spans="1:9">
      <c r="A648" t="s">
        <v>723</v>
      </c>
      <c r="B648" t="str">
        <f>VLOOKUP(A648,hoja!$A$1:$E$161,5,FALSE)</f>
        <v>SANTA MARTA</v>
      </c>
      <c r="C648" t="str">
        <f>VLOOKUP(A648,hoja!A:D,3,FALSE)</f>
        <v>0118</v>
      </c>
      <c r="D648" t="s">
        <v>644</v>
      </c>
      <c r="E648" t="str">
        <f>VLOOKUP(D648,hoja!$A$1:$E$161,5,FALSE)</f>
        <v>PEREIRA</v>
      </c>
      <c r="F648" t="str">
        <f>VLOOKUP(D648,hoja!A:C,3,FALSE)</f>
        <v>0198</v>
      </c>
      <c r="G648">
        <v>62.033333333325572</v>
      </c>
      <c r="H648" s="2">
        <v>9</v>
      </c>
      <c r="I648" s="2">
        <v>1071149</v>
      </c>
    </row>
    <row r="649" spans="1:9">
      <c r="A649" t="s">
        <v>723</v>
      </c>
      <c r="B649" t="str">
        <f>VLOOKUP(A649,hoja!$A$1:$E$161,5,FALSE)</f>
        <v>SANTA MARTA</v>
      </c>
      <c r="C649" t="str">
        <f>VLOOKUP(A649,hoja!A:D,3,FALSE)</f>
        <v>0118</v>
      </c>
      <c r="D649" t="s">
        <v>645</v>
      </c>
      <c r="E649" t="str">
        <f>VLOOKUP(D649,hoja!$A$1:$E$161,5,FALSE)</f>
        <v>CALI</v>
      </c>
      <c r="F649" t="str">
        <f>VLOOKUP(D649,hoja!A:C,3,FALSE)</f>
        <v>0410</v>
      </c>
      <c r="G649">
        <v>51.90749999997206</v>
      </c>
      <c r="H649" s="2">
        <v>1</v>
      </c>
      <c r="I649" s="2">
        <v>1199109</v>
      </c>
    </row>
    <row r="650" spans="1:9">
      <c r="A650" t="s">
        <v>723</v>
      </c>
      <c r="B650" t="str">
        <f>VLOOKUP(A650,hoja!$A$1:$E$161,5,FALSE)</f>
        <v>SANTA MARTA</v>
      </c>
      <c r="C650" t="str">
        <f>VLOOKUP(A650,hoja!A:D,3,FALSE)</f>
        <v>0118</v>
      </c>
      <c r="D650" t="s">
        <v>782</v>
      </c>
      <c r="E650" t="str">
        <f>VLOOKUP(D650,hoja!$A$1:$E$161,5,FALSE)</f>
        <v>SANTA MARTA</v>
      </c>
      <c r="F650" t="str">
        <f>VLOOKUP(D650,hoja!A:C,3,FALSE)</f>
        <v>60083</v>
      </c>
      <c r="G650">
        <v>0.99999999994179234</v>
      </c>
      <c r="H650" s="2">
        <v>3</v>
      </c>
      <c r="I650" s="2">
        <v>5589</v>
      </c>
    </row>
    <row r="651" spans="1:9">
      <c r="A651" t="s">
        <v>723</v>
      </c>
      <c r="B651" t="str">
        <f>VLOOKUP(A651,hoja!$A$1:$E$161,5,FALSE)</f>
        <v>SANTA MARTA</v>
      </c>
      <c r="C651" t="str">
        <f>VLOOKUP(A651,hoja!A:D,3,FALSE)</f>
        <v>0118</v>
      </c>
      <c r="D651" t="s">
        <v>943</v>
      </c>
      <c r="E651" t="str">
        <f>VLOOKUP(D651,hoja!$A$1:$E$161,5,FALSE)</f>
        <v>BOGOTÁ</v>
      </c>
      <c r="F651" t="str">
        <f>VLOOKUP(D651,hoja!A:C,3,FALSE)</f>
        <v>60003</v>
      </c>
      <c r="G651">
        <v>46.266666666779201</v>
      </c>
      <c r="H651" s="2">
        <v>3</v>
      </c>
      <c r="I651" s="2">
        <v>950835</v>
      </c>
    </row>
    <row r="652" spans="1:9">
      <c r="A652" t="s">
        <v>666</v>
      </c>
      <c r="B652" t="str">
        <f>VLOOKUP(A652,hoja!$A$1:$E$161,5,FALSE)</f>
        <v>SINCELEJO</v>
      </c>
      <c r="C652" t="str">
        <f>VLOOKUP(A652,hoja!A:D,3,FALSE)</f>
        <v>0382</v>
      </c>
      <c r="D652" t="s">
        <v>660</v>
      </c>
      <c r="E652" t="str">
        <f>VLOOKUP(D652,hoja!$A$1:$E$161,5,FALSE)</f>
        <v>BOGOTÁ</v>
      </c>
      <c r="F652" t="str">
        <f>VLOOKUP(D652,hoja!A:C,3,FALSE)</f>
        <v>0035</v>
      </c>
      <c r="G652">
        <v>46.450000000011642</v>
      </c>
      <c r="H652" s="2">
        <v>1</v>
      </c>
      <c r="I652" s="2">
        <v>1047769</v>
      </c>
    </row>
    <row r="653" spans="1:9">
      <c r="A653" t="s">
        <v>666</v>
      </c>
      <c r="B653" t="str">
        <f>VLOOKUP(A653,hoja!$A$1:$E$161,5,FALSE)</f>
        <v>SINCELEJO</v>
      </c>
      <c r="C653" t="str">
        <f>VLOOKUP(A653,hoja!A:D,3,FALSE)</f>
        <v>0382</v>
      </c>
      <c r="D653" t="s">
        <v>661</v>
      </c>
      <c r="E653" t="str">
        <f>VLOOKUP(D653,hoja!$A$1:$E$161,5,FALSE)</f>
        <v>CARTAGENA</v>
      </c>
      <c r="F653" t="str">
        <f>VLOOKUP(D653,hoja!A:C,3,FALSE)</f>
        <v>0113</v>
      </c>
      <c r="G653">
        <v>17.150000000023283</v>
      </c>
      <c r="H653" s="2">
        <v>5</v>
      </c>
      <c r="I653" s="2">
        <v>206802</v>
      </c>
    </row>
    <row r="654" spans="1:9">
      <c r="A654" t="s">
        <v>666</v>
      </c>
      <c r="B654" t="str">
        <f>VLOOKUP(A654,hoja!$A$1:$E$161,5,FALSE)</f>
        <v>SINCELEJO</v>
      </c>
      <c r="C654" t="str">
        <f>VLOOKUP(A654,hoja!A:D,3,FALSE)</f>
        <v>0382</v>
      </c>
      <c r="D654" t="s">
        <v>698</v>
      </c>
      <c r="E654" t="str">
        <f>VLOOKUP(D654,hoja!$A$1:$E$161,5,FALSE)</f>
        <v>CAUCASIA</v>
      </c>
      <c r="F654" t="str">
        <f>VLOOKUP(D654,hoja!A:C,3,FALSE)</f>
        <v>0384</v>
      </c>
      <c r="G654">
        <v>14.216666666558012</v>
      </c>
      <c r="H654" s="2">
        <v>1</v>
      </c>
      <c r="I654" s="2">
        <v>184476</v>
      </c>
    </row>
    <row r="655" spans="1:9">
      <c r="A655" t="s">
        <v>666</v>
      </c>
      <c r="B655" t="str">
        <f>VLOOKUP(A655,hoja!$A$1:$E$161,5,FALSE)</f>
        <v>SINCELEJO</v>
      </c>
      <c r="C655" t="str">
        <f>VLOOKUP(A655,hoja!A:D,3,FALSE)</f>
        <v>0382</v>
      </c>
      <c r="D655" t="s">
        <v>663</v>
      </c>
      <c r="E655" t="str">
        <f>VLOOKUP(D655,hoja!$A$1:$E$161,5,FALSE)</f>
        <v>MADRID</v>
      </c>
      <c r="F655" t="str">
        <f>VLOOKUP(D655,hoja!A:C,3,FALSE)</f>
        <v>0022</v>
      </c>
      <c r="G655">
        <v>113.66666666662786</v>
      </c>
      <c r="H655" s="2">
        <v>1</v>
      </c>
      <c r="I655" s="2">
        <v>849821</v>
      </c>
    </row>
    <row r="656" spans="1:9">
      <c r="A656" t="s">
        <v>666</v>
      </c>
      <c r="B656" t="str">
        <f>VLOOKUP(A656,hoja!$A$1:$E$161,5,FALSE)</f>
        <v>SINCELEJO</v>
      </c>
      <c r="C656" t="str">
        <f>VLOOKUP(A656,hoja!A:D,3,FALSE)</f>
        <v>0382</v>
      </c>
      <c r="D656" t="s">
        <v>711</v>
      </c>
      <c r="E656" t="str">
        <f>VLOOKUP(D656,hoja!$A$1:$E$161,5,FALSE)</f>
        <v>MAGANGUÉ</v>
      </c>
      <c r="F656" t="str">
        <f>VLOOKUP(D656,hoja!A:C,3,FALSE)</f>
        <v>0383</v>
      </c>
      <c r="G656">
        <v>2.0852777776890434</v>
      </c>
      <c r="H656" s="2">
        <v>19</v>
      </c>
      <c r="I656" s="2">
        <v>96007</v>
      </c>
    </row>
    <row r="657" spans="1:9">
      <c r="A657" t="s">
        <v>666</v>
      </c>
      <c r="B657" t="str">
        <f>VLOOKUP(A657,hoja!$A$1:$E$161,5,FALSE)</f>
        <v>SINCELEJO</v>
      </c>
      <c r="C657" t="str">
        <f>VLOOKUP(A657,hoja!A:D,3,FALSE)</f>
        <v>0382</v>
      </c>
      <c r="D657" t="s">
        <v>630</v>
      </c>
      <c r="E657" t="str">
        <f>VLOOKUP(D657,hoja!$A$1:$E$161,5,FALSE)</f>
        <v>SESQUILÉ</v>
      </c>
      <c r="F657" t="str">
        <f>VLOOKUP(D657,hoja!A:C,3,FALSE)</f>
        <v>1501</v>
      </c>
      <c r="G657">
        <v>65.674999999901047</v>
      </c>
      <c r="H657" s="2">
        <v>4</v>
      </c>
      <c r="I657" s="2">
        <v>921279.5</v>
      </c>
    </row>
    <row r="658" spans="1:9">
      <c r="A658" t="s">
        <v>666</v>
      </c>
      <c r="B658" t="str">
        <f>VLOOKUP(A658,hoja!$A$1:$E$161,5,FALSE)</f>
        <v>SINCELEJO</v>
      </c>
      <c r="C658" t="str">
        <f>VLOOKUP(A658,hoja!A:D,3,FALSE)</f>
        <v>0382</v>
      </c>
      <c r="D658" t="s">
        <v>634</v>
      </c>
      <c r="E658" t="str">
        <f>VLOOKUP(D658,hoja!$A$1:$E$161,5,FALSE)</f>
        <v>BOGOTÁ</v>
      </c>
      <c r="F658" t="str">
        <f>VLOOKUP(D658,hoja!A:C,3,FALSE)</f>
        <v>0011</v>
      </c>
      <c r="G658">
        <v>48.603055555606261</v>
      </c>
      <c r="H658" s="2">
        <v>1</v>
      </c>
      <c r="I658" s="2">
        <v>1160124</v>
      </c>
    </row>
    <row r="659" spans="1:9">
      <c r="A659" t="s">
        <v>666</v>
      </c>
      <c r="B659" t="str">
        <f>VLOOKUP(A659,hoja!$A$1:$E$161,5,FALSE)</f>
        <v>SINCELEJO</v>
      </c>
      <c r="C659" t="str">
        <f>VLOOKUP(A659,hoja!A:D,3,FALSE)</f>
        <v>0382</v>
      </c>
      <c r="D659" t="s">
        <v>635</v>
      </c>
      <c r="E659" t="str">
        <f>VLOOKUP(D659,hoja!$A$1:$E$161,5,FALSE)</f>
        <v>BOGOTÁ</v>
      </c>
      <c r="F659" t="str">
        <f>VLOOKUP(D659,hoja!A:C,3,FALSE)</f>
        <v>0021</v>
      </c>
      <c r="G659">
        <v>67.434722222242272</v>
      </c>
      <c r="H659" s="2">
        <v>2</v>
      </c>
      <c r="I659" s="2">
        <v>884574</v>
      </c>
    </row>
    <row r="660" spans="1:9">
      <c r="A660" t="s">
        <v>666</v>
      </c>
      <c r="B660" t="str">
        <f>VLOOKUP(A660,hoja!$A$1:$E$161,5,FALSE)</f>
        <v>SINCELEJO</v>
      </c>
      <c r="C660" t="str">
        <f>VLOOKUP(A660,hoja!A:D,3,FALSE)</f>
        <v>0382</v>
      </c>
      <c r="D660" t="s">
        <v>667</v>
      </c>
      <c r="E660" t="str">
        <f>VLOOKUP(D660,hoja!$A$1:$E$161,5,FALSE)</f>
        <v>MONTERÍA</v>
      </c>
      <c r="F660" t="str">
        <f>VLOOKUP(D660,hoja!A:C,3,FALSE)</f>
        <v>0381</v>
      </c>
      <c r="G660">
        <v>11.008333333331393</v>
      </c>
      <c r="H660" s="2">
        <v>792</v>
      </c>
      <c r="I660" s="2">
        <v>110749</v>
      </c>
    </row>
    <row r="661" spans="1:9">
      <c r="A661" t="s">
        <v>666</v>
      </c>
      <c r="B661" t="str">
        <f>VLOOKUP(A661,hoja!$A$1:$E$161,5,FALSE)</f>
        <v>SINCELEJO</v>
      </c>
      <c r="C661" t="str">
        <f>VLOOKUP(A661,hoja!A:D,3,FALSE)</f>
        <v>0382</v>
      </c>
      <c r="D661" t="s">
        <v>637</v>
      </c>
      <c r="E661" t="str">
        <f>VLOOKUP(D661,hoja!$A$1:$E$161,5,FALSE)</f>
        <v>PIEDECUESTA</v>
      </c>
      <c r="F661" t="str">
        <f>VLOOKUP(D661,hoja!A:C,3,FALSE)</f>
        <v>0422</v>
      </c>
      <c r="G661">
        <v>34.382222222193377</v>
      </c>
      <c r="H661" s="2">
        <v>2</v>
      </c>
      <c r="I661" s="2">
        <v>636880.5</v>
      </c>
    </row>
    <row r="662" spans="1:9">
      <c r="A662" t="s">
        <v>666</v>
      </c>
      <c r="B662" t="str">
        <f>VLOOKUP(A662,hoja!$A$1:$E$161,5,FALSE)</f>
        <v>SINCELEJO</v>
      </c>
      <c r="C662" t="str">
        <f>VLOOKUP(A662,hoja!A:D,3,FALSE)</f>
        <v>0382</v>
      </c>
      <c r="D662" t="s">
        <v>653</v>
      </c>
      <c r="E662" t="str">
        <f>VLOOKUP(D662,hoja!$A$1:$E$161,5,FALSE)</f>
        <v>MADRID</v>
      </c>
      <c r="F662" t="str">
        <f>VLOOKUP(D662,hoja!A:C,3,FALSE)</f>
        <v>2023</v>
      </c>
      <c r="G662">
        <v>39.766666666720994</v>
      </c>
      <c r="H662" s="2">
        <v>1</v>
      </c>
      <c r="I662" s="2">
        <v>860754</v>
      </c>
    </row>
    <row r="663" spans="1:9">
      <c r="A663" t="s">
        <v>666</v>
      </c>
      <c r="B663" t="str">
        <f>VLOOKUP(A663,hoja!$A$1:$E$161,5,FALSE)</f>
        <v>SINCELEJO</v>
      </c>
      <c r="C663" t="str">
        <f>VLOOKUP(A663,hoja!A:D,3,FALSE)</f>
        <v>0382</v>
      </c>
      <c r="D663" t="s">
        <v>642</v>
      </c>
      <c r="E663" t="str">
        <f>VLOOKUP(D663,hoja!$A$1:$E$161,5,FALSE)</f>
        <v>BARRANQUILLA</v>
      </c>
      <c r="F663" t="str">
        <f>VLOOKUP(D663,hoja!A:C,3,FALSE)</f>
        <v>0111</v>
      </c>
      <c r="G663">
        <v>5.3166666667093523</v>
      </c>
      <c r="H663" s="2">
        <v>779</v>
      </c>
      <c r="I663" s="2">
        <v>223721</v>
      </c>
    </row>
    <row r="664" spans="1:9">
      <c r="A664" t="s">
        <v>666</v>
      </c>
      <c r="B664" t="str">
        <f>VLOOKUP(A664,hoja!$A$1:$E$161,5,FALSE)</f>
        <v>SINCELEJO</v>
      </c>
      <c r="C664" t="str">
        <f>VLOOKUP(A664,hoja!A:D,3,FALSE)</f>
        <v>0382</v>
      </c>
      <c r="D664" t="s">
        <v>806</v>
      </c>
      <c r="E664" t="e">
        <f>VLOOKUP(D664,hoja!$A$1:$E$161,5,FALSE)</f>
        <v>#N/A</v>
      </c>
      <c r="F664" t="e">
        <f>VLOOKUP(D664,hoja!A:C,3,FALSE)</f>
        <v>#N/A</v>
      </c>
      <c r="G664">
        <v>24.966666666674428</v>
      </c>
      <c r="H664" s="2">
        <v>1</v>
      </c>
      <c r="I664" s="2">
        <v>205802</v>
      </c>
    </row>
    <row r="665" spans="1:9">
      <c r="A665" t="s">
        <v>666</v>
      </c>
      <c r="B665" t="str">
        <f>VLOOKUP(A665,hoja!$A$1:$E$161,5,FALSE)</f>
        <v>SINCELEJO</v>
      </c>
      <c r="C665" t="str">
        <f>VLOOKUP(A665,hoja!A:D,3,FALSE)</f>
        <v>0382</v>
      </c>
      <c r="D665" t="s">
        <v>771</v>
      </c>
      <c r="E665" t="str">
        <f>VLOOKUP(D665,hoja!$A$1:$E$161,5,FALSE)</f>
        <v>CARMEN DE BOLIVA</v>
      </c>
      <c r="F665" t="str">
        <f>VLOOKUP(D665,hoja!A:C,3,FALSE)</f>
        <v>60063</v>
      </c>
      <c r="G665">
        <v>1.7166666666744277</v>
      </c>
      <c r="H665" s="2">
        <v>3</v>
      </c>
      <c r="I665" s="2">
        <v>62018</v>
      </c>
    </row>
    <row r="666" spans="1:9">
      <c r="A666" t="s">
        <v>666</v>
      </c>
      <c r="B666" t="str">
        <f>VLOOKUP(A666,hoja!$A$1:$E$161,5,FALSE)</f>
        <v>SINCELEJO</v>
      </c>
      <c r="C666" t="str">
        <f>VLOOKUP(A666,hoja!A:D,3,FALSE)</f>
        <v>0382</v>
      </c>
      <c r="D666" t="s">
        <v>772</v>
      </c>
      <c r="E666" t="str">
        <f>VLOOKUP(D666,hoja!$A$1:$E$161,5,FALSE)</f>
        <v>CHINÚ</v>
      </c>
      <c r="F666" t="str">
        <f>VLOOKUP(D666,hoja!A:C,3,FALSE)</f>
        <v>60066</v>
      </c>
      <c r="G666">
        <v>0.99999999994179234</v>
      </c>
      <c r="H666" s="2">
        <v>1</v>
      </c>
      <c r="I666" s="2">
        <v>234055</v>
      </c>
    </row>
    <row r="667" spans="1:9">
      <c r="A667" t="s">
        <v>666</v>
      </c>
      <c r="B667" t="str">
        <f>VLOOKUP(A667,hoja!$A$1:$E$161,5,FALSE)</f>
        <v>SINCELEJO</v>
      </c>
      <c r="C667" t="str">
        <f>VLOOKUP(A667,hoja!A:D,3,FALSE)</f>
        <v>0382</v>
      </c>
      <c r="D667" t="s">
        <v>796</v>
      </c>
      <c r="E667" t="str">
        <f>VLOOKUP(D667,hoja!$A$1:$E$161,5,FALSE)</f>
        <v>PIEDECUESTA</v>
      </c>
      <c r="F667" t="str">
        <f>VLOOKUP(D667,hoja!A:C,3,FALSE)</f>
        <v>60077</v>
      </c>
      <c r="G667">
        <v>24.982222222199198</v>
      </c>
      <c r="H667" s="2">
        <v>1</v>
      </c>
      <c r="I667" s="2">
        <v>624115</v>
      </c>
    </row>
    <row r="668" spans="1:9">
      <c r="A668" t="s">
        <v>666</v>
      </c>
      <c r="B668" t="str">
        <f>VLOOKUP(A668,hoja!$A$1:$E$161,5,FALSE)</f>
        <v>SINCELEJO</v>
      </c>
      <c r="C668" t="str">
        <f>VLOOKUP(A668,hoja!A:D,3,FALSE)</f>
        <v>0382</v>
      </c>
      <c r="D668" t="s">
        <v>3860</v>
      </c>
      <c r="E668" t="e">
        <f>VLOOKUP(D668,hoja!$A$1:$E$161,5,FALSE)</f>
        <v>#N/A</v>
      </c>
      <c r="F668" t="e">
        <f>VLOOKUP(D668,hoja!A:C,3,FALSE)</f>
        <v>#N/A</v>
      </c>
      <c r="G668">
        <v>44.316666666709352</v>
      </c>
      <c r="H668" s="2">
        <v>1</v>
      </c>
      <c r="I668" s="2">
        <v>474506</v>
      </c>
    </row>
    <row r="669" spans="1:9">
      <c r="A669" t="s">
        <v>726</v>
      </c>
      <c r="B669" t="str">
        <f>VLOOKUP(A669,hoja!$A$1:$E$161,5,FALSE)</f>
        <v>TUMACO</v>
      </c>
      <c r="C669" t="str">
        <f>VLOOKUP(A669,hoja!A:D,3,FALSE)</f>
        <v>0396</v>
      </c>
      <c r="D669" t="s">
        <v>650</v>
      </c>
      <c r="E669" t="str">
        <f>VLOOKUP(D669,hoja!$A$1:$E$161,5,FALSE)</f>
        <v>CALOTO</v>
      </c>
      <c r="F669" t="str">
        <f>VLOOKUP(D669,hoja!A:C,3,FALSE)</f>
        <v>0445</v>
      </c>
      <c r="G669">
        <v>39.058333333348855</v>
      </c>
      <c r="H669" s="2">
        <v>26</v>
      </c>
      <c r="I669" s="2">
        <v>646042</v>
      </c>
    </row>
    <row r="670" spans="1:9">
      <c r="A670" t="s">
        <v>726</v>
      </c>
      <c r="B670" t="str">
        <f>VLOOKUP(A670,hoja!$A$1:$E$161,5,FALSE)</f>
        <v>TUMACO</v>
      </c>
      <c r="C670" t="str">
        <f>VLOOKUP(A670,hoja!A:D,3,FALSE)</f>
        <v>0396</v>
      </c>
      <c r="D670" t="s">
        <v>707</v>
      </c>
      <c r="E670" t="str">
        <f>VLOOKUP(D670,hoja!$A$1:$E$161,5,FALSE)</f>
        <v>IPIALES</v>
      </c>
      <c r="F670" t="str">
        <f>VLOOKUP(D670,hoja!A:C,3,FALSE)</f>
        <v>0397</v>
      </c>
      <c r="G670">
        <v>20.02166666672565</v>
      </c>
      <c r="H670" s="2">
        <v>25</v>
      </c>
      <c r="I670" s="2">
        <v>276965</v>
      </c>
    </row>
    <row r="671" spans="1:9">
      <c r="A671" t="s">
        <v>726</v>
      </c>
      <c r="B671" t="str">
        <f>VLOOKUP(A671,hoja!$A$1:$E$161,5,FALSE)</f>
        <v>TUMACO</v>
      </c>
      <c r="C671" t="str">
        <f>VLOOKUP(A671,hoja!A:D,3,FALSE)</f>
        <v>0396</v>
      </c>
      <c r="D671" t="s">
        <v>733</v>
      </c>
      <c r="E671" t="str">
        <f>VLOOKUP(D671,hoja!$A$1:$E$161,5,FALSE)</f>
        <v>PASTO</v>
      </c>
      <c r="F671" t="str">
        <f>VLOOKUP(D671,hoja!A:C,3,FALSE)</f>
        <v>0395</v>
      </c>
      <c r="G671">
        <v>19.15555555553874</v>
      </c>
      <c r="H671" s="2">
        <v>137</v>
      </c>
      <c r="I671" s="2">
        <v>281880</v>
      </c>
    </row>
    <row r="672" spans="1:9">
      <c r="A672" t="s">
        <v>726</v>
      </c>
      <c r="B672" t="str">
        <f>VLOOKUP(A672,hoja!$A$1:$E$161,5,FALSE)</f>
        <v>TUMACO</v>
      </c>
      <c r="C672" t="str">
        <f>VLOOKUP(A672,hoja!A:D,3,FALSE)</f>
        <v>0396</v>
      </c>
      <c r="D672" t="s">
        <v>645</v>
      </c>
      <c r="E672" t="str">
        <f>VLOOKUP(D672,hoja!$A$1:$E$161,5,FALSE)</f>
        <v>CALI</v>
      </c>
      <c r="F672" t="str">
        <f>VLOOKUP(D672,hoja!A:C,3,FALSE)</f>
        <v>0410</v>
      </c>
      <c r="G672">
        <v>38.299999999988358</v>
      </c>
      <c r="H672" s="2">
        <v>53</v>
      </c>
      <c r="I672" s="2">
        <v>706837</v>
      </c>
    </row>
    <row r="673" spans="1:9">
      <c r="A673" t="s">
        <v>727</v>
      </c>
      <c r="B673" t="str">
        <f>VLOOKUP(A673,hoja!$A$1:$E$161,5,FALSE)</f>
        <v>TUNJA</v>
      </c>
      <c r="C673" t="str">
        <f>VLOOKUP(A673,hoja!A:D,3,FALSE)</f>
        <v>0443</v>
      </c>
      <c r="D673" t="s">
        <v>692</v>
      </c>
      <c r="E673" t="str">
        <f>VLOOKUP(D673,hoja!$A$1:$E$161,5,FALSE)</f>
        <v>BARBOSA</v>
      </c>
      <c r="F673" t="str">
        <f>VLOOKUP(D673,hoja!A:C,3,FALSE)</f>
        <v>0446</v>
      </c>
      <c r="G673">
        <v>2.2833333332673647</v>
      </c>
      <c r="H673" s="2">
        <v>1</v>
      </c>
      <c r="I673" s="2">
        <v>75511</v>
      </c>
    </row>
    <row r="674" spans="1:9">
      <c r="A674" t="s">
        <v>727</v>
      </c>
      <c r="B674" t="str">
        <f>VLOOKUP(A674,hoja!$A$1:$E$161,5,FALSE)</f>
        <v>TUNJA</v>
      </c>
      <c r="C674" t="str">
        <f>VLOOKUP(A674,hoja!A:D,3,FALSE)</f>
        <v>0443</v>
      </c>
      <c r="D674" t="s">
        <v>660</v>
      </c>
      <c r="E674" t="str">
        <f>VLOOKUP(D674,hoja!$A$1:$E$161,5,FALSE)</f>
        <v>BOGOTÁ</v>
      </c>
      <c r="F674" t="str">
        <f>VLOOKUP(D674,hoja!A:C,3,FALSE)</f>
        <v>0035</v>
      </c>
      <c r="G674">
        <v>12.799999999988358</v>
      </c>
      <c r="H674" s="2">
        <v>1</v>
      </c>
      <c r="I674" s="2">
        <v>146127</v>
      </c>
    </row>
    <row r="675" spans="1:9">
      <c r="A675" t="s">
        <v>727</v>
      </c>
      <c r="B675" t="str">
        <f>VLOOKUP(A675,hoja!$A$1:$E$161,5,FALSE)</f>
        <v>TUNJA</v>
      </c>
      <c r="C675" t="str">
        <f>VLOOKUP(A675,hoja!A:D,3,FALSE)</f>
        <v>0443</v>
      </c>
      <c r="D675" t="s">
        <v>661</v>
      </c>
      <c r="E675" t="str">
        <f>VLOOKUP(D675,hoja!$A$1:$E$161,5,FALSE)</f>
        <v>CARTAGENA</v>
      </c>
      <c r="F675" t="str">
        <f>VLOOKUP(D675,hoja!A:C,3,FALSE)</f>
        <v>0113</v>
      </c>
      <c r="G675">
        <v>84.332222222175915</v>
      </c>
      <c r="H675" s="2">
        <v>1</v>
      </c>
      <c r="I675" s="2">
        <v>938716</v>
      </c>
    </row>
    <row r="676" spans="1:9">
      <c r="A676" t="s">
        <v>727</v>
      </c>
      <c r="B676" t="str">
        <f>VLOOKUP(A676,hoja!$A$1:$E$161,5,FALSE)</f>
        <v>TUNJA</v>
      </c>
      <c r="C676" t="str">
        <f>VLOOKUP(A676,hoja!A:D,3,FALSE)</f>
        <v>0443</v>
      </c>
      <c r="D676" t="s">
        <v>663</v>
      </c>
      <c r="E676" t="str">
        <f>VLOOKUP(D676,hoja!$A$1:$E$161,5,FALSE)</f>
        <v>MADRID</v>
      </c>
      <c r="F676" t="str">
        <f>VLOOKUP(D676,hoja!A:C,3,FALSE)</f>
        <v>0022</v>
      </c>
      <c r="G676">
        <v>4.0666666666511446</v>
      </c>
      <c r="H676" s="2">
        <v>1</v>
      </c>
      <c r="I676" s="2">
        <v>163234</v>
      </c>
    </row>
    <row r="677" spans="1:9">
      <c r="A677" t="s">
        <v>727</v>
      </c>
      <c r="B677" t="str">
        <f>VLOOKUP(A677,hoja!$A$1:$E$161,5,FALSE)</f>
        <v>TUNJA</v>
      </c>
      <c r="C677" t="str">
        <f>VLOOKUP(A677,hoja!A:D,3,FALSE)</f>
        <v>0443</v>
      </c>
      <c r="D677" t="s">
        <v>630</v>
      </c>
      <c r="E677" t="str">
        <f>VLOOKUP(D677,hoja!$A$1:$E$161,5,FALSE)</f>
        <v>SESQUILÉ</v>
      </c>
      <c r="F677" t="str">
        <f>VLOOKUP(D677,hoja!A:C,3,FALSE)</f>
        <v>1501</v>
      </c>
      <c r="G677">
        <v>2.1849999999976717</v>
      </c>
      <c r="H677" s="2">
        <v>259</v>
      </c>
      <c r="I677" s="2">
        <v>92873</v>
      </c>
    </row>
    <row r="678" spans="1:9">
      <c r="A678" t="s">
        <v>727</v>
      </c>
      <c r="B678" t="str">
        <f>VLOOKUP(A678,hoja!$A$1:$E$161,5,FALSE)</f>
        <v>TUNJA</v>
      </c>
      <c r="C678" t="str">
        <f>VLOOKUP(A678,hoja!A:D,3,FALSE)</f>
        <v>0443</v>
      </c>
      <c r="D678" t="s">
        <v>751</v>
      </c>
      <c r="E678" t="str">
        <f>VLOOKUP(D678,hoja!$A$1:$E$161,5,FALSE)</f>
        <v>BOGOTÁ</v>
      </c>
      <c r="F678" t="str">
        <f>VLOOKUP(D678,hoja!A:C,3,FALSE)</f>
        <v>0002A</v>
      </c>
      <c r="G678">
        <v>3.5916666666744277</v>
      </c>
      <c r="H678" s="2">
        <v>2</v>
      </c>
      <c r="I678" s="2">
        <v>161781.5</v>
      </c>
    </row>
    <row r="679" spans="1:9">
      <c r="A679" t="s">
        <v>727</v>
      </c>
      <c r="B679" t="str">
        <f>VLOOKUP(A679,hoja!$A$1:$E$161,5,FALSE)</f>
        <v>TUNJA</v>
      </c>
      <c r="C679" t="str">
        <f>VLOOKUP(A679,hoja!A:D,3,FALSE)</f>
        <v>0443</v>
      </c>
      <c r="D679" t="s">
        <v>633</v>
      </c>
      <c r="E679" t="str">
        <f>VLOOKUP(D679,hoja!$A$1:$E$161,5,FALSE)</f>
        <v>BOGOTÁ</v>
      </c>
      <c r="F679" t="str">
        <f>VLOOKUP(D679,hoja!A:C,3,FALSE)</f>
        <v>0002</v>
      </c>
      <c r="G679">
        <v>3.3999999999068677</v>
      </c>
      <c r="H679" s="2">
        <v>1</v>
      </c>
      <c r="I679" s="2">
        <v>153871</v>
      </c>
    </row>
    <row r="680" spans="1:9">
      <c r="A680" t="s">
        <v>727</v>
      </c>
      <c r="B680" t="str">
        <f>VLOOKUP(A680,hoja!$A$1:$E$161,5,FALSE)</f>
        <v>TUNJA</v>
      </c>
      <c r="C680" t="str">
        <f>VLOOKUP(A680,hoja!A:D,3,FALSE)</f>
        <v>0443</v>
      </c>
      <c r="D680" t="s">
        <v>634</v>
      </c>
      <c r="E680" t="str">
        <f>VLOOKUP(D680,hoja!$A$1:$E$161,5,FALSE)</f>
        <v>BOGOTÁ</v>
      </c>
      <c r="F680" t="str">
        <f>VLOOKUP(D680,hoja!A:C,3,FALSE)</f>
        <v>0011</v>
      </c>
      <c r="G680">
        <v>4.3666666667559184</v>
      </c>
      <c r="H680" s="2">
        <v>181</v>
      </c>
      <c r="I680" s="2">
        <v>159250</v>
      </c>
    </row>
    <row r="681" spans="1:9">
      <c r="A681" t="s">
        <v>727</v>
      </c>
      <c r="B681" t="str">
        <f>VLOOKUP(A681,hoja!$A$1:$E$161,5,FALSE)</f>
        <v>TUNJA</v>
      </c>
      <c r="C681" t="str">
        <f>VLOOKUP(A681,hoja!A:D,3,FALSE)</f>
        <v>0443</v>
      </c>
      <c r="D681" t="s">
        <v>635</v>
      </c>
      <c r="E681" t="str">
        <f>VLOOKUP(D681,hoja!$A$1:$E$161,5,FALSE)</f>
        <v>BOGOTÁ</v>
      </c>
      <c r="F681" t="str">
        <f>VLOOKUP(D681,hoja!A:C,3,FALSE)</f>
        <v>0021</v>
      </c>
      <c r="G681">
        <v>4.0166666666627862</v>
      </c>
      <c r="H681" s="2">
        <v>198</v>
      </c>
      <c r="I681" s="2">
        <v>156335</v>
      </c>
    </row>
    <row r="682" spans="1:9">
      <c r="A682" t="s">
        <v>727</v>
      </c>
      <c r="B682" t="str">
        <f>VLOOKUP(A682,hoja!$A$1:$E$161,5,FALSE)</f>
        <v>TUNJA</v>
      </c>
      <c r="C682" t="str">
        <f>VLOOKUP(A682,hoja!A:D,3,FALSE)</f>
        <v>0443</v>
      </c>
      <c r="D682" t="s">
        <v>636</v>
      </c>
      <c r="E682" t="str">
        <f>VLOOKUP(D682,hoja!$A$1:$E$161,5,FALSE)</f>
        <v>DUITAMA</v>
      </c>
      <c r="F682" t="str">
        <f>VLOOKUP(D682,hoja!A:C,3,FALSE)</f>
        <v>0441</v>
      </c>
      <c r="G682">
        <v>1.2000000000698492</v>
      </c>
      <c r="H682" s="2">
        <v>918</v>
      </c>
      <c r="I682" s="2">
        <v>51083.5</v>
      </c>
    </row>
    <row r="683" spans="1:9">
      <c r="A683" t="s">
        <v>727</v>
      </c>
      <c r="B683" t="str">
        <f>VLOOKUP(A683,hoja!$A$1:$E$161,5,FALSE)</f>
        <v>TUNJA</v>
      </c>
      <c r="C683" t="str">
        <f>VLOOKUP(A683,hoja!A:D,3,FALSE)</f>
        <v>0443</v>
      </c>
      <c r="D683" t="s">
        <v>637</v>
      </c>
      <c r="E683" t="str">
        <f>VLOOKUP(D683,hoja!$A$1:$E$161,5,FALSE)</f>
        <v>PIEDECUESTA</v>
      </c>
      <c r="F683" t="str">
        <f>VLOOKUP(D683,hoja!A:C,3,FALSE)</f>
        <v>0422</v>
      </c>
      <c r="G683">
        <v>17.083333333313931</v>
      </c>
      <c r="H683" s="2">
        <v>5</v>
      </c>
      <c r="I683" s="2">
        <v>275861</v>
      </c>
    </row>
    <row r="684" spans="1:9">
      <c r="A684" t="s">
        <v>727</v>
      </c>
      <c r="B684" t="str">
        <f>VLOOKUP(A684,hoja!$A$1:$E$161,5,FALSE)</f>
        <v>TUNJA</v>
      </c>
      <c r="C684" t="str">
        <f>VLOOKUP(A684,hoja!A:D,3,FALSE)</f>
        <v>0443</v>
      </c>
      <c r="D684" t="s">
        <v>942</v>
      </c>
      <c r="E684" t="str">
        <f>VLOOKUP(D684,hoja!$A$1:$E$161,5,FALSE)</f>
        <v>BOGOTÁ</v>
      </c>
      <c r="F684" t="str">
        <f>VLOOKUP(D684,hoja!A:C,3,FALSE)</f>
        <v>60002</v>
      </c>
      <c r="G684">
        <v>4.0500000001047738</v>
      </c>
      <c r="H684" s="2">
        <v>17</v>
      </c>
      <c r="I684" s="2">
        <v>154080.5</v>
      </c>
    </row>
    <row r="685" spans="1:9">
      <c r="A685" t="s">
        <v>727</v>
      </c>
      <c r="B685" t="str">
        <f>VLOOKUP(A685,hoja!$A$1:$E$161,5,FALSE)</f>
        <v>TUNJA</v>
      </c>
      <c r="C685" t="str">
        <f>VLOOKUP(A685,hoja!A:D,3,FALSE)</f>
        <v>0443</v>
      </c>
      <c r="D685" t="s">
        <v>644</v>
      </c>
      <c r="E685" t="str">
        <f>VLOOKUP(D685,hoja!$A$1:$E$161,5,FALSE)</f>
        <v>PEREIRA</v>
      </c>
      <c r="F685" t="str">
        <f>VLOOKUP(D685,hoja!A:C,3,FALSE)</f>
        <v>0198</v>
      </c>
      <c r="G685">
        <v>46.066666666651145</v>
      </c>
      <c r="H685" s="2">
        <v>3</v>
      </c>
      <c r="I685" s="2">
        <v>496282</v>
      </c>
    </row>
    <row r="686" spans="1:9">
      <c r="A686" t="s">
        <v>727</v>
      </c>
      <c r="B686" t="str">
        <f>VLOOKUP(A686,hoja!$A$1:$E$161,5,FALSE)</f>
        <v>TUNJA</v>
      </c>
      <c r="C686" t="str">
        <f>VLOOKUP(A686,hoja!A:D,3,FALSE)</f>
        <v>0443</v>
      </c>
      <c r="D686" t="s">
        <v>745</v>
      </c>
      <c r="E686" t="e">
        <f>VLOOKUP(D686,hoja!$A$1:$E$161,5,FALSE)</f>
        <v>#N/A</v>
      </c>
      <c r="F686" t="str">
        <f>VLOOKUP(D686,hoja!A:C,3,FALSE)</f>
        <v>60105</v>
      </c>
      <c r="G686">
        <v>17.87305555556668</v>
      </c>
      <c r="H686" s="2">
        <v>1</v>
      </c>
      <c r="I686" s="2">
        <v>334293</v>
      </c>
    </row>
    <row r="687" spans="1:9">
      <c r="A687" t="s">
        <v>727</v>
      </c>
      <c r="B687" t="str">
        <f>VLOOKUP(A687,hoja!$A$1:$E$161,5,FALSE)</f>
        <v>TUNJA</v>
      </c>
      <c r="C687" t="str">
        <f>VLOOKUP(A687,hoja!A:D,3,FALSE)</f>
        <v>0443</v>
      </c>
      <c r="D687" t="s">
        <v>943</v>
      </c>
      <c r="E687" t="str">
        <f>VLOOKUP(D687,hoja!$A$1:$E$161,5,FALSE)</f>
        <v>BOGOTÁ</v>
      </c>
      <c r="F687" t="str">
        <f>VLOOKUP(D687,hoja!A:C,3,FALSE)</f>
        <v>60003</v>
      </c>
      <c r="G687">
        <v>4.0833333333721384</v>
      </c>
      <c r="H687" s="2">
        <v>21</v>
      </c>
      <c r="I687" s="2">
        <v>156708</v>
      </c>
    </row>
    <row r="688" spans="1:9">
      <c r="A688" t="s">
        <v>728</v>
      </c>
      <c r="B688" t="str">
        <f>VLOOKUP(A688,hoja!$A$1:$E$161,5,FALSE)</f>
        <v>VILLETA</v>
      </c>
      <c r="C688" t="str">
        <f>VLOOKUP(A688,hoja!A:D,3,FALSE)</f>
        <v>0025</v>
      </c>
      <c r="D688" t="s">
        <v>630</v>
      </c>
      <c r="E688" t="str">
        <f>VLOOKUP(D688,hoja!$A$1:$E$161,5,FALSE)</f>
        <v>SESQUILÉ</v>
      </c>
      <c r="F688" t="str">
        <f>VLOOKUP(D688,hoja!A:C,3,FALSE)</f>
        <v>1501</v>
      </c>
      <c r="G688">
        <v>4.7000000001280569</v>
      </c>
      <c r="H688" s="2">
        <v>41</v>
      </c>
      <c r="I688" s="2">
        <v>129524</v>
      </c>
    </row>
    <row r="689" spans="1:9">
      <c r="A689" t="s">
        <v>728</v>
      </c>
      <c r="B689" t="str">
        <f>VLOOKUP(A689,hoja!$A$1:$E$161,5,FALSE)</f>
        <v>VILLETA</v>
      </c>
      <c r="C689" t="str">
        <f>VLOOKUP(A689,hoja!A:D,3,FALSE)</f>
        <v>0025</v>
      </c>
      <c r="D689" t="s">
        <v>751</v>
      </c>
      <c r="E689" t="str">
        <f>VLOOKUP(D689,hoja!$A$1:$E$161,5,FALSE)</f>
        <v>BOGOTÁ</v>
      </c>
      <c r="F689" t="str">
        <f>VLOOKUP(D689,hoja!A:C,3,FALSE)</f>
        <v>0002A</v>
      </c>
      <c r="G689">
        <v>2.5666666666511446</v>
      </c>
      <c r="H689" s="2">
        <v>227</v>
      </c>
      <c r="I689" s="2">
        <v>93880.5</v>
      </c>
    </row>
    <row r="690" spans="1:9">
      <c r="A690" t="s">
        <v>728</v>
      </c>
      <c r="B690" t="str">
        <f>VLOOKUP(A690,hoja!$A$1:$E$161,5,FALSE)</f>
        <v>VILLETA</v>
      </c>
      <c r="C690" t="str">
        <f>VLOOKUP(A690,hoja!A:D,3,FALSE)</f>
        <v>0025</v>
      </c>
      <c r="D690" t="s">
        <v>634</v>
      </c>
      <c r="E690" t="str">
        <f>VLOOKUP(D690,hoja!$A$1:$E$161,5,FALSE)</f>
        <v>BOGOTÁ</v>
      </c>
      <c r="F690" t="str">
        <f>VLOOKUP(D690,hoja!A:C,3,FALSE)</f>
        <v>0011</v>
      </c>
      <c r="G690">
        <v>3.0166666666336823</v>
      </c>
      <c r="H690" s="2">
        <v>86</v>
      </c>
      <c r="I690" s="2">
        <v>95419.5</v>
      </c>
    </row>
    <row r="691" spans="1:9">
      <c r="A691" t="s">
        <v>728</v>
      </c>
      <c r="B691" t="str">
        <f>VLOOKUP(A691,hoja!$A$1:$E$161,5,FALSE)</f>
        <v>VILLETA</v>
      </c>
      <c r="C691" t="str">
        <f>VLOOKUP(A691,hoja!A:D,3,FALSE)</f>
        <v>0025</v>
      </c>
      <c r="D691" t="s">
        <v>635</v>
      </c>
      <c r="E691" t="str">
        <f>VLOOKUP(D691,hoja!$A$1:$E$161,5,FALSE)</f>
        <v>BOGOTÁ</v>
      </c>
      <c r="F691" t="str">
        <f>VLOOKUP(D691,hoja!A:C,3,FALSE)</f>
        <v>0021</v>
      </c>
      <c r="G691">
        <v>2.3999999999650754</v>
      </c>
      <c r="H691" s="2">
        <v>350</v>
      </c>
      <c r="I691" s="2">
        <v>93878.5</v>
      </c>
    </row>
    <row r="692" spans="1:9">
      <c r="A692" t="s">
        <v>728</v>
      </c>
      <c r="B692" t="str">
        <f>VLOOKUP(A692,hoja!$A$1:$E$161,5,FALSE)</f>
        <v>VILLETA</v>
      </c>
      <c r="C692" t="str">
        <f>VLOOKUP(A692,hoja!A:D,3,FALSE)</f>
        <v>0025</v>
      </c>
      <c r="D692" t="s">
        <v>942</v>
      </c>
      <c r="E692" t="str">
        <f>VLOOKUP(D692,hoja!$A$1:$E$161,5,FALSE)</f>
        <v>BOGOTÁ</v>
      </c>
      <c r="F692" t="str">
        <f>VLOOKUP(D692,hoja!A:C,3,FALSE)</f>
        <v>60002</v>
      </c>
      <c r="G692">
        <v>2.3499999999767169</v>
      </c>
      <c r="H692" s="2">
        <v>1</v>
      </c>
      <c r="I692" s="2">
        <v>201832</v>
      </c>
    </row>
    <row r="693" spans="1:9">
      <c r="A693" t="s">
        <v>728</v>
      </c>
      <c r="B693" t="str">
        <f>VLOOKUP(A693,hoja!$A$1:$E$161,5,FALSE)</f>
        <v>VILLETA</v>
      </c>
      <c r="C693" t="str">
        <f>VLOOKUP(A693,hoja!A:D,3,FALSE)</f>
        <v>0025</v>
      </c>
      <c r="D693" t="s">
        <v>645</v>
      </c>
      <c r="E693" t="str">
        <f>VLOOKUP(D693,hoja!$A$1:$E$161,5,FALSE)</f>
        <v>CALI</v>
      </c>
      <c r="F693" t="str">
        <f>VLOOKUP(D693,hoja!A:C,3,FALSE)</f>
        <v>0410</v>
      </c>
      <c r="G693">
        <v>19.733333333395422</v>
      </c>
      <c r="H693" s="2">
        <v>1</v>
      </c>
      <c r="I693" s="2">
        <v>456380</v>
      </c>
    </row>
    <row r="694" spans="1:9">
      <c r="A694" t="s">
        <v>728</v>
      </c>
      <c r="B694" t="str">
        <f>VLOOKUP(A694,hoja!$A$1:$E$161,5,FALSE)</f>
        <v>VILLETA</v>
      </c>
      <c r="C694" t="str">
        <f>VLOOKUP(A694,hoja!A:D,3,FALSE)</f>
        <v>0025</v>
      </c>
      <c r="D694" t="s">
        <v>943</v>
      </c>
      <c r="E694" t="str">
        <f>VLOOKUP(D694,hoja!$A$1:$E$161,5,FALSE)</f>
        <v>BOGOTÁ</v>
      </c>
      <c r="F694" t="str">
        <f>VLOOKUP(D694,hoja!A:C,3,FALSE)</f>
        <v>60003</v>
      </c>
      <c r="G694">
        <v>1.8333333333721384</v>
      </c>
      <c r="H694" s="2">
        <v>5</v>
      </c>
      <c r="I694" s="2">
        <v>74041</v>
      </c>
    </row>
    <row r="695" spans="1:9">
      <c r="A695" t="s">
        <v>729</v>
      </c>
      <c r="B695" t="str">
        <f>VLOOKUP(A695,hoja!$A$1:$E$161,5,FALSE)</f>
        <v>YOPAL</v>
      </c>
      <c r="C695" t="str">
        <f>VLOOKUP(A695,hoja!A:D,3,FALSE)</f>
        <v>0442</v>
      </c>
      <c r="D695" t="s">
        <v>660</v>
      </c>
      <c r="E695" t="str">
        <f>VLOOKUP(D695,hoja!$A$1:$E$161,5,FALSE)</f>
        <v>BOGOTÁ</v>
      </c>
      <c r="F695" t="str">
        <f>VLOOKUP(D695,hoja!A:C,3,FALSE)</f>
        <v>0035</v>
      </c>
      <c r="G695">
        <v>15.799999999988358</v>
      </c>
      <c r="H695" s="2">
        <v>4</v>
      </c>
      <c r="I695" s="2">
        <v>407957</v>
      </c>
    </row>
    <row r="696" spans="1:9">
      <c r="A696" t="s">
        <v>729</v>
      </c>
      <c r="B696" t="str">
        <f>VLOOKUP(A696,hoja!$A$1:$E$161,5,FALSE)</f>
        <v>YOPAL</v>
      </c>
      <c r="C696" t="str">
        <f>VLOOKUP(A696,hoja!A:D,3,FALSE)</f>
        <v>0442</v>
      </c>
      <c r="D696" t="s">
        <v>729</v>
      </c>
      <c r="E696" t="str">
        <f>VLOOKUP(D696,hoja!$A$1:$E$161,5,FALSE)</f>
        <v>YOPAL</v>
      </c>
      <c r="F696" t="str">
        <f>VLOOKUP(D696,hoja!A:C,3,FALSE)</f>
        <v>0442</v>
      </c>
      <c r="G696">
        <v>5.5041666667093523</v>
      </c>
      <c r="H696" s="2">
        <v>1</v>
      </c>
      <c r="I696" s="2">
        <v>165143</v>
      </c>
    </row>
    <row r="697" spans="1:9">
      <c r="A697" t="s">
        <v>729</v>
      </c>
      <c r="B697" t="str">
        <f>VLOOKUP(A697,hoja!$A$1:$E$161,5,FALSE)</f>
        <v>YOPAL</v>
      </c>
      <c r="C697" t="str">
        <f>VLOOKUP(A697,hoja!A:D,3,FALSE)</f>
        <v>0442</v>
      </c>
      <c r="D697" t="s">
        <v>630</v>
      </c>
      <c r="E697" t="str">
        <f>VLOOKUP(D697,hoja!$A$1:$E$161,5,FALSE)</f>
        <v>SESQUILÉ</v>
      </c>
      <c r="F697" t="str">
        <f>VLOOKUP(D697,hoja!A:C,3,FALSE)</f>
        <v>1501</v>
      </c>
      <c r="G697">
        <v>18.558333333319752</v>
      </c>
      <c r="H697" s="2">
        <v>40</v>
      </c>
      <c r="I697" s="2">
        <v>309714.5</v>
      </c>
    </row>
    <row r="698" spans="1:9">
      <c r="A698" t="s">
        <v>729</v>
      </c>
      <c r="B698" t="str">
        <f>VLOOKUP(A698,hoja!$A$1:$E$161,5,FALSE)</f>
        <v>YOPAL</v>
      </c>
      <c r="C698" t="str">
        <f>VLOOKUP(A698,hoja!A:D,3,FALSE)</f>
        <v>0442</v>
      </c>
      <c r="D698" t="s">
        <v>633</v>
      </c>
      <c r="E698" t="str">
        <f>VLOOKUP(D698,hoja!$A$1:$E$161,5,FALSE)</f>
        <v>BOGOTÁ</v>
      </c>
      <c r="F698" t="str">
        <f>VLOOKUP(D698,hoja!A:C,3,FALSE)</f>
        <v>0002</v>
      </c>
      <c r="G698">
        <v>44.308611111191567</v>
      </c>
      <c r="H698" s="2">
        <v>1</v>
      </c>
      <c r="I698" s="2">
        <v>377502</v>
      </c>
    </row>
    <row r="699" spans="1:9">
      <c r="A699" t="s">
        <v>729</v>
      </c>
      <c r="B699" t="str">
        <f>VLOOKUP(A699,hoja!$A$1:$E$161,5,FALSE)</f>
        <v>YOPAL</v>
      </c>
      <c r="C699" t="str">
        <f>VLOOKUP(A699,hoja!A:D,3,FALSE)</f>
        <v>0442</v>
      </c>
      <c r="D699" t="s">
        <v>634</v>
      </c>
      <c r="E699" t="str">
        <f>VLOOKUP(D699,hoja!$A$1:$E$161,5,FALSE)</f>
        <v>BOGOTÁ</v>
      </c>
      <c r="F699" t="str">
        <f>VLOOKUP(D699,hoja!A:C,3,FALSE)</f>
        <v>0011</v>
      </c>
      <c r="G699">
        <v>20.725277777644806</v>
      </c>
      <c r="H699" s="2">
        <v>75</v>
      </c>
      <c r="I699" s="2">
        <v>376387</v>
      </c>
    </row>
    <row r="700" spans="1:9">
      <c r="A700" t="s">
        <v>729</v>
      </c>
      <c r="B700" t="str">
        <f>VLOOKUP(A700,hoja!$A$1:$E$161,5,FALSE)</f>
        <v>YOPAL</v>
      </c>
      <c r="C700" t="str">
        <f>VLOOKUP(A700,hoja!A:D,3,FALSE)</f>
        <v>0442</v>
      </c>
      <c r="D700" t="s">
        <v>635</v>
      </c>
      <c r="E700" t="str">
        <f>VLOOKUP(D700,hoja!$A$1:$E$161,5,FALSE)</f>
        <v>BOGOTÁ</v>
      </c>
      <c r="F700" t="str">
        <f>VLOOKUP(D700,hoja!A:C,3,FALSE)</f>
        <v>0021</v>
      </c>
      <c r="G700">
        <v>19.773611111158971</v>
      </c>
      <c r="H700" s="2">
        <v>243</v>
      </c>
      <c r="I700" s="2">
        <v>376500</v>
      </c>
    </row>
    <row r="701" spans="1:9">
      <c r="A701" t="s">
        <v>729</v>
      </c>
      <c r="B701" t="str">
        <f>VLOOKUP(A701,hoja!$A$1:$E$161,5,FALSE)</f>
        <v>YOPAL</v>
      </c>
      <c r="C701" t="str">
        <f>VLOOKUP(A701,hoja!A:D,3,FALSE)</f>
        <v>0442</v>
      </c>
      <c r="D701" t="s">
        <v>731</v>
      </c>
      <c r="E701" t="str">
        <f>VLOOKUP(D701,hoja!$A$1:$E$161,5,FALSE)</f>
        <v>CÚCUTA</v>
      </c>
      <c r="F701" t="str">
        <f>VLOOKUP(D701,hoja!A:C,3,FALSE)</f>
        <v>0438</v>
      </c>
      <c r="G701">
        <v>86.900000000023283</v>
      </c>
      <c r="H701" s="2">
        <v>1</v>
      </c>
      <c r="I701" s="2">
        <v>1010794</v>
      </c>
    </row>
    <row r="702" spans="1:9">
      <c r="A702" t="s">
        <v>729</v>
      </c>
      <c r="B702" t="str">
        <f>VLOOKUP(A702,hoja!$A$1:$E$161,5,FALSE)</f>
        <v>YOPAL</v>
      </c>
      <c r="C702" t="str">
        <f>VLOOKUP(A702,hoja!A:D,3,FALSE)</f>
        <v>0442</v>
      </c>
      <c r="D702" t="s">
        <v>636</v>
      </c>
      <c r="E702" t="str">
        <f>VLOOKUP(D702,hoja!$A$1:$E$161,5,FALSE)</f>
        <v>DUITAMA</v>
      </c>
      <c r="F702" t="str">
        <f>VLOOKUP(D702,hoja!A:C,3,FALSE)</f>
        <v>0441</v>
      </c>
      <c r="G702">
        <v>6.2500000000291038</v>
      </c>
      <c r="H702" s="2">
        <v>216</v>
      </c>
      <c r="I702" s="2">
        <v>165359</v>
      </c>
    </row>
    <row r="703" spans="1:9">
      <c r="A703" t="s">
        <v>729</v>
      </c>
      <c r="B703" t="str">
        <f>VLOOKUP(A703,hoja!$A$1:$E$161,5,FALSE)</f>
        <v>YOPAL</v>
      </c>
      <c r="C703" t="str">
        <f>VLOOKUP(A703,hoja!A:D,3,FALSE)</f>
        <v>0442</v>
      </c>
      <c r="D703" t="s">
        <v>681</v>
      </c>
      <c r="E703" t="str">
        <f>VLOOKUP(D703,hoja!$A$1:$E$161,5,FALSE)</f>
        <v>VILLAVICENCIO</v>
      </c>
      <c r="F703" t="str">
        <f>VLOOKUP(D703,hoja!A:C,3,FALSE)</f>
        <v>0393</v>
      </c>
      <c r="G703">
        <v>19.633333333244082</v>
      </c>
      <c r="H703" s="2">
        <v>3</v>
      </c>
      <c r="I703" s="2">
        <v>274493</v>
      </c>
    </row>
    <row r="704" spans="1:9">
      <c r="A704" t="s">
        <v>729</v>
      </c>
      <c r="B704" t="str">
        <f>VLOOKUP(A704,hoja!$A$1:$E$161,5,FALSE)</f>
        <v>YOPAL</v>
      </c>
      <c r="C704" t="str">
        <f>VLOOKUP(A704,hoja!A:D,3,FALSE)</f>
        <v>0442</v>
      </c>
      <c r="D704" t="s">
        <v>1269</v>
      </c>
      <c r="E704" t="e">
        <f>VLOOKUP(D704,hoja!$A$1:$E$161,5,FALSE)</f>
        <v>#N/A</v>
      </c>
      <c r="F704" t="str">
        <f>VLOOKUP(D704,hoja!A:C,3,FALSE)</f>
        <v>50249</v>
      </c>
      <c r="G704">
        <v>19.566666666709352</v>
      </c>
      <c r="H704" s="2">
        <v>1</v>
      </c>
      <c r="I704" s="2">
        <v>367339</v>
      </c>
    </row>
    <row r="705" spans="1:9">
      <c r="A705" t="s">
        <v>729</v>
      </c>
      <c r="B705" t="str">
        <f>VLOOKUP(A705,hoja!$A$1:$E$161,5,FALSE)</f>
        <v>YOPAL</v>
      </c>
      <c r="C705" t="str">
        <f>VLOOKUP(A705,hoja!A:D,3,FALSE)</f>
        <v>0442</v>
      </c>
      <c r="D705" t="s">
        <v>942</v>
      </c>
      <c r="E705" t="str">
        <f>VLOOKUP(D705,hoja!$A$1:$E$161,5,FALSE)</f>
        <v>BOGOTÁ</v>
      </c>
      <c r="F705" t="str">
        <f>VLOOKUP(D705,hoja!A:C,3,FALSE)</f>
        <v>60002</v>
      </c>
      <c r="G705">
        <v>17.808333333319752</v>
      </c>
      <c r="H705" s="2">
        <v>38</v>
      </c>
      <c r="I705" s="2">
        <v>379140</v>
      </c>
    </row>
    <row r="706" spans="1:9">
      <c r="A706" t="s">
        <v>729</v>
      </c>
      <c r="B706" t="str">
        <f>VLOOKUP(A706,hoja!$A$1:$E$161,5,FALSE)</f>
        <v>YOPAL</v>
      </c>
      <c r="C706" t="str">
        <f>VLOOKUP(A706,hoja!A:D,3,FALSE)</f>
        <v>0442</v>
      </c>
      <c r="D706" t="s">
        <v>653</v>
      </c>
      <c r="E706" t="str">
        <f>VLOOKUP(D706,hoja!$A$1:$E$161,5,FALSE)</f>
        <v>MADRID</v>
      </c>
      <c r="F706" t="str">
        <f>VLOOKUP(D706,hoja!A:C,3,FALSE)</f>
        <v>2023</v>
      </c>
      <c r="G706">
        <v>13.249999999970896</v>
      </c>
      <c r="H706" s="2">
        <v>2</v>
      </c>
      <c r="I706" s="2">
        <v>313220.5</v>
      </c>
    </row>
    <row r="707" spans="1:9">
      <c r="A707" t="s">
        <v>729</v>
      </c>
      <c r="B707" t="str">
        <f>VLOOKUP(A707,hoja!$A$1:$E$161,5,FALSE)</f>
        <v>YOPAL</v>
      </c>
      <c r="C707" t="str">
        <f>VLOOKUP(A707,hoja!A:D,3,FALSE)</f>
        <v>0442</v>
      </c>
      <c r="D707" t="s">
        <v>1289</v>
      </c>
      <c r="E707" t="e">
        <f>VLOOKUP(D707,hoja!$A$1:$E$161,5,FALSE)</f>
        <v>#N/A</v>
      </c>
      <c r="F707" t="e">
        <f>VLOOKUP(D707,hoja!A:C,3,FALSE)</f>
        <v>#N/A</v>
      </c>
      <c r="G707">
        <v>19.058333333290648</v>
      </c>
      <c r="H707" s="2">
        <v>2</v>
      </c>
      <c r="I707" s="2">
        <v>393254.5</v>
      </c>
    </row>
    <row r="708" spans="1:9">
      <c r="A708" t="s">
        <v>729</v>
      </c>
      <c r="B708" t="str">
        <f>VLOOKUP(A708,hoja!$A$1:$E$161,5,FALSE)</f>
        <v>YOPAL</v>
      </c>
      <c r="C708" t="str">
        <f>VLOOKUP(A708,hoja!A:D,3,FALSE)</f>
        <v>0442</v>
      </c>
      <c r="D708" t="s">
        <v>943</v>
      </c>
      <c r="E708" t="str">
        <f>VLOOKUP(D708,hoja!$A$1:$E$161,5,FALSE)</f>
        <v>BOGOTÁ</v>
      </c>
      <c r="F708" t="str">
        <f>VLOOKUP(D708,hoja!A:C,3,FALSE)</f>
        <v>60003</v>
      </c>
      <c r="G708">
        <v>22.23694444441935</v>
      </c>
      <c r="H708" s="2">
        <v>19</v>
      </c>
      <c r="I708" s="2">
        <v>371367</v>
      </c>
    </row>
    <row r="709" spans="1:9">
      <c r="A709" t="s">
        <v>730</v>
      </c>
      <c r="B709" t="str">
        <f>VLOOKUP(A709,hoja!$A$1:$E$161,5,FALSE)</f>
        <v>ZARZAL</v>
      </c>
      <c r="C709" t="str">
        <f>VLOOKUP(A709,hoja!A:D,3,FALSE)</f>
        <v>0412</v>
      </c>
      <c r="D709" t="s">
        <v>650</v>
      </c>
      <c r="E709" t="str">
        <f>VLOOKUP(D709,hoja!$A$1:$E$161,5,FALSE)</f>
        <v>CALOTO</v>
      </c>
      <c r="F709" t="str">
        <f>VLOOKUP(D709,hoja!A:C,3,FALSE)</f>
        <v>0445</v>
      </c>
      <c r="G709">
        <v>3.0416666666278616</v>
      </c>
      <c r="H709" s="2">
        <v>2</v>
      </c>
      <c r="I709" s="2">
        <v>154778</v>
      </c>
    </row>
    <row r="710" spans="1:9">
      <c r="A710" t="s">
        <v>730</v>
      </c>
      <c r="B710" t="str">
        <f>VLOOKUP(A710,hoja!$A$1:$E$161,5,FALSE)</f>
        <v>ZARZAL</v>
      </c>
      <c r="C710" t="str">
        <f>VLOOKUP(A710,hoja!A:D,3,FALSE)</f>
        <v>0412</v>
      </c>
      <c r="D710" t="s">
        <v>683</v>
      </c>
      <c r="E710" t="str">
        <f>VLOOKUP(D710,hoja!$A$1:$E$161,5,FALSE)</f>
        <v>BUGA</v>
      </c>
      <c r="F710" t="str">
        <f>VLOOKUP(D710,hoja!A:C,3,FALSE)</f>
        <v>0411</v>
      </c>
      <c r="G710">
        <v>1.9263888888526708</v>
      </c>
      <c r="H710" s="2">
        <v>1</v>
      </c>
      <c r="I710" s="2">
        <v>65135</v>
      </c>
    </row>
    <row r="711" spans="1:9">
      <c r="A711" t="s">
        <v>730</v>
      </c>
      <c r="B711" t="str">
        <f>VLOOKUP(A711,hoja!$A$1:$E$161,5,FALSE)</f>
        <v>ZARZAL</v>
      </c>
      <c r="C711" t="str">
        <f>VLOOKUP(A711,hoja!A:D,3,FALSE)</f>
        <v>0412</v>
      </c>
      <c r="D711" t="s">
        <v>670</v>
      </c>
      <c r="E711" t="str">
        <f>VLOOKUP(D711,hoja!$A$1:$E$161,5,FALSE)</f>
        <v>PEREIRA</v>
      </c>
      <c r="F711" t="str">
        <f>VLOOKUP(D711,hoja!A:C,3,FALSE)</f>
        <v>0134</v>
      </c>
      <c r="G711">
        <v>1.8583333332790062</v>
      </c>
      <c r="H711" s="2">
        <v>32</v>
      </c>
      <c r="I711" s="2">
        <v>82902</v>
      </c>
    </row>
    <row r="712" spans="1:9">
      <c r="A712" t="s">
        <v>730</v>
      </c>
      <c r="B712" t="str">
        <f>VLOOKUP(A712,hoja!$A$1:$E$161,5,FALSE)</f>
        <v>ZARZAL</v>
      </c>
      <c r="C712" t="str">
        <f>VLOOKUP(A712,hoja!A:D,3,FALSE)</f>
        <v>0412</v>
      </c>
      <c r="D712" t="s">
        <v>644</v>
      </c>
      <c r="E712" t="str">
        <f>VLOOKUP(D712,hoja!$A$1:$E$161,5,FALSE)</f>
        <v>PEREIRA</v>
      </c>
      <c r="F712" t="str">
        <f>VLOOKUP(D712,hoja!A:C,3,FALSE)</f>
        <v>0198</v>
      </c>
      <c r="G712">
        <v>1.2666666667792015</v>
      </c>
      <c r="H712" s="2">
        <v>91</v>
      </c>
      <c r="I712" s="2">
        <v>67741.5</v>
      </c>
    </row>
    <row r="713" spans="1:9">
      <c r="A713" t="s">
        <v>730</v>
      </c>
      <c r="B713" t="str">
        <f>VLOOKUP(A713,hoja!$A$1:$E$161,5,FALSE)</f>
        <v>ZARZAL</v>
      </c>
      <c r="C713" t="str">
        <f>VLOOKUP(A713,hoja!A:D,3,FALSE)</f>
        <v>0412</v>
      </c>
      <c r="D713" t="s">
        <v>645</v>
      </c>
      <c r="E713" t="str">
        <f>VLOOKUP(D713,hoja!$A$1:$E$161,5,FALSE)</f>
        <v>CALI</v>
      </c>
      <c r="F713" t="str">
        <f>VLOOKUP(D713,hoja!A:C,3,FALSE)</f>
        <v>0410</v>
      </c>
      <c r="G713">
        <v>2.53333333338378</v>
      </c>
      <c r="H713" s="2">
        <v>289</v>
      </c>
      <c r="I713" s="2">
        <v>124693</v>
      </c>
    </row>
    <row r="714" spans="1:9">
      <c r="A714" t="s">
        <v>730</v>
      </c>
      <c r="B714" t="str">
        <f>VLOOKUP(A714,hoja!$A$1:$E$161,5,FALSE)</f>
        <v>ZARZAL</v>
      </c>
      <c r="C714" t="str">
        <f>VLOOKUP(A714,hoja!A:D,3,FALSE)</f>
        <v>0412</v>
      </c>
      <c r="D714" t="s">
        <v>747</v>
      </c>
      <c r="E714" t="str">
        <f>VLOOKUP(D714,hoja!$A$1:$E$161,5,FALSE)</f>
        <v>BUGA</v>
      </c>
      <c r="F714" t="str">
        <f>VLOOKUP(D714,hoja!A:C,3,FALSE)</f>
        <v>60062</v>
      </c>
      <c r="G714">
        <v>1.5202777778031304</v>
      </c>
      <c r="H714" s="2">
        <v>5</v>
      </c>
      <c r="I714" s="2">
        <v>67124</v>
      </c>
    </row>
    <row r="715" spans="1:9">
      <c r="A715" t="s">
        <v>730</v>
      </c>
      <c r="B715" t="str">
        <f>VLOOKUP(A715,hoja!$A$1:$E$161,5,FALSE)</f>
        <v>ZARZAL</v>
      </c>
      <c r="C715" t="str">
        <f>VLOOKUP(A715,hoja!A:D,3,FALSE)</f>
        <v>0412</v>
      </c>
      <c r="D715" t="s">
        <v>682</v>
      </c>
      <c r="E715" t="str">
        <f>VLOOKUP(D715,hoja!$A$1:$E$161,5,FALSE)</f>
        <v>Pereira-Eficiente destino Yumb</v>
      </c>
      <c r="F715" t="str">
        <f>VLOOKUP(D715,hoja!A:C,3,FALSE)</f>
        <v>60064</v>
      </c>
      <c r="G715">
        <v>0.6837500000547152</v>
      </c>
      <c r="H715" s="2">
        <v>4</v>
      </c>
      <c r="I715" s="2">
        <v>45659.5</v>
      </c>
    </row>
    <row r="716" spans="1:9">
      <c r="A716" t="s">
        <v>730</v>
      </c>
      <c r="B716" t="str">
        <f>VLOOKUP(A716,hoja!$A$1:$E$161,5,FALSE)</f>
        <v>ZARZAL</v>
      </c>
      <c r="C716" t="str">
        <f>VLOOKUP(A716,hoja!A:D,3,FALSE)</f>
        <v>0412</v>
      </c>
      <c r="D716" t="s">
        <v>749</v>
      </c>
      <c r="E716" t="str">
        <f>VLOOKUP(D716,hoja!$A$1:$E$161,5,FALSE)</f>
        <v>PEREIRA</v>
      </c>
      <c r="F716" t="str">
        <f>VLOOKUP(D716,hoja!A:C,3,FALSE)</f>
        <v>60067</v>
      </c>
      <c r="G716">
        <v>1.6613888888969086</v>
      </c>
      <c r="H716" s="2">
        <v>3</v>
      </c>
      <c r="I716" s="2">
        <v>83500</v>
      </c>
    </row>
    <row r="717" spans="1:9">
      <c r="A717" t="s">
        <v>730</v>
      </c>
      <c r="B717" t="str">
        <f>VLOOKUP(A717,hoja!$A$1:$E$161,5,FALSE)</f>
        <v>ZARZAL</v>
      </c>
      <c r="C717" t="str">
        <f>VLOOKUP(A717,hoja!A:D,3,FALSE)</f>
        <v>0412</v>
      </c>
      <c r="D717" t="s">
        <v>750</v>
      </c>
      <c r="E717" t="e">
        <f>VLOOKUP(D717,hoja!$A$1:$E$161,5,FALSE)</f>
        <v>#N/A</v>
      </c>
      <c r="F717" t="e">
        <f>VLOOKUP(D717,hoja!A:C,3,FALSE)</f>
        <v>#N/A</v>
      </c>
      <c r="G717">
        <v>0.86666666669771075</v>
      </c>
      <c r="H717" s="2">
        <v>53</v>
      </c>
      <c r="I717" s="2">
        <v>43628</v>
      </c>
    </row>
    <row r="718" spans="1:9">
      <c r="A718" t="s">
        <v>629</v>
      </c>
      <c r="B718" t="str">
        <f>VLOOKUP(A718,hoja!$A$1:$E$161,5,FALSE)</f>
        <v>ZIPAQUIRÁ</v>
      </c>
      <c r="C718" t="str">
        <f>VLOOKUP(A718,hoja!A:D,3,FALSE)</f>
        <v>0032</v>
      </c>
      <c r="D718" t="s">
        <v>689</v>
      </c>
      <c r="E718" t="str">
        <f>VLOOKUP(D718,hoja!$A$1:$E$161,5,FALSE)</f>
        <v>AGUACHICA</v>
      </c>
      <c r="F718" t="str">
        <f>VLOOKUP(D718,hoja!A:C,3,FALSE)</f>
        <v>0437</v>
      </c>
      <c r="G718">
        <v>1.7499999999417923</v>
      </c>
      <c r="H718" s="2">
        <v>1</v>
      </c>
      <c r="I718" s="2">
        <v>61325</v>
      </c>
    </row>
    <row r="719" spans="1:9">
      <c r="A719" t="s">
        <v>629</v>
      </c>
      <c r="B719" t="str">
        <f>VLOOKUP(A719,hoja!$A$1:$E$161,5,FALSE)</f>
        <v>ZIPAQUIRÁ</v>
      </c>
      <c r="C719" t="str">
        <f>VLOOKUP(A719,hoja!A:D,3,FALSE)</f>
        <v>0032</v>
      </c>
      <c r="D719" t="s">
        <v>660</v>
      </c>
      <c r="E719" t="str">
        <f>VLOOKUP(D719,hoja!$A$1:$E$161,5,FALSE)</f>
        <v>BOGOTÁ</v>
      </c>
      <c r="F719" t="str">
        <f>VLOOKUP(D719,hoja!A:C,3,FALSE)</f>
        <v>0035</v>
      </c>
      <c r="G719">
        <v>1.5166666667209938</v>
      </c>
      <c r="H719" s="2">
        <v>7</v>
      </c>
      <c r="I719" s="2">
        <v>43505</v>
      </c>
    </row>
    <row r="720" spans="1:9">
      <c r="A720" t="s">
        <v>629</v>
      </c>
      <c r="B720" t="str">
        <f>VLOOKUP(A720,hoja!$A$1:$E$161,5,FALSE)</f>
        <v>ZIPAQUIRÁ</v>
      </c>
      <c r="C720" t="str">
        <f>VLOOKUP(A720,hoja!A:D,3,FALSE)</f>
        <v>0032</v>
      </c>
      <c r="D720" t="s">
        <v>663</v>
      </c>
      <c r="E720" t="str">
        <f>VLOOKUP(D720,hoja!$A$1:$E$161,5,FALSE)</f>
        <v>MADRID</v>
      </c>
      <c r="F720" t="str">
        <f>VLOOKUP(D720,hoja!A:C,3,FALSE)</f>
        <v>0022</v>
      </c>
      <c r="G720">
        <v>0.99999999994179234</v>
      </c>
      <c r="H720" s="2">
        <v>1</v>
      </c>
      <c r="I720" s="2">
        <v>78156</v>
      </c>
    </row>
    <row r="721" spans="1:9">
      <c r="A721" t="s">
        <v>629</v>
      </c>
      <c r="B721" t="str">
        <f>VLOOKUP(A721,hoja!$A$1:$E$161,5,FALSE)</f>
        <v>ZIPAQUIRÁ</v>
      </c>
      <c r="C721" t="str">
        <f>VLOOKUP(A721,hoja!A:D,3,FALSE)</f>
        <v>0032</v>
      </c>
      <c r="D721" t="s">
        <v>630</v>
      </c>
      <c r="E721" t="str">
        <f>VLOOKUP(D721,hoja!$A$1:$E$161,5,FALSE)</f>
        <v>SESQUILÉ</v>
      </c>
      <c r="F721" t="str">
        <f>VLOOKUP(D721,hoja!A:C,3,FALSE)</f>
        <v>1501</v>
      </c>
      <c r="G721">
        <v>0.91750000003958121</v>
      </c>
      <c r="H721" s="2">
        <v>337</v>
      </c>
      <c r="I721" s="2">
        <v>29288</v>
      </c>
    </row>
    <row r="722" spans="1:9">
      <c r="A722" t="s">
        <v>629</v>
      </c>
      <c r="B722" t="str">
        <f>VLOOKUP(A722,hoja!$A$1:$E$161,5,FALSE)</f>
        <v>ZIPAQUIRÁ</v>
      </c>
      <c r="C722" t="str">
        <f>VLOOKUP(A722,hoja!A:D,3,FALSE)</f>
        <v>0032</v>
      </c>
      <c r="D722" t="s">
        <v>751</v>
      </c>
      <c r="E722" t="str">
        <f>VLOOKUP(D722,hoja!$A$1:$E$161,5,FALSE)</f>
        <v>BOGOTÁ</v>
      </c>
      <c r="F722" t="str">
        <f>VLOOKUP(D722,hoja!A:C,3,FALSE)</f>
        <v>0002A</v>
      </c>
      <c r="G722">
        <v>1.3999999998486601</v>
      </c>
      <c r="H722" s="2">
        <v>1117</v>
      </c>
      <c r="I722" s="2">
        <v>53481.5</v>
      </c>
    </row>
    <row r="723" spans="1:9">
      <c r="A723" t="s">
        <v>629</v>
      </c>
      <c r="B723" t="str">
        <f>VLOOKUP(A723,hoja!$A$1:$E$161,5,FALSE)</f>
        <v>ZIPAQUIRÁ</v>
      </c>
      <c r="C723" t="str">
        <f>VLOOKUP(A723,hoja!A:D,3,FALSE)</f>
        <v>0032</v>
      </c>
      <c r="D723" t="s">
        <v>634</v>
      </c>
      <c r="E723" t="str">
        <f>VLOOKUP(D723,hoja!$A$1:$E$161,5,FALSE)</f>
        <v>BOGOTÁ</v>
      </c>
      <c r="F723" t="str">
        <f>VLOOKUP(D723,hoja!A:C,3,FALSE)</f>
        <v>0011</v>
      </c>
      <c r="G723">
        <v>1.5416666667151731</v>
      </c>
      <c r="H723" s="2">
        <v>466</v>
      </c>
      <c r="I723" s="2">
        <v>59290</v>
      </c>
    </row>
    <row r="724" spans="1:9">
      <c r="A724" t="s">
        <v>629</v>
      </c>
      <c r="B724" t="str">
        <f>VLOOKUP(A724,hoja!$A$1:$E$161,5,FALSE)</f>
        <v>ZIPAQUIRÁ</v>
      </c>
      <c r="C724" t="str">
        <f>VLOOKUP(A724,hoja!A:D,3,FALSE)</f>
        <v>0032</v>
      </c>
      <c r="D724" t="s">
        <v>635</v>
      </c>
      <c r="E724" t="str">
        <f>VLOOKUP(D724,hoja!$A$1:$E$161,5,FALSE)</f>
        <v>BOGOTÁ</v>
      </c>
      <c r="F724" t="str">
        <f>VLOOKUP(D724,hoja!A:C,3,FALSE)</f>
        <v>0021</v>
      </c>
      <c r="G724">
        <v>1.6333333332440816</v>
      </c>
      <c r="H724" s="2">
        <v>1061</v>
      </c>
      <c r="I724" s="2">
        <v>55754</v>
      </c>
    </row>
    <row r="725" spans="1:9">
      <c r="A725" t="s">
        <v>629</v>
      </c>
      <c r="B725" t="str">
        <f>VLOOKUP(A725,hoja!$A$1:$E$161,5,FALSE)</f>
        <v>ZIPAQUIRÁ</v>
      </c>
      <c r="C725" t="str">
        <f>VLOOKUP(A725,hoja!A:D,3,FALSE)</f>
        <v>0032</v>
      </c>
      <c r="D725" t="s">
        <v>637</v>
      </c>
      <c r="E725" t="str">
        <f>VLOOKUP(D725,hoja!$A$1:$E$161,5,FALSE)</f>
        <v>PIEDECUESTA</v>
      </c>
      <c r="F725" t="str">
        <f>VLOOKUP(D725,hoja!A:C,3,FALSE)</f>
        <v>0422</v>
      </c>
      <c r="G725">
        <v>17.683333333348855</v>
      </c>
      <c r="H725" s="2">
        <v>3</v>
      </c>
      <c r="I725" s="2">
        <v>354811</v>
      </c>
    </row>
    <row r="726" spans="1:9">
      <c r="A726" t="s">
        <v>629</v>
      </c>
      <c r="B726" t="str">
        <f>VLOOKUP(A726,hoja!$A$1:$E$161,5,FALSE)</f>
        <v>ZIPAQUIRÁ</v>
      </c>
      <c r="C726" t="str">
        <f>VLOOKUP(A726,hoja!A:D,3,FALSE)</f>
        <v>0032</v>
      </c>
      <c r="D726" t="s">
        <v>942</v>
      </c>
      <c r="E726" t="str">
        <f>VLOOKUP(D726,hoja!$A$1:$E$161,5,FALSE)</f>
        <v>BOGOTÁ</v>
      </c>
      <c r="F726" t="str">
        <f>VLOOKUP(D726,hoja!A:C,3,FALSE)</f>
        <v>60002</v>
      </c>
      <c r="G726">
        <v>1.0999999999185093</v>
      </c>
      <c r="H726" s="2">
        <v>7</v>
      </c>
      <c r="I726" s="2">
        <v>59024</v>
      </c>
    </row>
    <row r="727" spans="1:9">
      <c r="A727" t="s">
        <v>629</v>
      </c>
      <c r="B727" t="str">
        <f>VLOOKUP(A727,hoja!$A$1:$E$161,5,FALSE)</f>
        <v>ZIPAQUIRÁ</v>
      </c>
      <c r="C727" t="str">
        <f>VLOOKUP(A727,hoja!A:D,3,FALSE)</f>
        <v>0032</v>
      </c>
      <c r="D727" t="s">
        <v>1289</v>
      </c>
      <c r="E727" t="e">
        <f>VLOOKUP(D727,hoja!$A$1:$E$161,5,FALSE)</f>
        <v>#N/A</v>
      </c>
      <c r="F727" t="e">
        <f>VLOOKUP(D727,hoja!A:C,3,FALSE)</f>
        <v>#N/A</v>
      </c>
      <c r="G727">
        <v>1.9499999999825377</v>
      </c>
      <c r="H727" s="2">
        <v>2</v>
      </c>
      <c r="I727" s="2">
        <v>52898.5</v>
      </c>
    </row>
    <row r="728" spans="1:9">
      <c r="A728" t="s">
        <v>629</v>
      </c>
      <c r="B728" t="str">
        <f>VLOOKUP(A728,hoja!$A$1:$E$161,5,FALSE)</f>
        <v>ZIPAQUIRÁ</v>
      </c>
      <c r="C728" t="str">
        <f>VLOOKUP(A728,hoja!A:D,3,FALSE)</f>
        <v>0032</v>
      </c>
      <c r="D728" t="s">
        <v>943</v>
      </c>
      <c r="E728" t="str">
        <f>VLOOKUP(D728,hoja!$A$1:$E$161,5,FALSE)</f>
        <v>BOGOTÁ</v>
      </c>
      <c r="F728" t="str">
        <f>VLOOKUP(D728,hoja!A:C,3,FALSE)</f>
        <v>60003</v>
      </c>
      <c r="G728">
        <v>1.5833333333430346</v>
      </c>
      <c r="H728" s="2">
        <v>22</v>
      </c>
      <c r="I728" s="2">
        <v>43672.5</v>
      </c>
    </row>
    <row r="729" spans="1:9">
      <c r="A729" t="s">
        <v>630</v>
      </c>
      <c r="B729" t="str">
        <f>VLOOKUP(A729,hoja!$A$1:$E$161,5,FALSE)</f>
        <v>SESQUILÉ</v>
      </c>
      <c r="C729" t="str">
        <f>VLOOKUP(A729,hoja!A:D,3,FALSE)</f>
        <v>1501</v>
      </c>
      <c r="D729" t="s">
        <v>826</v>
      </c>
      <c r="E729" t="e">
        <f>VLOOKUP(D729,hoja!$A$1:$E$161,5,FALSE)</f>
        <v>#N/A</v>
      </c>
      <c r="F729" t="e">
        <f>VLOOKUP(D729,hoja!A:C,3,FALSE)</f>
        <v>#N/A</v>
      </c>
      <c r="G729">
        <v>1.1749999999883585</v>
      </c>
      <c r="H729" s="2">
        <v>4</v>
      </c>
      <c r="I729" s="2">
        <v>15628</v>
      </c>
    </row>
    <row r="730" spans="1:9">
      <c r="A730" t="s">
        <v>630</v>
      </c>
      <c r="B730" t="str">
        <f>VLOOKUP(A730,hoja!$A$1:$E$161,5,FALSE)</f>
        <v>SESQUILÉ</v>
      </c>
      <c r="C730" t="str">
        <f>VLOOKUP(A730,hoja!A:D,3,FALSE)</f>
        <v>1501</v>
      </c>
      <c r="D730" t="s">
        <v>1240</v>
      </c>
      <c r="E730" t="e">
        <f>VLOOKUP(D730,hoja!$A$1:$E$161,5,FALSE)</f>
        <v>#N/A</v>
      </c>
      <c r="F730" t="str">
        <f>VLOOKUP(D730,hoja!A:C,3,FALSE)</f>
        <v>50202</v>
      </c>
      <c r="G730">
        <v>3.2769444445730187</v>
      </c>
      <c r="H730" s="2">
        <v>1</v>
      </c>
      <c r="I730" s="2">
        <v>68787</v>
      </c>
    </row>
    <row r="731" spans="1:9">
      <c r="A731" t="s">
        <v>630</v>
      </c>
      <c r="B731" t="str">
        <f>VLOOKUP(A731,hoja!$A$1:$E$161,5,FALSE)</f>
        <v>SESQUILÉ</v>
      </c>
      <c r="C731" t="str">
        <f>VLOOKUP(A731,hoja!A:D,3,FALSE)</f>
        <v>1501</v>
      </c>
      <c r="D731" t="s">
        <v>2548</v>
      </c>
      <c r="E731" t="e">
        <f>VLOOKUP(D731,hoja!$A$1:$E$161,5,FALSE)</f>
        <v>#N/A</v>
      </c>
      <c r="F731" t="str">
        <f>VLOOKUP(D731,hoja!A:C,3,FALSE)</f>
        <v>50346</v>
      </c>
      <c r="G731">
        <v>49.73305555555271</v>
      </c>
      <c r="H731" s="2">
        <v>1</v>
      </c>
      <c r="I731" s="2">
        <v>564910</v>
      </c>
    </row>
    <row r="732" spans="1:9">
      <c r="A732" t="s">
        <v>630</v>
      </c>
      <c r="B732" t="str">
        <f>VLOOKUP(A732,hoja!$A$1:$E$161,5,FALSE)</f>
        <v>SESQUILÉ</v>
      </c>
      <c r="C732" t="str">
        <f>VLOOKUP(A732,hoja!A:D,3,FALSE)</f>
        <v>1501</v>
      </c>
      <c r="D732" t="s">
        <v>1013</v>
      </c>
      <c r="E732" t="e">
        <f>VLOOKUP(D732,hoja!$A$1:$E$161,5,FALSE)</f>
        <v>#N/A</v>
      </c>
      <c r="F732" t="str">
        <f>VLOOKUP(D732,hoja!A:C,3,FALSE)</f>
        <v>50364</v>
      </c>
      <c r="G732">
        <v>6.1993055555212777</v>
      </c>
      <c r="H732" s="2">
        <v>2</v>
      </c>
      <c r="I732" s="2">
        <v>19261.5</v>
      </c>
    </row>
    <row r="733" spans="1:9">
      <c r="A733" t="s">
        <v>630</v>
      </c>
      <c r="B733" t="str">
        <f>VLOOKUP(A733,hoja!$A$1:$E$161,5,FALSE)</f>
        <v>SESQUILÉ</v>
      </c>
      <c r="C733" t="str">
        <f>VLOOKUP(A733,hoja!A:D,3,FALSE)</f>
        <v>1501</v>
      </c>
      <c r="D733" t="s">
        <v>659</v>
      </c>
      <c r="E733" t="str">
        <f>VLOOKUP(D733,hoja!$A$1:$E$161,5,FALSE)</f>
        <v>ARMENIA</v>
      </c>
      <c r="F733" t="str">
        <f>VLOOKUP(D733,hoja!A:C,3,FALSE)</f>
        <v>0142</v>
      </c>
      <c r="G733">
        <v>25.366666666755918</v>
      </c>
      <c r="H733" s="2">
        <v>13</v>
      </c>
      <c r="I733" s="2">
        <v>344492</v>
      </c>
    </row>
    <row r="734" spans="1:9">
      <c r="A734" t="s">
        <v>630</v>
      </c>
      <c r="B734" t="str">
        <f>VLOOKUP(A734,hoja!$A$1:$E$161,5,FALSE)</f>
        <v>SESQUILÉ</v>
      </c>
      <c r="C734" t="str">
        <f>VLOOKUP(A734,hoja!A:D,3,FALSE)</f>
        <v>1501</v>
      </c>
      <c r="D734" t="s">
        <v>692</v>
      </c>
      <c r="E734" t="str">
        <f>VLOOKUP(D734,hoja!$A$1:$E$161,5,FALSE)</f>
        <v>BARBOSA</v>
      </c>
      <c r="F734" t="str">
        <f>VLOOKUP(D734,hoja!A:C,3,FALSE)</f>
        <v>0446</v>
      </c>
      <c r="G734">
        <v>4.4869444444484543</v>
      </c>
      <c r="H734" s="2">
        <v>34</v>
      </c>
      <c r="I734" s="2">
        <v>163425.5</v>
      </c>
    </row>
    <row r="735" spans="1:9">
      <c r="A735" t="s">
        <v>630</v>
      </c>
      <c r="B735" t="str">
        <f>VLOOKUP(A735,hoja!$A$1:$E$161,5,FALSE)</f>
        <v>SESQUILÉ</v>
      </c>
      <c r="C735" t="str">
        <f>VLOOKUP(A735,hoja!A:D,3,FALSE)</f>
        <v>1501</v>
      </c>
      <c r="D735" t="s">
        <v>694</v>
      </c>
      <c r="E735" t="str">
        <f>VLOOKUP(D735,hoja!$A$1:$E$161,5,FALSE)</f>
        <v>BUENAVENTURA</v>
      </c>
      <c r="F735" t="str">
        <f>VLOOKUP(D735,hoja!A:C,3,FALSE)</f>
        <v>0131</v>
      </c>
      <c r="G735">
        <v>37.883333333360497</v>
      </c>
      <c r="H735" s="2">
        <v>7</v>
      </c>
      <c r="I735" s="2">
        <v>573894</v>
      </c>
    </row>
    <row r="736" spans="1:9">
      <c r="A736" t="s">
        <v>630</v>
      </c>
      <c r="B736" t="str">
        <f>VLOOKUP(A736,hoja!$A$1:$E$161,5,FALSE)</f>
        <v>SESQUILÉ</v>
      </c>
      <c r="C736" t="str">
        <f>VLOOKUP(A736,hoja!A:D,3,FALSE)</f>
        <v>1501</v>
      </c>
      <c r="D736" t="s">
        <v>660</v>
      </c>
      <c r="E736" t="str">
        <f>VLOOKUP(D736,hoja!$A$1:$E$161,5,FALSE)</f>
        <v>BOGOTÁ</v>
      </c>
      <c r="F736" t="str">
        <f>VLOOKUP(D736,hoja!A:C,3,FALSE)</f>
        <v>0035</v>
      </c>
      <c r="G736">
        <v>1.3666666665812954</v>
      </c>
      <c r="H736" s="2">
        <v>673</v>
      </c>
      <c r="I736" s="2">
        <v>52619.5</v>
      </c>
    </row>
    <row r="737" spans="1:9">
      <c r="A737" t="s">
        <v>630</v>
      </c>
      <c r="B737" t="str">
        <f>VLOOKUP(A737,hoja!$A$1:$E$161,5,FALSE)</f>
        <v>SESQUILÉ</v>
      </c>
      <c r="C737" t="str">
        <f>VLOOKUP(A737,hoja!A:D,3,FALSE)</f>
        <v>1501</v>
      </c>
      <c r="D737" t="s">
        <v>695</v>
      </c>
      <c r="E737" t="str">
        <f>VLOOKUP(D737,hoja!$A$1:$E$161,5,FALSE)</f>
        <v>CAQUEZA</v>
      </c>
      <c r="F737" t="str">
        <f>VLOOKUP(D737,hoja!A:C,3,FALSE)</f>
        <v>0012</v>
      </c>
      <c r="G737">
        <v>4.5666666666220408</v>
      </c>
      <c r="H737" s="2">
        <v>10</v>
      </c>
      <c r="I737" s="2">
        <v>128938.5</v>
      </c>
    </row>
    <row r="738" spans="1:9">
      <c r="A738" t="s">
        <v>630</v>
      </c>
      <c r="B738" t="str">
        <f>VLOOKUP(A738,hoja!$A$1:$E$161,5,FALSE)</f>
        <v>SESQUILÉ</v>
      </c>
      <c r="C738" t="str">
        <f>VLOOKUP(A738,hoja!A:D,3,FALSE)</f>
        <v>1501</v>
      </c>
      <c r="D738" t="s">
        <v>661</v>
      </c>
      <c r="E738" t="str">
        <f>VLOOKUP(D738,hoja!$A$1:$E$161,5,FALSE)</f>
        <v>CARTAGENA</v>
      </c>
      <c r="F738" t="str">
        <f>VLOOKUP(D738,hoja!A:C,3,FALSE)</f>
        <v>0113</v>
      </c>
      <c r="G738">
        <v>68.416666666686069</v>
      </c>
      <c r="H738" s="2">
        <v>15</v>
      </c>
      <c r="I738" s="2">
        <v>1113153</v>
      </c>
    </row>
    <row r="739" spans="1:9">
      <c r="A739" t="s">
        <v>630</v>
      </c>
      <c r="B739" t="str">
        <f>VLOOKUP(A739,hoja!$A$1:$E$161,5,FALSE)</f>
        <v>SESQUILÉ</v>
      </c>
      <c r="C739" t="str">
        <f>VLOOKUP(A739,hoja!A:D,3,FALSE)</f>
        <v>1501</v>
      </c>
      <c r="D739" t="s">
        <v>698</v>
      </c>
      <c r="E739" t="str">
        <f>VLOOKUP(D739,hoja!$A$1:$E$161,5,FALSE)</f>
        <v>CAUCASIA</v>
      </c>
      <c r="F739" t="str">
        <f>VLOOKUP(D739,hoja!A:C,3,FALSE)</f>
        <v>0384</v>
      </c>
      <c r="G739">
        <v>37.066666666651145</v>
      </c>
      <c r="H739" s="2">
        <v>3</v>
      </c>
      <c r="I739" s="2">
        <v>726945</v>
      </c>
    </row>
    <row r="740" spans="1:9">
      <c r="A740" t="s">
        <v>630</v>
      </c>
      <c r="B740" t="str">
        <f>VLOOKUP(A740,hoja!$A$1:$E$161,5,FALSE)</f>
        <v>SESQUILÉ</v>
      </c>
      <c r="C740" t="str">
        <f>VLOOKUP(A740,hoja!A:D,3,FALSE)</f>
        <v>1501</v>
      </c>
      <c r="D740" t="s">
        <v>699</v>
      </c>
      <c r="E740" t="str">
        <f>VLOOKUP(D740,hoja!$A$1:$E$161,5,FALSE)</f>
        <v>CHIGORODÓ</v>
      </c>
      <c r="F740" t="str">
        <f>VLOOKUP(D740,hoja!A:C,3,FALSE)</f>
        <v>0074</v>
      </c>
      <c r="G740">
        <v>41.699999999982538</v>
      </c>
      <c r="H740" s="2">
        <v>10</v>
      </c>
      <c r="I740" s="2">
        <v>765791</v>
      </c>
    </row>
    <row r="741" spans="1:9">
      <c r="A741" t="s">
        <v>630</v>
      </c>
      <c r="B741" t="str">
        <f>VLOOKUP(A741,hoja!$A$1:$E$161,5,FALSE)</f>
        <v>SESQUILÉ</v>
      </c>
      <c r="C741" t="str">
        <f>VLOOKUP(A741,hoja!A:D,3,FALSE)</f>
        <v>1501</v>
      </c>
      <c r="D741" t="s">
        <v>700</v>
      </c>
      <c r="E741" t="str">
        <f>VLOOKUP(D741,hoja!$A$1:$E$161,5,FALSE)</f>
        <v>CHIQUINQUIRÁ</v>
      </c>
      <c r="F741" t="str">
        <f>VLOOKUP(D741,hoja!A:C,3,FALSE)</f>
        <v>0444</v>
      </c>
      <c r="G741">
        <v>3.2916666665696539</v>
      </c>
      <c r="H741" s="2">
        <v>22</v>
      </c>
      <c r="I741" s="2">
        <v>117730.5</v>
      </c>
    </row>
    <row r="742" spans="1:9">
      <c r="A742" t="s">
        <v>630</v>
      </c>
      <c r="B742" t="str">
        <f>VLOOKUP(A742,hoja!$A$1:$E$161,5,FALSE)</f>
        <v>SESQUILÉ</v>
      </c>
      <c r="C742" t="str">
        <f>VLOOKUP(A742,hoja!A:D,3,FALSE)</f>
        <v>1501</v>
      </c>
      <c r="D742" t="s">
        <v>702</v>
      </c>
      <c r="E742" t="str">
        <f>VLOOKUP(D742,hoja!$A$1:$E$161,5,FALSE)</f>
        <v>FLORENCIA</v>
      </c>
      <c r="F742" t="str">
        <f>VLOOKUP(D742,hoja!A:C,3,FALSE)</f>
        <v>0388</v>
      </c>
      <c r="G742">
        <v>34.64166666669189</v>
      </c>
      <c r="H742" s="2">
        <v>30</v>
      </c>
      <c r="I742" s="2">
        <v>605178</v>
      </c>
    </row>
    <row r="743" spans="1:9">
      <c r="A743" t="s">
        <v>630</v>
      </c>
      <c r="B743" t="str">
        <f>VLOOKUP(A743,hoja!$A$1:$E$161,5,FALSE)</f>
        <v>SESQUILÉ</v>
      </c>
      <c r="C743" t="str">
        <f>VLOOKUP(A743,hoja!A:D,3,FALSE)</f>
        <v>1501</v>
      </c>
      <c r="D743" t="s">
        <v>1007</v>
      </c>
      <c r="E743" t="e">
        <f>VLOOKUP(D743,hoja!$A$1:$E$161,5,FALSE)</f>
        <v>#N/A</v>
      </c>
      <c r="F743" t="str">
        <f>VLOOKUP(D743,hoja!A:C,3,FALSE)</f>
        <v>0463</v>
      </c>
      <c r="G743">
        <v>5.5166666666627862</v>
      </c>
      <c r="H743" s="2">
        <v>109</v>
      </c>
      <c r="I743" s="2">
        <v>128082</v>
      </c>
    </row>
    <row r="744" spans="1:9">
      <c r="A744" t="s">
        <v>630</v>
      </c>
      <c r="B744" t="str">
        <f>VLOOKUP(A744,hoja!$A$1:$E$161,5,FALSE)</f>
        <v>SESQUILÉ</v>
      </c>
      <c r="C744" t="str">
        <f>VLOOKUP(A744,hoja!A:D,3,FALSE)</f>
        <v>1501</v>
      </c>
      <c r="D744" t="s">
        <v>655</v>
      </c>
      <c r="E744" t="str">
        <f>VLOOKUP(D744,hoja!$A$1:$E$161,5,FALSE)</f>
        <v>MEDELLÍN</v>
      </c>
      <c r="F744" t="str">
        <f>VLOOKUP(D744,hoja!A:C,3,FALSE)</f>
        <v>0292</v>
      </c>
      <c r="G744">
        <v>24.733333333279006</v>
      </c>
      <c r="H744" s="2">
        <v>21</v>
      </c>
      <c r="I744" s="2">
        <v>470357</v>
      </c>
    </row>
    <row r="745" spans="1:9">
      <c r="A745" t="s">
        <v>630</v>
      </c>
      <c r="B745" t="str">
        <f>VLOOKUP(A745,hoja!$A$1:$E$161,5,FALSE)</f>
        <v>SESQUILÉ</v>
      </c>
      <c r="C745" t="str">
        <f>VLOOKUP(A745,hoja!A:D,3,FALSE)</f>
        <v>1501</v>
      </c>
      <c r="D745" t="s">
        <v>709</v>
      </c>
      <c r="E745" t="str">
        <f>VLOOKUP(D745,hoja!$A$1:$E$161,5,FALSE)</f>
        <v>LA DORADA</v>
      </c>
      <c r="F745" t="str">
        <f>VLOOKUP(D745,hoja!A:C,3,FALSE)</f>
        <v>0391</v>
      </c>
      <c r="G745">
        <v>7.2749999999650754</v>
      </c>
      <c r="H745" s="2">
        <v>4</v>
      </c>
      <c r="I745" s="2">
        <v>228235.5</v>
      </c>
    </row>
    <row r="746" spans="1:9">
      <c r="A746" t="s">
        <v>630</v>
      </c>
      <c r="B746" t="str">
        <f>VLOOKUP(A746,hoja!$A$1:$E$161,5,FALSE)</f>
        <v>SESQUILÉ</v>
      </c>
      <c r="C746" t="str">
        <f>VLOOKUP(A746,hoja!A:D,3,FALSE)</f>
        <v>1501</v>
      </c>
      <c r="D746" t="s">
        <v>710</v>
      </c>
      <c r="E746" t="str">
        <f>VLOOKUP(D746,hoja!$A$1:$E$161,5,FALSE)</f>
        <v>LA MESA</v>
      </c>
      <c r="F746" t="str">
        <f>VLOOKUP(D746,hoja!A:C,3,FALSE)</f>
        <v>0024</v>
      </c>
      <c r="G746">
        <v>4.0470833333674818</v>
      </c>
      <c r="H746" s="2">
        <v>116</v>
      </c>
      <c r="I746" s="2">
        <v>113888.5</v>
      </c>
    </row>
    <row r="747" spans="1:9">
      <c r="A747" t="s">
        <v>630</v>
      </c>
      <c r="B747" t="str">
        <f>VLOOKUP(A747,hoja!$A$1:$E$161,5,FALSE)</f>
        <v>SESQUILÉ</v>
      </c>
      <c r="C747" t="str">
        <f>VLOOKUP(A747,hoja!A:D,3,FALSE)</f>
        <v>1501</v>
      </c>
      <c r="D747" t="s">
        <v>663</v>
      </c>
      <c r="E747" t="str">
        <f>VLOOKUP(D747,hoja!$A$1:$E$161,5,FALSE)</f>
        <v>MADRID</v>
      </c>
      <c r="F747" t="str">
        <f>VLOOKUP(D747,hoja!A:C,3,FALSE)</f>
        <v>0022</v>
      </c>
      <c r="G747">
        <v>2.4833333333954215</v>
      </c>
      <c r="H747" s="2">
        <v>244</v>
      </c>
      <c r="I747" s="2">
        <v>68314.5</v>
      </c>
    </row>
    <row r="748" spans="1:9">
      <c r="A748" t="s">
        <v>630</v>
      </c>
      <c r="B748" t="str">
        <f>VLOOKUP(A748,hoja!$A$1:$E$161,5,FALSE)</f>
        <v>SESQUILÉ</v>
      </c>
      <c r="C748" t="str">
        <f>VLOOKUP(A748,hoja!A:D,3,FALSE)</f>
        <v>1501</v>
      </c>
      <c r="D748" t="s">
        <v>665</v>
      </c>
      <c r="E748" t="str">
        <f>VLOOKUP(D748,hoja!$A$1:$E$161,5,FALSE)</f>
        <v>MANIZALES</v>
      </c>
      <c r="F748" t="str">
        <f>VLOOKUP(D748,hoja!A:C,3,FALSE)</f>
        <v>0145</v>
      </c>
      <c r="G748">
        <v>21.766666666546371</v>
      </c>
      <c r="H748" s="2">
        <v>23</v>
      </c>
      <c r="I748" s="2">
        <v>346947</v>
      </c>
    </row>
    <row r="749" spans="1:9">
      <c r="A749" t="s">
        <v>630</v>
      </c>
      <c r="B749" t="str">
        <f>VLOOKUP(A749,hoja!$A$1:$E$161,5,FALSE)</f>
        <v>SESQUILÉ</v>
      </c>
      <c r="C749" t="str">
        <f>VLOOKUP(A749,hoja!A:D,3,FALSE)</f>
        <v>1501</v>
      </c>
      <c r="D749" t="s">
        <v>713</v>
      </c>
      <c r="E749" t="str">
        <f>VLOOKUP(D749,hoja!$A$1:$E$161,5,FALSE)</f>
        <v>MARIQUITA</v>
      </c>
      <c r="F749" t="str">
        <f>VLOOKUP(D749,hoja!A:C,3,FALSE)</f>
        <v>0392</v>
      </c>
      <c r="G749">
        <v>7.6666666666860692</v>
      </c>
      <c r="H749" s="2">
        <v>29</v>
      </c>
      <c r="I749" s="2">
        <v>220229</v>
      </c>
    </row>
    <row r="750" spans="1:9">
      <c r="A750" t="s">
        <v>630</v>
      </c>
      <c r="B750" t="str">
        <f>VLOOKUP(A750,hoja!$A$1:$E$161,5,FALSE)</f>
        <v>SESQUILÉ</v>
      </c>
      <c r="C750" t="str">
        <f>VLOOKUP(A750,hoja!A:D,3,FALSE)</f>
        <v>1501</v>
      </c>
      <c r="D750" t="s">
        <v>717</v>
      </c>
      <c r="E750" t="str">
        <f>VLOOKUP(D750,hoja!$A$1:$E$161,5,FALSE)</f>
        <v>POPAYÁN</v>
      </c>
      <c r="F750" t="str">
        <f>VLOOKUP(D750,hoja!A:C,3,FALSE)</f>
        <v>0126</v>
      </c>
      <c r="G750">
        <v>30.583333333313931</v>
      </c>
      <c r="H750" s="2">
        <v>3</v>
      </c>
      <c r="I750" s="2">
        <v>651809</v>
      </c>
    </row>
    <row r="751" spans="1:9">
      <c r="A751" t="s">
        <v>630</v>
      </c>
      <c r="B751" t="str">
        <f>VLOOKUP(A751,hoja!$A$1:$E$161,5,FALSE)</f>
        <v>SESQUILÉ</v>
      </c>
      <c r="C751" t="str">
        <f>VLOOKUP(A751,hoja!A:D,3,FALSE)</f>
        <v>1501</v>
      </c>
      <c r="D751" t="s">
        <v>719</v>
      </c>
      <c r="E751" t="str">
        <f>VLOOKUP(D751,hoja!$A$1:$E$161,5,FALSE)</f>
        <v>RICAURTE</v>
      </c>
      <c r="F751" t="str">
        <f>VLOOKUP(D751,hoja!A:C,3,FALSE)</f>
        <v>0390</v>
      </c>
      <c r="G751">
        <v>6.526111111161299</v>
      </c>
      <c r="H751" s="2">
        <v>217</v>
      </c>
      <c r="I751" s="2">
        <v>189201</v>
      </c>
    </row>
    <row r="752" spans="1:9">
      <c r="A752" t="s">
        <v>630</v>
      </c>
      <c r="B752" t="str">
        <f>VLOOKUP(A752,hoja!$A$1:$E$161,5,FALSE)</f>
        <v>SESQUILÉ</v>
      </c>
      <c r="C752" t="str">
        <f>VLOOKUP(A752,hoja!A:D,3,FALSE)</f>
        <v>1501</v>
      </c>
      <c r="D752" t="s">
        <v>720</v>
      </c>
      <c r="E752" t="str">
        <f>VLOOKUP(D752,hoja!$A$1:$E$161,5,FALSE)</f>
        <v>RIOHACHA</v>
      </c>
      <c r="F752" t="str">
        <f>VLOOKUP(D752,hoja!A:C,3,FALSE)</f>
        <v>0239</v>
      </c>
      <c r="G752">
        <v>47.683333333348855</v>
      </c>
      <c r="H752" s="2">
        <v>1</v>
      </c>
      <c r="I752" s="2">
        <v>1081497</v>
      </c>
    </row>
    <row r="753" spans="1:9">
      <c r="A753" t="s">
        <v>630</v>
      </c>
      <c r="B753" t="str">
        <f>VLOOKUP(A753,hoja!$A$1:$E$161,5,FALSE)</f>
        <v>SESQUILÉ</v>
      </c>
      <c r="C753" t="str">
        <f>VLOOKUP(A753,hoja!A:D,3,FALSE)</f>
        <v>1501</v>
      </c>
      <c r="D753" t="s">
        <v>721</v>
      </c>
      <c r="E753" t="str">
        <f>VLOOKUP(D753,hoja!$A$1:$E$161,5,FALSE)</f>
        <v>RIONEGRO</v>
      </c>
      <c r="F753" t="str">
        <f>VLOOKUP(D753,hoja!A:C,3,FALSE)</f>
        <v>0090</v>
      </c>
      <c r="G753">
        <v>13.266666666779201</v>
      </c>
      <c r="H753" s="2">
        <v>1</v>
      </c>
      <c r="I753" s="2">
        <v>417659</v>
      </c>
    </row>
    <row r="754" spans="1:9">
      <c r="A754" t="s">
        <v>630</v>
      </c>
      <c r="B754" t="str">
        <f>VLOOKUP(A754,hoja!$A$1:$E$161,5,FALSE)</f>
        <v>SESQUILÉ</v>
      </c>
      <c r="C754" t="str">
        <f>VLOOKUP(A754,hoja!A:D,3,FALSE)</f>
        <v>1501</v>
      </c>
      <c r="D754" t="s">
        <v>722</v>
      </c>
      <c r="E754" t="str">
        <f>VLOOKUP(D754,hoja!$A$1:$E$161,5,FALSE)</f>
        <v>SALDAÑA</v>
      </c>
      <c r="F754" t="str">
        <f>VLOOKUP(D754,hoja!A:C,3,FALSE)</f>
        <v>0386</v>
      </c>
      <c r="G754">
        <v>10.149999999906868</v>
      </c>
      <c r="H754" s="2">
        <v>14</v>
      </c>
      <c r="I754" s="2">
        <v>238918</v>
      </c>
    </row>
    <row r="755" spans="1:9">
      <c r="A755" t="s">
        <v>630</v>
      </c>
      <c r="B755" t="str">
        <f>VLOOKUP(A755,hoja!$A$1:$E$161,5,FALSE)</f>
        <v>SESQUILÉ</v>
      </c>
      <c r="C755" t="str">
        <f>VLOOKUP(A755,hoja!A:D,3,FALSE)</f>
        <v>1501</v>
      </c>
      <c r="D755" t="s">
        <v>723</v>
      </c>
      <c r="E755" t="str">
        <f>VLOOKUP(D755,hoja!$A$1:$E$161,5,FALSE)</f>
        <v>SANTA MARTA</v>
      </c>
      <c r="F755" t="str">
        <f>VLOOKUP(D755,hoja!A:C,3,FALSE)</f>
        <v>0118</v>
      </c>
      <c r="G755">
        <v>44.85833333330811</v>
      </c>
      <c r="H755" s="2">
        <v>6</v>
      </c>
      <c r="I755" s="2">
        <v>935723.5</v>
      </c>
    </row>
    <row r="756" spans="1:9">
      <c r="A756" t="s">
        <v>630</v>
      </c>
      <c r="B756" t="str">
        <f>VLOOKUP(A756,hoja!$A$1:$E$161,5,FALSE)</f>
        <v>SESQUILÉ</v>
      </c>
      <c r="C756" t="str">
        <f>VLOOKUP(A756,hoja!A:D,3,FALSE)</f>
        <v>1501</v>
      </c>
      <c r="D756" t="s">
        <v>666</v>
      </c>
      <c r="E756" t="str">
        <f>VLOOKUP(D756,hoja!$A$1:$E$161,5,FALSE)</f>
        <v>SINCELEJO</v>
      </c>
      <c r="F756" t="str">
        <f>VLOOKUP(D756,hoja!A:C,3,FALSE)</f>
        <v>0382</v>
      </c>
      <c r="G756">
        <v>50.150000000023283</v>
      </c>
      <c r="H756" s="2">
        <v>9</v>
      </c>
      <c r="I756" s="2">
        <v>916614</v>
      </c>
    </row>
    <row r="757" spans="1:9">
      <c r="A757" t="s">
        <v>630</v>
      </c>
      <c r="B757" t="str">
        <f>VLOOKUP(A757,hoja!$A$1:$E$161,5,FALSE)</f>
        <v>SESQUILÉ</v>
      </c>
      <c r="C757" t="str">
        <f>VLOOKUP(A757,hoja!A:D,3,FALSE)</f>
        <v>1501</v>
      </c>
      <c r="D757" t="s">
        <v>727</v>
      </c>
      <c r="E757" t="str">
        <f>VLOOKUP(D757,hoja!$A$1:$E$161,5,FALSE)</f>
        <v>TUNJA</v>
      </c>
      <c r="F757" t="str">
        <f>VLOOKUP(D757,hoja!A:C,3,FALSE)</f>
        <v>0443</v>
      </c>
      <c r="G757">
        <v>2.2927777776494622</v>
      </c>
      <c r="H757" s="2">
        <v>197</v>
      </c>
      <c r="I757" s="2">
        <v>95920</v>
      </c>
    </row>
    <row r="758" spans="1:9">
      <c r="A758" t="s">
        <v>630</v>
      </c>
      <c r="B758" t="str">
        <f>VLOOKUP(A758,hoja!$A$1:$E$161,5,FALSE)</f>
        <v>SESQUILÉ</v>
      </c>
      <c r="C758" t="str">
        <f>VLOOKUP(A758,hoja!A:D,3,FALSE)</f>
        <v>1501</v>
      </c>
      <c r="D758" t="s">
        <v>728</v>
      </c>
      <c r="E758" t="str">
        <f>VLOOKUP(D758,hoja!$A$1:$E$161,5,FALSE)</f>
        <v>VILLETA</v>
      </c>
      <c r="F758" t="str">
        <f>VLOOKUP(D758,hoja!A:C,3,FALSE)</f>
        <v>0025</v>
      </c>
      <c r="G758">
        <v>4.2495833333814517</v>
      </c>
      <c r="H758" s="2">
        <v>42</v>
      </c>
      <c r="I758" s="2">
        <v>133791.5</v>
      </c>
    </row>
    <row r="759" spans="1:9">
      <c r="A759" t="s">
        <v>630</v>
      </c>
      <c r="B759" t="str">
        <f>VLOOKUP(A759,hoja!$A$1:$E$161,5,FALSE)</f>
        <v>SESQUILÉ</v>
      </c>
      <c r="C759" t="str">
        <f>VLOOKUP(A759,hoja!A:D,3,FALSE)</f>
        <v>1501</v>
      </c>
      <c r="D759" t="s">
        <v>729</v>
      </c>
      <c r="E759" t="str">
        <f>VLOOKUP(D759,hoja!$A$1:$E$161,5,FALSE)</f>
        <v>YOPAL</v>
      </c>
      <c r="F759" t="str">
        <f>VLOOKUP(D759,hoja!A:C,3,FALSE)</f>
        <v>0442</v>
      </c>
      <c r="G759">
        <v>12.999999999941792</v>
      </c>
      <c r="H759" s="2">
        <v>18</v>
      </c>
      <c r="I759" s="2">
        <v>313116</v>
      </c>
    </row>
    <row r="760" spans="1:9">
      <c r="A760" t="s">
        <v>630</v>
      </c>
      <c r="B760" t="str">
        <f>VLOOKUP(A760,hoja!$A$1:$E$161,5,FALSE)</f>
        <v>SESQUILÉ</v>
      </c>
      <c r="C760" t="str">
        <f>VLOOKUP(A760,hoja!A:D,3,FALSE)</f>
        <v>1501</v>
      </c>
      <c r="D760" t="s">
        <v>629</v>
      </c>
      <c r="E760" t="str">
        <f>VLOOKUP(D760,hoja!$A$1:$E$161,5,FALSE)</f>
        <v>ZIPAQUIRÁ</v>
      </c>
      <c r="F760" t="str">
        <f>VLOOKUP(D760,hoja!A:C,3,FALSE)</f>
        <v>0032</v>
      </c>
      <c r="G760">
        <v>1.3333333333139308</v>
      </c>
      <c r="H760" s="2">
        <v>329</v>
      </c>
      <c r="I760" s="2">
        <v>33694.5</v>
      </c>
    </row>
    <row r="761" spans="1:9">
      <c r="A761" t="s">
        <v>630</v>
      </c>
      <c r="B761" t="str">
        <f>VLOOKUP(A761,hoja!$A$1:$E$161,5,FALSE)</f>
        <v>SESQUILÉ</v>
      </c>
      <c r="C761" t="str">
        <f>VLOOKUP(A761,hoja!A:D,3,FALSE)</f>
        <v>1501</v>
      </c>
      <c r="D761" t="s">
        <v>2624</v>
      </c>
      <c r="E761" t="e">
        <f>VLOOKUP(D761,hoja!$A$1:$E$161,5,FALSE)</f>
        <v>#N/A</v>
      </c>
      <c r="F761" t="str">
        <f>VLOOKUP(D761,hoja!A:C,3,FALSE)</f>
        <v>50376</v>
      </c>
      <c r="G761">
        <v>3.3166666666511446</v>
      </c>
      <c r="H761" s="2">
        <v>2</v>
      </c>
      <c r="I761" s="2">
        <v>82661</v>
      </c>
    </row>
    <row r="762" spans="1:9">
      <c r="A762" t="s">
        <v>630</v>
      </c>
      <c r="B762" t="str">
        <f>VLOOKUP(A762,hoja!$A$1:$E$161,5,FALSE)</f>
        <v>SESQUILÉ</v>
      </c>
      <c r="C762" t="str">
        <f>VLOOKUP(A762,hoja!A:D,3,FALSE)</f>
        <v>1501</v>
      </c>
      <c r="D762" t="s">
        <v>1258</v>
      </c>
      <c r="E762" t="e">
        <f>VLOOKUP(D762,hoja!$A$1:$E$161,5,FALSE)</f>
        <v>#N/A</v>
      </c>
      <c r="F762" t="str">
        <f>VLOOKUP(D762,hoja!A:C,3,FALSE)</f>
        <v>50238</v>
      </c>
      <c r="G762">
        <v>1.966666666790843</v>
      </c>
      <c r="H762" s="2">
        <v>1</v>
      </c>
      <c r="I762" s="2">
        <v>61245</v>
      </c>
    </row>
    <row r="763" spans="1:9">
      <c r="A763" t="s">
        <v>630</v>
      </c>
      <c r="B763" t="str">
        <f>VLOOKUP(A763,hoja!$A$1:$E$161,5,FALSE)</f>
        <v>SESQUILÉ</v>
      </c>
      <c r="C763" t="str">
        <f>VLOOKUP(A763,hoja!A:D,3,FALSE)</f>
        <v>1501</v>
      </c>
      <c r="D763" t="s">
        <v>751</v>
      </c>
      <c r="E763" t="str">
        <f>VLOOKUP(D763,hoja!$A$1:$E$161,5,FALSE)</f>
        <v>BOGOTÁ</v>
      </c>
      <c r="F763" t="str">
        <f>VLOOKUP(D763,hoja!A:C,3,FALSE)</f>
        <v>0002A</v>
      </c>
      <c r="G763">
        <v>2.1000000001222361</v>
      </c>
      <c r="H763" s="2">
        <v>8</v>
      </c>
      <c r="I763" s="2">
        <v>60420</v>
      </c>
    </row>
    <row r="764" spans="1:9">
      <c r="A764" t="s">
        <v>630</v>
      </c>
      <c r="B764" t="str">
        <f>VLOOKUP(A764,hoja!$A$1:$E$161,5,FALSE)</f>
        <v>SESQUILÉ</v>
      </c>
      <c r="C764" t="str">
        <f>VLOOKUP(A764,hoja!A:D,3,FALSE)</f>
        <v>1501</v>
      </c>
      <c r="D764" t="s">
        <v>633</v>
      </c>
      <c r="E764" t="str">
        <f>VLOOKUP(D764,hoja!$A$1:$E$161,5,FALSE)</f>
        <v>BOGOTÁ</v>
      </c>
      <c r="F764" t="str">
        <f>VLOOKUP(D764,hoja!A:C,3,FALSE)</f>
        <v>0002</v>
      </c>
      <c r="G764">
        <v>1.8537500000093132</v>
      </c>
      <c r="H764" s="2">
        <v>320</v>
      </c>
      <c r="I764" s="2">
        <v>59736.5</v>
      </c>
    </row>
    <row r="765" spans="1:9">
      <c r="A765" t="s">
        <v>630</v>
      </c>
      <c r="B765" t="str">
        <f>VLOOKUP(A765,hoja!$A$1:$E$161,5,FALSE)</f>
        <v>SESQUILÉ</v>
      </c>
      <c r="C765" t="str">
        <f>VLOOKUP(A765,hoja!A:D,3,FALSE)</f>
        <v>1501</v>
      </c>
      <c r="D765" t="s">
        <v>634</v>
      </c>
      <c r="E765" t="str">
        <f>VLOOKUP(D765,hoja!$A$1:$E$161,5,FALSE)</f>
        <v>BOGOTÁ</v>
      </c>
      <c r="F765" t="str">
        <f>VLOOKUP(D765,hoja!A:C,3,FALSE)</f>
        <v>0011</v>
      </c>
      <c r="G765">
        <v>1.8833333333604969</v>
      </c>
      <c r="H765" s="2">
        <v>917</v>
      </c>
      <c r="I765" s="2">
        <v>66109</v>
      </c>
    </row>
    <row r="766" spans="1:9">
      <c r="A766" t="s">
        <v>630</v>
      </c>
      <c r="B766" t="str">
        <f>VLOOKUP(A766,hoja!$A$1:$E$161,5,FALSE)</f>
        <v>SESQUILÉ</v>
      </c>
      <c r="C766" t="str">
        <f>VLOOKUP(A766,hoja!A:D,3,FALSE)</f>
        <v>1501</v>
      </c>
      <c r="D766" t="s">
        <v>686</v>
      </c>
      <c r="E766" t="str">
        <f>VLOOKUP(D766,hoja!$A$1:$E$161,5,FALSE)</f>
        <v>BARRANCABERMEJA</v>
      </c>
      <c r="F766" t="str">
        <f>VLOOKUP(D766,hoja!A:C,3,FALSE)</f>
        <v>0424</v>
      </c>
      <c r="G766">
        <v>21.199999999953434</v>
      </c>
      <c r="H766" s="2">
        <v>53</v>
      </c>
      <c r="I766" s="2">
        <v>477739</v>
      </c>
    </row>
    <row r="767" spans="1:9">
      <c r="A767" t="s">
        <v>630</v>
      </c>
      <c r="B767" t="str">
        <f>VLOOKUP(A767,hoja!$A$1:$E$161,5,FALSE)</f>
        <v>SESQUILÉ</v>
      </c>
      <c r="C767" t="str">
        <f>VLOOKUP(A767,hoja!A:D,3,FALSE)</f>
        <v>1501</v>
      </c>
      <c r="D767" t="s">
        <v>635</v>
      </c>
      <c r="E767" t="str">
        <f>VLOOKUP(D767,hoja!$A$1:$E$161,5,FALSE)</f>
        <v>BOGOTÁ</v>
      </c>
      <c r="F767" t="str">
        <f>VLOOKUP(D767,hoja!A:C,3,FALSE)</f>
        <v>0021</v>
      </c>
      <c r="G767">
        <v>1.7191666666476522</v>
      </c>
      <c r="H767" s="2">
        <v>1274</v>
      </c>
      <c r="I767" s="2">
        <v>62494</v>
      </c>
    </row>
    <row r="768" spans="1:9">
      <c r="A768" t="s">
        <v>630</v>
      </c>
      <c r="B768" t="str">
        <f>VLOOKUP(A768,hoja!$A$1:$E$161,5,FALSE)</f>
        <v>SESQUILÉ</v>
      </c>
      <c r="C768" t="str">
        <f>VLOOKUP(A768,hoja!A:D,3,FALSE)</f>
        <v>1501</v>
      </c>
      <c r="D768" t="s">
        <v>731</v>
      </c>
      <c r="E768" t="str">
        <f>VLOOKUP(D768,hoja!$A$1:$E$161,5,FALSE)</f>
        <v>CÚCUTA</v>
      </c>
      <c r="F768" t="str">
        <f>VLOOKUP(D768,hoja!A:C,3,FALSE)</f>
        <v>0438</v>
      </c>
      <c r="G768">
        <v>33.650000000023283</v>
      </c>
      <c r="H768" s="2">
        <v>35</v>
      </c>
      <c r="I768" s="2">
        <v>601408</v>
      </c>
    </row>
    <row r="769" spans="1:9">
      <c r="A769" t="s">
        <v>630</v>
      </c>
      <c r="B769" t="str">
        <f>VLOOKUP(A769,hoja!$A$1:$E$161,5,FALSE)</f>
        <v>SESQUILÉ</v>
      </c>
      <c r="C769" t="str">
        <f>VLOOKUP(A769,hoja!A:D,3,FALSE)</f>
        <v>1501</v>
      </c>
      <c r="D769" t="s">
        <v>636</v>
      </c>
      <c r="E769" t="str">
        <f>VLOOKUP(D769,hoja!$A$1:$E$161,5,FALSE)</f>
        <v>DUITAMA</v>
      </c>
      <c r="F769" t="str">
        <f>VLOOKUP(D769,hoja!A:C,3,FALSE)</f>
        <v>0441</v>
      </c>
      <c r="G769">
        <v>3.2999999999301508</v>
      </c>
      <c r="H769" s="2">
        <v>181</v>
      </c>
      <c r="I769" s="2">
        <v>146037.5</v>
      </c>
    </row>
    <row r="770" spans="1:9">
      <c r="A770" t="s">
        <v>630</v>
      </c>
      <c r="B770" t="str">
        <f>VLOOKUP(A770,hoja!$A$1:$E$161,5,FALSE)</f>
        <v>SESQUILÉ</v>
      </c>
      <c r="C770" t="str">
        <f>VLOOKUP(A770,hoja!A:D,3,FALSE)</f>
        <v>1501</v>
      </c>
      <c r="D770" t="s">
        <v>732</v>
      </c>
      <c r="E770" t="str">
        <f>VLOOKUP(D770,hoja!$A$1:$E$161,5,FALSE)</f>
        <v>IBAGUÉ</v>
      </c>
      <c r="F770" t="str">
        <f>VLOOKUP(D770,hoja!A:C,3,FALSE)</f>
        <v>0389</v>
      </c>
      <c r="G770">
        <v>7.7999999999301508</v>
      </c>
      <c r="H770" s="2">
        <v>104</v>
      </c>
      <c r="I770" s="2">
        <v>234576</v>
      </c>
    </row>
    <row r="771" spans="1:9">
      <c r="A771" t="s">
        <v>630</v>
      </c>
      <c r="B771" t="str">
        <f>VLOOKUP(A771,hoja!$A$1:$E$161,5,FALSE)</f>
        <v>SESQUILÉ</v>
      </c>
      <c r="C771" t="str">
        <f>VLOOKUP(A771,hoja!A:D,3,FALSE)</f>
        <v>1501</v>
      </c>
      <c r="D771" t="s">
        <v>667</v>
      </c>
      <c r="E771" t="str">
        <f>VLOOKUP(D771,hoja!$A$1:$E$161,5,FALSE)</f>
        <v>MONTERÍA</v>
      </c>
      <c r="F771" t="str">
        <f>VLOOKUP(D771,hoja!A:C,3,FALSE)</f>
        <v>0381</v>
      </c>
      <c r="G771">
        <v>53.691666666622041</v>
      </c>
      <c r="H771" s="2">
        <v>14</v>
      </c>
      <c r="I771" s="2">
        <v>871753.5</v>
      </c>
    </row>
    <row r="772" spans="1:9">
      <c r="A772" t="s">
        <v>630</v>
      </c>
      <c r="B772" t="str">
        <f>VLOOKUP(A772,hoja!$A$1:$E$161,5,FALSE)</f>
        <v>SESQUILÉ</v>
      </c>
      <c r="C772" t="str">
        <f>VLOOKUP(A772,hoja!A:D,3,FALSE)</f>
        <v>1501</v>
      </c>
      <c r="D772" t="s">
        <v>679</v>
      </c>
      <c r="E772" t="str">
        <f>VLOOKUP(D772,hoja!$A$1:$E$161,5,FALSE)</f>
        <v>NEIVA</v>
      </c>
      <c r="F772" t="str">
        <f>VLOOKUP(D772,hoja!A:C,3,FALSE)</f>
        <v>0385</v>
      </c>
      <c r="G772">
        <v>11.816666666592937</v>
      </c>
      <c r="H772" s="2">
        <v>85</v>
      </c>
      <c r="I772" s="2">
        <v>369754</v>
      </c>
    </row>
    <row r="773" spans="1:9">
      <c r="A773" t="s">
        <v>630</v>
      </c>
      <c r="B773" t="str">
        <f>VLOOKUP(A773,hoja!$A$1:$E$161,5,FALSE)</f>
        <v>SESQUILÉ</v>
      </c>
      <c r="C773" t="str">
        <f>VLOOKUP(A773,hoja!A:D,3,FALSE)</f>
        <v>1501</v>
      </c>
      <c r="D773" t="s">
        <v>733</v>
      </c>
      <c r="E773" t="str">
        <f>VLOOKUP(D773,hoja!$A$1:$E$161,5,FALSE)</f>
        <v>PASTO</v>
      </c>
      <c r="F773" t="str">
        <f>VLOOKUP(D773,hoja!A:C,3,FALSE)</f>
        <v>0395</v>
      </c>
      <c r="G773">
        <v>59.416111111175269</v>
      </c>
      <c r="H773" s="2">
        <v>11</v>
      </c>
      <c r="I773" s="2">
        <v>920197</v>
      </c>
    </row>
    <row r="774" spans="1:9">
      <c r="A774" t="s">
        <v>630</v>
      </c>
      <c r="B774" t="str">
        <f>VLOOKUP(A774,hoja!$A$1:$E$161,5,FALSE)</f>
        <v>SESQUILÉ</v>
      </c>
      <c r="C774" t="str">
        <f>VLOOKUP(A774,hoja!A:D,3,FALSE)</f>
        <v>1501</v>
      </c>
      <c r="D774" t="s">
        <v>637</v>
      </c>
      <c r="E774" t="str">
        <f>VLOOKUP(D774,hoja!$A$1:$E$161,5,FALSE)</f>
        <v>PIEDECUESTA</v>
      </c>
      <c r="F774" t="str">
        <f>VLOOKUP(D774,hoja!A:C,3,FALSE)</f>
        <v>0422</v>
      </c>
      <c r="G774">
        <v>13.716666666674428</v>
      </c>
      <c r="H774" s="2">
        <v>167</v>
      </c>
      <c r="I774" s="2">
        <v>365905</v>
      </c>
    </row>
    <row r="775" spans="1:9">
      <c r="A775" t="s">
        <v>630</v>
      </c>
      <c r="B775" t="str">
        <f>VLOOKUP(A775,hoja!$A$1:$E$161,5,FALSE)</f>
        <v>SESQUILÉ</v>
      </c>
      <c r="C775" t="str">
        <f>VLOOKUP(A775,hoja!A:D,3,FALSE)</f>
        <v>1501</v>
      </c>
      <c r="D775" t="s">
        <v>668</v>
      </c>
      <c r="E775" t="str">
        <f>VLOOKUP(D775,hoja!$A$1:$E$161,5,FALSE)</f>
        <v>VALLEDUPAR</v>
      </c>
      <c r="F775" t="str">
        <f>VLOOKUP(D775,hoja!A:C,3,FALSE)</f>
        <v>0447</v>
      </c>
      <c r="G775">
        <v>44.200000000011642</v>
      </c>
      <c r="H775" s="2">
        <v>19</v>
      </c>
      <c r="I775" s="2">
        <v>876905</v>
      </c>
    </row>
    <row r="776" spans="1:9">
      <c r="A776" t="s">
        <v>630</v>
      </c>
      <c r="B776" t="str">
        <f>VLOOKUP(A776,hoja!$A$1:$E$161,5,FALSE)</f>
        <v>SESQUILÉ</v>
      </c>
      <c r="C776" t="str">
        <f>VLOOKUP(A776,hoja!A:D,3,FALSE)</f>
        <v>1501</v>
      </c>
      <c r="D776" t="s">
        <v>681</v>
      </c>
      <c r="E776" t="str">
        <f>VLOOKUP(D776,hoja!$A$1:$E$161,5,FALSE)</f>
        <v>VILLAVICENCIO</v>
      </c>
      <c r="F776" t="str">
        <f>VLOOKUP(D776,hoja!A:C,3,FALSE)</f>
        <v>0393</v>
      </c>
      <c r="G776">
        <v>6.0384722222224809</v>
      </c>
      <c r="H776" s="2">
        <v>132</v>
      </c>
      <c r="I776" s="2">
        <v>172097</v>
      </c>
    </row>
    <row r="777" spans="1:9">
      <c r="A777" t="s">
        <v>630</v>
      </c>
      <c r="B777" t="str">
        <f>VLOOKUP(A777,hoja!$A$1:$E$161,5,FALSE)</f>
        <v>SESQUILÉ</v>
      </c>
      <c r="C777" t="str">
        <f>VLOOKUP(A777,hoja!A:D,3,FALSE)</f>
        <v>1501</v>
      </c>
      <c r="D777" t="s">
        <v>817</v>
      </c>
      <c r="E777" t="str">
        <f>VLOOKUP(D777,hoja!$A$1:$E$161,5,FALSE)</f>
        <v>BOGOTÁ</v>
      </c>
      <c r="F777" t="str">
        <f>VLOOKUP(D777,hoja!A:C,3,FALSE)</f>
        <v>50304</v>
      </c>
      <c r="G777">
        <v>1.8999999999068677</v>
      </c>
      <c r="H777" s="2">
        <v>33</v>
      </c>
      <c r="I777" s="2">
        <v>59424.5</v>
      </c>
    </row>
    <row r="778" spans="1:9">
      <c r="A778" t="s">
        <v>630</v>
      </c>
      <c r="B778" t="str">
        <f>VLOOKUP(A778,hoja!$A$1:$E$161,5,FALSE)</f>
        <v>SESQUILÉ</v>
      </c>
      <c r="C778" t="str">
        <f>VLOOKUP(A778,hoja!A:D,3,FALSE)</f>
        <v>1501</v>
      </c>
      <c r="D778" t="s">
        <v>987</v>
      </c>
      <c r="E778" t="str">
        <f>VLOOKUP(D778,hoja!$A$1:$E$161,5,FALSE)</f>
        <v>MEDELLÍN</v>
      </c>
      <c r="F778" t="str">
        <f>VLOOKUP(D778,hoja!A:C,3,FALSE)</f>
        <v>60001</v>
      </c>
      <c r="G778">
        <v>26.583333333372138</v>
      </c>
      <c r="H778" s="2">
        <v>3</v>
      </c>
      <c r="I778" s="2">
        <v>474618</v>
      </c>
    </row>
    <row r="779" spans="1:9">
      <c r="A779" t="s">
        <v>630</v>
      </c>
      <c r="B779" t="str">
        <f>VLOOKUP(A779,hoja!$A$1:$E$161,5,FALSE)</f>
        <v>SESQUILÉ</v>
      </c>
      <c r="C779" t="str">
        <f>VLOOKUP(A779,hoja!A:D,3,FALSE)</f>
        <v>1501</v>
      </c>
      <c r="D779" t="s">
        <v>1278</v>
      </c>
      <c r="E779" t="e">
        <f>VLOOKUP(D779,hoja!$A$1:$E$161,5,FALSE)</f>
        <v>#N/A</v>
      </c>
      <c r="F779" t="e">
        <f>VLOOKUP(D779,hoja!A:C,3,FALSE)</f>
        <v>#N/A</v>
      </c>
      <c r="G779">
        <v>3.0333333334419876</v>
      </c>
      <c r="H779" s="2">
        <v>3</v>
      </c>
      <c r="I779" s="2">
        <v>141991</v>
      </c>
    </row>
    <row r="780" spans="1:9">
      <c r="A780" t="s">
        <v>630</v>
      </c>
      <c r="B780" t="str">
        <f>VLOOKUP(A780,hoja!$A$1:$E$161,5,FALSE)</f>
        <v>SESQUILÉ</v>
      </c>
      <c r="C780" t="str">
        <f>VLOOKUP(A780,hoja!A:D,3,FALSE)</f>
        <v>1501</v>
      </c>
      <c r="D780" t="s">
        <v>942</v>
      </c>
      <c r="E780" t="str">
        <f>VLOOKUP(D780,hoja!$A$1:$E$161,5,FALSE)</f>
        <v>BOGOTÁ</v>
      </c>
      <c r="F780" t="str">
        <f>VLOOKUP(D780,hoja!A:C,3,FALSE)</f>
        <v>60002</v>
      </c>
      <c r="G780">
        <v>1.5999999999767169</v>
      </c>
      <c r="H780" s="2">
        <v>45</v>
      </c>
      <c r="I780" s="2">
        <v>65744</v>
      </c>
    </row>
    <row r="781" spans="1:9">
      <c r="A781" t="s">
        <v>630</v>
      </c>
      <c r="B781" t="str">
        <f>VLOOKUP(A781,hoja!$A$1:$E$161,5,FALSE)</f>
        <v>SESQUILÉ</v>
      </c>
      <c r="C781" t="str">
        <f>VLOOKUP(A781,hoja!A:D,3,FALSE)</f>
        <v>1501</v>
      </c>
      <c r="D781" t="s">
        <v>653</v>
      </c>
      <c r="E781" t="str">
        <f>VLOOKUP(D781,hoja!$A$1:$E$161,5,FALSE)</f>
        <v>MADRID</v>
      </c>
      <c r="F781" t="str">
        <f>VLOOKUP(D781,hoja!A:C,3,FALSE)</f>
        <v>2023</v>
      </c>
      <c r="G781">
        <v>1.8000000001047738</v>
      </c>
      <c r="H781" s="2">
        <v>3</v>
      </c>
      <c r="I781" s="2">
        <v>73676</v>
      </c>
    </row>
    <row r="782" spans="1:9">
      <c r="A782" t="s">
        <v>630</v>
      </c>
      <c r="B782" t="str">
        <f>VLOOKUP(A782,hoja!$A$1:$E$161,5,FALSE)</f>
        <v>SESQUILÉ</v>
      </c>
      <c r="C782" t="str">
        <f>VLOOKUP(A782,hoja!A:D,3,FALSE)</f>
        <v>1501</v>
      </c>
      <c r="D782" t="s">
        <v>780</v>
      </c>
      <c r="E782" t="str">
        <f>VLOOKUP(D782,hoja!$A$1:$E$161,5,FALSE)</f>
        <v>ZIPAQUIRÁ</v>
      </c>
      <c r="F782" t="str">
        <f>VLOOKUP(D782,hoja!A:C,3,FALSE)</f>
        <v>2031</v>
      </c>
      <c r="G782">
        <v>1.0658333334722556</v>
      </c>
      <c r="H782" s="2">
        <v>3</v>
      </c>
      <c r="I782" s="2">
        <v>32895</v>
      </c>
    </row>
    <row r="783" spans="1:9">
      <c r="A783" t="s">
        <v>630</v>
      </c>
      <c r="B783" t="str">
        <f>VLOOKUP(A783,hoja!$A$1:$E$161,5,FALSE)</f>
        <v>SESQUILÉ</v>
      </c>
      <c r="C783" t="str">
        <f>VLOOKUP(A783,hoja!A:D,3,FALSE)</f>
        <v>1501</v>
      </c>
      <c r="D783" t="s">
        <v>641</v>
      </c>
      <c r="E783" t="str">
        <f>VLOOKUP(D783,hoja!$A$1:$E$161,5,FALSE)</f>
        <v>MEDELLÍN</v>
      </c>
      <c r="F783" t="str">
        <f>VLOOKUP(D783,hoja!A:C,3,FALSE)</f>
        <v>0079</v>
      </c>
      <c r="G783">
        <v>35.308333333348855</v>
      </c>
      <c r="H783" s="2">
        <v>50</v>
      </c>
      <c r="I783" s="2">
        <v>464199</v>
      </c>
    </row>
    <row r="784" spans="1:9">
      <c r="A784" t="s">
        <v>630</v>
      </c>
      <c r="B784" t="str">
        <f>VLOOKUP(A784,hoja!$A$1:$E$161,5,FALSE)</f>
        <v>SESQUILÉ</v>
      </c>
      <c r="C784" t="str">
        <f>VLOOKUP(A784,hoja!A:D,3,FALSE)</f>
        <v>1501</v>
      </c>
      <c r="D784" t="s">
        <v>670</v>
      </c>
      <c r="E784" t="str">
        <f>VLOOKUP(D784,hoja!$A$1:$E$161,5,FALSE)</f>
        <v>PEREIRA</v>
      </c>
      <c r="F784" t="str">
        <f>VLOOKUP(D784,hoja!A:C,3,FALSE)</f>
        <v>0134</v>
      </c>
      <c r="G784">
        <v>20.366666666697711</v>
      </c>
      <c r="H784" s="2">
        <v>29</v>
      </c>
      <c r="I784" s="2">
        <v>378541</v>
      </c>
    </row>
    <row r="785" spans="1:9">
      <c r="A785" t="s">
        <v>630</v>
      </c>
      <c r="B785" t="str">
        <f>VLOOKUP(A785,hoja!$A$1:$E$161,5,FALSE)</f>
        <v>SESQUILÉ</v>
      </c>
      <c r="C785" t="str">
        <f>VLOOKUP(A785,hoja!A:D,3,FALSE)</f>
        <v>1501</v>
      </c>
      <c r="D785" t="s">
        <v>642</v>
      </c>
      <c r="E785" t="str">
        <f>VLOOKUP(D785,hoja!$A$1:$E$161,5,FALSE)</f>
        <v>BARRANQUILLA</v>
      </c>
      <c r="F785" t="str">
        <f>VLOOKUP(D785,hoja!A:C,3,FALSE)</f>
        <v>0111</v>
      </c>
      <c r="G785">
        <v>47.233333333366318</v>
      </c>
      <c r="H785" s="2">
        <v>48</v>
      </c>
      <c r="I785" s="2">
        <v>991529</v>
      </c>
    </row>
    <row r="786" spans="1:9">
      <c r="A786" t="s">
        <v>630</v>
      </c>
      <c r="B786" t="str">
        <f>VLOOKUP(A786,hoja!$A$1:$E$161,5,FALSE)</f>
        <v>SESQUILÉ</v>
      </c>
      <c r="C786" t="str">
        <f>VLOOKUP(A786,hoja!A:D,3,FALSE)</f>
        <v>1501</v>
      </c>
      <c r="D786" t="s">
        <v>645</v>
      </c>
      <c r="E786" t="str">
        <f>VLOOKUP(D786,hoja!$A$1:$E$161,5,FALSE)</f>
        <v>CALI</v>
      </c>
      <c r="F786" t="str">
        <f>VLOOKUP(D786,hoja!A:C,3,FALSE)</f>
        <v>0410</v>
      </c>
      <c r="G786">
        <v>26.535277777846204</v>
      </c>
      <c r="H786" s="2">
        <v>82</v>
      </c>
      <c r="I786" s="2">
        <v>515963</v>
      </c>
    </row>
    <row r="787" spans="1:9">
      <c r="A787" t="s">
        <v>630</v>
      </c>
      <c r="B787" t="str">
        <f>VLOOKUP(A787,hoja!$A$1:$E$161,5,FALSE)</f>
        <v>SESQUILÉ</v>
      </c>
      <c r="C787" t="str">
        <f>VLOOKUP(A787,hoja!A:D,3,FALSE)</f>
        <v>1501</v>
      </c>
      <c r="D787" t="s">
        <v>1289</v>
      </c>
      <c r="E787" t="e">
        <f>VLOOKUP(D787,hoja!$A$1:$E$161,5,FALSE)</f>
        <v>#N/A</v>
      </c>
      <c r="F787" t="e">
        <f>VLOOKUP(D787,hoja!A:C,3,FALSE)</f>
        <v>#N/A</v>
      </c>
      <c r="G787">
        <v>3.5833333333139308</v>
      </c>
      <c r="H787" s="2">
        <v>1</v>
      </c>
      <c r="I787" s="2">
        <v>65093</v>
      </c>
    </row>
    <row r="788" spans="1:9">
      <c r="A788" t="s">
        <v>630</v>
      </c>
      <c r="B788" t="str">
        <f>VLOOKUP(A788,hoja!$A$1:$E$161,5,FALSE)</f>
        <v>SESQUILÉ</v>
      </c>
      <c r="C788" t="str">
        <f>VLOOKUP(A788,hoja!A:D,3,FALSE)</f>
        <v>1501</v>
      </c>
      <c r="D788" t="s">
        <v>943</v>
      </c>
      <c r="E788" t="str">
        <f>VLOOKUP(D788,hoja!$A$1:$E$161,5,FALSE)</f>
        <v>BOGOTÁ</v>
      </c>
      <c r="F788" t="str">
        <f>VLOOKUP(D788,hoja!A:C,3,FALSE)</f>
        <v>60003</v>
      </c>
      <c r="G788">
        <v>2.1416666666627862</v>
      </c>
      <c r="H788" s="2">
        <v>56</v>
      </c>
      <c r="I788" s="2">
        <v>53112.5</v>
      </c>
    </row>
    <row r="789" spans="1:9">
      <c r="A789" t="s">
        <v>2618</v>
      </c>
      <c r="B789" t="e">
        <f>VLOOKUP(A789,hoja!$A$1:$E$161,5,FALSE)</f>
        <v>#N/A</v>
      </c>
      <c r="C789" t="str">
        <f>VLOOKUP(A789,hoja!A:D,3,FALSE)</f>
        <v>50374</v>
      </c>
      <c r="D789" t="s">
        <v>2810</v>
      </c>
      <c r="E789" t="e">
        <f>VLOOKUP(D789,hoja!$A$1:$E$161,5,FALSE)</f>
        <v>#N/A</v>
      </c>
      <c r="F789" t="str">
        <f>VLOOKUP(D789,hoja!A:C,3,FALSE)</f>
        <v>50449</v>
      </c>
      <c r="G789">
        <v>0.44999999989522621</v>
      </c>
      <c r="H789" s="2">
        <v>7</v>
      </c>
      <c r="I789" s="2">
        <v>8221</v>
      </c>
    </row>
    <row r="790" spans="1:9">
      <c r="A790" t="s">
        <v>2624</v>
      </c>
      <c r="B790" t="e">
        <f>VLOOKUP(A790,hoja!$A$1:$E$161,5,FALSE)</f>
        <v>#N/A</v>
      </c>
      <c r="C790" t="str">
        <f>VLOOKUP(A790,hoja!A:D,3,FALSE)</f>
        <v>50376</v>
      </c>
      <c r="D790" t="s">
        <v>630</v>
      </c>
      <c r="E790" t="str">
        <f>VLOOKUP(D790,hoja!$A$1:$E$161,5,FALSE)</f>
        <v>SESQUILÉ</v>
      </c>
      <c r="F790" t="str">
        <f>VLOOKUP(D790,hoja!A:C,3,FALSE)</f>
        <v>1501</v>
      </c>
      <c r="G790">
        <v>0.72499999991850927</v>
      </c>
      <c r="H790" s="2">
        <v>2</v>
      </c>
      <c r="I790" s="2">
        <v>46593.5</v>
      </c>
    </row>
    <row r="791" spans="1:9">
      <c r="A791" t="s">
        <v>2629</v>
      </c>
      <c r="B791" t="e">
        <f>VLOOKUP(A791,hoja!$A$1:$E$161,5,FALSE)</f>
        <v>#N/A</v>
      </c>
      <c r="C791" t="str">
        <f>VLOOKUP(A791,hoja!A:D,3,FALSE)</f>
        <v>50378</v>
      </c>
      <c r="D791" t="s">
        <v>642</v>
      </c>
      <c r="E791" t="str">
        <f>VLOOKUP(D791,hoja!$A$1:$E$161,5,FALSE)</f>
        <v>BARRANQUILLA</v>
      </c>
      <c r="F791" t="str">
        <f>VLOOKUP(D791,hoja!A:C,3,FALSE)</f>
        <v>0111</v>
      </c>
      <c r="G791">
        <v>21.817499999888241</v>
      </c>
      <c r="H791" s="2">
        <v>1</v>
      </c>
      <c r="I791" s="2">
        <v>352988</v>
      </c>
    </row>
    <row r="792" spans="1:9">
      <c r="A792" t="s">
        <v>3871</v>
      </c>
      <c r="B792" t="e">
        <f>VLOOKUP(A792,hoja!$A$1:$E$161,5,FALSE)</f>
        <v>#N/A</v>
      </c>
      <c r="C792" t="e">
        <f>VLOOKUP(A792,hoja!A:D,3,FALSE)</f>
        <v>#N/A</v>
      </c>
      <c r="D792" t="s">
        <v>3872</v>
      </c>
      <c r="E792" t="e">
        <f>VLOOKUP(D792,hoja!$A$1:$E$161,5,FALSE)</f>
        <v>#N/A</v>
      </c>
      <c r="F792" t="e">
        <f>VLOOKUP(D792,hoja!A:C,3,FALSE)</f>
        <v>#N/A</v>
      </c>
      <c r="G792">
        <v>65.018611111154314</v>
      </c>
      <c r="H792" s="2">
        <v>1</v>
      </c>
      <c r="I792" s="2">
        <v>1062757</v>
      </c>
    </row>
    <row r="793" spans="1:9">
      <c r="A793" t="s">
        <v>3871</v>
      </c>
      <c r="B793" t="e">
        <f>VLOOKUP(A793,hoja!$A$1:$E$161,5,FALSE)</f>
        <v>#N/A</v>
      </c>
      <c r="C793" t="e">
        <f>VLOOKUP(A793,hoja!A:D,3,FALSE)</f>
        <v>#N/A</v>
      </c>
      <c r="D793" t="s">
        <v>642</v>
      </c>
      <c r="E793" t="str">
        <f>VLOOKUP(D793,hoja!$A$1:$E$161,5,FALSE)</f>
        <v>BARRANQUILLA</v>
      </c>
      <c r="F793" t="str">
        <f>VLOOKUP(D793,hoja!A:C,3,FALSE)</f>
        <v>0111</v>
      </c>
      <c r="G793">
        <v>2.7000000000698492</v>
      </c>
      <c r="H793" s="2">
        <v>1</v>
      </c>
      <c r="I793" s="2">
        <v>136336</v>
      </c>
    </row>
    <row r="794" spans="1:9">
      <c r="A794" t="s">
        <v>2641</v>
      </c>
      <c r="B794" t="e">
        <f>VLOOKUP(A794,hoja!$A$1:$E$161,5,FALSE)</f>
        <v>#N/A</v>
      </c>
      <c r="C794" t="str">
        <f>VLOOKUP(A794,hoja!A:D,3,FALSE)</f>
        <v>50382</v>
      </c>
      <c r="D794" t="s">
        <v>873</v>
      </c>
      <c r="E794" t="str">
        <f>VLOOKUP(D794,hoja!$A$1:$E$161,5,FALSE)</f>
        <v>MANIZALES</v>
      </c>
      <c r="F794" t="str">
        <f>VLOOKUP(D794,hoja!A:C,3,FALSE)</f>
        <v>1711</v>
      </c>
      <c r="G794">
        <v>31.549999999988358</v>
      </c>
      <c r="H794" s="2">
        <v>1</v>
      </c>
      <c r="I794" s="2">
        <v>606395</v>
      </c>
    </row>
    <row r="795" spans="1:9">
      <c r="A795" t="s">
        <v>1253</v>
      </c>
      <c r="B795" t="e">
        <f>VLOOKUP(A795,hoja!$A$1:$E$161,5,FALSE)</f>
        <v>#N/A</v>
      </c>
      <c r="C795" t="str">
        <f>VLOOKUP(A795,hoja!A:D,3,FALSE)</f>
        <v>50231</v>
      </c>
      <c r="D795" t="s">
        <v>942</v>
      </c>
      <c r="E795" t="str">
        <f>VLOOKUP(D795,hoja!$A$1:$E$161,5,FALSE)</f>
        <v>BOGOTÁ</v>
      </c>
      <c r="F795" t="str">
        <f>VLOOKUP(D795,hoja!A:C,3,FALSE)</f>
        <v>60002</v>
      </c>
      <c r="G795">
        <v>1.0522222223225981</v>
      </c>
      <c r="H795" s="2">
        <v>1</v>
      </c>
      <c r="I795" s="2">
        <v>10263</v>
      </c>
    </row>
    <row r="796" spans="1:9">
      <c r="A796" t="s">
        <v>1253</v>
      </c>
      <c r="B796" t="e">
        <f>VLOOKUP(A796,hoja!$A$1:$E$161,5,FALSE)</f>
        <v>#N/A</v>
      </c>
      <c r="C796" t="str">
        <f>VLOOKUP(A796,hoja!A:D,3,FALSE)</f>
        <v>50231</v>
      </c>
      <c r="D796" t="s">
        <v>644</v>
      </c>
      <c r="E796" t="str">
        <f>VLOOKUP(D796,hoja!$A$1:$E$161,5,FALSE)</f>
        <v>PEREIRA</v>
      </c>
      <c r="F796" t="str">
        <f>VLOOKUP(D796,hoja!A:C,3,FALSE)</f>
        <v>0198</v>
      </c>
      <c r="G796">
        <v>21.516666666779201</v>
      </c>
      <c r="H796" s="2">
        <v>1</v>
      </c>
      <c r="I796" s="2">
        <v>420969</v>
      </c>
    </row>
    <row r="797" spans="1:9">
      <c r="A797" t="s">
        <v>1253</v>
      </c>
      <c r="B797" t="e">
        <f>VLOOKUP(A797,hoja!$A$1:$E$161,5,FALSE)</f>
        <v>#N/A</v>
      </c>
      <c r="C797" t="str">
        <f>VLOOKUP(A797,hoja!A:D,3,FALSE)</f>
        <v>50231</v>
      </c>
      <c r="D797" t="s">
        <v>1289</v>
      </c>
      <c r="E797" t="e">
        <f>VLOOKUP(D797,hoja!$A$1:$E$161,5,FALSE)</f>
        <v>#N/A</v>
      </c>
      <c r="F797" t="e">
        <f>VLOOKUP(D797,hoja!A:C,3,FALSE)</f>
        <v>#N/A</v>
      </c>
      <c r="G797">
        <v>1.0000000001164153</v>
      </c>
      <c r="H797" s="2">
        <v>1</v>
      </c>
      <c r="I797" s="2">
        <v>33346</v>
      </c>
    </row>
    <row r="798" spans="1:9">
      <c r="A798" t="s">
        <v>1253</v>
      </c>
      <c r="B798" t="e">
        <f>VLOOKUP(A798,hoja!$A$1:$E$161,5,FALSE)</f>
        <v>#N/A</v>
      </c>
      <c r="C798" t="str">
        <f>VLOOKUP(A798,hoja!A:D,3,FALSE)</f>
        <v>50231</v>
      </c>
      <c r="D798" t="s">
        <v>943</v>
      </c>
      <c r="E798" t="str">
        <f>VLOOKUP(D798,hoja!$A$1:$E$161,5,FALSE)</f>
        <v>BOGOTÁ</v>
      </c>
      <c r="F798" t="str">
        <f>VLOOKUP(D798,hoja!A:C,3,FALSE)</f>
        <v>60003</v>
      </c>
      <c r="G798">
        <v>0.75</v>
      </c>
      <c r="H798" s="2">
        <v>1</v>
      </c>
      <c r="I798" s="2">
        <v>13469</v>
      </c>
    </row>
    <row r="799" spans="1:9">
      <c r="A799" t="s">
        <v>1063</v>
      </c>
      <c r="B799" t="e">
        <f>VLOOKUP(A799,hoja!$A$1:$E$161,5,FALSE)</f>
        <v>#N/A</v>
      </c>
      <c r="C799" t="str">
        <f>VLOOKUP(A799,hoja!A:D,3,FALSE)</f>
        <v>50232</v>
      </c>
      <c r="D799" t="s">
        <v>660</v>
      </c>
      <c r="E799" t="str">
        <f>VLOOKUP(D799,hoja!$A$1:$E$161,5,FALSE)</f>
        <v>BOGOTÁ</v>
      </c>
      <c r="F799" t="str">
        <f>VLOOKUP(D799,hoja!A:C,3,FALSE)</f>
        <v>0035</v>
      </c>
      <c r="G799">
        <v>52.746111111104256</v>
      </c>
      <c r="H799" s="2">
        <v>2</v>
      </c>
      <c r="I799" s="2">
        <v>1000282.5</v>
      </c>
    </row>
    <row r="800" spans="1:9">
      <c r="A800" t="s">
        <v>1063</v>
      </c>
      <c r="B800" t="e">
        <f>VLOOKUP(A800,hoja!$A$1:$E$161,5,FALSE)</f>
        <v>#N/A</v>
      </c>
      <c r="C800" t="str">
        <f>VLOOKUP(A800,hoja!A:D,3,FALSE)</f>
        <v>50232</v>
      </c>
      <c r="D800" t="s">
        <v>635</v>
      </c>
      <c r="E800" t="str">
        <f>VLOOKUP(D800,hoja!$A$1:$E$161,5,FALSE)</f>
        <v>BOGOTÁ</v>
      </c>
      <c r="F800" t="str">
        <f>VLOOKUP(D800,hoja!A:C,3,FALSE)</f>
        <v>0021</v>
      </c>
      <c r="G800">
        <v>55.578333333309274</v>
      </c>
      <c r="H800" s="2">
        <v>1</v>
      </c>
      <c r="I800" s="2">
        <v>1028802</v>
      </c>
    </row>
    <row r="801" spans="1:9">
      <c r="A801" t="s">
        <v>1063</v>
      </c>
      <c r="B801" t="e">
        <f>VLOOKUP(A801,hoja!$A$1:$E$161,5,FALSE)</f>
        <v>#N/A</v>
      </c>
      <c r="C801" t="str">
        <f>VLOOKUP(A801,hoja!A:D,3,FALSE)</f>
        <v>50232</v>
      </c>
      <c r="D801" t="s">
        <v>641</v>
      </c>
      <c r="E801" t="str">
        <f>VLOOKUP(D801,hoja!$A$1:$E$161,5,FALSE)</f>
        <v>MEDELLÍN</v>
      </c>
      <c r="F801" t="str">
        <f>VLOOKUP(D801,hoja!A:C,3,FALSE)</f>
        <v>0079</v>
      </c>
      <c r="G801">
        <v>24.216666666674428</v>
      </c>
      <c r="H801" s="2">
        <v>1</v>
      </c>
      <c r="I801" s="2">
        <v>629465</v>
      </c>
    </row>
    <row r="802" spans="1:9">
      <c r="A802" t="s">
        <v>1063</v>
      </c>
      <c r="B802" t="e">
        <f>VLOOKUP(A802,hoja!$A$1:$E$161,5,FALSE)</f>
        <v>#N/A</v>
      </c>
      <c r="C802" t="str">
        <f>VLOOKUP(A802,hoja!A:D,3,FALSE)</f>
        <v>50232</v>
      </c>
      <c r="D802" t="s">
        <v>642</v>
      </c>
      <c r="E802" t="str">
        <f>VLOOKUP(D802,hoja!$A$1:$E$161,5,FALSE)</f>
        <v>BARRANQUILLA</v>
      </c>
      <c r="F802" t="str">
        <f>VLOOKUP(D802,hoja!A:C,3,FALSE)</f>
        <v>0111</v>
      </c>
      <c r="G802">
        <v>0.65000000002328306</v>
      </c>
      <c r="H802" s="2">
        <v>1</v>
      </c>
      <c r="I802" s="2">
        <v>15424</v>
      </c>
    </row>
    <row r="803" spans="1:9">
      <c r="A803" t="s">
        <v>620</v>
      </c>
      <c r="B803" t="e">
        <f>VLOOKUP(A803,hoja!$A$1:$E$161,5,FALSE)</f>
        <v>#N/A</v>
      </c>
      <c r="C803" t="str">
        <f>VLOOKUP(A803,hoja!A:D,3,FALSE)</f>
        <v>50193</v>
      </c>
      <c r="D803" t="s">
        <v>634</v>
      </c>
      <c r="E803" t="str">
        <f>VLOOKUP(D803,hoja!$A$1:$E$161,5,FALSE)</f>
        <v>BOGOTÁ</v>
      </c>
      <c r="F803" t="str">
        <f>VLOOKUP(D803,hoja!A:C,3,FALSE)</f>
        <v>0011</v>
      </c>
      <c r="G803">
        <v>2.0999999998603016</v>
      </c>
      <c r="H803" s="2">
        <v>1</v>
      </c>
      <c r="I803" s="2">
        <v>64659</v>
      </c>
    </row>
    <row r="804" spans="1:9">
      <c r="A804" t="s">
        <v>620</v>
      </c>
      <c r="B804" t="e">
        <f>VLOOKUP(A804,hoja!$A$1:$E$161,5,FALSE)</f>
        <v>#N/A</v>
      </c>
      <c r="C804" t="str">
        <f>VLOOKUP(A804,hoja!A:D,3,FALSE)</f>
        <v>50193</v>
      </c>
      <c r="D804" t="s">
        <v>642</v>
      </c>
      <c r="E804" t="str">
        <f>VLOOKUP(D804,hoja!$A$1:$E$161,5,FALSE)</f>
        <v>BARRANQUILLA</v>
      </c>
      <c r="F804" t="str">
        <f>VLOOKUP(D804,hoja!A:C,3,FALSE)</f>
        <v>0111</v>
      </c>
      <c r="G804">
        <v>66.916388888843358</v>
      </c>
      <c r="H804" s="2">
        <v>1</v>
      </c>
      <c r="I804" s="2">
        <v>796348</v>
      </c>
    </row>
    <row r="805" spans="1:9">
      <c r="A805" t="s">
        <v>759</v>
      </c>
      <c r="B805" t="e">
        <f>VLOOKUP(A805,hoja!$A$1:$E$161,5,FALSE)</f>
        <v>#N/A</v>
      </c>
      <c r="C805" t="str">
        <f>VLOOKUP(A805,hoja!A:D,3,FALSE)</f>
        <v>60163</v>
      </c>
      <c r="D805" t="s">
        <v>661</v>
      </c>
      <c r="E805" t="str">
        <f>VLOOKUP(D805,hoja!$A$1:$E$161,5,FALSE)</f>
        <v>CARTAGENA</v>
      </c>
      <c r="F805" t="str">
        <f>VLOOKUP(D805,hoja!A:C,3,FALSE)</f>
        <v>0113</v>
      </c>
      <c r="G805">
        <v>71.850000000034925</v>
      </c>
      <c r="H805" s="2">
        <v>1</v>
      </c>
      <c r="I805" s="2">
        <v>1125491</v>
      </c>
    </row>
    <row r="806" spans="1:9">
      <c r="A806" t="s">
        <v>2649</v>
      </c>
      <c r="B806" t="e">
        <f>VLOOKUP(A806,hoja!$A$1:$E$161,5,FALSE)</f>
        <v>#N/A</v>
      </c>
      <c r="C806" t="str">
        <f>VLOOKUP(A806,hoja!A:D,3,FALSE)</f>
        <v>50385</v>
      </c>
      <c r="D806" t="s">
        <v>642</v>
      </c>
      <c r="E806" t="str">
        <f>VLOOKUP(D806,hoja!$A$1:$E$161,5,FALSE)</f>
        <v>BARRANQUILLA</v>
      </c>
      <c r="F806" t="str">
        <f>VLOOKUP(D806,hoja!A:C,3,FALSE)</f>
        <v>0111</v>
      </c>
      <c r="G806">
        <v>12.756111111142673</v>
      </c>
      <c r="H806" s="2">
        <v>2</v>
      </c>
      <c r="I806" s="2">
        <v>352326</v>
      </c>
    </row>
    <row r="807" spans="1:9">
      <c r="A807" t="s">
        <v>2660</v>
      </c>
      <c r="B807" t="e">
        <f>VLOOKUP(A807,hoja!$A$1:$E$161,5,FALSE)</f>
        <v>#N/A</v>
      </c>
      <c r="C807" t="str">
        <f>VLOOKUP(A807,hoja!A:D,3,FALSE)</f>
        <v>50389</v>
      </c>
      <c r="D807" t="s">
        <v>641</v>
      </c>
      <c r="E807" t="str">
        <f>VLOOKUP(D807,hoja!$A$1:$E$161,5,FALSE)</f>
        <v>MEDELLÍN</v>
      </c>
      <c r="F807" t="str">
        <f>VLOOKUP(D807,hoja!A:C,3,FALSE)</f>
        <v>0079</v>
      </c>
      <c r="G807">
        <v>0.53333333332557231</v>
      </c>
      <c r="H807" s="2">
        <v>1</v>
      </c>
      <c r="I807" s="2">
        <v>26339</v>
      </c>
    </row>
    <row r="808" spans="1:9">
      <c r="A808" t="s">
        <v>1254</v>
      </c>
      <c r="B808" t="e">
        <f>VLOOKUP(A808,hoja!$A$1:$E$161,5,FALSE)</f>
        <v>#N/A</v>
      </c>
      <c r="C808" t="str">
        <f>VLOOKUP(A808,hoja!A:D,3,FALSE)</f>
        <v>50391</v>
      </c>
      <c r="D808" t="s">
        <v>642</v>
      </c>
      <c r="E808" t="str">
        <f>VLOOKUP(D808,hoja!$A$1:$E$161,5,FALSE)</f>
        <v>BARRANQUILLA</v>
      </c>
      <c r="F808" t="str">
        <f>VLOOKUP(D808,hoja!A:C,3,FALSE)</f>
        <v>0111</v>
      </c>
      <c r="G808">
        <v>16.648333333258051</v>
      </c>
      <c r="H808" s="2">
        <v>5</v>
      </c>
      <c r="I808" s="2">
        <v>353474</v>
      </c>
    </row>
    <row r="809" spans="1:9">
      <c r="A809" t="s">
        <v>1039</v>
      </c>
      <c r="B809" t="e">
        <f>VLOOKUP(A809,hoja!$A$1:$E$161,5,FALSE)</f>
        <v>#N/A</v>
      </c>
      <c r="C809" t="str">
        <f>VLOOKUP(A809,hoja!A:D,3,FALSE)</f>
        <v>50733</v>
      </c>
      <c r="D809" t="s">
        <v>641</v>
      </c>
      <c r="E809" t="str">
        <f>VLOOKUP(D809,hoja!$A$1:$E$161,5,FALSE)</f>
        <v>MEDELLÍN</v>
      </c>
      <c r="F809" t="str">
        <f>VLOOKUP(D809,hoja!A:C,3,FALSE)</f>
        <v>0079</v>
      </c>
      <c r="G809">
        <v>0.4229166666045785</v>
      </c>
      <c r="H809" s="2">
        <v>2</v>
      </c>
      <c r="I809" s="2">
        <v>11706</v>
      </c>
    </row>
    <row r="810" spans="1:9">
      <c r="A810" t="s">
        <v>1257</v>
      </c>
      <c r="B810" t="e">
        <f>VLOOKUP(A810,hoja!$A$1:$E$161,5,FALSE)</f>
        <v>#N/A</v>
      </c>
      <c r="C810" t="str">
        <f>VLOOKUP(A810,hoja!A:D,3,FALSE)</f>
        <v>50237</v>
      </c>
      <c r="D810" t="s">
        <v>1244</v>
      </c>
      <c r="E810" t="e">
        <f>VLOOKUP(D810,hoja!$A$1:$E$161,5,FALSE)</f>
        <v>#N/A</v>
      </c>
      <c r="F810" t="e">
        <f>VLOOKUP(D810,hoja!A:C,3,FALSE)</f>
        <v>#N/A</v>
      </c>
      <c r="G810">
        <v>0.33666666661156341</v>
      </c>
      <c r="H810" s="2">
        <v>1</v>
      </c>
      <c r="I810" s="2">
        <v>4692</v>
      </c>
    </row>
    <row r="811" spans="1:9">
      <c r="A811" t="s">
        <v>1257</v>
      </c>
      <c r="B811" t="e">
        <f>VLOOKUP(A811,hoja!$A$1:$E$161,5,FALSE)</f>
        <v>#N/A</v>
      </c>
      <c r="C811" t="str">
        <f>VLOOKUP(A811,hoja!A:D,3,FALSE)</f>
        <v>50237</v>
      </c>
      <c r="D811" t="s">
        <v>660</v>
      </c>
      <c r="E811" t="str">
        <f>VLOOKUP(D811,hoja!$A$1:$E$161,5,FALSE)</f>
        <v>BOGOTÁ</v>
      </c>
      <c r="F811" t="str">
        <f>VLOOKUP(D811,hoja!A:C,3,FALSE)</f>
        <v>0035</v>
      </c>
      <c r="G811">
        <v>0.75</v>
      </c>
      <c r="H811" s="2">
        <v>1</v>
      </c>
      <c r="I811" s="2">
        <v>18676</v>
      </c>
    </row>
    <row r="812" spans="1:9">
      <c r="A812" t="s">
        <v>1257</v>
      </c>
      <c r="B812" t="e">
        <f>VLOOKUP(A812,hoja!$A$1:$E$161,5,FALSE)</f>
        <v>#N/A</v>
      </c>
      <c r="C812" t="str">
        <f>VLOOKUP(A812,hoja!A:D,3,FALSE)</f>
        <v>50237</v>
      </c>
      <c r="D812" t="s">
        <v>751</v>
      </c>
      <c r="E812" t="str">
        <f>VLOOKUP(D812,hoja!$A$1:$E$161,5,FALSE)</f>
        <v>BOGOTÁ</v>
      </c>
      <c r="F812" t="str">
        <f>VLOOKUP(D812,hoja!A:C,3,FALSE)</f>
        <v>0002A</v>
      </c>
      <c r="G812">
        <v>0.2755555555340834</v>
      </c>
      <c r="H812" s="2">
        <v>1</v>
      </c>
      <c r="I812" s="2">
        <v>4329</v>
      </c>
    </row>
    <row r="813" spans="1:9">
      <c r="A813" t="s">
        <v>1257</v>
      </c>
      <c r="B813" t="e">
        <f>VLOOKUP(A813,hoja!$A$1:$E$161,5,FALSE)</f>
        <v>#N/A</v>
      </c>
      <c r="C813" t="str">
        <f>VLOOKUP(A813,hoja!A:D,3,FALSE)</f>
        <v>50237</v>
      </c>
      <c r="D813" t="s">
        <v>633</v>
      </c>
      <c r="E813" t="str">
        <f>VLOOKUP(D813,hoja!$A$1:$E$161,5,FALSE)</f>
        <v>BOGOTÁ</v>
      </c>
      <c r="F813" t="str">
        <f>VLOOKUP(D813,hoja!A:C,3,FALSE)</f>
        <v>0002</v>
      </c>
      <c r="G813">
        <v>9.4473611110879574</v>
      </c>
      <c r="H813" s="2">
        <v>2</v>
      </c>
      <c r="I813" s="2">
        <v>12487</v>
      </c>
    </row>
    <row r="814" spans="1:9">
      <c r="A814" t="s">
        <v>1257</v>
      </c>
      <c r="B814" t="e">
        <f>VLOOKUP(A814,hoja!$A$1:$E$161,5,FALSE)</f>
        <v>#N/A</v>
      </c>
      <c r="C814" t="str">
        <f>VLOOKUP(A814,hoja!A:D,3,FALSE)</f>
        <v>50237</v>
      </c>
      <c r="D814" t="s">
        <v>635</v>
      </c>
      <c r="E814" t="str">
        <f>VLOOKUP(D814,hoja!$A$1:$E$161,5,FALSE)</f>
        <v>BOGOTÁ</v>
      </c>
      <c r="F814" t="str">
        <f>VLOOKUP(D814,hoja!A:C,3,FALSE)</f>
        <v>0021</v>
      </c>
      <c r="G814">
        <v>0.80472222226671875</v>
      </c>
      <c r="H814" s="2">
        <v>3</v>
      </c>
      <c r="I814" s="2">
        <v>5371</v>
      </c>
    </row>
    <row r="815" spans="1:9">
      <c r="A815" t="s">
        <v>1257</v>
      </c>
      <c r="B815" t="e">
        <f>VLOOKUP(A815,hoja!$A$1:$E$161,5,FALSE)</f>
        <v>#N/A</v>
      </c>
      <c r="C815" t="str">
        <f>VLOOKUP(A815,hoja!A:D,3,FALSE)</f>
        <v>50237</v>
      </c>
      <c r="D815" t="s">
        <v>942</v>
      </c>
      <c r="E815" t="str">
        <f>VLOOKUP(D815,hoja!$A$1:$E$161,5,FALSE)</f>
        <v>BOGOTÁ</v>
      </c>
      <c r="F815" t="str">
        <f>VLOOKUP(D815,hoja!A:C,3,FALSE)</f>
        <v>60002</v>
      </c>
      <c r="G815">
        <v>0.23388888890622184</v>
      </c>
      <c r="H815" s="2">
        <v>15</v>
      </c>
      <c r="I815" s="2">
        <v>3755</v>
      </c>
    </row>
    <row r="816" spans="1:9">
      <c r="A816" t="s">
        <v>1257</v>
      </c>
      <c r="B816" t="e">
        <f>VLOOKUP(A816,hoja!$A$1:$E$161,5,FALSE)</f>
        <v>#N/A</v>
      </c>
      <c r="C816" t="str">
        <f>VLOOKUP(A816,hoja!A:D,3,FALSE)</f>
        <v>50237</v>
      </c>
      <c r="D816" t="s">
        <v>943</v>
      </c>
      <c r="E816" t="str">
        <f>VLOOKUP(D816,hoja!$A$1:$E$161,5,FALSE)</f>
        <v>BOGOTÁ</v>
      </c>
      <c r="F816" t="str">
        <f>VLOOKUP(D816,hoja!A:C,3,FALSE)</f>
        <v>60003</v>
      </c>
      <c r="G816">
        <v>20.045277777768206</v>
      </c>
      <c r="H816" s="2">
        <v>1</v>
      </c>
      <c r="I816" s="2">
        <v>19573</v>
      </c>
    </row>
    <row r="817" spans="1:9">
      <c r="A817" t="s">
        <v>1258</v>
      </c>
      <c r="B817" t="e">
        <f>VLOOKUP(A817,hoja!$A$1:$E$161,5,FALSE)</f>
        <v>#N/A</v>
      </c>
      <c r="C817" t="str">
        <f>VLOOKUP(A817,hoja!A:D,3,FALSE)</f>
        <v>50238</v>
      </c>
      <c r="D817" t="s">
        <v>630</v>
      </c>
      <c r="E817" t="str">
        <f>VLOOKUP(D817,hoja!$A$1:$E$161,5,FALSE)</f>
        <v>SESQUILÉ</v>
      </c>
      <c r="F817" t="str">
        <f>VLOOKUP(D817,hoja!A:C,3,FALSE)</f>
        <v>1501</v>
      </c>
      <c r="G817">
        <v>3.3447222222166602</v>
      </c>
      <c r="H817" s="2">
        <v>2</v>
      </c>
      <c r="I817" s="2">
        <v>64859</v>
      </c>
    </row>
    <row r="818" spans="1:9">
      <c r="A818" t="s">
        <v>1258</v>
      </c>
      <c r="B818" t="e">
        <f>VLOOKUP(A818,hoja!$A$1:$E$161,5,FALSE)</f>
        <v>#N/A</v>
      </c>
      <c r="C818" t="str">
        <f>VLOOKUP(A818,hoja!A:D,3,FALSE)</f>
        <v>50238</v>
      </c>
      <c r="D818" t="s">
        <v>635</v>
      </c>
      <c r="E818" t="str">
        <f>VLOOKUP(D818,hoja!$A$1:$E$161,5,FALSE)</f>
        <v>BOGOTÁ</v>
      </c>
      <c r="F818" t="str">
        <f>VLOOKUP(D818,hoja!A:C,3,FALSE)</f>
        <v>0021</v>
      </c>
      <c r="G818">
        <v>0.83527777780545875</v>
      </c>
      <c r="H818" s="2">
        <v>1</v>
      </c>
      <c r="I818" s="2">
        <v>7605</v>
      </c>
    </row>
    <row r="819" spans="1:9">
      <c r="A819" t="s">
        <v>631</v>
      </c>
      <c r="B819" t="e">
        <f>VLOOKUP(A819,hoja!$A$1:$E$161,5,FALSE)</f>
        <v>#N/A</v>
      </c>
      <c r="C819" t="str">
        <f>VLOOKUP(A819,hoja!A:D,3,FALSE)</f>
        <v>3038</v>
      </c>
      <c r="D819" t="s">
        <v>826</v>
      </c>
      <c r="E819" t="e">
        <f>VLOOKUP(D819,hoja!$A$1:$E$161,5,FALSE)</f>
        <v>#N/A</v>
      </c>
      <c r="F819" t="e">
        <f>VLOOKUP(D819,hoja!A:C,3,FALSE)</f>
        <v>#N/A</v>
      </c>
      <c r="G819">
        <v>49.5</v>
      </c>
      <c r="H819" s="2">
        <v>3</v>
      </c>
      <c r="I819" s="2">
        <v>490772</v>
      </c>
    </row>
    <row r="820" spans="1:9">
      <c r="A820" t="s">
        <v>631</v>
      </c>
      <c r="B820" t="e">
        <f>VLOOKUP(A820,hoja!$A$1:$E$161,5,FALSE)</f>
        <v>#N/A</v>
      </c>
      <c r="C820" t="str">
        <f>VLOOKUP(A820,hoja!A:D,3,FALSE)</f>
        <v>3038</v>
      </c>
      <c r="D820" t="s">
        <v>619</v>
      </c>
      <c r="E820" t="e">
        <f>VLOOKUP(D820,hoja!$A$1:$E$161,5,FALSE)</f>
        <v>#N/A</v>
      </c>
      <c r="F820" t="str">
        <f>VLOOKUP(D820,hoja!A:C,3,FALSE)</f>
        <v>60100</v>
      </c>
      <c r="G820">
        <v>2.0590277777519077</v>
      </c>
      <c r="H820" s="2">
        <v>6</v>
      </c>
      <c r="I820" s="2">
        <v>24321</v>
      </c>
    </row>
    <row r="821" spans="1:9">
      <c r="A821" t="s">
        <v>631</v>
      </c>
      <c r="B821" t="e">
        <f>VLOOKUP(A821,hoja!$A$1:$E$161,5,FALSE)</f>
        <v>#N/A</v>
      </c>
      <c r="C821" t="str">
        <f>VLOOKUP(A821,hoja!A:D,3,FALSE)</f>
        <v>3038</v>
      </c>
      <c r="D821" t="s">
        <v>1013</v>
      </c>
      <c r="E821" t="e">
        <f>VLOOKUP(D821,hoja!$A$1:$E$161,5,FALSE)</f>
        <v>#N/A</v>
      </c>
      <c r="F821" t="str">
        <f>VLOOKUP(D821,hoja!A:C,3,FALSE)</f>
        <v>50364</v>
      </c>
      <c r="G821">
        <v>31.533333333441988</v>
      </c>
      <c r="H821" s="2">
        <v>1</v>
      </c>
      <c r="I821" s="2">
        <v>470855</v>
      </c>
    </row>
    <row r="822" spans="1:9">
      <c r="A822" t="s">
        <v>631</v>
      </c>
      <c r="B822" t="e">
        <f>VLOOKUP(A822,hoja!$A$1:$E$161,5,FALSE)</f>
        <v>#N/A</v>
      </c>
      <c r="C822" t="str">
        <f>VLOOKUP(A822,hoja!A:D,3,FALSE)</f>
        <v>3038</v>
      </c>
      <c r="D822" t="s">
        <v>942</v>
      </c>
      <c r="E822" t="str">
        <f>VLOOKUP(D822,hoja!$A$1:$E$161,5,FALSE)</f>
        <v>BOGOTÁ</v>
      </c>
      <c r="F822" t="str">
        <f>VLOOKUP(D822,hoja!A:C,3,FALSE)</f>
        <v>60002</v>
      </c>
      <c r="G822">
        <v>47.433333333407063</v>
      </c>
      <c r="H822" s="2">
        <v>3</v>
      </c>
      <c r="I822" s="2">
        <v>456291</v>
      </c>
    </row>
    <row r="823" spans="1:9">
      <c r="A823" t="s">
        <v>2672</v>
      </c>
      <c r="B823" t="e">
        <f>VLOOKUP(A823,hoja!$A$1:$E$161,5,FALSE)</f>
        <v>#N/A</v>
      </c>
      <c r="C823" t="str">
        <f>VLOOKUP(A823,hoja!A:D,3,FALSE)</f>
        <v>50394</v>
      </c>
      <c r="D823" t="s">
        <v>642</v>
      </c>
      <c r="E823" t="str">
        <f>VLOOKUP(D823,hoja!$A$1:$E$161,5,FALSE)</f>
        <v>BARRANQUILLA</v>
      </c>
      <c r="F823" t="str">
        <f>VLOOKUP(D823,hoja!A:C,3,FALSE)</f>
        <v>0111</v>
      </c>
      <c r="G823">
        <v>1.2500000000582077</v>
      </c>
      <c r="H823" s="2">
        <v>1</v>
      </c>
      <c r="I823" s="2">
        <v>610128</v>
      </c>
    </row>
    <row r="824" spans="1:9">
      <c r="A824" t="s">
        <v>2672</v>
      </c>
      <c r="B824" t="e">
        <f>VLOOKUP(A824,hoja!$A$1:$E$161,5,FALSE)</f>
        <v>#N/A</v>
      </c>
      <c r="C824" t="str">
        <f>VLOOKUP(A824,hoja!A:D,3,FALSE)</f>
        <v>50394</v>
      </c>
      <c r="D824" t="s">
        <v>672</v>
      </c>
      <c r="E824" t="str">
        <f>VLOOKUP(D824,hoja!$A$1:$E$161,5,FALSE)</f>
        <v>MEDELLÍN</v>
      </c>
      <c r="F824" t="str">
        <f>VLOOKUP(D824,hoja!A:C,3,FALSE)</f>
        <v>0092</v>
      </c>
      <c r="G824">
        <v>44.516527777828742</v>
      </c>
      <c r="H824" s="2">
        <v>2</v>
      </c>
      <c r="I824" s="2">
        <v>460571.5</v>
      </c>
    </row>
    <row r="825" spans="1:9">
      <c r="A825" t="s">
        <v>1259</v>
      </c>
      <c r="B825" t="e">
        <f>VLOOKUP(A825,hoja!$A$1:$E$161,5,FALSE)</f>
        <v>#N/A</v>
      </c>
      <c r="C825" t="str">
        <f>VLOOKUP(A825,hoja!A:D,3,FALSE)</f>
        <v>50240</v>
      </c>
      <c r="D825" t="s">
        <v>635</v>
      </c>
      <c r="E825" t="str">
        <f>VLOOKUP(D825,hoja!$A$1:$E$161,5,FALSE)</f>
        <v>BOGOTÁ</v>
      </c>
      <c r="F825" t="str">
        <f>VLOOKUP(D825,hoja!A:C,3,FALSE)</f>
        <v>0021</v>
      </c>
      <c r="G825">
        <v>1.5499999999883585</v>
      </c>
      <c r="H825" s="2">
        <v>2</v>
      </c>
      <c r="I825" s="2">
        <v>17373</v>
      </c>
    </row>
    <row r="826" spans="1:9">
      <c r="A826" t="s">
        <v>1355</v>
      </c>
      <c r="B826" t="e">
        <f>VLOOKUP(A826,hoja!$A$1:$E$161,5,FALSE)</f>
        <v>#N/A</v>
      </c>
      <c r="C826" t="str">
        <f>VLOOKUP(A826,hoja!A:D,3,FALSE)</f>
        <v>50242</v>
      </c>
      <c r="D826" t="s">
        <v>642</v>
      </c>
      <c r="E826" t="str">
        <f>VLOOKUP(D826,hoja!$A$1:$E$161,5,FALSE)</f>
        <v>BARRANQUILLA</v>
      </c>
      <c r="F826" t="str">
        <f>VLOOKUP(D826,hoja!A:C,3,FALSE)</f>
        <v>0111</v>
      </c>
      <c r="G826">
        <v>0.89166666669188999</v>
      </c>
      <c r="H826" s="2">
        <v>2</v>
      </c>
      <c r="I826" s="2">
        <v>18554.5</v>
      </c>
    </row>
    <row r="827" spans="1:9">
      <c r="A827" t="s">
        <v>751</v>
      </c>
      <c r="B827" t="str">
        <f>VLOOKUP(A827,hoja!$A$1:$E$161,5,FALSE)</f>
        <v>BOGOTÁ</v>
      </c>
      <c r="C827" t="str">
        <f>VLOOKUP(A827,hoja!A:D,3,FALSE)</f>
        <v>0002A</v>
      </c>
      <c r="D827" t="s">
        <v>2218</v>
      </c>
      <c r="E827" t="e">
        <f>VLOOKUP(D827,hoja!$A$1:$E$161,5,FALSE)</f>
        <v>#N/A</v>
      </c>
      <c r="F827" t="str">
        <f>VLOOKUP(D827,hoja!A:C,3,FALSE)</f>
        <v>50205</v>
      </c>
      <c r="G827">
        <v>47.449999999953434</v>
      </c>
      <c r="H827" s="2">
        <v>1</v>
      </c>
      <c r="I827" s="2">
        <v>966040</v>
      </c>
    </row>
    <row r="828" spans="1:9">
      <c r="A828" t="s">
        <v>751</v>
      </c>
      <c r="B828" t="str">
        <f>VLOOKUP(A828,hoja!$A$1:$E$161,5,FALSE)</f>
        <v>BOGOTÁ</v>
      </c>
      <c r="C828" t="str">
        <f>VLOOKUP(A828,hoja!A:D,3,FALSE)</f>
        <v>0002A</v>
      </c>
      <c r="D828" t="s">
        <v>689</v>
      </c>
      <c r="E828" t="str">
        <f>VLOOKUP(D828,hoja!$A$1:$E$161,5,FALSE)</f>
        <v>AGUACHICA</v>
      </c>
      <c r="F828" t="str">
        <f>VLOOKUP(D828,hoja!A:C,3,FALSE)</f>
        <v>0437</v>
      </c>
      <c r="G828">
        <v>29.694305555516621</v>
      </c>
      <c r="H828" s="2">
        <v>16</v>
      </c>
      <c r="I828" s="2">
        <v>595798.5</v>
      </c>
    </row>
    <row r="829" spans="1:9">
      <c r="A829" t="s">
        <v>751</v>
      </c>
      <c r="B829" t="str">
        <f>VLOOKUP(A829,hoja!$A$1:$E$161,5,FALSE)</f>
        <v>BOGOTÁ</v>
      </c>
      <c r="C829" t="str">
        <f>VLOOKUP(A829,hoja!A:D,3,FALSE)</f>
        <v>0002A</v>
      </c>
      <c r="D829" t="s">
        <v>659</v>
      </c>
      <c r="E829" t="str">
        <f>VLOOKUP(D829,hoja!$A$1:$E$161,5,FALSE)</f>
        <v>ARMENIA</v>
      </c>
      <c r="F829" t="str">
        <f>VLOOKUP(D829,hoja!A:C,3,FALSE)</f>
        <v>0142</v>
      </c>
      <c r="G829">
        <v>22.517777777917217</v>
      </c>
      <c r="H829" s="2">
        <v>5</v>
      </c>
      <c r="I829" s="2">
        <v>284077</v>
      </c>
    </row>
    <row r="830" spans="1:9">
      <c r="A830" t="s">
        <v>751</v>
      </c>
      <c r="B830" t="str">
        <f>VLOOKUP(A830,hoja!$A$1:$E$161,5,FALSE)</f>
        <v>BOGOTÁ</v>
      </c>
      <c r="C830" t="str">
        <f>VLOOKUP(A830,hoja!A:D,3,FALSE)</f>
        <v>0002A</v>
      </c>
      <c r="D830" t="s">
        <v>692</v>
      </c>
      <c r="E830" t="str">
        <f>VLOOKUP(D830,hoja!$A$1:$E$161,5,FALSE)</f>
        <v>BARBOSA</v>
      </c>
      <c r="F830" t="str">
        <f>VLOOKUP(D830,hoja!A:C,3,FALSE)</f>
        <v>0446</v>
      </c>
      <c r="G830">
        <v>9.9499999999534339</v>
      </c>
      <c r="H830" s="2">
        <v>10</v>
      </c>
      <c r="I830" s="2">
        <v>197750</v>
      </c>
    </row>
    <row r="831" spans="1:9">
      <c r="A831" t="s">
        <v>751</v>
      </c>
      <c r="B831" t="str">
        <f>VLOOKUP(A831,hoja!$A$1:$E$161,5,FALSE)</f>
        <v>BOGOTÁ</v>
      </c>
      <c r="C831" t="str">
        <f>VLOOKUP(A831,hoja!A:D,3,FALSE)</f>
        <v>0002A</v>
      </c>
      <c r="D831" t="s">
        <v>694</v>
      </c>
      <c r="E831" t="str">
        <f>VLOOKUP(D831,hoja!$A$1:$E$161,5,FALSE)</f>
        <v>BUENAVENTURA</v>
      </c>
      <c r="F831" t="str">
        <f>VLOOKUP(D831,hoja!A:C,3,FALSE)</f>
        <v>0131</v>
      </c>
      <c r="G831">
        <v>37.513888888905058</v>
      </c>
      <c r="H831" s="2">
        <v>2</v>
      </c>
      <c r="I831" s="2">
        <v>517986.5</v>
      </c>
    </row>
    <row r="832" spans="1:9">
      <c r="A832" t="s">
        <v>751</v>
      </c>
      <c r="B832" t="str">
        <f>VLOOKUP(A832,hoja!$A$1:$E$161,5,FALSE)</f>
        <v>BOGOTÁ</v>
      </c>
      <c r="C832" t="str">
        <f>VLOOKUP(A832,hoja!A:D,3,FALSE)</f>
        <v>0002A</v>
      </c>
      <c r="D832" t="s">
        <v>683</v>
      </c>
      <c r="E832" t="str">
        <f>VLOOKUP(D832,hoja!$A$1:$E$161,5,FALSE)</f>
        <v>BUGA</v>
      </c>
      <c r="F832" t="str">
        <f>VLOOKUP(D832,hoja!A:C,3,FALSE)</f>
        <v>0411</v>
      </c>
      <c r="G832">
        <v>34.573194444441469</v>
      </c>
      <c r="H832" s="2">
        <v>4</v>
      </c>
      <c r="I832" s="2">
        <v>396893</v>
      </c>
    </row>
    <row r="833" spans="1:9">
      <c r="A833" t="s">
        <v>751</v>
      </c>
      <c r="B833" t="str">
        <f>VLOOKUP(A833,hoja!$A$1:$E$161,5,FALSE)</f>
        <v>BOGOTÁ</v>
      </c>
      <c r="C833" t="str">
        <f>VLOOKUP(A833,hoja!A:D,3,FALSE)</f>
        <v>0002A</v>
      </c>
      <c r="D833" t="s">
        <v>660</v>
      </c>
      <c r="E833" t="str">
        <f>VLOOKUP(D833,hoja!$A$1:$E$161,5,FALSE)</f>
        <v>BOGOTÁ</v>
      </c>
      <c r="F833" t="str">
        <f>VLOOKUP(D833,hoja!A:C,3,FALSE)</f>
        <v>0035</v>
      </c>
      <c r="G833">
        <v>1.0166666666627862</v>
      </c>
      <c r="H833" s="2">
        <v>2565</v>
      </c>
      <c r="I833" s="2">
        <v>22972</v>
      </c>
    </row>
    <row r="834" spans="1:9">
      <c r="A834" t="s">
        <v>751</v>
      </c>
      <c r="B834" t="str">
        <f>VLOOKUP(A834,hoja!$A$1:$E$161,5,FALSE)</f>
        <v>BOGOTÁ</v>
      </c>
      <c r="C834" t="str">
        <f>VLOOKUP(A834,hoja!A:D,3,FALSE)</f>
        <v>0002A</v>
      </c>
      <c r="D834" t="s">
        <v>695</v>
      </c>
      <c r="E834" t="str">
        <f>VLOOKUP(D834,hoja!$A$1:$E$161,5,FALSE)</f>
        <v>CAQUEZA</v>
      </c>
      <c r="F834" t="str">
        <f>VLOOKUP(D834,hoja!A:C,3,FALSE)</f>
        <v>0012</v>
      </c>
      <c r="G834">
        <v>3.3666666666395031</v>
      </c>
      <c r="H834" s="2">
        <v>115</v>
      </c>
      <c r="I834" s="2">
        <v>71221</v>
      </c>
    </row>
    <row r="835" spans="1:9">
      <c r="A835" t="s">
        <v>751</v>
      </c>
      <c r="B835" t="str">
        <f>VLOOKUP(A835,hoja!$A$1:$E$161,5,FALSE)</f>
        <v>BOGOTÁ</v>
      </c>
      <c r="C835" t="str">
        <f>VLOOKUP(A835,hoja!A:D,3,FALSE)</f>
        <v>0002A</v>
      </c>
      <c r="D835" t="s">
        <v>661</v>
      </c>
      <c r="E835" t="str">
        <f>VLOOKUP(D835,hoja!$A$1:$E$161,5,FALSE)</f>
        <v>CARTAGENA</v>
      </c>
      <c r="F835" t="str">
        <f>VLOOKUP(D835,hoja!A:C,3,FALSE)</f>
        <v>0113</v>
      </c>
      <c r="G835">
        <v>70.384166666743113</v>
      </c>
      <c r="H835" s="2">
        <v>36</v>
      </c>
      <c r="I835" s="2">
        <v>1077957.5</v>
      </c>
    </row>
    <row r="836" spans="1:9">
      <c r="A836" t="s">
        <v>751</v>
      </c>
      <c r="B836" t="str">
        <f>VLOOKUP(A836,hoja!$A$1:$E$161,5,FALSE)</f>
        <v>BOGOTÁ</v>
      </c>
      <c r="C836" t="str">
        <f>VLOOKUP(A836,hoja!A:D,3,FALSE)</f>
        <v>0002A</v>
      </c>
      <c r="D836" t="s">
        <v>700</v>
      </c>
      <c r="E836" t="str">
        <f>VLOOKUP(D836,hoja!$A$1:$E$161,5,FALSE)</f>
        <v>CHIQUINQUIRÁ</v>
      </c>
      <c r="F836" t="str">
        <f>VLOOKUP(D836,hoja!A:C,3,FALSE)</f>
        <v>0444</v>
      </c>
      <c r="G836">
        <v>11.175000000017462</v>
      </c>
      <c r="H836" s="2">
        <v>4</v>
      </c>
      <c r="I836" s="2">
        <v>145870</v>
      </c>
    </row>
    <row r="837" spans="1:9">
      <c r="A837" t="s">
        <v>751</v>
      </c>
      <c r="B837" t="str">
        <f>VLOOKUP(A837,hoja!$A$1:$E$161,5,FALSE)</f>
        <v>BOGOTÁ</v>
      </c>
      <c r="C837" t="str">
        <f>VLOOKUP(A837,hoja!A:D,3,FALSE)</f>
        <v>0002A</v>
      </c>
      <c r="D837" t="s">
        <v>1007</v>
      </c>
      <c r="E837" t="e">
        <f>VLOOKUP(D837,hoja!$A$1:$E$161,5,FALSE)</f>
        <v>#N/A</v>
      </c>
      <c r="F837" t="str">
        <f>VLOOKUP(D837,hoja!A:C,3,FALSE)</f>
        <v>0463</v>
      </c>
      <c r="G837">
        <v>3.1166666666977108</v>
      </c>
      <c r="H837" s="2">
        <v>351</v>
      </c>
      <c r="I837" s="2">
        <v>68340</v>
      </c>
    </row>
    <row r="838" spans="1:9">
      <c r="A838" t="s">
        <v>751</v>
      </c>
      <c r="B838" t="str">
        <f>VLOOKUP(A838,hoja!$A$1:$E$161,5,FALSE)</f>
        <v>BOGOTÁ</v>
      </c>
      <c r="C838" t="str">
        <f>VLOOKUP(A838,hoja!A:D,3,FALSE)</f>
        <v>0002A</v>
      </c>
      <c r="D838" t="s">
        <v>704</v>
      </c>
      <c r="E838" t="str">
        <f>VLOOKUP(D838,hoja!$A$1:$E$161,5,FALSE)</f>
        <v>GARZÓN</v>
      </c>
      <c r="F838" t="str">
        <f>VLOOKUP(D838,hoja!A:C,3,FALSE)</f>
        <v>0387</v>
      </c>
      <c r="G838">
        <v>21.500000000058208</v>
      </c>
      <c r="H838" s="2">
        <v>9</v>
      </c>
      <c r="I838" s="2">
        <v>424113</v>
      </c>
    </row>
    <row r="839" spans="1:9">
      <c r="A839" t="s">
        <v>751</v>
      </c>
      <c r="B839" t="str">
        <f>VLOOKUP(A839,hoja!$A$1:$E$161,5,FALSE)</f>
        <v>BOGOTÁ</v>
      </c>
      <c r="C839" t="str">
        <f>VLOOKUP(A839,hoja!A:D,3,FALSE)</f>
        <v>0002A</v>
      </c>
      <c r="D839" t="s">
        <v>705</v>
      </c>
      <c r="E839" t="str">
        <f>VLOOKUP(D839,hoja!$A$1:$E$161,5,FALSE)</f>
        <v>GRANADA</v>
      </c>
      <c r="F839" t="str">
        <f>VLOOKUP(D839,hoja!A:C,3,FALSE)</f>
        <v>0394</v>
      </c>
      <c r="G839">
        <v>2.1758333332836628</v>
      </c>
      <c r="H839" s="2">
        <v>1</v>
      </c>
      <c r="I839" s="2">
        <v>37868</v>
      </c>
    </row>
    <row r="840" spans="1:9">
      <c r="A840" t="s">
        <v>751</v>
      </c>
      <c r="B840" t="str">
        <f>VLOOKUP(A840,hoja!$A$1:$E$161,5,FALSE)</f>
        <v>BOGOTÁ</v>
      </c>
      <c r="C840" t="str">
        <f>VLOOKUP(A840,hoja!A:D,3,FALSE)</f>
        <v>0002A</v>
      </c>
      <c r="D840" t="s">
        <v>655</v>
      </c>
      <c r="E840" t="str">
        <f>VLOOKUP(D840,hoja!$A$1:$E$161,5,FALSE)</f>
        <v>MEDELLÍN</v>
      </c>
      <c r="F840" t="str">
        <f>VLOOKUP(D840,hoja!A:C,3,FALSE)</f>
        <v>0292</v>
      </c>
      <c r="G840">
        <v>26.294861111120554</v>
      </c>
      <c r="H840" s="2">
        <v>10</v>
      </c>
      <c r="I840" s="2">
        <v>431703.5</v>
      </c>
    </row>
    <row r="841" spans="1:9">
      <c r="A841" t="s">
        <v>751</v>
      </c>
      <c r="B841" t="str">
        <f>VLOOKUP(A841,hoja!$A$1:$E$161,5,FALSE)</f>
        <v>BOGOTÁ</v>
      </c>
      <c r="C841" t="str">
        <f>VLOOKUP(A841,hoja!A:D,3,FALSE)</f>
        <v>0002A</v>
      </c>
      <c r="D841" t="s">
        <v>708</v>
      </c>
      <c r="E841" t="str">
        <f>VLOOKUP(D841,hoja!$A$1:$E$161,5,FALSE)</f>
        <v>JAMUNDÍ</v>
      </c>
      <c r="F841" t="str">
        <f>VLOOKUP(D841,hoja!A:C,3,FALSE)</f>
        <v>0358</v>
      </c>
      <c r="G841">
        <v>35.449999999953434</v>
      </c>
      <c r="H841" s="2">
        <v>9</v>
      </c>
      <c r="I841" s="2">
        <v>526562</v>
      </c>
    </row>
    <row r="842" spans="1:9">
      <c r="A842" t="s">
        <v>751</v>
      </c>
      <c r="B842" t="str">
        <f>VLOOKUP(A842,hoja!$A$1:$E$161,5,FALSE)</f>
        <v>BOGOTÁ</v>
      </c>
      <c r="C842" t="str">
        <f>VLOOKUP(A842,hoja!A:D,3,FALSE)</f>
        <v>0002A</v>
      </c>
      <c r="D842" t="s">
        <v>709</v>
      </c>
      <c r="E842" t="str">
        <f>VLOOKUP(D842,hoja!$A$1:$E$161,5,FALSE)</f>
        <v>LA DORADA</v>
      </c>
      <c r="F842" t="str">
        <f>VLOOKUP(D842,hoja!A:C,3,FALSE)</f>
        <v>0391</v>
      </c>
      <c r="G842">
        <v>8.5416666665696539</v>
      </c>
      <c r="H842" s="2">
        <v>70</v>
      </c>
      <c r="I842" s="2">
        <v>190230.5</v>
      </c>
    </row>
    <row r="843" spans="1:9">
      <c r="A843" t="s">
        <v>751</v>
      </c>
      <c r="B843" t="str">
        <f>VLOOKUP(A843,hoja!$A$1:$E$161,5,FALSE)</f>
        <v>BOGOTÁ</v>
      </c>
      <c r="C843" t="str">
        <f>VLOOKUP(A843,hoja!A:D,3,FALSE)</f>
        <v>0002A</v>
      </c>
      <c r="D843" t="s">
        <v>710</v>
      </c>
      <c r="E843" t="str">
        <f>VLOOKUP(D843,hoja!$A$1:$E$161,5,FALSE)</f>
        <v>LA MESA</v>
      </c>
      <c r="F843" t="str">
        <f>VLOOKUP(D843,hoja!A:C,3,FALSE)</f>
        <v>0024</v>
      </c>
      <c r="G843">
        <v>2.625</v>
      </c>
      <c r="H843" s="2">
        <v>338</v>
      </c>
      <c r="I843" s="2">
        <v>70176.5</v>
      </c>
    </row>
    <row r="844" spans="1:9">
      <c r="A844" t="s">
        <v>751</v>
      </c>
      <c r="B844" t="str">
        <f>VLOOKUP(A844,hoja!$A$1:$E$161,5,FALSE)</f>
        <v>BOGOTÁ</v>
      </c>
      <c r="C844" t="str">
        <f>VLOOKUP(A844,hoja!A:D,3,FALSE)</f>
        <v>0002A</v>
      </c>
      <c r="D844" t="s">
        <v>663</v>
      </c>
      <c r="E844" t="str">
        <f>VLOOKUP(D844,hoja!$A$1:$E$161,5,FALSE)</f>
        <v>MADRID</v>
      </c>
      <c r="F844" t="str">
        <f>VLOOKUP(D844,hoja!A:C,3,FALSE)</f>
        <v>0022</v>
      </c>
      <c r="G844">
        <v>1.1666666666278616</v>
      </c>
      <c r="H844" s="2">
        <v>1527</v>
      </c>
      <c r="I844" s="2">
        <v>24566</v>
      </c>
    </row>
    <row r="845" spans="1:9">
      <c r="A845" t="s">
        <v>751</v>
      </c>
      <c r="B845" t="str">
        <f>VLOOKUP(A845,hoja!$A$1:$E$161,5,FALSE)</f>
        <v>BOGOTÁ</v>
      </c>
      <c r="C845" t="str">
        <f>VLOOKUP(A845,hoja!A:D,3,FALSE)</f>
        <v>0002A</v>
      </c>
      <c r="D845" t="s">
        <v>713</v>
      </c>
      <c r="E845" t="str">
        <f>VLOOKUP(D845,hoja!$A$1:$E$161,5,FALSE)</f>
        <v>MARIQUITA</v>
      </c>
      <c r="F845" t="str">
        <f>VLOOKUP(D845,hoja!A:C,3,FALSE)</f>
        <v>0392</v>
      </c>
      <c r="G845">
        <v>7.7500000000291038</v>
      </c>
      <c r="H845" s="2">
        <v>12</v>
      </c>
      <c r="I845" s="2">
        <v>175830</v>
      </c>
    </row>
    <row r="846" spans="1:9">
      <c r="A846" t="s">
        <v>751</v>
      </c>
      <c r="B846" t="str">
        <f>VLOOKUP(A846,hoja!$A$1:$E$161,5,FALSE)</f>
        <v>BOGOTÁ</v>
      </c>
      <c r="C846" t="str">
        <f>VLOOKUP(A846,hoja!A:D,3,FALSE)</f>
        <v>0002A</v>
      </c>
      <c r="D846" t="s">
        <v>714</v>
      </c>
      <c r="E846" t="str">
        <f>VLOOKUP(D846,hoja!$A$1:$E$161,5,FALSE)</f>
        <v>OCAÑA</v>
      </c>
      <c r="F846" t="str">
        <f>VLOOKUP(D846,hoja!A:C,3,FALSE)</f>
        <v>0434</v>
      </c>
      <c r="G846">
        <v>25.371805555623723</v>
      </c>
      <c r="H846" s="2">
        <v>2</v>
      </c>
      <c r="I846" s="2">
        <v>603713.5</v>
      </c>
    </row>
    <row r="847" spans="1:9">
      <c r="A847" t="s">
        <v>751</v>
      </c>
      <c r="B847" t="str">
        <f>VLOOKUP(A847,hoja!$A$1:$E$161,5,FALSE)</f>
        <v>BOGOTÁ</v>
      </c>
      <c r="C847" t="str">
        <f>VLOOKUP(A847,hoja!A:D,3,FALSE)</f>
        <v>0002A</v>
      </c>
      <c r="D847" t="s">
        <v>716</v>
      </c>
      <c r="E847" t="str">
        <f>VLOOKUP(D847,hoja!$A$1:$E$161,5,FALSE)</f>
        <v>PINCHOTE</v>
      </c>
      <c r="F847" t="str">
        <f>VLOOKUP(D847,hoja!A:C,3,FALSE)</f>
        <v>0423</v>
      </c>
      <c r="G847">
        <v>13.082638888939982</v>
      </c>
      <c r="H847" s="2">
        <v>62</v>
      </c>
      <c r="I847" s="2">
        <v>310983.5</v>
      </c>
    </row>
    <row r="848" spans="1:9">
      <c r="A848" t="s">
        <v>751</v>
      </c>
      <c r="B848" t="str">
        <f>VLOOKUP(A848,hoja!$A$1:$E$161,5,FALSE)</f>
        <v>BOGOTÁ</v>
      </c>
      <c r="C848" t="str">
        <f>VLOOKUP(A848,hoja!A:D,3,FALSE)</f>
        <v>0002A</v>
      </c>
      <c r="D848" t="s">
        <v>719</v>
      </c>
      <c r="E848" t="str">
        <f>VLOOKUP(D848,hoja!$A$1:$E$161,5,FALSE)</f>
        <v>RICAURTE</v>
      </c>
      <c r="F848" t="str">
        <f>VLOOKUP(D848,hoja!A:C,3,FALSE)</f>
        <v>0390</v>
      </c>
      <c r="G848">
        <v>6.0083333332731854</v>
      </c>
      <c r="H848" s="2">
        <v>14</v>
      </c>
      <c r="I848" s="2">
        <v>128957.5</v>
      </c>
    </row>
    <row r="849" spans="1:9">
      <c r="A849" t="s">
        <v>751</v>
      </c>
      <c r="B849" t="str">
        <f>VLOOKUP(A849,hoja!$A$1:$E$161,5,FALSE)</f>
        <v>BOGOTÁ</v>
      </c>
      <c r="C849" t="str">
        <f>VLOOKUP(A849,hoja!A:D,3,FALSE)</f>
        <v>0002A</v>
      </c>
      <c r="D849" t="s">
        <v>721</v>
      </c>
      <c r="E849" t="str">
        <f>VLOOKUP(D849,hoja!$A$1:$E$161,5,FALSE)</f>
        <v>RIONEGRO</v>
      </c>
      <c r="F849" t="str">
        <f>VLOOKUP(D849,hoja!A:C,3,FALSE)</f>
        <v>0090</v>
      </c>
      <c r="G849">
        <v>22.03333333338378</v>
      </c>
      <c r="H849" s="2">
        <v>3</v>
      </c>
      <c r="I849" s="2">
        <v>371657</v>
      </c>
    </row>
    <row r="850" spans="1:9">
      <c r="A850" t="s">
        <v>751</v>
      </c>
      <c r="B850" t="str">
        <f>VLOOKUP(A850,hoja!$A$1:$E$161,5,FALSE)</f>
        <v>BOGOTÁ</v>
      </c>
      <c r="C850" t="str">
        <f>VLOOKUP(A850,hoja!A:D,3,FALSE)</f>
        <v>0002A</v>
      </c>
      <c r="D850" t="s">
        <v>722</v>
      </c>
      <c r="E850" t="str">
        <f>VLOOKUP(D850,hoja!$A$1:$E$161,5,FALSE)</f>
        <v>SALDAÑA</v>
      </c>
      <c r="F850" t="str">
        <f>VLOOKUP(D850,hoja!A:C,3,FALSE)</f>
        <v>0386</v>
      </c>
      <c r="G850">
        <v>15.062777777784504</v>
      </c>
      <c r="H850" s="2">
        <v>1</v>
      </c>
      <c r="I850" s="2">
        <v>181691</v>
      </c>
    </row>
    <row r="851" spans="1:9">
      <c r="A851" t="s">
        <v>751</v>
      </c>
      <c r="B851" t="str">
        <f>VLOOKUP(A851,hoja!$A$1:$E$161,5,FALSE)</f>
        <v>BOGOTÁ</v>
      </c>
      <c r="C851" t="str">
        <f>VLOOKUP(A851,hoja!A:D,3,FALSE)</f>
        <v>0002A</v>
      </c>
      <c r="D851" t="s">
        <v>723</v>
      </c>
      <c r="E851" t="str">
        <f>VLOOKUP(D851,hoja!$A$1:$E$161,5,FALSE)</f>
        <v>SANTA MARTA</v>
      </c>
      <c r="F851" t="str">
        <f>VLOOKUP(D851,hoja!A:C,3,FALSE)</f>
        <v>0118</v>
      </c>
      <c r="G851">
        <v>27.899999999965075</v>
      </c>
      <c r="H851" s="2">
        <v>1</v>
      </c>
      <c r="I851" s="2">
        <v>954664</v>
      </c>
    </row>
    <row r="852" spans="1:9">
      <c r="A852" t="s">
        <v>751</v>
      </c>
      <c r="B852" t="str">
        <f>VLOOKUP(A852,hoja!$A$1:$E$161,5,FALSE)</f>
        <v>BOGOTÁ</v>
      </c>
      <c r="C852" t="str">
        <f>VLOOKUP(A852,hoja!A:D,3,FALSE)</f>
        <v>0002A</v>
      </c>
      <c r="D852" t="s">
        <v>727</v>
      </c>
      <c r="E852" t="str">
        <f>VLOOKUP(D852,hoja!$A$1:$E$161,5,FALSE)</f>
        <v>TUNJA</v>
      </c>
      <c r="F852" t="str">
        <f>VLOOKUP(D852,hoja!A:C,3,FALSE)</f>
        <v>0443</v>
      </c>
      <c r="G852">
        <v>4.7999999999301508</v>
      </c>
      <c r="H852" s="2">
        <v>7</v>
      </c>
      <c r="I852" s="2">
        <v>155731</v>
      </c>
    </row>
    <row r="853" spans="1:9">
      <c r="A853" t="s">
        <v>751</v>
      </c>
      <c r="B853" t="str">
        <f>VLOOKUP(A853,hoja!$A$1:$E$161,5,FALSE)</f>
        <v>BOGOTÁ</v>
      </c>
      <c r="C853" t="str">
        <f>VLOOKUP(A853,hoja!A:D,3,FALSE)</f>
        <v>0002A</v>
      </c>
      <c r="D853" t="s">
        <v>728</v>
      </c>
      <c r="E853" t="str">
        <f>VLOOKUP(D853,hoja!$A$1:$E$161,5,FALSE)</f>
        <v>VILLETA</v>
      </c>
      <c r="F853" t="str">
        <f>VLOOKUP(D853,hoja!A:C,3,FALSE)</f>
        <v>0025</v>
      </c>
      <c r="G853">
        <v>3.3305555554688908</v>
      </c>
      <c r="H853" s="2">
        <v>221</v>
      </c>
      <c r="I853" s="2">
        <v>102448</v>
      </c>
    </row>
    <row r="854" spans="1:9">
      <c r="A854" t="s">
        <v>751</v>
      </c>
      <c r="B854" t="str">
        <f>VLOOKUP(A854,hoja!$A$1:$E$161,5,FALSE)</f>
        <v>BOGOTÁ</v>
      </c>
      <c r="C854" t="str">
        <f>VLOOKUP(A854,hoja!A:D,3,FALSE)</f>
        <v>0002A</v>
      </c>
      <c r="D854" t="s">
        <v>729</v>
      </c>
      <c r="E854" t="str">
        <f>VLOOKUP(D854,hoja!$A$1:$E$161,5,FALSE)</f>
        <v>YOPAL</v>
      </c>
      <c r="F854" t="str">
        <f>VLOOKUP(D854,hoja!A:C,3,FALSE)</f>
        <v>0442</v>
      </c>
      <c r="G854">
        <v>10.647222222236451</v>
      </c>
      <c r="H854" s="2">
        <v>5</v>
      </c>
      <c r="I854" s="2">
        <v>378742</v>
      </c>
    </row>
    <row r="855" spans="1:9">
      <c r="A855" t="s">
        <v>751</v>
      </c>
      <c r="B855" t="str">
        <f>VLOOKUP(A855,hoja!$A$1:$E$161,5,FALSE)</f>
        <v>BOGOTÁ</v>
      </c>
      <c r="C855" t="str">
        <f>VLOOKUP(A855,hoja!A:D,3,FALSE)</f>
        <v>0002A</v>
      </c>
      <c r="D855" t="s">
        <v>629</v>
      </c>
      <c r="E855" t="str">
        <f>VLOOKUP(D855,hoja!$A$1:$E$161,5,FALSE)</f>
        <v>ZIPAQUIRÁ</v>
      </c>
      <c r="F855" t="str">
        <f>VLOOKUP(D855,hoja!A:C,3,FALSE)</f>
        <v>0032</v>
      </c>
      <c r="G855">
        <v>2.2833333334419876</v>
      </c>
      <c r="H855" s="2">
        <v>1095</v>
      </c>
      <c r="I855" s="2">
        <v>60846.5</v>
      </c>
    </row>
    <row r="856" spans="1:9">
      <c r="A856" t="s">
        <v>751</v>
      </c>
      <c r="B856" t="str">
        <f>VLOOKUP(A856,hoja!$A$1:$E$161,5,FALSE)</f>
        <v>BOGOTÁ</v>
      </c>
      <c r="C856" t="str">
        <f>VLOOKUP(A856,hoja!A:D,3,FALSE)</f>
        <v>0002A</v>
      </c>
      <c r="D856" t="s">
        <v>630</v>
      </c>
      <c r="E856" t="str">
        <f>VLOOKUP(D856,hoja!$A$1:$E$161,5,FALSE)</f>
        <v>SESQUILÉ</v>
      </c>
      <c r="F856" t="str">
        <f>VLOOKUP(D856,hoja!A:C,3,FALSE)</f>
        <v>1501</v>
      </c>
      <c r="G856">
        <v>1.6833333332324401</v>
      </c>
      <c r="H856" s="2">
        <v>9</v>
      </c>
      <c r="I856" s="2">
        <v>61280</v>
      </c>
    </row>
    <row r="857" spans="1:9">
      <c r="A857" t="s">
        <v>751</v>
      </c>
      <c r="B857" t="str">
        <f>VLOOKUP(A857,hoja!$A$1:$E$161,5,FALSE)</f>
        <v>BOGOTÁ</v>
      </c>
      <c r="C857" t="str">
        <f>VLOOKUP(A857,hoja!A:D,3,FALSE)</f>
        <v>0002A</v>
      </c>
      <c r="D857" t="s">
        <v>1257</v>
      </c>
      <c r="E857" t="e">
        <f>VLOOKUP(D857,hoja!$A$1:$E$161,5,FALSE)</f>
        <v>#N/A</v>
      </c>
      <c r="F857" t="str">
        <f>VLOOKUP(D857,hoja!A:C,3,FALSE)</f>
        <v>50237</v>
      </c>
      <c r="G857">
        <v>0.42194444441702217</v>
      </c>
      <c r="H857" s="2">
        <v>3</v>
      </c>
      <c r="I857" s="2">
        <v>4809</v>
      </c>
    </row>
    <row r="858" spans="1:9">
      <c r="A858" t="s">
        <v>751</v>
      </c>
      <c r="B858" t="str">
        <f>VLOOKUP(A858,hoja!$A$1:$E$161,5,FALSE)</f>
        <v>BOGOTÁ</v>
      </c>
      <c r="C858" t="str">
        <f>VLOOKUP(A858,hoja!A:D,3,FALSE)</f>
        <v>0002A</v>
      </c>
      <c r="D858" t="s">
        <v>633</v>
      </c>
      <c r="E858" t="str">
        <f>VLOOKUP(D858,hoja!$A$1:$E$161,5,FALSE)</f>
        <v>BOGOTÁ</v>
      </c>
      <c r="F858" t="str">
        <f>VLOOKUP(D858,hoja!A:C,3,FALSE)</f>
        <v>0002</v>
      </c>
      <c r="G858">
        <v>0.10000000015133992</v>
      </c>
      <c r="H858" s="2">
        <v>2542</v>
      </c>
      <c r="I858" s="2">
        <v>488</v>
      </c>
    </row>
    <row r="859" spans="1:9">
      <c r="A859" t="s">
        <v>751</v>
      </c>
      <c r="B859" t="str">
        <f>VLOOKUP(A859,hoja!$A$1:$E$161,5,FALSE)</f>
        <v>BOGOTÁ</v>
      </c>
      <c r="C859" t="str">
        <f>VLOOKUP(A859,hoja!A:D,3,FALSE)</f>
        <v>0002A</v>
      </c>
      <c r="D859" t="s">
        <v>634</v>
      </c>
      <c r="E859" t="str">
        <f>VLOOKUP(D859,hoja!$A$1:$E$161,5,FALSE)</f>
        <v>BOGOTÁ</v>
      </c>
      <c r="F859" t="str">
        <f>VLOOKUP(D859,hoja!A:C,3,FALSE)</f>
        <v>0011</v>
      </c>
      <c r="G859">
        <v>0.40388888891902752</v>
      </c>
      <c r="H859" s="2">
        <v>2214</v>
      </c>
      <c r="I859" s="2">
        <v>8242</v>
      </c>
    </row>
    <row r="860" spans="1:9">
      <c r="A860" t="s">
        <v>751</v>
      </c>
      <c r="B860" t="str">
        <f>VLOOKUP(A860,hoja!$A$1:$E$161,5,FALSE)</f>
        <v>BOGOTÁ</v>
      </c>
      <c r="C860" t="str">
        <f>VLOOKUP(A860,hoja!A:D,3,FALSE)</f>
        <v>0002A</v>
      </c>
      <c r="D860" t="s">
        <v>686</v>
      </c>
      <c r="E860" t="str">
        <f>VLOOKUP(D860,hoja!$A$1:$E$161,5,FALSE)</f>
        <v>BARRANCABERMEJA</v>
      </c>
      <c r="F860" t="str">
        <f>VLOOKUP(D860,hoja!A:C,3,FALSE)</f>
        <v>0424</v>
      </c>
      <c r="G860">
        <v>21.083333333343035</v>
      </c>
      <c r="H860" s="2">
        <v>50</v>
      </c>
      <c r="I860" s="2">
        <v>431963.5</v>
      </c>
    </row>
    <row r="861" spans="1:9">
      <c r="A861" t="s">
        <v>751</v>
      </c>
      <c r="B861" t="str">
        <f>VLOOKUP(A861,hoja!$A$1:$E$161,5,FALSE)</f>
        <v>BOGOTÁ</v>
      </c>
      <c r="C861" t="str">
        <f>VLOOKUP(A861,hoja!A:D,3,FALSE)</f>
        <v>0002A</v>
      </c>
      <c r="D861" t="s">
        <v>635</v>
      </c>
      <c r="E861" t="str">
        <f>VLOOKUP(D861,hoja!$A$1:$E$161,5,FALSE)</f>
        <v>BOGOTÁ</v>
      </c>
      <c r="F861" t="str">
        <f>VLOOKUP(D861,hoja!A:C,3,FALSE)</f>
        <v>0021</v>
      </c>
      <c r="G861">
        <v>0.25000000011641532</v>
      </c>
      <c r="H861" s="2">
        <v>2320</v>
      </c>
      <c r="I861" s="2">
        <v>4222</v>
      </c>
    </row>
    <row r="862" spans="1:9">
      <c r="A862" t="s">
        <v>751</v>
      </c>
      <c r="B862" t="str">
        <f>VLOOKUP(A862,hoja!$A$1:$E$161,5,FALSE)</f>
        <v>BOGOTÁ</v>
      </c>
      <c r="C862" t="str">
        <f>VLOOKUP(A862,hoja!A:D,3,FALSE)</f>
        <v>0002A</v>
      </c>
      <c r="D862" t="s">
        <v>731</v>
      </c>
      <c r="E862" t="str">
        <f>VLOOKUP(D862,hoja!$A$1:$E$161,5,FALSE)</f>
        <v>CÚCUTA</v>
      </c>
      <c r="F862" t="str">
        <f>VLOOKUP(D862,hoja!A:C,3,FALSE)</f>
        <v>0438</v>
      </c>
      <c r="G862">
        <v>42.577916666690726</v>
      </c>
      <c r="H862" s="2">
        <v>26</v>
      </c>
      <c r="I862" s="2">
        <v>638844.5</v>
      </c>
    </row>
    <row r="863" spans="1:9">
      <c r="A863" t="s">
        <v>751</v>
      </c>
      <c r="B863" t="str">
        <f>VLOOKUP(A863,hoja!$A$1:$E$161,5,FALSE)</f>
        <v>BOGOTÁ</v>
      </c>
      <c r="C863" t="str">
        <f>VLOOKUP(A863,hoja!A:D,3,FALSE)</f>
        <v>0002A</v>
      </c>
      <c r="D863" t="s">
        <v>636</v>
      </c>
      <c r="E863" t="str">
        <f>VLOOKUP(D863,hoja!$A$1:$E$161,5,FALSE)</f>
        <v>DUITAMA</v>
      </c>
      <c r="F863" t="str">
        <f>VLOOKUP(D863,hoja!A:C,3,FALSE)</f>
        <v>0441</v>
      </c>
      <c r="G863">
        <v>5.1916666667384561</v>
      </c>
      <c r="H863" s="2">
        <v>18</v>
      </c>
      <c r="I863" s="2">
        <v>203729.5</v>
      </c>
    </row>
    <row r="864" spans="1:9">
      <c r="A864" t="s">
        <v>751</v>
      </c>
      <c r="B864" t="str">
        <f>VLOOKUP(A864,hoja!$A$1:$E$161,5,FALSE)</f>
        <v>BOGOTÁ</v>
      </c>
      <c r="C864" t="str">
        <f>VLOOKUP(A864,hoja!A:D,3,FALSE)</f>
        <v>0002A</v>
      </c>
      <c r="D864" t="s">
        <v>732</v>
      </c>
      <c r="E864" t="str">
        <f>VLOOKUP(D864,hoja!$A$1:$E$161,5,FALSE)</f>
        <v>IBAGUÉ</v>
      </c>
      <c r="F864" t="str">
        <f>VLOOKUP(D864,hoja!A:C,3,FALSE)</f>
        <v>0389</v>
      </c>
      <c r="G864">
        <v>6.1583333332382608</v>
      </c>
      <c r="H864" s="2">
        <v>38</v>
      </c>
      <c r="I864" s="2">
        <v>176747</v>
      </c>
    </row>
    <row r="865" spans="1:9">
      <c r="A865" t="s">
        <v>751</v>
      </c>
      <c r="B865" t="str">
        <f>VLOOKUP(A865,hoja!$A$1:$E$161,5,FALSE)</f>
        <v>BOGOTÁ</v>
      </c>
      <c r="C865" t="str">
        <f>VLOOKUP(A865,hoja!A:D,3,FALSE)</f>
        <v>0002A</v>
      </c>
      <c r="D865" t="s">
        <v>679</v>
      </c>
      <c r="E865" t="str">
        <f>VLOOKUP(D865,hoja!$A$1:$E$161,5,FALSE)</f>
        <v>NEIVA</v>
      </c>
      <c r="F865" t="str">
        <f>VLOOKUP(D865,hoja!A:C,3,FALSE)</f>
        <v>0385</v>
      </c>
      <c r="G865">
        <v>9.8047222221794073</v>
      </c>
      <c r="H865" s="2">
        <v>58</v>
      </c>
      <c r="I865" s="2">
        <v>308651</v>
      </c>
    </row>
    <row r="866" spans="1:9">
      <c r="A866" t="s">
        <v>751</v>
      </c>
      <c r="B866" t="str">
        <f>VLOOKUP(A866,hoja!$A$1:$E$161,5,FALSE)</f>
        <v>BOGOTÁ</v>
      </c>
      <c r="C866" t="str">
        <f>VLOOKUP(A866,hoja!A:D,3,FALSE)</f>
        <v>0002A</v>
      </c>
      <c r="D866" t="s">
        <v>733</v>
      </c>
      <c r="E866" t="str">
        <f>VLOOKUP(D866,hoja!$A$1:$E$161,5,FALSE)</f>
        <v>PASTO</v>
      </c>
      <c r="F866" t="str">
        <f>VLOOKUP(D866,hoja!A:C,3,FALSE)</f>
        <v>0395</v>
      </c>
      <c r="G866">
        <v>70.083333333284827</v>
      </c>
      <c r="H866" s="2">
        <v>2</v>
      </c>
      <c r="I866" s="2">
        <v>840555</v>
      </c>
    </row>
    <row r="867" spans="1:9">
      <c r="A867" t="s">
        <v>751</v>
      </c>
      <c r="B867" t="str">
        <f>VLOOKUP(A867,hoja!$A$1:$E$161,5,FALSE)</f>
        <v>BOGOTÁ</v>
      </c>
      <c r="C867" t="str">
        <f>VLOOKUP(A867,hoja!A:D,3,FALSE)</f>
        <v>0002A</v>
      </c>
      <c r="D867" t="s">
        <v>637</v>
      </c>
      <c r="E867" t="str">
        <f>VLOOKUP(D867,hoja!$A$1:$E$161,5,FALSE)</f>
        <v>PIEDECUESTA</v>
      </c>
      <c r="F867" t="str">
        <f>VLOOKUP(D867,hoja!A:C,3,FALSE)</f>
        <v>0422</v>
      </c>
      <c r="G867">
        <v>22.82916666669189</v>
      </c>
      <c r="H867" s="2">
        <v>64</v>
      </c>
      <c r="I867" s="2">
        <v>401213</v>
      </c>
    </row>
    <row r="868" spans="1:9">
      <c r="A868" t="s">
        <v>751</v>
      </c>
      <c r="B868" t="str">
        <f>VLOOKUP(A868,hoja!$A$1:$E$161,5,FALSE)</f>
        <v>BOGOTÁ</v>
      </c>
      <c r="C868" t="str">
        <f>VLOOKUP(A868,hoja!A:D,3,FALSE)</f>
        <v>0002A</v>
      </c>
      <c r="D868" t="s">
        <v>668</v>
      </c>
      <c r="E868" t="str">
        <f>VLOOKUP(D868,hoja!$A$1:$E$161,5,FALSE)</f>
        <v>VALLEDUPAR</v>
      </c>
      <c r="F868" t="str">
        <f>VLOOKUP(D868,hoja!A:C,3,FALSE)</f>
        <v>0447</v>
      </c>
      <c r="G868">
        <v>42.133333333244082</v>
      </c>
      <c r="H868" s="2">
        <v>15</v>
      </c>
      <c r="I868" s="2">
        <v>866181.5</v>
      </c>
    </row>
    <row r="869" spans="1:9">
      <c r="A869" t="s">
        <v>751</v>
      </c>
      <c r="B869" t="str">
        <f>VLOOKUP(A869,hoja!$A$1:$E$161,5,FALSE)</f>
        <v>BOGOTÁ</v>
      </c>
      <c r="C869" t="str">
        <f>VLOOKUP(A869,hoja!A:D,3,FALSE)</f>
        <v>0002A</v>
      </c>
      <c r="D869" t="s">
        <v>681</v>
      </c>
      <c r="E869" t="str">
        <f>VLOOKUP(D869,hoja!$A$1:$E$161,5,FALSE)</f>
        <v>VILLAVICENCIO</v>
      </c>
      <c r="F869" t="str">
        <f>VLOOKUP(D869,hoja!A:C,3,FALSE)</f>
        <v>0393</v>
      </c>
      <c r="G869">
        <v>4.3500000000349246</v>
      </c>
      <c r="H869" s="2">
        <v>57</v>
      </c>
      <c r="I869" s="2">
        <v>113596</v>
      </c>
    </row>
    <row r="870" spans="1:9">
      <c r="A870" t="s">
        <v>751</v>
      </c>
      <c r="B870" t="str">
        <f>VLOOKUP(A870,hoja!$A$1:$E$161,5,FALSE)</f>
        <v>BOGOTÁ</v>
      </c>
      <c r="C870" t="str">
        <f>VLOOKUP(A870,hoja!A:D,3,FALSE)</f>
        <v>0002A</v>
      </c>
      <c r="D870" t="s">
        <v>942</v>
      </c>
      <c r="E870" t="str">
        <f>VLOOKUP(D870,hoja!$A$1:$E$161,5,FALSE)</f>
        <v>BOGOTÁ</v>
      </c>
      <c r="F870" t="str">
        <f>VLOOKUP(D870,hoja!A:C,3,FALSE)</f>
        <v>60002</v>
      </c>
      <c r="G870">
        <v>0.34999999991850927</v>
      </c>
      <c r="H870" s="2">
        <v>160</v>
      </c>
      <c r="I870" s="2">
        <v>7562</v>
      </c>
    </row>
    <row r="871" spans="1:9">
      <c r="A871" t="s">
        <v>751</v>
      </c>
      <c r="B871" t="str">
        <f>VLOOKUP(A871,hoja!$A$1:$E$161,5,FALSE)</f>
        <v>BOGOTÁ</v>
      </c>
      <c r="C871" t="str">
        <f>VLOOKUP(A871,hoja!A:D,3,FALSE)</f>
        <v>0002A</v>
      </c>
      <c r="D871" t="s">
        <v>653</v>
      </c>
      <c r="E871" t="str">
        <f>VLOOKUP(D871,hoja!$A$1:$E$161,5,FALSE)</f>
        <v>MADRID</v>
      </c>
      <c r="F871" t="str">
        <f>VLOOKUP(D871,hoja!A:C,3,FALSE)</f>
        <v>2023</v>
      </c>
      <c r="G871">
        <v>0.81666666670935228</v>
      </c>
      <c r="H871" s="2">
        <v>153</v>
      </c>
      <c r="I871" s="2">
        <v>30231</v>
      </c>
    </row>
    <row r="872" spans="1:9">
      <c r="A872" t="s">
        <v>751</v>
      </c>
      <c r="B872" t="str">
        <f>VLOOKUP(A872,hoja!$A$1:$E$161,5,FALSE)</f>
        <v>BOGOTÁ</v>
      </c>
      <c r="C872" t="str">
        <f>VLOOKUP(A872,hoja!A:D,3,FALSE)</f>
        <v>0002A</v>
      </c>
      <c r="D872" t="s">
        <v>780</v>
      </c>
      <c r="E872" t="str">
        <f>VLOOKUP(D872,hoja!$A$1:$E$161,5,FALSE)</f>
        <v>ZIPAQUIRÁ</v>
      </c>
      <c r="F872" t="str">
        <f>VLOOKUP(D872,hoja!A:C,3,FALSE)</f>
        <v>2031</v>
      </c>
      <c r="G872">
        <v>3.9999999999417923</v>
      </c>
      <c r="H872" s="2">
        <v>1</v>
      </c>
      <c r="I872" s="2">
        <v>81098</v>
      </c>
    </row>
    <row r="873" spans="1:9">
      <c r="A873" t="s">
        <v>751</v>
      </c>
      <c r="B873" t="str">
        <f>VLOOKUP(A873,hoja!$A$1:$E$161,5,FALSE)</f>
        <v>BOGOTÁ</v>
      </c>
      <c r="C873" t="str">
        <f>VLOOKUP(A873,hoja!A:D,3,FALSE)</f>
        <v>0002A</v>
      </c>
      <c r="D873" t="s">
        <v>641</v>
      </c>
      <c r="E873" t="str">
        <f>VLOOKUP(D873,hoja!$A$1:$E$161,5,FALSE)</f>
        <v>MEDELLÍN</v>
      </c>
      <c r="F873" t="str">
        <f>VLOOKUP(D873,hoja!A:C,3,FALSE)</f>
        <v>0079</v>
      </c>
      <c r="G873">
        <v>26.508333333302289</v>
      </c>
      <c r="H873" s="2">
        <v>24</v>
      </c>
      <c r="I873" s="2">
        <v>417252.5</v>
      </c>
    </row>
    <row r="874" spans="1:9">
      <c r="A874" t="s">
        <v>751</v>
      </c>
      <c r="B874" t="str">
        <f>VLOOKUP(A874,hoja!$A$1:$E$161,5,FALSE)</f>
        <v>BOGOTÁ</v>
      </c>
      <c r="C874" t="str">
        <f>VLOOKUP(A874,hoja!A:D,3,FALSE)</f>
        <v>0002A</v>
      </c>
      <c r="D874" t="s">
        <v>670</v>
      </c>
      <c r="E874" t="str">
        <f>VLOOKUP(D874,hoja!$A$1:$E$161,5,FALSE)</f>
        <v>PEREIRA</v>
      </c>
      <c r="F874" t="str">
        <f>VLOOKUP(D874,hoja!A:C,3,FALSE)</f>
        <v>0134</v>
      </c>
      <c r="G874">
        <v>20.850000000034925</v>
      </c>
      <c r="H874" s="2">
        <v>21</v>
      </c>
      <c r="I874" s="2">
        <v>315884</v>
      </c>
    </row>
    <row r="875" spans="1:9">
      <c r="A875" t="s">
        <v>751</v>
      </c>
      <c r="B875" t="str">
        <f>VLOOKUP(A875,hoja!$A$1:$E$161,5,FALSE)</f>
        <v>BOGOTÁ</v>
      </c>
      <c r="C875" t="str">
        <f>VLOOKUP(A875,hoja!A:D,3,FALSE)</f>
        <v>0002A</v>
      </c>
      <c r="D875" t="s">
        <v>642</v>
      </c>
      <c r="E875" t="str">
        <f>VLOOKUP(D875,hoja!$A$1:$E$161,5,FALSE)</f>
        <v>BARRANQUILLA</v>
      </c>
      <c r="F875" t="str">
        <f>VLOOKUP(D875,hoja!A:C,3,FALSE)</f>
        <v>0111</v>
      </c>
      <c r="G875">
        <v>50.033333333325572</v>
      </c>
      <c r="H875" s="2">
        <v>45</v>
      </c>
      <c r="I875" s="2">
        <v>1017461</v>
      </c>
    </row>
    <row r="876" spans="1:9">
      <c r="A876" t="s">
        <v>751</v>
      </c>
      <c r="B876" t="str">
        <f>VLOOKUP(A876,hoja!$A$1:$E$161,5,FALSE)</f>
        <v>BOGOTÁ</v>
      </c>
      <c r="C876" t="str">
        <f>VLOOKUP(A876,hoja!A:D,3,FALSE)</f>
        <v>0002A</v>
      </c>
      <c r="D876" t="s">
        <v>644</v>
      </c>
      <c r="E876" t="str">
        <f>VLOOKUP(D876,hoja!$A$1:$E$161,5,FALSE)</f>
        <v>PEREIRA</v>
      </c>
      <c r="F876" t="str">
        <f>VLOOKUP(D876,hoja!A:C,3,FALSE)</f>
        <v>0198</v>
      </c>
      <c r="G876">
        <v>7.783333333209157</v>
      </c>
      <c r="H876" s="2">
        <v>1</v>
      </c>
      <c r="I876" s="2">
        <v>305741</v>
      </c>
    </row>
    <row r="877" spans="1:9">
      <c r="A877" t="s">
        <v>751</v>
      </c>
      <c r="B877" t="str">
        <f>VLOOKUP(A877,hoja!$A$1:$E$161,5,FALSE)</f>
        <v>BOGOTÁ</v>
      </c>
      <c r="C877" t="str">
        <f>VLOOKUP(A877,hoja!A:D,3,FALSE)</f>
        <v>0002A</v>
      </c>
      <c r="D877" t="s">
        <v>645</v>
      </c>
      <c r="E877" t="str">
        <f>VLOOKUP(D877,hoja!$A$1:$E$161,5,FALSE)</f>
        <v>CALI</v>
      </c>
      <c r="F877" t="str">
        <f>VLOOKUP(D877,hoja!A:C,3,FALSE)</f>
        <v>0410</v>
      </c>
      <c r="G877">
        <v>25.409583333414048</v>
      </c>
      <c r="H877" s="2">
        <v>84</v>
      </c>
      <c r="I877" s="2">
        <v>449653</v>
      </c>
    </row>
    <row r="878" spans="1:9">
      <c r="A878" t="s">
        <v>751</v>
      </c>
      <c r="B878" t="str">
        <f>VLOOKUP(A878,hoja!$A$1:$E$161,5,FALSE)</f>
        <v>BOGOTÁ</v>
      </c>
      <c r="C878" t="str">
        <f>VLOOKUP(A878,hoja!A:D,3,FALSE)</f>
        <v>0002A</v>
      </c>
      <c r="D878" t="s">
        <v>735</v>
      </c>
      <c r="E878" t="str">
        <f>VLOOKUP(D878,hoja!$A$1:$E$161,5,FALSE)</f>
        <v>GUALANDAY</v>
      </c>
      <c r="F878" t="str">
        <f>VLOOKUP(D878,hoja!A:C,3,FALSE)</f>
        <v>3042</v>
      </c>
      <c r="G878">
        <v>5.2741666667279787</v>
      </c>
      <c r="H878" s="2">
        <v>35</v>
      </c>
      <c r="I878" s="2">
        <v>156540</v>
      </c>
    </row>
    <row r="879" spans="1:9">
      <c r="A879" t="s">
        <v>751</v>
      </c>
      <c r="B879" t="str">
        <f>VLOOKUP(A879,hoja!$A$1:$E$161,5,FALSE)</f>
        <v>BOGOTÁ</v>
      </c>
      <c r="C879" t="str">
        <f>VLOOKUP(A879,hoja!A:D,3,FALSE)</f>
        <v>0002A</v>
      </c>
      <c r="D879" t="s">
        <v>787</v>
      </c>
      <c r="E879" t="str">
        <f>VLOOKUP(D879,hoja!$A$1:$E$161,5,FALSE)</f>
        <v>PUERTO LIBRE</v>
      </c>
      <c r="F879" t="str">
        <f>VLOOKUP(D879,hoja!A:C,3,FALSE)</f>
        <v>10214</v>
      </c>
      <c r="G879">
        <v>6.7233333333861083</v>
      </c>
      <c r="H879" s="2">
        <v>4</v>
      </c>
      <c r="I879" s="2">
        <v>208125.5</v>
      </c>
    </row>
    <row r="880" spans="1:9">
      <c r="A880" t="s">
        <v>751</v>
      </c>
      <c r="B880" t="str">
        <f>VLOOKUP(A880,hoja!$A$1:$E$161,5,FALSE)</f>
        <v>BOGOTÁ</v>
      </c>
      <c r="C880" t="str">
        <f>VLOOKUP(A880,hoja!A:D,3,FALSE)</f>
        <v>0002A</v>
      </c>
      <c r="D880" t="s">
        <v>834</v>
      </c>
      <c r="E880" t="str">
        <f>VLOOKUP(D880,hoja!$A$1:$E$161,5,FALSE)</f>
        <v>RICAURTE</v>
      </c>
      <c r="F880" t="str">
        <f>VLOOKUP(D880,hoja!A:C,3,FALSE)</f>
        <v>60080</v>
      </c>
      <c r="G880">
        <v>4.7025000000139698</v>
      </c>
      <c r="H880" s="2">
        <v>1</v>
      </c>
      <c r="I880" s="2">
        <v>128771</v>
      </c>
    </row>
    <row r="881" spans="1:9">
      <c r="A881" t="s">
        <v>751</v>
      </c>
      <c r="B881" t="str">
        <f>VLOOKUP(A881,hoja!$A$1:$E$161,5,FALSE)</f>
        <v>BOGOTÁ</v>
      </c>
      <c r="C881" t="str">
        <f>VLOOKUP(A881,hoja!A:D,3,FALSE)</f>
        <v>0002A</v>
      </c>
      <c r="D881" t="s">
        <v>756</v>
      </c>
      <c r="E881" t="str">
        <f>VLOOKUP(D881,hoja!$A$1:$E$161,5,FALSE)</f>
        <v>SANTANA</v>
      </c>
      <c r="F881" t="str">
        <f>VLOOKUP(D881,hoja!A:C,3,FALSE)</f>
        <v>60084</v>
      </c>
      <c r="G881">
        <v>6.2499999999417923</v>
      </c>
      <c r="H881" s="2">
        <v>9</v>
      </c>
      <c r="I881" s="2">
        <v>220414</v>
      </c>
    </row>
    <row r="882" spans="1:9">
      <c r="A882" t="s">
        <v>751</v>
      </c>
      <c r="B882" t="str">
        <f>VLOOKUP(A882,hoja!$A$1:$E$161,5,FALSE)</f>
        <v>BOGOTÁ</v>
      </c>
      <c r="C882" t="str">
        <f>VLOOKUP(A882,hoja!A:D,3,FALSE)</f>
        <v>0002A</v>
      </c>
      <c r="D882" t="s">
        <v>943</v>
      </c>
      <c r="E882" t="str">
        <f>VLOOKUP(D882,hoja!$A$1:$E$161,5,FALSE)</f>
        <v>BOGOTÁ</v>
      </c>
      <c r="F882" t="str">
        <f>VLOOKUP(D882,hoja!A:C,3,FALSE)</f>
        <v>60003</v>
      </c>
      <c r="G882">
        <v>1.0000000001164153</v>
      </c>
      <c r="H882" s="2">
        <v>36</v>
      </c>
      <c r="I882" s="2">
        <v>23656</v>
      </c>
    </row>
    <row r="883" spans="1:9">
      <c r="A883" t="s">
        <v>633</v>
      </c>
      <c r="B883" t="str">
        <f>VLOOKUP(A883,hoja!$A$1:$E$161,5,FALSE)</f>
        <v>BOGOTÁ</v>
      </c>
      <c r="C883" t="str">
        <f>VLOOKUP(A883,hoja!A:D,3,FALSE)</f>
        <v>0002</v>
      </c>
      <c r="D883" t="s">
        <v>826</v>
      </c>
      <c r="E883" t="e">
        <f>VLOOKUP(D883,hoja!$A$1:$E$161,5,FALSE)</f>
        <v>#N/A</v>
      </c>
      <c r="F883" t="e">
        <f>VLOOKUP(D883,hoja!A:C,3,FALSE)</f>
        <v>#N/A</v>
      </c>
      <c r="G883">
        <v>0.99999999994179234</v>
      </c>
      <c r="H883" s="2">
        <v>1</v>
      </c>
      <c r="I883" s="2">
        <v>51022</v>
      </c>
    </row>
    <row r="884" spans="1:9">
      <c r="A884" t="s">
        <v>633</v>
      </c>
      <c r="B884" t="str">
        <f>VLOOKUP(A884,hoja!$A$1:$E$161,5,FALSE)</f>
        <v>BOGOTÁ</v>
      </c>
      <c r="C884" t="str">
        <f>VLOOKUP(A884,hoja!A:D,3,FALSE)</f>
        <v>0002</v>
      </c>
      <c r="D884" t="s">
        <v>689</v>
      </c>
      <c r="E884" t="str">
        <f>VLOOKUP(D884,hoja!$A$1:$E$161,5,FALSE)</f>
        <v>AGUACHICA</v>
      </c>
      <c r="F884" t="str">
        <f>VLOOKUP(D884,hoja!A:C,3,FALSE)</f>
        <v>0437</v>
      </c>
      <c r="G884">
        <v>18.500000000058208</v>
      </c>
      <c r="H884" s="2">
        <v>1</v>
      </c>
      <c r="I884" s="2">
        <v>577455</v>
      </c>
    </row>
    <row r="885" spans="1:9">
      <c r="A885" t="s">
        <v>633</v>
      </c>
      <c r="B885" t="str">
        <f>VLOOKUP(A885,hoja!$A$1:$E$161,5,FALSE)</f>
        <v>BOGOTÁ</v>
      </c>
      <c r="C885" t="str">
        <f>VLOOKUP(A885,hoja!A:D,3,FALSE)</f>
        <v>0002</v>
      </c>
      <c r="D885" t="s">
        <v>683</v>
      </c>
      <c r="E885" t="str">
        <f>VLOOKUP(D885,hoja!$A$1:$E$161,5,FALSE)</f>
        <v>BUGA</v>
      </c>
      <c r="F885" t="str">
        <f>VLOOKUP(D885,hoja!A:C,3,FALSE)</f>
        <v>0411</v>
      </c>
      <c r="G885">
        <v>25.866666666726815</v>
      </c>
      <c r="H885" s="2">
        <v>4</v>
      </c>
      <c r="I885" s="2">
        <v>397878.5</v>
      </c>
    </row>
    <row r="886" spans="1:9">
      <c r="A886" t="s">
        <v>633</v>
      </c>
      <c r="B886" t="str">
        <f>VLOOKUP(A886,hoja!$A$1:$E$161,5,FALSE)</f>
        <v>BOGOTÁ</v>
      </c>
      <c r="C886" t="str">
        <f>VLOOKUP(A886,hoja!A:D,3,FALSE)</f>
        <v>0002</v>
      </c>
      <c r="D886" t="s">
        <v>660</v>
      </c>
      <c r="E886" t="str">
        <f>VLOOKUP(D886,hoja!$A$1:$E$161,5,FALSE)</f>
        <v>BOGOTÁ</v>
      </c>
      <c r="F886" t="str">
        <f>VLOOKUP(D886,hoja!A:C,3,FALSE)</f>
        <v>0035</v>
      </c>
      <c r="G886">
        <v>1.1666666668024845</v>
      </c>
      <c r="H886" s="2">
        <v>35</v>
      </c>
      <c r="I886" s="2">
        <v>23236</v>
      </c>
    </row>
    <row r="887" spans="1:9">
      <c r="A887" t="s">
        <v>633</v>
      </c>
      <c r="B887" t="str">
        <f>VLOOKUP(A887,hoja!$A$1:$E$161,5,FALSE)</f>
        <v>BOGOTÁ</v>
      </c>
      <c r="C887" t="str">
        <f>VLOOKUP(A887,hoja!A:D,3,FALSE)</f>
        <v>0002</v>
      </c>
      <c r="D887" t="s">
        <v>661</v>
      </c>
      <c r="E887" t="str">
        <f>VLOOKUP(D887,hoja!$A$1:$E$161,5,FALSE)</f>
        <v>CARTAGENA</v>
      </c>
      <c r="F887" t="str">
        <f>VLOOKUP(D887,hoja!A:C,3,FALSE)</f>
        <v>0113</v>
      </c>
      <c r="G887">
        <v>34.583333333255723</v>
      </c>
      <c r="H887" s="2">
        <v>1</v>
      </c>
      <c r="I887" s="2">
        <v>1067300</v>
      </c>
    </row>
    <row r="888" spans="1:9">
      <c r="A888" t="s">
        <v>633</v>
      </c>
      <c r="B888" t="str">
        <f>VLOOKUP(A888,hoja!$A$1:$E$161,5,FALSE)</f>
        <v>BOGOTÁ</v>
      </c>
      <c r="C888" t="str">
        <f>VLOOKUP(A888,hoja!A:D,3,FALSE)</f>
        <v>0002</v>
      </c>
      <c r="D888" t="s">
        <v>708</v>
      </c>
      <c r="E888" t="str">
        <f>VLOOKUP(D888,hoja!$A$1:$E$161,5,FALSE)</f>
        <v>JAMUNDÍ</v>
      </c>
      <c r="F888" t="str">
        <f>VLOOKUP(D888,hoja!A:C,3,FALSE)</f>
        <v>0358</v>
      </c>
      <c r="G888">
        <v>40.305833333346527</v>
      </c>
      <c r="H888" s="2">
        <v>1</v>
      </c>
      <c r="I888" s="2">
        <v>493700</v>
      </c>
    </row>
    <row r="889" spans="1:9">
      <c r="A889" t="s">
        <v>633</v>
      </c>
      <c r="B889" t="str">
        <f>VLOOKUP(A889,hoja!$A$1:$E$161,5,FALSE)</f>
        <v>BOGOTÁ</v>
      </c>
      <c r="C889" t="str">
        <f>VLOOKUP(A889,hoja!A:D,3,FALSE)</f>
        <v>0002</v>
      </c>
      <c r="D889" t="s">
        <v>709</v>
      </c>
      <c r="E889" t="str">
        <f>VLOOKUP(D889,hoja!$A$1:$E$161,5,FALSE)</f>
        <v>LA DORADA</v>
      </c>
      <c r="F889" t="str">
        <f>VLOOKUP(D889,hoja!A:C,3,FALSE)</f>
        <v>0391</v>
      </c>
      <c r="G889">
        <v>5.2999999999883585</v>
      </c>
      <c r="H889" s="2">
        <v>2</v>
      </c>
      <c r="I889" s="2">
        <v>87729.5</v>
      </c>
    </row>
    <row r="890" spans="1:9">
      <c r="A890" t="s">
        <v>633</v>
      </c>
      <c r="B890" t="str">
        <f>VLOOKUP(A890,hoja!$A$1:$E$161,5,FALSE)</f>
        <v>BOGOTÁ</v>
      </c>
      <c r="C890" t="str">
        <f>VLOOKUP(A890,hoja!A:D,3,FALSE)</f>
        <v>0002</v>
      </c>
      <c r="D890" t="s">
        <v>663</v>
      </c>
      <c r="E890" t="str">
        <f>VLOOKUP(D890,hoja!$A$1:$E$161,5,FALSE)</f>
        <v>MADRID</v>
      </c>
      <c r="F890" t="str">
        <f>VLOOKUP(D890,hoja!A:C,3,FALSE)</f>
        <v>0022</v>
      </c>
      <c r="G890">
        <v>0.79166666671517305</v>
      </c>
      <c r="H890" s="2">
        <v>2</v>
      </c>
      <c r="I890" s="2">
        <v>24480</v>
      </c>
    </row>
    <row r="891" spans="1:9">
      <c r="A891" t="s">
        <v>633</v>
      </c>
      <c r="B891" t="str">
        <f>VLOOKUP(A891,hoja!$A$1:$E$161,5,FALSE)</f>
        <v>BOGOTÁ</v>
      </c>
      <c r="C891" t="str">
        <f>VLOOKUP(A891,hoja!A:D,3,FALSE)</f>
        <v>0002</v>
      </c>
      <c r="D891" t="s">
        <v>719</v>
      </c>
      <c r="E891" t="str">
        <f>VLOOKUP(D891,hoja!$A$1:$E$161,5,FALSE)</f>
        <v>RICAURTE</v>
      </c>
      <c r="F891" t="str">
        <f>VLOOKUP(D891,hoja!A:C,3,FALSE)</f>
        <v>0390</v>
      </c>
      <c r="G891">
        <v>17.983333333279006</v>
      </c>
      <c r="H891" s="2">
        <v>1</v>
      </c>
      <c r="I891" s="2">
        <v>138707</v>
      </c>
    </row>
    <row r="892" spans="1:9">
      <c r="A892" t="s">
        <v>633</v>
      </c>
      <c r="B892" t="str">
        <f>VLOOKUP(A892,hoja!$A$1:$E$161,5,FALSE)</f>
        <v>BOGOTÁ</v>
      </c>
      <c r="C892" t="str">
        <f>VLOOKUP(A892,hoja!A:D,3,FALSE)</f>
        <v>0002</v>
      </c>
      <c r="D892" t="s">
        <v>629</v>
      </c>
      <c r="E892" t="str">
        <f>VLOOKUP(D892,hoja!$A$1:$E$161,5,FALSE)</f>
        <v>ZIPAQUIRÁ</v>
      </c>
      <c r="F892" t="str">
        <f>VLOOKUP(D892,hoja!A:C,3,FALSE)</f>
        <v>0032</v>
      </c>
      <c r="G892">
        <v>4.9583333333430346</v>
      </c>
      <c r="H892" s="2">
        <v>4</v>
      </c>
      <c r="I892" s="2">
        <v>58988</v>
      </c>
    </row>
    <row r="893" spans="1:9">
      <c r="A893" t="s">
        <v>633</v>
      </c>
      <c r="B893" t="str">
        <f>VLOOKUP(A893,hoja!$A$1:$E$161,5,FALSE)</f>
        <v>BOGOTÁ</v>
      </c>
      <c r="C893" t="str">
        <f>VLOOKUP(A893,hoja!A:D,3,FALSE)</f>
        <v>0002</v>
      </c>
      <c r="D893" t="s">
        <v>630</v>
      </c>
      <c r="E893" t="str">
        <f>VLOOKUP(D893,hoja!$A$1:$E$161,5,FALSE)</f>
        <v>SESQUILÉ</v>
      </c>
      <c r="F893" t="str">
        <f>VLOOKUP(D893,hoja!A:C,3,FALSE)</f>
        <v>1501</v>
      </c>
      <c r="G893">
        <v>1.6809722222678829</v>
      </c>
      <c r="H893" s="2">
        <v>256</v>
      </c>
      <c r="I893" s="2">
        <v>61073</v>
      </c>
    </row>
    <row r="894" spans="1:9">
      <c r="A894" t="s">
        <v>633</v>
      </c>
      <c r="B894" t="str">
        <f>VLOOKUP(A894,hoja!$A$1:$E$161,5,FALSE)</f>
        <v>BOGOTÁ</v>
      </c>
      <c r="C894" t="str">
        <f>VLOOKUP(A894,hoja!A:D,3,FALSE)</f>
        <v>0002</v>
      </c>
      <c r="D894" t="s">
        <v>1257</v>
      </c>
      <c r="E894" t="e">
        <f>VLOOKUP(D894,hoja!$A$1:$E$161,5,FALSE)</f>
        <v>#N/A</v>
      </c>
      <c r="F894" t="str">
        <f>VLOOKUP(D894,hoja!A:C,3,FALSE)</f>
        <v>50237</v>
      </c>
      <c r="G894">
        <v>0.2349999999278225</v>
      </c>
      <c r="H894" s="2">
        <v>1</v>
      </c>
      <c r="I894" s="2">
        <v>4134</v>
      </c>
    </row>
    <row r="895" spans="1:9">
      <c r="A895" t="s">
        <v>633</v>
      </c>
      <c r="B895" t="str">
        <f>VLOOKUP(A895,hoja!$A$1:$E$161,5,FALSE)</f>
        <v>BOGOTÁ</v>
      </c>
      <c r="C895" t="str">
        <f>VLOOKUP(A895,hoja!A:D,3,FALSE)</f>
        <v>0002</v>
      </c>
      <c r="D895" t="s">
        <v>751</v>
      </c>
      <c r="E895" t="str">
        <f>VLOOKUP(D895,hoja!$A$1:$E$161,5,FALSE)</f>
        <v>BOGOTÁ</v>
      </c>
      <c r="F895" t="str">
        <f>VLOOKUP(D895,hoja!A:C,3,FALSE)</f>
        <v>0002A</v>
      </c>
      <c r="G895">
        <v>0.25000000011641532</v>
      </c>
      <c r="H895" s="2">
        <v>2775</v>
      </c>
      <c r="I895" s="2">
        <v>1024</v>
      </c>
    </row>
    <row r="896" spans="1:9">
      <c r="A896" t="s">
        <v>633</v>
      </c>
      <c r="B896" t="str">
        <f>VLOOKUP(A896,hoja!$A$1:$E$161,5,FALSE)</f>
        <v>BOGOTÁ</v>
      </c>
      <c r="C896" t="str">
        <f>VLOOKUP(A896,hoja!A:D,3,FALSE)</f>
        <v>0002</v>
      </c>
      <c r="D896" t="s">
        <v>634</v>
      </c>
      <c r="E896" t="str">
        <f>VLOOKUP(D896,hoja!$A$1:$E$161,5,FALSE)</f>
        <v>BOGOTÁ</v>
      </c>
      <c r="F896" t="str">
        <f>VLOOKUP(D896,hoja!A:C,3,FALSE)</f>
        <v>0011</v>
      </c>
      <c r="G896">
        <v>0.46444444439839572</v>
      </c>
      <c r="H896" s="2">
        <v>455</v>
      </c>
      <c r="I896" s="2">
        <v>8475</v>
      </c>
    </row>
    <row r="897" spans="1:9">
      <c r="A897" t="s">
        <v>633</v>
      </c>
      <c r="B897" t="str">
        <f>VLOOKUP(A897,hoja!$A$1:$E$161,5,FALSE)</f>
        <v>BOGOTÁ</v>
      </c>
      <c r="C897" t="str">
        <f>VLOOKUP(A897,hoja!A:D,3,FALSE)</f>
        <v>0002</v>
      </c>
      <c r="D897" t="s">
        <v>686</v>
      </c>
      <c r="E897" t="str">
        <f>VLOOKUP(D897,hoja!$A$1:$E$161,5,FALSE)</f>
        <v>BARRANCABERMEJA</v>
      </c>
      <c r="F897" t="str">
        <f>VLOOKUP(D897,hoja!A:C,3,FALSE)</f>
        <v>0424</v>
      </c>
      <c r="G897">
        <v>0</v>
      </c>
      <c r="H897" s="2">
        <v>1</v>
      </c>
      <c r="I897" s="2">
        <v>2643</v>
      </c>
    </row>
    <row r="898" spans="1:9">
      <c r="A898" t="s">
        <v>633</v>
      </c>
      <c r="B898" t="str">
        <f>VLOOKUP(A898,hoja!$A$1:$E$161,5,FALSE)</f>
        <v>BOGOTÁ</v>
      </c>
      <c r="C898" t="str">
        <f>VLOOKUP(A898,hoja!A:D,3,FALSE)</f>
        <v>0002</v>
      </c>
      <c r="D898" t="s">
        <v>635</v>
      </c>
      <c r="E898" t="str">
        <f>VLOOKUP(D898,hoja!$A$1:$E$161,5,FALSE)</f>
        <v>BOGOTÁ</v>
      </c>
      <c r="F898" t="str">
        <f>VLOOKUP(D898,hoja!A:C,3,FALSE)</f>
        <v>0021</v>
      </c>
      <c r="G898">
        <v>0.26666666666278616</v>
      </c>
      <c r="H898" s="2">
        <v>1476</v>
      </c>
      <c r="I898" s="2">
        <v>4248</v>
      </c>
    </row>
    <row r="899" spans="1:9">
      <c r="A899" t="s">
        <v>633</v>
      </c>
      <c r="B899" t="str">
        <f>VLOOKUP(A899,hoja!$A$1:$E$161,5,FALSE)</f>
        <v>BOGOTÁ</v>
      </c>
      <c r="C899" t="str">
        <f>VLOOKUP(A899,hoja!A:D,3,FALSE)</f>
        <v>0002</v>
      </c>
      <c r="D899" t="s">
        <v>636</v>
      </c>
      <c r="E899" t="str">
        <f>VLOOKUP(D899,hoja!$A$1:$E$161,5,FALSE)</f>
        <v>DUITAMA</v>
      </c>
      <c r="F899" t="str">
        <f>VLOOKUP(D899,hoja!A:C,3,FALSE)</f>
        <v>0441</v>
      </c>
      <c r="G899">
        <v>15.46666666661622</v>
      </c>
      <c r="H899" s="2">
        <v>1</v>
      </c>
      <c r="I899" s="2">
        <v>203939</v>
      </c>
    </row>
    <row r="900" spans="1:9">
      <c r="A900" t="s">
        <v>633</v>
      </c>
      <c r="B900" t="str">
        <f>VLOOKUP(A900,hoja!$A$1:$E$161,5,FALSE)</f>
        <v>BOGOTÁ</v>
      </c>
      <c r="C900" t="str">
        <f>VLOOKUP(A900,hoja!A:D,3,FALSE)</f>
        <v>0002</v>
      </c>
      <c r="D900" t="s">
        <v>732</v>
      </c>
      <c r="E900" t="str">
        <f>VLOOKUP(D900,hoja!$A$1:$E$161,5,FALSE)</f>
        <v>IBAGUÉ</v>
      </c>
      <c r="F900" t="str">
        <f>VLOOKUP(D900,hoja!A:C,3,FALSE)</f>
        <v>0389</v>
      </c>
      <c r="G900">
        <v>4.2805555554223247</v>
      </c>
      <c r="H900" s="2">
        <v>3</v>
      </c>
      <c r="I900" s="2">
        <v>171651</v>
      </c>
    </row>
    <row r="901" spans="1:9">
      <c r="A901" t="s">
        <v>633</v>
      </c>
      <c r="B901" t="str">
        <f>VLOOKUP(A901,hoja!$A$1:$E$161,5,FALSE)</f>
        <v>BOGOTÁ</v>
      </c>
      <c r="C901" t="str">
        <f>VLOOKUP(A901,hoja!A:D,3,FALSE)</f>
        <v>0002</v>
      </c>
      <c r="D901" t="s">
        <v>679</v>
      </c>
      <c r="E901" t="str">
        <f>VLOOKUP(D901,hoja!$A$1:$E$161,5,FALSE)</f>
        <v>NEIVA</v>
      </c>
      <c r="F901" t="str">
        <f>VLOOKUP(D901,hoja!A:C,3,FALSE)</f>
        <v>0385</v>
      </c>
      <c r="G901">
        <v>21.549999999959255</v>
      </c>
      <c r="H901" s="2">
        <v>2</v>
      </c>
      <c r="I901" s="2">
        <v>328993</v>
      </c>
    </row>
    <row r="902" spans="1:9">
      <c r="A902" t="s">
        <v>633</v>
      </c>
      <c r="B902" t="str">
        <f>VLOOKUP(A902,hoja!$A$1:$E$161,5,FALSE)</f>
        <v>BOGOTÁ</v>
      </c>
      <c r="C902" t="str">
        <f>VLOOKUP(A902,hoja!A:D,3,FALSE)</f>
        <v>0002</v>
      </c>
      <c r="D902" t="s">
        <v>637</v>
      </c>
      <c r="E902" t="str">
        <f>VLOOKUP(D902,hoja!$A$1:$E$161,5,FALSE)</f>
        <v>PIEDECUESTA</v>
      </c>
      <c r="F902" t="str">
        <f>VLOOKUP(D902,hoja!A:C,3,FALSE)</f>
        <v>0422</v>
      </c>
      <c r="G902">
        <v>25.179722222266719</v>
      </c>
      <c r="H902" s="2">
        <v>1</v>
      </c>
      <c r="I902" s="2">
        <v>432790</v>
      </c>
    </row>
    <row r="903" spans="1:9">
      <c r="A903" t="s">
        <v>633</v>
      </c>
      <c r="B903" t="str">
        <f>VLOOKUP(A903,hoja!$A$1:$E$161,5,FALSE)</f>
        <v>BOGOTÁ</v>
      </c>
      <c r="C903" t="str">
        <f>VLOOKUP(A903,hoja!A:D,3,FALSE)</f>
        <v>0002</v>
      </c>
      <c r="D903" t="s">
        <v>681</v>
      </c>
      <c r="E903" t="str">
        <f>VLOOKUP(D903,hoja!$A$1:$E$161,5,FALSE)</f>
        <v>VILLAVICENCIO</v>
      </c>
      <c r="F903" t="str">
        <f>VLOOKUP(D903,hoja!A:C,3,FALSE)</f>
        <v>0393</v>
      </c>
      <c r="G903">
        <v>5.438333333353512</v>
      </c>
      <c r="H903" s="2">
        <v>5</v>
      </c>
      <c r="I903" s="2">
        <v>122781</v>
      </c>
    </row>
    <row r="904" spans="1:9">
      <c r="A904" t="s">
        <v>633</v>
      </c>
      <c r="B904" t="str">
        <f>VLOOKUP(A904,hoja!$A$1:$E$161,5,FALSE)</f>
        <v>BOGOTÁ</v>
      </c>
      <c r="C904" t="str">
        <f>VLOOKUP(A904,hoja!A:D,3,FALSE)</f>
        <v>0002</v>
      </c>
      <c r="D904" t="s">
        <v>1271</v>
      </c>
      <c r="E904" t="e">
        <f>VLOOKUP(D904,hoja!$A$1:$E$161,5,FALSE)</f>
        <v>#N/A</v>
      </c>
      <c r="F904" t="str">
        <f>VLOOKUP(D904,hoja!A:C,3,FALSE)</f>
        <v>50255</v>
      </c>
      <c r="G904">
        <v>1.8333333333721384</v>
      </c>
      <c r="H904" s="2">
        <v>1</v>
      </c>
      <c r="I904" s="2">
        <v>26378</v>
      </c>
    </row>
    <row r="905" spans="1:9">
      <c r="A905" t="s">
        <v>633</v>
      </c>
      <c r="B905" t="str">
        <f>VLOOKUP(A905,hoja!$A$1:$E$161,5,FALSE)</f>
        <v>BOGOTÁ</v>
      </c>
      <c r="C905" t="str">
        <f>VLOOKUP(A905,hoja!A:D,3,FALSE)</f>
        <v>0002</v>
      </c>
      <c r="D905" t="s">
        <v>1272</v>
      </c>
      <c r="E905" t="e">
        <f>VLOOKUP(D905,hoja!$A$1:$E$161,5,FALSE)</f>
        <v>#N/A</v>
      </c>
      <c r="F905" t="e">
        <f>VLOOKUP(D905,hoja!A:C,3,FALSE)</f>
        <v>#N/A</v>
      </c>
      <c r="G905">
        <v>0.44666666665580124</v>
      </c>
      <c r="H905" s="2">
        <v>1</v>
      </c>
      <c r="I905" s="2">
        <v>7643</v>
      </c>
    </row>
    <row r="906" spans="1:9">
      <c r="A906" t="s">
        <v>633</v>
      </c>
      <c r="B906" t="str">
        <f>VLOOKUP(A906,hoja!$A$1:$E$161,5,FALSE)</f>
        <v>BOGOTÁ</v>
      </c>
      <c r="C906" t="str">
        <f>VLOOKUP(A906,hoja!A:D,3,FALSE)</f>
        <v>0002</v>
      </c>
      <c r="D906" t="s">
        <v>1278</v>
      </c>
      <c r="E906" t="e">
        <f>VLOOKUP(D906,hoja!$A$1:$E$161,5,FALSE)</f>
        <v>#N/A</v>
      </c>
      <c r="F906" t="e">
        <f>VLOOKUP(D906,hoja!A:C,3,FALSE)</f>
        <v>#N/A</v>
      </c>
      <c r="G906">
        <v>14.096249999944121</v>
      </c>
      <c r="H906" s="2">
        <v>2</v>
      </c>
      <c r="I906" s="2">
        <v>35490</v>
      </c>
    </row>
    <row r="907" spans="1:9">
      <c r="A907" t="s">
        <v>633</v>
      </c>
      <c r="B907" t="str">
        <f>VLOOKUP(A907,hoja!$A$1:$E$161,5,FALSE)</f>
        <v>BOGOTÁ</v>
      </c>
      <c r="C907" t="str">
        <f>VLOOKUP(A907,hoja!A:D,3,FALSE)</f>
        <v>0002</v>
      </c>
      <c r="D907" t="s">
        <v>942</v>
      </c>
      <c r="E907" t="str">
        <f>VLOOKUP(D907,hoja!$A$1:$E$161,5,FALSE)</f>
        <v>BOGOTÁ</v>
      </c>
      <c r="F907" t="str">
        <f>VLOOKUP(D907,hoja!A:C,3,FALSE)</f>
        <v>60002</v>
      </c>
      <c r="G907">
        <v>0.41111111108330078</v>
      </c>
      <c r="H907" s="2">
        <v>88</v>
      </c>
      <c r="I907" s="2">
        <v>7603</v>
      </c>
    </row>
    <row r="908" spans="1:9">
      <c r="A908" t="s">
        <v>633</v>
      </c>
      <c r="B908" t="str">
        <f>VLOOKUP(A908,hoja!$A$1:$E$161,5,FALSE)</f>
        <v>BOGOTÁ</v>
      </c>
      <c r="C908" t="str">
        <f>VLOOKUP(A908,hoja!A:D,3,FALSE)</f>
        <v>0002</v>
      </c>
      <c r="D908" t="s">
        <v>653</v>
      </c>
      <c r="E908" t="str">
        <f>VLOOKUP(D908,hoja!$A$1:$E$161,5,FALSE)</f>
        <v>MADRID</v>
      </c>
      <c r="F908" t="str">
        <f>VLOOKUP(D908,hoja!A:C,3,FALSE)</f>
        <v>2023</v>
      </c>
      <c r="G908">
        <v>0.90833333332557231</v>
      </c>
      <c r="H908" s="2">
        <v>8</v>
      </c>
      <c r="I908" s="2">
        <v>30076.5</v>
      </c>
    </row>
    <row r="909" spans="1:9">
      <c r="A909" t="s">
        <v>633</v>
      </c>
      <c r="B909" t="str">
        <f>VLOOKUP(A909,hoja!$A$1:$E$161,5,FALSE)</f>
        <v>BOGOTÁ</v>
      </c>
      <c r="C909" t="str">
        <f>VLOOKUP(A909,hoja!A:D,3,FALSE)</f>
        <v>0002</v>
      </c>
      <c r="D909" t="s">
        <v>641</v>
      </c>
      <c r="E909" t="str">
        <f>VLOOKUP(D909,hoja!$A$1:$E$161,5,FALSE)</f>
        <v>MEDELLÍN</v>
      </c>
      <c r="F909" t="str">
        <f>VLOOKUP(D909,hoja!A:C,3,FALSE)</f>
        <v>0079</v>
      </c>
      <c r="G909">
        <v>23.635277777910233</v>
      </c>
      <c r="H909" s="2">
        <v>1</v>
      </c>
      <c r="I909" s="2">
        <v>423975</v>
      </c>
    </row>
    <row r="910" spans="1:9">
      <c r="A910" t="s">
        <v>633</v>
      </c>
      <c r="B910" t="str">
        <f>VLOOKUP(A910,hoja!$A$1:$E$161,5,FALSE)</f>
        <v>BOGOTÁ</v>
      </c>
      <c r="C910" t="str">
        <f>VLOOKUP(A910,hoja!A:D,3,FALSE)</f>
        <v>0002</v>
      </c>
      <c r="D910" t="s">
        <v>670</v>
      </c>
      <c r="E910" t="str">
        <f>VLOOKUP(D910,hoja!$A$1:$E$161,5,FALSE)</f>
        <v>PEREIRA</v>
      </c>
      <c r="F910" t="str">
        <f>VLOOKUP(D910,hoja!A:C,3,FALSE)</f>
        <v>0134</v>
      </c>
      <c r="G910">
        <v>23.183333333290648</v>
      </c>
      <c r="H910" s="2">
        <v>1</v>
      </c>
      <c r="I910" s="2">
        <v>317603</v>
      </c>
    </row>
    <row r="911" spans="1:9">
      <c r="A911" t="s">
        <v>633</v>
      </c>
      <c r="B911" t="str">
        <f>VLOOKUP(A911,hoja!$A$1:$E$161,5,FALSE)</f>
        <v>BOGOTÁ</v>
      </c>
      <c r="C911" t="str">
        <f>VLOOKUP(A911,hoja!A:D,3,FALSE)</f>
        <v>0002</v>
      </c>
      <c r="D911" t="s">
        <v>642</v>
      </c>
      <c r="E911" t="str">
        <f>VLOOKUP(D911,hoja!$A$1:$E$161,5,FALSE)</f>
        <v>BARRANQUILLA</v>
      </c>
      <c r="F911" t="str">
        <f>VLOOKUP(D911,hoja!A:C,3,FALSE)</f>
        <v>0111</v>
      </c>
      <c r="G911">
        <v>30.196944444556721</v>
      </c>
      <c r="H911" s="2">
        <v>3</v>
      </c>
      <c r="I911" s="2">
        <v>966056</v>
      </c>
    </row>
    <row r="912" spans="1:9">
      <c r="A912" t="s">
        <v>633</v>
      </c>
      <c r="B912" t="str">
        <f>VLOOKUP(A912,hoja!$A$1:$E$161,5,FALSE)</f>
        <v>BOGOTÁ</v>
      </c>
      <c r="C912" t="str">
        <f>VLOOKUP(A912,hoja!A:D,3,FALSE)</f>
        <v>0002</v>
      </c>
      <c r="D912" t="s">
        <v>644</v>
      </c>
      <c r="E912" t="str">
        <f>VLOOKUP(D912,hoja!$A$1:$E$161,5,FALSE)</f>
        <v>PEREIRA</v>
      </c>
      <c r="F912" t="str">
        <f>VLOOKUP(D912,hoja!A:C,3,FALSE)</f>
        <v>0198</v>
      </c>
      <c r="G912">
        <v>16.058333333290648</v>
      </c>
      <c r="H912" s="2">
        <v>2</v>
      </c>
      <c r="I912" s="2">
        <v>339831.5</v>
      </c>
    </row>
    <row r="913" spans="1:9">
      <c r="A913" t="s">
        <v>633</v>
      </c>
      <c r="B913" t="str">
        <f>VLOOKUP(A913,hoja!$A$1:$E$161,5,FALSE)</f>
        <v>BOGOTÁ</v>
      </c>
      <c r="C913" t="str">
        <f>VLOOKUP(A913,hoja!A:D,3,FALSE)</f>
        <v>0002</v>
      </c>
      <c r="D913" t="s">
        <v>645</v>
      </c>
      <c r="E913" t="str">
        <f>VLOOKUP(D913,hoja!$A$1:$E$161,5,FALSE)</f>
        <v>CALI</v>
      </c>
      <c r="F913" t="str">
        <f>VLOOKUP(D913,hoja!A:C,3,FALSE)</f>
        <v>0410</v>
      </c>
      <c r="G913">
        <v>17.883333333302289</v>
      </c>
      <c r="H913" s="2">
        <v>7</v>
      </c>
      <c r="I913" s="2">
        <v>445015</v>
      </c>
    </row>
    <row r="914" spans="1:9">
      <c r="A914" t="s">
        <v>633</v>
      </c>
      <c r="B914" t="str">
        <f>VLOOKUP(A914,hoja!$A$1:$E$161,5,FALSE)</f>
        <v>BOGOTÁ</v>
      </c>
      <c r="C914" t="str">
        <f>VLOOKUP(A914,hoja!A:D,3,FALSE)</f>
        <v>0002</v>
      </c>
      <c r="D914" t="s">
        <v>745</v>
      </c>
      <c r="E914" t="e">
        <f>VLOOKUP(D914,hoja!$A$1:$E$161,5,FALSE)</f>
        <v>#N/A</v>
      </c>
      <c r="F914" t="str">
        <f>VLOOKUP(D914,hoja!A:C,3,FALSE)</f>
        <v>60105</v>
      </c>
      <c r="G914">
        <v>2.7499999998835847</v>
      </c>
      <c r="H914" s="2">
        <v>1</v>
      </c>
      <c r="I914" s="2">
        <v>223164</v>
      </c>
    </row>
    <row r="915" spans="1:9">
      <c r="A915" t="s">
        <v>633</v>
      </c>
      <c r="B915" t="str">
        <f>VLOOKUP(A915,hoja!$A$1:$E$161,5,FALSE)</f>
        <v>BOGOTÁ</v>
      </c>
      <c r="C915" t="str">
        <f>VLOOKUP(A915,hoja!A:D,3,FALSE)</f>
        <v>0002</v>
      </c>
      <c r="D915" t="s">
        <v>735</v>
      </c>
      <c r="E915" t="str">
        <f>VLOOKUP(D915,hoja!$A$1:$E$161,5,FALSE)</f>
        <v>GUALANDAY</v>
      </c>
      <c r="F915" t="str">
        <f>VLOOKUP(D915,hoja!A:C,3,FALSE)</f>
        <v>3042</v>
      </c>
      <c r="G915">
        <v>4.7416666666686069</v>
      </c>
      <c r="H915" s="2">
        <v>2</v>
      </c>
      <c r="I915" s="2">
        <v>159273.5</v>
      </c>
    </row>
    <row r="916" spans="1:9">
      <c r="A916" t="s">
        <v>633</v>
      </c>
      <c r="B916" t="str">
        <f>VLOOKUP(A916,hoja!$A$1:$E$161,5,FALSE)</f>
        <v>BOGOTÁ</v>
      </c>
      <c r="C916" t="str">
        <f>VLOOKUP(A916,hoja!A:D,3,FALSE)</f>
        <v>0002</v>
      </c>
      <c r="D916" t="s">
        <v>1288</v>
      </c>
      <c r="E916" t="e">
        <f>VLOOKUP(D916,hoja!$A$1:$E$161,5,FALSE)</f>
        <v>#N/A</v>
      </c>
      <c r="F916" t="e">
        <f>VLOOKUP(D916,hoja!A:C,3,FALSE)</f>
        <v>#N/A</v>
      </c>
      <c r="G916">
        <v>0.39305555558530614</v>
      </c>
      <c r="H916" s="2">
        <v>3</v>
      </c>
      <c r="I916" s="2">
        <v>7326</v>
      </c>
    </row>
    <row r="917" spans="1:9">
      <c r="A917" t="s">
        <v>633</v>
      </c>
      <c r="B917" t="str">
        <f>VLOOKUP(A917,hoja!$A$1:$E$161,5,FALSE)</f>
        <v>BOGOTÁ</v>
      </c>
      <c r="C917" t="str">
        <f>VLOOKUP(A917,hoja!A:D,3,FALSE)</f>
        <v>0002</v>
      </c>
      <c r="D917" t="s">
        <v>943</v>
      </c>
      <c r="E917" t="str">
        <f>VLOOKUP(D917,hoja!$A$1:$E$161,5,FALSE)</f>
        <v>BOGOTÁ</v>
      </c>
      <c r="F917" t="str">
        <f>VLOOKUP(D917,hoja!A:C,3,FALSE)</f>
        <v>60003</v>
      </c>
      <c r="G917">
        <v>1.4000000000232831</v>
      </c>
      <c r="H917" s="2">
        <v>39</v>
      </c>
      <c r="I917" s="2">
        <v>23646.5</v>
      </c>
    </row>
    <row r="918" spans="1:9">
      <c r="A918" t="s">
        <v>633</v>
      </c>
      <c r="B918" t="str">
        <f>VLOOKUP(A918,hoja!$A$1:$E$161,5,FALSE)</f>
        <v>BOGOTÁ</v>
      </c>
      <c r="C918" t="str">
        <f>VLOOKUP(A918,hoja!A:D,3,FALSE)</f>
        <v>0002</v>
      </c>
      <c r="D918" t="s">
        <v>3868</v>
      </c>
      <c r="E918" t="e">
        <f>VLOOKUP(D918,hoja!$A$1:$E$161,5,FALSE)</f>
        <v>#N/A</v>
      </c>
      <c r="F918" t="e">
        <f>VLOOKUP(D918,hoja!A:C,3,FALSE)</f>
        <v>#N/A</v>
      </c>
      <c r="G918">
        <v>22.099999999918509</v>
      </c>
      <c r="H918" s="2">
        <v>1</v>
      </c>
      <c r="I918" s="2">
        <v>413677</v>
      </c>
    </row>
    <row r="919" spans="1:9">
      <c r="A919" t="s">
        <v>634</v>
      </c>
      <c r="B919" t="str">
        <f>VLOOKUP(A919,hoja!$A$1:$E$161,5,FALSE)</f>
        <v>BOGOTÁ</v>
      </c>
      <c r="C919" t="str">
        <f>VLOOKUP(A919,hoja!A:D,3,FALSE)</f>
        <v>0011</v>
      </c>
      <c r="D919" t="s">
        <v>826</v>
      </c>
      <c r="E919" t="e">
        <f>VLOOKUP(D919,hoja!$A$1:$E$161,5,FALSE)</f>
        <v>#N/A</v>
      </c>
      <c r="F919" t="e">
        <f>VLOOKUP(D919,hoja!A:C,3,FALSE)</f>
        <v>#N/A</v>
      </c>
      <c r="G919">
        <v>1.0000000001164153</v>
      </c>
      <c r="H919" s="2">
        <v>9</v>
      </c>
      <c r="I919" s="2">
        <v>62896</v>
      </c>
    </row>
    <row r="920" spans="1:9">
      <c r="A920" t="s">
        <v>634</v>
      </c>
      <c r="B920" t="str">
        <f>VLOOKUP(A920,hoja!$A$1:$E$161,5,FALSE)</f>
        <v>BOGOTÁ</v>
      </c>
      <c r="C920" t="str">
        <f>VLOOKUP(A920,hoja!A:D,3,FALSE)</f>
        <v>0011</v>
      </c>
      <c r="D920" t="s">
        <v>1244</v>
      </c>
      <c r="E920" t="e">
        <f>VLOOKUP(D920,hoja!$A$1:$E$161,5,FALSE)</f>
        <v>#N/A</v>
      </c>
      <c r="F920" t="e">
        <f>VLOOKUP(D920,hoja!A:C,3,FALSE)</f>
        <v>#N/A</v>
      </c>
      <c r="G920">
        <v>0.99999999994179234</v>
      </c>
      <c r="H920" s="2">
        <v>3</v>
      </c>
      <c r="I920" s="2">
        <v>8810</v>
      </c>
    </row>
    <row r="921" spans="1:9">
      <c r="A921" t="s">
        <v>634</v>
      </c>
      <c r="B921" t="str">
        <f>VLOOKUP(A921,hoja!$A$1:$E$161,5,FALSE)</f>
        <v>BOGOTÁ</v>
      </c>
      <c r="C921" t="str">
        <f>VLOOKUP(A921,hoja!A:D,3,FALSE)</f>
        <v>0011</v>
      </c>
      <c r="D921" t="s">
        <v>689</v>
      </c>
      <c r="E921" t="str">
        <f>VLOOKUP(D921,hoja!$A$1:$E$161,5,FALSE)</f>
        <v>AGUACHICA</v>
      </c>
      <c r="F921" t="str">
        <f>VLOOKUP(D921,hoja!A:C,3,FALSE)</f>
        <v>0437</v>
      </c>
      <c r="G921">
        <v>27.650000000023283</v>
      </c>
      <c r="H921" s="2">
        <v>70</v>
      </c>
      <c r="I921" s="2">
        <v>597246.5</v>
      </c>
    </row>
    <row r="922" spans="1:9">
      <c r="A922" t="s">
        <v>634</v>
      </c>
      <c r="B922" t="str">
        <f>VLOOKUP(A922,hoja!$A$1:$E$161,5,FALSE)</f>
        <v>BOGOTÁ</v>
      </c>
      <c r="C922" t="str">
        <f>VLOOKUP(A922,hoja!A:D,3,FALSE)</f>
        <v>0011</v>
      </c>
      <c r="D922" t="s">
        <v>691</v>
      </c>
      <c r="E922" t="str">
        <f>VLOOKUP(D922,hoja!$A$1:$E$161,5,FALSE)</f>
        <v>ARACATACA</v>
      </c>
      <c r="F922" t="str">
        <f>VLOOKUP(D922,hoja!A:C,3,FALSE)</f>
        <v>0119</v>
      </c>
      <c r="G922">
        <v>56.510833333362825</v>
      </c>
      <c r="H922" s="2">
        <v>3</v>
      </c>
      <c r="I922" s="2">
        <v>876450</v>
      </c>
    </row>
    <row r="923" spans="1:9">
      <c r="A923" t="s">
        <v>634</v>
      </c>
      <c r="B923" t="str">
        <f>VLOOKUP(A923,hoja!$A$1:$E$161,5,FALSE)</f>
        <v>BOGOTÁ</v>
      </c>
      <c r="C923" t="str">
        <f>VLOOKUP(A923,hoja!A:D,3,FALSE)</f>
        <v>0011</v>
      </c>
      <c r="D923" t="s">
        <v>659</v>
      </c>
      <c r="E923" t="str">
        <f>VLOOKUP(D923,hoja!$A$1:$E$161,5,FALSE)</f>
        <v>ARMENIA</v>
      </c>
      <c r="F923" t="str">
        <f>VLOOKUP(D923,hoja!A:C,3,FALSE)</f>
        <v>0142</v>
      </c>
      <c r="G923">
        <v>21.591666666674428</v>
      </c>
      <c r="H923" s="2">
        <v>22</v>
      </c>
      <c r="I923" s="2">
        <v>280392.5</v>
      </c>
    </row>
    <row r="924" spans="1:9">
      <c r="A924" t="s">
        <v>634</v>
      </c>
      <c r="B924" t="str">
        <f>VLOOKUP(A924,hoja!$A$1:$E$161,5,FALSE)</f>
        <v>BOGOTÁ</v>
      </c>
      <c r="C924" t="str">
        <f>VLOOKUP(A924,hoja!A:D,3,FALSE)</f>
        <v>0011</v>
      </c>
      <c r="D924" t="s">
        <v>692</v>
      </c>
      <c r="E924" t="str">
        <f>VLOOKUP(D924,hoja!$A$1:$E$161,5,FALSE)</f>
        <v>BARBOSA</v>
      </c>
      <c r="F924" t="str">
        <f>VLOOKUP(D924,hoja!A:C,3,FALSE)</f>
        <v>0446</v>
      </c>
      <c r="G924">
        <v>13.022499999962747</v>
      </c>
      <c r="H924" s="2">
        <v>41</v>
      </c>
      <c r="I924" s="2">
        <v>204975</v>
      </c>
    </row>
    <row r="925" spans="1:9">
      <c r="A925" t="s">
        <v>634</v>
      </c>
      <c r="B925" t="str">
        <f>VLOOKUP(A925,hoja!$A$1:$E$161,5,FALSE)</f>
        <v>BOGOTÁ</v>
      </c>
      <c r="C925" t="str">
        <f>VLOOKUP(A925,hoja!A:D,3,FALSE)</f>
        <v>0011</v>
      </c>
      <c r="D925" t="s">
        <v>693</v>
      </c>
      <c r="E925" t="str">
        <f>VLOOKUP(D925,hoja!$A$1:$E$161,5,FALSE)</f>
        <v>BOSCONIA</v>
      </c>
      <c r="F925" t="str">
        <f>VLOOKUP(D925,hoja!A:C,3,FALSE)</f>
        <v>0449</v>
      </c>
      <c r="G925">
        <v>37.716666666761739</v>
      </c>
      <c r="H925" s="2">
        <v>12</v>
      </c>
      <c r="I925" s="2">
        <v>807890.5</v>
      </c>
    </row>
    <row r="926" spans="1:9">
      <c r="A926" t="s">
        <v>634</v>
      </c>
      <c r="B926" t="str">
        <f>VLOOKUP(A926,hoja!$A$1:$E$161,5,FALSE)</f>
        <v>BOGOTÁ</v>
      </c>
      <c r="C926" t="str">
        <f>VLOOKUP(A926,hoja!A:D,3,FALSE)</f>
        <v>0011</v>
      </c>
      <c r="D926" t="s">
        <v>694</v>
      </c>
      <c r="E926" t="str">
        <f>VLOOKUP(D926,hoja!$A$1:$E$161,5,FALSE)</f>
        <v>BUENAVENTURA</v>
      </c>
      <c r="F926" t="str">
        <f>VLOOKUP(D926,hoja!A:C,3,FALSE)</f>
        <v>0131</v>
      </c>
      <c r="G926">
        <v>36.266666666662786</v>
      </c>
      <c r="H926" s="2">
        <v>37</v>
      </c>
      <c r="I926" s="2">
        <v>494314</v>
      </c>
    </row>
    <row r="927" spans="1:9">
      <c r="A927" t="s">
        <v>634</v>
      </c>
      <c r="B927" t="str">
        <f>VLOOKUP(A927,hoja!$A$1:$E$161,5,FALSE)</f>
        <v>BOGOTÁ</v>
      </c>
      <c r="C927" t="str">
        <f>VLOOKUP(A927,hoja!A:D,3,FALSE)</f>
        <v>0011</v>
      </c>
      <c r="D927" t="s">
        <v>683</v>
      </c>
      <c r="E927" t="str">
        <f>VLOOKUP(D927,hoja!$A$1:$E$161,5,FALSE)</f>
        <v>BUGA</v>
      </c>
      <c r="F927" t="str">
        <f>VLOOKUP(D927,hoja!A:C,3,FALSE)</f>
        <v>0411</v>
      </c>
      <c r="G927">
        <v>24.633333333302289</v>
      </c>
      <c r="H927" s="2">
        <v>55</v>
      </c>
      <c r="I927" s="2">
        <v>396248</v>
      </c>
    </row>
    <row r="928" spans="1:9">
      <c r="A928" t="s">
        <v>634</v>
      </c>
      <c r="B928" t="str">
        <f>VLOOKUP(A928,hoja!$A$1:$E$161,5,FALSE)</f>
        <v>BOGOTÁ</v>
      </c>
      <c r="C928" t="str">
        <f>VLOOKUP(A928,hoja!A:D,3,FALSE)</f>
        <v>0011</v>
      </c>
      <c r="D928" t="s">
        <v>660</v>
      </c>
      <c r="E928" t="str">
        <f>VLOOKUP(D928,hoja!$A$1:$E$161,5,FALSE)</f>
        <v>BOGOTÁ</v>
      </c>
      <c r="F928" t="str">
        <f>VLOOKUP(D928,hoja!A:C,3,FALSE)</f>
        <v>0035</v>
      </c>
      <c r="G928">
        <v>1.1140277778322343</v>
      </c>
      <c r="H928" s="2">
        <v>1150</v>
      </c>
      <c r="I928" s="2">
        <v>25276</v>
      </c>
    </row>
    <row r="929" spans="1:9">
      <c r="A929" t="s">
        <v>634</v>
      </c>
      <c r="B929" t="str">
        <f>VLOOKUP(A929,hoja!$A$1:$E$161,5,FALSE)</f>
        <v>BOGOTÁ</v>
      </c>
      <c r="C929" t="str">
        <f>VLOOKUP(A929,hoja!A:D,3,FALSE)</f>
        <v>0011</v>
      </c>
      <c r="D929" t="s">
        <v>695</v>
      </c>
      <c r="E929" t="str">
        <f>VLOOKUP(D929,hoja!$A$1:$E$161,5,FALSE)</f>
        <v>CAQUEZA</v>
      </c>
      <c r="F929" t="str">
        <f>VLOOKUP(D929,hoja!A:C,3,FALSE)</f>
        <v>0012</v>
      </c>
      <c r="G929">
        <v>2.6002777778485324</v>
      </c>
      <c r="H929" s="2">
        <v>104</v>
      </c>
      <c r="I929" s="2">
        <v>63085</v>
      </c>
    </row>
    <row r="930" spans="1:9">
      <c r="A930" t="s">
        <v>634</v>
      </c>
      <c r="B930" t="str">
        <f>VLOOKUP(A930,hoja!$A$1:$E$161,5,FALSE)</f>
        <v>BOGOTÁ</v>
      </c>
      <c r="C930" t="str">
        <f>VLOOKUP(A930,hoja!A:D,3,FALSE)</f>
        <v>0011</v>
      </c>
      <c r="D930" t="s">
        <v>661</v>
      </c>
      <c r="E930" t="str">
        <f>VLOOKUP(D930,hoja!$A$1:$E$161,5,FALSE)</f>
        <v>CARTAGENA</v>
      </c>
      <c r="F930" t="str">
        <f>VLOOKUP(D930,hoja!A:C,3,FALSE)</f>
        <v>0113</v>
      </c>
      <c r="G930">
        <v>57.614166666520759</v>
      </c>
      <c r="H930" s="2">
        <v>183</v>
      </c>
      <c r="I930" s="2">
        <v>1089414</v>
      </c>
    </row>
    <row r="931" spans="1:9">
      <c r="A931" t="s">
        <v>634</v>
      </c>
      <c r="B931" t="str">
        <f>VLOOKUP(A931,hoja!$A$1:$E$161,5,FALSE)</f>
        <v>BOGOTÁ</v>
      </c>
      <c r="C931" t="str">
        <f>VLOOKUP(A931,hoja!A:D,3,FALSE)</f>
        <v>0011</v>
      </c>
      <c r="D931" t="s">
        <v>698</v>
      </c>
      <c r="E931" t="str">
        <f>VLOOKUP(D931,hoja!$A$1:$E$161,5,FALSE)</f>
        <v>CAUCASIA</v>
      </c>
      <c r="F931" t="str">
        <f>VLOOKUP(D931,hoja!A:C,3,FALSE)</f>
        <v>0384</v>
      </c>
      <c r="G931">
        <v>44.807777777634328</v>
      </c>
      <c r="H931" s="2">
        <v>20</v>
      </c>
      <c r="I931" s="2">
        <v>703310</v>
      </c>
    </row>
    <row r="932" spans="1:9">
      <c r="A932" t="s">
        <v>634</v>
      </c>
      <c r="B932" t="str">
        <f>VLOOKUP(A932,hoja!$A$1:$E$161,5,FALSE)</f>
        <v>BOGOTÁ</v>
      </c>
      <c r="C932" t="str">
        <f>VLOOKUP(A932,hoja!A:D,3,FALSE)</f>
        <v>0011</v>
      </c>
      <c r="D932" t="s">
        <v>699</v>
      </c>
      <c r="E932" t="str">
        <f>VLOOKUP(D932,hoja!$A$1:$E$161,5,FALSE)</f>
        <v>CHIGORODÓ</v>
      </c>
      <c r="F932" t="str">
        <f>VLOOKUP(D932,hoja!A:C,3,FALSE)</f>
        <v>0074</v>
      </c>
      <c r="G932">
        <v>48.8087499999383</v>
      </c>
      <c r="H932" s="2">
        <v>64</v>
      </c>
      <c r="I932" s="2">
        <v>710030</v>
      </c>
    </row>
    <row r="933" spans="1:9">
      <c r="A933" t="s">
        <v>634</v>
      </c>
      <c r="B933" t="str">
        <f>VLOOKUP(A933,hoja!$A$1:$E$161,5,FALSE)</f>
        <v>BOGOTÁ</v>
      </c>
      <c r="C933" t="str">
        <f>VLOOKUP(A933,hoja!A:D,3,FALSE)</f>
        <v>0011</v>
      </c>
      <c r="D933" t="s">
        <v>700</v>
      </c>
      <c r="E933" t="str">
        <f>VLOOKUP(D933,hoja!$A$1:$E$161,5,FALSE)</f>
        <v>CHIQUINQUIRÁ</v>
      </c>
      <c r="F933" t="str">
        <f>VLOOKUP(D933,hoja!A:C,3,FALSE)</f>
        <v>0444</v>
      </c>
      <c r="G933">
        <v>5.5212499999324791</v>
      </c>
      <c r="H933" s="2">
        <v>68</v>
      </c>
      <c r="I933" s="2">
        <v>152584.5</v>
      </c>
    </row>
    <row r="934" spans="1:9">
      <c r="A934" t="s">
        <v>634</v>
      </c>
      <c r="B934" t="str">
        <f>VLOOKUP(A934,hoja!$A$1:$E$161,5,FALSE)</f>
        <v>BOGOTÁ</v>
      </c>
      <c r="C934" t="str">
        <f>VLOOKUP(A934,hoja!A:D,3,FALSE)</f>
        <v>0011</v>
      </c>
      <c r="D934" t="s">
        <v>702</v>
      </c>
      <c r="E934" t="str">
        <f>VLOOKUP(D934,hoja!$A$1:$E$161,5,FALSE)</f>
        <v>FLORENCIA</v>
      </c>
      <c r="F934" t="str">
        <f>VLOOKUP(D934,hoja!A:C,3,FALSE)</f>
        <v>0388</v>
      </c>
      <c r="G934">
        <v>27.560833333467599</v>
      </c>
      <c r="H934" s="2">
        <v>41</v>
      </c>
      <c r="I934" s="2">
        <v>540224</v>
      </c>
    </row>
    <row r="935" spans="1:9">
      <c r="A935" t="s">
        <v>634</v>
      </c>
      <c r="B935" t="str">
        <f>VLOOKUP(A935,hoja!$A$1:$E$161,5,FALSE)</f>
        <v>BOGOTÁ</v>
      </c>
      <c r="C935" t="str">
        <f>VLOOKUP(A935,hoja!A:D,3,FALSE)</f>
        <v>0011</v>
      </c>
      <c r="D935" t="s">
        <v>1007</v>
      </c>
      <c r="E935" t="e">
        <f>VLOOKUP(D935,hoja!$A$1:$E$161,5,FALSE)</f>
        <v>#N/A</v>
      </c>
      <c r="F935" t="str">
        <f>VLOOKUP(D935,hoja!A:C,3,FALSE)</f>
        <v>0463</v>
      </c>
      <c r="G935">
        <v>2.7186111111659557</v>
      </c>
      <c r="H935" s="2">
        <v>226</v>
      </c>
      <c r="I935" s="2">
        <v>60502</v>
      </c>
    </row>
    <row r="936" spans="1:9">
      <c r="A936" t="s">
        <v>634</v>
      </c>
      <c r="B936" t="str">
        <f>VLOOKUP(A936,hoja!$A$1:$E$161,5,FALSE)</f>
        <v>BOGOTÁ</v>
      </c>
      <c r="C936" t="str">
        <f>VLOOKUP(A936,hoja!A:D,3,FALSE)</f>
        <v>0011</v>
      </c>
      <c r="D936" t="s">
        <v>704</v>
      </c>
      <c r="E936" t="str">
        <f>VLOOKUP(D936,hoja!$A$1:$E$161,5,FALSE)</f>
        <v>GARZÓN</v>
      </c>
      <c r="F936" t="str">
        <f>VLOOKUP(D936,hoja!A:C,3,FALSE)</f>
        <v>0387</v>
      </c>
      <c r="G936">
        <v>19.616666666523088</v>
      </c>
      <c r="H936" s="2">
        <v>89</v>
      </c>
      <c r="I936" s="2">
        <v>416856</v>
      </c>
    </row>
    <row r="937" spans="1:9">
      <c r="A937" t="s">
        <v>634</v>
      </c>
      <c r="B937" t="str">
        <f>VLOOKUP(A937,hoja!$A$1:$E$161,5,FALSE)</f>
        <v>BOGOTÁ</v>
      </c>
      <c r="C937" t="str">
        <f>VLOOKUP(A937,hoja!A:D,3,FALSE)</f>
        <v>0011</v>
      </c>
      <c r="D937" t="s">
        <v>655</v>
      </c>
      <c r="E937" t="str">
        <f>VLOOKUP(D937,hoja!$A$1:$E$161,5,FALSE)</f>
        <v>MEDELLÍN</v>
      </c>
      <c r="F937" t="str">
        <f>VLOOKUP(D937,hoja!A:C,3,FALSE)</f>
        <v>0292</v>
      </c>
      <c r="G937">
        <v>27.620555555593455</v>
      </c>
      <c r="H937" s="2">
        <v>74</v>
      </c>
      <c r="I937" s="2">
        <v>439457</v>
      </c>
    </row>
    <row r="938" spans="1:9">
      <c r="A938" t="s">
        <v>634</v>
      </c>
      <c r="B938" t="str">
        <f>VLOOKUP(A938,hoja!$A$1:$E$161,5,FALSE)</f>
        <v>BOGOTÁ</v>
      </c>
      <c r="C938" t="str">
        <f>VLOOKUP(A938,hoja!A:D,3,FALSE)</f>
        <v>0011</v>
      </c>
      <c r="D938" t="s">
        <v>708</v>
      </c>
      <c r="E938" t="str">
        <f>VLOOKUP(D938,hoja!$A$1:$E$161,5,FALSE)</f>
        <v>JAMUNDÍ</v>
      </c>
      <c r="F938" t="str">
        <f>VLOOKUP(D938,hoja!A:C,3,FALSE)</f>
        <v>0358</v>
      </c>
      <c r="G938">
        <v>30.14805555541534</v>
      </c>
      <c r="H938" s="2">
        <v>57</v>
      </c>
      <c r="I938" s="2">
        <v>498961</v>
      </c>
    </row>
    <row r="939" spans="1:9">
      <c r="A939" t="s">
        <v>634</v>
      </c>
      <c r="B939" t="str">
        <f>VLOOKUP(A939,hoja!$A$1:$E$161,5,FALSE)</f>
        <v>BOGOTÁ</v>
      </c>
      <c r="C939" t="str">
        <f>VLOOKUP(A939,hoja!A:D,3,FALSE)</f>
        <v>0011</v>
      </c>
      <c r="D939" t="s">
        <v>709</v>
      </c>
      <c r="E939" t="str">
        <f>VLOOKUP(D939,hoja!$A$1:$E$161,5,FALSE)</f>
        <v>LA DORADA</v>
      </c>
      <c r="F939" t="str">
        <f>VLOOKUP(D939,hoja!A:C,3,FALSE)</f>
        <v>0391</v>
      </c>
      <c r="G939">
        <v>9.1499999999650754</v>
      </c>
      <c r="H939" s="2">
        <v>143</v>
      </c>
      <c r="I939" s="2">
        <v>191826</v>
      </c>
    </row>
    <row r="940" spans="1:9">
      <c r="A940" t="s">
        <v>634</v>
      </c>
      <c r="B940" t="str">
        <f>VLOOKUP(A940,hoja!$A$1:$E$161,5,FALSE)</f>
        <v>BOGOTÁ</v>
      </c>
      <c r="C940" t="str">
        <f>VLOOKUP(A940,hoja!A:D,3,FALSE)</f>
        <v>0011</v>
      </c>
      <c r="D940" t="s">
        <v>710</v>
      </c>
      <c r="E940" t="str">
        <f>VLOOKUP(D940,hoja!$A$1:$E$161,5,FALSE)</f>
        <v>LA MESA</v>
      </c>
      <c r="F940" t="str">
        <f>VLOOKUP(D940,hoja!A:C,3,FALSE)</f>
        <v>0024</v>
      </c>
      <c r="G940">
        <v>2.4166666666860692</v>
      </c>
      <c r="H940" s="2">
        <v>169</v>
      </c>
      <c r="I940" s="2">
        <v>66801.5</v>
      </c>
    </row>
    <row r="941" spans="1:9">
      <c r="A941" t="s">
        <v>634</v>
      </c>
      <c r="B941" t="str">
        <f>VLOOKUP(A941,hoja!$A$1:$E$161,5,FALSE)</f>
        <v>BOGOTÁ</v>
      </c>
      <c r="C941" t="str">
        <f>VLOOKUP(A941,hoja!A:D,3,FALSE)</f>
        <v>0011</v>
      </c>
      <c r="D941" t="s">
        <v>663</v>
      </c>
      <c r="E941" t="str">
        <f>VLOOKUP(D941,hoja!$A$1:$E$161,5,FALSE)</f>
        <v>MADRID</v>
      </c>
      <c r="F941" t="str">
        <f>VLOOKUP(D941,hoja!A:C,3,FALSE)</f>
        <v>0022</v>
      </c>
      <c r="G941">
        <v>1.2833333333255723</v>
      </c>
      <c r="H941" s="2">
        <v>416</v>
      </c>
      <c r="I941" s="2">
        <v>26836</v>
      </c>
    </row>
    <row r="942" spans="1:9">
      <c r="A942" t="s">
        <v>634</v>
      </c>
      <c r="B942" t="str">
        <f>VLOOKUP(A942,hoja!$A$1:$E$161,5,FALSE)</f>
        <v>BOGOTÁ</v>
      </c>
      <c r="C942" t="str">
        <f>VLOOKUP(A942,hoja!A:D,3,FALSE)</f>
        <v>0011</v>
      </c>
      <c r="D942" t="s">
        <v>711</v>
      </c>
      <c r="E942" t="str">
        <f>VLOOKUP(D942,hoja!$A$1:$E$161,5,FALSE)</f>
        <v>MAGANGUÉ</v>
      </c>
      <c r="F942" t="str">
        <f>VLOOKUP(D942,hoja!A:C,3,FALSE)</f>
        <v>0383</v>
      </c>
      <c r="G942">
        <v>64.557777777750744</v>
      </c>
      <c r="H942" s="2">
        <v>2</v>
      </c>
      <c r="I942" s="2">
        <v>1012296.5</v>
      </c>
    </row>
    <row r="943" spans="1:9">
      <c r="A943" t="s">
        <v>634</v>
      </c>
      <c r="B943" t="str">
        <f>VLOOKUP(A943,hoja!$A$1:$E$161,5,FALSE)</f>
        <v>BOGOTÁ</v>
      </c>
      <c r="C943" t="str">
        <f>VLOOKUP(A943,hoja!A:D,3,FALSE)</f>
        <v>0011</v>
      </c>
      <c r="D943" t="s">
        <v>665</v>
      </c>
      <c r="E943" t="str">
        <f>VLOOKUP(D943,hoja!$A$1:$E$161,5,FALSE)</f>
        <v>MANIZALES</v>
      </c>
      <c r="F943" t="str">
        <f>VLOOKUP(D943,hoja!A:C,3,FALSE)</f>
        <v>0145</v>
      </c>
      <c r="G943">
        <v>23.483333333395422</v>
      </c>
      <c r="H943" s="2">
        <v>14</v>
      </c>
      <c r="I943" s="2">
        <v>285610.5</v>
      </c>
    </row>
    <row r="944" spans="1:9">
      <c r="A944" t="s">
        <v>634</v>
      </c>
      <c r="B944" t="str">
        <f>VLOOKUP(A944,hoja!$A$1:$E$161,5,FALSE)</f>
        <v>BOGOTÁ</v>
      </c>
      <c r="C944" t="str">
        <f>VLOOKUP(A944,hoja!A:D,3,FALSE)</f>
        <v>0011</v>
      </c>
      <c r="D944" t="s">
        <v>713</v>
      </c>
      <c r="E944" t="str">
        <f>VLOOKUP(D944,hoja!$A$1:$E$161,5,FALSE)</f>
        <v>MARIQUITA</v>
      </c>
      <c r="F944" t="str">
        <f>VLOOKUP(D944,hoja!A:C,3,FALSE)</f>
        <v>0392</v>
      </c>
      <c r="G944">
        <v>8.249583333323244</v>
      </c>
      <c r="H944" s="2">
        <v>68</v>
      </c>
      <c r="I944" s="2">
        <v>179006.5</v>
      </c>
    </row>
    <row r="945" spans="1:9">
      <c r="A945" t="s">
        <v>634</v>
      </c>
      <c r="B945" t="str">
        <f>VLOOKUP(A945,hoja!$A$1:$E$161,5,FALSE)</f>
        <v>BOGOTÁ</v>
      </c>
      <c r="C945" t="str">
        <f>VLOOKUP(A945,hoja!A:D,3,FALSE)</f>
        <v>0011</v>
      </c>
      <c r="D945" t="s">
        <v>714</v>
      </c>
      <c r="E945" t="str">
        <f>VLOOKUP(D945,hoja!$A$1:$E$161,5,FALSE)</f>
        <v>OCAÑA</v>
      </c>
      <c r="F945" t="str">
        <f>VLOOKUP(D945,hoja!A:C,3,FALSE)</f>
        <v>0434</v>
      </c>
      <c r="G945">
        <v>28.116666666726815</v>
      </c>
      <c r="H945" s="2">
        <v>40</v>
      </c>
      <c r="I945" s="2">
        <v>642140</v>
      </c>
    </row>
    <row r="946" spans="1:9">
      <c r="A946" t="s">
        <v>634</v>
      </c>
      <c r="B946" t="str">
        <f>VLOOKUP(A946,hoja!$A$1:$E$161,5,FALSE)</f>
        <v>BOGOTÁ</v>
      </c>
      <c r="C946" t="str">
        <f>VLOOKUP(A946,hoja!A:D,3,FALSE)</f>
        <v>0011</v>
      </c>
      <c r="D946" t="s">
        <v>716</v>
      </c>
      <c r="E946" t="str">
        <f>VLOOKUP(D946,hoja!$A$1:$E$161,5,FALSE)</f>
        <v>PINCHOTE</v>
      </c>
      <c r="F946" t="str">
        <f>VLOOKUP(D946,hoja!A:C,3,FALSE)</f>
        <v>0423</v>
      </c>
      <c r="G946">
        <v>12.316666666651145</v>
      </c>
      <c r="H946" s="2">
        <v>21</v>
      </c>
      <c r="I946" s="2">
        <v>314124</v>
      </c>
    </row>
    <row r="947" spans="1:9">
      <c r="A947" t="s">
        <v>634</v>
      </c>
      <c r="B947" t="str">
        <f>VLOOKUP(A947,hoja!$A$1:$E$161,5,FALSE)</f>
        <v>BOGOTÁ</v>
      </c>
      <c r="C947" t="str">
        <f>VLOOKUP(A947,hoja!A:D,3,FALSE)</f>
        <v>0011</v>
      </c>
      <c r="D947" t="s">
        <v>717</v>
      </c>
      <c r="E947" t="str">
        <f>VLOOKUP(D947,hoja!$A$1:$E$161,5,FALSE)</f>
        <v>POPAYÁN</v>
      </c>
      <c r="F947" t="str">
        <f>VLOOKUP(D947,hoja!A:C,3,FALSE)</f>
        <v>0126</v>
      </c>
      <c r="G947">
        <v>36.896250000048894</v>
      </c>
      <c r="H947" s="2">
        <v>26</v>
      </c>
      <c r="I947" s="2">
        <v>591583</v>
      </c>
    </row>
    <row r="948" spans="1:9">
      <c r="A948" t="s">
        <v>634</v>
      </c>
      <c r="B948" t="str">
        <f>VLOOKUP(A948,hoja!$A$1:$E$161,5,FALSE)</f>
        <v>BOGOTÁ</v>
      </c>
      <c r="C948" t="str">
        <f>VLOOKUP(A948,hoja!A:D,3,FALSE)</f>
        <v>0011</v>
      </c>
      <c r="D948" t="s">
        <v>719</v>
      </c>
      <c r="E948" t="str">
        <f>VLOOKUP(D948,hoja!$A$1:$E$161,5,FALSE)</f>
        <v>RICAURTE</v>
      </c>
      <c r="F948" t="str">
        <f>VLOOKUP(D948,hoja!A:C,3,FALSE)</f>
        <v>0390</v>
      </c>
      <c r="G948">
        <v>4.1866666667629033</v>
      </c>
      <c r="H948" s="2">
        <v>45</v>
      </c>
      <c r="I948" s="2">
        <v>121381.5</v>
      </c>
    </row>
    <row r="949" spans="1:9">
      <c r="A949" t="s">
        <v>634</v>
      </c>
      <c r="B949" t="str">
        <f>VLOOKUP(A949,hoja!$A$1:$E$161,5,FALSE)</f>
        <v>BOGOTÁ</v>
      </c>
      <c r="C949" t="str">
        <f>VLOOKUP(A949,hoja!A:D,3,FALSE)</f>
        <v>0011</v>
      </c>
      <c r="D949" t="s">
        <v>721</v>
      </c>
      <c r="E949" t="str">
        <f>VLOOKUP(D949,hoja!$A$1:$E$161,5,FALSE)</f>
        <v>RIONEGRO</v>
      </c>
      <c r="F949" t="str">
        <f>VLOOKUP(D949,hoja!A:C,3,FALSE)</f>
        <v>0090</v>
      </c>
      <c r="G949">
        <v>24.56666666676756</v>
      </c>
      <c r="H949" s="2">
        <v>29</v>
      </c>
      <c r="I949" s="2">
        <v>384357</v>
      </c>
    </row>
    <row r="950" spans="1:9">
      <c r="A950" t="s">
        <v>634</v>
      </c>
      <c r="B950" t="str">
        <f>VLOOKUP(A950,hoja!$A$1:$E$161,5,FALSE)</f>
        <v>BOGOTÁ</v>
      </c>
      <c r="C950" t="str">
        <f>VLOOKUP(A950,hoja!A:D,3,FALSE)</f>
        <v>0011</v>
      </c>
      <c r="D950" t="s">
        <v>722</v>
      </c>
      <c r="E950" t="str">
        <f>VLOOKUP(D950,hoja!$A$1:$E$161,5,FALSE)</f>
        <v>SALDAÑA</v>
      </c>
      <c r="F950" t="str">
        <f>VLOOKUP(D950,hoja!A:C,3,FALSE)</f>
        <v>0386</v>
      </c>
      <c r="G950">
        <v>6.9999999999417923</v>
      </c>
      <c r="H950" s="2">
        <v>17</v>
      </c>
      <c r="I950" s="2">
        <v>175183.5</v>
      </c>
    </row>
    <row r="951" spans="1:9">
      <c r="A951" t="s">
        <v>634</v>
      </c>
      <c r="B951" t="str">
        <f>VLOOKUP(A951,hoja!$A$1:$E$161,5,FALSE)</f>
        <v>BOGOTÁ</v>
      </c>
      <c r="C951" t="str">
        <f>VLOOKUP(A951,hoja!A:D,3,FALSE)</f>
        <v>0011</v>
      </c>
      <c r="D951" t="s">
        <v>1446</v>
      </c>
      <c r="E951" t="e">
        <f>VLOOKUP(D951,hoja!$A$1:$E$161,5,FALSE)</f>
        <v>#N/A</v>
      </c>
      <c r="F951" t="e">
        <f>VLOOKUP(D951,hoja!A:C,3,FALSE)</f>
        <v>#N/A</v>
      </c>
      <c r="G951">
        <v>48.550000000046566</v>
      </c>
      <c r="H951" s="2">
        <v>3</v>
      </c>
      <c r="I951" s="2">
        <v>484946</v>
      </c>
    </row>
    <row r="952" spans="1:9">
      <c r="A952" t="s">
        <v>634</v>
      </c>
      <c r="B952" t="str">
        <f>VLOOKUP(A952,hoja!$A$1:$E$161,5,FALSE)</f>
        <v>BOGOTÁ</v>
      </c>
      <c r="C952" t="str">
        <f>VLOOKUP(A952,hoja!A:D,3,FALSE)</f>
        <v>0011</v>
      </c>
      <c r="D952" t="s">
        <v>723</v>
      </c>
      <c r="E952" t="str">
        <f>VLOOKUP(D952,hoja!$A$1:$E$161,5,FALSE)</f>
        <v>SANTA MARTA</v>
      </c>
      <c r="F952" t="str">
        <f>VLOOKUP(D952,hoja!A:C,3,FALSE)</f>
        <v>0118</v>
      </c>
      <c r="G952">
        <v>47.466666666674428</v>
      </c>
      <c r="H952" s="2">
        <v>67</v>
      </c>
      <c r="I952" s="2">
        <v>974882</v>
      </c>
    </row>
    <row r="953" spans="1:9">
      <c r="A953" t="s">
        <v>634</v>
      </c>
      <c r="B953" t="str">
        <f>VLOOKUP(A953,hoja!$A$1:$E$161,5,FALSE)</f>
        <v>BOGOTÁ</v>
      </c>
      <c r="C953" t="str">
        <f>VLOOKUP(A953,hoja!A:D,3,FALSE)</f>
        <v>0011</v>
      </c>
      <c r="D953" t="s">
        <v>666</v>
      </c>
      <c r="E953" t="str">
        <f>VLOOKUP(D953,hoja!$A$1:$E$161,5,FALSE)</f>
        <v>SINCELEJO</v>
      </c>
      <c r="F953" t="str">
        <f>VLOOKUP(D953,hoja!A:C,3,FALSE)</f>
        <v>0382</v>
      </c>
      <c r="G953">
        <v>52.557083333318587</v>
      </c>
      <c r="H953" s="2">
        <v>30</v>
      </c>
      <c r="I953" s="2">
        <v>891098</v>
      </c>
    </row>
    <row r="954" spans="1:9">
      <c r="A954" t="s">
        <v>634</v>
      </c>
      <c r="B954" t="str">
        <f>VLOOKUP(A954,hoja!$A$1:$E$161,5,FALSE)</f>
        <v>BOGOTÁ</v>
      </c>
      <c r="C954" t="str">
        <f>VLOOKUP(A954,hoja!A:D,3,FALSE)</f>
        <v>0011</v>
      </c>
      <c r="D954" t="s">
        <v>727</v>
      </c>
      <c r="E954" t="str">
        <f>VLOOKUP(D954,hoja!$A$1:$E$161,5,FALSE)</f>
        <v>TUNJA</v>
      </c>
      <c r="F954" t="str">
        <f>VLOOKUP(D954,hoja!A:C,3,FALSE)</f>
        <v>0443</v>
      </c>
      <c r="G954">
        <v>4.875</v>
      </c>
      <c r="H954" s="2">
        <v>118</v>
      </c>
      <c r="I954" s="2">
        <v>160028</v>
      </c>
    </row>
    <row r="955" spans="1:9">
      <c r="A955" t="s">
        <v>634</v>
      </c>
      <c r="B955" t="str">
        <f>VLOOKUP(A955,hoja!$A$1:$E$161,5,FALSE)</f>
        <v>BOGOTÁ</v>
      </c>
      <c r="C955" t="str">
        <f>VLOOKUP(A955,hoja!A:D,3,FALSE)</f>
        <v>0011</v>
      </c>
      <c r="D955" t="s">
        <v>728</v>
      </c>
      <c r="E955" t="str">
        <f>VLOOKUP(D955,hoja!$A$1:$E$161,5,FALSE)</f>
        <v>VILLETA</v>
      </c>
      <c r="F955" t="str">
        <f>VLOOKUP(D955,hoja!A:C,3,FALSE)</f>
        <v>0025</v>
      </c>
      <c r="G955">
        <v>3.5138888888759539</v>
      </c>
      <c r="H955" s="2">
        <v>155</v>
      </c>
      <c r="I955" s="2">
        <v>105489.5</v>
      </c>
    </row>
    <row r="956" spans="1:9">
      <c r="A956" t="s">
        <v>634</v>
      </c>
      <c r="B956" t="str">
        <f>VLOOKUP(A956,hoja!$A$1:$E$161,5,FALSE)</f>
        <v>BOGOTÁ</v>
      </c>
      <c r="C956" t="str">
        <f>VLOOKUP(A956,hoja!A:D,3,FALSE)</f>
        <v>0011</v>
      </c>
      <c r="D956" t="s">
        <v>729</v>
      </c>
      <c r="E956" t="str">
        <f>VLOOKUP(D956,hoja!$A$1:$E$161,5,FALSE)</f>
        <v>YOPAL</v>
      </c>
      <c r="F956" t="str">
        <f>VLOOKUP(D956,hoja!A:C,3,FALSE)</f>
        <v>0442</v>
      </c>
      <c r="G956">
        <v>21.39000000001397</v>
      </c>
      <c r="H956" s="2">
        <v>51</v>
      </c>
      <c r="I956" s="2">
        <v>372994</v>
      </c>
    </row>
    <row r="957" spans="1:9">
      <c r="A957" t="s">
        <v>634</v>
      </c>
      <c r="B957" t="str">
        <f>VLOOKUP(A957,hoja!$A$1:$E$161,5,FALSE)</f>
        <v>BOGOTÁ</v>
      </c>
      <c r="C957" t="str">
        <f>VLOOKUP(A957,hoja!A:D,3,FALSE)</f>
        <v>0011</v>
      </c>
      <c r="D957" t="s">
        <v>629</v>
      </c>
      <c r="E957" t="str">
        <f>VLOOKUP(D957,hoja!$A$1:$E$161,5,FALSE)</f>
        <v>ZIPAQUIRÁ</v>
      </c>
      <c r="F957" t="str">
        <f>VLOOKUP(D957,hoja!A:C,3,FALSE)</f>
        <v>0032</v>
      </c>
      <c r="G957">
        <v>2.6963888888130896</v>
      </c>
      <c r="H957" s="2">
        <v>499</v>
      </c>
      <c r="I957" s="2">
        <v>68046</v>
      </c>
    </row>
    <row r="958" spans="1:9">
      <c r="A958" t="s">
        <v>634</v>
      </c>
      <c r="B958" t="str">
        <f>VLOOKUP(A958,hoja!$A$1:$E$161,5,FALSE)</f>
        <v>BOGOTÁ</v>
      </c>
      <c r="C958" t="str">
        <f>VLOOKUP(A958,hoja!A:D,3,FALSE)</f>
        <v>0011</v>
      </c>
      <c r="D958" t="s">
        <v>630</v>
      </c>
      <c r="E958" t="str">
        <f>VLOOKUP(D958,hoja!$A$1:$E$161,5,FALSE)</f>
        <v>SESQUILÉ</v>
      </c>
      <c r="F958" t="str">
        <f>VLOOKUP(D958,hoja!A:C,3,FALSE)</f>
        <v>1501</v>
      </c>
      <c r="G958">
        <v>1.9833333333372138</v>
      </c>
      <c r="H958" s="2">
        <v>796</v>
      </c>
      <c r="I958" s="2">
        <v>68794</v>
      </c>
    </row>
    <row r="959" spans="1:9">
      <c r="A959" t="s">
        <v>634</v>
      </c>
      <c r="B959" t="str">
        <f>VLOOKUP(A959,hoja!$A$1:$E$161,5,FALSE)</f>
        <v>BOGOTÁ</v>
      </c>
      <c r="C959" t="str">
        <f>VLOOKUP(A959,hoja!A:D,3,FALSE)</f>
        <v>0011</v>
      </c>
      <c r="D959" t="s">
        <v>1257</v>
      </c>
      <c r="E959" t="e">
        <f>VLOOKUP(D959,hoja!$A$1:$E$161,5,FALSE)</f>
        <v>#N/A</v>
      </c>
      <c r="F959" t="str">
        <f>VLOOKUP(D959,hoja!A:C,3,FALSE)</f>
        <v>50237</v>
      </c>
      <c r="G959">
        <v>0.76444444441585802</v>
      </c>
      <c r="H959" s="2">
        <v>6</v>
      </c>
      <c r="I959" s="2">
        <v>8852.5</v>
      </c>
    </row>
    <row r="960" spans="1:9">
      <c r="A960" t="s">
        <v>634</v>
      </c>
      <c r="B960" t="str">
        <f>VLOOKUP(A960,hoja!$A$1:$E$161,5,FALSE)</f>
        <v>BOGOTÁ</v>
      </c>
      <c r="C960" t="str">
        <f>VLOOKUP(A960,hoja!A:D,3,FALSE)</f>
        <v>0011</v>
      </c>
      <c r="D960" t="s">
        <v>751</v>
      </c>
      <c r="E960" t="str">
        <f>VLOOKUP(D960,hoja!$A$1:$E$161,5,FALSE)</f>
        <v>BOGOTÁ</v>
      </c>
      <c r="F960" t="str">
        <f>VLOOKUP(D960,hoja!A:C,3,FALSE)</f>
        <v>0002A</v>
      </c>
      <c r="G960">
        <v>0.49999999988358468</v>
      </c>
      <c r="H960" s="2">
        <v>1887</v>
      </c>
      <c r="I960" s="2">
        <v>9599</v>
      </c>
    </row>
    <row r="961" spans="1:9">
      <c r="A961" t="s">
        <v>634</v>
      </c>
      <c r="B961" t="str">
        <f>VLOOKUP(A961,hoja!$A$1:$E$161,5,FALSE)</f>
        <v>BOGOTÁ</v>
      </c>
      <c r="C961" t="str">
        <f>VLOOKUP(A961,hoja!A:D,3,FALSE)</f>
        <v>0011</v>
      </c>
      <c r="D961" t="s">
        <v>633</v>
      </c>
      <c r="E961" t="str">
        <f>VLOOKUP(D961,hoja!$A$1:$E$161,5,FALSE)</f>
        <v>BOGOTÁ</v>
      </c>
      <c r="F961" t="str">
        <f>VLOOKUP(D961,hoja!A:C,3,FALSE)</f>
        <v>0002</v>
      </c>
      <c r="G961">
        <v>0.53194444446125999</v>
      </c>
      <c r="H961" s="2">
        <v>1125</v>
      </c>
      <c r="I961" s="2">
        <v>9445</v>
      </c>
    </row>
    <row r="962" spans="1:9">
      <c r="A962" t="s">
        <v>634</v>
      </c>
      <c r="B962" t="str">
        <f>VLOOKUP(A962,hoja!$A$1:$E$161,5,FALSE)</f>
        <v>BOGOTÁ</v>
      </c>
      <c r="C962" t="str">
        <f>VLOOKUP(A962,hoja!A:D,3,FALSE)</f>
        <v>0011</v>
      </c>
      <c r="D962" t="s">
        <v>634</v>
      </c>
      <c r="E962" t="str">
        <f>VLOOKUP(D962,hoja!$A$1:$E$161,5,FALSE)</f>
        <v>BOGOTÁ</v>
      </c>
      <c r="F962" t="str">
        <f>VLOOKUP(D962,hoja!A:C,3,FALSE)</f>
        <v>0011</v>
      </c>
      <c r="G962">
        <v>5.0166666666045785</v>
      </c>
      <c r="H962" s="2">
        <v>1</v>
      </c>
      <c r="I962" s="2">
        <v>168573</v>
      </c>
    </row>
    <row r="963" spans="1:9">
      <c r="A963" t="s">
        <v>634</v>
      </c>
      <c r="B963" t="str">
        <f>VLOOKUP(A963,hoja!$A$1:$E$161,5,FALSE)</f>
        <v>BOGOTÁ</v>
      </c>
      <c r="C963" t="str">
        <f>VLOOKUP(A963,hoja!A:D,3,FALSE)</f>
        <v>0011</v>
      </c>
      <c r="D963" t="s">
        <v>686</v>
      </c>
      <c r="E963" t="str">
        <f>VLOOKUP(D963,hoja!$A$1:$E$161,5,FALSE)</f>
        <v>BARRANCABERMEJA</v>
      </c>
      <c r="F963" t="str">
        <f>VLOOKUP(D963,hoja!A:C,3,FALSE)</f>
        <v>0424</v>
      </c>
      <c r="G963">
        <v>23.754999999917345</v>
      </c>
      <c r="H963" s="2">
        <v>108</v>
      </c>
      <c r="I963" s="2">
        <v>443928</v>
      </c>
    </row>
    <row r="964" spans="1:9">
      <c r="A964" t="s">
        <v>634</v>
      </c>
      <c r="B964" t="str">
        <f>VLOOKUP(A964,hoja!$A$1:$E$161,5,FALSE)</f>
        <v>BOGOTÁ</v>
      </c>
      <c r="C964" t="str">
        <f>VLOOKUP(A964,hoja!A:D,3,FALSE)</f>
        <v>0011</v>
      </c>
      <c r="D964" t="s">
        <v>635</v>
      </c>
      <c r="E964" t="str">
        <f>VLOOKUP(D964,hoja!$A$1:$E$161,5,FALSE)</f>
        <v>BOGOTÁ</v>
      </c>
      <c r="F964" t="str">
        <f>VLOOKUP(D964,hoja!A:C,3,FALSE)</f>
        <v>0021</v>
      </c>
      <c r="G964">
        <v>0.40000000008149073</v>
      </c>
      <c r="H964" s="2">
        <v>4062</v>
      </c>
      <c r="I964" s="2">
        <v>8041</v>
      </c>
    </row>
    <row r="965" spans="1:9">
      <c r="A965" t="s">
        <v>634</v>
      </c>
      <c r="B965" t="str">
        <f>VLOOKUP(A965,hoja!$A$1:$E$161,5,FALSE)</f>
        <v>BOGOTÁ</v>
      </c>
      <c r="C965" t="str">
        <f>VLOOKUP(A965,hoja!A:D,3,FALSE)</f>
        <v>0011</v>
      </c>
      <c r="D965" t="s">
        <v>731</v>
      </c>
      <c r="E965" t="str">
        <f>VLOOKUP(D965,hoja!$A$1:$E$161,5,FALSE)</f>
        <v>CÚCUTA</v>
      </c>
      <c r="F965" t="str">
        <f>VLOOKUP(D965,hoja!A:C,3,FALSE)</f>
        <v>0438</v>
      </c>
      <c r="G965">
        <v>42.799999999988358</v>
      </c>
      <c r="H965" s="2">
        <v>219</v>
      </c>
      <c r="I965" s="2">
        <v>645899</v>
      </c>
    </row>
    <row r="966" spans="1:9">
      <c r="A966" t="s">
        <v>634</v>
      </c>
      <c r="B966" t="str">
        <f>VLOOKUP(A966,hoja!$A$1:$E$161,5,FALSE)</f>
        <v>BOGOTÁ</v>
      </c>
      <c r="C966" t="str">
        <f>VLOOKUP(A966,hoja!A:D,3,FALSE)</f>
        <v>0011</v>
      </c>
      <c r="D966" t="s">
        <v>636</v>
      </c>
      <c r="E966" t="str">
        <f>VLOOKUP(D966,hoja!$A$1:$E$161,5,FALSE)</f>
        <v>DUITAMA</v>
      </c>
      <c r="F966" t="str">
        <f>VLOOKUP(D966,hoja!A:C,3,FALSE)</f>
        <v>0441</v>
      </c>
      <c r="G966">
        <v>5.9333333332906477</v>
      </c>
      <c r="H966" s="2">
        <v>265</v>
      </c>
      <c r="I966" s="2">
        <v>210764</v>
      </c>
    </row>
    <row r="967" spans="1:9">
      <c r="A967" t="s">
        <v>634</v>
      </c>
      <c r="B967" t="str">
        <f>VLOOKUP(A967,hoja!$A$1:$E$161,5,FALSE)</f>
        <v>BOGOTÁ</v>
      </c>
      <c r="C967" t="str">
        <f>VLOOKUP(A967,hoja!A:D,3,FALSE)</f>
        <v>0011</v>
      </c>
      <c r="D967" t="s">
        <v>732</v>
      </c>
      <c r="E967" t="str">
        <f>VLOOKUP(D967,hoja!$A$1:$E$161,5,FALSE)</f>
        <v>IBAGUÉ</v>
      </c>
      <c r="F967" t="str">
        <f>VLOOKUP(D967,hoja!A:C,3,FALSE)</f>
        <v>0389</v>
      </c>
      <c r="G967">
        <v>5.39166666669189</v>
      </c>
      <c r="H967" s="2">
        <v>200</v>
      </c>
      <c r="I967" s="2">
        <v>168038</v>
      </c>
    </row>
    <row r="968" spans="1:9">
      <c r="A968" t="s">
        <v>634</v>
      </c>
      <c r="B968" t="str">
        <f>VLOOKUP(A968,hoja!$A$1:$E$161,5,FALSE)</f>
        <v>BOGOTÁ</v>
      </c>
      <c r="C968" t="str">
        <f>VLOOKUP(A968,hoja!A:D,3,FALSE)</f>
        <v>0011</v>
      </c>
      <c r="D968" t="s">
        <v>667</v>
      </c>
      <c r="E968" t="str">
        <f>VLOOKUP(D968,hoja!$A$1:$E$161,5,FALSE)</f>
        <v>MONTERÍA</v>
      </c>
      <c r="F968" t="str">
        <f>VLOOKUP(D968,hoja!A:C,3,FALSE)</f>
        <v>0381</v>
      </c>
      <c r="G968">
        <v>49.958333333343035</v>
      </c>
      <c r="H968" s="2">
        <v>40</v>
      </c>
      <c r="I968" s="2">
        <v>832938.5</v>
      </c>
    </row>
    <row r="969" spans="1:9">
      <c r="A969" t="s">
        <v>634</v>
      </c>
      <c r="B969" t="str">
        <f>VLOOKUP(A969,hoja!$A$1:$E$161,5,FALSE)</f>
        <v>BOGOTÁ</v>
      </c>
      <c r="C969" t="str">
        <f>VLOOKUP(A969,hoja!A:D,3,FALSE)</f>
        <v>0011</v>
      </c>
      <c r="D969" t="s">
        <v>679</v>
      </c>
      <c r="E969" t="str">
        <f>VLOOKUP(D969,hoja!$A$1:$E$161,5,FALSE)</f>
        <v>NEIVA</v>
      </c>
      <c r="F969" t="str">
        <f>VLOOKUP(D969,hoja!A:C,3,FALSE)</f>
        <v>0385</v>
      </c>
      <c r="G969">
        <v>9.933333333407063</v>
      </c>
      <c r="H969" s="2">
        <v>251</v>
      </c>
      <c r="I969" s="2">
        <v>302360</v>
      </c>
    </row>
    <row r="970" spans="1:9">
      <c r="A970" t="s">
        <v>634</v>
      </c>
      <c r="B970" t="str">
        <f>VLOOKUP(A970,hoja!$A$1:$E$161,5,FALSE)</f>
        <v>BOGOTÁ</v>
      </c>
      <c r="C970" t="str">
        <f>VLOOKUP(A970,hoja!A:D,3,FALSE)</f>
        <v>0011</v>
      </c>
      <c r="D970" t="s">
        <v>733</v>
      </c>
      <c r="E970" t="str">
        <f>VLOOKUP(D970,hoja!$A$1:$E$161,5,FALSE)</f>
        <v>PASTO</v>
      </c>
      <c r="F970" t="str">
        <f>VLOOKUP(D970,hoja!A:C,3,FALSE)</f>
        <v>0395</v>
      </c>
      <c r="G970">
        <v>56.183333333290648</v>
      </c>
      <c r="H970" s="2">
        <v>15</v>
      </c>
      <c r="I970" s="2">
        <v>830935</v>
      </c>
    </row>
    <row r="971" spans="1:9">
      <c r="A971" t="s">
        <v>634</v>
      </c>
      <c r="B971" t="str">
        <f>VLOOKUP(A971,hoja!$A$1:$E$161,5,FALSE)</f>
        <v>BOGOTÁ</v>
      </c>
      <c r="C971" t="str">
        <f>VLOOKUP(A971,hoja!A:D,3,FALSE)</f>
        <v>0011</v>
      </c>
      <c r="D971" t="s">
        <v>637</v>
      </c>
      <c r="E971" t="str">
        <f>VLOOKUP(D971,hoja!$A$1:$E$161,5,FALSE)</f>
        <v>PIEDECUESTA</v>
      </c>
      <c r="F971" t="str">
        <f>VLOOKUP(D971,hoja!A:C,3,FALSE)</f>
        <v>0422</v>
      </c>
      <c r="G971">
        <v>20.373611111019272</v>
      </c>
      <c r="H971" s="2">
        <v>238</v>
      </c>
      <c r="I971" s="2">
        <v>410494.5</v>
      </c>
    </row>
    <row r="972" spans="1:9">
      <c r="A972" t="s">
        <v>634</v>
      </c>
      <c r="B972" t="str">
        <f>VLOOKUP(A972,hoja!$A$1:$E$161,5,FALSE)</f>
        <v>BOGOTÁ</v>
      </c>
      <c r="C972" t="str">
        <f>VLOOKUP(A972,hoja!A:D,3,FALSE)</f>
        <v>0011</v>
      </c>
      <c r="D972" t="s">
        <v>668</v>
      </c>
      <c r="E972" t="str">
        <f>VLOOKUP(D972,hoja!$A$1:$E$161,5,FALSE)</f>
        <v>VALLEDUPAR</v>
      </c>
      <c r="F972" t="str">
        <f>VLOOKUP(D972,hoja!A:C,3,FALSE)</f>
        <v>0447</v>
      </c>
      <c r="G972">
        <v>42.990277777716983</v>
      </c>
      <c r="H972" s="2">
        <v>91</v>
      </c>
      <c r="I972" s="2">
        <v>876574</v>
      </c>
    </row>
    <row r="973" spans="1:9">
      <c r="A973" t="s">
        <v>634</v>
      </c>
      <c r="B973" t="str">
        <f>VLOOKUP(A973,hoja!$A$1:$E$161,5,FALSE)</f>
        <v>BOGOTÁ</v>
      </c>
      <c r="C973" t="str">
        <f>VLOOKUP(A973,hoja!A:D,3,FALSE)</f>
        <v>0011</v>
      </c>
      <c r="D973" t="s">
        <v>681</v>
      </c>
      <c r="E973" t="str">
        <f>VLOOKUP(D973,hoja!$A$1:$E$161,5,FALSE)</f>
        <v>VILLAVICENCIO</v>
      </c>
      <c r="F973" t="str">
        <f>VLOOKUP(D973,hoja!A:C,3,FALSE)</f>
        <v>0393</v>
      </c>
      <c r="G973">
        <v>3.75</v>
      </c>
      <c r="H973" s="2">
        <v>527</v>
      </c>
      <c r="I973" s="2">
        <v>106378.5</v>
      </c>
    </row>
    <row r="974" spans="1:9">
      <c r="A974" t="s">
        <v>634</v>
      </c>
      <c r="B974" t="str">
        <f>VLOOKUP(A974,hoja!$A$1:$E$161,5,FALSE)</f>
        <v>BOGOTÁ</v>
      </c>
      <c r="C974" t="str">
        <f>VLOOKUP(A974,hoja!A:D,3,FALSE)</f>
        <v>0011</v>
      </c>
      <c r="D974" t="s">
        <v>1270</v>
      </c>
      <c r="E974" t="e">
        <f>VLOOKUP(D974,hoja!$A$1:$E$161,5,FALSE)</f>
        <v>#N/A</v>
      </c>
      <c r="F974" t="str">
        <f>VLOOKUP(D974,hoja!A:C,3,FALSE)</f>
        <v>50250</v>
      </c>
      <c r="G974">
        <v>2.1666666665696539</v>
      </c>
      <c r="H974" s="2">
        <v>1</v>
      </c>
      <c r="I974" s="2"/>
    </row>
    <row r="975" spans="1:9">
      <c r="A975" t="s">
        <v>634</v>
      </c>
      <c r="B975" t="str">
        <f>VLOOKUP(A975,hoja!$A$1:$E$161,5,FALSE)</f>
        <v>BOGOTÁ</v>
      </c>
      <c r="C975" t="str">
        <f>VLOOKUP(A975,hoja!A:D,3,FALSE)</f>
        <v>0011</v>
      </c>
      <c r="D975" t="s">
        <v>1272</v>
      </c>
      <c r="E975" t="e">
        <f>VLOOKUP(D975,hoja!$A$1:$E$161,5,FALSE)</f>
        <v>#N/A</v>
      </c>
      <c r="F975" t="e">
        <f>VLOOKUP(D975,hoja!A:C,3,FALSE)</f>
        <v>#N/A</v>
      </c>
      <c r="G975">
        <v>0.50833333333139308</v>
      </c>
      <c r="H975" s="2">
        <v>2</v>
      </c>
      <c r="I975" s="2">
        <v>11620</v>
      </c>
    </row>
    <row r="976" spans="1:9">
      <c r="A976" t="s">
        <v>634</v>
      </c>
      <c r="B976" t="str">
        <f>VLOOKUP(A976,hoja!$A$1:$E$161,5,FALSE)</f>
        <v>BOGOTÁ</v>
      </c>
      <c r="C976" t="str">
        <f>VLOOKUP(A976,hoja!A:D,3,FALSE)</f>
        <v>0011</v>
      </c>
      <c r="D976" t="s">
        <v>1278</v>
      </c>
      <c r="E976" t="e">
        <f>VLOOKUP(D976,hoja!$A$1:$E$161,5,FALSE)</f>
        <v>#N/A</v>
      </c>
      <c r="F976" t="e">
        <f>VLOOKUP(D976,hoja!A:C,3,FALSE)</f>
        <v>#N/A</v>
      </c>
      <c r="G976">
        <v>0.44166666662204079</v>
      </c>
      <c r="H976" s="2">
        <v>6</v>
      </c>
      <c r="I976" s="2">
        <v>4257.5</v>
      </c>
    </row>
    <row r="977" spans="1:9">
      <c r="A977" t="s">
        <v>634</v>
      </c>
      <c r="B977" t="str">
        <f>VLOOKUP(A977,hoja!$A$1:$E$161,5,FALSE)</f>
        <v>BOGOTÁ</v>
      </c>
      <c r="C977" t="str">
        <f>VLOOKUP(A977,hoja!A:D,3,FALSE)</f>
        <v>0011</v>
      </c>
      <c r="D977" t="s">
        <v>1353</v>
      </c>
      <c r="E977" t="e">
        <f>VLOOKUP(D977,hoja!$A$1:$E$161,5,FALSE)</f>
        <v>#N/A</v>
      </c>
      <c r="F977" t="e">
        <f>VLOOKUP(D977,hoja!A:C,3,FALSE)</f>
        <v>#N/A</v>
      </c>
      <c r="G977">
        <v>23.699999999895226</v>
      </c>
      <c r="H977" s="2">
        <v>1</v>
      </c>
      <c r="I977" s="2">
        <v>436698</v>
      </c>
    </row>
    <row r="978" spans="1:9">
      <c r="A978" t="s">
        <v>634</v>
      </c>
      <c r="B978" t="str">
        <f>VLOOKUP(A978,hoja!$A$1:$E$161,5,FALSE)</f>
        <v>BOGOTÁ</v>
      </c>
      <c r="C978" t="str">
        <f>VLOOKUP(A978,hoja!A:D,3,FALSE)</f>
        <v>0011</v>
      </c>
      <c r="D978" t="s">
        <v>942</v>
      </c>
      <c r="E978" t="str">
        <f>VLOOKUP(D978,hoja!$A$1:$E$161,5,FALSE)</f>
        <v>BOGOTÁ</v>
      </c>
      <c r="F978" t="str">
        <f>VLOOKUP(D978,hoja!A:C,3,FALSE)</f>
        <v>60002</v>
      </c>
      <c r="G978">
        <v>0.55000000004656613</v>
      </c>
      <c r="H978" s="2">
        <v>545</v>
      </c>
      <c r="I978" s="2">
        <v>9870</v>
      </c>
    </row>
    <row r="979" spans="1:9">
      <c r="A979" t="s">
        <v>634</v>
      </c>
      <c r="B979" t="str">
        <f>VLOOKUP(A979,hoja!$A$1:$E$161,5,FALSE)</f>
        <v>BOGOTÁ</v>
      </c>
      <c r="C979" t="str">
        <f>VLOOKUP(A979,hoja!A:D,3,FALSE)</f>
        <v>0011</v>
      </c>
      <c r="D979" t="s">
        <v>653</v>
      </c>
      <c r="E979" t="str">
        <f>VLOOKUP(D979,hoja!$A$1:$E$161,5,FALSE)</f>
        <v>MADRID</v>
      </c>
      <c r="F979" t="str">
        <f>VLOOKUP(D979,hoja!A:C,3,FALSE)</f>
        <v>2023</v>
      </c>
      <c r="G979">
        <v>1.21666666661622</v>
      </c>
      <c r="H979" s="2">
        <v>45</v>
      </c>
      <c r="I979" s="2">
        <v>32634</v>
      </c>
    </row>
    <row r="980" spans="1:9">
      <c r="A980" t="s">
        <v>634</v>
      </c>
      <c r="B980" t="str">
        <f>VLOOKUP(A980,hoja!$A$1:$E$161,5,FALSE)</f>
        <v>BOGOTÁ</v>
      </c>
      <c r="C980" t="str">
        <f>VLOOKUP(A980,hoja!A:D,3,FALSE)</f>
        <v>0011</v>
      </c>
      <c r="D980" t="s">
        <v>641</v>
      </c>
      <c r="E980" t="str">
        <f>VLOOKUP(D980,hoja!$A$1:$E$161,5,FALSE)</f>
        <v>MEDELLÍN</v>
      </c>
      <c r="F980" t="str">
        <f>VLOOKUP(D980,hoja!A:C,3,FALSE)</f>
        <v>0079</v>
      </c>
      <c r="G980">
        <v>31.383333333302289</v>
      </c>
      <c r="H980" s="2">
        <v>252</v>
      </c>
      <c r="I980" s="2">
        <v>423011</v>
      </c>
    </row>
    <row r="981" spans="1:9">
      <c r="A981" t="s">
        <v>634</v>
      </c>
      <c r="B981" t="str">
        <f>VLOOKUP(A981,hoja!$A$1:$E$161,5,FALSE)</f>
        <v>BOGOTÁ</v>
      </c>
      <c r="C981" t="str">
        <f>VLOOKUP(A981,hoja!A:D,3,FALSE)</f>
        <v>0011</v>
      </c>
      <c r="D981" t="s">
        <v>670</v>
      </c>
      <c r="E981" t="str">
        <f>VLOOKUP(D981,hoja!$A$1:$E$161,5,FALSE)</f>
        <v>PEREIRA</v>
      </c>
      <c r="F981" t="str">
        <f>VLOOKUP(D981,hoja!A:C,3,FALSE)</f>
        <v>0134</v>
      </c>
      <c r="G981">
        <v>19.92500000007567</v>
      </c>
      <c r="H981" s="2">
        <v>98</v>
      </c>
      <c r="I981" s="2">
        <v>312408</v>
      </c>
    </row>
    <row r="982" spans="1:9">
      <c r="A982" t="s">
        <v>634</v>
      </c>
      <c r="B982" t="str">
        <f>VLOOKUP(A982,hoja!$A$1:$E$161,5,FALSE)</f>
        <v>BOGOTÁ</v>
      </c>
      <c r="C982" t="str">
        <f>VLOOKUP(A982,hoja!A:D,3,FALSE)</f>
        <v>0011</v>
      </c>
      <c r="D982" t="s">
        <v>642</v>
      </c>
      <c r="E982" t="str">
        <f>VLOOKUP(D982,hoja!$A$1:$E$161,5,FALSE)</f>
        <v>BARRANQUILLA</v>
      </c>
      <c r="F982" t="str">
        <f>VLOOKUP(D982,hoja!A:C,3,FALSE)</f>
        <v>0111</v>
      </c>
      <c r="G982">
        <v>48.151388888829388</v>
      </c>
      <c r="H982" s="2">
        <v>309</v>
      </c>
      <c r="I982" s="2">
        <v>1021330</v>
      </c>
    </row>
    <row r="983" spans="1:9">
      <c r="A983" t="s">
        <v>634</v>
      </c>
      <c r="B983" t="str">
        <f>VLOOKUP(A983,hoja!$A$1:$E$161,5,FALSE)</f>
        <v>BOGOTÁ</v>
      </c>
      <c r="C983" t="str">
        <f>VLOOKUP(A983,hoja!A:D,3,FALSE)</f>
        <v>0011</v>
      </c>
      <c r="D983" t="s">
        <v>672</v>
      </c>
      <c r="E983" t="str">
        <f>VLOOKUP(D983,hoja!$A$1:$E$161,5,FALSE)</f>
        <v>MEDELLÍN</v>
      </c>
      <c r="F983" t="str">
        <f>VLOOKUP(D983,hoja!A:C,3,FALSE)</f>
        <v>0092</v>
      </c>
      <c r="G983">
        <v>24.683333333290648</v>
      </c>
      <c r="H983" s="2">
        <v>53</v>
      </c>
      <c r="I983" s="2">
        <v>433074</v>
      </c>
    </row>
    <row r="984" spans="1:9">
      <c r="A984" t="s">
        <v>634</v>
      </c>
      <c r="B984" t="str">
        <f>VLOOKUP(A984,hoja!$A$1:$E$161,5,FALSE)</f>
        <v>BOGOTÁ</v>
      </c>
      <c r="C984" t="str">
        <f>VLOOKUP(A984,hoja!A:D,3,FALSE)</f>
        <v>0011</v>
      </c>
      <c r="D984" t="s">
        <v>644</v>
      </c>
      <c r="E984" t="str">
        <f>VLOOKUP(D984,hoja!$A$1:$E$161,5,FALSE)</f>
        <v>PEREIRA</v>
      </c>
      <c r="F984" t="str">
        <f>VLOOKUP(D984,hoja!A:C,3,FALSE)</f>
        <v>0198</v>
      </c>
      <c r="G984">
        <v>17.883333333302289</v>
      </c>
      <c r="H984" s="2">
        <v>146</v>
      </c>
      <c r="I984" s="2">
        <v>312686</v>
      </c>
    </row>
    <row r="985" spans="1:9">
      <c r="A985" t="s">
        <v>634</v>
      </c>
      <c r="B985" t="str">
        <f>VLOOKUP(A985,hoja!$A$1:$E$161,5,FALSE)</f>
        <v>BOGOTÁ</v>
      </c>
      <c r="C985" t="str">
        <f>VLOOKUP(A985,hoja!A:D,3,FALSE)</f>
        <v>0011</v>
      </c>
      <c r="D985" t="s">
        <v>645</v>
      </c>
      <c r="E985" t="str">
        <f>VLOOKUP(D985,hoja!$A$1:$E$161,5,FALSE)</f>
        <v>CALI</v>
      </c>
      <c r="F985" t="str">
        <f>VLOOKUP(D985,hoja!A:C,3,FALSE)</f>
        <v>0410</v>
      </c>
      <c r="G985">
        <v>24.335416666668607</v>
      </c>
      <c r="H985" s="2">
        <v>158</v>
      </c>
      <c r="I985" s="2">
        <v>440948.5</v>
      </c>
    </row>
    <row r="986" spans="1:9">
      <c r="A986" t="s">
        <v>634</v>
      </c>
      <c r="B986" t="str">
        <f>VLOOKUP(A986,hoja!$A$1:$E$161,5,FALSE)</f>
        <v>BOGOTÁ</v>
      </c>
      <c r="C986" t="str">
        <f>VLOOKUP(A986,hoja!A:D,3,FALSE)</f>
        <v>0011</v>
      </c>
      <c r="D986" t="s">
        <v>735</v>
      </c>
      <c r="E986" t="str">
        <f>VLOOKUP(D986,hoja!$A$1:$E$161,5,FALSE)</f>
        <v>GUALANDAY</v>
      </c>
      <c r="F986" t="str">
        <f>VLOOKUP(D986,hoja!A:C,3,FALSE)</f>
        <v>3042</v>
      </c>
      <c r="G986">
        <v>5.2477777777821757</v>
      </c>
      <c r="H986" s="2">
        <v>280</v>
      </c>
      <c r="I986" s="2">
        <v>154640.5</v>
      </c>
    </row>
    <row r="987" spans="1:9">
      <c r="A987" t="s">
        <v>634</v>
      </c>
      <c r="B987" t="str">
        <f>VLOOKUP(A987,hoja!$A$1:$E$161,5,FALSE)</f>
        <v>BOGOTÁ</v>
      </c>
      <c r="C987" t="str">
        <f>VLOOKUP(A987,hoja!A:D,3,FALSE)</f>
        <v>0011</v>
      </c>
      <c r="D987" t="s">
        <v>841</v>
      </c>
      <c r="E987" t="str">
        <f>VLOOKUP(D987,hoja!$A$1:$E$161,5,FALSE)</f>
        <v>PADUA</v>
      </c>
      <c r="F987" t="str">
        <f>VLOOKUP(D987,hoja!A:C,3,FALSE)</f>
        <v>60076</v>
      </c>
      <c r="G987">
        <v>14.699999999895226</v>
      </c>
      <c r="H987" s="2">
        <v>1</v>
      </c>
      <c r="I987" s="2">
        <v>177728</v>
      </c>
    </row>
    <row r="988" spans="1:9">
      <c r="A988" t="s">
        <v>634</v>
      </c>
      <c r="B988" t="str">
        <f>VLOOKUP(A988,hoja!$A$1:$E$161,5,FALSE)</f>
        <v>BOGOTÁ</v>
      </c>
      <c r="C988" t="str">
        <f>VLOOKUP(A988,hoja!A:D,3,FALSE)</f>
        <v>0011</v>
      </c>
      <c r="D988" t="s">
        <v>787</v>
      </c>
      <c r="E988" t="str">
        <f>VLOOKUP(D988,hoja!$A$1:$E$161,5,FALSE)</f>
        <v>PUERTO LIBRE</v>
      </c>
      <c r="F988" t="str">
        <f>VLOOKUP(D988,hoja!A:C,3,FALSE)</f>
        <v>10214</v>
      </c>
      <c r="G988">
        <v>7.6499999999650754</v>
      </c>
      <c r="H988" s="2">
        <v>19</v>
      </c>
      <c r="I988" s="2">
        <v>210764</v>
      </c>
    </row>
    <row r="989" spans="1:9">
      <c r="A989" t="s">
        <v>634</v>
      </c>
      <c r="B989" t="str">
        <f>VLOOKUP(A989,hoja!$A$1:$E$161,5,FALSE)</f>
        <v>BOGOTÁ</v>
      </c>
      <c r="C989" t="str">
        <f>VLOOKUP(A989,hoja!A:D,3,FALSE)</f>
        <v>0011</v>
      </c>
      <c r="D989" t="s">
        <v>834</v>
      </c>
      <c r="E989" t="str">
        <f>VLOOKUP(D989,hoja!$A$1:$E$161,5,FALSE)</f>
        <v>RICAURTE</v>
      </c>
      <c r="F989" t="str">
        <f>VLOOKUP(D989,hoja!A:C,3,FALSE)</f>
        <v>60080</v>
      </c>
      <c r="G989">
        <v>3.8026388888829388</v>
      </c>
      <c r="H989" s="2">
        <v>10</v>
      </c>
      <c r="I989" s="2">
        <v>120790</v>
      </c>
    </row>
    <row r="990" spans="1:9">
      <c r="A990" t="s">
        <v>634</v>
      </c>
      <c r="B990" t="str">
        <f>VLOOKUP(A990,hoja!$A$1:$E$161,5,FALSE)</f>
        <v>BOGOTÁ</v>
      </c>
      <c r="C990" t="str">
        <f>VLOOKUP(A990,hoja!A:D,3,FALSE)</f>
        <v>0011</v>
      </c>
      <c r="D990" t="s">
        <v>756</v>
      </c>
      <c r="E990" t="str">
        <f>VLOOKUP(D990,hoja!$A$1:$E$161,5,FALSE)</f>
        <v>SANTANA</v>
      </c>
      <c r="F990" t="str">
        <f>VLOOKUP(D990,hoja!A:C,3,FALSE)</f>
        <v>60084</v>
      </c>
      <c r="G990">
        <v>7.5333333334419876</v>
      </c>
      <c r="H990" s="2">
        <v>135</v>
      </c>
      <c r="I990" s="2">
        <v>228026</v>
      </c>
    </row>
    <row r="991" spans="1:9">
      <c r="A991" t="s">
        <v>634</v>
      </c>
      <c r="B991" t="str">
        <f>VLOOKUP(A991,hoja!$A$1:$E$161,5,FALSE)</f>
        <v>BOGOTÁ</v>
      </c>
      <c r="C991" t="str">
        <f>VLOOKUP(A991,hoja!A:D,3,FALSE)</f>
        <v>0011</v>
      </c>
      <c r="D991" t="s">
        <v>1288</v>
      </c>
      <c r="E991" t="e">
        <f>VLOOKUP(D991,hoja!$A$1:$E$161,5,FALSE)</f>
        <v>#N/A</v>
      </c>
      <c r="F991" t="e">
        <f>VLOOKUP(D991,hoja!A:C,3,FALSE)</f>
        <v>#N/A</v>
      </c>
      <c r="G991">
        <v>0.97138888886547647</v>
      </c>
      <c r="H991" s="2">
        <v>2</v>
      </c>
      <c r="I991" s="2">
        <v>9576.5</v>
      </c>
    </row>
    <row r="992" spans="1:9">
      <c r="A992" t="s">
        <v>634</v>
      </c>
      <c r="B992" t="str">
        <f>VLOOKUP(A992,hoja!$A$1:$E$161,5,FALSE)</f>
        <v>BOGOTÁ</v>
      </c>
      <c r="C992" t="str">
        <f>VLOOKUP(A992,hoja!A:D,3,FALSE)</f>
        <v>0011</v>
      </c>
      <c r="D992" t="s">
        <v>1289</v>
      </c>
      <c r="E992" t="e">
        <f>VLOOKUP(D992,hoja!$A$1:$E$161,5,FALSE)</f>
        <v>#N/A</v>
      </c>
      <c r="F992" t="e">
        <f>VLOOKUP(D992,hoja!A:C,3,FALSE)</f>
        <v>#N/A</v>
      </c>
      <c r="G992">
        <v>0.55000000004656613</v>
      </c>
      <c r="H992" s="2">
        <v>13</v>
      </c>
      <c r="I992" s="2">
        <v>9956</v>
      </c>
    </row>
    <row r="993" spans="1:9">
      <c r="A993" t="s">
        <v>634</v>
      </c>
      <c r="B993" t="str">
        <f>VLOOKUP(A993,hoja!$A$1:$E$161,5,FALSE)</f>
        <v>BOGOTÁ</v>
      </c>
      <c r="C993" t="str">
        <f>VLOOKUP(A993,hoja!A:D,3,FALSE)</f>
        <v>0011</v>
      </c>
      <c r="D993" t="s">
        <v>943</v>
      </c>
      <c r="E993" t="str">
        <f>VLOOKUP(D993,hoja!$A$1:$E$161,5,FALSE)</f>
        <v>BOGOTÁ</v>
      </c>
      <c r="F993" t="str">
        <f>VLOOKUP(D993,hoja!A:C,3,FALSE)</f>
        <v>60003</v>
      </c>
      <c r="G993">
        <v>1.3166666667675599</v>
      </c>
      <c r="H993" s="2">
        <v>129</v>
      </c>
      <c r="I993" s="2">
        <v>25760</v>
      </c>
    </row>
    <row r="994" spans="1:9">
      <c r="A994" t="s">
        <v>686</v>
      </c>
      <c r="B994" t="str">
        <f>VLOOKUP(A994,hoja!$A$1:$E$161,5,FALSE)</f>
        <v>BARRANCABERMEJA</v>
      </c>
      <c r="C994" t="str">
        <f>VLOOKUP(A994,hoja!A:D,3,FALSE)</f>
        <v>0424</v>
      </c>
      <c r="D994" t="s">
        <v>1241</v>
      </c>
      <c r="E994" t="e">
        <f>VLOOKUP(D994,hoja!$A$1:$E$161,5,FALSE)</f>
        <v>#N/A</v>
      </c>
      <c r="F994" t="str">
        <f>VLOOKUP(D994,hoja!A:C,3,FALSE)</f>
        <v>50203</v>
      </c>
      <c r="G994">
        <v>20.333333333255723</v>
      </c>
      <c r="H994" s="2">
        <v>1</v>
      </c>
      <c r="I994" s="2">
        <v>434792</v>
      </c>
    </row>
    <row r="995" spans="1:9">
      <c r="A995" t="s">
        <v>686</v>
      </c>
      <c r="B995" t="str">
        <f>VLOOKUP(A995,hoja!$A$1:$E$161,5,FALSE)</f>
        <v>BARRANCABERMEJA</v>
      </c>
      <c r="C995" t="str">
        <f>VLOOKUP(A995,hoja!A:D,3,FALSE)</f>
        <v>0424</v>
      </c>
      <c r="D995" t="s">
        <v>660</v>
      </c>
      <c r="E995" t="str">
        <f>VLOOKUP(D995,hoja!$A$1:$E$161,5,FALSE)</f>
        <v>BOGOTÁ</v>
      </c>
      <c r="F995" t="str">
        <f>VLOOKUP(D995,hoja!A:C,3,FALSE)</f>
        <v>0035</v>
      </c>
      <c r="G995">
        <v>19.762499999895226</v>
      </c>
      <c r="H995" s="2">
        <v>3</v>
      </c>
      <c r="I995" s="2">
        <v>417620</v>
      </c>
    </row>
    <row r="996" spans="1:9">
      <c r="A996" t="s">
        <v>686</v>
      </c>
      <c r="B996" t="str">
        <f>VLOOKUP(A996,hoja!$A$1:$E$161,5,FALSE)</f>
        <v>BARRANCABERMEJA</v>
      </c>
      <c r="C996" t="str">
        <f>VLOOKUP(A996,hoja!A:D,3,FALSE)</f>
        <v>0424</v>
      </c>
      <c r="D996" t="s">
        <v>630</v>
      </c>
      <c r="E996" t="str">
        <f>VLOOKUP(D996,hoja!$A$1:$E$161,5,FALSE)</f>
        <v>SESQUILÉ</v>
      </c>
      <c r="F996" t="str">
        <f>VLOOKUP(D996,hoja!A:C,3,FALSE)</f>
        <v>1501</v>
      </c>
      <c r="G996">
        <v>24.043888888845686</v>
      </c>
      <c r="H996" s="2">
        <v>41</v>
      </c>
      <c r="I996" s="2">
        <v>480006</v>
      </c>
    </row>
    <row r="997" spans="1:9">
      <c r="A997" t="s">
        <v>686</v>
      </c>
      <c r="B997" t="str">
        <f>VLOOKUP(A997,hoja!$A$1:$E$161,5,FALSE)</f>
        <v>BARRANCABERMEJA</v>
      </c>
      <c r="C997" t="str">
        <f>VLOOKUP(A997,hoja!A:D,3,FALSE)</f>
        <v>0424</v>
      </c>
      <c r="D997" t="s">
        <v>751</v>
      </c>
      <c r="E997" t="str">
        <f>VLOOKUP(D997,hoja!$A$1:$E$161,5,FALSE)</f>
        <v>BOGOTÁ</v>
      </c>
      <c r="F997" t="str">
        <f>VLOOKUP(D997,hoja!A:C,3,FALSE)</f>
        <v>0002A</v>
      </c>
      <c r="G997">
        <v>22.416666666744277</v>
      </c>
      <c r="H997" s="2">
        <v>1</v>
      </c>
      <c r="I997" s="2">
        <v>454757</v>
      </c>
    </row>
    <row r="998" spans="1:9">
      <c r="A998" t="s">
        <v>686</v>
      </c>
      <c r="B998" t="str">
        <f>VLOOKUP(A998,hoja!$A$1:$E$161,5,FALSE)</f>
        <v>BARRANCABERMEJA</v>
      </c>
      <c r="C998" t="str">
        <f>VLOOKUP(A998,hoja!A:D,3,FALSE)</f>
        <v>0424</v>
      </c>
      <c r="D998" t="s">
        <v>634</v>
      </c>
      <c r="E998" t="str">
        <f>VLOOKUP(D998,hoja!$A$1:$E$161,5,FALSE)</f>
        <v>BOGOTÁ</v>
      </c>
      <c r="F998" t="str">
        <f>VLOOKUP(D998,hoja!A:C,3,FALSE)</f>
        <v>0011</v>
      </c>
      <c r="G998">
        <v>22.200000000069849</v>
      </c>
      <c r="H998" s="2">
        <v>77</v>
      </c>
      <c r="I998" s="2">
        <v>447020</v>
      </c>
    </row>
    <row r="999" spans="1:9">
      <c r="A999" t="s">
        <v>686</v>
      </c>
      <c r="B999" t="str">
        <f>VLOOKUP(A999,hoja!$A$1:$E$161,5,FALSE)</f>
        <v>BARRANCABERMEJA</v>
      </c>
      <c r="C999" t="str">
        <f>VLOOKUP(A999,hoja!A:D,3,FALSE)</f>
        <v>0424</v>
      </c>
      <c r="D999" t="s">
        <v>635</v>
      </c>
      <c r="E999" t="str">
        <f>VLOOKUP(D999,hoja!$A$1:$E$161,5,FALSE)</f>
        <v>BOGOTÁ</v>
      </c>
      <c r="F999" t="str">
        <f>VLOOKUP(D999,hoja!A:C,3,FALSE)</f>
        <v>0021</v>
      </c>
      <c r="G999">
        <v>22.17500000007567</v>
      </c>
      <c r="H999" s="2">
        <v>154</v>
      </c>
      <c r="I999" s="2">
        <v>445242</v>
      </c>
    </row>
    <row r="1000" spans="1:9">
      <c r="A1000" t="s">
        <v>686</v>
      </c>
      <c r="B1000" t="str">
        <f>VLOOKUP(A1000,hoja!$A$1:$E$161,5,FALSE)</f>
        <v>BARRANCABERMEJA</v>
      </c>
      <c r="C1000" t="str">
        <f>VLOOKUP(A1000,hoja!A:D,3,FALSE)</f>
        <v>0424</v>
      </c>
      <c r="D1000" t="s">
        <v>637</v>
      </c>
      <c r="E1000" t="str">
        <f>VLOOKUP(D1000,hoja!$A$1:$E$161,5,FALSE)</f>
        <v>PIEDECUESTA</v>
      </c>
      <c r="F1000" t="str">
        <f>VLOOKUP(D1000,hoja!A:C,3,FALSE)</f>
        <v>0422</v>
      </c>
      <c r="G1000">
        <v>3.7166666666453239</v>
      </c>
      <c r="H1000" s="2">
        <v>1698</v>
      </c>
      <c r="I1000" s="2">
        <v>128832</v>
      </c>
    </row>
    <row r="1001" spans="1:9">
      <c r="A1001" t="s">
        <v>686</v>
      </c>
      <c r="B1001" t="str">
        <f>VLOOKUP(A1001,hoja!$A$1:$E$161,5,FALSE)</f>
        <v>BARRANCABERMEJA</v>
      </c>
      <c r="C1001" t="str">
        <f>VLOOKUP(A1001,hoja!A:D,3,FALSE)</f>
        <v>0424</v>
      </c>
      <c r="D1001" t="s">
        <v>668</v>
      </c>
      <c r="E1001" t="str">
        <f>VLOOKUP(D1001,hoja!$A$1:$E$161,5,FALSE)</f>
        <v>VALLEDUPAR</v>
      </c>
      <c r="F1001" t="str">
        <f>VLOOKUP(D1001,hoja!A:C,3,FALSE)</f>
        <v>0447</v>
      </c>
      <c r="G1001">
        <v>20.700000000069849</v>
      </c>
      <c r="H1001" s="2">
        <v>3</v>
      </c>
      <c r="I1001" s="2">
        <v>468754</v>
      </c>
    </row>
    <row r="1002" spans="1:9">
      <c r="A1002" t="s">
        <v>686</v>
      </c>
      <c r="B1002" t="str">
        <f>VLOOKUP(A1002,hoja!$A$1:$E$161,5,FALSE)</f>
        <v>BARRANCABERMEJA</v>
      </c>
      <c r="C1002" t="str">
        <f>VLOOKUP(A1002,hoja!A:D,3,FALSE)</f>
        <v>0424</v>
      </c>
      <c r="D1002" t="s">
        <v>942</v>
      </c>
      <c r="E1002" t="str">
        <f>VLOOKUP(D1002,hoja!$A$1:$E$161,5,FALSE)</f>
        <v>BOGOTÁ</v>
      </c>
      <c r="F1002" t="str">
        <f>VLOOKUP(D1002,hoja!A:C,3,FALSE)</f>
        <v>60002</v>
      </c>
      <c r="G1002">
        <v>19.816666666738456</v>
      </c>
      <c r="H1002" s="2">
        <v>16</v>
      </c>
      <c r="I1002" s="2">
        <v>445989</v>
      </c>
    </row>
    <row r="1003" spans="1:9">
      <c r="A1003" t="s">
        <v>686</v>
      </c>
      <c r="B1003" t="str">
        <f>VLOOKUP(A1003,hoja!$A$1:$E$161,5,FALSE)</f>
        <v>BARRANCABERMEJA</v>
      </c>
      <c r="C1003" t="str">
        <f>VLOOKUP(A1003,hoja!A:D,3,FALSE)</f>
        <v>0424</v>
      </c>
      <c r="D1003" t="s">
        <v>641</v>
      </c>
      <c r="E1003" t="str">
        <f>VLOOKUP(D1003,hoja!$A$1:$E$161,5,FALSE)</f>
        <v>MEDELLÍN</v>
      </c>
      <c r="F1003" t="str">
        <f>VLOOKUP(D1003,hoja!A:C,3,FALSE)</f>
        <v>0079</v>
      </c>
      <c r="G1003">
        <v>44.208333333372138</v>
      </c>
      <c r="H1003" s="2">
        <v>2</v>
      </c>
      <c r="I1003" s="2">
        <v>291951</v>
      </c>
    </row>
    <row r="1004" spans="1:9">
      <c r="A1004" t="s">
        <v>686</v>
      </c>
      <c r="B1004" t="str">
        <f>VLOOKUP(A1004,hoja!$A$1:$E$161,5,FALSE)</f>
        <v>BARRANCABERMEJA</v>
      </c>
      <c r="C1004" t="str">
        <f>VLOOKUP(A1004,hoja!A:D,3,FALSE)</f>
        <v>0424</v>
      </c>
      <c r="D1004" t="s">
        <v>642</v>
      </c>
      <c r="E1004" t="str">
        <f>VLOOKUP(D1004,hoja!$A$1:$E$161,5,FALSE)</f>
        <v>BARRANQUILLA</v>
      </c>
      <c r="F1004" t="str">
        <f>VLOOKUP(D1004,hoja!A:C,3,FALSE)</f>
        <v>0111</v>
      </c>
      <c r="G1004">
        <v>24.98333333330811</v>
      </c>
      <c r="H1004" s="2">
        <v>4</v>
      </c>
      <c r="I1004" s="2">
        <v>640230.5</v>
      </c>
    </row>
    <row r="1005" spans="1:9">
      <c r="A1005" t="s">
        <v>686</v>
      </c>
      <c r="B1005" t="str">
        <f>VLOOKUP(A1005,hoja!$A$1:$E$161,5,FALSE)</f>
        <v>BARRANCABERMEJA</v>
      </c>
      <c r="C1005" t="str">
        <f>VLOOKUP(A1005,hoja!A:D,3,FALSE)</f>
        <v>0424</v>
      </c>
      <c r="D1005" t="s">
        <v>943</v>
      </c>
      <c r="E1005" t="str">
        <f>VLOOKUP(D1005,hoja!$A$1:$E$161,5,FALSE)</f>
        <v>BOGOTÁ</v>
      </c>
      <c r="F1005" t="str">
        <f>VLOOKUP(D1005,hoja!A:C,3,FALSE)</f>
        <v>60003</v>
      </c>
      <c r="G1005">
        <v>22.133333333360497</v>
      </c>
      <c r="H1005" s="2">
        <v>23</v>
      </c>
      <c r="I1005" s="2">
        <v>423532</v>
      </c>
    </row>
    <row r="1006" spans="1:9">
      <c r="A1006" t="s">
        <v>686</v>
      </c>
      <c r="B1006" t="str">
        <f>VLOOKUP(A1006,hoja!$A$1:$E$161,5,FALSE)</f>
        <v>BARRANCABERMEJA</v>
      </c>
      <c r="C1006" t="str">
        <f>VLOOKUP(A1006,hoja!A:D,3,FALSE)</f>
        <v>0424</v>
      </c>
      <c r="D1006" t="s">
        <v>1293</v>
      </c>
      <c r="E1006" t="e">
        <f>VLOOKUP(D1006,hoja!$A$1:$E$161,5,FALSE)</f>
        <v>#N/A</v>
      </c>
      <c r="F1006" t="e">
        <f>VLOOKUP(D1006,hoja!A:C,3,FALSE)</f>
        <v>#N/A</v>
      </c>
      <c r="G1006">
        <v>9.933333333407063</v>
      </c>
      <c r="H1006" s="2">
        <v>1</v>
      </c>
      <c r="I1006" s="2">
        <v>447119</v>
      </c>
    </row>
    <row r="1007" spans="1:9">
      <c r="A1007" t="s">
        <v>635</v>
      </c>
      <c r="B1007" t="str">
        <f>VLOOKUP(A1007,hoja!$A$1:$E$161,5,FALSE)</f>
        <v>BOGOTÁ</v>
      </c>
      <c r="C1007" t="str">
        <f>VLOOKUP(A1007,hoja!A:D,3,FALSE)</f>
        <v>0021</v>
      </c>
      <c r="D1007" t="s">
        <v>3873</v>
      </c>
      <c r="E1007" t="e">
        <f>VLOOKUP(D1007,hoja!$A$1:$E$161,5,FALSE)</f>
        <v>#N/A</v>
      </c>
      <c r="F1007" t="e">
        <f>VLOOKUP(D1007,hoja!A:C,3,FALSE)</f>
        <v>#N/A</v>
      </c>
      <c r="G1007">
        <v>0.99999999994179234</v>
      </c>
      <c r="H1007" s="2">
        <v>1</v>
      </c>
      <c r="I1007" s="2">
        <v>22816</v>
      </c>
    </row>
    <row r="1008" spans="1:9">
      <c r="A1008" t="s">
        <v>635</v>
      </c>
      <c r="B1008" t="str">
        <f>VLOOKUP(A1008,hoja!$A$1:$E$161,5,FALSE)</f>
        <v>BOGOTÁ</v>
      </c>
      <c r="C1008" t="str">
        <f>VLOOKUP(A1008,hoja!A:D,3,FALSE)</f>
        <v>0021</v>
      </c>
      <c r="D1008" t="s">
        <v>2215</v>
      </c>
      <c r="E1008" t="e">
        <f>VLOOKUP(D1008,hoja!$A$1:$E$161,5,FALSE)</f>
        <v>#N/A</v>
      </c>
      <c r="F1008" t="str">
        <f>VLOOKUP(D1008,hoja!A:C,3,FALSE)</f>
        <v>50204</v>
      </c>
      <c r="G1008">
        <v>35.133333333476912</v>
      </c>
      <c r="H1008" s="2">
        <v>1</v>
      </c>
      <c r="I1008" s="2">
        <v>1032503</v>
      </c>
    </row>
    <row r="1009" spans="1:9">
      <c r="A1009" t="s">
        <v>635</v>
      </c>
      <c r="B1009" t="str">
        <f>VLOOKUP(A1009,hoja!$A$1:$E$161,5,FALSE)</f>
        <v>BOGOTÁ</v>
      </c>
      <c r="C1009" t="str">
        <f>VLOOKUP(A1009,hoja!A:D,3,FALSE)</f>
        <v>0021</v>
      </c>
      <c r="D1009" t="s">
        <v>3859</v>
      </c>
      <c r="E1009" t="e">
        <f>VLOOKUP(D1009,hoja!$A$1:$E$161,5,FALSE)</f>
        <v>#N/A</v>
      </c>
      <c r="F1009" t="e">
        <f>VLOOKUP(D1009,hoja!A:C,3,FALSE)</f>
        <v>#N/A</v>
      </c>
      <c r="G1009">
        <v>4.4000000000232831</v>
      </c>
      <c r="H1009" s="2">
        <v>1</v>
      </c>
      <c r="I1009" s="2">
        <v>206030</v>
      </c>
    </row>
    <row r="1010" spans="1:9">
      <c r="A1010" t="s">
        <v>635</v>
      </c>
      <c r="B1010" t="str">
        <f>VLOOKUP(A1010,hoja!$A$1:$E$161,5,FALSE)</f>
        <v>BOGOTÁ</v>
      </c>
      <c r="C1010" t="str">
        <f>VLOOKUP(A1010,hoja!A:D,3,FALSE)</f>
        <v>0021</v>
      </c>
      <c r="D1010" t="s">
        <v>1244</v>
      </c>
      <c r="E1010" t="e">
        <f>VLOOKUP(D1010,hoja!$A$1:$E$161,5,FALSE)</f>
        <v>#N/A</v>
      </c>
      <c r="F1010" t="e">
        <f>VLOOKUP(D1010,hoja!A:C,3,FALSE)</f>
        <v>#N/A</v>
      </c>
      <c r="G1010">
        <v>0.37583333335351199</v>
      </c>
      <c r="H1010" s="2">
        <v>9</v>
      </c>
      <c r="I1010" s="2">
        <v>1381</v>
      </c>
    </row>
    <row r="1011" spans="1:9">
      <c r="A1011" t="s">
        <v>635</v>
      </c>
      <c r="B1011" t="str">
        <f>VLOOKUP(A1011,hoja!$A$1:$E$161,5,FALSE)</f>
        <v>BOGOTÁ</v>
      </c>
      <c r="C1011" t="str">
        <f>VLOOKUP(A1011,hoja!A:D,3,FALSE)</f>
        <v>0021</v>
      </c>
      <c r="D1011" t="s">
        <v>1245</v>
      </c>
      <c r="E1011" t="e">
        <f>VLOOKUP(D1011,hoja!$A$1:$E$161,5,FALSE)</f>
        <v>#N/A</v>
      </c>
      <c r="F1011" t="str">
        <f>VLOOKUP(D1011,hoja!A:C,3,FALSE)</f>
        <v>50210</v>
      </c>
      <c r="G1011">
        <v>0.21666666667442769</v>
      </c>
      <c r="H1011" s="2">
        <v>5</v>
      </c>
      <c r="I1011" s="2">
        <v>2304</v>
      </c>
    </row>
    <row r="1012" spans="1:9">
      <c r="A1012" t="s">
        <v>635</v>
      </c>
      <c r="B1012" t="str">
        <f>VLOOKUP(A1012,hoja!$A$1:$E$161,5,FALSE)</f>
        <v>BOGOTÁ</v>
      </c>
      <c r="C1012" t="str">
        <f>VLOOKUP(A1012,hoja!A:D,3,FALSE)</f>
        <v>0021</v>
      </c>
      <c r="D1012" t="s">
        <v>650</v>
      </c>
      <c r="E1012" t="str">
        <f>VLOOKUP(D1012,hoja!$A$1:$E$161,5,FALSE)</f>
        <v>CALOTO</v>
      </c>
      <c r="F1012" t="str">
        <f>VLOOKUP(D1012,hoja!A:C,3,FALSE)</f>
        <v>0445</v>
      </c>
      <c r="G1012">
        <v>26.800833333312767</v>
      </c>
      <c r="H1012" s="2">
        <v>30</v>
      </c>
      <c r="I1012" s="2">
        <v>487074</v>
      </c>
    </row>
    <row r="1013" spans="1:9">
      <c r="A1013" t="s">
        <v>635</v>
      </c>
      <c r="B1013" t="str">
        <f>VLOOKUP(A1013,hoja!$A$1:$E$161,5,FALSE)</f>
        <v>BOGOTÁ</v>
      </c>
      <c r="C1013" t="str">
        <f>VLOOKUP(A1013,hoja!A:D,3,FALSE)</f>
        <v>0021</v>
      </c>
      <c r="D1013" t="s">
        <v>689</v>
      </c>
      <c r="E1013" t="str">
        <f>VLOOKUP(D1013,hoja!$A$1:$E$161,5,FALSE)</f>
        <v>AGUACHICA</v>
      </c>
      <c r="F1013" t="str">
        <f>VLOOKUP(D1013,hoja!A:C,3,FALSE)</f>
        <v>0437</v>
      </c>
      <c r="G1013">
        <v>31.297222222317941</v>
      </c>
      <c r="H1013" s="2">
        <v>59</v>
      </c>
      <c r="I1013" s="2">
        <v>588636</v>
      </c>
    </row>
    <row r="1014" spans="1:9">
      <c r="A1014" t="s">
        <v>635</v>
      </c>
      <c r="B1014" t="str">
        <f>VLOOKUP(A1014,hoja!$A$1:$E$161,5,FALSE)</f>
        <v>BOGOTÁ</v>
      </c>
      <c r="C1014" t="str">
        <f>VLOOKUP(A1014,hoja!A:D,3,FALSE)</f>
        <v>0021</v>
      </c>
      <c r="D1014" t="s">
        <v>659</v>
      </c>
      <c r="E1014" t="str">
        <f>VLOOKUP(D1014,hoja!$A$1:$E$161,5,FALSE)</f>
        <v>ARMENIA</v>
      </c>
      <c r="F1014" t="str">
        <f>VLOOKUP(D1014,hoja!A:C,3,FALSE)</f>
        <v>0142</v>
      </c>
      <c r="G1014">
        <v>24.166666666686069</v>
      </c>
      <c r="H1014" s="2">
        <v>32</v>
      </c>
      <c r="I1014" s="2">
        <v>285498</v>
      </c>
    </row>
    <row r="1015" spans="1:9">
      <c r="A1015" t="s">
        <v>635</v>
      </c>
      <c r="B1015" t="str">
        <f>VLOOKUP(A1015,hoja!$A$1:$E$161,5,FALSE)</f>
        <v>BOGOTÁ</v>
      </c>
      <c r="C1015" t="str">
        <f>VLOOKUP(A1015,hoja!A:D,3,FALSE)</f>
        <v>0021</v>
      </c>
      <c r="D1015" t="s">
        <v>692</v>
      </c>
      <c r="E1015" t="str">
        <f>VLOOKUP(D1015,hoja!$A$1:$E$161,5,FALSE)</f>
        <v>BARBOSA</v>
      </c>
      <c r="F1015" t="str">
        <f>VLOOKUP(D1015,hoja!A:C,3,FALSE)</f>
        <v>0446</v>
      </c>
      <c r="G1015">
        <v>9.7416666666395031</v>
      </c>
      <c r="H1015" s="2">
        <v>130</v>
      </c>
      <c r="I1015" s="2">
        <v>205312</v>
      </c>
    </row>
    <row r="1016" spans="1:9">
      <c r="A1016" t="s">
        <v>635</v>
      </c>
      <c r="B1016" t="str">
        <f>VLOOKUP(A1016,hoja!$A$1:$E$161,5,FALSE)</f>
        <v>BOGOTÁ</v>
      </c>
      <c r="C1016" t="str">
        <f>VLOOKUP(A1016,hoja!A:D,3,FALSE)</f>
        <v>0021</v>
      </c>
      <c r="D1016" t="s">
        <v>693</v>
      </c>
      <c r="E1016" t="str">
        <f>VLOOKUP(D1016,hoja!$A$1:$E$161,5,FALSE)</f>
        <v>BOSCONIA</v>
      </c>
      <c r="F1016" t="str">
        <f>VLOOKUP(D1016,hoja!A:C,3,FALSE)</f>
        <v>0449</v>
      </c>
      <c r="G1016">
        <v>43.03333333338378</v>
      </c>
      <c r="H1016" s="2">
        <v>6</v>
      </c>
      <c r="I1016" s="2">
        <v>813248</v>
      </c>
    </row>
    <row r="1017" spans="1:9">
      <c r="A1017" t="s">
        <v>635</v>
      </c>
      <c r="B1017" t="str">
        <f>VLOOKUP(A1017,hoja!$A$1:$E$161,5,FALSE)</f>
        <v>BOGOTÁ</v>
      </c>
      <c r="C1017" t="str">
        <f>VLOOKUP(A1017,hoja!A:D,3,FALSE)</f>
        <v>0021</v>
      </c>
      <c r="D1017" t="s">
        <v>694</v>
      </c>
      <c r="E1017" t="str">
        <f>VLOOKUP(D1017,hoja!$A$1:$E$161,5,FALSE)</f>
        <v>BUENAVENTURA</v>
      </c>
      <c r="F1017" t="str">
        <f>VLOOKUP(D1017,hoja!A:C,3,FALSE)</f>
        <v>0131</v>
      </c>
      <c r="G1017">
        <v>31.096388888836373</v>
      </c>
      <c r="H1017" s="2">
        <v>43</v>
      </c>
      <c r="I1017" s="2">
        <v>511011</v>
      </c>
    </row>
    <row r="1018" spans="1:9">
      <c r="A1018" t="s">
        <v>635</v>
      </c>
      <c r="B1018" t="str">
        <f>VLOOKUP(A1018,hoja!$A$1:$E$161,5,FALSE)</f>
        <v>BOGOTÁ</v>
      </c>
      <c r="C1018" t="str">
        <f>VLOOKUP(A1018,hoja!A:D,3,FALSE)</f>
        <v>0021</v>
      </c>
      <c r="D1018" t="s">
        <v>683</v>
      </c>
      <c r="E1018" t="str">
        <f>VLOOKUP(D1018,hoja!$A$1:$E$161,5,FALSE)</f>
        <v>BUGA</v>
      </c>
      <c r="F1018" t="str">
        <f>VLOOKUP(D1018,hoja!A:C,3,FALSE)</f>
        <v>0411</v>
      </c>
      <c r="G1018">
        <v>26.591666666732635</v>
      </c>
      <c r="H1018" s="2">
        <v>66</v>
      </c>
      <c r="I1018" s="2">
        <v>402356.5</v>
      </c>
    </row>
    <row r="1019" spans="1:9">
      <c r="A1019" t="s">
        <v>635</v>
      </c>
      <c r="B1019" t="str">
        <f>VLOOKUP(A1019,hoja!$A$1:$E$161,5,FALSE)</f>
        <v>BOGOTÁ</v>
      </c>
      <c r="C1019" t="str">
        <f>VLOOKUP(A1019,hoja!A:D,3,FALSE)</f>
        <v>0021</v>
      </c>
      <c r="D1019" t="s">
        <v>660</v>
      </c>
      <c r="E1019" t="str">
        <f>VLOOKUP(D1019,hoja!$A$1:$E$161,5,FALSE)</f>
        <v>BOGOTÁ</v>
      </c>
      <c r="F1019" t="str">
        <f>VLOOKUP(D1019,hoja!A:C,3,FALSE)</f>
        <v>0035</v>
      </c>
      <c r="G1019">
        <v>1.03333333338378</v>
      </c>
      <c r="H1019" s="2">
        <v>3030</v>
      </c>
      <c r="I1019" s="2">
        <v>23090</v>
      </c>
    </row>
    <row r="1020" spans="1:9">
      <c r="A1020" t="s">
        <v>635</v>
      </c>
      <c r="B1020" t="str">
        <f>VLOOKUP(A1020,hoja!$A$1:$E$161,5,FALSE)</f>
        <v>BOGOTÁ</v>
      </c>
      <c r="C1020" t="str">
        <f>VLOOKUP(A1020,hoja!A:D,3,FALSE)</f>
        <v>0021</v>
      </c>
      <c r="D1020" t="s">
        <v>695</v>
      </c>
      <c r="E1020" t="str">
        <f>VLOOKUP(D1020,hoja!$A$1:$E$161,5,FALSE)</f>
        <v>CAQUEZA</v>
      </c>
      <c r="F1020" t="str">
        <f>VLOOKUP(D1020,hoja!A:C,3,FALSE)</f>
        <v>0012</v>
      </c>
      <c r="G1020">
        <v>3.2666666666627862</v>
      </c>
      <c r="H1020" s="2">
        <v>113</v>
      </c>
      <c r="I1020" s="2">
        <v>70613</v>
      </c>
    </row>
    <row r="1021" spans="1:9">
      <c r="A1021" t="s">
        <v>635</v>
      </c>
      <c r="B1021" t="str">
        <f>VLOOKUP(A1021,hoja!$A$1:$E$161,5,FALSE)</f>
        <v>BOGOTÁ</v>
      </c>
      <c r="C1021" t="str">
        <f>VLOOKUP(A1021,hoja!A:D,3,FALSE)</f>
        <v>0021</v>
      </c>
      <c r="D1021" t="s">
        <v>661</v>
      </c>
      <c r="E1021" t="str">
        <f>VLOOKUP(D1021,hoja!$A$1:$E$161,5,FALSE)</f>
        <v>CARTAGENA</v>
      </c>
      <c r="F1021" t="str">
        <f>VLOOKUP(D1021,hoja!A:C,3,FALSE)</f>
        <v>0113</v>
      </c>
      <c r="G1021">
        <v>56.783333333325572</v>
      </c>
      <c r="H1021" s="2">
        <v>188</v>
      </c>
      <c r="I1021" s="2">
        <v>1087069</v>
      </c>
    </row>
    <row r="1022" spans="1:9">
      <c r="A1022" t="s">
        <v>635</v>
      </c>
      <c r="B1022" t="str">
        <f>VLOOKUP(A1022,hoja!$A$1:$E$161,5,FALSE)</f>
        <v>BOGOTÁ</v>
      </c>
      <c r="C1022" t="str">
        <f>VLOOKUP(A1022,hoja!A:D,3,FALSE)</f>
        <v>0021</v>
      </c>
      <c r="D1022" t="s">
        <v>698</v>
      </c>
      <c r="E1022" t="str">
        <f>VLOOKUP(D1022,hoja!$A$1:$E$161,5,FALSE)</f>
        <v>CAUCASIA</v>
      </c>
      <c r="F1022" t="str">
        <f>VLOOKUP(D1022,hoja!A:C,3,FALSE)</f>
        <v>0384</v>
      </c>
      <c r="G1022">
        <v>44.824999999953434</v>
      </c>
      <c r="H1022" s="2">
        <v>22</v>
      </c>
      <c r="I1022" s="2">
        <v>701778.5</v>
      </c>
    </row>
    <row r="1023" spans="1:9">
      <c r="A1023" t="s">
        <v>635</v>
      </c>
      <c r="B1023" t="str">
        <f>VLOOKUP(A1023,hoja!$A$1:$E$161,5,FALSE)</f>
        <v>BOGOTÁ</v>
      </c>
      <c r="C1023" t="str">
        <f>VLOOKUP(A1023,hoja!A:D,3,FALSE)</f>
        <v>0021</v>
      </c>
      <c r="D1023" t="s">
        <v>699</v>
      </c>
      <c r="E1023" t="str">
        <f>VLOOKUP(D1023,hoja!$A$1:$E$161,5,FALSE)</f>
        <v>CHIGORODÓ</v>
      </c>
      <c r="F1023" t="str">
        <f>VLOOKUP(D1023,hoja!A:C,3,FALSE)</f>
        <v>0074</v>
      </c>
      <c r="G1023">
        <v>48.574999999953434</v>
      </c>
      <c r="H1023" s="2">
        <v>50</v>
      </c>
      <c r="I1023" s="2">
        <v>713804.5</v>
      </c>
    </row>
    <row r="1024" spans="1:9">
      <c r="A1024" t="s">
        <v>635</v>
      </c>
      <c r="B1024" t="str">
        <f>VLOOKUP(A1024,hoja!$A$1:$E$161,5,FALSE)</f>
        <v>BOGOTÁ</v>
      </c>
      <c r="C1024" t="str">
        <f>VLOOKUP(A1024,hoja!A:D,3,FALSE)</f>
        <v>0021</v>
      </c>
      <c r="D1024" t="s">
        <v>700</v>
      </c>
      <c r="E1024" t="str">
        <f>VLOOKUP(D1024,hoja!$A$1:$E$161,5,FALSE)</f>
        <v>CHIQUINQUIRÁ</v>
      </c>
      <c r="F1024" t="str">
        <f>VLOOKUP(D1024,hoja!A:C,3,FALSE)</f>
        <v>0444</v>
      </c>
      <c r="G1024">
        <v>6.7749999999941792</v>
      </c>
      <c r="H1024" s="2">
        <v>168</v>
      </c>
      <c r="I1024" s="2">
        <v>151075</v>
      </c>
    </row>
    <row r="1025" spans="1:9">
      <c r="A1025" t="s">
        <v>635</v>
      </c>
      <c r="B1025" t="str">
        <f>VLOOKUP(A1025,hoja!$A$1:$E$161,5,FALSE)</f>
        <v>BOGOTÁ</v>
      </c>
      <c r="C1025" t="str">
        <f>VLOOKUP(A1025,hoja!A:D,3,FALSE)</f>
        <v>0021</v>
      </c>
      <c r="D1025" t="s">
        <v>702</v>
      </c>
      <c r="E1025" t="str">
        <f>VLOOKUP(D1025,hoja!$A$1:$E$161,5,FALSE)</f>
        <v>FLORENCIA</v>
      </c>
      <c r="F1025" t="str">
        <f>VLOOKUP(D1025,hoja!A:C,3,FALSE)</f>
        <v>0388</v>
      </c>
      <c r="G1025">
        <v>29.500000000116415</v>
      </c>
      <c r="H1025" s="2">
        <v>193</v>
      </c>
      <c r="I1025" s="2">
        <v>547813</v>
      </c>
    </row>
    <row r="1026" spans="1:9">
      <c r="A1026" t="s">
        <v>635</v>
      </c>
      <c r="B1026" t="str">
        <f>VLOOKUP(A1026,hoja!$A$1:$E$161,5,FALSE)</f>
        <v>BOGOTÁ</v>
      </c>
      <c r="C1026" t="str">
        <f>VLOOKUP(A1026,hoja!A:D,3,FALSE)</f>
        <v>0021</v>
      </c>
      <c r="D1026" t="s">
        <v>703</v>
      </c>
      <c r="E1026" t="str">
        <f>VLOOKUP(D1026,hoja!$A$1:$E$161,5,FALSE)</f>
        <v>FONSECA</v>
      </c>
      <c r="F1026" t="str">
        <f>VLOOKUP(D1026,hoja!A:C,3,FALSE)</f>
        <v>0448</v>
      </c>
      <c r="G1026">
        <v>28.043055555608589</v>
      </c>
      <c r="H1026" s="2">
        <v>1</v>
      </c>
      <c r="I1026" s="2">
        <v>912428</v>
      </c>
    </row>
    <row r="1027" spans="1:9">
      <c r="A1027" t="s">
        <v>635</v>
      </c>
      <c r="B1027" t="str">
        <f>VLOOKUP(A1027,hoja!$A$1:$E$161,5,FALSE)</f>
        <v>BOGOTÁ</v>
      </c>
      <c r="C1027" t="str">
        <f>VLOOKUP(A1027,hoja!A:D,3,FALSE)</f>
        <v>0021</v>
      </c>
      <c r="D1027" t="s">
        <v>1007</v>
      </c>
      <c r="E1027" t="e">
        <f>VLOOKUP(D1027,hoja!$A$1:$E$161,5,FALSE)</f>
        <v>#N/A</v>
      </c>
      <c r="F1027" t="str">
        <f>VLOOKUP(D1027,hoja!A:C,3,FALSE)</f>
        <v>0463</v>
      </c>
      <c r="G1027">
        <v>3.1749999999592546</v>
      </c>
      <c r="H1027" s="2">
        <v>386</v>
      </c>
      <c r="I1027" s="2">
        <v>66954</v>
      </c>
    </row>
    <row r="1028" spans="1:9">
      <c r="A1028" t="s">
        <v>635</v>
      </c>
      <c r="B1028" t="str">
        <f>VLOOKUP(A1028,hoja!$A$1:$E$161,5,FALSE)</f>
        <v>BOGOTÁ</v>
      </c>
      <c r="C1028" t="str">
        <f>VLOOKUP(A1028,hoja!A:D,3,FALSE)</f>
        <v>0021</v>
      </c>
      <c r="D1028" t="s">
        <v>704</v>
      </c>
      <c r="E1028" t="str">
        <f>VLOOKUP(D1028,hoja!$A$1:$E$161,5,FALSE)</f>
        <v>GARZÓN</v>
      </c>
      <c r="F1028" t="str">
        <f>VLOOKUP(D1028,hoja!A:C,3,FALSE)</f>
        <v>0387</v>
      </c>
      <c r="G1028">
        <v>22.5</v>
      </c>
      <c r="H1028" s="2">
        <v>314</v>
      </c>
      <c r="I1028" s="2">
        <v>425809</v>
      </c>
    </row>
    <row r="1029" spans="1:9">
      <c r="A1029" t="s">
        <v>635</v>
      </c>
      <c r="B1029" t="str">
        <f>VLOOKUP(A1029,hoja!$A$1:$E$161,5,FALSE)</f>
        <v>BOGOTÁ</v>
      </c>
      <c r="C1029" t="str">
        <f>VLOOKUP(A1029,hoja!A:D,3,FALSE)</f>
        <v>0021</v>
      </c>
      <c r="D1029" t="s">
        <v>705</v>
      </c>
      <c r="E1029" t="str">
        <f>VLOOKUP(D1029,hoja!$A$1:$E$161,5,FALSE)</f>
        <v>GRANADA</v>
      </c>
      <c r="F1029" t="str">
        <f>VLOOKUP(D1029,hoja!A:C,3,FALSE)</f>
        <v>0394</v>
      </c>
      <c r="G1029">
        <v>17.716666666703532</v>
      </c>
      <c r="H1029" s="2">
        <v>180</v>
      </c>
      <c r="I1029" s="2">
        <v>196290</v>
      </c>
    </row>
    <row r="1030" spans="1:9">
      <c r="A1030" t="s">
        <v>635</v>
      </c>
      <c r="B1030" t="str">
        <f>VLOOKUP(A1030,hoja!$A$1:$E$161,5,FALSE)</f>
        <v>BOGOTÁ</v>
      </c>
      <c r="C1030" t="str">
        <f>VLOOKUP(A1030,hoja!A:D,3,FALSE)</f>
        <v>0021</v>
      </c>
      <c r="D1030" t="s">
        <v>655</v>
      </c>
      <c r="E1030" t="str">
        <f>VLOOKUP(D1030,hoja!$A$1:$E$161,5,FALSE)</f>
        <v>MEDELLÍN</v>
      </c>
      <c r="F1030" t="str">
        <f>VLOOKUP(D1030,hoja!A:C,3,FALSE)</f>
        <v>0292</v>
      </c>
      <c r="G1030">
        <v>30.883333333244082</v>
      </c>
      <c r="H1030" s="2">
        <v>199</v>
      </c>
      <c r="I1030" s="2">
        <v>438574.5</v>
      </c>
    </row>
    <row r="1031" spans="1:9">
      <c r="A1031" t="s">
        <v>635</v>
      </c>
      <c r="B1031" t="str">
        <f>VLOOKUP(A1031,hoja!$A$1:$E$161,5,FALSE)</f>
        <v>BOGOTÁ</v>
      </c>
      <c r="C1031" t="str">
        <f>VLOOKUP(A1031,hoja!A:D,3,FALSE)</f>
        <v>0021</v>
      </c>
      <c r="D1031" t="s">
        <v>708</v>
      </c>
      <c r="E1031" t="str">
        <f>VLOOKUP(D1031,hoja!$A$1:$E$161,5,FALSE)</f>
        <v>JAMUNDÍ</v>
      </c>
      <c r="F1031" t="str">
        <f>VLOOKUP(D1031,hoja!A:C,3,FALSE)</f>
        <v>0358</v>
      </c>
      <c r="G1031">
        <v>27.531805555627216</v>
      </c>
      <c r="H1031" s="2">
        <v>92</v>
      </c>
      <c r="I1031" s="2">
        <v>502950.5</v>
      </c>
    </row>
    <row r="1032" spans="1:9">
      <c r="A1032" t="s">
        <v>635</v>
      </c>
      <c r="B1032" t="str">
        <f>VLOOKUP(A1032,hoja!$A$1:$E$161,5,FALSE)</f>
        <v>BOGOTÁ</v>
      </c>
      <c r="C1032" t="str">
        <f>VLOOKUP(A1032,hoja!A:D,3,FALSE)</f>
        <v>0021</v>
      </c>
      <c r="D1032" t="s">
        <v>709</v>
      </c>
      <c r="E1032" t="str">
        <f>VLOOKUP(D1032,hoja!$A$1:$E$161,5,FALSE)</f>
        <v>LA DORADA</v>
      </c>
      <c r="F1032" t="str">
        <f>VLOOKUP(D1032,hoja!A:C,3,FALSE)</f>
        <v>0391</v>
      </c>
      <c r="G1032">
        <v>11.308888889034279</v>
      </c>
      <c r="H1032" s="2">
        <v>205</v>
      </c>
      <c r="I1032" s="2">
        <v>189941</v>
      </c>
    </row>
    <row r="1033" spans="1:9">
      <c r="A1033" t="s">
        <v>635</v>
      </c>
      <c r="B1033" t="str">
        <f>VLOOKUP(A1033,hoja!$A$1:$E$161,5,FALSE)</f>
        <v>BOGOTÁ</v>
      </c>
      <c r="C1033" t="str">
        <f>VLOOKUP(A1033,hoja!A:D,3,FALSE)</f>
        <v>0021</v>
      </c>
      <c r="D1033" t="s">
        <v>710</v>
      </c>
      <c r="E1033" t="str">
        <f>VLOOKUP(D1033,hoja!$A$1:$E$161,5,FALSE)</f>
        <v>LA MESA</v>
      </c>
      <c r="F1033" t="str">
        <f>VLOOKUP(D1033,hoja!A:C,3,FALSE)</f>
        <v>0024</v>
      </c>
      <c r="G1033">
        <v>2.7833333333255723</v>
      </c>
      <c r="H1033" s="2">
        <v>342</v>
      </c>
      <c r="I1033" s="2">
        <v>70001</v>
      </c>
    </row>
    <row r="1034" spans="1:9">
      <c r="A1034" t="s">
        <v>635</v>
      </c>
      <c r="B1034" t="str">
        <f>VLOOKUP(A1034,hoja!$A$1:$E$161,5,FALSE)</f>
        <v>BOGOTÁ</v>
      </c>
      <c r="C1034" t="str">
        <f>VLOOKUP(A1034,hoja!A:D,3,FALSE)</f>
        <v>0021</v>
      </c>
      <c r="D1034" t="s">
        <v>663</v>
      </c>
      <c r="E1034" t="str">
        <f>VLOOKUP(D1034,hoja!$A$1:$E$161,5,FALSE)</f>
        <v>MADRID</v>
      </c>
      <c r="F1034" t="str">
        <f>VLOOKUP(D1034,hoja!A:C,3,FALSE)</f>
        <v>0022</v>
      </c>
      <c r="G1034">
        <v>1.2000000000698492</v>
      </c>
      <c r="H1034" s="2">
        <v>1301</v>
      </c>
      <c r="I1034" s="2">
        <v>24473.5</v>
      </c>
    </row>
    <row r="1035" spans="1:9">
      <c r="A1035" t="s">
        <v>635</v>
      </c>
      <c r="B1035" t="str">
        <f>VLOOKUP(A1035,hoja!$A$1:$E$161,5,FALSE)</f>
        <v>BOGOTÁ</v>
      </c>
      <c r="C1035" t="str">
        <f>VLOOKUP(A1035,hoja!A:D,3,FALSE)</f>
        <v>0021</v>
      </c>
      <c r="D1035" t="s">
        <v>665</v>
      </c>
      <c r="E1035" t="str">
        <f>VLOOKUP(D1035,hoja!$A$1:$E$161,5,FALSE)</f>
        <v>MANIZALES</v>
      </c>
      <c r="F1035" t="str">
        <f>VLOOKUP(D1035,hoja!A:C,3,FALSE)</f>
        <v>0145</v>
      </c>
      <c r="G1035">
        <v>21.909999999857973</v>
      </c>
      <c r="H1035" s="2">
        <v>37</v>
      </c>
      <c r="I1035" s="2">
        <v>284381</v>
      </c>
    </row>
    <row r="1036" spans="1:9">
      <c r="A1036" t="s">
        <v>635</v>
      </c>
      <c r="B1036" t="str">
        <f>VLOOKUP(A1036,hoja!$A$1:$E$161,5,FALSE)</f>
        <v>BOGOTÁ</v>
      </c>
      <c r="C1036" t="str">
        <f>VLOOKUP(A1036,hoja!A:D,3,FALSE)</f>
        <v>0021</v>
      </c>
      <c r="D1036" t="s">
        <v>713</v>
      </c>
      <c r="E1036" t="str">
        <f>VLOOKUP(D1036,hoja!$A$1:$E$161,5,FALSE)</f>
        <v>MARIQUITA</v>
      </c>
      <c r="F1036" t="str">
        <f>VLOOKUP(D1036,hoja!A:C,3,FALSE)</f>
        <v>0392</v>
      </c>
      <c r="G1036">
        <v>10.566666666709352</v>
      </c>
      <c r="H1036" s="2">
        <v>173</v>
      </c>
      <c r="I1036" s="2">
        <v>177892.5</v>
      </c>
    </row>
    <row r="1037" spans="1:9">
      <c r="A1037" t="s">
        <v>635</v>
      </c>
      <c r="B1037" t="str">
        <f>VLOOKUP(A1037,hoja!$A$1:$E$161,5,FALSE)</f>
        <v>BOGOTÁ</v>
      </c>
      <c r="C1037" t="str">
        <f>VLOOKUP(A1037,hoja!A:D,3,FALSE)</f>
        <v>0021</v>
      </c>
      <c r="D1037" t="s">
        <v>714</v>
      </c>
      <c r="E1037" t="str">
        <f>VLOOKUP(D1037,hoja!$A$1:$E$161,5,FALSE)</f>
        <v>OCAÑA</v>
      </c>
      <c r="F1037" t="str">
        <f>VLOOKUP(D1037,hoja!A:C,3,FALSE)</f>
        <v>0434</v>
      </c>
      <c r="G1037">
        <v>35.027777777781012</v>
      </c>
      <c r="H1037" s="2">
        <v>48</v>
      </c>
      <c r="I1037" s="2">
        <v>641104</v>
      </c>
    </row>
    <row r="1038" spans="1:9">
      <c r="A1038" t="s">
        <v>635</v>
      </c>
      <c r="B1038" t="str">
        <f>VLOOKUP(A1038,hoja!$A$1:$E$161,5,FALSE)</f>
        <v>BOGOTÁ</v>
      </c>
      <c r="C1038" t="str">
        <f>VLOOKUP(A1038,hoja!A:D,3,FALSE)</f>
        <v>0021</v>
      </c>
      <c r="D1038" t="s">
        <v>716</v>
      </c>
      <c r="E1038" t="str">
        <f>VLOOKUP(D1038,hoja!$A$1:$E$161,5,FALSE)</f>
        <v>PINCHOTE</v>
      </c>
      <c r="F1038" t="str">
        <f>VLOOKUP(D1038,hoja!A:C,3,FALSE)</f>
        <v>0423</v>
      </c>
      <c r="G1038">
        <v>14.466666666499805</v>
      </c>
      <c r="H1038" s="2">
        <v>111</v>
      </c>
      <c r="I1038" s="2">
        <v>313601</v>
      </c>
    </row>
    <row r="1039" spans="1:9">
      <c r="A1039" t="s">
        <v>635</v>
      </c>
      <c r="B1039" t="str">
        <f>VLOOKUP(A1039,hoja!$A$1:$E$161,5,FALSE)</f>
        <v>BOGOTÁ</v>
      </c>
      <c r="C1039" t="str">
        <f>VLOOKUP(A1039,hoja!A:D,3,FALSE)</f>
        <v>0021</v>
      </c>
      <c r="D1039" t="s">
        <v>717</v>
      </c>
      <c r="E1039" t="str">
        <f>VLOOKUP(D1039,hoja!$A$1:$E$161,5,FALSE)</f>
        <v>POPAYÁN</v>
      </c>
      <c r="F1039" t="str">
        <f>VLOOKUP(D1039,hoja!A:C,3,FALSE)</f>
        <v>0126</v>
      </c>
      <c r="G1039">
        <v>45.533333333325572</v>
      </c>
      <c r="H1039" s="2">
        <v>5</v>
      </c>
      <c r="I1039" s="2">
        <v>576168</v>
      </c>
    </row>
    <row r="1040" spans="1:9">
      <c r="A1040" t="s">
        <v>635</v>
      </c>
      <c r="B1040" t="str">
        <f>VLOOKUP(A1040,hoja!$A$1:$E$161,5,FALSE)</f>
        <v>BOGOTÁ</v>
      </c>
      <c r="C1040" t="str">
        <f>VLOOKUP(A1040,hoja!A:D,3,FALSE)</f>
        <v>0021</v>
      </c>
      <c r="D1040" t="s">
        <v>719</v>
      </c>
      <c r="E1040" t="str">
        <f>VLOOKUP(D1040,hoja!$A$1:$E$161,5,FALSE)</f>
        <v>RICAURTE</v>
      </c>
      <c r="F1040" t="str">
        <f>VLOOKUP(D1040,hoja!A:C,3,FALSE)</f>
        <v>0390</v>
      </c>
      <c r="G1040">
        <v>5.6000000000931323</v>
      </c>
      <c r="H1040" s="2">
        <v>473</v>
      </c>
      <c r="I1040" s="2">
        <v>128486</v>
      </c>
    </row>
    <row r="1041" spans="1:9">
      <c r="A1041" t="s">
        <v>635</v>
      </c>
      <c r="B1041" t="str">
        <f>VLOOKUP(A1041,hoja!$A$1:$E$161,5,FALSE)</f>
        <v>BOGOTÁ</v>
      </c>
      <c r="C1041" t="str">
        <f>VLOOKUP(A1041,hoja!A:D,3,FALSE)</f>
        <v>0021</v>
      </c>
      <c r="D1041" t="s">
        <v>721</v>
      </c>
      <c r="E1041" t="str">
        <f>VLOOKUP(D1041,hoja!$A$1:$E$161,5,FALSE)</f>
        <v>RIONEGRO</v>
      </c>
      <c r="F1041" t="str">
        <f>VLOOKUP(D1041,hoja!A:C,3,FALSE)</f>
        <v>0090</v>
      </c>
      <c r="G1041">
        <v>25.233333333337214</v>
      </c>
      <c r="H1041" s="2">
        <v>71</v>
      </c>
      <c r="I1041" s="2">
        <v>383028</v>
      </c>
    </row>
    <row r="1042" spans="1:9">
      <c r="A1042" t="s">
        <v>635</v>
      </c>
      <c r="B1042" t="str">
        <f>VLOOKUP(A1042,hoja!$A$1:$E$161,5,FALSE)</f>
        <v>BOGOTÁ</v>
      </c>
      <c r="C1042" t="str">
        <f>VLOOKUP(A1042,hoja!A:D,3,FALSE)</f>
        <v>0021</v>
      </c>
      <c r="D1042" t="s">
        <v>722</v>
      </c>
      <c r="E1042" t="str">
        <f>VLOOKUP(D1042,hoja!$A$1:$E$161,5,FALSE)</f>
        <v>SALDAÑA</v>
      </c>
      <c r="F1042" t="str">
        <f>VLOOKUP(D1042,hoja!A:C,3,FALSE)</f>
        <v>0386</v>
      </c>
      <c r="G1042">
        <v>7.6958333332731854</v>
      </c>
      <c r="H1042" s="2">
        <v>136</v>
      </c>
      <c r="I1042" s="2">
        <v>184882</v>
      </c>
    </row>
    <row r="1043" spans="1:9">
      <c r="A1043" t="s">
        <v>635</v>
      </c>
      <c r="B1043" t="str">
        <f>VLOOKUP(A1043,hoja!$A$1:$E$161,5,FALSE)</f>
        <v>BOGOTÁ</v>
      </c>
      <c r="C1043" t="str">
        <f>VLOOKUP(A1043,hoja!A:D,3,FALSE)</f>
        <v>0021</v>
      </c>
      <c r="D1043" t="s">
        <v>1446</v>
      </c>
      <c r="E1043" t="e">
        <f>VLOOKUP(D1043,hoja!$A$1:$E$161,5,FALSE)</f>
        <v>#N/A</v>
      </c>
      <c r="F1043" t="e">
        <f>VLOOKUP(D1043,hoja!A:C,3,FALSE)</f>
        <v>#N/A</v>
      </c>
      <c r="G1043">
        <v>17.312499999941792</v>
      </c>
      <c r="H1043" s="2">
        <v>2</v>
      </c>
      <c r="I1043" s="2">
        <v>244884.5</v>
      </c>
    </row>
    <row r="1044" spans="1:9">
      <c r="A1044" t="s">
        <v>635</v>
      </c>
      <c r="B1044" t="str">
        <f>VLOOKUP(A1044,hoja!$A$1:$E$161,5,FALSE)</f>
        <v>BOGOTÁ</v>
      </c>
      <c r="C1044" t="str">
        <f>VLOOKUP(A1044,hoja!A:D,3,FALSE)</f>
        <v>0021</v>
      </c>
      <c r="D1044" t="s">
        <v>723</v>
      </c>
      <c r="E1044" t="str">
        <f>VLOOKUP(D1044,hoja!$A$1:$E$161,5,FALSE)</f>
        <v>SANTA MARTA</v>
      </c>
      <c r="F1044" t="str">
        <f>VLOOKUP(D1044,hoja!A:C,3,FALSE)</f>
        <v>0118</v>
      </c>
      <c r="G1044">
        <v>48.515277777740266</v>
      </c>
      <c r="H1044" s="2">
        <v>59</v>
      </c>
      <c r="I1044" s="2">
        <v>966309</v>
      </c>
    </row>
    <row r="1045" spans="1:9">
      <c r="A1045" t="s">
        <v>635</v>
      </c>
      <c r="B1045" t="str">
        <f>VLOOKUP(A1045,hoja!$A$1:$E$161,5,FALSE)</f>
        <v>BOGOTÁ</v>
      </c>
      <c r="C1045" t="str">
        <f>VLOOKUP(A1045,hoja!A:D,3,FALSE)</f>
        <v>0021</v>
      </c>
      <c r="D1045" t="s">
        <v>666</v>
      </c>
      <c r="E1045" t="str">
        <f>VLOOKUP(D1045,hoja!$A$1:$E$161,5,FALSE)</f>
        <v>SINCELEJO</v>
      </c>
      <c r="F1045" t="str">
        <f>VLOOKUP(D1045,hoja!A:C,3,FALSE)</f>
        <v>0382</v>
      </c>
      <c r="G1045">
        <v>49.599999999976717</v>
      </c>
      <c r="H1045" s="2">
        <v>37</v>
      </c>
      <c r="I1045" s="2">
        <v>880498</v>
      </c>
    </row>
    <row r="1046" spans="1:9">
      <c r="A1046" t="s">
        <v>635</v>
      </c>
      <c r="B1046" t="str">
        <f>VLOOKUP(A1046,hoja!$A$1:$E$161,5,FALSE)</f>
        <v>BOGOTÁ</v>
      </c>
      <c r="C1046" t="str">
        <f>VLOOKUP(A1046,hoja!A:D,3,FALSE)</f>
        <v>0021</v>
      </c>
      <c r="D1046" t="s">
        <v>727</v>
      </c>
      <c r="E1046" t="str">
        <f>VLOOKUP(D1046,hoja!$A$1:$E$161,5,FALSE)</f>
        <v>TUNJA</v>
      </c>
      <c r="F1046" t="str">
        <f>VLOOKUP(D1046,hoja!A:C,3,FALSE)</f>
        <v>0443</v>
      </c>
      <c r="G1046">
        <v>5.1940277777030133</v>
      </c>
      <c r="H1046" s="2">
        <v>276</v>
      </c>
      <c r="I1046" s="2">
        <v>157258.5</v>
      </c>
    </row>
    <row r="1047" spans="1:9">
      <c r="A1047" t="s">
        <v>635</v>
      </c>
      <c r="B1047" t="str">
        <f>VLOOKUP(A1047,hoja!$A$1:$E$161,5,FALSE)</f>
        <v>BOGOTÁ</v>
      </c>
      <c r="C1047" t="str">
        <f>VLOOKUP(A1047,hoja!A:D,3,FALSE)</f>
        <v>0021</v>
      </c>
      <c r="D1047" t="s">
        <v>728</v>
      </c>
      <c r="E1047" t="str">
        <f>VLOOKUP(D1047,hoja!$A$1:$E$161,5,FALSE)</f>
        <v>VILLETA</v>
      </c>
      <c r="F1047" t="str">
        <f>VLOOKUP(D1047,hoja!A:C,3,FALSE)</f>
        <v>0025</v>
      </c>
      <c r="G1047">
        <v>3.6168055555899628</v>
      </c>
      <c r="H1047" s="2">
        <v>278</v>
      </c>
      <c r="I1047" s="2">
        <v>103282</v>
      </c>
    </row>
    <row r="1048" spans="1:9">
      <c r="A1048" t="s">
        <v>635</v>
      </c>
      <c r="B1048" t="str">
        <f>VLOOKUP(A1048,hoja!$A$1:$E$161,5,FALSE)</f>
        <v>BOGOTÁ</v>
      </c>
      <c r="C1048" t="str">
        <f>VLOOKUP(A1048,hoja!A:D,3,FALSE)</f>
        <v>0021</v>
      </c>
      <c r="D1048" t="s">
        <v>729</v>
      </c>
      <c r="E1048" t="str">
        <f>VLOOKUP(D1048,hoja!$A$1:$E$161,5,FALSE)</f>
        <v>YOPAL</v>
      </c>
      <c r="F1048" t="str">
        <f>VLOOKUP(D1048,hoja!A:C,3,FALSE)</f>
        <v>0442</v>
      </c>
      <c r="G1048">
        <v>20.049999999871943</v>
      </c>
      <c r="H1048" s="2">
        <v>253</v>
      </c>
      <c r="I1048" s="2">
        <v>380786</v>
      </c>
    </row>
    <row r="1049" spans="1:9">
      <c r="A1049" t="s">
        <v>635</v>
      </c>
      <c r="B1049" t="str">
        <f>VLOOKUP(A1049,hoja!$A$1:$E$161,5,FALSE)</f>
        <v>BOGOTÁ</v>
      </c>
      <c r="C1049" t="str">
        <f>VLOOKUP(A1049,hoja!A:D,3,FALSE)</f>
        <v>0021</v>
      </c>
      <c r="D1049" t="s">
        <v>629</v>
      </c>
      <c r="E1049" t="str">
        <f>VLOOKUP(D1049,hoja!$A$1:$E$161,5,FALSE)</f>
        <v>ZIPAQUIRÁ</v>
      </c>
      <c r="F1049" t="str">
        <f>VLOOKUP(D1049,hoja!A:C,3,FALSE)</f>
        <v>0032</v>
      </c>
      <c r="G1049">
        <v>2.4666666666744277</v>
      </c>
      <c r="H1049" s="2">
        <v>979</v>
      </c>
      <c r="I1049" s="2">
        <v>63961</v>
      </c>
    </row>
    <row r="1050" spans="1:9">
      <c r="A1050" t="s">
        <v>635</v>
      </c>
      <c r="B1050" t="str">
        <f>VLOOKUP(A1050,hoja!$A$1:$E$161,5,FALSE)</f>
        <v>BOGOTÁ</v>
      </c>
      <c r="C1050" t="str">
        <f>VLOOKUP(A1050,hoja!A:D,3,FALSE)</f>
        <v>0021</v>
      </c>
      <c r="D1050" t="s">
        <v>630</v>
      </c>
      <c r="E1050" t="str">
        <f>VLOOKUP(D1050,hoja!$A$1:$E$161,5,FALSE)</f>
        <v>SESQUILÉ</v>
      </c>
      <c r="F1050" t="str">
        <f>VLOOKUP(D1050,hoja!A:C,3,FALSE)</f>
        <v>1501</v>
      </c>
      <c r="G1050">
        <v>1.8166666666511446</v>
      </c>
      <c r="H1050" s="2">
        <v>968</v>
      </c>
      <c r="I1050" s="2">
        <v>62719</v>
      </c>
    </row>
    <row r="1051" spans="1:9">
      <c r="A1051" t="s">
        <v>635</v>
      </c>
      <c r="B1051" t="str">
        <f>VLOOKUP(A1051,hoja!$A$1:$E$161,5,FALSE)</f>
        <v>BOGOTÁ</v>
      </c>
      <c r="C1051" t="str">
        <f>VLOOKUP(A1051,hoja!A:D,3,FALSE)</f>
        <v>0021</v>
      </c>
      <c r="D1051" t="s">
        <v>1257</v>
      </c>
      <c r="E1051" t="e">
        <f>VLOOKUP(D1051,hoja!$A$1:$E$161,5,FALSE)</f>
        <v>#N/A</v>
      </c>
      <c r="F1051" t="str">
        <f>VLOOKUP(D1051,hoja!A:C,3,FALSE)</f>
        <v>50237</v>
      </c>
      <c r="G1051">
        <v>0.40138888885849155</v>
      </c>
      <c r="H1051" s="2">
        <v>22</v>
      </c>
      <c r="I1051" s="2">
        <v>4680.5</v>
      </c>
    </row>
    <row r="1052" spans="1:9">
      <c r="A1052" t="s">
        <v>635</v>
      </c>
      <c r="B1052" t="str">
        <f>VLOOKUP(A1052,hoja!$A$1:$E$161,5,FALSE)</f>
        <v>BOGOTÁ</v>
      </c>
      <c r="C1052" t="str">
        <f>VLOOKUP(A1052,hoja!A:D,3,FALSE)</f>
        <v>0021</v>
      </c>
      <c r="D1052" t="s">
        <v>2672</v>
      </c>
      <c r="E1052" t="e">
        <f>VLOOKUP(D1052,hoja!$A$1:$E$161,5,FALSE)</f>
        <v>#N/A</v>
      </c>
      <c r="F1052" t="str">
        <f>VLOOKUP(D1052,hoja!A:C,3,FALSE)</f>
        <v>50394</v>
      </c>
      <c r="G1052">
        <v>2.7936111110611819</v>
      </c>
      <c r="H1052" s="2">
        <v>1</v>
      </c>
      <c r="I1052" s="2">
        <v>59965</v>
      </c>
    </row>
    <row r="1053" spans="1:9">
      <c r="A1053" t="s">
        <v>635</v>
      </c>
      <c r="B1053" t="str">
        <f>VLOOKUP(A1053,hoja!$A$1:$E$161,5,FALSE)</f>
        <v>BOGOTÁ</v>
      </c>
      <c r="C1053" t="str">
        <f>VLOOKUP(A1053,hoja!A:D,3,FALSE)</f>
        <v>0021</v>
      </c>
      <c r="D1053" t="s">
        <v>1259</v>
      </c>
      <c r="E1053" t="e">
        <f>VLOOKUP(D1053,hoja!$A$1:$E$161,5,FALSE)</f>
        <v>#N/A</v>
      </c>
      <c r="F1053" t="str">
        <f>VLOOKUP(D1053,hoja!A:C,3,FALSE)</f>
        <v>50240</v>
      </c>
      <c r="G1053">
        <v>0.8040277776599396</v>
      </c>
      <c r="H1053" s="2">
        <v>2</v>
      </c>
      <c r="I1053" s="2">
        <v>33150.5</v>
      </c>
    </row>
    <row r="1054" spans="1:9">
      <c r="A1054" t="s">
        <v>635</v>
      </c>
      <c r="B1054" t="str">
        <f>VLOOKUP(A1054,hoja!$A$1:$E$161,5,FALSE)</f>
        <v>BOGOTÁ</v>
      </c>
      <c r="C1054" t="str">
        <f>VLOOKUP(A1054,hoja!A:D,3,FALSE)</f>
        <v>0021</v>
      </c>
      <c r="D1054" t="s">
        <v>751</v>
      </c>
      <c r="E1054" t="str">
        <f>VLOOKUP(D1054,hoja!$A$1:$E$161,5,FALSE)</f>
        <v>BOGOTÁ</v>
      </c>
      <c r="F1054" t="str">
        <f>VLOOKUP(D1054,hoja!A:C,3,FALSE)</f>
        <v>0002A</v>
      </c>
      <c r="G1054">
        <v>0.19999999995343387</v>
      </c>
      <c r="H1054" s="2">
        <v>1483</v>
      </c>
      <c r="I1054" s="2">
        <v>2440</v>
      </c>
    </row>
    <row r="1055" spans="1:9">
      <c r="A1055" t="s">
        <v>635</v>
      </c>
      <c r="B1055" t="str">
        <f>VLOOKUP(A1055,hoja!$A$1:$E$161,5,FALSE)</f>
        <v>BOGOTÁ</v>
      </c>
      <c r="C1055" t="str">
        <f>VLOOKUP(A1055,hoja!A:D,3,FALSE)</f>
        <v>0021</v>
      </c>
      <c r="D1055" t="s">
        <v>633</v>
      </c>
      <c r="E1055" t="str">
        <f>VLOOKUP(D1055,hoja!$A$1:$E$161,5,FALSE)</f>
        <v>BOGOTÁ</v>
      </c>
      <c r="F1055" t="str">
        <f>VLOOKUP(D1055,hoja!A:C,3,FALSE)</f>
        <v>0002</v>
      </c>
      <c r="G1055">
        <v>0.16666666668606922</v>
      </c>
      <c r="H1055" s="2">
        <v>1668</v>
      </c>
      <c r="I1055" s="2">
        <v>2700.5</v>
      </c>
    </row>
    <row r="1056" spans="1:9">
      <c r="A1056" t="s">
        <v>635</v>
      </c>
      <c r="B1056" t="str">
        <f>VLOOKUP(A1056,hoja!$A$1:$E$161,5,FALSE)</f>
        <v>BOGOTÁ</v>
      </c>
      <c r="C1056" t="str">
        <f>VLOOKUP(A1056,hoja!A:D,3,FALSE)</f>
        <v>0021</v>
      </c>
      <c r="D1056" t="s">
        <v>634</v>
      </c>
      <c r="E1056" t="str">
        <f>VLOOKUP(D1056,hoja!$A$1:$E$161,5,FALSE)</f>
        <v>BOGOTÁ</v>
      </c>
      <c r="F1056" t="str">
        <f>VLOOKUP(D1056,hoja!A:C,3,FALSE)</f>
        <v>0011</v>
      </c>
      <c r="G1056">
        <v>0.34999999991850927</v>
      </c>
      <c r="H1056" s="2">
        <v>5577</v>
      </c>
      <c r="I1056" s="2">
        <v>7092</v>
      </c>
    </row>
    <row r="1057" spans="1:9">
      <c r="A1057" t="s">
        <v>635</v>
      </c>
      <c r="B1057" t="str">
        <f>VLOOKUP(A1057,hoja!$A$1:$E$161,5,FALSE)</f>
        <v>BOGOTÁ</v>
      </c>
      <c r="C1057" t="str">
        <f>VLOOKUP(A1057,hoja!A:D,3,FALSE)</f>
        <v>0021</v>
      </c>
      <c r="D1057" t="s">
        <v>686</v>
      </c>
      <c r="E1057" t="str">
        <f>VLOOKUP(D1057,hoja!$A$1:$E$161,5,FALSE)</f>
        <v>BARRANCABERMEJA</v>
      </c>
      <c r="F1057" t="str">
        <f>VLOOKUP(D1057,hoja!A:C,3,FALSE)</f>
        <v>0424</v>
      </c>
      <c r="G1057">
        <v>23.849999999947613</v>
      </c>
      <c r="H1057" s="2">
        <v>150</v>
      </c>
      <c r="I1057" s="2">
        <v>439241</v>
      </c>
    </row>
    <row r="1058" spans="1:9">
      <c r="A1058" t="s">
        <v>635</v>
      </c>
      <c r="B1058" t="str">
        <f>VLOOKUP(A1058,hoja!$A$1:$E$161,5,FALSE)</f>
        <v>BOGOTÁ</v>
      </c>
      <c r="C1058" t="str">
        <f>VLOOKUP(A1058,hoja!A:D,3,FALSE)</f>
        <v>0021</v>
      </c>
      <c r="D1058" t="s">
        <v>635</v>
      </c>
      <c r="E1058" t="str">
        <f>VLOOKUP(D1058,hoja!$A$1:$E$161,5,FALSE)</f>
        <v>BOGOTÁ</v>
      </c>
      <c r="F1058" t="str">
        <f>VLOOKUP(D1058,hoja!A:C,3,FALSE)</f>
        <v>0021</v>
      </c>
      <c r="G1058">
        <v>0.6113888889667578</v>
      </c>
      <c r="H1058" s="2">
        <v>3</v>
      </c>
      <c r="I1058" s="2">
        <v>9168</v>
      </c>
    </row>
    <row r="1059" spans="1:9">
      <c r="A1059" t="s">
        <v>635</v>
      </c>
      <c r="B1059" t="str">
        <f>VLOOKUP(A1059,hoja!$A$1:$E$161,5,FALSE)</f>
        <v>BOGOTÁ</v>
      </c>
      <c r="C1059" t="str">
        <f>VLOOKUP(A1059,hoja!A:D,3,FALSE)</f>
        <v>0021</v>
      </c>
      <c r="D1059" t="s">
        <v>731</v>
      </c>
      <c r="E1059" t="str">
        <f>VLOOKUP(D1059,hoja!$A$1:$E$161,5,FALSE)</f>
        <v>CÚCUTA</v>
      </c>
      <c r="F1059" t="str">
        <f>VLOOKUP(D1059,hoja!A:C,3,FALSE)</f>
        <v>0438</v>
      </c>
      <c r="G1059">
        <v>37.825000000011642</v>
      </c>
      <c r="H1059" s="2">
        <v>188</v>
      </c>
      <c r="I1059" s="2">
        <v>641698</v>
      </c>
    </row>
    <row r="1060" spans="1:9">
      <c r="A1060" t="s">
        <v>635</v>
      </c>
      <c r="B1060" t="str">
        <f>VLOOKUP(A1060,hoja!$A$1:$E$161,5,FALSE)</f>
        <v>BOGOTÁ</v>
      </c>
      <c r="C1060" t="str">
        <f>VLOOKUP(A1060,hoja!A:D,3,FALSE)</f>
        <v>0021</v>
      </c>
      <c r="D1060" t="s">
        <v>636</v>
      </c>
      <c r="E1060" t="str">
        <f>VLOOKUP(D1060,hoja!$A$1:$E$161,5,FALSE)</f>
        <v>DUITAMA</v>
      </c>
      <c r="F1060" t="str">
        <f>VLOOKUP(D1060,hoja!A:C,3,FALSE)</f>
        <v>0441</v>
      </c>
      <c r="G1060">
        <v>6.3166666666511446</v>
      </c>
      <c r="H1060" s="2">
        <v>399</v>
      </c>
      <c r="I1060" s="2">
        <v>207001</v>
      </c>
    </row>
    <row r="1061" spans="1:9">
      <c r="A1061" t="s">
        <v>635</v>
      </c>
      <c r="B1061" t="str">
        <f>VLOOKUP(A1061,hoja!$A$1:$E$161,5,FALSE)</f>
        <v>BOGOTÁ</v>
      </c>
      <c r="C1061" t="str">
        <f>VLOOKUP(A1061,hoja!A:D,3,FALSE)</f>
        <v>0021</v>
      </c>
      <c r="D1061" t="s">
        <v>732</v>
      </c>
      <c r="E1061" t="str">
        <f>VLOOKUP(D1061,hoja!$A$1:$E$161,5,FALSE)</f>
        <v>IBAGUÉ</v>
      </c>
      <c r="F1061" t="str">
        <f>VLOOKUP(D1061,hoja!A:C,3,FALSE)</f>
        <v>0389</v>
      </c>
      <c r="G1061">
        <v>6.32499999992433</v>
      </c>
      <c r="H1061" s="2">
        <v>628</v>
      </c>
      <c r="I1061" s="2">
        <v>175157</v>
      </c>
    </row>
    <row r="1062" spans="1:9">
      <c r="A1062" t="s">
        <v>635</v>
      </c>
      <c r="B1062" t="str">
        <f>VLOOKUP(A1062,hoja!$A$1:$E$161,5,FALSE)</f>
        <v>BOGOTÁ</v>
      </c>
      <c r="C1062" t="str">
        <f>VLOOKUP(A1062,hoja!A:D,3,FALSE)</f>
        <v>0021</v>
      </c>
      <c r="D1062" t="s">
        <v>667</v>
      </c>
      <c r="E1062" t="str">
        <f>VLOOKUP(D1062,hoja!$A$1:$E$161,5,FALSE)</f>
        <v>MONTERÍA</v>
      </c>
      <c r="F1062" t="str">
        <f>VLOOKUP(D1062,hoja!A:C,3,FALSE)</f>
        <v>0381</v>
      </c>
      <c r="G1062">
        <v>51.616666666755918</v>
      </c>
      <c r="H1062" s="2">
        <v>109</v>
      </c>
      <c r="I1062" s="2">
        <v>829490</v>
      </c>
    </row>
    <row r="1063" spans="1:9">
      <c r="A1063" t="s">
        <v>635</v>
      </c>
      <c r="B1063" t="str">
        <f>VLOOKUP(A1063,hoja!$A$1:$E$161,5,FALSE)</f>
        <v>BOGOTÁ</v>
      </c>
      <c r="C1063" t="str">
        <f>VLOOKUP(A1063,hoja!A:D,3,FALSE)</f>
        <v>0021</v>
      </c>
      <c r="D1063" t="s">
        <v>679</v>
      </c>
      <c r="E1063" t="str">
        <f>VLOOKUP(D1063,hoja!$A$1:$E$161,5,FALSE)</f>
        <v>NEIVA</v>
      </c>
      <c r="F1063" t="str">
        <f>VLOOKUP(D1063,hoja!A:C,3,FALSE)</f>
        <v>0385</v>
      </c>
      <c r="G1063">
        <v>11.133333333302289</v>
      </c>
      <c r="H1063" s="2">
        <v>859</v>
      </c>
      <c r="I1063" s="2">
        <v>309533</v>
      </c>
    </row>
    <row r="1064" spans="1:9">
      <c r="A1064" t="s">
        <v>635</v>
      </c>
      <c r="B1064" t="str">
        <f>VLOOKUP(A1064,hoja!$A$1:$E$161,5,FALSE)</f>
        <v>BOGOTÁ</v>
      </c>
      <c r="C1064" t="str">
        <f>VLOOKUP(A1064,hoja!A:D,3,FALSE)</f>
        <v>0021</v>
      </c>
      <c r="D1064" t="s">
        <v>733</v>
      </c>
      <c r="E1064" t="str">
        <f>VLOOKUP(D1064,hoja!$A$1:$E$161,5,FALSE)</f>
        <v>PASTO</v>
      </c>
      <c r="F1064" t="str">
        <f>VLOOKUP(D1064,hoja!A:C,3,FALSE)</f>
        <v>0395</v>
      </c>
      <c r="G1064">
        <v>73.03333333338378</v>
      </c>
      <c r="H1064" s="2">
        <v>5</v>
      </c>
      <c r="I1064" s="2">
        <v>833322</v>
      </c>
    </row>
    <row r="1065" spans="1:9">
      <c r="A1065" t="s">
        <v>635</v>
      </c>
      <c r="B1065" t="str">
        <f>VLOOKUP(A1065,hoja!$A$1:$E$161,5,FALSE)</f>
        <v>BOGOTÁ</v>
      </c>
      <c r="C1065" t="str">
        <f>VLOOKUP(A1065,hoja!A:D,3,FALSE)</f>
        <v>0021</v>
      </c>
      <c r="D1065" t="s">
        <v>637</v>
      </c>
      <c r="E1065" t="str">
        <f>VLOOKUP(D1065,hoja!$A$1:$E$161,5,FALSE)</f>
        <v>PIEDECUESTA</v>
      </c>
      <c r="F1065" t="str">
        <f>VLOOKUP(D1065,hoja!A:C,3,FALSE)</f>
        <v>0422</v>
      </c>
      <c r="G1065">
        <v>22.808333333377959</v>
      </c>
      <c r="H1065" s="2">
        <v>410</v>
      </c>
      <c r="I1065" s="2">
        <v>407482</v>
      </c>
    </row>
    <row r="1066" spans="1:9">
      <c r="A1066" t="s">
        <v>635</v>
      </c>
      <c r="B1066" t="str">
        <f>VLOOKUP(A1066,hoja!$A$1:$E$161,5,FALSE)</f>
        <v>BOGOTÁ</v>
      </c>
      <c r="C1066" t="str">
        <f>VLOOKUP(A1066,hoja!A:D,3,FALSE)</f>
        <v>0021</v>
      </c>
      <c r="D1066" t="s">
        <v>668</v>
      </c>
      <c r="E1066" t="str">
        <f>VLOOKUP(D1066,hoja!$A$1:$E$161,5,FALSE)</f>
        <v>VALLEDUPAR</v>
      </c>
      <c r="F1066" t="str">
        <f>VLOOKUP(D1066,hoja!A:C,3,FALSE)</f>
        <v>0447</v>
      </c>
      <c r="G1066">
        <v>48.308611111133359</v>
      </c>
      <c r="H1066" s="2">
        <v>35</v>
      </c>
      <c r="I1066" s="2">
        <v>874053</v>
      </c>
    </row>
    <row r="1067" spans="1:9">
      <c r="A1067" t="s">
        <v>635</v>
      </c>
      <c r="B1067" t="str">
        <f>VLOOKUP(A1067,hoja!$A$1:$E$161,5,FALSE)</f>
        <v>BOGOTÁ</v>
      </c>
      <c r="C1067" t="str">
        <f>VLOOKUP(A1067,hoja!A:D,3,FALSE)</f>
        <v>0021</v>
      </c>
      <c r="D1067" t="s">
        <v>681</v>
      </c>
      <c r="E1067" t="str">
        <f>VLOOKUP(D1067,hoja!$A$1:$E$161,5,FALSE)</f>
        <v>VILLAVICENCIO</v>
      </c>
      <c r="F1067" t="str">
        <f>VLOOKUP(D1067,hoja!A:C,3,FALSE)</f>
        <v>0393</v>
      </c>
      <c r="G1067">
        <v>5.1833333332906477</v>
      </c>
      <c r="H1067" s="2">
        <v>823</v>
      </c>
      <c r="I1067" s="2">
        <v>114912</v>
      </c>
    </row>
    <row r="1068" spans="1:9">
      <c r="A1068" t="s">
        <v>635</v>
      </c>
      <c r="B1068" t="str">
        <f>VLOOKUP(A1068,hoja!$A$1:$E$161,5,FALSE)</f>
        <v>BOGOTÁ</v>
      </c>
      <c r="C1068" t="str">
        <f>VLOOKUP(A1068,hoja!A:D,3,FALSE)</f>
        <v>0021</v>
      </c>
      <c r="D1068" t="s">
        <v>1331</v>
      </c>
      <c r="E1068" t="e">
        <f>VLOOKUP(D1068,hoja!$A$1:$E$161,5,FALSE)</f>
        <v>#N/A</v>
      </c>
      <c r="F1068" t="str">
        <f>VLOOKUP(D1068,hoja!A:C,3,FALSE)</f>
        <v>50786</v>
      </c>
      <c r="G1068">
        <v>0.42027777770999819</v>
      </c>
      <c r="H1068" s="2">
        <v>1</v>
      </c>
      <c r="I1068" s="2">
        <v>10784</v>
      </c>
    </row>
    <row r="1069" spans="1:9">
      <c r="A1069" t="s">
        <v>635</v>
      </c>
      <c r="B1069" t="str">
        <f>VLOOKUP(A1069,hoja!$A$1:$E$161,5,FALSE)</f>
        <v>BOGOTÁ</v>
      </c>
      <c r="C1069" t="str">
        <f>VLOOKUP(A1069,hoja!A:D,3,FALSE)</f>
        <v>0021</v>
      </c>
      <c r="D1069" t="s">
        <v>1272</v>
      </c>
      <c r="E1069" t="e">
        <f>VLOOKUP(D1069,hoja!$A$1:$E$161,5,FALSE)</f>
        <v>#N/A</v>
      </c>
      <c r="F1069" t="e">
        <f>VLOOKUP(D1069,hoja!A:C,3,FALSE)</f>
        <v>#N/A</v>
      </c>
      <c r="G1069">
        <v>0.65805555554106832</v>
      </c>
      <c r="H1069" s="2">
        <v>2</v>
      </c>
      <c r="I1069" s="2">
        <v>10918</v>
      </c>
    </row>
    <row r="1070" spans="1:9">
      <c r="A1070" t="s">
        <v>635</v>
      </c>
      <c r="B1070" t="str">
        <f>VLOOKUP(A1070,hoja!$A$1:$E$161,5,FALSE)</f>
        <v>BOGOTÁ</v>
      </c>
      <c r="C1070" t="str">
        <f>VLOOKUP(A1070,hoja!A:D,3,FALSE)</f>
        <v>0021</v>
      </c>
      <c r="D1070" t="s">
        <v>987</v>
      </c>
      <c r="E1070" t="str">
        <f>VLOOKUP(D1070,hoja!$A$1:$E$161,5,FALSE)</f>
        <v>MEDELLÍN</v>
      </c>
      <c r="F1070" t="str">
        <f>VLOOKUP(D1070,hoja!A:C,3,FALSE)</f>
        <v>60001</v>
      </c>
      <c r="G1070">
        <v>28.133333333360497</v>
      </c>
      <c r="H1070" s="2">
        <v>9</v>
      </c>
      <c r="I1070" s="2">
        <v>422179</v>
      </c>
    </row>
    <row r="1071" spans="1:9">
      <c r="A1071" t="s">
        <v>635</v>
      </c>
      <c r="B1071" t="str">
        <f>VLOOKUP(A1071,hoja!$A$1:$E$161,5,FALSE)</f>
        <v>BOGOTÁ</v>
      </c>
      <c r="C1071" t="str">
        <f>VLOOKUP(A1071,hoja!A:D,3,FALSE)</f>
        <v>0021</v>
      </c>
      <c r="D1071" t="s">
        <v>1278</v>
      </c>
      <c r="E1071" t="e">
        <f>VLOOKUP(D1071,hoja!$A$1:$E$161,5,FALSE)</f>
        <v>#N/A</v>
      </c>
      <c r="F1071" t="e">
        <f>VLOOKUP(D1071,hoja!A:C,3,FALSE)</f>
        <v>#N/A</v>
      </c>
      <c r="G1071">
        <v>0.99999999994179234</v>
      </c>
      <c r="H1071" s="2">
        <v>10</v>
      </c>
      <c r="I1071" s="2">
        <v>27896</v>
      </c>
    </row>
    <row r="1072" spans="1:9">
      <c r="A1072" t="s">
        <v>635</v>
      </c>
      <c r="B1072" t="str">
        <f>VLOOKUP(A1072,hoja!$A$1:$E$161,5,FALSE)</f>
        <v>BOGOTÁ</v>
      </c>
      <c r="C1072" t="str">
        <f>VLOOKUP(A1072,hoja!A:D,3,FALSE)</f>
        <v>0021</v>
      </c>
      <c r="D1072" t="s">
        <v>1353</v>
      </c>
      <c r="E1072" t="e">
        <f>VLOOKUP(D1072,hoja!$A$1:$E$161,5,FALSE)</f>
        <v>#N/A</v>
      </c>
      <c r="F1072" t="e">
        <f>VLOOKUP(D1072,hoja!A:C,3,FALSE)</f>
        <v>#N/A</v>
      </c>
      <c r="G1072">
        <v>24.716666666558012</v>
      </c>
      <c r="H1072" s="2">
        <v>3</v>
      </c>
      <c r="I1072" s="2">
        <v>458934</v>
      </c>
    </row>
    <row r="1073" spans="1:9">
      <c r="A1073" t="s">
        <v>635</v>
      </c>
      <c r="B1073" t="str">
        <f>VLOOKUP(A1073,hoja!$A$1:$E$161,5,FALSE)</f>
        <v>BOGOTÁ</v>
      </c>
      <c r="C1073" t="str">
        <f>VLOOKUP(A1073,hoja!A:D,3,FALSE)</f>
        <v>0021</v>
      </c>
      <c r="D1073" t="s">
        <v>3874</v>
      </c>
      <c r="E1073" t="e">
        <f>VLOOKUP(D1073,hoja!$A$1:$E$161,5,FALSE)</f>
        <v>#N/A</v>
      </c>
      <c r="F1073" t="e">
        <f>VLOOKUP(D1073,hoja!A:C,3,FALSE)</f>
        <v>#N/A</v>
      </c>
      <c r="G1073">
        <v>0.50000000005820766</v>
      </c>
      <c r="H1073" s="2">
        <v>1</v>
      </c>
      <c r="I1073" s="2">
        <v>47956</v>
      </c>
    </row>
    <row r="1074" spans="1:9">
      <c r="A1074" t="s">
        <v>635</v>
      </c>
      <c r="B1074" t="str">
        <f>VLOOKUP(A1074,hoja!$A$1:$E$161,5,FALSE)</f>
        <v>BOGOTÁ</v>
      </c>
      <c r="C1074" t="str">
        <f>VLOOKUP(A1074,hoja!A:D,3,FALSE)</f>
        <v>0021</v>
      </c>
      <c r="D1074" t="s">
        <v>942</v>
      </c>
      <c r="E1074" t="str">
        <f>VLOOKUP(D1074,hoja!$A$1:$E$161,5,FALSE)</f>
        <v>BOGOTÁ</v>
      </c>
      <c r="F1074" t="str">
        <f>VLOOKUP(D1074,hoja!A:C,3,FALSE)</f>
        <v>60002</v>
      </c>
      <c r="G1074">
        <v>0.34555555565748364</v>
      </c>
      <c r="H1074" s="2">
        <v>1284</v>
      </c>
      <c r="I1074" s="2">
        <v>7485</v>
      </c>
    </row>
    <row r="1075" spans="1:9">
      <c r="A1075" t="s">
        <v>635</v>
      </c>
      <c r="B1075" t="str">
        <f>VLOOKUP(A1075,hoja!$A$1:$E$161,5,FALSE)</f>
        <v>BOGOTÁ</v>
      </c>
      <c r="C1075" t="str">
        <f>VLOOKUP(A1075,hoja!A:D,3,FALSE)</f>
        <v>0021</v>
      </c>
      <c r="D1075" t="s">
        <v>653</v>
      </c>
      <c r="E1075" t="str">
        <f>VLOOKUP(D1075,hoja!$A$1:$E$161,5,FALSE)</f>
        <v>MADRID</v>
      </c>
      <c r="F1075" t="str">
        <f>VLOOKUP(D1075,hoja!A:C,3,FALSE)</f>
        <v>2023</v>
      </c>
      <c r="G1075">
        <v>0.98333333330811001</v>
      </c>
      <c r="H1075" s="2">
        <v>160</v>
      </c>
      <c r="I1075" s="2">
        <v>30155</v>
      </c>
    </row>
    <row r="1076" spans="1:9">
      <c r="A1076" t="s">
        <v>635</v>
      </c>
      <c r="B1076" t="str">
        <f>VLOOKUP(A1076,hoja!$A$1:$E$161,5,FALSE)</f>
        <v>BOGOTÁ</v>
      </c>
      <c r="C1076" t="str">
        <f>VLOOKUP(A1076,hoja!A:D,3,FALSE)</f>
        <v>0021</v>
      </c>
      <c r="D1076" t="s">
        <v>780</v>
      </c>
      <c r="E1076" t="str">
        <f>VLOOKUP(D1076,hoja!$A$1:$E$161,5,FALSE)</f>
        <v>ZIPAQUIRÁ</v>
      </c>
      <c r="F1076" t="str">
        <f>VLOOKUP(D1076,hoja!A:C,3,FALSE)</f>
        <v>2031</v>
      </c>
      <c r="G1076">
        <v>3.0583333332615439</v>
      </c>
      <c r="H1076" s="2">
        <v>2</v>
      </c>
      <c r="I1076" s="2">
        <v>79101.5</v>
      </c>
    </row>
    <row r="1077" spans="1:9">
      <c r="A1077" t="s">
        <v>635</v>
      </c>
      <c r="B1077" t="str">
        <f>VLOOKUP(A1077,hoja!$A$1:$E$161,5,FALSE)</f>
        <v>BOGOTÁ</v>
      </c>
      <c r="C1077" t="str">
        <f>VLOOKUP(A1077,hoja!A:D,3,FALSE)</f>
        <v>0021</v>
      </c>
      <c r="D1077" t="s">
        <v>641</v>
      </c>
      <c r="E1077" t="str">
        <f>VLOOKUP(D1077,hoja!$A$1:$E$161,5,FALSE)</f>
        <v>MEDELLÍN</v>
      </c>
      <c r="F1077" t="str">
        <f>VLOOKUP(D1077,hoja!A:C,3,FALSE)</f>
        <v>0079</v>
      </c>
      <c r="G1077">
        <v>29.208333333372138</v>
      </c>
      <c r="H1077" s="2">
        <v>578</v>
      </c>
      <c r="I1077" s="2">
        <v>418574</v>
      </c>
    </row>
    <row r="1078" spans="1:9">
      <c r="A1078" t="s">
        <v>635</v>
      </c>
      <c r="B1078" t="str">
        <f>VLOOKUP(A1078,hoja!$A$1:$E$161,5,FALSE)</f>
        <v>BOGOTÁ</v>
      </c>
      <c r="C1078" t="str">
        <f>VLOOKUP(A1078,hoja!A:D,3,FALSE)</f>
        <v>0021</v>
      </c>
      <c r="D1078" t="s">
        <v>670</v>
      </c>
      <c r="E1078" t="str">
        <f>VLOOKUP(D1078,hoja!$A$1:$E$161,5,FALSE)</f>
        <v>PEREIRA</v>
      </c>
      <c r="F1078" t="str">
        <f>VLOOKUP(D1078,hoja!A:C,3,FALSE)</f>
        <v>0134</v>
      </c>
      <c r="G1078">
        <v>23.322361111087957</v>
      </c>
      <c r="H1078" s="2">
        <v>230</v>
      </c>
      <c r="I1078" s="2">
        <v>324156</v>
      </c>
    </row>
    <row r="1079" spans="1:9">
      <c r="A1079" t="s">
        <v>635</v>
      </c>
      <c r="B1079" t="str">
        <f>VLOOKUP(A1079,hoja!$A$1:$E$161,5,FALSE)</f>
        <v>BOGOTÁ</v>
      </c>
      <c r="C1079" t="str">
        <f>VLOOKUP(A1079,hoja!A:D,3,FALSE)</f>
        <v>0021</v>
      </c>
      <c r="D1079" t="s">
        <v>642</v>
      </c>
      <c r="E1079" t="str">
        <f>VLOOKUP(D1079,hoja!$A$1:$E$161,5,FALSE)</f>
        <v>BARRANQUILLA</v>
      </c>
      <c r="F1079" t="str">
        <f>VLOOKUP(D1079,hoja!A:C,3,FALSE)</f>
        <v>0111</v>
      </c>
      <c r="G1079">
        <v>47.230833333393093</v>
      </c>
      <c r="H1079" s="2">
        <v>387</v>
      </c>
      <c r="I1079" s="2">
        <v>1016362</v>
      </c>
    </row>
    <row r="1080" spans="1:9">
      <c r="A1080" t="s">
        <v>635</v>
      </c>
      <c r="B1080" t="str">
        <f>VLOOKUP(A1080,hoja!$A$1:$E$161,5,FALSE)</f>
        <v>BOGOTÁ</v>
      </c>
      <c r="C1080" t="str">
        <f>VLOOKUP(A1080,hoja!A:D,3,FALSE)</f>
        <v>0021</v>
      </c>
      <c r="D1080" t="s">
        <v>672</v>
      </c>
      <c r="E1080" t="str">
        <f>VLOOKUP(D1080,hoja!$A$1:$E$161,5,FALSE)</f>
        <v>MEDELLÍN</v>
      </c>
      <c r="F1080" t="str">
        <f>VLOOKUP(D1080,hoja!A:C,3,FALSE)</f>
        <v>0092</v>
      </c>
      <c r="G1080">
        <v>41.431111111189239</v>
      </c>
      <c r="H1080" s="2">
        <v>1</v>
      </c>
      <c r="I1080" s="2">
        <v>445567</v>
      </c>
    </row>
    <row r="1081" spans="1:9">
      <c r="A1081" t="s">
        <v>635</v>
      </c>
      <c r="B1081" t="str">
        <f>VLOOKUP(A1081,hoja!$A$1:$E$161,5,FALSE)</f>
        <v>BOGOTÁ</v>
      </c>
      <c r="C1081" t="str">
        <f>VLOOKUP(A1081,hoja!A:D,3,FALSE)</f>
        <v>0021</v>
      </c>
      <c r="D1081" t="s">
        <v>644</v>
      </c>
      <c r="E1081" t="str">
        <f>VLOOKUP(D1081,hoja!$A$1:$E$161,5,FALSE)</f>
        <v>PEREIRA</v>
      </c>
      <c r="F1081" t="str">
        <f>VLOOKUP(D1081,hoja!A:C,3,FALSE)</f>
        <v>0198</v>
      </c>
      <c r="G1081">
        <v>15.616666666755918</v>
      </c>
      <c r="H1081" s="2">
        <v>7</v>
      </c>
      <c r="I1081" s="2">
        <v>312806</v>
      </c>
    </row>
    <row r="1082" spans="1:9">
      <c r="A1082" t="s">
        <v>635</v>
      </c>
      <c r="B1082" t="str">
        <f>VLOOKUP(A1082,hoja!$A$1:$E$161,5,FALSE)</f>
        <v>BOGOTÁ</v>
      </c>
      <c r="C1082" t="str">
        <f>VLOOKUP(A1082,hoja!A:D,3,FALSE)</f>
        <v>0021</v>
      </c>
      <c r="D1082" t="s">
        <v>645</v>
      </c>
      <c r="E1082" t="str">
        <f>VLOOKUP(D1082,hoja!$A$1:$E$161,5,FALSE)</f>
        <v>CALI</v>
      </c>
      <c r="F1082" t="str">
        <f>VLOOKUP(D1082,hoja!A:C,3,FALSE)</f>
        <v>0410</v>
      </c>
      <c r="G1082">
        <v>26.052361111098435</v>
      </c>
      <c r="H1082" s="2">
        <v>376</v>
      </c>
      <c r="I1082" s="2">
        <v>448261</v>
      </c>
    </row>
    <row r="1083" spans="1:9">
      <c r="A1083" t="s">
        <v>635</v>
      </c>
      <c r="B1083" t="str">
        <f>VLOOKUP(A1083,hoja!$A$1:$E$161,5,FALSE)</f>
        <v>BOGOTÁ</v>
      </c>
      <c r="C1083" t="str">
        <f>VLOOKUP(A1083,hoja!A:D,3,FALSE)</f>
        <v>0021</v>
      </c>
      <c r="D1083" t="s">
        <v>3875</v>
      </c>
      <c r="E1083" t="e">
        <f>VLOOKUP(D1083,hoja!$A$1:$E$161,5,FALSE)</f>
        <v>#N/A</v>
      </c>
      <c r="F1083" t="e">
        <f>VLOOKUP(D1083,hoja!A:C,3,FALSE)</f>
        <v>#N/A</v>
      </c>
      <c r="G1083">
        <v>0.99999999994179234</v>
      </c>
      <c r="H1083" s="2">
        <v>1</v>
      </c>
      <c r="I1083" s="2">
        <v>10736</v>
      </c>
    </row>
    <row r="1084" spans="1:9">
      <c r="A1084" t="s">
        <v>635</v>
      </c>
      <c r="B1084" t="str">
        <f>VLOOKUP(A1084,hoja!$A$1:$E$161,5,FALSE)</f>
        <v>BOGOTÁ</v>
      </c>
      <c r="C1084" t="str">
        <f>VLOOKUP(A1084,hoja!A:D,3,FALSE)</f>
        <v>0021</v>
      </c>
      <c r="D1084" t="s">
        <v>806</v>
      </c>
      <c r="E1084" t="e">
        <f>VLOOKUP(D1084,hoja!$A$1:$E$161,5,FALSE)</f>
        <v>#N/A</v>
      </c>
      <c r="F1084" t="e">
        <f>VLOOKUP(D1084,hoja!A:C,3,FALSE)</f>
        <v>#N/A</v>
      </c>
      <c r="G1084">
        <v>75.141666666604578</v>
      </c>
      <c r="H1084" s="2">
        <v>2</v>
      </c>
      <c r="I1084" s="2">
        <v>1089567</v>
      </c>
    </row>
    <row r="1085" spans="1:9">
      <c r="A1085" t="s">
        <v>635</v>
      </c>
      <c r="B1085" t="str">
        <f>VLOOKUP(A1085,hoja!$A$1:$E$161,5,FALSE)</f>
        <v>BOGOTÁ</v>
      </c>
      <c r="C1085" t="str">
        <f>VLOOKUP(A1085,hoja!A:D,3,FALSE)</f>
        <v>0021</v>
      </c>
      <c r="D1085" t="s">
        <v>676</v>
      </c>
      <c r="E1085" t="str">
        <f>VLOOKUP(D1085,hoja!$A$1:$E$161,5,FALSE)</f>
        <v>BARRANQUILLA</v>
      </c>
      <c r="F1085" t="str">
        <f>VLOOKUP(D1085,hoja!A:C,3,FALSE)</f>
        <v>3000</v>
      </c>
      <c r="G1085">
        <v>55.366666666668607</v>
      </c>
      <c r="H1085" s="2">
        <v>6</v>
      </c>
      <c r="I1085" s="2">
        <v>1027907</v>
      </c>
    </row>
    <row r="1086" spans="1:9">
      <c r="A1086" t="s">
        <v>635</v>
      </c>
      <c r="B1086" t="str">
        <f>VLOOKUP(A1086,hoja!$A$1:$E$161,5,FALSE)</f>
        <v>BOGOTÁ</v>
      </c>
      <c r="C1086" t="str">
        <f>VLOOKUP(A1086,hoja!A:D,3,FALSE)</f>
        <v>0021</v>
      </c>
      <c r="D1086" t="s">
        <v>735</v>
      </c>
      <c r="E1086" t="str">
        <f>VLOOKUP(D1086,hoja!$A$1:$E$161,5,FALSE)</f>
        <v>GUALANDAY</v>
      </c>
      <c r="F1086" t="str">
        <f>VLOOKUP(D1086,hoja!A:C,3,FALSE)</f>
        <v>3042</v>
      </c>
      <c r="G1086">
        <v>5.7333333333372138</v>
      </c>
      <c r="H1086" s="2">
        <v>414</v>
      </c>
      <c r="I1086" s="2">
        <v>161328</v>
      </c>
    </row>
    <row r="1087" spans="1:9">
      <c r="A1087" t="s">
        <v>635</v>
      </c>
      <c r="B1087" t="str">
        <f>VLOOKUP(A1087,hoja!$A$1:$E$161,5,FALSE)</f>
        <v>BOGOTÁ</v>
      </c>
      <c r="C1087" t="str">
        <f>VLOOKUP(A1087,hoja!A:D,3,FALSE)</f>
        <v>0021</v>
      </c>
      <c r="D1087" t="s">
        <v>766</v>
      </c>
      <c r="E1087" t="e">
        <f>VLOOKUP(D1087,hoja!$A$1:$E$161,5,FALSE)</f>
        <v>#N/A</v>
      </c>
      <c r="F1087" t="e">
        <f>VLOOKUP(D1087,hoja!A:C,3,FALSE)</f>
        <v>#N/A</v>
      </c>
      <c r="G1087">
        <v>21.734166666807141</v>
      </c>
      <c r="H1087" s="2">
        <v>1</v>
      </c>
      <c r="I1087" s="2">
        <v>434698</v>
      </c>
    </row>
    <row r="1088" spans="1:9">
      <c r="A1088" t="s">
        <v>635</v>
      </c>
      <c r="B1088" t="str">
        <f>VLOOKUP(A1088,hoja!$A$1:$E$161,5,FALSE)</f>
        <v>BOGOTÁ</v>
      </c>
      <c r="C1088" t="str">
        <f>VLOOKUP(A1088,hoja!A:D,3,FALSE)</f>
        <v>0021</v>
      </c>
      <c r="D1088" t="s">
        <v>841</v>
      </c>
      <c r="E1088" t="str">
        <f>VLOOKUP(D1088,hoja!$A$1:$E$161,5,FALSE)</f>
        <v>PADUA</v>
      </c>
      <c r="F1088" t="str">
        <f>VLOOKUP(D1088,hoja!A:C,3,FALSE)</f>
        <v>60076</v>
      </c>
      <c r="G1088">
        <v>23.641666666633682</v>
      </c>
      <c r="H1088" s="2">
        <v>2</v>
      </c>
      <c r="I1088" s="2">
        <v>222616</v>
      </c>
    </row>
    <row r="1089" spans="1:9">
      <c r="A1089" t="s">
        <v>635</v>
      </c>
      <c r="B1089" t="str">
        <f>VLOOKUP(A1089,hoja!$A$1:$E$161,5,FALSE)</f>
        <v>BOGOTÁ</v>
      </c>
      <c r="C1089" t="str">
        <f>VLOOKUP(A1089,hoja!A:D,3,FALSE)</f>
        <v>0021</v>
      </c>
      <c r="D1089" t="s">
        <v>796</v>
      </c>
      <c r="E1089" t="str">
        <f>VLOOKUP(D1089,hoja!$A$1:$E$161,5,FALSE)</f>
        <v>PIEDECUESTA</v>
      </c>
      <c r="F1089" t="str">
        <f>VLOOKUP(D1089,hoja!A:C,3,FALSE)</f>
        <v>60077</v>
      </c>
      <c r="G1089">
        <v>6.3666666666395031</v>
      </c>
      <c r="H1089" s="2">
        <v>1</v>
      </c>
      <c r="I1089" s="2">
        <v>225532</v>
      </c>
    </row>
    <row r="1090" spans="1:9">
      <c r="A1090" t="s">
        <v>635</v>
      </c>
      <c r="B1090" t="str">
        <f>VLOOKUP(A1090,hoja!$A$1:$E$161,5,FALSE)</f>
        <v>BOGOTÁ</v>
      </c>
      <c r="C1090" t="str">
        <f>VLOOKUP(A1090,hoja!A:D,3,FALSE)</f>
        <v>0021</v>
      </c>
      <c r="D1090" t="s">
        <v>787</v>
      </c>
      <c r="E1090" t="str">
        <f>VLOOKUP(D1090,hoja!$A$1:$E$161,5,FALSE)</f>
        <v>PUERTO LIBRE</v>
      </c>
      <c r="F1090" t="str">
        <f>VLOOKUP(D1090,hoja!A:C,3,FALSE)</f>
        <v>10214</v>
      </c>
      <c r="G1090">
        <v>8.9583333332848269</v>
      </c>
      <c r="H1090" s="2">
        <v>100</v>
      </c>
      <c r="I1090" s="2">
        <v>209569</v>
      </c>
    </row>
    <row r="1091" spans="1:9">
      <c r="A1091" t="s">
        <v>635</v>
      </c>
      <c r="B1091" t="str">
        <f>VLOOKUP(A1091,hoja!$A$1:$E$161,5,FALSE)</f>
        <v>BOGOTÁ</v>
      </c>
      <c r="C1091" t="str">
        <f>VLOOKUP(A1091,hoja!A:D,3,FALSE)</f>
        <v>0021</v>
      </c>
      <c r="D1091" t="s">
        <v>834</v>
      </c>
      <c r="E1091" t="str">
        <f>VLOOKUP(D1091,hoja!$A$1:$E$161,5,FALSE)</f>
        <v>RICAURTE</v>
      </c>
      <c r="F1091" t="str">
        <f>VLOOKUP(D1091,hoja!A:C,3,FALSE)</f>
        <v>60080</v>
      </c>
      <c r="G1091">
        <v>5.5531944445101544</v>
      </c>
      <c r="H1091" s="2">
        <v>94</v>
      </c>
      <c r="I1091" s="2">
        <v>127738</v>
      </c>
    </row>
    <row r="1092" spans="1:9">
      <c r="A1092" t="s">
        <v>635</v>
      </c>
      <c r="B1092" t="str">
        <f>VLOOKUP(A1092,hoja!$A$1:$E$161,5,FALSE)</f>
        <v>BOGOTÁ</v>
      </c>
      <c r="C1092" t="str">
        <f>VLOOKUP(A1092,hoja!A:D,3,FALSE)</f>
        <v>0021</v>
      </c>
      <c r="D1092" t="s">
        <v>782</v>
      </c>
      <c r="E1092" t="str">
        <f>VLOOKUP(D1092,hoja!$A$1:$E$161,5,FALSE)</f>
        <v>SANTA MARTA</v>
      </c>
      <c r="F1092" t="str">
        <f>VLOOKUP(D1092,hoja!A:C,3,FALSE)</f>
        <v>60083</v>
      </c>
      <c r="G1092">
        <v>4.5244444443960674</v>
      </c>
      <c r="H1092" s="2">
        <v>2</v>
      </c>
      <c r="I1092" s="2">
        <v>131944</v>
      </c>
    </row>
    <row r="1093" spans="1:9">
      <c r="A1093" t="s">
        <v>635</v>
      </c>
      <c r="B1093" t="str">
        <f>VLOOKUP(A1093,hoja!$A$1:$E$161,5,FALSE)</f>
        <v>BOGOTÁ</v>
      </c>
      <c r="C1093" t="str">
        <f>VLOOKUP(A1093,hoja!A:D,3,FALSE)</f>
        <v>0021</v>
      </c>
      <c r="D1093" t="s">
        <v>756</v>
      </c>
      <c r="E1093" t="str">
        <f>VLOOKUP(D1093,hoja!$A$1:$E$161,5,FALSE)</f>
        <v>SANTANA</v>
      </c>
      <c r="F1093" t="str">
        <f>VLOOKUP(D1093,hoja!A:C,3,FALSE)</f>
        <v>60084</v>
      </c>
      <c r="G1093">
        <v>7.4162499999802094</v>
      </c>
      <c r="H1093" s="2">
        <v>192</v>
      </c>
      <c r="I1093" s="2">
        <v>225447.5</v>
      </c>
    </row>
    <row r="1094" spans="1:9">
      <c r="A1094" t="s">
        <v>635</v>
      </c>
      <c r="B1094" t="str">
        <f>VLOOKUP(A1094,hoja!$A$1:$E$161,5,FALSE)</f>
        <v>BOGOTÁ</v>
      </c>
      <c r="C1094" t="str">
        <f>VLOOKUP(A1094,hoja!A:D,3,FALSE)</f>
        <v>0021</v>
      </c>
      <c r="D1094" t="s">
        <v>1285</v>
      </c>
      <c r="E1094" t="e">
        <f>VLOOKUP(D1094,hoja!$A$1:$E$161,5,FALSE)</f>
        <v>#N/A</v>
      </c>
      <c r="F1094" t="e">
        <f>VLOOKUP(D1094,hoja!A:C,3,FALSE)</f>
        <v>#N/A</v>
      </c>
      <c r="G1094">
        <v>0.87305555550847203</v>
      </c>
      <c r="H1094" s="2">
        <v>1</v>
      </c>
      <c r="I1094" s="2">
        <v>19446</v>
      </c>
    </row>
    <row r="1095" spans="1:9">
      <c r="A1095" t="s">
        <v>635</v>
      </c>
      <c r="B1095" t="str">
        <f>VLOOKUP(A1095,hoja!$A$1:$E$161,5,FALSE)</f>
        <v>BOGOTÁ</v>
      </c>
      <c r="C1095" t="str">
        <f>VLOOKUP(A1095,hoja!A:D,3,FALSE)</f>
        <v>0021</v>
      </c>
      <c r="D1095" t="s">
        <v>1024</v>
      </c>
      <c r="E1095" t="e">
        <f>VLOOKUP(D1095,hoja!$A$1:$E$161,5,FALSE)</f>
        <v>#N/A</v>
      </c>
      <c r="F1095" t="str">
        <f>VLOOKUP(D1095,hoja!A:C,3,FALSE)</f>
        <v>50472</v>
      </c>
      <c r="G1095">
        <v>1.3500000000349246</v>
      </c>
      <c r="H1095" s="2">
        <v>1</v>
      </c>
      <c r="I1095" s="2">
        <v>25467</v>
      </c>
    </row>
    <row r="1096" spans="1:9">
      <c r="A1096" t="s">
        <v>635</v>
      </c>
      <c r="B1096" t="str">
        <f>VLOOKUP(A1096,hoja!$A$1:$E$161,5,FALSE)</f>
        <v>BOGOTÁ</v>
      </c>
      <c r="C1096" t="str">
        <f>VLOOKUP(A1096,hoja!A:D,3,FALSE)</f>
        <v>0021</v>
      </c>
      <c r="D1096" t="s">
        <v>950</v>
      </c>
      <c r="E1096" t="e">
        <f>VLOOKUP(D1096,hoja!$A$1:$E$161,5,FALSE)</f>
        <v>#N/A</v>
      </c>
      <c r="F1096" t="str">
        <f>VLOOKUP(D1096,hoja!A:C,3,FALSE)</f>
        <v>50194</v>
      </c>
      <c r="G1096">
        <v>70.983333333337214</v>
      </c>
      <c r="H1096" s="2">
        <v>1</v>
      </c>
      <c r="I1096" s="2">
        <v>1093243</v>
      </c>
    </row>
    <row r="1097" spans="1:9">
      <c r="A1097" t="s">
        <v>635</v>
      </c>
      <c r="B1097" t="str">
        <f>VLOOKUP(A1097,hoja!$A$1:$E$161,5,FALSE)</f>
        <v>BOGOTÁ</v>
      </c>
      <c r="C1097" t="str">
        <f>VLOOKUP(A1097,hoja!A:D,3,FALSE)</f>
        <v>0021</v>
      </c>
      <c r="D1097" t="s">
        <v>1288</v>
      </c>
      <c r="E1097" t="e">
        <f>VLOOKUP(D1097,hoja!$A$1:$E$161,5,FALSE)</f>
        <v>#N/A</v>
      </c>
      <c r="F1097" t="e">
        <f>VLOOKUP(D1097,hoja!A:C,3,FALSE)</f>
        <v>#N/A</v>
      </c>
      <c r="G1097">
        <v>0.46319444436812773</v>
      </c>
      <c r="H1097" s="2">
        <v>4</v>
      </c>
      <c r="I1097" s="2">
        <v>7446</v>
      </c>
    </row>
    <row r="1098" spans="1:9">
      <c r="A1098" t="s">
        <v>635</v>
      </c>
      <c r="B1098" t="str">
        <f>VLOOKUP(A1098,hoja!$A$1:$E$161,5,FALSE)</f>
        <v>BOGOTÁ</v>
      </c>
      <c r="C1098" t="str">
        <f>VLOOKUP(A1098,hoja!A:D,3,FALSE)</f>
        <v>0021</v>
      </c>
      <c r="D1098" t="s">
        <v>1289</v>
      </c>
      <c r="E1098" t="e">
        <f>VLOOKUP(D1098,hoja!$A$1:$E$161,5,FALSE)</f>
        <v>#N/A</v>
      </c>
      <c r="F1098" t="e">
        <f>VLOOKUP(D1098,hoja!A:C,3,FALSE)</f>
        <v>#N/A</v>
      </c>
      <c r="G1098">
        <v>0.26666666666278616</v>
      </c>
      <c r="H1098" s="2">
        <v>20</v>
      </c>
      <c r="I1098" s="2">
        <v>2969.5</v>
      </c>
    </row>
    <row r="1099" spans="1:9">
      <c r="A1099" t="s">
        <v>635</v>
      </c>
      <c r="B1099" t="str">
        <f>VLOOKUP(A1099,hoja!$A$1:$E$161,5,FALSE)</f>
        <v>BOGOTÁ</v>
      </c>
      <c r="C1099" t="str">
        <f>VLOOKUP(A1099,hoja!A:D,3,FALSE)</f>
        <v>0021</v>
      </c>
      <c r="D1099" t="s">
        <v>943</v>
      </c>
      <c r="E1099" t="str">
        <f>VLOOKUP(D1099,hoja!$A$1:$E$161,5,FALSE)</f>
        <v>BOGOTÁ</v>
      </c>
      <c r="F1099" t="str">
        <f>VLOOKUP(D1099,hoja!A:C,3,FALSE)</f>
        <v>60003</v>
      </c>
      <c r="G1099">
        <v>1.1169444443949033</v>
      </c>
      <c r="H1099" s="2">
        <v>204</v>
      </c>
      <c r="I1099" s="2">
        <v>23877.5</v>
      </c>
    </row>
    <row r="1100" spans="1:9">
      <c r="A1100" t="s">
        <v>731</v>
      </c>
      <c r="B1100" t="str">
        <f>VLOOKUP(A1100,hoja!$A$1:$E$161,5,FALSE)</f>
        <v>CÚCUTA</v>
      </c>
      <c r="C1100" t="str">
        <f>VLOOKUP(A1100,hoja!A:D,3,FALSE)</f>
        <v>0438</v>
      </c>
      <c r="D1100" t="s">
        <v>3862</v>
      </c>
      <c r="E1100" t="e">
        <f>VLOOKUP(D1100,hoja!$A$1:$E$161,5,FALSE)</f>
        <v>#N/A</v>
      </c>
      <c r="F1100" t="e">
        <f>VLOOKUP(D1100,hoja!A:C,3,FALSE)</f>
        <v>#N/A</v>
      </c>
      <c r="G1100">
        <v>15.412916666711681</v>
      </c>
      <c r="H1100" s="2">
        <v>6</v>
      </c>
      <c r="I1100" s="2">
        <v>222703</v>
      </c>
    </row>
    <row r="1101" spans="1:9">
      <c r="A1101" t="s">
        <v>731</v>
      </c>
      <c r="B1101" t="str">
        <f>VLOOKUP(A1101,hoja!$A$1:$E$161,5,FALSE)</f>
        <v>CÚCUTA</v>
      </c>
      <c r="C1101" t="str">
        <f>VLOOKUP(A1101,hoja!A:D,3,FALSE)</f>
        <v>0438</v>
      </c>
      <c r="D1101" t="s">
        <v>3864</v>
      </c>
      <c r="E1101" t="e">
        <f>VLOOKUP(D1101,hoja!$A$1:$E$161,5,FALSE)</f>
        <v>#N/A</v>
      </c>
      <c r="F1101" t="str">
        <f>VLOOKUP(D1101,hoja!A:C,3,FALSE)</f>
        <v>50213</v>
      </c>
      <c r="G1101">
        <v>31.226805555605097</v>
      </c>
      <c r="H1101" s="2">
        <v>2</v>
      </c>
      <c r="I1101" s="2">
        <v>243494</v>
      </c>
    </row>
    <row r="1102" spans="1:9">
      <c r="A1102" t="s">
        <v>731</v>
      </c>
      <c r="B1102" t="str">
        <f>VLOOKUP(A1102,hoja!$A$1:$E$161,5,FALSE)</f>
        <v>CÚCUTA</v>
      </c>
      <c r="C1102" t="str">
        <f>VLOOKUP(A1102,hoja!A:D,3,FALSE)</f>
        <v>0438</v>
      </c>
      <c r="D1102" t="s">
        <v>689</v>
      </c>
      <c r="E1102" t="str">
        <f>VLOOKUP(D1102,hoja!$A$1:$E$161,5,FALSE)</f>
        <v>AGUACHICA</v>
      </c>
      <c r="F1102" t="str">
        <f>VLOOKUP(D1102,hoja!A:C,3,FALSE)</f>
        <v>0437</v>
      </c>
      <c r="G1102">
        <v>22.683333333407063</v>
      </c>
      <c r="H1102" s="2">
        <v>1</v>
      </c>
      <c r="I1102" s="2">
        <v>311877</v>
      </c>
    </row>
    <row r="1103" spans="1:9">
      <c r="A1103" t="s">
        <v>731</v>
      </c>
      <c r="B1103" t="str">
        <f>VLOOKUP(A1103,hoja!$A$1:$E$161,5,FALSE)</f>
        <v>CÚCUTA</v>
      </c>
      <c r="C1103" t="str">
        <f>VLOOKUP(A1103,hoja!A:D,3,FALSE)</f>
        <v>0438</v>
      </c>
      <c r="D1103" t="s">
        <v>660</v>
      </c>
      <c r="E1103" t="str">
        <f>VLOOKUP(D1103,hoja!$A$1:$E$161,5,FALSE)</f>
        <v>BOGOTÁ</v>
      </c>
      <c r="F1103" t="str">
        <f>VLOOKUP(D1103,hoja!A:C,3,FALSE)</f>
        <v>0035</v>
      </c>
      <c r="G1103">
        <v>45</v>
      </c>
      <c r="H1103" s="2">
        <v>3</v>
      </c>
      <c r="I1103" s="2">
        <v>627475</v>
      </c>
    </row>
    <row r="1104" spans="1:9">
      <c r="A1104" t="s">
        <v>731</v>
      </c>
      <c r="B1104" t="str">
        <f>VLOOKUP(A1104,hoja!$A$1:$E$161,5,FALSE)</f>
        <v>CÚCUTA</v>
      </c>
      <c r="C1104" t="str">
        <f>VLOOKUP(A1104,hoja!A:D,3,FALSE)</f>
        <v>0438</v>
      </c>
      <c r="D1104" t="s">
        <v>714</v>
      </c>
      <c r="E1104" t="str">
        <f>VLOOKUP(D1104,hoja!$A$1:$E$161,5,FALSE)</f>
        <v>OCAÑA</v>
      </c>
      <c r="F1104" t="str">
        <f>VLOOKUP(D1104,hoja!A:C,3,FALSE)</f>
        <v>0434</v>
      </c>
      <c r="G1104">
        <v>18.633055555634201</v>
      </c>
      <c r="H1104" s="2">
        <v>31</v>
      </c>
      <c r="I1104" s="2">
        <v>216678</v>
      </c>
    </row>
    <row r="1105" spans="1:9">
      <c r="A1105" t="s">
        <v>731</v>
      </c>
      <c r="B1105" t="str">
        <f>VLOOKUP(A1105,hoja!$A$1:$E$161,5,FALSE)</f>
        <v>CÚCUTA</v>
      </c>
      <c r="C1105" t="str">
        <f>VLOOKUP(A1105,hoja!A:D,3,FALSE)</f>
        <v>0438</v>
      </c>
      <c r="D1105" t="s">
        <v>630</v>
      </c>
      <c r="E1105" t="str">
        <f>VLOOKUP(D1105,hoja!$A$1:$E$161,5,FALSE)</f>
        <v>SESQUILÉ</v>
      </c>
      <c r="F1105" t="str">
        <f>VLOOKUP(D1105,hoja!A:C,3,FALSE)</f>
        <v>1501</v>
      </c>
      <c r="G1105">
        <v>39.216666666674428</v>
      </c>
      <c r="H1105" s="2">
        <v>73</v>
      </c>
      <c r="I1105" s="2">
        <v>600030.5</v>
      </c>
    </row>
    <row r="1106" spans="1:9">
      <c r="A1106" t="s">
        <v>731</v>
      </c>
      <c r="B1106" t="str">
        <f>VLOOKUP(A1106,hoja!$A$1:$E$161,5,FALSE)</f>
        <v>CÚCUTA</v>
      </c>
      <c r="C1106" t="str">
        <f>VLOOKUP(A1106,hoja!A:D,3,FALSE)</f>
        <v>0438</v>
      </c>
      <c r="D1106" t="s">
        <v>751</v>
      </c>
      <c r="E1106" t="str">
        <f>VLOOKUP(D1106,hoja!$A$1:$E$161,5,FALSE)</f>
        <v>BOGOTÁ</v>
      </c>
      <c r="F1106" t="str">
        <f>VLOOKUP(D1106,hoja!A:C,3,FALSE)</f>
        <v>0002A</v>
      </c>
      <c r="G1106">
        <v>31.833333333372138</v>
      </c>
      <c r="H1106" s="2">
        <v>1</v>
      </c>
      <c r="I1106" s="2">
        <v>733014</v>
      </c>
    </row>
    <row r="1107" spans="1:9">
      <c r="A1107" t="s">
        <v>731</v>
      </c>
      <c r="B1107" t="str">
        <f>VLOOKUP(A1107,hoja!$A$1:$E$161,5,FALSE)</f>
        <v>CÚCUTA</v>
      </c>
      <c r="C1107" t="str">
        <f>VLOOKUP(A1107,hoja!A:D,3,FALSE)</f>
        <v>0438</v>
      </c>
      <c r="D1107" t="s">
        <v>633</v>
      </c>
      <c r="E1107" t="str">
        <f>VLOOKUP(D1107,hoja!$A$1:$E$161,5,FALSE)</f>
        <v>BOGOTÁ</v>
      </c>
      <c r="F1107" t="str">
        <f>VLOOKUP(D1107,hoja!A:C,3,FALSE)</f>
        <v>0002</v>
      </c>
      <c r="G1107">
        <v>46.433333333290648</v>
      </c>
      <c r="H1107" s="2">
        <v>1</v>
      </c>
      <c r="I1107" s="2">
        <v>631189</v>
      </c>
    </row>
    <row r="1108" spans="1:9">
      <c r="A1108" t="s">
        <v>731</v>
      </c>
      <c r="B1108" t="str">
        <f>VLOOKUP(A1108,hoja!$A$1:$E$161,5,FALSE)</f>
        <v>CÚCUTA</v>
      </c>
      <c r="C1108" t="str">
        <f>VLOOKUP(A1108,hoja!A:D,3,FALSE)</f>
        <v>0438</v>
      </c>
      <c r="D1108" t="s">
        <v>634</v>
      </c>
      <c r="E1108" t="str">
        <f>VLOOKUP(D1108,hoja!$A$1:$E$161,5,FALSE)</f>
        <v>BOGOTÁ</v>
      </c>
      <c r="F1108" t="str">
        <f>VLOOKUP(D1108,hoja!A:C,3,FALSE)</f>
        <v>0011</v>
      </c>
      <c r="G1108">
        <v>41.333333333430346</v>
      </c>
      <c r="H1108" s="2">
        <v>193</v>
      </c>
      <c r="I1108" s="2">
        <v>643261</v>
      </c>
    </row>
    <row r="1109" spans="1:9">
      <c r="A1109" t="s">
        <v>731</v>
      </c>
      <c r="B1109" t="str">
        <f>VLOOKUP(A1109,hoja!$A$1:$E$161,5,FALSE)</f>
        <v>CÚCUTA</v>
      </c>
      <c r="C1109" t="str">
        <f>VLOOKUP(A1109,hoja!A:D,3,FALSE)</f>
        <v>0438</v>
      </c>
      <c r="D1109" t="s">
        <v>686</v>
      </c>
      <c r="E1109" t="str">
        <f>VLOOKUP(D1109,hoja!$A$1:$E$161,5,FALSE)</f>
        <v>BARRANCABERMEJA</v>
      </c>
      <c r="F1109" t="str">
        <f>VLOOKUP(D1109,hoja!A:C,3,FALSE)</f>
        <v>0424</v>
      </c>
      <c r="G1109">
        <v>17.200000000011642</v>
      </c>
      <c r="H1109" s="2">
        <v>1</v>
      </c>
      <c r="I1109" s="2">
        <v>324216</v>
      </c>
    </row>
    <row r="1110" spans="1:9">
      <c r="A1110" t="s">
        <v>731</v>
      </c>
      <c r="B1110" t="str">
        <f>VLOOKUP(A1110,hoja!$A$1:$E$161,5,FALSE)</f>
        <v>CÚCUTA</v>
      </c>
      <c r="C1110" t="str">
        <f>VLOOKUP(A1110,hoja!A:D,3,FALSE)</f>
        <v>0438</v>
      </c>
      <c r="D1110" t="s">
        <v>635</v>
      </c>
      <c r="E1110" t="str">
        <f>VLOOKUP(D1110,hoja!$A$1:$E$161,5,FALSE)</f>
        <v>BOGOTÁ</v>
      </c>
      <c r="F1110" t="str">
        <f>VLOOKUP(D1110,hoja!A:C,3,FALSE)</f>
        <v>0021</v>
      </c>
      <c r="G1110">
        <v>42.625000000029104</v>
      </c>
      <c r="H1110" s="2">
        <v>154</v>
      </c>
      <c r="I1110" s="2">
        <v>640447.5</v>
      </c>
    </row>
    <row r="1111" spans="1:9">
      <c r="A1111" t="s">
        <v>731</v>
      </c>
      <c r="B1111" t="str">
        <f>VLOOKUP(A1111,hoja!$A$1:$E$161,5,FALSE)</f>
        <v>CÚCUTA</v>
      </c>
      <c r="C1111" t="str">
        <f>VLOOKUP(A1111,hoja!A:D,3,FALSE)</f>
        <v>0438</v>
      </c>
      <c r="D1111" t="s">
        <v>636</v>
      </c>
      <c r="E1111" t="str">
        <f>VLOOKUP(D1111,hoja!$A$1:$E$161,5,FALSE)</f>
        <v>DUITAMA</v>
      </c>
      <c r="F1111" t="str">
        <f>VLOOKUP(D1111,hoja!A:C,3,FALSE)</f>
        <v>0441</v>
      </c>
      <c r="G1111">
        <v>1.6499999999650754</v>
      </c>
      <c r="H1111" s="2">
        <v>1</v>
      </c>
      <c r="I1111" s="2">
        <v>343432</v>
      </c>
    </row>
    <row r="1112" spans="1:9">
      <c r="A1112" t="s">
        <v>731</v>
      </c>
      <c r="B1112" t="str">
        <f>VLOOKUP(A1112,hoja!$A$1:$E$161,5,FALSE)</f>
        <v>CÚCUTA</v>
      </c>
      <c r="C1112" t="str">
        <f>VLOOKUP(A1112,hoja!A:D,3,FALSE)</f>
        <v>0438</v>
      </c>
      <c r="D1112" t="s">
        <v>637</v>
      </c>
      <c r="E1112" t="str">
        <f>VLOOKUP(D1112,hoja!$A$1:$E$161,5,FALSE)</f>
        <v>PIEDECUESTA</v>
      </c>
      <c r="F1112" t="str">
        <f>VLOOKUP(D1112,hoja!A:C,3,FALSE)</f>
        <v>0422</v>
      </c>
      <c r="G1112">
        <v>16.849999999918509</v>
      </c>
      <c r="H1112" s="2">
        <v>1089</v>
      </c>
      <c r="I1112" s="2">
        <v>241714</v>
      </c>
    </row>
    <row r="1113" spans="1:9">
      <c r="A1113" t="s">
        <v>731</v>
      </c>
      <c r="B1113" t="str">
        <f>VLOOKUP(A1113,hoja!$A$1:$E$161,5,FALSE)</f>
        <v>CÚCUTA</v>
      </c>
      <c r="C1113" t="str">
        <f>VLOOKUP(A1113,hoja!A:D,3,FALSE)</f>
        <v>0438</v>
      </c>
      <c r="D1113" t="s">
        <v>3876</v>
      </c>
      <c r="E1113" t="e">
        <f>VLOOKUP(D1113,hoja!$A$1:$E$161,5,FALSE)</f>
        <v>#N/A</v>
      </c>
      <c r="F1113" t="e">
        <f>VLOOKUP(D1113,hoja!A:C,3,FALSE)</f>
        <v>#N/A</v>
      </c>
      <c r="G1113">
        <v>0.6750000000174623</v>
      </c>
      <c r="H1113" s="2">
        <v>94</v>
      </c>
      <c r="I1113" s="2">
        <v>27819</v>
      </c>
    </row>
    <row r="1114" spans="1:9">
      <c r="A1114" t="s">
        <v>731</v>
      </c>
      <c r="B1114" t="str">
        <f>VLOOKUP(A1114,hoja!$A$1:$E$161,5,FALSE)</f>
        <v>CÚCUTA</v>
      </c>
      <c r="C1114" t="str">
        <f>VLOOKUP(A1114,hoja!A:D,3,FALSE)</f>
        <v>0438</v>
      </c>
      <c r="D1114" t="s">
        <v>942</v>
      </c>
      <c r="E1114" t="str">
        <f>VLOOKUP(D1114,hoja!$A$1:$E$161,5,FALSE)</f>
        <v>BOGOTÁ</v>
      </c>
      <c r="F1114" t="str">
        <f>VLOOKUP(D1114,hoja!A:C,3,FALSE)</f>
        <v>60002</v>
      </c>
      <c r="G1114">
        <v>44.083333333488554</v>
      </c>
      <c r="H1114" s="2">
        <v>5</v>
      </c>
      <c r="I1114" s="2">
        <v>645138</v>
      </c>
    </row>
    <row r="1115" spans="1:9">
      <c r="A1115" t="s">
        <v>731</v>
      </c>
      <c r="B1115" t="str">
        <f>VLOOKUP(A1115,hoja!$A$1:$E$161,5,FALSE)</f>
        <v>CÚCUTA</v>
      </c>
      <c r="C1115" t="str">
        <f>VLOOKUP(A1115,hoja!A:D,3,FALSE)</f>
        <v>0438</v>
      </c>
      <c r="D1115" t="s">
        <v>641</v>
      </c>
      <c r="E1115" t="str">
        <f>VLOOKUP(D1115,hoja!$A$1:$E$161,5,FALSE)</f>
        <v>MEDELLÍN</v>
      </c>
      <c r="F1115" t="str">
        <f>VLOOKUP(D1115,hoja!A:C,3,FALSE)</f>
        <v>0079</v>
      </c>
      <c r="G1115">
        <v>43.324722222285345</v>
      </c>
      <c r="H1115" s="2">
        <v>1</v>
      </c>
      <c r="I1115" s="2">
        <v>589504</v>
      </c>
    </row>
    <row r="1116" spans="1:9">
      <c r="A1116" t="s">
        <v>731</v>
      </c>
      <c r="B1116" t="str">
        <f>VLOOKUP(A1116,hoja!$A$1:$E$161,5,FALSE)</f>
        <v>CÚCUTA</v>
      </c>
      <c r="C1116" t="str">
        <f>VLOOKUP(A1116,hoja!A:D,3,FALSE)</f>
        <v>0438</v>
      </c>
      <c r="D1116" t="s">
        <v>642</v>
      </c>
      <c r="E1116" t="str">
        <f>VLOOKUP(D1116,hoja!$A$1:$E$161,5,FALSE)</f>
        <v>BARRANQUILLA</v>
      </c>
      <c r="F1116" t="str">
        <f>VLOOKUP(D1116,hoja!A:C,3,FALSE)</f>
        <v>0111</v>
      </c>
      <c r="G1116">
        <v>39.899999999877764</v>
      </c>
      <c r="H1116" s="2">
        <v>4</v>
      </c>
      <c r="I1116" s="2">
        <v>680088.5</v>
      </c>
    </row>
    <row r="1117" spans="1:9">
      <c r="A1117" t="s">
        <v>731</v>
      </c>
      <c r="B1117" t="str">
        <f>VLOOKUP(A1117,hoja!$A$1:$E$161,5,FALSE)</f>
        <v>CÚCUTA</v>
      </c>
      <c r="C1117" t="str">
        <f>VLOOKUP(A1117,hoja!A:D,3,FALSE)</f>
        <v>0438</v>
      </c>
      <c r="D1117" t="s">
        <v>672</v>
      </c>
      <c r="E1117" t="str">
        <f>VLOOKUP(D1117,hoja!$A$1:$E$161,5,FALSE)</f>
        <v>MEDELLÍN</v>
      </c>
      <c r="F1117" t="str">
        <f>VLOOKUP(D1117,hoja!A:C,3,FALSE)</f>
        <v>0092</v>
      </c>
      <c r="G1117">
        <v>41.449999999953434</v>
      </c>
      <c r="H1117" s="2">
        <v>21</v>
      </c>
      <c r="I1117" s="2">
        <v>610715</v>
      </c>
    </row>
    <row r="1118" spans="1:9">
      <c r="A1118" t="s">
        <v>731</v>
      </c>
      <c r="B1118" t="str">
        <f>VLOOKUP(A1118,hoja!$A$1:$E$161,5,FALSE)</f>
        <v>CÚCUTA</v>
      </c>
      <c r="C1118" t="str">
        <f>VLOOKUP(A1118,hoja!A:D,3,FALSE)</f>
        <v>0438</v>
      </c>
      <c r="D1118" t="s">
        <v>644</v>
      </c>
      <c r="E1118" t="str">
        <f>VLOOKUP(D1118,hoja!$A$1:$E$161,5,FALSE)</f>
        <v>PEREIRA</v>
      </c>
      <c r="F1118" t="str">
        <f>VLOOKUP(D1118,hoja!A:C,3,FALSE)</f>
        <v>0198</v>
      </c>
      <c r="G1118">
        <v>46.883333333185874</v>
      </c>
      <c r="H1118" s="2">
        <v>37</v>
      </c>
      <c r="I1118" s="2">
        <v>787240</v>
      </c>
    </row>
    <row r="1119" spans="1:9">
      <c r="A1119" t="s">
        <v>731</v>
      </c>
      <c r="B1119" t="str">
        <f>VLOOKUP(A1119,hoja!$A$1:$E$161,5,FALSE)</f>
        <v>CÚCUTA</v>
      </c>
      <c r="C1119" t="str">
        <f>VLOOKUP(A1119,hoja!A:D,3,FALSE)</f>
        <v>0438</v>
      </c>
      <c r="D1119" t="s">
        <v>852</v>
      </c>
      <c r="E1119" t="e">
        <f>VLOOKUP(D1119,hoja!$A$1:$E$161,5,FALSE)</f>
        <v>#N/A</v>
      </c>
      <c r="F1119" t="e">
        <f>VLOOKUP(D1119,hoja!A:C,3,FALSE)</f>
        <v>#N/A</v>
      </c>
      <c r="G1119">
        <v>0.46666666670353152</v>
      </c>
      <c r="H1119" s="2">
        <v>28</v>
      </c>
      <c r="I1119" s="2">
        <v>20351.5</v>
      </c>
    </row>
    <row r="1120" spans="1:9">
      <c r="A1120" t="s">
        <v>731</v>
      </c>
      <c r="B1120" t="str">
        <f>VLOOKUP(A1120,hoja!$A$1:$E$161,5,FALSE)</f>
        <v>CÚCUTA</v>
      </c>
      <c r="C1120" t="str">
        <f>VLOOKUP(A1120,hoja!A:D,3,FALSE)</f>
        <v>0438</v>
      </c>
      <c r="D1120" t="s">
        <v>853</v>
      </c>
      <c r="E1120" t="e">
        <f>VLOOKUP(D1120,hoja!$A$1:$E$161,5,FALSE)</f>
        <v>#N/A</v>
      </c>
      <c r="F1120" t="e">
        <f>VLOOKUP(D1120,hoja!A:C,3,FALSE)</f>
        <v>#N/A</v>
      </c>
      <c r="G1120">
        <v>1.6351388888724614</v>
      </c>
      <c r="H1120" s="2">
        <v>528</v>
      </c>
      <c r="I1120" s="2">
        <v>57833</v>
      </c>
    </row>
    <row r="1121" spans="1:9">
      <c r="A1121" t="s">
        <v>731</v>
      </c>
      <c r="B1121" t="str">
        <f>VLOOKUP(A1121,hoja!$A$1:$E$161,5,FALSE)</f>
        <v>CÚCUTA</v>
      </c>
      <c r="C1121" t="str">
        <f>VLOOKUP(A1121,hoja!A:D,3,FALSE)</f>
        <v>0438</v>
      </c>
      <c r="D1121" t="s">
        <v>943</v>
      </c>
      <c r="E1121" t="str">
        <f>VLOOKUP(D1121,hoja!$A$1:$E$161,5,FALSE)</f>
        <v>BOGOTÁ</v>
      </c>
      <c r="F1121" t="str">
        <f>VLOOKUP(D1121,hoja!A:C,3,FALSE)</f>
        <v>60003</v>
      </c>
      <c r="G1121">
        <v>42.849999999976717</v>
      </c>
      <c r="H1121" s="2">
        <v>17</v>
      </c>
      <c r="I1121" s="2">
        <v>625919</v>
      </c>
    </row>
    <row r="1122" spans="1:9">
      <c r="A1122" t="s">
        <v>636</v>
      </c>
      <c r="B1122" t="str">
        <f>VLOOKUP(A1122,hoja!$A$1:$E$161,5,FALSE)</f>
        <v>DUITAMA</v>
      </c>
      <c r="C1122" t="str">
        <f>VLOOKUP(A1122,hoja!A:D,3,FALSE)</f>
        <v>0441</v>
      </c>
      <c r="D1122" t="s">
        <v>826</v>
      </c>
      <c r="E1122" t="e">
        <f>VLOOKUP(D1122,hoja!$A$1:$E$161,5,FALSE)</f>
        <v>#N/A</v>
      </c>
      <c r="F1122" t="e">
        <f>VLOOKUP(D1122,hoja!A:C,3,FALSE)</f>
        <v>#N/A</v>
      </c>
      <c r="G1122">
        <v>12.516666666779201</v>
      </c>
      <c r="H1122" s="2">
        <v>5</v>
      </c>
      <c r="I1122" s="2">
        <v>166894</v>
      </c>
    </row>
    <row r="1123" spans="1:9">
      <c r="A1123" t="s">
        <v>636</v>
      </c>
      <c r="B1123" t="str">
        <f>VLOOKUP(A1123,hoja!$A$1:$E$161,5,FALSE)</f>
        <v>DUITAMA</v>
      </c>
      <c r="C1123" t="str">
        <f>VLOOKUP(A1123,hoja!A:D,3,FALSE)</f>
        <v>0441</v>
      </c>
      <c r="D1123" t="s">
        <v>692</v>
      </c>
      <c r="E1123" t="str">
        <f>VLOOKUP(D1123,hoja!$A$1:$E$161,5,FALSE)</f>
        <v>BARBOSA</v>
      </c>
      <c r="F1123" t="str">
        <f>VLOOKUP(D1123,hoja!A:C,3,FALSE)</f>
        <v>0446</v>
      </c>
      <c r="G1123">
        <v>3.3333333331975155</v>
      </c>
      <c r="H1123" s="2">
        <v>363</v>
      </c>
      <c r="I1123" s="2">
        <v>121039</v>
      </c>
    </row>
    <row r="1124" spans="1:9">
      <c r="A1124" t="s">
        <v>636</v>
      </c>
      <c r="B1124" t="str">
        <f>VLOOKUP(A1124,hoja!$A$1:$E$161,5,FALSE)</f>
        <v>DUITAMA</v>
      </c>
      <c r="C1124" t="str">
        <f>VLOOKUP(A1124,hoja!A:D,3,FALSE)</f>
        <v>0441</v>
      </c>
      <c r="D1124" t="s">
        <v>660</v>
      </c>
      <c r="E1124" t="str">
        <f>VLOOKUP(D1124,hoja!$A$1:$E$161,5,FALSE)</f>
        <v>BOGOTÁ</v>
      </c>
      <c r="F1124" t="str">
        <f>VLOOKUP(D1124,hoja!A:C,3,FALSE)</f>
        <v>0035</v>
      </c>
      <c r="G1124">
        <v>5.0833333333139308</v>
      </c>
      <c r="H1124" s="2">
        <v>21</v>
      </c>
      <c r="I1124" s="2">
        <v>195394</v>
      </c>
    </row>
    <row r="1125" spans="1:9">
      <c r="A1125" t="s">
        <v>636</v>
      </c>
      <c r="B1125" t="str">
        <f>VLOOKUP(A1125,hoja!$A$1:$E$161,5,FALSE)</f>
        <v>DUITAMA</v>
      </c>
      <c r="C1125" t="str">
        <f>VLOOKUP(A1125,hoja!A:D,3,FALSE)</f>
        <v>0441</v>
      </c>
      <c r="D1125" t="s">
        <v>661</v>
      </c>
      <c r="E1125" t="str">
        <f>VLOOKUP(D1125,hoja!$A$1:$E$161,5,FALSE)</f>
        <v>CARTAGENA</v>
      </c>
      <c r="F1125" t="str">
        <f>VLOOKUP(D1125,hoja!A:C,3,FALSE)</f>
        <v>0113</v>
      </c>
      <c r="G1125">
        <v>64.318194444378605</v>
      </c>
      <c r="H1125" s="2">
        <v>2</v>
      </c>
      <c r="I1125" s="2">
        <v>950005</v>
      </c>
    </row>
    <row r="1126" spans="1:9">
      <c r="A1126" t="s">
        <v>636</v>
      </c>
      <c r="B1126" t="str">
        <f>VLOOKUP(A1126,hoja!$A$1:$E$161,5,FALSE)</f>
        <v>DUITAMA</v>
      </c>
      <c r="C1126" t="str">
        <f>VLOOKUP(A1126,hoja!A:D,3,FALSE)</f>
        <v>0441</v>
      </c>
      <c r="D1126" t="s">
        <v>700</v>
      </c>
      <c r="E1126" t="str">
        <f>VLOOKUP(D1126,hoja!$A$1:$E$161,5,FALSE)</f>
        <v>CHIQUINQUIRÁ</v>
      </c>
      <c r="F1126" t="str">
        <f>VLOOKUP(D1126,hoja!A:C,3,FALSE)</f>
        <v>0444</v>
      </c>
      <c r="G1126">
        <v>3.754166666592937</v>
      </c>
      <c r="H1126" s="2">
        <v>525</v>
      </c>
      <c r="I1126" s="2">
        <v>131332</v>
      </c>
    </row>
    <row r="1127" spans="1:9">
      <c r="A1127" t="s">
        <v>636</v>
      </c>
      <c r="B1127" t="str">
        <f>VLOOKUP(A1127,hoja!$A$1:$E$161,5,FALSE)</f>
        <v>DUITAMA</v>
      </c>
      <c r="C1127" t="str">
        <f>VLOOKUP(A1127,hoja!A:D,3,FALSE)</f>
        <v>0441</v>
      </c>
      <c r="D1127" t="s">
        <v>663</v>
      </c>
      <c r="E1127" t="str">
        <f>VLOOKUP(D1127,hoja!$A$1:$E$161,5,FALSE)</f>
        <v>MADRID</v>
      </c>
      <c r="F1127" t="str">
        <f>VLOOKUP(D1127,hoja!A:C,3,FALSE)</f>
        <v>0022</v>
      </c>
      <c r="G1127">
        <v>16.383333333302289</v>
      </c>
      <c r="H1127" s="2">
        <v>5</v>
      </c>
      <c r="I1127" s="2">
        <v>222166</v>
      </c>
    </row>
    <row r="1128" spans="1:9">
      <c r="A1128" t="s">
        <v>636</v>
      </c>
      <c r="B1128" t="str">
        <f>VLOOKUP(A1128,hoja!$A$1:$E$161,5,FALSE)</f>
        <v>DUITAMA</v>
      </c>
      <c r="C1128" t="str">
        <f>VLOOKUP(A1128,hoja!A:D,3,FALSE)</f>
        <v>0441</v>
      </c>
      <c r="D1128" t="s">
        <v>716</v>
      </c>
      <c r="E1128" t="str">
        <f>VLOOKUP(D1128,hoja!$A$1:$E$161,5,FALSE)</f>
        <v>PINCHOTE</v>
      </c>
      <c r="F1128" t="str">
        <f>VLOOKUP(D1128,hoja!A:C,3,FALSE)</f>
        <v>0423</v>
      </c>
      <c r="G1128">
        <v>16.941666666709352</v>
      </c>
      <c r="H1128" s="2">
        <v>8</v>
      </c>
      <c r="I1128" s="2">
        <v>232289</v>
      </c>
    </row>
    <row r="1129" spans="1:9">
      <c r="A1129" t="s">
        <v>636</v>
      </c>
      <c r="B1129" t="str">
        <f>VLOOKUP(A1129,hoja!$A$1:$E$161,5,FALSE)</f>
        <v>DUITAMA</v>
      </c>
      <c r="C1129" t="str">
        <f>VLOOKUP(A1129,hoja!A:D,3,FALSE)</f>
        <v>0441</v>
      </c>
      <c r="D1129" t="s">
        <v>719</v>
      </c>
      <c r="E1129" t="str">
        <f>VLOOKUP(D1129,hoja!$A$1:$E$161,5,FALSE)</f>
        <v>RICAURTE</v>
      </c>
      <c r="F1129" t="str">
        <f>VLOOKUP(D1129,hoja!A:C,3,FALSE)</f>
        <v>0390</v>
      </c>
      <c r="G1129">
        <v>21.296944444533437</v>
      </c>
      <c r="H1129" s="2">
        <v>1</v>
      </c>
      <c r="I1129" s="2">
        <v>335032</v>
      </c>
    </row>
    <row r="1130" spans="1:9">
      <c r="A1130" t="s">
        <v>636</v>
      </c>
      <c r="B1130" t="str">
        <f>VLOOKUP(A1130,hoja!$A$1:$E$161,5,FALSE)</f>
        <v>DUITAMA</v>
      </c>
      <c r="C1130" t="str">
        <f>VLOOKUP(A1130,hoja!A:D,3,FALSE)</f>
        <v>0441</v>
      </c>
      <c r="D1130" t="s">
        <v>722</v>
      </c>
      <c r="E1130" t="str">
        <f>VLOOKUP(D1130,hoja!$A$1:$E$161,5,FALSE)</f>
        <v>SALDAÑA</v>
      </c>
      <c r="F1130" t="str">
        <f>VLOOKUP(D1130,hoja!A:C,3,FALSE)</f>
        <v>0386</v>
      </c>
      <c r="G1130">
        <v>16.649999999965075</v>
      </c>
      <c r="H1130" s="2">
        <v>1</v>
      </c>
      <c r="I1130" s="2">
        <v>467526</v>
      </c>
    </row>
    <row r="1131" spans="1:9">
      <c r="A1131" t="s">
        <v>636</v>
      </c>
      <c r="B1131" t="str">
        <f>VLOOKUP(A1131,hoja!$A$1:$E$161,5,FALSE)</f>
        <v>DUITAMA</v>
      </c>
      <c r="C1131" t="str">
        <f>VLOOKUP(A1131,hoja!A:D,3,FALSE)</f>
        <v>0441</v>
      </c>
      <c r="D1131" t="s">
        <v>723</v>
      </c>
      <c r="E1131" t="str">
        <f>VLOOKUP(D1131,hoja!$A$1:$E$161,5,FALSE)</f>
        <v>SANTA MARTA</v>
      </c>
      <c r="F1131" t="str">
        <f>VLOOKUP(D1131,hoja!A:C,3,FALSE)</f>
        <v>0118</v>
      </c>
      <c r="G1131">
        <v>43.77305555564817</v>
      </c>
      <c r="H1131" s="2">
        <v>1</v>
      </c>
      <c r="I1131" s="2">
        <v>913603</v>
      </c>
    </row>
    <row r="1132" spans="1:9">
      <c r="A1132" t="s">
        <v>636</v>
      </c>
      <c r="B1132" t="str">
        <f>VLOOKUP(A1132,hoja!$A$1:$E$161,5,FALSE)</f>
        <v>DUITAMA</v>
      </c>
      <c r="C1132" t="str">
        <f>VLOOKUP(A1132,hoja!A:D,3,FALSE)</f>
        <v>0441</v>
      </c>
      <c r="D1132" t="s">
        <v>727</v>
      </c>
      <c r="E1132" t="str">
        <f>VLOOKUP(D1132,hoja!$A$1:$E$161,5,FALSE)</f>
        <v>TUNJA</v>
      </c>
      <c r="F1132" t="str">
        <f>VLOOKUP(D1132,hoja!A:C,3,FALSE)</f>
        <v>0443</v>
      </c>
      <c r="G1132">
        <v>1.1999999998952262</v>
      </c>
      <c r="H1132" s="2">
        <v>909</v>
      </c>
      <c r="I1132" s="2">
        <v>50818</v>
      </c>
    </row>
    <row r="1133" spans="1:9">
      <c r="A1133" t="s">
        <v>636</v>
      </c>
      <c r="B1133" t="str">
        <f>VLOOKUP(A1133,hoja!$A$1:$E$161,5,FALSE)</f>
        <v>DUITAMA</v>
      </c>
      <c r="C1133" t="str">
        <f>VLOOKUP(A1133,hoja!A:D,3,FALSE)</f>
        <v>0441</v>
      </c>
      <c r="D1133" t="s">
        <v>729</v>
      </c>
      <c r="E1133" t="str">
        <f>VLOOKUP(D1133,hoja!$A$1:$E$161,5,FALSE)</f>
        <v>YOPAL</v>
      </c>
      <c r="F1133" t="str">
        <f>VLOOKUP(D1133,hoja!A:C,3,FALSE)</f>
        <v>0442</v>
      </c>
      <c r="G1133">
        <v>6.6398611111217178</v>
      </c>
      <c r="H1133" s="2">
        <v>200</v>
      </c>
      <c r="I1133" s="2">
        <v>169026</v>
      </c>
    </row>
    <row r="1134" spans="1:9">
      <c r="A1134" t="s">
        <v>636</v>
      </c>
      <c r="B1134" t="str">
        <f>VLOOKUP(A1134,hoja!$A$1:$E$161,5,FALSE)</f>
        <v>DUITAMA</v>
      </c>
      <c r="C1134" t="str">
        <f>VLOOKUP(A1134,hoja!A:D,3,FALSE)</f>
        <v>0441</v>
      </c>
      <c r="D1134" t="s">
        <v>629</v>
      </c>
      <c r="E1134" t="str">
        <f>VLOOKUP(D1134,hoja!$A$1:$E$161,5,FALSE)</f>
        <v>ZIPAQUIRÁ</v>
      </c>
      <c r="F1134" t="str">
        <f>VLOOKUP(D1134,hoja!A:C,3,FALSE)</f>
        <v>0032</v>
      </c>
      <c r="G1134">
        <v>4.2916666665987577</v>
      </c>
      <c r="H1134" s="2">
        <v>4</v>
      </c>
      <c r="I1134" s="2">
        <v>178398.5</v>
      </c>
    </row>
    <row r="1135" spans="1:9">
      <c r="A1135" t="s">
        <v>636</v>
      </c>
      <c r="B1135" t="str">
        <f>VLOOKUP(A1135,hoja!$A$1:$E$161,5,FALSE)</f>
        <v>DUITAMA</v>
      </c>
      <c r="C1135" t="str">
        <f>VLOOKUP(A1135,hoja!A:D,3,FALSE)</f>
        <v>0441</v>
      </c>
      <c r="D1135" t="s">
        <v>630</v>
      </c>
      <c r="E1135" t="str">
        <f>VLOOKUP(D1135,hoja!$A$1:$E$161,5,FALSE)</f>
        <v>SESQUILÉ</v>
      </c>
      <c r="F1135" t="str">
        <f>VLOOKUP(D1135,hoja!A:C,3,FALSE)</f>
        <v>1501</v>
      </c>
      <c r="G1135">
        <v>3.0969444444053806</v>
      </c>
      <c r="H1135" s="2">
        <v>229</v>
      </c>
      <c r="I1135" s="2">
        <v>143009</v>
      </c>
    </row>
    <row r="1136" spans="1:9">
      <c r="A1136" t="s">
        <v>636</v>
      </c>
      <c r="B1136" t="str">
        <f>VLOOKUP(A1136,hoja!$A$1:$E$161,5,FALSE)</f>
        <v>DUITAMA</v>
      </c>
      <c r="C1136" t="str">
        <f>VLOOKUP(A1136,hoja!A:D,3,FALSE)</f>
        <v>0441</v>
      </c>
      <c r="D1136" t="s">
        <v>751</v>
      </c>
      <c r="E1136" t="str">
        <f>VLOOKUP(D1136,hoja!$A$1:$E$161,5,FALSE)</f>
        <v>BOGOTÁ</v>
      </c>
      <c r="F1136" t="str">
        <f>VLOOKUP(D1136,hoja!A:C,3,FALSE)</f>
        <v>0002A</v>
      </c>
      <c r="G1136">
        <v>4.8499999999185093</v>
      </c>
      <c r="H1136" s="2">
        <v>19</v>
      </c>
      <c r="I1136" s="2">
        <v>208014</v>
      </c>
    </row>
    <row r="1137" spans="1:9">
      <c r="A1137" t="s">
        <v>636</v>
      </c>
      <c r="B1137" t="str">
        <f>VLOOKUP(A1137,hoja!$A$1:$E$161,5,FALSE)</f>
        <v>DUITAMA</v>
      </c>
      <c r="C1137" t="str">
        <f>VLOOKUP(A1137,hoja!A:D,3,FALSE)</f>
        <v>0441</v>
      </c>
      <c r="D1137" t="s">
        <v>633</v>
      </c>
      <c r="E1137" t="str">
        <f>VLOOKUP(D1137,hoja!$A$1:$E$161,5,FALSE)</f>
        <v>BOGOTÁ</v>
      </c>
      <c r="F1137" t="str">
        <f>VLOOKUP(D1137,hoja!A:C,3,FALSE)</f>
        <v>0002</v>
      </c>
      <c r="G1137">
        <v>5.2377777778892778</v>
      </c>
      <c r="H1137" s="2">
        <v>13</v>
      </c>
      <c r="I1137" s="2">
        <v>202734</v>
      </c>
    </row>
    <row r="1138" spans="1:9">
      <c r="A1138" t="s">
        <v>636</v>
      </c>
      <c r="B1138" t="str">
        <f>VLOOKUP(A1138,hoja!$A$1:$E$161,5,FALSE)</f>
        <v>DUITAMA</v>
      </c>
      <c r="C1138" t="str">
        <f>VLOOKUP(A1138,hoja!A:D,3,FALSE)</f>
        <v>0441</v>
      </c>
      <c r="D1138" t="s">
        <v>634</v>
      </c>
      <c r="E1138" t="str">
        <f>VLOOKUP(D1138,hoja!$A$1:$E$161,5,FALSE)</f>
        <v>BOGOTÁ</v>
      </c>
      <c r="F1138" t="str">
        <f>VLOOKUP(D1138,hoja!A:C,3,FALSE)</f>
        <v>0011</v>
      </c>
      <c r="G1138">
        <v>4.5749999999825377</v>
      </c>
      <c r="H1138" s="2">
        <v>252</v>
      </c>
      <c r="I1138" s="2">
        <v>208676</v>
      </c>
    </row>
    <row r="1139" spans="1:9">
      <c r="A1139" t="s">
        <v>636</v>
      </c>
      <c r="B1139" t="str">
        <f>VLOOKUP(A1139,hoja!$A$1:$E$161,5,FALSE)</f>
        <v>DUITAMA</v>
      </c>
      <c r="C1139" t="str">
        <f>VLOOKUP(A1139,hoja!A:D,3,FALSE)</f>
        <v>0441</v>
      </c>
      <c r="D1139" t="s">
        <v>635</v>
      </c>
      <c r="E1139" t="str">
        <f>VLOOKUP(D1139,hoja!$A$1:$E$161,5,FALSE)</f>
        <v>BOGOTÁ</v>
      </c>
      <c r="F1139" t="str">
        <f>VLOOKUP(D1139,hoja!A:C,3,FALSE)</f>
        <v>0021</v>
      </c>
      <c r="G1139">
        <v>4.6166666666977108</v>
      </c>
      <c r="H1139" s="2">
        <v>409</v>
      </c>
      <c r="I1139" s="2">
        <v>205700.5</v>
      </c>
    </row>
    <row r="1140" spans="1:9">
      <c r="A1140" t="s">
        <v>636</v>
      </c>
      <c r="B1140" t="str">
        <f>VLOOKUP(A1140,hoja!$A$1:$E$161,5,FALSE)</f>
        <v>DUITAMA</v>
      </c>
      <c r="C1140" t="str">
        <f>VLOOKUP(A1140,hoja!A:D,3,FALSE)</f>
        <v>0441</v>
      </c>
      <c r="D1140" t="s">
        <v>679</v>
      </c>
      <c r="E1140" t="str">
        <f>VLOOKUP(D1140,hoja!$A$1:$E$161,5,FALSE)</f>
        <v>NEIVA</v>
      </c>
      <c r="F1140" t="str">
        <f>VLOOKUP(D1140,hoja!A:C,3,FALSE)</f>
        <v>0385</v>
      </c>
      <c r="G1140">
        <v>20.703055555466563</v>
      </c>
      <c r="H1140" s="2">
        <v>4</v>
      </c>
      <c r="I1140" s="2">
        <v>499511.5</v>
      </c>
    </row>
    <row r="1141" spans="1:9">
      <c r="A1141" t="s">
        <v>636</v>
      </c>
      <c r="B1141" t="str">
        <f>VLOOKUP(A1141,hoja!$A$1:$E$161,5,FALSE)</f>
        <v>DUITAMA</v>
      </c>
      <c r="C1141" t="str">
        <f>VLOOKUP(A1141,hoja!A:D,3,FALSE)</f>
        <v>0441</v>
      </c>
      <c r="D1141" t="s">
        <v>637</v>
      </c>
      <c r="E1141" t="str">
        <f>VLOOKUP(D1141,hoja!$A$1:$E$161,5,FALSE)</f>
        <v>PIEDECUESTA</v>
      </c>
      <c r="F1141" t="str">
        <f>VLOOKUP(D1141,hoja!A:C,3,FALSE)</f>
        <v>0422</v>
      </c>
      <c r="G1141">
        <v>17.408750000002328</v>
      </c>
      <c r="H1141" s="2">
        <v>66</v>
      </c>
      <c r="I1141" s="2">
        <v>322350.5</v>
      </c>
    </row>
    <row r="1142" spans="1:9">
      <c r="A1142" t="s">
        <v>636</v>
      </c>
      <c r="B1142" t="str">
        <f>VLOOKUP(A1142,hoja!$A$1:$E$161,5,FALSE)</f>
        <v>DUITAMA</v>
      </c>
      <c r="C1142" t="str">
        <f>VLOOKUP(A1142,hoja!A:D,3,FALSE)</f>
        <v>0441</v>
      </c>
      <c r="D1142" t="s">
        <v>681</v>
      </c>
      <c r="E1142" t="str">
        <f>VLOOKUP(D1142,hoja!$A$1:$E$161,5,FALSE)</f>
        <v>VILLAVICENCIO</v>
      </c>
      <c r="F1142" t="str">
        <f>VLOOKUP(D1142,hoja!A:C,3,FALSE)</f>
        <v>0393</v>
      </c>
      <c r="G1142">
        <v>14.409583333268529</v>
      </c>
      <c r="H1142" s="2">
        <v>8</v>
      </c>
      <c r="I1142" s="2">
        <v>314182</v>
      </c>
    </row>
    <row r="1143" spans="1:9">
      <c r="A1143" t="s">
        <v>636</v>
      </c>
      <c r="B1143" t="str">
        <f>VLOOKUP(A1143,hoja!$A$1:$E$161,5,FALSE)</f>
        <v>DUITAMA</v>
      </c>
      <c r="C1143" t="str">
        <f>VLOOKUP(A1143,hoja!A:D,3,FALSE)</f>
        <v>0441</v>
      </c>
      <c r="D1143" t="s">
        <v>1278</v>
      </c>
      <c r="E1143" t="e">
        <f>VLOOKUP(D1143,hoja!$A$1:$E$161,5,FALSE)</f>
        <v>#N/A</v>
      </c>
      <c r="F1143" t="e">
        <f>VLOOKUP(D1143,hoja!A:C,3,FALSE)</f>
        <v>#N/A</v>
      </c>
      <c r="G1143">
        <v>3.5833333334012423</v>
      </c>
      <c r="H1143" s="2">
        <v>2</v>
      </c>
      <c r="I1143" s="2">
        <v>130585</v>
      </c>
    </row>
    <row r="1144" spans="1:9">
      <c r="A1144" t="s">
        <v>636</v>
      </c>
      <c r="B1144" t="str">
        <f>VLOOKUP(A1144,hoja!$A$1:$E$161,5,FALSE)</f>
        <v>DUITAMA</v>
      </c>
      <c r="C1144" t="str">
        <f>VLOOKUP(A1144,hoja!A:D,3,FALSE)</f>
        <v>0441</v>
      </c>
      <c r="D1144" t="s">
        <v>942</v>
      </c>
      <c r="E1144" t="str">
        <f>VLOOKUP(D1144,hoja!$A$1:$E$161,5,FALSE)</f>
        <v>BOGOTÁ</v>
      </c>
      <c r="F1144" t="str">
        <f>VLOOKUP(D1144,hoja!A:C,3,FALSE)</f>
        <v>60002</v>
      </c>
      <c r="G1144">
        <v>4.5499999999883585</v>
      </c>
      <c r="H1144" s="2">
        <v>87</v>
      </c>
      <c r="I1144" s="2">
        <v>206393</v>
      </c>
    </row>
    <row r="1145" spans="1:9">
      <c r="A1145" t="s">
        <v>636</v>
      </c>
      <c r="B1145" t="str">
        <f>VLOOKUP(A1145,hoja!$A$1:$E$161,5,FALSE)</f>
        <v>DUITAMA</v>
      </c>
      <c r="C1145" t="str">
        <f>VLOOKUP(A1145,hoja!A:D,3,FALSE)</f>
        <v>0441</v>
      </c>
      <c r="D1145" t="s">
        <v>641</v>
      </c>
      <c r="E1145" t="str">
        <f>VLOOKUP(D1145,hoja!$A$1:$E$161,5,FALSE)</f>
        <v>MEDELLÍN</v>
      </c>
      <c r="F1145" t="str">
        <f>VLOOKUP(D1145,hoja!A:C,3,FALSE)</f>
        <v>0079</v>
      </c>
      <c r="G1145">
        <v>37.351111111056525</v>
      </c>
      <c r="H1145" s="2">
        <v>3</v>
      </c>
      <c r="I1145" s="2">
        <v>591325</v>
      </c>
    </row>
    <row r="1146" spans="1:9">
      <c r="A1146" t="s">
        <v>636</v>
      </c>
      <c r="B1146" t="str">
        <f>VLOOKUP(A1146,hoja!$A$1:$E$161,5,FALSE)</f>
        <v>DUITAMA</v>
      </c>
      <c r="C1146" t="str">
        <f>VLOOKUP(A1146,hoja!A:D,3,FALSE)</f>
        <v>0441</v>
      </c>
      <c r="D1146" t="s">
        <v>670</v>
      </c>
      <c r="E1146" t="str">
        <f>VLOOKUP(D1146,hoja!$A$1:$E$161,5,FALSE)</f>
        <v>PEREIRA</v>
      </c>
      <c r="F1146" t="str">
        <f>VLOOKUP(D1146,hoja!A:C,3,FALSE)</f>
        <v>0134</v>
      </c>
      <c r="G1146">
        <v>33.508888888929505</v>
      </c>
      <c r="H1146" s="2">
        <v>1</v>
      </c>
      <c r="I1146" s="2">
        <v>528607</v>
      </c>
    </row>
    <row r="1147" spans="1:9">
      <c r="A1147" t="s">
        <v>636</v>
      </c>
      <c r="B1147" t="str">
        <f>VLOOKUP(A1147,hoja!$A$1:$E$161,5,FALSE)</f>
        <v>DUITAMA</v>
      </c>
      <c r="C1147" t="str">
        <f>VLOOKUP(A1147,hoja!A:D,3,FALSE)</f>
        <v>0441</v>
      </c>
      <c r="D1147" t="s">
        <v>642</v>
      </c>
      <c r="E1147" t="str">
        <f>VLOOKUP(D1147,hoja!$A$1:$E$161,5,FALSE)</f>
        <v>BARRANQUILLA</v>
      </c>
      <c r="F1147" t="str">
        <f>VLOOKUP(D1147,hoja!A:C,3,FALSE)</f>
        <v>0111</v>
      </c>
      <c r="G1147">
        <v>58.992499999963911</v>
      </c>
      <c r="H1147" s="2">
        <v>2</v>
      </c>
      <c r="I1147" s="2">
        <v>928126.5</v>
      </c>
    </row>
    <row r="1148" spans="1:9">
      <c r="A1148" t="s">
        <v>636</v>
      </c>
      <c r="B1148" t="str">
        <f>VLOOKUP(A1148,hoja!$A$1:$E$161,5,FALSE)</f>
        <v>DUITAMA</v>
      </c>
      <c r="C1148" t="str">
        <f>VLOOKUP(A1148,hoja!A:D,3,FALSE)</f>
        <v>0441</v>
      </c>
      <c r="D1148" t="s">
        <v>644</v>
      </c>
      <c r="E1148" t="str">
        <f>VLOOKUP(D1148,hoja!$A$1:$E$161,5,FALSE)</f>
        <v>PEREIRA</v>
      </c>
      <c r="F1148" t="str">
        <f>VLOOKUP(D1148,hoja!A:C,3,FALSE)</f>
        <v>0198</v>
      </c>
      <c r="G1148">
        <v>31.850000000005821</v>
      </c>
      <c r="H1148" s="2">
        <v>20</v>
      </c>
      <c r="I1148" s="2">
        <v>522524</v>
      </c>
    </row>
    <row r="1149" spans="1:9">
      <c r="A1149" t="s">
        <v>636</v>
      </c>
      <c r="B1149" t="str">
        <f>VLOOKUP(A1149,hoja!$A$1:$E$161,5,FALSE)</f>
        <v>DUITAMA</v>
      </c>
      <c r="C1149" t="str">
        <f>VLOOKUP(A1149,hoja!A:D,3,FALSE)</f>
        <v>0441</v>
      </c>
      <c r="D1149" t="s">
        <v>645</v>
      </c>
      <c r="E1149" t="str">
        <f>VLOOKUP(D1149,hoja!$A$1:$E$161,5,FALSE)</f>
        <v>CALI</v>
      </c>
      <c r="F1149" t="str">
        <f>VLOOKUP(D1149,hoja!A:C,3,FALSE)</f>
        <v>0410</v>
      </c>
      <c r="G1149">
        <v>17.998333333292976</v>
      </c>
      <c r="H1149" s="2">
        <v>1</v>
      </c>
      <c r="I1149" s="2">
        <v>702876</v>
      </c>
    </row>
    <row r="1150" spans="1:9">
      <c r="A1150" t="s">
        <v>636</v>
      </c>
      <c r="B1150" t="str">
        <f>VLOOKUP(A1150,hoja!$A$1:$E$161,5,FALSE)</f>
        <v>DUITAMA</v>
      </c>
      <c r="C1150" t="str">
        <f>VLOOKUP(A1150,hoja!A:D,3,FALSE)</f>
        <v>0441</v>
      </c>
      <c r="D1150" t="s">
        <v>1289</v>
      </c>
      <c r="E1150" t="e">
        <f>VLOOKUP(D1150,hoja!$A$1:$E$161,5,FALSE)</f>
        <v>#N/A</v>
      </c>
      <c r="F1150" t="e">
        <f>VLOOKUP(D1150,hoja!A:C,3,FALSE)</f>
        <v>#N/A</v>
      </c>
      <c r="G1150">
        <v>39.666666666569654</v>
      </c>
      <c r="H1150" s="2">
        <v>1</v>
      </c>
      <c r="I1150" s="2">
        <v>208812</v>
      </c>
    </row>
    <row r="1151" spans="1:9">
      <c r="A1151" t="s">
        <v>636</v>
      </c>
      <c r="B1151" t="str">
        <f>VLOOKUP(A1151,hoja!$A$1:$E$161,5,FALSE)</f>
        <v>DUITAMA</v>
      </c>
      <c r="C1151" t="str">
        <f>VLOOKUP(A1151,hoja!A:D,3,FALSE)</f>
        <v>0441</v>
      </c>
      <c r="D1151" t="s">
        <v>943</v>
      </c>
      <c r="E1151" t="str">
        <f>VLOOKUP(D1151,hoja!$A$1:$E$161,5,FALSE)</f>
        <v>BOGOTÁ</v>
      </c>
      <c r="F1151" t="str">
        <f>VLOOKUP(D1151,hoja!A:C,3,FALSE)</f>
        <v>60003</v>
      </c>
      <c r="G1151">
        <v>5.1247222222737037</v>
      </c>
      <c r="H1151" s="2">
        <v>63</v>
      </c>
      <c r="I1151" s="2">
        <v>200600.5</v>
      </c>
    </row>
    <row r="1152" spans="1:9">
      <c r="A1152" t="s">
        <v>732</v>
      </c>
      <c r="B1152" t="str">
        <f>VLOOKUP(A1152,hoja!$A$1:$E$161,5,FALSE)</f>
        <v>IBAGUÉ</v>
      </c>
      <c r="C1152" t="str">
        <f>VLOOKUP(A1152,hoja!A:D,3,FALSE)</f>
        <v>0389</v>
      </c>
      <c r="D1152" t="s">
        <v>1241</v>
      </c>
      <c r="E1152" t="e">
        <f>VLOOKUP(D1152,hoja!$A$1:$E$161,5,FALSE)</f>
        <v>#N/A</v>
      </c>
      <c r="F1152" t="str">
        <f>VLOOKUP(D1152,hoja!A:C,3,FALSE)</f>
        <v>50203</v>
      </c>
      <c r="G1152">
        <v>4.6666666666860692</v>
      </c>
      <c r="H1152" s="2">
        <v>1</v>
      </c>
      <c r="I1152" s="2">
        <v>308428</v>
      </c>
    </row>
    <row r="1153" spans="1:9">
      <c r="A1153" t="s">
        <v>732</v>
      </c>
      <c r="B1153" t="str">
        <f>VLOOKUP(A1153,hoja!$A$1:$E$161,5,FALSE)</f>
        <v>IBAGUÉ</v>
      </c>
      <c r="C1153" t="str">
        <f>VLOOKUP(A1153,hoja!A:D,3,FALSE)</f>
        <v>0389</v>
      </c>
      <c r="D1153" t="s">
        <v>650</v>
      </c>
      <c r="E1153" t="str">
        <f>VLOOKUP(D1153,hoja!$A$1:$E$161,5,FALSE)</f>
        <v>CALOTO</v>
      </c>
      <c r="F1153" t="str">
        <f>VLOOKUP(D1153,hoja!A:C,3,FALSE)</f>
        <v>0445</v>
      </c>
      <c r="G1153">
        <v>20.510277777677402</v>
      </c>
      <c r="H1153" s="2">
        <v>79</v>
      </c>
      <c r="I1153" s="2">
        <v>322535</v>
      </c>
    </row>
    <row r="1154" spans="1:9">
      <c r="A1154" t="s">
        <v>732</v>
      </c>
      <c r="B1154" t="str">
        <f>VLOOKUP(A1154,hoja!$A$1:$E$161,5,FALSE)</f>
        <v>IBAGUÉ</v>
      </c>
      <c r="C1154" t="str">
        <f>VLOOKUP(A1154,hoja!A:D,3,FALSE)</f>
        <v>0389</v>
      </c>
      <c r="D1154" t="s">
        <v>683</v>
      </c>
      <c r="E1154" t="str">
        <f>VLOOKUP(D1154,hoja!$A$1:$E$161,5,FALSE)</f>
        <v>BUGA</v>
      </c>
      <c r="F1154" t="str">
        <f>VLOOKUP(D1154,hoja!A:C,3,FALSE)</f>
        <v>0411</v>
      </c>
      <c r="G1154">
        <v>16.166666666627862</v>
      </c>
      <c r="H1154" s="2">
        <v>1</v>
      </c>
      <c r="I1154" s="2">
        <v>243333</v>
      </c>
    </row>
    <row r="1155" spans="1:9">
      <c r="A1155" t="s">
        <v>732</v>
      </c>
      <c r="B1155" t="str">
        <f>VLOOKUP(A1155,hoja!$A$1:$E$161,5,FALSE)</f>
        <v>IBAGUÉ</v>
      </c>
      <c r="C1155" t="str">
        <f>VLOOKUP(A1155,hoja!A:D,3,FALSE)</f>
        <v>0389</v>
      </c>
      <c r="D1155" t="s">
        <v>660</v>
      </c>
      <c r="E1155" t="str">
        <f>VLOOKUP(D1155,hoja!$A$1:$E$161,5,FALSE)</f>
        <v>BOGOTÁ</v>
      </c>
      <c r="F1155" t="str">
        <f>VLOOKUP(D1155,hoja!A:C,3,FALSE)</f>
        <v>0035</v>
      </c>
      <c r="G1155">
        <v>5.8416666665871162</v>
      </c>
      <c r="H1155" s="2">
        <v>4</v>
      </c>
      <c r="I1155" s="2">
        <v>191514</v>
      </c>
    </row>
    <row r="1156" spans="1:9">
      <c r="A1156" t="s">
        <v>732</v>
      </c>
      <c r="B1156" t="str">
        <f>VLOOKUP(A1156,hoja!$A$1:$E$161,5,FALSE)</f>
        <v>IBAGUÉ</v>
      </c>
      <c r="C1156" t="str">
        <f>VLOOKUP(A1156,hoja!A:D,3,FALSE)</f>
        <v>0389</v>
      </c>
      <c r="D1156" t="s">
        <v>719</v>
      </c>
      <c r="E1156" t="str">
        <f>VLOOKUP(D1156,hoja!$A$1:$E$161,5,FALSE)</f>
        <v>RICAURTE</v>
      </c>
      <c r="F1156" t="str">
        <f>VLOOKUP(D1156,hoja!A:C,3,FALSE)</f>
        <v>0390</v>
      </c>
      <c r="G1156">
        <v>1.1499999999941792</v>
      </c>
      <c r="H1156" s="2">
        <v>32</v>
      </c>
      <c r="I1156" s="2">
        <v>63221.5</v>
      </c>
    </row>
    <row r="1157" spans="1:9">
      <c r="A1157" t="s">
        <v>732</v>
      </c>
      <c r="B1157" t="str">
        <f>VLOOKUP(A1157,hoja!$A$1:$E$161,5,FALSE)</f>
        <v>IBAGUÉ</v>
      </c>
      <c r="C1157" t="str">
        <f>VLOOKUP(A1157,hoja!A:D,3,FALSE)</f>
        <v>0389</v>
      </c>
      <c r="D1157" t="s">
        <v>630</v>
      </c>
      <c r="E1157" t="str">
        <f>VLOOKUP(D1157,hoja!$A$1:$E$161,5,FALSE)</f>
        <v>SESQUILÉ</v>
      </c>
      <c r="F1157" t="str">
        <f>VLOOKUP(D1157,hoja!A:C,3,FALSE)</f>
        <v>1501</v>
      </c>
      <c r="G1157">
        <v>9.1333333332440816</v>
      </c>
      <c r="H1157" s="2">
        <v>97</v>
      </c>
      <c r="I1157" s="2">
        <v>238681</v>
      </c>
    </row>
    <row r="1158" spans="1:9">
      <c r="A1158" t="s">
        <v>732</v>
      </c>
      <c r="B1158" t="str">
        <f>VLOOKUP(A1158,hoja!$A$1:$E$161,5,FALSE)</f>
        <v>IBAGUÉ</v>
      </c>
      <c r="C1158" t="str">
        <f>VLOOKUP(A1158,hoja!A:D,3,FALSE)</f>
        <v>0389</v>
      </c>
      <c r="D1158" t="s">
        <v>751</v>
      </c>
      <c r="E1158" t="str">
        <f>VLOOKUP(D1158,hoja!$A$1:$E$161,5,FALSE)</f>
        <v>BOGOTÁ</v>
      </c>
      <c r="F1158" t="str">
        <f>VLOOKUP(D1158,hoja!A:C,3,FALSE)</f>
        <v>0002A</v>
      </c>
      <c r="G1158">
        <v>5.2666666667209938</v>
      </c>
      <c r="H1158" s="2">
        <v>17</v>
      </c>
      <c r="I1158" s="2">
        <v>176612</v>
      </c>
    </row>
    <row r="1159" spans="1:9">
      <c r="A1159" t="s">
        <v>732</v>
      </c>
      <c r="B1159" t="str">
        <f>VLOOKUP(A1159,hoja!$A$1:$E$161,5,FALSE)</f>
        <v>IBAGUÉ</v>
      </c>
      <c r="C1159" t="str">
        <f>VLOOKUP(A1159,hoja!A:D,3,FALSE)</f>
        <v>0389</v>
      </c>
      <c r="D1159" t="s">
        <v>633</v>
      </c>
      <c r="E1159" t="str">
        <f>VLOOKUP(D1159,hoja!$A$1:$E$161,5,FALSE)</f>
        <v>BOGOTÁ</v>
      </c>
      <c r="F1159" t="str">
        <f>VLOOKUP(D1159,hoja!A:C,3,FALSE)</f>
        <v>0002</v>
      </c>
      <c r="G1159">
        <v>12.933333333407063</v>
      </c>
      <c r="H1159" s="2">
        <v>3</v>
      </c>
      <c r="I1159" s="2">
        <v>177681</v>
      </c>
    </row>
    <row r="1160" spans="1:9">
      <c r="A1160" t="s">
        <v>732</v>
      </c>
      <c r="B1160" t="str">
        <f>VLOOKUP(A1160,hoja!$A$1:$E$161,5,FALSE)</f>
        <v>IBAGUÉ</v>
      </c>
      <c r="C1160" t="str">
        <f>VLOOKUP(A1160,hoja!A:D,3,FALSE)</f>
        <v>0389</v>
      </c>
      <c r="D1160" t="s">
        <v>634</v>
      </c>
      <c r="E1160" t="str">
        <f>VLOOKUP(D1160,hoja!$A$1:$E$161,5,FALSE)</f>
        <v>BOGOTÁ</v>
      </c>
      <c r="F1160" t="str">
        <f>VLOOKUP(D1160,hoja!A:C,3,FALSE)</f>
        <v>0011</v>
      </c>
      <c r="G1160">
        <v>4.9166666666278616</v>
      </c>
      <c r="H1160" s="2">
        <v>169</v>
      </c>
      <c r="I1160" s="2">
        <v>168305</v>
      </c>
    </row>
    <row r="1161" spans="1:9">
      <c r="A1161" t="s">
        <v>732</v>
      </c>
      <c r="B1161" t="str">
        <f>VLOOKUP(A1161,hoja!$A$1:$E$161,5,FALSE)</f>
        <v>IBAGUÉ</v>
      </c>
      <c r="C1161" t="str">
        <f>VLOOKUP(A1161,hoja!A:D,3,FALSE)</f>
        <v>0389</v>
      </c>
      <c r="D1161" t="s">
        <v>635</v>
      </c>
      <c r="E1161" t="str">
        <f>VLOOKUP(D1161,hoja!$A$1:$E$161,5,FALSE)</f>
        <v>BOGOTÁ</v>
      </c>
      <c r="F1161" t="str">
        <f>VLOOKUP(D1161,hoja!A:C,3,FALSE)</f>
        <v>0021</v>
      </c>
      <c r="G1161">
        <v>5.3666666666977108</v>
      </c>
      <c r="H1161" s="2">
        <v>623</v>
      </c>
      <c r="I1161" s="2">
        <v>174007</v>
      </c>
    </row>
    <row r="1162" spans="1:9">
      <c r="A1162" t="s">
        <v>732</v>
      </c>
      <c r="B1162" t="str">
        <f>VLOOKUP(A1162,hoja!$A$1:$E$161,5,FALSE)</f>
        <v>IBAGUÉ</v>
      </c>
      <c r="C1162" t="str">
        <f>VLOOKUP(A1162,hoja!A:D,3,FALSE)</f>
        <v>0389</v>
      </c>
      <c r="D1162" t="s">
        <v>679</v>
      </c>
      <c r="E1162" t="str">
        <f>VLOOKUP(D1162,hoja!$A$1:$E$161,5,FALSE)</f>
        <v>NEIVA</v>
      </c>
      <c r="F1162" t="str">
        <f>VLOOKUP(D1162,hoja!A:C,3,FALSE)</f>
        <v>0385</v>
      </c>
      <c r="G1162">
        <v>4.8333333334594499</v>
      </c>
      <c r="H1162" s="2">
        <v>442</v>
      </c>
      <c r="I1162" s="2">
        <v>194687</v>
      </c>
    </row>
    <row r="1163" spans="1:9">
      <c r="A1163" t="s">
        <v>732</v>
      </c>
      <c r="B1163" t="str">
        <f>VLOOKUP(A1163,hoja!$A$1:$E$161,5,FALSE)</f>
        <v>IBAGUÉ</v>
      </c>
      <c r="C1163" t="str">
        <f>VLOOKUP(A1163,hoja!A:D,3,FALSE)</f>
        <v>0389</v>
      </c>
      <c r="D1163" t="s">
        <v>637</v>
      </c>
      <c r="E1163" t="str">
        <f>VLOOKUP(D1163,hoja!$A$1:$E$161,5,FALSE)</f>
        <v>PIEDECUESTA</v>
      </c>
      <c r="F1163" t="str">
        <f>VLOOKUP(D1163,hoja!A:C,3,FALSE)</f>
        <v>0422</v>
      </c>
      <c r="G1163">
        <v>19.949999999895226</v>
      </c>
      <c r="H1163" s="2">
        <v>1</v>
      </c>
      <c r="I1163" s="2">
        <v>519710</v>
      </c>
    </row>
    <row r="1164" spans="1:9">
      <c r="A1164" t="s">
        <v>732</v>
      </c>
      <c r="B1164" t="str">
        <f>VLOOKUP(A1164,hoja!$A$1:$E$161,5,FALSE)</f>
        <v>IBAGUÉ</v>
      </c>
      <c r="C1164" t="str">
        <f>VLOOKUP(A1164,hoja!A:D,3,FALSE)</f>
        <v>0389</v>
      </c>
      <c r="D1164" t="s">
        <v>1272</v>
      </c>
      <c r="E1164" t="e">
        <f>VLOOKUP(D1164,hoja!$A$1:$E$161,5,FALSE)</f>
        <v>#N/A</v>
      </c>
      <c r="F1164" t="e">
        <f>VLOOKUP(D1164,hoja!A:C,3,FALSE)</f>
        <v>#N/A</v>
      </c>
      <c r="G1164">
        <v>18.621944444370456</v>
      </c>
      <c r="H1164" s="2">
        <v>1</v>
      </c>
      <c r="I1164" s="2">
        <v>172953</v>
      </c>
    </row>
    <row r="1165" spans="1:9">
      <c r="A1165" t="s">
        <v>732</v>
      </c>
      <c r="B1165" t="str">
        <f>VLOOKUP(A1165,hoja!$A$1:$E$161,5,FALSE)</f>
        <v>IBAGUÉ</v>
      </c>
      <c r="C1165" t="str">
        <f>VLOOKUP(A1165,hoja!A:D,3,FALSE)</f>
        <v>0389</v>
      </c>
      <c r="D1165" t="s">
        <v>1351</v>
      </c>
      <c r="E1165" t="e">
        <f>VLOOKUP(D1165,hoja!$A$1:$E$161,5,FALSE)</f>
        <v>#N/A</v>
      </c>
      <c r="F1165" t="e">
        <f>VLOOKUP(D1165,hoja!A:C,3,FALSE)</f>
        <v>#N/A</v>
      </c>
      <c r="G1165">
        <v>10.466666666645324</v>
      </c>
      <c r="H1165" s="2">
        <v>2</v>
      </c>
      <c r="I1165" s="2">
        <v>194766.5</v>
      </c>
    </row>
    <row r="1166" spans="1:9">
      <c r="A1166" t="s">
        <v>732</v>
      </c>
      <c r="B1166" t="str">
        <f>VLOOKUP(A1166,hoja!$A$1:$E$161,5,FALSE)</f>
        <v>IBAGUÉ</v>
      </c>
      <c r="C1166" t="str">
        <f>VLOOKUP(A1166,hoja!A:D,3,FALSE)</f>
        <v>0389</v>
      </c>
      <c r="D1166" t="s">
        <v>942</v>
      </c>
      <c r="E1166" t="str">
        <f>VLOOKUP(D1166,hoja!$A$1:$E$161,5,FALSE)</f>
        <v>BOGOTÁ</v>
      </c>
      <c r="F1166" t="str">
        <f>VLOOKUP(D1166,hoja!A:C,3,FALSE)</f>
        <v>60002</v>
      </c>
      <c r="G1166">
        <v>5.2786111111636274</v>
      </c>
      <c r="H1166" s="2">
        <v>61</v>
      </c>
      <c r="I1166" s="2">
        <v>177122</v>
      </c>
    </row>
    <row r="1167" spans="1:9">
      <c r="A1167" t="s">
        <v>732</v>
      </c>
      <c r="B1167" t="str">
        <f>VLOOKUP(A1167,hoja!$A$1:$E$161,5,FALSE)</f>
        <v>IBAGUÉ</v>
      </c>
      <c r="C1167" t="str">
        <f>VLOOKUP(A1167,hoja!A:D,3,FALSE)</f>
        <v>0389</v>
      </c>
      <c r="D1167" t="s">
        <v>670</v>
      </c>
      <c r="E1167" t="str">
        <f>VLOOKUP(D1167,hoja!$A$1:$E$161,5,FALSE)</f>
        <v>PEREIRA</v>
      </c>
      <c r="F1167" t="str">
        <f>VLOOKUP(D1167,hoja!A:C,3,FALSE)</f>
        <v>0134</v>
      </c>
      <c r="G1167">
        <v>3.6000000000349246</v>
      </c>
      <c r="H1167" s="2">
        <v>1</v>
      </c>
      <c r="I1167" s="2">
        <v>142260</v>
      </c>
    </row>
    <row r="1168" spans="1:9">
      <c r="A1168" t="s">
        <v>732</v>
      </c>
      <c r="B1168" t="str">
        <f>VLOOKUP(A1168,hoja!$A$1:$E$161,5,FALSE)</f>
        <v>IBAGUÉ</v>
      </c>
      <c r="C1168" t="str">
        <f>VLOOKUP(A1168,hoja!A:D,3,FALSE)</f>
        <v>0389</v>
      </c>
      <c r="D1168" t="s">
        <v>644</v>
      </c>
      <c r="E1168" t="str">
        <f>VLOOKUP(D1168,hoja!$A$1:$E$161,5,FALSE)</f>
        <v>PEREIRA</v>
      </c>
      <c r="F1168" t="str">
        <f>VLOOKUP(D1168,hoja!A:C,3,FALSE)</f>
        <v>0198</v>
      </c>
      <c r="G1168">
        <v>6.8083333334361669</v>
      </c>
      <c r="H1168" s="2">
        <v>22</v>
      </c>
      <c r="I1168" s="2">
        <v>144565.5</v>
      </c>
    </row>
    <row r="1169" spans="1:9">
      <c r="A1169" t="s">
        <v>732</v>
      </c>
      <c r="B1169" t="str">
        <f>VLOOKUP(A1169,hoja!$A$1:$E$161,5,FALSE)</f>
        <v>IBAGUÉ</v>
      </c>
      <c r="C1169" t="str">
        <f>VLOOKUP(A1169,hoja!A:D,3,FALSE)</f>
        <v>0389</v>
      </c>
      <c r="D1169" t="s">
        <v>645</v>
      </c>
      <c r="E1169" t="str">
        <f>VLOOKUP(D1169,hoja!$A$1:$E$161,5,FALSE)</f>
        <v>CALI</v>
      </c>
      <c r="F1169" t="str">
        <f>VLOOKUP(D1169,hoja!A:C,3,FALSE)</f>
        <v>0410</v>
      </c>
      <c r="G1169">
        <v>17.436388888978399</v>
      </c>
      <c r="H1169" s="2">
        <v>129</v>
      </c>
      <c r="I1169" s="2">
        <v>275417</v>
      </c>
    </row>
    <row r="1170" spans="1:9">
      <c r="A1170" t="s">
        <v>732</v>
      </c>
      <c r="B1170" t="str">
        <f>VLOOKUP(A1170,hoja!$A$1:$E$161,5,FALSE)</f>
        <v>IBAGUÉ</v>
      </c>
      <c r="C1170" t="str">
        <f>VLOOKUP(A1170,hoja!A:D,3,FALSE)</f>
        <v>0389</v>
      </c>
      <c r="D1170" t="s">
        <v>682</v>
      </c>
      <c r="E1170" t="str">
        <f>VLOOKUP(D1170,hoja!$A$1:$E$161,5,FALSE)</f>
        <v>Pereira-Eficiente destino Yumb</v>
      </c>
      <c r="F1170" t="str">
        <f>VLOOKUP(D1170,hoja!A:C,3,FALSE)</f>
        <v>60064</v>
      </c>
      <c r="G1170">
        <v>5.5499999999301508</v>
      </c>
      <c r="H1170" s="2">
        <v>1</v>
      </c>
      <c r="I1170" s="2">
        <v>161277</v>
      </c>
    </row>
    <row r="1171" spans="1:9">
      <c r="A1171" t="s">
        <v>732</v>
      </c>
      <c r="B1171" t="str">
        <f>VLOOKUP(A1171,hoja!$A$1:$E$161,5,FALSE)</f>
        <v>IBAGUÉ</v>
      </c>
      <c r="C1171" t="str">
        <f>VLOOKUP(A1171,hoja!A:D,3,FALSE)</f>
        <v>0389</v>
      </c>
      <c r="D1171" t="s">
        <v>750</v>
      </c>
      <c r="E1171" t="e">
        <f>VLOOKUP(D1171,hoja!$A$1:$E$161,5,FALSE)</f>
        <v>#N/A</v>
      </c>
      <c r="F1171" t="e">
        <f>VLOOKUP(D1171,hoja!A:C,3,FALSE)</f>
        <v>#N/A</v>
      </c>
      <c r="G1171">
        <v>5.7249999999767169</v>
      </c>
      <c r="H1171" s="2">
        <v>2</v>
      </c>
      <c r="I1171" s="2">
        <v>187741.5</v>
      </c>
    </row>
    <row r="1172" spans="1:9">
      <c r="A1172" t="s">
        <v>732</v>
      </c>
      <c r="B1172" t="str">
        <f>VLOOKUP(A1172,hoja!$A$1:$E$161,5,FALSE)</f>
        <v>IBAGUÉ</v>
      </c>
      <c r="C1172" t="str">
        <f>VLOOKUP(A1172,hoja!A:D,3,FALSE)</f>
        <v>0389</v>
      </c>
      <c r="D1172" t="s">
        <v>1288</v>
      </c>
      <c r="E1172" t="e">
        <f>VLOOKUP(D1172,hoja!$A$1:$E$161,5,FALSE)</f>
        <v>#N/A</v>
      </c>
      <c r="F1172" t="e">
        <f>VLOOKUP(D1172,hoja!A:C,3,FALSE)</f>
        <v>#N/A</v>
      </c>
      <c r="G1172">
        <v>0.75666666665347293</v>
      </c>
      <c r="H1172" s="2">
        <v>1</v>
      </c>
      <c r="I1172" s="2">
        <v>7296</v>
      </c>
    </row>
    <row r="1173" spans="1:9">
      <c r="A1173" t="s">
        <v>732</v>
      </c>
      <c r="B1173" t="str">
        <f>VLOOKUP(A1173,hoja!$A$1:$E$161,5,FALSE)</f>
        <v>IBAGUÉ</v>
      </c>
      <c r="C1173" t="str">
        <f>VLOOKUP(A1173,hoja!A:D,3,FALSE)</f>
        <v>0389</v>
      </c>
      <c r="D1173" t="s">
        <v>943</v>
      </c>
      <c r="E1173" t="str">
        <f>VLOOKUP(D1173,hoja!$A$1:$E$161,5,FALSE)</f>
        <v>BOGOTÁ</v>
      </c>
      <c r="F1173" t="str">
        <f>VLOOKUP(D1173,hoja!A:C,3,FALSE)</f>
        <v>60003</v>
      </c>
      <c r="G1173">
        <v>7.2333333333372138</v>
      </c>
      <c r="H1173" s="2">
        <v>27</v>
      </c>
      <c r="I1173" s="2">
        <v>189097</v>
      </c>
    </row>
    <row r="1174" spans="1:9">
      <c r="A1174" t="s">
        <v>667</v>
      </c>
      <c r="B1174" t="str">
        <f>VLOOKUP(A1174,hoja!$A$1:$E$161,5,FALSE)</f>
        <v>MONTERÍA</v>
      </c>
      <c r="C1174" t="str">
        <f>VLOOKUP(A1174,hoja!A:D,3,FALSE)</f>
        <v>0381</v>
      </c>
      <c r="D1174" t="s">
        <v>3853</v>
      </c>
      <c r="E1174" t="e">
        <f>VLOOKUP(D1174,hoja!$A$1:$E$161,5,FALSE)</f>
        <v>#N/A</v>
      </c>
      <c r="F1174" t="e">
        <f>VLOOKUP(D1174,hoja!A:C,3,FALSE)</f>
        <v>#N/A</v>
      </c>
      <c r="G1174">
        <v>0.63333333330228925</v>
      </c>
      <c r="H1174" s="2">
        <v>62</v>
      </c>
      <c r="I1174" s="2">
        <v>25430</v>
      </c>
    </row>
    <row r="1175" spans="1:9">
      <c r="A1175" t="s">
        <v>667</v>
      </c>
      <c r="B1175" t="str">
        <f>VLOOKUP(A1175,hoja!$A$1:$E$161,5,FALSE)</f>
        <v>MONTERÍA</v>
      </c>
      <c r="C1175" t="str">
        <f>VLOOKUP(A1175,hoja!A:D,3,FALSE)</f>
        <v>0381</v>
      </c>
      <c r="D1175" t="s">
        <v>660</v>
      </c>
      <c r="E1175" t="str">
        <f>VLOOKUP(D1175,hoja!$A$1:$E$161,5,FALSE)</f>
        <v>BOGOTÁ</v>
      </c>
      <c r="F1175" t="str">
        <f>VLOOKUP(D1175,hoja!A:C,3,FALSE)</f>
        <v>0035</v>
      </c>
      <c r="G1175">
        <v>30.406944444403052</v>
      </c>
      <c r="H1175" s="2">
        <v>1</v>
      </c>
      <c r="I1175" s="2">
        <v>804530</v>
      </c>
    </row>
    <row r="1176" spans="1:9">
      <c r="A1176" t="s">
        <v>667</v>
      </c>
      <c r="B1176" t="str">
        <f>VLOOKUP(A1176,hoja!$A$1:$E$161,5,FALSE)</f>
        <v>MONTERÍA</v>
      </c>
      <c r="C1176" t="str">
        <f>VLOOKUP(A1176,hoja!A:D,3,FALSE)</f>
        <v>0381</v>
      </c>
      <c r="D1176" t="s">
        <v>661</v>
      </c>
      <c r="E1176" t="str">
        <f>VLOOKUP(D1176,hoja!$A$1:$E$161,5,FALSE)</f>
        <v>CARTAGENA</v>
      </c>
      <c r="F1176" t="str">
        <f>VLOOKUP(D1176,hoja!A:C,3,FALSE)</f>
        <v>0113</v>
      </c>
      <c r="G1176">
        <v>14.550000000017462</v>
      </c>
      <c r="H1176" s="2">
        <v>46</v>
      </c>
      <c r="I1176" s="2">
        <v>309349.5</v>
      </c>
    </row>
    <row r="1177" spans="1:9">
      <c r="A1177" t="s">
        <v>667</v>
      </c>
      <c r="B1177" t="str">
        <f>VLOOKUP(A1177,hoja!$A$1:$E$161,5,FALSE)</f>
        <v>MONTERÍA</v>
      </c>
      <c r="C1177" t="str">
        <f>VLOOKUP(A1177,hoja!A:D,3,FALSE)</f>
        <v>0381</v>
      </c>
      <c r="D1177" t="s">
        <v>698</v>
      </c>
      <c r="E1177" t="str">
        <f>VLOOKUP(D1177,hoja!$A$1:$E$161,5,FALSE)</f>
        <v>CAUCASIA</v>
      </c>
      <c r="F1177" t="str">
        <f>VLOOKUP(D1177,hoja!A:C,3,FALSE)</f>
        <v>0384</v>
      </c>
      <c r="G1177">
        <v>2.5499999999301508</v>
      </c>
      <c r="H1177" s="2">
        <v>333</v>
      </c>
      <c r="I1177" s="2">
        <v>122432.5</v>
      </c>
    </row>
    <row r="1178" spans="1:9">
      <c r="A1178" t="s">
        <v>667</v>
      </c>
      <c r="B1178" t="str">
        <f>VLOOKUP(A1178,hoja!$A$1:$E$161,5,FALSE)</f>
        <v>MONTERÍA</v>
      </c>
      <c r="C1178" t="str">
        <f>VLOOKUP(A1178,hoja!A:D,3,FALSE)</f>
        <v>0381</v>
      </c>
      <c r="D1178" t="s">
        <v>699</v>
      </c>
      <c r="E1178" t="str">
        <f>VLOOKUP(D1178,hoja!$A$1:$E$161,5,FALSE)</f>
        <v>CHIGORODÓ</v>
      </c>
      <c r="F1178" t="str">
        <f>VLOOKUP(D1178,hoja!A:C,3,FALSE)</f>
        <v>0074</v>
      </c>
      <c r="G1178">
        <v>5.9451388888119254</v>
      </c>
      <c r="H1178" s="2">
        <v>4</v>
      </c>
      <c r="I1178" s="2">
        <v>250804</v>
      </c>
    </row>
    <row r="1179" spans="1:9">
      <c r="A1179" t="s">
        <v>667</v>
      </c>
      <c r="B1179" t="str">
        <f>VLOOKUP(A1179,hoja!$A$1:$E$161,5,FALSE)</f>
        <v>MONTERÍA</v>
      </c>
      <c r="C1179" t="str">
        <f>VLOOKUP(A1179,hoja!A:D,3,FALSE)</f>
        <v>0381</v>
      </c>
      <c r="D1179" t="s">
        <v>711</v>
      </c>
      <c r="E1179" t="str">
        <f>VLOOKUP(D1179,hoja!$A$1:$E$161,5,FALSE)</f>
        <v>MAGANGUÉ</v>
      </c>
      <c r="F1179" t="str">
        <f>VLOOKUP(D1179,hoja!A:C,3,FALSE)</f>
        <v>0383</v>
      </c>
      <c r="G1179">
        <v>5.0194444445078261</v>
      </c>
      <c r="H1179" s="2">
        <v>203</v>
      </c>
      <c r="I1179" s="2">
        <v>202894</v>
      </c>
    </row>
    <row r="1180" spans="1:9">
      <c r="A1180" t="s">
        <v>667</v>
      </c>
      <c r="B1180" t="str">
        <f>VLOOKUP(A1180,hoja!$A$1:$E$161,5,FALSE)</f>
        <v>MONTERÍA</v>
      </c>
      <c r="C1180" t="str">
        <f>VLOOKUP(A1180,hoja!A:D,3,FALSE)</f>
        <v>0381</v>
      </c>
      <c r="D1180" t="s">
        <v>666</v>
      </c>
      <c r="E1180" t="str">
        <f>VLOOKUP(D1180,hoja!$A$1:$E$161,5,FALSE)</f>
        <v>SINCELEJO</v>
      </c>
      <c r="F1180" t="str">
        <f>VLOOKUP(D1180,hoja!A:C,3,FALSE)</f>
        <v>0382</v>
      </c>
      <c r="G1180">
        <v>2.7020833333663177</v>
      </c>
      <c r="H1180" s="2">
        <v>882</v>
      </c>
      <c r="I1180" s="2">
        <v>114405.5</v>
      </c>
    </row>
    <row r="1181" spans="1:9">
      <c r="A1181" t="s">
        <v>667</v>
      </c>
      <c r="B1181" t="str">
        <f>VLOOKUP(A1181,hoja!$A$1:$E$161,5,FALSE)</f>
        <v>MONTERÍA</v>
      </c>
      <c r="C1181" t="str">
        <f>VLOOKUP(A1181,hoja!A:D,3,FALSE)</f>
        <v>0381</v>
      </c>
      <c r="D1181" t="s">
        <v>630</v>
      </c>
      <c r="E1181" t="str">
        <f>VLOOKUP(D1181,hoja!$A$1:$E$161,5,FALSE)</f>
        <v>SESQUILÉ</v>
      </c>
      <c r="F1181" t="str">
        <f>VLOOKUP(D1181,hoja!A:C,3,FALSE)</f>
        <v>1501</v>
      </c>
      <c r="G1181">
        <v>39.824999999982538</v>
      </c>
      <c r="H1181" s="2">
        <v>6</v>
      </c>
      <c r="I1181" s="2">
        <v>876966</v>
      </c>
    </row>
    <row r="1182" spans="1:9">
      <c r="A1182" t="s">
        <v>667</v>
      </c>
      <c r="B1182" t="str">
        <f>VLOOKUP(A1182,hoja!$A$1:$E$161,5,FALSE)</f>
        <v>MONTERÍA</v>
      </c>
      <c r="C1182" t="str">
        <f>VLOOKUP(A1182,hoja!A:D,3,FALSE)</f>
        <v>0381</v>
      </c>
      <c r="D1182" t="s">
        <v>634</v>
      </c>
      <c r="E1182" t="str">
        <f>VLOOKUP(D1182,hoja!$A$1:$E$161,5,FALSE)</f>
        <v>BOGOTÁ</v>
      </c>
      <c r="F1182" t="str">
        <f>VLOOKUP(D1182,hoja!A:C,3,FALSE)</f>
        <v>0011</v>
      </c>
      <c r="G1182">
        <v>37.133333333360497</v>
      </c>
      <c r="H1182" s="2">
        <v>5</v>
      </c>
      <c r="I1182" s="2">
        <v>830611</v>
      </c>
    </row>
    <row r="1183" spans="1:9">
      <c r="A1183" t="s">
        <v>667</v>
      </c>
      <c r="B1183" t="str">
        <f>VLOOKUP(A1183,hoja!$A$1:$E$161,5,FALSE)</f>
        <v>MONTERÍA</v>
      </c>
      <c r="C1183" t="str">
        <f>VLOOKUP(A1183,hoja!A:D,3,FALSE)</f>
        <v>0381</v>
      </c>
      <c r="D1183" t="s">
        <v>635</v>
      </c>
      <c r="E1183" t="str">
        <f>VLOOKUP(D1183,hoja!$A$1:$E$161,5,FALSE)</f>
        <v>BOGOTÁ</v>
      </c>
      <c r="F1183" t="str">
        <f>VLOOKUP(D1183,hoja!A:C,3,FALSE)</f>
        <v>0021</v>
      </c>
      <c r="G1183">
        <v>45.299999999930151</v>
      </c>
      <c r="H1183" s="2">
        <v>11</v>
      </c>
      <c r="I1183" s="2">
        <v>831338</v>
      </c>
    </row>
    <row r="1184" spans="1:9">
      <c r="A1184" t="s">
        <v>667</v>
      </c>
      <c r="B1184" t="str">
        <f>VLOOKUP(A1184,hoja!$A$1:$E$161,5,FALSE)</f>
        <v>MONTERÍA</v>
      </c>
      <c r="C1184" t="str">
        <f>VLOOKUP(A1184,hoja!A:D,3,FALSE)</f>
        <v>0381</v>
      </c>
      <c r="D1184" t="s">
        <v>637</v>
      </c>
      <c r="E1184" t="str">
        <f>VLOOKUP(D1184,hoja!$A$1:$E$161,5,FALSE)</f>
        <v>PIEDECUESTA</v>
      </c>
      <c r="F1184" t="str">
        <f>VLOOKUP(D1184,hoja!A:C,3,FALSE)</f>
        <v>0422</v>
      </c>
      <c r="G1184">
        <v>29.356388888787478</v>
      </c>
      <c r="H1184" s="2">
        <v>5</v>
      </c>
      <c r="I1184" s="2">
        <v>745531</v>
      </c>
    </row>
    <row r="1185" spans="1:9">
      <c r="A1185" t="s">
        <v>667</v>
      </c>
      <c r="B1185" t="str">
        <f>VLOOKUP(A1185,hoja!$A$1:$E$161,5,FALSE)</f>
        <v>MONTERÍA</v>
      </c>
      <c r="C1185" t="str">
        <f>VLOOKUP(A1185,hoja!A:D,3,FALSE)</f>
        <v>0381</v>
      </c>
      <c r="D1185" t="s">
        <v>987</v>
      </c>
      <c r="E1185" t="str">
        <f>VLOOKUP(D1185,hoja!$A$1:$E$161,5,FALSE)</f>
        <v>MEDELLÍN</v>
      </c>
      <c r="F1185" t="str">
        <f>VLOOKUP(D1185,hoja!A:C,3,FALSE)</f>
        <v>60001</v>
      </c>
      <c r="G1185">
        <v>10.616666666697711</v>
      </c>
      <c r="H1185" s="2">
        <v>1</v>
      </c>
      <c r="I1185" s="2">
        <v>404742</v>
      </c>
    </row>
    <row r="1186" spans="1:9">
      <c r="A1186" t="s">
        <v>667</v>
      </c>
      <c r="B1186" t="str">
        <f>VLOOKUP(A1186,hoja!$A$1:$E$161,5,FALSE)</f>
        <v>MONTERÍA</v>
      </c>
      <c r="C1186" t="str">
        <f>VLOOKUP(A1186,hoja!A:D,3,FALSE)</f>
        <v>0381</v>
      </c>
      <c r="D1186" t="s">
        <v>780</v>
      </c>
      <c r="E1186" t="str">
        <f>VLOOKUP(D1186,hoja!$A$1:$E$161,5,FALSE)</f>
        <v>ZIPAQUIRÁ</v>
      </c>
      <c r="F1186" t="str">
        <f>VLOOKUP(D1186,hoja!A:C,3,FALSE)</f>
        <v>2031</v>
      </c>
      <c r="G1186">
        <v>30.999999999941792</v>
      </c>
      <c r="H1186" s="2">
        <v>3</v>
      </c>
      <c r="I1186" s="2">
        <v>873078</v>
      </c>
    </row>
    <row r="1187" spans="1:9">
      <c r="A1187" t="s">
        <v>667</v>
      </c>
      <c r="B1187" t="str">
        <f>VLOOKUP(A1187,hoja!$A$1:$E$161,5,FALSE)</f>
        <v>MONTERÍA</v>
      </c>
      <c r="C1187" t="str">
        <f>VLOOKUP(A1187,hoja!A:D,3,FALSE)</f>
        <v>0381</v>
      </c>
      <c r="D1187" t="s">
        <v>641</v>
      </c>
      <c r="E1187" t="str">
        <f>VLOOKUP(D1187,hoja!$A$1:$E$161,5,FALSE)</f>
        <v>MEDELLÍN</v>
      </c>
      <c r="F1187" t="str">
        <f>VLOOKUP(D1187,hoja!A:C,3,FALSE)</f>
        <v>0079</v>
      </c>
      <c r="G1187">
        <v>21.800324074138189</v>
      </c>
      <c r="H1187" s="2">
        <v>16</v>
      </c>
      <c r="I1187" s="2">
        <v>401493.5</v>
      </c>
    </row>
    <row r="1188" spans="1:9">
      <c r="A1188" t="s">
        <v>667</v>
      </c>
      <c r="B1188" t="str">
        <f>VLOOKUP(A1188,hoja!$A$1:$E$161,5,FALSE)</f>
        <v>MONTERÍA</v>
      </c>
      <c r="C1188" t="str">
        <f>VLOOKUP(A1188,hoja!A:D,3,FALSE)</f>
        <v>0381</v>
      </c>
      <c r="D1188" t="s">
        <v>642</v>
      </c>
      <c r="E1188" t="str">
        <f>VLOOKUP(D1188,hoja!$A$1:$E$161,5,FALSE)</f>
        <v>BARRANQUILLA</v>
      </c>
      <c r="F1188" t="str">
        <f>VLOOKUP(D1188,hoja!A:C,3,FALSE)</f>
        <v>0111</v>
      </c>
      <c r="G1188">
        <v>10.224999999889405</v>
      </c>
      <c r="H1188" s="2">
        <v>1206</v>
      </c>
      <c r="I1188" s="2">
        <v>334900.5</v>
      </c>
    </row>
    <row r="1189" spans="1:9">
      <c r="A1189" t="s">
        <v>667</v>
      </c>
      <c r="B1189" t="str">
        <f>VLOOKUP(A1189,hoja!$A$1:$E$161,5,FALSE)</f>
        <v>MONTERÍA</v>
      </c>
      <c r="C1189" t="str">
        <f>VLOOKUP(A1189,hoja!A:D,3,FALSE)</f>
        <v>0381</v>
      </c>
      <c r="D1189" t="s">
        <v>672</v>
      </c>
      <c r="E1189" t="str">
        <f>VLOOKUP(D1189,hoja!$A$1:$E$161,5,FALSE)</f>
        <v>MEDELLÍN</v>
      </c>
      <c r="F1189" t="str">
        <f>VLOOKUP(D1189,hoja!A:C,3,FALSE)</f>
        <v>0092</v>
      </c>
      <c r="G1189">
        <v>21.652222222153796</v>
      </c>
      <c r="H1189" s="2">
        <v>10</v>
      </c>
      <c r="I1189" s="2">
        <v>410811.5</v>
      </c>
    </row>
    <row r="1190" spans="1:9">
      <c r="A1190" t="s">
        <v>667</v>
      </c>
      <c r="B1190" t="str">
        <f>VLOOKUP(A1190,hoja!$A$1:$E$161,5,FALSE)</f>
        <v>MONTERÍA</v>
      </c>
      <c r="C1190" t="str">
        <f>VLOOKUP(A1190,hoja!A:D,3,FALSE)</f>
        <v>0381</v>
      </c>
      <c r="D1190" t="s">
        <v>644</v>
      </c>
      <c r="E1190" t="str">
        <f>VLOOKUP(D1190,hoja!$A$1:$E$161,5,FALSE)</f>
        <v>PEREIRA</v>
      </c>
      <c r="F1190" t="str">
        <f>VLOOKUP(D1190,hoja!A:C,3,FALSE)</f>
        <v>0198</v>
      </c>
      <c r="G1190">
        <v>39.286388889042428</v>
      </c>
      <c r="H1190" s="2">
        <v>6</v>
      </c>
      <c r="I1190" s="2">
        <v>729240</v>
      </c>
    </row>
    <row r="1191" spans="1:9">
      <c r="A1191" t="s">
        <v>667</v>
      </c>
      <c r="B1191" t="str">
        <f>VLOOKUP(A1191,hoja!$A$1:$E$161,5,FALSE)</f>
        <v>MONTERÍA</v>
      </c>
      <c r="C1191" t="str">
        <f>VLOOKUP(A1191,hoja!A:D,3,FALSE)</f>
        <v>0381</v>
      </c>
      <c r="D1191" t="s">
        <v>806</v>
      </c>
      <c r="E1191" t="e">
        <f>VLOOKUP(D1191,hoja!$A$1:$E$161,5,FALSE)</f>
        <v>#N/A</v>
      </c>
      <c r="F1191" t="e">
        <f>VLOOKUP(D1191,hoja!A:C,3,FALSE)</f>
        <v>#N/A</v>
      </c>
      <c r="G1191">
        <v>14.991666666552192</v>
      </c>
      <c r="H1191" s="2">
        <v>4</v>
      </c>
      <c r="I1191" s="2">
        <v>310700.5</v>
      </c>
    </row>
    <row r="1192" spans="1:9">
      <c r="A1192" t="s">
        <v>667</v>
      </c>
      <c r="B1192" t="str">
        <f>VLOOKUP(A1192,hoja!$A$1:$E$161,5,FALSE)</f>
        <v>MONTERÍA</v>
      </c>
      <c r="C1192" t="str">
        <f>VLOOKUP(A1192,hoja!A:D,3,FALSE)</f>
        <v>0381</v>
      </c>
      <c r="D1192" t="s">
        <v>772</v>
      </c>
      <c r="E1192" t="str">
        <f>VLOOKUP(D1192,hoja!$A$1:$E$161,5,FALSE)</f>
        <v>CHINÚ</v>
      </c>
      <c r="F1192" t="str">
        <f>VLOOKUP(D1192,hoja!A:C,3,FALSE)</f>
        <v>60066</v>
      </c>
      <c r="G1192">
        <v>2.2000000000116415</v>
      </c>
      <c r="H1192" s="2">
        <v>104</v>
      </c>
      <c r="I1192" s="2">
        <v>92210</v>
      </c>
    </row>
    <row r="1193" spans="1:9">
      <c r="A1193" t="s">
        <v>667</v>
      </c>
      <c r="B1193" t="str">
        <f>VLOOKUP(A1193,hoja!$A$1:$E$161,5,FALSE)</f>
        <v>MONTERÍA</v>
      </c>
      <c r="C1193" t="str">
        <f>VLOOKUP(A1193,hoja!A:D,3,FALSE)</f>
        <v>0381</v>
      </c>
      <c r="D1193" t="s">
        <v>773</v>
      </c>
      <c r="E1193" t="e">
        <f>VLOOKUP(D1193,hoja!$A$1:$E$161,5,FALSE)</f>
        <v>#N/A</v>
      </c>
      <c r="F1193" t="e">
        <f>VLOOKUP(D1193,hoja!A:C,3,FALSE)</f>
        <v>#N/A</v>
      </c>
      <c r="G1193">
        <v>1.2000000000698492</v>
      </c>
      <c r="H1193" s="2">
        <v>75</v>
      </c>
      <c r="I1193" s="2">
        <v>92175</v>
      </c>
    </row>
    <row r="1194" spans="1:9">
      <c r="A1194" t="s">
        <v>667</v>
      </c>
      <c r="B1194" t="str">
        <f>VLOOKUP(A1194,hoja!$A$1:$E$161,5,FALSE)</f>
        <v>MONTERÍA</v>
      </c>
      <c r="C1194" t="str">
        <f>VLOOKUP(A1194,hoja!A:D,3,FALSE)</f>
        <v>0381</v>
      </c>
      <c r="D1194" t="s">
        <v>774</v>
      </c>
      <c r="E1194" t="str">
        <f>VLOOKUP(D1194,hoja!$A$1:$E$161,5,FALSE)</f>
        <v>SAMPUES</v>
      </c>
      <c r="F1194" t="str">
        <f>VLOOKUP(D1194,hoja!A:C,3,FALSE)</f>
        <v>60082</v>
      </c>
      <c r="G1194">
        <v>1.9500000000698492</v>
      </c>
      <c r="H1194" s="2">
        <v>33</v>
      </c>
      <c r="I1194" s="2">
        <v>100585</v>
      </c>
    </row>
    <row r="1195" spans="1:9">
      <c r="A1195" t="s">
        <v>667</v>
      </c>
      <c r="B1195" t="str">
        <f>VLOOKUP(A1195,hoja!$A$1:$E$161,5,FALSE)</f>
        <v>MONTERÍA</v>
      </c>
      <c r="C1195" t="str">
        <f>VLOOKUP(A1195,hoja!A:D,3,FALSE)</f>
        <v>0381</v>
      </c>
      <c r="D1195" t="s">
        <v>950</v>
      </c>
      <c r="E1195" t="e">
        <f>VLOOKUP(D1195,hoja!$A$1:$E$161,5,FALSE)</f>
        <v>#N/A</v>
      </c>
      <c r="F1195" t="str">
        <f>VLOOKUP(D1195,hoja!A:C,3,FALSE)</f>
        <v>50194</v>
      </c>
      <c r="G1195">
        <v>17.949999999837019</v>
      </c>
      <c r="H1195" s="2">
        <v>1</v>
      </c>
      <c r="I1195" s="2">
        <v>275278</v>
      </c>
    </row>
    <row r="1196" spans="1:9">
      <c r="A1196" t="s">
        <v>667</v>
      </c>
      <c r="B1196" t="str">
        <f>VLOOKUP(A1196,hoja!$A$1:$E$161,5,FALSE)</f>
        <v>MONTERÍA</v>
      </c>
      <c r="C1196" t="str">
        <f>VLOOKUP(A1196,hoja!A:D,3,FALSE)</f>
        <v>0381</v>
      </c>
      <c r="D1196" t="s">
        <v>943</v>
      </c>
      <c r="E1196" t="str">
        <f>VLOOKUP(D1196,hoja!$A$1:$E$161,5,FALSE)</f>
        <v>BOGOTÁ</v>
      </c>
      <c r="F1196" t="str">
        <f>VLOOKUP(D1196,hoja!A:C,3,FALSE)</f>
        <v>60003</v>
      </c>
      <c r="G1196">
        <v>47.39194444444729</v>
      </c>
      <c r="H1196" s="2">
        <v>1</v>
      </c>
      <c r="I1196" s="2">
        <v>811908</v>
      </c>
    </row>
    <row r="1197" spans="1:9">
      <c r="A1197" t="s">
        <v>667</v>
      </c>
      <c r="B1197" t="str">
        <f>VLOOKUP(A1197,hoja!$A$1:$E$161,5,FALSE)</f>
        <v>MONTERÍA</v>
      </c>
      <c r="C1197" t="str">
        <f>VLOOKUP(A1197,hoja!A:D,3,FALSE)</f>
        <v>0381</v>
      </c>
      <c r="D1197" t="s">
        <v>3860</v>
      </c>
      <c r="E1197" t="e">
        <f>VLOOKUP(D1197,hoja!$A$1:$E$161,5,FALSE)</f>
        <v>#N/A</v>
      </c>
      <c r="F1197" t="e">
        <f>VLOOKUP(D1197,hoja!A:C,3,FALSE)</f>
        <v>#N/A</v>
      </c>
      <c r="G1197">
        <v>21.359722222317941</v>
      </c>
      <c r="H1197" s="2">
        <v>1</v>
      </c>
      <c r="I1197" s="2">
        <v>416587</v>
      </c>
    </row>
    <row r="1198" spans="1:9">
      <c r="A1198" t="s">
        <v>667</v>
      </c>
      <c r="B1198" t="str">
        <f>VLOOKUP(A1198,hoja!$A$1:$E$161,5,FALSE)</f>
        <v>MONTERÍA</v>
      </c>
      <c r="C1198" t="str">
        <f>VLOOKUP(A1198,hoja!A:D,3,FALSE)</f>
        <v>0381</v>
      </c>
      <c r="D1198" t="s">
        <v>2878</v>
      </c>
      <c r="E1198" t="e">
        <f>VLOOKUP(D1198,hoja!$A$1:$E$161,5,FALSE)</f>
        <v>#N/A</v>
      </c>
      <c r="F1198" t="str">
        <f>VLOOKUP(D1198,hoja!A:C,3,FALSE)</f>
        <v>50477</v>
      </c>
      <c r="G1198">
        <v>2.0166666666045785</v>
      </c>
      <c r="H1198" s="2">
        <v>1</v>
      </c>
      <c r="I1198" s="2">
        <v>128577</v>
      </c>
    </row>
    <row r="1199" spans="1:9">
      <c r="A1199" t="s">
        <v>679</v>
      </c>
      <c r="B1199" t="str">
        <f>VLOOKUP(A1199,hoja!$A$1:$E$161,5,FALSE)</f>
        <v>NEIVA</v>
      </c>
      <c r="C1199" t="str">
        <f>VLOOKUP(A1199,hoja!A:D,3,FALSE)</f>
        <v>0385</v>
      </c>
      <c r="D1199" t="s">
        <v>650</v>
      </c>
      <c r="E1199" t="str">
        <f>VLOOKUP(D1199,hoja!$A$1:$E$161,5,FALSE)</f>
        <v>CALOTO</v>
      </c>
      <c r="F1199" t="str">
        <f>VLOOKUP(D1199,hoja!A:C,3,FALSE)</f>
        <v>0445</v>
      </c>
      <c r="G1199">
        <v>22.983333333337214</v>
      </c>
      <c r="H1199" s="2">
        <v>169</v>
      </c>
      <c r="I1199" s="2">
        <v>517876</v>
      </c>
    </row>
    <row r="1200" spans="1:9">
      <c r="A1200" t="s">
        <v>679</v>
      </c>
      <c r="B1200" t="str">
        <f>VLOOKUP(A1200,hoja!$A$1:$E$161,5,FALSE)</f>
        <v>NEIVA</v>
      </c>
      <c r="C1200" t="str">
        <f>VLOOKUP(A1200,hoja!A:D,3,FALSE)</f>
        <v>0385</v>
      </c>
      <c r="D1200" t="s">
        <v>659</v>
      </c>
      <c r="E1200" t="str">
        <f>VLOOKUP(D1200,hoja!$A$1:$E$161,5,FALSE)</f>
        <v>ARMENIA</v>
      </c>
      <c r="F1200" t="str">
        <f>VLOOKUP(D1200,hoja!A:C,3,FALSE)</f>
        <v>0142</v>
      </c>
      <c r="G1200">
        <v>25.533333333267365</v>
      </c>
      <c r="H1200" s="2">
        <v>1</v>
      </c>
      <c r="I1200" s="2">
        <v>317924</v>
      </c>
    </row>
    <row r="1201" spans="1:9">
      <c r="A1201" t="s">
        <v>679</v>
      </c>
      <c r="B1201" t="str">
        <f>VLOOKUP(A1201,hoja!$A$1:$E$161,5,FALSE)</f>
        <v>NEIVA</v>
      </c>
      <c r="C1201" t="str">
        <f>VLOOKUP(A1201,hoja!A:D,3,FALSE)</f>
        <v>0385</v>
      </c>
      <c r="D1201" t="s">
        <v>694</v>
      </c>
      <c r="E1201" t="str">
        <f>VLOOKUP(D1201,hoja!$A$1:$E$161,5,FALSE)</f>
        <v>BUENAVENTURA</v>
      </c>
      <c r="F1201" t="str">
        <f>VLOOKUP(D1201,hoja!A:C,3,FALSE)</f>
        <v>0131</v>
      </c>
      <c r="G1201">
        <v>65.966666666558012</v>
      </c>
      <c r="H1201" s="2">
        <v>1</v>
      </c>
      <c r="I1201" s="2">
        <v>1476823</v>
      </c>
    </row>
    <row r="1202" spans="1:9">
      <c r="A1202" t="s">
        <v>679</v>
      </c>
      <c r="B1202" t="str">
        <f>VLOOKUP(A1202,hoja!$A$1:$E$161,5,FALSE)</f>
        <v>NEIVA</v>
      </c>
      <c r="C1202" t="str">
        <f>VLOOKUP(A1202,hoja!A:D,3,FALSE)</f>
        <v>0385</v>
      </c>
      <c r="D1202" t="s">
        <v>683</v>
      </c>
      <c r="E1202" t="str">
        <f>VLOOKUP(D1202,hoja!$A$1:$E$161,5,FALSE)</f>
        <v>BUGA</v>
      </c>
      <c r="F1202" t="str">
        <f>VLOOKUP(D1202,hoja!A:C,3,FALSE)</f>
        <v>0411</v>
      </c>
      <c r="G1202">
        <v>21.916666666686069</v>
      </c>
      <c r="H1202" s="2">
        <v>1</v>
      </c>
      <c r="I1202" s="2">
        <v>404816</v>
      </c>
    </row>
    <row r="1203" spans="1:9">
      <c r="A1203" t="s">
        <v>679</v>
      </c>
      <c r="B1203" t="str">
        <f>VLOOKUP(A1203,hoja!$A$1:$E$161,5,FALSE)</f>
        <v>NEIVA</v>
      </c>
      <c r="C1203" t="str">
        <f>VLOOKUP(A1203,hoja!A:D,3,FALSE)</f>
        <v>0385</v>
      </c>
      <c r="D1203" t="s">
        <v>660</v>
      </c>
      <c r="E1203" t="str">
        <f>VLOOKUP(D1203,hoja!$A$1:$E$161,5,FALSE)</f>
        <v>BOGOTÁ</v>
      </c>
      <c r="F1203" t="str">
        <f>VLOOKUP(D1203,hoja!A:C,3,FALSE)</f>
        <v>0035</v>
      </c>
      <c r="G1203">
        <v>9.111527777829906</v>
      </c>
      <c r="H1203" s="2">
        <v>6</v>
      </c>
      <c r="I1203" s="2">
        <v>323355</v>
      </c>
    </row>
    <row r="1204" spans="1:9">
      <c r="A1204" t="s">
        <v>679</v>
      </c>
      <c r="B1204" t="str">
        <f>VLOOKUP(A1204,hoja!$A$1:$E$161,5,FALSE)</f>
        <v>NEIVA</v>
      </c>
      <c r="C1204" t="str">
        <f>VLOOKUP(A1204,hoja!A:D,3,FALSE)</f>
        <v>0385</v>
      </c>
      <c r="D1204" t="s">
        <v>702</v>
      </c>
      <c r="E1204" t="str">
        <f>VLOOKUP(D1204,hoja!$A$1:$E$161,5,FALSE)</f>
        <v>FLORENCIA</v>
      </c>
      <c r="F1204" t="str">
        <f>VLOOKUP(D1204,hoja!A:C,3,FALSE)</f>
        <v>0388</v>
      </c>
      <c r="G1204">
        <v>7.03333333338378</v>
      </c>
      <c r="H1204" s="2">
        <v>466</v>
      </c>
      <c r="I1204" s="2">
        <v>235212</v>
      </c>
    </row>
    <row r="1205" spans="1:9">
      <c r="A1205" t="s">
        <v>679</v>
      </c>
      <c r="B1205" t="str">
        <f>VLOOKUP(A1205,hoja!$A$1:$E$161,5,FALSE)</f>
        <v>NEIVA</v>
      </c>
      <c r="C1205" t="str">
        <f>VLOOKUP(A1205,hoja!A:D,3,FALSE)</f>
        <v>0385</v>
      </c>
      <c r="D1205" t="s">
        <v>704</v>
      </c>
      <c r="E1205" t="str">
        <f>VLOOKUP(D1205,hoja!$A$1:$E$161,5,FALSE)</f>
        <v>GARZÓN</v>
      </c>
      <c r="F1205" t="str">
        <f>VLOOKUP(D1205,hoja!A:C,3,FALSE)</f>
        <v>0387</v>
      </c>
      <c r="G1205">
        <v>3.46666666661622</v>
      </c>
      <c r="H1205" s="2">
        <v>269</v>
      </c>
      <c r="I1205" s="2">
        <v>113475</v>
      </c>
    </row>
    <row r="1206" spans="1:9">
      <c r="A1206" t="s">
        <v>679</v>
      </c>
      <c r="B1206" t="str">
        <f>VLOOKUP(A1206,hoja!$A$1:$E$161,5,FALSE)</f>
        <v>NEIVA</v>
      </c>
      <c r="C1206" t="str">
        <f>VLOOKUP(A1206,hoja!A:D,3,FALSE)</f>
        <v>0385</v>
      </c>
      <c r="D1206" t="s">
        <v>709</v>
      </c>
      <c r="E1206" t="str">
        <f>VLOOKUP(D1206,hoja!$A$1:$E$161,5,FALSE)</f>
        <v>LA DORADA</v>
      </c>
      <c r="F1206" t="str">
        <f>VLOOKUP(D1206,hoja!A:C,3,FALSE)</f>
        <v>0391</v>
      </c>
      <c r="G1206">
        <v>17.583333333372138</v>
      </c>
      <c r="H1206" s="2">
        <v>17</v>
      </c>
      <c r="I1206" s="2">
        <v>353548</v>
      </c>
    </row>
    <row r="1207" spans="1:9">
      <c r="A1207" t="s">
        <v>679</v>
      </c>
      <c r="B1207" t="str">
        <f>VLOOKUP(A1207,hoja!$A$1:$E$161,5,FALSE)</f>
        <v>NEIVA</v>
      </c>
      <c r="C1207" t="str">
        <f>VLOOKUP(A1207,hoja!A:D,3,FALSE)</f>
        <v>0385</v>
      </c>
      <c r="D1207" t="s">
        <v>710</v>
      </c>
      <c r="E1207" t="str">
        <f>VLOOKUP(D1207,hoja!$A$1:$E$161,5,FALSE)</f>
        <v>LA MESA</v>
      </c>
      <c r="F1207" t="str">
        <f>VLOOKUP(D1207,hoja!A:C,3,FALSE)</f>
        <v>0024</v>
      </c>
      <c r="G1207">
        <v>6.3947222222923301</v>
      </c>
      <c r="H1207" s="2">
        <v>1</v>
      </c>
      <c r="I1207" s="2">
        <v>298434</v>
      </c>
    </row>
    <row r="1208" spans="1:9">
      <c r="A1208" t="s">
        <v>679</v>
      </c>
      <c r="B1208" t="str">
        <f>VLOOKUP(A1208,hoja!$A$1:$E$161,5,FALSE)</f>
        <v>NEIVA</v>
      </c>
      <c r="C1208" t="str">
        <f>VLOOKUP(A1208,hoja!A:D,3,FALSE)</f>
        <v>0385</v>
      </c>
      <c r="D1208" t="s">
        <v>713</v>
      </c>
      <c r="E1208" t="str">
        <f>VLOOKUP(D1208,hoja!$A$1:$E$161,5,FALSE)</f>
        <v>MARIQUITA</v>
      </c>
      <c r="F1208" t="str">
        <f>VLOOKUP(D1208,hoja!A:C,3,FALSE)</f>
        <v>0392</v>
      </c>
      <c r="G1208">
        <v>8.2000000000116415</v>
      </c>
      <c r="H1208" s="2">
        <v>207</v>
      </c>
      <c r="I1208" s="2">
        <v>310391</v>
      </c>
    </row>
    <row r="1209" spans="1:9">
      <c r="A1209" t="s">
        <v>679</v>
      </c>
      <c r="B1209" t="str">
        <f>VLOOKUP(A1209,hoja!$A$1:$E$161,5,FALSE)</f>
        <v>NEIVA</v>
      </c>
      <c r="C1209" t="str">
        <f>VLOOKUP(A1209,hoja!A:D,3,FALSE)</f>
        <v>0385</v>
      </c>
      <c r="D1209" t="s">
        <v>719</v>
      </c>
      <c r="E1209" t="str">
        <f>VLOOKUP(D1209,hoja!$A$1:$E$161,5,FALSE)</f>
        <v>RICAURTE</v>
      </c>
      <c r="F1209" t="str">
        <f>VLOOKUP(D1209,hoja!A:C,3,FALSE)</f>
        <v>0390</v>
      </c>
      <c r="G1209">
        <v>4.9333333333488554</v>
      </c>
      <c r="H1209" s="2">
        <v>433</v>
      </c>
      <c r="I1209" s="2">
        <v>195977.5</v>
      </c>
    </row>
    <row r="1210" spans="1:9">
      <c r="A1210" t="s">
        <v>679</v>
      </c>
      <c r="B1210" t="str">
        <f>VLOOKUP(A1210,hoja!$A$1:$E$161,5,FALSE)</f>
        <v>NEIVA</v>
      </c>
      <c r="C1210" t="str">
        <f>VLOOKUP(A1210,hoja!A:D,3,FALSE)</f>
        <v>0385</v>
      </c>
      <c r="D1210" t="s">
        <v>722</v>
      </c>
      <c r="E1210" t="str">
        <f>VLOOKUP(D1210,hoja!$A$1:$E$161,5,FALSE)</f>
        <v>SALDAÑA</v>
      </c>
      <c r="F1210" t="str">
        <f>VLOOKUP(D1210,hoja!A:C,3,FALSE)</f>
        <v>0386</v>
      </c>
      <c r="G1210">
        <v>3.3266666665440425</v>
      </c>
      <c r="H1210" s="2">
        <v>186</v>
      </c>
      <c r="I1210" s="2">
        <v>127495.5</v>
      </c>
    </row>
    <row r="1211" spans="1:9">
      <c r="A1211" t="s">
        <v>679</v>
      </c>
      <c r="B1211" t="str">
        <f>VLOOKUP(A1211,hoja!$A$1:$E$161,5,FALSE)</f>
        <v>NEIVA</v>
      </c>
      <c r="C1211" t="str">
        <f>VLOOKUP(A1211,hoja!A:D,3,FALSE)</f>
        <v>0385</v>
      </c>
      <c r="D1211" t="s">
        <v>728</v>
      </c>
      <c r="E1211" t="str">
        <f>VLOOKUP(D1211,hoja!$A$1:$E$161,5,FALSE)</f>
        <v>VILLETA</v>
      </c>
      <c r="F1211" t="str">
        <f>VLOOKUP(D1211,hoja!A:C,3,FALSE)</f>
        <v>0025</v>
      </c>
      <c r="G1211">
        <v>24.616666666755918</v>
      </c>
      <c r="H1211" s="2">
        <v>5</v>
      </c>
      <c r="I1211" s="2">
        <v>378008</v>
      </c>
    </row>
    <row r="1212" spans="1:9">
      <c r="A1212" t="s">
        <v>679</v>
      </c>
      <c r="B1212" t="str">
        <f>VLOOKUP(A1212,hoja!$A$1:$E$161,5,FALSE)</f>
        <v>NEIVA</v>
      </c>
      <c r="C1212" t="str">
        <f>VLOOKUP(A1212,hoja!A:D,3,FALSE)</f>
        <v>0385</v>
      </c>
      <c r="D1212" t="s">
        <v>629</v>
      </c>
      <c r="E1212" t="str">
        <f>VLOOKUP(D1212,hoja!$A$1:$E$161,5,FALSE)</f>
        <v>ZIPAQUIRÁ</v>
      </c>
      <c r="F1212" t="str">
        <f>VLOOKUP(D1212,hoja!A:C,3,FALSE)</f>
        <v>0032</v>
      </c>
      <c r="G1212">
        <v>66.825277777737938</v>
      </c>
      <c r="H1212" s="2">
        <v>1</v>
      </c>
      <c r="I1212" s="2">
        <v>418781</v>
      </c>
    </row>
    <row r="1213" spans="1:9">
      <c r="A1213" t="s">
        <v>679</v>
      </c>
      <c r="B1213" t="str">
        <f>VLOOKUP(A1213,hoja!$A$1:$E$161,5,FALSE)</f>
        <v>NEIVA</v>
      </c>
      <c r="C1213" t="str">
        <f>VLOOKUP(A1213,hoja!A:D,3,FALSE)</f>
        <v>0385</v>
      </c>
      <c r="D1213" t="s">
        <v>630</v>
      </c>
      <c r="E1213" t="str">
        <f>VLOOKUP(D1213,hoja!$A$1:$E$161,5,FALSE)</f>
        <v>SESQUILÉ</v>
      </c>
      <c r="F1213" t="str">
        <f>VLOOKUP(D1213,hoja!A:C,3,FALSE)</f>
        <v>1501</v>
      </c>
      <c r="G1213">
        <v>21.833333333430346</v>
      </c>
      <c r="H1213" s="2">
        <v>79</v>
      </c>
      <c r="I1213" s="2">
        <v>371643</v>
      </c>
    </row>
    <row r="1214" spans="1:9">
      <c r="A1214" t="s">
        <v>679</v>
      </c>
      <c r="B1214" t="str">
        <f>VLOOKUP(A1214,hoja!$A$1:$E$161,5,FALSE)</f>
        <v>NEIVA</v>
      </c>
      <c r="C1214" t="str">
        <f>VLOOKUP(A1214,hoja!A:D,3,FALSE)</f>
        <v>0385</v>
      </c>
      <c r="D1214" t="s">
        <v>751</v>
      </c>
      <c r="E1214" t="str">
        <f>VLOOKUP(D1214,hoja!$A$1:$E$161,5,FALSE)</f>
        <v>BOGOTÁ</v>
      </c>
      <c r="F1214" t="str">
        <f>VLOOKUP(D1214,hoja!A:C,3,FALSE)</f>
        <v>0002A</v>
      </c>
      <c r="G1214">
        <v>9.3333333331975155</v>
      </c>
      <c r="H1214" s="2">
        <v>31</v>
      </c>
      <c r="I1214" s="2">
        <v>310204</v>
      </c>
    </row>
    <row r="1215" spans="1:9">
      <c r="A1215" t="s">
        <v>679</v>
      </c>
      <c r="B1215" t="str">
        <f>VLOOKUP(A1215,hoja!$A$1:$E$161,5,FALSE)</f>
        <v>NEIVA</v>
      </c>
      <c r="C1215" t="str">
        <f>VLOOKUP(A1215,hoja!A:D,3,FALSE)</f>
        <v>0385</v>
      </c>
      <c r="D1215" t="s">
        <v>633</v>
      </c>
      <c r="E1215" t="str">
        <f>VLOOKUP(D1215,hoja!$A$1:$E$161,5,FALSE)</f>
        <v>BOGOTÁ</v>
      </c>
      <c r="F1215" t="str">
        <f>VLOOKUP(D1215,hoja!A:C,3,FALSE)</f>
        <v>0002</v>
      </c>
      <c r="G1215">
        <v>16.430277777893934</v>
      </c>
      <c r="H1215" s="2">
        <v>7</v>
      </c>
      <c r="I1215" s="2">
        <v>306923</v>
      </c>
    </row>
    <row r="1216" spans="1:9">
      <c r="A1216" t="s">
        <v>679</v>
      </c>
      <c r="B1216" t="str">
        <f>VLOOKUP(A1216,hoja!$A$1:$E$161,5,FALSE)</f>
        <v>NEIVA</v>
      </c>
      <c r="C1216" t="str">
        <f>VLOOKUP(A1216,hoja!A:D,3,FALSE)</f>
        <v>0385</v>
      </c>
      <c r="D1216" t="s">
        <v>634</v>
      </c>
      <c r="E1216" t="str">
        <f>VLOOKUP(D1216,hoja!$A$1:$E$161,5,FALSE)</f>
        <v>BOGOTÁ</v>
      </c>
      <c r="F1216" t="str">
        <f>VLOOKUP(D1216,hoja!A:C,3,FALSE)</f>
        <v>0011</v>
      </c>
      <c r="G1216">
        <v>15.099999999976717</v>
      </c>
      <c r="H1216" s="2">
        <v>167</v>
      </c>
      <c r="I1216" s="2">
        <v>301344</v>
      </c>
    </row>
    <row r="1217" spans="1:9">
      <c r="A1217" t="s">
        <v>679</v>
      </c>
      <c r="B1217" t="str">
        <f>VLOOKUP(A1217,hoja!$A$1:$E$161,5,FALSE)</f>
        <v>NEIVA</v>
      </c>
      <c r="C1217" t="str">
        <f>VLOOKUP(A1217,hoja!A:D,3,FALSE)</f>
        <v>0385</v>
      </c>
      <c r="D1217" t="s">
        <v>635</v>
      </c>
      <c r="E1217" t="str">
        <f>VLOOKUP(D1217,hoja!$A$1:$E$161,5,FALSE)</f>
        <v>BOGOTÁ</v>
      </c>
      <c r="F1217" t="str">
        <f>VLOOKUP(D1217,hoja!A:C,3,FALSE)</f>
        <v>0021</v>
      </c>
      <c r="G1217">
        <v>15.516666666604578</v>
      </c>
      <c r="H1217" s="2">
        <v>829</v>
      </c>
      <c r="I1217" s="2">
        <v>307261</v>
      </c>
    </row>
    <row r="1218" spans="1:9">
      <c r="A1218" t="s">
        <v>679</v>
      </c>
      <c r="B1218" t="str">
        <f>VLOOKUP(A1218,hoja!$A$1:$E$161,5,FALSE)</f>
        <v>NEIVA</v>
      </c>
      <c r="C1218" t="str">
        <f>VLOOKUP(A1218,hoja!A:D,3,FALSE)</f>
        <v>0385</v>
      </c>
      <c r="D1218" t="s">
        <v>636</v>
      </c>
      <c r="E1218" t="str">
        <f>VLOOKUP(D1218,hoja!$A$1:$E$161,5,FALSE)</f>
        <v>DUITAMA</v>
      </c>
      <c r="F1218" t="str">
        <f>VLOOKUP(D1218,hoja!A:C,3,FALSE)</f>
        <v>0441</v>
      </c>
      <c r="G1218">
        <v>47.566388888983056</v>
      </c>
      <c r="H1218" s="2">
        <v>1</v>
      </c>
      <c r="I1218" s="2">
        <v>548596</v>
      </c>
    </row>
    <row r="1219" spans="1:9">
      <c r="A1219" t="s">
        <v>679</v>
      </c>
      <c r="B1219" t="str">
        <f>VLOOKUP(A1219,hoja!$A$1:$E$161,5,FALSE)</f>
        <v>NEIVA</v>
      </c>
      <c r="C1219" t="str">
        <f>VLOOKUP(A1219,hoja!A:D,3,FALSE)</f>
        <v>0385</v>
      </c>
      <c r="D1219" t="s">
        <v>732</v>
      </c>
      <c r="E1219" t="str">
        <f>VLOOKUP(D1219,hoja!$A$1:$E$161,5,FALSE)</f>
        <v>IBAGUÉ</v>
      </c>
      <c r="F1219" t="str">
        <f>VLOOKUP(D1219,hoja!A:C,3,FALSE)</f>
        <v>0389</v>
      </c>
      <c r="G1219">
        <v>4.6813888887700159</v>
      </c>
      <c r="H1219" s="2">
        <v>440</v>
      </c>
      <c r="I1219" s="2">
        <v>194536</v>
      </c>
    </row>
    <row r="1220" spans="1:9">
      <c r="A1220" t="s">
        <v>679</v>
      </c>
      <c r="B1220" t="str">
        <f>VLOOKUP(A1220,hoja!$A$1:$E$161,5,FALSE)</f>
        <v>NEIVA</v>
      </c>
      <c r="C1220" t="str">
        <f>VLOOKUP(A1220,hoja!A:D,3,FALSE)</f>
        <v>0385</v>
      </c>
      <c r="D1220" t="s">
        <v>637</v>
      </c>
      <c r="E1220" t="str">
        <f>VLOOKUP(D1220,hoja!$A$1:$E$161,5,FALSE)</f>
        <v>PIEDECUESTA</v>
      </c>
      <c r="F1220" t="str">
        <f>VLOOKUP(D1220,hoja!A:C,3,FALSE)</f>
        <v>0422</v>
      </c>
      <c r="G1220">
        <v>25.616666666697711</v>
      </c>
      <c r="H1220" s="2">
        <v>5</v>
      </c>
      <c r="I1220" s="2">
        <v>703421</v>
      </c>
    </row>
    <row r="1221" spans="1:9">
      <c r="A1221" t="s">
        <v>679</v>
      </c>
      <c r="B1221" t="str">
        <f>VLOOKUP(A1221,hoja!$A$1:$E$161,5,FALSE)</f>
        <v>NEIVA</v>
      </c>
      <c r="C1221" t="str">
        <f>VLOOKUP(A1221,hoja!A:D,3,FALSE)</f>
        <v>0385</v>
      </c>
      <c r="D1221" t="s">
        <v>681</v>
      </c>
      <c r="E1221" t="str">
        <f>VLOOKUP(D1221,hoja!$A$1:$E$161,5,FALSE)</f>
        <v>VILLAVICENCIO</v>
      </c>
      <c r="F1221" t="str">
        <f>VLOOKUP(D1221,hoja!A:C,3,FALSE)</f>
        <v>0393</v>
      </c>
      <c r="G1221">
        <v>19.343888888892252</v>
      </c>
      <c r="H1221" s="2">
        <v>3</v>
      </c>
      <c r="I1221" s="2">
        <v>401180</v>
      </c>
    </row>
    <row r="1222" spans="1:9">
      <c r="A1222" t="s">
        <v>679</v>
      </c>
      <c r="B1222" t="str">
        <f>VLOOKUP(A1222,hoja!$A$1:$E$161,5,FALSE)</f>
        <v>NEIVA</v>
      </c>
      <c r="C1222" t="str">
        <f>VLOOKUP(A1222,hoja!A:D,3,FALSE)</f>
        <v>0385</v>
      </c>
      <c r="D1222" t="s">
        <v>3877</v>
      </c>
      <c r="E1222" t="e">
        <f>VLOOKUP(D1222,hoja!$A$1:$E$161,5,FALSE)</f>
        <v>#N/A</v>
      </c>
      <c r="F1222" t="e">
        <f>VLOOKUP(D1222,hoja!A:C,3,FALSE)</f>
        <v>#N/A</v>
      </c>
      <c r="G1222">
        <v>3.8066666666418314</v>
      </c>
      <c r="H1222" s="2">
        <v>1</v>
      </c>
      <c r="I1222" s="2">
        <v>203229</v>
      </c>
    </row>
    <row r="1223" spans="1:9">
      <c r="A1223" t="s">
        <v>679</v>
      </c>
      <c r="B1223" t="str">
        <f>VLOOKUP(A1223,hoja!$A$1:$E$161,5,FALSE)</f>
        <v>NEIVA</v>
      </c>
      <c r="C1223" t="str">
        <f>VLOOKUP(A1223,hoja!A:D,3,FALSE)</f>
        <v>0385</v>
      </c>
      <c r="D1223" t="s">
        <v>1351</v>
      </c>
      <c r="E1223" t="e">
        <f>VLOOKUP(D1223,hoja!$A$1:$E$161,5,FALSE)</f>
        <v>#N/A</v>
      </c>
      <c r="F1223" t="e">
        <f>VLOOKUP(D1223,hoja!A:C,3,FALSE)</f>
        <v>#N/A</v>
      </c>
      <c r="G1223">
        <v>20.233333333279006</v>
      </c>
      <c r="H1223" s="2">
        <v>8</v>
      </c>
      <c r="I1223" s="2">
        <v>388347</v>
      </c>
    </row>
    <row r="1224" spans="1:9">
      <c r="A1224" t="s">
        <v>679</v>
      </c>
      <c r="B1224" t="str">
        <f>VLOOKUP(A1224,hoja!$A$1:$E$161,5,FALSE)</f>
        <v>NEIVA</v>
      </c>
      <c r="C1224" t="str">
        <f>VLOOKUP(A1224,hoja!A:D,3,FALSE)</f>
        <v>0385</v>
      </c>
      <c r="D1224" t="s">
        <v>1353</v>
      </c>
      <c r="E1224" t="e">
        <f>VLOOKUP(D1224,hoja!$A$1:$E$161,5,FALSE)</f>
        <v>#N/A</v>
      </c>
      <c r="F1224" t="e">
        <f>VLOOKUP(D1224,hoja!A:C,3,FALSE)</f>
        <v>#N/A</v>
      </c>
      <c r="G1224">
        <v>38.683333333348855</v>
      </c>
      <c r="H1224" s="2">
        <v>1</v>
      </c>
      <c r="I1224" s="2">
        <v>462312</v>
      </c>
    </row>
    <row r="1225" spans="1:9">
      <c r="A1225" t="s">
        <v>679</v>
      </c>
      <c r="B1225" t="str">
        <f>VLOOKUP(A1225,hoja!$A$1:$E$161,5,FALSE)</f>
        <v>NEIVA</v>
      </c>
      <c r="C1225" t="str">
        <f>VLOOKUP(A1225,hoja!A:D,3,FALSE)</f>
        <v>0385</v>
      </c>
      <c r="D1225" t="s">
        <v>942</v>
      </c>
      <c r="E1225" t="str">
        <f>VLOOKUP(D1225,hoja!$A$1:$E$161,5,FALSE)</f>
        <v>BOGOTÁ</v>
      </c>
      <c r="F1225" t="str">
        <f>VLOOKUP(D1225,hoja!A:C,3,FALSE)</f>
        <v>60002</v>
      </c>
      <c r="G1225">
        <v>9.7833333332673647</v>
      </c>
      <c r="H1225" s="2">
        <v>71</v>
      </c>
      <c r="I1225" s="2">
        <v>309730</v>
      </c>
    </row>
    <row r="1226" spans="1:9">
      <c r="A1226" t="s">
        <v>679</v>
      </c>
      <c r="B1226" t="str">
        <f>VLOOKUP(A1226,hoja!$A$1:$E$161,5,FALSE)</f>
        <v>NEIVA</v>
      </c>
      <c r="C1226" t="str">
        <f>VLOOKUP(A1226,hoja!A:D,3,FALSE)</f>
        <v>0385</v>
      </c>
      <c r="D1226" t="s">
        <v>778</v>
      </c>
      <c r="E1226" t="e">
        <f>VLOOKUP(D1226,hoja!$A$1:$E$161,5,FALSE)</f>
        <v>#N/A</v>
      </c>
      <c r="F1226" t="str">
        <f>VLOOKUP(D1226,hoja!A:C,3,FALSE)</f>
        <v>50686</v>
      </c>
      <c r="G1226">
        <v>29.583333333372138</v>
      </c>
      <c r="H1226" s="2">
        <v>4</v>
      </c>
      <c r="I1226" s="2">
        <v>382348.5</v>
      </c>
    </row>
    <row r="1227" spans="1:9">
      <c r="A1227" t="s">
        <v>679</v>
      </c>
      <c r="B1227" t="str">
        <f>VLOOKUP(A1227,hoja!$A$1:$E$161,5,FALSE)</f>
        <v>NEIVA</v>
      </c>
      <c r="C1227" t="str">
        <f>VLOOKUP(A1227,hoja!A:D,3,FALSE)</f>
        <v>0385</v>
      </c>
      <c r="D1227" t="s">
        <v>653</v>
      </c>
      <c r="E1227" t="str">
        <f>VLOOKUP(D1227,hoja!$A$1:$E$161,5,FALSE)</f>
        <v>MADRID</v>
      </c>
      <c r="F1227" t="str">
        <f>VLOOKUP(D1227,hoja!A:C,3,FALSE)</f>
        <v>2023</v>
      </c>
      <c r="G1227">
        <v>16.416666666569654</v>
      </c>
      <c r="H1227" s="2">
        <v>9</v>
      </c>
      <c r="I1227" s="2">
        <v>319538</v>
      </c>
    </row>
    <row r="1228" spans="1:9">
      <c r="A1228" t="s">
        <v>679</v>
      </c>
      <c r="B1228" t="str">
        <f>VLOOKUP(A1228,hoja!$A$1:$E$161,5,FALSE)</f>
        <v>NEIVA</v>
      </c>
      <c r="C1228" t="str">
        <f>VLOOKUP(A1228,hoja!A:D,3,FALSE)</f>
        <v>0385</v>
      </c>
      <c r="D1228" t="s">
        <v>780</v>
      </c>
      <c r="E1228" t="str">
        <f>VLOOKUP(D1228,hoja!$A$1:$E$161,5,FALSE)</f>
        <v>ZIPAQUIRÁ</v>
      </c>
      <c r="F1228" t="str">
        <f>VLOOKUP(D1228,hoja!A:C,3,FALSE)</f>
        <v>2031</v>
      </c>
      <c r="G1228">
        <v>29.870833333348855</v>
      </c>
      <c r="H1228" s="2">
        <v>2</v>
      </c>
      <c r="I1228" s="2">
        <v>420107.5</v>
      </c>
    </row>
    <row r="1229" spans="1:9">
      <c r="A1229" t="s">
        <v>679</v>
      </c>
      <c r="B1229" t="str">
        <f>VLOOKUP(A1229,hoja!$A$1:$E$161,5,FALSE)</f>
        <v>NEIVA</v>
      </c>
      <c r="C1229" t="str">
        <f>VLOOKUP(A1229,hoja!A:D,3,FALSE)</f>
        <v>0385</v>
      </c>
      <c r="D1229" t="s">
        <v>670</v>
      </c>
      <c r="E1229" t="str">
        <f>VLOOKUP(D1229,hoja!$A$1:$E$161,5,FALSE)</f>
        <v>PEREIRA</v>
      </c>
      <c r="F1229" t="str">
        <f>VLOOKUP(D1229,hoja!A:C,3,FALSE)</f>
        <v>0134</v>
      </c>
      <c r="G1229">
        <v>21.266666666662786</v>
      </c>
      <c r="H1229" s="2">
        <v>15</v>
      </c>
      <c r="I1229" s="2">
        <v>319403</v>
      </c>
    </row>
    <row r="1230" spans="1:9">
      <c r="A1230" t="s">
        <v>679</v>
      </c>
      <c r="B1230" t="str">
        <f>VLOOKUP(A1230,hoja!$A$1:$E$161,5,FALSE)</f>
        <v>NEIVA</v>
      </c>
      <c r="C1230" t="str">
        <f>VLOOKUP(A1230,hoja!A:D,3,FALSE)</f>
        <v>0385</v>
      </c>
      <c r="D1230" t="s">
        <v>672</v>
      </c>
      <c r="E1230" t="str">
        <f>VLOOKUP(D1230,hoja!$A$1:$E$161,5,FALSE)</f>
        <v>MEDELLÍN</v>
      </c>
      <c r="F1230" t="str">
        <f>VLOOKUP(D1230,hoja!A:C,3,FALSE)</f>
        <v>0092</v>
      </c>
      <c r="G1230">
        <v>42.550000000046566</v>
      </c>
      <c r="H1230" s="2">
        <v>1</v>
      </c>
      <c r="I1230" s="2">
        <v>598381</v>
      </c>
    </row>
    <row r="1231" spans="1:9">
      <c r="A1231" t="s">
        <v>679</v>
      </c>
      <c r="B1231" t="str">
        <f>VLOOKUP(A1231,hoja!$A$1:$E$161,5,FALSE)</f>
        <v>NEIVA</v>
      </c>
      <c r="C1231" t="str">
        <f>VLOOKUP(A1231,hoja!A:D,3,FALSE)</f>
        <v>0385</v>
      </c>
      <c r="D1231" t="s">
        <v>644</v>
      </c>
      <c r="E1231" t="str">
        <f>VLOOKUP(D1231,hoja!$A$1:$E$161,5,FALSE)</f>
        <v>PEREIRA</v>
      </c>
      <c r="F1231" t="str">
        <f>VLOOKUP(D1231,hoja!A:C,3,FALSE)</f>
        <v>0198</v>
      </c>
      <c r="G1231">
        <v>18.916666666686069</v>
      </c>
      <c r="H1231" s="2">
        <v>103</v>
      </c>
      <c r="I1231" s="2">
        <v>338303</v>
      </c>
    </row>
    <row r="1232" spans="1:9">
      <c r="A1232" t="s">
        <v>679</v>
      </c>
      <c r="B1232" t="str">
        <f>VLOOKUP(A1232,hoja!$A$1:$E$161,5,FALSE)</f>
        <v>NEIVA</v>
      </c>
      <c r="C1232" t="str">
        <f>VLOOKUP(A1232,hoja!A:D,3,FALSE)</f>
        <v>0385</v>
      </c>
      <c r="D1232" t="s">
        <v>645</v>
      </c>
      <c r="E1232" t="str">
        <f>VLOOKUP(D1232,hoja!$A$1:$E$161,5,FALSE)</f>
        <v>CALI</v>
      </c>
      <c r="F1232" t="str">
        <f>VLOOKUP(D1232,hoja!A:C,3,FALSE)</f>
        <v>0410</v>
      </c>
      <c r="G1232">
        <v>22.800000000104774</v>
      </c>
      <c r="H1232" s="2">
        <v>273</v>
      </c>
      <c r="I1232" s="2">
        <v>469409</v>
      </c>
    </row>
    <row r="1233" spans="1:9">
      <c r="A1233" t="s">
        <v>679</v>
      </c>
      <c r="B1233" t="str">
        <f>VLOOKUP(A1233,hoja!$A$1:$E$161,5,FALSE)</f>
        <v>NEIVA</v>
      </c>
      <c r="C1233" t="str">
        <f>VLOOKUP(A1233,hoja!A:D,3,FALSE)</f>
        <v>0385</v>
      </c>
      <c r="D1233" t="s">
        <v>749</v>
      </c>
      <c r="E1233" t="str">
        <f>VLOOKUP(D1233,hoja!$A$1:$E$161,5,FALSE)</f>
        <v>PEREIRA</v>
      </c>
      <c r="F1233" t="str">
        <f>VLOOKUP(D1233,hoja!A:C,3,FALSE)</f>
        <v>60067</v>
      </c>
      <c r="G1233">
        <v>19.549999999988358</v>
      </c>
      <c r="H1233" s="2">
        <v>1</v>
      </c>
      <c r="I1233" s="2">
        <v>334838</v>
      </c>
    </row>
    <row r="1234" spans="1:9">
      <c r="A1234" t="s">
        <v>679</v>
      </c>
      <c r="B1234" t="str">
        <f>VLOOKUP(A1234,hoja!$A$1:$E$161,5,FALSE)</f>
        <v>NEIVA</v>
      </c>
      <c r="C1234" t="str">
        <f>VLOOKUP(A1234,hoja!A:D,3,FALSE)</f>
        <v>0385</v>
      </c>
      <c r="D1234" t="s">
        <v>834</v>
      </c>
      <c r="E1234" t="str">
        <f>VLOOKUP(D1234,hoja!$A$1:$E$161,5,FALSE)</f>
        <v>RICAURTE</v>
      </c>
      <c r="F1234" t="str">
        <f>VLOOKUP(D1234,hoja!A:C,3,FALSE)</f>
        <v>60080</v>
      </c>
      <c r="G1234">
        <v>4.2780555556237232</v>
      </c>
      <c r="H1234" s="2">
        <v>100</v>
      </c>
      <c r="I1234" s="2">
        <v>195516</v>
      </c>
    </row>
    <row r="1235" spans="1:9">
      <c r="A1235" t="s">
        <v>679</v>
      </c>
      <c r="B1235" t="str">
        <f>VLOOKUP(A1235,hoja!$A$1:$E$161,5,FALSE)</f>
        <v>NEIVA</v>
      </c>
      <c r="C1235" t="str">
        <f>VLOOKUP(A1235,hoja!A:D,3,FALSE)</f>
        <v>0385</v>
      </c>
      <c r="D1235" t="s">
        <v>750</v>
      </c>
      <c r="E1235" t="e">
        <f>VLOOKUP(D1235,hoja!$A$1:$E$161,5,FALSE)</f>
        <v>#N/A</v>
      </c>
      <c r="F1235" t="e">
        <f>VLOOKUP(D1235,hoja!A:C,3,FALSE)</f>
        <v>#N/A</v>
      </c>
      <c r="G1235">
        <v>11.516666666662786</v>
      </c>
      <c r="H1235" s="2">
        <v>1</v>
      </c>
      <c r="I1235" s="2">
        <v>397150</v>
      </c>
    </row>
    <row r="1236" spans="1:9">
      <c r="A1236" t="s">
        <v>679</v>
      </c>
      <c r="B1236" t="str">
        <f>VLOOKUP(A1236,hoja!$A$1:$E$161,5,FALSE)</f>
        <v>NEIVA</v>
      </c>
      <c r="C1236" t="str">
        <f>VLOOKUP(A1236,hoja!A:D,3,FALSE)</f>
        <v>0385</v>
      </c>
      <c r="D1236" t="s">
        <v>1289</v>
      </c>
      <c r="E1236" t="e">
        <f>VLOOKUP(D1236,hoja!$A$1:$E$161,5,FALSE)</f>
        <v>#N/A</v>
      </c>
      <c r="F1236" t="e">
        <f>VLOOKUP(D1236,hoja!A:C,3,FALSE)</f>
        <v>#N/A</v>
      </c>
      <c r="G1236">
        <v>16.766666666575475</v>
      </c>
      <c r="H1236" s="2">
        <v>6</v>
      </c>
      <c r="I1236" s="2">
        <v>318428.5</v>
      </c>
    </row>
    <row r="1237" spans="1:9">
      <c r="A1237" t="s">
        <v>679</v>
      </c>
      <c r="B1237" t="str">
        <f>VLOOKUP(A1237,hoja!$A$1:$E$161,5,FALSE)</f>
        <v>NEIVA</v>
      </c>
      <c r="C1237" t="str">
        <f>VLOOKUP(A1237,hoja!A:D,3,FALSE)</f>
        <v>0385</v>
      </c>
      <c r="D1237" t="s">
        <v>943</v>
      </c>
      <c r="E1237" t="str">
        <f>VLOOKUP(D1237,hoja!$A$1:$E$161,5,FALSE)</f>
        <v>BOGOTÁ</v>
      </c>
      <c r="F1237" t="str">
        <f>VLOOKUP(D1237,hoja!A:C,3,FALSE)</f>
        <v>60003</v>
      </c>
      <c r="G1237">
        <v>18.441666666622041</v>
      </c>
      <c r="H1237" s="2">
        <v>48</v>
      </c>
      <c r="I1237" s="2">
        <v>323630</v>
      </c>
    </row>
    <row r="1238" spans="1:9">
      <c r="A1238" t="s">
        <v>733</v>
      </c>
      <c r="B1238" t="str">
        <f>VLOOKUP(A1238,hoja!$A$1:$E$161,5,FALSE)</f>
        <v>PASTO</v>
      </c>
      <c r="C1238" t="str">
        <f>VLOOKUP(A1238,hoja!A:D,3,FALSE)</f>
        <v>0395</v>
      </c>
      <c r="D1238" t="s">
        <v>650</v>
      </c>
      <c r="E1238" t="str">
        <f>VLOOKUP(D1238,hoja!$A$1:$E$161,5,FALSE)</f>
        <v>CALOTO</v>
      </c>
      <c r="F1238" t="str">
        <f>VLOOKUP(D1238,hoja!A:C,3,FALSE)</f>
        <v>0445</v>
      </c>
      <c r="G1238">
        <v>21.716666666732635</v>
      </c>
      <c r="H1238" s="2">
        <v>73</v>
      </c>
      <c r="I1238" s="2">
        <v>367334</v>
      </c>
    </row>
    <row r="1239" spans="1:9">
      <c r="A1239" t="s">
        <v>733</v>
      </c>
      <c r="B1239" t="str">
        <f>VLOOKUP(A1239,hoja!$A$1:$E$161,5,FALSE)</f>
        <v>PASTO</v>
      </c>
      <c r="C1239" t="str">
        <f>VLOOKUP(A1239,hoja!A:D,3,FALSE)</f>
        <v>0395</v>
      </c>
      <c r="D1239" t="s">
        <v>707</v>
      </c>
      <c r="E1239" t="str">
        <f>VLOOKUP(D1239,hoja!$A$1:$E$161,5,FALSE)</f>
        <v>IPIALES</v>
      </c>
      <c r="F1239" t="str">
        <f>VLOOKUP(D1239,hoja!A:C,3,FALSE)</f>
        <v>0397</v>
      </c>
      <c r="G1239">
        <v>5.4500000000407454</v>
      </c>
      <c r="H1239" s="2">
        <v>134</v>
      </c>
      <c r="I1239" s="2">
        <v>85007.5</v>
      </c>
    </row>
    <row r="1240" spans="1:9">
      <c r="A1240" t="s">
        <v>733</v>
      </c>
      <c r="B1240" t="str">
        <f>VLOOKUP(A1240,hoja!$A$1:$E$161,5,FALSE)</f>
        <v>PASTO</v>
      </c>
      <c r="C1240" t="str">
        <f>VLOOKUP(A1240,hoja!A:D,3,FALSE)</f>
        <v>0395</v>
      </c>
      <c r="D1240" t="s">
        <v>717</v>
      </c>
      <c r="E1240" t="str">
        <f>VLOOKUP(D1240,hoja!$A$1:$E$161,5,FALSE)</f>
        <v>POPAYÁN</v>
      </c>
      <c r="F1240" t="str">
        <f>VLOOKUP(D1240,hoja!A:C,3,FALSE)</f>
        <v>0126</v>
      </c>
      <c r="G1240">
        <v>23.100000000034925</v>
      </c>
      <c r="H1240" s="2">
        <v>1</v>
      </c>
      <c r="I1240" s="2">
        <v>251073</v>
      </c>
    </row>
    <row r="1241" spans="1:9">
      <c r="A1241" t="s">
        <v>733</v>
      </c>
      <c r="B1241" t="str">
        <f>VLOOKUP(A1241,hoja!$A$1:$E$161,5,FALSE)</f>
        <v>PASTO</v>
      </c>
      <c r="C1241" t="str">
        <f>VLOOKUP(A1241,hoja!A:D,3,FALSE)</f>
        <v>0395</v>
      </c>
      <c r="D1241" t="s">
        <v>726</v>
      </c>
      <c r="E1241" t="str">
        <f>VLOOKUP(D1241,hoja!$A$1:$E$161,5,FALSE)</f>
        <v>TUMACO</v>
      </c>
      <c r="F1241" t="str">
        <f>VLOOKUP(D1241,hoja!A:C,3,FALSE)</f>
        <v>0396</v>
      </c>
      <c r="G1241">
        <v>19.435694444429828</v>
      </c>
      <c r="H1241" s="2">
        <v>146</v>
      </c>
      <c r="I1241" s="2">
        <v>282502</v>
      </c>
    </row>
    <row r="1242" spans="1:9">
      <c r="A1242" t="s">
        <v>733</v>
      </c>
      <c r="B1242" t="str">
        <f>VLOOKUP(A1242,hoja!$A$1:$E$161,5,FALSE)</f>
        <v>PASTO</v>
      </c>
      <c r="C1242" t="str">
        <f>VLOOKUP(A1242,hoja!A:D,3,FALSE)</f>
        <v>0395</v>
      </c>
      <c r="D1242" t="s">
        <v>630</v>
      </c>
      <c r="E1242" t="str">
        <f>VLOOKUP(D1242,hoja!$A$1:$E$161,5,FALSE)</f>
        <v>SESQUILÉ</v>
      </c>
      <c r="F1242" t="str">
        <f>VLOOKUP(D1242,hoja!A:C,3,FALSE)</f>
        <v>1501</v>
      </c>
      <c r="G1242">
        <v>83.316666666709352</v>
      </c>
      <c r="H1242" s="2">
        <v>3</v>
      </c>
      <c r="I1242" s="2">
        <v>934160</v>
      </c>
    </row>
    <row r="1243" spans="1:9">
      <c r="A1243" t="s">
        <v>733</v>
      </c>
      <c r="B1243" t="str">
        <f>VLOOKUP(A1243,hoja!$A$1:$E$161,5,FALSE)</f>
        <v>PASTO</v>
      </c>
      <c r="C1243" t="str">
        <f>VLOOKUP(A1243,hoja!A:D,3,FALSE)</f>
        <v>0395</v>
      </c>
      <c r="D1243" t="s">
        <v>733</v>
      </c>
      <c r="E1243" t="str">
        <f>VLOOKUP(D1243,hoja!$A$1:$E$161,5,FALSE)</f>
        <v>PASTO</v>
      </c>
      <c r="F1243" t="str">
        <f>VLOOKUP(D1243,hoja!A:C,3,FALSE)</f>
        <v>0395</v>
      </c>
      <c r="G1243">
        <v>29.633333333360497</v>
      </c>
      <c r="H1243" s="2">
        <v>1</v>
      </c>
      <c r="I1243" s="2">
        <v>438114</v>
      </c>
    </row>
    <row r="1244" spans="1:9">
      <c r="A1244" t="s">
        <v>733</v>
      </c>
      <c r="B1244" t="str">
        <f>VLOOKUP(A1244,hoja!$A$1:$E$161,5,FALSE)</f>
        <v>PASTO</v>
      </c>
      <c r="C1244" t="str">
        <f>VLOOKUP(A1244,hoja!A:D,3,FALSE)</f>
        <v>0395</v>
      </c>
      <c r="D1244" t="s">
        <v>644</v>
      </c>
      <c r="E1244" t="str">
        <f>VLOOKUP(D1244,hoja!$A$1:$E$161,5,FALSE)</f>
        <v>PEREIRA</v>
      </c>
      <c r="F1244" t="str">
        <f>VLOOKUP(D1244,hoja!A:C,3,FALSE)</f>
        <v>0198</v>
      </c>
      <c r="G1244">
        <v>26.366666666697711</v>
      </c>
      <c r="H1244" s="2">
        <v>25</v>
      </c>
      <c r="I1244" s="2">
        <v>586617</v>
      </c>
    </row>
    <row r="1245" spans="1:9">
      <c r="A1245" t="s">
        <v>733</v>
      </c>
      <c r="B1245" t="str">
        <f>VLOOKUP(A1245,hoja!$A$1:$E$161,5,FALSE)</f>
        <v>PASTO</v>
      </c>
      <c r="C1245" t="str">
        <f>VLOOKUP(A1245,hoja!A:D,3,FALSE)</f>
        <v>0395</v>
      </c>
      <c r="D1245" t="s">
        <v>645</v>
      </c>
      <c r="E1245" t="str">
        <f>VLOOKUP(D1245,hoja!$A$1:$E$161,5,FALSE)</f>
        <v>CALI</v>
      </c>
      <c r="F1245" t="str">
        <f>VLOOKUP(D1245,hoja!A:C,3,FALSE)</f>
        <v>0410</v>
      </c>
      <c r="G1245">
        <v>11.358333333337214</v>
      </c>
      <c r="H1245" s="2">
        <v>632</v>
      </c>
      <c r="I1245" s="2">
        <v>429853.5</v>
      </c>
    </row>
    <row r="1246" spans="1:9">
      <c r="A1246" t="s">
        <v>733</v>
      </c>
      <c r="B1246" t="str">
        <f>VLOOKUP(A1246,hoja!$A$1:$E$161,5,FALSE)</f>
        <v>PASTO</v>
      </c>
      <c r="C1246" t="str">
        <f>VLOOKUP(A1246,hoja!A:D,3,FALSE)</f>
        <v>0395</v>
      </c>
      <c r="D1246" t="s">
        <v>860</v>
      </c>
      <c r="E1246" t="str">
        <f>VLOOKUP(D1246,hoja!$A$1:$E$161,5,FALSE)</f>
        <v>CHACHAGUI</v>
      </c>
      <c r="F1246" t="str">
        <f>VLOOKUP(D1246,hoja!A:C,3,FALSE)</f>
        <v>60065</v>
      </c>
      <c r="G1246">
        <v>1.7666666666627862</v>
      </c>
      <c r="H1246" s="2">
        <v>1</v>
      </c>
      <c r="I1246" s="2">
        <v>31562</v>
      </c>
    </row>
    <row r="1247" spans="1:9">
      <c r="A1247" t="s">
        <v>637</v>
      </c>
      <c r="B1247" t="str">
        <f>VLOOKUP(A1247,hoja!$A$1:$E$161,5,FALSE)</f>
        <v>PIEDECUESTA</v>
      </c>
      <c r="C1247" t="str">
        <f>VLOOKUP(A1247,hoja!A:D,3,FALSE)</f>
        <v>0422</v>
      </c>
      <c r="D1247" t="s">
        <v>826</v>
      </c>
      <c r="E1247" t="e">
        <f>VLOOKUP(D1247,hoja!$A$1:$E$161,5,FALSE)</f>
        <v>#N/A</v>
      </c>
      <c r="F1247" t="e">
        <f>VLOOKUP(D1247,hoja!A:C,3,FALSE)</f>
        <v>#N/A</v>
      </c>
      <c r="G1247">
        <v>25.96666666661622</v>
      </c>
      <c r="H1247" s="2">
        <v>17</v>
      </c>
      <c r="I1247" s="2">
        <v>378015</v>
      </c>
    </row>
    <row r="1248" spans="1:9">
      <c r="A1248" t="s">
        <v>637</v>
      </c>
      <c r="B1248" t="str">
        <f>VLOOKUP(A1248,hoja!$A$1:$E$161,5,FALSE)</f>
        <v>PIEDECUESTA</v>
      </c>
      <c r="C1248" t="str">
        <f>VLOOKUP(A1248,hoja!A:D,3,FALSE)</f>
        <v>0422</v>
      </c>
      <c r="D1248" t="s">
        <v>1240</v>
      </c>
      <c r="E1248" t="e">
        <f>VLOOKUP(D1248,hoja!$A$1:$E$161,5,FALSE)</f>
        <v>#N/A</v>
      </c>
      <c r="F1248" t="str">
        <f>VLOOKUP(D1248,hoja!A:C,3,FALSE)</f>
        <v>50202</v>
      </c>
      <c r="G1248">
        <v>24.683333333465271</v>
      </c>
      <c r="H1248" s="2">
        <v>1</v>
      </c>
      <c r="I1248" s="2">
        <v>404154</v>
      </c>
    </row>
    <row r="1249" spans="1:9">
      <c r="A1249" t="s">
        <v>637</v>
      </c>
      <c r="B1249" t="str">
        <f>VLOOKUP(A1249,hoja!$A$1:$E$161,5,FALSE)</f>
        <v>PIEDECUESTA</v>
      </c>
      <c r="C1249" t="str">
        <f>VLOOKUP(A1249,hoja!A:D,3,FALSE)</f>
        <v>0422</v>
      </c>
      <c r="D1249" t="s">
        <v>1328</v>
      </c>
      <c r="E1249" t="e">
        <f>VLOOKUP(D1249,hoja!$A$1:$E$161,5,FALSE)</f>
        <v>#N/A</v>
      </c>
      <c r="F1249" t="e">
        <f>VLOOKUP(D1249,hoja!A:C,3,FALSE)</f>
        <v>#N/A</v>
      </c>
      <c r="G1249">
        <v>1.0000000001164153</v>
      </c>
      <c r="H1249" s="2">
        <v>5</v>
      </c>
      <c r="I1249" s="2">
        <v>44586</v>
      </c>
    </row>
    <row r="1250" spans="1:9">
      <c r="A1250" t="s">
        <v>637</v>
      </c>
      <c r="B1250" t="str">
        <f>VLOOKUP(A1250,hoja!$A$1:$E$161,5,FALSE)</f>
        <v>PIEDECUESTA</v>
      </c>
      <c r="C1250" t="str">
        <f>VLOOKUP(A1250,hoja!A:D,3,FALSE)</f>
        <v>0422</v>
      </c>
      <c r="D1250" t="s">
        <v>3864</v>
      </c>
      <c r="E1250" t="e">
        <f>VLOOKUP(D1250,hoja!$A$1:$E$161,5,FALSE)</f>
        <v>#N/A</v>
      </c>
      <c r="F1250" t="str">
        <f>VLOOKUP(D1250,hoja!A:C,3,FALSE)</f>
        <v>50213</v>
      </c>
      <c r="G1250">
        <v>0.81305555545259267</v>
      </c>
      <c r="H1250" s="2">
        <v>3</v>
      </c>
      <c r="I1250" s="2">
        <v>27080</v>
      </c>
    </row>
    <row r="1251" spans="1:9">
      <c r="A1251" t="s">
        <v>637</v>
      </c>
      <c r="B1251" t="str">
        <f>VLOOKUP(A1251,hoja!$A$1:$E$161,5,FALSE)</f>
        <v>PIEDECUESTA</v>
      </c>
      <c r="C1251" t="str">
        <f>VLOOKUP(A1251,hoja!A:D,3,FALSE)</f>
        <v>0422</v>
      </c>
      <c r="D1251" t="s">
        <v>1013</v>
      </c>
      <c r="E1251" t="e">
        <f>VLOOKUP(D1251,hoja!$A$1:$E$161,5,FALSE)</f>
        <v>#N/A</v>
      </c>
      <c r="F1251" t="str">
        <f>VLOOKUP(D1251,hoja!A:C,3,FALSE)</f>
        <v>50364</v>
      </c>
      <c r="G1251">
        <v>20.166666666569654</v>
      </c>
      <c r="H1251" s="2">
        <v>1</v>
      </c>
      <c r="I1251" s="2">
        <v>372812</v>
      </c>
    </row>
    <row r="1252" spans="1:9">
      <c r="A1252" t="s">
        <v>637</v>
      </c>
      <c r="B1252" t="str">
        <f>VLOOKUP(A1252,hoja!$A$1:$E$161,5,FALSE)</f>
        <v>PIEDECUESTA</v>
      </c>
      <c r="C1252" t="str">
        <f>VLOOKUP(A1252,hoja!A:D,3,FALSE)</f>
        <v>0422</v>
      </c>
      <c r="D1252" t="s">
        <v>689</v>
      </c>
      <c r="E1252" t="str">
        <f>VLOOKUP(D1252,hoja!$A$1:$E$161,5,FALSE)</f>
        <v>AGUACHICA</v>
      </c>
      <c r="F1252" t="str">
        <f>VLOOKUP(D1252,hoja!A:C,3,FALSE)</f>
        <v>0437</v>
      </c>
      <c r="G1252">
        <v>5.3833333332440816</v>
      </c>
      <c r="H1252" s="2">
        <v>723</v>
      </c>
      <c r="I1252" s="2">
        <v>196276</v>
      </c>
    </row>
    <row r="1253" spans="1:9">
      <c r="A1253" t="s">
        <v>637</v>
      </c>
      <c r="B1253" t="str">
        <f>VLOOKUP(A1253,hoja!$A$1:$E$161,5,FALSE)</f>
        <v>PIEDECUESTA</v>
      </c>
      <c r="C1253" t="str">
        <f>VLOOKUP(A1253,hoja!A:D,3,FALSE)</f>
        <v>0422</v>
      </c>
      <c r="D1253" t="s">
        <v>660</v>
      </c>
      <c r="E1253" t="str">
        <f>VLOOKUP(D1253,hoja!$A$1:$E$161,5,FALSE)</f>
        <v>BOGOTÁ</v>
      </c>
      <c r="F1253" t="str">
        <f>VLOOKUP(D1253,hoja!A:C,3,FALSE)</f>
        <v>0035</v>
      </c>
      <c r="G1253">
        <v>21.171249999955762</v>
      </c>
      <c r="H1253" s="2">
        <v>98</v>
      </c>
      <c r="I1253" s="2">
        <v>387583</v>
      </c>
    </row>
    <row r="1254" spans="1:9">
      <c r="A1254" t="s">
        <v>637</v>
      </c>
      <c r="B1254" t="str">
        <f>VLOOKUP(A1254,hoja!$A$1:$E$161,5,FALSE)</f>
        <v>PIEDECUESTA</v>
      </c>
      <c r="C1254" t="str">
        <f>VLOOKUP(A1254,hoja!A:D,3,FALSE)</f>
        <v>0422</v>
      </c>
      <c r="D1254" t="s">
        <v>661</v>
      </c>
      <c r="E1254" t="str">
        <f>VLOOKUP(D1254,hoja!$A$1:$E$161,5,FALSE)</f>
        <v>CARTAGENA</v>
      </c>
      <c r="F1254" t="str">
        <f>VLOOKUP(D1254,hoja!A:C,3,FALSE)</f>
        <v>0113</v>
      </c>
      <c r="G1254">
        <v>38.466666666499805</v>
      </c>
      <c r="H1254" s="2">
        <v>19</v>
      </c>
      <c r="I1254" s="2">
        <v>696555</v>
      </c>
    </row>
    <row r="1255" spans="1:9">
      <c r="A1255" t="s">
        <v>637</v>
      </c>
      <c r="B1255" t="str">
        <f>VLOOKUP(A1255,hoja!$A$1:$E$161,5,FALSE)</f>
        <v>PIEDECUESTA</v>
      </c>
      <c r="C1255" t="str">
        <f>VLOOKUP(A1255,hoja!A:D,3,FALSE)</f>
        <v>0422</v>
      </c>
      <c r="D1255" t="s">
        <v>699</v>
      </c>
      <c r="E1255" t="str">
        <f>VLOOKUP(D1255,hoja!$A$1:$E$161,5,FALSE)</f>
        <v>CHIGORODÓ</v>
      </c>
      <c r="F1255" t="str">
        <f>VLOOKUP(D1255,hoja!A:C,3,FALSE)</f>
        <v>0074</v>
      </c>
      <c r="G1255">
        <v>38.333333333430346</v>
      </c>
      <c r="H1255" s="2">
        <v>9</v>
      </c>
      <c r="I1255" s="2">
        <v>681399</v>
      </c>
    </row>
    <row r="1256" spans="1:9">
      <c r="A1256" t="s">
        <v>637</v>
      </c>
      <c r="B1256" t="str">
        <f>VLOOKUP(A1256,hoja!$A$1:$E$161,5,FALSE)</f>
        <v>PIEDECUESTA</v>
      </c>
      <c r="C1256" t="str">
        <f>VLOOKUP(A1256,hoja!A:D,3,FALSE)</f>
        <v>0422</v>
      </c>
      <c r="D1256" t="s">
        <v>700</v>
      </c>
      <c r="E1256" t="str">
        <f>VLOOKUP(D1256,hoja!$A$1:$E$161,5,FALSE)</f>
        <v>CHIQUINQUIRÁ</v>
      </c>
      <c r="F1256" t="str">
        <f>VLOOKUP(D1256,hoja!A:C,3,FALSE)</f>
        <v>0444</v>
      </c>
      <c r="G1256">
        <v>7.81388888892252</v>
      </c>
      <c r="H1256" s="2">
        <v>1</v>
      </c>
      <c r="I1256" s="2">
        <v>251931</v>
      </c>
    </row>
    <row r="1257" spans="1:9">
      <c r="A1257" t="s">
        <v>637</v>
      </c>
      <c r="B1257" t="str">
        <f>VLOOKUP(A1257,hoja!$A$1:$E$161,5,FALSE)</f>
        <v>PIEDECUESTA</v>
      </c>
      <c r="C1257" t="str">
        <f>VLOOKUP(A1257,hoja!A:D,3,FALSE)</f>
        <v>0422</v>
      </c>
      <c r="D1257" t="s">
        <v>702</v>
      </c>
      <c r="E1257" t="str">
        <f>VLOOKUP(D1257,hoja!$A$1:$E$161,5,FALSE)</f>
        <v>FLORENCIA</v>
      </c>
      <c r="F1257" t="str">
        <f>VLOOKUP(D1257,hoja!A:C,3,FALSE)</f>
        <v>0388</v>
      </c>
      <c r="G1257">
        <v>66.783333333441988</v>
      </c>
      <c r="H1257" s="2">
        <v>1</v>
      </c>
      <c r="I1257" s="2">
        <v>935291</v>
      </c>
    </row>
    <row r="1258" spans="1:9">
      <c r="A1258" t="s">
        <v>637</v>
      </c>
      <c r="B1258" t="str">
        <f>VLOOKUP(A1258,hoja!$A$1:$E$161,5,FALSE)</f>
        <v>PIEDECUESTA</v>
      </c>
      <c r="C1258" t="str">
        <f>VLOOKUP(A1258,hoja!A:D,3,FALSE)</f>
        <v>0422</v>
      </c>
      <c r="D1258" t="s">
        <v>1007</v>
      </c>
      <c r="E1258" t="e">
        <f>VLOOKUP(D1258,hoja!$A$1:$E$161,5,FALSE)</f>
        <v>#N/A</v>
      </c>
      <c r="F1258" t="str">
        <f>VLOOKUP(D1258,hoja!A:C,3,FALSE)</f>
        <v>0463</v>
      </c>
      <c r="G1258">
        <v>25.161527777672745</v>
      </c>
      <c r="H1258" s="2">
        <v>2</v>
      </c>
      <c r="I1258" s="2">
        <v>298725</v>
      </c>
    </row>
    <row r="1259" spans="1:9">
      <c r="A1259" t="s">
        <v>637</v>
      </c>
      <c r="B1259" t="str">
        <f>VLOOKUP(A1259,hoja!$A$1:$E$161,5,FALSE)</f>
        <v>PIEDECUESTA</v>
      </c>
      <c r="C1259" t="str">
        <f>VLOOKUP(A1259,hoja!A:D,3,FALSE)</f>
        <v>0422</v>
      </c>
      <c r="D1259" t="s">
        <v>704</v>
      </c>
      <c r="E1259" t="str">
        <f>VLOOKUP(D1259,hoja!$A$1:$E$161,5,FALSE)</f>
        <v>GARZÓN</v>
      </c>
      <c r="F1259" t="str">
        <f>VLOOKUP(D1259,hoja!A:C,3,FALSE)</f>
        <v>0387</v>
      </c>
      <c r="G1259">
        <v>34.000000000116415</v>
      </c>
      <c r="H1259" s="2">
        <v>2</v>
      </c>
      <c r="I1259" s="2">
        <v>825468.5</v>
      </c>
    </row>
    <row r="1260" spans="1:9">
      <c r="A1260" t="s">
        <v>637</v>
      </c>
      <c r="B1260" t="str">
        <f>VLOOKUP(A1260,hoja!$A$1:$E$161,5,FALSE)</f>
        <v>PIEDECUESTA</v>
      </c>
      <c r="C1260" t="str">
        <f>VLOOKUP(A1260,hoja!A:D,3,FALSE)</f>
        <v>0422</v>
      </c>
      <c r="D1260" t="s">
        <v>705</v>
      </c>
      <c r="E1260" t="str">
        <f>VLOOKUP(D1260,hoja!$A$1:$E$161,5,FALSE)</f>
        <v>GRANADA</v>
      </c>
      <c r="F1260" t="str">
        <f>VLOOKUP(D1260,hoja!A:C,3,FALSE)</f>
        <v>0394</v>
      </c>
      <c r="G1260">
        <v>38.963333333318587</v>
      </c>
      <c r="H1260" s="2">
        <v>3</v>
      </c>
      <c r="I1260" s="2">
        <v>589820</v>
      </c>
    </row>
    <row r="1261" spans="1:9">
      <c r="A1261" t="s">
        <v>637</v>
      </c>
      <c r="B1261" t="str">
        <f>VLOOKUP(A1261,hoja!$A$1:$E$161,5,FALSE)</f>
        <v>PIEDECUESTA</v>
      </c>
      <c r="C1261" t="str">
        <f>VLOOKUP(A1261,hoja!A:D,3,FALSE)</f>
        <v>0422</v>
      </c>
      <c r="D1261" t="s">
        <v>655</v>
      </c>
      <c r="E1261" t="str">
        <f>VLOOKUP(D1261,hoja!$A$1:$E$161,5,FALSE)</f>
        <v>MEDELLÍN</v>
      </c>
      <c r="F1261" t="str">
        <f>VLOOKUP(D1261,hoja!A:C,3,FALSE)</f>
        <v>0292</v>
      </c>
      <c r="G1261">
        <v>23.233333333279006</v>
      </c>
      <c r="H1261" s="2">
        <v>15</v>
      </c>
      <c r="I1261" s="2">
        <v>409738</v>
      </c>
    </row>
    <row r="1262" spans="1:9">
      <c r="A1262" t="s">
        <v>637</v>
      </c>
      <c r="B1262" t="str">
        <f>VLOOKUP(A1262,hoja!$A$1:$E$161,5,FALSE)</f>
        <v>PIEDECUESTA</v>
      </c>
      <c r="C1262" t="str">
        <f>VLOOKUP(A1262,hoja!A:D,3,FALSE)</f>
        <v>0422</v>
      </c>
      <c r="D1262" t="s">
        <v>710</v>
      </c>
      <c r="E1262" t="str">
        <f>VLOOKUP(D1262,hoja!$A$1:$E$161,5,FALSE)</f>
        <v>LA MESA</v>
      </c>
      <c r="F1262" t="str">
        <f>VLOOKUP(D1262,hoja!A:C,3,FALSE)</f>
        <v>0024</v>
      </c>
      <c r="G1262">
        <v>25.233333333337214</v>
      </c>
      <c r="H1262" s="2">
        <v>3</v>
      </c>
      <c r="I1262" s="2">
        <v>447143</v>
      </c>
    </row>
    <row r="1263" spans="1:9">
      <c r="A1263" t="s">
        <v>637</v>
      </c>
      <c r="B1263" t="str">
        <f>VLOOKUP(A1263,hoja!$A$1:$E$161,5,FALSE)</f>
        <v>PIEDECUESTA</v>
      </c>
      <c r="C1263" t="str">
        <f>VLOOKUP(A1263,hoja!A:D,3,FALSE)</f>
        <v>0422</v>
      </c>
      <c r="D1263" t="s">
        <v>663</v>
      </c>
      <c r="E1263" t="str">
        <f>VLOOKUP(D1263,hoja!$A$1:$E$161,5,FALSE)</f>
        <v>MADRID</v>
      </c>
      <c r="F1263" t="str">
        <f>VLOOKUP(D1263,hoja!A:C,3,FALSE)</f>
        <v>0022</v>
      </c>
      <c r="G1263">
        <v>25.31666666676756</v>
      </c>
      <c r="H1263" s="2">
        <v>43</v>
      </c>
      <c r="I1263" s="2">
        <v>406313.5</v>
      </c>
    </row>
    <row r="1264" spans="1:9">
      <c r="A1264" t="s">
        <v>637</v>
      </c>
      <c r="B1264" t="str">
        <f>VLOOKUP(A1264,hoja!$A$1:$E$161,5,FALSE)</f>
        <v>PIEDECUESTA</v>
      </c>
      <c r="C1264" t="str">
        <f>VLOOKUP(A1264,hoja!A:D,3,FALSE)</f>
        <v>0422</v>
      </c>
      <c r="D1264" t="s">
        <v>712</v>
      </c>
      <c r="E1264" t="str">
        <f>VLOOKUP(D1264,hoja!$A$1:$E$161,5,FALSE)</f>
        <v>MAICAO</v>
      </c>
      <c r="F1264" t="str">
        <f>VLOOKUP(D1264,hoja!A:C,3,FALSE)</f>
        <v>0230</v>
      </c>
      <c r="G1264">
        <v>27.633333333476912</v>
      </c>
      <c r="H1264" s="2">
        <v>3</v>
      </c>
      <c r="I1264" s="2">
        <v>657448</v>
      </c>
    </row>
    <row r="1265" spans="1:9">
      <c r="A1265" t="s">
        <v>637</v>
      </c>
      <c r="B1265" t="str">
        <f>VLOOKUP(A1265,hoja!$A$1:$E$161,5,FALSE)</f>
        <v>PIEDECUESTA</v>
      </c>
      <c r="C1265" t="str">
        <f>VLOOKUP(A1265,hoja!A:D,3,FALSE)</f>
        <v>0422</v>
      </c>
      <c r="D1265" t="s">
        <v>665</v>
      </c>
      <c r="E1265" t="str">
        <f>VLOOKUP(D1265,hoja!$A$1:$E$161,5,FALSE)</f>
        <v>MANIZALES</v>
      </c>
      <c r="F1265" t="str">
        <f>VLOOKUP(D1265,hoja!A:C,3,FALSE)</f>
        <v>0145</v>
      </c>
      <c r="G1265">
        <v>37.183333333348855</v>
      </c>
      <c r="H1265" s="2">
        <v>1</v>
      </c>
      <c r="I1265" s="2">
        <v>740292</v>
      </c>
    </row>
    <row r="1266" spans="1:9">
      <c r="A1266" t="s">
        <v>637</v>
      </c>
      <c r="B1266" t="str">
        <f>VLOOKUP(A1266,hoja!$A$1:$E$161,5,FALSE)</f>
        <v>PIEDECUESTA</v>
      </c>
      <c r="C1266" t="str">
        <f>VLOOKUP(A1266,hoja!A:D,3,FALSE)</f>
        <v>0422</v>
      </c>
      <c r="D1266" t="s">
        <v>713</v>
      </c>
      <c r="E1266" t="str">
        <f>VLOOKUP(D1266,hoja!$A$1:$E$161,5,FALSE)</f>
        <v>MARIQUITA</v>
      </c>
      <c r="F1266" t="str">
        <f>VLOOKUP(D1266,hoja!A:C,3,FALSE)</f>
        <v>0392</v>
      </c>
      <c r="G1266">
        <v>15.576527777739102</v>
      </c>
      <c r="H1266" s="2">
        <v>2</v>
      </c>
      <c r="I1266" s="2">
        <v>405316.5</v>
      </c>
    </row>
    <row r="1267" spans="1:9">
      <c r="A1267" t="s">
        <v>637</v>
      </c>
      <c r="B1267" t="str">
        <f>VLOOKUP(A1267,hoja!$A$1:$E$161,5,FALSE)</f>
        <v>PIEDECUESTA</v>
      </c>
      <c r="C1267" t="str">
        <f>VLOOKUP(A1267,hoja!A:D,3,FALSE)</f>
        <v>0422</v>
      </c>
      <c r="D1267" t="s">
        <v>714</v>
      </c>
      <c r="E1267" t="str">
        <f>VLOOKUP(D1267,hoja!$A$1:$E$161,5,FALSE)</f>
        <v>OCAÑA</v>
      </c>
      <c r="F1267" t="str">
        <f>VLOOKUP(D1267,hoja!A:C,3,FALSE)</f>
        <v>0434</v>
      </c>
      <c r="G1267">
        <v>7.0166666666627862</v>
      </c>
      <c r="H1267" s="2">
        <v>715</v>
      </c>
      <c r="I1267" s="2">
        <v>241049</v>
      </c>
    </row>
    <row r="1268" spans="1:9">
      <c r="A1268" t="s">
        <v>637</v>
      </c>
      <c r="B1268" t="str">
        <f>VLOOKUP(A1268,hoja!$A$1:$E$161,5,FALSE)</f>
        <v>PIEDECUESTA</v>
      </c>
      <c r="C1268" t="str">
        <f>VLOOKUP(A1268,hoja!A:D,3,FALSE)</f>
        <v>0422</v>
      </c>
      <c r="D1268" t="s">
        <v>716</v>
      </c>
      <c r="E1268" t="str">
        <f>VLOOKUP(D1268,hoja!$A$1:$E$161,5,FALSE)</f>
        <v>PINCHOTE</v>
      </c>
      <c r="F1268" t="str">
        <f>VLOOKUP(D1268,hoja!A:C,3,FALSE)</f>
        <v>0423</v>
      </c>
      <c r="G1268">
        <v>3.4499999998952262</v>
      </c>
      <c r="H1268" s="2">
        <v>903</v>
      </c>
      <c r="I1268" s="2">
        <v>90997.5</v>
      </c>
    </row>
    <row r="1269" spans="1:9">
      <c r="A1269" t="s">
        <v>637</v>
      </c>
      <c r="B1269" t="str">
        <f>VLOOKUP(A1269,hoja!$A$1:$E$161,5,FALSE)</f>
        <v>PIEDECUESTA</v>
      </c>
      <c r="C1269" t="str">
        <f>VLOOKUP(A1269,hoja!A:D,3,FALSE)</f>
        <v>0422</v>
      </c>
      <c r="D1269" t="s">
        <v>718</v>
      </c>
      <c r="E1269" t="str">
        <f>VLOOKUP(D1269,hoja!$A$1:$E$161,5,FALSE)</f>
        <v>PUERTO BERRIO</v>
      </c>
      <c r="F1269" t="str">
        <f>VLOOKUP(D1269,hoja!A:C,3,FALSE)</f>
        <v>0433</v>
      </c>
      <c r="G1269">
        <v>5.3833333334187046</v>
      </c>
      <c r="H1269" s="2">
        <v>205</v>
      </c>
      <c r="I1269" s="2">
        <v>225732</v>
      </c>
    </row>
    <row r="1270" spans="1:9">
      <c r="A1270" t="s">
        <v>637</v>
      </c>
      <c r="B1270" t="str">
        <f>VLOOKUP(A1270,hoja!$A$1:$E$161,5,FALSE)</f>
        <v>PIEDECUESTA</v>
      </c>
      <c r="C1270" t="str">
        <f>VLOOKUP(A1270,hoja!A:D,3,FALSE)</f>
        <v>0422</v>
      </c>
      <c r="D1270" t="s">
        <v>719</v>
      </c>
      <c r="E1270" t="str">
        <f>VLOOKUP(D1270,hoja!$A$1:$E$161,5,FALSE)</f>
        <v>RICAURTE</v>
      </c>
      <c r="F1270" t="str">
        <f>VLOOKUP(D1270,hoja!A:C,3,FALSE)</f>
        <v>0390</v>
      </c>
      <c r="G1270">
        <v>24.635833333275514</v>
      </c>
      <c r="H1270" s="2">
        <v>38</v>
      </c>
      <c r="I1270" s="2">
        <v>536486.5</v>
      </c>
    </row>
    <row r="1271" spans="1:9">
      <c r="A1271" t="s">
        <v>637</v>
      </c>
      <c r="B1271" t="str">
        <f>VLOOKUP(A1271,hoja!$A$1:$E$161,5,FALSE)</f>
        <v>PIEDECUESTA</v>
      </c>
      <c r="C1271" t="str">
        <f>VLOOKUP(A1271,hoja!A:D,3,FALSE)</f>
        <v>0422</v>
      </c>
      <c r="D1271" t="s">
        <v>721</v>
      </c>
      <c r="E1271" t="str">
        <f>VLOOKUP(D1271,hoja!$A$1:$E$161,5,FALSE)</f>
        <v>RIONEGRO</v>
      </c>
      <c r="F1271" t="str">
        <f>VLOOKUP(D1271,hoja!A:C,3,FALSE)</f>
        <v>0090</v>
      </c>
      <c r="G1271">
        <v>40.033055555541068</v>
      </c>
      <c r="H1271" s="2">
        <v>5</v>
      </c>
      <c r="I1271" s="2">
        <v>440147</v>
      </c>
    </row>
    <row r="1272" spans="1:9">
      <c r="A1272" t="s">
        <v>637</v>
      </c>
      <c r="B1272" t="str">
        <f>VLOOKUP(A1272,hoja!$A$1:$E$161,5,FALSE)</f>
        <v>PIEDECUESTA</v>
      </c>
      <c r="C1272" t="str">
        <f>VLOOKUP(A1272,hoja!A:D,3,FALSE)</f>
        <v>0422</v>
      </c>
      <c r="D1272" t="s">
        <v>723</v>
      </c>
      <c r="E1272" t="str">
        <f>VLOOKUP(D1272,hoja!$A$1:$E$161,5,FALSE)</f>
        <v>SANTA MARTA</v>
      </c>
      <c r="F1272" t="str">
        <f>VLOOKUP(D1272,hoja!A:C,3,FALSE)</f>
        <v>0118</v>
      </c>
      <c r="G1272">
        <v>25.24055555567611</v>
      </c>
      <c r="H1272" s="2">
        <v>15</v>
      </c>
      <c r="I1272" s="2">
        <v>576868</v>
      </c>
    </row>
    <row r="1273" spans="1:9">
      <c r="A1273" t="s">
        <v>637</v>
      </c>
      <c r="B1273" t="str">
        <f>VLOOKUP(A1273,hoja!$A$1:$E$161,5,FALSE)</f>
        <v>PIEDECUESTA</v>
      </c>
      <c r="C1273" t="str">
        <f>VLOOKUP(A1273,hoja!A:D,3,FALSE)</f>
        <v>0422</v>
      </c>
      <c r="D1273" t="s">
        <v>727</v>
      </c>
      <c r="E1273" t="str">
        <f>VLOOKUP(D1273,hoja!$A$1:$E$161,5,FALSE)</f>
        <v>TUNJA</v>
      </c>
      <c r="F1273" t="str">
        <f>VLOOKUP(D1273,hoja!A:C,3,FALSE)</f>
        <v>0443</v>
      </c>
      <c r="G1273">
        <v>17.466666666674428</v>
      </c>
      <c r="H1273" s="2">
        <v>17</v>
      </c>
      <c r="I1273" s="2">
        <v>273189</v>
      </c>
    </row>
    <row r="1274" spans="1:9">
      <c r="A1274" t="s">
        <v>637</v>
      </c>
      <c r="B1274" t="str">
        <f>VLOOKUP(A1274,hoja!$A$1:$E$161,5,FALSE)</f>
        <v>PIEDECUESTA</v>
      </c>
      <c r="C1274" t="str">
        <f>VLOOKUP(A1274,hoja!A:D,3,FALSE)</f>
        <v>0422</v>
      </c>
      <c r="D1274" t="s">
        <v>729</v>
      </c>
      <c r="E1274" t="str">
        <f>VLOOKUP(D1274,hoja!$A$1:$E$161,5,FALSE)</f>
        <v>YOPAL</v>
      </c>
      <c r="F1274" t="str">
        <f>VLOOKUP(D1274,hoja!A:C,3,FALSE)</f>
        <v>0442</v>
      </c>
      <c r="G1274">
        <v>47.832638888881775</v>
      </c>
      <c r="H1274" s="2">
        <v>4</v>
      </c>
      <c r="I1274" s="2">
        <v>629802.5</v>
      </c>
    </row>
    <row r="1275" spans="1:9">
      <c r="A1275" t="s">
        <v>637</v>
      </c>
      <c r="B1275" t="str">
        <f>VLOOKUP(A1275,hoja!$A$1:$E$161,5,FALSE)</f>
        <v>PIEDECUESTA</v>
      </c>
      <c r="C1275" t="str">
        <f>VLOOKUP(A1275,hoja!A:D,3,FALSE)</f>
        <v>0422</v>
      </c>
      <c r="D1275" t="s">
        <v>629</v>
      </c>
      <c r="E1275" t="str">
        <f>VLOOKUP(D1275,hoja!$A$1:$E$161,5,FALSE)</f>
        <v>ZIPAQUIRÁ</v>
      </c>
      <c r="F1275" t="str">
        <f>VLOOKUP(D1275,hoja!A:C,3,FALSE)</f>
        <v>0032</v>
      </c>
      <c r="G1275">
        <v>25.850000000093132</v>
      </c>
      <c r="H1275" s="2">
        <v>9</v>
      </c>
      <c r="I1275" s="2">
        <v>344599</v>
      </c>
    </row>
    <row r="1276" spans="1:9">
      <c r="A1276" t="s">
        <v>637</v>
      </c>
      <c r="B1276" t="str">
        <f>VLOOKUP(A1276,hoja!$A$1:$E$161,5,FALSE)</f>
        <v>PIEDECUESTA</v>
      </c>
      <c r="C1276" t="str">
        <f>VLOOKUP(A1276,hoja!A:D,3,FALSE)</f>
        <v>0422</v>
      </c>
      <c r="D1276" t="s">
        <v>630</v>
      </c>
      <c r="E1276" t="str">
        <f>VLOOKUP(D1276,hoja!$A$1:$E$161,5,FALSE)</f>
        <v>SESQUILÉ</v>
      </c>
      <c r="F1276" t="str">
        <f>VLOOKUP(D1276,hoja!A:C,3,FALSE)</f>
        <v>1501</v>
      </c>
      <c r="G1276">
        <v>10.624999999970896</v>
      </c>
      <c r="H1276" s="2">
        <v>138</v>
      </c>
      <c r="I1276" s="2">
        <v>360162</v>
      </c>
    </row>
    <row r="1277" spans="1:9">
      <c r="A1277" t="s">
        <v>637</v>
      </c>
      <c r="B1277" t="str">
        <f>VLOOKUP(A1277,hoja!$A$1:$E$161,5,FALSE)</f>
        <v>PIEDECUESTA</v>
      </c>
      <c r="C1277" t="str">
        <f>VLOOKUP(A1277,hoja!A:D,3,FALSE)</f>
        <v>0422</v>
      </c>
      <c r="D1277" t="s">
        <v>2618</v>
      </c>
      <c r="E1277" t="e">
        <f>VLOOKUP(D1277,hoja!$A$1:$E$161,5,FALSE)</f>
        <v>#N/A</v>
      </c>
      <c r="F1277" t="str">
        <f>VLOOKUP(D1277,hoja!A:C,3,FALSE)</f>
        <v>50374</v>
      </c>
      <c r="G1277">
        <v>1.5249999999068677</v>
      </c>
      <c r="H1277" s="2">
        <v>6</v>
      </c>
      <c r="I1277" s="2">
        <v>22163</v>
      </c>
    </row>
    <row r="1278" spans="1:9">
      <c r="A1278" t="s">
        <v>637</v>
      </c>
      <c r="B1278" t="str">
        <f>VLOOKUP(A1278,hoja!$A$1:$E$161,5,FALSE)</f>
        <v>PIEDECUESTA</v>
      </c>
      <c r="C1278" t="str">
        <f>VLOOKUP(A1278,hoja!A:D,3,FALSE)</f>
        <v>0422</v>
      </c>
      <c r="D1278" t="s">
        <v>751</v>
      </c>
      <c r="E1278" t="str">
        <f>VLOOKUP(D1278,hoja!$A$1:$E$161,5,FALSE)</f>
        <v>BOGOTÁ</v>
      </c>
      <c r="F1278" t="str">
        <f>VLOOKUP(D1278,hoja!A:C,3,FALSE)</f>
        <v>0002A</v>
      </c>
      <c r="G1278">
        <v>24.196666666714009</v>
      </c>
      <c r="H1278" s="2">
        <v>3</v>
      </c>
      <c r="I1278" s="2">
        <v>424253</v>
      </c>
    </row>
    <row r="1279" spans="1:9">
      <c r="A1279" t="s">
        <v>637</v>
      </c>
      <c r="B1279" t="str">
        <f>VLOOKUP(A1279,hoja!$A$1:$E$161,5,FALSE)</f>
        <v>PIEDECUESTA</v>
      </c>
      <c r="C1279" t="str">
        <f>VLOOKUP(A1279,hoja!A:D,3,FALSE)</f>
        <v>0422</v>
      </c>
      <c r="D1279" t="s">
        <v>633</v>
      </c>
      <c r="E1279" t="str">
        <f>VLOOKUP(D1279,hoja!$A$1:$E$161,5,FALSE)</f>
        <v>BOGOTÁ</v>
      </c>
      <c r="F1279" t="str">
        <f>VLOOKUP(D1279,hoja!A:C,3,FALSE)</f>
        <v>0002</v>
      </c>
      <c r="G1279">
        <v>21.666666666569654</v>
      </c>
      <c r="H1279" s="2">
        <v>36</v>
      </c>
      <c r="I1279" s="2">
        <v>405746</v>
      </c>
    </row>
    <row r="1280" spans="1:9">
      <c r="A1280" t="s">
        <v>637</v>
      </c>
      <c r="B1280" t="str">
        <f>VLOOKUP(A1280,hoja!$A$1:$E$161,5,FALSE)</f>
        <v>PIEDECUESTA</v>
      </c>
      <c r="C1280" t="str">
        <f>VLOOKUP(A1280,hoja!A:D,3,FALSE)</f>
        <v>0422</v>
      </c>
      <c r="D1280" t="s">
        <v>634</v>
      </c>
      <c r="E1280" t="str">
        <f>VLOOKUP(D1280,hoja!$A$1:$E$161,5,FALSE)</f>
        <v>BOGOTÁ</v>
      </c>
      <c r="F1280" t="str">
        <f>VLOOKUP(D1280,hoja!A:C,3,FALSE)</f>
        <v>0011</v>
      </c>
      <c r="G1280">
        <v>22.400000000023283</v>
      </c>
      <c r="H1280" s="2">
        <v>414</v>
      </c>
      <c r="I1280" s="2">
        <v>404410.5</v>
      </c>
    </row>
    <row r="1281" spans="1:9">
      <c r="A1281" t="s">
        <v>637</v>
      </c>
      <c r="B1281" t="str">
        <f>VLOOKUP(A1281,hoja!$A$1:$E$161,5,FALSE)</f>
        <v>PIEDECUESTA</v>
      </c>
      <c r="C1281" t="str">
        <f>VLOOKUP(A1281,hoja!A:D,3,FALSE)</f>
        <v>0422</v>
      </c>
      <c r="D1281" t="s">
        <v>686</v>
      </c>
      <c r="E1281" t="str">
        <f>VLOOKUP(D1281,hoja!$A$1:$E$161,5,FALSE)</f>
        <v>BARRANCABERMEJA</v>
      </c>
      <c r="F1281" t="str">
        <f>VLOOKUP(D1281,hoja!A:C,3,FALSE)</f>
        <v>0424</v>
      </c>
      <c r="G1281">
        <v>3.9833333332207985</v>
      </c>
      <c r="H1281" s="2">
        <v>1604</v>
      </c>
      <c r="I1281" s="2">
        <v>131738</v>
      </c>
    </row>
    <row r="1282" spans="1:9">
      <c r="A1282" t="s">
        <v>637</v>
      </c>
      <c r="B1282" t="str">
        <f>VLOOKUP(A1282,hoja!$A$1:$E$161,5,FALSE)</f>
        <v>PIEDECUESTA</v>
      </c>
      <c r="C1282" t="str">
        <f>VLOOKUP(A1282,hoja!A:D,3,FALSE)</f>
        <v>0422</v>
      </c>
      <c r="D1282" t="s">
        <v>635</v>
      </c>
      <c r="E1282" t="str">
        <f>VLOOKUP(D1282,hoja!$A$1:$E$161,5,FALSE)</f>
        <v>BOGOTÁ</v>
      </c>
      <c r="F1282" t="str">
        <f>VLOOKUP(D1282,hoja!A:C,3,FALSE)</f>
        <v>0021</v>
      </c>
      <c r="G1282">
        <v>21.533333333325572</v>
      </c>
      <c r="H1282" s="2">
        <v>311</v>
      </c>
      <c r="I1282" s="2">
        <v>406947.5</v>
      </c>
    </row>
    <row r="1283" spans="1:9">
      <c r="A1283" t="s">
        <v>637</v>
      </c>
      <c r="B1283" t="str">
        <f>VLOOKUP(A1283,hoja!$A$1:$E$161,5,FALSE)</f>
        <v>PIEDECUESTA</v>
      </c>
      <c r="C1283" t="str">
        <f>VLOOKUP(A1283,hoja!A:D,3,FALSE)</f>
        <v>0422</v>
      </c>
      <c r="D1283" t="s">
        <v>731</v>
      </c>
      <c r="E1283" t="str">
        <f>VLOOKUP(D1283,hoja!$A$1:$E$161,5,FALSE)</f>
        <v>CÚCUTA</v>
      </c>
      <c r="F1283" t="str">
        <f>VLOOKUP(D1283,hoja!A:C,3,FALSE)</f>
        <v>0438</v>
      </c>
      <c r="G1283">
        <v>9.2227777778171003</v>
      </c>
      <c r="H1283" s="2">
        <v>1575</v>
      </c>
      <c r="I1283" s="2">
        <v>243034</v>
      </c>
    </row>
    <row r="1284" spans="1:9">
      <c r="A1284" t="s">
        <v>637</v>
      </c>
      <c r="B1284" t="str">
        <f>VLOOKUP(A1284,hoja!$A$1:$E$161,5,FALSE)</f>
        <v>PIEDECUESTA</v>
      </c>
      <c r="C1284" t="str">
        <f>VLOOKUP(A1284,hoja!A:D,3,FALSE)</f>
        <v>0422</v>
      </c>
      <c r="D1284" t="s">
        <v>636</v>
      </c>
      <c r="E1284" t="str">
        <f>VLOOKUP(D1284,hoja!$A$1:$E$161,5,FALSE)</f>
        <v>DUITAMA</v>
      </c>
      <c r="F1284" t="str">
        <f>VLOOKUP(D1284,hoja!A:C,3,FALSE)</f>
        <v>0441</v>
      </c>
      <c r="G1284">
        <v>13.529861111106584</v>
      </c>
      <c r="H1284" s="2">
        <v>132</v>
      </c>
      <c r="I1284" s="2">
        <v>322319</v>
      </c>
    </row>
    <row r="1285" spans="1:9">
      <c r="A1285" t="s">
        <v>637</v>
      </c>
      <c r="B1285" t="str">
        <f>VLOOKUP(A1285,hoja!$A$1:$E$161,5,FALSE)</f>
        <v>PIEDECUESTA</v>
      </c>
      <c r="C1285" t="str">
        <f>VLOOKUP(A1285,hoja!A:D,3,FALSE)</f>
        <v>0422</v>
      </c>
      <c r="D1285" t="s">
        <v>732</v>
      </c>
      <c r="E1285" t="str">
        <f>VLOOKUP(D1285,hoja!$A$1:$E$161,5,FALSE)</f>
        <v>IBAGUÉ</v>
      </c>
      <c r="F1285" t="str">
        <f>VLOOKUP(D1285,hoja!A:C,3,FALSE)</f>
        <v>0389</v>
      </c>
      <c r="G1285">
        <v>20.575000000011642</v>
      </c>
      <c r="H1285" s="2">
        <v>20</v>
      </c>
      <c r="I1285" s="2">
        <v>520598.5</v>
      </c>
    </row>
    <row r="1286" spans="1:9">
      <c r="A1286" t="s">
        <v>637</v>
      </c>
      <c r="B1286" t="str">
        <f>VLOOKUP(A1286,hoja!$A$1:$E$161,5,FALSE)</f>
        <v>PIEDECUESTA</v>
      </c>
      <c r="C1286" t="str">
        <f>VLOOKUP(A1286,hoja!A:D,3,FALSE)</f>
        <v>0422</v>
      </c>
      <c r="D1286" t="s">
        <v>667</v>
      </c>
      <c r="E1286" t="str">
        <f>VLOOKUP(D1286,hoja!$A$1:$E$161,5,FALSE)</f>
        <v>MONTERÍA</v>
      </c>
      <c r="F1286" t="str">
        <f>VLOOKUP(D1286,hoja!A:C,3,FALSE)</f>
        <v>0381</v>
      </c>
      <c r="G1286">
        <v>40.356944444531109</v>
      </c>
      <c r="H1286" s="2">
        <v>13</v>
      </c>
      <c r="I1286" s="2">
        <v>743896</v>
      </c>
    </row>
    <row r="1287" spans="1:9">
      <c r="A1287" t="s">
        <v>637</v>
      </c>
      <c r="B1287" t="str">
        <f>VLOOKUP(A1287,hoja!$A$1:$E$161,5,FALSE)</f>
        <v>PIEDECUESTA</v>
      </c>
      <c r="C1287" t="str">
        <f>VLOOKUP(A1287,hoja!A:D,3,FALSE)</f>
        <v>0422</v>
      </c>
      <c r="D1287" t="s">
        <v>679</v>
      </c>
      <c r="E1287" t="str">
        <f>VLOOKUP(D1287,hoja!$A$1:$E$161,5,FALSE)</f>
        <v>NEIVA</v>
      </c>
      <c r="F1287" t="str">
        <f>VLOOKUP(D1287,hoja!A:C,3,FALSE)</f>
        <v>0385</v>
      </c>
      <c r="G1287">
        <v>28.533333333441988</v>
      </c>
      <c r="H1287" s="2">
        <v>23</v>
      </c>
      <c r="I1287" s="2">
        <v>699017</v>
      </c>
    </row>
    <row r="1288" spans="1:9">
      <c r="A1288" t="s">
        <v>637</v>
      </c>
      <c r="B1288" t="str">
        <f>VLOOKUP(A1288,hoja!$A$1:$E$161,5,FALSE)</f>
        <v>PIEDECUESTA</v>
      </c>
      <c r="C1288" t="str">
        <f>VLOOKUP(A1288,hoja!A:D,3,FALSE)</f>
        <v>0422</v>
      </c>
      <c r="D1288" t="s">
        <v>668</v>
      </c>
      <c r="E1288" t="str">
        <f>VLOOKUP(D1288,hoja!$A$1:$E$161,5,FALSE)</f>
        <v>VALLEDUPAR</v>
      </c>
      <c r="F1288" t="str">
        <f>VLOOKUP(D1288,hoja!A:C,3,FALSE)</f>
        <v>0447</v>
      </c>
      <c r="G1288">
        <v>19.087916666729143</v>
      </c>
      <c r="H1288" s="2">
        <v>12</v>
      </c>
      <c r="I1288" s="2">
        <v>481639</v>
      </c>
    </row>
    <row r="1289" spans="1:9">
      <c r="A1289" t="s">
        <v>637</v>
      </c>
      <c r="B1289" t="str">
        <f>VLOOKUP(A1289,hoja!$A$1:$E$161,5,FALSE)</f>
        <v>PIEDECUESTA</v>
      </c>
      <c r="C1289" t="str">
        <f>VLOOKUP(A1289,hoja!A:D,3,FALSE)</f>
        <v>0422</v>
      </c>
      <c r="D1289" t="s">
        <v>681</v>
      </c>
      <c r="E1289" t="str">
        <f>VLOOKUP(D1289,hoja!$A$1:$E$161,5,FALSE)</f>
        <v>VILLAVICENCIO</v>
      </c>
      <c r="F1289" t="str">
        <f>VLOOKUP(D1289,hoja!A:C,3,FALSE)</f>
        <v>0393</v>
      </c>
      <c r="G1289">
        <v>35.53333333338378</v>
      </c>
      <c r="H1289" s="2">
        <v>41</v>
      </c>
      <c r="I1289" s="2">
        <v>511554</v>
      </c>
    </row>
    <row r="1290" spans="1:9">
      <c r="A1290" t="s">
        <v>637</v>
      </c>
      <c r="B1290" t="str">
        <f>VLOOKUP(A1290,hoja!$A$1:$E$161,5,FALSE)</f>
        <v>PIEDECUESTA</v>
      </c>
      <c r="C1290" t="str">
        <f>VLOOKUP(A1290,hoja!A:D,3,FALSE)</f>
        <v>0422</v>
      </c>
      <c r="D1290" t="s">
        <v>3878</v>
      </c>
      <c r="E1290" t="e">
        <f>VLOOKUP(D1290,hoja!$A$1:$E$161,5,FALSE)</f>
        <v>#N/A</v>
      </c>
      <c r="F1290" t="e">
        <f>VLOOKUP(D1290,hoja!A:C,3,FALSE)</f>
        <v>#N/A</v>
      </c>
      <c r="G1290">
        <v>0.64166666666278616</v>
      </c>
      <c r="H1290" s="2">
        <v>18</v>
      </c>
      <c r="I1290" s="2">
        <v>24290</v>
      </c>
    </row>
    <row r="1291" spans="1:9">
      <c r="A1291" t="s">
        <v>637</v>
      </c>
      <c r="B1291" t="str">
        <f>VLOOKUP(A1291,hoja!$A$1:$E$161,5,FALSE)</f>
        <v>PIEDECUESTA</v>
      </c>
      <c r="C1291" t="str">
        <f>VLOOKUP(A1291,hoja!A:D,3,FALSE)</f>
        <v>0422</v>
      </c>
      <c r="D1291" t="s">
        <v>3879</v>
      </c>
      <c r="E1291" t="e">
        <f>VLOOKUP(D1291,hoja!$A$1:$E$161,5,FALSE)</f>
        <v>#N/A</v>
      </c>
      <c r="F1291" t="e">
        <f>VLOOKUP(D1291,hoja!A:C,3,FALSE)</f>
        <v>#N/A</v>
      </c>
      <c r="G1291">
        <v>0.61666666658129543</v>
      </c>
      <c r="H1291" s="2">
        <v>3</v>
      </c>
      <c r="I1291" s="2">
        <v>24221</v>
      </c>
    </row>
    <row r="1292" spans="1:9">
      <c r="A1292" t="s">
        <v>637</v>
      </c>
      <c r="B1292" t="str">
        <f>VLOOKUP(A1292,hoja!$A$1:$E$161,5,FALSE)</f>
        <v>PIEDECUESTA</v>
      </c>
      <c r="C1292" t="str">
        <f>VLOOKUP(A1292,hoja!A:D,3,FALSE)</f>
        <v>0422</v>
      </c>
      <c r="D1292" t="s">
        <v>1197</v>
      </c>
      <c r="E1292" t="e">
        <f>VLOOKUP(D1292,hoja!$A$1:$E$161,5,FALSE)</f>
        <v>#N/A</v>
      </c>
      <c r="F1292" t="e">
        <f>VLOOKUP(D1292,hoja!A:C,3,FALSE)</f>
        <v>#N/A</v>
      </c>
      <c r="G1292">
        <v>1.5</v>
      </c>
      <c r="H1292" s="2">
        <v>17</v>
      </c>
      <c r="I1292" s="2">
        <v>23964.5</v>
      </c>
    </row>
    <row r="1293" spans="1:9">
      <c r="A1293" t="s">
        <v>637</v>
      </c>
      <c r="B1293" t="str">
        <f>VLOOKUP(A1293,hoja!$A$1:$E$161,5,FALSE)</f>
        <v>PIEDECUESTA</v>
      </c>
      <c r="C1293" t="str">
        <f>VLOOKUP(A1293,hoja!A:D,3,FALSE)</f>
        <v>0422</v>
      </c>
      <c r="D1293" t="s">
        <v>987</v>
      </c>
      <c r="E1293" t="str">
        <f>VLOOKUP(D1293,hoja!$A$1:$E$161,5,FALSE)</f>
        <v>MEDELLÍN</v>
      </c>
      <c r="F1293" t="str">
        <f>VLOOKUP(D1293,hoja!A:C,3,FALSE)</f>
        <v>60001</v>
      </c>
      <c r="G1293">
        <v>28.450000000011642</v>
      </c>
      <c r="H1293" s="2">
        <v>1</v>
      </c>
      <c r="I1293" s="2">
        <v>432299</v>
      </c>
    </row>
    <row r="1294" spans="1:9">
      <c r="A1294" t="s">
        <v>637</v>
      </c>
      <c r="B1294" t="str">
        <f>VLOOKUP(A1294,hoja!$A$1:$E$161,5,FALSE)</f>
        <v>PIEDECUESTA</v>
      </c>
      <c r="C1294" t="str">
        <f>VLOOKUP(A1294,hoja!A:D,3,FALSE)</f>
        <v>0422</v>
      </c>
      <c r="D1294" t="s">
        <v>942</v>
      </c>
      <c r="E1294" t="str">
        <f>VLOOKUP(D1294,hoja!$A$1:$E$161,5,FALSE)</f>
        <v>BOGOTÁ</v>
      </c>
      <c r="F1294" t="str">
        <f>VLOOKUP(D1294,hoja!A:C,3,FALSE)</f>
        <v>60002</v>
      </c>
      <c r="G1294">
        <v>19.366666666755918</v>
      </c>
      <c r="H1294" s="2">
        <v>27</v>
      </c>
      <c r="I1294" s="2">
        <v>399174</v>
      </c>
    </row>
    <row r="1295" spans="1:9">
      <c r="A1295" t="s">
        <v>637</v>
      </c>
      <c r="B1295" t="str">
        <f>VLOOKUP(A1295,hoja!$A$1:$E$161,5,FALSE)</f>
        <v>PIEDECUESTA</v>
      </c>
      <c r="C1295" t="str">
        <f>VLOOKUP(A1295,hoja!A:D,3,FALSE)</f>
        <v>0422</v>
      </c>
      <c r="D1295" t="s">
        <v>778</v>
      </c>
      <c r="E1295" t="e">
        <f>VLOOKUP(D1295,hoja!$A$1:$E$161,5,FALSE)</f>
        <v>#N/A</v>
      </c>
      <c r="F1295" t="str">
        <f>VLOOKUP(D1295,hoja!A:C,3,FALSE)</f>
        <v>50686</v>
      </c>
      <c r="G1295">
        <v>25.775000000023283</v>
      </c>
      <c r="H1295" s="2">
        <v>2</v>
      </c>
      <c r="I1295" s="2">
        <v>362129</v>
      </c>
    </row>
    <row r="1296" spans="1:9">
      <c r="A1296" t="s">
        <v>637</v>
      </c>
      <c r="B1296" t="str">
        <f>VLOOKUP(A1296,hoja!$A$1:$E$161,5,FALSE)</f>
        <v>PIEDECUESTA</v>
      </c>
      <c r="C1296" t="str">
        <f>VLOOKUP(A1296,hoja!A:D,3,FALSE)</f>
        <v>0422</v>
      </c>
      <c r="D1296" t="s">
        <v>653</v>
      </c>
      <c r="E1296" t="str">
        <f>VLOOKUP(D1296,hoja!$A$1:$E$161,5,FALSE)</f>
        <v>MADRID</v>
      </c>
      <c r="F1296" t="str">
        <f>VLOOKUP(D1296,hoja!A:C,3,FALSE)</f>
        <v>2023</v>
      </c>
      <c r="G1296">
        <v>23.859583333338378</v>
      </c>
      <c r="H1296" s="2">
        <v>18</v>
      </c>
      <c r="I1296" s="2">
        <v>406446.5</v>
      </c>
    </row>
    <row r="1297" spans="1:9">
      <c r="A1297" t="s">
        <v>637</v>
      </c>
      <c r="B1297" t="str">
        <f>VLOOKUP(A1297,hoja!$A$1:$E$161,5,FALSE)</f>
        <v>PIEDECUESTA</v>
      </c>
      <c r="C1297" t="str">
        <f>VLOOKUP(A1297,hoja!A:D,3,FALSE)</f>
        <v>0422</v>
      </c>
      <c r="D1297" t="s">
        <v>780</v>
      </c>
      <c r="E1297" t="str">
        <f>VLOOKUP(D1297,hoja!$A$1:$E$161,5,FALSE)</f>
        <v>ZIPAQUIRÁ</v>
      </c>
      <c r="F1297" t="str">
        <f>VLOOKUP(D1297,hoja!A:C,3,FALSE)</f>
        <v>2031</v>
      </c>
      <c r="G1297">
        <v>21.849999999976717</v>
      </c>
      <c r="H1297" s="2">
        <v>2</v>
      </c>
      <c r="I1297" s="2">
        <v>348260.5</v>
      </c>
    </row>
    <row r="1298" spans="1:9">
      <c r="A1298" t="s">
        <v>637</v>
      </c>
      <c r="B1298" t="str">
        <f>VLOOKUP(A1298,hoja!$A$1:$E$161,5,FALSE)</f>
        <v>PIEDECUESTA</v>
      </c>
      <c r="C1298" t="str">
        <f>VLOOKUP(A1298,hoja!A:D,3,FALSE)</f>
        <v>0422</v>
      </c>
      <c r="D1298" t="s">
        <v>641</v>
      </c>
      <c r="E1298" t="str">
        <f>VLOOKUP(D1298,hoja!$A$1:$E$161,5,FALSE)</f>
        <v>MEDELLÍN</v>
      </c>
      <c r="F1298" t="str">
        <f>VLOOKUP(D1298,hoja!A:C,3,FALSE)</f>
        <v>0079</v>
      </c>
      <c r="G1298">
        <v>25.033333333209157</v>
      </c>
      <c r="H1298" s="2">
        <v>49</v>
      </c>
      <c r="I1298" s="2">
        <v>396246</v>
      </c>
    </row>
    <row r="1299" spans="1:9">
      <c r="A1299" t="s">
        <v>637</v>
      </c>
      <c r="B1299" t="str">
        <f>VLOOKUP(A1299,hoja!$A$1:$E$161,5,FALSE)</f>
        <v>PIEDECUESTA</v>
      </c>
      <c r="C1299" t="str">
        <f>VLOOKUP(A1299,hoja!A:D,3,FALSE)</f>
        <v>0422</v>
      </c>
      <c r="D1299" t="s">
        <v>670</v>
      </c>
      <c r="E1299" t="str">
        <f>VLOOKUP(D1299,hoja!$A$1:$E$161,5,FALSE)</f>
        <v>PEREIRA</v>
      </c>
      <c r="F1299" t="str">
        <f>VLOOKUP(D1299,hoja!A:C,3,FALSE)</f>
        <v>0134</v>
      </c>
      <c r="G1299">
        <v>28.799999999930151</v>
      </c>
      <c r="H1299" s="2">
        <v>5</v>
      </c>
      <c r="I1299" s="2">
        <v>654119</v>
      </c>
    </row>
    <row r="1300" spans="1:9">
      <c r="A1300" t="s">
        <v>637</v>
      </c>
      <c r="B1300" t="str">
        <f>VLOOKUP(A1300,hoja!$A$1:$E$161,5,FALSE)</f>
        <v>PIEDECUESTA</v>
      </c>
      <c r="C1300" t="str">
        <f>VLOOKUP(A1300,hoja!A:D,3,FALSE)</f>
        <v>0422</v>
      </c>
      <c r="D1300" t="s">
        <v>642</v>
      </c>
      <c r="E1300" t="str">
        <f>VLOOKUP(D1300,hoja!$A$1:$E$161,5,FALSE)</f>
        <v>BARRANQUILLA</v>
      </c>
      <c r="F1300" t="str">
        <f>VLOOKUP(D1300,hoja!A:C,3,FALSE)</f>
        <v>0111</v>
      </c>
      <c r="G1300">
        <v>26.516666666662786</v>
      </c>
      <c r="H1300" s="2">
        <v>80</v>
      </c>
      <c r="I1300" s="2">
        <v>623063</v>
      </c>
    </row>
    <row r="1301" spans="1:9">
      <c r="A1301" t="s">
        <v>637</v>
      </c>
      <c r="B1301" t="str">
        <f>VLOOKUP(A1301,hoja!$A$1:$E$161,5,FALSE)</f>
        <v>PIEDECUESTA</v>
      </c>
      <c r="C1301" t="str">
        <f>VLOOKUP(A1301,hoja!A:D,3,FALSE)</f>
        <v>0422</v>
      </c>
      <c r="D1301" t="s">
        <v>672</v>
      </c>
      <c r="E1301" t="str">
        <f>VLOOKUP(D1301,hoja!$A$1:$E$161,5,FALSE)</f>
        <v>MEDELLÍN</v>
      </c>
      <c r="F1301" t="str">
        <f>VLOOKUP(D1301,hoja!A:C,3,FALSE)</f>
        <v>0092</v>
      </c>
      <c r="G1301">
        <v>23.225000000005821</v>
      </c>
      <c r="H1301" s="2">
        <v>56</v>
      </c>
      <c r="I1301" s="2">
        <v>406464</v>
      </c>
    </row>
    <row r="1302" spans="1:9">
      <c r="A1302" t="s">
        <v>637</v>
      </c>
      <c r="B1302" t="str">
        <f>VLOOKUP(A1302,hoja!$A$1:$E$161,5,FALSE)</f>
        <v>PIEDECUESTA</v>
      </c>
      <c r="C1302" t="str">
        <f>VLOOKUP(A1302,hoja!A:D,3,FALSE)</f>
        <v>0422</v>
      </c>
      <c r="D1302" t="s">
        <v>644</v>
      </c>
      <c r="E1302" t="str">
        <f>VLOOKUP(D1302,hoja!$A$1:$E$161,5,FALSE)</f>
        <v>PEREIRA</v>
      </c>
      <c r="F1302" t="str">
        <f>VLOOKUP(D1302,hoja!A:C,3,FALSE)</f>
        <v>0198</v>
      </c>
      <c r="G1302">
        <v>38.616666666639503</v>
      </c>
      <c r="H1302" s="2">
        <v>54</v>
      </c>
      <c r="I1302" s="2">
        <v>657301.5</v>
      </c>
    </row>
    <row r="1303" spans="1:9">
      <c r="A1303" t="s">
        <v>637</v>
      </c>
      <c r="B1303" t="str">
        <f>VLOOKUP(A1303,hoja!$A$1:$E$161,5,FALSE)</f>
        <v>PIEDECUESTA</v>
      </c>
      <c r="C1303" t="str">
        <f>VLOOKUP(A1303,hoja!A:D,3,FALSE)</f>
        <v>0422</v>
      </c>
      <c r="D1303" t="s">
        <v>645</v>
      </c>
      <c r="E1303" t="str">
        <f>VLOOKUP(D1303,hoja!$A$1:$E$161,5,FALSE)</f>
        <v>CALI</v>
      </c>
      <c r="F1303" t="str">
        <f>VLOOKUP(D1303,hoja!A:C,3,FALSE)</f>
        <v>0410</v>
      </c>
      <c r="G1303">
        <v>35.025138888886431</v>
      </c>
      <c r="H1303" s="2">
        <v>44</v>
      </c>
      <c r="I1303" s="2">
        <v>791341</v>
      </c>
    </row>
    <row r="1304" spans="1:9">
      <c r="A1304" t="s">
        <v>637</v>
      </c>
      <c r="B1304" t="str">
        <f>VLOOKUP(A1304,hoja!$A$1:$E$161,5,FALSE)</f>
        <v>PIEDECUESTA</v>
      </c>
      <c r="C1304" t="str">
        <f>VLOOKUP(A1304,hoja!A:D,3,FALSE)</f>
        <v>0422</v>
      </c>
      <c r="D1304" t="s">
        <v>1054</v>
      </c>
      <c r="E1304" t="e">
        <f>VLOOKUP(D1304,hoja!$A$1:$E$161,5,FALSE)</f>
        <v>#N/A</v>
      </c>
      <c r="F1304" t="str">
        <f>VLOOKUP(D1304,hoja!A:C,3,FALSE)</f>
        <v>50270</v>
      </c>
      <c r="G1304">
        <v>0.37583333335351199</v>
      </c>
      <c r="H1304" s="2">
        <v>3</v>
      </c>
      <c r="I1304" s="2">
        <v>15317</v>
      </c>
    </row>
    <row r="1305" spans="1:9">
      <c r="A1305" t="s">
        <v>637</v>
      </c>
      <c r="B1305" t="str">
        <f>VLOOKUP(A1305,hoja!$A$1:$E$161,5,FALSE)</f>
        <v>PIEDECUESTA</v>
      </c>
      <c r="C1305" t="str">
        <f>VLOOKUP(A1305,hoja!A:D,3,FALSE)</f>
        <v>0422</v>
      </c>
      <c r="D1305" t="s">
        <v>867</v>
      </c>
      <c r="E1305" t="e">
        <f>VLOOKUP(D1305,hoja!$A$1:$E$161,5,FALSE)</f>
        <v>#N/A</v>
      </c>
      <c r="F1305" t="e">
        <f>VLOOKUP(D1305,hoja!A:C,3,FALSE)</f>
        <v>#N/A</v>
      </c>
      <c r="G1305">
        <v>0.18333333340706304</v>
      </c>
      <c r="H1305" s="2">
        <v>39</v>
      </c>
      <c r="I1305" s="2">
        <v>5572</v>
      </c>
    </row>
    <row r="1306" spans="1:9">
      <c r="A1306" t="s">
        <v>637</v>
      </c>
      <c r="B1306" t="str">
        <f>VLOOKUP(A1306,hoja!$A$1:$E$161,5,FALSE)</f>
        <v>PIEDECUESTA</v>
      </c>
      <c r="C1306" t="str">
        <f>VLOOKUP(A1306,hoja!A:D,3,FALSE)</f>
        <v>0422</v>
      </c>
      <c r="D1306" t="s">
        <v>756</v>
      </c>
      <c r="E1306" t="str">
        <f>VLOOKUP(D1306,hoja!$A$1:$E$161,5,FALSE)</f>
        <v>SANTANA</v>
      </c>
      <c r="F1306" t="str">
        <f>VLOOKUP(D1306,hoja!A:C,3,FALSE)</f>
        <v>60084</v>
      </c>
      <c r="G1306">
        <v>5.3827777777332813</v>
      </c>
      <c r="H1306" s="2">
        <v>426</v>
      </c>
      <c r="I1306" s="2">
        <v>175955.5</v>
      </c>
    </row>
    <row r="1307" spans="1:9">
      <c r="A1307" t="s">
        <v>637</v>
      </c>
      <c r="B1307" t="str">
        <f>VLOOKUP(A1307,hoja!$A$1:$E$161,5,FALSE)</f>
        <v>PIEDECUESTA</v>
      </c>
      <c r="C1307" t="str">
        <f>VLOOKUP(A1307,hoja!A:D,3,FALSE)</f>
        <v>0422</v>
      </c>
      <c r="D1307" t="s">
        <v>2405</v>
      </c>
      <c r="E1307" t="e">
        <f>VLOOKUP(D1307,hoja!$A$1:$E$161,5,FALSE)</f>
        <v>#N/A</v>
      </c>
      <c r="F1307" t="str">
        <f>VLOOKUP(D1307,hoja!A:C,3,FALSE)</f>
        <v>50288</v>
      </c>
      <c r="G1307">
        <v>0.66666666674427688</v>
      </c>
      <c r="H1307" s="2">
        <v>7</v>
      </c>
      <c r="I1307" s="2">
        <v>25505</v>
      </c>
    </row>
    <row r="1308" spans="1:9">
      <c r="A1308" t="s">
        <v>637</v>
      </c>
      <c r="B1308" t="str">
        <f>VLOOKUP(A1308,hoja!$A$1:$E$161,5,FALSE)</f>
        <v>PIEDECUESTA</v>
      </c>
      <c r="C1308" t="str">
        <f>VLOOKUP(A1308,hoja!A:D,3,FALSE)</f>
        <v>0422</v>
      </c>
      <c r="D1308" t="s">
        <v>1289</v>
      </c>
      <c r="E1308" t="e">
        <f>VLOOKUP(D1308,hoja!$A$1:$E$161,5,FALSE)</f>
        <v>#N/A</v>
      </c>
      <c r="F1308" t="e">
        <f>VLOOKUP(D1308,hoja!A:C,3,FALSE)</f>
        <v>#N/A</v>
      </c>
      <c r="G1308">
        <v>21.75</v>
      </c>
      <c r="H1308" s="2">
        <v>2</v>
      </c>
      <c r="I1308" s="2">
        <v>410197</v>
      </c>
    </row>
    <row r="1309" spans="1:9">
      <c r="A1309" t="s">
        <v>637</v>
      </c>
      <c r="B1309" t="str">
        <f>VLOOKUP(A1309,hoja!$A$1:$E$161,5,FALSE)</f>
        <v>PIEDECUESTA</v>
      </c>
      <c r="C1309" t="str">
        <f>VLOOKUP(A1309,hoja!A:D,3,FALSE)</f>
        <v>0422</v>
      </c>
      <c r="D1309" t="s">
        <v>943</v>
      </c>
      <c r="E1309" t="str">
        <f>VLOOKUP(D1309,hoja!$A$1:$E$161,5,FALSE)</f>
        <v>BOGOTÁ</v>
      </c>
      <c r="F1309" t="str">
        <f>VLOOKUP(D1309,hoja!A:C,3,FALSE)</f>
        <v>60003</v>
      </c>
      <c r="G1309">
        <v>22.350000000034925</v>
      </c>
      <c r="H1309" s="2">
        <v>41</v>
      </c>
      <c r="I1309" s="2">
        <v>388013</v>
      </c>
    </row>
    <row r="1310" spans="1:9">
      <c r="A1310" t="s">
        <v>668</v>
      </c>
      <c r="B1310" t="str">
        <f>VLOOKUP(A1310,hoja!$A$1:$E$161,5,FALSE)</f>
        <v>VALLEDUPAR</v>
      </c>
      <c r="C1310" t="str">
        <f>VLOOKUP(A1310,hoja!A:D,3,FALSE)</f>
        <v>0447</v>
      </c>
      <c r="D1310" t="s">
        <v>1241</v>
      </c>
      <c r="E1310" t="e">
        <f>VLOOKUP(D1310,hoja!$A$1:$E$161,5,FALSE)</f>
        <v>#N/A</v>
      </c>
      <c r="F1310" t="str">
        <f>VLOOKUP(D1310,hoja!A:C,3,FALSE)</f>
        <v>50203</v>
      </c>
      <c r="G1310">
        <v>40.977222222194541</v>
      </c>
      <c r="H1310" s="2">
        <v>1</v>
      </c>
      <c r="I1310" s="2">
        <v>959889</v>
      </c>
    </row>
    <row r="1311" spans="1:9">
      <c r="A1311" t="s">
        <v>668</v>
      </c>
      <c r="B1311" t="str">
        <f>VLOOKUP(A1311,hoja!$A$1:$E$161,5,FALSE)</f>
        <v>VALLEDUPAR</v>
      </c>
      <c r="C1311" t="str">
        <f>VLOOKUP(A1311,hoja!A:D,3,FALSE)</f>
        <v>0447</v>
      </c>
      <c r="D1311" t="s">
        <v>3855</v>
      </c>
      <c r="E1311" t="e">
        <f>VLOOKUP(D1311,hoja!$A$1:$E$161,5,FALSE)</f>
        <v>#N/A</v>
      </c>
      <c r="F1311" t="str">
        <f>VLOOKUP(D1311,hoja!A:C,3,FALSE)</f>
        <v>50336</v>
      </c>
      <c r="G1311">
        <v>1.6333333333313931</v>
      </c>
      <c r="H1311" s="2">
        <v>138</v>
      </c>
      <c r="I1311" s="2">
        <v>5431.5</v>
      </c>
    </row>
    <row r="1312" spans="1:9">
      <c r="A1312" t="s">
        <v>668</v>
      </c>
      <c r="B1312" t="str">
        <f>VLOOKUP(A1312,hoja!$A$1:$E$161,5,FALSE)</f>
        <v>VALLEDUPAR</v>
      </c>
      <c r="C1312" t="str">
        <f>VLOOKUP(A1312,hoja!A:D,3,FALSE)</f>
        <v>0447</v>
      </c>
      <c r="D1312" t="s">
        <v>689</v>
      </c>
      <c r="E1312" t="str">
        <f>VLOOKUP(D1312,hoja!$A$1:$E$161,5,FALSE)</f>
        <v>AGUACHICA</v>
      </c>
      <c r="F1312" t="str">
        <f>VLOOKUP(D1312,hoja!A:C,3,FALSE)</f>
        <v>0437</v>
      </c>
      <c r="G1312">
        <v>6.3833333333604969</v>
      </c>
      <c r="H1312" s="2">
        <v>1</v>
      </c>
      <c r="I1312" s="2">
        <v>278738</v>
      </c>
    </row>
    <row r="1313" spans="1:9">
      <c r="A1313" t="s">
        <v>668</v>
      </c>
      <c r="B1313" t="str">
        <f>VLOOKUP(A1313,hoja!$A$1:$E$161,5,FALSE)</f>
        <v>VALLEDUPAR</v>
      </c>
      <c r="C1313" t="str">
        <f>VLOOKUP(A1313,hoja!A:D,3,FALSE)</f>
        <v>0447</v>
      </c>
      <c r="D1313" t="s">
        <v>693</v>
      </c>
      <c r="E1313" t="str">
        <f>VLOOKUP(D1313,hoja!$A$1:$E$161,5,FALSE)</f>
        <v>BOSCONIA</v>
      </c>
      <c r="F1313" t="str">
        <f>VLOOKUP(D1313,hoja!A:C,3,FALSE)</f>
        <v>0449</v>
      </c>
      <c r="G1313">
        <v>1.8666666666395031</v>
      </c>
      <c r="H1313" s="2">
        <v>303</v>
      </c>
      <c r="I1313" s="2">
        <v>93396</v>
      </c>
    </row>
    <row r="1314" spans="1:9">
      <c r="A1314" t="s">
        <v>668</v>
      </c>
      <c r="B1314" t="str">
        <f>VLOOKUP(A1314,hoja!$A$1:$E$161,5,FALSE)</f>
        <v>VALLEDUPAR</v>
      </c>
      <c r="C1314" t="str">
        <f>VLOOKUP(A1314,hoja!A:D,3,FALSE)</f>
        <v>0447</v>
      </c>
      <c r="D1314" t="s">
        <v>660</v>
      </c>
      <c r="E1314" t="str">
        <f>VLOOKUP(D1314,hoja!$A$1:$E$161,5,FALSE)</f>
        <v>BOGOTÁ</v>
      </c>
      <c r="F1314" t="str">
        <f>VLOOKUP(D1314,hoja!A:C,3,FALSE)</f>
        <v>0035</v>
      </c>
      <c r="G1314">
        <v>30.848055555601604</v>
      </c>
      <c r="H1314" s="2">
        <v>1</v>
      </c>
      <c r="I1314" s="2">
        <v>859635</v>
      </c>
    </row>
    <row r="1315" spans="1:9">
      <c r="A1315" t="s">
        <v>668</v>
      </c>
      <c r="B1315" t="str">
        <f>VLOOKUP(A1315,hoja!$A$1:$E$161,5,FALSE)</f>
        <v>VALLEDUPAR</v>
      </c>
      <c r="C1315" t="str">
        <f>VLOOKUP(A1315,hoja!A:D,3,FALSE)</f>
        <v>0447</v>
      </c>
      <c r="D1315" t="s">
        <v>661</v>
      </c>
      <c r="E1315" t="str">
        <f>VLOOKUP(D1315,hoja!$A$1:$E$161,5,FALSE)</f>
        <v>CARTAGENA</v>
      </c>
      <c r="F1315" t="str">
        <f>VLOOKUP(D1315,hoja!A:C,3,FALSE)</f>
        <v>0113</v>
      </c>
      <c r="G1315">
        <v>17.316666666709352</v>
      </c>
      <c r="H1315" s="2">
        <v>6</v>
      </c>
      <c r="I1315" s="2">
        <v>416668.5</v>
      </c>
    </row>
    <row r="1316" spans="1:9">
      <c r="A1316" t="s">
        <v>668</v>
      </c>
      <c r="B1316" t="str">
        <f>VLOOKUP(A1316,hoja!$A$1:$E$161,5,FALSE)</f>
        <v>VALLEDUPAR</v>
      </c>
      <c r="C1316" t="str">
        <f>VLOOKUP(A1316,hoja!A:D,3,FALSE)</f>
        <v>0447</v>
      </c>
      <c r="D1316" t="s">
        <v>703</v>
      </c>
      <c r="E1316" t="str">
        <f>VLOOKUP(D1316,hoja!$A$1:$E$161,5,FALSE)</f>
        <v>FONSECA</v>
      </c>
      <c r="F1316" t="str">
        <f>VLOOKUP(D1316,hoja!A:C,3,FALSE)</f>
        <v>0448</v>
      </c>
      <c r="G1316">
        <v>2.25</v>
      </c>
      <c r="H1316" s="2">
        <v>215</v>
      </c>
      <c r="I1316" s="2">
        <v>100594.5</v>
      </c>
    </row>
    <row r="1317" spans="1:9">
      <c r="A1317" t="s">
        <v>668</v>
      </c>
      <c r="B1317" t="str">
        <f>VLOOKUP(A1317,hoja!$A$1:$E$161,5,FALSE)</f>
        <v>VALLEDUPAR</v>
      </c>
      <c r="C1317" t="str">
        <f>VLOOKUP(A1317,hoja!A:D,3,FALSE)</f>
        <v>0447</v>
      </c>
      <c r="D1317" t="s">
        <v>723</v>
      </c>
      <c r="E1317" t="str">
        <f>VLOOKUP(D1317,hoja!$A$1:$E$161,5,FALSE)</f>
        <v>SANTA MARTA</v>
      </c>
      <c r="F1317" t="str">
        <f>VLOOKUP(D1317,hoja!A:C,3,FALSE)</f>
        <v>0118</v>
      </c>
      <c r="G1317">
        <v>11.499999999941792</v>
      </c>
      <c r="H1317" s="2">
        <v>4</v>
      </c>
      <c r="I1317" s="2">
        <v>260131</v>
      </c>
    </row>
    <row r="1318" spans="1:9">
      <c r="A1318" t="s">
        <v>668</v>
      </c>
      <c r="B1318" t="str">
        <f>VLOOKUP(A1318,hoja!$A$1:$E$161,5,FALSE)</f>
        <v>VALLEDUPAR</v>
      </c>
      <c r="C1318" t="str">
        <f>VLOOKUP(A1318,hoja!A:D,3,FALSE)</f>
        <v>0447</v>
      </c>
      <c r="D1318" t="s">
        <v>630</v>
      </c>
      <c r="E1318" t="str">
        <f>VLOOKUP(D1318,hoja!$A$1:$E$161,5,FALSE)</f>
        <v>SESQUILÉ</v>
      </c>
      <c r="F1318" t="str">
        <f>VLOOKUP(D1318,hoja!A:C,3,FALSE)</f>
        <v>1501</v>
      </c>
      <c r="G1318">
        <v>41.14999999984866</v>
      </c>
      <c r="H1318" s="2">
        <v>11</v>
      </c>
      <c r="I1318" s="2">
        <v>831683</v>
      </c>
    </row>
    <row r="1319" spans="1:9">
      <c r="A1319" t="s">
        <v>668</v>
      </c>
      <c r="B1319" t="str">
        <f>VLOOKUP(A1319,hoja!$A$1:$E$161,5,FALSE)</f>
        <v>VALLEDUPAR</v>
      </c>
      <c r="C1319" t="str">
        <f>VLOOKUP(A1319,hoja!A:D,3,FALSE)</f>
        <v>0447</v>
      </c>
      <c r="D1319" t="s">
        <v>634</v>
      </c>
      <c r="E1319" t="str">
        <f>VLOOKUP(D1319,hoja!$A$1:$E$161,5,FALSE)</f>
        <v>BOGOTÁ</v>
      </c>
      <c r="F1319" t="str">
        <f>VLOOKUP(D1319,hoja!A:C,3,FALSE)</f>
        <v>0011</v>
      </c>
      <c r="G1319">
        <v>34.020555555587634</v>
      </c>
      <c r="H1319" s="2">
        <v>4</v>
      </c>
      <c r="I1319" s="2">
        <v>888859.5</v>
      </c>
    </row>
    <row r="1320" spans="1:9">
      <c r="A1320" t="s">
        <v>668</v>
      </c>
      <c r="B1320" t="str">
        <f>VLOOKUP(A1320,hoja!$A$1:$E$161,5,FALSE)</f>
        <v>VALLEDUPAR</v>
      </c>
      <c r="C1320" t="str">
        <f>VLOOKUP(A1320,hoja!A:D,3,FALSE)</f>
        <v>0447</v>
      </c>
      <c r="D1320" t="s">
        <v>686</v>
      </c>
      <c r="E1320" t="str">
        <f>VLOOKUP(D1320,hoja!$A$1:$E$161,5,FALSE)</f>
        <v>BARRANCABERMEJA</v>
      </c>
      <c r="F1320" t="str">
        <f>VLOOKUP(D1320,hoja!A:C,3,FALSE)</f>
        <v>0424</v>
      </c>
      <c r="G1320">
        <v>15</v>
      </c>
      <c r="H1320" s="2">
        <v>3</v>
      </c>
      <c r="I1320" s="2">
        <v>470103</v>
      </c>
    </row>
    <row r="1321" spans="1:9">
      <c r="A1321" t="s">
        <v>668</v>
      </c>
      <c r="B1321" t="str">
        <f>VLOOKUP(A1321,hoja!$A$1:$E$161,5,FALSE)</f>
        <v>VALLEDUPAR</v>
      </c>
      <c r="C1321" t="str">
        <f>VLOOKUP(A1321,hoja!A:D,3,FALSE)</f>
        <v>0447</v>
      </c>
      <c r="D1321" t="s">
        <v>635</v>
      </c>
      <c r="E1321" t="str">
        <f>VLOOKUP(D1321,hoja!$A$1:$E$161,5,FALSE)</f>
        <v>BOGOTÁ</v>
      </c>
      <c r="F1321" t="str">
        <f>VLOOKUP(D1321,hoja!A:C,3,FALSE)</f>
        <v>0021</v>
      </c>
      <c r="G1321">
        <v>47.016666666779201</v>
      </c>
      <c r="H1321" s="2">
        <v>13</v>
      </c>
      <c r="I1321" s="2">
        <v>877618</v>
      </c>
    </row>
    <row r="1322" spans="1:9">
      <c r="A1322" t="s">
        <v>668</v>
      </c>
      <c r="B1322" t="str">
        <f>VLOOKUP(A1322,hoja!$A$1:$E$161,5,FALSE)</f>
        <v>VALLEDUPAR</v>
      </c>
      <c r="C1322" t="str">
        <f>VLOOKUP(A1322,hoja!A:D,3,FALSE)</f>
        <v>0447</v>
      </c>
      <c r="D1322" t="s">
        <v>667</v>
      </c>
      <c r="E1322" t="str">
        <f>VLOOKUP(D1322,hoja!$A$1:$E$161,5,FALSE)</f>
        <v>MONTERÍA</v>
      </c>
      <c r="F1322" t="str">
        <f>VLOOKUP(D1322,hoja!A:C,3,FALSE)</f>
        <v>0381</v>
      </c>
      <c r="G1322">
        <v>7.4166666665696539</v>
      </c>
      <c r="H1322" s="2">
        <v>1</v>
      </c>
      <c r="I1322" s="2">
        <v>309015</v>
      </c>
    </row>
    <row r="1323" spans="1:9">
      <c r="A1323" t="s">
        <v>668</v>
      </c>
      <c r="B1323" t="str">
        <f>VLOOKUP(A1323,hoja!$A$1:$E$161,5,FALSE)</f>
        <v>VALLEDUPAR</v>
      </c>
      <c r="C1323" t="str">
        <f>VLOOKUP(A1323,hoja!A:D,3,FALSE)</f>
        <v>0447</v>
      </c>
      <c r="D1323" t="s">
        <v>637</v>
      </c>
      <c r="E1323" t="str">
        <f>VLOOKUP(D1323,hoja!$A$1:$E$161,5,FALSE)</f>
        <v>PIEDECUESTA</v>
      </c>
      <c r="F1323" t="str">
        <f>VLOOKUP(D1323,hoja!A:C,3,FALSE)</f>
        <v>0422</v>
      </c>
      <c r="G1323">
        <v>21.844722222187556</v>
      </c>
      <c r="H1323" s="2">
        <v>18</v>
      </c>
      <c r="I1323" s="2">
        <v>473820</v>
      </c>
    </row>
    <row r="1324" spans="1:9">
      <c r="A1324" t="s">
        <v>668</v>
      </c>
      <c r="B1324" t="str">
        <f>VLOOKUP(A1324,hoja!$A$1:$E$161,5,FALSE)</f>
        <v>VALLEDUPAR</v>
      </c>
      <c r="C1324" t="str">
        <f>VLOOKUP(A1324,hoja!A:D,3,FALSE)</f>
        <v>0447</v>
      </c>
      <c r="D1324" t="s">
        <v>942</v>
      </c>
      <c r="E1324" t="str">
        <f>VLOOKUP(D1324,hoja!$A$1:$E$161,5,FALSE)</f>
        <v>BOGOTÁ</v>
      </c>
      <c r="F1324" t="str">
        <f>VLOOKUP(D1324,hoja!A:C,3,FALSE)</f>
        <v>60002</v>
      </c>
      <c r="G1324">
        <v>31.31666666676756</v>
      </c>
      <c r="H1324" s="2">
        <v>1</v>
      </c>
      <c r="I1324" s="2">
        <v>963273</v>
      </c>
    </row>
    <row r="1325" spans="1:9">
      <c r="A1325" t="s">
        <v>668</v>
      </c>
      <c r="B1325" t="str">
        <f>VLOOKUP(A1325,hoja!$A$1:$E$161,5,FALSE)</f>
        <v>VALLEDUPAR</v>
      </c>
      <c r="C1325" t="str">
        <f>VLOOKUP(A1325,hoja!A:D,3,FALSE)</f>
        <v>0447</v>
      </c>
      <c r="D1325" t="s">
        <v>642</v>
      </c>
      <c r="E1325" t="str">
        <f>VLOOKUP(D1325,hoja!$A$1:$E$161,5,FALSE)</f>
        <v>BARRANQUILLA</v>
      </c>
      <c r="F1325" t="str">
        <f>VLOOKUP(D1325,hoja!A:C,3,FALSE)</f>
        <v>0111</v>
      </c>
      <c r="G1325">
        <v>7.7166666666744277</v>
      </c>
      <c r="H1325" s="2">
        <v>1288</v>
      </c>
      <c r="I1325" s="2">
        <v>306015</v>
      </c>
    </row>
    <row r="1326" spans="1:9">
      <c r="A1326" t="s">
        <v>668</v>
      </c>
      <c r="B1326" t="str">
        <f>VLOOKUP(A1326,hoja!$A$1:$E$161,5,FALSE)</f>
        <v>VALLEDUPAR</v>
      </c>
      <c r="C1326" t="str">
        <f>VLOOKUP(A1326,hoja!A:D,3,FALSE)</f>
        <v>0447</v>
      </c>
      <c r="D1326" t="s">
        <v>806</v>
      </c>
      <c r="E1326" t="e">
        <f>VLOOKUP(D1326,hoja!$A$1:$E$161,5,FALSE)</f>
        <v>#N/A</v>
      </c>
      <c r="F1326" t="e">
        <f>VLOOKUP(D1326,hoja!A:C,3,FALSE)</f>
        <v>#N/A</v>
      </c>
      <c r="G1326">
        <v>22.450000000011642</v>
      </c>
      <c r="H1326" s="2">
        <v>1</v>
      </c>
      <c r="I1326" s="2">
        <v>383477</v>
      </c>
    </row>
    <row r="1327" spans="1:9">
      <c r="A1327" t="s">
        <v>668</v>
      </c>
      <c r="B1327" t="str">
        <f>VLOOKUP(A1327,hoja!$A$1:$E$161,5,FALSE)</f>
        <v>VALLEDUPAR</v>
      </c>
      <c r="C1327" t="str">
        <f>VLOOKUP(A1327,hoja!A:D,3,FALSE)</f>
        <v>0447</v>
      </c>
      <c r="D1327" t="s">
        <v>943</v>
      </c>
      <c r="E1327" t="str">
        <f>VLOOKUP(D1327,hoja!$A$1:$E$161,5,FALSE)</f>
        <v>BOGOTÁ</v>
      </c>
      <c r="F1327" t="str">
        <f>VLOOKUP(D1327,hoja!A:C,3,FALSE)</f>
        <v>60003</v>
      </c>
      <c r="G1327">
        <v>44.778611111134524</v>
      </c>
      <c r="H1327" s="2">
        <v>4</v>
      </c>
      <c r="I1327" s="2">
        <v>852875</v>
      </c>
    </row>
    <row r="1328" spans="1:9">
      <c r="A1328" t="s">
        <v>681</v>
      </c>
      <c r="B1328" t="str">
        <f>VLOOKUP(A1328,hoja!$A$1:$E$161,5,FALSE)</f>
        <v>VILLAVICENCIO</v>
      </c>
      <c r="C1328" t="str">
        <f>VLOOKUP(A1328,hoja!A:D,3,FALSE)</f>
        <v>0393</v>
      </c>
      <c r="D1328" t="s">
        <v>1240</v>
      </c>
      <c r="E1328" t="e">
        <f>VLOOKUP(D1328,hoja!$A$1:$E$161,5,FALSE)</f>
        <v>#N/A</v>
      </c>
      <c r="F1328" t="str">
        <f>VLOOKUP(D1328,hoja!A:C,3,FALSE)</f>
        <v>50202</v>
      </c>
      <c r="G1328">
        <v>3.8666666666977108</v>
      </c>
      <c r="H1328" s="2">
        <v>1</v>
      </c>
      <c r="I1328" s="2">
        <v>116891</v>
      </c>
    </row>
    <row r="1329" spans="1:9">
      <c r="A1329" t="s">
        <v>681</v>
      </c>
      <c r="B1329" t="str">
        <f>VLOOKUP(A1329,hoja!$A$1:$E$161,5,FALSE)</f>
        <v>VILLAVICENCIO</v>
      </c>
      <c r="C1329" t="str">
        <f>VLOOKUP(A1329,hoja!A:D,3,FALSE)</f>
        <v>0393</v>
      </c>
      <c r="D1329" t="s">
        <v>1241</v>
      </c>
      <c r="E1329" t="e">
        <f>VLOOKUP(D1329,hoja!$A$1:$E$161,5,FALSE)</f>
        <v>#N/A</v>
      </c>
      <c r="F1329" t="str">
        <f>VLOOKUP(D1329,hoja!A:C,3,FALSE)</f>
        <v>50203</v>
      </c>
      <c r="G1329">
        <v>22.958333333255723</v>
      </c>
      <c r="H1329" s="2">
        <v>2</v>
      </c>
      <c r="I1329" s="2">
        <v>354979.5</v>
      </c>
    </row>
    <row r="1330" spans="1:9">
      <c r="A1330" t="s">
        <v>681</v>
      </c>
      <c r="B1330" t="str">
        <f>VLOOKUP(A1330,hoja!$A$1:$E$161,5,FALSE)</f>
        <v>VILLAVICENCIO</v>
      </c>
      <c r="C1330" t="str">
        <f>VLOOKUP(A1330,hoja!A:D,3,FALSE)</f>
        <v>0393</v>
      </c>
      <c r="D1330" t="s">
        <v>683</v>
      </c>
      <c r="E1330" t="str">
        <f>VLOOKUP(D1330,hoja!$A$1:$E$161,5,FALSE)</f>
        <v>BUGA</v>
      </c>
      <c r="F1330" t="str">
        <f>VLOOKUP(D1330,hoja!A:C,3,FALSE)</f>
        <v>0411</v>
      </c>
      <c r="G1330">
        <v>35.316666666709352</v>
      </c>
      <c r="H1330" s="2">
        <v>1</v>
      </c>
      <c r="I1330" s="2">
        <v>546909</v>
      </c>
    </row>
    <row r="1331" spans="1:9">
      <c r="A1331" t="s">
        <v>681</v>
      </c>
      <c r="B1331" t="str">
        <f>VLOOKUP(A1331,hoja!$A$1:$E$161,5,FALSE)</f>
        <v>VILLAVICENCIO</v>
      </c>
      <c r="C1331" t="str">
        <f>VLOOKUP(A1331,hoja!A:D,3,FALSE)</f>
        <v>0393</v>
      </c>
      <c r="D1331" t="s">
        <v>660</v>
      </c>
      <c r="E1331" t="str">
        <f>VLOOKUP(D1331,hoja!$A$1:$E$161,5,FALSE)</f>
        <v>BOGOTÁ</v>
      </c>
      <c r="F1331" t="str">
        <f>VLOOKUP(D1331,hoja!A:C,3,FALSE)</f>
        <v>0035</v>
      </c>
      <c r="G1331">
        <v>5.6833333333488554</v>
      </c>
      <c r="H1331" s="2">
        <v>28</v>
      </c>
      <c r="I1331" s="2">
        <v>132280</v>
      </c>
    </row>
    <row r="1332" spans="1:9">
      <c r="A1332" t="s">
        <v>681</v>
      </c>
      <c r="B1332" t="str">
        <f>VLOOKUP(A1332,hoja!$A$1:$E$161,5,FALSE)</f>
        <v>VILLAVICENCIO</v>
      </c>
      <c r="C1332" t="str">
        <f>VLOOKUP(A1332,hoja!A:D,3,FALSE)</f>
        <v>0393</v>
      </c>
      <c r="D1332" t="s">
        <v>705</v>
      </c>
      <c r="E1332" t="str">
        <f>VLOOKUP(D1332,hoja!$A$1:$E$161,5,FALSE)</f>
        <v>GRANADA</v>
      </c>
      <c r="F1332" t="str">
        <f>VLOOKUP(D1332,hoja!A:C,3,FALSE)</f>
        <v>0394</v>
      </c>
      <c r="G1332">
        <v>2.8250000000407454</v>
      </c>
      <c r="H1332" s="2">
        <v>306</v>
      </c>
      <c r="I1332" s="2">
        <v>86473.5</v>
      </c>
    </row>
    <row r="1333" spans="1:9">
      <c r="A1333" t="s">
        <v>681</v>
      </c>
      <c r="B1333" t="str">
        <f>VLOOKUP(A1333,hoja!$A$1:$E$161,5,FALSE)</f>
        <v>VILLAVICENCIO</v>
      </c>
      <c r="C1333" t="str">
        <f>VLOOKUP(A1333,hoja!A:D,3,FALSE)</f>
        <v>0393</v>
      </c>
      <c r="D1333" t="s">
        <v>709</v>
      </c>
      <c r="E1333" t="str">
        <f>VLOOKUP(D1333,hoja!$A$1:$E$161,5,FALSE)</f>
        <v>LA DORADA</v>
      </c>
      <c r="F1333" t="str">
        <f>VLOOKUP(D1333,hoja!A:C,3,FALSE)</f>
        <v>0391</v>
      </c>
      <c r="G1333">
        <v>21.999999999941792</v>
      </c>
      <c r="H1333" s="2">
        <v>9</v>
      </c>
      <c r="I1333" s="2">
        <v>303517</v>
      </c>
    </row>
    <row r="1334" spans="1:9">
      <c r="A1334" t="s">
        <v>681</v>
      </c>
      <c r="B1334" t="str">
        <f>VLOOKUP(A1334,hoja!$A$1:$E$161,5,FALSE)</f>
        <v>VILLAVICENCIO</v>
      </c>
      <c r="C1334" t="str">
        <f>VLOOKUP(A1334,hoja!A:D,3,FALSE)</f>
        <v>0393</v>
      </c>
      <c r="D1334" t="s">
        <v>663</v>
      </c>
      <c r="E1334" t="str">
        <f>VLOOKUP(D1334,hoja!$A$1:$E$161,5,FALSE)</f>
        <v>MADRID</v>
      </c>
      <c r="F1334" t="str">
        <f>VLOOKUP(D1334,hoja!A:C,3,FALSE)</f>
        <v>0022</v>
      </c>
      <c r="G1334">
        <v>5.8666666667559184</v>
      </c>
      <c r="H1334" s="2">
        <v>8</v>
      </c>
      <c r="I1334" s="2">
        <v>134815</v>
      </c>
    </row>
    <row r="1335" spans="1:9">
      <c r="A1335" t="s">
        <v>681</v>
      </c>
      <c r="B1335" t="str">
        <f>VLOOKUP(A1335,hoja!$A$1:$E$161,5,FALSE)</f>
        <v>VILLAVICENCIO</v>
      </c>
      <c r="C1335" t="str">
        <f>VLOOKUP(A1335,hoja!A:D,3,FALSE)</f>
        <v>0393</v>
      </c>
      <c r="D1335" t="s">
        <v>729</v>
      </c>
      <c r="E1335" t="str">
        <f>VLOOKUP(D1335,hoja!$A$1:$E$161,5,FALSE)</f>
        <v>YOPAL</v>
      </c>
      <c r="F1335" t="str">
        <f>VLOOKUP(D1335,hoja!A:C,3,FALSE)</f>
        <v>0442</v>
      </c>
      <c r="G1335">
        <v>9.1333333334187046</v>
      </c>
      <c r="H1335" s="2">
        <v>7</v>
      </c>
      <c r="I1335" s="2">
        <v>268286</v>
      </c>
    </row>
    <row r="1336" spans="1:9">
      <c r="A1336" t="s">
        <v>681</v>
      </c>
      <c r="B1336" t="str">
        <f>VLOOKUP(A1336,hoja!$A$1:$E$161,5,FALSE)</f>
        <v>VILLAVICENCIO</v>
      </c>
      <c r="C1336" t="str">
        <f>VLOOKUP(A1336,hoja!A:D,3,FALSE)</f>
        <v>0393</v>
      </c>
      <c r="D1336" t="s">
        <v>629</v>
      </c>
      <c r="E1336" t="str">
        <f>VLOOKUP(D1336,hoja!$A$1:$E$161,5,FALSE)</f>
        <v>ZIPAQUIRÁ</v>
      </c>
      <c r="F1336" t="str">
        <f>VLOOKUP(D1336,hoja!A:C,3,FALSE)</f>
        <v>0032</v>
      </c>
      <c r="G1336">
        <v>8.4499999999534339</v>
      </c>
      <c r="H1336" s="2">
        <v>13</v>
      </c>
      <c r="I1336" s="2">
        <v>175380</v>
      </c>
    </row>
    <row r="1337" spans="1:9">
      <c r="A1337" t="s">
        <v>681</v>
      </c>
      <c r="B1337" t="str">
        <f>VLOOKUP(A1337,hoja!$A$1:$E$161,5,FALSE)</f>
        <v>VILLAVICENCIO</v>
      </c>
      <c r="C1337" t="str">
        <f>VLOOKUP(A1337,hoja!A:D,3,FALSE)</f>
        <v>0393</v>
      </c>
      <c r="D1337" t="s">
        <v>630</v>
      </c>
      <c r="E1337" t="str">
        <f>VLOOKUP(D1337,hoja!$A$1:$E$161,5,FALSE)</f>
        <v>SESQUILÉ</v>
      </c>
      <c r="F1337" t="str">
        <f>VLOOKUP(D1337,hoja!A:C,3,FALSE)</f>
        <v>1501</v>
      </c>
      <c r="G1337">
        <v>8.3500000001513399</v>
      </c>
      <c r="H1337" s="2">
        <v>131</v>
      </c>
      <c r="I1337" s="2">
        <v>176241</v>
      </c>
    </row>
    <row r="1338" spans="1:9">
      <c r="A1338" t="s">
        <v>681</v>
      </c>
      <c r="B1338" t="str">
        <f>VLOOKUP(A1338,hoja!$A$1:$E$161,5,FALSE)</f>
        <v>VILLAVICENCIO</v>
      </c>
      <c r="C1338" t="str">
        <f>VLOOKUP(A1338,hoja!A:D,3,FALSE)</f>
        <v>0393</v>
      </c>
      <c r="D1338" t="s">
        <v>751</v>
      </c>
      <c r="E1338" t="str">
        <f>VLOOKUP(D1338,hoja!$A$1:$E$161,5,FALSE)</f>
        <v>BOGOTÁ</v>
      </c>
      <c r="F1338" t="str">
        <f>VLOOKUP(D1338,hoja!A:C,3,FALSE)</f>
        <v>0002A</v>
      </c>
      <c r="G1338">
        <v>4.1558333333814517</v>
      </c>
      <c r="H1338" s="2">
        <v>110</v>
      </c>
      <c r="I1338" s="2">
        <v>116476</v>
      </c>
    </row>
    <row r="1339" spans="1:9">
      <c r="A1339" t="s">
        <v>681</v>
      </c>
      <c r="B1339" t="str">
        <f>VLOOKUP(A1339,hoja!$A$1:$E$161,5,FALSE)</f>
        <v>VILLAVICENCIO</v>
      </c>
      <c r="C1339" t="str">
        <f>VLOOKUP(A1339,hoja!A:D,3,FALSE)</f>
        <v>0393</v>
      </c>
      <c r="D1339" t="s">
        <v>633</v>
      </c>
      <c r="E1339" t="str">
        <f>VLOOKUP(D1339,hoja!$A$1:$E$161,5,FALSE)</f>
        <v>BOGOTÁ</v>
      </c>
      <c r="F1339" t="str">
        <f>VLOOKUP(D1339,hoja!A:C,3,FALSE)</f>
        <v>0002</v>
      </c>
      <c r="G1339">
        <v>4.5166666665463708</v>
      </c>
      <c r="H1339" s="2">
        <v>480</v>
      </c>
      <c r="I1339" s="2">
        <v>115705</v>
      </c>
    </row>
    <row r="1340" spans="1:9">
      <c r="A1340" t="s">
        <v>681</v>
      </c>
      <c r="B1340" t="str">
        <f>VLOOKUP(A1340,hoja!$A$1:$E$161,5,FALSE)</f>
        <v>VILLAVICENCIO</v>
      </c>
      <c r="C1340" t="str">
        <f>VLOOKUP(A1340,hoja!A:D,3,FALSE)</f>
        <v>0393</v>
      </c>
      <c r="D1340" t="s">
        <v>634</v>
      </c>
      <c r="E1340" t="str">
        <f>VLOOKUP(D1340,hoja!$A$1:$E$161,5,FALSE)</f>
        <v>BOGOTÁ</v>
      </c>
      <c r="F1340" t="str">
        <f>VLOOKUP(D1340,hoja!A:C,3,FALSE)</f>
        <v>0011</v>
      </c>
      <c r="G1340">
        <v>3.7799999998533167</v>
      </c>
      <c r="H1340" s="2">
        <v>445</v>
      </c>
      <c r="I1340" s="2">
        <v>110561.5</v>
      </c>
    </row>
    <row r="1341" spans="1:9">
      <c r="A1341" t="s">
        <v>681</v>
      </c>
      <c r="B1341" t="str">
        <f>VLOOKUP(A1341,hoja!$A$1:$E$161,5,FALSE)</f>
        <v>VILLAVICENCIO</v>
      </c>
      <c r="C1341" t="str">
        <f>VLOOKUP(A1341,hoja!A:D,3,FALSE)</f>
        <v>0393</v>
      </c>
      <c r="D1341" t="s">
        <v>635</v>
      </c>
      <c r="E1341" t="str">
        <f>VLOOKUP(D1341,hoja!$A$1:$E$161,5,FALSE)</f>
        <v>BOGOTÁ</v>
      </c>
      <c r="F1341" t="str">
        <f>VLOOKUP(D1341,hoja!A:C,3,FALSE)</f>
        <v>0021</v>
      </c>
      <c r="G1341">
        <v>3.8499999999767169</v>
      </c>
      <c r="H1341" s="2">
        <v>617</v>
      </c>
      <c r="I1341" s="2">
        <v>113758</v>
      </c>
    </row>
    <row r="1342" spans="1:9">
      <c r="A1342" t="s">
        <v>681</v>
      </c>
      <c r="B1342" t="str">
        <f>VLOOKUP(A1342,hoja!$A$1:$E$161,5,FALSE)</f>
        <v>VILLAVICENCIO</v>
      </c>
      <c r="C1342" t="str">
        <f>VLOOKUP(A1342,hoja!A:D,3,FALSE)</f>
        <v>0393</v>
      </c>
      <c r="D1342" t="s">
        <v>731</v>
      </c>
      <c r="E1342" t="str">
        <f>VLOOKUP(D1342,hoja!$A$1:$E$161,5,FALSE)</f>
        <v>CÚCUTA</v>
      </c>
      <c r="F1342" t="str">
        <f>VLOOKUP(D1342,hoja!A:C,3,FALSE)</f>
        <v>0438</v>
      </c>
      <c r="G1342">
        <v>37.96666666661622</v>
      </c>
      <c r="H1342" s="2">
        <v>2</v>
      </c>
      <c r="I1342" s="2">
        <v>757320</v>
      </c>
    </row>
    <row r="1343" spans="1:9">
      <c r="A1343" t="s">
        <v>681</v>
      </c>
      <c r="B1343" t="str">
        <f>VLOOKUP(A1343,hoja!$A$1:$E$161,5,FALSE)</f>
        <v>VILLAVICENCIO</v>
      </c>
      <c r="C1343" t="str">
        <f>VLOOKUP(A1343,hoja!A:D,3,FALSE)</f>
        <v>0393</v>
      </c>
      <c r="D1343" t="s">
        <v>636</v>
      </c>
      <c r="E1343" t="str">
        <f>VLOOKUP(D1343,hoja!$A$1:$E$161,5,FALSE)</f>
        <v>DUITAMA</v>
      </c>
      <c r="F1343" t="str">
        <f>VLOOKUP(D1343,hoja!A:C,3,FALSE)</f>
        <v>0441</v>
      </c>
      <c r="G1343">
        <v>16.361388888966758</v>
      </c>
      <c r="H1343" s="2">
        <v>15</v>
      </c>
      <c r="I1343" s="2">
        <v>316926</v>
      </c>
    </row>
    <row r="1344" spans="1:9">
      <c r="A1344" t="s">
        <v>681</v>
      </c>
      <c r="B1344" t="str">
        <f>VLOOKUP(A1344,hoja!$A$1:$E$161,5,FALSE)</f>
        <v>VILLAVICENCIO</v>
      </c>
      <c r="C1344" t="str">
        <f>VLOOKUP(A1344,hoja!A:D,3,FALSE)</f>
        <v>0393</v>
      </c>
      <c r="D1344" t="s">
        <v>679</v>
      </c>
      <c r="E1344" t="str">
        <f>VLOOKUP(D1344,hoja!$A$1:$E$161,5,FALSE)</f>
        <v>NEIVA</v>
      </c>
      <c r="F1344" t="str">
        <f>VLOOKUP(D1344,hoja!A:C,3,FALSE)</f>
        <v>0385</v>
      </c>
      <c r="G1344">
        <v>23.209722222236451</v>
      </c>
      <c r="H1344" s="2">
        <v>4</v>
      </c>
      <c r="I1344" s="2">
        <v>412237</v>
      </c>
    </row>
    <row r="1345" spans="1:9">
      <c r="A1345" t="s">
        <v>681</v>
      </c>
      <c r="B1345" t="str">
        <f>VLOOKUP(A1345,hoja!$A$1:$E$161,5,FALSE)</f>
        <v>VILLAVICENCIO</v>
      </c>
      <c r="C1345" t="str">
        <f>VLOOKUP(A1345,hoja!A:D,3,FALSE)</f>
        <v>0393</v>
      </c>
      <c r="D1345" t="s">
        <v>637</v>
      </c>
      <c r="E1345" t="str">
        <f>VLOOKUP(D1345,hoja!$A$1:$E$161,5,FALSE)</f>
        <v>PIEDECUESTA</v>
      </c>
      <c r="F1345" t="str">
        <f>VLOOKUP(D1345,hoja!A:C,3,FALSE)</f>
        <v>0422</v>
      </c>
      <c r="G1345">
        <v>27.499999999883585</v>
      </c>
      <c r="H1345" s="2">
        <v>3</v>
      </c>
      <c r="I1345" s="2">
        <v>512343</v>
      </c>
    </row>
    <row r="1346" spans="1:9">
      <c r="A1346" t="s">
        <v>681</v>
      </c>
      <c r="B1346" t="str">
        <f>VLOOKUP(A1346,hoja!$A$1:$E$161,5,FALSE)</f>
        <v>VILLAVICENCIO</v>
      </c>
      <c r="C1346" t="str">
        <f>VLOOKUP(A1346,hoja!A:D,3,FALSE)</f>
        <v>0393</v>
      </c>
      <c r="D1346" t="s">
        <v>1278</v>
      </c>
      <c r="E1346" t="e">
        <f>VLOOKUP(D1346,hoja!$A$1:$E$161,5,FALSE)</f>
        <v>#N/A</v>
      </c>
      <c r="F1346" t="e">
        <f>VLOOKUP(D1346,hoja!A:C,3,FALSE)</f>
        <v>#N/A</v>
      </c>
      <c r="G1346">
        <v>3.28333333338378</v>
      </c>
      <c r="H1346" s="2">
        <v>1</v>
      </c>
      <c r="I1346" s="2">
        <v>111561</v>
      </c>
    </row>
    <row r="1347" spans="1:9">
      <c r="A1347" t="s">
        <v>681</v>
      </c>
      <c r="B1347" t="str">
        <f>VLOOKUP(A1347,hoja!$A$1:$E$161,5,FALSE)</f>
        <v>VILLAVICENCIO</v>
      </c>
      <c r="C1347" t="str">
        <f>VLOOKUP(A1347,hoja!A:D,3,FALSE)</f>
        <v>0393</v>
      </c>
      <c r="D1347" t="s">
        <v>942</v>
      </c>
      <c r="E1347" t="str">
        <f>VLOOKUP(D1347,hoja!$A$1:$E$161,5,FALSE)</f>
        <v>BOGOTÁ</v>
      </c>
      <c r="F1347" t="str">
        <f>VLOOKUP(D1347,hoja!A:C,3,FALSE)</f>
        <v>60002</v>
      </c>
      <c r="G1347">
        <v>3.8666666666977108</v>
      </c>
      <c r="H1347" s="2">
        <v>75</v>
      </c>
      <c r="I1347" s="2">
        <v>116662</v>
      </c>
    </row>
    <row r="1348" spans="1:9">
      <c r="A1348" t="s">
        <v>681</v>
      </c>
      <c r="B1348" t="str">
        <f>VLOOKUP(A1348,hoja!$A$1:$E$161,5,FALSE)</f>
        <v>VILLAVICENCIO</v>
      </c>
      <c r="C1348" t="str">
        <f>VLOOKUP(A1348,hoja!A:D,3,FALSE)</f>
        <v>0393</v>
      </c>
      <c r="D1348" t="s">
        <v>653</v>
      </c>
      <c r="E1348" t="str">
        <f>VLOOKUP(D1348,hoja!$A$1:$E$161,5,FALSE)</f>
        <v>MADRID</v>
      </c>
      <c r="F1348" t="str">
        <f>VLOOKUP(D1348,hoja!A:C,3,FALSE)</f>
        <v>2023</v>
      </c>
      <c r="G1348">
        <v>4.2000000000698492</v>
      </c>
      <c r="H1348" s="2">
        <v>1</v>
      </c>
      <c r="I1348" s="2">
        <v>137935</v>
      </c>
    </row>
    <row r="1349" spans="1:9">
      <c r="A1349" t="s">
        <v>681</v>
      </c>
      <c r="B1349" t="str">
        <f>VLOOKUP(A1349,hoja!$A$1:$E$161,5,FALSE)</f>
        <v>VILLAVICENCIO</v>
      </c>
      <c r="C1349" t="str">
        <f>VLOOKUP(A1349,hoja!A:D,3,FALSE)</f>
        <v>0393</v>
      </c>
      <c r="D1349" t="s">
        <v>641</v>
      </c>
      <c r="E1349" t="str">
        <f>VLOOKUP(D1349,hoja!$A$1:$E$161,5,FALSE)</f>
        <v>MEDELLÍN</v>
      </c>
      <c r="F1349" t="str">
        <f>VLOOKUP(D1349,hoja!A:C,3,FALSE)</f>
        <v>0079</v>
      </c>
      <c r="G1349">
        <v>37.5</v>
      </c>
      <c r="H1349" s="2">
        <v>7</v>
      </c>
      <c r="I1349" s="2">
        <v>531951</v>
      </c>
    </row>
    <row r="1350" spans="1:9">
      <c r="A1350" t="s">
        <v>681</v>
      </c>
      <c r="B1350" t="str">
        <f>VLOOKUP(A1350,hoja!$A$1:$E$161,5,FALSE)</f>
        <v>VILLAVICENCIO</v>
      </c>
      <c r="C1350" t="str">
        <f>VLOOKUP(A1350,hoja!A:D,3,FALSE)</f>
        <v>0393</v>
      </c>
      <c r="D1350" t="s">
        <v>670</v>
      </c>
      <c r="E1350" t="str">
        <f>VLOOKUP(D1350,hoja!$A$1:$E$161,5,FALSE)</f>
        <v>PEREIRA</v>
      </c>
      <c r="F1350" t="str">
        <f>VLOOKUP(D1350,hoja!A:C,3,FALSE)</f>
        <v>0134</v>
      </c>
      <c r="G1350">
        <v>23.166666666569654</v>
      </c>
      <c r="H1350" s="2">
        <v>1</v>
      </c>
      <c r="I1350" s="2">
        <v>322891</v>
      </c>
    </row>
    <row r="1351" spans="1:9">
      <c r="A1351" t="s">
        <v>681</v>
      </c>
      <c r="B1351" t="str">
        <f>VLOOKUP(A1351,hoja!$A$1:$E$161,5,FALSE)</f>
        <v>VILLAVICENCIO</v>
      </c>
      <c r="C1351" t="str">
        <f>VLOOKUP(A1351,hoja!A:D,3,FALSE)</f>
        <v>0393</v>
      </c>
      <c r="D1351" t="s">
        <v>645</v>
      </c>
      <c r="E1351" t="str">
        <f>VLOOKUP(D1351,hoja!$A$1:$E$161,5,FALSE)</f>
        <v>CALI</v>
      </c>
      <c r="F1351" t="str">
        <f>VLOOKUP(D1351,hoja!A:C,3,FALSE)</f>
        <v>0410</v>
      </c>
      <c r="G1351">
        <v>27.727916666655801</v>
      </c>
      <c r="H1351" s="2">
        <v>4</v>
      </c>
      <c r="I1351" s="2">
        <v>577435.5</v>
      </c>
    </row>
    <row r="1352" spans="1:9">
      <c r="A1352" t="s">
        <v>681</v>
      </c>
      <c r="B1352" t="str">
        <f>VLOOKUP(A1352,hoja!$A$1:$E$161,5,FALSE)</f>
        <v>VILLAVICENCIO</v>
      </c>
      <c r="C1352" t="str">
        <f>VLOOKUP(A1352,hoja!A:D,3,FALSE)</f>
        <v>0393</v>
      </c>
      <c r="D1352" t="s">
        <v>1289</v>
      </c>
      <c r="E1352" t="e">
        <f>VLOOKUP(D1352,hoja!$A$1:$E$161,5,FALSE)</f>
        <v>#N/A</v>
      </c>
      <c r="F1352" t="e">
        <f>VLOOKUP(D1352,hoja!A:C,3,FALSE)</f>
        <v>#N/A</v>
      </c>
      <c r="G1352">
        <v>3.6333333333022892</v>
      </c>
      <c r="H1352" s="2">
        <v>5</v>
      </c>
      <c r="I1352" s="2">
        <v>110763</v>
      </c>
    </row>
    <row r="1353" spans="1:9">
      <c r="A1353" t="s">
        <v>681</v>
      </c>
      <c r="B1353" t="str">
        <f>VLOOKUP(A1353,hoja!$A$1:$E$161,5,FALSE)</f>
        <v>VILLAVICENCIO</v>
      </c>
      <c r="C1353" t="str">
        <f>VLOOKUP(A1353,hoja!A:D,3,FALSE)</f>
        <v>0393</v>
      </c>
      <c r="D1353" t="s">
        <v>943</v>
      </c>
      <c r="E1353" t="str">
        <f>VLOOKUP(D1353,hoja!$A$1:$E$161,5,FALSE)</f>
        <v>BOGOTÁ</v>
      </c>
      <c r="F1353" t="str">
        <f>VLOOKUP(D1353,hoja!A:C,3,FALSE)</f>
        <v>60003</v>
      </c>
      <c r="G1353">
        <v>5.4173611111182254</v>
      </c>
      <c r="H1353" s="2">
        <v>22</v>
      </c>
      <c r="I1353" s="2">
        <v>132360.5</v>
      </c>
    </row>
    <row r="1354" spans="1:9">
      <c r="A1354" t="s">
        <v>681</v>
      </c>
      <c r="B1354" t="str">
        <f>VLOOKUP(A1354,hoja!$A$1:$E$161,5,FALSE)</f>
        <v>VILLAVICENCIO</v>
      </c>
      <c r="C1354" t="str">
        <f>VLOOKUP(A1354,hoja!A:D,3,FALSE)</f>
        <v>0393</v>
      </c>
      <c r="D1354" t="s">
        <v>1293</v>
      </c>
      <c r="E1354" t="e">
        <f>VLOOKUP(D1354,hoja!$A$1:$E$161,5,FALSE)</f>
        <v>#N/A</v>
      </c>
      <c r="F1354" t="e">
        <f>VLOOKUP(D1354,hoja!A:C,3,FALSE)</f>
        <v>#N/A</v>
      </c>
      <c r="G1354">
        <v>5.6000000000931323</v>
      </c>
      <c r="H1354" s="2">
        <v>3</v>
      </c>
      <c r="I1354" s="2">
        <v>117670</v>
      </c>
    </row>
    <row r="1355" spans="1:9">
      <c r="A1355" t="s">
        <v>1266</v>
      </c>
      <c r="B1355" t="e">
        <f>VLOOKUP(A1355,hoja!$A$1:$E$161,5,FALSE)</f>
        <v>#N/A</v>
      </c>
      <c r="C1355" t="e">
        <f>VLOOKUP(A1355,hoja!A:D,3,FALSE)</f>
        <v>#N/A</v>
      </c>
      <c r="D1355" t="s">
        <v>660</v>
      </c>
      <c r="E1355" t="str">
        <f>VLOOKUP(D1355,hoja!$A$1:$E$161,5,FALSE)</f>
        <v>BOGOTÁ</v>
      </c>
      <c r="F1355" t="str">
        <f>VLOOKUP(D1355,hoja!A:C,3,FALSE)</f>
        <v>0035</v>
      </c>
      <c r="G1355">
        <v>0.73333333327900618</v>
      </c>
      <c r="H1355" s="2">
        <v>1</v>
      </c>
      <c r="I1355" s="2">
        <v>17160</v>
      </c>
    </row>
    <row r="1356" spans="1:9">
      <c r="A1356" t="s">
        <v>1266</v>
      </c>
      <c r="B1356" t="e">
        <f>VLOOKUP(A1356,hoja!$A$1:$E$161,5,FALSE)</f>
        <v>#N/A</v>
      </c>
      <c r="C1356" t="e">
        <f>VLOOKUP(A1356,hoja!A:D,3,FALSE)</f>
        <v>#N/A</v>
      </c>
      <c r="D1356" t="s">
        <v>630</v>
      </c>
      <c r="E1356" t="str">
        <f>VLOOKUP(D1356,hoja!$A$1:$E$161,5,FALSE)</f>
        <v>SESQUILÉ</v>
      </c>
      <c r="F1356" t="str">
        <f>VLOOKUP(D1356,hoja!A:C,3,FALSE)</f>
        <v>1501</v>
      </c>
      <c r="G1356">
        <v>3.0999999999767169</v>
      </c>
      <c r="H1356" s="2">
        <v>1</v>
      </c>
      <c r="I1356" s="2">
        <v>70182</v>
      </c>
    </row>
    <row r="1357" spans="1:9">
      <c r="A1357" t="s">
        <v>1266</v>
      </c>
      <c r="B1357" t="e">
        <f>VLOOKUP(A1357,hoja!$A$1:$E$161,5,FALSE)</f>
        <v>#N/A</v>
      </c>
      <c r="C1357" t="e">
        <f>VLOOKUP(A1357,hoja!A:D,3,FALSE)</f>
        <v>#N/A</v>
      </c>
      <c r="D1357" t="s">
        <v>751</v>
      </c>
      <c r="E1357" t="str">
        <f>VLOOKUP(D1357,hoja!$A$1:$E$161,5,FALSE)</f>
        <v>BOGOTÁ</v>
      </c>
      <c r="F1357" t="str">
        <f>VLOOKUP(D1357,hoja!A:C,3,FALSE)</f>
        <v>0002A</v>
      </c>
      <c r="G1357">
        <v>1.3166666667675599</v>
      </c>
      <c r="H1357" s="2">
        <v>1</v>
      </c>
      <c r="I1357" s="2">
        <v>17035</v>
      </c>
    </row>
    <row r="1358" spans="1:9">
      <c r="A1358" t="s">
        <v>770</v>
      </c>
      <c r="B1358" t="str">
        <f>VLOOKUP(A1358,hoja!$A$1:$E$161,5,FALSE)</f>
        <v>RIONEGRO</v>
      </c>
      <c r="C1358" t="str">
        <f>VLOOKUP(A1358,hoja!A:D,3,FALSE)</f>
        <v>3041</v>
      </c>
      <c r="D1358" t="s">
        <v>660</v>
      </c>
      <c r="E1358" t="str">
        <f>VLOOKUP(D1358,hoja!$A$1:$E$161,5,FALSE)</f>
        <v>BOGOTÁ</v>
      </c>
      <c r="F1358" t="str">
        <f>VLOOKUP(D1358,hoja!A:C,3,FALSE)</f>
        <v>0035</v>
      </c>
      <c r="G1358">
        <v>22.100000000093132</v>
      </c>
      <c r="H1358" s="2">
        <v>11</v>
      </c>
      <c r="I1358" s="2">
        <v>386362</v>
      </c>
    </row>
    <row r="1359" spans="1:9">
      <c r="A1359" t="s">
        <v>770</v>
      </c>
      <c r="B1359" t="str">
        <f>VLOOKUP(A1359,hoja!$A$1:$E$161,5,FALSE)</f>
        <v>RIONEGRO</v>
      </c>
      <c r="C1359" t="str">
        <f>VLOOKUP(A1359,hoja!A:D,3,FALSE)</f>
        <v>3041</v>
      </c>
      <c r="D1359" t="s">
        <v>702</v>
      </c>
      <c r="E1359" t="str">
        <f>VLOOKUP(D1359,hoja!$A$1:$E$161,5,FALSE)</f>
        <v>FLORENCIA</v>
      </c>
      <c r="F1359" t="str">
        <f>VLOOKUP(D1359,hoja!A:C,3,FALSE)</f>
        <v>0388</v>
      </c>
      <c r="G1359">
        <v>53.741666666610399</v>
      </c>
      <c r="H1359" s="2">
        <v>4</v>
      </c>
      <c r="I1359" s="2">
        <v>826165</v>
      </c>
    </row>
    <row r="1360" spans="1:9">
      <c r="A1360" t="s">
        <v>770</v>
      </c>
      <c r="B1360" t="str">
        <f>VLOOKUP(A1360,hoja!$A$1:$E$161,5,FALSE)</f>
        <v>RIONEGRO</v>
      </c>
      <c r="C1360" t="str">
        <f>VLOOKUP(A1360,hoja!A:D,3,FALSE)</f>
        <v>3041</v>
      </c>
      <c r="D1360" t="s">
        <v>633</v>
      </c>
      <c r="E1360" t="str">
        <f>VLOOKUP(D1360,hoja!$A$1:$E$161,5,FALSE)</f>
        <v>BOGOTÁ</v>
      </c>
      <c r="F1360" t="str">
        <f>VLOOKUP(D1360,hoja!A:C,3,FALSE)</f>
        <v>0002</v>
      </c>
      <c r="G1360">
        <v>25.816666666651145</v>
      </c>
      <c r="H1360" s="2">
        <v>1</v>
      </c>
      <c r="I1360" s="2">
        <v>409632</v>
      </c>
    </row>
    <row r="1361" spans="1:9">
      <c r="A1361" t="s">
        <v>770</v>
      </c>
      <c r="B1361" t="str">
        <f>VLOOKUP(A1361,hoja!$A$1:$E$161,5,FALSE)</f>
        <v>RIONEGRO</v>
      </c>
      <c r="C1361" t="str">
        <f>VLOOKUP(A1361,hoja!A:D,3,FALSE)</f>
        <v>3041</v>
      </c>
      <c r="D1361" t="s">
        <v>634</v>
      </c>
      <c r="E1361" t="str">
        <f>VLOOKUP(D1361,hoja!$A$1:$E$161,5,FALSE)</f>
        <v>BOGOTÁ</v>
      </c>
      <c r="F1361" t="str">
        <f>VLOOKUP(D1361,hoja!A:C,3,FALSE)</f>
        <v>0011</v>
      </c>
      <c r="G1361">
        <v>24.549999999871943</v>
      </c>
      <c r="H1361" s="2">
        <v>43</v>
      </c>
      <c r="I1361" s="2">
        <v>414142</v>
      </c>
    </row>
    <row r="1362" spans="1:9">
      <c r="A1362" t="s">
        <v>770</v>
      </c>
      <c r="B1362" t="str">
        <f>VLOOKUP(A1362,hoja!$A$1:$E$161,5,FALSE)</f>
        <v>RIONEGRO</v>
      </c>
      <c r="C1362" t="str">
        <f>VLOOKUP(A1362,hoja!A:D,3,FALSE)</f>
        <v>3041</v>
      </c>
      <c r="D1362" t="s">
        <v>635</v>
      </c>
      <c r="E1362" t="str">
        <f>VLOOKUP(D1362,hoja!$A$1:$E$161,5,FALSE)</f>
        <v>BOGOTÁ</v>
      </c>
      <c r="F1362" t="str">
        <f>VLOOKUP(D1362,hoja!A:C,3,FALSE)</f>
        <v>0021</v>
      </c>
      <c r="G1362">
        <v>25.616666666697711</v>
      </c>
      <c r="H1362" s="2">
        <v>41</v>
      </c>
      <c r="I1362" s="2">
        <v>409729</v>
      </c>
    </row>
    <row r="1363" spans="1:9">
      <c r="A1363" t="s">
        <v>770</v>
      </c>
      <c r="B1363" t="str">
        <f>VLOOKUP(A1363,hoja!$A$1:$E$161,5,FALSE)</f>
        <v>RIONEGRO</v>
      </c>
      <c r="C1363" t="str">
        <f>VLOOKUP(A1363,hoja!A:D,3,FALSE)</f>
        <v>3041</v>
      </c>
      <c r="D1363" t="s">
        <v>679</v>
      </c>
      <c r="E1363" t="str">
        <f>VLOOKUP(D1363,hoja!$A$1:$E$161,5,FALSE)</f>
        <v>NEIVA</v>
      </c>
      <c r="F1363" t="str">
        <f>VLOOKUP(D1363,hoja!A:C,3,FALSE)</f>
        <v>0385</v>
      </c>
      <c r="G1363">
        <v>23.666666666627862</v>
      </c>
      <c r="H1363" s="2">
        <v>13</v>
      </c>
      <c r="I1363" s="2">
        <v>567344</v>
      </c>
    </row>
    <row r="1364" spans="1:9">
      <c r="A1364" t="s">
        <v>770</v>
      </c>
      <c r="B1364" t="str">
        <f>VLOOKUP(A1364,hoja!$A$1:$E$161,5,FALSE)</f>
        <v>RIONEGRO</v>
      </c>
      <c r="C1364" t="str">
        <f>VLOOKUP(A1364,hoja!A:D,3,FALSE)</f>
        <v>3041</v>
      </c>
      <c r="D1364" t="s">
        <v>637</v>
      </c>
      <c r="E1364" t="str">
        <f>VLOOKUP(D1364,hoja!$A$1:$E$161,5,FALSE)</f>
        <v>PIEDECUESTA</v>
      </c>
      <c r="F1364" t="str">
        <f>VLOOKUP(D1364,hoja!A:C,3,FALSE)</f>
        <v>0422</v>
      </c>
      <c r="G1364">
        <v>22.333333333313931</v>
      </c>
      <c r="H1364" s="2">
        <v>11</v>
      </c>
      <c r="I1364" s="2">
        <v>435452</v>
      </c>
    </row>
    <row r="1365" spans="1:9">
      <c r="A1365" t="s">
        <v>770</v>
      </c>
      <c r="B1365" t="str">
        <f>VLOOKUP(A1365,hoja!$A$1:$E$161,5,FALSE)</f>
        <v>RIONEGRO</v>
      </c>
      <c r="C1365" t="str">
        <f>VLOOKUP(A1365,hoja!A:D,3,FALSE)</f>
        <v>3041</v>
      </c>
      <c r="D1365" t="s">
        <v>681</v>
      </c>
      <c r="E1365" t="str">
        <f>VLOOKUP(D1365,hoja!$A$1:$E$161,5,FALSE)</f>
        <v>VILLAVICENCIO</v>
      </c>
      <c r="F1365" t="str">
        <f>VLOOKUP(D1365,hoja!A:C,3,FALSE)</f>
        <v>0393</v>
      </c>
      <c r="G1365">
        <v>34.674999999959255</v>
      </c>
      <c r="H1365" s="2">
        <v>8</v>
      </c>
      <c r="I1365" s="2">
        <v>518097</v>
      </c>
    </row>
    <row r="1366" spans="1:9">
      <c r="A1366" t="s">
        <v>770</v>
      </c>
      <c r="B1366" t="str">
        <f>VLOOKUP(A1366,hoja!$A$1:$E$161,5,FALSE)</f>
        <v>RIONEGRO</v>
      </c>
      <c r="C1366" t="str">
        <f>VLOOKUP(A1366,hoja!A:D,3,FALSE)</f>
        <v>3041</v>
      </c>
      <c r="D1366" t="s">
        <v>770</v>
      </c>
      <c r="E1366" t="str">
        <f>VLOOKUP(D1366,hoja!$A$1:$E$161,5,FALSE)</f>
        <v>RIONEGRO</v>
      </c>
      <c r="F1366" t="str">
        <f>VLOOKUP(D1366,hoja!A:C,3,FALSE)</f>
        <v>3041</v>
      </c>
      <c r="G1366">
        <v>0.58194444444961846</v>
      </c>
      <c r="H1366" s="2">
        <v>1</v>
      </c>
      <c r="I1366" s="2">
        <v>25616</v>
      </c>
    </row>
    <row r="1367" spans="1:9">
      <c r="A1367" t="s">
        <v>770</v>
      </c>
      <c r="B1367" t="str">
        <f>VLOOKUP(A1367,hoja!$A$1:$E$161,5,FALSE)</f>
        <v>RIONEGRO</v>
      </c>
      <c r="C1367" t="str">
        <f>VLOOKUP(A1367,hoja!A:D,3,FALSE)</f>
        <v>3041</v>
      </c>
      <c r="D1367" t="s">
        <v>881</v>
      </c>
      <c r="E1367" t="str">
        <f>VLOOKUP(D1367,hoja!$A$1:$E$161,5,FALSE)</f>
        <v>MEDELLÍN</v>
      </c>
      <c r="F1367" t="str">
        <f>VLOOKUP(D1367,hoja!A:C,3,FALSE)</f>
        <v>1381</v>
      </c>
      <c r="G1367">
        <v>14.283333333267365</v>
      </c>
      <c r="H1367" s="2">
        <v>1</v>
      </c>
      <c r="I1367" s="2">
        <v>49476</v>
      </c>
    </row>
    <row r="1368" spans="1:9">
      <c r="A1368" t="s">
        <v>770</v>
      </c>
      <c r="B1368" t="str">
        <f>VLOOKUP(A1368,hoja!$A$1:$E$161,5,FALSE)</f>
        <v>RIONEGRO</v>
      </c>
      <c r="C1368" t="str">
        <f>VLOOKUP(A1368,hoja!A:D,3,FALSE)</f>
        <v>3041</v>
      </c>
      <c r="D1368" t="s">
        <v>987</v>
      </c>
      <c r="E1368" t="str">
        <f>VLOOKUP(D1368,hoja!$A$1:$E$161,5,FALSE)</f>
        <v>MEDELLÍN</v>
      </c>
      <c r="F1368" t="str">
        <f>VLOOKUP(D1368,hoja!A:C,3,FALSE)</f>
        <v>60001</v>
      </c>
      <c r="G1368">
        <v>2.4166666666860692</v>
      </c>
      <c r="H1368" s="2">
        <v>7</v>
      </c>
      <c r="I1368" s="2">
        <v>44951</v>
      </c>
    </row>
    <row r="1369" spans="1:9">
      <c r="A1369" t="s">
        <v>770</v>
      </c>
      <c r="B1369" t="str">
        <f>VLOOKUP(A1369,hoja!$A$1:$E$161,5,FALSE)</f>
        <v>RIONEGRO</v>
      </c>
      <c r="C1369" t="str">
        <f>VLOOKUP(A1369,hoja!A:D,3,FALSE)</f>
        <v>3041</v>
      </c>
      <c r="D1369" t="s">
        <v>641</v>
      </c>
      <c r="E1369" t="str">
        <f>VLOOKUP(D1369,hoja!$A$1:$E$161,5,FALSE)</f>
        <v>MEDELLÍN</v>
      </c>
      <c r="F1369" t="str">
        <f>VLOOKUP(D1369,hoja!A:C,3,FALSE)</f>
        <v>0079</v>
      </c>
      <c r="G1369">
        <v>13.200000000069849</v>
      </c>
      <c r="H1369" s="2">
        <v>21</v>
      </c>
      <c r="I1369" s="2">
        <v>45297</v>
      </c>
    </row>
    <row r="1370" spans="1:9">
      <c r="A1370" t="s">
        <v>770</v>
      </c>
      <c r="B1370" t="str">
        <f>VLOOKUP(A1370,hoja!$A$1:$E$161,5,FALSE)</f>
        <v>RIONEGRO</v>
      </c>
      <c r="C1370" t="str">
        <f>VLOOKUP(A1370,hoja!A:D,3,FALSE)</f>
        <v>3041</v>
      </c>
      <c r="D1370" t="s">
        <v>670</v>
      </c>
      <c r="E1370" t="str">
        <f>VLOOKUP(D1370,hoja!$A$1:$E$161,5,FALSE)</f>
        <v>PEREIRA</v>
      </c>
      <c r="F1370" t="str">
        <f>VLOOKUP(D1370,hoja!A:C,3,FALSE)</f>
        <v>0134</v>
      </c>
      <c r="G1370">
        <v>18.866666666523088</v>
      </c>
      <c r="H1370" s="2">
        <v>1</v>
      </c>
      <c r="I1370" s="2">
        <v>299238</v>
      </c>
    </row>
    <row r="1371" spans="1:9">
      <c r="A1371" t="s">
        <v>770</v>
      </c>
      <c r="B1371" t="str">
        <f>VLOOKUP(A1371,hoja!$A$1:$E$161,5,FALSE)</f>
        <v>RIONEGRO</v>
      </c>
      <c r="C1371" t="str">
        <f>VLOOKUP(A1371,hoja!A:D,3,FALSE)</f>
        <v>3041</v>
      </c>
      <c r="D1371" t="s">
        <v>642</v>
      </c>
      <c r="E1371" t="str">
        <f>VLOOKUP(D1371,hoja!$A$1:$E$161,5,FALSE)</f>
        <v>BARRANQUILLA</v>
      </c>
      <c r="F1371" t="str">
        <f>VLOOKUP(D1371,hoja!A:C,3,FALSE)</f>
        <v>0111</v>
      </c>
      <c r="G1371">
        <v>37.566666666709352</v>
      </c>
      <c r="H1371" s="2">
        <v>31</v>
      </c>
      <c r="I1371" s="2">
        <v>720223</v>
      </c>
    </row>
    <row r="1372" spans="1:9">
      <c r="A1372" t="s">
        <v>770</v>
      </c>
      <c r="B1372" t="str">
        <f>VLOOKUP(A1372,hoja!$A$1:$E$161,5,FALSE)</f>
        <v>RIONEGRO</v>
      </c>
      <c r="C1372" t="str">
        <f>VLOOKUP(A1372,hoja!A:D,3,FALSE)</f>
        <v>3041</v>
      </c>
      <c r="D1372" t="s">
        <v>672</v>
      </c>
      <c r="E1372" t="str">
        <f>VLOOKUP(D1372,hoja!$A$1:$E$161,5,FALSE)</f>
        <v>MEDELLÍN</v>
      </c>
      <c r="F1372" t="str">
        <f>VLOOKUP(D1372,hoja!A:C,3,FALSE)</f>
        <v>0092</v>
      </c>
      <c r="G1372">
        <v>10.066666666651145</v>
      </c>
      <c r="H1372" s="2">
        <v>2</v>
      </c>
      <c r="I1372" s="2">
        <v>49920.5</v>
      </c>
    </row>
    <row r="1373" spans="1:9">
      <c r="A1373" t="s">
        <v>770</v>
      </c>
      <c r="B1373" t="str">
        <f>VLOOKUP(A1373,hoja!$A$1:$E$161,5,FALSE)</f>
        <v>RIONEGRO</v>
      </c>
      <c r="C1373" t="str">
        <f>VLOOKUP(A1373,hoja!A:D,3,FALSE)</f>
        <v>3041</v>
      </c>
      <c r="D1373" t="s">
        <v>645</v>
      </c>
      <c r="E1373" t="str">
        <f>VLOOKUP(D1373,hoja!$A$1:$E$161,5,FALSE)</f>
        <v>CALI</v>
      </c>
      <c r="F1373" t="str">
        <f>VLOOKUP(D1373,hoja!A:C,3,FALSE)</f>
        <v>0410</v>
      </c>
      <c r="G1373">
        <v>32.165972222224809</v>
      </c>
      <c r="H1373" s="2">
        <v>6</v>
      </c>
      <c r="I1373" s="2">
        <v>474444.5</v>
      </c>
    </row>
    <row r="1374" spans="1:9">
      <c r="A1374" t="s">
        <v>770</v>
      </c>
      <c r="B1374" t="str">
        <f>VLOOKUP(A1374,hoja!$A$1:$E$161,5,FALSE)</f>
        <v>RIONEGRO</v>
      </c>
      <c r="C1374" t="str">
        <f>VLOOKUP(A1374,hoja!A:D,3,FALSE)</f>
        <v>3041</v>
      </c>
      <c r="D1374" t="s">
        <v>787</v>
      </c>
      <c r="E1374" t="str">
        <f>VLOOKUP(D1374,hoja!$A$1:$E$161,5,FALSE)</f>
        <v>PUERTO LIBRE</v>
      </c>
      <c r="F1374" t="str">
        <f>VLOOKUP(D1374,hoja!A:C,3,FALSE)</f>
        <v>10214</v>
      </c>
      <c r="G1374">
        <v>23.133333333302289</v>
      </c>
      <c r="H1374" s="2">
        <v>1</v>
      </c>
      <c r="I1374" s="2">
        <v>193539</v>
      </c>
    </row>
    <row r="1375" spans="1:9">
      <c r="A1375" t="s">
        <v>3876</v>
      </c>
      <c r="B1375" t="e">
        <f>VLOOKUP(A1375,hoja!$A$1:$E$161,5,FALSE)</f>
        <v>#N/A</v>
      </c>
      <c r="C1375" t="e">
        <f>VLOOKUP(A1375,hoja!A:D,3,FALSE)</f>
        <v>#N/A</v>
      </c>
      <c r="D1375" t="s">
        <v>630</v>
      </c>
      <c r="E1375" t="str">
        <f>VLOOKUP(D1375,hoja!$A$1:$E$161,5,FALSE)</f>
        <v>SESQUILÉ</v>
      </c>
      <c r="F1375" t="str">
        <f>VLOOKUP(D1375,hoja!A:C,3,FALSE)</f>
        <v>1501</v>
      </c>
      <c r="G1375">
        <v>10.069444444379769</v>
      </c>
      <c r="H1375" s="2">
        <v>1</v>
      </c>
      <c r="I1375" s="2">
        <v>208723</v>
      </c>
    </row>
    <row r="1376" spans="1:9">
      <c r="A1376" t="s">
        <v>3876</v>
      </c>
      <c r="B1376" t="e">
        <f>VLOOKUP(A1376,hoja!$A$1:$E$161,5,FALSE)</f>
        <v>#N/A</v>
      </c>
      <c r="C1376" t="e">
        <f>VLOOKUP(A1376,hoja!A:D,3,FALSE)</f>
        <v>#N/A</v>
      </c>
      <c r="D1376" t="s">
        <v>731</v>
      </c>
      <c r="E1376" t="str">
        <f>VLOOKUP(D1376,hoja!$A$1:$E$161,5,FALSE)</f>
        <v>CÚCUTA</v>
      </c>
      <c r="F1376" t="str">
        <f>VLOOKUP(D1376,hoja!A:C,3,FALSE)</f>
        <v>0438</v>
      </c>
      <c r="G1376">
        <v>7.0166666666627862</v>
      </c>
      <c r="H1376" s="2">
        <v>1</v>
      </c>
      <c r="I1376" s="2">
        <v>213184</v>
      </c>
    </row>
    <row r="1377" spans="1:9">
      <c r="A1377" t="s">
        <v>3876</v>
      </c>
      <c r="B1377" t="e">
        <f>VLOOKUP(A1377,hoja!$A$1:$E$161,5,FALSE)</f>
        <v>#N/A</v>
      </c>
      <c r="C1377" t="e">
        <f>VLOOKUP(A1377,hoja!A:D,3,FALSE)</f>
        <v>#N/A</v>
      </c>
      <c r="D1377" t="s">
        <v>637</v>
      </c>
      <c r="E1377" t="str">
        <f>VLOOKUP(D1377,hoja!$A$1:$E$161,5,FALSE)</f>
        <v>PIEDECUESTA</v>
      </c>
      <c r="F1377" t="str">
        <f>VLOOKUP(D1377,hoja!A:C,3,FALSE)</f>
        <v>0422</v>
      </c>
      <c r="G1377">
        <v>6.8833333334187046</v>
      </c>
      <c r="H1377" s="2">
        <v>91</v>
      </c>
      <c r="I1377" s="2">
        <v>213553</v>
      </c>
    </row>
    <row r="1378" spans="1:9">
      <c r="A1378" t="s">
        <v>2730</v>
      </c>
      <c r="B1378" t="e">
        <f>VLOOKUP(A1378,hoja!$A$1:$E$161,5,FALSE)</f>
        <v>#N/A</v>
      </c>
      <c r="C1378" t="str">
        <f>VLOOKUP(A1378,hoja!A:D,3,FALSE)</f>
        <v>50417</v>
      </c>
      <c r="D1378" t="s">
        <v>642</v>
      </c>
      <c r="E1378" t="str">
        <f>VLOOKUP(D1378,hoja!$A$1:$E$161,5,FALSE)</f>
        <v>BARRANQUILLA</v>
      </c>
      <c r="F1378" t="str">
        <f>VLOOKUP(D1378,hoja!A:C,3,FALSE)</f>
        <v>0111</v>
      </c>
      <c r="G1378">
        <v>12.306250000081491</v>
      </c>
      <c r="H1378" s="2">
        <v>2</v>
      </c>
      <c r="I1378" s="2">
        <v>349210</v>
      </c>
    </row>
    <row r="1379" spans="1:9">
      <c r="A1379" t="s">
        <v>1333</v>
      </c>
      <c r="B1379" t="e">
        <f>VLOOKUP(A1379,hoja!$A$1:$E$161,5,FALSE)</f>
        <v>#N/A</v>
      </c>
      <c r="C1379" t="e">
        <f>VLOOKUP(A1379,hoja!A:D,3,FALSE)</f>
        <v>#N/A</v>
      </c>
      <c r="D1379" t="s">
        <v>655</v>
      </c>
      <c r="E1379" t="str">
        <f>VLOOKUP(D1379,hoja!$A$1:$E$161,5,FALSE)</f>
        <v>MEDELLÍN</v>
      </c>
      <c r="F1379" t="str">
        <f>VLOOKUP(D1379,hoja!A:C,3,FALSE)</f>
        <v>0292</v>
      </c>
      <c r="G1379">
        <v>0.16666666668606922</v>
      </c>
      <c r="H1379" s="2">
        <v>1</v>
      </c>
      <c r="I1379" s="2">
        <v>4356</v>
      </c>
    </row>
    <row r="1380" spans="1:9">
      <c r="A1380" t="s">
        <v>2735</v>
      </c>
      <c r="B1380" t="e">
        <f>VLOOKUP(A1380,hoja!$A$1:$E$161,5,FALSE)</f>
        <v>#N/A</v>
      </c>
      <c r="C1380" t="str">
        <f>VLOOKUP(A1380,hoja!A:D,3,FALSE)</f>
        <v>50419</v>
      </c>
      <c r="D1380" t="s">
        <v>642</v>
      </c>
      <c r="E1380" t="str">
        <f>VLOOKUP(D1380,hoja!$A$1:$E$161,5,FALSE)</f>
        <v>BARRANQUILLA</v>
      </c>
      <c r="F1380" t="str">
        <f>VLOOKUP(D1380,hoja!A:C,3,FALSE)</f>
        <v>0111</v>
      </c>
      <c r="G1380">
        <v>7.7491666665882803</v>
      </c>
      <c r="H1380" s="2">
        <v>3</v>
      </c>
      <c r="I1380" s="2">
        <v>323728</v>
      </c>
    </row>
    <row r="1381" spans="1:9">
      <c r="A1381" t="s">
        <v>3878</v>
      </c>
      <c r="B1381" t="e">
        <f>VLOOKUP(A1381,hoja!$A$1:$E$161,5,FALSE)</f>
        <v>#N/A</v>
      </c>
      <c r="C1381" t="e">
        <f>VLOOKUP(A1381,hoja!A:D,3,FALSE)</f>
        <v>#N/A</v>
      </c>
      <c r="D1381" t="s">
        <v>660</v>
      </c>
      <c r="E1381" t="str">
        <f>VLOOKUP(D1381,hoja!$A$1:$E$161,5,FALSE)</f>
        <v>BOGOTÁ</v>
      </c>
      <c r="F1381" t="str">
        <f>VLOOKUP(D1381,hoja!A:C,3,FALSE)</f>
        <v>0035</v>
      </c>
      <c r="G1381">
        <v>0.86666666669771075</v>
      </c>
      <c r="H1381" s="2">
        <v>1</v>
      </c>
      <c r="I1381" s="2">
        <v>305383</v>
      </c>
    </row>
    <row r="1382" spans="1:9">
      <c r="A1382" t="s">
        <v>3878</v>
      </c>
      <c r="B1382" t="e">
        <f>VLOOKUP(A1382,hoja!$A$1:$E$161,5,FALSE)</f>
        <v>#N/A</v>
      </c>
      <c r="C1382" t="e">
        <f>VLOOKUP(A1382,hoja!A:D,3,FALSE)</f>
        <v>#N/A</v>
      </c>
      <c r="D1382" t="s">
        <v>637</v>
      </c>
      <c r="E1382" t="str">
        <f>VLOOKUP(D1382,hoja!$A$1:$E$161,5,FALSE)</f>
        <v>PIEDECUESTA</v>
      </c>
      <c r="F1382" t="str">
        <f>VLOOKUP(D1382,hoja!A:C,3,FALSE)</f>
        <v>0422</v>
      </c>
      <c r="G1382">
        <v>0.57500000004074536</v>
      </c>
      <c r="H1382" s="2">
        <v>8</v>
      </c>
      <c r="I1382" s="2">
        <v>22968.5</v>
      </c>
    </row>
    <row r="1383" spans="1:9">
      <c r="A1383" t="s">
        <v>1331</v>
      </c>
      <c r="B1383" t="e">
        <f>VLOOKUP(A1383,hoja!$A$1:$E$161,5,FALSE)</f>
        <v>#N/A</v>
      </c>
      <c r="C1383" t="str">
        <f>VLOOKUP(A1383,hoja!A:D,3,FALSE)</f>
        <v>50786</v>
      </c>
      <c r="D1383" t="s">
        <v>630</v>
      </c>
      <c r="E1383" t="str">
        <f>VLOOKUP(D1383,hoja!$A$1:$E$161,5,FALSE)</f>
        <v>SESQUILÉ</v>
      </c>
      <c r="F1383" t="str">
        <f>VLOOKUP(D1383,hoja!A:C,3,FALSE)</f>
        <v>1501</v>
      </c>
      <c r="G1383">
        <v>2.5166666666627862</v>
      </c>
      <c r="H1383" s="2">
        <v>1</v>
      </c>
      <c r="I1383" s="2">
        <v>75644</v>
      </c>
    </row>
    <row r="1384" spans="1:9">
      <c r="A1384" t="s">
        <v>3869</v>
      </c>
      <c r="B1384" t="e">
        <f>VLOOKUP(A1384,hoja!$A$1:$E$161,5,FALSE)</f>
        <v>#N/A</v>
      </c>
      <c r="C1384" t="e">
        <f>VLOOKUP(A1384,hoja!A:D,3,FALSE)</f>
        <v>#N/A</v>
      </c>
      <c r="D1384" t="s">
        <v>987</v>
      </c>
      <c r="E1384" t="str">
        <f>VLOOKUP(D1384,hoja!$A$1:$E$161,5,FALSE)</f>
        <v>MEDELLÍN</v>
      </c>
      <c r="F1384" t="str">
        <f>VLOOKUP(D1384,hoja!A:C,3,FALSE)</f>
        <v>60001</v>
      </c>
      <c r="G1384">
        <v>0.93833333335351199</v>
      </c>
      <c r="H1384" s="2">
        <v>2</v>
      </c>
      <c r="I1384" s="2">
        <v>27653.5</v>
      </c>
    </row>
    <row r="1385" spans="1:9">
      <c r="A1385" t="s">
        <v>3869</v>
      </c>
      <c r="B1385" t="e">
        <f>VLOOKUP(A1385,hoja!$A$1:$E$161,5,FALSE)</f>
        <v>#N/A</v>
      </c>
      <c r="C1385" t="e">
        <f>VLOOKUP(A1385,hoja!A:D,3,FALSE)</f>
        <v>#N/A</v>
      </c>
      <c r="D1385" t="s">
        <v>641</v>
      </c>
      <c r="E1385" t="str">
        <f>VLOOKUP(D1385,hoja!$A$1:$E$161,5,FALSE)</f>
        <v>MEDELLÍN</v>
      </c>
      <c r="F1385" t="str">
        <f>VLOOKUP(D1385,hoja!A:C,3,FALSE)</f>
        <v>0079</v>
      </c>
      <c r="G1385">
        <v>0.78333333344198763</v>
      </c>
      <c r="H1385" s="2">
        <v>1</v>
      </c>
      <c r="I1385" s="2">
        <v>23762</v>
      </c>
    </row>
    <row r="1386" spans="1:9">
      <c r="A1386" t="s">
        <v>3869</v>
      </c>
      <c r="B1386" t="e">
        <f>VLOOKUP(A1386,hoja!$A$1:$E$161,5,FALSE)</f>
        <v>#N/A</v>
      </c>
      <c r="C1386" t="e">
        <f>VLOOKUP(A1386,hoja!A:D,3,FALSE)</f>
        <v>#N/A</v>
      </c>
      <c r="D1386" t="s">
        <v>672</v>
      </c>
      <c r="E1386" t="str">
        <f>VLOOKUP(D1386,hoja!$A$1:$E$161,5,FALSE)</f>
        <v>MEDELLÍN</v>
      </c>
      <c r="F1386" t="str">
        <f>VLOOKUP(D1386,hoja!A:C,3,FALSE)</f>
        <v>0092</v>
      </c>
      <c r="G1386">
        <v>0.53333333332557231</v>
      </c>
      <c r="H1386" s="2">
        <v>1</v>
      </c>
      <c r="I1386" s="2">
        <v>19645</v>
      </c>
    </row>
    <row r="1387" spans="1:9">
      <c r="A1387" t="s">
        <v>1044</v>
      </c>
      <c r="B1387" t="e">
        <f>VLOOKUP(A1387,hoja!$A$1:$E$161,5,FALSE)</f>
        <v>#N/A</v>
      </c>
      <c r="C1387" t="str">
        <f>VLOOKUP(A1387,hoja!A:D,3,FALSE)</f>
        <v>50787</v>
      </c>
      <c r="D1387" t="s">
        <v>1040</v>
      </c>
      <c r="E1387" t="e">
        <f>VLOOKUP(D1387,hoja!$A$1:$E$161,5,FALSE)</f>
        <v>#N/A</v>
      </c>
      <c r="F1387" t="e">
        <f>VLOOKUP(D1387,hoja!A:C,3,FALSE)</f>
        <v>#N/A</v>
      </c>
      <c r="G1387">
        <v>0.24999999994179234</v>
      </c>
      <c r="H1387" s="2">
        <v>1</v>
      </c>
      <c r="I1387" s="2">
        <v>6049</v>
      </c>
    </row>
    <row r="1388" spans="1:9">
      <c r="A1388" t="s">
        <v>1044</v>
      </c>
      <c r="B1388" t="e">
        <f>VLOOKUP(A1388,hoja!$A$1:$E$161,5,FALSE)</f>
        <v>#N/A</v>
      </c>
      <c r="C1388" t="str">
        <f>VLOOKUP(A1388,hoja!A:D,3,FALSE)</f>
        <v>50787</v>
      </c>
      <c r="D1388" t="s">
        <v>655</v>
      </c>
      <c r="E1388" t="str">
        <f>VLOOKUP(D1388,hoja!$A$1:$E$161,5,FALSE)</f>
        <v>MEDELLÍN</v>
      </c>
      <c r="F1388" t="str">
        <f>VLOOKUP(D1388,hoja!A:C,3,FALSE)</f>
        <v>0292</v>
      </c>
      <c r="G1388">
        <v>5.0277777831070125E-2</v>
      </c>
      <c r="H1388" s="2">
        <v>15</v>
      </c>
      <c r="I1388" s="2">
        <v>1153</v>
      </c>
    </row>
    <row r="1389" spans="1:9">
      <c r="A1389" t="s">
        <v>1044</v>
      </c>
      <c r="B1389" t="e">
        <f>VLOOKUP(A1389,hoja!$A$1:$E$161,5,FALSE)</f>
        <v>#N/A</v>
      </c>
      <c r="C1389" t="str">
        <f>VLOOKUP(A1389,hoja!A:D,3,FALSE)</f>
        <v>50787</v>
      </c>
      <c r="D1389" t="s">
        <v>721</v>
      </c>
      <c r="E1389" t="str">
        <f>VLOOKUP(D1389,hoja!$A$1:$E$161,5,FALSE)</f>
        <v>RIONEGRO</v>
      </c>
      <c r="F1389" t="str">
        <f>VLOOKUP(D1389,hoja!A:C,3,FALSE)</f>
        <v>0090</v>
      </c>
      <c r="G1389">
        <v>1.9991666667046957</v>
      </c>
      <c r="H1389" s="2">
        <v>1</v>
      </c>
      <c r="I1389" s="2">
        <v>56014</v>
      </c>
    </row>
    <row r="1390" spans="1:9">
      <c r="A1390" t="s">
        <v>1044</v>
      </c>
      <c r="B1390" t="e">
        <f>VLOOKUP(A1390,hoja!$A$1:$E$161,5,FALSE)</f>
        <v>#N/A</v>
      </c>
      <c r="C1390" t="str">
        <f>VLOOKUP(A1390,hoja!A:D,3,FALSE)</f>
        <v>50787</v>
      </c>
      <c r="D1390" t="s">
        <v>3869</v>
      </c>
      <c r="E1390" t="e">
        <f>VLOOKUP(D1390,hoja!$A$1:$E$161,5,FALSE)</f>
        <v>#N/A</v>
      </c>
      <c r="F1390" t="e">
        <f>VLOOKUP(D1390,hoja!A:C,3,FALSE)</f>
        <v>#N/A</v>
      </c>
      <c r="G1390">
        <v>0.27500000002328306</v>
      </c>
      <c r="H1390" s="2">
        <v>2</v>
      </c>
      <c r="I1390" s="2">
        <v>4951</v>
      </c>
    </row>
    <row r="1391" spans="1:9">
      <c r="A1391" t="s">
        <v>1044</v>
      </c>
      <c r="B1391" t="e">
        <f>VLOOKUP(A1391,hoja!$A$1:$E$161,5,FALSE)</f>
        <v>#N/A</v>
      </c>
      <c r="C1391" t="str">
        <f>VLOOKUP(A1391,hoja!A:D,3,FALSE)</f>
        <v>50787</v>
      </c>
      <c r="D1391" t="s">
        <v>1044</v>
      </c>
      <c r="E1391" t="e">
        <f>VLOOKUP(D1391,hoja!$A$1:$E$161,5,FALSE)</f>
        <v>#N/A</v>
      </c>
      <c r="F1391" t="str">
        <f>VLOOKUP(D1391,hoja!A:C,3,FALSE)</f>
        <v>50787</v>
      </c>
      <c r="G1391">
        <v>0.9833333333954215</v>
      </c>
      <c r="H1391" s="2">
        <v>1</v>
      </c>
      <c r="I1391" s="2">
        <v>13237</v>
      </c>
    </row>
    <row r="1392" spans="1:9">
      <c r="A1392" t="s">
        <v>1044</v>
      </c>
      <c r="B1392" t="e">
        <f>VLOOKUP(A1392,hoja!$A$1:$E$161,5,FALSE)</f>
        <v>#N/A</v>
      </c>
      <c r="C1392" t="str">
        <f>VLOOKUP(A1392,hoja!A:D,3,FALSE)</f>
        <v>50787</v>
      </c>
      <c r="D1392" t="s">
        <v>3880</v>
      </c>
      <c r="E1392" t="e">
        <f>VLOOKUP(D1392,hoja!$A$1:$E$161,5,FALSE)</f>
        <v>#N/A</v>
      </c>
      <c r="F1392" t="e">
        <f>VLOOKUP(D1392,hoja!A:C,3,FALSE)</f>
        <v>#N/A</v>
      </c>
      <c r="G1392">
        <v>0.24999999994179234</v>
      </c>
      <c r="H1392" s="2">
        <v>1</v>
      </c>
      <c r="I1392" s="2">
        <v>2778</v>
      </c>
    </row>
    <row r="1393" spans="1:9">
      <c r="A1393" t="s">
        <v>1044</v>
      </c>
      <c r="B1393" t="e">
        <f>VLOOKUP(A1393,hoja!$A$1:$E$161,5,FALSE)</f>
        <v>#N/A</v>
      </c>
      <c r="C1393" t="str">
        <f>VLOOKUP(A1393,hoja!A:D,3,FALSE)</f>
        <v>50787</v>
      </c>
      <c r="D1393" t="s">
        <v>987</v>
      </c>
      <c r="E1393" t="str">
        <f>VLOOKUP(D1393,hoja!$A$1:$E$161,5,FALSE)</f>
        <v>MEDELLÍN</v>
      </c>
      <c r="F1393" t="str">
        <f>VLOOKUP(D1393,hoja!A:C,3,FALSE)</f>
        <v>60001</v>
      </c>
      <c r="G1393">
        <v>1.125</v>
      </c>
      <c r="H1393" s="2">
        <v>16</v>
      </c>
      <c r="I1393" s="2">
        <v>25288.5</v>
      </c>
    </row>
    <row r="1394" spans="1:9">
      <c r="A1394" t="s">
        <v>1044</v>
      </c>
      <c r="B1394" t="e">
        <f>VLOOKUP(A1394,hoja!$A$1:$E$161,5,FALSE)</f>
        <v>#N/A</v>
      </c>
      <c r="C1394" t="str">
        <f>VLOOKUP(A1394,hoja!A:D,3,FALSE)</f>
        <v>50787</v>
      </c>
      <c r="D1394" t="s">
        <v>641</v>
      </c>
      <c r="E1394" t="str">
        <f>VLOOKUP(D1394,hoja!$A$1:$E$161,5,FALSE)</f>
        <v>MEDELLÍN</v>
      </c>
      <c r="F1394" t="str">
        <f>VLOOKUP(D1394,hoja!A:C,3,FALSE)</f>
        <v>0079</v>
      </c>
      <c r="G1394">
        <v>0.93333333340706304</v>
      </c>
      <c r="H1394" s="2">
        <v>12</v>
      </c>
      <c r="I1394" s="2">
        <v>20695</v>
      </c>
    </row>
    <row r="1395" spans="1:9">
      <c r="A1395" t="s">
        <v>1044</v>
      </c>
      <c r="B1395" t="e">
        <f>VLOOKUP(A1395,hoja!$A$1:$E$161,5,FALSE)</f>
        <v>#N/A</v>
      </c>
      <c r="C1395" t="str">
        <f>VLOOKUP(A1395,hoja!A:D,3,FALSE)</f>
        <v>50787</v>
      </c>
      <c r="D1395" t="s">
        <v>642</v>
      </c>
      <c r="E1395" t="str">
        <f>VLOOKUP(D1395,hoja!$A$1:$E$161,5,FALSE)</f>
        <v>BARRANQUILLA</v>
      </c>
      <c r="F1395" t="str">
        <f>VLOOKUP(D1395,hoja!A:C,3,FALSE)</f>
        <v>0111</v>
      </c>
      <c r="G1395">
        <v>25.83361111121485</v>
      </c>
      <c r="H1395" s="2">
        <v>1</v>
      </c>
      <c r="I1395" s="2">
        <v>695517</v>
      </c>
    </row>
    <row r="1396" spans="1:9">
      <c r="A1396" t="s">
        <v>1044</v>
      </c>
      <c r="B1396" t="e">
        <f>VLOOKUP(A1396,hoja!$A$1:$E$161,5,FALSE)</f>
        <v>#N/A</v>
      </c>
      <c r="C1396" t="str">
        <f>VLOOKUP(A1396,hoja!A:D,3,FALSE)</f>
        <v>50787</v>
      </c>
      <c r="D1396" t="s">
        <v>672</v>
      </c>
      <c r="E1396" t="str">
        <f>VLOOKUP(D1396,hoja!$A$1:$E$161,5,FALSE)</f>
        <v>MEDELLÍN</v>
      </c>
      <c r="F1396" t="str">
        <f>VLOOKUP(D1396,hoja!A:C,3,FALSE)</f>
        <v>0092</v>
      </c>
      <c r="G1396">
        <v>0.36666666663950309</v>
      </c>
      <c r="H1396" s="2">
        <v>17</v>
      </c>
      <c r="I1396" s="2">
        <v>9237</v>
      </c>
    </row>
    <row r="1397" spans="1:9">
      <c r="A1397" t="s">
        <v>1044</v>
      </c>
      <c r="B1397" t="e">
        <f>VLOOKUP(A1397,hoja!$A$1:$E$161,5,FALSE)</f>
        <v>#N/A</v>
      </c>
      <c r="C1397" t="str">
        <f>VLOOKUP(A1397,hoja!A:D,3,FALSE)</f>
        <v>50787</v>
      </c>
      <c r="D1397" t="s">
        <v>644</v>
      </c>
      <c r="E1397" t="str">
        <f>VLOOKUP(D1397,hoja!$A$1:$E$161,5,FALSE)</f>
        <v>PEREIRA</v>
      </c>
      <c r="F1397" t="str">
        <f>VLOOKUP(D1397,hoja!A:C,3,FALSE)</f>
        <v>0198</v>
      </c>
      <c r="G1397">
        <v>17.666666666627862</v>
      </c>
      <c r="H1397" s="2">
        <v>1</v>
      </c>
      <c r="I1397" s="2">
        <v>254557</v>
      </c>
    </row>
    <row r="1398" spans="1:9">
      <c r="A1398" t="s">
        <v>1044</v>
      </c>
      <c r="B1398" t="e">
        <f>VLOOKUP(A1398,hoja!$A$1:$E$161,5,FALSE)</f>
        <v>#N/A</v>
      </c>
      <c r="C1398" t="str">
        <f>VLOOKUP(A1398,hoja!A:D,3,FALSE)</f>
        <v>50787</v>
      </c>
      <c r="D1398" t="s">
        <v>3860</v>
      </c>
      <c r="E1398" t="e">
        <f>VLOOKUP(D1398,hoja!$A$1:$E$161,5,FALSE)</f>
        <v>#N/A</v>
      </c>
      <c r="F1398" t="e">
        <f>VLOOKUP(D1398,hoja!A:C,3,FALSE)</f>
        <v>#N/A</v>
      </c>
      <c r="G1398">
        <v>0.41666666680248454</v>
      </c>
      <c r="H1398" s="2">
        <v>3</v>
      </c>
      <c r="I1398" s="2">
        <v>9649</v>
      </c>
    </row>
    <row r="1399" spans="1:9">
      <c r="A1399" t="s">
        <v>3879</v>
      </c>
      <c r="B1399" t="e">
        <f>VLOOKUP(A1399,hoja!$A$1:$E$161,5,FALSE)</f>
        <v>#N/A</v>
      </c>
      <c r="C1399" t="e">
        <f>VLOOKUP(A1399,hoja!A:D,3,FALSE)</f>
        <v>#N/A</v>
      </c>
      <c r="D1399" t="s">
        <v>637</v>
      </c>
      <c r="E1399" t="str">
        <f>VLOOKUP(D1399,hoja!$A$1:$E$161,5,FALSE)</f>
        <v>PIEDECUESTA</v>
      </c>
      <c r="F1399" t="str">
        <f>VLOOKUP(D1399,hoja!A:C,3,FALSE)</f>
        <v>0422</v>
      </c>
      <c r="G1399">
        <v>3.5916666666744277</v>
      </c>
      <c r="H1399" s="2">
        <v>2</v>
      </c>
      <c r="I1399" s="2">
        <v>27130</v>
      </c>
    </row>
    <row r="1400" spans="1:9">
      <c r="A1400" t="s">
        <v>1268</v>
      </c>
      <c r="B1400" t="e">
        <f>VLOOKUP(A1400,hoja!$A$1:$E$161,5,FALSE)</f>
        <v>#N/A</v>
      </c>
      <c r="C1400" t="str">
        <f>VLOOKUP(A1400,hoja!A:D,3,FALSE)</f>
        <v>50425</v>
      </c>
      <c r="D1400" t="s">
        <v>635</v>
      </c>
      <c r="E1400" t="str">
        <f>VLOOKUP(D1400,hoja!$A$1:$E$161,5,FALSE)</f>
        <v>BOGOTÁ</v>
      </c>
      <c r="F1400" t="str">
        <f>VLOOKUP(D1400,hoja!A:C,3,FALSE)</f>
        <v>0021</v>
      </c>
      <c r="G1400">
        <v>3.5850000000209548</v>
      </c>
      <c r="H1400" s="2">
        <v>1</v>
      </c>
      <c r="I1400" s="2">
        <v>51940</v>
      </c>
    </row>
    <row r="1401" spans="1:9">
      <c r="A1401" t="s">
        <v>1268</v>
      </c>
      <c r="B1401" t="e">
        <f>VLOOKUP(A1401,hoja!$A$1:$E$161,5,FALSE)</f>
        <v>#N/A</v>
      </c>
      <c r="C1401" t="str">
        <f>VLOOKUP(A1401,hoja!A:D,3,FALSE)</f>
        <v>50425</v>
      </c>
      <c r="D1401" t="s">
        <v>642</v>
      </c>
      <c r="E1401" t="str">
        <f>VLOOKUP(D1401,hoja!$A$1:$E$161,5,FALSE)</f>
        <v>BARRANQUILLA</v>
      </c>
      <c r="F1401" t="str">
        <f>VLOOKUP(D1401,hoja!A:C,3,FALSE)</f>
        <v>0111</v>
      </c>
      <c r="G1401">
        <v>43.966388888948131</v>
      </c>
      <c r="H1401" s="2">
        <v>1</v>
      </c>
      <c r="I1401" s="2">
        <v>1040768</v>
      </c>
    </row>
    <row r="1402" spans="1:9">
      <c r="A1402" t="s">
        <v>873</v>
      </c>
      <c r="B1402" t="str">
        <f>VLOOKUP(A1402,hoja!$A$1:$E$161,5,FALSE)</f>
        <v>MANIZALES</v>
      </c>
      <c r="C1402" t="str">
        <f>VLOOKUP(A1402,hoja!A:D,3,FALSE)</f>
        <v>1711</v>
      </c>
      <c r="D1402" t="s">
        <v>1351</v>
      </c>
      <c r="E1402" t="e">
        <f>VLOOKUP(D1402,hoja!$A$1:$E$161,5,FALSE)</f>
        <v>#N/A</v>
      </c>
      <c r="F1402" t="e">
        <f>VLOOKUP(D1402,hoja!A:C,3,FALSE)</f>
        <v>#N/A</v>
      </c>
      <c r="G1402">
        <v>5.1166666665812954</v>
      </c>
      <c r="H1402" s="2">
        <v>1</v>
      </c>
      <c r="I1402" s="2">
        <v>160917</v>
      </c>
    </row>
    <row r="1403" spans="1:9">
      <c r="A1403" t="s">
        <v>1270</v>
      </c>
      <c r="B1403" t="e">
        <f>VLOOKUP(A1403,hoja!$A$1:$E$161,5,FALSE)</f>
        <v>#N/A</v>
      </c>
      <c r="C1403" t="str">
        <f>VLOOKUP(A1403,hoja!A:D,3,FALSE)</f>
        <v>50250</v>
      </c>
      <c r="D1403" t="s">
        <v>826</v>
      </c>
      <c r="E1403" t="e">
        <f>VLOOKUP(D1403,hoja!$A$1:$E$161,5,FALSE)</f>
        <v>#N/A</v>
      </c>
      <c r="F1403" t="e">
        <f>VLOOKUP(D1403,hoja!A:C,3,FALSE)</f>
        <v>#N/A</v>
      </c>
      <c r="G1403">
        <v>1.7500000001164153</v>
      </c>
      <c r="H1403" s="2">
        <v>2</v>
      </c>
      <c r="I1403" s="2">
        <v>75386</v>
      </c>
    </row>
    <row r="1404" spans="1:9">
      <c r="A1404" t="s">
        <v>1270</v>
      </c>
      <c r="B1404" t="e">
        <f>VLOOKUP(A1404,hoja!$A$1:$E$161,5,FALSE)</f>
        <v>#N/A</v>
      </c>
      <c r="C1404" t="str">
        <f>VLOOKUP(A1404,hoja!A:D,3,FALSE)</f>
        <v>50250</v>
      </c>
      <c r="D1404" t="s">
        <v>631</v>
      </c>
      <c r="E1404" t="e">
        <f>VLOOKUP(D1404,hoja!$A$1:$E$161,5,FALSE)</f>
        <v>#N/A</v>
      </c>
      <c r="F1404" t="str">
        <f>VLOOKUP(D1404,hoja!A:C,3,FALSE)</f>
        <v>3038</v>
      </c>
      <c r="G1404">
        <v>49.971944444405381</v>
      </c>
      <c r="H1404" s="2">
        <v>1</v>
      </c>
      <c r="I1404" s="2">
        <v>450952</v>
      </c>
    </row>
    <row r="1405" spans="1:9">
      <c r="A1405" t="s">
        <v>1270</v>
      </c>
      <c r="B1405" t="e">
        <f>VLOOKUP(A1405,hoja!$A$1:$E$161,5,FALSE)</f>
        <v>#N/A</v>
      </c>
      <c r="C1405" t="str">
        <f>VLOOKUP(A1405,hoja!A:D,3,FALSE)</f>
        <v>50250</v>
      </c>
      <c r="D1405" t="s">
        <v>942</v>
      </c>
      <c r="E1405" t="str">
        <f>VLOOKUP(D1405,hoja!$A$1:$E$161,5,FALSE)</f>
        <v>BOGOTÁ</v>
      </c>
      <c r="F1405" t="str">
        <f>VLOOKUP(D1405,hoja!A:C,3,FALSE)</f>
        <v>60002</v>
      </c>
      <c r="G1405">
        <v>1.6366666666581295</v>
      </c>
      <c r="H1405" s="2">
        <v>3</v>
      </c>
      <c r="I1405" s="2">
        <v>28511</v>
      </c>
    </row>
    <row r="1406" spans="1:9">
      <c r="A1406" t="s">
        <v>1271</v>
      </c>
      <c r="B1406" t="e">
        <f>VLOOKUP(A1406,hoja!$A$1:$E$161,5,FALSE)</f>
        <v>#N/A</v>
      </c>
      <c r="C1406" t="str">
        <f>VLOOKUP(A1406,hoja!A:D,3,FALSE)</f>
        <v>50255</v>
      </c>
      <c r="D1406" t="s">
        <v>635</v>
      </c>
      <c r="E1406" t="str">
        <f>VLOOKUP(D1406,hoja!$A$1:$E$161,5,FALSE)</f>
        <v>BOGOTÁ</v>
      </c>
      <c r="F1406" t="str">
        <f>VLOOKUP(D1406,hoja!A:C,3,FALSE)</f>
        <v>0021</v>
      </c>
      <c r="G1406">
        <v>1.4833333333663177</v>
      </c>
      <c r="H1406" s="2">
        <v>2</v>
      </c>
      <c r="I1406" s="2">
        <v>28397</v>
      </c>
    </row>
    <row r="1407" spans="1:9">
      <c r="A1407" t="s">
        <v>1271</v>
      </c>
      <c r="B1407" t="e">
        <f>VLOOKUP(A1407,hoja!$A$1:$E$161,5,FALSE)</f>
        <v>#N/A</v>
      </c>
      <c r="C1407" t="str">
        <f>VLOOKUP(A1407,hoja!A:D,3,FALSE)</f>
        <v>50255</v>
      </c>
      <c r="D1407" t="s">
        <v>942</v>
      </c>
      <c r="E1407" t="str">
        <f>VLOOKUP(D1407,hoja!$A$1:$E$161,5,FALSE)</f>
        <v>BOGOTÁ</v>
      </c>
      <c r="F1407" t="str">
        <f>VLOOKUP(D1407,hoja!A:C,3,FALSE)</f>
        <v>60002</v>
      </c>
      <c r="G1407">
        <v>1.3333333333139308</v>
      </c>
      <c r="H1407" s="2">
        <v>1</v>
      </c>
      <c r="I1407" s="2">
        <v>21235</v>
      </c>
    </row>
    <row r="1408" spans="1:9">
      <c r="A1408" t="s">
        <v>1347</v>
      </c>
      <c r="B1408" t="e">
        <f>VLOOKUP(A1408,hoja!$A$1:$E$161,5,FALSE)</f>
        <v>#N/A</v>
      </c>
      <c r="C1408" t="str">
        <f>VLOOKUP(A1408,hoja!A:D,3,FALSE)</f>
        <v>50732</v>
      </c>
      <c r="D1408" t="s">
        <v>723</v>
      </c>
      <c r="E1408" t="str">
        <f>VLOOKUP(D1408,hoja!$A$1:$E$161,5,FALSE)</f>
        <v>SANTA MARTA</v>
      </c>
      <c r="F1408" t="str">
        <f>VLOOKUP(D1408,hoja!A:C,3,FALSE)</f>
        <v>0118</v>
      </c>
      <c r="G1408">
        <v>19.612499999930151</v>
      </c>
      <c r="H1408" s="2">
        <v>1</v>
      </c>
      <c r="I1408" s="2">
        <v>105278</v>
      </c>
    </row>
    <row r="1409" spans="1:9">
      <c r="A1409" t="s">
        <v>1347</v>
      </c>
      <c r="B1409" t="e">
        <f>VLOOKUP(A1409,hoja!$A$1:$E$161,5,FALSE)</f>
        <v>#N/A</v>
      </c>
      <c r="C1409" t="str">
        <f>VLOOKUP(A1409,hoja!A:D,3,FALSE)</f>
        <v>50732</v>
      </c>
      <c r="D1409" t="s">
        <v>1352</v>
      </c>
      <c r="E1409" t="e">
        <f>VLOOKUP(D1409,hoja!$A$1:$E$161,5,FALSE)</f>
        <v>#N/A</v>
      </c>
      <c r="F1409" t="e">
        <f>VLOOKUP(D1409,hoja!A:C,3,FALSE)</f>
        <v>#N/A</v>
      </c>
      <c r="G1409">
        <v>3.1666666665114462</v>
      </c>
      <c r="H1409" s="2">
        <v>1</v>
      </c>
      <c r="I1409" s="2">
        <v>142076</v>
      </c>
    </row>
    <row r="1410" spans="1:9">
      <c r="A1410" t="s">
        <v>1347</v>
      </c>
      <c r="B1410" t="e">
        <f>VLOOKUP(A1410,hoja!$A$1:$E$161,5,FALSE)</f>
        <v>#N/A</v>
      </c>
      <c r="C1410" t="str">
        <f>VLOOKUP(A1410,hoja!A:D,3,FALSE)</f>
        <v>50732</v>
      </c>
      <c r="D1410" t="s">
        <v>642</v>
      </c>
      <c r="E1410" t="str">
        <f>VLOOKUP(D1410,hoja!$A$1:$E$161,5,FALSE)</f>
        <v>BARRANQUILLA</v>
      </c>
      <c r="F1410" t="str">
        <f>VLOOKUP(D1410,hoja!A:C,3,FALSE)</f>
        <v>0111</v>
      </c>
      <c r="G1410">
        <v>0.3183333333581686</v>
      </c>
      <c r="H1410" s="2">
        <v>3</v>
      </c>
      <c r="I1410" s="2">
        <v>9640</v>
      </c>
    </row>
    <row r="1411" spans="1:9">
      <c r="A1411" t="s">
        <v>1272</v>
      </c>
      <c r="B1411" t="e">
        <f>VLOOKUP(A1411,hoja!$A$1:$E$161,5,FALSE)</f>
        <v>#N/A</v>
      </c>
      <c r="C1411" t="e">
        <f>VLOOKUP(A1411,hoja!A:D,3,FALSE)</f>
        <v>#N/A</v>
      </c>
      <c r="D1411" t="s">
        <v>660</v>
      </c>
      <c r="E1411" t="str">
        <f>VLOOKUP(D1411,hoja!$A$1:$E$161,5,FALSE)</f>
        <v>BOGOTÁ</v>
      </c>
      <c r="F1411" t="str">
        <f>VLOOKUP(D1411,hoja!A:C,3,FALSE)</f>
        <v>0035</v>
      </c>
      <c r="G1411">
        <v>0.99999999994179234</v>
      </c>
      <c r="H1411" s="2">
        <v>1</v>
      </c>
      <c r="I1411" s="2">
        <v>18885</v>
      </c>
    </row>
    <row r="1412" spans="1:9">
      <c r="A1412" t="s">
        <v>1272</v>
      </c>
      <c r="B1412" t="e">
        <f>VLOOKUP(A1412,hoja!$A$1:$E$161,5,FALSE)</f>
        <v>#N/A</v>
      </c>
      <c r="C1412" t="e">
        <f>VLOOKUP(A1412,hoja!A:D,3,FALSE)</f>
        <v>#N/A</v>
      </c>
      <c r="D1412" t="s">
        <v>635</v>
      </c>
      <c r="E1412" t="str">
        <f>VLOOKUP(D1412,hoja!$A$1:$E$161,5,FALSE)</f>
        <v>BOGOTÁ</v>
      </c>
      <c r="F1412" t="str">
        <f>VLOOKUP(D1412,hoja!A:C,3,FALSE)</f>
        <v>0021</v>
      </c>
      <c r="G1412">
        <v>0.43749999994179234</v>
      </c>
      <c r="H1412" s="2">
        <v>5</v>
      </c>
      <c r="I1412" s="2">
        <v>7806</v>
      </c>
    </row>
    <row r="1413" spans="1:9">
      <c r="A1413" t="s">
        <v>1272</v>
      </c>
      <c r="B1413" t="e">
        <f>VLOOKUP(A1413,hoja!$A$1:$E$161,5,FALSE)</f>
        <v>#N/A</v>
      </c>
      <c r="C1413" t="e">
        <f>VLOOKUP(A1413,hoja!A:D,3,FALSE)</f>
        <v>#N/A</v>
      </c>
      <c r="D1413" t="s">
        <v>942</v>
      </c>
      <c r="E1413" t="str">
        <f>VLOOKUP(D1413,hoja!$A$1:$E$161,5,FALSE)</f>
        <v>BOGOTÁ</v>
      </c>
      <c r="F1413" t="str">
        <f>VLOOKUP(D1413,hoja!A:C,3,FALSE)</f>
        <v>60002</v>
      </c>
      <c r="G1413">
        <v>0.16666666668606922</v>
      </c>
      <c r="H1413" s="2">
        <v>5</v>
      </c>
      <c r="I1413" s="2">
        <v>1926</v>
      </c>
    </row>
    <row r="1414" spans="1:9">
      <c r="A1414" t="s">
        <v>1272</v>
      </c>
      <c r="B1414" t="e">
        <f>VLOOKUP(A1414,hoja!$A$1:$E$161,5,FALSE)</f>
        <v>#N/A</v>
      </c>
      <c r="C1414" t="e">
        <f>VLOOKUP(A1414,hoja!A:D,3,FALSE)</f>
        <v>#N/A</v>
      </c>
      <c r="D1414" t="s">
        <v>645</v>
      </c>
      <c r="E1414" t="str">
        <f>VLOOKUP(D1414,hoja!$A$1:$E$161,5,FALSE)</f>
        <v>CALI</v>
      </c>
      <c r="F1414" t="str">
        <f>VLOOKUP(D1414,hoja!A:C,3,FALSE)</f>
        <v>0410</v>
      </c>
      <c r="G1414">
        <v>25.365555555559695</v>
      </c>
      <c r="H1414" s="2">
        <v>1</v>
      </c>
      <c r="I1414" s="2">
        <v>439852</v>
      </c>
    </row>
    <row r="1415" spans="1:9">
      <c r="A1415" t="s">
        <v>1272</v>
      </c>
      <c r="B1415" t="e">
        <f>VLOOKUP(A1415,hoja!$A$1:$E$161,5,FALSE)</f>
        <v>#N/A</v>
      </c>
      <c r="C1415" t="e">
        <f>VLOOKUP(A1415,hoja!A:D,3,FALSE)</f>
        <v>#N/A</v>
      </c>
      <c r="D1415" t="s">
        <v>943</v>
      </c>
      <c r="E1415" t="str">
        <f>VLOOKUP(D1415,hoja!$A$1:$E$161,5,FALSE)</f>
        <v>BOGOTÁ</v>
      </c>
      <c r="F1415" t="str">
        <f>VLOOKUP(D1415,hoja!A:C,3,FALSE)</f>
        <v>60003</v>
      </c>
      <c r="G1415">
        <v>15.866666666697711</v>
      </c>
      <c r="H1415" s="2">
        <v>1</v>
      </c>
      <c r="I1415" s="2">
        <v>16969</v>
      </c>
    </row>
    <row r="1416" spans="1:9">
      <c r="A1416" t="s">
        <v>1273</v>
      </c>
      <c r="B1416" t="e">
        <f>VLOOKUP(A1416,hoja!$A$1:$E$161,5,FALSE)</f>
        <v>#N/A</v>
      </c>
      <c r="C1416" t="e">
        <f>VLOOKUP(A1416,hoja!A:D,3,FALSE)</f>
        <v>#N/A</v>
      </c>
      <c r="D1416" t="s">
        <v>729</v>
      </c>
      <c r="E1416" t="str">
        <f>VLOOKUP(D1416,hoja!$A$1:$E$161,5,FALSE)</f>
        <v>YOPAL</v>
      </c>
      <c r="F1416" t="str">
        <f>VLOOKUP(D1416,hoja!A:C,3,FALSE)</f>
        <v>0442</v>
      </c>
      <c r="G1416">
        <v>41.549999999930151</v>
      </c>
      <c r="H1416" s="2">
        <v>1</v>
      </c>
      <c r="I1416" s="2">
        <v>582935</v>
      </c>
    </row>
    <row r="1417" spans="1:9">
      <c r="A1417" t="s">
        <v>1273</v>
      </c>
      <c r="B1417" t="e">
        <f>VLOOKUP(A1417,hoja!$A$1:$E$161,5,FALSE)</f>
        <v>#N/A</v>
      </c>
      <c r="C1417" t="e">
        <f>VLOOKUP(A1417,hoja!A:D,3,FALSE)</f>
        <v>#N/A</v>
      </c>
      <c r="D1417" t="s">
        <v>942</v>
      </c>
      <c r="E1417" t="str">
        <f>VLOOKUP(D1417,hoja!$A$1:$E$161,5,FALSE)</f>
        <v>BOGOTÁ</v>
      </c>
      <c r="F1417" t="str">
        <f>VLOOKUP(D1417,hoja!A:C,3,FALSE)</f>
        <v>60002</v>
      </c>
      <c r="G1417">
        <v>8.5558333334047347</v>
      </c>
      <c r="H1417" s="2">
        <v>1</v>
      </c>
      <c r="I1417" s="2">
        <v>3027</v>
      </c>
    </row>
    <row r="1418" spans="1:9">
      <c r="A1418" t="s">
        <v>1273</v>
      </c>
      <c r="B1418" t="e">
        <f>VLOOKUP(A1418,hoja!$A$1:$E$161,5,FALSE)</f>
        <v>#N/A</v>
      </c>
      <c r="C1418" t="e">
        <f>VLOOKUP(A1418,hoja!A:D,3,FALSE)</f>
        <v>#N/A</v>
      </c>
      <c r="D1418" t="s">
        <v>943</v>
      </c>
      <c r="E1418" t="str">
        <f>VLOOKUP(D1418,hoja!$A$1:$E$161,5,FALSE)</f>
        <v>BOGOTÁ</v>
      </c>
      <c r="F1418" t="str">
        <f>VLOOKUP(D1418,hoja!A:C,3,FALSE)</f>
        <v>60003</v>
      </c>
      <c r="G1418">
        <v>4.96666666661622</v>
      </c>
      <c r="H1418" s="2">
        <v>1</v>
      </c>
      <c r="I1418" s="2">
        <v>191968</v>
      </c>
    </row>
    <row r="1419" spans="1:9">
      <c r="A1419" t="s">
        <v>1197</v>
      </c>
      <c r="B1419" t="e">
        <f>VLOOKUP(A1419,hoja!$A$1:$E$161,5,FALSE)</f>
        <v>#N/A</v>
      </c>
      <c r="C1419" t="e">
        <f>VLOOKUP(A1419,hoja!A:D,3,FALSE)</f>
        <v>#N/A</v>
      </c>
      <c r="D1419" t="s">
        <v>637</v>
      </c>
      <c r="E1419" t="str">
        <f>VLOOKUP(D1419,hoja!$A$1:$E$161,5,FALSE)</f>
        <v>PIEDECUESTA</v>
      </c>
      <c r="F1419" t="str">
        <f>VLOOKUP(D1419,hoja!A:C,3,FALSE)</f>
        <v>0422</v>
      </c>
      <c r="G1419">
        <v>0.96083333319984376</v>
      </c>
      <c r="H1419" s="2">
        <v>3</v>
      </c>
      <c r="I1419" s="2">
        <v>22612</v>
      </c>
    </row>
    <row r="1420" spans="1:9">
      <c r="A1420" t="s">
        <v>3877</v>
      </c>
      <c r="B1420" t="e">
        <f>VLOOKUP(A1420,hoja!$A$1:$E$161,5,FALSE)</f>
        <v>#N/A</v>
      </c>
      <c r="C1420" t="e">
        <f>VLOOKUP(A1420,hoja!A:D,3,FALSE)</f>
        <v>#N/A</v>
      </c>
      <c r="D1420" t="s">
        <v>630</v>
      </c>
      <c r="E1420" t="str">
        <f>VLOOKUP(D1420,hoja!$A$1:$E$161,5,FALSE)</f>
        <v>SESQUILÉ</v>
      </c>
      <c r="F1420" t="str">
        <f>VLOOKUP(D1420,hoja!A:C,3,FALSE)</f>
        <v>1501</v>
      </c>
      <c r="G1420">
        <v>5.8833333333022892</v>
      </c>
      <c r="H1420" s="2">
        <v>1</v>
      </c>
      <c r="I1420" s="2">
        <v>222229</v>
      </c>
    </row>
    <row r="1421" spans="1:9">
      <c r="A1421" t="s">
        <v>3877</v>
      </c>
      <c r="B1421" t="e">
        <f>VLOOKUP(A1421,hoja!$A$1:$E$161,5,FALSE)</f>
        <v>#N/A</v>
      </c>
      <c r="C1421" t="e">
        <f>VLOOKUP(A1421,hoja!A:D,3,FALSE)</f>
        <v>#N/A</v>
      </c>
      <c r="D1421" t="s">
        <v>942</v>
      </c>
      <c r="E1421" t="str">
        <f>VLOOKUP(D1421,hoja!$A$1:$E$161,5,FALSE)</f>
        <v>BOGOTÁ</v>
      </c>
      <c r="F1421" t="str">
        <f>VLOOKUP(D1421,hoja!A:C,3,FALSE)</f>
        <v>60002</v>
      </c>
      <c r="G1421">
        <v>0.3183333333581686</v>
      </c>
      <c r="H1421" s="2">
        <v>1</v>
      </c>
      <c r="I1421" s="2">
        <v>185581</v>
      </c>
    </row>
    <row r="1422" spans="1:9">
      <c r="A1422" t="s">
        <v>3877</v>
      </c>
      <c r="B1422" t="e">
        <f>VLOOKUP(A1422,hoja!$A$1:$E$161,5,FALSE)</f>
        <v>#N/A</v>
      </c>
      <c r="C1422" t="e">
        <f>VLOOKUP(A1422,hoja!A:D,3,FALSE)</f>
        <v>#N/A</v>
      </c>
      <c r="D1422" t="s">
        <v>645</v>
      </c>
      <c r="E1422" t="str">
        <f>VLOOKUP(D1422,hoja!$A$1:$E$161,5,FALSE)</f>
        <v>CALI</v>
      </c>
      <c r="F1422" t="str">
        <f>VLOOKUP(D1422,hoja!A:C,3,FALSE)</f>
        <v>0410</v>
      </c>
      <c r="G1422">
        <v>8.6333333333604969</v>
      </c>
      <c r="H1422" s="2">
        <v>1</v>
      </c>
      <c r="I1422" s="2">
        <v>206724</v>
      </c>
    </row>
    <row r="1423" spans="1:9">
      <c r="A1423" t="s">
        <v>1274</v>
      </c>
      <c r="B1423" t="e">
        <f>VLOOKUP(A1423,hoja!$A$1:$E$161,5,FALSE)</f>
        <v>#N/A</v>
      </c>
      <c r="C1423" t="e">
        <f>VLOOKUP(A1423,hoja!A:D,3,FALSE)</f>
        <v>#N/A</v>
      </c>
      <c r="D1423" t="s">
        <v>655</v>
      </c>
      <c r="E1423" t="str">
        <f>VLOOKUP(D1423,hoja!$A$1:$E$161,5,FALSE)</f>
        <v>MEDELLÍN</v>
      </c>
      <c r="F1423" t="str">
        <f>VLOOKUP(D1423,hoja!A:C,3,FALSE)</f>
        <v>0292</v>
      </c>
      <c r="G1423">
        <v>0.86666666669771075</v>
      </c>
      <c r="H1423" s="2">
        <v>1</v>
      </c>
      <c r="I1423" s="2">
        <v>13369</v>
      </c>
    </row>
    <row r="1424" spans="1:9">
      <c r="A1424" t="s">
        <v>1274</v>
      </c>
      <c r="B1424" t="e">
        <f>VLOOKUP(A1424,hoja!$A$1:$E$161,5,FALSE)</f>
        <v>#N/A</v>
      </c>
      <c r="C1424" t="e">
        <f>VLOOKUP(A1424,hoja!A:D,3,FALSE)</f>
        <v>#N/A</v>
      </c>
      <c r="D1424" t="s">
        <v>987</v>
      </c>
      <c r="E1424" t="str">
        <f>VLOOKUP(D1424,hoja!$A$1:$E$161,5,FALSE)</f>
        <v>MEDELLÍN</v>
      </c>
      <c r="F1424" t="str">
        <f>VLOOKUP(D1424,hoja!A:C,3,FALSE)</f>
        <v>60001</v>
      </c>
      <c r="G1424">
        <v>1.0499999999301508</v>
      </c>
      <c r="H1424" s="2">
        <v>3</v>
      </c>
      <c r="I1424" s="2">
        <v>25503</v>
      </c>
    </row>
    <row r="1425" spans="1:9">
      <c r="A1425" t="s">
        <v>1274</v>
      </c>
      <c r="B1425" t="e">
        <f>VLOOKUP(A1425,hoja!$A$1:$E$161,5,FALSE)</f>
        <v>#N/A</v>
      </c>
      <c r="C1425" t="e">
        <f>VLOOKUP(A1425,hoja!A:D,3,FALSE)</f>
        <v>#N/A</v>
      </c>
      <c r="D1425" t="s">
        <v>942</v>
      </c>
      <c r="E1425" t="str">
        <f>VLOOKUP(D1425,hoja!$A$1:$E$161,5,FALSE)</f>
        <v>BOGOTÁ</v>
      </c>
      <c r="F1425" t="str">
        <f>VLOOKUP(D1425,hoja!A:C,3,FALSE)</f>
        <v>60002</v>
      </c>
      <c r="G1425">
        <v>10.250000000058208</v>
      </c>
      <c r="H1425" s="2">
        <v>1</v>
      </c>
      <c r="I1425" s="2">
        <v>447400</v>
      </c>
    </row>
    <row r="1426" spans="1:9">
      <c r="A1426" t="s">
        <v>1274</v>
      </c>
      <c r="B1426" t="e">
        <f>VLOOKUP(A1426,hoja!$A$1:$E$161,5,FALSE)</f>
        <v>#N/A</v>
      </c>
      <c r="C1426" t="e">
        <f>VLOOKUP(A1426,hoja!A:D,3,FALSE)</f>
        <v>#N/A</v>
      </c>
      <c r="D1426" t="s">
        <v>641</v>
      </c>
      <c r="E1426" t="str">
        <f>VLOOKUP(D1426,hoja!$A$1:$E$161,5,FALSE)</f>
        <v>MEDELLÍN</v>
      </c>
      <c r="F1426" t="str">
        <f>VLOOKUP(D1426,hoja!A:C,3,FALSE)</f>
        <v>0079</v>
      </c>
      <c r="G1426">
        <v>0.66874999995343387</v>
      </c>
      <c r="H1426" s="2">
        <v>2</v>
      </c>
      <c r="I1426" s="2">
        <v>25833.5</v>
      </c>
    </row>
    <row r="1427" spans="1:9">
      <c r="A1427" t="s">
        <v>1350</v>
      </c>
      <c r="B1427" t="e">
        <f>VLOOKUP(A1427,hoja!$A$1:$E$161,5,FALSE)</f>
        <v>#N/A</v>
      </c>
      <c r="C1427" t="e">
        <f>VLOOKUP(A1427,hoja!A:D,3,FALSE)</f>
        <v>#N/A</v>
      </c>
      <c r="D1427" t="s">
        <v>987</v>
      </c>
      <c r="E1427" t="str">
        <f>VLOOKUP(D1427,hoja!$A$1:$E$161,5,FALSE)</f>
        <v>MEDELLÍN</v>
      </c>
      <c r="F1427" t="str">
        <f>VLOOKUP(D1427,hoja!A:C,3,FALSE)</f>
        <v>60001</v>
      </c>
      <c r="G1427">
        <v>0.8166666665347293</v>
      </c>
      <c r="H1427" s="2">
        <v>11</v>
      </c>
      <c r="I1427" s="2">
        <v>19888</v>
      </c>
    </row>
    <row r="1428" spans="1:9">
      <c r="A1428" t="s">
        <v>1350</v>
      </c>
      <c r="B1428" t="e">
        <f>VLOOKUP(A1428,hoja!$A$1:$E$161,5,FALSE)</f>
        <v>#N/A</v>
      </c>
      <c r="C1428" t="e">
        <f>VLOOKUP(A1428,hoja!A:D,3,FALSE)</f>
        <v>#N/A</v>
      </c>
      <c r="D1428" t="s">
        <v>641</v>
      </c>
      <c r="E1428" t="str">
        <f>VLOOKUP(D1428,hoja!$A$1:$E$161,5,FALSE)</f>
        <v>MEDELLÍN</v>
      </c>
      <c r="F1428" t="str">
        <f>VLOOKUP(D1428,hoja!A:C,3,FALSE)</f>
        <v>0079</v>
      </c>
      <c r="G1428">
        <v>0.70444444444729015</v>
      </c>
      <c r="H1428" s="2">
        <v>11</v>
      </c>
      <c r="I1428" s="2">
        <v>16572</v>
      </c>
    </row>
    <row r="1429" spans="1:9">
      <c r="A1429" t="s">
        <v>1350</v>
      </c>
      <c r="B1429" t="e">
        <f>VLOOKUP(A1429,hoja!$A$1:$E$161,5,FALSE)</f>
        <v>#N/A</v>
      </c>
      <c r="C1429" t="e">
        <f>VLOOKUP(A1429,hoja!A:D,3,FALSE)</f>
        <v>#N/A</v>
      </c>
      <c r="D1429" t="s">
        <v>672</v>
      </c>
      <c r="E1429" t="str">
        <f>VLOOKUP(D1429,hoja!$A$1:$E$161,5,FALSE)</f>
        <v>MEDELLÍN</v>
      </c>
      <c r="F1429" t="str">
        <f>VLOOKUP(D1429,hoja!A:C,3,FALSE)</f>
        <v>0092</v>
      </c>
      <c r="G1429">
        <v>0.17652777783223428</v>
      </c>
      <c r="H1429" s="2">
        <v>4</v>
      </c>
      <c r="I1429" s="2">
        <v>3742.5</v>
      </c>
    </row>
    <row r="1430" spans="1:9">
      <c r="A1430" t="s">
        <v>1350</v>
      </c>
      <c r="B1430" t="e">
        <f>VLOOKUP(A1430,hoja!$A$1:$E$161,5,FALSE)</f>
        <v>#N/A</v>
      </c>
      <c r="C1430" t="e">
        <f>VLOOKUP(A1430,hoja!A:D,3,FALSE)</f>
        <v>#N/A</v>
      </c>
      <c r="D1430" t="s">
        <v>3860</v>
      </c>
      <c r="E1430" t="e">
        <f>VLOOKUP(D1430,hoja!$A$1:$E$161,5,FALSE)</f>
        <v>#N/A</v>
      </c>
      <c r="F1430" t="e">
        <f>VLOOKUP(D1430,hoja!A:C,3,FALSE)</f>
        <v>#N/A</v>
      </c>
      <c r="G1430">
        <v>0.19972222219803371</v>
      </c>
      <c r="H1430" s="2">
        <v>2</v>
      </c>
      <c r="I1430" s="2">
        <v>5170</v>
      </c>
    </row>
    <row r="1431" spans="1:9">
      <c r="A1431" t="s">
        <v>3881</v>
      </c>
      <c r="B1431" t="e">
        <f>VLOOKUP(A1431,hoja!$A$1:$E$161,5,FALSE)</f>
        <v>#N/A</v>
      </c>
      <c r="C1431" t="e">
        <f>VLOOKUP(A1431,hoja!A:D,3,FALSE)</f>
        <v>#N/A</v>
      </c>
      <c r="D1431" t="s">
        <v>650</v>
      </c>
      <c r="E1431" t="str">
        <f>VLOOKUP(D1431,hoja!$A$1:$E$161,5,FALSE)</f>
        <v>CALOTO</v>
      </c>
      <c r="F1431" t="str">
        <f>VLOOKUP(D1431,hoja!A:C,3,FALSE)</f>
        <v>0445</v>
      </c>
      <c r="G1431">
        <v>20.833333333313931</v>
      </c>
      <c r="H1431" s="2">
        <v>1</v>
      </c>
      <c r="I1431" s="2">
        <v>295199</v>
      </c>
    </row>
    <row r="1432" spans="1:9">
      <c r="A1432" t="s">
        <v>3881</v>
      </c>
      <c r="B1432" t="e">
        <f>VLOOKUP(A1432,hoja!$A$1:$E$161,5,FALSE)</f>
        <v>#N/A</v>
      </c>
      <c r="C1432" t="e">
        <f>VLOOKUP(A1432,hoja!A:D,3,FALSE)</f>
        <v>#N/A</v>
      </c>
      <c r="D1432" t="s">
        <v>645</v>
      </c>
      <c r="E1432" t="str">
        <f>VLOOKUP(D1432,hoja!$A$1:$E$161,5,FALSE)</f>
        <v>CALI</v>
      </c>
      <c r="F1432" t="str">
        <f>VLOOKUP(D1432,hoja!A:C,3,FALSE)</f>
        <v>0410</v>
      </c>
      <c r="G1432">
        <v>10.914027777820593</v>
      </c>
      <c r="H1432" s="2">
        <v>2</v>
      </c>
      <c r="I1432" s="2">
        <v>426049</v>
      </c>
    </row>
    <row r="1433" spans="1:9">
      <c r="A1433" t="s">
        <v>3882</v>
      </c>
      <c r="B1433" t="e">
        <f>VLOOKUP(A1433,hoja!$A$1:$E$161,5,FALSE)</f>
        <v>#N/A</v>
      </c>
      <c r="C1433" t="e">
        <f>VLOOKUP(A1433,hoja!A:D,3,FALSE)</f>
        <v>#N/A</v>
      </c>
      <c r="D1433" t="s">
        <v>670</v>
      </c>
      <c r="E1433" t="str">
        <f>VLOOKUP(D1433,hoja!$A$1:$E$161,5,FALSE)</f>
        <v>PEREIRA</v>
      </c>
      <c r="F1433" t="str">
        <f>VLOOKUP(D1433,hoja!A:C,3,FALSE)</f>
        <v>0134</v>
      </c>
      <c r="G1433">
        <v>0.18388888891786337</v>
      </c>
      <c r="H1433" s="2">
        <v>3</v>
      </c>
      <c r="I1433" s="2">
        <v>7298</v>
      </c>
    </row>
    <row r="1434" spans="1:9">
      <c r="A1434" t="s">
        <v>3882</v>
      </c>
      <c r="B1434" t="e">
        <f>VLOOKUP(A1434,hoja!$A$1:$E$161,5,FALSE)</f>
        <v>#N/A</v>
      </c>
      <c r="C1434" t="e">
        <f>VLOOKUP(A1434,hoja!A:D,3,FALSE)</f>
        <v>#N/A</v>
      </c>
      <c r="D1434" t="s">
        <v>644</v>
      </c>
      <c r="E1434" t="str">
        <f>VLOOKUP(D1434,hoja!$A$1:$E$161,5,FALSE)</f>
        <v>PEREIRA</v>
      </c>
      <c r="F1434" t="str">
        <f>VLOOKUP(D1434,hoja!A:C,3,FALSE)</f>
        <v>0198</v>
      </c>
      <c r="G1434">
        <v>0.35722222208278254</v>
      </c>
      <c r="H1434" s="2">
        <v>1</v>
      </c>
      <c r="I1434" s="2">
        <v>9760</v>
      </c>
    </row>
    <row r="1435" spans="1:9">
      <c r="A1435" t="s">
        <v>896</v>
      </c>
      <c r="B1435" t="e">
        <f>VLOOKUP(A1435,hoja!$A$1:$E$161,5,FALSE)</f>
        <v>#N/A</v>
      </c>
      <c r="C1435" t="e">
        <f>VLOOKUP(A1435,hoja!A:D,3,FALSE)</f>
        <v>#N/A</v>
      </c>
      <c r="D1435" t="s">
        <v>987</v>
      </c>
      <c r="E1435" t="str">
        <f>VLOOKUP(D1435,hoja!$A$1:$E$161,5,FALSE)</f>
        <v>MEDELLÍN</v>
      </c>
      <c r="F1435" t="str">
        <f>VLOOKUP(D1435,hoja!A:C,3,FALSE)</f>
        <v>60001</v>
      </c>
      <c r="G1435">
        <v>0.6750000000174623</v>
      </c>
      <c r="H1435" s="2">
        <v>4</v>
      </c>
      <c r="I1435" s="2">
        <v>32863</v>
      </c>
    </row>
    <row r="1436" spans="1:9">
      <c r="A1436" t="s">
        <v>896</v>
      </c>
      <c r="B1436" t="e">
        <f>VLOOKUP(A1436,hoja!$A$1:$E$161,5,FALSE)</f>
        <v>#N/A</v>
      </c>
      <c r="C1436" t="e">
        <f>VLOOKUP(A1436,hoja!A:D,3,FALSE)</f>
        <v>#N/A</v>
      </c>
      <c r="D1436" t="s">
        <v>641</v>
      </c>
      <c r="E1436" t="str">
        <f>VLOOKUP(D1436,hoja!$A$1:$E$161,5,FALSE)</f>
        <v>MEDELLÍN</v>
      </c>
      <c r="F1436" t="str">
        <f>VLOOKUP(D1436,hoja!A:C,3,FALSE)</f>
        <v>0079</v>
      </c>
      <c r="G1436">
        <v>0.55000000004656613</v>
      </c>
      <c r="H1436" s="2">
        <v>1</v>
      </c>
      <c r="I1436" s="2">
        <v>29463</v>
      </c>
    </row>
    <row r="1437" spans="1:9">
      <c r="A1437" t="s">
        <v>881</v>
      </c>
      <c r="B1437" t="str">
        <f>VLOOKUP(A1437,hoja!$A$1:$E$161,5,FALSE)</f>
        <v>MEDELLÍN</v>
      </c>
      <c r="C1437" t="str">
        <f>VLOOKUP(A1437,hoja!A:D,3,FALSE)</f>
        <v>1381</v>
      </c>
      <c r="D1437" t="s">
        <v>655</v>
      </c>
      <c r="E1437" t="str">
        <f>VLOOKUP(D1437,hoja!$A$1:$E$161,5,FALSE)</f>
        <v>MEDELLÍN</v>
      </c>
      <c r="F1437" t="str">
        <f>VLOOKUP(D1437,hoja!A:C,3,FALSE)</f>
        <v>0292</v>
      </c>
      <c r="G1437">
        <v>0.13333333341870457</v>
      </c>
      <c r="H1437" s="2">
        <v>1</v>
      </c>
      <c r="I1437" s="2">
        <v>1289</v>
      </c>
    </row>
    <row r="1438" spans="1:9">
      <c r="A1438" t="s">
        <v>881</v>
      </c>
      <c r="B1438" t="str">
        <f>VLOOKUP(A1438,hoja!$A$1:$E$161,5,FALSE)</f>
        <v>MEDELLÍN</v>
      </c>
      <c r="C1438" t="str">
        <f>VLOOKUP(A1438,hoja!A:D,3,FALSE)</f>
        <v>1381</v>
      </c>
      <c r="D1438" t="s">
        <v>635</v>
      </c>
      <c r="E1438" t="str">
        <f>VLOOKUP(D1438,hoja!$A$1:$E$161,5,FALSE)</f>
        <v>BOGOTÁ</v>
      </c>
      <c r="F1438" t="str">
        <f>VLOOKUP(D1438,hoja!A:C,3,FALSE)</f>
        <v>0021</v>
      </c>
      <c r="G1438">
        <v>33.05000000007567</v>
      </c>
      <c r="H1438" s="2">
        <v>2</v>
      </c>
      <c r="I1438" s="2">
        <v>453756</v>
      </c>
    </row>
    <row r="1439" spans="1:9">
      <c r="A1439" t="s">
        <v>881</v>
      </c>
      <c r="B1439" t="str">
        <f>VLOOKUP(A1439,hoja!$A$1:$E$161,5,FALSE)</f>
        <v>MEDELLÍN</v>
      </c>
      <c r="C1439" t="str">
        <f>VLOOKUP(A1439,hoja!A:D,3,FALSE)</f>
        <v>1381</v>
      </c>
      <c r="D1439" t="s">
        <v>637</v>
      </c>
      <c r="E1439" t="str">
        <f>VLOOKUP(D1439,hoja!$A$1:$E$161,5,FALSE)</f>
        <v>PIEDECUESTA</v>
      </c>
      <c r="F1439" t="str">
        <f>VLOOKUP(D1439,hoja!A:C,3,FALSE)</f>
        <v>0422</v>
      </c>
      <c r="G1439">
        <v>55.208333333430346</v>
      </c>
      <c r="H1439" s="2">
        <v>2</v>
      </c>
      <c r="I1439" s="2">
        <v>424212</v>
      </c>
    </row>
    <row r="1440" spans="1:9">
      <c r="A1440" t="s">
        <v>881</v>
      </c>
      <c r="B1440" t="str">
        <f>VLOOKUP(A1440,hoja!$A$1:$E$161,5,FALSE)</f>
        <v>MEDELLÍN</v>
      </c>
      <c r="C1440" t="str">
        <f>VLOOKUP(A1440,hoja!A:D,3,FALSE)</f>
        <v>1381</v>
      </c>
      <c r="D1440" t="s">
        <v>1044</v>
      </c>
      <c r="E1440" t="e">
        <f>VLOOKUP(D1440,hoja!$A$1:$E$161,5,FALSE)</f>
        <v>#N/A</v>
      </c>
      <c r="F1440" t="str">
        <f>VLOOKUP(D1440,hoja!A:C,3,FALSE)</f>
        <v>50787</v>
      </c>
      <c r="G1440">
        <v>1.6666666546370834E-2</v>
      </c>
      <c r="H1440" s="2">
        <v>1</v>
      </c>
      <c r="I1440" s="2">
        <v>130</v>
      </c>
    </row>
    <row r="1441" spans="1:9">
      <c r="A1441" t="s">
        <v>881</v>
      </c>
      <c r="B1441" t="str">
        <f>VLOOKUP(A1441,hoja!$A$1:$E$161,5,FALSE)</f>
        <v>MEDELLÍN</v>
      </c>
      <c r="C1441" t="str">
        <f>VLOOKUP(A1441,hoja!A:D,3,FALSE)</f>
        <v>1381</v>
      </c>
      <c r="D1441" t="s">
        <v>987</v>
      </c>
      <c r="E1441" t="str">
        <f>VLOOKUP(D1441,hoja!$A$1:$E$161,5,FALSE)</f>
        <v>MEDELLÍN</v>
      </c>
      <c r="F1441" t="str">
        <f>VLOOKUP(D1441,hoja!A:C,3,FALSE)</f>
        <v>60001</v>
      </c>
      <c r="G1441">
        <v>1.1666666666278616</v>
      </c>
      <c r="H1441" s="2">
        <v>1</v>
      </c>
      <c r="I1441" s="2">
        <v>23922</v>
      </c>
    </row>
    <row r="1442" spans="1:9">
      <c r="A1442" t="s">
        <v>881</v>
      </c>
      <c r="B1442" t="str">
        <f>VLOOKUP(A1442,hoja!$A$1:$E$161,5,FALSE)</f>
        <v>MEDELLÍN</v>
      </c>
      <c r="C1442" t="str">
        <f>VLOOKUP(A1442,hoja!A:D,3,FALSE)</f>
        <v>1381</v>
      </c>
      <c r="D1442" t="s">
        <v>641</v>
      </c>
      <c r="E1442" t="str">
        <f>VLOOKUP(D1442,hoja!$A$1:$E$161,5,FALSE)</f>
        <v>MEDELLÍN</v>
      </c>
      <c r="F1442" t="str">
        <f>VLOOKUP(D1442,hoja!A:C,3,FALSE)</f>
        <v>0079</v>
      </c>
      <c r="G1442">
        <v>0.5345833333558403</v>
      </c>
      <c r="H1442" s="2">
        <v>12</v>
      </c>
      <c r="I1442" s="2">
        <v>20629.5</v>
      </c>
    </row>
    <row r="1443" spans="1:9">
      <c r="A1443" t="s">
        <v>881</v>
      </c>
      <c r="B1443" t="str">
        <f>VLOOKUP(A1443,hoja!$A$1:$E$161,5,FALSE)</f>
        <v>MEDELLÍN</v>
      </c>
      <c r="C1443" t="str">
        <f>VLOOKUP(A1443,hoja!A:D,3,FALSE)</f>
        <v>1381</v>
      </c>
      <c r="D1443" t="s">
        <v>642</v>
      </c>
      <c r="E1443" t="str">
        <f>VLOOKUP(D1443,hoja!$A$1:$E$161,5,FALSE)</f>
        <v>BARRANQUILLA</v>
      </c>
      <c r="F1443" t="str">
        <f>VLOOKUP(D1443,hoja!A:C,3,FALSE)</f>
        <v>0111</v>
      </c>
      <c r="G1443">
        <v>29.983333333279006</v>
      </c>
      <c r="H1443" s="2">
        <v>1</v>
      </c>
      <c r="I1443" s="2">
        <v>708551</v>
      </c>
    </row>
    <row r="1444" spans="1:9">
      <c r="A1444" t="s">
        <v>881</v>
      </c>
      <c r="B1444" t="str">
        <f>VLOOKUP(A1444,hoja!$A$1:$E$161,5,FALSE)</f>
        <v>MEDELLÍN</v>
      </c>
      <c r="C1444" t="str">
        <f>VLOOKUP(A1444,hoja!A:D,3,FALSE)</f>
        <v>1381</v>
      </c>
      <c r="D1444" t="s">
        <v>672</v>
      </c>
      <c r="E1444" t="str">
        <f>VLOOKUP(D1444,hoja!$A$1:$E$161,5,FALSE)</f>
        <v>MEDELLÍN</v>
      </c>
      <c r="F1444" t="str">
        <f>VLOOKUP(D1444,hoja!A:C,3,FALSE)</f>
        <v>0092</v>
      </c>
      <c r="G1444">
        <v>0.44999999989522621</v>
      </c>
      <c r="H1444" s="2">
        <v>3</v>
      </c>
      <c r="I1444" s="2">
        <v>10668</v>
      </c>
    </row>
    <row r="1445" spans="1:9">
      <c r="A1445" t="s">
        <v>881</v>
      </c>
      <c r="B1445" t="str">
        <f>VLOOKUP(A1445,hoja!$A$1:$E$161,5,FALSE)</f>
        <v>MEDELLÍN</v>
      </c>
      <c r="C1445" t="str">
        <f>VLOOKUP(A1445,hoja!A:D,3,FALSE)</f>
        <v>1381</v>
      </c>
      <c r="D1445" t="s">
        <v>645</v>
      </c>
      <c r="E1445" t="str">
        <f>VLOOKUP(D1445,hoja!$A$1:$E$161,5,FALSE)</f>
        <v>CALI</v>
      </c>
      <c r="F1445" t="str">
        <f>VLOOKUP(D1445,hoja!A:C,3,FALSE)</f>
        <v>0410</v>
      </c>
      <c r="G1445">
        <v>49.408333333209157</v>
      </c>
      <c r="H1445" s="2">
        <v>2</v>
      </c>
      <c r="I1445" s="2">
        <v>428159.5</v>
      </c>
    </row>
    <row r="1446" spans="1:9">
      <c r="A1446" t="s">
        <v>617</v>
      </c>
      <c r="B1446" t="e">
        <f>VLOOKUP(A1446,hoja!$A$1:$E$161,5,FALSE)</f>
        <v>#N/A</v>
      </c>
      <c r="C1446">
        <f>VLOOKUP(A1446,hoja!A:D,3,FALSE)</f>
        <v>50443</v>
      </c>
      <c r="D1446" t="s">
        <v>634</v>
      </c>
      <c r="E1446" t="str">
        <f>VLOOKUP(D1446,hoja!$A$1:$E$161,5,FALSE)</f>
        <v>BOGOTÁ</v>
      </c>
      <c r="F1446" t="str">
        <f>VLOOKUP(D1446,hoja!A:C,3,FALSE)</f>
        <v>0011</v>
      </c>
      <c r="G1446">
        <v>22.016111110977363</v>
      </c>
      <c r="H1446" s="2">
        <v>1</v>
      </c>
      <c r="I1446" s="2">
        <v>435424</v>
      </c>
    </row>
    <row r="1447" spans="1:9">
      <c r="A1447" t="s">
        <v>617</v>
      </c>
      <c r="B1447" t="e">
        <f>VLOOKUP(A1447,hoja!$A$1:$E$161,5,FALSE)</f>
        <v>#N/A</v>
      </c>
      <c r="C1447">
        <f>VLOOKUP(A1447,hoja!A:D,3,FALSE)</f>
        <v>50443</v>
      </c>
      <c r="D1447" t="s">
        <v>635</v>
      </c>
      <c r="E1447" t="str">
        <f>VLOOKUP(D1447,hoja!$A$1:$E$161,5,FALSE)</f>
        <v>BOGOTÁ</v>
      </c>
      <c r="F1447" t="str">
        <f>VLOOKUP(D1447,hoja!A:C,3,FALSE)</f>
        <v>0021</v>
      </c>
      <c r="G1447">
        <v>43.063611111079808</v>
      </c>
      <c r="H1447" s="2">
        <v>3</v>
      </c>
      <c r="I1447" s="2">
        <v>425356</v>
      </c>
    </row>
    <row r="1448" spans="1:9">
      <c r="A1448" t="s">
        <v>617</v>
      </c>
      <c r="B1448" t="e">
        <f>VLOOKUP(A1448,hoja!$A$1:$E$161,5,FALSE)</f>
        <v>#N/A</v>
      </c>
      <c r="C1448">
        <f>VLOOKUP(A1448,hoja!A:D,3,FALSE)</f>
        <v>50443</v>
      </c>
      <c r="D1448" t="s">
        <v>642</v>
      </c>
      <c r="E1448" t="str">
        <f>VLOOKUP(D1448,hoja!$A$1:$E$161,5,FALSE)</f>
        <v>BARRANQUILLA</v>
      </c>
      <c r="F1448" t="str">
        <f>VLOOKUP(D1448,hoja!A:C,3,FALSE)</f>
        <v>0111</v>
      </c>
      <c r="G1448">
        <v>38.251944444375113</v>
      </c>
      <c r="H1448" s="2">
        <v>1</v>
      </c>
      <c r="I1448" s="2">
        <v>686551</v>
      </c>
    </row>
    <row r="1449" spans="1:9">
      <c r="A1449" t="s">
        <v>617</v>
      </c>
      <c r="B1449" t="e">
        <f>VLOOKUP(A1449,hoja!$A$1:$E$161,5,FALSE)</f>
        <v>#N/A</v>
      </c>
      <c r="C1449">
        <f>VLOOKUP(A1449,hoja!A:D,3,FALSE)</f>
        <v>50443</v>
      </c>
      <c r="D1449" t="s">
        <v>645</v>
      </c>
      <c r="E1449" t="str">
        <f>VLOOKUP(D1449,hoja!$A$1:$E$161,5,FALSE)</f>
        <v>CALI</v>
      </c>
      <c r="F1449" t="str">
        <f>VLOOKUP(D1449,hoja!A:C,3,FALSE)</f>
        <v>0410</v>
      </c>
      <c r="G1449">
        <v>35.811666666646488</v>
      </c>
      <c r="H1449" s="2">
        <v>1</v>
      </c>
      <c r="I1449" s="2">
        <v>441816</v>
      </c>
    </row>
    <row r="1450" spans="1:9">
      <c r="A1450" t="s">
        <v>1351</v>
      </c>
      <c r="B1450" t="e">
        <f>VLOOKUP(A1450,hoja!$A$1:$E$161,5,FALSE)</f>
        <v>#N/A</v>
      </c>
      <c r="C1450" t="e">
        <f>VLOOKUP(A1450,hoja!A:D,3,FALSE)</f>
        <v>#N/A</v>
      </c>
      <c r="D1450" t="s">
        <v>650</v>
      </c>
      <c r="E1450" t="str">
        <f>VLOOKUP(D1450,hoja!$A$1:$E$161,5,FALSE)</f>
        <v>CALOTO</v>
      </c>
      <c r="F1450" t="str">
        <f>VLOOKUP(D1450,hoja!A:C,3,FALSE)</f>
        <v>0445</v>
      </c>
      <c r="G1450">
        <v>1.6666666666860692</v>
      </c>
      <c r="H1450" s="2">
        <v>1</v>
      </c>
      <c r="I1450" s="2">
        <v>108040</v>
      </c>
    </row>
    <row r="1451" spans="1:9">
      <c r="A1451" t="s">
        <v>1351</v>
      </c>
      <c r="B1451" t="e">
        <f>VLOOKUP(A1451,hoja!$A$1:$E$161,5,FALSE)</f>
        <v>#N/A</v>
      </c>
      <c r="C1451" t="e">
        <f>VLOOKUP(A1451,hoja!A:D,3,FALSE)</f>
        <v>#N/A</v>
      </c>
      <c r="D1451" t="s">
        <v>655</v>
      </c>
      <c r="E1451" t="str">
        <f>VLOOKUP(D1451,hoja!$A$1:$E$161,5,FALSE)</f>
        <v>MEDELLÍN</v>
      </c>
      <c r="F1451" t="str">
        <f>VLOOKUP(D1451,hoja!A:C,3,FALSE)</f>
        <v>0292</v>
      </c>
      <c r="G1451">
        <v>27.75</v>
      </c>
      <c r="H1451" s="2">
        <v>1</v>
      </c>
      <c r="I1451" s="2">
        <v>319916</v>
      </c>
    </row>
    <row r="1452" spans="1:9">
      <c r="A1452" t="s">
        <v>1351</v>
      </c>
      <c r="B1452" t="e">
        <f>VLOOKUP(A1452,hoja!$A$1:$E$161,5,FALSE)</f>
        <v>#N/A</v>
      </c>
      <c r="C1452" t="e">
        <f>VLOOKUP(A1452,hoja!A:D,3,FALSE)</f>
        <v>#N/A</v>
      </c>
      <c r="D1452" t="s">
        <v>634</v>
      </c>
      <c r="E1452" t="str">
        <f>VLOOKUP(D1452,hoja!$A$1:$E$161,5,FALSE)</f>
        <v>BOGOTÁ</v>
      </c>
      <c r="F1452" t="str">
        <f>VLOOKUP(D1452,hoja!A:C,3,FALSE)</f>
        <v>0011</v>
      </c>
      <c r="G1452">
        <v>21.683333333290648</v>
      </c>
      <c r="H1452" s="2">
        <v>1</v>
      </c>
      <c r="I1452" s="2">
        <v>429100</v>
      </c>
    </row>
    <row r="1453" spans="1:9">
      <c r="A1453" t="s">
        <v>1351</v>
      </c>
      <c r="B1453" t="e">
        <f>VLOOKUP(A1453,hoja!$A$1:$E$161,5,FALSE)</f>
        <v>#N/A</v>
      </c>
      <c r="C1453" t="e">
        <f>VLOOKUP(A1453,hoja!A:D,3,FALSE)</f>
        <v>#N/A</v>
      </c>
      <c r="D1453" t="s">
        <v>635</v>
      </c>
      <c r="E1453" t="str">
        <f>VLOOKUP(D1453,hoja!$A$1:$E$161,5,FALSE)</f>
        <v>BOGOTÁ</v>
      </c>
      <c r="F1453" t="str">
        <f>VLOOKUP(D1453,hoja!A:C,3,FALSE)</f>
        <v>0021</v>
      </c>
      <c r="G1453">
        <v>21.049999999988358</v>
      </c>
      <c r="H1453" s="2">
        <v>3</v>
      </c>
      <c r="I1453" s="2">
        <v>351707</v>
      </c>
    </row>
    <row r="1454" spans="1:9">
      <c r="A1454" t="s">
        <v>1351</v>
      </c>
      <c r="B1454" t="e">
        <f>VLOOKUP(A1454,hoja!$A$1:$E$161,5,FALSE)</f>
        <v>#N/A</v>
      </c>
      <c r="C1454" t="e">
        <f>VLOOKUP(A1454,hoja!A:D,3,FALSE)</f>
        <v>#N/A</v>
      </c>
      <c r="D1454" t="s">
        <v>770</v>
      </c>
      <c r="E1454" t="str">
        <f>VLOOKUP(D1454,hoja!$A$1:$E$161,5,FALSE)</f>
        <v>RIONEGRO</v>
      </c>
      <c r="F1454" t="str">
        <f>VLOOKUP(D1454,hoja!A:C,3,FALSE)</f>
        <v>3041</v>
      </c>
      <c r="G1454">
        <v>31.858333333279006</v>
      </c>
      <c r="H1454" s="2">
        <v>2</v>
      </c>
      <c r="I1454" s="2">
        <v>426150</v>
      </c>
    </row>
    <row r="1455" spans="1:9">
      <c r="A1455" t="s">
        <v>1351</v>
      </c>
      <c r="B1455" t="e">
        <f>VLOOKUP(A1455,hoja!$A$1:$E$161,5,FALSE)</f>
        <v>#N/A</v>
      </c>
      <c r="C1455" t="e">
        <f>VLOOKUP(A1455,hoja!A:D,3,FALSE)</f>
        <v>#N/A</v>
      </c>
      <c r="D1455" t="s">
        <v>670</v>
      </c>
      <c r="E1455" t="str">
        <f>VLOOKUP(D1455,hoja!$A$1:$E$161,5,FALSE)</f>
        <v>PEREIRA</v>
      </c>
      <c r="F1455" t="str">
        <f>VLOOKUP(D1455,hoja!A:C,3,FALSE)</f>
        <v>0134</v>
      </c>
      <c r="G1455">
        <v>3.466666666790843</v>
      </c>
      <c r="H1455" s="2">
        <v>1</v>
      </c>
      <c r="I1455" s="2">
        <v>130898</v>
      </c>
    </row>
    <row r="1456" spans="1:9">
      <c r="A1456" t="s">
        <v>1351</v>
      </c>
      <c r="B1456" t="e">
        <f>VLOOKUP(A1456,hoja!$A$1:$E$161,5,FALSE)</f>
        <v>#N/A</v>
      </c>
      <c r="C1456" t="e">
        <f>VLOOKUP(A1456,hoja!A:D,3,FALSE)</f>
        <v>#N/A</v>
      </c>
      <c r="D1456" t="s">
        <v>672</v>
      </c>
      <c r="E1456" t="str">
        <f>VLOOKUP(D1456,hoja!$A$1:$E$161,5,FALSE)</f>
        <v>MEDELLÍN</v>
      </c>
      <c r="F1456" t="str">
        <f>VLOOKUP(D1456,hoja!A:C,3,FALSE)</f>
        <v>0092</v>
      </c>
      <c r="G1456">
        <v>13.516666666633682</v>
      </c>
      <c r="H1456" s="2">
        <v>2</v>
      </c>
      <c r="I1456" s="2">
        <v>325740</v>
      </c>
    </row>
    <row r="1457" spans="1:9">
      <c r="A1457" t="s">
        <v>1351</v>
      </c>
      <c r="B1457" t="e">
        <f>VLOOKUP(A1457,hoja!$A$1:$E$161,5,FALSE)</f>
        <v>#N/A</v>
      </c>
      <c r="C1457" t="e">
        <f>VLOOKUP(A1457,hoja!A:D,3,FALSE)</f>
        <v>#N/A</v>
      </c>
      <c r="D1457" t="s">
        <v>644</v>
      </c>
      <c r="E1457" t="str">
        <f>VLOOKUP(D1457,hoja!$A$1:$E$161,5,FALSE)</f>
        <v>PEREIRA</v>
      </c>
      <c r="F1457" t="str">
        <f>VLOOKUP(D1457,hoja!A:C,3,FALSE)</f>
        <v>0198</v>
      </c>
      <c r="G1457">
        <v>2.6333333333604969</v>
      </c>
      <c r="H1457" s="2">
        <v>25</v>
      </c>
      <c r="I1457" s="2">
        <v>115488</v>
      </c>
    </row>
    <row r="1458" spans="1:9">
      <c r="A1458" t="s">
        <v>1351</v>
      </c>
      <c r="B1458" t="e">
        <f>VLOOKUP(A1458,hoja!$A$1:$E$161,5,FALSE)</f>
        <v>#N/A</v>
      </c>
      <c r="C1458" t="e">
        <f>VLOOKUP(A1458,hoja!A:D,3,FALSE)</f>
        <v>#N/A</v>
      </c>
      <c r="D1458" t="s">
        <v>645</v>
      </c>
      <c r="E1458" t="str">
        <f>VLOOKUP(D1458,hoja!$A$1:$E$161,5,FALSE)</f>
        <v>CALI</v>
      </c>
      <c r="F1458" t="str">
        <f>VLOOKUP(D1458,hoja!A:C,3,FALSE)</f>
        <v>0410</v>
      </c>
      <c r="G1458">
        <v>1.7333333333954215</v>
      </c>
      <c r="H1458" s="2">
        <v>53</v>
      </c>
      <c r="I1458" s="2">
        <v>79886</v>
      </c>
    </row>
    <row r="1459" spans="1:9">
      <c r="A1459" t="s">
        <v>817</v>
      </c>
      <c r="B1459" t="str">
        <f>VLOOKUP(A1459,hoja!$A$1:$E$161,5,FALSE)</f>
        <v>BOGOTÁ</v>
      </c>
      <c r="C1459" t="str">
        <f>VLOOKUP(A1459,hoja!A:D,3,FALSE)</f>
        <v>50304</v>
      </c>
      <c r="D1459" t="s">
        <v>630</v>
      </c>
      <c r="E1459" t="str">
        <f>VLOOKUP(D1459,hoja!$A$1:$E$161,5,FALSE)</f>
        <v>SESQUILÉ</v>
      </c>
      <c r="F1459" t="str">
        <f>VLOOKUP(D1459,hoja!A:C,3,FALSE)</f>
        <v>1501</v>
      </c>
      <c r="G1459">
        <v>5.3916666666045785</v>
      </c>
      <c r="H1459" s="2">
        <v>32</v>
      </c>
      <c r="I1459" s="2">
        <v>63610.5</v>
      </c>
    </row>
    <row r="1460" spans="1:9">
      <c r="A1460" t="s">
        <v>817</v>
      </c>
      <c r="B1460" t="str">
        <f>VLOOKUP(A1460,hoja!$A$1:$E$161,5,FALSE)</f>
        <v>BOGOTÁ</v>
      </c>
      <c r="C1460" t="str">
        <f>VLOOKUP(A1460,hoja!A:D,3,FALSE)</f>
        <v>50304</v>
      </c>
      <c r="D1460" t="s">
        <v>942</v>
      </c>
      <c r="E1460" t="str">
        <f>VLOOKUP(D1460,hoja!$A$1:$E$161,5,FALSE)</f>
        <v>BOGOTÁ</v>
      </c>
      <c r="F1460" t="str">
        <f>VLOOKUP(D1460,hoja!A:C,3,FALSE)</f>
        <v>60002</v>
      </c>
      <c r="G1460">
        <v>0.29125000006752089</v>
      </c>
      <c r="H1460" s="2">
        <v>2</v>
      </c>
      <c r="I1460" s="2">
        <v>5253.5</v>
      </c>
    </row>
    <row r="1461" spans="1:9">
      <c r="A1461" t="s">
        <v>1275</v>
      </c>
      <c r="B1461" t="e">
        <f>VLOOKUP(A1461,hoja!$A$1:$E$161,5,FALSE)</f>
        <v>#N/A</v>
      </c>
      <c r="C1461" t="e">
        <f>VLOOKUP(A1461,hoja!A:D,3,FALSE)</f>
        <v>#N/A</v>
      </c>
      <c r="D1461" t="s">
        <v>633</v>
      </c>
      <c r="E1461" t="str">
        <f>VLOOKUP(D1461,hoja!$A$1:$E$161,5,FALSE)</f>
        <v>BOGOTÁ</v>
      </c>
      <c r="F1461" t="str">
        <f>VLOOKUP(D1461,hoja!A:C,3,FALSE)</f>
        <v>0002</v>
      </c>
      <c r="G1461">
        <v>2.4600000000209548</v>
      </c>
      <c r="H1461" s="2">
        <v>1</v>
      </c>
      <c r="I1461" s="2">
        <v>19359</v>
      </c>
    </row>
    <row r="1462" spans="1:9">
      <c r="A1462" t="s">
        <v>1275</v>
      </c>
      <c r="B1462" t="e">
        <f>VLOOKUP(A1462,hoja!$A$1:$E$161,5,FALSE)</f>
        <v>#N/A</v>
      </c>
      <c r="C1462" t="e">
        <f>VLOOKUP(A1462,hoja!A:D,3,FALSE)</f>
        <v>#N/A</v>
      </c>
      <c r="D1462" t="s">
        <v>942</v>
      </c>
      <c r="E1462" t="str">
        <f>VLOOKUP(D1462,hoja!$A$1:$E$161,5,FALSE)</f>
        <v>BOGOTÁ</v>
      </c>
      <c r="F1462" t="str">
        <f>VLOOKUP(D1462,hoja!A:C,3,FALSE)</f>
        <v>60002</v>
      </c>
      <c r="G1462">
        <v>1.0811111110670026</v>
      </c>
      <c r="H1462" s="2">
        <v>2</v>
      </c>
      <c r="I1462" s="2">
        <v>12839.5</v>
      </c>
    </row>
    <row r="1463" spans="1:9">
      <c r="A1463" t="s">
        <v>1275</v>
      </c>
      <c r="B1463" t="e">
        <f>VLOOKUP(A1463,hoja!$A$1:$E$161,5,FALSE)</f>
        <v>#N/A</v>
      </c>
      <c r="C1463" t="e">
        <f>VLOOKUP(A1463,hoja!A:D,3,FALSE)</f>
        <v>#N/A</v>
      </c>
      <c r="D1463" t="s">
        <v>943</v>
      </c>
      <c r="E1463" t="str">
        <f>VLOOKUP(D1463,hoja!$A$1:$E$161,5,FALSE)</f>
        <v>BOGOTÁ</v>
      </c>
      <c r="F1463" t="str">
        <f>VLOOKUP(D1463,hoja!A:C,3,FALSE)</f>
        <v>60003</v>
      </c>
      <c r="G1463">
        <v>0.58333333348855376</v>
      </c>
      <c r="H1463" s="2">
        <v>1</v>
      </c>
      <c r="I1463" s="2">
        <v>12362</v>
      </c>
    </row>
    <row r="1464" spans="1:9">
      <c r="A1464" t="s">
        <v>3870</v>
      </c>
      <c r="B1464" t="e">
        <f>VLOOKUP(A1464,hoja!$A$1:$E$161,5,FALSE)</f>
        <v>#N/A</v>
      </c>
      <c r="C1464" t="str">
        <f>VLOOKUP(A1464,hoja!A:D,3,FALSE)</f>
        <v>50259</v>
      </c>
      <c r="D1464" t="s">
        <v>655</v>
      </c>
      <c r="E1464" t="str">
        <f>VLOOKUP(D1464,hoja!$A$1:$E$161,5,FALSE)</f>
        <v>MEDELLÍN</v>
      </c>
      <c r="F1464" t="str">
        <f>VLOOKUP(D1464,hoja!A:C,3,FALSE)</f>
        <v>0292</v>
      </c>
      <c r="G1464">
        <v>0.34999999991850927</v>
      </c>
      <c r="H1464" s="2">
        <v>15</v>
      </c>
      <c r="I1464" s="2">
        <v>7238</v>
      </c>
    </row>
    <row r="1465" spans="1:9">
      <c r="A1465" t="s">
        <v>3870</v>
      </c>
      <c r="B1465" t="e">
        <f>VLOOKUP(A1465,hoja!$A$1:$E$161,5,FALSE)</f>
        <v>#N/A</v>
      </c>
      <c r="C1465" t="str">
        <f>VLOOKUP(A1465,hoja!A:D,3,FALSE)</f>
        <v>50259</v>
      </c>
      <c r="D1465" t="s">
        <v>987</v>
      </c>
      <c r="E1465" t="str">
        <f>VLOOKUP(D1465,hoja!$A$1:$E$161,5,FALSE)</f>
        <v>MEDELLÍN</v>
      </c>
      <c r="F1465" t="str">
        <f>VLOOKUP(D1465,hoja!A:C,3,FALSE)</f>
        <v>60001</v>
      </c>
      <c r="G1465">
        <v>1.0999999999185093</v>
      </c>
      <c r="H1465" s="2">
        <v>12</v>
      </c>
      <c r="I1465" s="2">
        <v>17574.5</v>
      </c>
    </row>
    <row r="1466" spans="1:9">
      <c r="A1466" t="s">
        <v>3870</v>
      </c>
      <c r="B1466" t="e">
        <f>VLOOKUP(A1466,hoja!$A$1:$E$161,5,FALSE)</f>
        <v>#N/A</v>
      </c>
      <c r="C1466" t="str">
        <f>VLOOKUP(A1466,hoja!A:D,3,FALSE)</f>
        <v>50259</v>
      </c>
      <c r="D1466" t="s">
        <v>641</v>
      </c>
      <c r="E1466" t="str">
        <f>VLOOKUP(D1466,hoja!$A$1:$E$161,5,FALSE)</f>
        <v>MEDELLÍN</v>
      </c>
      <c r="F1466" t="str">
        <f>VLOOKUP(D1466,hoja!A:C,3,FALSE)</f>
        <v>0079</v>
      </c>
      <c r="G1466">
        <v>0.65583333332324401</v>
      </c>
      <c r="H1466" s="2">
        <v>19</v>
      </c>
      <c r="I1466" s="2">
        <v>14198</v>
      </c>
    </row>
    <row r="1467" spans="1:9">
      <c r="A1467" t="s">
        <v>3870</v>
      </c>
      <c r="B1467" t="e">
        <f>VLOOKUP(A1467,hoja!$A$1:$E$161,5,FALSE)</f>
        <v>#N/A</v>
      </c>
      <c r="C1467" t="str">
        <f>VLOOKUP(A1467,hoja!A:D,3,FALSE)</f>
        <v>50259</v>
      </c>
      <c r="D1467" t="s">
        <v>672</v>
      </c>
      <c r="E1467" t="str">
        <f>VLOOKUP(D1467,hoja!$A$1:$E$161,5,FALSE)</f>
        <v>MEDELLÍN</v>
      </c>
      <c r="F1467" t="str">
        <f>VLOOKUP(D1467,hoja!A:C,3,FALSE)</f>
        <v>0092</v>
      </c>
      <c r="G1467">
        <v>0.22916666662786156</v>
      </c>
      <c r="H1467" s="2">
        <v>9</v>
      </c>
      <c r="I1467" s="2">
        <v>3613</v>
      </c>
    </row>
    <row r="1468" spans="1:9">
      <c r="A1468" t="s">
        <v>3870</v>
      </c>
      <c r="B1468" t="e">
        <f>VLOOKUP(A1468,hoja!$A$1:$E$161,5,FALSE)</f>
        <v>#N/A</v>
      </c>
      <c r="C1468" t="str">
        <f>VLOOKUP(A1468,hoja!A:D,3,FALSE)</f>
        <v>50259</v>
      </c>
      <c r="D1468" t="s">
        <v>3860</v>
      </c>
      <c r="E1468" t="e">
        <f>VLOOKUP(D1468,hoja!$A$1:$E$161,5,FALSE)</f>
        <v>#N/A</v>
      </c>
      <c r="F1468" t="e">
        <f>VLOOKUP(D1468,hoja!A:C,3,FALSE)</f>
        <v>#N/A</v>
      </c>
      <c r="G1468">
        <v>0.19111111108213663</v>
      </c>
      <c r="H1468" s="2">
        <v>2</v>
      </c>
      <c r="I1468" s="2">
        <v>4258.5</v>
      </c>
    </row>
    <row r="1469" spans="1:9">
      <c r="A1469" t="s">
        <v>1162</v>
      </c>
      <c r="B1469" t="e">
        <f>VLOOKUP(A1469,hoja!$A$1:$E$161,5,FALSE)</f>
        <v>#N/A</v>
      </c>
      <c r="C1469" t="str">
        <f>VLOOKUP(A1469,hoja!A:D,3,FALSE)</f>
        <v>50260</v>
      </c>
      <c r="D1469" t="s">
        <v>3872</v>
      </c>
      <c r="E1469" t="e">
        <f>VLOOKUP(D1469,hoja!$A$1:$E$161,5,FALSE)</f>
        <v>#N/A</v>
      </c>
      <c r="F1469" t="e">
        <f>VLOOKUP(D1469,hoja!A:C,3,FALSE)</f>
        <v>#N/A</v>
      </c>
      <c r="G1469">
        <v>62.402500000025611</v>
      </c>
      <c r="H1469" s="2">
        <v>17</v>
      </c>
      <c r="I1469" s="2">
        <v>1064934</v>
      </c>
    </row>
    <row r="1470" spans="1:9">
      <c r="A1470" t="s">
        <v>3872</v>
      </c>
      <c r="B1470" t="e">
        <f>VLOOKUP(A1470,hoja!$A$1:$E$161,5,FALSE)</f>
        <v>#N/A</v>
      </c>
      <c r="C1470" t="e">
        <f>VLOOKUP(A1470,hoja!A:D,3,FALSE)</f>
        <v>#N/A</v>
      </c>
      <c r="D1470" t="s">
        <v>650</v>
      </c>
      <c r="E1470" t="str">
        <f>VLOOKUP(D1470,hoja!$A$1:$E$161,5,FALSE)</f>
        <v>CALOTO</v>
      </c>
      <c r="F1470" t="str">
        <f>VLOOKUP(D1470,hoja!A:C,3,FALSE)</f>
        <v>0445</v>
      </c>
      <c r="G1470">
        <v>14.618888888944639</v>
      </c>
      <c r="H1470" s="2">
        <v>2</v>
      </c>
      <c r="I1470" s="2">
        <v>197186.5</v>
      </c>
    </row>
    <row r="1471" spans="1:9">
      <c r="A1471" t="s">
        <v>3872</v>
      </c>
      <c r="B1471" t="e">
        <f>VLOOKUP(A1471,hoja!$A$1:$E$161,5,FALSE)</f>
        <v>#N/A</v>
      </c>
      <c r="C1471" t="e">
        <f>VLOOKUP(A1471,hoja!A:D,3,FALSE)</f>
        <v>#N/A</v>
      </c>
      <c r="D1471" t="s">
        <v>644</v>
      </c>
      <c r="E1471" t="str">
        <f>VLOOKUP(D1471,hoja!$A$1:$E$161,5,FALSE)</f>
        <v>PEREIRA</v>
      </c>
      <c r="F1471" t="str">
        <f>VLOOKUP(D1471,hoja!A:C,3,FALSE)</f>
        <v>0198</v>
      </c>
      <c r="G1471">
        <v>1.9050000000279397</v>
      </c>
      <c r="H1471" s="2">
        <v>5</v>
      </c>
      <c r="I1471" s="2">
        <v>20931</v>
      </c>
    </row>
    <row r="1472" spans="1:9">
      <c r="A1472" t="s">
        <v>3872</v>
      </c>
      <c r="B1472" t="e">
        <f>VLOOKUP(A1472,hoja!$A$1:$E$161,5,FALSE)</f>
        <v>#N/A</v>
      </c>
      <c r="C1472" t="e">
        <f>VLOOKUP(A1472,hoja!A:D,3,FALSE)</f>
        <v>#N/A</v>
      </c>
      <c r="D1472" t="s">
        <v>645</v>
      </c>
      <c r="E1472" t="str">
        <f>VLOOKUP(D1472,hoja!$A$1:$E$161,5,FALSE)</f>
        <v>CALI</v>
      </c>
      <c r="F1472" t="str">
        <f>VLOOKUP(D1472,hoja!A:C,3,FALSE)</f>
        <v>0410</v>
      </c>
      <c r="G1472">
        <v>3.3661111111287028</v>
      </c>
      <c r="H1472" s="2">
        <v>6</v>
      </c>
      <c r="I1472" s="2">
        <v>173122.5</v>
      </c>
    </row>
    <row r="1473" spans="1:9">
      <c r="A1473" t="s">
        <v>895</v>
      </c>
      <c r="B1473" t="e">
        <f>VLOOKUP(A1473,hoja!$A$1:$E$161,5,FALSE)</f>
        <v>#N/A</v>
      </c>
      <c r="C1473" t="e">
        <f>VLOOKUP(A1473,hoja!A:D,3,FALSE)</f>
        <v>#N/A</v>
      </c>
      <c r="D1473" t="s">
        <v>660</v>
      </c>
      <c r="E1473" t="str">
        <f>VLOOKUP(D1473,hoja!$A$1:$E$161,5,FALSE)</f>
        <v>BOGOTÁ</v>
      </c>
      <c r="F1473" t="str">
        <f>VLOOKUP(D1473,hoja!A:C,3,FALSE)</f>
        <v>0035</v>
      </c>
      <c r="G1473">
        <v>26.987222222203854</v>
      </c>
      <c r="H1473" s="2">
        <v>1</v>
      </c>
      <c r="I1473" s="2">
        <v>386849</v>
      </c>
    </row>
    <row r="1474" spans="1:9">
      <c r="A1474" t="s">
        <v>895</v>
      </c>
      <c r="B1474" t="e">
        <f>VLOOKUP(A1474,hoja!$A$1:$E$161,5,FALSE)</f>
        <v>#N/A</v>
      </c>
      <c r="C1474" t="e">
        <f>VLOOKUP(A1474,hoja!A:D,3,FALSE)</f>
        <v>#N/A</v>
      </c>
      <c r="D1474" t="s">
        <v>634</v>
      </c>
      <c r="E1474" t="str">
        <f>VLOOKUP(D1474,hoja!$A$1:$E$161,5,FALSE)</f>
        <v>BOGOTÁ</v>
      </c>
      <c r="F1474" t="str">
        <f>VLOOKUP(D1474,hoja!A:C,3,FALSE)</f>
        <v>0011</v>
      </c>
      <c r="G1474">
        <v>25.637777777854353</v>
      </c>
      <c r="H1474" s="2">
        <v>3</v>
      </c>
      <c r="I1474" s="2">
        <v>401846</v>
      </c>
    </row>
    <row r="1475" spans="1:9">
      <c r="A1475" t="s">
        <v>895</v>
      </c>
      <c r="B1475" t="e">
        <f>VLOOKUP(A1475,hoja!$A$1:$E$161,5,FALSE)</f>
        <v>#N/A</v>
      </c>
      <c r="C1475" t="e">
        <f>VLOOKUP(A1475,hoja!A:D,3,FALSE)</f>
        <v>#N/A</v>
      </c>
      <c r="D1475" t="s">
        <v>635</v>
      </c>
      <c r="E1475" t="str">
        <f>VLOOKUP(D1475,hoja!$A$1:$E$161,5,FALSE)</f>
        <v>BOGOTÁ</v>
      </c>
      <c r="F1475" t="str">
        <f>VLOOKUP(D1475,hoja!A:C,3,FALSE)</f>
        <v>0021</v>
      </c>
      <c r="G1475">
        <v>25.92472222232027</v>
      </c>
      <c r="H1475" s="2">
        <v>9</v>
      </c>
      <c r="I1475" s="2">
        <v>402716</v>
      </c>
    </row>
    <row r="1476" spans="1:9">
      <c r="A1476" t="s">
        <v>895</v>
      </c>
      <c r="B1476" t="e">
        <f>VLOOKUP(A1476,hoja!$A$1:$E$161,5,FALSE)</f>
        <v>#N/A</v>
      </c>
      <c r="C1476" t="e">
        <f>VLOOKUP(A1476,hoja!A:D,3,FALSE)</f>
        <v>#N/A</v>
      </c>
      <c r="D1476" t="s">
        <v>637</v>
      </c>
      <c r="E1476" t="str">
        <f>VLOOKUP(D1476,hoja!$A$1:$E$161,5,FALSE)</f>
        <v>PIEDECUESTA</v>
      </c>
      <c r="F1476" t="str">
        <f>VLOOKUP(D1476,hoja!A:C,3,FALSE)</f>
        <v>0422</v>
      </c>
      <c r="G1476">
        <v>54.135833333304618</v>
      </c>
      <c r="H1476" s="2">
        <v>1</v>
      </c>
      <c r="I1476" s="2">
        <v>821591</v>
      </c>
    </row>
    <row r="1477" spans="1:9">
      <c r="A1477" t="s">
        <v>895</v>
      </c>
      <c r="B1477" t="e">
        <f>VLOOKUP(A1477,hoja!$A$1:$E$161,5,FALSE)</f>
        <v>#N/A</v>
      </c>
      <c r="C1477" t="e">
        <f>VLOOKUP(A1477,hoja!A:D,3,FALSE)</f>
        <v>#N/A</v>
      </c>
      <c r="D1477" t="s">
        <v>642</v>
      </c>
      <c r="E1477" t="str">
        <f>VLOOKUP(D1477,hoja!$A$1:$E$161,5,FALSE)</f>
        <v>BARRANQUILLA</v>
      </c>
      <c r="F1477" t="str">
        <f>VLOOKUP(D1477,hoja!A:C,3,FALSE)</f>
        <v>0111</v>
      </c>
      <c r="G1477">
        <v>42.93333333323244</v>
      </c>
      <c r="H1477" s="2">
        <v>11</v>
      </c>
      <c r="I1477" s="2">
        <v>719066</v>
      </c>
    </row>
    <row r="1478" spans="1:9">
      <c r="A1478" t="s">
        <v>2810</v>
      </c>
      <c r="B1478" t="e">
        <f>VLOOKUP(A1478,hoja!$A$1:$E$161,5,FALSE)</f>
        <v>#N/A</v>
      </c>
      <c r="C1478" t="str">
        <f>VLOOKUP(A1478,hoja!A:D,3,FALSE)</f>
        <v>50449</v>
      </c>
      <c r="D1478" t="s">
        <v>2618</v>
      </c>
      <c r="E1478" t="e">
        <f>VLOOKUP(D1478,hoja!$A$1:$E$161,5,FALSE)</f>
        <v>#N/A</v>
      </c>
      <c r="F1478" t="str">
        <f>VLOOKUP(D1478,hoja!A:C,3,FALSE)</f>
        <v>50374</v>
      </c>
      <c r="G1478">
        <v>1.9416666666220408</v>
      </c>
      <c r="H1478" s="2">
        <v>2</v>
      </c>
      <c r="I1478" s="2">
        <v>18413</v>
      </c>
    </row>
    <row r="1479" spans="1:9">
      <c r="A1479" t="s">
        <v>2813</v>
      </c>
      <c r="B1479" t="e">
        <f>VLOOKUP(A1479,hoja!$A$1:$E$161,5,FALSE)</f>
        <v>#N/A</v>
      </c>
      <c r="C1479" t="str">
        <f>VLOOKUP(A1479,hoja!A:D,3,FALSE)</f>
        <v>50450</v>
      </c>
      <c r="D1479" t="s">
        <v>672</v>
      </c>
      <c r="E1479" t="str">
        <f>VLOOKUP(D1479,hoja!$A$1:$E$161,5,FALSE)</f>
        <v>MEDELLÍN</v>
      </c>
      <c r="F1479" t="str">
        <f>VLOOKUP(D1479,hoja!A:C,3,FALSE)</f>
        <v>0092</v>
      </c>
      <c r="G1479">
        <v>0.83333333325572312</v>
      </c>
      <c r="H1479" s="2">
        <v>1</v>
      </c>
      <c r="I1479" s="2">
        <v>32117</v>
      </c>
    </row>
    <row r="1480" spans="1:9">
      <c r="A1480" t="s">
        <v>3880</v>
      </c>
      <c r="B1480" t="e">
        <f>VLOOKUP(A1480,hoja!$A$1:$E$161,5,FALSE)</f>
        <v>#N/A</v>
      </c>
      <c r="C1480" t="e">
        <f>VLOOKUP(A1480,hoja!A:D,3,FALSE)</f>
        <v>#N/A</v>
      </c>
      <c r="D1480" t="s">
        <v>770</v>
      </c>
      <c r="E1480" t="str">
        <f>VLOOKUP(D1480,hoja!$A$1:$E$161,5,FALSE)</f>
        <v>RIONEGRO</v>
      </c>
      <c r="F1480" t="str">
        <f>VLOOKUP(D1480,hoja!A:C,3,FALSE)</f>
        <v>3041</v>
      </c>
      <c r="G1480">
        <v>2.0833333333139308</v>
      </c>
      <c r="H1480" s="2">
        <v>1</v>
      </c>
      <c r="I1480" s="2">
        <v>55452</v>
      </c>
    </row>
    <row r="1481" spans="1:9">
      <c r="A1481" t="s">
        <v>3880</v>
      </c>
      <c r="B1481" t="e">
        <f>VLOOKUP(A1481,hoja!$A$1:$E$161,5,FALSE)</f>
        <v>#N/A</v>
      </c>
      <c r="C1481" t="e">
        <f>VLOOKUP(A1481,hoja!A:D,3,FALSE)</f>
        <v>#N/A</v>
      </c>
      <c r="D1481" t="s">
        <v>987</v>
      </c>
      <c r="E1481" t="str">
        <f>VLOOKUP(D1481,hoja!$A$1:$E$161,5,FALSE)</f>
        <v>MEDELLÍN</v>
      </c>
      <c r="F1481" t="str">
        <f>VLOOKUP(D1481,hoja!A:C,3,FALSE)</f>
        <v>60001</v>
      </c>
      <c r="G1481">
        <v>1.0000000001164153</v>
      </c>
      <c r="H1481" s="2">
        <v>3</v>
      </c>
      <c r="I1481" s="2">
        <v>26693</v>
      </c>
    </row>
    <row r="1482" spans="1:9">
      <c r="A1482" t="s">
        <v>987</v>
      </c>
      <c r="B1482" t="str">
        <f>VLOOKUP(A1482,hoja!$A$1:$E$161,5,FALSE)</f>
        <v>MEDELLÍN</v>
      </c>
      <c r="C1482" t="str">
        <f>VLOOKUP(A1482,hoja!A:D,3,FALSE)</f>
        <v>60001</v>
      </c>
      <c r="D1482" t="s">
        <v>826</v>
      </c>
      <c r="E1482" t="e">
        <f>VLOOKUP(D1482,hoja!$A$1:$E$161,5,FALSE)</f>
        <v>#N/A</v>
      </c>
      <c r="F1482" t="e">
        <f>VLOOKUP(D1482,hoja!A:C,3,FALSE)</f>
        <v>#N/A</v>
      </c>
      <c r="G1482">
        <v>12.633333333476912</v>
      </c>
      <c r="H1482" s="2">
        <v>1</v>
      </c>
      <c r="I1482" s="2">
        <v>448086</v>
      </c>
    </row>
    <row r="1483" spans="1:9">
      <c r="A1483" t="s">
        <v>987</v>
      </c>
      <c r="B1483" t="str">
        <f>VLOOKUP(A1483,hoja!$A$1:$E$161,5,FALSE)</f>
        <v>MEDELLÍN</v>
      </c>
      <c r="C1483" t="str">
        <f>VLOOKUP(A1483,hoja!A:D,3,FALSE)</f>
        <v>60001</v>
      </c>
      <c r="D1483" t="s">
        <v>1040</v>
      </c>
      <c r="E1483" t="e">
        <f>VLOOKUP(D1483,hoja!$A$1:$E$161,5,FALSE)</f>
        <v>#N/A</v>
      </c>
      <c r="F1483" t="e">
        <f>VLOOKUP(D1483,hoja!A:C,3,FALSE)</f>
        <v>#N/A</v>
      </c>
      <c r="G1483">
        <v>1.5833333333430346</v>
      </c>
      <c r="H1483" s="2">
        <v>6</v>
      </c>
      <c r="I1483" s="2">
        <v>28235.5</v>
      </c>
    </row>
    <row r="1484" spans="1:9">
      <c r="A1484" t="s">
        <v>987</v>
      </c>
      <c r="B1484" t="str">
        <f>VLOOKUP(A1484,hoja!$A$1:$E$161,5,FALSE)</f>
        <v>MEDELLÍN</v>
      </c>
      <c r="C1484" t="str">
        <f>VLOOKUP(A1484,hoja!A:D,3,FALSE)</f>
        <v>60001</v>
      </c>
      <c r="D1484" t="s">
        <v>650</v>
      </c>
      <c r="E1484" t="str">
        <f>VLOOKUP(D1484,hoja!$A$1:$E$161,5,FALSE)</f>
        <v>CALOTO</v>
      </c>
      <c r="F1484" t="str">
        <f>VLOOKUP(D1484,hoja!A:C,3,FALSE)</f>
        <v>0445</v>
      </c>
      <c r="G1484">
        <v>24.386666666599922</v>
      </c>
      <c r="H1484" s="2">
        <v>2</v>
      </c>
      <c r="I1484" s="2">
        <v>462845.5</v>
      </c>
    </row>
    <row r="1485" spans="1:9">
      <c r="A1485" t="s">
        <v>987</v>
      </c>
      <c r="B1485" t="str">
        <f>VLOOKUP(A1485,hoja!$A$1:$E$161,5,FALSE)</f>
        <v>MEDELLÍN</v>
      </c>
      <c r="C1485" t="str">
        <f>VLOOKUP(A1485,hoja!A:D,3,FALSE)</f>
        <v>60001</v>
      </c>
      <c r="D1485" t="s">
        <v>1041</v>
      </c>
      <c r="E1485" t="e">
        <f>VLOOKUP(D1485,hoja!$A$1:$E$161,5,FALSE)</f>
        <v>#N/A</v>
      </c>
      <c r="F1485" t="e">
        <f>VLOOKUP(D1485,hoja!A:C,3,FALSE)</f>
        <v>#N/A</v>
      </c>
      <c r="G1485">
        <v>0.30222222223528661</v>
      </c>
      <c r="H1485" s="2">
        <v>4</v>
      </c>
      <c r="I1485" s="2">
        <v>13609</v>
      </c>
    </row>
    <row r="1486" spans="1:9">
      <c r="A1486" t="s">
        <v>987</v>
      </c>
      <c r="B1486" t="str">
        <f>VLOOKUP(A1486,hoja!$A$1:$E$161,5,FALSE)</f>
        <v>MEDELLÍN</v>
      </c>
      <c r="C1486" t="str">
        <f>VLOOKUP(A1486,hoja!A:D,3,FALSE)</f>
        <v>60001</v>
      </c>
      <c r="D1486" t="s">
        <v>683</v>
      </c>
      <c r="E1486" t="str">
        <f>VLOOKUP(D1486,hoja!$A$1:$E$161,5,FALSE)</f>
        <v>BUGA</v>
      </c>
      <c r="F1486" t="str">
        <f>VLOOKUP(D1486,hoja!A:C,3,FALSE)</f>
        <v>0411</v>
      </c>
      <c r="G1486">
        <v>3.3333333267364651E-2</v>
      </c>
      <c r="H1486" s="2">
        <v>1</v>
      </c>
      <c r="I1486" s="2"/>
    </row>
    <row r="1487" spans="1:9">
      <c r="A1487" t="s">
        <v>987</v>
      </c>
      <c r="B1487" t="str">
        <f>VLOOKUP(A1487,hoja!$A$1:$E$161,5,FALSE)</f>
        <v>MEDELLÍN</v>
      </c>
      <c r="C1487" t="str">
        <f>VLOOKUP(A1487,hoja!A:D,3,FALSE)</f>
        <v>60001</v>
      </c>
      <c r="D1487" t="s">
        <v>660</v>
      </c>
      <c r="E1487" t="str">
        <f>VLOOKUP(D1487,hoja!$A$1:$E$161,5,FALSE)</f>
        <v>BOGOTÁ</v>
      </c>
      <c r="F1487" t="str">
        <f>VLOOKUP(D1487,hoja!A:C,3,FALSE)</f>
        <v>0035</v>
      </c>
      <c r="G1487">
        <v>24.46666666661622</v>
      </c>
      <c r="H1487" s="2">
        <v>6</v>
      </c>
      <c r="I1487" s="2">
        <v>406063</v>
      </c>
    </row>
    <row r="1488" spans="1:9">
      <c r="A1488" t="s">
        <v>987</v>
      </c>
      <c r="B1488" t="str">
        <f>VLOOKUP(A1488,hoja!$A$1:$E$161,5,FALSE)</f>
        <v>MEDELLÍN</v>
      </c>
      <c r="C1488" t="str">
        <f>VLOOKUP(A1488,hoja!A:D,3,FALSE)</f>
        <v>60001</v>
      </c>
      <c r="D1488" t="s">
        <v>661</v>
      </c>
      <c r="E1488" t="str">
        <f>VLOOKUP(D1488,hoja!$A$1:$E$161,5,FALSE)</f>
        <v>CARTAGENA</v>
      </c>
      <c r="F1488" t="str">
        <f>VLOOKUP(D1488,hoja!A:C,3,FALSE)</f>
        <v>0113</v>
      </c>
      <c r="G1488">
        <v>53.499999999941792</v>
      </c>
      <c r="H1488" s="2">
        <v>13</v>
      </c>
      <c r="I1488" s="2">
        <v>654095</v>
      </c>
    </row>
    <row r="1489" spans="1:9">
      <c r="A1489" t="s">
        <v>987</v>
      </c>
      <c r="B1489" t="str">
        <f>VLOOKUP(A1489,hoja!$A$1:$E$161,5,FALSE)</f>
        <v>MEDELLÍN</v>
      </c>
      <c r="C1489" t="str">
        <f>VLOOKUP(A1489,hoja!A:D,3,FALSE)</f>
        <v>60001</v>
      </c>
      <c r="D1489" t="s">
        <v>698</v>
      </c>
      <c r="E1489" t="str">
        <f>VLOOKUP(D1489,hoja!$A$1:$E$161,5,FALSE)</f>
        <v>CAUCASIA</v>
      </c>
      <c r="F1489" t="str">
        <f>VLOOKUP(D1489,hoja!A:C,3,FALSE)</f>
        <v>0384</v>
      </c>
      <c r="G1489">
        <v>21.766666666546371</v>
      </c>
      <c r="H1489" s="2">
        <v>1</v>
      </c>
      <c r="I1489" s="2">
        <v>274042</v>
      </c>
    </row>
    <row r="1490" spans="1:9">
      <c r="A1490" t="s">
        <v>987</v>
      </c>
      <c r="B1490" t="str">
        <f>VLOOKUP(A1490,hoja!$A$1:$E$161,5,FALSE)</f>
        <v>MEDELLÍN</v>
      </c>
      <c r="C1490" t="str">
        <f>VLOOKUP(A1490,hoja!A:D,3,FALSE)</f>
        <v>60001</v>
      </c>
      <c r="D1490" t="s">
        <v>699</v>
      </c>
      <c r="E1490" t="str">
        <f>VLOOKUP(D1490,hoja!$A$1:$E$161,5,FALSE)</f>
        <v>CHIGORODÓ</v>
      </c>
      <c r="F1490" t="str">
        <f>VLOOKUP(D1490,hoja!A:C,3,FALSE)</f>
        <v>0074</v>
      </c>
      <c r="G1490">
        <v>22.466666666645324</v>
      </c>
      <c r="H1490" s="2">
        <v>170</v>
      </c>
      <c r="I1490" s="2">
        <v>295671.5</v>
      </c>
    </row>
    <row r="1491" spans="1:9">
      <c r="A1491" t="s">
        <v>987</v>
      </c>
      <c r="B1491" t="str">
        <f>VLOOKUP(A1491,hoja!$A$1:$E$161,5,FALSE)</f>
        <v>MEDELLÍN</v>
      </c>
      <c r="C1491" t="str">
        <f>VLOOKUP(A1491,hoja!A:D,3,FALSE)</f>
        <v>60001</v>
      </c>
      <c r="D1491" t="s">
        <v>655</v>
      </c>
      <c r="E1491" t="str">
        <f>VLOOKUP(D1491,hoja!$A$1:$E$161,5,FALSE)</f>
        <v>MEDELLÍN</v>
      </c>
      <c r="F1491" t="str">
        <f>VLOOKUP(D1491,hoja!A:C,3,FALSE)</f>
        <v>0292</v>
      </c>
      <c r="G1491">
        <v>0.60930555558297783</v>
      </c>
      <c r="H1491" s="2">
        <v>104</v>
      </c>
      <c r="I1491" s="2">
        <v>22819</v>
      </c>
    </row>
    <row r="1492" spans="1:9">
      <c r="A1492" t="s">
        <v>987</v>
      </c>
      <c r="B1492" t="str">
        <f>VLOOKUP(A1492,hoja!$A$1:$E$161,5,FALSE)</f>
        <v>MEDELLÍN</v>
      </c>
      <c r="C1492" t="str">
        <f>VLOOKUP(A1492,hoja!A:D,3,FALSE)</f>
        <v>60001</v>
      </c>
      <c r="D1492" t="s">
        <v>708</v>
      </c>
      <c r="E1492" t="str">
        <f>VLOOKUP(D1492,hoja!$A$1:$E$161,5,FALSE)</f>
        <v>JAMUNDÍ</v>
      </c>
      <c r="F1492" t="str">
        <f>VLOOKUP(D1492,hoja!A:C,3,FALSE)</f>
        <v>0358</v>
      </c>
      <c r="G1492">
        <v>41.316666666534729</v>
      </c>
      <c r="H1492" s="2">
        <v>1</v>
      </c>
      <c r="I1492" s="2">
        <v>413119</v>
      </c>
    </row>
    <row r="1493" spans="1:9">
      <c r="A1493" t="s">
        <v>987</v>
      </c>
      <c r="B1493" t="str">
        <f>VLOOKUP(A1493,hoja!$A$1:$E$161,5,FALSE)</f>
        <v>MEDELLÍN</v>
      </c>
      <c r="C1493" t="str">
        <f>VLOOKUP(A1493,hoja!A:D,3,FALSE)</f>
        <v>60001</v>
      </c>
      <c r="D1493" t="s">
        <v>665</v>
      </c>
      <c r="E1493" t="str">
        <f>VLOOKUP(D1493,hoja!$A$1:$E$161,5,FALSE)</f>
        <v>MANIZALES</v>
      </c>
      <c r="F1493" t="str">
        <f>VLOOKUP(D1493,hoja!A:C,3,FALSE)</f>
        <v>0145</v>
      </c>
      <c r="G1493">
        <v>36.266666666837409</v>
      </c>
      <c r="H1493" s="2">
        <v>3</v>
      </c>
      <c r="I1493" s="2">
        <v>729252</v>
      </c>
    </row>
    <row r="1494" spans="1:9">
      <c r="A1494" t="s">
        <v>987</v>
      </c>
      <c r="B1494" t="str">
        <f>VLOOKUP(A1494,hoja!$A$1:$E$161,5,FALSE)</f>
        <v>MEDELLÍN</v>
      </c>
      <c r="C1494" t="str">
        <f>VLOOKUP(A1494,hoja!A:D,3,FALSE)</f>
        <v>60001</v>
      </c>
      <c r="D1494" t="s">
        <v>721</v>
      </c>
      <c r="E1494" t="str">
        <f>VLOOKUP(D1494,hoja!$A$1:$E$161,5,FALSE)</f>
        <v>RIONEGRO</v>
      </c>
      <c r="F1494" t="str">
        <f>VLOOKUP(D1494,hoja!A:C,3,FALSE)</f>
        <v>0090</v>
      </c>
      <c r="G1494">
        <v>8.4166666665987577</v>
      </c>
      <c r="H1494" s="2">
        <v>2</v>
      </c>
      <c r="I1494" s="2">
        <v>46130</v>
      </c>
    </row>
    <row r="1495" spans="1:9">
      <c r="A1495" t="s">
        <v>987</v>
      </c>
      <c r="B1495" t="str">
        <f>VLOOKUP(A1495,hoja!$A$1:$E$161,5,FALSE)</f>
        <v>MEDELLÍN</v>
      </c>
      <c r="C1495" t="str">
        <f>VLOOKUP(A1495,hoja!A:D,3,FALSE)</f>
        <v>60001</v>
      </c>
      <c r="D1495" t="s">
        <v>723</v>
      </c>
      <c r="E1495" t="str">
        <f>VLOOKUP(D1495,hoja!$A$1:$E$161,5,FALSE)</f>
        <v>SANTA MARTA</v>
      </c>
      <c r="F1495" t="str">
        <f>VLOOKUP(D1495,hoja!A:C,3,FALSE)</f>
        <v>0118</v>
      </c>
      <c r="G1495">
        <v>35.783333333412884</v>
      </c>
      <c r="H1495" s="2">
        <v>14</v>
      </c>
      <c r="I1495" s="2">
        <v>818155</v>
      </c>
    </row>
    <row r="1496" spans="1:9">
      <c r="A1496" t="s">
        <v>987</v>
      </c>
      <c r="B1496" t="str">
        <f>VLOOKUP(A1496,hoja!$A$1:$E$161,5,FALSE)</f>
        <v>MEDELLÍN</v>
      </c>
      <c r="C1496" t="str">
        <f>VLOOKUP(A1496,hoja!A:D,3,FALSE)</f>
        <v>60001</v>
      </c>
      <c r="D1496" t="s">
        <v>666</v>
      </c>
      <c r="E1496" t="str">
        <f>VLOOKUP(D1496,hoja!$A$1:$E$161,5,FALSE)</f>
        <v>SINCELEJO</v>
      </c>
      <c r="F1496" t="str">
        <f>VLOOKUP(D1496,hoja!A:C,3,FALSE)</f>
        <v>0382</v>
      </c>
      <c r="G1496">
        <v>26.683333333348855</v>
      </c>
      <c r="H1496" s="2">
        <v>4</v>
      </c>
      <c r="I1496" s="2">
        <v>437143</v>
      </c>
    </row>
    <row r="1497" spans="1:9">
      <c r="A1497" t="s">
        <v>987</v>
      </c>
      <c r="B1497" t="str">
        <f>VLOOKUP(A1497,hoja!$A$1:$E$161,5,FALSE)</f>
        <v>MEDELLÍN</v>
      </c>
      <c r="C1497" t="str">
        <f>VLOOKUP(A1497,hoja!A:D,3,FALSE)</f>
        <v>60001</v>
      </c>
      <c r="D1497" t="s">
        <v>630</v>
      </c>
      <c r="E1497" t="str">
        <f>VLOOKUP(D1497,hoja!$A$1:$E$161,5,FALSE)</f>
        <v>SESQUILÉ</v>
      </c>
      <c r="F1497" t="str">
        <f>VLOOKUP(D1497,hoja!A:C,3,FALSE)</f>
        <v>1501</v>
      </c>
      <c r="G1497">
        <v>27.199999999953434</v>
      </c>
      <c r="H1497" s="2">
        <v>7</v>
      </c>
      <c r="I1497" s="2">
        <v>467464</v>
      </c>
    </row>
    <row r="1498" spans="1:9">
      <c r="A1498" t="s">
        <v>987</v>
      </c>
      <c r="B1498" t="str">
        <f>VLOOKUP(A1498,hoja!$A$1:$E$161,5,FALSE)</f>
        <v>MEDELLÍN</v>
      </c>
      <c r="C1498" t="str">
        <f>VLOOKUP(A1498,hoja!A:D,3,FALSE)</f>
        <v>60001</v>
      </c>
      <c r="D1498" t="s">
        <v>633</v>
      </c>
      <c r="E1498" t="str">
        <f>VLOOKUP(D1498,hoja!$A$1:$E$161,5,FALSE)</f>
        <v>BOGOTÁ</v>
      </c>
      <c r="F1498" t="str">
        <f>VLOOKUP(D1498,hoja!A:C,3,FALSE)</f>
        <v>0002</v>
      </c>
      <c r="G1498">
        <v>31.266666666604578</v>
      </c>
      <c r="H1498" s="2">
        <v>9</v>
      </c>
      <c r="I1498" s="2">
        <v>416733</v>
      </c>
    </row>
    <row r="1499" spans="1:9">
      <c r="A1499" t="s">
        <v>987</v>
      </c>
      <c r="B1499" t="str">
        <f>VLOOKUP(A1499,hoja!$A$1:$E$161,5,FALSE)</f>
        <v>MEDELLÍN</v>
      </c>
      <c r="C1499" t="str">
        <f>VLOOKUP(A1499,hoja!A:D,3,FALSE)</f>
        <v>60001</v>
      </c>
      <c r="D1499" t="s">
        <v>634</v>
      </c>
      <c r="E1499" t="str">
        <f>VLOOKUP(D1499,hoja!$A$1:$E$161,5,FALSE)</f>
        <v>BOGOTÁ</v>
      </c>
      <c r="F1499" t="str">
        <f>VLOOKUP(D1499,hoja!A:C,3,FALSE)</f>
        <v>0011</v>
      </c>
      <c r="G1499">
        <v>23.208333333372138</v>
      </c>
      <c r="H1499" s="2">
        <v>24</v>
      </c>
      <c r="I1499" s="2">
        <v>423838.5</v>
      </c>
    </row>
    <row r="1500" spans="1:9">
      <c r="A1500" t="s">
        <v>987</v>
      </c>
      <c r="B1500" t="str">
        <f>VLOOKUP(A1500,hoja!$A$1:$E$161,5,FALSE)</f>
        <v>MEDELLÍN</v>
      </c>
      <c r="C1500" t="str">
        <f>VLOOKUP(A1500,hoja!A:D,3,FALSE)</f>
        <v>60001</v>
      </c>
      <c r="D1500" t="s">
        <v>635</v>
      </c>
      <c r="E1500" t="str">
        <f>VLOOKUP(D1500,hoja!$A$1:$E$161,5,FALSE)</f>
        <v>BOGOTÁ</v>
      </c>
      <c r="F1500" t="str">
        <f>VLOOKUP(D1500,hoja!A:C,3,FALSE)</f>
        <v>0021</v>
      </c>
      <c r="G1500">
        <v>24.547083333309274</v>
      </c>
      <c r="H1500" s="2">
        <v>48</v>
      </c>
      <c r="I1500" s="2">
        <v>427931</v>
      </c>
    </row>
    <row r="1501" spans="1:9">
      <c r="A1501" t="s">
        <v>987</v>
      </c>
      <c r="B1501" t="str">
        <f>VLOOKUP(A1501,hoja!$A$1:$E$161,5,FALSE)</f>
        <v>MEDELLÍN</v>
      </c>
      <c r="C1501" t="str">
        <f>VLOOKUP(A1501,hoja!A:D,3,FALSE)</f>
        <v>60001</v>
      </c>
      <c r="D1501" t="s">
        <v>731</v>
      </c>
      <c r="E1501" t="str">
        <f>VLOOKUP(D1501,hoja!$A$1:$E$161,5,FALSE)</f>
        <v>CÚCUTA</v>
      </c>
      <c r="F1501" t="str">
        <f>VLOOKUP(D1501,hoja!A:C,3,FALSE)</f>
        <v>0438</v>
      </c>
      <c r="G1501">
        <v>28.516666666720994</v>
      </c>
      <c r="H1501" s="2">
        <v>1</v>
      </c>
      <c r="I1501" s="2">
        <v>584147</v>
      </c>
    </row>
    <row r="1502" spans="1:9">
      <c r="A1502" t="s">
        <v>987</v>
      </c>
      <c r="B1502" t="str">
        <f>VLOOKUP(A1502,hoja!$A$1:$E$161,5,FALSE)</f>
        <v>MEDELLÍN</v>
      </c>
      <c r="C1502" t="str">
        <f>VLOOKUP(A1502,hoja!A:D,3,FALSE)</f>
        <v>60001</v>
      </c>
      <c r="D1502" t="s">
        <v>636</v>
      </c>
      <c r="E1502" t="str">
        <f>VLOOKUP(D1502,hoja!$A$1:$E$161,5,FALSE)</f>
        <v>DUITAMA</v>
      </c>
      <c r="F1502" t="str">
        <f>VLOOKUP(D1502,hoja!A:C,3,FALSE)</f>
        <v>0441</v>
      </c>
      <c r="G1502">
        <v>48.32416666665813</v>
      </c>
      <c r="H1502" s="2">
        <v>1</v>
      </c>
      <c r="I1502" s="2">
        <v>686541</v>
      </c>
    </row>
    <row r="1503" spans="1:9">
      <c r="A1503" t="s">
        <v>987</v>
      </c>
      <c r="B1503" t="str">
        <f>VLOOKUP(A1503,hoja!$A$1:$E$161,5,FALSE)</f>
        <v>MEDELLÍN</v>
      </c>
      <c r="C1503" t="str">
        <f>VLOOKUP(A1503,hoja!A:D,3,FALSE)</f>
        <v>60001</v>
      </c>
      <c r="D1503" t="s">
        <v>732</v>
      </c>
      <c r="E1503" t="str">
        <f>VLOOKUP(D1503,hoja!$A$1:$E$161,5,FALSE)</f>
        <v>IBAGUÉ</v>
      </c>
      <c r="F1503" t="str">
        <f>VLOOKUP(D1503,hoja!A:C,3,FALSE)</f>
        <v>0389</v>
      </c>
      <c r="G1503">
        <v>10.933333333348855</v>
      </c>
      <c r="H1503" s="2">
        <v>1</v>
      </c>
      <c r="I1503" s="2">
        <v>410413</v>
      </c>
    </row>
    <row r="1504" spans="1:9">
      <c r="A1504" t="s">
        <v>987</v>
      </c>
      <c r="B1504" t="str">
        <f>VLOOKUP(A1504,hoja!$A$1:$E$161,5,FALSE)</f>
        <v>MEDELLÍN</v>
      </c>
      <c r="C1504" t="str">
        <f>VLOOKUP(A1504,hoja!A:D,3,FALSE)</f>
        <v>60001</v>
      </c>
      <c r="D1504" t="s">
        <v>667</v>
      </c>
      <c r="E1504" t="str">
        <f>VLOOKUP(D1504,hoja!$A$1:$E$161,5,FALSE)</f>
        <v>MONTERÍA</v>
      </c>
      <c r="F1504" t="str">
        <f>VLOOKUP(D1504,hoja!A:C,3,FALSE)</f>
        <v>0381</v>
      </c>
      <c r="G1504">
        <v>21.583333333313931</v>
      </c>
      <c r="H1504" s="2">
        <v>5</v>
      </c>
      <c r="I1504" s="2">
        <v>399335</v>
      </c>
    </row>
    <row r="1505" spans="1:9">
      <c r="A1505" t="s">
        <v>987</v>
      </c>
      <c r="B1505" t="str">
        <f>VLOOKUP(A1505,hoja!$A$1:$E$161,5,FALSE)</f>
        <v>MEDELLÍN</v>
      </c>
      <c r="C1505" t="str">
        <f>VLOOKUP(A1505,hoja!A:D,3,FALSE)</f>
        <v>60001</v>
      </c>
      <c r="D1505" t="s">
        <v>637</v>
      </c>
      <c r="E1505" t="str">
        <f>VLOOKUP(D1505,hoja!$A$1:$E$161,5,FALSE)</f>
        <v>PIEDECUESTA</v>
      </c>
      <c r="F1505" t="str">
        <f>VLOOKUP(D1505,hoja!A:C,3,FALSE)</f>
        <v>0422</v>
      </c>
      <c r="G1505">
        <v>17.616666666639503</v>
      </c>
      <c r="H1505" s="2">
        <v>7</v>
      </c>
      <c r="I1505" s="2">
        <v>383256</v>
      </c>
    </row>
    <row r="1506" spans="1:9">
      <c r="A1506" t="s">
        <v>987</v>
      </c>
      <c r="B1506" t="str">
        <f>VLOOKUP(A1506,hoja!$A$1:$E$161,5,FALSE)</f>
        <v>MEDELLÍN</v>
      </c>
      <c r="C1506" t="str">
        <f>VLOOKUP(A1506,hoja!A:D,3,FALSE)</f>
        <v>60001</v>
      </c>
      <c r="D1506" t="s">
        <v>668</v>
      </c>
      <c r="E1506" t="str">
        <f>VLOOKUP(D1506,hoja!$A$1:$E$161,5,FALSE)</f>
        <v>VALLEDUPAR</v>
      </c>
      <c r="F1506" t="str">
        <f>VLOOKUP(D1506,hoja!A:C,3,FALSE)</f>
        <v>0447</v>
      </c>
      <c r="G1506">
        <v>28.35833333330811</v>
      </c>
      <c r="H1506" s="2">
        <v>8</v>
      </c>
      <c r="I1506" s="2">
        <v>727102.5</v>
      </c>
    </row>
    <row r="1507" spans="1:9">
      <c r="A1507" t="s">
        <v>987</v>
      </c>
      <c r="B1507" t="str">
        <f>VLOOKUP(A1507,hoja!$A$1:$E$161,5,FALSE)</f>
        <v>MEDELLÍN</v>
      </c>
      <c r="C1507" t="str">
        <f>VLOOKUP(A1507,hoja!A:D,3,FALSE)</f>
        <v>60001</v>
      </c>
      <c r="D1507" t="s">
        <v>681</v>
      </c>
      <c r="E1507" t="str">
        <f>VLOOKUP(D1507,hoja!$A$1:$E$161,5,FALSE)</f>
        <v>VILLAVICENCIO</v>
      </c>
      <c r="F1507" t="str">
        <f>VLOOKUP(D1507,hoja!A:C,3,FALSE)</f>
        <v>0393</v>
      </c>
      <c r="G1507">
        <v>23.316666666534729</v>
      </c>
      <c r="H1507" s="2">
        <v>1</v>
      </c>
      <c r="I1507" s="2">
        <v>550475</v>
      </c>
    </row>
    <row r="1508" spans="1:9">
      <c r="A1508" t="s">
        <v>987</v>
      </c>
      <c r="B1508" t="str">
        <f>VLOOKUP(A1508,hoja!$A$1:$E$161,5,FALSE)</f>
        <v>MEDELLÍN</v>
      </c>
      <c r="C1508" t="str">
        <f>VLOOKUP(A1508,hoja!A:D,3,FALSE)</f>
        <v>60001</v>
      </c>
      <c r="D1508" t="s">
        <v>770</v>
      </c>
      <c r="E1508" t="str">
        <f>VLOOKUP(D1508,hoja!$A$1:$E$161,5,FALSE)</f>
        <v>RIONEGRO</v>
      </c>
      <c r="F1508" t="str">
        <f>VLOOKUP(D1508,hoja!A:C,3,FALSE)</f>
        <v>3041</v>
      </c>
      <c r="G1508">
        <v>1.1666666666278616</v>
      </c>
      <c r="H1508" s="2">
        <v>29</v>
      </c>
      <c r="I1508" s="2">
        <v>42347</v>
      </c>
    </row>
    <row r="1509" spans="1:9">
      <c r="A1509" t="s">
        <v>987</v>
      </c>
      <c r="B1509" t="str">
        <f>VLOOKUP(A1509,hoja!$A$1:$E$161,5,FALSE)</f>
        <v>MEDELLÍN</v>
      </c>
      <c r="C1509" t="str">
        <f>VLOOKUP(A1509,hoja!A:D,3,FALSE)</f>
        <v>60001</v>
      </c>
      <c r="D1509" t="s">
        <v>1044</v>
      </c>
      <c r="E1509" t="e">
        <f>VLOOKUP(D1509,hoja!$A$1:$E$161,5,FALSE)</f>
        <v>#N/A</v>
      </c>
      <c r="F1509" t="str">
        <f>VLOOKUP(D1509,hoja!A:C,3,FALSE)</f>
        <v>50787</v>
      </c>
      <c r="G1509">
        <v>1.1333333332731854</v>
      </c>
      <c r="H1509" s="2">
        <v>4</v>
      </c>
      <c r="I1509" s="2">
        <v>24024.5</v>
      </c>
    </row>
    <row r="1510" spans="1:9">
      <c r="A1510" t="s">
        <v>987</v>
      </c>
      <c r="B1510" t="str">
        <f>VLOOKUP(A1510,hoja!$A$1:$E$161,5,FALSE)</f>
        <v>MEDELLÍN</v>
      </c>
      <c r="C1510" t="str">
        <f>VLOOKUP(A1510,hoja!A:D,3,FALSE)</f>
        <v>60001</v>
      </c>
      <c r="D1510" t="s">
        <v>1274</v>
      </c>
      <c r="E1510" t="e">
        <f>VLOOKUP(D1510,hoja!$A$1:$E$161,5,FALSE)</f>
        <v>#N/A</v>
      </c>
      <c r="F1510" t="e">
        <f>VLOOKUP(D1510,hoja!A:C,3,FALSE)</f>
        <v>#N/A</v>
      </c>
      <c r="G1510">
        <v>0.99999999994179234</v>
      </c>
      <c r="H1510" s="2">
        <v>1</v>
      </c>
      <c r="I1510" s="2">
        <v>22061</v>
      </c>
    </row>
    <row r="1511" spans="1:9">
      <c r="A1511" t="s">
        <v>987</v>
      </c>
      <c r="B1511" t="str">
        <f>VLOOKUP(A1511,hoja!$A$1:$E$161,5,FALSE)</f>
        <v>MEDELLÍN</v>
      </c>
      <c r="C1511" t="str">
        <f>VLOOKUP(A1511,hoja!A:D,3,FALSE)</f>
        <v>60001</v>
      </c>
      <c r="D1511" t="s">
        <v>1350</v>
      </c>
      <c r="E1511" t="e">
        <f>VLOOKUP(D1511,hoja!$A$1:$E$161,5,FALSE)</f>
        <v>#N/A</v>
      </c>
      <c r="F1511" t="e">
        <f>VLOOKUP(D1511,hoja!A:C,3,FALSE)</f>
        <v>#N/A</v>
      </c>
      <c r="G1511">
        <v>0.84166666661622003</v>
      </c>
      <c r="H1511" s="2">
        <v>11</v>
      </c>
      <c r="I1511" s="2">
        <v>19445</v>
      </c>
    </row>
    <row r="1512" spans="1:9">
      <c r="A1512" t="s">
        <v>987</v>
      </c>
      <c r="B1512" t="str">
        <f>VLOOKUP(A1512,hoja!$A$1:$E$161,5,FALSE)</f>
        <v>MEDELLÍN</v>
      </c>
      <c r="C1512" t="str">
        <f>VLOOKUP(A1512,hoja!A:D,3,FALSE)</f>
        <v>60001</v>
      </c>
      <c r="D1512" t="s">
        <v>896</v>
      </c>
      <c r="E1512" t="e">
        <f>VLOOKUP(D1512,hoja!$A$1:$E$161,5,FALSE)</f>
        <v>#N/A</v>
      </c>
      <c r="F1512" t="e">
        <f>VLOOKUP(D1512,hoja!A:C,3,FALSE)</f>
        <v>#N/A</v>
      </c>
      <c r="G1512">
        <v>1.2500000000582077</v>
      </c>
      <c r="H1512" s="2">
        <v>5</v>
      </c>
      <c r="I1512" s="2">
        <v>34440</v>
      </c>
    </row>
    <row r="1513" spans="1:9">
      <c r="A1513" t="s">
        <v>987</v>
      </c>
      <c r="B1513" t="str">
        <f>VLOOKUP(A1513,hoja!$A$1:$E$161,5,FALSE)</f>
        <v>MEDELLÍN</v>
      </c>
      <c r="C1513" t="str">
        <f>VLOOKUP(A1513,hoja!A:D,3,FALSE)</f>
        <v>60001</v>
      </c>
      <c r="D1513" t="s">
        <v>881</v>
      </c>
      <c r="E1513" t="str">
        <f>VLOOKUP(D1513,hoja!$A$1:$E$161,5,FALSE)</f>
        <v>MEDELLÍN</v>
      </c>
      <c r="F1513" t="str">
        <f>VLOOKUP(D1513,hoja!A:C,3,FALSE)</f>
        <v>1381</v>
      </c>
      <c r="G1513">
        <v>0.75</v>
      </c>
      <c r="H1513" s="2">
        <v>5</v>
      </c>
      <c r="I1513" s="2">
        <v>21880</v>
      </c>
    </row>
    <row r="1514" spans="1:9">
      <c r="A1514" t="s">
        <v>987</v>
      </c>
      <c r="B1514" t="str">
        <f>VLOOKUP(A1514,hoja!$A$1:$E$161,5,FALSE)</f>
        <v>MEDELLÍN</v>
      </c>
      <c r="C1514" t="str">
        <f>VLOOKUP(A1514,hoja!A:D,3,FALSE)</f>
        <v>60001</v>
      </c>
      <c r="D1514" t="s">
        <v>3870</v>
      </c>
      <c r="E1514" t="e">
        <f>VLOOKUP(D1514,hoja!$A$1:$E$161,5,FALSE)</f>
        <v>#N/A</v>
      </c>
      <c r="F1514" t="str">
        <f>VLOOKUP(D1514,hoja!A:C,3,FALSE)</f>
        <v>50259</v>
      </c>
      <c r="G1514">
        <v>0.83194444447872229</v>
      </c>
      <c r="H1514" s="2">
        <v>8</v>
      </c>
      <c r="I1514" s="2">
        <v>18648.5</v>
      </c>
    </row>
    <row r="1515" spans="1:9">
      <c r="A1515" t="s">
        <v>987</v>
      </c>
      <c r="B1515" t="str">
        <f>VLOOKUP(A1515,hoja!$A$1:$E$161,5,FALSE)</f>
        <v>MEDELLÍN</v>
      </c>
      <c r="C1515" t="str">
        <f>VLOOKUP(A1515,hoja!A:D,3,FALSE)</f>
        <v>60001</v>
      </c>
      <c r="D1515" t="s">
        <v>895</v>
      </c>
      <c r="E1515" t="e">
        <f>VLOOKUP(D1515,hoja!$A$1:$E$161,5,FALSE)</f>
        <v>#N/A</v>
      </c>
      <c r="F1515" t="e">
        <f>VLOOKUP(D1515,hoja!A:C,3,FALSE)</f>
        <v>#N/A</v>
      </c>
      <c r="G1515">
        <v>5.1037499999511056</v>
      </c>
      <c r="H1515" s="2">
        <v>2</v>
      </c>
      <c r="I1515" s="2">
        <v>42954</v>
      </c>
    </row>
    <row r="1516" spans="1:9">
      <c r="A1516" t="s">
        <v>987</v>
      </c>
      <c r="B1516" t="str">
        <f>VLOOKUP(A1516,hoja!$A$1:$E$161,5,FALSE)</f>
        <v>MEDELLÍN</v>
      </c>
      <c r="C1516" t="str">
        <f>VLOOKUP(A1516,hoja!A:D,3,FALSE)</f>
        <v>60001</v>
      </c>
      <c r="D1516" t="s">
        <v>987</v>
      </c>
      <c r="E1516" t="str">
        <f>VLOOKUP(D1516,hoja!$A$1:$E$161,5,FALSE)</f>
        <v>MEDELLÍN</v>
      </c>
      <c r="F1516" t="str">
        <f>VLOOKUP(D1516,hoja!A:C,3,FALSE)</f>
        <v>60001</v>
      </c>
      <c r="G1516">
        <v>0.27527777769137174</v>
      </c>
      <c r="H1516" s="2">
        <v>1</v>
      </c>
      <c r="I1516" s="2">
        <v>8315</v>
      </c>
    </row>
    <row r="1517" spans="1:9">
      <c r="A1517" t="s">
        <v>987</v>
      </c>
      <c r="B1517" t="str">
        <f>VLOOKUP(A1517,hoja!$A$1:$E$161,5,FALSE)</f>
        <v>MEDELLÍN</v>
      </c>
      <c r="C1517" t="str">
        <f>VLOOKUP(A1517,hoja!A:D,3,FALSE)</f>
        <v>60001</v>
      </c>
      <c r="D1517" t="s">
        <v>1278</v>
      </c>
      <c r="E1517" t="e">
        <f>VLOOKUP(D1517,hoja!$A$1:$E$161,5,FALSE)</f>
        <v>#N/A</v>
      </c>
      <c r="F1517" t="e">
        <f>VLOOKUP(D1517,hoja!A:C,3,FALSE)</f>
        <v>#N/A</v>
      </c>
      <c r="G1517">
        <v>27.949999999953434</v>
      </c>
      <c r="H1517" s="2">
        <v>1</v>
      </c>
      <c r="I1517" s="2">
        <v>446557</v>
      </c>
    </row>
    <row r="1518" spans="1:9">
      <c r="A1518" t="s">
        <v>987</v>
      </c>
      <c r="B1518" t="str">
        <f>VLOOKUP(A1518,hoja!$A$1:$E$161,5,FALSE)</f>
        <v>MEDELLÍN</v>
      </c>
      <c r="C1518" t="str">
        <f>VLOOKUP(A1518,hoja!A:D,3,FALSE)</f>
        <v>60001</v>
      </c>
      <c r="D1518" t="s">
        <v>3883</v>
      </c>
      <c r="E1518" t="e">
        <f>VLOOKUP(D1518,hoja!$A$1:$E$161,5,FALSE)</f>
        <v>#N/A</v>
      </c>
      <c r="F1518" t="e">
        <f>VLOOKUP(D1518,hoja!A:C,3,FALSE)</f>
        <v>#N/A</v>
      </c>
      <c r="G1518">
        <v>0.2333333333954215</v>
      </c>
      <c r="H1518" s="2">
        <v>1</v>
      </c>
      <c r="I1518" s="2">
        <v>6256</v>
      </c>
    </row>
    <row r="1519" spans="1:9">
      <c r="A1519" t="s">
        <v>987</v>
      </c>
      <c r="B1519" t="str">
        <f>VLOOKUP(A1519,hoja!$A$1:$E$161,5,FALSE)</f>
        <v>MEDELLÍN</v>
      </c>
      <c r="C1519" t="str">
        <f>VLOOKUP(A1519,hoja!A:D,3,FALSE)</f>
        <v>60001</v>
      </c>
      <c r="D1519" t="s">
        <v>942</v>
      </c>
      <c r="E1519" t="str">
        <f>VLOOKUP(D1519,hoja!$A$1:$E$161,5,FALSE)</f>
        <v>BOGOTÁ</v>
      </c>
      <c r="F1519" t="str">
        <f>VLOOKUP(D1519,hoja!A:C,3,FALSE)</f>
        <v>60002</v>
      </c>
      <c r="G1519">
        <v>27.458333333343035</v>
      </c>
      <c r="H1519" s="2">
        <v>2</v>
      </c>
      <c r="I1519" s="2">
        <v>428524</v>
      </c>
    </row>
    <row r="1520" spans="1:9">
      <c r="A1520" t="s">
        <v>987</v>
      </c>
      <c r="B1520" t="str">
        <f>VLOOKUP(A1520,hoja!$A$1:$E$161,5,FALSE)</f>
        <v>MEDELLÍN</v>
      </c>
      <c r="C1520" t="str">
        <f>VLOOKUP(A1520,hoja!A:D,3,FALSE)</f>
        <v>60001</v>
      </c>
      <c r="D1520" t="s">
        <v>641</v>
      </c>
      <c r="E1520" t="str">
        <f>VLOOKUP(D1520,hoja!$A$1:$E$161,5,FALSE)</f>
        <v>MEDELLÍN</v>
      </c>
      <c r="F1520" t="str">
        <f>VLOOKUP(D1520,hoja!A:C,3,FALSE)</f>
        <v>0079</v>
      </c>
      <c r="G1520">
        <v>0.24999999994179234</v>
      </c>
      <c r="H1520" s="2">
        <v>1986</v>
      </c>
      <c r="I1520" s="2">
        <v>4470</v>
      </c>
    </row>
    <row r="1521" spans="1:9">
      <c r="A1521" t="s">
        <v>987</v>
      </c>
      <c r="B1521" t="str">
        <f>VLOOKUP(A1521,hoja!$A$1:$E$161,5,FALSE)</f>
        <v>MEDELLÍN</v>
      </c>
      <c r="C1521" t="str">
        <f>VLOOKUP(A1521,hoja!A:D,3,FALSE)</f>
        <v>60001</v>
      </c>
      <c r="D1521" t="s">
        <v>670</v>
      </c>
      <c r="E1521" t="str">
        <f>VLOOKUP(D1521,hoja!$A$1:$E$161,5,FALSE)</f>
        <v>PEREIRA</v>
      </c>
      <c r="F1521" t="str">
        <f>VLOOKUP(D1521,hoja!A:C,3,FALSE)</f>
        <v>0134</v>
      </c>
      <c r="G1521">
        <v>17.600000000093132</v>
      </c>
      <c r="H1521" s="2">
        <v>21</v>
      </c>
      <c r="I1521" s="2">
        <v>258846</v>
      </c>
    </row>
    <row r="1522" spans="1:9">
      <c r="A1522" t="s">
        <v>987</v>
      </c>
      <c r="B1522" t="str">
        <f>VLOOKUP(A1522,hoja!$A$1:$E$161,5,FALSE)</f>
        <v>MEDELLÍN</v>
      </c>
      <c r="C1522" t="str">
        <f>VLOOKUP(A1522,hoja!A:D,3,FALSE)</f>
        <v>60001</v>
      </c>
      <c r="D1522" t="s">
        <v>642</v>
      </c>
      <c r="E1522" t="str">
        <f>VLOOKUP(D1522,hoja!$A$1:$E$161,5,FALSE)</f>
        <v>BARRANQUILLA</v>
      </c>
      <c r="F1522" t="str">
        <f>VLOOKUP(D1522,hoja!A:C,3,FALSE)</f>
        <v>0111</v>
      </c>
      <c r="G1522">
        <v>29.783333333412884</v>
      </c>
      <c r="H1522" s="2">
        <v>64</v>
      </c>
      <c r="I1522" s="2">
        <v>675630.5</v>
      </c>
    </row>
    <row r="1523" spans="1:9">
      <c r="A1523" t="s">
        <v>987</v>
      </c>
      <c r="B1523" t="str">
        <f>VLOOKUP(A1523,hoja!$A$1:$E$161,5,FALSE)</f>
        <v>MEDELLÍN</v>
      </c>
      <c r="C1523" t="str">
        <f>VLOOKUP(A1523,hoja!A:D,3,FALSE)</f>
        <v>60001</v>
      </c>
      <c r="D1523" t="s">
        <v>672</v>
      </c>
      <c r="E1523" t="str">
        <f>VLOOKUP(D1523,hoja!$A$1:$E$161,5,FALSE)</f>
        <v>MEDELLÍN</v>
      </c>
      <c r="F1523" t="str">
        <f>VLOOKUP(D1523,hoja!A:C,3,FALSE)</f>
        <v>0092</v>
      </c>
      <c r="G1523">
        <v>0.6000000000349246</v>
      </c>
      <c r="H1523" s="2">
        <v>127</v>
      </c>
      <c r="I1523" s="2">
        <v>16233</v>
      </c>
    </row>
    <row r="1524" spans="1:9">
      <c r="A1524" t="s">
        <v>987</v>
      </c>
      <c r="B1524" t="str">
        <f>VLOOKUP(A1524,hoja!$A$1:$E$161,5,FALSE)</f>
        <v>MEDELLÍN</v>
      </c>
      <c r="C1524" t="str">
        <f>VLOOKUP(A1524,hoja!A:D,3,FALSE)</f>
        <v>60001</v>
      </c>
      <c r="D1524" t="s">
        <v>644</v>
      </c>
      <c r="E1524" t="str">
        <f>VLOOKUP(D1524,hoja!$A$1:$E$161,5,FALSE)</f>
        <v>PEREIRA</v>
      </c>
      <c r="F1524" t="str">
        <f>VLOOKUP(D1524,hoja!A:C,3,FALSE)</f>
        <v>0198</v>
      </c>
      <c r="G1524">
        <v>16.833333333197515</v>
      </c>
      <c r="H1524" s="2">
        <v>9</v>
      </c>
      <c r="I1524" s="2">
        <v>276937</v>
      </c>
    </row>
    <row r="1525" spans="1:9">
      <c r="A1525" t="s">
        <v>987</v>
      </c>
      <c r="B1525" t="str">
        <f>VLOOKUP(A1525,hoja!$A$1:$E$161,5,FALSE)</f>
        <v>MEDELLÍN</v>
      </c>
      <c r="C1525" t="str">
        <f>VLOOKUP(A1525,hoja!A:D,3,FALSE)</f>
        <v>60001</v>
      </c>
      <c r="D1525" t="s">
        <v>645</v>
      </c>
      <c r="E1525" t="str">
        <f>VLOOKUP(D1525,hoja!$A$1:$E$161,5,FALSE)</f>
        <v>CALI</v>
      </c>
      <c r="F1525" t="str">
        <f>VLOOKUP(D1525,hoja!A:C,3,FALSE)</f>
        <v>0410</v>
      </c>
      <c r="G1525">
        <v>25.082777777861338</v>
      </c>
      <c r="H1525" s="2">
        <v>93</v>
      </c>
      <c r="I1525" s="2">
        <v>462115</v>
      </c>
    </row>
    <row r="1526" spans="1:9">
      <c r="A1526" t="s">
        <v>987</v>
      </c>
      <c r="B1526" t="str">
        <f>VLOOKUP(A1526,hoja!$A$1:$E$161,5,FALSE)</f>
        <v>MEDELLÍN</v>
      </c>
      <c r="C1526" t="str">
        <f>VLOOKUP(A1526,hoja!A:D,3,FALSE)</f>
        <v>60001</v>
      </c>
      <c r="D1526" t="s">
        <v>786</v>
      </c>
      <c r="E1526" t="str">
        <f>VLOOKUP(D1526,hoja!$A$1:$E$161,5,FALSE)</f>
        <v>LA FELISA</v>
      </c>
      <c r="F1526" t="str">
        <f>VLOOKUP(D1526,hoja!A:C,3,FALSE)</f>
        <v>60071</v>
      </c>
      <c r="G1526">
        <v>6.3163888889830559</v>
      </c>
      <c r="H1526" s="2">
        <v>37</v>
      </c>
      <c r="I1526" s="2">
        <v>141635</v>
      </c>
    </row>
    <row r="1527" spans="1:9">
      <c r="A1527" t="s">
        <v>987</v>
      </c>
      <c r="B1527" t="str">
        <f>VLOOKUP(A1527,hoja!$A$1:$E$161,5,FALSE)</f>
        <v>MEDELLÍN</v>
      </c>
      <c r="C1527" t="str">
        <f>VLOOKUP(A1527,hoja!A:D,3,FALSE)</f>
        <v>60001</v>
      </c>
      <c r="D1527" t="s">
        <v>897</v>
      </c>
      <c r="E1527" t="str">
        <f>VLOOKUP(D1527,hoja!$A$1:$E$161,5,FALSE)</f>
        <v>LA PINTADA</v>
      </c>
      <c r="F1527" t="str">
        <f>VLOOKUP(D1527,hoja!A:C,3,FALSE)</f>
        <v>60073</v>
      </c>
      <c r="G1527">
        <v>3.98333333330811</v>
      </c>
      <c r="H1527" s="2">
        <v>12</v>
      </c>
      <c r="I1527" s="2">
        <v>167142</v>
      </c>
    </row>
    <row r="1528" spans="1:9">
      <c r="A1528" t="s">
        <v>987</v>
      </c>
      <c r="B1528" t="str">
        <f>VLOOKUP(A1528,hoja!$A$1:$E$161,5,FALSE)</f>
        <v>MEDELLÍN</v>
      </c>
      <c r="C1528" t="str">
        <f>VLOOKUP(A1528,hoja!A:D,3,FALSE)</f>
        <v>60001</v>
      </c>
      <c r="D1528" t="s">
        <v>787</v>
      </c>
      <c r="E1528" t="str">
        <f>VLOOKUP(D1528,hoja!$A$1:$E$161,5,FALSE)</f>
        <v>PUERTO LIBRE</v>
      </c>
      <c r="F1528" t="str">
        <f>VLOOKUP(D1528,hoja!A:C,3,FALSE)</f>
        <v>10214</v>
      </c>
      <c r="G1528">
        <v>5.5991666667396203</v>
      </c>
      <c r="H1528" s="2">
        <v>65</v>
      </c>
      <c r="I1528" s="2">
        <v>209529.5</v>
      </c>
    </row>
    <row r="1529" spans="1:9">
      <c r="A1529" t="s">
        <v>987</v>
      </c>
      <c r="B1529" t="str">
        <f>VLOOKUP(A1529,hoja!$A$1:$E$161,5,FALSE)</f>
        <v>MEDELLÍN</v>
      </c>
      <c r="C1529" t="str">
        <f>VLOOKUP(A1529,hoja!A:D,3,FALSE)</f>
        <v>60001</v>
      </c>
      <c r="D1529" t="s">
        <v>738</v>
      </c>
      <c r="E1529" t="str">
        <f>VLOOKUP(D1529,hoja!$A$1:$E$161,5,FALSE)</f>
        <v>RIOSUCIO</v>
      </c>
      <c r="F1529" t="str">
        <f>VLOOKUP(D1529,hoja!A:C,3,FALSE)</f>
        <v>60081</v>
      </c>
      <c r="G1529">
        <v>7.7561111112590879</v>
      </c>
      <c r="H1529" s="2">
        <v>503</v>
      </c>
      <c r="I1529" s="2">
        <v>198918.5</v>
      </c>
    </row>
    <row r="1530" spans="1:9">
      <c r="A1530" t="s">
        <v>987</v>
      </c>
      <c r="B1530" t="str">
        <f>VLOOKUP(A1530,hoja!$A$1:$E$161,5,FALSE)</f>
        <v>MEDELLÍN</v>
      </c>
      <c r="C1530" t="str">
        <f>VLOOKUP(A1530,hoja!A:D,3,FALSE)</f>
        <v>60001</v>
      </c>
      <c r="D1530" t="s">
        <v>920</v>
      </c>
      <c r="E1530" t="str">
        <f>VLOOKUP(D1530,hoja!$A$1:$E$161,5,FALSE)</f>
        <v>MEDELLÍN</v>
      </c>
      <c r="F1530" t="str">
        <f>VLOOKUP(D1530,hoja!A:C,3,FALSE)</f>
        <v>60000</v>
      </c>
      <c r="G1530">
        <v>0.54527777776820585</v>
      </c>
      <c r="H1530" s="2">
        <v>11</v>
      </c>
      <c r="I1530" s="2">
        <v>3471</v>
      </c>
    </row>
    <row r="1531" spans="1:9">
      <c r="A1531" t="s">
        <v>987</v>
      </c>
      <c r="B1531" t="str">
        <f>VLOOKUP(A1531,hoja!$A$1:$E$161,5,FALSE)</f>
        <v>MEDELLÍN</v>
      </c>
      <c r="C1531" t="str">
        <f>VLOOKUP(A1531,hoja!A:D,3,FALSE)</f>
        <v>60001</v>
      </c>
      <c r="D1531" t="s">
        <v>943</v>
      </c>
      <c r="E1531" t="str">
        <f>VLOOKUP(D1531,hoja!$A$1:$E$161,5,FALSE)</f>
        <v>BOGOTÁ</v>
      </c>
      <c r="F1531" t="str">
        <f>VLOOKUP(D1531,hoja!A:C,3,FALSE)</f>
        <v>60003</v>
      </c>
      <c r="G1531">
        <v>23.14999999984866</v>
      </c>
      <c r="H1531" s="2">
        <v>1</v>
      </c>
      <c r="I1531" s="2">
        <v>406865</v>
      </c>
    </row>
    <row r="1532" spans="1:9">
      <c r="A1532" t="s">
        <v>987</v>
      </c>
      <c r="B1532" t="str">
        <f>VLOOKUP(A1532,hoja!$A$1:$E$161,5,FALSE)</f>
        <v>MEDELLÍN</v>
      </c>
      <c r="C1532" t="str">
        <f>VLOOKUP(A1532,hoja!A:D,3,FALSE)</f>
        <v>60001</v>
      </c>
      <c r="D1532" t="s">
        <v>3860</v>
      </c>
      <c r="E1532" t="e">
        <f>VLOOKUP(D1532,hoja!$A$1:$E$161,5,FALSE)</f>
        <v>#N/A</v>
      </c>
      <c r="F1532" t="e">
        <f>VLOOKUP(D1532,hoja!A:C,3,FALSE)</f>
        <v>#N/A</v>
      </c>
      <c r="G1532">
        <v>0.58666666672797874</v>
      </c>
      <c r="H1532" s="2">
        <v>43</v>
      </c>
      <c r="I1532" s="2">
        <v>16295</v>
      </c>
    </row>
    <row r="1533" spans="1:9">
      <c r="A1533" t="s">
        <v>3884</v>
      </c>
      <c r="B1533" t="e">
        <f>VLOOKUP(A1533,hoja!$A$1:$E$161,5,FALSE)</f>
        <v>#N/A</v>
      </c>
      <c r="C1533" t="e">
        <f>VLOOKUP(A1533,hoja!A:D,3,FALSE)</f>
        <v>#N/A</v>
      </c>
      <c r="D1533" t="s">
        <v>642</v>
      </c>
      <c r="E1533" t="str">
        <f>VLOOKUP(D1533,hoja!$A$1:$E$161,5,FALSE)</f>
        <v>BARRANQUILLA</v>
      </c>
      <c r="F1533" t="str">
        <f>VLOOKUP(D1533,hoja!A:C,3,FALSE)</f>
        <v>0111</v>
      </c>
      <c r="G1533">
        <v>30.833333333255723</v>
      </c>
      <c r="H1533" s="2">
        <v>1</v>
      </c>
      <c r="I1533" s="2">
        <v>670707</v>
      </c>
    </row>
    <row r="1534" spans="1:9">
      <c r="A1534" t="s">
        <v>1278</v>
      </c>
      <c r="B1534" t="e">
        <f>VLOOKUP(A1534,hoja!$A$1:$E$161,5,FALSE)</f>
        <v>#N/A</v>
      </c>
      <c r="C1534" t="e">
        <f>VLOOKUP(A1534,hoja!A:D,3,FALSE)</f>
        <v>#N/A</v>
      </c>
      <c r="D1534" t="s">
        <v>826</v>
      </c>
      <c r="E1534" t="e">
        <f>VLOOKUP(D1534,hoja!$A$1:$E$161,5,FALSE)</f>
        <v>#N/A</v>
      </c>
      <c r="F1534" t="e">
        <f>VLOOKUP(D1534,hoja!A:C,3,FALSE)</f>
        <v>#N/A</v>
      </c>
      <c r="G1534">
        <v>1.0000000001164153</v>
      </c>
      <c r="H1534" s="2">
        <v>21</v>
      </c>
      <c r="I1534" s="2">
        <v>82443</v>
      </c>
    </row>
    <row r="1535" spans="1:9">
      <c r="A1535" t="s">
        <v>1278</v>
      </c>
      <c r="B1535" t="e">
        <f>VLOOKUP(A1535,hoja!$A$1:$E$161,5,FALSE)</f>
        <v>#N/A</v>
      </c>
      <c r="C1535" t="e">
        <f>VLOOKUP(A1535,hoja!A:D,3,FALSE)</f>
        <v>#N/A</v>
      </c>
      <c r="D1535" t="s">
        <v>630</v>
      </c>
      <c r="E1535" t="str">
        <f>VLOOKUP(D1535,hoja!$A$1:$E$161,5,FALSE)</f>
        <v>SESQUILÉ</v>
      </c>
      <c r="F1535" t="str">
        <f>VLOOKUP(D1535,hoja!A:C,3,FALSE)</f>
        <v>1501</v>
      </c>
      <c r="G1535">
        <v>1.9166666666278616</v>
      </c>
      <c r="H1535" s="2">
        <v>14</v>
      </c>
      <c r="I1535" s="2">
        <v>70397</v>
      </c>
    </row>
    <row r="1536" spans="1:9">
      <c r="A1536" t="s">
        <v>1278</v>
      </c>
      <c r="B1536" t="e">
        <f>VLOOKUP(A1536,hoja!$A$1:$E$161,5,FALSE)</f>
        <v>#N/A</v>
      </c>
      <c r="C1536" t="e">
        <f>VLOOKUP(A1536,hoja!A:D,3,FALSE)</f>
        <v>#N/A</v>
      </c>
      <c r="D1536" t="s">
        <v>631</v>
      </c>
      <c r="E1536" t="e">
        <f>VLOOKUP(D1536,hoja!$A$1:$E$161,5,FALSE)</f>
        <v>#N/A</v>
      </c>
      <c r="F1536" t="str">
        <f>VLOOKUP(D1536,hoja!A:C,3,FALSE)</f>
        <v>3038</v>
      </c>
      <c r="G1536">
        <v>15.048888888792135</v>
      </c>
      <c r="H1536" s="2">
        <v>5</v>
      </c>
      <c r="I1536" s="2">
        <v>451161</v>
      </c>
    </row>
    <row r="1537" spans="1:9">
      <c r="A1537" t="s">
        <v>1278</v>
      </c>
      <c r="B1537" t="e">
        <f>VLOOKUP(A1537,hoja!$A$1:$E$161,5,FALSE)</f>
        <v>#N/A</v>
      </c>
      <c r="C1537" t="e">
        <f>VLOOKUP(A1537,hoja!A:D,3,FALSE)</f>
        <v>#N/A</v>
      </c>
      <c r="D1537" t="s">
        <v>633</v>
      </c>
      <c r="E1537" t="str">
        <f>VLOOKUP(D1537,hoja!$A$1:$E$161,5,FALSE)</f>
        <v>BOGOTÁ</v>
      </c>
      <c r="F1537" t="str">
        <f>VLOOKUP(D1537,hoja!A:C,3,FALSE)</f>
        <v>0002</v>
      </c>
      <c r="G1537">
        <v>0.43333333334885538</v>
      </c>
      <c r="H1537" s="2">
        <v>1</v>
      </c>
      <c r="I1537" s="2">
        <v>10744</v>
      </c>
    </row>
    <row r="1538" spans="1:9">
      <c r="A1538" t="s">
        <v>1278</v>
      </c>
      <c r="B1538" t="e">
        <f>VLOOKUP(A1538,hoja!$A$1:$E$161,5,FALSE)</f>
        <v>#N/A</v>
      </c>
      <c r="C1538" t="e">
        <f>VLOOKUP(A1538,hoja!A:D,3,FALSE)</f>
        <v>#N/A</v>
      </c>
      <c r="D1538" t="s">
        <v>635</v>
      </c>
      <c r="E1538" t="str">
        <f>VLOOKUP(D1538,hoja!$A$1:$E$161,5,FALSE)</f>
        <v>BOGOTÁ</v>
      </c>
      <c r="F1538" t="str">
        <f>VLOOKUP(D1538,hoja!A:C,3,FALSE)</f>
        <v>0021</v>
      </c>
      <c r="G1538">
        <v>0.98013888881541789</v>
      </c>
      <c r="H1538" s="2">
        <v>2</v>
      </c>
      <c r="I1538" s="2">
        <v>12751</v>
      </c>
    </row>
    <row r="1539" spans="1:9">
      <c r="A1539" t="s">
        <v>1278</v>
      </c>
      <c r="B1539" t="e">
        <f>VLOOKUP(A1539,hoja!$A$1:$E$161,5,FALSE)</f>
        <v>#N/A</v>
      </c>
      <c r="C1539" t="e">
        <f>VLOOKUP(A1539,hoja!A:D,3,FALSE)</f>
        <v>#N/A</v>
      </c>
      <c r="D1539" t="s">
        <v>637</v>
      </c>
      <c r="E1539" t="str">
        <f>VLOOKUP(D1539,hoja!$A$1:$E$161,5,FALSE)</f>
        <v>PIEDECUESTA</v>
      </c>
      <c r="F1539" t="str">
        <f>VLOOKUP(D1539,hoja!A:C,3,FALSE)</f>
        <v>0422</v>
      </c>
      <c r="G1539">
        <v>15.216666666674428</v>
      </c>
      <c r="H1539" s="2">
        <v>1</v>
      </c>
      <c r="I1539" s="2">
        <v>406996</v>
      </c>
    </row>
    <row r="1540" spans="1:9">
      <c r="A1540" t="s">
        <v>1278</v>
      </c>
      <c r="B1540" t="e">
        <f>VLOOKUP(A1540,hoja!$A$1:$E$161,5,FALSE)</f>
        <v>#N/A</v>
      </c>
      <c r="C1540" t="e">
        <f>VLOOKUP(A1540,hoja!A:D,3,FALSE)</f>
        <v>#N/A</v>
      </c>
      <c r="D1540" t="s">
        <v>942</v>
      </c>
      <c r="E1540" t="str">
        <f>VLOOKUP(D1540,hoja!$A$1:$E$161,5,FALSE)</f>
        <v>BOGOTÁ</v>
      </c>
      <c r="F1540" t="str">
        <f>VLOOKUP(D1540,hoja!A:C,3,FALSE)</f>
        <v>60002</v>
      </c>
      <c r="G1540">
        <v>0.95527777782990597</v>
      </c>
      <c r="H1540" s="2">
        <v>4</v>
      </c>
      <c r="I1540" s="2">
        <v>15578</v>
      </c>
    </row>
    <row r="1541" spans="1:9">
      <c r="A1541" t="s">
        <v>1278</v>
      </c>
      <c r="B1541" t="e">
        <f>VLOOKUP(A1541,hoja!$A$1:$E$161,5,FALSE)</f>
        <v>#N/A</v>
      </c>
      <c r="C1541" t="e">
        <f>VLOOKUP(A1541,hoja!A:D,3,FALSE)</f>
        <v>#N/A</v>
      </c>
      <c r="D1541" t="s">
        <v>641</v>
      </c>
      <c r="E1541" t="str">
        <f>VLOOKUP(D1541,hoja!$A$1:$E$161,5,FALSE)</f>
        <v>MEDELLÍN</v>
      </c>
      <c r="F1541" t="str">
        <f>VLOOKUP(D1541,hoja!A:C,3,FALSE)</f>
        <v>0079</v>
      </c>
      <c r="G1541">
        <v>29.100000000034925</v>
      </c>
      <c r="H1541" s="2">
        <v>1</v>
      </c>
      <c r="I1541" s="2">
        <v>472916</v>
      </c>
    </row>
    <row r="1542" spans="1:9">
      <c r="A1542" t="s">
        <v>1278</v>
      </c>
      <c r="B1542" t="e">
        <f>VLOOKUP(A1542,hoja!$A$1:$E$161,5,FALSE)</f>
        <v>#N/A</v>
      </c>
      <c r="C1542" t="e">
        <f>VLOOKUP(A1542,hoja!A:D,3,FALSE)</f>
        <v>#N/A</v>
      </c>
      <c r="D1542" t="s">
        <v>642</v>
      </c>
      <c r="E1542" t="str">
        <f>VLOOKUP(D1542,hoja!$A$1:$E$161,5,FALSE)</f>
        <v>BARRANQUILLA</v>
      </c>
      <c r="F1542" t="str">
        <f>VLOOKUP(D1542,hoja!A:C,3,FALSE)</f>
        <v>0111</v>
      </c>
      <c r="G1542">
        <v>51.466666666703532</v>
      </c>
      <c r="H1542" s="2">
        <v>12</v>
      </c>
      <c r="I1542" s="2">
        <v>1027792.5</v>
      </c>
    </row>
    <row r="1543" spans="1:9">
      <c r="A1543" t="s">
        <v>1278</v>
      </c>
      <c r="B1543" t="e">
        <f>VLOOKUP(A1543,hoja!$A$1:$E$161,5,FALSE)</f>
        <v>#N/A</v>
      </c>
      <c r="C1543" t="e">
        <f>VLOOKUP(A1543,hoja!A:D,3,FALSE)</f>
        <v>#N/A</v>
      </c>
      <c r="D1543" t="s">
        <v>645</v>
      </c>
      <c r="E1543" t="str">
        <f>VLOOKUP(D1543,hoja!$A$1:$E$161,5,FALSE)</f>
        <v>CALI</v>
      </c>
      <c r="F1543" t="str">
        <f>VLOOKUP(D1543,hoja!A:C,3,FALSE)</f>
        <v>0410</v>
      </c>
      <c r="G1543">
        <v>12.083333333430346</v>
      </c>
      <c r="H1543" s="2">
        <v>1</v>
      </c>
      <c r="I1543" s="2">
        <v>446511</v>
      </c>
    </row>
    <row r="1544" spans="1:9">
      <c r="A1544" t="s">
        <v>1278</v>
      </c>
      <c r="B1544" t="e">
        <f>VLOOKUP(A1544,hoja!$A$1:$E$161,5,FALSE)</f>
        <v>#N/A</v>
      </c>
      <c r="C1544" t="e">
        <f>VLOOKUP(A1544,hoja!A:D,3,FALSE)</f>
        <v>#N/A</v>
      </c>
      <c r="D1544" t="s">
        <v>3875</v>
      </c>
      <c r="E1544" t="e">
        <f>VLOOKUP(D1544,hoja!$A$1:$E$161,5,FALSE)</f>
        <v>#N/A</v>
      </c>
      <c r="F1544" t="e">
        <f>VLOOKUP(D1544,hoja!A:C,3,FALSE)</f>
        <v>#N/A</v>
      </c>
      <c r="G1544">
        <v>1.5</v>
      </c>
      <c r="H1544" s="2">
        <v>1</v>
      </c>
      <c r="I1544" s="2">
        <v>19014</v>
      </c>
    </row>
    <row r="1545" spans="1:9">
      <c r="A1545" t="s">
        <v>1278</v>
      </c>
      <c r="B1545" t="e">
        <f>VLOOKUP(A1545,hoja!$A$1:$E$161,5,FALSE)</f>
        <v>#N/A</v>
      </c>
      <c r="C1545" t="e">
        <f>VLOOKUP(A1545,hoja!A:D,3,FALSE)</f>
        <v>#N/A</v>
      </c>
      <c r="D1545" t="s">
        <v>943</v>
      </c>
      <c r="E1545" t="str">
        <f>VLOOKUP(D1545,hoja!$A$1:$E$161,5,FALSE)</f>
        <v>BOGOTÁ</v>
      </c>
      <c r="F1545" t="str">
        <f>VLOOKUP(D1545,hoja!A:C,3,FALSE)</f>
        <v>60003</v>
      </c>
      <c r="G1545">
        <v>1.9499999999825377</v>
      </c>
      <c r="H1545" s="2">
        <v>10</v>
      </c>
      <c r="I1545" s="2">
        <v>31590.5</v>
      </c>
    </row>
    <row r="1546" spans="1:9">
      <c r="A1546" t="s">
        <v>1279</v>
      </c>
      <c r="B1546" t="e">
        <f>VLOOKUP(A1546,hoja!$A$1:$E$161,5,FALSE)</f>
        <v>#N/A</v>
      </c>
      <c r="C1546" t="e">
        <f>VLOOKUP(A1546,hoja!A:D,3,FALSE)</f>
        <v>#N/A</v>
      </c>
      <c r="D1546" t="s">
        <v>709</v>
      </c>
      <c r="E1546" t="str">
        <f>VLOOKUP(D1546,hoja!$A$1:$E$161,5,FALSE)</f>
        <v>LA DORADA</v>
      </c>
      <c r="F1546" t="str">
        <f>VLOOKUP(D1546,hoja!A:C,3,FALSE)</f>
        <v>0391</v>
      </c>
      <c r="G1546">
        <v>7.3583333333954215</v>
      </c>
      <c r="H1546" s="2">
        <v>2</v>
      </c>
      <c r="I1546" s="2">
        <v>187902</v>
      </c>
    </row>
    <row r="1547" spans="1:9">
      <c r="A1547" t="s">
        <v>1279</v>
      </c>
      <c r="B1547" t="e">
        <f>VLOOKUP(A1547,hoja!$A$1:$E$161,5,FALSE)</f>
        <v>#N/A</v>
      </c>
      <c r="C1547" t="e">
        <f>VLOOKUP(A1547,hoja!A:D,3,FALSE)</f>
        <v>#N/A</v>
      </c>
      <c r="D1547" t="s">
        <v>630</v>
      </c>
      <c r="E1547" t="str">
        <f>VLOOKUP(D1547,hoja!$A$1:$E$161,5,FALSE)</f>
        <v>SESQUILÉ</v>
      </c>
      <c r="F1547" t="str">
        <f>VLOOKUP(D1547,hoja!A:C,3,FALSE)</f>
        <v>1501</v>
      </c>
      <c r="G1547">
        <v>1.9416666667093523</v>
      </c>
      <c r="H1547" s="2">
        <v>2</v>
      </c>
      <c r="I1547" s="2">
        <v>68223</v>
      </c>
    </row>
    <row r="1548" spans="1:9">
      <c r="A1548" t="s">
        <v>1279</v>
      </c>
      <c r="B1548" t="e">
        <f>VLOOKUP(A1548,hoja!$A$1:$E$161,5,FALSE)</f>
        <v>#N/A</v>
      </c>
      <c r="C1548" t="e">
        <f>VLOOKUP(A1548,hoja!A:D,3,FALSE)</f>
        <v>#N/A</v>
      </c>
      <c r="D1548" t="s">
        <v>751</v>
      </c>
      <c r="E1548" t="str">
        <f>VLOOKUP(D1548,hoja!$A$1:$E$161,5,FALSE)</f>
        <v>BOGOTÁ</v>
      </c>
      <c r="F1548" t="str">
        <f>VLOOKUP(D1548,hoja!A:C,3,FALSE)</f>
        <v>0002A</v>
      </c>
      <c r="G1548">
        <v>0.8249999999825377</v>
      </c>
      <c r="H1548" s="2">
        <v>4</v>
      </c>
      <c r="I1548" s="2">
        <v>12928.5</v>
      </c>
    </row>
    <row r="1549" spans="1:9">
      <c r="A1549" t="s">
        <v>1279</v>
      </c>
      <c r="B1549" t="e">
        <f>VLOOKUP(A1549,hoja!$A$1:$E$161,5,FALSE)</f>
        <v>#N/A</v>
      </c>
      <c r="C1549" t="e">
        <f>VLOOKUP(A1549,hoja!A:D,3,FALSE)</f>
        <v>#N/A</v>
      </c>
      <c r="D1549" t="s">
        <v>635</v>
      </c>
      <c r="E1549" t="str">
        <f>VLOOKUP(D1549,hoja!$A$1:$E$161,5,FALSE)</f>
        <v>BOGOTÁ</v>
      </c>
      <c r="F1549" t="str">
        <f>VLOOKUP(D1549,hoja!A:C,3,FALSE)</f>
        <v>0021</v>
      </c>
      <c r="G1549">
        <v>0.41666666662786156</v>
      </c>
      <c r="H1549" s="2">
        <v>23</v>
      </c>
      <c r="I1549" s="2">
        <v>8489</v>
      </c>
    </row>
    <row r="1550" spans="1:9">
      <c r="A1550" t="s">
        <v>1279</v>
      </c>
      <c r="B1550" t="e">
        <f>VLOOKUP(A1550,hoja!$A$1:$E$161,5,FALSE)</f>
        <v>#N/A</v>
      </c>
      <c r="C1550" t="e">
        <f>VLOOKUP(A1550,hoja!A:D,3,FALSE)</f>
        <v>#N/A</v>
      </c>
      <c r="D1550" t="s">
        <v>636</v>
      </c>
      <c r="E1550" t="str">
        <f>VLOOKUP(D1550,hoja!$A$1:$E$161,5,FALSE)</f>
        <v>DUITAMA</v>
      </c>
      <c r="F1550" t="str">
        <f>VLOOKUP(D1550,hoja!A:C,3,FALSE)</f>
        <v>0441</v>
      </c>
      <c r="G1550">
        <v>6.4166666666278616</v>
      </c>
      <c r="H1550" s="2">
        <v>1</v>
      </c>
      <c r="I1550" s="2">
        <v>223372</v>
      </c>
    </row>
    <row r="1551" spans="1:9">
      <c r="A1551" t="s">
        <v>1279</v>
      </c>
      <c r="B1551" t="e">
        <f>VLOOKUP(A1551,hoja!$A$1:$E$161,5,FALSE)</f>
        <v>#N/A</v>
      </c>
      <c r="C1551" t="e">
        <f>VLOOKUP(A1551,hoja!A:D,3,FALSE)</f>
        <v>#N/A</v>
      </c>
      <c r="D1551" t="s">
        <v>637</v>
      </c>
      <c r="E1551" t="str">
        <f>VLOOKUP(D1551,hoja!$A$1:$E$161,5,FALSE)</f>
        <v>PIEDECUESTA</v>
      </c>
      <c r="F1551" t="str">
        <f>VLOOKUP(D1551,hoja!A:C,3,FALSE)</f>
        <v>0422</v>
      </c>
      <c r="G1551">
        <v>13.016666666662786</v>
      </c>
      <c r="H1551" s="2">
        <v>1</v>
      </c>
      <c r="I1551" s="2">
        <v>418498</v>
      </c>
    </row>
    <row r="1552" spans="1:9">
      <c r="A1552" t="s">
        <v>1279</v>
      </c>
      <c r="B1552" t="e">
        <f>VLOOKUP(A1552,hoja!$A$1:$E$161,5,FALSE)</f>
        <v>#N/A</v>
      </c>
      <c r="C1552" t="e">
        <f>VLOOKUP(A1552,hoja!A:D,3,FALSE)</f>
        <v>#N/A</v>
      </c>
      <c r="D1552" t="s">
        <v>1353</v>
      </c>
      <c r="E1552" t="e">
        <f>VLOOKUP(D1552,hoja!$A$1:$E$161,5,FALSE)</f>
        <v>#N/A</v>
      </c>
      <c r="F1552" t="e">
        <f>VLOOKUP(D1552,hoja!A:C,3,FALSE)</f>
        <v>#N/A</v>
      </c>
      <c r="G1552">
        <v>11.850000000034925</v>
      </c>
      <c r="H1552" s="2">
        <v>1</v>
      </c>
      <c r="I1552" s="2">
        <v>436195</v>
      </c>
    </row>
    <row r="1553" spans="1:9">
      <c r="A1553" t="s">
        <v>1279</v>
      </c>
      <c r="B1553" t="e">
        <f>VLOOKUP(A1553,hoja!$A$1:$E$161,5,FALSE)</f>
        <v>#N/A</v>
      </c>
      <c r="C1553" t="e">
        <f>VLOOKUP(A1553,hoja!A:D,3,FALSE)</f>
        <v>#N/A</v>
      </c>
      <c r="D1553" t="s">
        <v>942</v>
      </c>
      <c r="E1553" t="str">
        <f>VLOOKUP(D1553,hoja!$A$1:$E$161,5,FALSE)</f>
        <v>BOGOTÁ</v>
      </c>
      <c r="F1553" t="str">
        <f>VLOOKUP(D1553,hoja!A:C,3,FALSE)</f>
        <v>60002</v>
      </c>
      <c r="G1553">
        <v>0.53527777787530795</v>
      </c>
      <c r="H1553" s="2">
        <v>33</v>
      </c>
      <c r="I1553" s="2">
        <v>9958</v>
      </c>
    </row>
    <row r="1554" spans="1:9">
      <c r="A1554" t="s">
        <v>1279</v>
      </c>
      <c r="B1554" t="e">
        <f>VLOOKUP(A1554,hoja!$A$1:$E$161,5,FALSE)</f>
        <v>#N/A</v>
      </c>
      <c r="C1554" t="e">
        <f>VLOOKUP(A1554,hoja!A:D,3,FALSE)</f>
        <v>#N/A</v>
      </c>
      <c r="D1554" t="s">
        <v>641</v>
      </c>
      <c r="E1554" t="str">
        <f>VLOOKUP(D1554,hoja!$A$1:$E$161,5,FALSE)</f>
        <v>MEDELLÍN</v>
      </c>
      <c r="F1554" t="str">
        <f>VLOOKUP(D1554,hoja!A:C,3,FALSE)</f>
        <v>0079</v>
      </c>
      <c r="G1554">
        <v>36.149999999965075</v>
      </c>
      <c r="H1554" s="2">
        <v>1</v>
      </c>
      <c r="I1554" s="2">
        <v>445021</v>
      </c>
    </row>
    <row r="1555" spans="1:9">
      <c r="A1555" t="s">
        <v>1279</v>
      </c>
      <c r="B1555" t="e">
        <f>VLOOKUP(A1555,hoja!$A$1:$E$161,5,FALSE)</f>
        <v>#N/A</v>
      </c>
      <c r="C1555" t="e">
        <f>VLOOKUP(A1555,hoja!A:D,3,FALSE)</f>
        <v>#N/A</v>
      </c>
      <c r="D1555" t="s">
        <v>735</v>
      </c>
      <c r="E1555" t="str">
        <f>VLOOKUP(D1555,hoja!$A$1:$E$161,5,FALSE)</f>
        <v>GUALANDAY</v>
      </c>
      <c r="F1555" t="str">
        <f>VLOOKUP(D1555,hoja!A:C,3,FALSE)</f>
        <v>3042</v>
      </c>
      <c r="G1555">
        <v>6.2166666666744277</v>
      </c>
      <c r="H1555" s="2">
        <v>4</v>
      </c>
      <c r="I1555" s="2">
        <v>157864.5</v>
      </c>
    </row>
    <row r="1556" spans="1:9">
      <c r="A1556" t="s">
        <v>1279</v>
      </c>
      <c r="B1556" t="e">
        <f>VLOOKUP(A1556,hoja!$A$1:$E$161,5,FALSE)</f>
        <v>#N/A</v>
      </c>
      <c r="C1556" t="e">
        <f>VLOOKUP(A1556,hoja!A:D,3,FALSE)</f>
        <v>#N/A</v>
      </c>
      <c r="D1556" t="s">
        <v>943</v>
      </c>
      <c r="E1556" t="str">
        <f>VLOOKUP(D1556,hoja!$A$1:$E$161,5,FALSE)</f>
        <v>BOGOTÁ</v>
      </c>
      <c r="F1556" t="str">
        <f>VLOOKUP(D1556,hoja!A:C,3,FALSE)</f>
        <v>60003</v>
      </c>
      <c r="G1556">
        <v>1.4500000000116415</v>
      </c>
      <c r="H1556" s="2">
        <v>3</v>
      </c>
      <c r="I1556" s="2">
        <v>25915</v>
      </c>
    </row>
    <row r="1557" spans="1:9">
      <c r="A1557" t="s">
        <v>3885</v>
      </c>
      <c r="B1557" t="e">
        <f>VLOOKUP(A1557,hoja!$A$1:$E$161,5,FALSE)</f>
        <v>#N/A</v>
      </c>
      <c r="C1557" t="e">
        <f>VLOOKUP(A1557,hoja!A:D,3,FALSE)</f>
        <v>#N/A</v>
      </c>
      <c r="D1557" t="s">
        <v>679</v>
      </c>
      <c r="E1557" t="str">
        <f>VLOOKUP(D1557,hoja!$A$1:$E$161,5,FALSE)</f>
        <v>NEIVA</v>
      </c>
      <c r="F1557" t="str">
        <f>VLOOKUP(D1557,hoja!A:C,3,FALSE)</f>
        <v>0385</v>
      </c>
      <c r="G1557">
        <v>17.485555555613246</v>
      </c>
      <c r="H1557" s="2">
        <v>1</v>
      </c>
      <c r="I1557" s="2">
        <v>302192</v>
      </c>
    </row>
    <row r="1558" spans="1:9">
      <c r="A1558" t="s">
        <v>3885</v>
      </c>
      <c r="B1558" t="e">
        <f>VLOOKUP(A1558,hoja!$A$1:$E$161,5,FALSE)</f>
        <v>#N/A</v>
      </c>
      <c r="C1558" t="e">
        <f>VLOOKUP(A1558,hoja!A:D,3,FALSE)</f>
        <v>#N/A</v>
      </c>
      <c r="D1558" t="s">
        <v>942</v>
      </c>
      <c r="E1558" t="str">
        <f>VLOOKUP(D1558,hoja!$A$1:$E$161,5,FALSE)</f>
        <v>BOGOTÁ</v>
      </c>
      <c r="F1558" t="str">
        <f>VLOOKUP(D1558,hoja!A:C,3,FALSE)</f>
        <v>60002</v>
      </c>
      <c r="G1558">
        <v>0.31666666665114462</v>
      </c>
      <c r="H1558" s="2">
        <v>1</v>
      </c>
      <c r="I1558" s="2">
        <v>9507</v>
      </c>
    </row>
    <row r="1559" spans="1:9">
      <c r="A1559" t="s">
        <v>1352</v>
      </c>
      <c r="B1559" t="e">
        <f>VLOOKUP(A1559,hoja!$A$1:$E$161,5,FALSE)</f>
        <v>#N/A</v>
      </c>
      <c r="C1559" t="e">
        <f>VLOOKUP(A1559,hoja!A:D,3,FALSE)</f>
        <v>#N/A</v>
      </c>
      <c r="D1559" t="s">
        <v>635</v>
      </c>
      <c r="E1559" t="str">
        <f>VLOOKUP(D1559,hoja!$A$1:$E$161,5,FALSE)</f>
        <v>BOGOTÁ</v>
      </c>
      <c r="F1559" t="str">
        <f>VLOOKUP(D1559,hoja!A:C,3,FALSE)</f>
        <v>0021</v>
      </c>
      <c r="G1559">
        <v>69.552777777775191</v>
      </c>
      <c r="H1559" s="2">
        <v>5</v>
      </c>
      <c r="I1559" s="2">
        <v>1137044</v>
      </c>
    </row>
    <row r="1560" spans="1:9">
      <c r="A1560" t="s">
        <v>1352</v>
      </c>
      <c r="B1560" t="e">
        <f>VLOOKUP(A1560,hoja!$A$1:$E$161,5,FALSE)</f>
        <v>#N/A</v>
      </c>
      <c r="C1560" t="e">
        <f>VLOOKUP(A1560,hoja!A:D,3,FALSE)</f>
        <v>#N/A</v>
      </c>
      <c r="D1560" t="s">
        <v>653</v>
      </c>
      <c r="E1560" t="str">
        <f>VLOOKUP(D1560,hoja!$A$1:$E$161,5,FALSE)</f>
        <v>MADRID</v>
      </c>
      <c r="F1560" t="str">
        <f>VLOOKUP(D1560,hoja!A:C,3,FALSE)</f>
        <v>2023</v>
      </c>
      <c r="G1560">
        <v>74.762222222343553</v>
      </c>
      <c r="H1560" s="2">
        <v>1</v>
      </c>
      <c r="I1560" s="2">
        <v>1035694</v>
      </c>
    </row>
    <row r="1561" spans="1:9">
      <c r="A1561" t="s">
        <v>1352</v>
      </c>
      <c r="B1561" t="e">
        <f>VLOOKUP(A1561,hoja!$A$1:$E$161,5,FALSE)</f>
        <v>#N/A</v>
      </c>
      <c r="C1561" t="e">
        <f>VLOOKUP(A1561,hoja!A:D,3,FALSE)</f>
        <v>#N/A</v>
      </c>
      <c r="D1561" t="s">
        <v>642</v>
      </c>
      <c r="E1561" t="str">
        <f>VLOOKUP(D1561,hoja!$A$1:$E$161,5,FALSE)</f>
        <v>BARRANQUILLA</v>
      </c>
      <c r="F1561" t="str">
        <f>VLOOKUP(D1561,hoja!A:C,3,FALSE)</f>
        <v>0111</v>
      </c>
      <c r="G1561">
        <v>4.5191666666942183</v>
      </c>
      <c r="H1561" s="2">
        <v>2</v>
      </c>
      <c r="I1561" s="2">
        <v>123216</v>
      </c>
    </row>
    <row r="1562" spans="1:9">
      <c r="A1562" t="s">
        <v>3886</v>
      </c>
      <c r="B1562" t="e">
        <f>VLOOKUP(A1562,hoja!$A$1:$E$161,5,FALSE)</f>
        <v>#N/A</v>
      </c>
      <c r="C1562" t="e">
        <f>VLOOKUP(A1562,hoja!A:D,3,FALSE)</f>
        <v>#N/A</v>
      </c>
      <c r="D1562" t="s">
        <v>661</v>
      </c>
      <c r="E1562" t="str">
        <f>VLOOKUP(D1562,hoja!$A$1:$E$161,5,FALSE)</f>
        <v>CARTAGENA</v>
      </c>
      <c r="F1562" t="str">
        <f>VLOOKUP(D1562,hoja!A:C,3,FALSE)</f>
        <v>0113</v>
      </c>
      <c r="G1562">
        <v>47.733333333337214</v>
      </c>
      <c r="H1562" s="2">
        <v>1</v>
      </c>
      <c r="I1562" s="2">
        <v>578058</v>
      </c>
    </row>
    <row r="1563" spans="1:9">
      <c r="A1563" t="s">
        <v>3886</v>
      </c>
      <c r="B1563" t="e">
        <f>VLOOKUP(A1563,hoja!$A$1:$E$161,5,FALSE)</f>
        <v>#N/A</v>
      </c>
      <c r="C1563" t="e">
        <f>VLOOKUP(A1563,hoja!A:D,3,FALSE)</f>
        <v>#N/A</v>
      </c>
      <c r="D1563" t="s">
        <v>3870</v>
      </c>
      <c r="E1563" t="e">
        <f>VLOOKUP(D1563,hoja!$A$1:$E$161,5,FALSE)</f>
        <v>#N/A</v>
      </c>
      <c r="F1563" t="str">
        <f>VLOOKUP(D1563,hoja!A:C,3,FALSE)</f>
        <v>50259</v>
      </c>
      <c r="G1563">
        <v>1.3000000000465661</v>
      </c>
      <c r="H1563" s="2">
        <v>1</v>
      </c>
      <c r="I1563" s="2">
        <v>25071</v>
      </c>
    </row>
    <row r="1564" spans="1:9">
      <c r="A1564" t="s">
        <v>3886</v>
      </c>
      <c r="B1564" t="e">
        <f>VLOOKUP(A1564,hoja!$A$1:$E$161,5,FALSE)</f>
        <v>#N/A</v>
      </c>
      <c r="C1564" t="e">
        <f>VLOOKUP(A1564,hoja!A:D,3,FALSE)</f>
        <v>#N/A</v>
      </c>
      <c r="D1564" t="s">
        <v>987</v>
      </c>
      <c r="E1564" t="str">
        <f>VLOOKUP(D1564,hoja!$A$1:$E$161,5,FALSE)</f>
        <v>MEDELLÍN</v>
      </c>
      <c r="F1564" t="str">
        <f>VLOOKUP(D1564,hoja!A:C,3,FALSE)</f>
        <v>60001</v>
      </c>
      <c r="G1564">
        <v>0.1499999999650754</v>
      </c>
      <c r="H1564" s="2">
        <v>3</v>
      </c>
      <c r="I1564" s="2">
        <v>2551</v>
      </c>
    </row>
    <row r="1565" spans="1:9">
      <c r="A1565" t="s">
        <v>3886</v>
      </c>
      <c r="B1565" t="e">
        <f>VLOOKUP(A1565,hoja!$A$1:$E$161,5,FALSE)</f>
        <v>#N/A</v>
      </c>
      <c r="C1565" t="e">
        <f>VLOOKUP(A1565,hoja!A:D,3,FALSE)</f>
        <v>#N/A</v>
      </c>
      <c r="D1565" t="s">
        <v>641</v>
      </c>
      <c r="E1565" t="str">
        <f>VLOOKUP(D1565,hoja!$A$1:$E$161,5,FALSE)</f>
        <v>MEDELLÍN</v>
      </c>
      <c r="F1565" t="str">
        <f>VLOOKUP(D1565,hoja!A:C,3,FALSE)</f>
        <v>0079</v>
      </c>
      <c r="G1565">
        <v>0.13333333324408159</v>
      </c>
      <c r="H1565" s="2">
        <v>1</v>
      </c>
      <c r="I1565" s="2">
        <v>2122</v>
      </c>
    </row>
    <row r="1566" spans="1:9">
      <c r="A1566" t="s">
        <v>3886</v>
      </c>
      <c r="B1566" t="e">
        <f>VLOOKUP(A1566,hoja!$A$1:$E$161,5,FALSE)</f>
        <v>#N/A</v>
      </c>
      <c r="C1566" t="e">
        <f>VLOOKUP(A1566,hoja!A:D,3,FALSE)</f>
        <v>#N/A</v>
      </c>
      <c r="D1566" t="s">
        <v>672</v>
      </c>
      <c r="E1566" t="str">
        <f>VLOOKUP(D1566,hoja!$A$1:$E$161,5,FALSE)</f>
        <v>MEDELLÍN</v>
      </c>
      <c r="F1566" t="str">
        <f>VLOOKUP(D1566,hoja!A:C,3,FALSE)</f>
        <v>0092</v>
      </c>
      <c r="G1566">
        <v>1.2333333333372138</v>
      </c>
      <c r="H1566" s="2">
        <v>1</v>
      </c>
      <c r="I1566" s="2">
        <v>17618</v>
      </c>
    </row>
    <row r="1567" spans="1:9">
      <c r="A1567" t="s">
        <v>3886</v>
      </c>
      <c r="B1567" t="e">
        <f>VLOOKUP(A1567,hoja!$A$1:$E$161,5,FALSE)</f>
        <v>#N/A</v>
      </c>
      <c r="C1567" t="e">
        <f>VLOOKUP(A1567,hoja!A:D,3,FALSE)</f>
        <v>#N/A</v>
      </c>
      <c r="D1567" t="s">
        <v>645</v>
      </c>
      <c r="E1567" t="str">
        <f>VLOOKUP(D1567,hoja!$A$1:$E$161,5,FALSE)</f>
        <v>CALI</v>
      </c>
      <c r="F1567" t="str">
        <f>VLOOKUP(D1567,hoja!A:C,3,FALSE)</f>
        <v>0410</v>
      </c>
      <c r="G1567">
        <v>18.216666666674428</v>
      </c>
      <c r="H1567" s="2">
        <v>1</v>
      </c>
      <c r="I1567" s="2">
        <v>447600</v>
      </c>
    </row>
    <row r="1568" spans="1:9">
      <c r="A1568" t="s">
        <v>1353</v>
      </c>
      <c r="B1568" t="e">
        <f>VLOOKUP(A1568,hoja!$A$1:$E$161,5,FALSE)</f>
        <v>#N/A</v>
      </c>
      <c r="C1568" t="e">
        <f>VLOOKUP(A1568,hoja!A:D,3,FALSE)</f>
        <v>#N/A</v>
      </c>
      <c r="D1568" t="s">
        <v>650</v>
      </c>
      <c r="E1568" t="str">
        <f>VLOOKUP(D1568,hoja!$A$1:$E$161,5,FALSE)</f>
        <v>CALOTO</v>
      </c>
      <c r="F1568" t="str">
        <f>VLOOKUP(D1568,hoja!A:C,3,FALSE)</f>
        <v>0445</v>
      </c>
      <c r="G1568">
        <v>2.0333333332382608</v>
      </c>
      <c r="H1568" s="2">
        <v>4</v>
      </c>
      <c r="I1568" s="2">
        <v>66553.5</v>
      </c>
    </row>
    <row r="1569" spans="1:9">
      <c r="A1569" t="s">
        <v>1353</v>
      </c>
      <c r="B1569" t="e">
        <f>VLOOKUP(A1569,hoja!$A$1:$E$161,5,FALSE)</f>
        <v>#N/A</v>
      </c>
      <c r="C1569" t="e">
        <f>VLOOKUP(A1569,hoja!A:D,3,FALSE)</f>
        <v>#N/A</v>
      </c>
      <c r="D1569" t="s">
        <v>2591</v>
      </c>
      <c r="E1569" t="e">
        <f>VLOOKUP(D1569,hoja!$A$1:$E$161,5,FALSE)</f>
        <v>#N/A</v>
      </c>
      <c r="F1569" t="str">
        <f>VLOOKUP(D1569,hoja!A:C,3,FALSE)</f>
        <v>50363</v>
      </c>
      <c r="G1569">
        <v>52.616666666697711</v>
      </c>
      <c r="H1569" s="2">
        <v>1</v>
      </c>
      <c r="I1569" s="2">
        <v>1137649</v>
      </c>
    </row>
    <row r="1570" spans="1:9">
      <c r="A1570" t="s">
        <v>1353</v>
      </c>
      <c r="B1570" t="e">
        <f>VLOOKUP(A1570,hoja!$A$1:$E$161,5,FALSE)</f>
        <v>#N/A</v>
      </c>
      <c r="C1570" t="e">
        <f>VLOOKUP(A1570,hoja!A:D,3,FALSE)</f>
        <v>#N/A</v>
      </c>
      <c r="D1570" t="s">
        <v>659</v>
      </c>
      <c r="E1570" t="str">
        <f>VLOOKUP(D1570,hoja!$A$1:$E$161,5,FALSE)</f>
        <v>ARMENIA</v>
      </c>
      <c r="F1570" t="str">
        <f>VLOOKUP(D1570,hoja!A:C,3,FALSE)</f>
        <v>0142</v>
      </c>
      <c r="G1570">
        <v>3.9833333332207985</v>
      </c>
      <c r="H1570" s="2">
        <v>13</v>
      </c>
      <c r="I1570" s="2">
        <v>168729</v>
      </c>
    </row>
    <row r="1571" spans="1:9">
      <c r="A1571" t="s">
        <v>1353</v>
      </c>
      <c r="B1571" t="e">
        <f>VLOOKUP(A1571,hoja!$A$1:$E$161,5,FALSE)</f>
        <v>#N/A</v>
      </c>
      <c r="C1571" t="e">
        <f>VLOOKUP(A1571,hoja!A:D,3,FALSE)</f>
        <v>#N/A</v>
      </c>
      <c r="D1571" t="s">
        <v>694</v>
      </c>
      <c r="E1571" t="str">
        <f>VLOOKUP(D1571,hoja!$A$1:$E$161,5,FALSE)</f>
        <v>BUENAVENTURA</v>
      </c>
      <c r="F1571" t="str">
        <f>VLOOKUP(D1571,hoja!A:C,3,FALSE)</f>
        <v>0131</v>
      </c>
      <c r="G1571">
        <v>4.6166666666977108</v>
      </c>
      <c r="H1571" s="2">
        <v>1</v>
      </c>
      <c r="I1571" s="2">
        <v>148495</v>
      </c>
    </row>
    <row r="1572" spans="1:9">
      <c r="A1572" t="s">
        <v>1353</v>
      </c>
      <c r="B1572" t="e">
        <f>VLOOKUP(A1572,hoja!$A$1:$E$161,5,FALSE)</f>
        <v>#N/A</v>
      </c>
      <c r="C1572" t="e">
        <f>VLOOKUP(A1572,hoja!A:D,3,FALSE)</f>
        <v>#N/A</v>
      </c>
      <c r="D1572" t="s">
        <v>683</v>
      </c>
      <c r="E1572" t="str">
        <f>VLOOKUP(D1572,hoja!$A$1:$E$161,5,FALSE)</f>
        <v>BUGA</v>
      </c>
      <c r="F1572" t="str">
        <f>VLOOKUP(D1572,hoja!A:C,3,FALSE)</f>
        <v>0411</v>
      </c>
      <c r="G1572">
        <v>1.36041666669189</v>
      </c>
      <c r="H1572" s="2">
        <v>4</v>
      </c>
      <c r="I1572" s="2">
        <v>60587.5</v>
      </c>
    </row>
    <row r="1573" spans="1:9">
      <c r="A1573" t="s">
        <v>1353</v>
      </c>
      <c r="B1573" t="e">
        <f>VLOOKUP(A1573,hoja!$A$1:$E$161,5,FALSE)</f>
        <v>#N/A</v>
      </c>
      <c r="C1573" t="e">
        <f>VLOOKUP(A1573,hoja!A:D,3,FALSE)</f>
        <v>#N/A</v>
      </c>
      <c r="D1573" t="s">
        <v>660</v>
      </c>
      <c r="E1573" t="str">
        <f>VLOOKUP(D1573,hoja!$A$1:$E$161,5,FALSE)</f>
        <v>BOGOTÁ</v>
      </c>
      <c r="F1573" t="str">
        <f>VLOOKUP(D1573,hoja!A:C,3,FALSE)</f>
        <v>0035</v>
      </c>
      <c r="G1573">
        <v>20.416666666686069</v>
      </c>
      <c r="H1573" s="2">
        <v>3</v>
      </c>
      <c r="I1573" s="2">
        <v>438549</v>
      </c>
    </row>
    <row r="1574" spans="1:9">
      <c r="A1574" t="s">
        <v>1353</v>
      </c>
      <c r="B1574" t="e">
        <f>VLOOKUP(A1574,hoja!$A$1:$E$161,5,FALSE)</f>
        <v>#N/A</v>
      </c>
      <c r="C1574" t="e">
        <f>VLOOKUP(A1574,hoja!A:D,3,FALSE)</f>
        <v>#N/A</v>
      </c>
      <c r="D1574" t="s">
        <v>661</v>
      </c>
      <c r="E1574" t="str">
        <f>VLOOKUP(D1574,hoja!$A$1:$E$161,5,FALSE)</f>
        <v>CARTAGENA</v>
      </c>
      <c r="F1574" t="str">
        <f>VLOOKUP(D1574,hoja!A:C,3,FALSE)</f>
        <v>0113</v>
      </c>
      <c r="G1574">
        <v>75.083333333255723</v>
      </c>
      <c r="H1574" s="2">
        <v>9</v>
      </c>
      <c r="I1574" s="2">
        <v>1099861</v>
      </c>
    </row>
    <row r="1575" spans="1:9">
      <c r="A1575" t="s">
        <v>1353</v>
      </c>
      <c r="B1575" t="e">
        <f>VLOOKUP(A1575,hoja!$A$1:$E$161,5,FALSE)</f>
        <v>#N/A</v>
      </c>
      <c r="C1575" t="e">
        <f>VLOOKUP(A1575,hoja!A:D,3,FALSE)</f>
        <v>#N/A</v>
      </c>
      <c r="D1575" t="s">
        <v>698</v>
      </c>
      <c r="E1575" t="str">
        <f>VLOOKUP(D1575,hoja!$A$1:$E$161,5,FALSE)</f>
        <v>CAUCASIA</v>
      </c>
      <c r="F1575" t="str">
        <f>VLOOKUP(D1575,hoja!A:C,3,FALSE)</f>
        <v>0384</v>
      </c>
      <c r="G1575">
        <v>32.349999999976717</v>
      </c>
      <c r="H1575" s="2">
        <v>1</v>
      </c>
      <c r="I1575" s="2">
        <v>698474</v>
      </c>
    </row>
    <row r="1576" spans="1:9">
      <c r="A1576" t="s">
        <v>1353</v>
      </c>
      <c r="B1576" t="e">
        <f>VLOOKUP(A1576,hoja!$A$1:$E$161,5,FALSE)</f>
        <v>#N/A</v>
      </c>
      <c r="C1576" t="e">
        <f>VLOOKUP(A1576,hoja!A:D,3,FALSE)</f>
        <v>#N/A</v>
      </c>
      <c r="D1576" t="s">
        <v>699</v>
      </c>
      <c r="E1576" t="str">
        <f>VLOOKUP(D1576,hoja!$A$1:$E$161,5,FALSE)</f>
        <v>CHIGORODÓ</v>
      </c>
      <c r="F1576" t="str">
        <f>VLOOKUP(D1576,hoja!A:C,3,FALSE)</f>
        <v>0074</v>
      </c>
      <c r="G1576">
        <v>55.433333333290648</v>
      </c>
      <c r="H1576" s="2">
        <v>1</v>
      </c>
      <c r="I1576" s="2">
        <v>697504</v>
      </c>
    </row>
    <row r="1577" spans="1:9">
      <c r="A1577" t="s">
        <v>1353</v>
      </c>
      <c r="B1577" t="e">
        <f>VLOOKUP(A1577,hoja!$A$1:$E$161,5,FALSE)</f>
        <v>#N/A</v>
      </c>
      <c r="C1577" t="e">
        <f>VLOOKUP(A1577,hoja!A:D,3,FALSE)</f>
        <v>#N/A</v>
      </c>
      <c r="D1577" t="s">
        <v>702</v>
      </c>
      <c r="E1577" t="str">
        <f>VLOOKUP(D1577,hoja!$A$1:$E$161,5,FALSE)</f>
        <v>FLORENCIA</v>
      </c>
      <c r="F1577" t="str">
        <f>VLOOKUP(D1577,hoja!A:C,3,FALSE)</f>
        <v>0388</v>
      </c>
      <c r="G1577">
        <v>39.941666666680248</v>
      </c>
      <c r="H1577" s="2">
        <v>6</v>
      </c>
      <c r="I1577" s="2">
        <v>692454.5</v>
      </c>
    </row>
    <row r="1578" spans="1:9">
      <c r="A1578" t="s">
        <v>1353</v>
      </c>
      <c r="B1578" t="e">
        <f>VLOOKUP(A1578,hoja!$A$1:$E$161,5,FALSE)</f>
        <v>#N/A</v>
      </c>
      <c r="C1578" t="e">
        <f>VLOOKUP(A1578,hoja!A:D,3,FALSE)</f>
        <v>#N/A</v>
      </c>
      <c r="D1578" t="s">
        <v>704</v>
      </c>
      <c r="E1578" t="str">
        <f>VLOOKUP(D1578,hoja!$A$1:$E$161,5,FALSE)</f>
        <v>GARZÓN</v>
      </c>
      <c r="F1578" t="str">
        <f>VLOOKUP(D1578,hoja!A:C,3,FALSE)</f>
        <v>0387</v>
      </c>
      <c r="G1578">
        <v>25.300000000046566</v>
      </c>
      <c r="H1578" s="2">
        <v>5</v>
      </c>
      <c r="I1578" s="2">
        <v>573690</v>
      </c>
    </row>
    <row r="1579" spans="1:9">
      <c r="A1579" t="s">
        <v>1353</v>
      </c>
      <c r="B1579" t="e">
        <f>VLOOKUP(A1579,hoja!$A$1:$E$161,5,FALSE)</f>
        <v>#N/A</v>
      </c>
      <c r="C1579" t="e">
        <f>VLOOKUP(A1579,hoja!A:D,3,FALSE)</f>
        <v>#N/A</v>
      </c>
      <c r="D1579" t="s">
        <v>705</v>
      </c>
      <c r="E1579" t="str">
        <f>VLOOKUP(D1579,hoja!$A$1:$E$161,5,FALSE)</f>
        <v>GRANADA</v>
      </c>
      <c r="F1579" t="str">
        <f>VLOOKUP(D1579,hoja!A:C,3,FALSE)</f>
        <v>0394</v>
      </c>
      <c r="G1579">
        <v>37.724999999947613</v>
      </c>
      <c r="H1579" s="2">
        <v>4</v>
      </c>
      <c r="I1579" s="2">
        <v>611738.5</v>
      </c>
    </row>
    <row r="1580" spans="1:9">
      <c r="A1580" t="s">
        <v>1353</v>
      </c>
      <c r="B1580" t="e">
        <f>VLOOKUP(A1580,hoja!$A$1:$E$161,5,FALSE)</f>
        <v>#N/A</v>
      </c>
      <c r="C1580" t="e">
        <f>VLOOKUP(A1580,hoja!A:D,3,FALSE)</f>
        <v>#N/A</v>
      </c>
      <c r="D1580" t="s">
        <v>707</v>
      </c>
      <c r="E1580" t="str">
        <f>VLOOKUP(D1580,hoja!$A$1:$E$161,5,FALSE)</f>
        <v>IPIALES</v>
      </c>
      <c r="F1580" t="str">
        <f>VLOOKUP(D1580,hoja!A:C,3,FALSE)</f>
        <v>0397</v>
      </c>
      <c r="G1580">
        <v>41.966666666732635</v>
      </c>
      <c r="H1580" s="2">
        <v>2</v>
      </c>
      <c r="I1580" s="2">
        <v>487825</v>
      </c>
    </row>
    <row r="1581" spans="1:9">
      <c r="A1581" t="s">
        <v>1353</v>
      </c>
      <c r="B1581" t="e">
        <f>VLOOKUP(A1581,hoja!$A$1:$E$161,5,FALSE)</f>
        <v>#N/A</v>
      </c>
      <c r="C1581" t="e">
        <f>VLOOKUP(A1581,hoja!A:D,3,FALSE)</f>
        <v>#N/A</v>
      </c>
      <c r="D1581" t="s">
        <v>655</v>
      </c>
      <c r="E1581" t="str">
        <f>VLOOKUP(D1581,hoja!$A$1:$E$161,5,FALSE)</f>
        <v>MEDELLÍN</v>
      </c>
      <c r="F1581" t="str">
        <f>VLOOKUP(D1581,hoja!A:C,3,FALSE)</f>
        <v>0292</v>
      </c>
      <c r="G1581">
        <v>17.975000000005821</v>
      </c>
      <c r="H1581" s="2">
        <v>2</v>
      </c>
      <c r="I1581" s="2">
        <v>456865</v>
      </c>
    </row>
    <row r="1582" spans="1:9">
      <c r="A1582" t="s">
        <v>1353</v>
      </c>
      <c r="B1582" t="e">
        <f>VLOOKUP(A1582,hoja!$A$1:$E$161,5,FALSE)</f>
        <v>#N/A</v>
      </c>
      <c r="C1582" t="e">
        <f>VLOOKUP(A1582,hoja!A:D,3,FALSE)</f>
        <v>#N/A</v>
      </c>
      <c r="D1582" t="s">
        <v>708</v>
      </c>
      <c r="E1582" t="str">
        <f>VLOOKUP(D1582,hoja!$A$1:$E$161,5,FALSE)</f>
        <v>JAMUNDÍ</v>
      </c>
      <c r="F1582" t="str">
        <f>VLOOKUP(D1582,hoja!A:C,3,FALSE)</f>
        <v>0358</v>
      </c>
      <c r="G1582">
        <v>1.5833333332557231</v>
      </c>
      <c r="H1582" s="2">
        <v>23</v>
      </c>
      <c r="I1582" s="2">
        <v>84797</v>
      </c>
    </row>
    <row r="1583" spans="1:9">
      <c r="A1583" t="s">
        <v>1353</v>
      </c>
      <c r="B1583" t="e">
        <f>VLOOKUP(A1583,hoja!$A$1:$E$161,5,FALSE)</f>
        <v>#N/A</v>
      </c>
      <c r="C1583" t="e">
        <f>VLOOKUP(A1583,hoja!A:D,3,FALSE)</f>
        <v>#N/A</v>
      </c>
      <c r="D1583" t="s">
        <v>709</v>
      </c>
      <c r="E1583" t="str">
        <f>VLOOKUP(D1583,hoja!$A$1:$E$161,5,FALSE)</f>
        <v>LA DORADA</v>
      </c>
      <c r="F1583" t="str">
        <f>VLOOKUP(D1583,hoja!A:C,3,FALSE)</f>
        <v>0391</v>
      </c>
      <c r="G1583">
        <v>25.916666666627862</v>
      </c>
      <c r="H1583" s="2">
        <v>3</v>
      </c>
      <c r="I1583" s="2">
        <v>479022</v>
      </c>
    </row>
    <row r="1584" spans="1:9">
      <c r="A1584" t="s">
        <v>1353</v>
      </c>
      <c r="B1584" t="e">
        <f>VLOOKUP(A1584,hoja!$A$1:$E$161,5,FALSE)</f>
        <v>#N/A</v>
      </c>
      <c r="C1584" t="e">
        <f>VLOOKUP(A1584,hoja!A:D,3,FALSE)</f>
        <v>#N/A</v>
      </c>
      <c r="D1584" t="s">
        <v>663</v>
      </c>
      <c r="E1584" t="str">
        <f>VLOOKUP(D1584,hoja!$A$1:$E$161,5,FALSE)</f>
        <v>MADRID</v>
      </c>
      <c r="F1584" t="str">
        <f>VLOOKUP(D1584,hoja!A:C,3,FALSE)</f>
        <v>0022</v>
      </c>
      <c r="G1584">
        <v>21.200000000128057</v>
      </c>
      <c r="H1584" s="2">
        <v>1</v>
      </c>
      <c r="I1584" s="2">
        <v>453742</v>
      </c>
    </row>
    <row r="1585" spans="1:9">
      <c r="A1585" t="s">
        <v>1353</v>
      </c>
      <c r="B1585" t="e">
        <f>VLOOKUP(A1585,hoja!$A$1:$E$161,5,FALSE)</f>
        <v>#N/A</v>
      </c>
      <c r="C1585" t="e">
        <f>VLOOKUP(A1585,hoja!A:D,3,FALSE)</f>
        <v>#N/A</v>
      </c>
      <c r="D1585" t="s">
        <v>665</v>
      </c>
      <c r="E1585" t="str">
        <f>VLOOKUP(D1585,hoja!$A$1:$E$161,5,FALSE)</f>
        <v>MANIZALES</v>
      </c>
      <c r="F1585" t="str">
        <f>VLOOKUP(D1585,hoja!A:C,3,FALSE)</f>
        <v>0145</v>
      </c>
      <c r="G1585">
        <v>6.3749999999126885</v>
      </c>
      <c r="H1585" s="2">
        <v>8</v>
      </c>
      <c r="I1585" s="2">
        <v>260945</v>
      </c>
    </row>
    <row r="1586" spans="1:9">
      <c r="A1586" t="s">
        <v>1353</v>
      </c>
      <c r="B1586" t="e">
        <f>VLOOKUP(A1586,hoja!$A$1:$E$161,5,FALSE)</f>
        <v>#N/A</v>
      </c>
      <c r="C1586" t="e">
        <f>VLOOKUP(A1586,hoja!A:D,3,FALSE)</f>
        <v>#N/A</v>
      </c>
      <c r="D1586" t="s">
        <v>713</v>
      </c>
      <c r="E1586" t="str">
        <f>VLOOKUP(D1586,hoja!$A$1:$E$161,5,FALSE)</f>
        <v>MARIQUITA</v>
      </c>
      <c r="F1586" t="str">
        <f>VLOOKUP(D1586,hoja!A:C,3,FALSE)</f>
        <v>0392</v>
      </c>
      <c r="G1586">
        <v>17.316666666534729</v>
      </c>
      <c r="H1586" s="2">
        <v>1</v>
      </c>
      <c r="I1586" s="2">
        <v>366288</v>
      </c>
    </row>
    <row r="1587" spans="1:9">
      <c r="A1587" t="s">
        <v>1353</v>
      </c>
      <c r="B1587" t="e">
        <f>VLOOKUP(A1587,hoja!$A$1:$E$161,5,FALSE)</f>
        <v>#N/A</v>
      </c>
      <c r="C1587" t="e">
        <f>VLOOKUP(A1587,hoja!A:D,3,FALSE)</f>
        <v>#N/A</v>
      </c>
      <c r="D1587" t="s">
        <v>717</v>
      </c>
      <c r="E1587" t="str">
        <f>VLOOKUP(D1587,hoja!$A$1:$E$161,5,FALSE)</f>
        <v>POPAYÁN</v>
      </c>
      <c r="F1587" t="str">
        <f>VLOOKUP(D1587,hoja!A:C,3,FALSE)</f>
        <v>0126</v>
      </c>
      <c r="G1587">
        <v>4.6100000000442378</v>
      </c>
      <c r="H1587" s="2">
        <v>2</v>
      </c>
      <c r="I1587" s="2">
        <v>165069.5</v>
      </c>
    </row>
    <row r="1588" spans="1:9">
      <c r="A1588" t="s">
        <v>1353</v>
      </c>
      <c r="B1588" t="e">
        <f>VLOOKUP(A1588,hoja!$A$1:$E$161,5,FALSE)</f>
        <v>#N/A</v>
      </c>
      <c r="C1588" t="e">
        <f>VLOOKUP(A1588,hoja!A:D,3,FALSE)</f>
        <v>#N/A</v>
      </c>
      <c r="D1588" t="s">
        <v>719</v>
      </c>
      <c r="E1588" t="str">
        <f>VLOOKUP(D1588,hoja!$A$1:$E$161,5,FALSE)</f>
        <v>RICAURTE</v>
      </c>
      <c r="F1588" t="str">
        <f>VLOOKUP(D1588,hoja!A:C,3,FALSE)</f>
        <v>0390</v>
      </c>
      <c r="G1588">
        <v>17.466666666674428</v>
      </c>
      <c r="H1588" s="2">
        <v>2</v>
      </c>
      <c r="I1588" s="2">
        <v>320905.5</v>
      </c>
    </row>
    <row r="1589" spans="1:9">
      <c r="A1589" t="s">
        <v>1353</v>
      </c>
      <c r="B1589" t="e">
        <f>VLOOKUP(A1589,hoja!$A$1:$E$161,5,FALSE)</f>
        <v>#N/A</v>
      </c>
      <c r="C1589" t="e">
        <f>VLOOKUP(A1589,hoja!A:D,3,FALSE)</f>
        <v>#N/A</v>
      </c>
      <c r="D1589" t="s">
        <v>721</v>
      </c>
      <c r="E1589" t="str">
        <f>VLOOKUP(D1589,hoja!$A$1:$E$161,5,FALSE)</f>
        <v>RIONEGRO</v>
      </c>
      <c r="F1589" t="str">
        <f>VLOOKUP(D1589,hoja!A:C,3,FALSE)</f>
        <v>0090</v>
      </c>
      <c r="G1589">
        <v>64.650000000139698</v>
      </c>
      <c r="H1589" s="2">
        <v>1</v>
      </c>
      <c r="I1589" s="2">
        <v>493971</v>
      </c>
    </row>
    <row r="1590" spans="1:9">
      <c r="A1590" t="s">
        <v>1353</v>
      </c>
      <c r="B1590" t="e">
        <f>VLOOKUP(A1590,hoja!$A$1:$E$161,5,FALSE)</f>
        <v>#N/A</v>
      </c>
      <c r="C1590" t="e">
        <f>VLOOKUP(A1590,hoja!A:D,3,FALSE)</f>
        <v>#N/A</v>
      </c>
      <c r="D1590" t="s">
        <v>723</v>
      </c>
      <c r="E1590" t="str">
        <f>VLOOKUP(D1590,hoja!$A$1:$E$161,5,FALSE)</f>
        <v>SANTA MARTA</v>
      </c>
      <c r="F1590" t="str">
        <f>VLOOKUP(D1590,hoja!A:C,3,FALSE)</f>
        <v>0118</v>
      </c>
      <c r="G1590">
        <v>53.700000000069849</v>
      </c>
      <c r="H1590" s="2">
        <v>3</v>
      </c>
      <c r="I1590" s="2">
        <v>1216790</v>
      </c>
    </row>
    <row r="1591" spans="1:9">
      <c r="A1591" t="s">
        <v>1353</v>
      </c>
      <c r="B1591" t="e">
        <f>VLOOKUP(A1591,hoja!$A$1:$E$161,5,FALSE)</f>
        <v>#N/A</v>
      </c>
      <c r="C1591" t="e">
        <f>VLOOKUP(A1591,hoja!A:D,3,FALSE)</f>
        <v>#N/A</v>
      </c>
      <c r="D1591" t="s">
        <v>666</v>
      </c>
      <c r="E1591" t="str">
        <f>VLOOKUP(D1591,hoja!$A$1:$E$161,5,FALSE)</f>
        <v>SINCELEJO</v>
      </c>
      <c r="F1591" t="str">
        <f>VLOOKUP(D1591,hoja!A:C,3,FALSE)</f>
        <v>0382</v>
      </c>
      <c r="G1591">
        <v>92.883333333302289</v>
      </c>
      <c r="H1591" s="2">
        <v>1</v>
      </c>
      <c r="I1591" s="2">
        <v>873158</v>
      </c>
    </row>
    <row r="1592" spans="1:9">
      <c r="A1592" t="s">
        <v>1353</v>
      </c>
      <c r="B1592" t="e">
        <f>VLOOKUP(A1592,hoja!$A$1:$E$161,5,FALSE)</f>
        <v>#N/A</v>
      </c>
      <c r="C1592" t="e">
        <f>VLOOKUP(A1592,hoja!A:D,3,FALSE)</f>
        <v>#N/A</v>
      </c>
      <c r="D1592" t="s">
        <v>726</v>
      </c>
      <c r="E1592" t="str">
        <f>VLOOKUP(D1592,hoja!$A$1:$E$161,5,FALSE)</f>
        <v>TUMACO</v>
      </c>
      <c r="F1592" t="str">
        <f>VLOOKUP(D1592,hoja!A:C,3,FALSE)</f>
        <v>0396</v>
      </c>
      <c r="G1592">
        <v>23.499999999941792</v>
      </c>
      <c r="H1592" s="2">
        <v>1</v>
      </c>
      <c r="I1592" s="2">
        <v>604331</v>
      </c>
    </row>
    <row r="1593" spans="1:9">
      <c r="A1593" t="s">
        <v>1353</v>
      </c>
      <c r="B1593" t="e">
        <f>VLOOKUP(A1593,hoja!$A$1:$E$161,5,FALSE)</f>
        <v>#N/A</v>
      </c>
      <c r="C1593" t="e">
        <f>VLOOKUP(A1593,hoja!A:D,3,FALSE)</f>
        <v>#N/A</v>
      </c>
      <c r="D1593" t="s">
        <v>729</v>
      </c>
      <c r="E1593" t="str">
        <f>VLOOKUP(D1593,hoja!$A$1:$E$161,5,FALSE)</f>
        <v>YOPAL</v>
      </c>
      <c r="F1593" t="str">
        <f>VLOOKUP(D1593,hoja!A:C,3,FALSE)</f>
        <v>0442</v>
      </c>
      <c r="G1593">
        <v>48.650000000023283</v>
      </c>
      <c r="H1593" s="2">
        <v>3</v>
      </c>
      <c r="I1593" s="2">
        <v>863732</v>
      </c>
    </row>
    <row r="1594" spans="1:9">
      <c r="A1594" t="s">
        <v>1353</v>
      </c>
      <c r="B1594" t="e">
        <f>VLOOKUP(A1594,hoja!$A$1:$E$161,5,FALSE)</f>
        <v>#N/A</v>
      </c>
      <c r="C1594" t="e">
        <f>VLOOKUP(A1594,hoja!A:D,3,FALSE)</f>
        <v>#N/A</v>
      </c>
      <c r="D1594" t="s">
        <v>633</v>
      </c>
      <c r="E1594" t="str">
        <f>VLOOKUP(D1594,hoja!$A$1:$E$161,5,FALSE)</f>
        <v>BOGOTÁ</v>
      </c>
      <c r="F1594" t="str">
        <f>VLOOKUP(D1594,hoja!A:C,3,FALSE)</f>
        <v>0002</v>
      </c>
      <c r="G1594">
        <v>19.149999999906868</v>
      </c>
      <c r="H1594" s="2">
        <v>1</v>
      </c>
      <c r="I1594" s="2">
        <v>433750</v>
      </c>
    </row>
    <row r="1595" spans="1:9">
      <c r="A1595" t="s">
        <v>1353</v>
      </c>
      <c r="B1595" t="e">
        <f>VLOOKUP(A1595,hoja!$A$1:$E$161,5,FALSE)</f>
        <v>#N/A</v>
      </c>
      <c r="C1595" t="e">
        <f>VLOOKUP(A1595,hoja!A:D,3,FALSE)</f>
        <v>#N/A</v>
      </c>
      <c r="D1595" t="s">
        <v>634</v>
      </c>
      <c r="E1595" t="str">
        <f>VLOOKUP(D1595,hoja!$A$1:$E$161,5,FALSE)</f>
        <v>BOGOTÁ</v>
      </c>
      <c r="F1595" t="str">
        <f>VLOOKUP(D1595,hoja!A:C,3,FALSE)</f>
        <v>0011</v>
      </c>
      <c r="G1595">
        <v>28.299999999959255</v>
      </c>
      <c r="H1595" s="2">
        <v>4</v>
      </c>
      <c r="I1595" s="2">
        <v>428215</v>
      </c>
    </row>
    <row r="1596" spans="1:9">
      <c r="A1596" t="s">
        <v>1353</v>
      </c>
      <c r="B1596" t="e">
        <f>VLOOKUP(A1596,hoja!$A$1:$E$161,5,FALSE)</f>
        <v>#N/A</v>
      </c>
      <c r="C1596" t="e">
        <f>VLOOKUP(A1596,hoja!A:D,3,FALSE)</f>
        <v>#N/A</v>
      </c>
      <c r="D1596" t="s">
        <v>686</v>
      </c>
      <c r="E1596" t="str">
        <f>VLOOKUP(D1596,hoja!$A$1:$E$161,5,FALSE)</f>
        <v>BARRANCABERMEJA</v>
      </c>
      <c r="F1596" t="str">
        <f>VLOOKUP(D1596,hoja!A:C,3,FALSE)</f>
        <v>0424</v>
      </c>
      <c r="G1596">
        <v>20.816666666592937</v>
      </c>
      <c r="H1596" s="2">
        <v>1</v>
      </c>
      <c r="I1596" s="2">
        <v>678294</v>
      </c>
    </row>
    <row r="1597" spans="1:9">
      <c r="A1597" t="s">
        <v>1353</v>
      </c>
      <c r="B1597" t="e">
        <f>VLOOKUP(A1597,hoja!$A$1:$E$161,5,FALSE)</f>
        <v>#N/A</v>
      </c>
      <c r="C1597" t="e">
        <f>VLOOKUP(A1597,hoja!A:D,3,FALSE)</f>
        <v>#N/A</v>
      </c>
      <c r="D1597" t="s">
        <v>635</v>
      </c>
      <c r="E1597" t="str">
        <f>VLOOKUP(D1597,hoja!$A$1:$E$161,5,FALSE)</f>
        <v>BOGOTÁ</v>
      </c>
      <c r="F1597" t="str">
        <f>VLOOKUP(D1597,hoja!A:C,3,FALSE)</f>
        <v>0021</v>
      </c>
      <c r="G1597">
        <v>22.733333333395422</v>
      </c>
      <c r="H1597" s="2">
        <v>11</v>
      </c>
      <c r="I1597" s="2">
        <v>438102</v>
      </c>
    </row>
    <row r="1598" spans="1:9">
      <c r="A1598" t="s">
        <v>1353</v>
      </c>
      <c r="B1598" t="e">
        <f>VLOOKUP(A1598,hoja!$A$1:$E$161,5,FALSE)</f>
        <v>#N/A</v>
      </c>
      <c r="C1598" t="e">
        <f>VLOOKUP(A1598,hoja!A:D,3,FALSE)</f>
        <v>#N/A</v>
      </c>
      <c r="D1598" t="s">
        <v>731</v>
      </c>
      <c r="E1598" t="str">
        <f>VLOOKUP(D1598,hoja!$A$1:$E$161,5,FALSE)</f>
        <v>CÚCUTA</v>
      </c>
      <c r="F1598" t="str">
        <f>VLOOKUP(D1598,hoja!A:C,3,FALSE)</f>
        <v>0438</v>
      </c>
      <c r="G1598">
        <v>83.233333333279006</v>
      </c>
      <c r="H1598" s="2">
        <v>1</v>
      </c>
      <c r="I1598" s="2">
        <v>1037614</v>
      </c>
    </row>
    <row r="1599" spans="1:9">
      <c r="A1599" t="s">
        <v>1353</v>
      </c>
      <c r="B1599" t="e">
        <f>VLOOKUP(A1599,hoja!$A$1:$E$161,5,FALSE)</f>
        <v>#N/A</v>
      </c>
      <c r="C1599" t="e">
        <f>VLOOKUP(A1599,hoja!A:D,3,FALSE)</f>
        <v>#N/A</v>
      </c>
      <c r="D1599" t="s">
        <v>732</v>
      </c>
      <c r="E1599" t="str">
        <f>VLOOKUP(D1599,hoja!$A$1:$E$161,5,FALSE)</f>
        <v>IBAGUÉ</v>
      </c>
      <c r="F1599" t="str">
        <f>VLOOKUP(D1599,hoja!A:C,3,FALSE)</f>
        <v>0389</v>
      </c>
      <c r="G1599">
        <v>9.5166666667792015</v>
      </c>
      <c r="H1599" s="2">
        <v>7</v>
      </c>
      <c r="I1599" s="2">
        <v>259318</v>
      </c>
    </row>
    <row r="1600" spans="1:9">
      <c r="A1600" t="s">
        <v>1353</v>
      </c>
      <c r="B1600" t="e">
        <f>VLOOKUP(A1600,hoja!$A$1:$E$161,5,FALSE)</f>
        <v>#N/A</v>
      </c>
      <c r="C1600" t="e">
        <f>VLOOKUP(A1600,hoja!A:D,3,FALSE)</f>
        <v>#N/A</v>
      </c>
      <c r="D1600" t="s">
        <v>667</v>
      </c>
      <c r="E1600" t="str">
        <f>VLOOKUP(D1600,hoja!$A$1:$E$161,5,FALSE)</f>
        <v>MONTERÍA</v>
      </c>
      <c r="F1600" t="str">
        <f>VLOOKUP(D1600,hoja!A:C,3,FALSE)</f>
        <v>0381</v>
      </c>
      <c r="G1600">
        <v>53.266666666720994</v>
      </c>
      <c r="H1600" s="2">
        <v>4</v>
      </c>
      <c r="I1600" s="2">
        <v>837450.5</v>
      </c>
    </row>
    <row r="1601" spans="1:9">
      <c r="A1601" t="s">
        <v>1353</v>
      </c>
      <c r="B1601" t="e">
        <f>VLOOKUP(A1601,hoja!$A$1:$E$161,5,FALSE)</f>
        <v>#N/A</v>
      </c>
      <c r="C1601" t="e">
        <f>VLOOKUP(A1601,hoja!A:D,3,FALSE)</f>
        <v>#N/A</v>
      </c>
      <c r="D1601" t="s">
        <v>679</v>
      </c>
      <c r="E1601" t="str">
        <f>VLOOKUP(D1601,hoja!$A$1:$E$161,5,FALSE)</f>
        <v>NEIVA</v>
      </c>
      <c r="F1601" t="str">
        <f>VLOOKUP(D1601,hoja!A:C,3,FALSE)</f>
        <v>0385</v>
      </c>
      <c r="G1601">
        <v>20.900000000023283</v>
      </c>
      <c r="H1601" s="2">
        <v>7</v>
      </c>
      <c r="I1601" s="2">
        <v>453606</v>
      </c>
    </row>
    <row r="1602" spans="1:9">
      <c r="A1602" t="s">
        <v>1353</v>
      </c>
      <c r="B1602" t="e">
        <f>VLOOKUP(A1602,hoja!$A$1:$E$161,5,FALSE)</f>
        <v>#N/A</v>
      </c>
      <c r="C1602" t="e">
        <f>VLOOKUP(A1602,hoja!A:D,3,FALSE)</f>
        <v>#N/A</v>
      </c>
      <c r="D1602" t="s">
        <v>733</v>
      </c>
      <c r="E1602" t="str">
        <f>VLOOKUP(D1602,hoja!$A$1:$E$161,5,FALSE)</f>
        <v>PASTO</v>
      </c>
      <c r="F1602" t="str">
        <f>VLOOKUP(D1602,hoja!A:C,3,FALSE)</f>
        <v>0395</v>
      </c>
      <c r="G1602">
        <v>25.191666666709352</v>
      </c>
      <c r="H1602" s="2">
        <v>4</v>
      </c>
      <c r="I1602" s="2">
        <v>431121</v>
      </c>
    </row>
    <row r="1603" spans="1:9">
      <c r="A1603" t="s">
        <v>1353</v>
      </c>
      <c r="B1603" t="e">
        <f>VLOOKUP(A1603,hoja!$A$1:$E$161,5,FALSE)</f>
        <v>#N/A</v>
      </c>
      <c r="C1603" t="e">
        <f>VLOOKUP(A1603,hoja!A:D,3,FALSE)</f>
        <v>#N/A</v>
      </c>
      <c r="D1603" t="s">
        <v>637</v>
      </c>
      <c r="E1603" t="str">
        <f>VLOOKUP(D1603,hoja!$A$1:$E$161,5,FALSE)</f>
        <v>PIEDECUESTA</v>
      </c>
      <c r="F1603" t="str">
        <f>VLOOKUP(D1603,hoja!A:C,3,FALSE)</f>
        <v>0422</v>
      </c>
      <c r="G1603">
        <v>39.93333333323244</v>
      </c>
      <c r="H1603" s="2">
        <v>3</v>
      </c>
      <c r="I1603" s="2">
        <v>773257</v>
      </c>
    </row>
    <row r="1604" spans="1:9">
      <c r="A1604" t="s">
        <v>1353</v>
      </c>
      <c r="B1604" t="e">
        <f>VLOOKUP(A1604,hoja!$A$1:$E$161,5,FALSE)</f>
        <v>#N/A</v>
      </c>
      <c r="C1604" t="e">
        <f>VLOOKUP(A1604,hoja!A:D,3,FALSE)</f>
        <v>#N/A</v>
      </c>
      <c r="D1604" t="s">
        <v>668</v>
      </c>
      <c r="E1604" t="str">
        <f>VLOOKUP(D1604,hoja!$A$1:$E$161,5,FALSE)</f>
        <v>VALLEDUPAR</v>
      </c>
      <c r="F1604" t="str">
        <f>VLOOKUP(D1604,hoja!A:C,3,FALSE)</f>
        <v>0447</v>
      </c>
      <c r="G1604">
        <v>48.533333333325572</v>
      </c>
      <c r="H1604" s="2">
        <v>1</v>
      </c>
      <c r="I1604" s="2">
        <v>1052002</v>
      </c>
    </row>
    <row r="1605" spans="1:9">
      <c r="A1605" t="s">
        <v>1353</v>
      </c>
      <c r="B1605" t="e">
        <f>VLOOKUP(A1605,hoja!$A$1:$E$161,5,FALSE)</f>
        <v>#N/A</v>
      </c>
      <c r="C1605" t="e">
        <f>VLOOKUP(A1605,hoja!A:D,3,FALSE)</f>
        <v>#N/A</v>
      </c>
      <c r="D1605" t="s">
        <v>681</v>
      </c>
      <c r="E1605" t="str">
        <f>VLOOKUP(D1605,hoja!$A$1:$E$161,5,FALSE)</f>
        <v>VILLAVICENCIO</v>
      </c>
      <c r="F1605" t="str">
        <f>VLOOKUP(D1605,hoja!A:C,3,FALSE)</f>
        <v>0393</v>
      </c>
      <c r="G1605">
        <v>45.349999999918509</v>
      </c>
      <c r="H1605" s="2">
        <v>8</v>
      </c>
      <c r="I1605" s="2">
        <v>543694.5</v>
      </c>
    </row>
    <row r="1606" spans="1:9">
      <c r="A1606" t="s">
        <v>1353</v>
      </c>
      <c r="B1606" t="e">
        <f>VLOOKUP(A1606,hoja!$A$1:$E$161,5,FALSE)</f>
        <v>#N/A</v>
      </c>
      <c r="C1606" t="e">
        <f>VLOOKUP(A1606,hoja!A:D,3,FALSE)</f>
        <v>#N/A</v>
      </c>
      <c r="D1606" t="s">
        <v>653</v>
      </c>
      <c r="E1606" t="str">
        <f>VLOOKUP(D1606,hoja!$A$1:$E$161,5,FALSE)</f>
        <v>MADRID</v>
      </c>
      <c r="F1606" t="str">
        <f>VLOOKUP(D1606,hoja!A:C,3,FALSE)</f>
        <v>2023</v>
      </c>
      <c r="G1606">
        <v>24.283333333209157</v>
      </c>
      <c r="H1606" s="2">
        <v>1</v>
      </c>
      <c r="I1606" s="2">
        <v>484369</v>
      </c>
    </row>
    <row r="1607" spans="1:9">
      <c r="A1607" t="s">
        <v>1353</v>
      </c>
      <c r="B1607" t="e">
        <f>VLOOKUP(A1607,hoja!$A$1:$E$161,5,FALSE)</f>
        <v>#N/A</v>
      </c>
      <c r="C1607" t="e">
        <f>VLOOKUP(A1607,hoja!A:D,3,FALSE)</f>
        <v>#N/A</v>
      </c>
      <c r="D1607" t="s">
        <v>780</v>
      </c>
      <c r="E1607" t="str">
        <f>VLOOKUP(D1607,hoja!$A$1:$E$161,5,FALSE)</f>
        <v>ZIPAQUIRÁ</v>
      </c>
      <c r="F1607" t="str">
        <f>VLOOKUP(D1607,hoja!A:C,3,FALSE)</f>
        <v>2031</v>
      </c>
      <c r="G1607">
        <v>48.999999999941792</v>
      </c>
      <c r="H1607" s="2">
        <v>2</v>
      </c>
      <c r="I1607" s="2">
        <v>512926.5</v>
      </c>
    </row>
    <row r="1608" spans="1:9">
      <c r="A1608" t="s">
        <v>1353</v>
      </c>
      <c r="B1608" t="e">
        <f>VLOOKUP(A1608,hoja!$A$1:$E$161,5,FALSE)</f>
        <v>#N/A</v>
      </c>
      <c r="C1608" t="e">
        <f>VLOOKUP(A1608,hoja!A:D,3,FALSE)</f>
        <v>#N/A</v>
      </c>
      <c r="D1608" t="s">
        <v>641</v>
      </c>
      <c r="E1608" t="str">
        <f>VLOOKUP(D1608,hoja!$A$1:$E$161,5,FALSE)</f>
        <v>MEDELLÍN</v>
      </c>
      <c r="F1608" t="str">
        <f>VLOOKUP(D1608,hoja!A:C,3,FALSE)</f>
        <v>0079</v>
      </c>
      <c r="G1608">
        <v>39.016666666720994</v>
      </c>
      <c r="H1608" s="2">
        <v>7</v>
      </c>
      <c r="I1608" s="2">
        <v>430145</v>
      </c>
    </row>
    <row r="1609" spans="1:9">
      <c r="A1609" t="s">
        <v>1353</v>
      </c>
      <c r="B1609" t="e">
        <f>VLOOKUP(A1609,hoja!$A$1:$E$161,5,FALSE)</f>
        <v>#N/A</v>
      </c>
      <c r="C1609" t="e">
        <f>VLOOKUP(A1609,hoja!A:D,3,FALSE)</f>
        <v>#N/A</v>
      </c>
      <c r="D1609" t="s">
        <v>670</v>
      </c>
      <c r="E1609" t="str">
        <f>VLOOKUP(D1609,hoja!$A$1:$E$161,5,FALSE)</f>
        <v>PEREIRA</v>
      </c>
      <c r="F1609" t="str">
        <f>VLOOKUP(D1609,hoja!A:C,3,FALSE)</f>
        <v>0134</v>
      </c>
      <c r="G1609">
        <v>4.3500000000349246</v>
      </c>
      <c r="H1609" s="2">
        <v>39</v>
      </c>
      <c r="I1609" s="2">
        <v>205127</v>
      </c>
    </row>
    <row r="1610" spans="1:9">
      <c r="A1610" t="s">
        <v>1353</v>
      </c>
      <c r="B1610" t="e">
        <f>VLOOKUP(A1610,hoja!$A$1:$E$161,5,FALSE)</f>
        <v>#N/A</v>
      </c>
      <c r="C1610" t="e">
        <f>VLOOKUP(A1610,hoja!A:D,3,FALSE)</f>
        <v>#N/A</v>
      </c>
      <c r="D1610" t="s">
        <v>642</v>
      </c>
      <c r="E1610" t="str">
        <f>VLOOKUP(D1610,hoja!$A$1:$E$161,5,FALSE)</f>
        <v>BARRANQUILLA</v>
      </c>
      <c r="F1610" t="str">
        <f>VLOOKUP(D1610,hoja!A:C,3,FALSE)</f>
        <v>0111</v>
      </c>
      <c r="G1610">
        <v>52.658333333325572</v>
      </c>
      <c r="H1610" s="2">
        <v>16</v>
      </c>
      <c r="I1610" s="2">
        <v>1210005.5</v>
      </c>
    </row>
    <row r="1611" spans="1:9">
      <c r="A1611" t="s">
        <v>1353</v>
      </c>
      <c r="B1611" t="e">
        <f>VLOOKUP(A1611,hoja!$A$1:$E$161,5,FALSE)</f>
        <v>#N/A</v>
      </c>
      <c r="C1611" t="e">
        <f>VLOOKUP(A1611,hoja!A:D,3,FALSE)</f>
        <v>#N/A</v>
      </c>
      <c r="D1611" t="s">
        <v>644</v>
      </c>
      <c r="E1611" t="str">
        <f>VLOOKUP(D1611,hoja!$A$1:$E$161,5,FALSE)</f>
        <v>PEREIRA</v>
      </c>
      <c r="F1611" t="str">
        <f>VLOOKUP(D1611,hoja!A:C,3,FALSE)</f>
        <v>0198</v>
      </c>
      <c r="G1611">
        <v>4.0656944443762768</v>
      </c>
      <c r="H1611" s="2">
        <v>4</v>
      </c>
      <c r="I1611" s="2">
        <v>189203</v>
      </c>
    </row>
    <row r="1612" spans="1:9">
      <c r="A1612" t="s">
        <v>1353</v>
      </c>
      <c r="B1612" t="e">
        <f>VLOOKUP(A1612,hoja!$A$1:$E$161,5,FALSE)</f>
        <v>#N/A</v>
      </c>
      <c r="C1612" t="e">
        <f>VLOOKUP(A1612,hoja!A:D,3,FALSE)</f>
        <v>#N/A</v>
      </c>
      <c r="D1612" t="s">
        <v>645</v>
      </c>
      <c r="E1612" t="str">
        <f>VLOOKUP(D1612,hoja!$A$1:$E$161,5,FALSE)</f>
        <v>CALI</v>
      </c>
      <c r="F1612" t="str">
        <f>VLOOKUP(D1612,hoja!A:C,3,FALSE)</f>
        <v>0410</v>
      </c>
      <c r="G1612">
        <v>0.11666666669771075</v>
      </c>
      <c r="H1612" s="2">
        <v>3</v>
      </c>
      <c r="I1612" s="2">
        <v>2328</v>
      </c>
    </row>
    <row r="1613" spans="1:9">
      <c r="A1613" t="s">
        <v>1353</v>
      </c>
      <c r="B1613" t="e">
        <f>VLOOKUP(A1613,hoja!$A$1:$E$161,5,FALSE)</f>
        <v>#N/A</v>
      </c>
      <c r="C1613" t="e">
        <f>VLOOKUP(A1613,hoja!A:D,3,FALSE)</f>
        <v>#N/A</v>
      </c>
      <c r="D1613" t="s">
        <v>860</v>
      </c>
      <c r="E1613" t="str">
        <f>VLOOKUP(D1613,hoja!$A$1:$E$161,5,FALSE)</f>
        <v>CHACHAGUI</v>
      </c>
      <c r="F1613" t="str">
        <f>VLOOKUP(D1613,hoja!A:C,3,FALSE)</f>
        <v>60065</v>
      </c>
      <c r="G1613">
        <v>19.983333333424525</v>
      </c>
      <c r="H1613" s="2">
        <v>4</v>
      </c>
      <c r="I1613" s="2">
        <v>387795</v>
      </c>
    </row>
    <row r="1614" spans="1:9">
      <c r="A1614" t="s">
        <v>1353</v>
      </c>
      <c r="B1614" t="e">
        <f>VLOOKUP(A1614,hoja!$A$1:$E$161,5,FALSE)</f>
        <v>#N/A</v>
      </c>
      <c r="C1614" t="e">
        <f>VLOOKUP(A1614,hoja!A:D,3,FALSE)</f>
        <v>#N/A</v>
      </c>
      <c r="D1614" t="s">
        <v>735</v>
      </c>
      <c r="E1614" t="str">
        <f>VLOOKUP(D1614,hoja!$A$1:$E$161,5,FALSE)</f>
        <v>GUALANDAY</v>
      </c>
      <c r="F1614" t="str">
        <f>VLOOKUP(D1614,hoja!A:C,3,FALSE)</f>
        <v>3042</v>
      </c>
      <c r="G1614">
        <v>7.8999999999068677</v>
      </c>
      <c r="H1614" s="2">
        <v>17</v>
      </c>
      <c r="I1614" s="2">
        <v>277069</v>
      </c>
    </row>
    <row r="1615" spans="1:9">
      <c r="A1615" t="s">
        <v>1353</v>
      </c>
      <c r="B1615" t="e">
        <f>VLOOKUP(A1615,hoja!$A$1:$E$161,5,FALSE)</f>
        <v>#N/A</v>
      </c>
      <c r="C1615" t="e">
        <f>VLOOKUP(A1615,hoja!A:D,3,FALSE)</f>
        <v>#N/A</v>
      </c>
      <c r="D1615" t="s">
        <v>786</v>
      </c>
      <c r="E1615" t="str">
        <f>VLOOKUP(D1615,hoja!$A$1:$E$161,5,FALSE)</f>
        <v>LA FELISA</v>
      </c>
      <c r="F1615" t="str">
        <f>VLOOKUP(D1615,hoja!A:C,3,FALSE)</f>
        <v>60071</v>
      </c>
      <c r="G1615">
        <v>7.1020833333022892</v>
      </c>
      <c r="H1615" s="2">
        <v>4</v>
      </c>
      <c r="I1615" s="2">
        <v>267914.5</v>
      </c>
    </row>
    <row r="1616" spans="1:9">
      <c r="A1616" t="s">
        <v>1353</v>
      </c>
      <c r="B1616" t="e">
        <f>VLOOKUP(A1616,hoja!$A$1:$E$161,5,FALSE)</f>
        <v>#N/A</v>
      </c>
      <c r="C1616" t="e">
        <f>VLOOKUP(A1616,hoja!A:D,3,FALSE)</f>
        <v>#N/A</v>
      </c>
      <c r="D1616" t="s">
        <v>738</v>
      </c>
      <c r="E1616" t="str">
        <f>VLOOKUP(D1616,hoja!$A$1:$E$161,5,FALSE)</f>
        <v>RIOSUCIO</v>
      </c>
      <c r="F1616" t="str">
        <f>VLOOKUP(D1616,hoja!A:C,3,FALSE)</f>
        <v>60081</v>
      </c>
      <c r="G1616">
        <v>8.0322222222166602</v>
      </c>
      <c r="H1616" s="2">
        <v>8</v>
      </c>
      <c r="I1616" s="2">
        <v>266570</v>
      </c>
    </row>
    <row r="1617" spans="1:9">
      <c r="A1617" t="s">
        <v>3874</v>
      </c>
      <c r="B1617" t="e">
        <f>VLOOKUP(A1617,hoja!$A$1:$E$161,5,FALSE)</f>
        <v>#N/A</v>
      </c>
      <c r="C1617" t="e">
        <f>VLOOKUP(A1617,hoja!A:D,3,FALSE)</f>
        <v>#N/A</v>
      </c>
      <c r="D1617" t="s">
        <v>708</v>
      </c>
      <c r="E1617" t="str">
        <f>VLOOKUP(D1617,hoja!$A$1:$E$161,5,FALSE)</f>
        <v>JAMUNDÍ</v>
      </c>
      <c r="F1617" t="str">
        <f>VLOOKUP(D1617,hoja!A:C,3,FALSE)</f>
        <v>0358</v>
      </c>
      <c r="G1617">
        <v>23.366666666697711</v>
      </c>
      <c r="H1617" s="2">
        <v>1</v>
      </c>
      <c r="I1617" s="2">
        <v>504806</v>
      </c>
    </row>
    <row r="1618" spans="1:9">
      <c r="A1618" t="s">
        <v>3874</v>
      </c>
      <c r="B1618" t="e">
        <f>VLOOKUP(A1618,hoja!$A$1:$E$161,5,FALSE)</f>
        <v>#N/A</v>
      </c>
      <c r="C1618" t="e">
        <f>VLOOKUP(A1618,hoja!A:D,3,FALSE)</f>
        <v>#N/A</v>
      </c>
      <c r="D1618" t="s">
        <v>630</v>
      </c>
      <c r="E1618" t="str">
        <f>VLOOKUP(D1618,hoja!$A$1:$E$161,5,FALSE)</f>
        <v>SESQUILÉ</v>
      </c>
      <c r="F1618" t="str">
        <f>VLOOKUP(D1618,hoja!A:C,3,FALSE)</f>
        <v>1501</v>
      </c>
      <c r="G1618">
        <v>1.3500000000349246</v>
      </c>
      <c r="H1618" s="2">
        <v>3</v>
      </c>
      <c r="I1618" s="2">
        <v>67308</v>
      </c>
    </row>
    <row r="1619" spans="1:9">
      <c r="A1619" t="s">
        <v>3874</v>
      </c>
      <c r="B1619" t="e">
        <f>VLOOKUP(A1619,hoja!$A$1:$E$161,5,FALSE)</f>
        <v>#N/A</v>
      </c>
      <c r="C1619" t="e">
        <f>VLOOKUP(A1619,hoja!A:D,3,FALSE)</f>
        <v>#N/A</v>
      </c>
      <c r="D1619" t="s">
        <v>635</v>
      </c>
      <c r="E1619" t="str">
        <f>VLOOKUP(D1619,hoja!$A$1:$E$161,5,FALSE)</f>
        <v>BOGOTÁ</v>
      </c>
      <c r="F1619" t="str">
        <f>VLOOKUP(D1619,hoja!A:C,3,FALSE)</f>
        <v>0021</v>
      </c>
      <c r="G1619">
        <v>0.35000000000582077</v>
      </c>
      <c r="H1619" s="2">
        <v>2</v>
      </c>
      <c r="I1619" s="2">
        <v>7434</v>
      </c>
    </row>
    <row r="1620" spans="1:9">
      <c r="A1620" t="s">
        <v>3874</v>
      </c>
      <c r="B1620" t="e">
        <f>VLOOKUP(A1620,hoja!$A$1:$E$161,5,FALSE)</f>
        <v>#N/A</v>
      </c>
      <c r="C1620" t="e">
        <f>VLOOKUP(A1620,hoja!A:D,3,FALSE)</f>
        <v>#N/A</v>
      </c>
      <c r="D1620" t="s">
        <v>942</v>
      </c>
      <c r="E1620" t="str">
        <f>VLOOKUP(D1620,hoja!$A$1:$E$161,5,FALSE)</f>
        <v>BOGOTÁ</v>
      </c>
      <c r="F1620" t="str">
        <f>VLOOKUP(D1620,hoja!A:C,3,FALSE)</f>
        <v>60002</v>
      </c>
      <c r="G1620">
        <v>1.2499999998835847</v>
      </c>
      <c r="H1620" s="2">
        <v>1</v>
      </c>
      <c r="I1620" s="2">
        <v>10201</v>
      </c>
    </row>
    <row r="1621" spans="1:9">
      <c r="A1621" t="s">
        <v>3874</v>
      </c>
      <c r="B1621" t="e">
        <f>VLOOKUP(A1621,hoja!$A$1:$E$161,5,FALSE)</f>
        <v>#N/A</v>
      </c>
      <c r="C1621" t="e">
        <f>VLOOKUP(A1621,hoja!A:D,3,FALSE)</f>
        <v>#N/A</v>
      </c>
      <c r="D1621" t="s">
        <v>641</v>
      </c>
      <c r="E1621" t="str">
        <f>VLOOKUP(D1621,hoja!$A$1:$E$161,5,FALSE)</f>
        <v>MEDELLÍN</v>
      </c>
      <c r="F1621" t="str">
        <f>VLOOKUP(D1621,hoja!A:C,3,FALSE)</f>
        <v>0079</v>
      </c>
      <c r="G1621">
        <v>19.416666666744277</v>
      </c>
      <c r="H1621" s="2">
        <v>1</v>
      </c>
      <c r="I1621" s="2">
        <v>323389</v>
      </c>
    </row>
    <row r="1622" spans="1:9">
      <c r="A1622" t="s">
        <v>3874</v>
      </c>
      <c r="B1622" t="e">
        <f>VLOOKUP(A1622,hoja!$A$1:$E$161,5,FALSE)</f>
        <v>#N/A</v>
      </c>
      <c r="C1622" t="e">
        <f>VLOOKUP(A1622,hoja!A:D,3,FALSE)</f>
        <v>#N/A</v>
      </c>
      <c r="D1622" t="s">
        <v>943</v>
      </c>
      <c r="E1622" t="str">
        <f>VLOOKUP(D1622,hoja!$A$1:$E$161,5,FALSE)</f>
        <v>BOGOTÁ</v>
      </c>
      <c r="F1622" t="str">
        <f>VLOOKUP(D1622,hoja!A:C,3,FALSE)</f>
        <v>60003</v>
      </c>
      <c r="G1622">
        <v>1.3202777778496966</v>
      </c>
      <c r="H1622" s="2">
        <v>1</v>
      </c>
      <c r="I1622" s="2">
        <v>25509</v>
      </c>
    </row>
    <row r="1623" spans="1:9">
      <c r="A1623" t="s">
        <v>942</v>
      </c>
      <c r="B1623" t="str">
        <f>VLOOKUP(A1623,hoja!$A$1:$E$161,5,FALSE)</f>
        <v>BOGOTÁ</v>
      </c>
      <c r="C1623" t="str">
        <f>VLOOKUP(A1623,hoja!A:D,3,FALSE)</f>
        <v>60002</v>
      </c>
      <c r="D1623" t="s">
        <v>826</v>
      </c>
      <c r="E1623" t="e">
        <f>VLOOKUP(D1623,hoja!$A$1:$E$161,5,FALSE)</f>
        <v>#N/A</v>
      </c>
      <c r="F1623" t="e">
        <f>VLOOKUP(D1623,hoja!A:C,3,FALSE)</f>
        <v>#N/A</v>
      </c>
      <c r="G1623">
        <v>1.7416666666686069</v>
      </c>
      <c r="H1623" s="2">
        <v>42</v>
      </c>
      <c r="I1623" s="2">
        <v>56775</v>
      </c>
    </row>
    <row r="1624" spans="1:9">
      <c r="A1624" t="s">
        <v>942</v>
      </c>
      <c r="B1624" t="str">
        <f>VLOOKUP(A1624,hoja!$A$1:$E$161,5,FALSE)</f>
        <v>BOGOTÁ</v>
      </c>
      <c r="C1624" t="str">
        <f>VLOOKUP(A1624,hoja!A:D,3,FALSE)</f>
        <v>60002</v>
      </c>
      <c r="D1624" t="s">
        <v>1240</v>
      </c>
      <c r="E1624" t="e">
        <f>VLOOKUP(D1624,hoja!$A$1:$E$161,5,FALSE)</f>
        <v>#N/A</v>
      </c>
      <c r="F1624" t="str">
        <f>VLOOKUP(D1624,hoja!A:C,3,FALSE)</f>
        <v>50202</v>
      </c>
      <c r="G1624">
        <v>0.53236111113801599</v>
      </c>
      <c r="H1624" s="2">
        <v>2</v>
      </c>
      <c r="I1624" s="2">
        <v>9769.5</v>
      </c>
    </row>
    <row r="1625" spans="1:9">
      <c r="A1625" t="s">
        <v>942</v>
      </c>
      <c r="B1625" t="str">
        <f>VLOOKUP(A1625,hoja!$A$1:$E$161,5,FALSE)</f>
        <v>BOGOTÁ</v>
      </c>
      <c r="C1625" t="str">
        <f>VLOOKUP(A1625,hoja!A:D,3,FALSE)</f>
        <v>60002</v>
      </c>
      <c r="D1625" t="s">
        <v>1244</v>
      </c>
      <c r="E1625" t="e">
        <f>VLOOKUP(D1625,hoja!$A$1:$E$161,5,FALSE)</f>
        <v>#N/A</v>
      </c>
      <c r="F1625" t="e">
        <f>VLOOKUP(D1625,hoja!A:C,3,FALSE)</f>
        <v>#N/A</v>
      </c>
      <c r="G1625">
        <v>1.4113888887804933</v>
      </c>
      <c r="H1625" s="2">
        <v>6</v>
      </c>
      <c r="I1625" s="2">
        <v>6532.5</v>
      </c>
    </row>
    <row r="1626" spans="1:9">
      <c r="A1626" t="s">
        <v>942</v>
      </c>
      <c r="B1626" t="str">
        <f>VLOOKUP(A1626,hoja!$A$1:$E$161,5,FALSE)</f>
        <v>BOGOTÁ</v>
      </c>
      <c r="C1626" t="str">
        <f>VLOOKUP(A1626,hoja!A:D,3,FALSE)</f>
        <v>60002</v>
      </c>
      <c r="D1626" t="s">
        <v>1245</v>
      </c>
      <c r="E1626" t="e">
        <f>VLOOKUP(D1626,hoja!$A$1:$E$161,5,FALSE)</f>
        <v>#N/A</v>
      </c>
      <c r="F1626" t="str">
        <f>VLOOKUP(D1626,hoja!A:C,3,FALSE)</f>
        <v>50210</v>
      </c>
      <c r="G1626">
        <v>0.31666666682576761</v>
      </c>
      <c r="H1626" s="2">
        <v>3</v>
      </c>
      <c r="I1626" s="2">
        <v>7903</v>
      </c>
    </row>
    <row r="1627" spans="1:9">
      <c r="A1627" t="s">
        <v>942</v>
      </c>
      <c r="B1627" t="str">
        <f>VLOOKUP(A1627,hoja!$A$1:$E$161,5,FALSE)</f>
        <v>BOGOTÁ</v>
      </c>
      <c r="C1627" t="str">
        <f>VLOOKUP(A1627,hoja!A:D,3,FALSE)</f>
        <v>60002</v>
      </c>
      <c r="D1627" t="s">
        <v>1013</v>
      </c>
      <c r="E1627" t="e">
        <f>VLOOKUP(D1627,hoja!$A$1:$E$161,5,FALSE)</f>
        <v>#N/A</v>
      </c>
      <c r="F1627" t="str">
        <f>VLOOKUP(D1627,hoja!A:C,3,FALSE)</f>
        <v>50364</v>
      </c>
      <c r="G1627">
        <v>2.001805555599276</v>
      </c>
      <c r="H1627" s="2">
        <v>4</v>
      </c>
      <c r="I1627" s="2">
        <v>49734</v>
      </c>
    </row>
    <row r="1628" spans="1:9">
      <c r="A1628" t="s">
        <v>942</v>
      </c>
      <c r="B1628" t="str">
        <f>VLOOKUP(A1628,hoja!$A$1:$E$161,5,FALSE)</f>
        <v>BOGOTÁ</v>
      </c>
      <c r="C1628" t="str">
        <f>VLOOKUP(A1628,hoja!A:D,3,FALSE)</f>
        <v>60002</v>
      </c>
      <c r="D1628" t="s">
        <v>689</v>
      </c>
      <c r="E1628" t="str">
        <f>VLOOKUP(D1628,hoja!$A$1:$E$161,5,FALSE)</f>
        <v>AGUACHICA</v>
      </c>
      <c r="F1628" t="str">
        <f>VLOOKUP(D1628,hoja!A:C,3,FALSE)</f>
        <v>0437</v>
      </c>
      <c r="G1628">
        <v>26.25</v>
      </c>
      <c r="H1628" s="2">
        <v>17</v>
      </c>
      <c r="I1628" s="2">
        <v>587016</v>
      </c>
    </row>
    <row r="1629" spans="1:9">
      <c r="A1629" t="s">
        <v>942</v>
      </c>
      <c r="B1629" t="str">
        <f>VLOOKUP(A1629,hoja!$A$1:$E$161,5,FALSE)</f>
        <v>BOGOTÁ</v>
      </c>
      <c r="C1629" t="str">
        <f>VLOOKUP(A1629,hoja!A:D,3,FALSE)</f>
        <v>60002</v>
      </c>
      <c r="D1629" t="s">
        <v>659</v>
      </c>
      <c r="E1629" t="str">
        <f>VLOOKUP(D1629,hoja!$A$1:$E$161,5,FALSE)</f>
        <v>ARMENIA</v>
      </c>
      <c r="F1629" t="str">
        <f>VLOOKUP(D1629,hoja!A:C,3,FALSE)</f>
        <v>0142</v>
      </c>
      <c r="G1629">
        <v>20.203333333251067</v>
      </c>
      <c r="H1629" s="2">
        <v>3</v>
      </c>
      <c r="I1629" s="2">
        <v>281748</v>
      </c>
    </row>
    <row r="1630" spans="1:9">
      <c r="A1630" t="s">
        <v>942</v>
      </c>
      <c r="B1630" t="str">
        <f>VLOOKUP(A1630,hoja!$A$1:$E$161,5,FALSE)</f>
        <v>BOGOTÁ</v>
      </c>
      <c r="C1630" t="str">
        <f>VLOOKUP(A1630,hoja!A:D,3,FALSE)</f>
        <v>60002</v>
      </c>
      <c r="D1630" t="s">
        <v>692</v>
      </c>
      <c r="E1630" t="str">
        <f>VLOOKUP(D1630,hoja!$A$1:$E$161,5,FALSE)</f>
        <v>BARBOSA</v>
      </c>
      <c r="F1630" t="str">
        <f>VLOOKUP(D1630,hoja!A:C,3,FALSE)</f>
        <v>0446</v>
      </c>
      <c r="G1630">
        <v>6.0999999999767169</v>
      </c>
      <c r="H1630" s="2">
        <v>19</v>
      </c>
      <c r="I1630" s="2">
        <v>201674</v>
      </c>
    </row>
    <row r="1631" spans="1:9">
      <c r="A1631" t="s">
        <v>942</v>
      </c>
      <c r="B1631" t="str">
        <f>VLOOKUP(A1631,hoja!$A$1:$E$161,5,FALSE)</f>
        <v>BOGOTÁ</v>
      </c>
      <c r="C1631" t="str">
        <f>VLOOKUP(A1631,hoja!A:D,3,FALSE)</f>
        <v>60002</v>
      </c>
      <c r="D1631" t="s">
        <v>693</v>
      </c>
      <c r="E1631" t="str">
        <f>VLOOKUP(D1631,hoja!$A$1:$E$161,5,FALSE)</f>
        <v>BOSCONIA</v>
      </c>
      <c r="F1631" t="str">
        <f>VLOOKUP(D1631,hoja!A:C,3,FALSE)</f>
        <v>0449</v>
      </c>
      <c r="G1631">
        <v>32.866666666755918</v>
      </c>
      <c r="H1631" s="2">
        <v>3</v>
      </c>
      <c r="I1631" s="2">
        <v>805772</v>
      </c>
    </row>
    <row r="1632" spans="1:9">
      <c r="A1632" t="s">
        <v>942</v>
      </c>
      <c r="B1632" t="str">
        <f>VLOOKUP(A1632,hoja!$A$1:$E$161,5,FALSE)</f>
        <v>BOGOTÁ</v>
      </c>
      <c r="C1632" t="str">
        <f>VLOOKUP(A1632,hoja!A:D,3,FALSE)</f>
        <v>60002</v>
      </c>
      <c r="D1632" t="s">
        <v>694</v>
      </c>
      <c r="E1632" t="str">
        <f>VLOOKUP(D1632,hoja!$A$1:$E$161,5,FALSE)</f>
        <v>BUENAVENTURA</v>
      </c>
      <c r="F1632" t="str">
        <f>VLOOKUP(D1632,hoja!A:C,3,FALSE)</f>
        <v>0131</v>
      </c>
      <c r="G1632">
        <v>20.699999999982538</v>
      </c>
      <c r="H1632" s="2">
        <v>2</v>
      </c>
      <c r="I1632" s="2">
        <v>493774.5</v>
      </c>
    </row>
    <row r="1633" spans="1:9">
      <c r="A1633" t="s">
        <v>942</v>
      </c>
      <c r="B1633" t="str">
        <f>VLOOKUP(A1633,hoja!$A$1:$E$161,5,FALSE)</f>
        <v>BOGOTÁ</v>
      </c>
      <c r="C1633" t="str">
        <f>VLOOKUP(A1633,hoja!A:D,3,FALSE)</f>
        <v>60002</v>
      </c>
      <c r="D1633" t="s">
        <v>683</v>
      </c>
      <c r="E1633" t="str">
        <f>VLOOKUP(D1633,hoja!$A$1:$E$161,5,FALSE)</f>
        <v>BUGA</v>
      </c>
      <c r="F1633" t="str">
        <f>VLOOKUP(D1633,hoja!A:C,3,FALSE)</f>
        <v>0411</v>
      </c>
      <c r="G1633">
        <v>22.383333333476912</v>
      </c>
      <c r="H1633" s="2">
        <v>9</v>
      </c>
      <c r="I1633" s="2">
        <v>394948</v>
      </c>
    </row>
    <row r="1634" spans="1:9">
      <c r="A1634" t="s">
        <v>942</v>
      </c>
      <c r="B1634" t="str">
        <f>VLOOKUP(A1634,hoja!$A$1:$E$161,5,FALSE)</f>
        <v>BOGOTÁ</v>
      </c>
      <c r="C1634" t="str">
        <f>VLOOKUP(A1634,hoja!A:D,3,FALSE)</f>
        <v>60002</v>
      </c>
      <c r="D1634" t="s">
        <v>660</v>
      </c>
      <c r="E1634" t="str">
        <f>VLOOKUP(D1634,hoja!$A$1:$E$161,5,FALSE)</f>
        <v>BOGOTÁ</v>
      </c>
      <c r="F1634" t="str">
        <f>VLOOKUP(D1634,hoja!A:C,3,FALSE)</f>
        <v>0035</v>
      </c>
      <c r="G1634">
        <v>0.8999999999650754</v>
      </c>
      <c r="H1634" s="2">
        <v>73</v>
      </c>
      <c r="I1634" s="2">
        <v>17336</v>
      </c>
    </row>
    <row r="1635" spans="1:9">
      <c r="A1635" t="s">
        <v>942</v>
      </c>
      <c r="B1635" t="str">
        <f>VLOOKUP(A1635,hoja!$A$1:$E$161,5,FALSE)</f>
        <v>BOGOTÁ</v>
      </c>
      <c r="C1635" t="str">
        <f>VLOOKUP(A1635,hoja!A:D,3,FALSE)</f>
        <v>60002</v>
      </c>
      <c r="D1635" t="s">
        <v>695</v>
      </c>
      <c r="E1635" t="str">
        <f>VLOOKUP(D1635,hoja!$A$1:$E$161,5,FALSE)</f>
        <v>CAQUEZA</v>
      </c>
      <c r="F1635" t="str">
        <f>VLOOKUP(D1635,hoja!A:C,3,FALSE)</f>
        <v>0012</v>
      </c>
      <c r="G1635">
        <v>2.6166666666395031</v>
      </c>
      <c r="H1635" s="2">
        <v>3</v>
      </c>
      <c r="I1635" s="2">
        <v>68922</v>
      </c>
    </row>
    <row r="1636" spans="1:9">
      <c r="A1636" t="s">
        <v>942</v>
      </c>
      <c r="B1636" t="str">
        <f>VLOOKUP(A1636,hoja!$A$1:$E$161,5,FALSE)</f>
        <v>BOGOTÁ</v>
      </c>
      <c r="C1636" t="str">
        <f>VLOOKUP(A1636,hoja!A:D,3,FALSE)</f>
        <v>60002</v>
      </c>
      <c r="D1636" t="s">
        <v>661</v>
      </c>
      <c r="E1636" t="str">
        <f>VLOOKUP(D1636,hoja!$A$1:$E$161,5,FALSE)</f>
        <v>CARTAGENA</v>
      </c>
      <c r="F1636" t="str">
        <f>VLOOKUP(D1636,hoja!A:C,3,FALSE)</f>
        <v>0113</v>
      </c>
      <c r="G1636">
        <v>50.749999999883585</v>
      </c>
      <c r="H1636" s="2">
        <v>21</v>
      </c>
      <c r="I1636" s="2">
        <v>1073999</v>
      </c>
    </row>
    <row r="1637" spans="1:9">
      <c r="A1637" t="s">
        <v>942</v>
      </c>
      <c r="B1637" t="str">
        <f>VLOOKUP(A1637,hoja!$A$1:$E$161,5,FALSE)</f>
        <v>BOGOTÁ</v>
      </c>
      <c r="C1637" t="str">
        <f>VLOOKUP(A1637,hoja!A:D,3,FALSE)</f>
        <v>60002</v>
      </c>
      <c r="D1637" t="s">
        <v>698</v>
      </c>
      <c r="E1637" t="str">
        <f>VLOOKUP(D1637,hoja!$A$1:$E$161,5,FALSE)</f>
        <v>CAUCASIA</v>
      </c>
      <c r="F1637" t="str">
        <f>VLOOKUP(D1637,hoja!A:C,3,FALSE)</f>
        <v>0384</v>
      </c>
      <c r="G1637">
        <v>42.399999999994179</v>
      </c>
      <c r="H1637" s="2">
        <v>2</v>
      </c>
      <c r="I1637" s="2">
        <v>700455.5</v>
      </c>
    </row>
    <row r="1638" spans="1:9">
      <c r="A1638" t="s">
        <v>942</v>
      </c>
      <c r="B1638" t="str">
        <f>VLOOKUP(A1638,hoja!$A$1:$E$161,5,FALSE)</f>
        <v>BOGOTÁ</v>
      </c>
      <c r="C1638" t="str">
        <f>VLOOKUP(A1638,hoja!A:D,3,FALSE)</f>
        <v>60002</v>
      </c>
      <c r="D1638" t="s">
        <v>699</v>
      </c>
      <c r="E1638" t="str">
        <f>VLOOKUP(D1638,hoja!$A$1:$E$161,5,FALSE)</f>
        <v>CHIGORODÓ</v>
      </c>
      <c r="F1638" t="str">
        <f>VLOOKUP(D1638,hoja!A:C,3,FALSE)</f>
        <v>0074</v>
      </c>
      <c r="G1638">
        <v>48.766666666720994</v>
      </c>
      <c r="H1638" s="2">
        <v>13</v>
      </c>
      <c r="I1638" s="2">
        <v>722802</v>
      </c>
    </row>
    <row r="1639" spans="1:9">
      <c r="A1639" t="s">
        <v>942</v>
      </c>
      <c r="B1639" t="str">
        <f>VLOOKUP(A1639,hoja!$A$1:$E$161,5,FALSE)</f>
        <v>BOGOTÁ</v>
      </c>
      <c r="C1639" t="str">
        <f>VLOOKUP(A1639,hoja!A:D,3,FALSE)</f>
        <v>60002</v>
      </c>
      <c r="D1639" t="s">
        <v>700</v>
      </c>
      <c r="E1639" t="str">
        <f>VLOOKUP(D1639,hoja!$A$1:$E$161,5,FALSE)</f>
        <v>CHIQUINQUIRÁ</v>
      </c>
      <c r="F1639" t="str">
        <f>VLOOKUP(D1639,hoja!A:C,3,FALSE)</f>
        <v>0444</v>
      </c>
      <c r="G1639">
        <v>5.1333333333896007</v>
      </c>
      <c r="H1639" s="2">
        <v>38</v>
      </c>
      <c r="I1639" s="2">
        <v>148620</v>
      </c>
    </row>
    <row r="1640" spans="1:9">
      <c r="A1640" t="s">
        <v>942</v>
      </c>
      <c r="B1640" t="str">
        <f>VLOOKUP(A1640,hoja!$A$1:$E$161,5,FALSE)</f>
        <v>BOGOTÁ</v>
      </c>
      <c r="C1640" t="str">
        <f>VLOOKUP(A1640,hoja!A:D,3,FALSE)</f>
        <v>60002</v>
      </c>
      <c r="D1640" t="s">
        <v>702</v>
      </c>
      <c r="E1640" t="str">
        <f>VLOOKUP(D1640,hoja!$A$1:$E$161,5,FALSE)</f>
        <v>FLORENCIA</v>
      </c>
      <c r="F1640" t="str">
        <f>VLOOKUP(D1640,hoja!A:C,3,FALSE)</f>
        <v>0388</v>
      </c>
      <c r="G1640">
        <v>32.891666666662786</v>
      </c>
      <c r="H1640" s="2">
        <v>12</v>
      </c>
      <c r="I1640" s="2">
        <v>548096</v>
      </c>
    </row>
    <row r="1641" spans="1:9">
      <c r="A1641" t="s">
        <v>942</v>
      </c>
      <c r="B1641" t="str">
        <f>VLOOKUP(A1641,hoja!$A$1:$E$161,5,FALSE)</f>
        <v>BOGOTÁ</v>
      </c>
      <c r="C1641" t="str">
        <f>VLOOKUP(A1641,hoja!A:D,3,FALSE)</f>
        <v>60002</v>
      </c>
      <c r="D1641" t="s">
        <v>1007</v>
      </c>
      <c r="E1641" t="e">
        <f>VLOOKUP(D1641,hoja!$A$1:$E$161,5,FALSE)</f>
        <v>#N/A</v>
      </c>
      <c r="F1641" t="str">
        <f>VLOOKUP(D1641,hoja!A:C,3,FALSE)</f>
        <v>0463</v>
      </c>
      <c r="G1641">
        <v>2.9500000000116415</v>
      </c>
      <c r="H1641" s="2">
        <v>3</v>
      </c>
      <c r="I1641" s="2">
        <v>69242</v>
      </c>
    </row>
    <row r="1642" spans="1:9">
      <c r="A1642" t="s">
        <v>942</v>
      </c>
      <c r="B1642" t="str">
        <f>VLOOKUP(A1642,hoja!$A$1:$E$161,5,FALSE)</f>
        <v>BOGOTÁ</v>
      </c>
      <c r="C1642" t="str">
        <f>VLOOKUP(A1642,hoja!A:D,3,FALSE)</f>
        <v>60002</v>
      </c>
      <c r="D1642" t="s">
        <v>704</v>
      </c>
      <c r="E1642" t="str">
        <f>VLOOKUP(D1642,hoja!$A$1:$E$161,5,FALSE)</f>
        <v>GARZÓN</v>
      </c>
      <c r="F1642" t="str">
        <f>VLOOKUP(D1642,hoja!A:C,3,FALSE)</f>
        <v>0387</v>
      </c>
      <c r="G1642">
        <v>23.523333333316259</v>
      </c>
      <c r="H1642" s="2">
        <v>27</v>
      </c>
      <c r="I1642" s="2">
        <v>422545</v>
      </c>
    </row>
    <row r="1643" spans="1:9">
      <c r="A1643" t="s">
        <v>942</v>
      </c>
      <c r="B1643" t="str">
        <f>VLOOKUP(A1643,hoja!$A$1:$E$161,5,FALSE)</f>
        <v>BOGOTÁ</v>
      </c>
      <c r="C1643" t="str">
        <f>VLOOKUP(A1643,hoja!A:D,3,FALSE)</f>
        <v>60002</v>
      </c>
      <c r="D1643" t="s">
        <v>705</v>
      </c>
      <c r="E1643" t="str">
        <f>VLOOKUP(D1643,hoja!$A$1:$E$161,5,FALSE)</f>
        <v>GRANADA</v>
      </c>
      <c r="F1643" t="str">
        <f>VLOOKUP(D1643,hoja!A:C,3,FALSE)</f>
        <v>0394</v>
      </c>
      <c r="G1643">
        <v>9.1666666666860692</v>
      </c>
      <c r="H1643" s="2">
        <v>17</v>
      </c>
      <c r="I1643" s="2">
        <v>193911</v>
      </c>
    </row>
    <row r="1644" spans="1:9">
      <c r="A1644" t="s">
        <v>942</v>
      </c>
      <c r="B1644" t="str">
        <f>VLOOKUP(A1644,hoja!$A$1:$E$161,5,FALSE)</f>
        <v>BOGOTÁ</v>
      </c>
      <c r="C1644" t="str">
        <f>VLOOKUP(A1644,hoja!A:D,3,FALSE)</f>
        <v>60002</v>
      </c>
      <c r="D1644" t="s">
        <v>655</v>
      </c>
      <c r="E1644" t="str">
        <f>VLOOKUP(D1644,hoja!$A$1:$E$161,5,FALSE)</f>
        <v>MEDELLÍN</v>
      </c>
      <c r="F1644" t="str">
        <f>VLOOKUP(D1644,hoja!A:C,3,FALSE)</f>
        <v>0292</v>
      </c>
      <c r="G1644">
        <v>25.03333333338378</v>
      </c>
      <c r="H1644" s="2">
        <v>16</v>
      </c>
      <c r="I1644" s="2">
        <v>434514</v>
      </c>
    </row>
    <row r="1645" spans="1:9">
      <c r="A1645" t="s">
        <v>942</v>
      </c>
      <c r="B1645" t="str">
        <f>VLOOKUP(A1645,hoja!$A$1:$E$161,5,FALSE)</f>
        <v>BOGOTÁ</v>
      </c>
      <c r="C1645" t="str">
        <f>VLOOKUP(A1645,hoja!A:D,3,FALSE)</f>
        <v>60002</v>
      </c>
      <c r="D1645" t="s">
        <v>708</v>
      </c>
      <c r="E1645" t="str">
        <f>VLOOKUP(D1645,hoja!$A$1:$E$161,5,FALSE)</f>
        <v>JAMUNDÍ</v>
      </c>
      <c r="F1645" t="str">
        <f>VLOOKUP(D1645,hoja!A:C,3,FALSE)</f>
        <v>0358</v>
      </c>
      <c r="G1645">
        <v>25.864166666666279</v>
      </c>
      <c r="H1645" s="2">
        <v>10</v>
      </c>
      <c r="I1645" s="2">
        <v>498408.5</v>
      </c>
    </row>
    <row r="1646" spans="1:9">
      <c r="A1646" t="s">
        <v>942</v>
      </c>
      <c r="B1646" t="str">
        <f>VLOOKUP(A1646,hoja!$A$1:$E$161,5,FALSE)</f>
        <v>BOGOTÁ</v>
      </c>
      <c r="C1646" t="str">
        <f>VLOOKUP(A1646,hoja!A:D,3,FALSE)</f>
        <v>60002</v>
      </c>
      <c r="D1646" t="s">
        <v>709</v>
      </c>
      <c r="E1646" t="str">
        <f>VLOOKUP(D1646,hoja!$A$1:$E$161,5,FALSE)</f>
        <v>LA DORADA</v>
      </c>
      <c r="F1646" t="str">
        <f>VLOOKUP(D1646,hoja!A:C,3,FALSE)</f>
        <v>0391</v>
      </c>
      <c r="G1646">
        <v>7.2666666667792015</v>
      </c>
      <c r="H1646" s="2">
        <v>55</v>
      </c>
      <c r="I1646" s="2">
        <v>181256</v>
      </c>
    </row>
    <row r="1647" spans="1:9">
      <c r="A1647" t="s">
        <v>942</v>
      </c>
      <c r="B1647" t="str">
        <f>VLOOKUP(A1647,hoja!$A$1:$E$161,5,FALSE)</f>
        <v>BOGOTÁ</v>
      </c>
      <c r="C1647" t="str">
        <f>VLOOKUP(A1647,hoja!A:D,3,FALSE)</f>
        <v>60002</v>
      </c>
      <c r="D1647" t="s">
        <v>710</v>
      </c>
      <c r="E1647" t="str">
        <f>VLOOKUP(D1647,hoja!$A$1:$E$161,5,FALSE)</f>
        <v>LA MESA</v>
      </c>
      <c r="F1647" t="str">
        <f>VLOOKUP(D1647,hoja!A:C,3,FALSE)</f>
        <v>0024</v>
      </c>
      <c r="G1647">
        <v>2.0583333333197515</v>
      </c>
      <c r="H1647" s="2">
        <v>12</v>
      </c>
      <c r="I1647" s="2">
        <v>64433</v>
      </c>
    </row>
    <row r="1648" spans="1:9">
      <c r="A1648" t="s">
        <v>942</v>
      </c>
      <c r="B1648" t="str">
        <f>VLOOKUP(A1648,hoja!$A$1:$E$161,5,FALSE)</f>
        <v>BOGOTÁ</v>
      </c>
      <c r="C1648" t="str">
        <f>VLOOKUP(A1648,hoja!A:D,3,FALSE)</f>
        <v>60002</v>
      </c>
      <c r="D1648" t="s">
        <v>663</v>
      </c>
      <c r="E1648" t="str">
        <f>VLOOKUP(D1648,hoja!$A$1:$E$161,5,FALSE)</f>
        <v>MADRID</v>
      </c>
      <c r="F1648" t="str">
        <f>VLOOKUP(D1648,hoja!A:C,3,FALSE)</f>
        <v>0022</v>
      </c>
      <c r="G1648">
        <v>1.0000000000291038</v>
      </c>
      <c r="H1648" s="2">
        <v>16</v>
      </c>
      <c r="I1648" s="2">
        <v>21510</v>
      </c>
    </row>
    <row r="1649" spans="1:9">
      <c r="A1649" t="s">
        <v>942</v>
      </c>
      <c r="B1649" t="str">
        <f>VLOOKUP(A1649,hoja!$A$1:$E$161,5,FALSE)</f>
        <v>BOGOTÁ</v>
      </c>
      <c r="C1649" t="str">
        <f>VLOOKUP(A1649,hoja!A:D,3,FALSE)</f>
        <v>60002</v>
      </c>
      <c r="D1649" t="s">
        <v>711</v>
      </c>
      <c r="E1649" t="str">
        <f>VLOOKUP(D1649,hoja!$A$1:$E$161,5,FALSE)</f>
        <v>MAGANGUÉ</v>
      </c>
      <c r="F1649" t="str">
        <f>VLOOKUP(D1649,hoja!A:C,3,FALSE)</f>
        <v>0383</v>
      </c>
      <c r="G1649">
        <v>35.919444444472902</v>
      </c>
      <c r="H1649" s="2">
        <v>1</v>
      </c>
      <c r="I1649" s="2">
        <v>958616</v>
      </c>
    </row>
    <row r="1650" spans="1:9">
      <c r="A1650" t="s">
        <v>942</v>
      </c>
      <c r="B1650" t="str">
        <f>VLOOKUP(A1650,hoja!$A$1:$E$161,5,FALSE)</f>
        <v>BOGOTÁ</v>
      </c>
      <c r="C1650" t="str">
        <f>VLOOKUP(A1650,hoja!A:D,3,FALSE)</f>
        <v>60002</v>
      </c>
      <c r="D1650" t="s">
        <v>665</v>
      </c>
      <c r="E1650" t="str">
        <f>VLOOKUP(D1650,hoja!$A$1:$E$161,5,FALSE)</f>
        <v>MANIZALES</v>
      </c>
      <c r="F1650" t="str">
        <f>VLOOKUP(D1650,hoja!A:C,3,FALSE)</f>
        <v>0145</v>
      </c>
      <c r="G1650">
        <v>25.109861111151986</v>
      </c>
      <c r="H1650" s="2">
        <v>4</v>
      </c>
      <c r="I1650" s="2">
        <v>286951</v>
      </c>
    </row>
    <row r="1651" spans="1:9">
      <c r="A1651" t="s">
        <v>942</v>
      </c>
      <c r="B1651" t="str">
        <f>VLOOKUP(A1651,hoja!$A$1:$E$161,5,FALSE)</f>
        <v>BOGOTÁ</v>
      </c>
      <c r="C1651" t="str">
        <f>VLOOKUP(A1651,hoja!A:D,3,FALSE)</f>
        <v>60002</v>
      </c>
      <c r="D1651" t="s">
        <v>713</v>
      </c>
      <c r="E1651" t="str">
        <f>VLOOKUP(D1651,hoja!$A$1:$E$161,5,FALSE)</f>
        <v>MARIQUITA</v>
      </c>
      <c r="F1651" t="str">
        <f>VLOOKUP(D1651,hoja!A:C,3,FALSE)</f>
        <v>0392</v>
      </c>
      <c r="G1651">
        <v>7.2750000000523869</v>
      </c>
      <c r="H1651" s="2">
        <v>28</v>
      </c>
      <c r="I1651" s="2">
        <v>170789</v>
      </c>
    </row>
    <row r="1652" spans="1:9">
      <c r="A1652" t="s">
        <v>942</v>
      </c>
      <c r="B1652" t="str">
        <f>VLOOKUP(A1652,hoja!$A$1:$E$161,5,FALSE)</f>
        <v>BOGOTÁ</v>
      </c>
      <c r="C1652" t="str">
        <f>VLOOKUP(A1652,hoja!A:D,3,FALSE)</f>
        <v>60002</v>
      </c>
      <c r="D1652" t="s">
        <v>714</v>
      </c>
      <c r="E1652" t="str">
        <f>VLOOKUP(D1652,hoja!$A$1:$E$161,5,FALSE)</f>
        <v>OCAÑA</v>
      </c>
      <c r="F1652" t="str">
        <f>VLOOKUP(D1652,hoja!A:C,3,FALSE)</f>
        <v>0434</v>
      </c>
      <c r="G1652">
        <v>27.366666666639503</v>
      </c>
      <c r="H1652" s="2">
        <v>11</v>
      </c>
      <c r="I1652" s="2">
        <v>635011</v>
      </c>
    </row>
    <row r="1653" spans="1:9">
      <c r="A1653" t="s">
        <v>942</v>
      </c>
      <c r="B1653" t="str">
        <f>VLOOKUP(A1653,hoja!$A$1:$E$161,5,FALSE)</f>
        <v>BOGOTÁ</v>
      </c>
      <c r="C1653" t="str">
        <f>VLOOKUP(A1653,hoja!A:D,3,FALSE)</f>
        <v>60002</v>
      </c>
      <c r="D1653" t="s">
        <v>716</v>
      </c>
      <c r="E1653" t="str">
        <f>VLOOKUP(D1653,hoja!$A$1:$E$161,5,FALSE)</f>
        <v>PINCHOTE</v>
      </c>
      <c r="F1653" t="str">
        <f>VLOOKUP(D1653,hoja!A:C,3,FALSE)</f>
        <v>0423</v>
      </c>
      <c r="G1653">
        <v>10.5</v>
      </c>
      <c r="H1653" s="2">
        <v>32</v>
      </c>
      <c r="I1653" s="2">
        <v>310698</v>
      </c>
    </row>
    <row r="1654" spans="1:9">
      <c r="A1654" t="s">
        <v>942</v>
      </c>
      <c r="B1654" t="str">
        <f>VLOOKUP(A1654,hoja!$A$1:$E$161,5,FALSE)</f>
        <v>BOGOTÁ</v>
      </c>
      <c r="C1654" t="str">
        <f>VLOOKUP(A1654,hoja!A:D,3,FALSE)</f>
        <v>60002</v>
      </c>
      <c r="D1654" t="s">
        <v>717</v>
      </c>
      <c r="E1654" t="str">
        <f>VLOOKUP(D1654,hoja!$A$1:$E$161,5,FALSE)</f>
        <v>POPAYÁN</v>
      </c>
      <c r="F1654" t="str">
        <f>VLOOKUP(D1654,hoja!A:C,3,FALSE)</f>
        <v>0126</v>
      </c>
      <c r="G1654">
        <v>45.329166666604578</v>
      </c>
      <c r="H1654" s="2">
        <v>1</v>
      </c>
      <c r="I1654" s="2">
        <v>574528</v>
      </c>
    </row>
    <row r="1655" spans="1:9">
      <c r="A1655" t="s">
        <v>942</v>
      </c>
      <c r="B1655" t="str">
        <f>VLOOKUP(A1655,hoja!$A$1:$E$161,5,FALSE)</f>
        <v>BOGOTÁ</v>
      </c>
      <c r="C1655" t="str">
        <f>VLOOKUP(A1655,hoja!A:D,3,FALSE)</f>
        <v>60002</v>
      </c>
      <c r="D1655" t="s">
        <v>719</v>
      </c>
      <c r="E1655" t="str">
        <f>VLOOKUP(D1655,hoja!$A$1:$E$161,5,FALSE)</f>
        <v>RICAURTE</v>
      </c>
      <c r="F1655" t="str">
        <f>VLOOKUP(D1655,hoja!A:C,3,FALSE)</f>
        <v>0390</v>
      </c>
      <c r="G1655">
        <v>4.4666666667326353</v>
      </c>
      <c r="H1655" s="2">
        <v>67</v>
      </c>
      <c r="I1655" s="2">
        <v>126953</v>
      </c>
    </row>
    <row r="1656" spans="1:9">
      <c r="A1656" t="s">
        <v>942</v>
      </c>
      <c r="B1656" t="str">
        <f>VLOOKUP(A1656,hoja!$A$1:$E$161,5,FALSE)</f>
        <v>BOGOTÁ</v>
      </c>
      <c r="C1656" t="str">
        <f>VLOOKUP(A1656,hoja!A:D,3,FALSE)</f>
        <v>60002</v>
      </c>
      <c r="D1656" t="s">
        <v>721</v>
      </c>
      <c r="E1656" t="str">
        <f>VLOOKUP(D1656,hoja!$A$1:$E$161,5,FALSE)</f>
        <v>RIONEGRO</v>
      </c>
      <c r="F1656" t="str">
        <f>VLOOKUP(D1656,hoja!A:C,3,FALSE)</f>
        <v>0090</v>
      </c>
      <c r="G1656">
        <v>26.050000000046566</v>
      </c>
      <c r="H1656" s="2">
        <v>7</v>
      </c>
      <c r="I1656" s="2">
        <v>379921</v>
      </c>
    </row>
    <row r="1657" spans="1:9">
      <c r="A1657" t="s">
        <v>942</v>
      </c>
      <c r="B1657" t="str">
        <f>VLOOKUP(A1657,hoja!$A$1:$E$161,5,FALSE)</f>
        <v>BOGOTÁ</v>
      </c>
      <c r="C1657" t="str">
        <f>VLOOKUP(A1657,hoja!A:D,3,FALSE)</f>
        <v>60002</v>
      </c>
      <c r="D1657" t="s">
        <v>722</v>
      </c>
      <c r="E1657" t="str">
        <f>VLOOKUP(D1657,hoja!$A$1:$E$161,5,FALSE)</f>
        <v>SALDAÑA</v>
      </c>
      <c r="F1657" t="str">
        <f>VLOOKUP(D1657,hoja!A:C,3,FALSE)</f>
        <v>0386</v>
      </c>
      <c r="G1657">
        <v>5.4416666666802485</v>
      </c>
      <c r="H1657" s="2">
        <v>16</v>
      </c>
      <c r="I1657" s="2">
        <v>182397.5</v>
      </c>
    </row>
    <row r="1658" spans="1:9">
      <c r="A1658" t="s">
        <v>942</v>
      </c>
      <c r="B1658" t="str">
        <f>VLOOKUP(A1658,hoja!$A$1:$E$161,5,FALSE)</f>
        <v>BOGOTÁ</v>
      </c>
      <c r="C1658" t="str">
        <f>VLOOKUP(A1658,hoja!A:D,3,FALSE)</f>
        <v>60002</v>
      </c>
      <c r="D1658" t="s">
        <v>723</v>
      </c>
      <c r="E1658" t="str">
        <f>VLOOKUP(D1658,hoja!$A$1:$E$161,5,FALSE)</f>
        <v>SANTA MARTA</v>
      </c>
      <c r="F1658" t="str">
        <f>VLOOKUP(D1658,hoja!A:C,3,FALSE)</f>
        <v>0118</v>
      </c>
      <c r="G1658">
        <v>46.769166666723322</v>
      </c>
      <c r="H1658" s="2">
        <v>7</v>
      </c>
      <c r="I1658" s="2">
        <v>963591</v>
      </c>
    </row>
    <row r="1659" spans="1:9">
      <c r="A1659" t="s">
        <v>942</v>
      </c>
      <c r="B1659" t="str">
        <f>VLOOKUP(A1659,hoja!$A$1:$E$161,5,FALSE)</f>
        <v>BOGOTÁ</v>
      </c>
      <c r="C1659" t="str">
        <f>VLOOKUP(A1659,hoja!A:D,3,FALSE)</f>
        <v>60002</v>
      </c>
      <c r="D1659" t="s">
        <v>666</v>
      </c>
      <c r="E1659" t="str">
        <f>VLOOKUP(D1659,hoja!$A$1:$E$161,5,FALSE)</f>
        <v>SINCELEJO</v>
      </c>
      <c r="F1659" t="str">
        <f>VLOOKUP(D1659,hoja!A:C,3,FALSE)</f>
        <v>0382</v>
      </c>
      <c r="G1659">
        <v>46.092222222243436</v>
      </c>
      <c r="H1659" s="2">
        <v>5</v>
      </c>
      <c r="I1659" s="2">
        <v>863384</v>
      </c>
    </row>
    <row r="1660" spans="1:9">
      <c r="A1660" t="s">
        <v>942</v>
      </c>
      <c r="B1660" t="str">
        <f>VLOOKUP(A1660,hoja!$A$1:$E$161,5,FALSE)</f>
        <v>BOGOTÁ</v>
      </c>
      <c r="C1660" t="str">
        <f>VLOOKUP(A1660,hoja!A:D,3,FALSE)</f>
        <v>60002</v>
      </c>
      <c r="D1660" t="s">
        <v>727</v>
      </c>
      <c r="E1660" t="str">
        <f>VLOOKUP(D1660,hoja!$A$1:$E$161,5,FALSE)</f>
        <v>TUNJA</v>
      </c>
      <c r="F1660" t="str">
        <f>VLOOKUP(D1660,hoja!A:C,3,FALSE)</f>
        <v>0443</v>
      </c>
      <c r="G1660">
        <v>4.2000000000698492</v>
      </c>
      <c r="H1660" s="2">
        <v>53</v>
      </c>
      <c r="I1660" s="2">
        <v>155347</v>
      </c>
    </row>
    <row r="1661" spans="1:9">
      <c r="A1661" t="s">
        <v>942</v>
      </c>
      <c r="B1661" t="str">
        <f>VLOOKUP(A1661,hoja!$A$1:$E$161,5,FALSE)</f>
        <v>BOGOTÁ</v>
      </c>
      <c r="C1661" t="str">
        <f>VLOOKUP(A1661,hoja!A:D,3,FALSE)</f>
        <v>60002</v>
      </c>
      <c r="D1661" t="s">
        <v>728</v>
      </c>
      <c r="E1661" t="str">
        <f>VLOOKUP(D1661,hoja!$A$1:$E$161,5,FALSE)</f>
        <v>VILLETA</v>
      </c>
      <c r="F1661" t="str">
        <f>VLOOKUP(D1661,hoja!A:C,3,FALSE)</f>
        <v>0025</v>
      </c>
      <c r="G1661">
        <v>1.3898611112090293</v>
      </c>
      <c r="H1661" s="2">
        <v>4</v>
      </c>
      <c r="I1661" s="2">
        <v>63853.5</v>
      </c>
    </row>
    <row r="1662" spans="1:9">
      <c r="A1662" t="s">
        <v>942</v>
      </c>
      <c r="B1662" t="str">
        <f>VLOOKUP(A1662,hoja!$A$1:$E$161,5,FALSE)</f>
        <v>BOGOTÁ</v>
      </c>
      <c r="C1662" t="str">
        <f>VLOOKUP(A1662,hoja!A:D,3,FALSE)</f>
        <v>60002</v>
      </c>
      <c r="D1662" t="s">
        <v>729</v>
      </c>
      <c r="E1662" t="str">
        <f>VLOOKUP(D1662,hoja!$A$1:$E$161,5,FALSE)</f>
        <v>YOPAL</v>
      </c>
      <c r="F1662" t="str">
        <f>VLOOKUP(D1662,hoja!A:C,3,FALSE)</f>
        <v>0442</v>
      </c>
      <c r="G1662">
        <v>18.700000000098953</v>
      </c>
      <c r="H1662" s="2">
        <v>108</v>
      </c>
      <c r="I1662" s="2">
        <v>380263</v>
      </c>
    </row>
    <row r="1663" spans="1:9">
      <c r="A1663" t="s">
        <v>942</v>
      </c>
      <c r="B1663" t="str">
        <f>VLOOKUP(A1663,hoja!$A$1:$E$161,5,FALSE)</f>
        <v>BOGOTÁ</v>
      </c>
      <c r="C1663" t="str">
        <f>VLOOKUP(A1663,hoja!A:D,3,FALSE)</f>
        <v>60002</v>
      </c>
      <c r="D1663" t="s">
        <v>629</v>
      </c>
      <c r="E1663" t="str">
        <f>VLOOKUP(D1663,hoja!$A$1:$E$161,5,FALSE)</f>
        <v>ZIPAQUIRÁ</v>
      </c>
      <c r="F1663" t="str">
        <f>VLOOKUP(D1663,hoja!A:C,3,FALSE)</f>
        <v>0032</v>
      </c>
      <c r="G1663">
        <v>2.4416666666802485</v>
      </c>
      <c r="H1663" s="2">
        <v>12</v>
      </c>
      <c r="I1663" s="2">
        <v>66012</v>
      </c>
    </row>
    <row r="1664" spans="1:9">
      <c r="A1664" t="s">
        <v>942</v>
      </c>
      <c r="B1664" t="str">
        <f>VLOOKUP(A1664,hoja!$A$1:$E$161,5,FALSE)</f>
        <v>BOGOTÁ</v>
      </c>
      <c r="C1664" t="str">
        <f>VLOOKUP(A1664,hoja!A:D,3,FALSE)</f>
        <v>60002</v>
      </c>
      <c r="D1664" t="s">
        <v>630</v>
      </c>
      <c r="E1664" t="str">
        <f>VLOOKUP(D1664,hoja!$A$1:$E$161,5,FALSE)</f>
        <v>SESQUILÉ</v>
      </c>
      <c r="F1664" t="str">
        <f>VLOOKUP(D1664,hoja!A:C,3,FALSE)</f>
        <v>1501</v>
      </c>
      <c r="G1664">
        <v>1.8637499999895226</v>
      </c>
      <c r="H1664" s="2">
        <v>186</v>
      </c>
      <c r="I1664" s="2">
        <v>63682.5</v>
      </c>
    </row>
    <row r="1665" spans="1:9">
      <c r="A1665" t="s">
        <v>942</v>
      </c>
      <c r="B1665" t="str">
        <f>VLOOKUP(A1665,hoja!$A$1:$E$161,5,FALSE)</f>
        <v>BOGOTÁ</v>
      </c>
      <c r="C1665" t="str">
        <f>VLOOKUP(A1665,hoja!A:D,3,FALSE)</f>
        <v>60002</v>
      </c>
      <c r="D1665" t="s">
        <v>1252</v>
      </c>
      <c r="E1665" t="e">
        <f>VLOOKUP(D1665,hoja!$A$1:$E$161,5,FALSE)</f>
        <v>#N/A</v>
      </c>
      <c r="F1665" t="str">
        <f>VLOOKUP(D1665,hoja!A:C,3,FALSE)</f>
        <v>50373</v>
      </c>
      <c r="G1665">
        <v>16.879999999946449</v>
      </c>
      <c r="H1665" s="2">
        <v>1</v>
      </c>
      <c r="I1665" s="2">
        <v>24141</v>
      </c>
    </row>
    <row r="1666" spans="1:9">
      <c r="A1666" t="s">
        <v>942</v>
      </c>
      <c r="B1666" t="str">
        <f>VLOOKUP(A1666,hoja!$A$1:$E$161,5,FALSE)</f>
        <v>BOGOTÁ</v>
      </c>
      <c r="C1666" t="str">
        <f>VLOOKUP(A1666,hoja!A:D,3,FALSE)</f>
        <v>60002</v>
      </c>
      <c r="D1666" t="s">
        <v>1253</v>
      </c>
      <c r="E1666" t="e">
        <f>VLOOKUP(D1666,hoja!$A$1:$E$161,5,FALSE)</f>
        <v>#N/A</v>
      </c>
      <c r="F1666" t="str">
        <f>VLOOKUP(D1666,hoja!A:C,3,FALSE)</f>
        <v>50231</v>
      </c>
      <c r="G1666">
        <v>2.1213888888596557</v>
      </c>
      <c r="H1666" s="2">
        <v>1</v>
      </c>
      <c r="I1666" s="2">
        <v>30752</v>
      </c>
    </row>
    <row r="1667" spans="1:9">
      <c r="A1667" t="s">
        <v>942</v>
      </c>
      <c r="B1667" t="str">
        <f>VLOOKUP(A1667,hoja!$A$1:$E$161,5,FALSE)</f>
        <v>BOGOTÁ</v>
      </c>
      <c r="C1667" t="str">
        <f>VLOOKUP(A1667,hoja!A:D,3,FALSE)</f>
        <v>60002</v>
      </c>
      <c r="D1667" t="s">
        <v>620</v>
      </c>
      <c r="E1667" t="e">
        <f>VLOOKUP(D1667,hoja!$A$1:$E$161,5,FALSE)</f>
        <v>#N/A</v>
      </c>
      <c r="F1667" t="str">
        <f>VLOOKUP(D1667,hoja!A:C,3,FALSE)</f>
        <v>50193</v>
      </c>
      <c r="G1667">
        <v>32.216666666732635</v>
      </c>
      <c r="H1667" s="2">
        <v>1</v>
      </c>
      <c r="I1667" s="2">
        <v>162545</v>
      </c>
    </row>
    <row r="1668" spans="1:9">
      <c r="A1668" t="s">
        <v>942</v>
      </c>
      <c r="B1668" t="str">
        <f>VLOOKUP(A1668,hoja!$A$1:$E$161,5,FALSE)</f>
        <v>BOGOTÁ</v>
      </c>
      <c r="C1668" t="str">
        <f>VLOOKUP(A1668,hoja!A:D,3,FALSE)</f>
        <v>60002</v>
      </c>
      <c r="D1668" t="s">
        <v>1254</v>
      </c>
      <c r="E1668" t="e">
        <f>VLOOKUP(D1668,hoja!$A$1:$E$161,5,FALSE)</f>
        <v>#N/A</v>
      </c>
      <c r="F1668" t="str">
        <f>VLOOKUP(D1668,hoja!A:C,3,FALSE)</f>
        <v>50391</v>
      </c>
      <c r="G1668">
        <v>0.99999999994179234</v>
      </c>
      <c r="H1668" s="2">
        <v>1</v>
      </c>
      <c r="I1668" s="2">
        <v>10408</v>
      </c>
    </row>
    <row r="1669" spans="1:9">
      <c r="A1669" t="s">
        <v>942</v>
      </c>
      <c r="B1669" t="str">
        <f>VLOOKUP(A1669,hoja!$A$1:$E$161,5,FALSE)</f>
        <v>BOGOTÁ</v>
      </c>
      <c r="C1669" t="str">
        <f>VLOOKUP(A1669,hoja!A:D,3,FALSE)</f>
        <v>60002</v>
      </c>
      <c r="D1669" t="s">
        <v>1257</v>
      </c>
      <c r="E1669" t="e">
        <f>VLOOKUP(D1669,hoja!$A$1:$E$161,5,FALSE)</f>
        <v>#N/A</v>
      </c>
      <c r="F1669" t="str">
        <f>VLOOKUP(D1669,hoja!A:C,3,FALSE)</f>
        <v>50237</v>
      </c>
      <c r="G1669">
        <v>0.43111111113103107</v>
      </c>
      <c r="H1669" s="2">
        <v>23</v>
      </c>
      <c r="I1669" s="2">
        <v>5018</v>
      </c>
    </row>
    <row r="1670" spans="1:9">
      <c r="A1670" t="s">
        <v>942</v>
      </c>
      <c r="B1670" t="str">
        <f>VLOOKUP(A1670,hoja!$A$1:$E$161,5,FALSE)</f>
        <v>BOGOTÁ</v>
      </c>
      <c r="C1670" t="str">
        <f>VLOOKUP(A1670,hoja!A:D,3,FALSE)</f>
        <v>60002</v>
      </c>
      <c r="D1670" t="s">
        <v>631</v>
      </c>
      <c r="E1670" t="e">
        <f>VLOOKUP(D1670,hoja!$A$1:$E$161,5,FALSE)</f>
        <v>#N/A</v>
      </c>
      <c r="F1670" t="str">
        <f>VLOOKUP(D1670,hoja!A:C,3,FALSE)</f>
        <v>3038</v>
      </c>
      <c r="G1670">
        <v>47.675000000162981</v>
      </c>
      <c r="H1670" s="2">
        <v>1</v>
      </c>
      <c r="I1670" s="2">
        <v>451975</v>
      </c>
    </row>
    <row r="1671" spans="1:9">
      <c r="A1671" t="s">
        <v>942</v>
      </c>
      <c r="B1671" t="str">
        <f>VLOOKUP(A1671,hoja!$A$1:$E$161,5,FALSE)</f>
        <v>BOGOTÁ</v>
      </c>
      <c r="C1671" t="str">
        <f>VLOOKUP(A1671,hoja!A:D,3,FALSE)</f>
        <v>60002</v>
      </c>
      <c r="D1671" t="s">
        <v>1259</v>
      </c>
      <c r="E1671" t="e">
        <f>VLOOKUP(D1671,hoja!$A$1:$E$161,5,FALSE)</f>
        <v>#N/A</v>
      </c>
      <c r="F1671" t="str">
        <f>VLOOKUP(D1671,hoja!A:C,3,FALSE)</f>
        <v>50240</v>
      </c>
      <c r="G1671">
        <v>1.2499999999708962</v>
      </c>
      <c r="H1671" s="2">
        <v>2</v>
      </c>
      <c r="I1671" s="2">
        <v>20892.5</v>
      </c>
    </row>
    <row r="1672" spans="1:9">
      <c r="A1672" t="s">
        <v>942</v>
      </c>
      <c r="B1672" t="str">
        <f>VLOOKUP(A1672,hoja!$A$1:$E$161,5,FALSE)</f>
        <v>BOGOTÁ</v>
      </c>
      <c r="C1672" t="str">
        <f>VLOOKUP(A1672,hoja!A:D,3,FALSE)</f>
        <v>60002</v>
      </c>
      <c r="D1672" t="s">
        <v>751</v>
      </c>
      <c r="E1672" t="str">
        <f>VLOOKUP(D1672,hoja!$A$1:$E$161,5,FALSE)</f>
        <v>BOGOTÁ</v>
      </c>
      <c r="F1672" t="str">
        <f>VLOOKUP(D1672,hoja!A:C,3,FALSE)</f>
        <v>0002A</v>
      </c>
      <c r="G1672">
        <v>0.65000000002328306</v>
      </c>
      <c r="H1672" s="2">
        <v>153</v>
      </c>
      <c r="I1672" s="2">
        <v>8021</v>
      </c>
    </row>
    <row r="1673" spans="1:9">
      <c r="A1673" t="s">
        <v>942</v>
      </c>
      <c r="B1673" t="str">
        <f>VLOOKUP(A1673,hoja!$A$1:$E$161,5,FALSE)</f>
        <v>BOGOTÁ</v>
      </c>
      <c r="C1673" t="str">
        <f>VLOOKUP(A1673,hoja!A:D,3,FALSE)</f>
        <v>60002</v>
      </c>
      <c r="D1673" t="s">
        <v>633</v>
      </c>
      <c r="E1673" t="str">
        <f>VLOOKUP(D1673,hoja!$A$1:$E$161,5,FALSE)</f>
        <v>BOGOTÁ</v>
      </c>
      <c r="F1673" t="str">
        <f>VLOOKUP(D1673,hoja!A:C,3,FALSE)</f>
        <v>0002</v>
      </c>
      <c r="G1673">
        <v>0.58333333331393078</v>
      </c>
      <c r="H1673" s="2">
        <v>59</v>
      </c>
      <c r="I1673" s="2">
        <v>7884.5</v>
      </c>
    </row>
    <row r="1674" spans="1:9">
      <c r="A1674" t="s">
        <v>942</v>
      </c>
      <c r="B1674" t="str">
        <f>VLOOKUP(A1674,hoja!$A$1:$E$161,5,FALSE)</f>
        <v>BOGOTÁ</v>
      </c>
      <c r="C1674" t="str">
        <f>VLOOKUP(A1674,hoja!A:D,3,FALSE)</f>
        <v>60002</v>
      </c>
      <c r="D1674" t="s">
        <v>634</v>
      </c>
      <c r="E1674" t="str">
        <f>VLOOKUP(D1674,hoja!$A$1:$E$161,5,FALSE)</f>
        <v>BOGOTÁ</v>
      </c>
      <c r="F1674" t="str">
        <f>VLOOKUP(D1674,hoja!A:C,3,FALSE)</f>
        <v>0011</v>
      </c>
      <c r="G1674">
        <v>0.59916666668141261</v>
      </c>
      <c r="H1674" s="2">
        <v>487</v>
      </c>
      <c r="I1674" s="2">
        <v>9603</v>
      </c>
    </row>
    <row r="1675" spans="1:9">
      <c r="A1675" t="s">
        <v>942</v>
      </c>
      <c r="B1675" t="str">
        <f>VLOOKUP(A1675,hoja!$A$1:$E$161,5,FALSE)</f>
        <v>BOGOTÁ</v>
      </c>
      <c r="C1675" t="str">
        <f>VLOOKUP(A1675,hoja!A:D,3,FALSE)</f>
        <v>60002</v>
      </c>
      <c r="D1675" t="s">
        <v>686</v>
      </c>
      <c r="E1675" t="str">
        <f>VLOOKUP(D1675,hoja!$A$1:$E$161,5,FALSE)</f>
        <v>BARRANCABERMEJA</v>
      </c>
      <c r="F1675" t="str">
        <f>VLOOKUP(D1675,hoja!A:C,3,FALSE)</f>
        <v>0424</v>
      </c>
      <c r="G1675">
        <v>22.300000000046566</v>
      </c>
      <c r="H1675" s="2">
        <v>42</v>
      </c>
      <c r="I1675" s="2">
        <v>426841</v>
      </c>
    </row>
    <row r="1676" spans="1:9">
      <c r="A1676" t="s">
        <v>942</v>
      </c>
      <c r="B1676" t="str">
        <f>VLOOKUP(A1676,hoja!$A$1:$E$161,5,FALSE)</f>
        <v>BOGOTÁ</v>
      </c>
      <c r="C1676" t="str">
        <f>VLOOKUP(A1676,hoja!A:D,3,FALSE)</f>
        <v>60002</v>
      </c>
      <c r="D1676" t="s">
        <v>635</v>
      </c>
      <c r="E1676" t="str">
        <f>VLOOKUP(D1676,hoja!$A$1:$E$161,5,FALSE)</f>
        <v>BOGOTÁ</v>
      </c>
      <c r="F1676" t="str">
        <f>VLOOKUP(D1676,hoja!A:C,3,FALSE)</f>
        <v>0021</v>
      </c>
      <c r="G1676">
        <v>0.49444444442633539</v>
      </c>
      <c r="H1676" s="2">
        <v>1221</v>
      </c>
      <c r="I1676" s="2">
        <v>7826</v>
      </c>
    </row>
    <row r="1677" spans="1:9">
      <c r="A1677" t="s">
        <v>942</v>
      </c>
      <c r="B1677" t="str">
        <f>VLOOKUP(A1677,hoja!$A$1:$E$161,5,FALSE)</f>
        <v>BOGOTÁ</v>
      </c>
      <c r="C1677" t="str">
        <f>VLOOKUP(A1677,hoja!A:D,3,FALSE)</f>
        <v>60002</v>
      </c>
      <c r="D1677" t="s">
        <v>731</v>
      </c>
      <c r="E1677" t="str">
        <f>VLOOKUP(D1677,hoja!$A$1:$E$161,5,FALSE)</f>
        <v>CÚCUTA</v>
      </c>
      <c r="F1677" t="str">
        <f>VLOOKUP(D1677,hoja!A:C,3,FALSE)</f>
        <v>0438</v>
      </c>
      <c r="G1677">
        <v>33.358333333279006</v>
      </c>
      <c r="H1677" s="2">
        <v>56</v>
      </c>
      <c r="I1677" s="2">
        <v>638065.5</v>
      </c>
    </row>
    <row r="1678" spans="1:9">
      <c r="A1678" t="s">
        <v>942</v>
      </c>
      <c r="B1678" t="str">
        <f>VLOOKUP(A1678,hoja!$A$1:$E$161,5,FALSE)</f>
        <v>BOGOTÁ</v>
      </c>
      <c r="C1678" t="str">
        <f>VLOOKUP(A1678,hoja!A:D,3,FALSE)</f>
        <v>60002</v>
      </c>
      <c r="D1678" t="s">
        <v>636</v>
      </c>
      <c r="E1678" t="str">
        <f>VLOOKUP(D1678,hoja!$A$1:$E$161,5,FALSE)</f>
        <v>DUITAMA</v>
      </c>
      <c r="F1678" t="str">
        <f>VLOOKUP(D1678,hoja!A:C,3,FALSE)</f>
        <v>0441</v>
      </c>
      <c r="G1678">
        <v>5.2916666667151731</v>
      </c>
      <c r="H1678" s="2">
        <v>118</v>
      </c>
      <c r="I1678" s="2">
        <v>205948.5</v>
      </c>
    </row>
    <row r="1679" spans="1:9">
      <c r="A1679" t="s">
        <v>942</v>
      </c>
      <c r="B1679" t="str">
        <f>VLOOKUP(A1679,hoja!$A$1:$E$161,5,FALSE)</f>
        <v>BOGOTÁ</v>
      </c>
      <c r="C1679" t="str">
        <f>VLOOKUP(A1679,hoja!A:D,3,FALSE)</f>
        <v>60002</v>
      </c>
      <c r="D1679" t="s">
        <v>732</v>
      </c>
      <c r="E1679" t="str">
        <f>VLOOKUP(D1679,hoja!$A$1:$E$161,5,FALSE)</f>
        <v>IBAGUÉ</v>
      </c>
      <c r="F1679" t="str">
        <f>VLOOKUP(D1679,hoja!A:C,3,FALSE)</f>
        <v>0389</v>
      </c>
      <c r="G1679">
        <v>5.6666666666278616</v>
      </c>
      <c r="H1679" s="2">
        <v>89</v>
      </c>
      <c r="I1679" s="2">
        <v>174047</v>
      </c>
    </row>
    <row r="1680" spans="1:9">
      <c r="A1680" t="s">
        <v>942</v>
      </c>
      <c r="B1680" t="str">
        <f>VLOOKUP(A1680,hoja!$A$1:$E$161,5,FALSE)</f>
        <v>BOGOTÁ</v>
      </c>
      <c r="C1680" t="str">
        <f>VLOOKUP(A1680,hoja!A:D,3,FALSE)</f>
        <v>60002</v>
      </c>
      <c r="D1680" t="s">
        <v>667</v>
      </c>
      <c r="E1680" t="str">
        <f>VLOOKUP(D1680,hoja!$A$1:$E$161,5,FALSE)</f>
        <v>MONTERÍA</v>
      </c>
      <c r="F1680" t="str">
        <f>VLOOKUP(D1680,hoja!A:C,3,FALSE)</f>
        <v>0381</v>
      </c>
      <c r="G1680">
        <v>48.899999999877764</v>
      </c>
      <c r="H1680" s="2">
        <v>8</v>
      </c>
      <c r="I1680" s="2">
        <v>830156.5</v>
      </c>
    </row>
    <row r="1681" spans="1:9">
      <c r="A1681" t="s">
        <v>942</v>
      </c>
      <c r="B1681" t="str">
        <f>VLOOKUP(A1681,hoja!$A$1:$E$161,5,FALSE)</f>
        <v>BOGOTÁ</v>
      </c>
      <c r="C1681" t="str">
        <f>VLOOKUP(A1681,hoja!A:D,3,FALSE)</f>
        <v>60002</v>
      </c>
      <c r="D1681" t="s">
        <v>679</v>
      </c>
      <c r="E1681" t="str">
        <f>VLOOKUP(D1681,hoja!$A$1:$E$161,5,FALSE)</f>
        <v>NEIVA</v>
      </c>
      <c r="F1681" t="str">
        <f>VLOOKUP(D1681,hoja!A:C,3,FALSE)</f>
        <v>0385</v>
      </c>
      <c r="G1681">
        <v>8.6833333333488554</v>
      </c>
      <c r="H1681" s="2">
        <v>124</v>
      </c>
      <c r="I1681" s="2">
        <v>309047</v>
      </c>
    </row>
    <row r="1682" spans="1:9">
      <c r="A1682" t="s">
        <v>942</v>
      </c>
      <c r="B1682" t="str">
        <f>VLOOKUP(A1682,hoja!$A$1:$E$161,5,FALSE)</f>
        <v>BOGOTÁ</v>
      </c>
      <c r="C1682" t="str">
        <f>VLOOKUP(A1682,hoja!A:D,3,FALSE)</f>
        <v>60002</v>
      </c>
      <c r="D1682" t="s">
        <v>733</v>
      </c>
      <c r="E1682" t="str">
        <f>VLOOKUP(D1682,hoja!$A$1:$E$161,5,FALSE)</f>
        <v>PASTO</v>
      </c>
      <c r="F1682" t="str">
        <f>VLOOKUP(D1682,hoja!A:C,3,FALSE)</f>
        <v>0395</v>
      </c>
      <c r="G1682">
        <v>39.883333333418705</v>
      </c>
      <c r="H1682" s="2">
        <v>1</v>
      </c>
      <c r="I1682" s="2">
        <v>955135</v>
      </c>
    </row>
    <row r="1683" spans="1:9">
      <c r="A1683" t="s">
        <v>942</v>
      </c>
      <c r="B1683" t="str">
        <f>VLOOKUP(A1683,hoja!$A$1:$E$161,5,FALSE)</f>
        <v>BOGOTÁ</v>
      </c>
      <c r="C1683" t="str">
        <f>VLOOKUP(A1683,hoja!A:D,3,FALSE)</f>
        <v>60002</v>
      </c>
      <c r="D1683" t="s">
        <v>637</v>
      </c>
      <c r="E1683" t="str">
        <f>VLOOKUP(D1683,hoja!$A$1:$E$161,5,FALSE)</f>
        <v>PIEDECUESTA</v>
      </c>
      <c r="F1683" t="str">
        <f>VLOOKUP(D1683,hoja!A:C,3,FALSE)</f>
        <v>0422</v>
      </c>
      <c r="G1683">
        <v>21.916666666598758</v>
      </c>
      <c r="H1683" s="2">
        <v>108</v>
      </c>
      <c r="I1683" s="2">
        <v>406081</v>
      </c>
    </row>
    <row r="1684" spans="1:9">
      <c r="A1684" t="s">
        <v>942</v>
      </c>
      <c r="B1684" t="str">
        <f>VLOOKUP(A1684,hoja!$A$1:$E$161,5,FALSE)</f>
        <v>BOGOTÁ</v>
      </c>
      <c r="C1684" t="str">
        <f>VLOOKUP(A1684,hoja!A:D,3,FALSE)</f>
        <v>60002</v>
      </c>
      <c r="D1684" t="s">
        <v>668</v>
      </c>
      <c r="E1684" t="str">
        <f>VLOOKUP(D1684,hoja!$A$1:$E$161,5,FALSE)</f>
        <v>VALLEDUPAR</v>
      </c>
      <c r="F1684" t="str">
        <f>VLOOKUP(D1684,hoja!A:C,3,FALSE)</f>
        <v>0447</v>
      </c>
      <c r="G1684">
        <v>31.690972222248092</v>
      </c>
      <c r="H1684" s="2">
        <v>8</v>
      </c>
      <c r="I1684" s="2">
        <v>850277</v>
      </c>
    </row>
    <row r="1685" spans="1:9">
      <c r="A1685" t="s">
        <v>942</v>
      </c>
      <c r="B1685" t="str">
        <f>VLOOKUP(A1685,hoja!$A$1:$E$161,5,FALSE)</f>
        <v>BOGOTÁ</v>
      </c>
      <c r="C1685" t="str">
        <f>VLOOKUP(A1685,hoja!A:D,3,FALSE)</f>
        <v>60002</v>
      </c>
      <c r="D1685" t="s">
        <v>681</v>
      </c>
      <c r="E1685" t="str">
        <f>VLOOKUP(D1685,hoja!$A$1:$E$161,5,FALSE)</f>
        <v>VILLAVICENCIO</v>
      </c>
      <c r="F1685" t="str">
        <f>VLOOKUP(D1685,hoja!A:C,3,FALSE)</f>
        <v>0393</v>
      </c>
      <c r="G1685">
        <v>4.3333333333139308</v>
      </c>
      <c r="H1685" s="2">
        <v>131</v>
      </c>
      <c r="I1685" s="2">
        <v>114885</v>
      </c>
    </row>
    <row r="1686" spans="1:9">
      <c r="A1686" t="s">
        <v>942</v>
      </c>
      <c r="B1686" t="str">
        <f>VLOOKUP(A1686,hoja!$A$1:$E$161,5,FALSE)</f>
        <v>BOGOTÁ</v>
      </c>
      <c r="C1686" t="str">
        <f>VLOOKUP(A1686,hoja!A:D,3,FALSE)</f>
        <v>60002</v>
      </c>
      <c r="D1686" t="s">
        <v>1266</v>
      </c>
      <c r="E1686" t="e">
        <f>VLOOKUP(D1686,hoja!$A$1:$E$161,5,FALSE)</f>
        <v>#N/A</v>
      </c>
      <c r="F1686" t="e">
        <f>VLOOKUP(D1686,hoja!A:C,3,FALSE)</f>
        <v>#N/A</v>
      </c>
      <c r="G1686">
        <v>1.0000000001164153</v>
      </c>
      <c r="H1686" s="2">
        <v>1</v>
      </c>
      <c r="I1686" s="2">
        <v>32523</v>
      </c>
    </row>
    <row r="1687" spans="1:9">
      <c r="A1687" t="s">
        <v>942</v>
      </c>
      <c r="B1687" t="str">
        <f>VLOOKUP(A1687,hoja!$A$1:$E$161,5,FALSE)</f>
        <v>BOGOTÁ</v>
      </c>
      <c r="C1687" t="str">
        <f>VLOOKUP(A1687,hoja!A:D,3,FALSE)</f>
        <v>60002</v>
      </c>
      <c r="D1687" t="s">
        <v>1268</v>
      </c>
      <c r="E1687" t="e">
        <f>VLOOKUP(D1687,hoja!$A$1:$E$161,5,FALSE)</f>
        <v>#N/A</v>
      </c>
      <c r="F1687" t="str">
        <f>VLOOKUP(D1687,hoja!A:C,3,FALSE)</f>
        <v>50425</v>
      </c>
      <c r="G1687">
        <v>0.99999999994179234</v>
      </c>
      <c r="H1687" s="2">
        <v>1</v>
      </c>
      <c r="I1687" s="2">
        <v>171932</v>
      </c>
    </row>
    <row r="1688" spans="1:9">
      <c r="A1688" t="s">
        <v>942</v>
      </c>
      <c r="B1688" t="str">
        <f>VLOOKUP(A1688,hoja!$A$1:$E$161,5,FALSE)</f>
        <v>BOGOTÁ</v>
      </c>
      <c r="C1688" t="str">
        <f>VLOOKUP(A1688,hoja!A:D,3,FALSE)</f>
        <v>60002</v>
      </c>
      <c r="D1688" t="s">
        <v>1269</v>
      </c>
      <c r="E1688" t="e">
        <f>VLOOKUP(D1688,hoja!$A$1:$E$161,5,FALSE)</f>
        <v>#N/A</v>
      </c>
      <c r="F1688" t="str">
        <f>VLOOKUP(D1688,hoja!A:C,3,FALSE)</f>
        <v>50249</v>
      </c>
      <c r="G1688">
        <v>0.68916666676523164</v>
      </c>
      <c r="H1688" s="2">
        <v>1</v>
      </c>
      <c r="I1688" s="2">
        <v>7852</v>
      </c>
    </row>
    <row r="1689" spans="1:9">
      <c r="A1689" t="s">
        <v>942</v>
      </c>
      <c r="B1689" t="str">
        <f>VLOOKUP(A1689,hoja!$A$1:$E$161,5,FALSE)</f>
        <v>BOGOTÁ</v>
      </c>
      <c r="C1689" t="str">
        <f>VLOOKUP(A1689,hoja!A:D,3,FALSE)</f>
        <v>60002</v>
      </c>
      <c r="D1689" t="s">
        <v>1270</v>
      </c>
      <c r="E1689" t="e">
        <f>VLOOKUP(D1689,hoja!$A$1:$E$161,5,FALSE)</f>
        <v>#N/A</v>
      </c>
      <c r="F1689" t="str">
        <f>VLOOKUP(D1689,hoja!A:C,3,FALSE)</f>
        <v>50250</v>
      </c>
      <c r="G1689">
        <v>1.5150000000139698</v>
      </c>
      <c r="H1689" s="2">
        <v>3</v>
      </c>
      <c r="I1689" s="2">
        <v>28443</v>
      </c>
    </row>
    <row r="1690" spans="1:9">
      <c r="A1690" t="s">
        <v>942</v>
      </c>
      <c r="B1690" t="str">
        <f>VLOOKUP(A1690,hoja!$A$1:$E$161,5,FALSE)</f>
        <v>BOGOTÁ</v>
      </c>
      <c r="C1690" t="str">
        <f>VLOOKUP(A1690,hoja!A:D,3,FALSE)</f>
        <v>60002</v>
      </c>
      <c r="D1690" t="s">
        <v>1271</v>
      </c>
      <c r="E1690" t="e">
        <f>VLOOKUP(D1690,hoja!$A$1:$E$161,5,FALSE)</f>
        <v>#N/A</v>
      </c>
      <c r="F1690" t="str">
        <f>VLOOKUP(D1690,hoja!A:C,3,FALSE)</f>
        <v>50255</v>
      </c>
      <c r="G1690">
        <v>1.6333333334187046</v>
      </c>
      <c r="H1690" s="2">
        <v>1</v>
      </c>
      <c r="I1690" s="2">
        <v>21655</v>
      </c>
    </row>
    <row r="1691" spans="1:9">
      <c r="A1691" t="s">
        <v>942</v>
      </c>
      <c r="B1691" t="str">
        <f>VLOOKUP(A1691,hoja!$A$1:$E$161,5,FALSE)</f>
        <v>BOGOTÁ</v>
      </c>
      <c r="C1691" t="str">
        <f>VLOOKUP(A1691,hoja!A:D,3,FALSE)</f>
        <v>60002</v>
      </c>
      <c r="D1691" t="s">
        <v>1272</v>
      </c>
      <c r="E1691" t="e">
        <f>VLOOKUP(D1691,hoja!$A$1:$E$161,5,FALSE)</f>
        <v>#N/A</v>
      </c>
      <c r="F1691" t="e">
        <f>VLOOKUP(D1691,hoja!A:C,3,FALSE)</f>
        <v>#N/A</v>
      </c>
      <c r="G1691">
        <v>3.3472222276031971E-2</v>
      </c>
      <c r="H1691" s="2">
        <v>2</v>
      </c>
      <c r="I1691" s="2">
        <v>87375.5</v>
      </c>
    </row>
    <row r="1692" spans="1:9">
      <c r="A1692" t="s">
        <v>942</v>
      </c>
      <c r="B1692" t="str">
        <f>VLOOKUP(A1692,hoja!$A$1:$E$161,5,FALSE)</f>
        <v>BOGOTÁ</v>
      </c>
      <c r="C1692" t="str">
        <f>VLOOKUP(A1692,hoja!A:D,3,FALSE)</f>
        <v>60002</v>
      </c>
      <c r="D1692" t="s">
        <v>1273</v>
      </c>
      <c r="E1692" t="e">
        <f>VLOOKUP(D1692,hoja!$A$1:$E$161,5,FALSE)</f>
        <v>#N/A</v>
      </c>
      <c r="F1692" t="e">
        <f>VLOOKUP(D1692,hoja!A:C,3,FALSE)</f>
        <v>#N/A</v>
      </c>
      <c r="G1692">
        <v>0.99999999994179234</v>
      </c>
      <c r="H1692" s="2">
        <v>1</v>
      </c>
      <c r="I1692" s="2">
        <v>210229</v>
      </c>
    </row>
    <row r="1693" spans="1:9">
      <c r="A1693" t="s">
        <v>942</v>
      </c>
      <c r="B1693" t="str">
        <f>VLOOKUP(A1693,hoja!$A$1:$E$161,5,FALSE)</f>
        <v>BOGOTÁ</v>
      </c>
      <c r="C1693" t="str">
        <f>VLOOKUP(A1693,hoja!A:D,3,FALSE)</f>
        <v>60002</v>
      </c>
      <c r="D1693" t="s">
        <v>1274</v>
      </c>
      <c r="E1693" t="e">
        <f>VLOOKUP(D1693,hoja!$A$1:$E$161,5,FALSE)</f>
        <v>#N/A</v>
      </c>
      <c r="F1693" t="e">
        <f>VLOOKUP(D1693,hoja!A:C,3,FALSE)</f>
        <v>#N/A</v>
      </c>
      <c r="G1693">
        <v>13.366666666755918</v>
      </c>
      <c r="H1693" s="2">
        <v>1</v>
      </c>
      <c r="I1693" s="2">
        <v>449234</v>
      </c>
    </row>
    <row r="1694" spans="1:9">
      <c r="A1694" t="s">
        <v>942</v>
      </c>
      <c r="B1694" t="str">
        <f>VLOOKUP(A1694,hoja!$A$1:$E$161,5,FALSE)</f>
        <v>BOGOTÁ</v>
      </c>
      <c r="C1694" t="str">
        <f>VLOOKUP(A1694,hoja!A:D,3,FALSE)</f>
        <v>60002</v>
      </c>
      <c r="D1694" t="s">
        <v>817</v>
      </c>
      <c r="E1694" t="str">
        <f>VLOOKUP(D1694,hoja!$A$1:$E$161,5,FALSE)</f>
        <v>BOGOTÁ</v>
      </c>
      <c r="F1694" t="str">
        <f>VLOOKUP(D1694,hoja!A:C,3,FALSE)</f>
        <v>50304</v>
      </c>
      <c r="G1694">
        <v>0.23333333322079852</v>
      </c>
      <c r="H1694" s="2">
        <v>1</v>
      </c>
      <c r="I1694" s="2">
        <v>6084</v>
      </c>
    </row>
    <row r="1695" spans="1:9">
      <c r="A1695" t="s">
        <v>942</v>
      </c>
      <c r="B1695" t="str">
        <f>VLOOKUP(A1695,hoja!$A$1:$E$161,5,FALSE)</f>
        <v>BOGOTÁ</v>
      </c>
      <c r="C1695" t="str">
        <f>VLOOKUP(A1695,hoja!A:D,3,FALSE)</f>
        <v>60002</v>
      </c>
      <c r="D1695" t="s">
        <v>1275</v>
      </c>
      <c r="E1695" t="e">
        <f>VLOOKUP(D1695,hoja!$A$1:$E$161,5,FALSE)</f>
        <v>#N/A</v>
      </c>
      <c r="F1695" t="e">
        <f>VLOOKUP(D1695,hoja!A:C,3,FALSE)</f>
        <v>#N/A</v>
      </c>
      <c r="G1695">
        <v>1.03333333338378</v>
      </c>
      <c r="H1695" s="2">
        <v>1</v>
      </c>
      <c r="I1695" s="2">
        <v>10919</v>
      </c>
    </row>
    <row r="1696" spans="1:9">
      <c r="A1696" t="s">
        <v>942</v>
      </c>
      <c r="B1696" t="str">
        <f>VLOOKUP(A1696,hoja!$A$1:$E$161,5,FALSE)</f>
        <v>BOGOTÁ</v>
      </c>
      <c r="C1696" t="str">
        <f>VLOOKUP(A1696,hoja!A:D,3,FALSE)</f>
        <v>60002</v>
      </c>
      <c r="D1696" t="s">
        <v>987</v>
      </c>
      <c r="E1696" t="str">
        <f>VLOOKUP(D1696,hoja!$A$1:$E$161,5,FALSE)</f>
        <v>MEDELLÍN</v>
      </c>
      <c r="F1696" t="str">
        <f>VLOOKUP(D1696,hoja!A:C,3,FALSE)</f>
        <v>60001</v>
      </c>
      <c r="G1696">
        <v>21.483333333249902</v>
      </c>
      <c r="H1696" s="2">
        <v>4</v>
      </c>
      <c r="I1696" s="2">
        <v>412254</v>
      </c>
    </row>
    <row r="1697" spans="1:9">
      <c r="A1697" t="s">
        <v>942</v>
      </c>
      <c r="B1697" t="str">
        <f>VLOOKUP(A1697,hoja!$A$1:$E$161,5,FALSE)</f>
        <v>BOGOTÁ</v>
      </c>
      <c r="C1697" t="str">
        <f>VLOOKUP(A1697,hoja!A:D,3,FALSE)</f>
        <v>60002</v>
      </c>
      <c r="D1697" t="s">
        <v>1282</v>
      </c>
      <c r="E1697" t="e">
        <f>VLOOKUP(D1697,hoja!$A$1:$E$161,5,FALSE)</f>
        <v>#N/A</v>
      </c>
      <c r="F1697" t="str">
        <f>VLOOKUP(D1697,hoja!A:C,3,FALSE)</f>
        <v>50265</v>
      </c>
      <c r="G1697">
        <v>0.99999999994179234</v>
      </c>
      <c r="H1697" s="2">
        <v>1</v>
      </c>
      <c r="I1697" s="2">
        <v>94362</v>
      </c>
    </row>
    <row r="1698" spans="1:9">
      <c r="A1698" t="s">
        <v>942</v>
      </c>
      <c r="B1698" t="str">
        <f>VLOOKUP(A1698,hoja!$A$1:$E$161,5,FALSE)</f>
        <v>BOGOTÁ</v>
      </c>
      <c r="C1698" t="str">
        <f>VLOOKUP(A1698,hoja!A:D,3,FALSE)</f>
        <v>60002</v>
      </c>
      <c r="D1698" t="s">
        <v>1283</v>
      </c>
      <c r="E1698" t="e">
        <f>VLOOKUP(D1698,hoja!$A$1:$E$161,5,FALSE)</f>
        <v>#N/A</v>
      </c>
      <c r="F1698" t="e">
        <f>VLOOKUP(D1698,hoja!A:C,3,FALSE)</f>
        <v>#N/A</v>
      </c>
      <c r="G1698">
        <v>0.8999999999650754</v>
      </c>
      <c r="H1698" s="2">
        <v>2</v>
      </c>
      <c r="I1698" s="2">
        <v>17075.5</v>
      </c>
    </row>
    <row r="1699" spans="1:9">
      <c r="A1699" t="s">
        <v>942</v>
      </c>
      <c r="B1699" t="str">
        <f>VLOOKUP(A1699,hoja!$A$1:$E$161,5,FALSE)</f>
        <v>BOGOTÁ</v>
      </c>
      <c r="C1699" t="str">
        <f>VLOOKUP(A1699,hoja!A:D,3,FALSE)</f>
        <v>60002</v>
      </c>
      <c r="D1699" t="s">
        <v>653</v>
      </c>
      <c r="E1699" t="str">
        <f>VLOOKUP(D1699,hoja!$A$1:$E$161,5,FALSE)</f>
        <v>MADRID</v>
      </c>
      <c r="F1699" t="str">
        <f>VLOOKUP(D1699,hoja!A:C,3,FALSE)</f>
        <v>2023</v>
      </c>
      <c r="G1699">
        <v>0.76666666672099382</v>
      </c>
      <c r="H1699" s="2">
        <v>43</v>
      </c>
      <c r="I1699" s="2">
        <v>25440</v>
      </c>
    </row>
    <row r="1700" spans="1:9">
      <c r="A1700" t="s">
        <v>942</v>
      </c>
      <c r="B1700" t="str">
        <f>VLOOKUP(A1700,hoja!$A$1:$E$161,5,FALSE)</f>
        <v>BOGOTÁ</v>
      </c>
      <c r="C1700" t="str">
        <f>VLOOKUP(A1700,hoja!A:D,3,FALSE)</f>
        <v>60002</v>
      </c>
      <c r="D1700" t="s">
        <v>780</v>
      </c>
      <c r="E1700" t="str">
        <f>VLOOKUP(D1700,hoja!$A$1:$E$161,5,FALSE)</f>
        <v>ZIPAQUIRÁ</v>
      </c>
      <c r="F1700" t="str">
        <f>VLOOKUP(D1700,hoja!A:C,3,FALSE)</f>
        <v>2031</v>
      </c>
      <c r="G1700">
        <v>2.135555555607425</v>
      </c>
      <c r="H1700" s="2">
        <v>2</v>
      </c>
      <c r="I1700" s="2">
        <v>61974</v>
      </c>
    </row>
    <row r="1701" spans="1:9">
      <c r="A1701" t="s">
        <v>942</v>
      </c>
      <c r="B1701" t="str">
        <f>VLOOKUP(A1701,hoja!$A$1:$E$161,5,FALSE)</f>
        <v>BOGOTÁ</v>
      </c>
      <c r="C1701" t="str">
        <f>VLOOKUP(A1701,hoja!A:D,3,FALSE)</f>
        <v>60002</v>
      </c>
      <c r="D1701" t="s">
        <v>641</v>
      </c>
      <c r="E1701" t="str">
        <f>VLOOKUP(D1701,hoja!$A$1:$E$161,5,FALSE)</f>
        <v>MEDELLÍN</v>
      </c>
      <c r="F1701" t="str">
        <f>VLOOKUP(D1701,hoja!A:C,3,FALSE)</f>
        <v>0079</v>
      </c>
      <c r="G1701">
        <v>26.174999999930151</v>
      </c>
      <c r="H1701" s="2">
        <v>70</v>
      </c>
      <c r="I1701" s="2">
        <v>413366</v>
      </c>
    </row>
    <row r="1702" spans="1:9">
      <c r="A1702" t="s">
        <v>942</v>
      </c>
      <c r="B1702" t="str">
        <f>VLOOKUP(A1702,hoja!$A$1:$E$161,5,FALSE)</f>
        <v>BOGOTÁ</v>
      </c>
      <c r="C1702" t="str">
        <f>VLOOKUP(A1702,hoja!A:D,3,FALSE)</f>
        <v>60002</v>
      </c>
      <c r="D1702" t="s">
        <v>670</v>
      </c>
      <c r="E1702" t="str">
        <f>VLOOKUP(D1702,hoja!$A$1:$E$161,5,FALSE)</f>
        <v>PEREIRA</v>
      </c>
      <c r="F1702" t="str">
        <f>VLOOKUP(D1702,hoja!A:C,3,FALSE)</f>
        <v>0134</v>
      </c>
      <c r="G1702">
        <v>22.733333333395422</v>
      </c>
      <c r="H1702" s="2">
        <v>19</v>
      </c>
      <c r="I1702" s="2">
        <v>329308</v>
      </c>
    </row>
    <row r="1703" spans="1:9">
      <c r="A1703" t="s">
        <v>942</v>
      </c>
      <c r="B1703" t="str">
        <f>VLOOKUP(A1703,hoja!$A$1:$E$161,5,FALSE)</f>
        <v>BOGOTÁ</v>
      </c>
      <c r="C1703" t="str">
        <f>VLOOKUP(A1703,hoja!A:D,3,FALSE)</f>
        <v>60002</v>
      </c>
      <c r="D1703" t="s">
        <v>642</v>
      </c>
      <c r="E1703" t="str">
        <f>VLOOKUP(D1703,hoja!$A$1:$E$161,5,FALSE)</f>
        <v>BARRANQUILLA</v>
      </c>
      <c r="F1703" t="str">
        <f>VLOOKUP(D1703,hoja!A:C,3,FALSE)</f>
        <v>0111</v>
      </c>
      <c r="G1703">
        <v>50.083333333313931</v>
      </c>
      <c r="H1703" s="2">
        <v>44</v>
      </c>
      <c r="I1703" s="2">
        <v>1014358.5</v>
      </c>
    </row>
    <row r="1704" spans="1:9">
      <c r="A1704" t="s">
        <v>942</v>
      </c>
      <c r="B1704" t="str">
        <f>VLOOKUP(A1704,hoja!$A$1:$E$161,5,FALSE)</f>
        <v>BOGOTÁ</v>
      </c>
      <c r="C1704" t="str">
        <f>VLOOKUP(A1704,hoja!A:D,3,FALSE)</f>
        <v>60002</v>
      </c>
      <c r="D1704" t="s">
        <v>672</v>
      </c>
      <c r="E1704" t="str">
        <f>VLOOKUP(D1704,hoja!$A$1:$E$161,5,FALSE)</f>
        <v>MEDELLÍN</v>
      </c>
      <c r="F1704" t="str">
        <f>VLOOKUP(D1704,hoja!A:C,3,FALSE)</f>
        <v>0092</v>
      </c>
      <c r="G1704">
        <v>35.983333333279006</v>
      </c>
      <c r="H1704" s="2">
        <v>3</v>
      </c>
      <c r="I1704" s="2">
        <v>449926</v>
      </c>
    </row>
    <row r="1705" spans="1:9">
      <c r="A1705" t="s">
        <v>942</v>
      </c>
      <c r="B1705" t="str">
        <f>VLOOKUP(A1705,hoja!$A$1:$E$161,5,FALSE)</f>
        <v>BOGOTÁ</v>
      </c>
      <c r="C1705" t="str">
        <f>VLOOKUP(A1705,hoja!A:D,3,FALSE)</f>
        <v>60002</v>
      </c>
      <c r="D1705" t="s">
        <v>644</v>
      </c>
      <c r="E1705" t="str">
        <f>VLOOKUP(D1705,hoja!$A$1:$E$161,5,FALSE)</f>
        <v>PEREIRA</v>
      </c>
      <c r="F1705" t="str">
        <f>VLOOKUP(D1705,hoja!A:C,3,FALSE)</f>
        <v>0198</v>
      </c>
      <c r="G1705">
        <v>23.25</v>
      </c>
      <c r="H1705" s="2">
        <v>11</v>
      </c>
      <c r="I1705" s="2">
        <v>318080</v>
      </c>
    </row>
    <row r="1706" spans="1:9">
      <c r="A1706" t="s">
        <v>942</v>
      </c>
      <c r="B1706" t="str">
        <f>VLOOKUP(A1706,hoja!$A$1:$E$161,5,FALSE)</f>
        <v>BOGOTÁ</v>
      </c>
      <c r="C1706" t="str">
        <f>VLOOKUP(A1706,hoja!A:D,3,FALSE)</f>
        <v>60002</v>
      </c>
      <c r="D1706" t="s">
        <v>645</v>
      </c>
      <c r="E1706" t="str">
        <f>VLOOKUP(D1706,hoja!$A$1:$E$161,5,FALSE)</f>
        <v>CALI</v>
      </c>
      <c r="F1706" t="str">
        <f>VLOOKUP(D1706,hoja!A:C,3,FALSE)</f>
        <v>0410</v>
      </c>
      <c r="G1706">
        <v>24.183333333407063</v>
      </c>
      <c r="H1706" s="2">
        <v>55</v>
      </c>
      <c r="I1706" s="2">
        <v>444557</v>
      </c>
    </row>
    <row r="1707" spans="1:9">
      <c r="A1707" t="s">
        <v>942</v>
      </c>
      <c r="B1707" t="str">
        <f>VLOOKUP(A1707,hoja!$A$1:$E$161,5,FALSE)</f>
        <v>BOGOTÁ</v>
      </c>
      <c r="C1707" t="str">
        <f>VLOOKUP(A1707,hoja!A:D,3,FALSE)</f>
        <v>60002</v>
      </c>
      <c r="D1707" t="s">
        <v>745</v>
      </c>
      <c r="E1707" t="e">
        <f>VLOOKUP(D1707,hoja!$A$1:$E$161,5,FALSE)</f>
        <v>#N/A</v>
      </c>
      <c r="F1707" t="str">
        <f>VLOOKUP(D1707,hoja!A:C,3,FALSE)</f>
        <v>60105</v>
      </c>
      <c r="G1707">
        <v>0.99999999994179234</v>
      </c>
      <c r="H1707" s="2">
        <v>1</v>
      </c>
      <c r="I1707" s="2">
        <v>23605</v>
      </c>
    </row>
    <row r="1708" spans="1:9">
      <c r="A1708" t="s">
        <v>942</v>
      </c>
      <c r="B1708" t="str">
        <f>VLOOKUP(A1708,hoja!$A$1:$E$161,5,FALSE)</f>
        <v>BOGOTÁ</v>
      </c>
      <c r="C1708" t="str">
        <f>VLOOKUP(A1708,hoja!A:D,3,FALSE)</f>
        <v>60002</v>
      </c>
      <c r="D1708" t="s">
        <v>735</v>
      </c>
      <c r="E1708" t="str">
        <f>VLOOKUP(D1708,hoja!$A$1:$E$161,5,FALSE)</f>
        <v>GUALANDAY</v>
      </c>
      <c r="F1708" t="str">
        <f>VLOOKUP(D1708,hoja!A:C,3,FALSE)</f>
        <v>3042</v>
      </c>
      <c r="G1708">
        <v>5.0583333333197515</v>
      </c>
      <c r="H1708" s="2">
        <v>96</v>
      </c>
      <c r="I1708" s="2">
        <v>154171.5</v>
      </c>
    </row>
    <row r="1709" spans="1:9">
      <c r="A1709" t="s">
        <v>942</v>
      </c>
      <c r="B1709" t="str">
        <f>VLOOKUP(A1709,hoja!$A$1:$E$161,5,FALSE)</f>
        <v>BOGOTÁ</v>
      </c>
      <c r="C1709" t="str">
        <f>VLOOKUP(A1709,hoja!A:D,3,FALSE)</f>
        <v>60002</v>
      </c>
      <c r="D1709" t="s">
        <v>787</v>
      </c>
      <c r="E1709" t="str">
        <f>VLOOKUP(D1709,hoja!$A$1:$E$161,5,FALSE)</f>
        <v>PUERTO LIBRE</v>
      </c>
      <c r="F1709" t="str">
        <f>VLOOKUP(D1709,hoja!A:C,3,FALSE)</f>
        <v>10214</v>
      </c>
      <c r="G1709">
        <v>6.2690277778019663</v>
      </c>
      <c r="H1709" s="2">
        <v>36</v>
      </c>
      <c r="I1709" s="2">
        <v>211586</v>
      </c>
    </row>
    <row r="1710" spans="1:9">
      <c r="A1710" t="s">
        <v>942</v>
      </c>
      <c r="B1710" t="str">
        <f>VLOOKUP(A1710,hoja!$A$1:$E$161,5,FALSE)</f>
        <v>BOGOTÁ</v>
      </c>
      <c r="C1710" t="str">
        <f>VLOOKUP(A1710,hoja!A:D,3,FALSE)</f>
        <v>60002</v>
      </c>
      <c r="D1710" t="s">
        <v>918</v>
      </c>
      <c r="E1710" t="str">
        <f>VLOOKUP(D1710,hoja!$A$1:$E$161,5,FALSE)</f>
        <v>PUERTO TRIUNFO</v>
      </c>
      <c r="F1710" t="str">
        <f>VLOOKUP(D1710,hoja!A:C,3,FALSE)</f>
        <v>60079</v>
      </c>
      <c r="G1710">
        <v>6.3416666666453239</v>
      </c>
      <c r="H1710" s="2">
        <v>2</v>
      </c>
      <c r="I1710" s="2">
        <v>334391</v>
      </c>
    </row>
    <row r="1711" spans="1:9">
      <c r="A1711" t="s">
        <v>942</v>
      </c>
      <c r="B1711" t="str">
        <f>VLOOKUP(A1711,hoja!$A$1:$E$161,5,FALSE)</f>
        <v>BOGOTÁ</v>
      </c>
      <c r="C1711" t="str">
        <f>VLOOKUP(A1711,hoja!A:D,3,FALSE)</f>
        <v>60002</v>
      </c>
      <c r="D1711" t="s">
        <v>834</v>
      </c>
      <c r="E1711" t="str">
        <f>VLOOKUP(D1711,hoja!$A$1:$E$161,5,FALSE)</f>
        <v>RICAURTE</v>
      </c>
      <c r="F1711" t="str">
        <f>VLOOKUP(D1711,hoja!A:C,3,FALSE)</f>
        <v>60080</v>
      </c>
      <c r="G1711">
        <v>5.1686111111193895</v>
      </c>
      <c r="H1711" s="2">
        <v>3</v>
      </c>
      <c r="I1711" s="2">
        <v>128506</v>
      </c>
    </row>
    <row r="1712" spans="1:9">
      <c r="A1712" t="s">
        <v>942</v>
      </c>
      <c r="B1712" t="str">
        <f>VLOOKUP(A1712,hoja!$A$1:$E$161,5,FALSE)</f>
        <v>BOGOTÁ</v>
      </c>
      <c r="C1712" t="str">
        <f>VLOOKUP(A1712,hoja!A:D,3,FALSE)</f>
        <v>60002</v>
      </c>
      <c r="D1712" t="s">
        <v>756</v>
      </c>
      <c r="E1712" t="str">
        <f>VLOOKUP(D1712,hoja!$A$1:$E$161,5,FALSE)</f>
        <v>SANTANA</v>
      </c>
      <c r="F1712" t="str">
        <f>VLOOKUP(D1712,hoja!A:C,3,FALSE)</f>
        <v>60084</v>
      </c>
      <c r="G1712">
        <v>6.595555555599276</v>
      </c>
      <c r="H1712" s="2">
        <v>26</v>
      </c>
      <c r="I1712" s="2">
        <v>223507.5</v>
      </c>
    </row>
    <row r="1713" spans="1:9">
      <c r="A1713" t="s">
        <v>942</v>
      </c>
      <c r="B1713" t="str">
        <f>VLOOKUP(A1713,hoja!$A$1:$E$161,5,FALSE)</f>
        <v>BOGOTÁ</v>
      </c>
      <c r="C1713" t="str">
        <f>VLOOKUP(A1713,hoja!A:D,3,FALSE)</f>
        <v>60002</v>
      </c>
      <c r="D1713" t="s">
        <v>1024</v>
      </c>
      <c r="E1713" t="e">
        <f>VLOOKUP(D1713,hoja!$A$1:$E$161,5,FALSE)</f>
        <v>#N/A</v>
      </c>
      <c r="F1713" t="str">
        <f>VLOOKUP(D1713,hoja!A:C,3,FALSE)</f>
        <v>50472</v>
      </c>
      <c r="G1713">
        <v>0.82875000007334165</v>
      </c>
      <c r="H1713" s="2">
        <v>6</v>
      </c>
      <c r="I1713" s="2">
        <v>18619</v>
      </c>
    </row>
    <row r="1714" spans="1:9">
      <c r="A1714" t="s">
        <v>942</v>
      </c>
      <c r="B1714" t="str">
        <f>VLOOKUP(A1714,hoja!$A$1:$E$161,5,FALSE)</f>
        <v>BOGOTÁ</v>
      </c>
      <c r="C1714" t="str">
        <f>VLOOKUP(A1714,hoja!A:D,3,FALSE)</f>
        <v>60002</v>
      </c>
      <c r="D1714" t="s">
        <v>1288</v>
      </c>
      <c r="E1714" t="e">
        <f>VLOOKUP(D1714,hoja!$A$1:$E$161,5,FALSE)</f>
        <v>#N/A</v>
      </c>
      <c r="F1714" t="e">
        <f>VLOOKUP(D1714,hoja!A:C,3,FALSE)</f>
        <v>#N/A</v>
      </c>
      <c r="G1714">
        <v>0.16666666668606922</v>
      </c>
      <c r="H1714" s="2">
        <v>11</v>
      </c>
      <c r="I1714" s="2">
        <v>1365</v>
      </c>
    </row>
    <row r="1715" spans="1:9">
      <c r="A1715" t="s">
        <v>942</v>
      </c>
      <c r="B1715" t="str">
        <f>VLOOKUP(A1715,hoja!$A$1:$E$161,5,FALSE)</f>
        <v>BOGOTÁ</v>
      </c>
      <c r="C1715" t="str">
        <f>VLOOKUP(A1715,hoja!A:D,3,FALSE)</f>
        <v>60002</v>
      </c>
      <c r="D1715" t="s">
        <v>1289</v>
      </c>
      <c r="E1715" t="e">
        <f>VLOOKUP(D1715,hoja!$A$1:$E$161,5,FALSE)</f>
        <v>#N/A</v>
      </c>
      <c r="F1715" t="e">
        <f>VLOOKUP(D1715,hoja!A:C,3,FALSE)</f>
        <v>#N/A</v>
      </c>
      <c r="G1715">
        <v>0.48333333333721384</v>
      </c>
      <c r="H1715" s="2">
        <v>7</v>
      </c>
      <c r="I1715" s="2">
        <v>8261</v>
      </c>
    </row>
    <row r="1716" spans="1:9">
      <c r="A1716" t="s">
        <v>942</v>
      </c>
      <c r="B1716" t="str">
        <f>VLOOKUP(A1716,hoja!$A$1:$E$161,5,FALSE)</f>
        <v>BOGOTÁ</v>
      </c>
      <c r="C1716" t="str">
        <f>VLOOKUP(A1716,hoja!A:D,3,FALSE)</f>
        <v>60002</v>
      </c>
      <c r="D1716" t="s">
        <v>943</v>
      </c>
      <c r="E1716" t="str">
        <f>VLOOKUP(D1716,hoja!$A$1:$E$161,5,FALSE)</f>
        <v>BOGOTÁ</v>
      </c>
      <c r="F1716" t="str">
        <f>VLOOKUP(D1716,hoja!A:C,3,FALSE)</f>
        <v>60003</v>
      </c>
      <c r="G1716">
        <v>1.0940277778718155</v>
      </c>
      <c r="H1716" s="2">
        <v>206</v>
      </c>
      <c r="I1716" s="2">
        <v>18633.5</v>
      </c>
    </row>
    <row r="1717" spans="1:9">
      <c r="A1717" t="s">
        <v>942</v>
      </c>
      <c r="B1717" t="str">
        <f>VLOOKUP(A1717,hoja!$A$1:$E$161,5,FALSE)</f>
        <v>BOGOTÁ</v>
      </c>
      <c r="C1717" t="str">
        <f>VLOOKUP(A1717,hoja!A:D,3,FALSE)</f>
        <v>60002</v>
      </c>
      <c r="D1717" t="s">
        <v>1290</v>
      </c>
      <c r="E1717" t="e">
        <f>VLOOKUP(D1717,hoja!$A$1:$E$161,5,FALSE)</f>
        <v>#N/A</v>
      </c>
      <c r="F1717" t="e">
        <f>VLOOKUP(D1717,hoja!A:C,3,FALSE)</f>
        <v>#N/A</v>
      </c>
      <c r="G1717">
        <v>16.158055555511964</v>
      </c>
      <c r="H1717" s="2">
        <v>2</v>
      </c>
      <c r="I1717" s="2">
        <v>57299</v>
      </c>
    </row>
    <row r="1718" spans="1:9">
      <c r="A1718" t="s">
        <v>942</v>
      </c>
      <c r="B1718" t="str">
        <f>VLOOKUP(A1718,hoja!$A$1:$E$161,5,FALSE)</f>
        <v>BOGOTÁ</v>
      </c>
      <c r="C1718" t="str">
        <f>VLOOKUP(A1718,hoja!A:D,3,FALSE)</f>
        <v>60002</v>
      </c>
      <c r="D1718" t="s">
        <v>1293</v>
      </c>
      <c r="E1718" t="e">
        <f>VLOOKUP(D1718,hoja!$A$1:$E$161,5,FALSE)</f>
        <v>#N/A</v>
      </c>
      <c r="F1718" t="e">
        <f>VLOOKUP(D1718,hoja!A:C,3,FALSE)</f>
        <v>#N/A</v>
      </c>
      <c r="G1718">
        <v>1.0823611110972706</v>
      </c>
      <c r="H1718" s="2">
        <v>2</v>
      </c>
      <c r="I1718" s="2">
        <v>8255</v>
      </c>
    </row>
    <row r="1719" spans="1:9">
      <c r="A1719" t="s">
        <v>3887</v>
      </c>
      <c r="B1719" t="e">
        <f>VLOOKUP(A1719,hoja!$A$1:$E$161,5,FALSE)</f>
        <v>#N/A</v>
      </c>
      <c r="C1719" t="e">
        <f>VLOOKUP(A1719,hoja!A:D,3,FALSE)</f>
        <v>#N/A</v>
      </c>
      <c r="D1719" t="s">
        <v>637</v>
      </c>
      <c r="E1719" t="str">
        <f>VLOOKUP(D1719,hoja!$A$1:$E$161,5,FALSE)</f>
        <v>PIEDECUESTA</v>
      </c>
      <c r="F1719" t="str">
        <f>VLOOKUP(D1719,hoja!A:C,3,FALSE)</f>
        <v>0422</v>
      </c>
      <c r="G1719">
        <v>35.554166666785022</v>
      </c>
      <c r="H1719" s="2">
        <v>2</v>
      </c>
      <c r="I1719" s="2">
        <v>636102</v>
      </c>
    </row>
    <row r="1720" spans="1:9">
      <c r="A1720" t="s">
        <v>3887</v>
      </c>
      <c r="B1720" t="e">
        <f>VLOOKUP(A1720,hoja!$A$1:$E$161,5,FALSE)</f>
        <v>#N/A</v>
      </c>
      <c r="C1720" t="e">
        <f>VLOOKUP(A1720,hoja!A:D,3,FALSE)</f>
        <v>#N/A</v>
      </c>
      <c r="D1720" t="s">
        <v>668</v>
      </c>
      <c r="E1720" t="str">
        <f>VLOOKUP(D1720,hoja!$A$1:$E$161,5,FALSE)</f>
        <v>VALLEDUPAR</v>
      </c>
      <c r="F1720" t="str">
        <f>VLOOKUP(D1720,hoja!A:C,3,FALSE)</f>
        <v>0447</v>
      </c>
      <c r="G1720">
        <v>19.713888888945803</v>
      </c>
      <c r="H1720" s="2">
        <v>1</v>
      </c>
      <c r="I1720" s="2">
        <v>485845</v>
      </c>
    </row>
    <row r="1721" spans="1:9">
      <c r="A1721" t="s">
        <v>3887</v>
      </c>
      <c r="B1721" t="e">
        <f>VLOOKUP(A1721,hoja!$A$1:$E$161,5,FALSE)</f>
        <v>#N/A</v>
      </c>
      <c r="C1721" t="e">
        <f>VLOOKUP(A1721,hoja!A:D,3,FALSE)</f>
        <v>#N/A</v>
      </c>
      <c r="D1721" t="s">
        <v>653</v>
      </c>
      <c r="E1721" t="str">
        <f>VLOOKUP(D1721,hoja!$A$1:$E$161,5,FALSE)</f>
        <v>MADRID</v>
      </c>
      <c r="F1721" t="str">
        <f>VLOOKUP(D1721,hoja!A:C,3,FALSE)</f>
        <v>2023</v>
      </c>
      <c r="G1721">
        <v>61.39388888888061</v>
      </c>
      <c r="H1721" s="2">
        <v>7</v>
      </c>
      <c r="I1721" s="2">
        <v>1057478</v>
      </c>
    </row>
    <row r="1722" spans="1:9">
      <c r="A1722" t="s">
        <v>3887</v>
      </c>
      <c r="B1722" t="e">
        <f>VLOOKUP(A1722,hoja!$A$1:$E$161,5,FALSE)</f>
        <v>#N/A</v>
      </c>
      <c r="C1722" t="e">
        <f>VLOOKUP(A1722,hoja!A:D,3,FALSE)</f>
        <v>#N/A</v>
      </c>
      <c r="D1722" t="s">
        <v>642</v>
      </c>
      <c r="E1722" t="str">
        <f>VLOOKUP(D1722,hoja!$A$1:$E$161,5,FALSE)</f>
        <v>BARRANQUILLA</v>
      </c>
      <c r="F1722" t="str">
        <f>VLOOKUP(D1722,hoja!A:C,3,FALSE)</f>
        <v>0111</v>
      </c>
      <c r="G1722">
        <v>3.4322222222399432</v>
      </c>
      <c r="H1722" s="2">
        <v>4</v>
      </c>
      <c r="I1722" s="2">
        <v>202966.5</v>
      </c>
    </row>
    <row r="1723" spans="1:9">
      <c r="A1723" t="s">
        <v>778</v>
      </c>
      <c r="B1723" t="e">
        <f>VLOOKUP(A1723,hoja!$A$1:$E$161,5,FALSE)</f>
        <v>#N/A</v>
      </c>
      <c r="C1723" t="str">
        <f>VLOOKUP(A1723,hoja!A:D,3,FALSE)</f>
        <v>50686</v>
      </c>
      <c r="D1723" t="s">
        <v>663</v>
      </c>
      <c r="E1723" t="str">
        <f>VLOOKUP(D1723,hoja!$A$1:$E$161,5,FALSE)</f>
        <v>MADRID</v>
      </c>
      <c r="F1723" t="str">
        <f>VLOOKUP(D1723,hoja!A:C,3,FALSE)</f>
        <v>0022</v>
      </c>
      <c r="G1723">
        <v>3.660833333269693</v>
      </c>
      <c r="H1723" s="2">
        <v>1</v>
      </c>
      <c r="I1723" s="2">
        <v>64082</v>
      </c>
    </row>
    <row r="1724" spans="1:9">
      <c r="A1724" t="s">
        <v>778</v>
      </c>
      <c r="B1724" t="e">
        <f>VLOOKUP(A1724,hoja!$A$1:$E$161,5,FALSE)</f>
        <v>#N/A</v>
      </c>
      <c r="C1724" t="str">
        <f>VLOOKUP(A1724,hoja!A:D,3,FALSE)</f>
        <v>50686</v>
      </c>
      <c r="D1724" t="s">
        <v>630</v>
      </c>
      <c r="E1724" t="str">
        <f>VLOOKUP(D1724,hoja!$A$1:$E$161,5,FALSE)</f>
        <v>SESQUILÉ</v>
      </c>
      <c r="F1724" t="str">
        <f>VLOOKUP(D1724,hoja!A:C,3,FALSE)</f>
        <v>1501</v>
      </c>
      <c r="G1724">
        <v>4.0166666666627862</v>
      </c>
      <c r="H1724" s="2">
        <v>1</v>
      </c>
      <c r="I1724" s="2">
        <v>38102</v>
      </c>
    </row>
    <row r="1725" spans="1:9">
      <c r="A1725" t="s">
        <v>778</v>
      </c>
      <c r="B1725" t="e">
        <f>VLOOKUP(A1725,hoja!$A$1:$E$161,5,FALSE)</f>
        <v>#N/A</v>
      </c>
      <c r="C1725" t="str">
        <f>VLOOKUP(A1725,hoja!A:D,3,FALSE)</f>
        <v>50686</v>
      </c>
      <c r="D1725" t="s">
        <v>634</v>
      </c>
      <c r="E1725" t="str">
        <f>VLOOKUP(D1725,hoja!$A$1:$E$161,5,FALSE)</f>
        <v>BOGOTÁ</v>
      </c>
      <c r="F1725" t="str">
        <f>VLOOKUP(D1725,hoja!A:C,3,FALSE)</f>
        <v>0011</v>
      </c>
      <c r="G1725">
        <v>3.2999999999301508</v>
      </c>
      <c r="H1725" s="2">
        <v>1</v>
      </c>
      <c r="I1725" s="2">
        <v>58845</v>
      </c>
    </row>
    <row r="1726" spans="1:9">
      <c r="A1726" t="s">
        <v>778</v>
      </c>
      <c r="B1726" t="e">
        <f>VLOOKUP(A1726,hoja!$A$1:$E$161,5,FALSE)</f>
        <v>#N/A</v>
      </c>
      <c r="C1726" t="str">
        <f>VLOOKUP(A1726,hoja!A:D,3,FALSE)</f>
        <v>50686</v>
      </c>
      <c r="D1726" t="s">
        <v>635</v>
      </c>
      <c r="E1726" t="str">
        <f>VLOOKUP(D1726,hoja!$A$1:$E$161,5,FALSE)</f>
        <v>BOGOTÁ</v>
      </c>
      <c r="F1726" t="str">
        <f>VLOOKUP(D1726,hoja!A:C,3,FALSE)</f>
        <v>0021</v>
      </c>
      <c r="G1726">
        <v>3.3500000000931323</v>
      </c>
      <c r="H1726" s="2">
        <v>1</v>
      </c>
      <c r="I1726" s="2"/>
    </row>
    <row r="1727" spans="1:9">
      <c r="A1727" t="s">
        <v>915</v>
      </c>
      <c r="B1727" t="e">
        <f>VLOOKUP(A1727,hoja!$A$1:$E$161,5,FALSE)</f>
        <v>#N/A</v>
      </c>
      <c r="C1727" t="str">
        <f>VLOOKUP(A1727,hoja!A:D,3,FALSE)</f>
        <v>50268</v>
      </c>
      <c r="D1727" t="s">
        <v>635</v>
      </c>
      <c r="E1727" t="str">
        <f>VLOOKUP(D1727,hoja!$A$1:$E$161,5,FALSE)</f>
        <v>BOGOTÁ</v>
      </c>
      <c r="F1727" t="str">
        <f>VLOOKUP(D1727,hoja!A:C,3,FALSE)</f>
        <v>0021</v>
      </c>
      <c r="G1727">
        <v>0</v>
      </c>
      <c r="H1727" s="2">
        <v>1</v>
      </c>
      <c r="I1727" s="2">
        <v>413396</v>
      </c>
    </row>
    <row r="1728" spans="1:9">
      <c r="A1728" t="s">
        <v>764</v>
      </c>
      <c r="B1728" t="e">
        <f>VLOOKUP(A1728,hoja!$A$1:$E$161,5,FALSE)</f>
        <v>#N/A</v>
      </c>
      <c r="C1728" t="str">
        <f>VLOOKUP(A1728,hoja!A:D,3,FALSE)</f>
        <v>60108</v>
      </c>
      <c r="D1728" t="s">
        <v>650</v>
      </c>
      <c r="E1728" t="str">
        <f>VLOOKUP(D1728,hoja!$A$1:$E$161,5,FALSE)</f>
        <v>CALOTO</v>
      </c>
      <c r="F1728" t="str">
        <f>VLOOKUP(D1728,hoja!A:C,3,FALSE)</f>
        <v>0445</v>
      </c>
      <c r="G1728">
        <v>35.150000000023283</v>
      </c>
      <c r="H1728" s="2">
        <v>2</v>
      </c>
      <c r="I1728" s="2">
        <v>489846.5</v>
      </c>
    </row>
    <row r="1729" spans="1:9">
      <c r="A1729" t="s">
        <v>764</v>
      </c>
      <c r="B1729" t="e">
        <f>VLOOKUP(A1729,hoja!$A$1:$E$161,5,FALSE)</f>
        <v>#N/A</v>
      </c>
      <c r="C1729" t="str">
        <f>VLOOKUP(A1729,hoja!A:D,3,FALSE)</f>
        <v>60108</v>
      </c>
      <c r="D1729" t="s">
        <v>633</v>
      </c>
      <c r="E1729" t="str">
        <f>VLOOKUP(D1729,hoja!$A$1:$E$161,5,FALSE)</f>
        <v>BOGOTÁ</v>
      </c>
      <c r="F1729" t="str">
        <f>VLOOKUP(D1729,hoja!A:C,3,FALSE)</f>
        <v>0002</v>
      </c>
      <c r="G1729">
        <v>2.1683333332766779</v>
      </c>
      <c r="H1729" s="2">
        <v>1</v>
      </c>
      <c r="I1729" s="2">
        <v>26295</v>
      </c>
    </row>
    <row r="1730" spans="1:9">
      <c r="A1730" t="s">
        <v>764</v>
      </c>
      <c r="B1730" t="e">
        <f>VLOOKUP(A1730,hoja!$A$1:$E$161,5,FALSE)</f>
        <v>#N/A</v>
      </c>
      <c r="C1730" t="str">
        <f>VLOOKUP(A1730,hoja!A:D,3,FALSE)</f>
        <v>60108</v>
      </c>
      <c r="D1730" t="s">
        <v>635</v>
      </c>
      <c r="E1730" t="str">
        <f>VLOOKUP(D1730,hoja!$A$1:$E$161,5,FALSE)</f>
        <v>BOGOTÁ</v>
      </c>
      <c r="F1730" t="str">
        <f>VLOOKUP(D1730,hoja!A:C,3,FALSE)</f>
        <v>0021</v>
      </c>
      <c r="G1730">
        <v>1.1833333331742324</v>
      </c>
      <c r="H1730" s="2">
        <v>1</v>
      </c>
      <c r="I1730" s="2">
        <v>17584</v>
      </c>
    </row>
    <row r="1731" spans="1:9">
      <c r="A1731" t="s">
        <v>889</v>
      </c>
      <c r="B1731" t="str">
        <f>VLOOKUP(A1731,hoja!$A$1:$E$161,5,FALSE)</f>
        <v>CAJICÁ</v>
      </c>
      <c r="C1731" t="str">
        <f>VLOOKUP(A1731,hoja!A:D,3,FALSE)</f>
        <v>50486</v>
      </c>
      <c r="D1731" t="s">
        <v>826</v>
      </c>
      <c r="E1731" t="e">
        <f>VLOOKUP(D1731,hoja!$A$1:$E$161,5,FALSE)</f>
        <v>#N/A</v>
      </c>
      <c r="F1731" t="e">
        <f>VLOOKUP(D1731,hoja!A:C,3,FALSE)</f>
        <v>#N/A</v>
      </c>
      <c r="G1731">
        <v>0.86666666669771075</v>
      </c>
      <c r="H1731" s="2">
        <v>1</v>
      </c>
      <c r="I1731" s="2">
        <v>17110</v>
      </c>
    </row>
    <row r="1732" spans="1:9">
      <c r="A1732" t="s">
        <v>889</v>
      </c>
      <c r="B1732" t="str">
        <f>VLOOKUP(A1732,hoja!$A$1:$E$161,5,FALSE)</f>
        <v>CAJICÁ</v>
      </c>
      <c r="C1732" t="str">
        <f>VLOOKUP(A1732,hoja!A:D,3,FALSE)</f>
        <v>50486</v>
      </c>
      <c r="D1732" t="s">
        <v>1013</v>
      </c>
      <c r="E1732" t="e">
        <f>VLOOKUP(D1732,hoja!$A$1:$E$161,5,FALSE)</f>
        <v>#N/A</v>
      </c>
      <c r="F1732" t="str">
        <f>VLOOKUP(D1732,hoja!A:C,3,FALSE)</f>
        <v>50364</v>
      </c>
      <c r="G1732">
        <v>22.578888888994697</v>
      </c>
      <c r="H1732" s="2">
        <v>1</v>
      </c>
      <c r="I1732" s="2">
        <v>33999</v>
      </c>
    </row>
    <row r="1733" spans="1:9">
      <c r="A1733" t="s">
        <v>653</v>
      </c>
      <c r="B1733" t="str">
        <f>VLOOKUP(A1733,hoja!$A$1:$E$161,5,FALSE)</f>
        <v>MADRID</v>
      </c>
      <c r="C1733" t="str">
        <f>VLOOKUP(A1733,hoja!A:D,3,FALSE)</f>
        <v>2023</v>
      </c>
      <c r="D1733" t="s">
        <v>650</v>
      </c>
      <c r="E1733" t="str">
        <f>VLOOKUP(D1733,hoja!$A$1:$E$161,5,FALSE)</f>
        <v>CALOTO</v>
      </c>
      <c r="F1733" t="str">
        <f>VLOOKUP(D1733,hoja!A:C,3,FALSE)</f>
        <v>0445</v>
      </c>
      <c r="G1733">
        <v>25.524999999906868</v>
      </c>
      <c r="H1733" s="2">
        <v>34</v>
      </c>
      <c r="I1733" s="2">
        <v>483095</v>
      </c>
    </row>
    <row r="1734" spans="1:9">
      <c r="A1734" t="s">
        <v>653</v>
      </c>
      <c r="B1734" t="str">
        <f>VLOOKUP(A1734,hoja!$A$1:$E$161,5,FALSE)</f>
        <v>MADRID</v>
      </c>
      <c r="C1734" t="str">
        <f>VLOOKUP(A1734,hoja!A:D,3,FALSE)</f>
        <v>2023</v>
      </c>
      <c r="D1734" t="s">
        <v>660</v>
      </c>
      <c r="E1734" t="str">
        <f>VLOOKUP(D1734,hoja!$A$1:$E$161,5,FALSE)</f>
        <v>BOGOTÁ</v>
      </c>
      <c r="F1734" t="str">
        <f>VLOOKUP(D1734,hoja!A:C,3,FALSE)</f>
        <v>0035</v>
      </c>
      <c r="G1734">
        <v>0.68333333329064772</v>
      </c>
      <c r="H1734" s="2">
        <v>27</v>
      </c>
      <c r="I1734" s="2">
        <v>17645</v>
      </c>
    </row>
    <row r="1735" spans="1:9">
      <c r="A1735" t="s">
        <v>653</v>
      </c>
      <c r="B1735" t="str">
        <f>VLOOKUP(A1735,hoja!$A$1:$E$161,5,FALSE)</f>
        <v>MADRID</v>
      </c>
      <c r="C1735" t="str">
        <f>VLOOKUP(A1735,hoja!A:D,3,FALSE)</f>
        <v>2023</v>
      </c>
      <c r="D1735" t="s">
        <v>661</v>
      </c>
      <c r="E1735" t="str">
        <f>VLOOKUP(D1735,hoja!$A$1:$E$161,5,FALSE)</f>
        <v>CARTAGENA</v>
      </c>
      <c r="F1735" t="str">
        <f>VLOOKUP(D1735,hoja!A:C,3,FALSE)</f>
        <v>0113</v>
      </c>
      <c r="G1735">
        <v>50.136527777794981</v>
      </c>
      <c r="H1735" s="2">
        <v>2</v>
      </c>
      <c r="I1735" s="2">
        <v>1103688.5</v>
      </c>
    </row>
    <row r="1736" spans="1:9">
      <c r="A1736" t="s">
        <v>653</v>
      </c>
      <c r="B1736" t="str">
        <f>VLOOKUP(A1736,hoja!$A$1:$E$161,5,FALSE)</f>
        <v>MADRID</v>
      </c>
      <c r="C1736" t="str">
        <f>VLOOKUP(A1736,hoja!A:D,3,FALSE)</f>
        <v>2023</v>
      </c>
      <c r="D1736" t="s">
        <v>663</v>
      </c>
      <c r="E1736" t="str">
        <f>VLOOKUP(D1736,hoja!$A$1:$E$161,5,FALSE)</f>
        <v>MADRID</v>
      </c>
      <c r="F1736" t="str">
        <f>VLOOKUP(D1736,hoja!A:C,3,FALSE)</f>
        <v>0022</v>
      </c>
      <c r="G1736">
        <v>9.9999999976716936E-2</v>
      </c>
      <c r="H1736" s="2">
        <v>3</v>
      </c>
      <c r="I1736" s="2">
        <v>1123</v>
      </c>
    </row>
    <row r="1737" spans="1:9">
      <c r="A1737" t="s">
        <v>653</v>
      </c>
      <c r="B1737" t="str">
        <f>VLOOKUP(A1737,hoja!$A$1:$E$161,5,FALSE)</f>
        <v>MADRID</v>
      </c>
      <c r="C1737" t="str">
        <f>VLOOKUP(A1737,hoja!A:D,3,FALSE)</f>
        <v>2023</v>
      </c>
      <c r="D1737" t="s">
        <v>630</v>
      </c>
      <c r="E1737" t="str">
        <f>VLOOKUP(D1737,hoja!$A$1:$E$161,5,FALSE)</f>
        <v>SESQUILÉ</v>
      </c>
      <c r="F1737" t="str">
        <f>VLOOKUP(D1737,hoja!A:C,3,FALSE)</f>
        <v>1501</v>
      </c>
      <c r="G1737">
        <v>2.8833333333022892</v>
      </c>
      <c r="H1737" s="2">
        <v>7</v>
      </c>
      <c r="I1737" s="2">
        <v>71040</v>
      </c>
    </row>
    <row r="1738" spans="1:9">
      <c r="A1738" t="s">
        <v>653</v>
      </c>
      <c r="B1738" t="str">
        <f>VLOOKUP(A1738,hoja!$A$1:$E$161,5,FALSE)</f>
        <v>MADRID</v>
      </c>
      <c r="C1738" t="str">
        <f>VLOOKUP(A1738,hoja!A:D,3,FALSE)</f>
        <v>2023</v>
      </c>
      <c r="D1738" t="s">
        <v>751</v>
      </c>
      <c r="E1738" t="str">
        <f>VLOOKUP(D1738,hoja!$A$1:$E$161,5,FALSE)</f>
        <v>BOGOTÁ</v>
      </c>
      <c r="F1738" t="str">
        <f>VLOOKUP(D1738,hoja!A:C,3,FALSE)</f>
        <v>0002A</v>
      </c>
      <c r="G1738">
        <v>0.94999999995343387</v>
      </c>
      <c r="H1738" s="2">
        <v>221</v>
      </c>
      <c r="I1738" s="2">
        <v>25389</v>
      </c>
    </row>
    <row r="1739" spans="1:9">
      <c r="A1739" t="s">
        <v>653</v>
      </c>
      <c r="B1739" t="str">
        <f>VLOOKUP(A1739,hoja!$A$1:$E$161,5,FALSE)</f>
        <v>MADRID</v>
      </c>
      <c r="C1739" t="str">
        <f>VLOOKUP(A1739,hoja!A:D,3,FALSE)</f>
        <v>2023</v>
      </c>
      <c r="D1739" t="s">
        <v>633</v>
      </c>
      <c r="E1739" t="str">
        <f>VLOOKUP(D1739,hoja!$A$1:$E$161,5,FALSE)</f>
        <v>BOGOTÁ</v>
      </c>
      <c r="F1739" t="str">
        <f>VLOOKUP(D1739,hoja!A:C,3,FALSE)</f>
        <v>0002</v>
      </c>
      <c r="G1739">
        <v>1.1529166666441597</v>
      </c>
      <c r="H1739" s="2">
        <v>8</v>
      </c>
      <c r="I1739" s="2">
        <v>25346</v>
      </c>
    </row>
    <row r="1740" spans="1:9">
      <c r="A1740" t="s">
        <v>653</v>
      </c>
      <c r="B1740" t="str">
        <f>VLOOKUP(A1740,hoja!$A$1:$E$161,5,FALSE)</f>
        <v>MADRID</v>
      </c>
      <c r="C1740" t="str">
        <f>VLOOKUP(A1740,hoja!A:D,3,FALSE)</f>
        <v>2023</v>
      </c>
      <c r="D1740" t="s">
        <v>634</v>
      </c>
      <c r="E1740" t="str">
        <f>VLOOKUP(D1740,hoja!$A$1:$E$161,5,FALSE)</f>
        <v>BOGOTÁ</v>
      </c>
      <c r="F1740" t="str">
        <f>VLOOKUP(D1740,hoja!A:C,3,FALSE)</f>
        <v>0011</v>
      </c>
      <c r="G1740">
        <v>1.3891666666022502</v>
      </c>
      <c r="H1740" s="2">
        <v>42</v>
      </c>
      <c r="I1740" s="2">
        <v>27076</v>
      </c>
    </row>
    <row r="1741" spans="1:9">
      <c r="A1741" t="s">
        <v>653</v>
      </c>
      <c r="B1741" t="str">
        <f>VLOOKUP(A1741,hoja!$A$1:$E$161,5,FALSE)</f>
        <v>MADRID</v>
      </c>
      <c r="C1741" t="str">
        <f>VLOOKUP(A1741,hoja!A:D,3,FALSE)</f>
        <v>2023</v>
      </c>
      <c r="D1741" t="s">
        <v>635</v>
      </c>
      <c r="E1741" t="str">
        <f>VLOOKUP(D1741,hoja!$A$1:$E$161,5,FALSE)</f>
        <v>BOGOTÁ</v>
      </c>
      <c r="F1741" t="str">
        <f>VLOOKUP(D1741,hoja!A:C,3,FALSE)</f>
        <v>0021</v>
      </c>
      <c r="G1741">
        <v>1.1666666668024845</v>
      </c>
      <c r="H1741" s="2">
        <v>207</v>
      </c>
      <c r="I1741" s="2">
        <v>25415</v>
      </c>
    </row>
    <row r="1742" spans="1:9">
      <c r="A1742" t="s">
        <v>653</v>
      </c>
      <c r="B1742" t="str">
        <f>VLOOKUP(A1742,hoja!$A$1:$E$161,5,FALSE)</f>
        <v>MADRID</v>
      </c>
      <c r="C1742" t="str">
        <f>VLOOKUP(A1742,hoja!A:D,3,FALSE)</f>
        <v>2023</v>
      </c>
      <c r="D1742" t="s">
        <v>679</v>
      </c>
      <c r="E1742" t="str">
        <f>VLOOKUP(D1742,hoja!$A$1:$E$161,5,FALSE)</f>
        <v>NEIVA</v>
      </c>
      <c r="F1742" t="str">
        <f>VLOOKUP(D1742,hoja!A:C,3,FALSE)</f>
        <v>0385</v>
      </c>
      <c r="G1742">
        <v>19.599999999976717</v>
      </c>
      <c r="H1742" s="2">
        <v>1</v>
      </c>
      <c r="I1742" s="2">
        <v>319850</v>
      </c>
    </row>
    <row r="1743" spans="1:9">
      <c r="A1743" t="s">
        <v>653</v>
      </c>
      <c r="B1743" t="str">
        <f>VLOOKUP(A1743,hoja!$A$1:$E$161,5,FALSE)</f>
        <v>MADRID</v>
      </c>
      <c r="C1743" t="str">
        <f>VLOOKUP(A1743,hoja!A:D,3,FALSE)</f>
        <v>2023</v>
      </c>
      <c r="D1743" t="s">
        <v>668</v>
      </c>
      <c r="E1743" t="str">
        <f>VLOOKUP(D1743,hoja!$A$1:$E$161,5,FALSE)</f>
        <v>VALLEDUPAR</v>
      </c>
      <c r="F1743" t="str">
        <f>VLOOKUP(D1743,hoja!A:C,3,FALSE)</f>
        <v>0447</v>
      </c>
      <c r="G1743">
        <v>8.533333333209157</v>
      </c>
      <c r="H1743" s="2">
        <v>1</v>
      </c>
      <c r="I1743" s="2">
        <v>690274</v>
      </c>
    </row>
    <row r="1744" spans="1:9">
      <c r="A1744" t="s">
        <v>653</v>
      </c>
      <c r="B1744" t="str">
        <f>VLOOKUP(A1744,hoja!$A$1:$E$161,5,FALSE)</f>
        <v>MADRID</v>
      </c>
      <c r="C1744" t="str">
        <f>VLOOKUP(A1744,hoja!A:D,3,FALSE)</f>
        <v>2023</v>
      </c>
      <c r="D1744" t="s">
        <v>1353</v>
      </c>
      <c r="E1744" t="e">
        <f>VLOOKUP(D1744,hoja!$A$1:$E$161,5,FALSE)</f>
        <v>#N/A</v>
      </c>
      <c r="F1744" t="e">
        <f>VLOOKUP(D1744,hoja!A:C,3,FALSE)</f>
        <v>#N/A</v>
      </c>
      <c r="G1744">
        <v>20.583333333197515</v>
      </c>
      <c r="H1744" s="2">
        <v>1</v>
      </c>
      <c r="I1744" s="2">
        <v>406479</v>
      </c>
    </row>
    <row r="1745" spans="1:9">
      <c r="A1745" t="s">
        <v>653</v>
      </c>
      <c r="B1745" t="str">
        <f>VLOOKUP(A1745,hoja!$A$1:$E$161,5,FALSE)</f>
        <v>MADRID</v>
      </c>
      <c r="C1745" t="str">
        <f>VLOOKUP(A1745,hoja!A:D,3,FALSE)</f>
        <v>2023</v>
      </c>
      <c r="D1745" t="s">
        <v>942</v>
      </c>
      <c r="E1745" t="str">
        <f>VLOOKUP(D1745,hoja!$A$1:$E$161,5,FALSE)</f>
        <v>BOGOTÁ</v>
      </c>
      <c r="F1745" t="str">
        <f>VLOOKUP(D1745,hoja!A:C,3,FALSE)</f>
        <v>60002</v>
      </c>
      <c r="G1745">
        <v>0.73861111106816679</v>
      </c>
      <c r="H1745" s="2">
        <v>19</v>
      </c>
      <c r="I1745" s="2">
        <v>19188</v>
      </c>
    </row>
    <row r="1746" spans="1:9">
      <c r="A1746" t="s">
        <v>653</v>
      </c>
      <c r="B1746" t="str">
        <f>VLOOKUP(A1746,hoja!$A$1:$E$161,5,FALSE)</f>
        <v>MADRID</v>
      </c>
      <c r="C1746" t="str">
        <f>VLOOKUP(A1746,hoja!A:D,3,FALSE)</f>
        <v>2023</v>
      </c>
      <c r="D1746" t="s">
        <v>641</v>
      </c>
      <c r="E1746" t="str">
        <f>VLOOKUP(D1746,hoja!$A$1:$E$161,5,FALSE)</f>
        <v>MEDELLÍN</v>
      </c>
      <c r="F1746" t="str">
        <f>VLOOKUP(D1746,hoja!A:C,3,FALSE)</f>
        <v>0079</v>
      </c>
      <c r="G1746">
        <v>12.325000000011642</v>
      </c>
      <c r="H1746" s="2">
        <v>2</v>
      </c>
      <c r="I1746" s="2">
        <v>434351</v>
      </c>
    </row>
    <row r="1747" spans="1:9">
      <c r="A1747" t="s">
        <v>653</v>
      </c>
      <c r="B1747" t="str">
        <f>VLOOKUP(A1747,hoja!$A$1:$E$161,5,FALSE)</f>
        <v>MADRID</v>
      </c>
      <c r="C1747" t="str">
        <f>VLOOKUP(A1747,hoja!A:D,3,FALSE)</f>
        <v>2023</v>
      </c>
      <c r="D1747" t="s">
        <v>642</v>
      </c>
      <c r="E1747" t="str">
        <f>VLOOKUP(D1747,hoja!$A$1:$E$161,5,FALSE)</f>
        <v>BARRANQUILLA</v>
      </c>
      <c r="F1747" t="str">
        <f>VLOOKUP(D1747,hoja!A:C,3,FALSE)</f>
        <v>0111</v>
      </c>
      <c r="G1747">
        <v>42.241666666668607</v>
      </c>
      <c r="H1747" s="2">
        <v>26</v>
      </c>
      <c r="I1747" s="2">
        <v>982916</v>
      </c>
    </row>
    <row r="1748" spans="1:9">
      <c r="A1748" t="s">
        <v>653</v>
      </c>
      <c r="B1748" t="str">
        <f>VLOOKUP(A1748,hoja!$A$1:$E$161,5,FALSE)</f>
        <v>MADRID</v>
      </c>
      <c r="C1748" t="str">
        <f>VLOOKUP(A1748,hoja!A:D,3,FALSE)</f>
        <v>2023</v>
      </c>
      <c r="D1748" t="s">
        <v>645</v>
      </c>
      <c r="E1748" t="str">
        <f>VLOOKUP(D1748,hoja!$A$1:$E$161,5,FALSE)</f>
        <v>CALI</v>
      </c>
      <c r="F1748" t="str">
        <f>VLOOKUP(D1748,hoja!A:C,3,FALSE)</f>
        <v>0410</v>
      </c>
      <c r="G1748">
        <v>23.399999999965075</v>
      </c>
      <c r="H1748" s="2">
        <v>7</v>
      </c>
      <c r="I1748" s="2">
        <v>451813</v>
      </c>
    </row>
    <row r="1749" spans="1:9">
      <c r="A1749" t="s">
        <v>653</v>
      </c>
      <c r="B1749" t="str">
        <f>VLOOKUP(A1749,hoja!$A$1:$E$161,5,FALSE)</f>
        <v>MADRID</v>
      </c>
      <c r="C1749" t="str">
        <f>VLOOKUP(A1749,hoja!A:D,3,FALSE)</f>
        <v>2023</v>
      </c>
      <c r="D1749" t="s">
        <v>735</v>
      </c>
      <c r="E1749" t="str">
        <f>VLOOKUP(D1749,hoja!$A$1:$E$161,5,FALSE)</f>
        <v>GUALANDAY</v>
      </c>
      <c r="F1749" t="str">
        <f>VLOOKUP(D1749,hoja!A:C,3,FALSE)</f>
        <v>3042</v>
      </c>
      <c r="G1749">
        <v>3.4333333331742324</v>
      </c>
      <c r="H1749" s="2">
        <v>97</v>
      </c>
      <c r="I1749" s="2">
        <v>161790</v>
      </c>
    </row>
    <row r="1750" spans="1:9">
      <c r="A1750" t="s">
        <v>653</v>
      </c>
      <c r="B1750" t="str">
        <f>VLOOKUP(A1750,hoja!$A$1:$E$161,5,FALSE)</f>
        <v>MADRID</v>
      </c>
      <c r="C1750" t="str">
        <f>VLOOKUP(A1750,hoja!A:D,3,FALSE)</f>
        <v>2023</v>
      </c>
      <c r="D1750" t="s">
        <v>787</v>
      </c>
      <c r="E1750" t="str">
        <f>VLOOKUP(D1750,hoja!$A$1:$E$161,5,FALSE)</f>
        <v>PUERTO LIBRE</v>
      </c>
      <c r="F1750" t="str">
        <f>VLOOKUP(D1750,hoja!A:C,3,FALSE)</f>
        <v>10214</v>
      </c>
      <c r="G1750">
        <v>6.9833333333954215</v>
      </c>
      <c r="H1750" s="2">
        <v>1</v>
      </c>
      <c r="I1750" s="2">
        <v>183943</v>
      </c>
    </row>
    <row r="1751" spans="1:9">
      <c r="A1751" t="s">
        <v>653</v>
      </c>
      <c r="B1751" t="str">
        <f>VLOOKUP(A1751,hoja!$A$1:$E$161,5,FALSE)</f>
        <v>MADRID</v>
      </c>
      <c r="C1751" t="str">
        <f>VLOOKUP(A1751,hoja!A:D,3,FALSE)</f>
        <v>2023</v>
      </c>
      <c r="D1751" t="s">
        <v>3888</v>
      </c>
      <c r="E1751" t="e">
        <f>VLOOKUP(D1751,hoja!$A$1:$E$161,5,FALSE)</f>
        <v>#N/A</v>
      </c>
      <c r="F1751" t="e">
        <f>VLOOKUP(D1751,hoja!A:C,3,FALSE)</f>
        <v>#N/A</v>
      </c>
      <c r="G1751">
        <v>1.4166666667442769</v>
      </c>
      <c r="H1751" s="2">
        <v>3</v>
      </c>
      <c r="I1751" s="2">
        <v>23149</v>
      </c>
    </row>
    <row r="1752" spans="1:9">
      <c r="A1752" t="s">
        <v>653</v>
      </c>
      <c r="B1752" t="str">
        <f>VLOOKUP(A1752,hoja!$A$1:$E$161,5,FALSE)</f>
        <v>MADRID</v>
      </c>
      <c r="C1752" t="str">
        <f>VLOOKUP(A1752,hoja!A:D,3,FALSE)</f>
        <v>2023</v>
      </c>
      <c r="D1752" t="s">
        <v>943</v>
      </c>
      <c r="E1752" t="str">
        <f>VLOOKUP(D1752,hoja!$A$1:$E$161,5,FALSE)</f>
        <v>BOGOTÁ</v>
      </c>
      <c r="F1752" t="str">
        <f>VLOOKUP(D1752,hoja!A:C,3,FALSE)</f>
        <v>60003</v>
      </c>
      <c r="G1752">
        <v>0.66666666674427688</v>
      </c>
      <c r="H1752" s="2">
        <v>5</v>
      </c>
      <c r="I1752" s="2">
        <v>17607</v>
      </c>
    </row>
    <row r="1753" spans="1:9">
      <c r="A1753" t="s">
        <v>845</v>
      </c>
      <c r="B1753" t="str">
        <f>VLOOKUP(A1753,hoja!$A$1:$E$161,5,FALSE)</f>
        <v>CALOTO</v>
      </c>
      <c r="C1753" t="str">
        <f>VLOOKUP(A1753,hoja!A:D,3,FALSE)</f>
        <v>0054</v>
      </c>
      <c r="D1753" t="s">
        <v>679</v>
      </c>
      <c r="E1753" t="str">
        <f>VLOOKUP(D1753,hoja!$A$1:$E$161,5,FALSE)</f>
        <v>NEIVA</v>
      </c>
      <c r="F1753" t="str">
        <f>VLOOKUP(D1753,hoja!A:C,3,FALSE)</f>
        <v>0385</v>
      </c>
      <c r="G1753">
        <v>22.666666666686069</v>
      </c>
      <c r="H1753" s="2">
        <v>1</v>
      </c>
      <c r="I1753" s="2">
        <v>486654</v>
      </c>
    </row>
    <row r="1754" spans="1:9">
      <c r="A1754" t="s">
        <v>845</v>
      </c>
      <c r="B1754" t="str">
        <f>VLOOKUP(A1754,hoja!$A$1:$E$161,5,FALSE)</f>
        <v>CALOTO</v>
      </c>
      <c r="C1754" t="str">
        <f>VLOOKUP(A1754,hoja!A:D,3,FALSE)</f>
        <v>0054</v>
      </c>
      <c r="D1754" t="s">
        <v>645</v>
      </c>
      <c r="E1754" t="str">
        <f>VLOOKUP(D1754,hoja!$A$1:$E$161,5,FALSE)</f>
        <v>CALI</v>
      </c>
      <c r="F1754" t="str">
        <f>VLOOKUP(D1754,hoja!A:C,3,FALSE)</f>
        <v>0410</v>
      </c>
      <c r="G1754">
        <v>3.6333333333022892</v>
      </c>
      <c r="H1754" s="2">
        <v>3</v>
      </c>
      <c r="I1754" s="2">
        <v>63375</v>
      </c>
    </row>
    <row r="1755" spans="1:9">
      <c r="A1755" t="s">
        <v>780</v>
      </c>
      <c r="B1755" t="str">
        <f>VLOOKUP(A1755,hoja!$A$1:$E$161,5,FALSE)</f>
        <v>ZIPAQUIRÁ</v>
      </c>
      <c r="C1755" t="str">
        <f>VLOOKUP(A1755,hoja!A:D,3,FALSE)</f>
        <v>2031</v>
      </c>
      <c r="D1755" t="s">
        <v>630</v>
      </c>
      <c r="E1755" t="str">
        <f>VLOOKUP(D1755,hoja!$A$1:$E$161,5,FALSE)</f>
        <v>SESQUILÉ</v>
      </c>
      <c r="F1755" t="str">
        <f>VLOOKUP(D1755,hoja!A:C,3,FALSE)</f>
        <v>1501</v>
      </c>
      <c r="G1755">
        <v>0.8999999999650754</v>
      </c>
      <c r="H1755" s="2">
        <v>1</v>
      </c>
      <c r="I1755" s="2">
        <v>31937</v>
      </c>
    </row>
    <row r="1756" spans="1:9">
      <c r="A1756" t="s">
        <v>780</v>
      </c>
      <c r="B1756" t="str">
        <f>VLOOKUP(A1756,hoja!$A$1:$E$161,5,FALSE)</f>
        <v>ZIPAQUIRÁ</v>
      </c>
      <c r="C1756" t="str">
        <f>VLOOKUP(A1756,hoja!A:D,3,FALSE)</f>
        <v>2031</v>
      </c>
      <c r="D1756" t="s">
        <v>634</v>
      </c>
      <c r="E1756" t="str">
        <f>VLOOKUP(D1756,hoja!$A$1:$E$161,5,FALSE)</f>
        <v>BOGOTÁ</v>
      </c>
      <c r="F1756" t="str">
        <f>VLOOKUP(D1756,hoja!A:C,3,FALSE)</f>
        <v>0011</v>
      </c>
      <c r="G1756">
        <v>12.416666666627862</v>
      </c>
      <c r="H1756" s="2">
        <v>1</v>
      </c>
      <c r="I1756" s="2">
        <v>65108</v>
      </c>
    </row>
    <row r="1757" spans="1:9">
      <c r="A1757" t="s">
        <v>780</v>
      </c>
      <c r="B1757" t="str">
        <f>VLOOKUP(A1757,hoja!$A$1:$E$161,5,FALSE)</f>
        <v>ZIPAQUIRÁ</v>
      </c>
      <c r="C1757" t="str">
        <f>VLOOKUP(A1757,hoja!A:D,3,FALSE)</f>
        <v>2031</v>
      </c>
      <c r="D1757" t="s">
        <v>635</v>
      </c>
      <c r="E1757" t="str">
        <f>VLOOKUP(D1757,hoja!$A$1:$E$161,5,FALSE)</f>
        <v>BOGOTÁ</v>
      </c>
      <c r="F1757" t="str">
        <f>VLOOKUP(D1757,hoja!A:C,3,FALSE)</f>
        <v>0021</v>
      </c>
      <c r="G1757">
        <v>3.8666666666977108</v>
      </c>
      <c r="H1757" s="2">
        <v>1</v>
      </c>
      <c r="I1757" s="2">
        <v>80986</v>
      </c>
    </row>
    <row r="1758" spans="1:9">
      <c r="A1758" t="s">
        <v>780</v>
      </c>
      <c r="B1758" t="str">
        <f>VLOOKUP(A1758,hoja!$A$1:$E$161,5,FALSE)</f>
        <v>ZIPAQUIRÁ</v>
      </c>
      <c r="C1758" t="str">
        <f>VLOOKUP(A1758,hoja!A:D,3,FALSE)</f>
        <v>2031</v>
      </c>
      <c r="D1758" t="s">
        <v>731</v>
      </c>
      <c r="E1758" t="str">
        <f>VLOOKUP(D1758,hoja!$A$1:$E$161,5,FALSE)</f>
        <v>CÚCUTA</v>
      </c>
      <c r="F1758" t="str">
        <f>VLOOKUP(D1758,hoja!A:C,3,FALSE)</f>
        <v>0438</v>
      </c>
      <c r="G1758">
        <v>40.866666666726815</v>
      </c>
      <c r="H1758" s="2">
        <v>4</v>
      </c>
      <c r="I1758" s="2">
        <v>628246</v>
      </c>
    </row>
    <row r="1759" spans="1:9">
      <c r="A1759" t="s">
        <v>780</v>
      </c>
      <c r="B1759" t="str">
        <f>VLOOKUP(A1759,hoja!$A$1:$E$161,5,FALSE)</f>
        <v>ZIPAQUIRÁ</v>
      </c>
      <c r="C1759" t="str">
        <f>VLOOKUP(A1759,hoja!A:D,3,FALSE)</f>
        <v>2031</v>
      </c>
      <c r="D1759" t="s">
        <v>667</v>
      </c>
      <c r="E1759" t="str">
        <f>VLOOKUP(D1759,hoja!$A$1:$E$161,5,FALSE)</f>
        <v>MONTERÍA</v>
      </c>
      <c r="F1759" t="str">
        <f>VLOOKUP(D1759,hoja!A:C,3,FALSE)</f>
        <v>0381</v>
      </c>
      <c r="G1759">
        <v>51.758333333273185</v>
      </c>
      <c r="H1759" s="2">
        <v>10</v>
      </c>
      <c r="I1759" s="2">
        <v>863631.5</v>
      </c>
    </row>
    <row r="1760" spans="1:9">
      <c r="A1760" t="s">
        <v>780</v>
      </c>
      <c r="B1760" t="str">
        <f>VLOOKUP(A1760,hoja!$A$1:$E$161,5,FALSE)</f>
        <v>ZIPAQUIRÁ</v>
      </c>
      <c r="C1760" t="str">
        <f>VLOOKUP(A1760,hoja!A:D,3,FALSE)</f>
        <v>2031</v>
      </c>
      <c r="D1760" t="s">
        <v>733</v>
      </c>
      <c r="E1760" t="str">
        <f>VLOOKUP(D1760,hoja!$A$1:$E$161,5,FALSE)</f>
        <v>PASTO</v>
      </c>
      <c r="F1760" t="str">
        <f>VLOOKUP(D1760,hoja!A:C,3,FALSE)</f>
        <v>0395</v>
      </c>
      <c r="G1760">
        <v>62.692222222220153</v>
      </c>
      <c r="H1760" s="2">
        <v>1</v>
      </c>
      <c r="I1760" s="2">
        <v>969423</v>
      </c>
    </row>
    <row r="1761" spans="1:9">
      <c r="A1761" t="s">
        <v>780</v>
      </c>
      <c r="B1761" t="str">
        <f>VLOOKUP(A1761,hoja!$A$1:$E$161,5,FALSE)</f>
        <v>ZIPAQUIRÁ</v>
      </c>
      <c r="C1761" t="str">
        <f>VLOOKUP(A1761,hoja!A:D,3,FALSE)</f>
        <v>2031</v>
      </c>
      <c r="D1761" t="s">
        <v>668</v>
      </c>
      <c r="E1761" t="str">
        <f>VLOOKUP(D1761,hoja!$A$1:$E$161,5,FALSE)</f>
        <v>VALLEDUPAR</v>
      </c>
      <c r="F1761" t="str">
        <f>VLOOKUP(D1761,hoja!A:C,3,FALSE)</f>
        <v>0447</v>
      </c>
      <c r="G1761">
        <v>44.470277777756564</v>
      </c>
      <c r="H1761" s="2">
        <v>1</v>
      </c>
      <c r="I1761" s="2">
        <v>824208</v>
      </c>
    </row>
    <row r="1762" spans="1:9">
      <c r="A1762" t="s">
        <v>780</v>
      </c>
      <c r="B1762" t="str">
        <f>VLOOKUP(A1762,hoja!$A$1:$E$161,5,FALSE)</f>
        <v>ZIPAQUIRÁ</v>
      </c>
      <c r="C1762" t="str">
        <f>VLOOKUP(A1762,hoja!A:D,3,FALSE)</f>
        <v>2031</v>
      </c>
      <c r="D1762" t="s">
        <v>641</v>
      </c>
      <c r="E1762" t="str">
        <f>VLOOKUP(D1762,hoja!$A$1:$E$161,5,FALSE)</f>
        <v>MEDELLÍN</v>
      </c>
      <c r="F1762" t="str">
        <f>VLOOKUP(D1762,hoja!A:C,3,FALSE)</f>
        <v>0079</v>
      </c>
      <c r="G1762">
        <v>36.954722222319106</v>
      </c>
      <c r="H1762" s="2">
        <v>6</v>
      </c>
      <c r="I1762" s="2">
        <v>469425</v>
      </c>
    </row>
    <row r="1763" spans="1:9">
      <c r="A1763" t="s">
        <v>780</v>
      </c>
      <c r="B1763" t="str">
        <f>VLOOKUP(A1763,hoja!$A$1:$E$161,5,FALSE)</f>
        <v>ZIPAQUIRÁ</v>
      </c>
      <c r="C1763" t="str">
        <f>VLOOKUP(A1763,hoja!A:D,3,FALSE)</f>
        <v>2031</v>
      </c>
      <c r="D1763" t="s">
        <v>642</v>
      </c>
      <c r="E1763" t="str">
        <f>VLOOKUP(D1763,hoja!$A$1:$E$161,5,FALSE)</f>
        <v>BARRANQUILLA</v>
      </c>
      <c r="F1763" t="str">
        <f>VLOOKUP(D1763,hoja!A:C,3,FALSE)</f>
        <v>0111</v>
      </c>
      <c r="G1763">
        <v>51.659444444405381</v>
      </c>
      <c r="H1763" s="2">
        <v>1</v>
      </c>
      <c r="I1763" s="2">
        <v>967498</v>
      </c>
    </row>
    <row r="1764" spans="1:9">
      <c r="A1764" t="s">
        <v>780</v>
      </c>
      <c r="B1764" t="str">
        <f>VLOOKUP(A1764,hoja!$A$1:$E$161,5,FALSE)</f>
        <v>ZIPAQUIRÁ</v>
      </c>
      <c r="C1764" t="str">
        <f>VLOOKUP(A1764,hoja!A:D,3,FALSE)</f>
        <v>2031</v>
      </c>
      <c r="D1764" t="s">
        <v>672</v>
      </c>
      <c r="E1764" t="str">
        <f>VLOOKUP(D1764,hoja!$A$1:$E$161,5,FALSE)</f>
        <v>MEDELLÍN</v>
      </c>
      <c r="F1764" t="str">
        <f>VLOOKUP(D1764,hoja!A:C,3,FALSE)</f>
        <v>0092</v>
      </c>
      <c r="G1764">
        <v>18.116666666697711</v>
      </c>
      <c r="H1764" s="2">
        <v>1</v>
      </c>
      <c r="I1764" s="2">
        <v>459718</v>
      </c>
    </row>
    <row r="1765" spans="1:9">
      <c r="A1765" t="s">
        <v>780</v>
      </c>
      <c r="B1765" t="str">
        <f>VLOOKUP(A1765,hoja!$A$1:$E$161,5,FALSE)</f>
        <v>ZIPAQUIRÁ</v>
      </c>
      <c r="C1765" t="str">
        <f>VLOOKUP(A1765,hoja!A:D,3,FALSE)</f>
        <v>2031</v>
      </c>
      <c r="D1765" t="s">
        <v>943</v>
      </c>
      <c r="E1765" t="str">
        <f>VLOOKUP(D1765,hoja!$A$1:$E$161,5,FALSE)</f>
        <v>BOGOTÁ</v>
      </c>
      <c r="F1765" t="str">
        <f>VLOOKUP(D1765,hoja!A:C,3,FALSE)</f>
        <v>60003</v>
      </c>
      <c r="G1765">
        <v>25.900000000081491</v>
      </c>
      <c r="H1765" s="2">
        <v>1</v>
      </c>
      <c r="I1765" s="2">
        <v>437054</v>
      </c>
    </row>
    <row r="1766" spans="1:9">
      <c r="A1766" t="s">
        <v>641</v>
      </c>
      <c r="B1766" t="str">
        <f>VLOOKUP(A1766,hoja!$A$1:$E$161,5,FALSE)</f>
        <v>MEDELLÍN</v>
      </c>
      <c r="C1766" t="str">
        <f>VLOOKUP(A1766,hoja!A:D,3,FALSE)</f>
        <v>0079</v>
      </c>
      <c r="D1766" t="s">
        <v>826</v>
      </c>
      <c r="E1766" t="e">
        <f>VLOOKUP(D1766,hoja!$A$1:$E$161,5,FALSE)</f>
        <v>#N/A</v>
      </c>
      <c r="F1766" t="e">
        <f>VLOOKUP(D1766,hoja!A:C,3,FALSE)</f>
        <v>#N/A</v>
      </c>
      <c r="G1766">
        <v>47.049999999871943</v>
      </c>
      <c r="H1766" s="2">
        <v>1</v>
      </c>
      <c r="I1766" s="2">
        <v>518273</v>
      </c>
    </row>
    <row r="1767" spans="1:9">
      <c r="A1767" t="s">
        <v>641</v>
      </c>
      <c r="B1767" t="str">
        <f>VLOOKUP(A1767,hoja!$A$1:$E$161,5,FALSE)</f>
        <v>MEDELLÍN</v>
      </c>
      <c r="C1767" t="str">
        <f>VLOOKUP(A1767,hoja!A:D,3,FALSE)</f>
        <v>0079</v>
      </c>
      <c r="D1767" t="s">
        <v>1241</v>
      </c>
      <c r="E1767" t="e">
        <f>VLOOKUP(D1767,hoja!$A$1:$E$161,5,FALSE)</f>
        <v>#N/A</v>
      </c>
      <c r="F1767" t="str">
        <f>VLOOKUP(D1767,hoja!A:C,3,FALSE)</f>
        <v>50203</v>
      </c>
      <c r="G1767">
        <v>31.09916666673962</v>
      </c>
      <c r="H1767" s="2">
        <v>2</v>
      </c>
      <c r="I1767" s="2">
        <v>429188.5</v>
      </c>
    </row>
    <row r="1768" spans="1:9">
      <c r="A1768" t="s">
        <v>641</v>
      </c>
      <c r="B1768" t="str">
        <f>VLOOKUP(A1768,hoja!$A$1:$E$161,5,FALSE)</f>
        <v>MEDELLÍN</v>
      </c>
      <c r="C1768" t="str">
        <f>VLOOKUP(A1768,hoja!A:D,3,FALSE)</f>
        <v>0079</v>
      </c>
      <c r="D1768" t="s">
        <v>2215</v>
      </c>
      <c r="E1768" t="e">
        <f>VLOOKUP(D1768,hoja!$A$1:$E$161,5,FALSE)</f>
        <v>#N/A</v>
      </c>
      <c r="F1768" t="str">
        <f>VLOOKUP(D1768,hoja!A:C,3,FALSE)</f>
        <v>50204</v>
      </c>
      <c r="G1768">
        <v>43.816666666651145</v>
      </c>
      <c r="H1768" s="2">
        <v>1</v>
      </c>
      <c r="I1768" s="2">
        <v>688545</v>
      </c>
    </row>
    <row r="1769" spans="1:9">
      <c r="A1769" t="s">
        <v>641</v>
      </c>
      <c r="B1769" t="str">
        <f>VLOOKUP(A1769,hoja!$A$1:$E$161,5,FALSE)</f>
        <v>MEDELLÍN</v>
      </c>
      <c r="C1769" t="str">
        <f>VLOOKUP(A1769,hoja!A:D,3,FALSE)</f>
        <v>0079</v>
      </c>
      <c r="D1769" t="s">
        <v>1040</v>
      </c>
      <c r="E1769" t="e">
        <f>VLOOKUP(D1769,hoja!$A$1:$E$161,5,FALSE)</f>
        <v>#N/A</v>
      </c>
      <c r="F1769" t="e">
        <f>VLOOKUP(D1769,hoja!A:C,3,FALSE)</f>
        <v>#N/A</v>
      </c>
      <c r="G1769">
        <v>1.0000000001164153</v>
      </c>
      <c r="H1769" s="2">
        <v>15</v>
      </c>
      <c r="I1769" s="2">
        <v>24390</v>
      </c>
    </row>
    <row r="1770" spans="1:9">
      <c r="A1770" t="s">
        <v>641</v>
      </c>
      <c r="B1770" t="str">
        <f>VLOOKUP(A1770,hoja!$A$1:$E$161,5,FALSE)</f>
        <v>MEDELLÍN</v>
      </c>
      <c r="C1770" t="str">
        <f>VLOOKUP(A1770,hoja!A:D,3,FALSE)</f>
        <v>0079</v>
      </c>
      <c r="D1770" t="s">
        <v>650</v>
      </c>
      <c r="E1770" t="str">
        <f>VLOOKUP(D1770,hoja!$A$1:$E$161,5,FALSE)</f>
        <v>CALOTO</v>
      </c>
      <c r="F1770" t="str">
        <f>VLOOKUP(D1770,hoja!A:C,3,FALSE)</f>
        <v>0445</v>
      </c>
      <c r="G1770">
        <v>39.982777777709998</v>
      </c>
      <c r="H1770" s="2">
        <v>1</v>
      </c>
      <c r="I1770" s="2">
        <v>534196</v>
      </c>
    </row>
    <row r="1771" spans="1:9">
      <c r="A1771" t="s">
        <v>641</v>
      </c>
      <c r="B1771" t="str">
        <f>VLOOKUP(A1771,hoja!$A$1:$E$161,5,FALSE)</f>
        <v>MEDELLÍN</v>
      </c>
      <c r="C1771" t="str">
        <f>VLOOKUP(A1771,hoja!A:D,3,FALSE)</f>
        <v>0079</v>
      </c>
      <c r="D1771" t="s">
        <v>1041</v>
      </c>
      <c r="E1771" t="e">
        <f>VLOOKUP(D1771,hoja!$A$1:$E$161,5,FALSE)</f>
        <v>#N/A</v>
      </c>
      <c r="F1771" t="e">
        <f>VLOOKUP(D1771,hoja!A:C,3,FALSE)</f>
        <v>#N/A</v>
      </c>
      <c r="G1771">
        <v>0.46013888897141442</v>
      </c>
      <c r="H1771" s="2">
        <v>2</v>
      </c>
      <c r="I1771" s="2">
        <v>18111</v>
      </c>
    </row>
    <row r="1772" spans="1:9">
      <c r="A1772" t="s">
        <v>641</v>
      </c>
      <c r="B1772" t="str">
        <f>VLOOKUP(A1772,hoja!$A$1:$E$161,5,FALSE)</f>
        <v>MEDELLÍN</v>
      </c>
      <c r="C1772" t="str">
        <f>VLOOKUP(A1772,hoja!A:D,3,FALSE)</f>
        <v>0079</v>
      </c>
      <c r="D1772" t="s">
        <v>659</v>
      </c>
      <c r="E1772" t="str">
        <f>VLOOKUP(D1772,hoja!$A$1:$E$161,5,FALSE)</f>
        <v>ARMENIA</v>
      </c>
      <c r="F1772" t="str">
        <f>VLOOKUP(D1772,hoja!A:C,3,FALSE)</f>
        <v>0142</v>
      </c>
      <c r="G1772">
        <v>38.52097222226439</v>
      </c>
      <c r="H1772" s="2">
        <v>4</v>
      </c>
      <c r="I1772" s="2">
        <v>339869</v>
      </c>
    </row>
    <row r="1773" spans="1:9">
      <c r="A1773" t="s">
        <v>641</v>
      </c>
      <c r="B1773" t="str">
        <f>VLOOKUP(A1773,hoja!$A$1:$E$161,5,FALSE)</f>
        <v>MEDELLÍN</v>
      </c>
      <c r="C1773" t="str">
        <f>VLOOKUP(A1773,hoja!A:D,3,FALSE)</f>
        <v>0079</v>
      </c>
      <c r="D1773" t="s">
        <v>683</v>
      </c>
      <c r="E1773" t="str">
        <f>VLOOKUP(D1773,hoja!$A$1:$E$161,5,FALSE)</f>
        <v>BUGA</v>
      </c>
      <c r="F1773" t="str">
        <f>VLOOKUP(D1773,hoja!A:C,3,FALSE)</f>
        <v>0411</v>
      </c>
      <c r="G1773">
        <v>34.111527777771698</v>
      </c>
      <c r="H1773" s="2">
        <v>4</v>
      </c>
      <c r="I1773" s="2">
        <v>390264.5</v>
      </c>
    </row>
    <row r="1774" spans="1:9">
      <c r="A1774" t="s">
        <v>641</v>
      </c>
      <c r="B1774" t="str">
        <f>VLOOKUP(A1774,hoja!$A$1:$E$161,5,FALSE)</f>
        <v>MEDELLÍN</v>
      </c>
      <c r="C1774" t="str">
        <f>VLOOKUP(A1774,hoja!A:D,3,FALSE)</f>
        <v>0079</v>
      </c>
      <c r="D1774" t="s">
        <v>660</v>
      </c>
      <c r="E1774" t="str">
        <f>VLOOKUP(D1774,hoja!$A$1:$E$161,5,FALSE)</f>
        <v>BOGOTÁ</v>
      </c>
      <c r="F1774" t="str">
        <f>VLOOKUP(D1774,hoja!A:C,3,FALSE)</f>
        <v>0035</v>
      </c>
      <c r="G1774">
        <v>23.333333333343035</v>
      </c>
      <c r="H1774" s="2">
        <v>52</v>
      </c>
      <c r="I1774" s="2">
        <v>406721</v>
      </c>
    </row>
    <row r="1775" spans="1:9">
      <c r="A1775" t="s">
        <v>641</v>
      </c>
      <c r="B1775" t="str">
        <f>VLOOKUP(A1775,hoja!$A$1:$E$161,5,FALSE)</f>
        <v>MEDELLÍN</v>
      </c>
      <c r="C1775" t="str">
        <f>VLOOKUP(A1775,hoja!A:D,3,FALSE)</f>
        <v>0079</v>
      </c>
      <c r="D1775" t="s">
        <v>661</v>
      </c>
      <c r="E1775" t="str">
        <f>VLOOKUP(D1775,hoja!$A$1:$E$161,5,FALSE)</f>
        <v>CARTAGENA</v>
      </c>
      <c r="F1775" t="str">
        <f>VLOOKUP(D1775,hoja!A:C,3,FALSE)</f>
        <v>0113</v>
      </c>
      <c r="G1775">
        <v>45.649999999935972</v>
      </c>
      <c r="H1775" s="2">
        <v>58</v>
      </c>
      <c r="I1775" s="2">
        <v>657936.5</v>
      </c>
    </row>
    <row r="1776" spans="1:9">
      <c r="A1776" t="s">
        <v>641</v>
      </c>
      <c r="B1776" t="str">
        <f>VLOOKUP(A1776,hoja!$A$1:$E$161,5,FALSE)</f>
        <v>MEDELLÍN</v>
      </c>
      <c r="C1776" t="str">
        <f>VLOOKUP(A1776,hoja!A:D,3,FALSE)</f>
        <v>0079</v>
      </c>
      <c r="D1776" t="s">
        <v>698</v>
      </c>
      <c r="E1776" t="str">
        <f>VLOOKUP(D1776,hoja!$A$1:$E$161,5,FALSE)</f>
        <v>CAUCASIA</v>
      </c>
      <c r="F1776" t="str">
        <f>VLOOKUP(D1776,hoja!A:C,3,FALSE)</f>
        <v>0384</v>
      </c>
      <c r="G1776">
        <v>17.100000000034925</v>
      </c>
      <c r="H1776" s="2">
        <v>9</v>
      </c>
      <c r="I1776" s="2">
        <v>278368</v>
      </c>
    </row>
    <row r="1777" spans="1:9">
      <c r="A1777" t="s">
        <v>641</v>
      </c>
      <c r="B1777" t="str">
        <f>VLOOKUP(A1777,hoja!$A$1:$E$161,5,FALSE)</f>
        <v>MEDELLÍN</v>
      </c>
      <c r="C1777" t="str">
        <f>VLOOKUP(A1777,hoja!A:D,3,FALSE)</f>
        <v>0079</v>
      </c>
      <c r="D1777" t="s">
        <v>699</v>
      </c>
      <c r="E1777" t="str">
        <f>VLOOKUP(D1777,hoja!$A$1:$E$161,5,FALSE)</f>
        <v>CHIGORODÓ</v>
      </c>
      <c r="F1777" t="str">
        <f>VLOOKUP(D1777,hoja!A:C,3,FALSE)</f>
        <v>0074</v>
      </c>
      <c r="G1777">
        <v>21.799999999988358</v>
      </c>
      <c r="H1777" s="2">
        <v>463</v>
      </c>
      <c r="I1777" s="2">
        <v>293682</v>
      </c>
    </row>
    <row r="1778" spans="1:9">
      <c r="A1778" t="s">
        <v>641</v>
      </c>
      <c r="B1778" t="str">
        <f>VLOOKUP(A1778,hoja!$A$1:$E$161,5,FALSE)</f>
        <v>MEDELLÍN</v>
      </c>
      <c r="C1778" t="str">
        <f>VLOOKUP(A1778,hoja!A:D,3,FALSE)</f>
        <v>0079</v>
      </c>
      <c r="D1778" t="s">
        <v>705</v>
      </c>
      <c r="E1778" t="str">
        <f>VLOOKUP(D1778,hoja!$A$1:$E$161,5,FALSE)</f>
        <v>GRANADA</v>
      </c>
      <c r="F1778" t="str">
        <f>VLOOKUP(D1778,hoja!A:C,3,FALSE)</f>
        <v>0394</v>
      </c>
      <c r="G1778">
        <v>44.01666666669189</v>
      </c>
      <c r="H1778" s="2">
        <v>2</v>
      </c>
      <c r="I1778" s="2">
        <v>629630</v>
      </c>
    </row>
    <row r="1779" spans="1:9">
      <c r="A1779" t="s">
        <v>641</v>
      </c>
      <c r="B1779" t="str">
        <f>VLOOKUP(A1779,hoja!$A$1:$E$161,5,FALSE)</f>
        <v>MEDELLÍN</v>
      </c>
      <c r="C1779" t="str">
        <f>VLOOKUP(A1779,hoja!A:D,3,FALSE)</f>
        <v>0079</v>
      </c>
      <c r="D1779" t="s">
        <v>655</v>
      </c>
      <c r="E1779" t="str">
        <f>VLOOKUP(D1779,hoja!$A$1:$E$161,5,FALSE)</f>
        <v>MEDELLÍN</v>
      </c>
      <c r="F1779" t="str">
        <f>VLOOKUP(D1779,hoja!A:C,3,FALSE)</f>
        <v>0292</v>
      </c>
      <c r="G1779">
        <v>0.68888888883520849</v>
      </c>
      <c r="H1779" s="2">
        <v>2512</v>
      </c>
      <c r="I1779" s="2">
        <v>19451</v>
      </c>
    </row>
    <row r="1780" spans="1:9">
      <c r="A1780" t="s">
        <v>641</v>
      </c>
      <c r="B1780" t="str">
        <f>VLOOKUP(A1780,hoja!$A$1:$E$161,5,FALSE)</f>
        <v>MEDELLÍN</v>
      </c>
      <c r="C1780" t="str">
        <f>VLOOKUP(A1780,hoja!A:D,3,FALSE)</f>
        <v>0079</v>
      </c>
      <c r="D1780" t="s">
        <v>708</v>
      </c>
      <c r="E1780" t="str">
        <f>VLOOKUP(D1780,hoja!$A$1:$E$161,5,FALSE)</f>
        <v>JAMUNDÍ</v>
      </c>
      <c r="F1780" t="str">
        <f>VLOOKUP(D1780,hoja!A:C,3,FALSE)</f>
        <v>0358</v>
      </c>
      <c r="G1780">
        <v>20.007777777733281</v>
      </c>
      <c r="H1780" s="2">
        <v>1</v>
      </c>
      <c r="I1780" s="2">
        <v>4638</v>
      </c>
    </row>
    <row r="1781" spans="1:9">
      <c r="A1781" t="s">
        <v>641</v>
      </c>
      <c r="B1781" t="str">
        <f>VLOOKUP(A1781,hoja!$A$1:$E$161,5,FALSE)</f>
        <v>MEDELLÍN</v>
      </c>
      <c r="C1781" t="str">
        <f>VLOOKUP(A1781,hoja!A:D,3,FALSE)</f>
        <v>0079</v>
      </c>
      <c r="D1781" t="s">
        <v>663</v>
      </c>
      <c r="E1781" t="str">
        <f>VLOOKUP(D1781,hoja!$A$1:$E$161,5,FALSE)</f>
        <v>MADRID</v>
      </c>
      <c r="F1781" t="str">
        <f>VLOOKUP(D1781,hoja!A:C,3,FALSE)</f>
        <v>0022</v>
      </c>
      <c r="G1781">
        <v>44.615694444451947</v>
      </c>
      <c r="H1781" s="2">
        <v>8</v>
      </c>
      <c r="I1781" s="2">
        <v>403967.5</v>
      </c>
    </row>
    <row r="1782" spans="1:9">
      <c r="A1782" t="s">
        <v>641</v>
      </c>
      <c r="B1782" t="str">
        <f>VLOOKUP(A1782,hoja!$A$1:$E$161,5,FALSE)</f>
        <v>MEDELLÍN</v>
      </c>
      <c r="C1782" t="str">
        <f>VLOOKUP(A1782,hoja!A:D,3,FALSE)</f>
        <v>0079</v>
      </c>
      <c r="D1782" t="s">
        <v>665</v>
      </c>
      <c r="E1782" t="str">
        <f>VLOOKUP(D1782,hoja!$A$1:$E$161,5,FALSE)</f>
        <v>MANIZALES</v>
      </c>
      <c r="F1782" t="str">
        <f>VLOOKUP(D1782,hoja!A:C,3,FALSE)</f>
        <v>0145</v>
      </c>
      <c r="G1782">
        <v>15.991666666581295</v>
      </c>
      <c r="H1782" s="2">
        <v>5</v>
      </c>
      <c r="I1782" s="2">
        <v>297472</v>
      </c>
    </row>
    <row r="1783" spans="1:9">
      <c r="A1783" t="s">
        <v>641</v>
      </c>
      <c r="B1783" t="str">
        <f>VLOOKUP(A1783,hoja!$A$1:$E$161,5,FALSE)</f>
        <v>MEDELLÍN</v>
      </c>
      <c r="C1783" t="str">
        <f>VLOOKUP(A1783,hoja!A:D,3,FALSE)</f>
        <v>0079</v>
      </c>
      <c r="D1783" t="s">
        <v>718</v>
      </c>
      <c r="E1783" t="str">
        <f>VLOOKUP(D1783,hoja!$A$1:$E$161,5,FALSE)</f>
        <v>PUERTO BERRIO</v>
      </c>
      <c r="F1783" t="str">
        <f>VLOOKUP(D1783,hoja!A:C,3,FALSE)</f>
        <v>0433</v>
      </c>
      <c r="G1783">
        <v>8.6630555555457249</v>
      </c>
      <c r="H1783" s="2">
        <v>2</v>
      </c>
      <c r="I1783" s="2">
        <v>158889.5</v>
      </c>
    </row>
    <row r="1784" spans="1:9">
      <c r="A1784" t="s">
        <v>641</v>
      </c>
      <c r="B1784" t="str">
        <f>VLOOKUP(A1784,hoja!$A$1:$E$161,5,FALSE)</f>
        <v>MEDELLÍN</v>
      </c>
      <c r="C1784" t="str">
        <f>VLOOKUP(A1784,hoja!A:D,3,FALSE)</f>
        <v>0079</v>
      </c>
      <c r="D1784" t="s">
        <v>721</v>
      </c>
      <c r="E1784" t="str">
        <f>VLOOKUP(D1784,hoja!$A$1:$E$161,5,FALSE)</f>
        <v>RIONEGRO</v>
      </c>
      <c r="F1784" t="str">
        <f>VLOOKUP(D1784,hoja!A:C,3,FALSE)</f>
        <v>0090</v>
      </c>
      <c r="G1784">
        <v>1.2833333333255723</v>
      </c>
      <c r="H1784" s="2">
        <v>1360</v>
      </c>
      <c r="I1784" s="2">
        <v>42339</v>
      </c>
    </row>
    <row r="1785" spans="1:9">
      <c r="A1785" t="s">
        <v>641</v>
      </c>
      <c r="B1785" t="str">
        <f>VLOOKUP(A1785,hoja!$A$1:$E$161,5,FALSE)</f>
        <v>MEDELLÍN</v>
      </c>
      <c r="C1785" t="str">
        <f>VLOOKUP(A1785,hoja!A:D,3,FALSE)</f>
        <v>0079</v>
      </c>
      <c r="D1785" t="s">
        <v>1446</v>
      </c>
      <c r="E1785" t="e">
        <f>VLOOKUP(D1785,hoja!$A$1:$E$161,5,FALSE)</f>
        <v>#N/A</v>
      </c>
      <c r="F1785" t="e">
        <f>VLOOKUP(D1785,hoja!A:C,3,FALSE)</f>
        <v>#N/A</v>
      </c>
      <c r="G1785">
        <v>2.2000000000116415</v>
      </c>
      <c r="H1785" s="2">
        <v>688</v>
      </c>
      <c r="I1785" s="2">
        <v>62143</v>
      </c>
    </row>
    <row r="1786" spans="1:9">
      <c r="A1786" t="s">
        <v>641</v>
      </c>
      <c r="B1786" t="str">
        <f>VLOOKUP(A1786,hoja!$A$1:$E$161,5,FALSE)</f>
        <v>MEDELLÍN</v>
      </c>
      <c r="C1786" t="str">
        <f>VLOOKUP(A1786,hoja!A:D,3,FALSE)</f>
        <v>0079</v>
      </c>
      <c r="D1786" t="s">
        <v>723</v>
      </c>
      <c r="E1786" t="str">
        <f>VLOOKUP(D1786,hoja!$A$1:$E$161,5,FALSE)</f>
        <v>SANTA MARTA</v>
      </c>
      <c r="F1786" t="str">
        <f>VLOOKUP(D1786,hoja!A:C,3,FALSE)</f>
        <v>0118</v>
      </c>
      <c r="G1786">
        <v>38.749999999970896</v>
      </c>
      <c r="H1786" s="2">
        <v>46</v>
      </c>
      <c r="I1786" s="2">
        <v>825322</v>
      </c>
    </row>
    <row r="1787" spans="1:9">
      <c r="A1787" t="s">
        <v>641</v>
      </c>
      <c r="B1787" t="str">
        <f>VLOOKUP(A1787,hoja!$A$1:$E$161,5,FALSE)</f>
        <v>MEDELLÍN</v>
      </c>
      <c r="C1787" t="str">
        <f>VLOOKUP(A1787,hoja!A:D,3,FALSE)</f>
        <v>0079</v>
      </c>
      <c r="D1787" t="s">
        <v>666</v>
      </c>
      <c r="E1787" t="str">
        <f>VLOOKUP(D1787,hoja!$A$1:$E$161,5,FALSE)</f>
        <v>SINCELEJO</v>
      </c>
      <c r="F1787" t="str">
        <f>VLOOKUP(D1787,hoja!A:C,3,FALSE)</f>
        <v>0382</v>
      </c>
      <c r="G1787">
        <v>36.383333333273185</v>
      </c>
      <c r="H1787" s="2">
        <v>16</v>
      </c>
      <c r="I1787" s="2">
        <v>463654</v>
      </c>
    </row>
    <row r="1788" spans="1:9">
      <c r="A1788" t="s">
        <v>641</v>
      </c>
      <c r="B1788" t="str">
        <f>VLOOKUP(A1788,hoja!$A$1:$E$161,5,FALSE)</f>
        <v>MEDELLÍN</v>
      </c>
      <c r="C1788" t="str">
        <f>VLOOKUP(A1788,hoja!A:D,3,FALSE)</f>
        <v>0079</v>
      </c>
      <c r="D1788" t="s">
        <v>727</v>
      </c>
      <c r="E1788" t="str">
        <f>VLOOKUP(D1788,hoja!$A$1:$E$161,5,FALSE)</f>
        <v>TUNJA</v>
      </c>
      <c r="F1788" t="str">
        <f>VLOOKUP(D1788,hoja!A:C,3,FALSE)</f>
        <v>0443</v>
      </c>
      <c r="G1788">
        <v>47.583333333372138</v>
      </c>
      <c r="H1788" s="2">
        <v>3</v>
      </c>
      <c r="I1788" s="2">
        <v>562710</v>
      </c>
    </row>
    <row r="1789" spans="1:9">
      <c r="A1789" t="s">
        <v>641</v>
      </c>
      <c r="B1789" t="str">
        <f>VLOOKUP(A1789,hoja!$A$1:$E$161,5,FALSE)</f>
        <v>MEDELLÍN</v>
      </c>
      <c r="C1789" t="str">
        <f>VLOOKUP(A1789,hoja!A:D,3,FALSE)</f>
        <v>0079</v>
      </c>
      <c r="D1789" t="s">
        <v>729</v>
      </c>
      <c r="E1789" t="str">
        <f>VLOOKUP(D1789,hoja!$A$1:$E$161,5,FALSE)</f>
        <v>YOPAL</v>
      </c>
      <c r="F1789" t="str">
        <f>VLOOKUP(D1789,hoja!A:C,3,FALSE)</f>
        <v>0442</v>
      </c>
      <c r="G1789">
        <v>46.374999999941792</v>
      </c>
      <c r="H1789" s="2">
        <v>2</v>
      </c>
      <c r="I1789" s="2">
        <v>802783.5</v>
      </c>
    </row>
    <row r="1790" spans="1:9">
      <c r="A1790" t="s">
        <v>641</v>
      </c>
      <c r="B1790" t="str">
        <f>VLOOKUP(A1790,hoja!$A$1:$E$161,5,FALSE)</f>
        <v>MEDELLÍN</v>
      </c>
      <c r="C1790" t="str">
        <f>VLOOKUP(A1790,hoja!A:D,3,FALSE)</f>
        <v>0079</v>
      </c>
      <c r="D1790" t="s">
        <v>629</v>
      </c>
      <c r="E1790" t="str">
        <f>VLOOKUP(D1790,hoja!$A$1:$E$161,5,FALSE)</f>
        <v>ZIPAQUIRÁ</v>
      </c>
      <c r="F1790" t="str">
        <f>VLOOKUP(D1790,hoja!A:C,3,FALSE)</f>
        <v>0032</v>
      </c>
      <c r="G1790">
        <v>29.634444444382098</v>
      </c>
      <c r="H1790" s="2">
        <v>2</v>
      </c>
      <c r="I1790" s="2">
        <v>270312</v>
      </c>
    </row>
    <row r="1791" spans="1:9">
      <c r="A1791" t="s">
        <v>641</v>
      </c>
      <c r="B1791" t="str">
        <f>VLOOKUP(A1791,hoja!$A$1:$E$161,5,FALSE)</f>
        <v>MEDELLÍN</v>
      </c>
      <c r="C1791" t="str">
        <f>VLOOKUP(A1791,hoja!A:D,3,FALSE)</f>
        <v>0079</v>
      </c>
      <c r="D1791" t="s">
        <v>630</v>
      </c>
      <c r="E1791" t="str">
        <f>VLOOKUP(D1791,hoja!$A$1:$E$161,5,FALSE)</f>
        <v>SESQUILÉ</v>
      </c>
      <c r="F1791" t="str">
        <f>VLOOKUP(D1791,hoja!A:C,3,FALSE)</f>
        <v>1501</v>
      </c>
      <c r="G1791">
        <v>25.083333333372138</v>
      </c>
      <c r="H1791" s="2">
        <v>49</v>
      </c>
      <c r="I1791" s="2">
        <v>466505</v>
      </c>
    </row>
    <row r="1792" spans="1:9">
      <c r="A1792" t="s">
        <v>641</v>
      </c>
      <c r="B1792" t="str">
        <f>VLOOKUP(A1792,hoja!$A$1:$E$161,5,FALSE)</f>
        <v>MEDELLÍN</v>
      </c>
      <c r="C1792" t="str">
        <f>VLOOKUP(A1792,hoja!A:D,3,FALSE)</f>
        <v>0079</v>
      </c>
      <c r="D1792" t="s">
        <v>1039</v>
      </c>
      <c r="E1792" t="e">
        <f>VLOOKUP(D1792,hoja!$A$1:$E$161,5,FALSE)</f>
        <v>#N/A</v>
      </c>
      <c r="F1792" t="str">
        <f>VLOOKUP(D1792,hoja!A:C,3,FALSE)</f>
        <v>50733</v>
      </c>
      <c r="G1792">
        <v>0.47000000003026798</v>
      </c>
      <c r="H1792" s="2">
        <v>1</v>
      </c>
      <c r="I1792" s="2">
        <v>10750</v>
      </c>
    </row>
    <row r="1793" spans="1:9">
      <c r="A1793" t="s">
        <v>641</v>
      </c>
      <c r="B1793" t="str">
        <f>VLOOKUP(A1793,hoja!$A$1:$E$161,5,FALSE)</f>
        <v>MEDELLÍN</v>
      </c>
      <c r="C1793" t="str">
        <f>VLOOKUP(A1793,hoja!A:D,3,FALSE)</f>
        <v>0079</v>
      </c>
      <c r="D1793" t="s">
        <v>633</v>
      </c>
      <c r="E1793" t="str">
        <f>VLOOKUP(D1793,hoja!$A$1:$E$161,5,FALSE)</f>
        <v>BOGOTÁ</v>
      </c>
      <c r="F1793" t="str">
        <f>VLOOKUP(D1793,hoja!A:C,3,FALSE)</f>
        <v>0002</v>
      </c>
      <c r="G1793">
        <v>34.76833333336981</v>
      </c>
      <c r="H1793" s="2">
        <v>46</v>
      </c>
      <c r="I1793" s="2">
        <v>424125</v>
      </c>
    </row>
    <row r="1794" spans="1:9">
      <c r="A1794" t="s">
        <v>641</v>
      </c>
      <c r="B1794" t="str">
        <f>VLOOKUP(A1794,hoja!$A$1:$E$161,5,FALSE)</f>
        <v>MEDELLÍN</v>
      </c>
      <c r="C1794" t="str">
        <f>VLOOKUP(A1794,hoja!A:D,3,FALSE)</f>
        <v>0079</v>
      </c>
      <c r="D1794" t="s">
        <v>634</v>
      </c>
      <c r="E1794" t="str">
        <f>VLOOKUP(D1794,hoja!$A$1:$E$161,5,FALSE)</f>
        <v>BOGOTÁ</v>
      </c>
      <c r="F1794" t="str">
        <f>VLOOKUP(D1794,hoja!A:C,3,FALSE)</f>
        <v>0011</v>
      </c>
      <c r="G1794">
        <v>26.43333333323244</v>
      </c>
      <c r="H1794" s="2">
        <v>167</v>
      </c>
      <c r="I1794" s="2">
        <v>426320</v>
      </c>
    </row>
    <row r="1795" spans="1:9">
      <c r="A1795" t="s">
        <v>641</v>
      </c>
      <c r="B1795" t="str">
        <f>VLOOKUP(A1795,hoja!$A$1:$E$161,5,FALSE)</f>
        <v>MEDELLÍN</v>
      </c>
      <c r="C1795" t="str">
        <f>VLOOKUP(A1795,hoja!A:D,3,FALSE)</f>
        <v>0079</v>
      </c>
      <c r="D1795" t="s">
        <v>686</v>
      </c>
      <c r="E1795" t="str">
        <f>VLOOKUP(D1795,hoja!$A$1:$E$161,5,FALSE)</f>
        <v>BARRANCABERMEJA</v>
      </c>
      <c r="F1795" t="str">
        <f>VLOOKUP(D1795,hoja!A:C,3,FALSE)</f>
        <v>0424</v>
      </c>
      <c r="G1795">
        <v>16.466666666732635</v>
      </c>
      <c r="H1795" s="2">
        <v>3</v>
      </c>
      <c r="I1795" s="2">
        <v>313136</v>
      </c>
    </row>
    <row r="1796" spans="1:9">
      <c r="A1796" t="s">
        <v>641</v>
      </c>
      <c r="B1796" t="str">
        <f>VLOOKUP(A1796,hoja!$A$1:$E$161,5,FALSE)</f>
        <v>MEDELLÍN</v>
      </c>
      <c r="C1796" t="str">
        <f>VLOOKUP(A1796,hoja!A:D,3,FALSE)</f>
        <v>0079</v>
      </c>
      <c r="D1796" t="s">
        <v>635</v>
      </c>
      <c r="E1796" t="str">
        <f>VLOOKUP(D1796,hoja!$A$1:$E$161,5,FALSE)</f>
        <v>BOGOTÁ</v>
      </c>
      <c r="F1796" t="str">
        <f>VLOOKUP(D1796,hoja!A:C,3,FALSE)</f>
        <v>0021</v>
      </c>
      <c r="G1796">
        <v>24.650833333376795</v>
      </c>
      <c r="H1796" s="2">
        <v>514</v>
      </c>
      <c r="I1796" s="2">
        <v>427228</v>
      </c>
    </row>
    <row r="1797" spans="1:9">
      <c r="A1797" t="s">
        <v>641</v>
      </c>
      <c r="B1797" t="str">
        <f>VLOOKUP(A1797,hoja!$A$1:$E$161,5,FALSE)</f>
        <v>MEDELLÍN</v>
      </c>
      <c r="C1797" t="str">
        <f>VLOOKUP(A1797,hoja!A:D,3,FALSE)</f>
        <v>0079</v>
      </c>
      <c r="D1797" t="s">
        <v>731</v>
      </c>
      <c r="E1797" t="str">
        <f>VLOOKUP(D1797,hoja!$A$1:$E$161,5,FALSE)</f>
        <v>CÚCUTA</v>
      </c>
      <c r="F1797" t="str">
        <f>VLOOKUP(D1797,hoja!A:C,3,FALSE)</f>
        <v>0438</v>
      </c>
      <c r="G1797">
        <v>48.126805555599276</v>
      </c>
      <c r="H1797" s="2">
        <v>16</v>
      </c>
      <c r="I1797" s="2">
        <v>591376.5</v>
      </c>
    </row>
    <row r="1798" spans="1:9">
      <c r="A1798" t="s">
        <v>641</v>
      </c>
      <c r="B1798" t="str">
        <f>VLOOKUP(A1798,hoja!$A$1:$E$161,5,FALSE)</f>
        <v>MEDELLÍN</v>
      </c>
      <c r="C1798" t="str">
        <f>VLOOKUP(A1798,hoja!A:D,3,FALSE)</f>
        <v>0079</v>
      </c>
      <c r="D1798" t="s">
        <v>636</v>
      </c>
      <c r="E1798" t="str">
        <f>VLOOKUP(D1798,hoja!$A$1:$E$161,5,FALSE)</f>
        <v>DUITAMA</v>
      </c>
      <c r="F1798" t="str">
        <f>VLOOKUP(D1798,hoja!A:C,3,FALSE)</f>
        <v>0441</v>
      </c>
      <c r="G1798">
        <v>44.583333333372138</v>
      </c>
      <c r="H1798" s="2">
        <v>1</v>
      </c>
      <c r="I1798" s="2">
        <v>620375</v>
      </c>
    </row>
    <row r="1799" spans="1:9">
      <c r="A1799" t="s">
        <v>641</v>
      </c>
      <c r="B1799" t="str">
        <f>VLOOKUP(A1799,hoja!$A$1:$E$161,5,FALSE)</f>
        <v>MEDELLÍN</v>
      </c>
      <c r="C1799" t="str">
        <f>VLOOKUP(A1799,hoja!A:D,3,FALSE)</f>
        <v>0079</v>
      </c>
      <c r="D1799" t="s">
        <v>732</v>
      </c>
      <c r="E1799" t="str">
        <f>VLOOKUP(D1799,hoja!$A$1:$E$161,5,FALSE)</f>
        <v>IBAGUÉ</v>
      </c>
      <c r="F1799" t="str">
        <f>VLOOKUP(D1799,hoja!A:C,3,FALSE)</f>
        <v>0389</v>
      </c>
      <c r="G1799">
        <v>19.979444444412366</v>
      </c>
      <c r="H1799" s="2">
        <v>4</v>
      </c>
      <c r="I1799" s="2">
        <v>407917</v>
      </c>
    </row>
    <row r="1800" spans="1:9">
      <c r="A1800" t="s">
        <v>641</v>
      </c>
      <c r="B1800" t="str">
        <f>VLOOKUP(A1800,hoja!$A$1:$E$161,5,FALSE)</f>
        <v>MEDELLÍN</v>
      </c>
      <c r="C1800" t="str">
        <f>VLOOKUP(A1800,hoja!A:D,3,FALSE)</f>
        <v>0079</v>
      </c>
      <c r="D1800" t="s">
        <v>667</v>
      </c>
      <c r="E1800" t="str">
        <f>VLOOKUP(D1800,hoja!$A$1:$E$161,5,FALSE)</f>
        <v>MONTERÍA</v>
      </c>
      <c r="F1800" t="str">
        <f>VLOOKUP(D1800,hoja!A:C,3,FALSE)</f>
        <v>0381</v>
      </c>
      <c r="G1800">
        <v>25.31722222227836</v>
      </c>
      <c r="H1800" s="2">
        <v>33</v>
      </c>
      <c r="I1800" s="2">
        <v>404428</v>
      </c>
    </row>
    <row r="1801" spans="1:9">
      <c r="A1801" t="s">
        <v>641</v>
      </c>
      <c r="B1801" t="str">
        <f>VLOOKUP(A1801,hoja!$A$1:$E$161,5,FALSE)</f>
        <v>MEDELLÍN</v>
      </c>
      <c r="C1801" t="str">
        <f>VLOOKUP(A1801,hoja!A:D,3,FALSE)</f>
        <v>0079</v>
      </c>
      <c r="D1801" t="s">
        <v>679</v>
      </c>
      <c r="E1801" t="str">
        <f>VLOOKUP(D1801,hoja!$A$1:$E$161,5,FALSE)</f>
        <v>NEIVA</v>
      </c>
      <c r="F1801" t="str">
        <f>VLOOKUP(D1801,hoja!A:C,3,FALSE)</f>
        <v>0385</v>
      </c>
      <c r="G1801">
        <v>33.858333333337214</v>
      </c>
      <c r="H1801" s="2">
        <v>10</v>
      </c>
      <c r="I1801" s="2">
        <v>596791</v>
      </c>
    </row>
    <row r="1802" spans="1:9">
      <c r="A1802" t="s">
        <v>641</v>
      </c>
      <c r="B1802" t="str">
        <f>VLOOKUP(A1802,hoja!$A$1:$E$161,5,FALSE)</f>
        <v>MEDELLÍN</v>
      </c>
      <c r="C1802" t="str">
        <f>VLOOKUP(A1802,hoja!A:D,3,FALSE)</f>
        <v>0079</v>
      </c>
      <c r="D1802" t="s">
        <v>733</v>
      </c>
      <c r="E1802" t="str">
        <f>VLOOKUP(D1802,hoja!$A$1:$E$161,5,FALSE)</f>
        <v>PASTO</v>
      </c>
      <c r="F1802" t="str">
        <f>VLOOKUP(D1802,hoja!A:C,3,FALSE)</f>
        <v>0395</v>
      </c>
      <c r="G1802">
        <v>80.25</v>
      </c>
      <c r="H1802" s="2">
        <v>1</v>
      </c>
      <c r="I1802" s="2">
        <v>905395</v>
      </c>
    </row>
    <row r="1803" spans="1:9">
      <c r="A1803" t="s">
        <v>641</v>
      </c>
      <c r="B1803" t="str">
        <f>VLOOKUP(A1803,hoja!$A$1:$E$161,5,FALSE)</f>
        <v>MEDELLÍN</v>
      </c>
      <c r="C1803" t="str">
        <f>VLOOKUP(A1803,hoja!A:D,3,FALSE)</f>
        <v>0079</v>
      </c>
      <c r="D1803" t="s">
        <v>637</v>
      </c>
      <c r="E1803" t="str">
        <f>VLOOKUP(D1803,hoja!$A$1:$E$161,5,FALSE)</f>
        <v>PIEDECUESTA</v>
      </c>
      <c r="F1803" t="str">
        <f>VLOOKUP(D1803,hoja!A:C,3,FALSE)</f>
        <v>0422</v>
      </c>
      <c r="G1803">
        <v>20.187916666647652</v>
      </c>
      <c r="H1803" s="2">
        <v>40</v>
      </c>
      <c r="I1803" s="2">
        <v>390559</v>
      </c>
    </row>
    <row r="1804" spans="1:9">
      <c r="A1804" t="s">
        <v>641</v>
      </c>
      <c r="B1804" t="str">
        <f>VLOOKUP(A1804,hoja!$A$1:$E$161,5,FALSE)</f>
        <v>MEDELLÍN</v>
      </c>
      <c r="C1804" t="str">
        <f>VLOOKUP(A1804,hoja!A:D,3,FALSE)</f>
        <v>0079</v>
      </c>
      <c r="D1804" t="s">
        <v>668</v>
      </c>
      <c r="E1804" t="str">
        <f>VLOOKUP(D1804,hoja!$A$1:$E$161,5,FALSE)</f>
        <v>VALLEDUPAR</v>
      </c>
      <c r="F1804" t="str">
        <f>VLOOKUP(D1804,hoja!A:C,3,FALSE)</f>
        <v>0447</v>
      </c>
      <c r="G1804">
        <v>45.720972222246928</v>
      </c>
      <c r="H1804" s="2">
        <v>8</v>
      </c>
      <c r="I1804" s="2">
        <v>734206.5</v>
      </c>
    </row>
    <row r="1805" spans="1:9">
      <c r="A1805" t="s">
        <v>641</v>
      </c>
      <c r="B1805" t="str">
        <f>VLOOKUP(A1805,hoja!$A$1:$E$161,5,FALSE)</f>
        <v>MEDELLÍN</v>
      </c>
      <c r="C1805" t="str">
        <f>VLOOKUP(A1805,hoja!A:D,3,FALSE)</f>
        <v>0079</v>
      </c>
      <c r="D1805" t="s">
        <v>681</v>
      </c>
      <c r="E1805" t="str">
        <f>VLOOKUP(D1805,hoja!$A$1:$E$161,5,FALSE)</f>
        <v>VILLAVICENCIO</v>
      </c>
      <c r="F1805" t="str">
        <f>VLOOKUP(D1805,hoja!A:C,3,FALSE)</f>
        <v>0393</v>
      </c>
      <c r="G1805">
        <v>33.23333333330811</v>
      </c>
      <c r="H1805" s="2">
        <v>10</v>
      </c>
      <c r="I1805" s="2">
        <v>519491</v>
      </c>
    </row>
    <row r="1806" spans="1:9">
      <c r="A1806" t="s">
        <v>641</v>
      </c>
      <c r="B1806" t="str">
        <f>VLOOKUP(A1806,hoja!$A$1:$E$161,5,FALSE)</f>
        <v>MEDELLÍN</v>
      </c>
      <c r="C1806" t="str">
        <f>VLOOKUP(A1806,hoja!A:D,3,FALSE)</f>
        <v>0079</v>
      </c>
      <c r="D1806" t="s">
        <v>770</v>
      </c>
      <c r="E1806" t="str">
        <f>VLOOKUP(D1806,hoja!$A$1:$E$161,5,FALSE)</f>
        <v>RIONEGRO</v>
      </c>
      <c r="F1806" t="str">
        <f>VLOOKUP(D1806,hoja!A:C,3,FALSE)</f>
        <v>3041</v>
      </c>
      <c r="G1806">
        <v>7.3500000000349246</v>
      </c>
      <c r="H1806" s="2">
        <v>42</v>
      </c>
      <c r="I1806" s="2">
        <v>38736.5</v>
      </c>
    </row>
    <row r="1807" spans="1:9">
      <c r="A1807" t="s">
        <v>641</v>
      </c>
      <c r="B1807" t="str">
        <f>VLOOKUP(A1807,hoja!$A$1:$E$161,5,FALSE)</f>
        <v>MEDELLÍN</v>
      </c>
      <c r="C1807" t="str">
        <f>VLOOKUP(A1807,hoja!A:D,3,FALSE)</f>
        <v>0079</v>
      </c>
      <c r="D1807" t="s">
        <v>3878</v>
      </c>
      <c r="E1807" t="e">
        <f>VLOOKUP(D1807,hoja!$A$1:$E$161,5,FALSE)</f>
        <v>#N/A</v>
      </c>
      <c r="F1807" t="e">
        <f>VLOOKUP(D1807,hoja!A:C,3,FALSE)</f>
        <v>#N/A</v>
      </c>
      <c r="G1807">
        <v>1.0000000001164153</v>
      </c>
      <c r="H1807" s="2">
        <v>1</v>
      </c>
      <c r="I1807" s="2">
        <v>20507</v>
      </c>
    </row>
    <row r="1808" spans="1:9">
      <c r="A1808" t="s">
        <v>641</v>
      </c>
      <c r="B1808" t="str">
        <f>VLOOKUP(A1808,hoja!$A$1:$E$161,5,FALSE)</f>
        <v>MEDELLÍN</v>
      </c>
      <c r="C1808" t="str">
        <f>VLOOKUP(A1808,hoja!A:D,3,FALSE)</f>
        <v>0079</v>
      </c>
      <c r="D1808" t="s">
        <v>1044</v>
      </c>
      <c r="E1808" t="e">
        <f>VLOOKUP(D1808,hoja!$A$1:$E$161,5,FALSE)</f>
        <v>#N/A</v>
      </c>
      <c r="F1808" t="str">
        <f>VLOOKUP(D1808,hoja!A:C,3,FALSE)</f>
        <v>50787</v>
      </c>
      <c r="G1808">
        <v>0.80000000007566996</v>
      </c>
      <c r="H1808" s="2">
        <v>20</v>
      </c>
      <c r="I1808" s="2">
        <v>18324.5</v>
      </c>
    </row>
    <row r="1809" spans="1:9">
      <c r="A1809" t="s">
        <v>641</v>
      </c>
      <c r="B1809" t="str">
        <f>VLOOKUP(A1809,hoja!$A$1:$E$161,5,FALSE)</f>
        <v>MEDELLÍN</v>
      </c>
      <c r="C1809" t="str">
        <f>VLOOKUP(A1809,hoja!A:D,3,FALSE)</f>
        <v>0079</v>
      </c>
      <c r="D1809" t="s">
        <v>1274</v>
      </c>
      <c r="E1809" t="e">
        <f>VLOOKUP(D1809,hoja!$A$1:$E$161,5,FALSE)</f>
        <v>#N/A</v>
      </c>
      <c r="F1809" t="e">
        <f>VLOOKUP(D1809,hoja!A:C,3,FALSE)</f>
        <v>#N/A</v>
      </c>
      <c r="G1809">
        <v>0.99999999994179234</v>
      </c>
      <c r="H1809" s="2">
        <v>3</v>
      </c>
      <c r="I1809" s="2">
        <v>16695</v>
      </c>
    </row>
    <row r="1810" spans="1:9">
      <c r="A1810" t="s">
        <v>641</v>
      </c>
      <c r="B1810" t="str">
        <f>VLOOKUP(A1810,hoja!$A$1:$E$161,5,FALSE)</f>
        <v>MEDELLÍN</v>
      </c>
      <c r="C1810" t="str">
        <f>VLOOKUP(A1810,hoja!A:D,3,FALSE)</f>
        <v>0079</v>
      </c>
      <c r="D1810" t="s">
        <v>1350</v>
      </c>
      <c r="E1810" t="e">
        <f>VLOOKUP(D1810,hoja!$A$1:$E$161,5,FALSE)</f>
        <v>#N/A</v>
      </c>
      <c r="F1810" t="e">
        <f>VLOOKUP(D1810,hoja!A:C,3,FALSE)</f>
        <v>#N/A</v>
      </c>
      <c r="G1810">
        <v>0.84916666679782793</v>
      </c>
      <c r="H1810" s="2">
        <v>19</v>
      </c>
      <c r="I1810" s="2">
        <v>15924</v>
      </c>
    </row>
    <row r="1811" spans="1:9">
      <c r="A1811" t="s">
        <v>641</v>
      </c>
      <c r="B1811" t="str">
        <f>VLOOKUP(A1811,hoja!$A$1:$E$161,5,FALSE)</f>
        <v>MEDELLÍN</v>
      </c>
      <c r="C1811" t="str">
        <f>VLOOKUP(A1811,hoja!A:D,3,FALSE)</f>
        <v>0079</v>
      </c>
      <c r="D1811" t="s">
        <v>896</v>
      </c>
      <c r="E1811" t="e">
        <f>VLOOKUP(D1811,hoja!$A$1:$E$161,5,FALSE)</f>
        <v>#N/A</v>
      </c>
      <c r="F1811" t="e">
        <f>VLOOKUP(D1811,hoja!A:C,3,FALSE)</f>
        <v>#N/A</v>
      </c>
      <c r="G1811">
        <v>1.5499999999883585</v>
      </c>
      <c r="H1811" s="2">
        <v>1</v>
      </c>
      <c r="I1811" s="2">
        <v>36255</v>
      </c>
    </row>
    <row r="1812" spans="1:9">
      <c r="A1812" t="s">
        <v>641</v>
      </c>
      <c r="B1812" t="str">
        <f>VLOOKUP(A1812,hoja!$A$1:$E$161,5,FALSE)</f>
        <v>MEDELLÍN</v>
      </c>
      <c r="C1812" t="str">
        <f>VLOOKUP(A1812,hoja!A:D,3,FALSE)</f>
        <v>0079</v>
      </c>
      <c r="D1812" t="s">
        <v>881</v>
      </c>
      <c r="E1812" t="str">
        <f>VLOOKUP(D1812,hoja!$A$1:$E$161,5,FALSE)</f>
        <v>MEDELLÍN</v>
      </c>
      <c r="F1812" t="str">
        <f>VLOOKUP(D1812,hoja!A:C,3,FALSE)</f>
        <v>1381</v>
      </c>
      <c r="G1812">
        <v>0.83333333325572312</v>
      </c>
      <c r="H1812" s="2">
        <v>7</v>
      </c>
      <c r="I1812" s="2">
        <v>18490</v>
      </c>
    </row>
    <row r="1813" spans="1:9">
      <c r="A1813" t="s">
        <v>641</v>
      </c>
      <c r="B1813" t="str">
        <f>VLOOKUP(A1813,hoja!$A$1:$E$161,5,FALSE)</f>
        <v>MEDELLÍN</v>
      </c>
      <c r="C1813" t="str">
        <f>VLOOKUP(A1813,hoja!A:D,3,FALSE)</f>
        <v>0079</v>
      </c>
      <c r="D1813" t="s">
        <v>617</v>
      </c>
      <c r="E1813" t="e">
        <f>VLOOKUP(D1813,hoja!$A$1:$E$161,5,FALSE)</f>
        <v>#N/A</v>
      </c>
      <c r="F1813">
        <f>VLOOKUP(D1813,hoja!A:C,3,FALSE)</f>
        <v>50443</v>
      </c>
      <c r="G1813">
        <v>0.33388888888293877</v>
      </c>
      <c r="H1813" s="2">
        <v>1</v>
      </c>
      <c r="I1813" s="2">
        <v>10356</v>
      </c>
    </row>
    <row r="1814" spans="1:9">
      <c r="A1814" t="s">
        <v>641</v>
      </c>
      <c r="B1814" t="str">
        <f>VLOOKUP(A1814,hoja!$A$1:$E$161,5,FALSE)</f>
        <v>MEDELLÍN</v>
      </c>
      <c r="C1814" t="str">
        <f>VLOOKUP(A1814,hoja!A:D,3,FALSE)</f>
        <v>0079</v>
      </c>
      <c r="D1814" t="s">
        <v>3870</v>
      </c>
      <c r="E1814" t="e">
        <f>VLOOKUP(D1814,hoja!$A$1:$E$161,5,FALSE)</f>
        <v>#N/A</v>
      </c>
      <c r="F1814" t="str">
        <f>VLOOKUP(D1814,hoja!A:C,3,FALSE)</f>
        <v>50259</v>
      </c>
      <c r="G1814">
        <v>0.64999999993597157</v>
      </c>
      <c r="H1814" s="2">
        <v>32</v>
      </c>
      <c r="I1814" s="2">
        <v>14880</v>
      </c>
    </row>
    <row r="1815" spans="1:9">
      <c r="A1815" t="s">
        <v>641</v>
      </c>
      <c r="B1815" t="str">
        <f>VLOOKUP(A1815,hoja!$A$1:$E$161,5,FALSE)</f>
        <v>MEDELLÍN</v>
      </c>
      <c r="C1815" t="str">
        <f>VLOOKUP(A1815,hoja!A:D,3,FALSE)</f>
        <v>0079</v>
      </c>
      <c r="D1815" t="s">
        <v>895</v>
      </c>
      <c r="E1815" t="e">
        <f>VLOOKUP(D1815,hoja!$A$1:$E$161,5,FALSE)</f>
        <v>#N/A</v>
      </c>
      <c r="F1815" t="e">
        <f>VLOOKUP(D1815,hoja!A:C,3,FALSE)</f>
        <v>#N/A</v>
      </c>
      <c r="G1815">
        <v>11.536666666623205</v>
      </c>
      <c r="H1815" s="2">
        <v>5</v>
      </c>
      <c r="I1815" s="2">
        <v>41991</v>
      </c>
    </row>
    <row r="1816" spans="1:9">
      <c r="A1816" t="s">
        <v>641</v>
      </c>
      <c r="B1816" t="str">
        <f>VLOOKUP(A1816,hoja!$A$1:$E$161,5,FALSE)</f>
        <v>MEDELLÍN</v>
      </c>
      <c r="C1816" t="str">
        <f>VLOOKUP(A1816,hoja!A:D,3,FALSE)</f>
        <v>0079</v>
      </c>
      <c r="D1816" t="s">
        <v>3880</v>
      </c>
      <c r="E1816" t="e">
        <f>VLOOKUP(D1816,hoja!$A$1:$E$161,5,FALSE)</f>
        <v>#N/A</v>
      </c>
      <c r="F1816" t="e">
        <f>VLOOKUP(D1816,hoja!A:C,3,FALSE)</f>
        <v>#N/A</v>
      </c>
      <c r="G1816">
        <v>0.99999999994179234</v>
      </c>
      <c r="H1816" s="2">
        <v>1</v>
      </c>
      <c r="I1816" s="2">
        <v>19520</v>
      </c>
    </row>
    <row r="1817" spans="1:9">
      <c r="A1817" t="s">
        <v>641</v>
      </c>
      <c r="B1817" t="str">
        <f>VLOOKUP(A1817,hoja!$A$1:$E$161,5,FALSE)</f>
        <v>MEDELLÍN</v>
      </c>
      <c r="C1817" t="str">
        <f>VLOOKUP(A1817,hoja!A:D,3,FALSE)</f>
        <v>0079</v>
      </c>
      <c r="D1817" t="s">
        <v>3889</v>
      </c>
      <c r="E1817" t="e">
        <f>VLOOKUP(D1817,hoja!$A$1:$E$161,5,FALSE)</f>
        <v>#N/A</v>
      </c>
      <c r="F1817" t="e">
        <f>VLOOKUP(D1817,hoja!A:C,3,FALSE)</f>
        <v>#N/A</v>
      </c>
      <c r="G1817">
        <v>0.36666666663950309</v>
      </c>
      <c r="H1817" s="2">
        <v>1</v>
      </c>
      <c r="I1817" s="2">
        <v>6993</v>
      </c>
    </row>
    <row r="1818" spans="1:9">
      <c r="A1818" t="s">
        <v>641</v>
      </c>
      <c r="B1818" t="str">
        <f>VLOOKUP(A1818,hoja!$A$1:$E$161,5,FALSE)</f>
        <v>MEDELLÍN</v>
      </c>
      <c r="C1818" t="str">
        <f>VLOOKUP(A1818,hoja!A:D,3,FALSE)</f>
        <v>0079</v>
      </c>
      <c r="D1818" t="s">
        <v>987</v>
      </c>
      <c r="E1818" t="str">
        <f>VLOOKUP(D1818,hoja!$A$1:$E$161,5,FALSE)</f>
        <v>MEDELLÍN</v>
      </c>
      <c r="F1818" t="str">
        <f>VLOOKUP(D1818,hoja!A:C,3,FALSE)</f>
        <v>60001</v>
      </c>
      <c r="G1818">
        <v>0.20000000012805685</v>
      </c>
      <c r="H1818" s="2">
        <v>1853</v>
      </c>
      <c r="I1818" s="2">
        <v>4486</v>
      </c>
    </row>
    <row r="1819" spans="1:9">
      <c r="A1819" t="s">
        <v>641</v>
      </c>
      <c r="B1819" t="str">
        <f>VLOOKUP(A1819,hoja!$A$1:$E$161,5,FALSE)</f>
        <v>MEDELLÍN</v>
      </c>
      <c r="C1819" t="str">
        <f>VLOOKUP(A1819,hoja!A:D,3,FALSE)</f>
        <v>0079</v>
      </c>
      <c r="D1819" t="s">
        <v>3884</v>
      </c>
      <c r="E1819" t="e">
        <f>VLOOKUP(D1819,hoja!$A$1:$E$161,5,FALSE)</f>
        <v>#N/A</v>
      </c>
      <c r="F1819" t="e">
        <f>VLOOKUP(D1819,hoja!A:C,3,FALSE)</f>
        <v>#N/A</v>
      </c>
      <c r="G1819">
        <v>0.99999999994179234</v>
      </c>
      <c r="H1819" s="2">
        <v>1</v>
      </c>
      <c r="I1819" s="2">
        <v>18338</v>
      </c>
    </row>
    <row r="1820" spans="1:9">
      <c r="A1820" t="s">
        <v>641</v>
      </c>
      <c r="B1820" t="str">
        <f>VLOOKUP(A1820,hoja!$A$1:$E$161,5,FALSE)</f>
        <v>MEDELLÍN</v>
      </c>
      <c r="C1820" t="str">
        <f>VLOOKUP(A1820,hoja!A:D,3,FALSE)</f>
        <v>0079</v>
      </c>
      <c r="D1820" t="s">
        <v>3886</v>
      </c>
      <c r="E1820" t="e">
        <f>VLOOKUP(D1820,hoja!$A$1:$E$161,5,FALSE)</f>
        <v>#N/A</v>
      </c>
      <c r="F1820" t="e">
        <f>VLOOKUP(D1820,hoja!A:C,3,FALSE)</f>
        <v>#N/A</v>
      </c>
      <c r="G1820">
        <v>0.18333333340706304</v>
      </c>
      <c r="H1820" s="2">
        <v>5</v>
      </c>
      <c r="I1820" s="2">
        <v>3160</v>
      </c>
    </row>
    <row r="1821" spans="1:9">
      <c r="A1821" t="s">
        <v>641</v>
      </c>
      <c r="B1821" t="str">
        <f>VLOOKUP(A1821,hoja!$A$1:$E$161,5,FALSE)</f>
        <v>MEDELLÍN</v>
      </c>
      <c r="C1821" t="str">
        <f>VLOOKUP(A1821,hoja!A:D,3,FALSE)</f>
        <v>0079</v>
      </c>
      <c r="D1821" t="s">
        <v>942</v>
      </c>
      <c r="E1821" t="str">
        <f>VLOOKUP(D1821,hoja!$A$1:$E$161,5,FALSE)</f>
        <v>BOGOTÁ</v>
      </c>
      <c r="F1821" t="str">
        <f>VLOOKUP(D1821,hoja!A:C,3,FALSE)</f>
        <v>60002</v>
      </c>
      <c r="G1821">
        <v>23.116666666581295</v>
      </c>
      <c r="H1821" s="2">
        <v>6</v>
      </c>
      <c r="I1821" s="2">
        <v>420116</v>
      </c>
    </row>
    <row r="1822" spans="1:9">
      <c r="A1822" t="s">
        <v>641</v>
      </c>
      <c r="B1822" t="str">
        <f>VLOOKUP(A1822,hoja!$A$1:$E$161,5,FALSE)</f>
        <v>MEDELLÍN</v>
      </c>
      <c r="C1822" t="str">
        <f>VLOOKUP(A1822,hoja!A:D,3,FALSE)</f>
        <v>0079</v>
      </c>
      <c r="D1822" t="s">
        <v>653</v>
      </c>
      <c r="E1822" t="str">
        <f>VLOOKUP(D1822,hoja!$A$1:$E$161,5,FALSE)</f>
        <v>MADRID</v>
      </c>
      <c r="F1822" t="str">
        <f>VLOOKUP(D1822,hoja!A:C,3,FALSE)</f>
        <v>2023</v>
      </c>
      <c r="G1822">
        <v>21.948055555578321</v>
      </c>
      <c r="H1822" s="2">
        <v>4</v>
      </c>
      <c r="I1822" s="2">
        <v>393441</v>
      </c>
    </row>
    <row r="1823" spans="1:9">
      <c r="A1823" t="s">
        <v>641</v>
      </c>
      <c r="B1823" t="str">
        <f>VLOOKUP(A1823,hoja!$A$1:$E$161,5,FALSE)</f>
        <v>MEDELLÍN</v>
      </c>
      <c r="C1823" t="str">
        <f>VLOOKUP(A1823,hoja!A:D,3,FALSE)</f>
        <v>0079</v>
      </c>
      <c r="D1823" t="s">
        <v>641</v>
      </c>
      <c r="E1823" t="str">
        <f>VLOOKUP(D1823,hoja!$A$1:$E$161,5,FALSE)</f>
        <v>MEDELLÍN</v>
      </c>
      <c r="F1823" t="str">
        <f>VLOOKUP(D1823,hoja!A:C,3,FALSE)</f>
        <v>0079</v>
      </c>
      <c r="G1823">
        <v>0.57500000004074536</v>
      </c>
      <c r="H1823" s="2">
        <v>2</v>
      </c>
      <c r="I1823" s="2">
        <v>143236</v>
      </c>
    </row>
    <row r="1824" spans="1:9">
      <c r="A1824" t="s">
        <v>641</v>
      </c>
      <c r="B1824" t="str">
        <f>VLOOKUP(A1824,hoja!$A$1:$E$161,5,FALSE)</f>
        <v>MEDELLÍN</v>
      </c>
      <c r="C1824" t="str">
        <f>VLOOKUP(A1824,hoja!A:D,3,FALSE)</f>
        <v>0079</v>
      </c>
      <c r="D1824" t="s">
        <v>670</v>
      </c>
      <c r="E1824" t="str">
        <f>VLOOKUP(D1824,hoja!$A$1:$E$161,5,FALSE)</f>
        <v>PEREIRA</v>
      </c>
      <c r="F1824" t="str">
        <f>VLOOKUP(D1824,hoja!A:C,3,FALSE)</f>
        <v>0134</v>
      </c>
      <c r="G1824">
        <v>17.504166666622041</v>
      </c>
      <c r="H1824" s="2">
        <v>238</v>
      </c>
      <c r="I1824" s="2">
        <v>249489</v>
      </c>
    </row>
    <row r="1825" spans="1:9">
      <c r="A1825" t="s">
        <v>641</v>
      </c>
      <c r="B1825" t="str">
        <f>VLOOKUP(A1825,hoja!$A$1:$E$161,5,FALSE)</f>
        <v>MEDELLÍN</v>
      </c>
      <c r="C1825" t="str">
        <f>VLOOKUP(A1825,hoja!A:D,3,FALSE)</f>
        <v>0079</v>
      </c>
      <c r="D1825" t="s">
        <v>642</v>
      </c>
      <c r="E1825" t="str">
        <f>VLOOKUP(D1825,hoja!$A$1:$E$161,5,FALSE)</f>
        <v>BARRANQUILLA</v>
      </c>
      <c r="F1825" t="str">
        <f>VLOOKUP(D1825,hoja!A:C,3,FALSE)</f>
        <v>0111</v>
      </c>
      <c r="G1825">
        <v>39.648055555473547</v>
      </c>
      <c r="H1825" s="2">
        <v>288</v>
      </c>
      <c r="I1825" s="2">
        <v>682263</v>
      </c>
    </row>
    <row r="1826" spans="1:9">
      <c r="A1826" t="s">
        <v>641</v>
      </c>
      <c r="B1826" t="str">
        <f>VLOOKUP(A1826,hoja!$A$1:$E$161,5,FALSE)</f>
        <v>MEDELLÍN</v>
      </c>
      <c r="C1826" t="str">
        <f>VLOOKUP(A1826,hoja!A:D,3,FALSE)</f>
        <v>0079</v>
      </c>
      <c r="D1826" t="s">
        <v>672</v>
      </c>
      <c r="E1826" t="str">
        <f>VLOOKUP(D1826,hoja!$A$1:$E$161,5,FALSE)</f>
        <v>MEDELLÍN</v>
      </c>
      <c r="F1826" t="str">
        <f>VLOOKUP(D1826,hoja!A:C,3,FALSE)</f>
        <v>0092</v>
      </c>
      <c r="G1826">
        <v>0.46250000002328306</v>
      </c>
      <c r="H1826" s="2">
        <v>853</v>
      </c>
      <c r="I1826" s="2">
        <v>12814</v>
      </c>
    </row>
    <row r="1827" spans="1:9">
      <c r="A1827" t="s">
        <v>641</v>
      </c>
      <c r="B1827" t="str">
        <f>VLOOKUP(A1827,hoja!$A$1:$E$161,5,FALSE)</f>
        <v>MEDELLÍN</v>
      </c>
      <c r="C1827" t="str">
        <f>VLOOKUP(A1827,hoja!A:D,3,FALSE)</f>
        <v>0079</v>
      </c>
      <c r="D1827" t="s">
        <v>644</v>
      </c>
      <c r="E1827" t="str">
        <f>VLOOKUP(D1827,hoja!$A$1:$E$161,5,FALSE)</f>
        <v>PEREIRA</v>
      </c>
      <c r="F1827" t="str">
        <f>VLOOKUP(D1827,hoja!A:C,3,FALSE)</f>
        <v>0198</v>
      </c>
      <c r="G1827">
        <v>18.57805555552477</v>
      </c>
      <c r="H1827" s="2">
        <v>163</v>
      </c>
      <c r="I1827" s="2">
        <v>270687</v>
      </c>
    </row>
    <row r="1828" spans="1:9">
      <c r="A1828" t="s">
        <v>641</v>
      </c>
      <c r="B1828" t="str">
        <f>VLOOKUP(A1828,hoja!$A$1:$E$161,5,FALSE)</f>
        <v>MEDELLÍN</v>
      </c>
      <c r="C1828" t="str">
        <f>VLOOKUP(A1828,hoja!A:D,3,FALSE)</f>
        <v>0079</v>
      </c>
      <c r="D1828" t="s">
        <v>645</v>
      </c>
      <c r="E1828" t="str">
        <f>VLOOKUP(D1828,hoja!$A$1:$E$161,5,FALSE)</f>
        <v>CALI</v>
      </c>
      <c r="F1828" t="str">
        <f>VLOOKUP(D1828,hoja!A:C,3,FALSE)</f>
        <v>0410</v>
      </c>
      <c r="G1828">
        <v>22.467500000086147</v>
      </c>
      <c r="H1828" s="2">
        <v>217</v>
      </c>
      <c r="I1828" s="2">
        <v>440104</v>
      </c>
    </row>
    <row r="1829" spans="1:9">
      <c r="A1829" t="s">
        <v>641</v>
      </c>
      <c r="B1829" t="str">
        <f>VLOOKUP(A1829,hoja!$A$1:$E$161,5,FALSE)</f>
        <v>MEDELLÍN</v>
      </c>
      <c r="C1829" t="str">
        <f>VLOOKUP(A1829,hoja!A:D,3,FALSE)</f>
        <v>0079</v>
      </c>
      <c r="D1829" t="s">
        <v>1134</v>
      </c>
      <c r="E1829" t="e">
        <f>VLOOKUP(D1829,hoja!$A$1:$E$161,5,FALSE)</f>
        <v>#N/A</v>
      </c>
      <c r="F1829" t="str">
        <f>VLOOKUP(D1829,hoja!A:C,3,FALSE)</f>
        <v>50463</v>
      </c>
      <c r="G1829">
        <v>1.2000000000698492</v>
      </c>
      <c r="H1829" s="2">
        <v>5</v>
      </c>
      <c r="I1829" s="2">
        <v>16715</v>
      </c>
    </row>
    <row r="1830" spans="1:9">
      <c r="A1830" t="s">
        <v>641</v>
      </c>
      <c r="B1830" t="str">
        <f>VLOOKUP(A1830,hoja!$A$1:$E$161,5,FALSE)</f>
        <v>MEDELLÍN</v>
      </c>
      <c r="C1830" t="str">
        <f>VLOOKUP(A1830,hoja!A:D,3,FALSE)</f>
        <v>0079</v>
      </c>
      <c r="D1830" t="s">
        <v>786</v>
      </c>
      <c r="E1830" t="str">
        <f>VLOOKUP(D1830,hoja!$A$1:$E$161,5,FALSE)</f>
        <v>LA FELISA</v>
      </c>
      <c r="F1830" t="str">
        <f>VLOOKUP(D1830,hoja!A:C,3,FALSE)</f>
        <v>60071</v>
      </c>
      <c r="G1830">
        <v>14.349583333387272</v>
      </c>
      <c r="H1830" s="2">
        <v>40</v>
      </c>
      <c r="I1830" s="2">
        <v>138409</v>
      </c>
    </row>
    <row r="1831" spans="1:9">
      <c r="A1831" t="s">
        <v>641</v>
      </c>
      <c r="B1831" t="str">
        <f>VLOOKUP(A1831,hoja!$A$1:$E$161,5,FALSE)</f>
        <v>MEDELLÍN</v>
      </c>
      <c r="C1831" t="str">
        <f>VLOOKUP(A1831,hoja!A:D,3,FALSE)</f>
        <v>0079</v>
      </c>
      <c r="D1831" t="s">
        <v>897</v>
      </c>
      <c r="E1831" t="str">
        <f>VLOOKUP(D1831,hoja!$A$1:$E$161,5,FALSE)</f>
        <v>LA PINTADA</v>
      </c>
      <c r="F1831" t="str">
        <f>VLOOKUP(D1831,hoja!A:C,3,FALSE)</f>
        <v>60073</v>
      </c>
      <c r="G1831">
        <v>4.3833333333022892</v>
      </c>
      <c r="H1831" s="2">
        <v>381</v>
      </c>
      <c r="I1831" s="2">
        <v>161591</v>
      </c>
    </row>
    <row r="1832" spans="1:9">
      <c r="A1832" t="s">
        <v>641</v>
      </c>
      <c r="B1832" t="str">
        <f>VLOOKUP(A1832,hoja!$A$1:$E$161,5,FALSE)</f>
        <v>MEDELLÍN</v>
      </c>
      <c r="C1832" t="str">
        <f>VLOOKUP(A1832,hoja!A:D,3,FALSE)</f>
        <v>0079</v>
      </c>
      <c r="D1832" t="s">
        <v>787</v>
      </c>
      <c r="E1832" t="str">
        <f>VLOOKUP(D1832,hoja!$A$1:$E$161,5,FALSE)</f>
        <v>PUERTO LIBRE</v>
      </c>
      <c r="F1832" t="str">
        <f>VLOOKUP(D1832,hoja!A:C,3,FALSE)</f>
        <v>10214</v>
      </c>
      <c r="G1832">
        <v>6.0833333332557231</v>
      </c>
      <c r="H1832" s="2">
        <v>113</v>
      </c>
      <c r="I1832" s="2">
        <v>208315</v>
      </c>
    </row>
    <row r="1833" spans="1:9">
      <c r="A1833" t="s">
        <v>641</v>
      </c>
      <c r="B1833" t="str">
        <f>VLOOKUP(A1833,hoja!$A$1:$E$161,5,FALSE)</f>
        <v>MEDELLÍN</v>
      </c>
      <c r="C1833" t="str">
        <f>VLOOKUP(A1833,hoja!A:D,3,FALSE)</f>
        <v>0079</v>
      </c>
      <c r="D1833" t="s">
        <v>738</v>
      </c>
      <c r="E1833" t="str">
        <f>VLOOKUP(D1833,hoja!$A$1:$E$161,5,FALSE)</f>
        <v>RIOSUCIO</v>
      </c>
      <c r="F1833" t="str">
        <f>VLOOKUP(D1833,hoja!A:C,3,FALSE)</f>
        <v>60081</v>
      </c>
      <c r="G1833">
        <v>10.26749999995809</v>
      </c>
      <c r="H1833" s="2">
        <v>99</v>
      </c>
      <c r="I1833" s="2">
        <v>211767</v>
      </c>
    </row>
    <row r="1834" spans="1:9">
      <c r="A1834" t="s">
        <v>641</v>
      </c>
      <c r="B1834" t="str">
        <f>VLOOKUP(A1834,hoja!$A$1:$E$161,5,FALSE)</f>
        <v>MEDELLÍN</v>
      </c>
      <c r="C1834" t="str">
        <f>VLOOKUP(A1834,hoja!A:D,3,FALSE)</f>
        <v>0079</v>
      </c>
      <c r="D1834" t="s">
        <v>920</v>
      </c>
      <c r="E1834" t="str">
        <f>VLOOKUP(D1834,hoja!$A$1:$E$161,5,FALSE)</f>
        <v>MEDELLÍN</v>
      </c>
      <c r="F1834" t="str">
        <f>VLOOKUP(D1834,hoja!A:C,3,FALSE)</f>
        <v>60000</v>
      </c>
      <c r="G1834">
        <v>0.54999999987194315</v>
      </c>
      <c r="H1834" s="2">
        <v>17</v>
      </c>
      <c r="I1834" s="2">
        <v>6529</v>
      </c>
    </row>
    <row r="1835" spans="1:9">
      <c r="A1835" t="s">
        <v>641</v>
      </c>
      <c r="B1835" t="str">
        <f>VLOOKUP(A1835,hoja!$A$1:$E$161,5,FALSE)</f>
        <v>MEDELLÍN</v>
      </c>
      <c r="C1835" t="str">
        <f>VLOOKUP(A1835,hoja!A:D,3,FALSE)</f>
        <v>0079</v>
      </c>
      <c r="D1835" t="s">
        <v>1045</v>
      </c>
      <c r="E1835" t="e">
        <f>VLOOKUP(D1835,hoja!$A$1:$E$161,5,FALSE)</f>
        <v>#N/A</v>
      </c>
      <c r="F1835" t="e">
        <f>VLOOKUP(D1835,hoja!A:C,3,FALSE)</f>
        <v>#N/A</v>
      </c>
      <c r="G1835">
        <v>0.39527777780313045</v>
      </c>
      <c r="H1835" s="2">
        <v>1</v>
      </c>
      <c r="I1835" s="2">
        <v>9490</v>
      </c>
    </row>
    <row r="1836" spans="1:9">
      <c r="A1836" t="s">
        <v>641</v>
      </c>
      <c r="B1836" t="str">
        <f>VLOOKUP(A1836,hoja!$A$1:$E$161,5,FALSE)</f>
        <v>MEDELLÍN</v>
      </c>
      <c r="C1836" t="str">
        <f>VLOOKUP(A1836,hoja!A:D,3,FALSE)</f>
        <v>0079</v>
      </c>
      <c r="D1836" t="s">
        <v>943</v>
      </c>
      <c r="E1836" t="str">
        <f>VLOOKUP(D1836,hoja!$A$1:$E$161,5,FALSE)</f>
        <v>BOGOTÁ</v>
      </c>
      <c r="F1836" t="str">
        <f>VLOOKUP(D1836,hoja!A:C,3,FALSE)</f>
        <v>60003</v>
      </c>
      <c r="G1836">
        <v>22.973333333444316</v>
      </c>
      <c r="H1836" s="2">
        <v>19</v>
      </c>
      <c r="I1836" s="2">
        <v>409959</v>
      </c>
    </row>
    <row r="1837" spans="1:9">
      <c r="A1837" t="s">
        <v>641</v>
      </c>
      <c r="B1837" t="str">
        <f>VLOOKUP(A1837,hoja!$A$1:$E$161,5,FALSE)</f>
        <v>MEDELLÍN</v>
      </c>
      <c r="C1837" t="str">
        <f>VLOOKUP(A1837,hoja!A:D,3,FALSE)</f>
        <v>0079</v>
      </c>
      <c r="D1837" t="s">
        <v>3860</v>
      </c>
      <c r="E1837" t="e">
        <f>VLOOKUP(D1837,hoja!$A$1:$E$161,5,FALSE)</f>
        <v>#N/A</v>
      </c>
      <c r="F1837" t="e">
        <f>VLOOKUP(D1837,hoja!A:C,3,FALSE)</f>
        <v>#N/A</v>
      </c>
      <c r="G1837">
        <v>0.50916666677221656</v>
      </c>
      <c r="H1837" s="2">
        <v>137</v>
      </c>
      <c r="I1837" s="2">
        <v>12861.5</v>
      </c>
    </row>
    <row r="1838" spans="1:9">
      <c r="A1838" t="s">
        <v>670</v>
      </c>
      <c r="B1838" t="str">
        <f>VLOOKUP(A1838,hoja!$A$1:$E$161,5,FALSE)</f>
        <v>PEREIRA</v>
      </c>
      <c r="C1838" t="str">
        <f>VLOOKUP(A1838,hoja!A:D,3,FALSE)</f>
        <v>0134</v>
      </c>
      <c r="D1838" t="s">
        <v>3854</v>
      </c>
      <c r="E1838" t="e">
        <f>VLOOKUP(D1838,hoja!$A$1:$E$161,5,FALSE)</f>
        <v>#N/A</v>
      </c>
      <c r="F1838" t="str">
        <f>VLOOKUP(D1838,hoja!A:C,3,FALSE)</f>
        <v>50208</v>
      </c>
      <c r="G1838">
        <v>0.73333333336631767</v>
      </c>
      <c r="H1838" s="2">
        <v>214</v>
      </c>
      <c r="I1838" s="2">
        <v>29000.5</v>
      </c>
    </row>
    <row r="1839" spans="1:9">
      <c r="A1839" t="s">
        <v>670</v>
      </c>
      <c r="B1839" t="str">
        <f>VLOOKUP(A1839,hoja!$A$1:$E$161,5,FALSE)</f>
        <v>PEREIRA</v>
      </c>
      <c r="C1839" t="str">
        <f>VLOOKUP(A1839,hoja!A:D,3,FALSE)</f>
        <v>0134</v>
      </c>
      <c r="D1839" t="s">
        <v>650</v>
      </c>
      <c r="E1839" t="str">
        <f>VLOOKUP(D1839,hoja!$A$1:$E$161,5,FALSE)</f>
        <v>CALOTO</v>
      </c>
      <c r="F1839" t="str">
        <f>VLOOKUP(D1839,hoja!A:C,3,FALSE)</f>
        <v>0445</v>
      </c>
      <c r="G1839">
        <v>17.52097222226439</v>
      </c>
      <c r="H1839" s="2">
        <v>28</v>
      </c>
      <c r="I1839" s="2">
        <v>241717</v>
      </c>
    </row>
    <row r="1840" spans="1:9">
      <c r="A1840" t="s">
        <v>670</v>
      </c>
      <c r="B1840" t="str">
        <f>VLOOKUP(A1840,hoja!$A$1:$E$161,5,FALSE)</f>
        <v>PEREIRA</v>
      </c>
      <c r="C1840" t="str">
        <f>VLOOKUP(A1840,hoja!A:D,3,FALSE)</f>
        <v>0134</v>
      </c>
      <c r="D1840" t="s">
        <v>690</v>
      </c>
      <c r="E1840" t="str">
        <f>VLOOKUP(D1840,hoja!$A$1:$E$161,5,FALSE)</f>
        <v>ANSERMA</v>
      </c>
      <c r="F1840" t="str">
        <f>VLOOKUP(D1840,hoja!A:C,3,FALSE)</f>
        <v>0146</v>
      </c>
      <c r="G1840">
        <v>2.3166666667093523</v>
      </c>
      <c r="H1840" s="2">
        <v>104</v>
      </c>
      <c r="I1840" s="2">
        <v>86725.5</v>
      </c>
    </row>
    <row r="1841" spans="1:9">
      <c r="A1841" t="s">
        <v>670</v>
      </c>
      <c r="B1841" t="str">
        <f>VLOOKUP(A1841,hoja!$A$1:$E$161,5,FALSE)</f>
        <v>PEREIRA</v>
      </c>
      <c r="C1841" t="str">
        <f>VLOOKUP(A1841,hoja!A:D,3,FALSE)</f>
        <v>0134</v>
      </c>
      <c r="D1841" t="s">
        <v>659</v>
      </c>
      <c r="E1841" t="str">
        <f>VLOOKUP(D1841,hoja!$A$1:$E$161,5,FALSE)</f>
        <v>ARMENIA</v>
      </c>
      <c r="F1841" t="str">
        <f>VLOOKUP(D1841,hoja!A:C,3,FALSE)</f>
        <v>0142</v>
      </c>
      <c r="G1841">
        <v>2.1140277777740266</v>
      </c>
      <c r="H1841" s="2">
        <v>332</v>
      </c>
      <c r="I1841" s="2">
        <v>51416.5</v>
      </c>
    </row>
    <row r="1842" spans="1:9">
      <c r="A1842" t="s">
        <v>670</v>
      </c>
      <c r="B1842" t="str">
        <f>VLOOKUP(A1842,hoja!$A$1:$E$161,5,FALSE)</f>
        <v>PEREIRA</v>
      </c>
      <c r="C1842" t="str">
        <f>VLOOKUP(A1842,hoja!A:D,3,FALSE)</f>
        <v>0134</v>
      </c>
      <c r="D1842" t="s">
        <v>683</v>
      </c>
      <c r="E1842" t="str">
        <f>VLOOKUP(D1842,hoja!$A$1:$E$161,5,FALSE)</f>
        <v>BUGA</v>
      </c>
      <c r="F1842" t="str">
        <f>VLOOKUP(D1842,hoja!A:C,3,FALSE)</f>
        <v>0411</v>
      </c>
      <c r="G1842">
        <v>4.5833333332557231</v>
      </c>
      <c r="H1842" s="2">
        <v>4</v>
      </c>
      <c r="I1842" s="2">
        <v>195187</v>
      </c>
    </row>
    <row r="1843" spans="1:9">
      <c r="A1843" t="s">
        <v>670</v>
      </c>
      <c r="B1843" t="str">
        <f>VLOOKUP(A1843,hoja!$A$1:$E$161,5,FALSE)</f>
        <v>PEREIRA</v>
      </c>
      <c r="C1843" t="str">
        <f>VLOOKUP(A1843,hoja!A:D,3,FALSE)</f>
        <v>0134</v>
      </c>
      <c r="D1843" t="s">
        <v>661</v>
      </c>
      <c r="E1843" t="str">
        <f>VLOOKUP(D1843,hoja!$A$1:$E$161,5,FALSE)</f>
        <v>CARTAGENA</v>
      </c>
      <c r="F1843" t="str">
        <f>VLOOKUP(D1843,hoja!A:C,3,FALSE)</f>
        <v>0113</v>
      </c>
      <c r="G1843">
        <v>121.42916666652309</v>
      </c>
      <c r="H1843" s="2">
        <v>1</v>
      </c>
      <c r="I1843" s="2">
        <v>958495</v>
      </c>
    </row>
    <row r="1844" spans="1:9">
      <c r="A1844" t="s">
        <v>670</v>
      </c>
      <c r="B1844" t="str">
        <f>VLOOKUP(A1844,hoja!$A$1:$E$161,5,FALSE)</f>
        <v>PEREIRA</v>
      </c>
      <c r="C1844" t="str">
        <f>VLOOKUP(A1844,hoja!A:D,3,FALSE)</f>
        <v>0134</v>
      </c>
      <c r="D1844" t="s">
        <v>655</v>
      </c>
      <c r="E1844" t="str">
        <f>VLOOKUP(D1844,hoja!$A$1:$E$161,5,FALSE)</f>
        <v>MEDELLÍN</v>
      </c>
      <c r="F1844" t="str">
        <f>VLOOKUP(D1844,hoja!A:C,3,FALSE)</f>
        <v>0292</v>
      </c>
      <c r="G1844">
        <v>8.3333333332557231</v>
      </c>
      <c r="H1844" s="2">
        <v>1</v>
      </c>
      <c r="I1844" s="2">
        <v>310124</v>
      </c>
    </row>
    <row r="1845" spans="1:9">
      <c r="A1845" t="s">
        <v>670</v>
      </c>
      <c r="B1845" t="str">
        <f>VLOOKUP(A1845,hoja!$A$1:$E$161,5,FALSE)</f>
        <v>PEREIRA</v>
      </c>
      <c r="C1845" t="str">
        <f>VLOOKUP(A1845,hoja!A:D,3,FALSE)</f>
        <v>0134</v>
      </c>
      <c r="D1845" t="s">
        <v>708</v>
      </c>
      <c r="E1845" t="str">
        <f>VLOOKUP(D1845,hoja!$A$1:$E$161,5,FALSE)</f>
        <v>JAMUNDÍ</v>
      </c>
      <c r="F1845" t="str">
        <f>VLOOKUP(D1845,hoja!A:C,3,FALSE)</f>
        <v>0358</v>
      </c>
      <c r="G1845">
        <v>5.1333333333022892</v>
      </c>
      <c r="H1845" s="2">
        <v>14</v>
      </c>
      <c r="I1845" s="2">
        <v>258818</v>
      </c>
    </row>
    <row r="1846" spans="1:9">
      <c r="A1846" t="s">
        <v>670</v>
      </c>
      <c r="B1846" t="str">
        <f>VLOOKUP(A1846,hoja!$A$1:$E$161,5,FALSE)</f>
        <v>PEREIRA</v>
      </c>
      <c r="C1846" t="str">
        <f>VLOOKUP(A1846,hoja!A:D,3,FALSE)</f>
        <v>0134</v>
      </c>
      <c r="D1846" t="s">
        <v>663</v>
      </c>
      <c r="E1846" t="str">
        <f>VLOOKUP(D1846,hoja!$A$1:$E$161,5,FALSE)</f>
        <v>MADRID</v>
      </c>
      <c r="F1846" t="str">
        <f>VLOOKUP(D1846,hoja!A:C,3,FALSE)</f>
        <v>0022</v>
      </c>
      <c r="G1846">
        <v>32.050000000046566</v>
      </c>
      <c r="H1846" s="2">
        <v>1</v>
      </c>
      <c r="I1846" s="2">
        <v>330802</v>
      </c>
    </row>
    <row r="1847" spans="1:9">
      <c r="A1847" t="s">
        <v>670</v>
      </c>
      <c r="B1847" t="str">
        <f>VLOOKUP(A1847,hoja!$A$1:$E$161,5,FALSE)</f>
        <v>PEREIRA</v>
      </c>
      <c r="C1847" t="str">
        <f>VLOOKUP(A1847,hoja!A:D,3,FALSE)</f>
        <v>0134</v>
      </c>
      <c r="D1847" t="s">
        <v>665</v>
      </c>
      <c r="E1847" t="str">
        <f>VLOOKUP(D1847,hoja!$A$1:$E$161,5,FALSE)</f>
        <v>MANIZALES</v>
      </c>
      <c r="F1847" t="str">
        <f>VLOOKUP(D1847,hoja!A:C,3,FALSE)</f>
        <v>0145</v>
      </c>
      <c r="G1847">
        <v>1.8333333333721384</v>
      </c>
      <c r="H1847" s="2">
        <v>179</v>
      </c>
      <c r="I1847" s="2">
        <v>58915</v>
      </c>
    </row>
    <row r="1848" spans="1:9">
      <c r="A1848" t="s">
        <v>670</v>
      </c>
      <c r="B1848" t="str">
        <f>VLOOKUP(A1848,hoja!$A$1:$E$161,5,FALSE)</f>
        <v>PEREIRA</v>
      </c>
      <c r="C1848" t="str">
        <f>VLOOKUP(A1848,hoja!A:D,3,FALSE)</f>
        <v>0134</v>
      </c>
      <c r="D1848" t="s">
        <v>730</v>
      </c>
      <c r="E1848" t="str">
        <f>VLOOKUP(D1848,hoja!$A$1:$E$161,5,FALSE)</f>
        <v>ZARZAL</v>
      </c>
      <c r="F1848" t="str">
        <f>VLOOKUP(D1848,hoja!A:C,3,FALSE)</f>
        <v>0412</v>
      </c>
      <c r="G1848">
        <v>1.8166666666511446</v>
      </c>
      <c r="H1848" s="2">
        <v>34</v>
      </c>
      <c r="I1848" s="2">
        <v>83124.5</v>
      </c>
    </row>
    <row r="1849" spans="1:9">
      <c r="A1849" t="s">
        <v>670</v>
      </c>
      <c r="B1849" t="str">
        <f>VLOOKUP(A1849,hoja!$A$1:$E$161,5,FALSE)</f>
        <v>PEREIRA</v>
      </c>
      <c r="C1849" t="str">
        <f>VLOOKUP(A1849,hoja!A:D,3,FALSE)</f>
        <v>0134</v>
      </c>
      <c r="D1849" t="s">
        <v>630</v>
      </c>
      <c r="E1849" t="str">
        <f>VLOOKUP(D1849,hoja!$A$1:$E$161,5,FALSE)</f>
        <v>SESQUILÉ</v>
      </c>
      <c r="F1849" t="str">
        <f>VLOOKUP(D1849,hoja!A:C,3,FALSE)</f>
        <v>1501</v>
      </c>
      <c r="G1849">
        <v>24.934444444515975</v>
      </c>
      <c r="H1849" s="2">
        <v>40</v>
      </c>
      <c r="I1849" s="2">
        <v>382314.5</v>
      </c>
    </row>
    <row r="1850" spans="1:9">
      <c r="A1850" t="s">
        <v>670</v>
      </c>
      <c r="B1850" t="str">
        <f>VLOOKUP(A1850,hoja!$A$1:$E$161,5,FALSE)</f>
        <v>PEREIRA</v>
      </c>
      <c r="C1850" t="str">
        <f>VLOOKUP(A1850,hoja!A:D,3,FALSE)</f>
        <v>0134</v>
      </c>
      <c r="D1850" t="s">
        <v>634</v>
      </c>
      <c r="E1850" t="str">
        <f>VLOOKUP(D1850,hoja!$A$1:$E$161,5,FALSE)</f>
        <v>BOGOTÁ</v>
      </c>
      <c r="F1850" t="str">
        <f>VLOOKUP(D1850,hoja!A:C,3,FALSE)</f>
        <v>0011</v>
      </c>
      <c r="G1850">
        <v>16.058333333377959</v>
      </c>
      <c r="H1850" s="2">
        <v>4</v>
      </c>
      <c r="I1850" s="2">
        <v>317712.5</v>
      </c>
    </row>
    <row r="1851" spans="1:9">
      <c r="A1851" t="s">
        <v>670</v>
      </c>
      <c r="B1851" t="str">
        <f>VLOOKUP(A1851,hoja!$A$1:$E$161,5,FALSE)</f>
        <v>PEREIRA</v>
      </c>
      <c r="C1851" t="str">
        <f>VLOOKUP(A1851,hoja!A:D,3,FALSE)</f>
        <v>0134</v>
      </c>
      <c r="D1851" t="s">
        <v>635</v>
      </c>
      <c r="E1851" t="str">
        <f>VLOOKUP(D1851,hoja!$A$1:$E$161,5,FALSE)</f>
        <v>BOGOTÁ</v>
      </c>
      <c r="F1851" t="str">
        <f>VLOOKUP(D1851,hoja!A:C,3,FALSE)</f>
        <v>0021</v>
      </c>
      <c r="G1851">
        <v>18.849999999976717</v>
      </c>
      <c r="H1851" s="2">
        <v>7</v>
      </c>
      <c r="I1851" s="2">
        <v>315820</v>
      </c>
    </row>
    <row r="1852" spans="1:9">
      <c r="A1852" t="s">
        <v>670</v>
      </c>
      <c r="B1852" t="str">
        <f>VLOOKUP(A1852,hoja!$A$1:$E$161,5,FALSE)</f>
        <v>PEREIRA</v>
      </c>
      <c r="C1852" t="str">
        <f>VLOOKUP(A1852,hoja!A:D,3,FALSE)</f>
        <v>0134</v>
      </c>
      <c r="D1852" t="s">
        <v>732</v>
      </c>
      <c r="E1852" t="str">
        <f>VLOOKUP(D1852,hoja!$A$1:$E$161,5,FALSE)</f>
        <v>IBAGUÉ</v>
      </c>
      <c r="F1852" t="str">
        <f>VLOOKUP(D1852,hoja!A:C,3,FALSE)</f>
        <v>0389</v>
      </c>
      <c r="G1852">
        <v>3.6865277776960284</v>
      </c>
      <c r="H1852" s="2">
        <v>2</v>
      </c>
      <c r="I1852" s="2">
        <v>140025</v>
      </c>
    </row>
    <row r="1853" spans="1:9">
      <c r="A1853" t="s">
        <v>670</v>
      </c>
      <c r="B1853" t="str">
        <f>VLOOKUP(A1853,hoja!$A$1:$E$161,5,FALSE)</f>
        <v>PEREIRA</v>
      </c>
      <c r="C1853" t="str">
        <f>VLOOKUP(A1853,hoja!A:D,3,FALSE)</f>
        <v>0134</v>
      </c>
      <c r="D1853" t="s">
        <v>679</v>
      </c>
      <c r="E1853" t="str">
        <f>VLOOKUP(D1853,hoja!$A$1:$E$161,5,FALSE)</f>
        <v>NEIVA</v>
      </c>
      <c r="F1853" t="str">
        <f>VLOOKUP(D1853,hoja!A:C,3,FALSE)</f>
        <v>0385</v>
      </c>
      <c r="G1853">
        <v>18.228055555518949</v>
      </c>
      <c r="H1853" s="2">
        <v>12</v>
      </c>
      <c r="I1853" s="2">
        <v>341387.5</v>
      </c>
    </row>
    <row r="1854" spans="1:9">
      <c r="A1854" t="s">
        <v>670</v>
      </c>
      <c r="B1854" t="str">
        <f>VLOOKUP(A1854,hoja!$A$1:$E$161,5,FALSE)</f>
        <v>PEREIRA</v>
      </c>
      <c r="C1854" t="str">
        <f>VLOOKUP(A1854,hoja!A:D,3,FALSE)</f>
        <v>0134</v>
      </c>
      <c r="D1854" t="s">
        <v>770</v>
      </c>
      <c r="E1854" t="str">
        <f>VLOOKUP(D1854,hoja!$A$1:$E$161,5,FALSE)</f>
        <v>RIONEGRO</v>
      </c>
      <c r="F1854" t="str">
        <f>VLOOKUP(D1854,hoja!A:C,3,FALSE)</f>
        <v>3041</v>
      </c>
      <c r="G1854">
        <v>8.9666666667326353</v>
      </c>
      <c r="H1854" s="2">
        <v>1</v>
      </c>
      <c r="I1854" s="2">
        <v>223935</v>
      </c>
    </row>
    <row r="1855" spans="1:9">
      <c r="A1855" t="s">
        <v>670</v>
      </c>
      <c r="B1855" t="str">
        <f>VLOOKUP(A1855,hoja!$A$1:$E$161,5,FALSE)</f>
        <v>PEREIRA</v>
      </c>
      <c r="C1855" t="str">
        <f>VLOOKUP(A1855,hoja!A:D,3,FALSE)</f>
        <v>0134</v>
      </c>
      <c r="D1855" t="s">
        <v>3882</v>
      </c>
      <c r="E1855" t="e">
        <f>VLOOKUP(D1855,hoja!$A$1:$E$161,5,FALSE)</f>
        <v>#N/A</v>
      </c>
      <c r="F1855" t="e">
        <f>VLOOKUP(D1855,hoja!A:C,3,FALSE)</f>
        <v>#N/A</v>
      </c>
      <c r="G1855">
        <v>0.19805555557832122</v>
      </c>
      <c r="H1855" s="2">
        <v>7</v>
      </c>
      <c r="I1855" s="2">
        <v>3572</v>
      </c>
    </row>
    <row r="1856" spans="1:9">
      <c r="A1856" t="s">
        <v>670</v>
      </c>
      <c r="B1856" t="str">
        <f>VLOOKUP(A1856,hoja!$A$1:$E$161,5,FALSE)</f>
        <v>PEREIRA</v>
      </c>
      <c r="C1856" t="str">
        <f>VLOOKUP(A1856,hoja!A:D,3,FALSE)</f>
        <v>0134</v>
      </c>
      <c r="D1856" t="s">
        <v>3890</v>
      </c>
      <c r="E1856" t="e">
        <f>VLOOKUP(D1856,hoja!$A$1:$E$161,5,FALSE)</f>
        <v>#N/A</v>
      </c>
      <c r="F1856" t="e">
        <f>VLOOKUP(D1856,hoja!A:C,3,FALSE)</f>
        <v>#N/A</v>
      </c>
      <c r="G1856">
        <v>2.8666666665812954</v>
      </c>
      <c r="H1856" s="2">
        <v>1</v>
      </c>
      <c r="I1856" s="2">
        <v>208445</v>
      </c>
    </row>
    <row r="1857" spans="1:9">
      <c r="A1857" t="s">
        <v>670</v>
      </c>
      <c r="B1857" t="str">
        <f>VLOOKUP(A1857,hoja!$A$1:$E$161,5,FALSE)</f>
        <v>PEREIRA</v>
      </c>
      <c r="C1857" t="str">
        <f>VLOOKUP(A1857,hoja!A:D,3,FALSE)</f>
        <v>0134</v>
      </c>
      <c r="D1857" t="s">
        <v>1351</v>
      </c>
      <c r="E1857" t="e">
        <f>VLOOKUP(D1857,hoja!$A$1:$E$161,5,FALSE)</f>
        <v>#N/A</v>
      </c>
      <c r="F1857" t="e">
        <f>VLOOKUP(D1857,hoja!A:C,3,FALSE)</f>
        <v>#N/A</v>
      </c>
      <c r="G1857">
        <v>2.7000000000698492</v>
      </c>
      <c r="H1857" s="2">
        <v>25</v>
      </c>
      <c r="I1857" s="2">
        <v>130913</v>
      </c>
    </row>
    <row r="1858" spans="1:9">
      <c r="A1858" t="s">
        <v>670</v>
      </c>
      <c r="B1858" t="str">
        <f>VLOOKUP(A1858,hoja!$A$1:$E$161,5,FALSE)</f>
        <v>PEREIRA</v>
      </c>
      <c r="C1858" t="str">
        <f>VLOOKUP(A1858,hoja!A:D,3,FALSE)</f>
        <v>0134</v>
      </c>
      <c r="D1858" t="s">
        <v>987</v>
      </c>
      <c r="E1858" t="str">
        <f>VLOOKUP(D1858,hoja!$A$1:$E$161,5,FALSE)</f>
        <v>MEDELLÍN</v>
      </c>
      <c r="F1858" t="str">
        <f>VLOOKUP(D1858,hoja!A:C,3,FALSE)</f>
        <v>60001</v>
      </c>
      <c r="G1858">
        <v>20.966388888889924</v>
      </c>
      <c r="H1858" s="2">
        <v>3</v>
      </c>
      <c r="I1858" s="2">
        <v>226937</v>
      </c>
    </row>
    <row r="1859" spans="1:9">
      <c r="A1859" t="s">
        <v>670</v>
      </c>
      <c r="B1859" t="str">
        <f>VLOOKUP(A1859,hoja!$A$1:$E$161,5,FALSE)</f>
        <v>PEREIRA</v>
      </c>
      <c r="C1859" t="str">
        <f>VLOOKUP(A1859,hoja!A:D,3,FALSE)</f>
        <v>0134</v>
      </c>
      <c r="D1859" t="s">
        <v>1353</v>
      </c>
      <c r="E1859" t="e">
        <f>VLOOKUP(D1859,hoja!$A$1:$E$161,5,FALSE)</f>
        <v>#N/A</v>
      </c>
      <c r="F1859" t="e">
        <f>VLOOKUP(D1859,hoja!A:C,3,FALSE)</f>
        <v>#N/A</v>
      </c>
      <c r="G1859">
        <v>4.0249999999359716</v>
      </c>
      <c r="H1859" s="2">
        <v>2</v>
      </c>
      <c r="I1859" s="2">
        <v>207401.5</v>
      </c>
    </row>
    <row r="1860" spans="1:9">
      <c r="A1860" t="s">
        <v>670</v>
      </c>
      <c r="B1860" t="str">
        <f>VLOOKUP(A1860,hoja!$A$1:$E$161,5,FALSE)</f>
        <v>PEREIRA</v>
      </c>
      <c r="C1860" t="str">
        <f>VLOOKUP(A1860,hoja!A:D,3,FALSE)</f>
        <v>0134</v>
      </c>
      <c r="D1860" t="s">
        <v>942</v>
      </c>
      <c r="E1860" t="str">
        <f>VLOOKUP(D1860,hoja!$A$1:$E$161,5,FALSE)</f>
        <v>BOGOTÁ</v>
      </c>
      <c r="F1860" t="str">
        <f>VLOOKUP(D1860,hoja!A:C,3,FALSE)</f>
        <v>60002</v>
      </c>
      <c r="G1860">
        <v>29.708333333343035</v>
      </c>
      <c r="H1860" s="2">
        <v>2</v>
      </c>
      <c r="I1860" s="2">
        <v>324500.5</v>
      </c>
    </row>
    <row r="1861" spans="1:9">
      <c r="A1861" t="s">
        <v>670</v>
      </c>
      <c r="B1861" t="str">
        <f>VLOOKUP(A1861,hoja!$A$1:$E$161,5,FALSE)</f>
        <v>PEREIRA</v>
      </c>
      <c r="C1861" t="str">
        <f>VLOOKUP(A1861,hoja!A:D,3,FALSE)</f>
        <v>0134</v>
      </c>
      <c r="D1861" t="s">
        <v>780</v>
      </c>
      <c r="E1861" t="str">
        <f>VLOOKUP(D1861,hoja!$A$1:$E$161,5,FALSE)</f>
        <v>ZIPAQUIRÁ</v>
      </c>
      <c r="F1861" t="str">
        <f>VLOOKUP(D1861,hoja!A:C,3,FALSE)</f>
        <v>2031</v>
      </c>
      <c r="G1861">
        <v>26.050000000046566</v>
      </c>
      <c r="H1861" s="2">
        <v>1</v>
      </c>
      <c r="I1861" s="2">
        <v>460432</v>
      </c>
    </row>
    <row r="1862" spans="1:9">
      <c r="A1862" t="s">
        <v>670</v>
      </c>
      <c r="B1862" t="str">
        <f>VLOOKUP(A1862,hoja!$A$1:$E$161,5,FALSE)</f>
        <v>PEREIRA</v>
      </c>
      <c r="C1862" t="str">
        <f>VLOOKUP(A1862,hoja!A:D,3,FALSE)</f>
        <v>0134</v>
      </c>
      <c r="D1862" t="s">
        <v>641</v>
      </c>
      <c r="E1862" t="str">
        <f>VLOOKUP(D1862,hoja!$A$1:$E$161,5,FALSE)</f>
        <v>MEDELLÍN</v>
      </c>
      <c r="F1862" t="str">
        <f>VLOOKUP(D1862,hoja!A:C,3,FALSE)</f>
        <v>0079</v>
      </c>
      <c r="G1862">
        <v>10.058333333203336</v>
      </c>
      <c r="H1862" s="2">
        <v>92</v>
      </c>
      <c r="I1862" s="2">
        <v>299847.5</v>
      </c>
    </row>
    <row r="1863" spans="1:9">
      <c r="A1863" t="s">
        <v>670</v>
      </c>
      <c r="B1863" t="str">
        <f>VLOOKUP(A1863,hoja!$A$1:$E$161,5,FALSE)</f>
        <v>PEREIRA</v>
      </c>
      <c r="C1863" t="str">
        <f>VLOOKUP(A1863,hoja!A:D,3,FALSE)</f>
        <v>0134</v>
      </c>
      <c r="D1863" t="s">
        <v>672</v>
      </c>
      <c r="E1863" t="str">
        <f>VLOOKUP(D1863,hoja!$A$1:$E$161,5,FALSE)</f>
        <v>MEDELLÍN</v>
      </c>
      <c r="F1863" t="str">
        <f>VLOOKUP(D1863,hoja!A:C,3,FALSE)</f>
        <v>0092</v>
      </c>
      <c r="G1863">
        <v>14.883333333389601</v>
      </c>
      <c r="H1863" s="2">
        <v>2</v>
      </c>
      <c r="I1863" s="2">
        <v>213881.5</v>
      </c>
    </row>
    <row r="1864" spans="1:9">
      <c r="A1864" t="s">
        <v>670</v>
      </c>
      <c r="B1864" t="str">
        <f>VLOOKUP(A1864,hoja!$A$1:$E$161,5,FALSE)</f>
        <v>PEREIRA</v>
      </c>
      <c r="C1864" t="str">
        <f>VLOOKUP(A1864,hoja!A:D,3,FALSE)</f>
        <v>0134</v>
      </c>
      <c r="D1864" t="s">
        <v>644</v>
      </c>
      <c r="E1864" t="str">
        <f>VLOOKUP(D1864,hoja!$A$1:$E$161,5,FALSE)</f>
        <v>PEREIRA</v>
      </c>
      <c r="F1864" t="str">
        <f>VLOOKUP(D1864,hoja!A:C,3,FALSE)</f>
        <v>0198</v>
      </c>
      <c r="G1864">
        <v>0.56666666676755995</v>
      </c>
      <c r="H1864" s="2">
        <v>907</v>
      </c>
      <c r="I1864" s="2">
        <v>17618</v>
      </c>
    </row>
    <row r="1865" spans="1:9">
      <c r="A1865" t="s">
        <v>670</v>
      </c>
      <c r="B1865" t="str">
        <f>VLOOKUP(A1865,hoja!$A$1:$E$161,5,FALSE)</f>
        <v>PEREIRA</v>
      </c>
      <c r="C1865" t="str">
        <f>VLOOKUP(A1865,hoja!A:D,3,FALSE)</f>
        <v>0134</v>
      </c>
      <c r="D1865" t="s">
        <v>645</v>
      </c>
      <c r="E1865" t="str">
        <f>VLOOKUP(D1865,hoja!$A$1:$E$161,5,FALSE)</f>
        <v>CALI</v>
      </c>
      <c r="F1865" t="str">
        <f>VLOOKUP(D1865,hoja!A:C,3,FALSE)</f>
        <v>0410</v>
      </c>
      <c r="G1865">
        <v>4.2447222220944241</v>
      </c>
      <c r="H1865" s="2">
        <v>2051</v>
      </c>
      <c r="I1865" s="2">
        <v>206454</v>
      </c>
    </row>
    <row r="1866" spans="1:9">
      <c r="A1866" t="s">
        <v>670</v>
      </c>
      <c r="B1866" t="str">
        <f>VLOOKUP(A1866,hoja!$A$1:$E$161,5,FALSE)</f>
        <v>PEREIRA</v>
      </c>
      <c r="C1866" t="str">
        <f>VLOOKUP(A1866,hoja!A:D,3,FALSE)</f>
        <v>0134</v>
      </c>
      <c r="D1866" t="s">
        <v>3891</v>
      </c>
      <c r="E1866" t="e">
        <f>VLOOKUP(D1866,hoja!$A$1:$E$161,5,FALSE)</f>
        <v>#N/A</v>
      </c>
      <c r="F1866" t="str">
        <f>VLOOKUP(D1866,hoja!A:C,3,FALSE)</f>
        <v>50464</v>
      </c>
      <c r="G1866">
        <v>0.31666666665114462</v>
      </c>
      <c r="H1866" s="2">
        <v>9</v>
      </c>
      <c r="I1866" s="2">
        <v>7995</v>
      </c>
    </row>
    <row r="1867" spans="1:9">
      <c r="A1867" t="s">
        <v>670</v>
      </c>
      <c r="B1867" t="str">
        <f>VLOOKUP(A1867,hoja!$A$1:$E$161,5,FALSE)</f>
        <v>PEREIRA</v>
      </c>
      <c r="C1867" t="str">
        <f>VLOOKUP(A1867,hoja!A:D,3,FALSE)</f>
        <v>0134</v>
      </c>
      <c r="D1867" t="s">
        <v>747</v>
      </c>
      <c r="E1867" t="str">
        <f>VLOOKUP(D1867,hoja!$A$1:$E$161,5,FALSE)</f>
        <v>BUGA</v>
      </c>
      <c r="F1867" t="str">
        <f>VLOOKUP(D1867,hoja!A:C,3,FALSE)</f>
        <v>60062</v>
      </c>
      <c r="G1867">
        <v>3.4370833333523478</v>
      </c>
      <c r="H1867" s="2">
        <v>76</v>
      </c>
      <c r="I1867" s="2">
        <v>149033</v>
      </c>
    </row>
    <row r="1868" spans="1:9">
      <c r="A1868" t="s">
        <v>670</v>
      </c>
      <c r="B1868" t="str">
        <f>VLOOKUP(A1868,hoja!$A$1:$E$161,5,FALSE)</f>
        <v>PEREIRA</v>
      </c>
      <c r="C1868" t="str">
        <f>VLOOKUP(A1868,hoja!A:D,3,FALSE)</f>
        <v>0134</v>
      </c>
      <c r="D1868" t="s">
        <v>682</v>
      </c>
      <c r="E1868" t="str">
        <f>VLOOKUP(D1868,hoja!$A$1:$E$161,5,FALSE)</f>
        <v>Pereira-Eficiente destino Yumb</v>
      </c>
      <c r="F1868" t="str">
        <f>VLOOKUP(D1868,hoja!A:C,3,FALSE)</f>
        <v>60064</v>
      </c>
      <c r="G1868">
        <v>0.94999999995343387</v>
      </c>
      <c r="H1868" s="2">
        <v>316</v>
      </c>
      <c r="I1868" s="2">
        <v>37456</v>
      </c>
    </row>
    <row r="1869" spans="1:9">
      <c r="A1869" t="s">
        <v>670</v>
      </c>
      <c r="B1869" t="str">
        <f>VLOOKUP(A1869,hoja!$A$1:$E$161,5,FALSE)</f>
        <v>PEREIRA</v>
      </c>
      <c r="C1869" t="str">
        <f>VLOOKUP(A1869,hoja!A:D,3,FALSE)</f>
        <v>0134</v>
      </c>
      <c r="D1869" t="s">
        <v>897</v>
      </c>
      <c r="E1869" t="str">
        <f>VLOOKUP(D1869,hoja!$A$1:$E$161,5,FALSE)</f>
        <v>LA PINTADA</v>
      </c>
      <c r="F1869" t="str">
        <f>VLOOKUP(D1869,hoja!A:C,3,FALSE)</f>
        <v>60073</v>
      </c>
      <c r="G1869">
        <v>4.4166666665696539</v>
      </c>
      <c r="H1869" s="2">
        <v>398</v>
      </c>
      <c r="I1869" s="2">
        <v>142164</v>
      </c>
    </row>
    <row r="1870" spans="1:9">
      <c r="A1870" t="s">
        <v>670</v>
      </c>
      <c r="B1870" t="str">
        <f>VLOOKUP(A1870,hoja!$A$1:$E$161,5,FALSE)</f>
        <v>PEREIRA</v>
      </c>
      <c r="C1870" t="str">
        <f>VLOOKUP(A1870,hoja!A:D,3,FALSE)</f>
        <v>0134</v>
      </c>
      <c r="D1870" t="s">
        <v>738</v>
      </c>
      <c r="E1870" t="str">
        <f>VLOOKUP(D1870,hoja!$A$1:$E$161,5,FALSE)</f>
        <v>RIOSUCIO</v>
      </c>
      <c r="F1870" t="str">
        <f>VLOOKUP(D1870,hoja!A:C,3,FALSE)</f>
        <v>60081</v>
      </c>
      <c r="G1870">
        <v>4.03333333338378</v>
      </c>
      <c r="H1870" s="2">
        <v>2</v>
      </c>
      <c r="I1870" s="2">
        <v>142163</v>
      </c>
    </row>
    <row r="1871" spans="1:9">
      <c r="A1871" t="s">
        <v>670</v>
      </c>
      <c r="B1871" t="str">
        <f>VLOOKUP(A1871,hoja!$A$1:$E$161,5,FALSE)</f>
        <v>PEREIRA</v>
      </c>
      <c r="C1871" t="str">
        <f>VLOOKUP(A1871,hoja!A:D,3,FALSE)</f>
        <v>0134</v>
      </c>
      <c r="D1871" t="s">
        <v>750</v>
      </c>
      <c r="E1871" t="e">
        <f>VLOOKUP(D1871,hoja!$A$1:$E$161,5,FALSE)</f>
        <v>#N/A</v>
      </c>
      <c r="F1871" t="e">
        <f>VLOOKUP(D1871,hoja!A:C,3,FALSE)</f>
        <v>#N/A</v>
      </c>
      <c r="G1871">
        <v>2.6833333333488554</v>
      </c>
      <c r="H1871" s="2">
        <v>315</v>
      </c>
      <c r="I1871" s="2">
        <v>125578</v>
      </c>
    </row>
    <row r="1872" spans="1:9">
      <c r="A1872" t="s">
        <v>642</v>
      </c>
      <c r="B1872" t="str">
        <f>VLOOKUP(A1872,hoja!$A$1:$E$161,5,FALSE)</f>
        <v>BARRANQUILLA</v>
      </c>
      <c r="C1872" t="str">
        <f>VLOOKUP(A1872,hoja!A:D,3,FALSE)</f>
        <v>0111</v>
      </c>
      <c r="D1872" t="s">
        <v>826</v>
      </c>
      <c r="E1872" t="e">
        <f>VLOOKUP(D1872,hoja!$A$1:$E$161,5,FALSE)</f>
        <v>#N/A</v>
      </c>
      <c r="F1872" t="e">
        <f>VLOOKUP(D1872,hoja!A:C,3,FALSE)</f>
        <v>#N/A</v>
      </c>
      <c r="G1872">
        <v>45.066666666709352</v>
      </c>
      <c r="H1872" s="2">
        <v>11</v>
      </c>
      <c r="I1872" s="2">
        <v>1042671</v>
      </c>
    </row>
    <row r="1873" spans="1:9">
      <c r="A1873" t="s">
        <v>642</v>
      </c>
      <c r="B1873" t="str">
        <f>VLOOKUP(A1873,hoja!$A$1:$E$161,5,FALSE)</f>
        <v>BARRANQUILLA</v>
      </c>
      <c r="C1873" t="str">
        <f>VLOOKUP(A1873,hoja!A:D,3,FALSE)</f>
        <v>0111</v>
      </c>
      <c r="D1873" t="s">
        <v>1240</v>
      </c>
      <c r="E1873" t="e">
        <f>VLOOKUP(D1873,hoja!$A$1:$E$161,5,FALSE)</f>
        <v>#N/A</v>
      </c>
      <c r="F1873" t="str">
        <f>VLOOKUP(D1873,hoja!A:C,3,FALSE)</f>
        <v>50202</v>
      </c>
      <c r="G1873">
        <v>50.077777777856681</v>
      </c>
      <c r="H1873" s="2">
        <v>1</v>
      </c>
      <c r="I1873" s="2">
        <v>1032776</v>
      </c>
    </row>
    <row r="1874" spans="1:9">
      <c r="A1874" t="s">
        <v>642</v>
      </c>
      <c r="B1874" t="str">
        <f>VLOOKUP(A1874,hoja!$A$1:$E$161,5,FALSE)</f>
        <v>BARRANQUILLA</v>
      </c>
      <c r="C1874" t="str">
        <f>VLOOKUP(A1874,hoja!A:D,3,FALSE)</f>
        <v>0111</v>
      </c>
      <c r="D1874" t="s">
        <v>1241</v>
      </c>
      <c r="E1874" t="e">
        <f>VLOOKUP(D1874,hoja!$A$1:$E$161,5,FALSE)</f>
        <v>#N/A</v>
      </c>
      <c r="F1874" t="str">
        <f>VLOOKUP(D1874,hoja!A:C,3,FALSE)</f>
        <v>50203</v>
      </c>
      <c r="G1874">
        <v>66.785555555485189</v>
      </c>
      <c r="H1874" s="2">
        <v>1</v>
      </c>
      <c r="I1874" s="2">
        <v>1039665</v>
      </c>
    </row>
    <row r="1875" spans="1:9">
      <c r="A1875" t="s">
        <v>642</v>
      </c>
      <c r="B1875" t="str">
        <f>VLOOKUP(A1875,hoja!$A$1:$E$161,5,FALSE)</f>
        <v>BARRANQUILLA</v>
      </c>
      <c r="C1875" t="str">
        <f>VLOOKUP(A1875,hoja!A:D,3,FALSE)</f>
        <v>0111</v>
      </c>
      <c r="D1875" t="s">
        <v>1242</v>
      </c>
      <c r="E1875" t="e">
        <f>VLOOKUP(D1875,hoja!$A$1:$E$161,5,FALSE)</f>
        <v>#N/A</v>
      </c>
      <c r="F1875" t="str">
        <f>VLOOKUP(D1875,hoja!A:C,3,FALSE)</f>
        <v>50330</v>
      </c>
      <c r="G1875">
        <v>30.033333333267365</v>
      </c>
      <c r="H1875" s="2">
        <v>1</v>
      </c>
      <c r="I1875" s="2">
        <v>1011589</v>
      </c>
    </row>
    <row r="1876" spans="1:9">
      <c r="A1876" t="s">
        <v>642</v>
      </c>
      <c r="B1876" t="str">
        <f>VLOOKUP(A1876,hoja!$A$1:$E$161,5,FALSE)</f>
        <v>BARRANQUILLA</v>
      </c>
      <c r="C1876" t="str">
        <f>VLOOKUP(A1876,hoja!A:D,3,FALSE)</f>
        <v>0111</v>
      </c>
      <c r="D1876" t="s">
        <v>954</v>
      </c>
      <c r="E1876" t="e">
        <f>VLOOKUP(D1876,hoja!$A$1:$E$161,5,FALSE)</f>
        <v>#N/A</v>
      </c>
      <c r="F1876" t="str">
        <f>VLOOKUP(D1876,hoja!A:C,3,FALSE)</f>
        <v>50195</v>
      </c>
      <c r="G1876">
        <v>0.65833333329646848</v>
      </c>
      <c r="H1876" s="2">
        <v>6</v>
      </c>
      <c r="I1876" s="2">
        <v>27712.5</v>
      </c>
    </row>
    <row r="1877" spans="1:9">
      <c r="A1877" t="s">
        <v>642</v>
      </c>
      <c r="B1877" t="str">
        <f>VLOOKUP(A1877,hoja!$A$1:$E$161,5,FALSE)</f>
        <v>BARRANQUILLA</v>
      </c>
      <c r="C1877" t="str">
        <f>VLOOKUP(A1877,hoja!A:D,3,FALSE)</f>
        <v>0111</v>
      </c>
      <c r="D1877" t="s">
        <v>3858</v>
      </c>
      <c r="E1877" t="e">
        <f>VLOOKUP(D1877,hoja!$A$1:$E$161,5,FALSE)</f>
        <v>#N/A</v>
      </c>
      <c r="F1877" t="e">
        <f>VLOOKUP(D1877,hoja!A:C,3,FALSE)</f>
        <v>#N/A</v>
      </c>
      <c r="G1877">
        <v>0.85652777788345702</v>
      </c>
      <c r="H1877" s="2">
        <v>8</v>
      </c>
      <c r="I1877" s="2">
        <v>36744.5</v>
      </c>
    </row>
    <row r="1878" spans="1:9">
      <c r="A1878" t="s">
        <v>642</v>
      </c>
      <c r="B1878" t="str">
        <f>VLOOKUP(A1878,hoja!$A$1:$E$161,5,FALSE)</f>
        <v>BARRANQUILLA</v>
      </c>
      <c r="C1878" t="str">
        <f>VLOOKUP(A1878,hoja!A:D,3,FALSE)</f>
        <v>0111</v>
      </c>
      <c r="D1878" t="s">
        <v>1348</v>
      </c>
      <c r="E1878" t="e">
        <f>VLOOKUP(D1878,hoja!$A$1:$E$161,5,FALSE)</f>
        <v>#N/A</v>
      </c>
      <c r="F1878" t="e">
        <f>VLOOKUP(D1878,hoja!A:C,3,FALSE)</f>
        <v>#N/A</v>
      </c>
      <c r="G1878">
        <v>0.56722222210373729</v>
      </c>
      <c r="H1878" s="2">
        <v>7</v>
      </c>
      <c r="I1878" s="2">
        <v>28836</v>
      </c>
    </row>
    <row r="1879" spans="1:9">
      <c r="A1879" t="s">
        <v>642</v>
      </c>
      <c r="B1879" t="str">
        <f>VLOOKUP(A1879,hoja!$A$1:$E$161,5,FALSE)</f>
        <v>BARRANQUILLA</v>
      </c>
      <c r="C1879" t="str">
        <f>VLOOKUP(A1879,hoja!A:D,3,FALSE)</f>
        <v>0111</v>
      </c>
      <c r="D1879" t="s">
        <v>1122</v>
      </c>
      <c r="E1879" t="e">
        <f>VLOOKUP(D1879,hoja!$A$1:$E$161,5,FALSE)</f>
        <v>#N/A</v>
      </c>
      <c r="F1879" t="str">
        <f>VLOOKUP(D1879,hoja!A:C,3,FALSE)</f>
        <v>50343</v>
      </c>
      <c r="G1879">
        <v>1.0058333334163763</v>
      </c>
      <c r="H1879" s="2">
        <v>4</v>
      </c>
      <c r="I1879" s="2">
        <v>88382</v>
      </c>
    </row>
    <row r="1880" spans="1:9">
      <c r="A1880" t="s">
        <v>642</v>
      </c>
      <c r="B1880" t="str">
        <f>VLOOKUP(A1880,hoja!$A$1:$E$161,5,FALSE)</f>
        <v>BARRANQUILLA</v>
      </c>
      <c r="C1880" t="str">
        <f>VLOOKUP(A1880,hoja!A:D,3,FALSE)</f>
        <v>0111</v>
      </c>
      <c r="D1880" t="s">
        <v>1013</v>
      </c>
      <c r="E1880" t="e">
        <f>VLOOKUP(D1880,hoja!$A$1:$E$161,5,FALSE)</f>
        <v>#N/A</v>
      </c>
      <c r="F1880" t="str">
        <f>VLOOKUP(D1880,hoja!A:C,3,FALSE)</f>
        <v>50364</v>
      </c>
      <c r="G1880">
        <v>54.183333333407063</v>
      </c>
      <c r="H1880" s="2">
        <v>1</v>
      </c>
      <c r="I1880" s="2">
        <v>1013996</v>
      </c>
    </row>
    <row r="1881" spans="1:9">
      <c r="A1881" t="s">
        <v>642</v>
      </c>
      <c r="B1881" t="str">
        <f>VLOOKUP(A1881,hoja!$A$1:$E$161,5,FALSE)</f>
        <v>BARRANQUILLA</v>
      </c>
      <c r="C1881" t="str">
        <f>VLOOKUP(A1881,hoja!A:D,3,FALSE)</f>
        <v>0111</v>
      </c>
      <c r="D1881" t="s">
        <v>3867</v>
      </c>
      <c r="E1881" t="e">
        <f>VLOOKUP(D1881,hoja!$A$1:$E$161,5,FALSE)</f>
        <v>#N/A</v>
      </c>
      <c r="F1881" t="e">
        <f>VLOOKUP(D1881,hoja!A:C,3,FALSE)</f>
        <v>#N/A</v>
      </c>
      <c r="G1881">
        <v>1.4000000000232831</v>
      </c>
      <c r="H1881" s="2">
        <v>3</v>
      </c>
      <c r="I1881" s="2">
        <v>28604</v>
      </c>
    </row>
    <row r="1882" spans="1:9">
      <c r="A1882" t="s">
        <v>642</v>
      </c>
      <c r="B1882" t="str">
        <f>VLOOKUP(A1882,hoja!$A$1:$E$161,5,FALSE)</f>
        <v>BARRANQUILLA</v>
      </c>
      <c r="C1882" t="str">
        <f>VLOOKUP(A1882,hoja!A:D,3,FALSE)</f>
        <v>0111</v>
      </c>
      <c r="D1882" t="s">
        <v>689</v>
      </c>
      <c r="E1882" t="str">
        <f>VLOOKUP(D1882,hoja!$A$1:$E$161,5,FALSE)</f>
        <v>AGUACHICA</v>
      </c>
      <c r="F1882" t="str">
        <f>VLOOKUP(D1882,hoja!A:C,3,FALSE)</f>
        <v>0437</v>
      </c>
      <c r="G1882">
        <v>19.447500000038417</v>
      </c>
      <c r="H1882" s="2">
        <v>62</v>
      </c>
      <c r="I1882" s="2">
        <v>427575.5</v>
      </c>
    </row>
    <row r="1883" spans="1:9">
      <c r="A1883" t="s">
        <v>642</v>
      </c>
      <c r="B1883" t="str">
        <f>VLOOKUP(A1883,hoja!$A$1:$E$161,5,FALSE)</f>
        <v>BARRANQUILLA</v>
      </c>
      <c r="C1883" t="str">
        <f>VLOOKUP(A1883,hoja!A:D,3,FALSE)</f>
        <v>0111</v>
      </c>
      <c r="D1883" t="s">
        <v>691</v>
      </c>
      <c r="E1883" t="str">
        <f>VLOOKUP(D1883,hoja!$A$1:$E$161,5,FALSE)</f>
        <v>ARACATACA</v>
      </c>
      <c r="F1883" t="str">
        <f>VLOOKUP(D1883,hoja!A:C,3,FALSE)</f>
        <v>0119</v>
      </c>
      <c r="G1883">
        <v>3.7000000000116415</v>
      </c>
      <c r="H1883" s="2">
        <v>582</v>
      </c>
      <c r="I1883" s="2">
        <v>138739</v>
      </c>
    </row>
    <row r="1884" spans="1:9">
      <c r="A1884" t="s">
        <v>642</v>
      </c>
      <c r="B1884" t="str">
        <f>VLOOKUP(A1884,hoja!$A$1:$E$161,5,FALSE)</f>
        <v>BARRANQUILLA</v>
      </c>
      <c r="C1884" t="str">
        <f>VLOOKUP(A1884,hoja!A:D,3,FALSE)</f>
        <v>0111</v>
      </c>
      <c r="D1884" t="s">
        <v>659</v>
      </c>
      <c r="E1884" t="str">
        <f>VLOOKUP(D1884,hoja!$A$1:$E$161,5,FALSE)</f>
        <v>ARMENIA</v>
      </c>
      <c r="F1884" t="str">
        <f>VLOOKUP(D1884,hoja!A:C,3,FALSE)</f>
        <v>0142</v>
      </c>
      <c r="G1884">
        <v>54.579444444389082</v>
      </c>
      <c r="H1884" s="2">
        <v>29</v>
      </c>
      <c r="I1884" s="2">
        <v>1104273</v>
      </c>
    </row>
    <row r="1885" spans="1:9">
      <c r="A1885" t="s">
        <v>642</v>
      </c>
      <c r="B1885" t="str">
        <f>VLOOKUP(A1885,hoja!$A$1:$E$161,5,FALSE)</f>
        <v>BARRANQUILLA</v>
      </c>
      <c r="C1885" t="str">
        <f>VLOOKUP(A1885,hoja!A:D,3,FALSE)</f>
        <v>0111</v>
      </c>
      <c r="D1885" t="s">
        <v>692</v>
      </c>
      <c r="E1885" t="str">
        <f>VLOOKUP(D1885,hoja!$A$1:$E$161,5,FALSE)</f>
        <v>BARBOSA</v>
      </c>
      <c r="F1885" t="str">
        <f>VLOOKUP(D1885,hoja!A:C,3,FALSE)</f>
        <v>0446</v>
      </c>
      <c r="G1885">
        <v>50.910555555601604</v>
      </c>
      <c r="H1885" s="2">
        <v>3</v>
      </c>
      <c r="I1885" s="2">
        <v>813711</v>
      </c>
    </row>
    <row r="1886" spans="1:9">
      <c r="A1886" t="s">
        <v>642</v>
      </c>
      <c r="B1886" t="str">
        <f>VLOOKUP(A1886,hoja!$A$1:$E$161,5,FALSE)</f>
        <v>BARRANQUILLA</v>
      </c>
      <c r="C1886" t="str">
        <f>VLOOKUP(A1886,hoja!A:D,3,FALSE)</f>
        <v>0111</v>
      </c>
      <c r="D1886" t="s">
        <v>693</v>
      </c>
      <c r="E1886" t="str">
        <f>VLOOKUP(D1886,hoja!$A$1:$E$161,5,FALSE)</f>
        <v>BOSCONIA</v>
      </c>
      <c r="F1886" t="str">
        <f>VLOOKUP(D1886,hoja!A:C,3,FALSE)</f>
        <v>0449</v>
      </c>
      <c r="G1886">
        <v>5.0333333333255723</v>
      </c>
      <c r="H1886" s="2">
        <v>587</v>
      </c>
      <c r="I1886" s="2">
        <v>214275</v>
      </c>
    </row>
    <row r="1887" spans="1:9">
      <c r="A1887" t="s">
        <v>642</v>
      </c>
      <c r="B1887" t="str">
        <f>VLOOKUP(A1887,hoja!$A$1:$E$161,5,FALSE)</f>
        <v>BARRANQUILLA</v>
      </c>
      <c r="C1887" t="str">
        <f>VLOOKUP(A1887,hoja!A:D,3,FALSE)</f>
        <v>0111</v>
      </c>
      <c r="D1887" t="s">
        <v>683</v>
      </c>
      <c r="E1887" t="str">
        <f>VLOOKUP(D1887,hoja!$A$1:$E$161,5,FALSE)</f>
        <v>BUGA</v>
      </c>
      <c r="F1887" t="str">
        <f>VLOOKUP(D1887,hoja!A:C,3,FALSE)</f>
        <v>0411</v>
      </c>
      <c r="G1887">
        <v>52.024305555503815</v>
      </c>
      <c r="H1887" s="2">
        <v>22</v>
      </c>
      <c r="I1887" s="2">
        <v>1219346</v>
      </c>
    </row>
    <row r="1888" spans="1:9">
      <c r="A1888" t="s">
        <v>642</v>
      </c>
      <c r="B1888" t="str">
        <f>VLOOKUP(A1888,hoja!$A$1:$E$161,5,FALSE)</f>
        <v>BARRANQUILLA</v>
      </c>
      <c r="C1888" t="str">
        <f>VLOOKUP(A1888,hoja!A:D,3,FALSE)</f>
        <v>0111</v>
      </c>
      <c r="D1888" t="s">
        <v>660</v>
      </c>
      <c r="E1888" t="str">
        <f>VLOOKUP(D1888,hoja!$A$1:$E$161,5,FALSE)</f>
        <v>BOGOTÁ</v>
      </c>
      <c r="F1888" t="str">
        <f>VLOOKUP(D1888,hoja!A:C,3,FALSE)</f>
        <v>0035</v>
      </c>
      <c r="G1888">
        <v>47.056944444368128</v>
      </c>
      <c r="H1888" s="2">
        <v>115</v>
      </c>
      <c r="I1888" s="2">
        <v>1000250</v>
      </c>
    </row>
    <row r="1889" spans="1:9">
      <c r="A1889" t="s">
        <v>642</v>
      </c>
      <c r="B1889" t="str">
        <f>VLOOKUP(A1889,hoja!$A$1:$E$161,5,FALSE)</f>
        <v>BARRANQUILLA</v>
      </c>
      <c r="C1889" t="str">
        <f>VLOOKUP(A1889,hoja!A:D,3,FALSE)</f>
        <v>0111</v>
      </c>
      <c r="D1889" t="s">
        <v>661</v>
      </c>
      <c r="E1889" t="str">
        <f>VLOOKUP(D1889,hoja!$A$1:$E$161,5,FALSE)</f>
        <v>CARTAGENA</v>
      </c>
      <c r="F1889" t="str">
        <f>VLOOKUP(D1889,hoja!A:C,3,FALSE)</f>
        <v>0113</v>
      </c>
      <c r="G1889">
        <v>3.2499999999417923</v>
      </c>
      <c r="H1889" s="2">
        <v>5749</v>
      </c>
      <c r="I1889" s="2">
        <v>135883</v>
      </c>
    </row>
    <row r="1890" spans="1:9">
      <c r="A1890" t="s">
        <v>642</v>
      </c>
      <c r="B1890" t="str">
        <f>VLOOKUP(A1890,hoja!$A$1:$E$161,5,FALSE)</f>
        <v>BARRANQUILLA</v>
      </c>
      <c r="C1890" t="str">
        <f>VLOOKUP(A1890,hoja!A:D,3,FALSE)</f>
        <v>0111</v>
      </c>
      <c r="D1890" t="s">
        <v>698</v>
      </c>
      <c r="E1890" t="str">
        <f>VLOOKUP(D1890,hoja!$A$1:$E$161,5,FALSE)</f>
        <v>CAUCASIA</v>
      </c>
      <c r="F1890" t="str">
        <f>VLOOKUP(D1890,hoja!A:C,3,FALSE)</f>
        <v>0384</v>
      </c>
      <c r="G1890">
        <v>9.566666666592937</v>
      </c>
      <c r="H1890" s="2">
        <v>565</v>
      </c>
      <c r="I1890" s="2">
        <v>401066</v>
      </c>
    </row>
    <row r="1891" spans="1:9">
      <c r="A1891" t="s">
        <v>642</v>
      </c>
      <c r="B1891" t="str">
        <f>VLOOKUP(A1891,hoja!$A$1:$E$161,5,FALSE)</f>
        <v>BARRANQUILLA</v>
      </c>
      <c r="C1891" t="str">
        <f>VLOOKUP(A1891,hoja!A:D,3,FALSE)</f>
        <v>0111</v>
      </c>
      <c r="D1891" t="s">
        <v>699</v>
      </c>
      <c r="E1891" t="str">
        <f>VLOOKUP(D1891,hoja!$A$1:$E$161,5,FALSE)</f>
        <v>CHIGORODÓ</v>
      </c>
      <c r="F1891" t="str">
        <f>VLOOKUP(D1891,hoja!A:C,3,FALSE)</f>
        <v>0074</v>
      </c>
      <c r="G1891">
        <v>22.861388888850342</v>
      </c>
      <c r="H1891" s="2">
        <v>168</v>
      </c>
      <c r="I1891" s="2">
        <v>578025.5</v>
      </c>
    </row>
    <row r="1892" spans="1:9">
      <c r="A1892" t="s">
        <v>642</v>
      </c>
      <c r="B1892" t="str">
        <f>VLOOKUP(A1892,hoja!$A$1:$E$161,5,FALSE)</f>
        <v>BARRANQUILLA</v>
      </c>
      <c r="C1892" t="str">
        <f>VLOOKUP(A1892,hoja!A:D,3,FALSE)</f>
        <v>0111</v>
      </c>
      <c r="D1892" t="s">
        <v>700</v>
      </c>
      <c r="E1892" t="str">
        <f>VLOOKUP(D1892,hoja!$A$1:$E$161,5,FALSE)</f>
        <v>CHIQUINQUIRÁ</v>
      </c>
      <c r="F1892" t="str">
        <f>VLOOKUP(D1892,hoja!A:C,3,FALSE)</f>
        <v>0444</v>
      </c>
      <c r="G1892">
        <v>51.039722222252749</v>
      </c>
      <c r="H1892" s="2">
        <v>15</v>
      </c>
      <c r="I1892" s="2">
        <v>870058</v>
      </c>
    </row>
    <row r="1893" spans="1:9">
      <c r="A1893" t="s">
        <v>642</v>
      </c>
      <c r="B1893" t="str">
        <f>VLOOKUP(A1893,hoja!$A$1:$E$161,5,FALSE)</f>
        <v>BARRANQUILLA</v>
      </c>
      <c r="C1893" t="str">
        <f>VLOOKUP(A1893,hoja!A:D,3,FALSE)</f>
        <v>0111</v>
      </c>
      <c r="D1893" t="s">
        <v>702</v>
      </c>
      <c r="E1893" t="str">
        <f>VLOOKUP(D1893,hoja!$A$1:$E$161,5,FALSE)</f>
        <v>FLORENCIA</v>
      </c>
      <c r="F1893" t="str">
        <f>VLOOKUP(D1893,hoja!A:C,3,FALSE)</f>
        <v>0388</v>
      </c>
      <c r="G1893">
        <v>50.866666666755918</v>
      </c>
      <c r="H1893" s="2">
        <v>5</v>
      </c>
      <c r="I1893" s="2">
        <v>1417329</v>
      </c>
    </row>
    <row r="1894" spans="1:9">
      <c r="A1894" t="s">
        <v>642</v>
      </c>
      <c r="B1894" t="str">
        <f>VLOOKUP(A1894,hoja!$A$1:$E$161,5,FALSE)</f>
        <v>BARRANQUILLA</v>
      </c>
      <c r="C1894" t="str">
        <f>VLOOKUP(A1894,hoja!A:D,3,FALSE)</f>
        <v>0111</v>
      </c>
      <c r="D1894" t="s">
        <v>703</v>
      </c>
      <c r="E1894" t="str">
        <f>VLOOKUP(D1894,hoja!$A$1:$E$161,5,FALSE)</f>
        <v>FONSECA</v>
      </c>
      <c r="F1894" t="str">
        <f>VLOOKUP(D1894,hoja!A:C,3,FALSE)</f>
        <v>0448</v>
      </c>
      <c r="G1894">
        <v>8.9416666666511446</v>
      </c>
      <c r="H1894" s="2">
        <v>394</v>
      </c>
      <c r="I1894" s="2">
        <v>346590</v>
      </c>
    </row>
    <row r="1895" spans="1:9">
      <c r="A1895" t="s">
        <v>642</v>
      </c>
      <c r="B1895" t="str">
        <f>VLOOKUP(A1895,hoja!$A$1:$E$161,5,FALSE)</f>
        <v>BARRANQUILLA</v>
      </c>
      <c r="C1895" t="str">
        <f>VLOOKUP(A1895,hoja!A:D,3,FALSE)</f>
        <v>0111</v>
      </c>
      <c r="D1895" t="s">
        <v>1007</v>
      </c>
      <c r="E1895" t="e">
        <f>VLOOKUP(D1895,hoja!$A$1:$E$161,5,FALSE)</f>
        <v>#N/A</v>
      </c>
      <c r="F1895" t="str">
        <f>VLOOKUP(D1895,hoja!A:C,3,FALSE)</f>
        <v>0463</v>
      </c>
      <c r="G1895">
        <v>59.736527777742594</v>
      </c>
      <c r="H1895" s="2">
        <v>14</v>
      </c>
      <c r="I1895" s="2">
        <v>1073185.5</v>
      </c>
    </row>
    <row r="1896" spans="1:9">
      <c r="A1896" t="s">
        <v>642</v>
      </c>
      <c r="B1896" t="str">
        <f>VLOOKUP(A1896,hoja!$A$1:$E$161,5,FALSE)</f>
        <v>BARRANQUILLA</v>
      </c>
      <c r="C1896" t="str">
        <f>VLOOKUP(A1896,hoja!A:D,3,FALSE)</f>
        <v>0111</v>
      </c>
      <c r="D1896" t="s">
        <v>704</v>
      </c>
      <c r="E1896" t="str">
        <f>VLOOKUP(D1896,hoja!$A$1:$E$161,5,FALSE)</f>
        <v>GARZÓN</v>
      </c>
      <c r="F1896" t="str">
        <f>VLOOKUP(D1896,hoja!A:C,3,FALSE)</f>
        <v>0387</v>
      </c>
      <c r="G1896">
        <v>53.552083333226619</v>
      </c>
      <c r="H1896" s="2">
        <v>2</v>
      </c>
      <c r="I1896" s="2">
        <v>1294960</v>
      </c>
    </row>
    <row r="1897" spans="1:9">
      <c r="A1897" t="s">
        <v>642</v>
      </c>
      <c r="B1897" t="str">
        <f>VLOOKUP(A1897,hoja!$A$1:$E$161,5,FALSE)</f>
        <v>BARRANQUILLA</v>
      </c>
      <c r="C1897" t="str">
        <f>VLOOKUP(A1897,hoja!A:D,3,FALSE)</f>
        <v>0111</v>
      </c>
      <c r="D1897" t="s">
        <v>705</v>
      </c>
      <c r="E1897" t="str">
        <f>VLOOKUP(D1897,hoja!$A$1:$E$161,5,FALSE)</f>
        <v>GRANADA</v>
      </c>
      <c r="F1897" t="str">
        <f>VLOOKUP(D1897,hoja!A:C,3,FALSE)</f>
        <v>0394</v>
      </c>
      <c r="G1897">
        <v>57.365416666696547</v>
      </c>
      <c r="H1897" s="2">
        <v>14</v>
      </c>
      <c r="I1897" s="2">
        <v>1213890</v>
      </c>
    </row>
    <row r="1898" spans="1:9">
      <c r="A1898" t="s">
        <v>642</v>
      </c>
      <c r="B1898" t="str">
        <f>VLOOKUP(A1898,hoja!$A$1:$E$161,5,FALSE)</f>
        <v>BARRANQUILLA</v>
      </c>
      <c r="C1898" t="str">
        <f>VLOOKUP(A1898,hoja!A:D,3,FALSE)</f>
        <v>0111</v>
      </c>
      <c r="D1898" t="s">
        <v>655</v>
      </c>
      <c r="E1898" t="str">
        <f>VLOOKUP(D1898,hoja!$A$1:$E$161,5,FALSE)</f>
        <v>MEDELLÍN</v>
      </c>
      <c r="F1898" t="str">
        <f>VLOOKUP(D1898,hoja!A:C,3,FALSE)</f>
        <v>0292</v>
      </c>
      <c r="G1898">
        <v>40.700000000040745</v>
      </c>
      <c r="H1898" s="2">
        <v>382</v>
      </c>
      <c r="I1898" s="2">
        <v>703278.5</v>
      </c>
    </row>
    <row r="1899" spans="1:9">
      <c r="A1899" t="s">
        <v>642</v>
      </c>
      <c r="B1899" t="str">
        <f>VLOOKUP(A1899,hoja!$A$1:$E$161,5,FALSE)</f>
        <v>BARRANQUILLA</v>
      </c>
      <c r="C1899" t="str">
        <f>VLOOKUP(A1899,hoja!A:D,3,FALSE)</f>
        <v>0111</v>
      </c>
      <c r="D1899" t="s">
        <v>708</v>
      </c>
      <c r="E1899" t="str">
        <f>VLOOKUP(D1899,hoja!$A$1:$E$161,5,FALSE)</f>
        <v>JAMUNDÍ</v>
      </c>
      <c r="F1899" t="str">
        <f>VLOOKUP(D1899,hoja!A:C,3,FALSE)</f>
        <v>0358</v>
      </c>
      <c r="G1899">
        <v>75.254444444464752</v>
      </c>
      <c r="H1899" s="2">
        <v>4</v>
      </c>
      <c r="I1899" s="2">
        <v>1321258</v>
      </c>
    </row>
    <row r="1900" spans="1:9">
      <c r="A1900" t="s">
        <v>642</v>
      </c>
      <c r="B1900" t="str">
        <f>VLOOKUP(A1900,hoja!$A$1:$E$161,5,FALSE)</f>
        <v>BARRANQUILLA</v>
      </c>
      <c r="C1900" t="str">
        <f>VLOOKUP(A1900,hoja!A:D,3,FALSE)</f>
        <v>0111</v>
      </c>
      <c r="D1900" t="s">
        <v>710</v>
      </c>
      <c r="E1900" t="str">
        <f>VLOOKUP(D1900,hoja!$A$1:$E$161,5,FALSE)</f>
        <v>LA MESA</v>
      </c>
      <c r="F1900" t="str">
        <f>VLOOKUP(D1900,hoja!A:C,3,FALSE)</f>
        <v>0024</v>
      </c>
      <c r="G1900">
        <v>62.410555555543397</v>
      </c>
      <c r="H1900" s="2">
        <v>1</v>
      </c>
      <c r="I1900" s="2">
        <v>1045611</v>
      </c>
    </row>
    <row r="1901" spans="1:9">
      <c r="A1901" t="s">
        <v>642</v>
      </c>
      <c r="B1901" t="str">
        <f>VLOOKUP(A1901,hoja!$A$1:$E$161,5,FALSE)</f>
        <v>BARRANQUILLA</v>
      </c>
      <c r="C1901" t="str">
        <f>VLOOKUP(A1901,hoja!A:D,3,FALSE)</f>
        <v>0111</v>
      </c>
      <c r="D1901" t="s">
        <v>663</v>
      </c>
      <c r="E1901" t="str">
        <f>VLOOKUP(D1901,hoja!$A$1:$E$161,5,FALSE)</f>
        <v>MADRID</v>
      </c>
      <c r="F1901" t="str">
        <f>VLOOKUP(D1901,hoja!A:C,3,FALSE)</f>
        <v>0022</v>
      </c>
      <c r="G1901">
        <v>47.471944444463588</v>
      </c>
      <c r="H1901" s="2">
        <v>45</v>
      </c>
      <c r="I1901" s="2">
        <v>988677</v>
      </c>
    </row>
    <row r="1902" spans="1:9">
      <c r="A1902" t="s">
        <v>642</v>
      </c>
      <c r="B1902" t="str">
        <f>VLOOKUP(A1902,hoja!$A$1:$E$161,5,FALSE)</f>
        <v>BARRANQUILLA</v>
      </c>
      <c r="C1902" t="str">
        <f>VLOOKUP(A1902,hoja!A:D,3,FALSE)</f>
        <v>0111</v>
      </c>
      <c r="D1902" t="s">
        <v>711</v>
      </c>
      <c r="E1902" t="str">
        <f>VLOOKUP(D1902,hoja!$A$1:$E$161,5,FALSE)</f>
        <v>MAGANGUÉ</v>
      </c>
      <c r="F1902" t="str">
        <f>VLOOKUP(D1902,hoja!A:C,3,FALSE)</f>
        <v>0383</v>
      </c>
      <c r="G1902">
        <v>5.3999999999650754</v>
      </c>
      <c r="H1902" s="2">
        <v>245</v>
      </c>
      <c r="I1902" s="2">
        <v>247035</v>
      </c>
    </row>
    <row r="1903" spans="1:9">
      <c r="A1903" t="s">
        <v>642</v>
      </c>
      <c r="B1903" t="str">
        <f>VLOOKUP(A1903,hoja!$A$1:$E$161,5,FALSE)</f>
        <v>BARRANQUILLA</v>
      </c>
      <c r="C1903" t="str">
        <f>VLOOKUP(A1903,hoja!A:D,3,FALSE)</f>
        <v>0111</v>
      </c>
      <c r="D1903" t="s">
        <v>712</v>
      </c>
      <c r="E1903" t="str">
        <f>VLOOKUP(D1903,hoja!$A$1:$E$161,5,FALSE)</f>
        <v>MAICAO</v>
      </c>
      <c r="F1903" t="str">
        <f>VLOOKUP(D1903,hoja!A:C,3,FALSE)</f>
        <v>0230</v>
      </c>
      <c r="G1903">
        <v>9.1333333332440816</v>
      </c>
      <c r="H1903" s="2">
        <v>951</v>
      </c>
      <c r="I1903" s="2">
        <v>354544</v>
      </c>
    </row>
    <row r="1904" spans="1:9">
      <c r="A1904" t="s">
        <v>642</v>
      </c>
      <c r="B1904" t="str">
        <f>VLOOKUP(A1904,hoja!$A$1:$E$161,5,FALSE)</f>
        <v>BARRANQUILLA</v>
      </c>
      <c r="C1904" t="str">
        <f>VLOOKUP(A1904,hoja!A:D,3,FALSE)</f>
        <v>0111</v>
      </c>
      <c r="D1904" t="s">
        <v>665</v>
      </c>
      <c r="E1904" t="str">
        <f>VLOOKUP(D1904,hoja!$A$1:$E$161,5,FALSE)</f>
        <v>MANIZALES</v>
      </c>
      <c r="F1904" t="str">
        <f>VLOOKUP(D1904,hoja!A:C,3,FALSE)</f>
        <v>0145</v>
      </c>
      <c r="G1904">
        <v>51.016666666546371</v>
      </c>
      <c r="H1904" s="2">
        <v>7</v>
      </c>
      <c r="I1904" s="2">
        <v>922377</v>
      </c>
    </row>
    <row r="1905" spans="1:9">
      <c r="A1905" t="s">
        <v>642</v>
      </c>
      <c r="B1905" t="str">
        <f>VLOOKUP(A1905,hoja!$A$1:$E$161,5,FALSE)</f>
        <v>BARRANQUILLA</v>
      </c>
      <c r="C1905" t="str">
        <f>VLOOKUP(A1905,hoja!A:D,3,FALSE)</f>
        <v>0111</v>
      </c>
      <c r="D1905" t="s">
        <v>713</v>
      </c>
      <c r="E1905" t="str">
        <f>VLOOKUP(D1905,hoja!$A$1:$E$161,5,FALSE)</f>
        <v>MARIQUITA</v>
      </c>
      <c r="F1905" t="str">
        <f>VLOOKUP(D1905,hoja!A:C,3,FALSE)</f>
        <v>0392</v>
      </c>
      <c r="G1905">
        <v>39.198611111089122</v>
      </c>
      <c r="H1905" s="2">
        <v>9</v>
      </c>
      <c r="I1905" s="2">
        <v>889872</v>
      </c>
    </row>
    <row r="1906" spans="1:9">
      <c r="A1906" t="s">
        <v>642</v>
      </c>
      <c r="B1906" t="str">
        <f>VLOOKUP(A1906,hoja!$A$1:$E$161,5,FALSE)</f>
        <v>BARRANQUILLA</v>
      </c>
      <c r="C1906" t="str">
        <f>VLOOKUP(A1906,hoja!A:D,3,FALSE)</f>
        <v>0111</v>
      </c>
      <c r="D1906" t="s">
        <v>714</v>
      </c>
      <c r="E1906" t="str">
        <f>VLOOKUP(D1906,hoja!$A$1:$E$161,5,FALSE)</f>
        <v>OCAÑA</v>
      </c>
      <c r="F1906" t="str">
        <f>VLOOKUP(D1906,hoja!A:C,3,FALSE)</f>
        <v>0434</v>
      </c>
      <c r="G1906">
        <v>22.649999999965075</v>
      </c>
      <c r="H1906" s="2">
        <v>31</v>
      </c>
      <c r="I1906" s="2">
        <v>482529</v>
      </c>
    </row>
    <row r="1907" spans="1:9">
      <c r="A1907" t="s">
        <v>642</v>
      </c>
      <c r="B1907" t="str">
        <f>VLOOKUP(A1907,hoja!$A$1:$E$161,5,FALSE)</f>
        <v>BARRANQUILLA</v>
      </c>
      <c r="C1907" t="str">
        <f>VLOOKUP(A1907,hoja!A:D,3,FALSE)</f>
        <v>0111</v>
      </c>
      <c r="D1907" t="s">
        <v>716</v>
      </c>
      <c r="E1907" t="str">
        <f>VLOOKUP(D1907,hoja!$A$1:$E$161,5,FALSE)</f>
        <v>PINCHOTE</v>
      </c>
      <c r="F1907" t="str">
        <f>VLOOKUP(D1907,hoja!A:C,3,FALSE)</f>
        <v>0423</v>
      </c>
      <c r="G1907">
        <v>32.399999999965075</v>
      </c>
      <c r="H1907" s="2">
        <v>51</v>
      </c>
      <c r="I1907" s="2">
        <v>708747</v>
      </c>
    </row>
    <row r="1908" spans="1:9">
      <c r="A1908" t="s">
        <v>642</v>
      </c>
      <c r="B1908" t="str">
        <f>VLOOKUP(A1908,hoja!$A$1:$E$161,5,FALSE)</f>
        <v>BARRANQUILLA</v>
      </c>
      <c r="C1908" t="str">
        <f>VLOOKUP(A1908,hoja!A:D,3,FALSE)</f>
        <v>0111</v>
      </c>
      <c r="D1908" t="s">
        <v>717</v>
      </c>
      <c r="E1908" t="str">
        <f>VLOOKUP(D1908,hoja!$A$1:$E$161,5,FALSE)</f>
        <v>POPAYÁN</v>
      </c>
      <c r="F1908" t="str">
        <f>VLOOKUP(D1908,hoja!A:C,3,FALSE)</f>
        <v>0126</v>
      </c>
      <c r="G1908">
        <v>51.184444444515975</v>
      </c>
      <c r="H1908" s="2">
        <v>6</v>
      </c>
      <c r="I1908" s="2">
        <v>1397416</v>
      </c>
    </row>
    <row r="1909" spans="1:9">
      <c r="A1909" t="s">
        <v>642</v>
      </c>
      <c r="B1909" t="str">
        <f>VLOOKUP(A1909,hoja!$A$1:$E$161,5,FALSE)</f>
        <v>BARRANQUILLA</v>
      </c>
      <c r="C1909" t="str">
        <f>VLOOKUP(A1909,hoja!A:D,3,FALSE)</f>
        <v>0111</v>
      </c>
      <c r="D1909" t="s">
        <v>718</v>
      </c>
      <c r="E1909" t="str">
        <f>VLOOKUP(D1909,hoja!$A$1:$E$161,5,FALSE)</f>
        <v>PUERTO BERRIO</v>
      </c>
      <c r="F1909" t="str">
        <f>VLOOKUP(D1909,hoja!A:C,3,FALSE)</f>
        <v>0433</v>
      </c>
      <c r="G1909">
        <v>37.233333333337214</v>
      </c>
      <c r="H1909" s="2">
        <v>1</v>
      </c>
      <c r="I1909" s="2">
        <v>715872</v>
      </c>
    </row>
    <row r="1910" spans="1:9">
      <c r="A1910" t="s">
        <v>642</v>
      </c>
      <c r="B1910" t="str">
        <f>VLOOKUP(A1910,hoja!$A$1:$E$161,5,FALSE)</f>
        <v>BARRANQUILLA</v>
      </c>
      <c r="C1910" t="str">
        <f>VLOOKUP(A1910,hoja!A:D,3,FALSE)</f>
        <v>0111</v>
      </c>
      <c r="D1910" t="s">
        <v>719</v>
      </c>
      <c r="E1910" t="str">
        <f>VLOOKUP(D1910,hoja!$A$1:$E$161,5,FALSE)</f>
        <v>RICAURTE</v>
      </c>
      <c r="F1910" t="str">
        <f>VLOOKUP(D1910,hoja!A:C,3,FALSE)</f>
        <v>0390</v>
      </c>
      <c r="G1910">
        <v>40.373611111252103</v>
      </c>
      <c r="H1910" s="2">
        <v>41</v>
      </c>
      <c r="I1910" s="2">
        <v>1028941</v>
      </c>
    </row>
    <row r="1911" spans="1:9">
      <c r="A1911" t="s">
        <v>642</v>
      </c>
      <c r="B1911" t="str">
        <f>VLOOKUP(A1911,hoja!$A$1:$E$161,5,FALSE)</f>
        <v>BARRANQUILLA</v>
      </c>
      <c r="C1911" t="str">
        <f>VLOOKUP(A1911,hoja!A:D,3,FALSE)</f>
        <v>0111</v>
      </c>
      <c r="D1911" t="s">
        <v>720</v>
      </c>
      <c r="E1911" t="str">
        <f>VLOOKUP(D1911,hoja!$A$1:$E$161,5,FALSE)</f>
        <v>RIOHACHA</v>
      </c>
      <c r="F1911" t="str">
        <f>VLOOKUP(D1911,hoja!A:C,3,FALSE)</f>
        <v>0239</v>
      </c>
      <c r="G1911">
        <v>6.2666666666627862</v>
      </c>
      <c r="H1911" s="2">
        <v>475</v>
      </c>
      <c r="I1911" s="2">
        <v>274164</v>
      </c>
    </row>
    <row r="1912" spans="1:9">
      <c r="A1912" t="s">
        <v>642</v>
      </c>
      <c r="B1912" t="str">
        <f>VLOOKUP(A1912,hoja!$A$1:$E$161,5,FALSE)</f>
        <v>BARRANQUILLA</v>
      </c>
      <c r="C1912" t="str">
        <f>VLOOKUP(A1912,hoja!A:D,3,FALSE)</f>
        <v>0111</v>
      </c>
      <c r="D1912" t="s">
        <v>721</v>
      </c>
      <c r="E1912" t="str">
        <f>VLOOKUP(D1912,hoja!$A$1:$E$161,5,FALSE)</f>
        <v>RIONEGRO</v>
      </c>
      <c r="F1912" t="str">
        <f>VLOOKUP(D1912,hoja!A:C,3,FALSE)</f>
        <v>0090</v>
      </c>
      <c r="G1912">
        <v>44.483333333395422</v>
      </c>
      <c r="H1912" s="2">
        <v>140</v>
      </c>
      <c r="I1912" s="2">
        <v>723720</v>
      </c>
    </row>
    <row r="1913" spans="1:9">
      <c r="A1913" t="s">
        <v>642</v>
      </c>
      <c r="B1913" t="str">
        <f>VLOOKUP(A1913,hoja!$A$1:$E$161,5,FALSE)</f>
        <v>BARRANQUILLA</v>
      </c>
      <c r="C1913" t="str">
        <f>VLOOKUP(A1913,hoja!A:D,3,FALSE)</f>
        <v>0111</v>
      </c>
      <c r="D1913" t="s">
        <v>723</v>
      </c>
      <c r="E1913" t="str">
        <f>VLOOKUP(D1913,hoja!$A$1:$E$161,5,FALSE)</f>
        <v>SANTA MARTA</v>
      </c>
      <c r="F1913" t="str">
        <f>VLOOKUP(D1913,hoja!A:C,3,FALSE)</f>
        <v>0118</v>
      </c>
      <c r="G1913">
        <v>2.7499999998835847</v>
      </c>
      <c r="H1913" s="2">
        <v>3095</v>
      </c>
      <c r="I1913" s="2">
        <v>115422.5</v>
      </c>
    </row>
    <row r="1914" spans="1:9">
      <c r="A1914" t="s">
        <v>642</v>
      </c>
      <c r="B1914" t="str">
        <f>VLOOKUP(A1914,hoja!$A$1:$E$161,5,FALSE)</f>
        <v>BARRANQUILLA</v>
      </c>
      <c r="C1914" t="str">
        <f>VLOOKUP(A1914,hoja!A:D,3,FALSE)</f>
        <v>0111</v>
      </c>
      <c r="D1914" t="s">
        <v>666</v>
      </c>
      <c r="E1914" t="str">
        <f>VLOOKUP(D1914,hoja!$A$1:$E$161,5,FALSE)</f>
        <v>SINCELEJO</v>
      </c>
      <c r="F1914" t="str">
        <f>VLOOKUP(D1914,hoja!A:C,3,FALSE)</f>
        <v>0382</v>
      </c>
      <c r="G1914">
        <v>5.0166666667792015</v>
      </c>
      <c r="H1914" s="2">
        <v>641</v>
      </c>
      <c r="I1914" s="2">
        <v>224156.5</v>
      </c>
    </row>
    <row r="1915" spans="1:9">
      <c r="A1915" t="s">
        <v>642</v>
      </c>
      <c r="B1915" t="str">
        <f>VLOOKUP(A1915,hoja!$A$1:$E$161,5,FALSE)</f>
        <v>BARRANQUILLA</v>
      </c>
      <c r="C1915" t="str">
        <f>VLOOKUP(A1915,hoja!A:D,3,FALSE)</f>
        <v>0111</v>
      </c>
      <c r="D1915" t="s">
        <v>727</v>
      </c>
      <c r="E1915" t="str">
        <f>VLOOKUP(D1915,hoja!$A$1:$E$161,5,FALSE)</f>
        <v>TUNJA</v>
      </c>
      <c r="F1915" t="str">
        <f>VLOOKUP(D1915,hoja!A:C,3,FALSE)</f>
        <v>0443</v>
      </c>
      <c r="G1915">
        <v>49.866666666639503</v>
      </c>
      <c r="H1915" s="2">
        <v>49</v>
      </c>
      <c r="I1915" s="2">
        <v>888546</v>
      </c>
    </row>
    <row r="1916" spans="1:9">
      <c r="A1916" t="s">
        <v>642</v>
      </c>
      <c r="B1916" t="str">
        <f>VLOOKUP(A1916,hoja!$A$1:$E$161,5,FALSE)</f>
        <v>BARRANQUILLA</v>
      </c>
      <c r="C1916" t="str">
        <f>VLOOKUP(A1916,hoja!A:D,3,FALSE)</f>
        <v>0111</v>
      </c>
      <c r="D1916" t="s">
        <v>729</v>
      </c>
      <c r="E1916" t="str">
        <f>VLOOKUP(D1916,hoja!$A$1:$E$161,5,FALSE)</f>
        <v>YOPAL</v>
      </c>
      <c r="F1916" t="str">
        <f>VLOOKUP(D1916,hoja!A:C,3,FALSE)</f>
        <v>0442</v>
      </c>
      <c r="G1916">
        <v>71.550000000104774</v>
      </c>
      <c r="H1916" s="2">
        <v>7</v>
      </c>
      <c r="I1916" s="2">
        <v>1393022</v>
      </c>
    </row>
    <row r="1917" spans="1:9">
      <c r="A1917" t="s">
        <v>642</v>
      </c>
      <c r="B1917" t="str">
        <f>VLOOKUP(A1917,hoja!$A$1:$E$161,5,FALSE)</f>
        <v>BARRANQUILLA</v>
      </c>
      <c r="C1917" t="str">
        <f>VLOOKUP(A1917,hoja!A:D,3,FALSE)</f>
        <v>0111</v>
      </c>
      <c r="D1917" t="s">
        <v>629</v>
      </c>
      <c r="E1917" t="str">
        <f>VLOOKUP(D1917,hoja!$A$1:$E$161,5,FALSE)</f>
        <v>ZIPAQUIRÁ</v>
      </c>
      <c r="F1917" t="str">
        <f>VLOOKUP(D1917,hoja!A:C,3,FALSE)</f>
        <v>0032</v>
      </c>
      <c r="G1917">
        <v>58.646527777804295</v>
      </c>
      <c r="H1917" s="2">
        <v>28</v>
      </c>
      <c r="I1917" s="2">
        <v>967370</v>
      </c>
    </row>
    <row r="1918" spans="1:9">
      <c r="A1918" t="s">
        <v>642</v>
      </c>
      <c r="B1918" t="str">
        <f>VLOOKUP(A1918,hoja!$A$1:$E$161,5,FALSE)</f>
        <v>BARRANQUILLA</v>
      </c>
      <c r="C1918" t="str">
        <f>VLOOKUP(A1918,hoja!A:D,3,FALSE)</f>
        <v>0111</v>
      </c>
      <c r="D1918" t="s">
        <v>630</v>
      </c>
      <c r="E1918" t="str">
        <f>VLOOKUP(D1918,hoja!$A$1:$E$161,5,FALSE)</f>
        <v>SESQUILÉ</v>
      </c>
      <c r="F1918" t="str">
        <f>VLOOKUP(D1918,hoja!A:C,3,FALSE)</f>
        <v>1501</v>
      </c>
      <c r="G1918">
        <v>46.950879629643168</v>
      </c>
      <c r="H1918" s="2">
        <v>48</v>
      </c>
      <c r="I1918" s="2">
        <v>981483.5</v>
      </c>
    </row>
    <row r="1919" spans="1:9">
      <c r="A1919" t="s">
        <v>642</v>
      </c>
      <c r="B1919" t="str">
        <f>VLOOKUP(A1919,hoja!$A$1:$E$161,5,FALSE)</f>
        <v>BARRANQUILLA</v>
      </c>
      <c r="C1919" t="str">
        <f>VLOOKUP(A1919,hoja!A:D,3,FALSE)</f>
        <v>0111</v>
      </c>
      <c r="D1919" t="s">
        <v>2632</v>
      </c>
      <c r="E1919" t="e">
        <f>VLOOKUP(D1919,hoja!$A$1:$E$161,5,FALSE)</f>
        <v>#N/A</v>
      </c>
      <c r="F1919" t="str">
        <f>VLOOKUP(D1919,hoja!A:C,3,FALSE)</f>
        <v>50379</v>
      </c>
      <c r="G1919">
        <v>19.325000000040745</v>
      </c>
      <c r="H1919" s="2">
        <v>4</v>
      </c>
      <c r="I1919" s="2">
        <v>443014</v>
      </c>
    </row>
    <row r="1920" spans="1:9">
      <c r="A1920" t="s">
        <v>642</v>
      </c>
      <c r="B1920" t="str">
        <f>VLOOKUP(A1920,hoja!$A$1:$E$161,5,FALSE)</f>
        <v>BARRANQUILLA</v>
      </c>
      <c r="C1920" t="str">
        <f>VLOOKUP(A1920,hoja!A:D,3,FALSE)</f>
        <v>0111</v>
      </c>
      <c r="D1920" t="s">
        <v>1063</v>
      </c>
      <c r="E1920" t="e">
        <f>VLOOKUP(D1920,hoja!$A$1:$E$161,5,FALSE)</f>
        <v>#N/A</v>
      </c>
      <c r="F1920" t="str">
        <f>VLOOKUP(D1920,hoja!A:C,3,FALSE)</f>
        <v>50232</v>
      </c>
      <c r="G1920">
        <v>1.0286111111054197</v>
      </c>
      <c r="H1920" s="2">
        <v>4</v>
      </c>
      <c r="I1920" s="2">
        <v>18115</v>
      </c>
    </row>
    <row r="1921" spans="1:9">
      <c r="A1921" t="s">
        <v>642</v>
      </c>
      <c r="B1921" t="str">
        <f>VLOOKUP(A1921,hoja!$A$1:$E$161,5,FALSE)</f>
        <v>BARRANQUILLA</v>
      </c>
      <c r="C1921" t="str">
        <f>VLOOKUP(A1921,hoja!A:D,3,FALSE)</f>
        <v>0111</v>
      </c>
      <c r="D1921" t="s">
        <v>620</v>
      </c>
      <c r="E1921" t="e">
        <f>VLOOKUP(D1921,hoja!$A$1:$E$161,5,FALSE)</f>
        <v>#N/A</v>
      </c>
      <c r="F1921" t="str">
        <f>VLOOKUP(D1921,hoja!A:C,3,FALSE)</f>
        <v>50193</v>
      </c>
      <c r="G1921">
        <v>104.82388888893183</v>
      </c>
      <c r="H1921" s="2">
        <v>1</v>
      </c>
      <c r="I1921" s="2">
        <v>1488422</v>
      </c>
    </row>
    <row r="1922" spans="1:9">
      <c r="A1922" t="s">
        <v>642</v>
      </c>
      <c r="B1922" t="str">
        <f>VLOOKUP(A1922,hoja!$A$1:$E$161,5,FALSE)</f>
        <v>BARRANQUILLA</v>
      </c>
      <c r="C1922" t="str">
        <f>VLOOKUP(A1922,hoja!A:D,3,FALSE)</f>
        <v>0111</v>
      </c>
      <c r="D1922" t="s">
        <v>2649</v>
      </c>
      <c r="E1922" t="e">
        <f>VLOOKUP(D1922,hoja!$A$1:$E$161,5,FALSE)</f>
        <v>#N/A</v>
      </c>
      <c r="F1922" t="str">
        <f>VLOOKUP(D1922,hoja!A:C,3,FALSE)</f>
        <v>50385</v>
      </c>
      <c r="G1922">
        <v>17.400000000139698</v>
      </c>
      <c r="H1922" s="2">
        <v>3</v>
      </c>
      <c r="I1922" s="2">
        <v>354613</v>
      </c>
    </row>
    <row r="1923" spans="1:9">
      <c r="A1923" t="s">
        <v>642</v>
      </c>
      <c r="B1923" t="str">
        <f>VLOOKUP(A1923,hoja!$A$1:$E$161,5,FALSE)</f>
        <v>BARRANQUILLA</v>
      </c>
      <c r="C1923" t="str">
        <f>VLOOKUP(A1923,hoja!A:D,3,FALSE)</f>
        <v>0111</v>
      </c>
      <c r="D1923" t="s">
        <v>1254</v>
      </c>
      <c r="E1923" t="e">
        <f>VLOOKUP(D1923,hoja!$A$1:$E$161,5,FALSE)</f>
        <v>#N/A</v>
      </c>
      <c r="F1923" t="str">
        <f>VLOOKUP(D1923,hoja!A:C,3,FALSE)</f>
        <v>50391</v>
      </c>
      <c r="G1923">
        <v>8.6666666666278616</v>
      </c>
      <c r="H1923" s="2">
        <v>3</v>
      </c>
      <c r="I1923" s="2">
        <v>354438</v>
      </c>
    </row>
    <row r="1924" spans="1:9">
      <c r="A1924" t="s">
        <v>642</v>
      </c>
      <c r="B1924" t="str">
        <f>VLOOKUP(A1924,hoja!$A$1:$E$161,5,FALSE)</f>
        <v>BARRANQUILLA</v>
      </c>
      <c r="C1924" t="str">
        <f>VLOOKUP(A1924,hoja!A:D,3,FALSE)</f>
        <v>0111</v>
      </c>
      <c r="D1924" t="s">
        <v>1355</v>
      </c>
      <c r="E1924" t="e">
        <f>VLOOKUP(D1924,hoja!$A$1:$E$161,5,FALSE)</f>
        <v>#N/A</v>
      </c>
      <c r="F1924" t="str">
        <f>VLOOKUP(D1924,hoja!A:C,3,FALSE)</f>
        <v>50242</v>
      </c>
      <c r="G1924">
        <v>1.3833333333022892</v>
      </c>
      <c r="H1924" s="2">
        <v>4</v>
      </c>
      <c r="I1924" s="2">
        <v>21660.5</v>
      </c>
    </row>
    <row r="1925" spans="1:9">
      <c r="A1925" t="s">
        <v>642</v>
      </c>
      <c r="B1925" t="str">
        <f>VLOOKUP(A1925,hoja!$A$1:$E$161,5,FALSE)</f>
        <v>BARRANQUILLA</v>
      </c>
      <c r="C1925" t="str">
        <f>VLOOKUP(A1925,hoja!A:D,3,FALSE)</f>
        <v>0111</v>
      </c>
      <c r="D1925" t="s">
        <v>751</v>
      </c>
      <c r="E1925" t="str">
        <f>VLOOKUP(D1925,hoja!$A$1:$E$161,5,FALSE)</f>
        <v>BOGOTÁ</v>
      </c>
      <c r="F1925" t="str">
        <f>VLOOKUP(D1925,hoja!A:C,3,FALSE)</f>
        <v>0002A</v>
      </c>
      <c r="G1925">
        <v>54.534444444347173</v>
      </c>
      <c r="H1925" s="2">
        <v>1</v>
      </c>
      <c r="I1925" s="2">
        <v>1020226</v>
      </c>
    </row>
    <row r="1926" spans="1:9">
      <c r="A1926" t="s">
        <v>642</v>
      </c>
      <c r="B1926" t="str">
        <f>VLOOKUP(A1926,hoja!$A$1:$E$161,5,FALSE)</f>
        <v>BARRANQUILLA</v>
      </c>
      <c r="C1926" t="str">
        <f>VLOOKUP(A1926,hoja!A:D,3,FALSE)</f>
        <v>0111</v>
      </c>
      <c r="D1926" t="s">
        <v>633</v>
      </c>
      <c r="E1926" t="str">
        <f>VLOOKUP(D1926,hoja!$A$1:$E$161,5,FALSE)</f>
        <v>BOGOTÁ</v>
      </c>
      <c r="F1926" t="str">
        <f>VLOOKUP(D1926,hoja!A:C,3,FALSE)</f>
        <v>0002</v>
      </c>
      <c r="G1926">
        <v>48.266111111151986</v>
      </c>
      <c r="H1926" s="2">
        <v>175</v>
      </c>
      <c r="I1926" s="2">
        <v>1020888</v>
      </c>
    </row>
    <row r="1927" spans="1:9">
      <c r="A1927" t="s">
        <v>642</v>
      </c>
      <c r="B1927" t="str">
        <f>VLOOKUP(A1927,hoja!$A$1:$E$161,5,FALSE)</f>
        <v>BARRANQUILLA</v>
      </c>
      <c r="C1927" t="str">
        <f>VLOOKUP(A1927,hoja!A:D,3,FALSE)</f>
        <v>0111</v>
      </c>
      <c r="D1927" t="s">
        <v>634</v>
      </c>
      <c r="E1927" t="str">
        <f>VLOOKUP(D1927,hoja!$A$1:$E$161,5,FALSE)</f>
        <v>BOGOTÁ</v>
      </c>
      <c r="F1927" t="str">
        <f>VLOOKUP(D1927,hoja!A:C,3,FALSE)</f>
        <v>0011</v>
      </c>
      <c r="G1927">
        <v>48.666666666656965</v>
      </c>
      <c r="H1927" s="2">
        <v>170</v>
      </c>
      <c r="I1927" s="2">
        <v>1022889.5</v>
      </c>
    </row>
    <row r="1928" spans="1:9">
      <c r="A1928" t="s">
        <v>642</v>
      </c>
      <c r="B1928" t="str">
        <f>VLOOKUP(A1928,hoja!$A$1:$E$161,5,FALSE)</f>
        <v>BARRANQUILLA</v>
      </c>
      <c r="C1928" t="str">
        <f>VLOOKUP(A1928,hoja!A:D,3,FALSE)</f>
        <v>0111</v>
      </c>
      <c r="D1928" t="s">
        <v>686</v>
      </c>
      <c r="E1928" t="str">
        <f>VLOOKUP(D1928,hoja!$A$1:$E$161,5,FALSE)</f>
        <v>BARRANCABERMEJA</v>
      </c>
      <c r="F1928" t="str">
        <f>VLOOKUP(D1928,hoja!A:C,3,FALSE)</f>
        <v>0424</v>
      </c>
      <c r="G1928">
        <v>24.458333333343035</v>
      </c>
      <c r="H1928" s="2">
        <v>28</v>
      </c>
      <c r="I1928" s="2">
        <v>618618.5</v>
      </c>
    </row>
    <row r="1929" spans="1:9">
      <c r="A1929" t="s">
        <v>642</v>
      </c>
      <c r="B1929" t="str">
        <f>VLOOKUP(A1929,hoja!$A$1:$E$161,5,FALSE)</f>
        <v>BARRANQUILLA</v>
      </c>
      <c r="C1929" t="str">
        <f>VLOOKUP(A1929,hoja!A:D,3,FALSE)</f>
        <v>0111</v>
      </c>
      <c r="D1929" t="s">
        <v>635</v>
      </c>
      <c r="E1929" t="str">
        <f>VLOOKUP(D1929,hoja!$A$1:$E$161,5,FALSE)</f>
        <v>BOGOTÁ</v>
      </c>
      <c r="F1929" t="str">
        <f>VLOOKUP(D1929,hoja!A:C,3,FALSE)</f>
        <v>0021</v>
      </c>
      <c r="G1929">
        <v>48.083333333343035</v>
      </c>
      <c r="H1929" s="2">
        <v>360</v>
      </c>
      <c r="I1929" s="2">
        <v>1023015.5</v>
      </c>
    </row>
    <row r="1930" spans="1:9">
      <c r="A1930" t="s">
        <v>642</v>
      </c>
      <c r="B1930" t="str">
        <f>VLOOKUP(A1930,hoja!$A$1:$E$161,5,FALSE)</f>
        <v>BARRANQUILLA</v>
      </c>
      <c r="C1930" t="str">
        <f>VLOOKUP(A1930,hoja!A:D,3,FALSE)</f>
        <v>0111</v>
      </c>
      <c r="D1930" t="s">
        <v>731</v>
      </c>
      <c r="E1930" t="str">
        <f>VLOOKUP(D1930,hoja!$A$1:$E$161,5,FALSE)</f>
        <v>CÚCUTA</v>
      </c>
      <c r="F1930" t="str">
        <f>VLOOKUP(D1930,hoja!A:C,3,FALSE)</f>
        <v>0438</v>
      </c>
      <c r="G1930">
        <v>44.208333333284827</v>
      </c>
      <c r="H1930" s="2">
        <v>14</v>
      </c>
      <c r="I1930" s="2">
        <v>703534</v>
      </c>
    </row>
    <row r="1931" spans="1:9">
      <c r="A1931" t="s">
        <v>642</v>
      </c>
      <c r="B1931" t="str">
        <f>VLOOKUP(A1931,hoja!$A$1:$E$161,5,FALSE)</f>
        <v>BARRANQUILLA</v>
      </c>
      <c r="C1931" t="str">
        <f>VLOOKUP(A1931,hoja!A:D,3,FALSE)</f>
        <v>0111</v>
      </c>
      <c r="D1931" t="s">
        <v>636</v>
      </c>
      <c r="E1931" t="str">
        <f>VLOOKUP(D1931,hoja!$A$1:$E$161,5,FALSE)</f>
        <v>DUITAMA</v>
      </c>
      <c r="F1931" t="str">
        <f>VLOOKUP(D1931,hoja!A:C,3,FALSE)</f>
        <v>0441</v>
      </c>
      <c r="G1931">
        <v>48.883333333244082</v>
      </c>
      <c r="H1931" s="2">
        <v>93</v>
      </c>
      <c r="I1931" s="2">
        <v>937587</v>
      </c>
    </row>
    <row r="1932" spans="1:9">
      <c r="A1932" t="s">
        <v>642</v>
      </c>
      <c r="B1932" t="str">
        <f>VLOOKUP(A1932,hoja!$A$1:$E$161,5,FALSE)</f>
        <v>BARRANQUILLA</v>
      </c>
      <c r="C1932" t="str">
        <f>VLOOKUP(A1932,hoja!A:D,3,FALSE)</f>
        <v>0111</v>
      </c>
      <c r="D1932" t="s">
        <v>732</v>
      </c>
      <c r="E1932" t="str">
        <f>VLOOKUP(D1932,hoja!$A$1:$E$161,5,FALSE)</f>
        <v>IBAGUÉ</v>
      </c>
      <c r="F1932" t="str">
        <f>VLOOKUP(D1932,hoja!A:C,3,FALSE)</f>
        <v>0389</v>
      </c>
      <c r="G1932">
        <v>43.157777777931187</v>
      </c>
      <c r="H1932" s="2">
        <v>77</v>
      </c>
      <c r="I1932" s="2">
        <v>1004221</v>
      </c>
    </row>
    <row r="1933" spans="1:9">
      <c r="A1933" t="s">
        <v>642</v>
      </c>
      <c r="B1933" t="str">
        <f>VLOOKUP(A1933,hoja!$A$1:$E$161,5,FALSE)</f>
        <v>BARRANQUILLA</v>
      </c>
      <c r="C1933" t="str">
        <f>VLOOKUP(A1933,hoja!A:D,3,FALSE)</f>
        <v>0111</v>
      </c>
      <c r="D1933" t="s">
        <v>667</v>
      </c>
      <c r="E1933" t="str">
        <f>VLOOKUP(D1933,hoja!$A$1:$E$161,5,FALSE)</f>
        <v>MONTERÍA</v>
      </c>
      <c r="F1933" t="str">
        <f>VLOOKUP(D1933,hoja!A:C,3,FALSE)</f>
        <v>0381</v>
      </c>
      <c r="G1933">
        <v>7.8333333332848269</v>
      </c>
      <c r="H1933" s="2">
        <v>1192</v>
      </c>
      <c r="I1933" s="2">
        <v>329130</v>
      </c>
    </row>
    <row r="1934" spans="1:9">
      <c r="A1934" t="s">
        <v>642</v>
      </c>
      <c r="B1934" t="str">
        <f>VLOOKUP(A1934,hoja!$A$1:$E$161,5,FALSE)</f>
        <v>BARRANQUILLA</v>
      </c>
      <c r="C1934" t="str">
        <f>VLOOKUP(A1934,hoja!A:D,3,FALSE)</f>
        <v>0111</v>
      </c>
      <c r="D1934" t="s">
        <v>679</v>
      </c>
      <c r="E1934" t="str">
        <f>VLOOKUP(D1934,hoja!$A$1:$E$161,5,FALSE)</f>
        <v>NEIVA</v>
      </c>
      <c r="F1934" t="str">
        <f>VLOOKUP(D1934,hoja!A:C,3,FALSE)</f>
        <v>0385</v>
      </c>
      <c r="G1934">
        <v>50.250277777842712</v>
      </c>
      <c r="H1934" s="2">
        <v>114</v>
      </c>
      <c r="I1934" s="2">
        <v>1198008.5</v>
      </c>
    </row>
    <row r="1935" spans="1:9">
      <c r="A1935" t="s">
        <v>642</v>
      </c>
      <c r="B1935" t="str">
        <f>VLOOKUP(A1935,hoja!$A$1:$E$161,5,FALSE)</f>
        <v>BARRANQUILLA</v>
      </c>
      <c r="C1935" t="str">
        <f>VLOOKUP(A1935,hoja!A:D,3,FALSE)</f>
        <v>0111</v>
      </c>
      <c r="D1935" t="s">
        <v>733</v>
      </c>
      <c r="E1935" t="str">
        <f>VLOOKUP(D1935,hoja!$A$1:$E$161,5,FALSE)</f>
        <v>PASTO</v>
      </c>
      <c r="F1935" t="str">
        <f>VLOOKUP(D1935,hoja!A:C,3,FALSE)</f>
        <v>0395</v>
      </c>
      <c r="G1935">
        <v>96.266666666662786</v>
      </c>
      <c r="H1935" s="2">
        <v>28</v>
      </c>
      <c r="I1935" s="2">
        <v>1655449.5</v>
      </c>
    </row>
    <row r="1936" spans="1:9">
      <c r="A1936" t="s">
        <v>642</v>
      </c>
      <c r="B1936" t="str">
        <f>VLOOKUP(A1936,hoja!$A$1:$E$161,5,FALSE)</f>
        <v>BARRANQUILLA</v>
      </c>
      <c r="C1936" t="str">
        <f>VLOOKUP(A1936,hoja!A:D,3,FALSE)</f>
        <v>0111</v>
      </c>
      <c r="D1936" t="s">
        <v>637</v>
      </c>
      <c r="E1936" t="str">
        <f>VLOOKUP(D1936,hoja!$A$1:$E$161,5,FALSE)</f>
        <v>PIEDECUESTA</v>
      </c>
      <c r="F1936" t="str">
        <f>VLOOKUP(D1936,hoja!A:C,3,FALSE)</f>
        <v>0422</v>
      </c>
      <c r="G1936">
        <v>26.391666666604578</v>
      </c>
      <c r="H1936" s="2">
        <v>138</v>
      </c>
      <c r="I1936" s="2">
        <v>622304</v>
      </c>
    </row>
    <row r="1937" spans="1:9">
      <c r="A1937" t="s">
        <v>642</v>
      </c>
      <c r="B1937" t="str">
        <f>VLOOKUP(A1937,hoja!$A$1:$E$161,5,FALSE)</f>
        <v>BARRANQUILLA</v>
      </c>
      <c r="C1937" t="str">
        <f>VLOOKUP(A1937,hoja!A:D,3,FALSE)</f>
        <v>0111</v>
      </c>
      <c r="D1937" t="s">
        <v>668</v>
      </c>
      <c r="E1937" t="str">
        <f>VLOOKUP(D1937,hoja!$A$1:$E$161,5,FALSE)</f>
        <v>VALLEDUPAR</v>
      </c>
      <c r="F1937" t="str">
        <f>VLOOKUP(D1937,hoja!A:C,3,FALSE)</f>
        <v>0447</v>
      </c>
      <c r="G1937">
        <v>7.0833333333721384</v>
      </c>
      <c r="H1937" s="2">
        <v>1263</v>
      </c>
      <c r="I1937" s="2">
        <v>307598</v>
      </c>
    </row>
    <row r="1938" spans="1:9">
      <c r="A1938" t="s">
        <v>642</v>
      </c>
      <c r="B1938" t="str">
        <f>VLOOKUP(A1938,hoja!$A$1:$E$161,5,FALSE)</f>
        <v>BARRANQUILLA</v>
      </c>
      <c r="C1938" t="str">
        <f>VLOOKUP(A1938,hoja!A:D,3,FALSE)</f>
        <v>0111</v>
      </c>
      <c r="D1938" t="s">
        <v>681</v>
      </c>
      <c r="E1938" t="str">
        <f>VLOOKUP(D1938,hoja!$A$1:$E$161,5,FALSE)</f>
        <v>VILLAVICENCIO</v>
      </c>
      <c r="F1938" t="str">
        <f>VLOOKUP(D1938,hoja!A:C,3,FALSE)</f>
        <v>0393</v>
      </c>
      <c r="G1938">
        <v>52.580972222203854</v>
      </c>
      <c r="H1938" s="2">
        <v>178</v>
      </c>
      <c r="I1938" s="2">
        <v>1124901.5</v>
      </c>
    </row>
    <row r="1939" spans="1:9">
      <c r="A1939" t="s">
        <v>642</v>
      </c>
      <c r="B1939" t="str">
        <f>VLOOKUP(A1939,hoja!$A$1:$E$161,5,FALSE)</f>
        <v>BARRANQUILLA</v>
      </c>
      <c r="C1939" t="str">
        <f>VLOOKUP(A1939,hoja!A:D,3,FALSE)</f>
        <v>0111</v>
      </c>
      <c r="D1939" t="s">
        <v>2730</v>
      </c>
      <c r="E1939" t="e">
        <f>VLOOKUP(D1939,hoja!$A$1:$E$161,5,FALSE)</f>
        <v>#N/A</v>
      </c>
      <c r="F1939" t="str">
        <f>VLOOKUP(D1939,hoja!A:C,3,FALSE)</f>
        <v>50417</v>
      </c>
      <c r="G1939">
        <v>8.7172222221270204</v>
      </c>
      <c r="H1939" s="2">
        <v>5</v>
      </c>
      <c r="I1939" s="2">
        <v>353141</v>
      </c>
    </row>
    <row r="1940" spans="1:9">
      <c r="A1940" t="s">
        <v>642</v>
      </c>
      <c r="B1940" t="str">
        <f>VLOOKUP(A1940,hoja!$A$1:$E$161,5,FALSE)</f>
        <v>BARRANQUILLA</v>
      </c>
      <c r="C1940" t="str">
        <f>VLOOKUP(A1940,hoja!A:D,3,FALSE)</f>
        <v>0111</v>
      </c>
      <c r="D1940" t="s">
        <v>2735</v>
      </c>
      <c r="E1940" t="e">
        <f>VLOOKUP(D1940,hoja!$A$1:$E$161,5,FALSE)</f>
        <v>#N/A</v>
      </c>
      <c r="F1940" t="str">
        <f>VLOOKUP(D1940,hoja!A:C,3,FALSE)</f>
        <v>50419</v>
      </c>
      <c r="G1940">
        <v>18.1880555555108</v>
      </c>
      <c r="H1940" s="2">
        <v>5</v>
      </c>
      <c r="I1940" s="2">
        <v>376932</v>
      </c>
    </row>
    <row r="1941" spans="1:9">
      <c r="A1941" t="s">
        <v>642</v>
      </c>
      <c r="B1941" t="str">
        <f>VLOOKUP(A1941,hoja!$A$1:$E$161,5,FALSE)</f>
        <v>BARRANQUILLA</v>
      </c>
      <c r="C1941" t="str">
        <f>VLOOKUP(A1941,hoja!A:D,3,FALSE)</f>
        <v>0111</v>
      </c>
      <c r="D1941" t="s">
        <v>1268</v>
      </c>
      <c r="E1941" t="e">
        <f>VLOOKUP(D1941,hoja!$A$1:$E$161,5,FALSE)</f>
        <v>#N/A</v>
      </c>
      <c r="F1941" t="str">
        <f>VLOOKUP(D1941,hoja!A:C,3,FALSE)</f>
        <v>50425</v>
      </c>
      <c r="G1941">
        <v>0.11666666652308777</v>
      </c>
      <c r="H1941" s="2">
        <v>1</v>
      </c>
      <c r="I1941" s="2">
        <v>883156</v>
      </c>
    </row>
    <row r="1942" spans="1:9">
      <c r="A1942" t="s">
        <v>642</v>
      </c>
      <c r="B1942" t="str">
        <f>VLOOKUP(A1942,hoja!$A$1:$E$161,5,FALSE)</f>
        <v>BARRANQUILLA</v>
      </c>
      <c r="C1942" t="str">
        <f>VLOOKUP(A1942,hoja!A:D,3,FALSE)</f>
        <v>0111</v>
      </c>
      <c r="D1942" t="s">
        <v>1270</v>
      </c>
      <c r="E1942" t="e">
        <f>VLOOKUP(D1942,hoja!$A$1:$E$161,5,FALSE)</f>
        <v>#N/A</v>
      </c>
      <c r="F1942" t="str">
        <f>VLOOKUP(D1942,hoja!A:C,3,FALSE)</f>
        <v>50250</v>
      </c>
      <c r="G1942">
        <v>66.287499999976717</v>
      </c>
      <c r="H1942" s="2">
        <v>1</v>
      </c>
      <c r="I1942" s="2">
        <v>1056196</v>
      </c>
    </row>
    <row r="1943" spans="1:9">
      <c r="A1943" t="s">
        <v>642</v>
      </c>
      <c r="B1943" t="str">
        <f>VLOOKUP(A1943,hoja!$A$1:$E$161,5,FALSE)</f>
        <v>BARRANQUILLA</v>
      </c>
      <c r="C1943" t="str">
        <f>VLOOKUP(A1943,hoja!A:D,3,FALSE)</f>
        <v>0111</v>
      </c>
      <c r="D1943" t="s">
        <v>2780</v>
      </c>
      <c r="E1943" t="e">
        <f>VLOOKUP(D1943,hoja!$A$1:$E$161,5,FALSE)</f>
        <v>#N/A</v>
      </c>
      <c r="F1943" t="str">
        <f>VLOOKUP(D1943,hoja!A:C,3,FALSE)</f>
        <v>50437</v>
      </c>
      <c r="G1943">
        <v>9.1794444444822147</v>
      </c>
      <c r="H1943" s="2">
        <v>1</v>
      </c>
      <c r="I1943" s="2">
        <v>354946</v>
      </c>
    </row>
    <row r="1944" spans="1:9">
      <c r="A1944" t="s">
        <v>642</v>
      </c>
      <c r="B1944" t="str">
        <f>VLOOKUP(A1944,hoja!$A$1:$E$161,5,FALSE)</f>
        <v>BARRANQUILLA</v>
      </c>
      <c r="C1944" t="str">
        <f>VLOOKUP(A1944,hoja!A:D,3,FALSE)</f>
        <v>0111</v>
      </c>
      <c r="D1944" t="s">
        <v>1347</v>
      </c>
      <c r="E1944" t="e">
        <f>VLOOKUP(D1944,hoja!$A$1:$E$161,5,FALSE)</f>
        <v>#N/A</v>
      </c>
      <c r="F1944" t="str">
        <f>VLOOKUP(D1944,hoja!A:C,3,FALSE)</f>
        <v>50732</v>
      </c>
      <c r="G1944">
        <v>0.6000000000349246</v>
      </c>
      <c r="H1944" s="2">
        <v>9</v>
      </c>
      <c r="I1944" s="2">
        <v>14392</v>
      </c>
    </row>
    <row r="1945" spans="1:9">
      <c r="A1945" t="s">
        <v>642</v>
      </c>
      <c r="B1945" t="str">
        <f>VLOOKUP(A1945,hoja!$A$1:$E$161,5,FALSE)</f>
        <v>BARRANQUILLA</v>
      </c>
      <c r="C1945" t="str">
        <f>VLOOKUP(A1945,hoja!A:D,3,FALSE)</f>
        <v>0111</v>
      </c>
      <c r="D1945" t="s">
        <v>3892</v>
      </c>
      <c r="E1945" t="e">
        <f>VLOOKUP(D1945,hoja!$A$1:$E$161,5,FALSE)</f>
        <v>#N/A</v>
      </c>
      <c r="F1945" t="e">
        <f>VLOOKUP(D1945,hoja!A:C,3,FALSE)</f>
        <v>#N/A</v>
      </c>
      <c r="G1945">
        <v>1.1749999999883585</v>
      </c>
      <c r="H1945" s="2">
        <v>2</v>
      </c>
      <c r="I1945" s="2">
        <v>132812</v>
      </c>
    </row>
    <row r="1946" spans="1:9">
      <c r="A1946" t="s">
        <v>642</v>
      </c>
      <c r="B1946" t="str">
        <f>VLOOKUP(A1946,hoja!$A$1:$E$161,5,FALSE)</f>
        <v>BARRANQUILLA</v>
      </c>
      <c r="C1946" t="str">
        <f>VLOOKUP(A1946,hoja!A:D,3,FALSE)</f>
        <v>0111</v>
      </c>
      <c r="D1946" t="s">
        <v>1162</v>
      </c>
      <c r="E1946" t="e">
        <f>VLOOKUP(D1946,hoja!$A$1:$E$161,5,FALSE)</f>
        <v>#N/A</v>
      </c>
      <c r="F1946" t="str">
        <f>VLOOKUP(D1946,hoja!A:C,3,FALSE)</f>
        <v>50260</v>
      </c>
      <c r="G1946">
        <v>1.6119444444193505</v>
      </c>
      <c r="H1946" s="2">
        <v>11</v>
      </c>
      <c r="I1946" s="2">
        <v>23495</v>
      </c>
    </row>
    <row r="1947" spans="1:9">
      <c r="A1947" t="s">
        <v>642</v>
      </c>
      <c r="B1947" t="str">
        <f>VLOOKUP(A1947,hoja!$A$1:$E$161,5,FALSE)</f>
        <v>BARRANQUILLA</v>
      </c>
      <c r="C1947" t="str">
        <f>VLOOKUP(A1947,hoja!A:D,3,FALSE)</f>
        <v>0111</v>
      </c>
      <c r="D1947" t="s">
        <v>987</v>
      </c>
      <c r="E1947" t="str">
        <f>VLOOKUP(D1947,hoja!$A$1:$E$161,5,FALSE)</f>
        <v>MEDELLÍN</v>
      </c>
      <c r="F1947" t="str">
        <f>VLOOKUP(D1947,hoja!A:C,3,FALSE)</f>
        <v>60001</v>
      </c>
      <c r="G1947">
        <v>33.366666666726815</v>
      </c>
      <c r="H1947" s="2">
        <v>8</v>
      </c>
      <c r="I1947" s="2">
        <v>682734.5</v>
      </c>
    </row>
    <row r="1948" spans="1:9">
      <c r="A1948" t="s">
        <v>642</v>
      </c>
      <c r="B1948" t="str">
        <f>VLOOKUP(A1948,hoja!$A$1:$E$161,5,FALSE)</f>
        <v>BARRANQUILLA</v>
      </c>
      <c r="C1948" t="str">
        <f>VLOOKUP(A1948,hoja!A:D,3,FALSE)</f>
        <v>0111</v>
      </c>
      <c r="D1948" t="s">
        <v>1278</v>
      </c>
      <c r="E1948" t="e">
        <f>VLOOKUP(D1948,hoja!$A$1:$E$161,5,FALSE)</f>
        <v>#N/A</v>
      </c>
      <c r="F1948" t="e">
        <f>VLOOKUP(D1948,hoja!A:C,3,FALSE)</f>
        <v>#N/A</v>
      </c>
      <c r="G1948">
        <v>44.499999999941792</v>
      </c>
      <c r="H1948" s="2">
        <v>8</v>
      </c>
      <c r="I1948" s="2">
        <v>1035408</v>
      </c>
    </row>
    <row r="1949" spans="1:9">
      <c r="A1949" t="s">
        <v>642</v>
      </c>
      <c r="B1949" t="str">
        <f>VLOOKUP(A1949,hoja!$A$1:$E$161,5,FALSE)</f>
        <v>BARRANQUILLA</v>
      </c>
      <c r="C1949" t="str">
        <f>VLOOKUP(A1949,hoja!A:D,3,FALSE)</f>
        <v>0111</v>
      </c>
      <c r="D1949" t="s">
        <v>1279</v>
      </c>
      <c r="E1949" t="e">
        <f>VLOOKUP(D1949,hoja!$A$1:$E$161,5,FALSE)</f>
        <v>#N/A</v>
      </c>
      <c r="F1949" t="e">
        <f>VLOOKUP(D1949,hoja!A:C,3,FALSE)</f>
        <v>#N/A</v>
      </c>
      <c r="G1949">
        <v>52.186944444430992</v>
      </c>
      <c r="H1949" s="2">
        <v>1</v>
      </c>
      <c r="I1949" s="2">
        <v>1016999</v>
      </c>
    </row>
    <row r="1950" spans="1:9">
      <c r="A1950" t="s">
        <v>642</v>
      </c>
      <c r="B1950" t="str">
        <f>VLOOKUP(A1950,hoja!$A$1:$E$161,5,FALSE)</f>
        <v>BARRANQUILLA</v>
      </c>
      <c r="C1950" t="str">
        <f>VLOOKUP(A1950,hoja!A:D,3,FALSE)</f>
        <v>0111</v>
      </c>
      <c r="D1950" t="s">
        <v>942</v>
      </c>
      <c r="E1950" t="str">
        <f>VLOOKUP(D1950,hoja!$A$1:$E$161,5,FALSE)</f>
        <v>BOGOTÁ</v>
      </c>
      <c r="F1950" t="str">
        <f>VLOOKUP(D1950,hoja!A:C,3,FALSE)</f>
        <v>60002</v>
      </c>
      <c r="G1950">
        <v>66.366666666726815</v>
      </c>
      <c r="H1950" s="2">
        <v>28</v>
      </c>
      <c r="I1950" s="2">
        <v>1026232.5</v>
      </c>
    </row>
    <row r="1951" spans="1:9">
      <c r="A1951" t="s">
        <v>642</v>
      </c>
      <c r="B1951" t="str">
        <f>VLOOKUP(A1951,hoja!$A$1:$E$161,5,FALSE)</f>
        <v>BARRANQUILLA</v>
      </c>
      <c r="C1951" t="str">
        <f>VLOOKUP(A1951,hoja!A:D,3,FALSE)</f>
        <v>0111</v>
      </c>
      <c r="D1951" t="s">
        <v>764</v>
      </c>
      <c r="E1951" t="e">
        <f>VLOOKUP(D1951,hoja!$A$1:$E$161,5,FALSE)</f>
        <v>#N/A</v>
      </c>
      <c r="F1951" t="str">
        <f>VLOOKUP(D1951,hoja!A:C,3,FALSE)</f>
        <v>60108</v>
      </c>
      <c r="G1951">
        <v>54.848055555426981</v>
      </c>
      <c r="H1951" s="2">
        <v>1</v>
      </c>
      <c r="I1951" s="2">
        <v>890584</v>
      </c>
    </row>
    <row r="1952" spans="1:9">
      <c r="A1952" t="s">
        <v>642</v>
      </c>
      <c r="B1952" t="str">
        <f>VLOOKUP(A1952,hoja!$A$1:$E$161,5,FALSE)</f>
        <v>BARRANQUILLA</v>
      </c>
      <c r="C1952" t="str">
        <f>VLOOKUP(A1952,hoja!A:D,3,FALSE)</f>
        <v>0111</v>
      </c>
      <c r="D1952" t="s">
        <v>653</v>
      </c>
      <c r="E1952" t="str">
        <f>VLOOKUP(D1952,hoja!$A$1:$E$161,5,FALSE)</f>
        <v>MADRID</v>
      </c>
      <c r="F1952" t="str">
        <f>VLOOKUP(D1952,hoja!A:C,3,FALSE)</f>
        <v>2023</v>
      </c>
      <c r="G1952">
        <v>43.166666666627862</v>
      </c>
      <c r="H1952" s="2">
        <v>5</v>
      </c>
      <c r="I1952" s="2">
        <v>999347</v>
      </c>
    </row>
    <row r="1953" spans="1:9">
      <c r="A1953" t="s">
        <v>642</v>
      </c>
      <c r="B1953" t="str">
        <f>VLOOKUP(A1953,hoja!$A$1:$E$161,5,FALSE)</f>
        <v>BARRANQUILLA</v>
      </c>
      <c r="C1953" t="str">
        <f>VLOOKUP(A1953,hoja!A:D,3,FALSE)</f>
        <v>0111</v>
      </c>
      <c r="D1953" t="s">
        <v>641</v>
      </c>
      <c r="E1953" t="str">
        <f>VLOOKUP(D1953,hoja!$A$1:$E$161,5,FALSE)</f>
        <v>MEDELLÍN</v>
      </c>
      <c r="F1953" t="str">
        <f>VLOOKUP(D1953,hoja!A:C,3,FALSE)</f>
        <v>0079</v>
      </c>
      <c r="G1953">
        <v>43.883333333273185</v>
      </c>
      <c r="H1953" s="2">
        <v>786</v>
      </c>
      <c r="I1953" s="2">
        <v>683746</v>
      </c>
    </row>
    <row r="1954" spans="1:9">
      <c r="A1954" t="s">
        <v>642</v>
      </c>
      <c r="B1954" t="str">
        <f>VLOOKUP(A1954,hoja!$A$1:$E$161,5,FALSE)</f>
        <v>BARRANQUILLA</v>
      </c>
      <c r="C1954" t="str">
        <f>VLOOKUP(A1954,hoja!A:D,3,FALSE)</f>
        <v>0111</v>
      </c>
      <c r="D1954" t="s">
        <v>670</v>
      </c>
      <c r="E1954" t="str">
        <f>VLOOKUP(D1954,hoja!$A$1:$E$161,5,FALSE)</f>
        <v>PEREIRA</v>
      </c>
      <c r="F1954" t="str">
        <f>VLOOKUP(D1954,hoja!A:C,3,FALSE)</f>
        <v>0134</v>
      </c>
      <c r="G1954">
        <v>49.008333333302289</v>
      </c>
      <c r="H1954" s="2">
        <v>88</v>
      </c>
      <c r="I1954" s="2">
        <v>1047428</v>
      </c>
    </row>
    <row r="1955" spans="1:9">
      <c r="A1955" t="s">
        <v>642</v>
      </c>
      <c r="B1955" t="str">
        <f>VLOOKUP(A1955,hoja!$A$1:$E$161,5,FALSE)</f>
        <v>BARRANQUILLA</v>
      </c>
      <c r="C1955" t="str">
        <f>VLOOKUP(A1955,hoja!A:D,3,FALSE)</f>
        <v>0111</v>
      </c>
      <c r="D1955" t="s">
        <v>642</v>
      </c>
      <c r="E1955" t="str">
        <f>VLOOKUP(D1955,hoja!$A$1:$E$161,5,FALSE)</f>
        <v>BARRANQUILLA</v>
      </c>
      <c r="F1955" t="str">
        <f>VLOOKUP(D1955,hoja!A:C,3,FALSE)</f>
        <v>0111</v>
      </c>
      <c r="G1955">
        <v>18.080555555527098</v>
      </c>
      <c r="H1955" s="2">
        <v>1</v>
      </c>
      <c r="I1955" s="2">
        <v>621922</v>
      </c>
    </row>
    <row r="1956" spans="1:9">
      <c r="A1956" t="s">
        <v>642</v>
      </c>
      <c r="B1956" t="str">
        <f>VLOOKUP(A1956,hoja!$A$1:$E$161,5,FALSE)</f>
        <v>BARRANQUILLA</v>
      </c>
      <c r="C1956" t="str">
        <f>VLOOKUP(A1956,hoja!A:D,3,FALSE)</f>
        <v>0111</v>
      </c>
      <c r="D1956" t="s">
        <v>672</v>
      </c>
      <c r="E1956" t="str">
        <f>VLOOKUP(D1956,hoja!$A$1:$E$161,5,FALSE)</f>
        <v>MEDELLÍN</v>
      </c>
      <c r="F1956" t="str">
        <f>VLOOKUP(D1956,hoja!A:C,3,FALSE)</f>
        <v>0092</v>
      </c>
      <c r="G1956">
        <v>39.833333333255723</v>
      </c>
      <c r="H1956" s="2">
        <v>31</v>
      </c>
      <c r="I1956" s="2">
        <v>694363</v>
      </c>
    </row>
    <row r="1957" spans="1:9">
      <c r="A1957" t="s">
        <v>642</v>
      </c>
      <c r="B1957" t="str">
        <f>VLOOKUP(A1957,hoja!$A$1:$E$161,5,FALSE)</f>
        <v>BARRANQUILLA</v>
      </c>
      <c r="C1957" t="str">
        <f>VLOOKUP(A1957,hoja!A:D,3,FALSE)</f>
        <v>0111</v>
      </c>
      <c r="D1957" t="s">
        <v>644</v>
      </c>
      <c r="E1957" t="str">
        <f>VLOOKUP(D1957,hoja!$A$1:$E$161,5,FALSE)</f>
        <v>PEREIRA</v>
      </c>
      <c r="F1957" t="str">
        <f>VLOOKUP(D1957,hoja!A:C,3,FALSE)</f>
        <v>0198</v>
      </c>
      <c r="G1957">
        <v>50.283333333441988</v>
      </c>
      <c r="H1957" s="2">
        <v>9</v>
      </c>
      <c r="I1957" s="2">
        <v>1059725</v>
      </c>
    </row>
    <row r="1958" spans="1:9">
      <c r="A1958" t="s">
        <v>642</v>
      </c>
      <c r="B1958" t="str">
        <f>VLOOKUP(A1958,hoja!$A$1:$E$161,5,FALSE)</f>
        <v>BARRANQUILLA</v>
      </c>
      <c r="C1958" t="str">
        <f>VLOOKUP(A1958,hoja!A:D,3,FALSE)</f>
        <v>0111</v>
      </c>
      <c r="D1958" t="s">
        <v>645</v>
      </c>
      <c r="E1958" t="str">
        <f>VLOOKUP(D1958,hoja!$A$1:$E$161,5,FALSE)</f>
        <v>CALI</v>
      </c>
      <c r="F1958" t="str">
        <f>VLOOKUP(D1958,hoja!A:C,3,FALSE)</f>
        <v>0410</v>
      </c>
      <c r="G1958">
        <v>54.888333333365154</v>
      </c>
      <c r="H1958" s="2">
        <v>282</v>
      </c>
      <c r="I1958" s="2">
        <v>1253143.5</v>
      </c>
    </row>
    <row r="1959" spans="1:9">
      <c r="A1959" t="s">
        <v>642</v>
      </c>
      <c r="B1959" t="str">
        <f>VLOOKUP(A1959,hoja!$A$1:$E$161,5,FALSE)</f>
        <v>BARRANQUILLA</v>
      </c>
      <c r="C1959" t="str">
        <f>VLOOKUP(A1959,hoja!A:D,3,FALSE)</f>
        <v>0111</v>
      </c>
      <c r="D1959" t="s">
        <v>806</v>
      </c>
      <c r="E1959" t="e">
        <f>VLOOKUP(D1959,hoja!$A$1:$E$161,5,FALSE)</f>
        <v>#N/A</v>
      </c>
      <c r="F1959" t="e">
        <f>VLOOKUP(D1959,hoja!A:C,3,FALSE)</f>
        <v>#N/A</v>
      </c>
      <c r="G1959">
        <v>4.2249999999767169</v>
      </c>
      <c r="H1959" s="2">
        <v>14</v>
      </c>
      <c r="I1959" s="2">
        <v>137976.5</v>
      </c>
    </row>
    <row r="1960" spans="1:9">
      <c r="A1960" t="s">
        <v>642</v>
      </c>
      <c r="B1960" t="str">
        <f>VLOOKUP(A1960,hoja!$A$1:$E$161,5,FALSE)</f>
        <v>BARRANQUILLA</v>
      </c>
      <c r="C1960" t="str">
        <f>VLOOKUP(A1960,hoja!A:D,3,FALSE)</f>
        <v>0111</v>
      </c>
      <c r="D1960" t="s">
        <v>676</v>
      </c>
      <c r="E1960" t="str">
        <f>VLOOKUP(D1960,hoja!$A$1:$E$161,5,FALSE)</f>
        <v>BARRANQUILLA</v>
      </c>
      <c r="F1960" t="str">
        <f>VLOOKUP(D1960,hoja!A:C,3,FALSE)</f>
        <v>3000</v>
      </c>
      <c r="G1960">
        <v>0.95902777774608694</v>
      </c>
      <c r="H1960" s="2">
        <v>10</v>
      </c>
      <c r="I1960" s="2">
        <v>20765</v>
      </c>
    </row>
    <row r="1961" spans="1:9">
      <c r="A1961" t="s">
        <v>642</v>
      </c>
      <c r="B1961" t="str">
        <f>VLOOKUP(A1961,hoja!$A$1:$E$161,5,FALSE)</f>
        <v>BARRANQUILLA</v>
      </c>
      <c r="C1961" t="str">
        <f>VLOOKUP(A1961,hoja!A:D,3,FALSE)</f>
        <v>0111</v>
      </c>
      <c r="D1961" t="s">
        <v>771</v>
      </c>
      <c r="E1961" t="str">
        <f>VLOOKUP(D1961,hoja!$A$1:$E$161,5,FALSE)</f>
        <v>CARMEN DE BOLIVA</v>
      </c>
      <c r="F1961" t="str">
        <f>VLOOKUP(D1961,hoja!A:C,3,FALSE)</f>
        <v>60063</v>
      </c>
      <c r="G1961">
        <v>3.2608333333628252</v>
      </c>
      <c r="H1961" s="2">
        <v>99</v>
      </c>
      <c r="I1961" s="2">
        <v>151199</v>
      </c>
    </row>
    <row r="1962" spans="1:9">
      <c r="A1962" t="s">
        <v>642</v>
      </c>
      <c r="B1962" t="str">
        <f>VLOOKUP(A1962,hoja!$A$1:$E$161,5,FALSE)</f>
        <v>BARRANQUILLA</v>
      </c>
      <c r="C1962" t="str">
        <f>VLOOKUP(A1962,hoja!A:D,3,FALSE)</f>
        <v>0111</v>
      </c>
      <c r="D1962" t="s">
        <v>772</v>
      </c>
      <c r="E1962" t="str">
        <f>VLOOKUP(D1962,hoja!$A$1:$E$161,5,FALSE)</f>
        <v>CHINÚ</v>
      </c>
      <c r="F1962" t="str">
        <f>VLOOKUP(D1962,hoja!A:C,3,FALSE)</f>
        <v>60066</v>
      </c>
      <c r="G1962">
        <v>5.682777777838055</v>
      </c>
      <c r="H1962" s="2">
        <v>112</v>
      </c>
      <c r="I1962" s="2">
        <v>241130</v>
      </c>
    </row>
    <row r="1963" spans="1:9">
      <c r="A1963" t="s">
        <v>642</v>
      </c>
      <c r="B1963" t="str">
        <f>VLOOKUP(A1963,hoja!$A$1:$E$161,5,FALSE)</f>
        <v>BARRANQUILLA</v>
      </c>
      <c r="C1963" t="str">
        <f>VLOOKUP(A1963,hoja!A:D,3,FALSE)</f>
        <v>0111</v>
      </c>
      <c r="D1963" t="s">
        <v>867</v>
      </c>
      <c r="E1963" t="e">
        <f>VLOOKUP(D1963,hoja!$A$1:$E$161,5,FALSE)</f>
        <v>#N/A</v>
      </c>
      <c r="F1963" t="e">
        <f>VLOOKUP(D1963,hoja!A:C,3,FALSE)</f>
        <v>#N/A</v>
      </c>
      <c r="G1963">
        <v>3.5163888889364898</v>
      </c>
      <c r="H1963" s="2">
        <v>1</v>
      </c>
      <c r="I1963" s="2">
        <v>148921</v>
      </c>
    </row>
    <row r="1964" spans="1:9">
      <c r="A1964" t="s">
        <v>642</v>
      </c>
      <c r="B1964" t="str">
        <f>VLOOKUP(A1964,hoja!$A$1:$E$161,5,FALSE)</f>
        <v>BARRANQUILLA</v>
      </c>
      <c r="C1964" t="str">
        <f>VLOOKUP(A1964,hoja!A:D,3,FALSE)</f>
        <v>0111</v>
      </c>
      <c r="D1964" t="s">
        <v>766</v>
      </c>
      <c r="E1964" t="e">
        <f>VLOOKUP(D1964,hoja!$A$1:$E$161,5,FALSE)</f>
        <v>#N/A</v>
      </c>
      <c r="F1964" t="e">
        <f>VLOOKUP(D1964,hoja!A:C,3,FALSE)</f>
        <v>#N/A</v>
      </c>
      <c r="G1964">
        <v>21.751666666707024</v>
      </c>
      <c r="H1964" s="2">
        <v>3</v>
      </c>
      <c r="I1964" s="2">
        <v>505564</v>
      </c>
    </row>
    <row r="1965" spans="1:9">
      <c r="A1965" t="s">
        <v>642</v>
      </c>
      <c r="B1965" t="str">
        <f>VLOOKUP(A1965,hoja!$A$1:$E$161,5,FALSE)</f>
        <v>BARRANQUILLA</v>
      </c>
      <c r="C1965" t="str">
        <f>VLOOKUP(A1965,hoja!A:D,3,FALSE)</f>
        <v>0111</v>
      </c>
      <c r="D1965" t="s">
        <v>773</v>
      </c>
      <c r="E1965" t="e">
        <f>VLOOKUP(D1965,hoja!$A$1:$E$161,5,FALSE)</f>
        <v>#N/A</v>
      </c>
      <c r="F1965" t="e">
        <f>VLOOKUP(D1965,hoja!A:C,3,FALSE)</f>
        <v>#N/A</v>
      </c>
      <c r="G1965">
        <v>5.816666666592937</v>
      </c>
      <c r="H1965" s="2">
        <v>25</v>
      </c>
      <c r="I1965" s="2">
        <v>240769</v>
      </c>
    </row>
    <row r="1966" spans="1:9">
      <c r="A1966" t="s">
        <v>642</v>
      </c>
      <c r="B1966" t="str">
        <f>VLOOKUP(A1966,hoja!$A$1:$E$161,5,FALSE)</f>
        <v>BARRANQUILLA</v>
      </c>
      <c r="C1966" t="str">
        <f>VLOOKUP(A1966,hoja!A:D,3,FALSE)</f>
        <v>0111</v>
      </c>
      <c r="D1966" t="s">
        <v>738</v>
      </c>
      <c r="E1966" t="str">
        <f>VLOOKUP(D1966,hoja!$A$1:$E$161,5,FALSE)</f>
        <v>RIOSUCIO</v>
      </c>
      <c r="F1966" t="str">
        <f>VLOOKUP(D1966,hoja!A:C,3,FALSE)</f>
        <v>60081</v>
      </c>
      <c r="G1966">
        <v>54.183333333407063</v>
      </c>
      <c r="H1966" s="2">
        <v>1</v>
      </c>
      <c r="I1966" s="2">
        <v>685457</v>
      </c>
    </row>
    <row r="1967" spans="1:9">
      <c r="A1967" t="s">
        <v>642</v>
      </c>
      <c r="B1967" t="str">
        <f>VLOOKUP(A1967,hoja!$A$1:$E$161,5,FALSE)</f>
        <v>BARRANQUILLA</v>
      </c>
      <c r="C1967" t="str">
        <f>VLOOKUP(A1967,hoja!A:D,3,FALSE)</f>
        <v>0111</v>
      </c>
      <c r="D1967" t="s">
        <v>774</v>
      </c>
      <c r="E1967" t="str">
        <f>VLOOKUP(D1967,hoja!$A$1:$E$161,5,FALSE)</f>
        <v>SAMPUES</v>
      </c>
      <c r="F1967" t="str">
        <f>VLOOKUP(D1967,hoja!A:C,3,FALSE)</f>
        <v>60082</v>
      </c>
      <c r="G1967">
        <v>5.4916666666686069</v>
      </c>
      <c r="H1967" s="2">
        <v>30</v>
      </c>
      <c r="I1967" s="2">
        <v>232176</v>
      </c>
    </row>
    <row r="1968" spans="1:9">
      <c r="A1968" t="s">
        <v>642</v>
      </c>
      <c r="B1968" t="str">
        <f>VLOOKUP(A1968,hoja!$A$1:$E$161,5,FALSE)</f>
        <v>BARRANQUILLA</v>
      </c>
      <c r="C1968" t="str">
        <f>VLOOKUP(A1968,hoja!A:D,3,FALSE)</f>
        <v>0111</v>
      </c>
      <c r="D1968" t="s">
        <v>782</v>
      </c>
      <c r="E1968" t="str">
        <f>VLOOKUP(D1968,hoja!$A$1:$E$161,5,FALSE)</f>
        <v>SANTA MARTA</v>
      </c>
      <c r="F1968" t="str">
        <f>VLOOKUP(D1968,hoja!A:C,3,FALSE)</f>
        <v>60083</v>
      </c>
      <c r="G1968">
        <v>2.6166666666395031</v>
      </c>
      <c r="H1968" s="2">
        <v>65</v>
      </c>
      <c r="I1968" s="2">
        <v>112395</v>
      </c>
    </row>
    <row r="1969" spans="1:9">
      <c r="A1969" t="s">
        <v>642</v>
      </c>
      <c r="B1969" t="str">
        <f>VLOOKUP(A1969,hoja!$A$1:$E$161,5,FALSE)</f>
        <v>BARRANQUILLA</v>
      </c>
      <c r="C1969" t="str">
        <f>VLOOKUP(A1969,hoja!A:D,3,FALSE)</f>
        <v>0111</v>
      </c>
      <c r="D1969" t="s">
        <v>950</v>
      </c>
      <c r="E1969" t="e">
        <f>VLOOKUP(D1969,hoja!$A$1:$E$161,5,FALSE)</f>
        <v>#N/A</v>
      </c>
      <c r="F1969" t="str">
        <f>VLOOKUP(D1969,hoja!A:C,3,FALSE)</f>
        <v>50194</v>
      </c>
      <c r="G1969">
        <v>27.042500000155997</v>
      </c>
      <c r="H1969" s="2">
        <v>1</v>
      </c>
      <c r="I1969" s="2">
        <v>186593</v>
      </c>
    </row>
    <row r="1970" spans="1:9">
      <c r="A1970" t="s">
        <v>642</v>
      </c>
      <c r="B1970" t="str">
        <f>VLOOKUP(A1970,hoja!$A$1:$E$161,5,FALSE)</f>
        <v>BARRANQUILLA</v>
      </c>
      <c r="C1970" t="str">
        <f>VLOOKUP(A1970,hoja!A:D,3,FALSE)</f>
        <v>0111</v>
      </c>
      <c r="D1970" t="s">
        <v>1349</v>
      </c>
      <c r="E1970" t="e">
        <f>VLOOKUP(D1970,hoja!$A$1:$E$161,5,FALSE)</f>
        <v>#N/A</v>
      </c>
      <c r="F1970" t="e">
        <f>VLOOKUP(D1970,hoja!A:C,3,FALSE)</f>
        <v>#N/A</v>
      </c>
      <c r="G1970">
        <v>1.0000000001164153</v>
      </c>
      <c r="H1970" s="2">
        <v>10</v>
      </c>
      <c r="I1970" s="2">
        <v>56899</v>
      </c>
    </row>
    <row r="1971" spans="1:9">
      <c r="A1971" t="s">
        <v>642</v>
      </c>
      <c r="B1971" t="str">
        <f>VLOOKUP(A1971,hoja!$A$1:$E$161,5,FALSE)</f>
        <v>BARRANQUILLA</v>
      </c>
      <c r="C1971" t="str">
        <f>VLOOKUP(A1971,hoja!A:D,3,FALSE)</f>
        <v>0111</v>
      </c>
      <c r="D1971" t="s">
        <v>3893</v>
      </c>
      <c r="E1971" t="e">
        <f>VLOOKUP(D1971,hoja!$A$1:$E$161,5,FALSE)</f>
        <v>#N/A</v>
      </c>
      <c r="F1971" t="e">
        <f>VLOOKUP(D1971,hoja!A:C,3,FALSE)</f>
        <v>#N/A</v>
      </c>
      <c r="G1971">
        <v>0.64166666666278616</v>
      </c>
      <c r="H1971" s="2">
        <v>10</v>
      </c>
      <c r="I1971" s="2">
        <v>27216.5</v>
      </c>
    </row>
    <row r="1972" spans="1:9">
      <c r="A1972" t="s">
        <v>642</v>
      </c>
      <c r="B1972" t="str">
        <f>VLOOKUP(A1972,hoja!$A$1:$E$161,5,FALSE)</f>
        <v>BARRANQUILLA</v>
      </c>
      <c r="C1972" t="str">
        <f>VLOOKUP(A1972,hoja!A:D,3,FALSE)</f>
        <v>0111</v>
      </c>
      <c r="D1972" t="s">
        <v>943</v>
      </c>
      <c r="E1972" t="str">
        <f>VLOOKUP(D1972,hoja!$A$1:$E$161,5,FALSE)</f>
        <v>BOGOTÁ</v>
      </c>
      <c r="F1972" t="str">
        <f>VLOOKUP(D1972,hoja!A:C,3,FALSE)</f>
        <v>60003</v>
      </c>
      <c r="G1972">
        <v>50.901666666642996</v>
      </c>
      <c r="H1972" s="2">
        <v>22</v>
      </c>
      <c r="I1972" s="2">
        <v>997413</v>
      </c>
    </row>
    <row r="1973" spans="1:9">
      <c r="A1973" t="s">
        <v>642</v>
      </c>
      <c r="B1973" t="str">
        <f>VLOOKUP(A1973,hoja!$A$1:$E$161,5,FALSE)</f>
        <v>BARRANQUILLA</v>
      </c>
      <c r="C1973" t="str">
        <f>VLOOKUP(A1973,hoja!A:D,3,FALSE)</f>
        <v>0111</v>
      </c>
      <c r="D1973" t="s">
        <v>1356</v>
      </c>
      <c r="E1973" t="e">
        <f>VLOOKUP(D1973,hoja!$A$1:$E$161,5,FALSE)</f>
        <v>#N/A</v>
      </c>
      <c r="F1973" t="str">
        <f>VLOOKUP(D1973,hoja!A:C,3,FALSE)</f>
        <v>50730</v>
      </c>
      <c r="G1973">
        <v>0.52000000001862645</v>
      </c>
      <c r="H1973" s="2">
        <v>12</v>
      </c>
      <c r="I1973" s="2">
        <v>18371</v>
      </c>
    </row>
    <row r="1974" spans="1:9">
      <c r="A1974" t="s">
        <v>672</v>
      </c>
      <c r="B1974" t="str">
        <f>VLOOKUP(A1974,hoja!$A$1:$E$161,5,FALSE)</f>
        <v>MEDELLÍN</v>
      </c>
      <c r="C1974" t="str">
        <f>VLOOKUP(A1974,hoja!A:D,3,FALSE)</f>
        <v>0092</v>
      </c>
      <c r="D1974" t="s">
        <v>826</v>
      </c>
      <c r="E1974" t="e">
        <f>VLOOKUP(D1974,hoja!$A$1:$E$161,5,FALSE)</f>
        <v>#N/A</v>
      </c>
      <c r="F1974" t="e">
        <f>VLOOKUP(D1974,hoja!A:C,3,FALSE)</f>
        <v>#N/A</v>
      </c>
      <c r="G1974">
        <v>17.766666666604578</v>
      </c>
      <c r="H1974" s="2">
        <v>5</v>
      </c>
      <c r="I1974" s="2">
        <v>386023.5</v>
      </c>
    </row>
    <row r="1975" spans="1:9">
      <c r="A1975" t="s">
        <v>672</v>
      </c>
      <c r="B1975" t="str">
        <f>VLOOKUP(A1975,hoja!$A$1:$E$161,5,FALSE)</f>
        <v>MEDELLÍN</v>
      </c>
      <c r="C1975" t="str">
        <f>VLOOKUP(A1975,hoja!A:D,3,FALSE)</f>
        <v>0092</v>
      </c>
      <c r="D1975" t="s">
        <v>1040</v>
      </c>
      <c r="E1975" t="e">
        <f>VLOOKUP(D1975,hoja!$A$1:$E$161,5,FALSE)</f>
        <v>#N/A</v>
      </c>
      <c r="F1975" t="e">
        <f>VLOOKUP(D1975,hoja!A:C,3,FALSE)</f>
        <v>#N/A</v>
      </c>
      <c r="G1975">
        <v>1.3249999999534339</v>
      </c>
      <c r="H1975" s="2">
        <v>2</v>
      </c>
      <c r="I1975" s="2">
        <v>12366.5</v>
      </c>
    </row>
    <row r="1976" spans="1:9">
      <c r="A1976" t="s">
        <v>672</v>
      </c>
      <c r="B1976" t="str">
        <f>VLOOKUP(A1976,hoja!$A$1:$E$161,5,FALSE)</f>
        <v>MEDELLÍN</v>
      </c>
      <c r="C1976" t="str">
        <f>VLOOKUP(A1976,hoja!A:D,3,FALSE)</f>
        <v>0092</v>
      </c>
      <c r="D1976" t="s">
        <v>660</v>
      </c>
      <c r="E1976" t="str">
        <f>VLOOKUP(D1976,hoja!$A$1:$E$161,5,FALSE)</f>
        <v>BOGOTÁ</v>
      </c>
      <c r="F1976" t="str">
        <f>VLOOKUP(D1976,hoja!A:C,3,FALSE)</f>
        <v>0035</v>
      </c>
      <c r="G1976">
        <v>17.699999999895226</v>
      </c>
      <c r="H1976" s="2">
        <v>5</v>
      </c>
      <c r="I1976" s="2">
        <v>423943</v>
      </c>
    </row>
    <row r="1977" spans="1:9">
      <c r="A1977" t="s">
        <v>672</v>
      </c>
      <c r="B1977" t="str">
        <f>VLOOKUP(A1977,hoja!$A$1:$E$161,5,FALSE)</f>
        <v>MEDELLÍN</v>
      </c>
      <c r="C1977" t="str">
        <f>VLOOKUP(A1977,hoja!A:D,3,FALSE)</f>
        <v>0092</v>
      </c>
      <c r="D1977" t="s">
        <v>661</v>
      </c>
      <c r="E1977" t="str">
        <f>VLOOKUP(D1977,hoja!$A$1:$E$161,5,FALSE)</f>
        <v>CARTAGENA</v>
      </c>
      <c r="F1977" t="str">
        <f>VLOOKUP(D1977,hoja!A:C,3,FALSE)</f>
        <v>0113</v>
      </c>
      <c r="G1977">
        <v>48.033333333267365</v>
      </c>
      <c r="H1977" s="2">
        <v>123</v>
      </c>
      <c r="I1977" s="2">
        <v>672189</v>
      </c>
    </row>
    <row r="1978" spans="1:9">
      <c r="A1978" t="s">
        <v>672</v>
      </c>
      <c r="B1978" t="str">
        <f>VLOOKUP(A1978,hoja!$A$1:$E$161,5,FALSE)</f>
        <v>MEDELLÍN</v>
      </c>
      <c r="C1978" t="str">
        <f>VLOOKUP(A1978,hoja!A:D,3,FALSE)</f>
        <v>0092</v>
      </c>
      <c r="D1978" t="s">
        <v>699</v>
      </c>
      <c r="E1978" t="str">
        <f>VLOOKUP(D1978,hoja!$A$1:$E$161,5,FALSE)</f>
        <v>CHIGORODÓ</v>
      </c>
      <c r="F1978" t="str">
        <f>VLOOKUP(D1978,hoja!A:C,3,FALSE)</f>
        <v>0074</v>
      </c>
      <c r="G1978">
        <v>18.209166666667443</v>
      </c>
      <c r="H1978" s="2">
        <v>15</v>
      </c>
      <c r="I1978" s="2">
        <v>289656</v>
      </c>
    </row>
    <row r="1979" spans="1:9">
      <c r="A1979" t="s">
        <v>672</v>
      </c>
      <c r="B1979" t="str">
        <f>VLOOKUP(A1979,hoja!$A$1:$E$161,5,FALSE)</f>
        <v>MEDELLÍN</v>
      </c>
      <c r="C1979" t="str">
        <f>VLOOKUP(A1979,hoja!A:D,3,FALSE)</f>
        <v>0092</v>
      </c>
      <c r="D1979" t="s">
        <v>655</v>
      </c>
      <c r="E1979" t="str">
        <f>VLOOKUP(D1979,hoja!$A$1:$E$161,5,FALSE)</f>
        <v>MEDELLÍN</v>
      </c>
      <c r="F1979" t="str">
        <f>VLOOKUP(D1979,hoja!A:C,3,FALSE)</f>
        <v>0292</v>
      </c>
      <c r="G1979">
        <v>0.2333333333954215</v>
      </c>
      <c r="H1979" s="2">
        <v>482</v>
      </c>
      <c r="I1979" s="2">
        <v>6974</v>
      </c>
    </row>
    <row r="1980" spans="1:9">
      <c r="A1980" t="s">
        <v>672</v>
      </c>
      <c r="B1980" t="str">
        <f>VLOOKUP(A1980,hoja!$A$1:$E$161,5,FALSE)</f>
        <v>MEDELLÍN</v>
      </c>
      <c r="C1980" t="str">
        <f>VLOOKUP(A1980,hoja!A:D,3,FALSE)</f>
        <v>0092</v>
      </c>
      <c r="D1980" t="s">
        <v>663</v>
      </c>
      <c r="E1980" t="str">
        <f>VLOOKUP(D1980,hoja!$A$1:$E$161,5,FALSE)</f>
        <v>MADRID</v>
      </c>
      <c r="F1980" t="str">
        <f>VLOOKUP(D1980,hoja!A:C,3,FALSE)</f>
        <v>0022</v>
      </c>
      <c r="G1980">
        <v>1758.4137962963723</v>
      </c>
      <c r="H1980" s="2">
        <v>2</v>
      </c>
      <c r="I1980" s="2">
        <v>503282</v>
      </c>
    </row>
    <row r="1981" spans="1:9">
      <c r="A1981" t="s">
        <v>672</v>
      </c>
      <c r="B1981" t="str">
        <f>VLOOKUP(A1981,hoja!$A$1:$E$161,5,FALSE)</f>
        <v>MEDELLÍN</v>
      </c>
      <c r="C1981" t="str">
        <f>VLOOKUP(A1981,hoja!A:D,3,FALSE)</f>
        <v>0092</v>
      </c>
      <c r="D1981" t="s">
        <v>721</v>
      </c>
      <c r="E1981" t="str">
        <f>VLOOKUP(D1981,hoja!$A$1:$E$161,5,FALSE)</f>
        <v>RIONEGRO</v>
      </c>
      <c r="F1981" t="str">
        <f>VLOOKUP(D1981,hoja!A:C,3,FALSE)</f>
        <v>0090</v>
      </c>
      <c r="G1981">
        <v>1.5319444445776753</v>
      </c>
      <c r="H1981" s="2">
        <v>189</v>
      </c>
      <c r="I1981" s="2">
        <v>50796.5</v>
      </c>
    </row>
    <row r="1982" spans="1:9">
      <c r="A1982" t="s">
        <v>672</v>
      </c>
      <c r="B1982" t="str">
        <f>VLOOKUP(A1982,hoja!$A$1:$E$161,5,FALSE)</f>
        <v>MEDELLÍN</v>
      </c>
      <c r="C1982" t="str">
        <f>VLOOKUP(A1982,hoja!A:D,3,FALSE)</f>
        <v>0092</v>
      </c>
      <c r="D1982" t="s">
        <v>723</v>
      </c>
      <c r="E1982" t="str">
        <f>VLOOKUP(D1982,hoja!$A$1:$E$161,5,FALSE)</f>
        <v>SANTA MARTA</v>
      </c>
      <c r="F1982" t="str">
        <f>VLOOKUP(D1982,hoja!A:C,3,FALSE)</f>
        <v>0118</v>
      </c>
      <c r="G1982">
        <v>39.615138888795627</v>
      </c>
      <c r="H1982" s="2">
        <v>68</v>
      </c>
      <c r="I1982" s="2">
        <v>838594.5</v>
      </c>
    </row>
    <row r="1983" spans="1:9">
      <c r="A1983" t="s">
        <v>672</v>
      </c>
      <c r="B1983" t="str">
        <f>VLOOKUP(A1983,hoja!$A$1:$E$161,5,FALSE)</f>
        <v>MEDELLÍN</v>
      </c>
      <c r="C1983" t="str">
        <f>VLOOKUP(A1983,hoja!A:D,3,FALSE)</f>
        <v>0092</v>
      </c>
      <c r="D1983" t="s">
        <v>666</v>
      </c>
      <c r="E1983" t="str">
        <f>VLOOKUP(D1983,hoja!$A$1:$E$161,5,FALSE)</f>
        <v>SINCELEJO</v>
      </c>
      <c r="F1983" t="str">
        <f>VLOOKUP(D1983,hoja!A:C,3,FALSE)</f>
        <v>0382</v>
      </c>
      <c r="G1983">
        <v>9.9999999976716936E-2</v>
      </c>
      <c r="H1983" s="2">
        <v>1</v>
      </c>
      <c r="I1983" s="2"/>
    </row>
    <row r="1984" spans="1:9">
      <c r="A1984" t="s">
        <v>672</v>
      </c>
      <c r="B1984" t="str">
        <f>VLOOKUP(A1984,hoja!$A$1:$E$161,5,FALSE)</f>
        <v>MEDELLÍN</v>
      </c>
      <c r="C1984" t="str">
        <f>VLOOKUP(A1984,hoja!A:D,3,FALSE)</f>
        <v>0092</v>
      </c>
      <c r="D1984" t="s">
        <v>631</v>
      </c>
      <c r="E1984" t="e">
        <f>VLOOKUP(D1984,hoja!$A$1:$E$161,5,FALSE)</f>
        <v>#N/A</v>
      </c>
      <c r="F1984" t="str">
        <f>VLOOKUP(D1984,hoja!A:C,3,FALSE)</f>
        <v>3038</v>
      </c>
      <c r="G1984">
        <v>2.0166666666045785</v>
      </c>
      <c r="H1984" s="2">
        <v>1</v>
      </c>
      <c r="I1984" s="2"/>
    </row>
    <row r="1985" spans="1:9">
      <c r="A1985" t="s">
        <v>672</v>
      </c>
      <c r="B1985" t="str">
        <f>VLOOKUP(A1985,hoja!$A$1:$E$161,5,FALSE)</f>
        <v>MEDELLÍN</v>
      </c>
      <c r="C1985" t="str">
        <f>VLOOKUP(A1985,hoja!A:D,3,FALSE)</f>
        <v>0092</v>
      </c>
      <c r="D1985" t="s">
        <v>633</v>
      </c>
      <c r="E1985" t="str">
        <f>VLOOKUP(D1985,hoja!$A$1:$E$161,5,FALSE)</f>
        <v>BOGOTÁ</v>
      </c>
      <c r="F1985" t="str">
        <f>VLOOKUP(D1985,hoja!A:C,3,FALSE)</f>
        <v>0002</v>
      </c>
      <c r="G1985">
        <v>26.883333333302289</v>
      </c>
      <c r="H1985" s="2">
        <v>15</v>
      </c>
      <c r="I1985" s="2">
        <v>438673</v>
      </c>
    </row>
    <row r="1986" spans="1:9">
      <c r="A1986" t="s">
        <v>672</v>
      </c>
      <c r="B1986" t="str">
        <f>VLOOKUP(A1986,hoja!$A$1:$E$161,5,FALSE)</f>
        <v>MEDELLÍN</v>
      </c>
      <c r="C1986" t="str">
        <f>VLOOKUP(A1986,hoja!A:D,3,FALSE)</f>
        <v>0092</v>
      </c>
      <c r="D1986" t="s">
        <v>634</v>
      </c>
      <c r="E1986" t="str">
        <f>VLOOKUP(D1986,hoja!$A$1:$E$161,5,FALSE)</f>
        <v>BOGOTÁ</v>
      </c>
      <c r="F1986" t="str">
        <f>VLOOKUP(D1986,hoja!A:C,3,FALSE)</f>
        <v>0011</v>
      </c>
      <c r="G1986">
        <v>27.758333333360497</v>
      </c>
      <c r="H1986" s="2">
        <v>18</v>
      </c>
      <c r="I1986" s="2">
        <v>439842.5</v>
      </c>
    </row>
    <row r="1987" spans="1:9">
      <c r="A1987" t="s">
        <v>672</v>
      </c>
      <c r="B1987" t="str">
        <f>VLOOKUP(A1987,hoja!$A$1:$E$161,5,FALSE)</f>
        <v>MEDELLÍN</v>
      </c>
      <c r="C1987" t="str">
        <f>VLOOKUP(A1987,hoja!A:D,3,FALSE)</f>
        <v>0092</v>
      </c>
      <c r="D1987" t="s">
        <v>635</v>
      </c>
      <c r="E1987" t="str">
        <f>VLOOKUP(D1987,hoja!$A$1:$E$161,5,FALSE)</f>
        <v>BOGOTÁ</v>
      </c>
      <c r="F1987" t="str">
        <f>VLOOKUP(D1987,hoja!A:C,3,FALSE)</f>
        <v>0021</v>
      </c>
      <c r="G1987">
        <v>24.700000000011642</v>
      </c>
      <c r="H1987" s="2">
        <v>147</v>
      </c>
      <c r="I1987" s="2">
        <v>432060</v>
      </c>
    </row>
    <row r="1988" spans="1:9">
      <c r="A1988" t="s">
        <v>672</v>
      </c>
      <c r="B1988" t="str">
        <f>VLOOKUP(A1988,hoja!$A$1:$E$161,5,FALSE)</f>
        <v>MEDELLÍN</v>
      </c>
      <c r="C1988" t="str">
        <f>VLOOKUP(A1988,hoja!A:D,3,FALSE)</f>
        <v>0092</v>
      </c>
      <c r="D1988" t="s">
        <v>731</v>
      </c>
      <c r="E1988" t="str">
        <f>VLOOKUP(D1988,hoja!$A$1:$E$161,5,FALSE)</f>
        <v>CÚCUTA</v>
      </c>
      <c r="F1988" t="str">
        <f>VLOOKUP(D1988,hoja!A:C,3,FALSE)</f>
        <v>0438</v>
      </c>
      <c r="G1988">
        <v>44.349999999976717</v>
      </c>
      <c r="H1988" s="2">
        <v>3</v>
      </c>
      <c r="I1988" s="2">
        <v>597319</v>
      </c>
    </row>
    <row r="1989" spans="1:9">
      <c r="A1989" t="s">
        <v>672</v>
      </c>
      <c r="B1989" t="str">
        <f>VLOOKUP(A1989,hoja!$A$1:$E$161,5,FALSE)</f>
        <v>MEDELLÍN</v>
      </c>
      <c r="C1989" t="str">
        <f>VLOOKUP(A1989,hoja!A:D,3,FALSE)</f>
        <v>0092</v>
      </c>
      <c r="D1989" t="s">
        <v>667</v>
      </c>
      <c r="E1989" t="str">
        <f>VLOOKUP(D1989,hoja!$A$1:$E$161,5,FALSE)</f>
        <v>MONTERÍA</v>
      </c>
      <c r="F1989" t="str">
        <f>VLOOKUP(D1989,hoja!A:C,3,FALSE)</f>
        <v>0381</v>
      </c>
      <c r="G1989">
        <v>23.583333333372138</v>
      </c>
      <c r="H1989" s="2">
        <v>4</v>
      </c>
      <c r="I1989" s="2">
        <v>416032</v>
      </c>
    </row>
    <row r="1990" spans="1:9">
      <c r="A1990" t="s">
        <v>672</v>
      </c>
      <c r="B1990" t="str">
        <f>VLOOKUP(A1990,hoja!$A$1:$E$161,5,FALSE)</f>
        <v>MEDELLÍN</v>
      </c>
      <c r="C1990" t="str">
        <f>VLOOKUP(A1990,hoja!A:D,3,FALSE)</f>
        <v>0092</v>
      </c>
      <c r="D1990" t="s">
        <v>679</v>
      </c>
      <c r="E1990" t="str">
        <f>VLOOKUP(D1990,hoja!$A$1:$E$161,5,FALSE)</f>
        <v>NEIVA</v>
      </c>
      <c r="F1990" t="str">
        <f>VLOOKUP(D1990,hoja!A:C,3,FALSE)</f>
        <v>0385</v>
      </c>
      <c r="G1990">
        <v>38.008888888842193</v>
      </c>
      <c r="H1990" s="2">
        <v>6</v>
      </c>
      <c r="I1990" s="2">
        <v>587216</v>
      </c>
    </row>
    <row r="1991" spans="1:9">
      <c r="A1991" t="s">
        <v>672</v>
      </c>
      <c r="B1991" t="str">
        <f>VLOOKUP(A1991,hoja!$A$1:$E$161,5,FALSE)</f>
        <v>MEDELLÍN</v>
      </c>
      <c r="C1991" t="str">
        <f>VLOOKUP(A1991,hoja!A:D,3,FALSE)</f>
        <v>0092</v>
      </c>
      <c r="D1991" t="s">
        <v>733</v>
      </c>
      <c r="E1991" t="str">
        <f>VLOOKUP(D1991,hoja!$A$1:$E$161,5,FALSE)</f>
        <v>PASTO</v>
      </c>
      <c r="F1991" t="str">
        <f>VLOOKUP(D1991,hoja!A:C,3,FALSE)</f>
        <v>0395</v>
      </c>
      <c r="G1991">
        <v>69.083333333255723</v>
      </c>
      <c r="H1991" s="2">
        <v>3</v>
      </c>
      <c r="I1991" s="2">
        <v>840541</v>
      </c>
    </row>
    <row r="1992" spans="1:9">
      <c r="A1992" t="s">
        <v>672</v>
      </c>
      <c r="B1992" t="str">
        <f>VLOOKUP(A1992,hoja!$A$1:$E$161,5,FALSE)</f>
        <v>MEDELLÍN</v>
      </c>
      <c r="C1992" t="str">
        <f>VLOOKUP(A1992,hoja!A:D,3,FALSE)</f>
        <v>0092</v>
      </c>
      <c r="D1992" t="s">
        <v>637</v>
      </c>
      <c r="E1992" t="str">
        <f>VLOOKUP(D1992,hoja!$A$1:$E$161,5,FALSE)</f>
        <v>PIEDECUESTA</v>
      </c>
      <c r="F1992" t="str">
        <f>VLOOKUP(D1992,hoja!A:C,3,FALSE)</f>
        <v>0422</v>
      </c>
      <c r="G1992">
        <v>21.89166666669189</v>
      </c>
      <c r="H1992" s="2">
        <v>60</v>
      </c>
      <c r="I1992" s="2">
        <v>403701.5</v>
      </c>
    </row>
    <row r="1993" spans="1:9">
      <c r="A1993" t="s">
        <v>672</v>
      </c>
      <c r="B1993" t="str">
        <f>VLOOKUP(A1993,hoja!$A$1:$E$161,5,FALSE)</f>
        <v>MEDELLÍN</v>
      </c>
      <c r="C1993" t="str">
        <f>VLOOKUP(A1993,hoja!A:D,3,FALSE)</f>
        <v>0092</v>
      </c>
      <c r="D1993" t="s">
        <v>668</v>
      </c>
      <c r="E1993" t="str">
        <f>VLOOKUP(D1993,hoja!$A$1:$E$161,5,FALSE)</f>
        <v>VALLEDUPAR</v>
      </c>
      <c r="F1993" t="str">
        <f>VLOOKUP(D1993,hoja!A:C,3,FALSE)</f>
        <v>0447</v>
      </c>
      <c r="G1993">
        <v>38.099999999860302</v>
      </c>
      <c r="H1993" s="2">
        <v>19</v>
      </c>
      <c r="I1993" s="2">
        <v>733594</v>
      </c>
    </row>
    <row r="1994" spans="1:9">
      <c r="A1994" t="s">
        <v>672</v>
      </c>
      <c r="B1994" t="str">
        <f>VLOOKUP(A1994,hoja!$A$1:$E$161,5,FALSE)</f>
        <v>MEDELLÍN</v>
      </c>
      <c r="C1994" t="str">
        <f>VLOOKUP(A1994,hoja!A:D,3,FALSE)</f>
        <v>0092</v>
      </c>
      <c r="D1994" t="s">
        <v>770</v>
      </c>
      <c r="E1994" t="str">
        <f>VLOOKUP(D1994,hoja!$A$1:$E$161,5,FALSE)</f>
        <v>RIONEGRO</v>
      </c>
      <c r="F1994" t="str">
        <f>VLOOKUP(D1994,hoja!A:C,3,FALSE)</f>
        <v>3041</v>
      </c>
      <c r="G1994">
        <v>1.3666666667559184</v>
      </c>
      <c r="H1994" s="2">
        <v>3</v>
      </c>
      <c r="I1994" s="2">
        <v>46921</v>
      </c>
    </row>
    <row r="1995" spans="1:9">
      <c r="A1995" t="s">
        <v>672</v>
      </c>
      <c r="B1995" t="str">
        <f>VLOOKUP(A1995,hoja!$A$1:$E$161,5,FALSE)</f>
        <v>MEDELLÍN</v>
      </c>
      <c r="C1995" t="str">
        <f>VLOOKUP(A1995,hoja!A:D,3,FALSE)</f>
        <v>0092</v>
      </c>
      <c r="D1995" t="s">
        <v>1044</v>
      </c>
      <c r="E1995" t="e">
        <f>VLOOKUP(D1995,hoja!$A$1:$E$161,5,FALSE)</f>
        <v>#N/A</v>
      </c>
      <c r="F1995" t="str">
        <f>VLOOKUP(D1995,hoja!A:C,3,FALSE)</f>
        <v>50787</v>
      </c>
      <c r="G1995">
        <v>0.29166666674427688</v>
      </c>
      <c r="H1995" s="2">
        <v>4</v>
      </c>
      <c r="I1995" s="2">
        <v>5644</v>
      </c>
    </row>
    <row r="1996" spans="1:9">
      <c r="A1996" t="s">
        <v>672</v>
      </c>
      <c r="B1996" t="str">
        <f>VLOOKUP(A1996,hoja!$A$1:$E$161,5,FALSE)</f>
        <v>MEDELLÍN</v>
      </c>
      <c r="C1996" t="str">
        <f>VLOOKUP(A1996,hoja!A:D,3,FALSE)</f>
        <v>0092</v>
      </c>
      <c r="D1996" t="s">
        <v>1350</v>
      </c>
      <c r="E1996" t="e">
        <f>VLOOKUP(D1996,hoja!$A$1:$E$161,5,FALSE)</f>
        <v>#N/A</v>
      </c>
      <c r="F1996" t="e">
        <f>VLOOKUP(D1996,hoja!A:C,3,FALSE)</f>
        <v>#N/A</v>
      </c>
      <c r="G1996">
        <v>0.10833333333721384</v>
      </c>
      <c r="H1996" s="2">
        <v>2</v>
      </c>
      <c r="I1996" s="2">
        <v>3187.5</v>
      </c>
    </row>
    <row r="1997" spans="1:9">
      <c r="A1997" t="s">
        <v>672</v>
      </c>
      <c r="B1997" t="str">
        <f>VLOOKUP(A1997,hoja!$A$1:$E$161,5,FALSE)</f>
        <v>MEDELLÍN</v>
      </c>
      <c r="C1997" t="str">
        <f>VLOOKUP(A1997,hoja!A:D,3,FALSE)</f>
        <v>0092</v>
      </c>
      <c r="D1997" t="s">
        <v>881</v>
      </c>
      <c r="E1997" t="str">
        <f>VLOOKUP(D1997,hoja!$A$1:$E$161,5,FALSE)</f>
        <v>MEDELLÍN</v>
      </c>
      <c r="F1997" t="str">
        <f>VLOOKUP(D1997,hoja!A:C,3,FALSE)</f>
        <v>1381</v>
      </c>
      <c r="G1997">
        <v>0.30833333329064772</v>
      </c>
      <c r="H1997" s="2">
        <v>2</v>
      </c>
      <c r="I1997" s="2">
        <v>6700</v>
      </c>
    </row>
    <row r="1998" spans="1:9">
      <c r="A1998" t="s">
        <v>672</v>
      </c>
      <c r="B1998" t="str">
        <f>VLOOKUP(A1998,hoja!$A$1:$E$161,5,FALSE)</f>
        <v>MEDELLÍN</v>
      </c>
      <c r="C1998" t="str">
        <f>VLOOKUP(A1998,hoja!A:D,3,FALSE)</f>
        <v>0092</v>
      </c>
      <c r="D1998" t="s">
        <v>3870</v>
      </c>
      <c r="E1998" t="e">
        <f>VLOOKUP(D1998,hoja!$A$1:$E$161,5,FALSE)</f>
        <v>#N/A</v>
      </c>
      <c r="F1998" t="str">
        <f>VLOOKUP(D1998,hoja!A:C,3,FALSE)</f>
        <v>50259</v>
      </c>
      <c r="G1998">
        <v>0.23069444441352971</v>
      </c>
      <c r="H1998" s="2">
        <v>8</v>
      </c>
      <c r="I1998" s="2">
        <v>2252.5</v>
      </c>
    </row>
    <row r="1999" spans="1:9">
      <c r="A1999" t="s">
        <v>672</v>
      </c>
      <c r="B1999" t="str">
        <f>VLOOKUP(A1999,hoja!$A$1:$E$161,5,FALSE)</f>
        <v>MEDELLÍN</v>
      </c>
      <c r="C1999" t="str">
        <f>VLOOKUP(A1999,hoja!A:D,3,FALSE)</f>
        <v>0092</v>
      </c>
      <c r="D1999" t="s">
        <v>987</v>
      </c>
      <c r="E1999" t="str">
        <f>VLOOKUP(D1999,hoja!$A$1:$E$161,5,FALSE)</f>
        <v>MEDELLÍN</v>
      </c>
      <c r="F1999" t="str">
        <f>VLOOKUP(D1999,hoja!A:C,3,FALSE)</f>
        <v>60001</v>
      </c>
      <c r="G1999">
        <v>0.54833333333954215</v>
      </c>
      <c r="H1999" s="2">
        <v>68</v>
      </c>
      <c r="I1999" s="2">
        <v>16306</v>
      </c>
    </row>
    <row r="2000" spans="1:9">
      <c r="A2000" t="s">
        <v>672</v>
      </c>
      <c r="B2000" t="str">
        <f>VLOOKUP(A2000,hoja!$A$1:$E$161,5,FALSE)</f>
        <v>MEDELLÍN</v>
      </c>
      <c r="C2000" t="str">
        <f>VLOOKUP(A2000,hoja!A:D,3,FALSE)</f>
        <v>0092</v>
      </c>
      <c r="D2000" t="s">
        <v>3886</v>
      </c>
      <c r="E2000" t="e">
        <f>VLOOKUP(D2000,hoja!$A$1:$E$161,5,FALSE)</f>
        <v>#N/A</v>
      </c>
      <c r="F2000" t="e">
        <f>VLOOKUP(D2000,hoja!A:C,3,FALSE)</f>
        <v>#N/A</v>
      </c>
      <c r="G2000">
        <v>0.43333333334885538</v>
      </c>
      <c r="H2000" s="2">
        <v>1</v>
      </c>
      <c r="I2000" s="2">
        <v>15472</v>
      </c>
    </row>
    <row r="2001" spans="1:9">
      <c r="A2001" t="s">
        <v>672</v>
      </c>
      <c r="B2001" t="str">
        <f>VLOOKUP(A2001,hoja!$A$1:$E$161,5,FALSE)</f>
        <v>MEDELLÍN</v>
      </c>
      <c r="C2001" t="str">
        <f>VLOOKUP(A2001,hoja!A:D,3,FALSE)</f>
        <v>0092</v>
      </c>
      <c r="D2001" t="s">
        <v>942</v>
      </c>
      <c r="E2001" t="str">
        <f>VLOOKUP(D2001,hoja!$A$1:$E$161,5,FALSE)</f>
        <v>BOGOTÁ</v>
      </c>
      <c r="F2001" t="str">
        <f>VLOOKUP(D2001,hoja!A:C,3,FALSE)</f>
        <v>60002</v>
      </c>
      <c r="G2001">
        <v>15.158333333412884</v>
      </c>
      <c r="H2001" s="2">
        <v>4</v>
      </c>
      <c r="I2001" s="2">
        <v>425062</v>
      </c>
    </row>
    <row r="2002" spans="1:9">
      <c r="A2002" t="s">
        <v>672</v>
      </c>
      <c r="B2002" t="str">
        <f>VLOOKUP(A2002,hoja!$A$1:$E$161,5,FALSE)</f>
        <v>MEDELLÍN</v>
      </c>
      <c r="C2002" t="str">
        <f>VLOOKUP(A2002,hoja!A:D,3,FALSE)</f>
        <v>0092</v>
      </c>
      <c r="D2002" t="s">
        <v>641</v>
      </c>
      <c r="E2002" t="str">
        <f>VLOOKUP(D2002,hoja!$A$1:$E$161,5,FALSE)</f>
        <v>MEDELLÍN</v>
      </c>
      <c r="F2002" t="str">
        <f>VLOOKUP(D2002,hoja!A:C,3,FALSE)</f>
        <v>0079</v>
      </c>
      <c r="G2002">
        <v>0.53333333332557231</v>
      </c>
      <c r="H2002" s="2">
        <v>1066</v>
      </c>
      <c r="I2002" s="2">
        <v>13374</v>
      </c>
    </row>
    <row r="2003" spans="1:9">
      <c r="A2003" t="s">
        <v>672</v>
      </c>
      <c r="B2003" t="str">
        <f>VLOOKUP(A2003,hoja!$A$1:$E$161,5,FALSE)</f>
        <v>MEDELLÍN</v>
      </c>
      <c r="C2003" t="str">
        <f>VLOOKUP(A2003,hoja!A:D,3,FALSE)</f>
        <v>0092</v>
      </c>
      <c r="D2003" t="s">
        <v>670</v>
      </c>
      <c r="E2003" t="str">
        <f>VLOOKUP(D2003,hoja!$A$1:$E$161,5,FALSE)</f>
        <v>PEREIRA</v>
      </c>
      <c r="F2003" t="str">
        <f>VLOOKUP(D2003,hoja!A:C,3,FALSE)</f>
        <v>0134</v>
      </c>
      <c r="G2003">
        <v>18.766666666633682</v>
      </c>
      <c r="H2003" s="2">
        <v>16</v>
      </c>
      <c r="I2003" s="2">
        <v>221222.5</v>
      </c>
    </row>
    <row r="2004" spans="1:9">
      <c r="A2004" t="s">
        <v>672</v>
      </c>
      <c r="B2004" t="str">
        <f>VLOOKUP(A2004,hoja!$A$1:$E$161,5,FALSE)</f>
        <v>MEDELLÍN</v>
      </c>
      <c r="C2004" t="str">
        <f>VLOOKUP(A2004,hoja!A:D,3,FALSE)</f>
        <v>0092</v>
      </c>
      <c r="D2004" t="s">
        <v>642</v>
      </c>
      <c r="E2004" t="str">
        <f>VLOOKUP(D2004,hoja!$A$1:$E$161,5,FALSE)</f>
        <v>BARRANQUILLA</v>
      </c>
      <c r="F2004" t="str">
        <f>VLOOKUP(D2004,hoja!A:C,3,FALSE)</f>
        <v>0111</v>
      </c>
      <c r="G2004">
        <v>40.508333333273185</v>
      </c>
      <c r="H2004" s="2">
        <v>398</v>
      </c>
      <c r="I2004" s="2">
        <v>695174</v>
      </c>
    </row>
    <row r="2005" spans="1:9">
      <c r="A2005" t="s">
        <v>672</v>
      </c>
      <c r="B2005" t="str">
        <f>VLOOKUP(A2005,hoja!$A$1:$E$161,5,FALSE)</f>
        <v>MEDELLÍN</v>
      </c>
      <c r="C2005" t="str">
        <f>VLOOKUP(A2005,hoja!A:D,3,FALSE)</f>
        <v>0092</v>
      </c>
      <c r="D2005" t="s">
        <v>644</v>
      </c>
      <c r="E2005" t="str">
        <f>VLOOKUP(D2005,hoja!$A$1:$E$161,5,FALSE)</f>
        <v>PEREIRA</v>
      </c>
      <c r="F2005" t="str">
        <f>VLOOKUP(D2005,hoja!A:C,3,FALSE)</f>
        <v>0198</v>
      </c>
      <c r="G2005">
        <v>18.333333333372138</v>
      </c>
      <c r="H2005" s="2">
        <v>40</v>
      </c>
      <c r="I2005" s="2">
        <v>231566.5</v>
      </c>
    </row>
    <row r="2006" spans="1:9">
      <c r="A2006" t="s">
        <v>672</v>
      </c>
      <c r="B2006" t="str">
        <f>VLOOKUP(A2006,hoja!$A$1:$E$161,5,FALSE)</f>
        <v>MEDELLÍN</v>
      </c>
      <c r="C2006" t="str">
        <f>VLOOKUP(A2006,hoja!A:D,3,FALSE)</f>
        <v>0092</v>
      </c>
      <c r="D2006" t="s">
        <v>645</v>
      </c>
      <c r="E2006" t="str">
        <f>VLOOKUP(D2006,hoja!$A$1:$E$161,5,FALSE)</f>
        <v>CALI</v>
      </c>
      <c r="F2006" t="str">
        <f>VLOOKUP(D2006,hoja!A:C,3,FALSE)</f>
        <v>0410</v>
      </c>
      <c r="G2006">
        <v>27.516666666604578</v>
      </c>
      <c r="H2006" s="2">
        <v>65</v>
      </c>
      <c r="I2006" s="2">
        <v>435286</v>
      </c>
    </row>
    <row r="2007" spans="1:9">
      <c r="A2007" t="s">
        <v>672</v>
      </c>
      <c r="B2007" t="str">
        <f>VLOOKUP(A2007,hoja!$A$1:$E$161,5,FALSE)</f>
        <v>MEDELLÍN</v>
      </c>
      <c r="C2007" t="str">
        <f>VLOOKUP(A2007,hoja!A:D,3,FALSE)</f>
        <v>0092</v>
      </c>
      <c r="D2007" t="s">
        <v>787</v>
      </c>
      <c r="E2007" t="str">
        <f>VLOOKUP(D2007,hoja!$A$1:$E$161,5,FALSE)</f>
        <v>PUERTO LIBRE</v>
      </c>
      <c r="F2007" t="str">
        <f>VLOOKUP(D2007,hoja!A:C,3,FALSE)</f>
        <v>10214</v>
      </c>
      <c r="G2007">
        <v>9.9736111111706123</v>
      </c>
      <c r="H2007" s="2">
        <v>3</v>
      </c>
      <c r="I2007" s="2">
        <v>221166</v>
      </c>
    </row>
    <row r="2008" spans="1:9">
      <c r="A2008" t="s">
        <v>672</v>
      </c>
      <c r="B2008" t="str">
        <f>VLOOKUP(A2008,hoja!$A$1:$E$161,5,FALSE)</f>
        <v>MEDELLÍN</v>
      </c>
      <c r="C2008" t="str">
        <f>VLOOKUP(A2008,hoja!A:D,3,FALSE)</f>
        <v>0092</v>
      </c>
      <c r="D2008" t="s">
        <v>738</v>
      </c>
      <c r="E2008" t="str">
        <f>VLOOKUP(D2008,hoja!$A$1:$E$161,5,FALSE)</f>
        <v>RIOSUCIO</v>
      </c>
      <c r="F2008" t="str">
        <f>VLOOKUP(D2008,hoja!A:C,3,FALSE)</f>
        <v>60081</v>
      </c>
      <c r="G2008">
        <v>9.8083333332615439</v>
      </c>
      <c r="H2008" s="2">
        <v>2</v>
      </c>
      <c r="I2008" s="2">
        <v>194160.5</v>
      </c>
    </row>
    <row r="2009" spans="1:9">
      <c r="A2009" t="s">
        <v>672</v>
      </c>
      <c r="B2009" t="str">
        <f>VLOOKUP(A2009,hoja!$A$1:$E$161,5,FALSE)</f>
        <v>MEDELLÍN</v>
      </c>
      <c r="C2009" t="str">
        <f>VLOOKUP(A2009,hoja!A:D,3,FALSE)</f>
        <v>0092</v>
      </c>
      <c r="D2009" t="s">
        <v>943</v>
      </c>
      <c r="E2009" t="str">
        <f>VLOOKUP(D2009,hoja!$A$1:$E$161,5,FALSE)</f>
        <v>BOGOTÁ</v>
      </c>
      <c r="F2009" t="str">
        <f>VLOOKUP(D2009,hoja!A:C,3,FALSE)</f>
        <v>60003</v>
      </c>
      <c r="G2009">
        <v>21.083333333430346</v>
      </c>
      <c r="H2009" s="2">
        <v>3</v>
      </c>
      <c r="I2009" s="2">
        <v>430217</v>
      </c>
    </row>
    <row r="2010" spans="1:9">
      <c r="A2010" t="s">
        <v>672</v>
      </c>
      <c r="B2010" t="str">
        <f>VLOOKUP(A2010,hoja!$A$1:$E$161,5,FALSE)</f>
        <v>MEDELLÍN</v>
      </c>
      <c r="C2010" t="str">
        <f>VLOOKUP(A2010,hoja!A:D,3,FALSE)</f>
        <v>0092</v>
      </c>
      <c r="D2010" t="s">
        <v>3860</v>
      </c>
      <c r="E2010" t="e">
        <f>VLOOKUP(D2010,hoja!$A$1:$E$161,5,FALSE)</f>
        <v>#N/A</v>
      </c>
      <c r="F2010" t="e">
        <f>VLOOKUP(D2010,hoja!A:C,3,FALSE)</f>
        <v>#N/A</v>
      </c>
      <c r="G2010">
        <v>1.0000000001164153</v>
      </c>
      <c r="H2010" s="2">
        <v>3</v>
      </c>
      <c r="I2010" s="2">
        <v>15139</v>
      </c>
    </row>
    <row r="2011" spans="1:9">
      <c r="A2011" t="s">
        <v>644</v>
      </c>
      <c r="B2011" t="str">
        <f>VLOOKUP(A2011,hoja!$A$1:$E$161,5,FALSE)</f>
        <v>PEREIRA</v>
      </c>
      <c r="C2011" t="str">
        <f>VLOOKUP(A2011,hoja!A:D,3,FALSE)</f>
        <v>0198</v>
      </c>
      <c r="D2011" t="s">
        <v>3854</v>
      </c>
      <c r="E2011" t="e">
        <f>VLOOKUP(D2011,hoja!$A$1:$E$161,5,FALSE)</f>
        <v>#N/A</v>
      </c>
      <c r="F2011" t="str">
        <f>VLOOKUP(D2011,hoja!A:C,3,FALSE)</f>
        <v>50208</v>
      </c>
      <c r="G2011">
        <v>0.38333333336049691</v>
      </c>
      <c r="H2011" s="2">
        <v>1</v>
      </c>
      <c r="I2011" s="2">
        <v>13630</v>
      </c>
    </row>
    <row r="2012" spans="1:9">
      <c r="A2012" t="s">
        <v>644</v>
      </c>
      <c r="B2012" t="str">
        <f>VLOOKUP(A2012,hoja!$A$1:$E$161,5,FALSE)</f>
        <v>PEREIRA</v>
      </c>
      <c r="C2012" t="str">
        <f>VLOOKUP(A2012,hoja!A:D,3,FALSE)</f>
        <v>0198</v>
      </c>
      <c r="D2012" t="s">
        <v>650</v>
      </c>
      <c r="E2012" t="str">
        <f>VLOOKUP(D2012,hoja!$A$1:$E$161,5,FALSE)</f>
        <v>CALOTO</v>
      </c>
      <c r="F2012" t="str">
        <f>VLOOKUP(D2012,hoja!A:C,3,FALSE)</f>
        <v>0445</v>
      </c>
      <c r="G2012">
        <v>17.866666666581295</v>
      </c>
      <c r="H2012" s="2">
        <v>5</v>
      </c>
      <c r="I2012" s="2">
        <v>228417</v>
      </c>
    </row>
    <row r="2013" spans="1:9">
      <c r="A2013" t="s">
        <v>644</v>
      </c>
      <c r="B2013" t="str">
        <f>VLOOKUP(A2013,hoja!$A$1:$E$161,5,FALSE)</f>
        <v>PEREIRA</v>
      </c>
      <c r="C2013" t="str">
        <f>VLOOKUP(A2013,hoja!A:D,3,FALSE)</f>
        <v>0198</v>
      </c>
      <c r="D2013" t="s">
        <v>690</v>
      </c>
      <c r="E2013" t="str">
        <f>VLOOKUP(D2013,hoja!$A$1:$E$161,5,FALSE)</f>
        <v>ANSERMA</v>
      </c>
      <c r="F2013" t="str">
        <f>VLOOKUP(D2013,hoja!A:C,3,FALSE)</f>
        <v>0146</v>
      </c>
      <c r="G2013">
        <v>1.7666666666627862</v>
      </c>
      <c r="H2013" s="2">
        <v>43</v>
      </c>
      <c r="I2013" s="2">
        <v>71037</v>
      </c>
    </row>
    <row r="2014" spans="1:9">
      <c r="A2014" t="s">
        <v>644</v>
      </c>
      <c r="B2014" t="str">
        <f>VLOOKUP(A2014,hoja!$A$1:$E$161,5,FALSE)</f>
        <v>PEREIRA</v>
      </c>
      <c r="C2014" t="str">
        <f>VLOOKUP(A2014,hoja!A:D,3,FALSE)</f>
        <v>0198</v>
      </c>
      <c r="D2014" t="s">
        <v>659</v>
      </c>
      <c r="E2014" t="str">
        <f>VLOOKUP(D2014,hoja!$A$1:$E$161,5,FALSE)</f>
        <v>ARMENIA</v>
      </c>
      <c r="F2014" t="str">
        <f>VLOOKUP(D2014,hoja!A:C,3,FALSE)</f>
        <v>0142</v>
      </c>
      <c r="G2014">
        <v>2.2175000000861473</v>
      </c>
      <c r="H2014" s="2">
        <v>137</v>
      </c>
      <c r="I2014" s="2">
        <v>53077</v>
      </c>
    </row>
    <row r="2015" spans="1:9">
      <c r="A2015" t="s">
        <v>644</v>
      </c>
      <c r="B2015" t="str">
        <f>VLOOKUP(A2015,hoja!$A$1:$E$161,5,FALSE)</f>
        <v>PEREIRA</v>
      </c>
      <c r="C2015" t="str">
        <f>VLOOKUP(A2015,hoja!A:D,3,FALSE)</f>
        <v>0198</v>
      </c>
      <c r="D2015" t="s">
        <v>693</v>
      </c>
      <c r="E2015" t="str">
        <f>VLOOKUP(D2015,hoja!$A$1:$E$161,5,FALSE)</f>
        <v>BOSCONIA</v>
      </c>
      <c r="F2015" t="str">
        <f>VLOOKUP(D2015,hoja!A:C,3,FALSE)</f>
        <v>0449</v>
      </c>
      <c r="G2015">
        <v>51.46666666661622</v>
      </c>
      <c r="H2015" s="2">
        <v>1</v>
      </c>
      <c r="I2015" s="2">
        <v>920981</v>
      </c>
    </row>
    <row r="2016" spans="1:9">
      <c r="A2016" t="s">
        <v>644</v>
      </c>
      <c r="B2016" t="str">
        <f>VLOOKUP(A2016,hoja!$A$1:$E$161,5,FALSE)</f>
        <v>PEREIRA</v>
      </c>
      <c r="C2016" t="str">
        <f>VLOOKUP(A2016,hoja!A:D,3,FALSE)</f>
        <v>0198</v>
      </c>
      <c r="D2016" t="s">
        <v>694</v>
      </c>
      <c r="E2016" t="str">
        <f>VLOOKUP(D2016,hoja!$A$1:$E$161,5,FALSE)</f>
        <v>BUENAVENTURA</v>
      </c>
      <c r="F2016" t="str">
        <f>VLOOKUP(D2016,hoja!A:C,3,FALSE)</f>
        <v>0131</v>
      </c>
      <c r="G2016">
        <v>6.3666666666395031</v>
      </c>
      <c r="H2016" s="2">
        <v>61</v>
      </c>
      <c r="I2016" s="2">
        <v>243812</v>
      </c>
    </row>
    <row r="2017" spans="1:9">
      <c r="A2017" t="s">
        <v>644</v>
      </c>
      <c r="B2017" t="str">
        <f>VLOOKUP(A2017,hoja!$A$1:$E$161,5,FALSE)</f>
        <v>PEREIRA</v>
      </c>
      <c r="C2017" t="str">
        <f>VLOOKUP(A2017,hoja!A:D,3,FALSE)</f>
        <v>0198</v>
      </c>
      <c r="D2017" t="s">
        <v>683</v>
      </c>
      <c r="E2017" t="str">
        <f>VLOOKUP(D2017,hoja!$A$1:$E$161,5,FALSE)</f>
        <v>BUGA</v>
      </c>
      <c r="F2017" t="str">
        <f>VLOOKUP(D2017,hoja!A:C,3,FALSE)</f>
        <v>0411</v>
      </c>
      <c r="G2017">
        <v>3.4333333333488554</v>
      </c>
      <c r="H2017" s="2">
        <v>161</v>
      </c>
      <c r="I2017" s="2">
        <v>144881</v>
      </c>
    </row>
    <row r="2018" spans="1:9">
      <c r="A2018" t="s">
        <v>644</v>
      </c>
      <c r="B2018" t="str">
        <f>VLOOKUP(A2018,hoja!$A$1:$E$161,5,FALSE)</f>
        <v>PEREIRA</v>
      </c>
      <c r="C2018" t="str">
        <f>VLOOKUP(A2018,hoja!A:D,3,FALSE)</f>
        <v>0198</v>
      </c>
      <c r="D2018" t="s">
        <v>660</v>
      </c>
      <c r="E2018" t="str">
        <f>VLOOKUP(D2018,hoja!$A$1:$E$161,5,FALSE)</f>
        <v>BOGOTÁ</v>
      </c>
      <c r="F2018" t="str">
        <f>VLOOKUP(D2018,hoja!A:C,3,FALSE)</f>
        <v>0035</v>
      </c>
      <c r="G2018">
        <v>23.983333333279006</v>
      </c>
      <c r="H2018" s="2">
        <v>45</v>
      </c>
      <c r="I2018" s="2">
        <v>324967</v>
      </c>
    </row>
    <row r="2019" spans="1:9">
      <c r="A2019" t="s">
        <v>644</v>
      </c>
      <c r="B2019" t="str">
        <f>VLOOKUP(A2019,hoja!$A$1:$E$161,5,FALSE)</f>
        <v>PEREIRA</v>
      </c>
      <c r="C2019" t="str">
        <f>VLOOKUP(A2019,hoja!A:D,3,FALSE)</f>
        <v>0198</v>
      </c>
      <c r="D2019" t="s">
        <v>661</v>
      </c>
      <c r="E2019" t="str">
        <f>VLOOKUP(D2019,hoja!$A$1:$E$161,5,FALSE)</f>
        <v>CARTAGENA</v>
      </c>
      <c r="F2019" t="str">
        <f>VLOOKUP(D2019,hoja!A:C,3,FALSE)</f>
        <v>0113</v>
      </c>
      <c r="G2019">
        <v>65.916666666569654</v>
      </c>
      <c r="H2019" s="2">
        <v>27</v>
      </c>
      <c r="I2019" s="2">
        <v>977792</v>
      </c>
    </row>
    <row r="2020" spans="1:9">
      <c r="A2020" t="s">
        <v>644</v>
      </c>
      <c r="B2020" t="str">
        <f>VLOOKUP(A2020,hoja!$A$1:$E$161,5,FALSE)</f>
        <v>PEREIRA</v>
      </c>
      <c r="C2020" t="str">
        <f>VLOOKUP(A2020,hoja!A:D,3,FALSE)</f>
        <v>0198</v>
      </c>
      <c r="D2020" t="s">
        <v>699</v>
      </c>
      <c r="E2020" t="str">
        <f>VLOOKUP(D2020,hoja!$A$1:$E$161,5,FALSE)</f>
        <v>CHIGORODÓ</v>
      </c>
      <c r="F2020" t="str">
        <f>VLOOKUP(D2020,hoja!A:C,3,FALSE)</f>
        <v>0074</v>
      </c>
      <c r="G2020">
        <v>45.299999999930151</v>
      </c>
      <c r="H2020" s="2">
        <v>2</v>
      </c>
      <c r="I2020" s="2">
        <v>511846</v>
      </c>
    </row>
    <row r="2021" spans="1:9">
      <c r="A2021" t="s">
        <v>644</v>
      </c>
      <c r="B2021" t="str">
        <f>VLOOKUP(A2021,hoja!$A$1:$E$161,5,FALSE)</f>
        <v>PEREIRA</v>
      </c>
      <c r="C2021" t="str">
        <f>VLOOKUP(A2021,hoja!A:D,3,FALSE)</f>
        <v>0198</v>
      </c>
      <c r="D2021" t="s">
        <v>700</v>
      </c>
      <c r="E2021" t="str">
        <f>VLOOKUP(D2021,hoja!$A$1:$E$161,5,FALSE)</f>
        <v>CHIQUINQUIRÁ</v>
      </c>
      <c r="F2021" t="str">
        <f>VLOOKUP(D2021,hoja!A:C,3,FALSE)</f>
        <v>0444</v>
      </c>
      <c r="G2021">
        <v>43.03333333338378</v>
      </c>
      <c r="H2021" s="2">
        <v>1</v>
      </c>
      <c r="I2021" s="2">
        <v>458583</v>
      </c>
    </row>
    <row r="2022" spans="1:9">
      <c r="A2022" t="s">
        <v>644</v>
      </c>
      <c r="B2022" t="str">
        <f>VLOOKUP(A2022,hoja!$A$1:$E$161,5,FALSE)</f>
        <v>PEREIRA</v>
      </c>
      <c r="C2022" t="str">
        <f>VLOOKUP(A2022,hoja!A:D,3,FALSE)</f>
        <v>0198</v>
      </c>
      <c r="D2022" t="s">
        <v>702</v>
      </c>
      <c r="E2022" t="str">
        <f>VLOOKUP(D2022,hoja!$A$1:$E$161,5,FALSE)</f>
        <v>FLORENCIA</v>
      </c>
      <c r="F2022" t="str">
        <f>VLOOKUP(D2022,hoja!A:C,3,FALSE)</f>
        <v>0388</v>
      </c>
      <c r="G2022">
        <v>38.728472222224809</v>
      </c>
      <c r="H2022" s="2">
        <v>14</v>
      </c>
      <c r="I2022" s="2">
        <v>569270.5</v>
      </c>
    </row>
    <row r="2023" spans="1:9">
      <c r="A2023" t="s">
        <v>644</v>
      </c>
      <c r="B2023" t="str">
        <f>VLOOKUP(A2023,hoja!$A$1:$E$161,5,FALSE)</f>
        <v>PEREIRA</v>
      </c>
      <c r="C2023" t="str">
        <f>VLOOKUP(A2023,hoja!A:D,3,FALSE)</f>
        <v>0198</v>
      </c>
      <c r="D2023" t="s">
        <v>707</v>
      </c>
      <c r="E2023" t="str">
        <f>VLOOKUP(D2023,hoja!$A$1:$E$161,5,FALSE)</f>
        <v>IPIALES</v>
      </c>
      <c r="F2023" t="str">
        <f>VLOOKUP(D2023,hoja!A:C,3,FALSE)</f>
        <v>0397</v>
      </c>
      <c r="G2023">
        <v>42.09166666661622</v>
      </c>
      <c r="H2023" s="2">
        <v>10</v>
      </c>
      <c r="I2023" s="2">
        <v>678890.5</v>
      </c>
    </row>
    <row r="2024" spans="1:9">
      <c r="A2024" t="s">
        <v>644</v>
      </c>
      <c r="B2024" t="str">
        <f>VLOOKUP(A2024,hoja!$A$1:$E$161,5,FALSE)</f>
        <v>PEREIRA</v>
      </c>
      <c r="C2024" t="str">
        <f>VLOOKUP(A2024,hoja!A:D,3,FALSE)</f>
        <v>0198</v>
      </c>
      <c r="D2024" t="s">
        <v>655</v>
      </c>
      <c r="E2024" t="str">
        <f>VLOOKUP(D2024,hoja!$A$1:$E$161,5,FALSE)</f>
        <v>MEDELLÍN</v>
      </c>
      <c r="F2024" t="str">
        <f>VLOOKUP(D2024,hoja!A:C,3,FALSE)</f>
        <v>0292</v>
      </c>
      <c r="G2024">
        <v>18.049999999988358</v>
      </c>
      <c r="H2024" s="2">
        <v>57</v>
      </c>
      <c r="I2024" s="2">
        <v>282620</v>
      </c>
    </row>
    <row r="2025" spans="1:9">
      <c r="A2025" t="s">
        <v>644</v>
      </c>
      <c r="B2025" t="str">
        <f>VLOOKUP(A2025,hoja!$A$1:$E$161,5,FALSE)</f>
        <v>PEREIRA</v>
      </c>
      <c r="C2025" t="str">
        <f>VLOOKUP(A2025,hoja!A:D,3,FALSE)</f>
        <v>0198</v>
      </c>
      <c r="D2025" t="s">
        <v>708</v>
      </c>
      <c r="E2025" t="str">
        <f>VLOOKUP(D2025,hoja!$A$1:$E$161,5,FALSE)</f>
        <v>JAMUNDÍ</v>
      </c>
      <c r="F2025" t="str">
        <f>VLOOKUP(D2025,hoja!A:C,3,FALSE)</f>
        <v>0358</v>
      </c>
      <c r="G2025">
        <v>4.6499999999650754</v>
      </c>
      <c r="H2025" s="2">
        <v>162</v>
      </c>
      <c r="I2025" s="2">
        <v>243850</v>
      </c>
    </row>
    <row r="2026" spans="1:9">
      <c r="A2026" t="s">
        <v>644</v>
      </c>
      <c r="B2026" t="str">
        <f>VLOOKUP(A2026,hoja!$A$1:$E$161,5,FALSE)</f>
        <v>PEREIRA</v>
      </c>
      <c r="C2026" t="str">
        <f>VLOOKUP(A2026,hoja!A:D,3,FALSE)</f>
        <v>0198</v>
      </c>
      <c r="D2026" t="s">
        <v>663</v>
      </c>
      <c r="E2026" t="str">
        <f>VLOOKUP(D2026,hoja!$A$1:$E$161,5,FALSE)</f>
        <v>MADRID</v>
      </c>
      <c r="F2026" t="str">
        <f>VLOOKUP(D2026,hoja!A:C,3,FALSE)</f>
        <v>0022</v>
      </c>
      <c r="G2026">
        <v>21.225000000034925</v>
      </c>
      <c r="H2026" s="2">
        <v>18</v>
      </c>
      <c r="I2026" s="2">
        <v>317625</v>
      </c>
    </row>
    <row r="2027" spans="1:9">
      <c r="A2027" t="s">
        <v>644</v>
      </c>
      <c r="B2027" t="str">
        <f>VLOOKUP(A2027,hoja!$A$1:$E$161,5,FALSE)</f>
        <v>PEREIRA</v>
      </c>
      <c r="C2027" t="str">
        <f>VLOOKUP(A2027,hoja!A:D,3,FALSE)</f>
        <v>0198</v>
      </c>
      <c r="D2027" t="s">
        <v>665</v>
      </c>
      <c r="E2027" t="str">
        <f>VLOOKUP(D2027,hoja!$A$1:$E$161,5,FALSE)</f>
        <v>MANIZALES</v>
      </c>
      <c r="F2027" t="str">
        <f>VLOOKUP(D2027,hoja!A:C,3,FALSE)</f>
        <v>0145</v>
      </c>
      <c r="G2027">
        <v>2.3333333332557231</v>
      </c>
      <c r="H2027" s="2">
        <v>109</v>
      </c>
      <c r="I2027" s="2">
        <v>70436</v>
      </c>
    </row>
    <row r="2028" spans="1:9">
      <c r="A2028" t="s">
        <v>644</v>
      </c>
      <c r="B2028" t="str">
        <f>VLOOKUP(A2028,hoja!$A$1:$E$161,5,FALSE)</f>
        <v>PEREIRA</v>
      </c>
      <c r="C2028" t="str">
        <f>VLOOKUP(A2028,hoja!A:D,3,FALSE)</f>
        <v>0198</v>
      </c>
      <c r="D2028" t="s">
        <v>713</v>
      </c>
      <c r="E2028" t="str">
        <f>VLOOKUP(D2028,hoja!$A$1:$E$161,5,FALSE)</f>
        <v>MARIQUITA</v>
      </c>
      <c r="F2028" t="str">
        <f>VLOOKUP(D2028,hoja!A:C,3,FALSE)</f>
        <v>0392</v>
      </c>
      <c r="G2028">
        <v>17.166666666569654</v>
      </c>
      <c r="H2028" s="2">
        <v>3</v>
      </c>
      <c r="I2028" s="2">
        <v>238349</v>
      </c>
    </row>
    <row r="2029" spans="1:9">
      <c r="A2029" t="s">
        <v>644</v>
      </c>
      <c r="B2029" t="str">
        <f>VLOOKUP(A2029,hoja!$A$1:$E$161,5,FALSE)</f>
        <v>PEREIRA</v>
      </c>
      <c r="C2029" t="str">
        <f>VLOOKUP(A2029,hoja!A:D,3,FALSE)</f>
        <v>0198</v>
      </c>
      <c r="D2029" t="s">
        <v>714</v>
      </c>
      <c r="E2029" t="str">
        <f>VLOOKUP(D2029,hoja!$A$1:$E$161,5,FALSE)</f>
        <v>OCAÑA</v>
      </c>
      <c r="F2029" t="str">
        <f>VLOOKUP(D2029,hoja!A:C,3,FALSE)</f>
        <v>0434</v>
      </c>
      <c r="G2029">
        <v>61.183333333348855</v>
      </c>
      <c r="H2029" s="2">
        <v>1</v>
      </c>
      <c r="I2029" s="2">
        <v>744467</v>
      </c>
    </row>
    <row r="2030" spans="1:9">
      <c r="A2030" t="s">
        <v>644</v>
      </c>
      <c r="B2030" t="str">
        <f>VLOOKUP(A2030,hoja!$A$1:$E$161,5,FALSE)</f>
        <v>PEREIRA</v>
      </c>
      <c r="C2030" t="str">
        <f>VLOOKUP(A2030,hoja!A:D,3,FALSE)</f>
        <v>0198</v>
      </c>
      <c r="D2030" t="s">
        <v>716</v>
      </c>
      <c r="E2030" t="str">
        <f>VLOOKUP(D2030,hoja!$A$1:$E$161,5,FALSE)</f>
        <v>PINCHOTE</v>
      </c>
      <c r="F2030" t="str">
        <f>VLOOKUP(D2030,hoja!A:C,3,FALSE)</f>
        <v>0423</v>
      </c>
      <c r="G2030">
        <v>36.074999999982538</v>
      </c>
      <c r="H2030" s="2">
        <v>2</v>
      </c>
      <c r="I2030" s="2">
        <v>620197</v>
      </c>
    </row>
    <row r="2031" spans="1:9">
      <c r="A2031" t="s">
        <v>644</v>
      </c>
      <c r="B2031" t="str">
        <f>VLOOKUP(A2031,hoja!$A$1:$E$161,5,FALSE)</f>
        <v>PEREIRA</v>
      </c>
      <c r="C2031" t="str">
        <f>VLOOKUP(A2031,hoja!A:D,3,FALSE)</f>
        <v>0198</v>
      </c>
      <c r="D2031" t="s">
        <v>717</v>
      </c>
      <c r="E2031" t="str">
        <f>VLOOKUP(D2031,hoja!$A$1:$E$161,5,FALSE)</f>
        <v>POPAYÁN</v>
      </c>
      <c r="F2031" t="str">
        <f>VLOOKUP(D2031,hoja!A:C,3,FALSE)</f>
        <v>0126</v>
      </c>
      <c r="G2031">
        <v>14.779444444488036</v>
      </c>
      <c r="H2031" s="2">
        <v>110</v>
      </c>
      <c r="I2031" s="2">
        <v>324158</v>
      </c>
    </row>
    <row r="2032" spans="1:9">
      <c r="A2032" t="s">
        <v>644</v>
      </c>
      <c r="B2032" t="str">
        <f>VLOOKUP(A2032,hoja!$A$1:$E$161,5,FALSE)</f>
        <v>PEREIRA</v>
      </c>
      <c r="C2032" t="str">
        <f>VLOOKUP(A2032,hoja!A:D,3,FALSE)</f>
        <v>0198</v>
      </c>
      <c r="D2032" t="s">
        <v>721</v>
      </c>
      <c r="E2032" t="str">
        <f>VLOOKUP(D2032,hoja!$A$1:$E$161,5,FALSE)</f>
        <v>RIONEGRO</v>
      </c>
      <c r="F2032" t="str">
        <f>VLOOKUP(D2032,hoja!A:C,3,FALSE)</f>
        <v>0090</v>
      </c>
      <c r="G2032">
        <v>20.041666666686069</v>
      </c>
      <c r="H2032" s="2">
        <v>50</v>
      </c>
      <c r="I2032" s="2">
        <v>356822.5</v>
      </c>
    </row>
    <row r="2033" spans="1:9">
      <c r="A2033" t="s">
        <v>644</v>
      </c>
      <c r="B2033" t="str">
        <f>VLOOKUP(A2033,hoja!$A$1:$E$161,5,FALSE)</f>
        <v>PEREIRA</v>
      </c>
      <c r="C2033" t="str">
        <f>VLOOKUP(A2033,hoja!A:D,3,FALSE)</f>
        <v>0198</v>
      </c>
      <c r="D2033" t="s">
        <v>723</v>
      </c>
      <c r="E2033" t="str">
        <f>VLOOKUP(D2033,hoja!$A$1:$E$161,5,FALSE)</f>
        <v>SANTA MARTA</v>
      </c>
      <c r="F2033" t="str">
        <f>VLOOKUP(D2033,hoja!A:C,3,FALSE)</f>
        <v>0118</v>
      </c>
      <c r="G2033">
        <v>55.42388888890855</v>
      </c>
      <c r="H2033" s="2">
        <v>9</v>
      </c>
      <c r="I2033" s="2">
        <v>1112737</v>
      </c>
    </row>
    <row r="2034" spans="1:9">
      <c r="A2034" t="s">
        <v>644</v>
      </c>
      <c r="B2034" t="str">
        <f>VLOOKUP(A2034,hoja!$A$1:$E$161,5,FALSE)</f>
        <v>PEREIRA</v>
      </c>
      <c r="C2034" t="str">
        <f>VLOOKUP(A2034,hoja!A:D,3,FALSE)</f>
        <v>0198</v>
      </c>
      <c r="D2034" t="s">
        <v>726</v>
      </c>
      <c r="E2034" t="str">
        <f>VLOOKUP(D2034,hoja!$A$1:$E$161,5,FALSE)</f>
        <v>TUMACO</v>
      </c>
      <c r="F2034" t="str">
        <f>VLOOKUP(D2034,hoja!A:C,3,FALSE)</f>
        <v>0396</v>
      </c>
      <c r="G2034">
        <v>61.510555555578321</v>
      </c>
      <c r="H2034" s="2">
        <v>4</v>
      </c>
      <c r="I2034" s="2">
        <v>882364.5</v>
      </c>
    </row>
    <row r="2035" spans="1:9">
      <c r="A2035" t="s">
        <v>644</v>
      </c>
      <c r="B2035" t="str">
        <f>VLOOKUP(A2035,hoja!$A$1:$E$161,5,FALSE)</f>
        <v>PEREIRA</v>
      </c>
      <c r="C2035" t="str">
        <f>VLOOKUP(A2035,hoja!A:D,3,FALSE)</f>
        <v>0198</v>
      </c>
      <c r="D2035" t="s">
        <v>727</v>
      </c>
      <c r="E2035" t="str">
        <f>VLOOKUP(D2035,hoja!$A$1:$E$161,5,FALSE)</f>
        <v>TUNJA</v>
      </c>
      <c r="F2035" t="str">
        <f>VLOOKUP(D2035,hoja!A:C,3,FALSE)</f>
        <v>0443</v>
      </c>
      <c r="G2035">
        <v>34.741666666668607</v>
      </c>
      <c r="H2035" s="2">
        <v>24</v>
      </c>
      <c r="I2035" s="2">
        <v>468154</v>
      </c>
    </row>
    <row r="2036" spans="1:9">
      <c r="A2036" t="s">
        <v>644</v>
      </c>
      <c r="B2036" t="str">
        <f>VLOOKUP(A2036,hoja!$A$1:$E$161,5,FALSE)</f>
        <v>PEREIRA</v>
      </c>
      <c r="C2036" t="str">
        <f>VLOOKUP(A2036,hoja!A:D,3,FALSE)</f>
        <v>0198</v>
      </c>
      <c r="D2036" t="s">
        <v>730</v>
      </c>
      <c r="E2036" t="str">
        <f>VLOOKUP(D2036,hoja!$A$1:$E$161,5,FALSE)</f>
        <v>ZARZAL</v>
      </c>
      <c r="F2036" t="str">
        <f>VLOOKUP(D2036,hoja!A:C,3,FALSE)</f>
        <v>0412</v>
      </c>
      <c r="G2036">
        <v>1.4500000000116415</v>
      </c>
      <c r="H2036" s="2">
        <v>1</v>
      </c>
      <c r="I2036" s="2">
        <v>67759</v>
      </c>
    </row>
    <row r="2037" spans="1:9">
      <c r="A2037" t="s">
        <v>644</v>
      </c>
      <c r="B2037" t="str">
        <f>VLOOKUP(A2037,hoja!$A$1:$E$161,5,FALSE)</f>
        <v>PEREIRA</v>
      </c>
      <c r="C2037" t="str">
        <f>VLOOKUP(A2037,hoja!A:D,3,FALSE)</f>
        <v>0198</v>
      </c>
      <c r="D2037" t="s">
        <v>629</v>
      </c>
      <c r="E2037" t="str">
        <f>VLOOKUP(D2037,hoja!$A$1:$E$161,5,FALSE)</f>
        <v>ZIPAQUIRÁ</v>
      </c>
      <c r="F2037" t="str">
        <f>VLOOKUP(D2037,hoja!A:C,3,FALSE)</f>
        <v>0032</v>
      </c>
      <c r="G2037">
        <v>38.94999999992433</v>
      </c>
      <c r="H2037" s="2">
        <v>24</v>
      </c>
      <c r="I2037" s="2">
        <v>381866.5</v>
      </c>
    </row>
    <row r="2038" spans="1:9">
      <c r="A2038" t="s">
        <v>644</v>
      </c>
      <c r="B2038" t="str">
        <f>VLOOKUP(A2038,hoja!$A$1:$E$161,5,FALSE)</f>
        <v>PEREIRA</v>
      </c>
      <c r="C2038" t="str">
        <f>VLOOKUP(A2038,hoja!A:D,3,FALSE)</f>
        <v>0198</v>
      </c>
      <c r="D2038" t="s">
        <v>633</v>
      </c>
      <c r="E2038" t="str">
        <f>VLOOKUP(D2038,hoja!$A$1:$E$161,5,FALSE)</f>
        <v>BOGOTÁ</v>
      </c>
      <c r="F2038" t="str">
        <f>VLOOKUP(D2038,hoja!A:C,3,FALSE)</f>
        <v>0002</v>
      </c>
      <c r="G2038">
        <v>20.383333333244082</v>
      </c>
      <c r="H2038" s="2">
        <v>15</v>
      </c>
      <c r="I2038" s="2">
        <v>310926</v>
      </c>
    </row>
    <row r="2039" spans="1:9">
      <c r="A2039" t="s">
        <v>644</v>
      </c>
      <c r="B2039" t="str">
        <f>VLOOKUP(A2039,hoja!$A$1:$E$161,5,FALSE)</f>
        <v>PEREIRA</v>
      </c>
      <c r="C2039" t="str">
        <f>VLOOKUP(A2039,hoja!A:D,3,FALSE)</f>
        <v>0198</v>
      </c>
      <c r="D2039" t="s">
        <v>634</v>
      </c>
      <c r="E2039" t="str">
        <f>VLOOKUP(D2039,hoja!$A$1:$E$161,5,FALSE)</f>
        <v>BOGOTÁ</v>
      </c>
      <c r="F2039" t="str">
        <f>VLOOKUP(D2039,hoja!A:C,3,FALSE)</f>
        <v>0011</v>
      </c>
      <c r="G2039">
        <v>21.175000000046566</v>
      </c>
      <c r="H2039" s="2">
        <v>78</v>
      </c>
      <c r="I2039" s="2">
        <v>307223</v>
      </c>
    </row>
    <row r="2040" spans="1:9">
      <c r="A2040" t="s">
        <v>644</v>
      </c>
      <c r="B2040" t="str">
        <f>VLOOKUP(A2040,hoja!$A$1:$E$161,5,FALSE)</f>
        <v>PEREIRA</v>
      </c>
      <c r="C2040" t="str">
        <f>VLOOKUP(A2040,hoja!A:D,3,FALSE)</f>
        <v>0198</v>
      </c>
      <c r="D2040" t="s">
        <v>635</v>
      </c>
      <c r="E2040" t="str">
        <f>VLOOKUP(D2040,hoja!$A$1:$E$161,5,FALSE)</f>
        <v>BOGOTÁ</v>
      </c>
      <c r="F2040" t="str">
        <f>VLOOKUP(D2040,hoja!A:C,3,FALSE)</f>
        <v>0021</v>
      </c>
      <c r="G2040">
        <v>20.625</v>
      </c>
      <c r="H2040" s="2">
        <v>122</v>
      </c>
      <c r="I2040" s="2">
        <v>310116.5</v>
      </c>
    </row>
    <row r="2041" spans="1:9">
      <c r="A2041" t="s">
        <v>644</v>
      </c>
      <c r="B2041" t="str">
        <f>VLOOKUP(A2041,hoja!$A$1:$E$161,5,FALSE)</f>
        <v>PEREIRA</v>
      </c>
      <c r="C2041" t="str">
        <f>VLOOKUP(A2041,hoja!A:D,3,FALSE)</f>
        <v>0198</v>
      </c>
      <c r="D2041" t="s">
        <v>731</v>
      </c>
      <c r="E2041" t="str">
        <f>VLOOKUP(D2041,hoja!$A$1:$E$161,5,FALSE)</f>
        <v>CÚCUTA</v>
      </c>
      <c r="F2041" t="str">
        <f>VLOOKUP(D2041,hoja!A:C,3,FALSE)</f>
        <v>0438</v>
      </c>
      <c r="G2041">
        <v>47.775000000052387</v>
      </c>
      <c r="H2041" s="2">
        <v>28</v>
      </c>
      <c r="I2041" s="2">
        <v>844939</v>
      </c>
    </row>
    <row r="2042" spans="1:9">
      <c r="A2042" t="s">
        <v>644</v>
      </c>
      <c r="B2042" t="str">
        <f>VLOOKUP(A2042,hoja!$A$1:$E$161,5,FALSE)</f>
        <v>PEREIRA</v>
      </c>
      <c r="C2042" t="str">
        <f>VLOOKUP(A2042,hoja!A:D,3,FALSE)</f>
        <v>0198</v>
      </c>
      <c r="D2042" t="s">
        <v>636</v>
      </c>
      <c r="E2042" t="str">
        <f>VLOOKUP(D2042,hoja!$A$1:$E$161,5,FALSE)</f>
        <v>DUITAMA</v>
      </c>
      <c r="F2042" t="str">
        <f>VLOOKUP(D2042,hoja!A:C,3,FALSE)</f>
        <v>0441</v>
      </c>
      <c r="G2042">
        <v>37.650000000052387</v>
      </c>
      <c r="H2042" s="2">
        <v>50</v>
      </c>
      <c r="I2042" s="2">
        <v>519534.5</v>
      </c>
    </row>
    <row r="2043" spans="1:9">
      <c r="A2043" t="s">
        <v>644</v>
      </c>
      <c r="B2043" t="str">
        <f>VLOOKUP(A2043,hoja!$A$1:$E$161,5,FALSE)</f>
        <v>PEREIRA</v>
      </c>
      <c r="C2043" t="str">
        <f>VLOOKUP(A2043,hoja!A:D,3,FALSE)</f>
        <v>0198</v>
      </c>
      <c r="D2043" t="s">
        <v>732</v>
      </c>
      <c r="E2043" t="str">
        <f>VLOOKUP(D2043,hoja!$A$1:$E$161,5,FALSE)</f>
        <v>IBAGUÉ</v>
      </c>
      <c r="F2043" t="str">
        <f>VLOOKUP(D2043,hoja!A:C,3,FALSE)</f>
        <v>0389</v>
      </c>
      <c r="G2043">
        <v>7.450000000098953</v>
      </c>
      <c r="H2043" s="2">
        <v>16</v>
      </c>
      <c r="I2043" s="2">
        <v>137925.5</v>
      </c>
    </row>
    <row r="2044" spans="1:9">
      <c r="A2044" t="s">
        <v>644</v>
      </c>
      <c r="B2044" t="str">
        <f>VLOOKUP(A2044,hoja!$A$1:$E$161,5,FALSE)</f>
        <v>PEREIRA</v>
      </c>
      <c r="C2044" t="str">
        <f>VLOOKUP(A2044,hoja!A:D,3,FALSE)</f>
        <v>0198</v>
      </c>
      <c r="D2044" t="s">
        <v>667</v>
      </c>
      <c r="E2044" t="str">
        <f>VLOOKUP(D2044,hoja!$A$1:$E$161,5,FALSE)</f>
        <v>MONTERÍA</v>
      </c>
      <c r="F2044" t="str">
        <f>VLOOKUP(D2044,hoja!A:C,3,FALSE)</f>
        <v>0381</v>
      </c>
      <c r="G2044">
        <v>43.241805555531755</v>
      </c>
      <c r="H2044" s="2">
        <v>14</v>
      </c>
      <c r="I2044" s="2">
        <v>731863</v>
      </c>
    </row>
    <row r="2045" spans="1:9">
      <c r="A2045" t="s">
        <v>644</v>
      </c>
      <c r="B2045" t="str">
        <f>VLOOKUP(A2045,hoja!$A$1:$E$161,5,FALSE)</f>
        <v>PEREIRA</v>
      </c>
      <c r="C2045" t="str">
        <f>VLOOKUP(A2045,hoja!A:D,3,FALSE)</f>
        <v>0198</v>
      </c>
      <c r="D2045" t="s">
        <v>679</v>
      </c>
      <c r="E2045" t="str">
        <f>VLOOKUP(D2045,hoja!$A$1:$E$161,5,FALSE)</f>
        <v>NEIVA</v>
      </c>
      <c r="F2045" t="str">
        <f>VLOOKUP(D2045,hoja!A:C,3,FALSE)</f>
        <v>0385</v>
      </c>
      <c r="G2045">
        <v>19.249999999883585</v>
      </c>
      <c r="H2045" s="2">
        <v>99</v>
      </c>
      <c r="I2045" s="2">
        <v>328339</v>
      </c>
    </row>
    <row r="2046" spans="1:9">
      <c r="A2046" t="s">
        <v>644</v>
      </c>
      <c r="B2046" t="str">
        <f>VLOOKUP(A2046,hoja!$A$1:$E$161,5,FALSE)</f>
        <v>PEREIRA</v>
      </c>
      <c r="C2046" t="str">
        <f>VLOOKUP(A2046,hoja!A:D,3,FALSE)</f>
        <v>0198</v>
      </c>
      <c r="D2046" t="s">
        <v>733</v>
      </c>
      <c r="E2046" t="str">
        <f>VLOOKUP(D2046,hoja!$A$1:$E$161,5,FALSE)</f>
        <v>PASTO</v>
      </c>
      <c r="F2046" t="str">
        <f>VLOOKUP(D2046,hoja!A:C,3,FALSE)</f>
        <v>0395</v>
      </c>
      <c r="G2046">
        <v>31.60000000015134</v>
      </c>
      <c r="H2046" s="2">
        <v>123</v>
      </c>
      <c r="I2046" s="2">
        <v>586114</v>
      </c>
    </row>
    <row r="2047" spans="1:9">
      <c r="A2047" t="s">
        <v>644</v>
      </c>
      <c r="B2047" t="str">
        <f>VLOOKUP(A2047,hoja!$A$1:$E$161,5,FALSE)</f>
        <v>PEREIRA</v>
      </c>
      <c r="C2047" t="str">
        <f>VLOOKUP(A2047,hoja!A:D,3,FALSE)</f>
        <v>0198</v>
      </c>
      <c r="D2047" t="s">
        <v>637</v>
      </c>
      <c r="E2047" t="str">
        <f>VLOOKUP(D2047,hoja!$A$1:$E$161,5,FALSE)</f>
        <v>PIEDECUESTA</v>
      </c>
      <c r="F2047" t="str">
        <f>VLOOKUP(D2047,hoja!A:C,3,FALSE)</f>
        <v>0422</v>
      </c>
      <c r="G2047">
        <v>39.90458333332208</v>
      </c>
      <c r="H2047" s="2">
        <v>122</v>
      </c>
      <c r="I2047" s="2">
        <v>648671</v>
      </c>
    </row>
    <row r="2048" spans="1:9">
      <c r="A2048" t="s">
        <v>644</v>
      </c>
      <c r="B2048" t="str">
        <f>VLOOKUP(A2048,hoja!$A$1:$E$161,5,FALSE)</f>
        <v>PEREIRA</v>
      </c>
      <c r="C2048" t="str">
        <f>VLOOKUP(A2048,hoja!A:D,3,FALSE)</f>
        <v>0198</v>
      </c>
      <c r="D2048" t="s">
        <v>668</v>
      </c>
      <c r="E2048" t="str">
        <f>VLOOKUP(D2048,hoja!$A$1:$E$161,5,FALSE)</f>
        <v>VALLEDUPAR</v>
      </c>
      <c r="F2048" t="str">
        <f>VLOOKUP(D2048,hoja!A:C,3,FALSE)</f>
        <v>0447</v>
      </c>
      <c r="G2048">
        <v>50.983333333279006</v>
      </c>
      <c r="H2048" s="2">
        <v>7</v>
      </c>
      <c r="I2048" s="2">
        <v>1001746</v>
      </c>
    </row>
    <row r="2049" spans="1:9">
      <c r="A2049" t="s">
        <v>644</v>
      </c>
      <c r="B2049" t="str">
        <f>VLOOKUP(A2049,hoja!$A$1:$E$161,5,FALSE)</f>
        <v>PEREIRA</v>
      </c>
      <c r="C2049" t="str">
        <f>VLOOKUP(A2049,hoja!A:D,3,FALSE)</f>
        <v>0198</v>
      </c>
      <c r="D2049" t="s">
        <v>681</v>
      </c>
      <c r="E2049" t="str">
        <f>VLOOKUP(D2049,hoja!$A$1:$E$161,5,FALSE)</f>
        <v>VILLAVICENCIO</v>
      </c>
      <c r="F2049" t="str">
        <f>VLOOKUP(D2049,hoja!A:C,3,FALSE)</f>
        <v>0393</v>
      </c>
      <c r="G2049">
        <v>23.100000000034925</v>
      </c>
      <c r="H2049" s="2">
        <v>5</v>
      </c>
      <c r="I2049" s="2">
        <v>407774</v>
      </c>
    </row>
    <row r="2050" spans="1:9">
      <c r="A2050" t="s">
        <v>644</v>
      </c>
      <c r="B2050" t="str">
        <f>VLOOKUP(A2050,hoja!$A$1:$E$161,5,FALSE)</f>
        <v>PEREIRA</v>
      </c>
      <c r="C2050" t="str">
        <f>VLOOKUP(A2050,hoja!A:D,3,FALSE)</f>
        <v>0198</v>
      </c>
      <c r="D2050" t="s">
        <v>3882</v>
      </c>
      <c r="E2050" t="e">
        <f>VLOOKUP(D2050,hoja!$A$1:$E$161,5,FALSE)</f>
        <v>#N/A</v>
      </c>
      <c r="F2050" t="e">
        <f>VLOOKUP(D2050,hoja!A:C,3,FALSE)</f>
        <v>#N/A</v>
      </c>
      <c r="G2050">
        <v>6.5277777845039964E-2</v>
      </c>
      <c r="H2050" s="2">
        <v>1</v>
      </c>
      <c r="I2050" s="2">
        <v>7219</v>
      </c>
    </row>
    <row r="2051" spans="1:9">
      <c r="A2051" t="s">
        <v>644</v>
      </c>
      <c r="B2051" t="str">
        <f>VLOOKUP(A2051,hoja!$A$1:$E$161,5,FALSE)</f>
        <v>PEREIRA</v>
      </c>
      <c r="C2051" t="str">
        <f>VLOOKUP(A2051,hoja!A:D,3,FALSE)</f>
        <v>0198</v>
      </c>
      <c r="D2051" t="s">
        <v>1351</v>
      </c>
      <c r="E2051" t="e">
        <f>VLOOKUP(D2051,hoja!$A$1:$E$161,5,FALSE)</f>
        <v>#N/A</v>
      </c>
      <c r="F2051" t="e">
        <f>VLOOKUP(D2051,hoja!A:C,3,FALSE)</f>
        <v>#N/A</v>
      </c>
      <c r="G2051">
        <v>2.6666666668024845</v>
      </c>
      <c r="H2051" s="2">
        <v>25</v>
      </c>
      <c r="I2051" s="2">
        <v>115360</v>
      </c>
    </row>
    <row r="2052" spans="1:9">
      <c r="A2052" t="s">
        <v>644</v>
      </c>
      <c r="B2052" t="str">
        <f>VLOOKUP(A2052,hoja!$A$1:$E$161,5,FALSE)</f>
        <v>PEREIRA</v>
      </c>
      <c r="C2052" t="str">
        <f>VLOOKUP(A2052,hoja!A:D,3,FALSE)</f>
        <v>0198</v>
      </c>
      <c r="D2052" t="s">
        <v>987</v>
      </c>
      <c r="E2052" t="str">
        <f>VLOOKUP(D2052,hoja!$A$1:$E$161,5,FALSE)</f>
        <v>MEDELLÍN</v>
      </c>
      <c r="F2052" t="str">
        <f>VLOOKUP(D2052,hoja!A:C,3,FALSE)</f>
        <v>60001</v>
      </c>
      <c r="G2052">
        <v>19.516666666633682</v>
      </c>
      <c r="H2052" s="2">
        <v>2</v>
      </c>
      <c r="I2052" s="2">
        <v>289297</v>
      </c>
    </row>
    <row r="2053" spans="1:9">
      <c r="A2053" t="s">
        <v>644</v>
      </c>
      <c r="B2053" t="str">
        <f>VLOOKUP(A2053,hoja!$A$1:$E$161,5,FALSE)</f>
        <v>PEREIRA</v>
      </c>
      <c r="C2053" t="str">
        <f>VLOOKUP(A2053,hoja!A:D,3,FALSE)</f>
        <v>0198</v>
      </c>
      <c r="D2053" t="s">
        <v>942</v>
      </c>
      <c r="E2053" t="str">
        <f>VLOOKUP(D2053,hoja!$A$1:$E$161,5,FALSE)</f>
        <v>BOGOTÁ</v>
      </c>
      <c r="F2053" t="str">
        <f>VLOOKUP(D2053,hoja!A:C,3,FALSE)</f>
        <v>60002</v>
      </c>
      <c r="G2053">
        <v>16.083333333372138</v>
      </c>
      <c r="H2053" s="2">
        <v>3</v>
      </c>
      <c r="I2053" s="2">
        <v>313651</v>
      </c>
    </row>
    <row r="2054" spans="1:9">
      <c r="A2054" t="s">
        <v>644</v>
      </c>
      <c r="B2054" t="str">
        <f>VLOOKUP(A2054,hoja!$A$1:$E$161,5,FALSE)</f>
        <v>PEREIRA</v>
      </c>
      <c r="C2054" t="str">
        <f>VLOOKUP(A2054,hoja!A:D,3,FALSE)</f>
        <v>0198</v>
      </c>
      <c r="D2054" t="s">
        <v>780</v>
      </c>
      <c r="E2054" t="str">
        <f>VLOOKUP(D2054,hoja!$A$1:$E$161,5,FALSE)</f>
        <v>ZIPAQUIRÁ</v>
      </c>
      <c r="F2054" t="str">
        <f>VLOOKUP(D2054,hoja!A:C,3,FALSE)</f>
        <v>2031</v>
      </c>
      <c r="G2054">
        <v>31.008333333302289</v>
      </c>
      <c r="H2054" s="2">
        <v>6</v>
      </c>
      <c r="I2054" s="2">
        <v>399426.5</v>
      </c>
    </row>
    <row r="2055" spans="1:9">
      <c r="A2055" t="s">
        <v>644</v>
      </c>
      <c r="B2055" t="str">
        <f>VLOOKUP(A2055,hoja!$A$1:$E$161,5,FALSE)</f>
        <v>PEREIRA</v>
      </c>
      <c r="C2055" t="str">
        <f>VLOOKUP(A2055,hoja!A:D,3,FALSE)</f>
        <v>0198</v>
      </c>
      <c r="D2055" t="s">
        <v>641</v>
      </c>
      <c r="E2055" t="str">
        <f>VLOOKUP(D2055,hoja!$A$1:$E$161,5,FALSE)</f>
        <v>MEDELLÍN</v>
      </c>
      <c r="F2055" t="str">
        <f>VLOOKUP(D2055,hoja!A:C,3,FALSE)</f>
        <v>0079</v>
      </c>
      <c r="G2055">
        <v>21.583333333313931</v>
      </c>
      <c r="H2055" s="2">
        <v>217</v>
      </c>
      <c r="I2055" s="2">
        <v>321787</v>
      </c>
    </row>
    <row r="2056" spans="1:9">
      <c r="A2056" t="s">
        <v>644</v>
      </c>
      <c r="B2056" t="str">
        <f>VLOOKUP(A2056,hoja!$A$1:$E$161,5,FALSE)</f>
        <v>PEREIRA</v>
      </c>
      <c r="C2056" t="str">
        <f>VLOOKUP(A2056,hoja!A:D,3,FALSE)</f>
        <v>0198</v>
      </c>
      <c r="D2056" t="s">
        <v>670</v>
      </c>
      <c r="E2056" t="str">
        <f>VLOOKUP(D2056,hoja!$A$1:$E$161,5,FALSE)</f>
        <v>PEREIRA</v>
      </c>
      <c r="F2056" t="str">
        <f>VLOOKUP(D2056,hoja!A:C,3,FALSE)</f>
        <v>0134</v>
      </c>
      <c r="G2056">
        <v>0.58249999996041879</v>
      </c>
      <c r="H2056" s="2">
        <v>681</v>
      </c>
      <c r="I2056" s="2">
        <v>16894</v>
      </c>
    </row>
    <row r="2057" spans="1:9">
      <c r="A2057" t="s">
        <v>644</v>
      </c>
      <c r="B2057" t="str">
        <f>VLOOKUP(A2057,hoja!$A$1:$E$161,5,FALSE)</f>
        <v>PEREIRA</v>
      </c>
      <c r="C2057" t="str">
        <f>VLOOKUP(A2057,hoja!A:D,3,FALSE)</f>
        <v>0198</v>
      </c>
      <c r="D2057" t="s">
        <v>642</v>
      </c>
      <c r="E2057" t="str">
        <f>VLOOKUP(D2057,hoja!$A$1:$E$161,5,FALSE)</f>
        <v>BARRANQUILLA</v>
      </c>
      <c r="F2057" t="str">
        <f>VLOOKUP(D2057,hoja!A:C,3,FALSE)</f>
        <v>0111</v>
      </c>
      <c r="G2057">
        <v>50.407916666648816</v>
      </c>
      <c r="H2057" s="2">
        <v>134</v>
      </c>
      <c r="I2057" s="2">
        <v>1027195</v>
      </c>
    </row>
    <row r="2058" spans="1:9">
      <c r="A2058" t="s">
        <v>644</v>
      </c>
      <c r="B2058" t="str">
        <f>VLOOKUP(A2058,hoja!$A$1:$E$161,5,FALSE)</f>
        <v>PEREIRA</v>
      </c>
      <c r="C2058" t="str">
        <f>VLOOKUP(A2058,hoja!A:D,3,FALSE)</f>
        <v>0198</v>
      </c>
      <c r="D2058" t="s">
        <v>672</v>
      </c>
      <c r="E2058" t="str">
        <f>VLOOKUP(D2058,hoja!$A$1:$E$161,5,FALSE)</f>
        <v>MEDELLÍN</v>
      </c>
      <c r="F2058" t="str">
        <f>VLOOKUP(D2058,hoja!A:C,3,FALSE)</f>
        <v>0092</v>
      </c>
      <c r="G2058">
        <v>20.966666666732635</v>
      </c>
      <c r="H2058" s="2">
        <v>7</v>
      </c>
      <c r="I2058" s="2">
        <v>253394</v>
      </c>
    </row>
    <row r="2059" spans="1:9">
      <c r="A2059" t="s">
        <v>644</v>
      </c>
      <c r="B2059" t="str">
        <f>VLOOKUP(A2059,hoja!$A$1:$E$161,5,FALSE)</f>
        <v>PEREIRA</v>
      </c>
      <c r="C2059" t="str">
        <f>VLOOKUP(A2059,hoja!A:D,3,FALSE)</f>
        <v>0198</v>
      </c>
      <c r="D2059" t="s">
        <v>645</v>
      </c>
      <c r="E2059" t="str">
        <f>VLOOKUP(D2059,hoja!$A$1:$E$161,5,FALSE)</f>
        <v>CALI</v>
      </c>
      <c r="F2059" t="str">
        <f>VLOOKUP(D2059,hoja!A:C,3,FALSE)</f>
        <v>0410</v>
      </c>
      <c r="G2059">
        <v>3.970555555599276</v>
      </c>
      <c r="H2059" s="2">
        <v>787</v>
      </c>
      <c r="I2059" s="2">
        <v>190923.5</v>
      </c>
    </row>
    <row r="2060" spans="1:9">
      <c r="A2060" t="s">
        <v>644</v>
      </c>
      <c r="B2060" t="str">
        <f>VLOOKUP(A2060,hoja!$A$1:$E$161,5,FALSE)</f>
        <v>PEREIRA</v>
      </c>
      <c r="C2060" t="str">
        <f>VLOOKUP(A2060,hoja!A:D,3,FALSE)</f>
        <v>0198</v>
      </c>
      <c r="D2060" t="s">
        <v>747</v>
      </c>
      <c r="E2060" t="str">
        <f>VLOOKUP(D2060,hoja!$A$1:$E$161,5,FALSE)</f>
        <v>BUGA</v>
      </c>
      <c r="F2060" t="str">
        <f>VLOOKUP(D2060,hoja!A:C,3,FALSE)</f>
        <v>60062</v>
      </c>
      <c r="G2060">
        <v>2.8802777777309529</v>
      </c>
      <c r="H2060" s="2">
        <v>3</v>
      </c>
      <c r="I2060" s="2">
        <v>133493</v>
      </c>
    </row>
    <row r="2061" spans="1:9">
      <c r="A2061" t="s">
        <v>644</v>
      </c>
      <c r="B2061" t="str">
        <f>VLOOKUP(A2061,hoja!$A$1:$E$161,5,FALSE)</f>
        <v>PEREIRA</v>
      </c>
      <c r="C2061" t="str">
        <f>VLOOKUP(A2061,hoja!A:D,3,FALSE)</f>
        <v>0198</v>
      </c>
      <c r="D2061" t="s">
        <v>682</v>
      </c>
      <c r="E2061" t="str">
        <f>VLOOKUP(D2061,hoja!$A$1:$E$161,5,FALSE)</f>
        <v>Pereira-Eficiente destino Yumb</v>
      </c>
      <c r="F2061" t="str">
        <f>VLOOKUP(D2061,hoja!A:C,3,FALSE)</f>
        <v>60064</v>
      </c>
      <c r="G2061">
        <v>0.6000000000349246</v>
      </c>
      <c r="H2061" s="2">
        <v>32</v>
      </c>
      <c r="I2061" s="2">
        <v>22039</v>
      </c>
    </row>
    <row r="2062" spans="1:9">
      <c r="A2062" t="s">
        <v>644</v>
      </c>
      <c r="B2062" t="str">
        <f>VLOOKUP(A2062,hoja!$A$1:$E$161,5,FALSE)</f>
        <v>PEREIRA</v>
      </c>
      <c r="C2062" t="str">
        <f>VLOOKUP(A2062,hoja!A:D,3,FALSE)</f>
        <v>0198</v>
      </c>
      <c r="D2062" t="s">
        <v>749</v>
      </c>
      <c r="E2062" t="str">
        <f>VLOOKUP(D2062,hoja!$A$1:$E$161,5,FALSE)</f>
        <v>PEREIRA</v>
      </c>
      <c r="F2062" t="str">
        <f>VLOOKUP(D2062,hoja!A:C,3,FALSE)</f>
        <v>60067</v>
      </c>
      <c r="G2062">
        <v>0.59888888883870095</v>
      </c>
      <c r="H2062" s="2">
        <v>9</v>
      </c>
      <c r="I2062" s="2">
        <v>17063</v>
      </c>
    </row>
    <row r="2063" spans="1:9">
      <c r="A2063" t="s">
        <v>644</v>
      </c>
      <c r="B2063" t="str">
        <f>VLOOKUP(A2063,hoja!$A$1:$E$161,5,FALSE)</f>
        <v>PEREIRA</v>
      </c>
      <c r="C2063" t="str">
        <f>VLOOKUP(A2063,hoja!A:D,3,FALSE)</f>
        <v>0198</v>
      </c>
      <c r="D2063" t="s">
        <v>735</v>
      </c>
      <c r="E2063" t="str">
        <f>VLOOKUP(D2063,hoja!$A$1:$E$161,5,FALSE)</f>
        <v>GUALANDAY</v>
      </c>
      <c r="F2063" t="str">
        <f>VLOOKUP(D2063,hoja!A:C,3,FALSE)</f>
        <v>3042</v>
      </c>
      <c r="G2063">
        <v>15.773888888885267</v>
      </c>
      <c r="H2063" s="2">
        <v>1</v>
      </c>
      <c r="I2063" s="2">
        <v>150486</v>
      </c>
    </row>
    <row r="2064" spans="1:9">
      <c r="A2064" t="s">
        <v>644</v>
      </c>
      <c r="B2064" t="str">
        <f>VLOOKUP(A2064,hoja!$A$1:$E$161,5,FALSE)</f>
        <v>PEREIRA</v>
      </c>
      <c r="C2064" t="str">
        <f>VLOOKUP(A2064,hoja!A:D,3,FALSE)</f>
        <v>0198</v>
      </c>
      <c r="D2064" t="s">
        <v>897</v>
      </c>
      <c r="E2064" t="str">
        <f>VLOOKUP(D2064,hoja!$A$1:$E$161,5,FALSE)</f>
        <v>LA PINTADA</v>
      </c>
      <c r="F2064" t="str">
        <f>VLOOKUP(D2064,hoja!A:C,3,FALSE)</f>
        <v>60073</v>
      </c>
      <c r="G2064">
        <v>4.8666666666395031</v>
      </c>
      <c r="H2064" s="2">
        <v>1</v>
      </c>
      <c r="I2064" s="2">
        <v>302450</v>
      </c>
    </row>
    <row r="2065" spans="1:9">
      <c r="A2065" t="s">
        <v>644</v>
      </c>
      <c r="B2065" t="str">
        <f>VLOOKUP(A2065,hoja!$A$1:$E$161,5,FALSE)</f>
        <v>PEREIRA</v>
      </c>
      <c r="C2065" t="str">
        <f>VLOOKUP(A2065,hoja!A:D,3,FALSE)</f>
        <v>0198</v>
      </c>
      <c r="D2065" t="s">
        <v>738</v>
      </c>
      <c r="E2065" t="str">
        <f>VLOOKUP(D2065,hoja!$A$1:$E$161,5,FALSE)</f>
        <v>RIOSUCIO</v>
      </c>
      <c r="F2065" t="str">
        <f>VLOOKUP(D2065,hoja!A:C,3,FALSE)</f>
        <v>60081</v>
      </c>
      <c r="G2065">
        <v>3.28333333338378</v>
      </c>
      <c r="H2065" s="2">
        <v>1</v>
      </c>
      <c r="I2065" s="2">
        <v>103941</v>
      </c>
    </row>
    <row r="2066" spans="1:9">
      <c r="A2066" t="s">
        <v>644</v>
      </c>
      <c r="B2066" t="str">
        <f>VLOOKUP(A2066,hoja!$A$1:$E$161,5,FALSE)</f>
        <v>PEREIRA</v>
      </c>
      <c r="C2066" t="str">
        <f>VLOOKUP(A2066,hoja!A:D,3,FALSE)</f>
        <v>0198</v>
      </c>
      <c r="D2066" t="s">
        <v>750</v>
      </c>
      <c r="E2066" t="e">
        <f>VLOOKUP(D2066,hoja!$A$1:$E$161,5,FALSE)</f>
        <v>#N/A</v>
      </c>
      <c r="F2066" t="e">
        <f>VLOOKUP(D2066,hoja!A:C,3,FALSE)</f>
        <v>#N/A</v>
      </c>
      <c r="G2066">
        <v>2.2916666667151731</v>
      </c>
      <c r="H2066" s="2">
        <v>42</v>
      </c>
      <c r="I2066" s="2">
        <v>110215</v>
      </c>
    </row>
    <row r="2067" spans="1:9">
      <c r="A2067" t="s">
        <v>644</v>
      </c>
      <c r="B2067" t="str">
        <f>VLOOKUP(A2067,hoja!$A$1:$E$161,5,FALSE)</f>
        <v>PEREIRA</v>
      </c>
      <c r="C2067" t="str">
        <f>VLOOKUP(A2067,hoja!A:D,3,FALSE)</f>
        <v>0198</v>
      </c>
      <c r="D2067" t="s">
        <v>943</v>
      </c>
      <c r="E2067" t="str">
        <f>VLOOKUP(D2067,hoja!$A$1:$E$161,5,FALSE)</f>
        <v>BOGOTÁ</v>
      </c>
      <c r="F2067" t="str">
        <f>VLOOKUP(D2067,hoja!A:C,3,FALSE)</f>
        <v>60003</v>
      </c>
      <c r="G2067">
        <v>24.283333333296468</v>
      </c>
      <c r="H2067" s="2">
        <v>2</v>
      </c>
      <c r="I2067" s="2">
        <v>335623</v>
      </c>
    </row>
    <row r="2068" spans="1:9">
      <c r="A2068" t="s">
        <v>645</v>
      </c>
      <c r="B2068" t="str">
        <f>VLOOKUP(A2068,hoja!$A$1:$E$161,5,FALSE)</f>
        <v>CALI</v>
      </c>
      <c r="C2068" t="str">
        <f>VLOOKUP(A2068,hoja!A:D,3,FALSE)</f>
        <v>0410</v>
      </c>
      <c r="D2068" t="s">
        <v>3856</v>
      </c>
      <c r="E2068" t="e">
        <f>VLOOKUP(D2068,hoja!$A$1:$E$161,5,FALSE)</f>
        <v>#N/A</v>
      </c>
      <c r="F2068" t="str">
        <f>VLOOKUP(D2068,hoja!A:C,3,FALSE)</f>
        <v>50337</v>
      </c>
      <c r="G2068">
        <v>0.43333333334885538</v>
      </c>
      <c r="H2068" s="2">
        <v>3</v>
      </c>
      <c r="I2068" s="2">
        <v>4662</v>
      </c>
    </row>
    <row r="2069" spans="1:9">
      <c r="A2069" t="s">
        <v>645</v>
      </c>
      <c r="B2069" t="str">
        <f>VLOOKUP(A2069,hoja!$A$1:$E$161,5,FALSE)</f>
        <v>CALI</v>
      </c>
      <c r="C2069" t="str">
        <f>VLOOKUP(A2069,hoja!A:D,3,FALSE)</f>
        <v>0410</v>
      </c>
      <c r="D2069" t="s">
        <v>3857</v>
      </c>
      <c r="E2069" t="e">
        <f>VLOOKUP(D2069,hoja!$A$1:$E$161,5,FALSE)</f>
        <v>#N/A</v>
      </c>
      <c r="F2069" t="str">
        <f>VLOOKUP(D2069,hoja!A:C,3,FALSE)</f>
        <v>50338</v>
      </c>
      <c r="G2069">
        <v>0.24999999994179234</v>
      </c>
      <c r="H2069" s="2">
        <v>111</v>
      </c>
      <c r="I2069" s="2">
        <v>8725</v>
      </c>
    </row>
    <row r="2070" spans="1:9">
      <c r="A2070" t="s">
        <v>645</v>
      </c>
      <c r="B2070" t="str">
        <f>VLOOKUP(A2070,hoja!$A$1:$E$161,5,FALSE)</f>
        <v>CALI</v>
      </c>
      <c r="C2070" t="str">
        <f>VLOOKUP(A2070,hoja!A:D,3,FALSE)</f>
        <v>0410</v>
      </c>
      <c r="D2070" t="s">
        <v>2548</v>
      </c>
      <c r="E2070" t="e">
        <f>VLOOKUP(D2070,hoja!$A$1:$E$161,5,FALSE)</f>
        <v>#N/A</v>
      </c>
      <c r="F2070" t="str">
        <f>VLOOKUP(D2070,hoja!A:C,3,FALSE)</f>
        <v>50346</v>
      </c>
      <c r="G2070">
        <v>4.514444444415858</v>
      </c>
      <c r="H2070" s="2">
        <v>156</v>
      </c>
      <c r="I2070" s="2">
        <v>159731</v>
      </c>
    </row>
    <row r="2071" spans="1:9">
      <c r="A2071" t="s">
        <v>645</v>
      </c>
      <c r="B2071" t="str">
        <f>VLOOKUP(A2071,hoja!$A$1:$E$161,5,FALSE)</f>
        <v>CALI</v>
      </c>
      <c r="C2071" t="str">
        <f>VLOOKUP(A2071,hoja!A:D,3,FALSE)</f>
        <v>0410</v>
      </c>
      <c r="D2071" t="s">
        <v>650</v>
      </c>
      <c r="E2071" t="str">
        <f>VLOOKUP(D2071,hoja!$A$1:$E$161,5,FALSE)</f>
        <v>CALOTO</v>
      </c>
      <c r="F2071" t="str">
        <f>VLOOKUP(D2071,hoja!A:C,3,FALSE)</f>
        <v>0445</v>
      </c>
      <c r="G2071">
        <v>2.0772222222585697</v>
      </c>
      <c r="H2071" s="2">
        <v>650</v>
      </c>
      <c r="I2071" s="2">
        <v>72141</v>
      </c>
    </row>
    <row r="2072" spans="1:9">
      <c r="A2072" t="s">
        <v>645</v>
      </c>
      <c r="B2072" t="str">
        <f>VLOOKUP(A2072,hoja!$A$1:$E$161,5,FALSE)</f>
        <v>CALI</v>
      </c>
      <c r="C2072" t="str">
        <f>VLOOKUP(A2072,hoja!A:D,3,FALSE)</f>
        <v>0410</v>
      </c>
      <c r="D2072" t="s">
        <v>690</v>
      </c>
      <c r="E2072" t="str">
        <f>VLOOKUP(D2072,hoja!$A$1:$E$161,5,FALSE)</f>
        <v>ANSERMA</v>
      </c>
      <c r="F2072" t="str">
        <f>VLOOKUP(D2072,hoja!A:C,3,FALSE)</f>
        <v>0146</v>
      </c>
      <c r="G2072">
        <v>5.8500000000349246</v>
      </c>
      <c r="H2072" s="2">
        <v>196</v>
      </c>
      <c r="I2072" s="2">
        <v>246896.5</v>
      </c>
    </row>
    <row r="2073" spans="1:9">
      <c r="A2073" t="s">
        <v>645</v>
      </c>
      <c r="B2073" t="str">
        <f>VLOOKUP(A2073,hoja!$A$1:$E$161,5,FALSE)</f>
        <v>CALI</v>
      </c>
      <c r="C2073" t="str">
        <f>VLOOKUP(A2073,hoja!A:D,3,FALSE)</f>
        <v>0410</v>
      </c>
      <c r="D2073" t="s">
        <v>659</v>
      </c>
      <c r="E2073" t="str">
        <f>VLOOKUP(D2073,hoja!$A$1:$E$161,5,FALSE)</f>
        <v>ARMENIA</v>
      </c>
      <c r="F2073" t="str">
        <f>VLOOKUP(D2073,hoja!A:C,3,FALSE)</f>
        <v>0142</v>
      </c>
      <c r="G2073">
        <v>4.8916666666336823</v>
      </c>
      <c r="H2073" s="2">
        <v>990</v>
      </c>
      <c r="I2073" s="2">
        <v>174037</v>
      </c>
    </row>
    <row r="2074" spans="1:9">
      <c r="A2074" t="s">
        <v>645</v>
      </c>
      <c r="B2074" t="str">
        <f>VLOOKUP(A2074,hoja!$A$1:$E$161,5,FALSE)</f>
        <v>CALI</v>
      </c>
      <c r="C2074" t="str">
        <f>VLOOKUP(A2074,hoja!A:D,3,FALSE)</f>
        <v>0410</v>
      </c>
      <c r="D2074" t="s">
        <v>693</v>
      </c>
      <c r="E2074" t="str">
        <f>VLOOKUP(D2074,hoja!$A$1:$E$161,5,FALSE)</f>
        <v>BOSCONIA</v>
      </c>
      <c r="F2074" t="str">
        <f>VLOOKUP(D2074,hoja!A:C,3,FALSE)</f>
        <v>0449</v>
      </c>
      <c r="G2074">
        <v>41.049999999959255</v>
      </c>
      <c r="H2074" s="2">
        <v>2</v>
      </c>
      <c r="I2074" s="2">
        <v>1075864.5</v>
      </c>
    </row>
    <row r="2075" spans="1:9">
      <c r="A2075" t="s">
        <v>645</v>
      </c>
      <c r="B2075" t="str">
        <f>VLOOKUP(A2075,hoja!$A$1:$E$161,5,FALSE)</f>
        <v>CALI</v>
      </c>
      <c r="C2075" t="str">
        <f>VLOOKUP(A2075,hoja!A:D,3,FALSE)</f>
        <v>0410</v>
      </c>
      <c r="D2075" t="s">
        <v>694</v>
      </c>
      <c r="E2075" t="str">
        <f>VLOOKUP(D2075,hoja!$A$1:$E$161,5,FALSE)</f>
        <v>BUENAVENTURA</v>
      </c>
      <c r="F2075" t="str">
        <f>VLOOKUP(D2075,hoja!A:C,3,FALSE)</f>
        <v>0131</v>
      </c>
      <c r="G2075">
        <v>3.9833333332207985</v>
      </c>
      <c r="H2075" s="2">
        <v>849</v>
      </c>
      <c r="I2075" s="2">
        <v>151297</v>
      </c>
    </row>
    <row r="2076" spans="1:9">
      <c r="A2076" t="s">
        <v>645</v>
      </c>
      <c r="B2076" t="str">
        <f>VLOOKUP(A2076,hoja!$A$1:$E$161,5,FALSE)</f>
        <v>CALI</v>
      </c>
      <c r="C2076" t="str">
        <f>VLOOKUP(A2076,hoja!A:D,3,FALSE)</f>
        <v>0410</v>
      </c>
      <c r="D2076" t="s">
        <v>683</v>
      </c>
      <c r="E2076" t="str">
        <f>VLOOKUP(D2076,hoja!$A$1:$E$161,5,FALSE)</f>
        <v>BUGA</v>
      </c>
      <c r="F2076" t="str">
        <f>VLOOKUP(D2076,hoja!A:C,3,FALSE)</f>
        <v>0411</v>
      </c>
      <c r="G2076">
        <v>1.3833333334769122</v>
      </c>
      <c r="H2076" s="2">
        <v>1385</v>
      </c>
      <c r="I2076" s="2">
        <v>64343.5</v>
      </c>
    </row>
    <row r="2077" spans="1:9">
      <c r="A2077" t="s">
        <v>645</v>
      </c>
      <c r="B2077" t="str">
        <f>VLOOKUP(A2077,hoja!$A$1:$E$161,5,FALSE)</f>
        <v>CALI</v>
      </c>
      <c r="C2077" t="str">
        <f>VLOOKUP(A2077,hoja!A:D,3,FALSE)</f>
        <v>0410</v>
      </c>
      <c r="D2077" t="s">
        <v>660</v>
      </c>
      <c r="E2077" t="str">
        <f>VLOOKUP(D2077,hoja!$A$1:$E$161,5,FALSE)</f>
        <v>BOGOTÁ</v>
      </c>
      <c r="F2077" t="str">
        <f>VLOOKUP(D2077,hoja!A:C,3,FALSE)</f>
        <v>0035</v>
      </c>
      <c r="G2077">
        <v>26.175277777772862</v>
      </c>
      <c r="H2077" s="2">
        <v>121</v>
      </c>
      <c r="I2077" s="2">
        <v>459769</v>
      </c>
    </row>
    <row r="2078" spans="1:9">
      <c r="A2078" t="s">
        <v>645</v>
      </c>
      <c r="B2078" t="str">
        <f>VLOOKUP(A2078,hoja!$A$1:$E$161,5,FALSE)</f>
        <v>CALI</v>
      </c>
      <c r="C2078" t="str">
        <f>VLOOKUP(A2078,hoja!A:D,3,FALSE)</f>
        <v>0410</v>
      </c>
      <c r="D2078" t="s">
        <v>661</v>
      </c>
      <c r="E2078" t="str">
        <f>VLOOKUP(D2078,hoja!$A$1:$E$161,5,FALSE)</f>
        <v>CARTAGENA</v>
      </c>
      <c r="F2078" t="str">
        <f>VLOOKUP(D2078,hoja!A:C,3,FALSE)</f>
        <v>0113</v>
      </c>
      <c r="G2078">
        <v>70.816666666738456</v>
      </c>
      <c r="H2078" s="2">
        <v>152</v>
      </c>
      <c r="I2078" s="2">
        <v>1269216.5</v>
      </c>
    </row>
    <row r="2079" spans="1:9">
      <c r="A2079" t="s">
        <v>645</v>
      </c>
      <c r="B2079" t="str">
        <f>VLOOKUP(A2079,hoja!$A$1:$E$161,5,FALSE)</f>
        <v>CALI</v>
      </c>
      <c r="C2079" t="str">
        <f>VLOOKUP(A2079,hoja!A:D,3,FALSE)</f>
        <v>0410</v>
      </c>
      <c r="D2079" t="s">
        <v>698</v>
      </c>
      <c r="E2079" t="str">
        <f>VLOOKUP(D2079,hoja!$A$1:$E$161,5,FALSE)</f>
        <v>CAUCASIA</v>
      </c>
      <c r="F2079" t="str">
        <f>VLOOKUP(D2079,hoja!A:C,3,FALSE)</f>
        <v>0384</v>
      </c>
      <c r="G2079">
        <v>42.033333333441988</v>
      </c>
      <c r="H2079" s="2">
        <v>1</v>
      </c>
      <c r="I2079" s="2">
        <v>708133</v>
      </c>
    </row>
    <row r="2080" spans="1:9">
      <c r="A2080" t="s">
        <v>645</v>
      </c>
      <c r="B2080" t="str">
        <f>VLOOKUP(A2080,hoja!$A$1:$E$161,5,FALSE)</f>
        <v>CALI</v>
      </c>
      <c r="C2080" t="str">
        <f>VLOOKUP(A2080,hoja!A:D,3,FALSE)</f>
        <v>0410</v>
      </c>
      <c r="D2080" t="s">
        <v>699</v>
      </c>
      <c r="E2080" t="str">
        <f>VLOOKUP(D2080,hoja!$A$1:$E$161,5,FALSE)</f>
        <v>CHIGORODÓ</v>
      </c>
      <c r="F2080" t="str">
        <f>VLOOKUP(D2080,hoja!A:C,3,FALSE)</f>
        <v>0074</v>
      </c>
      <c r="G2080">
        <v>36.149999999965075</v>
      </c>
      <c r="H2080" s="2">
        <v>18</v>
      </c>
      <c r="I2080" s="2">
        <v>695295</v>
      </c>
    </row>
    <row r="2081" spans="1:9">
      <c r="A2081" t="s">
        <v>645</v>
      </c>
      <c r="B2081" t="str">
        <f>VLOOKUP(A2081,hoja!$A$1:$E$161,5,FALSE)</f>
        <v>CALI</v>
      </c>
      <c r="C2081" t="str">
        <f>VLOOKUP(A2081,hoja!A:D,3,FALSE)</f>
        <v>0410</v>
      </c>
      <c r="D2081" t="s">
        <v>700</v>
      </c>
      <c r="E2081" t="str">
        <f>VLOOKUP(D2081,hoja!$A$1:$E$161,5,FALSE)</f>
        <v>CHIQUINQUIRÁ</v>
      </c>
      <c r="F2081" t="str">
        <f>VLOOKUP(D2081,hoja!A:C,3,FALSE)</f>
        <v>0444</v>
      </c>
      <c r="G2081">
        <v>51.718333333439659</v>
      </c>
      <c r="H2081" s="2">
        <v>1</v>
      </c>
      <c r="I2081" s="2">
        <v>653481</v>
      </c>
    </row>
    <row r="2082" spans="1:9">
      <c r="A2082" t="s">
        <v>645</v>
      </c>
      <c r="B2082" t="str">
        <f>VLOOKUP(A2082,hoja!$A$1:$E$161,5,FALSE)</f>
        <v>CALI</v>
      </c>
      <c r="C2082" t="str">
        <f>VLOOKUP(A2082,hoja!A:D,3,FALSE)</f>
        <v>0410</v>
      </c>
      <c r="D2082" t="s">
        <v>702</v>
      </c>
      <c r="E2082" t="str">
        <f>VLOOKUP(D2082,hoja!$A$1:$E$161,5,FALSE)</f>
        <v>FLORENCIA</v>
      </c>
      <c r="F2082" t="str">
        <f>VLOOKUP(D2082,hoja!A:C,3,FALSE)</f>
        <v>0388</v>
      </c>
      <c r="G2082">
        <v>40.799999999930151</v>
      </c>
      <c r="H2082" s="2">
        <v>83</v>
      </c>
      <c r="I2082" s="2">
        <v>706039</v>
      </c>
    </row>
    <row r="2083" spans="1:9">
      <c r="A2083" t="s">
        <v>645</v>
      </c>
      <c r="B2083" t="str">
        <f>VLOOKUP(A2083,hoja!$A$1:$E$161,5,FALSE)</f>
        <v>CALI</v>
      </c>
      <c r="C2083" t="str">
        <f>VLOOKUP(A2083,hoja!A:D,3,FALSE)</f>
        <v>0410</v>
      </c>
      <c r="D2083" t="s">
        <v>1007</v>
      </c>
      <c r="E2083" t="e">
        <f>VLOOKUP(D2083,hoja!$A$1:$E$161,5,FALSE)</f>
        <v>#N/A</v>
      </c>
      <c r="F2083" t="str">
        <f>VLOOKUP(D2083,hoja!A:C,3,FALSE)</f>
        <v>0463</v>
      </c>
      <c r="G2083">
        <v>22.566666666709352</v>
      </c>
      <c r="H2083" s="2">
        <v>3</v>
      </c>
      <c r="I2083" s="2">
        <v>376563</v>
      </c>
    </row>
    <row r="2084" spans="1:9">
      <c r="A2084" t="s">
        <v>645</v>
      </c>
      <c r="B2084" t="str">
        <f>VLOOKUP(A2084,hoja!$A$1:$E$161,5,FALSE)</f>
        <v>CALI</v>
      </c>
      <c r="C2084" t="str">
        <f>VLOOKUP(A2084,hoja!A:D,3,FALSE)</f>
        <v>0410</v>
      </c>
      <c r="D2084" t="s">
        <v>704</v>
      </c>
      <c r="E2084" t="str">
        <f>VLOOKUP(D2084,hoja!$A$1:$E$161,5,FALSE)</f>
        <v>GARZÓN</v>
      </c>
      <c r="F2084" t="str">
        <f>VLOOKUP(D2084,hoja!A:C,3,FALSE)</f>
        <v>0387</v>
      </c>
      <c r="G2084">
        <v>27.166666666686069</v>
      </c>
      <c r="H2084" s="2">
        <v>65</v>
      </c>
      <c r="I2084" s="2">
        <v>576945</v>
      </c>
    </row>
    <row r="2085" spans="1:9">
      <c r="A2085" t="s">
        <v>645</v>
      </c>
      <c r="B2085" t="str">
        <f>VLOOKUP(A2085,hoja!$A$1:$E$161,5,FALSE)</f>
        <v>CALI</v>
      </c>
      <c r="C2085" t="str">
        <f>VLOOKUP(A2085,hoja!A:D,3,FALSE)</f>
        <v>0410</v>
      </c>
      <c r="D2085" t="s">
        <v>705</v>
      </c>
      <c r="E2085" t="str">
        <f>VLOOKUP(D2085,hoja!$A$1:$E$161,5,FALSE)</f>
        <v>GRANADA</v>
      </c>
      <c r="F2085" t="str">
        <f>VLOOKUP(D2085,hoja!A:C,3,FALSE)</f>
        <v>0394</v>
      </c>
      <c r="G2085">
        <v>46.132500000006985</v>
      </c>
      <c r="H2085" s="2">
        <v>24</v>
      </c>
      <c r="I2085" s="2">
        <v>619234</v>
      </c>
    </row>
    <row r="2086" spans="1:9">
      <c r="A2086" t="s">
        <v>645</v>
      </c>
      <c r="B2086" t="str">
        <f>VLOOKUP(A2086,hoja!$A$1:$E$161,5,FALSE)</f>
        <v>CALI</v>
      </c>
      <c r="C2086" t="str">
        <f>VLOOKUP(A2086,hoja!A:D,3,FALSE)</f>
        <v>0410</v>
      </c>
      <c r="D2086" t="s">
        <v>707</v>
      </c>
      <c r="E2086" t="str">
        <f>VLOOKUP(D2086,hoja!$A$1:$E$161,5,FALSE)</f>
        <v>IPIALES</v>
      </c>
      <c r="F2086" t="str">
        <f>VLOOKUP(D2086,hoja!A:C,3,FALSE)</f>
        <v>0397</v>
      </c>
      <c r="G2086">
        <v>27.600000000034925</v>
      </c>
      <c r="H2086" s="2">
        <v>142</v>
      </c>
      <c r="I2086" s="2">
        <v>514396</v>
      </c>
    </row>
    <row r="2087" spans="1:9">
      <c r="A2087" t="s">
        <v>645</v>
      </c>
      <c r="B2087" t="str">
        <f>VLOOKUP(A2087,hoja!$A$1:$E$161,5,FALSE)</f>
        <v>CALI</v>
      </c>
      <c r="C2087" t="str">
        <f>VLOOKUP(A2087,hoja!A:D,3,FALSE)</f>
        <v>0410</v>
      </c>
      <c r="D2087" t="s">
        <v>655</v>
      </c>
      <c r="E2087" t="str">
        <f>VLOOKUP(D2087,hoja!$A$1:$E$161,5,FALSE)</f>
        <v>MEDELLÍN</v>
      </c>
      <c r="F2087" t="str">
        <f>VLOOKUP(D2087,hoja!A:C,3,FALSE)</f>
        <v>0292</v>
      </c>
      <c r="G2087">
        <v>23.895000000076834</v>
      </c>
      <c r="H2087" s="2">
        <v>101</v>
      </c>
      <c r="I2087" s="2">
        <v>447925</v>
      </c>
    </row>
    <row r="2088" spans="1:9">
      <c r="A2088" t="s">
        <v>645</v>
      </c>
      <c r="B2088" t="str">
        <f>VLOOKUP(A2088,hoja!$A$1:$E$161,5,FALSE)</f>
        <v>CALI</v>
      </c>
      <c r="C2088" t="str">
        <f>VLOOKUP(A2088,hoja!A:D,3,FALSE)</f>
        <v>0410</v>
      </c>
      <c r="D2088" t="s">
        <v>708</v>
      </c>
      <c r="E2088" t="str">
        <f>VLOOKUP(D2088,hoja!$A$1:$E$161,5,FALSE)</f>
        <v>JAMUNDÍ</v>
      </c>
      <c r="F2088" t="str">
        <f>VLOOKUP(D2088,hoja!A:C,3,FALSE)</f>
        <v>0358</v>
      </c>
      <c r="G2088">
        <v>1.6833333332324401</v>
      </c>
      <c r="H2088" s="2">
        <v>1794</v>
      </c>
      <c r="I2088" s="2">
        <v>90371</v>
      </c>
    </row>
    <row r="2089" spans="1:9">
      <c r="A2089" t="s">
        <v>645</v>
      </c>
      <c r="B2089" t="str">
        <f>VLOOKUP(A2089,hoja!$A$1:$E$161,5,FALSE)</f>
        <v>CALI</v>
      </c>
      <c r="C2089" t="str">
        <f>VLOOKUP(A2089,hoja!A:D,3,FALSE)</f>
        <v>0410</v>
      </c>
      <c r="D2089" t="s">
        <v>709</v>
      </c>
      <c r="E2089" t="str">
        <f>VLOOKUP(D2089,hoja!$A$1:$E$161,5,FALSE)</f>
        <v>LA DORADA</v>
      </c>
      <c r="F2089" t="str">
        <f>VLOOKUP(D2089,hoja!A:C,3,FALSE)</f>
        <v>0391</v>
      </c>
      <c r="G2089">
        <v>29.133333333302289</v>
      </c>
      <c r="H2089" s="2">
        <v>6</v>
      </c>
      <c r="I2089" s="2">
        <v>424897</v>
      </c>
    </row>
    <row r="2090" spans="1:9">
      <c r="A2090" t="s">
        <v>645</v>
      </c>
      <c r="B2090" t="str">
        <f>VLOOKUP(A2090,hoja!$A$1:$E$161,5,FALSE)</f>
        <v>CALI</v>
      </c>
      <c r="C2090" t="str">
        <f>VLOOKUP(A2090,hoja!A:D,3,FALSE)</f>
        <v>0410</v>
      </c>
      <c r="D2090" t="s">
        <v>710</v>
      </c>
      <c r="E2090" t="str">
        <f>VLOOKUP(D2090,hoja!$A$1:$E$161,5,FALSE)</f>
        <v>LA MESA</v>
      </c>
      <c r="F2090" t="str">
        <f>VLOOKUP(D2090,hoja!A:C,3,FALSE)</f>
        <v>0024</v>
      </c>
      <c r="G2090">
        <v>20.216666666732635</v>
      </c>
      <c r="H2090" s="2">
        <v>3</v>
      </c>
      <c r="I2090" s="2">
        <v>401305</v>
      </c>
    </row>
    <row r="2091" spans="1:9">
      <c r="A2091" t="s">
        <v>645</v>
      </c>
      <c r="B2091" t="str">
        <f>VLOOKUP(A2091,hoja!$A$1:$E$161,5,FALSE)</f>
        <v>CALI</v>
      </c>
      <c r="C2091" t="str">
        <f>VLOOKUP(A2091,hoja!A:D,3,FALSE)</f>
        <v>0410</v>
      </c>
      <c r="D2091" t="s">
        <v>663</v>
      </c>
      <c r="E2091" t="str">
        <f>VLOOKUP(D2091,hoja!$A$1:$E$161,5,FALSE)</f>
        <v>MADRID</v>
      </c>
      <c r="F2091" t="str">
        <f>VLOOKUP(D2091,hoja!A:C,3,FALSE)</f>
        <v>0022</v>
      </c>
      <c r="G2091">
        <v>25.800000000104774</v>
      </c>
      <c r="H2091" s="2">
        <v>59</v>
      </c>
      <c r="I2091" s="2">
        <v>454946</v>
      </c>
    </row>
    <row r="2092" spans="1:9">
      <c r="A2092" t="s">
        <v>645</v>
      </c>
      <c r="B2092" t="str">
        <f>VLOOKUP(A2092,hoja!$A$1:$E$161,5,FALSE)</f>
        <v>CALI</v>
      </c>
      <c r="C2092" t="str">
        <f>VLOOKUP(A2092,hoja!A:D,3,FALSE)</f>
        <v>0410</v>
      </c>
      <c r="D2092" t="s">
        <v>665</v>
      </c>
      <c r="E2092" t="str">
        <f>VLOOKUP(D2092,hoja!$A$1:$E$161,5,FALSE)</f>
        <v>MANIZALES</v>
      </c>
      <c r="F2092" t="str">
        <f>VLOOKUP(D2092,hoja!A:C,3,FALSE)</f>
        <v>0145</v>
      </c>
      <c r="G2092">
        <v>6.2890277778496966</v>
      </c>
      <c r="H2092" s="2">
        <v>606</v>
      </c>
      <c r="I2092" s="2">
        <v>261624.5</v>
      </c>
    </row>
    <row r="2093" spans="1:9">
      <c r="A2093" t="s">
        <v>645</v>
      </c>
      <c r="B2093" t="str">
        <f>VLOOKUP(A2093,hoja!$A$1:$E$161,5,FALSE)</f>
        <v>CALI</v>
      </c>
      <c r="C2093" t="str">
        <f>VLOOKUP(A2093,hoja!A:D,3,FALSE)</f>
        <v>0410</v>
      </c>
      <c r="D2093" t="s">
        <v>713</v>
      </c>
      <c r="E2093" t="str">
        <f>VLOOKUP(D2093,hoja!$A$1:$E$161,5,FALSE)</f>
        <v>MARIQUITA</v>
      </c>
      <c r="F2093" t="str">
        <f>VLOOKUP(D2093,hoja!A:C,3,FALSE)</f>
        <v>0392</v>
      </c>
      <c r="G2093">
        <v>20.583333333372138</v>
      </c>
      <c r="H2093" s="2">
        <v>32</v>
      </c>
      <c r="I2093" s="2">
        <v>375559</v>
      </c>
    </row>
    <row r="2094" spans="1:9">
      <c r="A2094" t="s">
        <v>645</v>
      </c>
      <c r="B2094" t="str">
        <f>VLOOKUP(A2094,hoja!$A$1:$E$161,5,FALSE)</f>
        <v>CALI</v>
      </c>
      <c r="C2094" t="str">
        <f>VLOOKUP(A2094,hoja!A:D,3,FALSE)</f>
        <v>0410</v>
      </c>
      <c r="D2094" t="s">
        <v>716</v>
      </c>
      <c r="E2094" t="str">
        <f>VLOOKUP(D2094,hoja!$A$1:$E$161,5,FALSE)</f>
        <v>PINCHOTE</v>
      </c>
      <c r="F2094" t="str">
        <f>VLOOKUP(D2094,hoja!A:C,3,FALSE)</f>
        <v>0423</v>
      </c>
      <c r="G2094">
        <v>47.891666666750098</v>
      </c>
      <c r="H2094" s="2">
        <v>2</v>
      </c>
      <c r="I2094" s="2">
        <v>845404.5</v>
      </c>
    </row>
    <row r="2095" spans="1:9">
      <c r="A2095" t="s">
        <v>645</v>
      </c>
      <c r="B2095" t="str">
        <f>VLOOKUP(A2095,hoja!$A$1:$E$161,5,FALSE)</f>
        <v>CALI</v>
      </c>
      <c r="C2095" t="str">
        <f>VLOOKUP(A2095,hoja!A:D,3,FALSE)</f>
        <v>0410</v>
      </c>
      <c r="D2095" t="s">
        <v>717</v>
      </c>
      <c r="E2095" t="str">
        <f>VLOOKUP(D2095,hoja!$A$1:$E$161,5,FALSE)</f>
        <v>POPAYÁN</v>
      </c>
      <c r="F2095" t="str">
        <f>VLOOKUP(D2095,hoja!A:C,3,FALSE)</f>
        <v>0126</v>
      </c>
      <c r="G2095">
        <v>4.0833333333721384</v>
      </c>
      <c r="H2095" s="2">
        <v>847</v>
      </c>
      <c r="I2095" s="2">
        <v>167095</v>
      </c>
    </row>
    <row r="2096" spans="1:9">
      <c r="A2096" t="s">
        <v>645</v>
      </c>
      <c r="B2096" t="str">
        <f>VLOOKUP(A2096,hoja!$A$1:$E$161,5,FALSE)</f>
        <v>CALI</v>
      </c>
      <c r="C2096" t="str">
        <f>VLOOKUP(A2096,hoja!A:D,3,FALSE)</f>
        <v>0410</v>
      </c>
      <c r="D2096" t="s">
        <v>719</v>
      </c>
      <c r="E2096" t="str">
        <f>VLOOKUP(D2096,hoja!$A$1:$E$161,5,FALSE)</f>
        <v>RICAURTE</v>
      </c>
      <c r="F2096" t="str">
        <f>VLOOKUP(D2096,hoja!A:C,3,FALSE)</f>
        <v>0390</v>
      </c>
      <c r="G2096">
        <v>18.766666666720994</v>
      </c>
      <c r="H2096" s="2">
        <v>37</v>
      </c>
      <c r="I2096" s="2">
        <v>329107</v>
      </c>
    </row>
    <row r="2097" spans="1:9">
      <c r="A2097" t="s">
        <v>645</v>
      </c>
      <c r="B2097" t="str">
        <f>VLOOKUP(A2097,hoja!$A$1:$E$161,5,FALSE)</f>
        <v>CALI</v>
      </c>
      <c r="C2097" t="str">
        <f>VLOOKUP(A2097,hoja!A:D,3,FALSE)</f>
        <v>0410</v>
      </c>
      <c r="D2097" t="s">
        <v>720</v>
      </c>
      <c r="E2097" t="str">
        <f>VLOOKUP(D2097,hoja!$A$1:$E$161,5,FALSE)</f>
        <v>RIOHACHA</v>
      </c>
      <c r="F2097" t="str">
        <f>VLOOKUP(D2097,hoja!A:C,3,FALSE)</f>
        <v>0239</v>
      </c>
      <c r="G2097">
        <v>72.416666666627862</v>
      </c>
      <c r="H2097" s="2">
        <v>1</v>
      </c>
      <c r="I2097" s="2">
        <v>1342504</v>
      </c>
    </row>
    <row r="2098" spans="1:9">
      <c r="A2098" t="s">
        <v>645</v>
      </c>
      <c r="B2098" t="str">
        <f>VLOOKUP(A2098,hoja!$A$1:$E$161,5,FALSE)</f>
        <v>CALI</v>
      </c>
      <c r="C2098" t="str">
        <f>VLOOKUP(A2098,hoja!A:D,3,FALSE)</f>
        <v>0410</v>
      </c>
      <c r="D2098" t="s">
        <v>721</v>
      </c>
      <c r="E2098" t="str">
        <f>VLOOKUP(D2098,hoja!$A$1:$E$161,5,FALSE)</f>
        <v>RIONEGRO</v>
      </c>
      <c r="F2098" t="str">
        <f>VLOOKUP(D2098,hoja!A:C,3,FALSE)</f>
        <v>0090</v>
      </c>
      <c r="G2098">
        <v>25.538333333301125</v>
      </c>
      <c r="H2098" s="2">
        <v>38</v>
      </c>
      <c r="I2098" s="2">
        <v>512201.5</v>
      </c>
    </row>
    <row r="2099" spans="1:9">
      <c r="A2099" t="s">
        <v>645</v>
      </c>
      <c r="B2099" t="str">
        <f>VLOOKUP(A2099,hoja!$A$1:$E$161,5,FALSE)</f>
        <v>CALI</v>
      </c>
      <c r="C2099" t="str">
        <f>VLOOKUP(A2099,hoja!A:D,3,FALSE)</f>
        <v>0410</v>
      </c>
      <c r="D2099" t="s">
        <v>722</v>
      </c>
      <c r="E2099" t="str">
        <f>VLOOKUP(D2099,hoja!$A$1:$E$161,5,FALSE)</f>
        <v>SALDAÑA</v>
      </c>
      <c r="F2099" t="str">
        <f>VLOOKUP(D2099,hoja!A:C,3,FALSE)</f>
        <v>0386</v>
      </c>
      <c r="G2099">
        <v>20.916666666656965</v>
      </c>
      <c r="H2099" s="2">
        <v>6</v>
      </c>
      <c r="I2099" s="2">
        <v>337564</v>
      </c>
    </row>
    <row r="2100" spans="1:9">
      <c r="A2100" t="s">
        <v>645</v>
      </c>
      <c r="B2100" t="str">
        <f>VLOOKUP(A2100,hoja!$A$1:$E$161,5,FALSE)</f>
        <v>CALI</v>
      </c>
      <c r="C2100" t="str">
        <f>VLOOKUP(A2100,hoja!A:D,3,FALSE)</f>
        <v>0410</v>
      </c>
      <c r="D2100" t="s">
        <v>723</v>
      </c>
      <c r="E2100" t="str">
        <f>VLOOKUP(D2100,hoja!$A$1:$E$161,5,FALSE)</f>
        <v>SANTA MARTA</v>
      </c>
      <c r="F2100" t="str">
        <f>VLOOKUP(D2100,hoja!A:C,3,FALSE)</f>
        <v>0118</v>
      </c>
      <c r="G2100">
        <v>52.589166666555684</v>
      </c>
      <c r="H2100" s="2">
        <v>61</v>
      </c>
      <c r="I2100" s="2">
        <v>1218459</v>
      </c>
    </row>
    <row r="2101" spans="1:9">
      <c r="A2101" t="s">
        <v>645</v>
      </c>
      <c r="B2101" t="str">
        <f>VLOOKUP(A2101,hoja!$A$1:$E$161,5,FALSE)</f>
        <v>CALI</v>
      </c>
      <c r="C2101" t="str">
        <f>VLOOKUP(A2101,hoja!A:D,3,FALSE)</f>
        <v>0410</v>
      </c>
      <c r="D2101" t="s">
        <v>666</v>
      </c>
      <c r="E2101" t="str">
        <f>VLOOKUP(D2101,hoja!$A$1:$E$161,5,FALSE)</f>
        <v>SINCELEJO</v>
      </c>
      <c r="F2101" t="str">
        <f>VLOOKUP(D2101,hoja!A:C,3,FALSE)</f>
        <v>0382</v>
      </c>
      <c r="G2101">
        <v>48.199999999953434</v>
      </c>
      <c r="H2101" s="2">
        <v>13</v>
      </c>
      <c r="I2101" s="2">
        <v>953306</v>
      </c>
    </row>
    <row r="2102" spans="1:9">
      <c r="A2102" t="s">
        <v>645</v>
      </c>
      <c r="B2102" t="str">
        <f>VLOOKUP(A2102,hoja!$A$1:$E$161,5,FALSE)</f>
        <v>CALI</v>
      </c>
      <c r="C2102" t="str">
        <f>VLOOKUP(A2102,hoja!A:D,3,FALSE)</f>
        <v>0410</v>
      </c>
      <c r="D2102" t="s">
        <v>726</v>
      </c>
      <c r="E2102" t="str">
        <f>VLOOKUP(D2102,hoja!$A$1:$E$161,5,FALSE)</f>
        <v>TUMACO</v>
      </c>
      <c r="F2102" t="str">
        <f>VLOOKUP(D2102,hoja!A:C,3,FALSE)</f>
        <v>0396</v>
      </c>
      <c r="G2102">
        <v>43.116666666639503</v>
      </c>
      <c r="H2102" s="2">
        <v>75</v>
      </c>
      <c r="I2102" s="2">
        <v>711525</v>
      </c>
    </row>
    <row r="2103" spans="1:9">
      <c r="A2103" t="s">
        <v>645</v>
      </c>
      <c r="B2103" t="str">
        <f>VLOOKUP(A2103,hoja!$A$1:$E$161,5,FALSE)</f>
        <v>CALI</v>
      </c>
      <c r="C2103" t="str">
        <f>VLOOKUP(A2103,hoja!A:D,3,FALSE)</f>
        <v>0410</v>
      </c>
      <c r="D2103" t="s">
        <v>727</v>
      </c>
      <c r="E2103" t="str">
        <f>VLOOKUP(D2103,hoja!$A$1:$E$161,5,FALSE)</f>
        <v>TUNJA</v>
      </c>
      <c r="F2103" t="str">
        <f>VLOOKUP(D2103,hoja!A:C,3,FALSE)</f>
        <v>0443</v>
      </c>
      <c r="G2103">
        <v>38.85597222216893</v>
      </c>
      <c r="H2103" s="2">
        <v>6</v>
      </c>
      <c r="I2103" s="2">
        <v>647980</v>
      </c>
    </row>
    <row r="2104" spans="1:9">
      <c r="A2104" t="s">
        <v>645</v>
      </c>
      <c r="B2104" t="str">
        <f>VLOOKUP(A2104,hoja!$A$1:$E$161,5,FALSE)</f>
        <v>CALI</v>
      </c>
      <c r="C2104" t="str">
        <f>VLOOKUP(A2104,hoja!A:D,3,FALSE)</f>
        <v>0410</v>
      </c>
      <c r="D2104" t="s">
        <v>728</v>
      </c>
      <c r="E2104" t="str">
        <f>VLOOKUP(D2104,hoja!$A$1:$E$161,5,FALSE)</f>
        <v>VILLETA</v>
      </c>
      <c r="F2104" t="str">
        <f>VLOOKUP(D2104,hoja!A:C,3,FALSE)</f>
        <v>0025</v>
      </c>
      <c r="G2104">
        <v>23.499999999941792</v>
      </c>
      <c r="H2104" s="2">
        <v>1</v>
      </c>
      <c r="I2104" s="2">
        <v>475109</v>
      </c>
    </row>
    <row r="2105" spans="1:9">
      <c r="A2105" t="s">
        <v>645</v>
      </c>
      <c r="B2105" t="str">
        <f>VLOOKUP(A2105,hoja!$A$1:$E$161,5,FALSE)</f>
        <v>CALI</v>
      </c>
      <c r="C2105" t="str">
        <f>VLOOKUP(A2105,hoja!A:D,3,FALSE)</f>
        <v>0410</v>
      </c>
      <c r="D2105" t="s">
        <v>729</v>
      </c>
      <c r="E2105" t="str">
        <f>VLOOKUP(D2105,hoja!$A$1:$E$161,5,FALSE)</f>
        <v>YOPAL</v>
      </c>
      <c r="F2105" t="str">
        <f>VLOOKUP(D2105,hoja!A:C,3,FALSE)</f>
        <v>0442</v>
      </c>
      <c r="G2105">
        <v>47.349999999976717</v>
      </c>
      <c r="H2105" s="2">
        <v>13</v>
      </c>
      <c r="I2105" s="2">
        <v>817459</v>
      </c>
    </row>
    <row r="2106" spans="1:9">
      <c r="A2106" t="s">
        <v>645</v>
      </c>
      <c r="B2106" t="str">
        <f>VLOOKUP(A2106,hoja!$A$1:$E$161,5,FALSE)</f>
        <v>CALI</v>
      </c>
      <c r="C2106" t="str">
        <f>VLOOKUP(A2106,hoja!A:D,3,FALSE)</f>
        <v>0410</v>
      </c>
      <c r="D2106" t="s">
        <v>730</v>
      </c>
      <c r="E2106" t="str">
        <f>VLOOKUP(D2106,hoja!$A$1:$E$161,5,FALSE)</f>
        <v>ZARZAL</v>
      </c>
      <c r="F2106" t="str">
        <f>VLOOKUP(D2106,hoja!A:C,3,FALSE)</f>
        <v>0412</v>
      </c>
      <c r="G2106">
        <v>2.56388888892252</v>
      </c>
      <c r="H2106" s="2">
        <v>453</v>
      </c>
      <c r="I2106" s="2">
        <v>129456</v>
      </c>
    </row>
    <row r="2107" spans="1:9">
      <c r="A2107" t="s">
        <v>645</v>
      </c>
      <c r="B2107" t="str">
        <f>VLOOKUP(A2107,hoja!$A$1:$E$161,5,FALSE)</f>
        <v>CALI</v>
      </c>
      <c r="C2107" t="str">
        <f>VLOOKUP(A2107,hoja!A:D,3,FALSE)</f>
        <v>0410</v>
      </c>
      <c r="D2107" t="s">
        <v>629</v>
      </c>
      <c r="E2107" t="str">
        <f>VLOOKUP(D2107,hoja!$A$1:$E$161,5,FALSE)</f>
        <v>ZIPAQUIRÁ</v>
      </c>
      <c r="F2107" t="str">
        <f>VLOOKUP(D2107,hoja!A:C,3,FALSE)</f>
        <v>0032</v>
      </c>
      <c r="G2107">
        <v>35.71666666661622</v>
      </c>
      <c r="H2107" s="2">
        <v>39</v>
      </c>
      <c r="I2107" s="2">
        <v>507215</v>
      </c>
    </row>
    <row r="2108" spans="1:9">
      <c r="A2108" t="s">
        <v>645</v>
      </c>
      <c r="B2108" t="str">
        <f>VLOOKUP(A2108,hoja!$A$1:$E$161,5,FALSE)</f>
        <v>CALI</v>
      </c>
      <c r="C2108" t="str">
        <f>VLOOKUP(A2108,hoja!A:D,3,FALSE)</f>
        <v>0410</v>
      </c>
      <c r="D2108" t="s">
        <v>630</v>
      </c>
      <c r="E2108" t="str">
        <f>VLOOKUP(D2108,hoja!$A$1:$E$161,5,FALSE)</f>
        <v>SESQUILÉ</v>
      </c>
      <c r="F2108" t="str">
        <f>VLOOKUP(D2108,hoja!A:C,3,FALSE)</f>
        <v>1501</v>
      </c>
      <c r="G2108">
        <v>28.083333333372138</v>
      </c>
      <c r="H2108" s="2">
        <v>40</v>
      </c>
      <c r="I2108" s="2">
        <v>507824.5</v>
      </c>
    </row>
    <row r="2109" spans="1:9">
      <c r="A2109" t="s">
        <v>645</v>
      </c>
      <c r="B2109" t="str">
        <f>VLOOKUP(A2109,hoja!$A$1:$E$161,5,FALSE)</f>
        <v>CALI</v>
      </c>
      <c r="C2109" t="str">
        <f>VLOOKUP(A2109,hoja!A:D,3,FALSE)</f>
        <v>0410</v>
      </c>
      <c r="D2109" t="s">
        <v>633</v>
      </c>
      <c r="E2109" t="str">
        <f>VLOOKUP(D2109,hoja!$A$1:$E$161,5,FALSE)</f>
        <v>BOGOTÁ</v>
      </c>
      <c r="F2109" t="str">
        <f>VLOOKUP(D2109,hoja!A:C,3,FALSE)</f>
        <v>0002</v>
      </c>
      <c r="G2109">
        <v>27.600000000034925</v>
      </c>
      <c r="H2109" s="2">
        <v>83</v>
      </c>
      <c r="I2109" s="2">
        <v>451645</v>
      </c>
    </row>
    <row r="2110" spans="1:9">
      <c r="A2110" t="s">
        <v>645</v>
      </c>
      <c r="B2110" t="str">
        <f>VLOOKUP(A2110,hoja!$A$1:$E$161,5,FALSE)</f>
        <v>CALI</v>
      </c>
      <c r="C2110" t="str">
        <f>VLOOKUP(A2110,hoja!A:D,3,FALSE)</f>
        <v>0410</v>
      </c>
      <c r="D2110" t="s">
        <v>634</v>
      </c>
      <c r="E2110" t="str">
        <f>VLOOKUP(D2110,hoja!$A$1:$E$161,5,FALSE)</f>
        <v>BOGOTÁ</v>
      </c>
      <c r="F2110" t="str">
        <f>VLOOKUP(D2110,hoja!A:C,3,FALSE)</f>
        <v>0011</v>
      </c>
      <c r="G2110">
        <v>24.585694444453111</v>
      </c>
      <c r="H2110" s="2">
        <v>136</v>
      </c>
      <c r="I2110" s="2">
        <v>438331.5</v>
      </c>
    </row>
    <row r="2111" spans="1:9">
      <c r="A2111" t="s">
        <v>645</v>
      </c>
      <c r="B2111" t="str">
        <f>VLOOKUP(A2111,hoja!$A$1:$E$161,5,FALSE)</f>
        <v>CALI</v>
      </c>
      <c r="C2111" t="str">
        <f>VLOOKUP(A2111,hoja!A:D,3,FALSE)</f>
        <v>0410</v>
      </c>
      <c r="D2111" t="s">
        <v>686</v>
      </c>
      <c r="E2111" t="str">
        <f>VLOOKUP(D2111,hoja!$A$1:$E$161,5,FALSE)</f>
        <v>BARRANCABERMEJA</v>
      </c>
      <c r="F2111" t="str">
        <f>VLOOKUP(D2111,hoja!A:C,3,FALSE)</f>
        <v>0424</v>
      </c>
      <c r="G2111">
        <v>33.358333333366318</v>
      </c>
      <c r="H2111" s="2">
        <v>18</v>
      </c>
      <c r="I2111" s="2">
        <v>681924.5</v>
      </c>
    </row>
    <row r="2112" spans="1:9">
      <c r="A2112" t="s">
        <v>645</v>
      </c>
      <c r="B2112" t="str">
        <f>VLOOKUP(A2112,hoja!$A$1:$E$161,5,FALSE)</f>
        <v>CALI</v>
      </c>
      <c r="C2112" t="str">
        <f>VLOOKUP(A2112,hoja!A:D,3,FALSE)</f>
        <v>0410</v>
      </c>
      <c r="D2112" t="s">
        <v>635</v>
      </c>
      <c r="E2112" t="str">
        <f>VLOOKUP(D2112,hoja!$A$1:$E$161,5,FALSE)</f>
        <v>BOGOTÁ</v>
      </c>
      <c r="F2112" t="str">
        <f>VLOOKUP(D2112,hoja!A:C,3,FALSE)</f>
        <v>0021</v>
      </c>
      <c r="G2112">
        <v>23.733333333337214</v>
      </c>
      <c r="H2112" s="2">
        <v>182</v>
      </c>
      <c r="I2112" s="2">
        <v>438850.5</v>
      </c>
    </row>
    <row r="2113" spans="1:9">
      <c r="A2113" t="s">
        <v>645</v>
      </c>
      <c r="B2113" t="str">
        <f>VLOOKUP(A2113,hoja!$A$1:$E$161,5,FALSE)</f>
        <v>CALI</v>
      </c>
      <c r="C2113" t="str">
        <f>VLOOKUP(A2113,hoja!A:D,3,FALSE)</f>
        <v>0410</v>
      </c>
      <c r="D2113" t="s">
        <v>731</v>
      </c>
      <c r="E2113" t="str">
        <f>VLOOKUP(D2113,hoja!$A$1:$E$161,5,FALSE)</f>
        <v>CÚCUTA</v>
      </c>
      <c r="F2113" t="str">
        <f>VLOOKUP(D2113,hoja!A:C,3,FALSE)</f>
        <v>0438</v>
      </c>
      <c r="G2113">
        <v>55.766666666662786</v>
      </c>
      <c r="H2113" s="2">
        <v>44</v>
      </c>
      <c r="I2113" s="2">
        <v>988808</v>
      </c>
    </row>
    <row r="2114" spans="1:9">
      <c r="A2114" t="s">
        <v>645</v>
      </c>
      <c r="B2114" t="str">
        <f>VLOOKUP(A2114,hoja!$A$1:$E$161,5,FALSE)</f>
        <v>CALI</v>
      </c>
      <c r="C2114" t="str">
        <f>VLOOKUP(A2114,hoja!A:D,3,FALSE)</f>
        <v>0410</v>
      </c>
      <c r="D2114" t="s">
        <v>636</v>
      </c>
      <c r="E2114" t="str">
        <f>VLOOKUP(D2114,hoja!$A$1:$E$161,5,FALSE)</f>
        <v>DUITAMA</v>
      </c>
      <c r="F2114" t="str">
        <f>VLOOKUP(D2114,hoja!A:C,3,FALSE)</f>
        <v>0441</v>
      </c>
      <c r="G2114">
        <v>38.74958333329414</v>
      </c>
      <c r="H2114" s="2">
        <v>22</v>
      </c>
      <c r="I2114" s="2">
        <v>649890</v>
      </c>
    </row>
    <row r="2115" spans="1:9">
      <c r="A2115" t="s">
        <v>645</v>
      </c>
      <c r="B2115" t="str">
        <f>VLOOKUP(A2115,hoja!$A$1:$E$161,5,FALSE)</f>
        <v>CALI</v>
      </c>
      <c r="C2115" t="str">
        <f>VLOOKUP(A2115,hoja!A:D,3,FALSE)</f>
        <v>0410</v>
      </c>
      <c r="D2115" t="s">
        <v>732</v>
      </c>
      <c r="E2115" t="str">
        <f>VLOOKUP(D2115,hoja!$A$1:$E$161,5,FALSE)</f>
        <v>IBAGUÉ</v>
      </c>
      <c r="F2115" t="str">
        <f>VLOOKUP(D2115,hoja!A:C,3,FALSE)</f>
        <v>0389</v>
      </c>
      <c r="G2115">
        <v>16.800000000017462</v>
      </c>
      <c r="H2115" s="2">
        <v>132</v>
      </c>
      <c r="I2115" s="2">
        <v>271287</v>
      </c>
    </row>
    <row r="2116" spans="1:9">
      <c r="A2116" t="s">
        <v>645</v>
      </c>
      <c r="B2116" t="str">
        <f>VLOOKUP(A2116,hoja!$A$1:$E$161,5,FALSE)</f>
        <v>CALI</v>
      </c>
      <c r="C2116" t="str">
        <f>VLOOKUP(A2116,hoja!A:D,3,FALSE)</f>
        <v>0410</v>
      </c>
      <c r="D2116" t="s">
        <v>667</v>
      </c>
      <c r="E2116" t="str">
        <f>VLOOKUP(D2116,hoja!$A$1:$E$161,5,FALSE)</f>
        <v>MONTERÍA</v>
      </c>
      <c r="F2116" t="str">
        <f>VLOOKUP(D2116,hoja!A:C,3,FALSE)</f>
        <v>0381</v>
      </c>
      <c r="G2116">
        <v>49.158333333441988</v>
      </c>
      <c r="H2116" s="2">
        <v>30</v>
      </c>
      <c r="I2116" s="2">
        <v>869797.5</v>
      </c>
    </row>
    <row r="2117" spans="1:9">
      <c r="A2117" t="s">
        <v>645</v>
      </c>
      <c r="B2117" t="str">
        <f>VLOOKUP(A2117,hoja!$A$1:$E$161,5,FALSE)</f>
        <v>CALI</v>
      </c>
      <c r="C2117" t="str">
        <f>VLOOKUP(A2117,hoja!A:D,3,FALSE)</f>
        <v>0410</v>
      </c>
      <c r="D2117" t="s">
        <v>679</v>
      </c>
      <c r="E2117" t="str">
        <f>VLOOKUP(D2117,hoja!$A$1:$E$161,5,FALSE)</f>
        <v>NEIVA</v>
      </c>
      <c r="F2117" t="str">
        <f>VLOOKUP(D2117,hoja!A:C,3,FALSE)</f>
        <v>0385</v>
      </c>
      <c r="G2117">
        <v>22.583333333255723</v>
      </c>
      <c r="H2117" s="2">
        <v>231</v>
      </c>
      <c r="I2117" s="2">
        <v>462391</v>
      </c>
    </row>
    <row r="2118" spans="1:9">
      <c r="A2118" t="s">
        <v>645</v>
      </c>
      <c r="B2118" t="str">
        <f>VLOOKUP(A2118,hoja!$A$1:$E$161,5,FALSE)</f>
        <v>CALI</v>
      </c>
      <c r="C2118" t="str">
        <f>VLOOKUP(A2118,hoja!A:D,3,FALSE)</f>
        <v>0410</v>
      </c>
      <c r="D2118" t="s">
        <v>733</v>
      </c>
      <c r="E2118" t="str">
        <f>VLOOKUP(D2118,hoja!$A$1:$E$161,5,FALSE)</f>
        <v>PASTO</v>
      </c>
      <c r="F2118" t="str">
        <f>VLOOKUP(D2118,hoja!A:C,3,FALSE)</f>
        <v>0395</v>
      </c>
      <c r="G2118">
        <v>22.833333333197515</v>
      </c>
      <c r="H2118" s="2">
        <v>211</v>
      </c>
      <c r="I2118" s="2">
        <v>429616</v>
      </c>
    </row>
    <row r="2119" spans="1:9">
      <c r="A2119" t="s">
        <v>645</v>
      </c>
      <c r="B2119" t="str">
        <f>VLOOKUP(A2119,hoja!$A$1:$E$161,5,FALSE)</f>
        <v>CALI</v>
      </c>
      <c r="C2119" t="str">
        <f>VLOOKUP(A2119,hoja!A:D,3,FALSE)</f>
        <v>0410</v>
      </c>
      <c r="D2119" t="s">
        <v>637</v>
      </c>
      <c r="E2119" t="str">
        <f>VLOOKUP(D2119,hoja!$A$1:$E$161,5,FALSE)</f>
        <v>PIEDECUESTA</v>
      </c>
      <c r="F2119" t="str">
        <f>VLOOKUP(D2119,hoja!A:C,3,FALSE)</f>
        <v>0422</v>
      </c>
      <c r="G2119">
        <v>42.629166666709352</v>
      </c>
      <c r="H2119" s="2">
        <v>45</v>
      </c>
      <c r="I2119" s="2">
        <v>786985</v>
      </c>
    </row>
    <row r="2120" spans="1:9">
      <c r="A2120" t="s">
        <v>645</v>
      </c>
      <c r="B2120" t="str">
        <f>VLOOKUP(A2120,hoja!$A$1:$E$161,5,FALSE)</f>
        <v>CALI</v>
      </c>
      <c r="C2120" t="str">
        <f>VLOOKUP(A2120,hoja!A:D,3,FALSE)</f>
        <v>0410</v>
      </c>
      <c r="D2120" t="s">
        <v>668</v>
      </c>
      <c r="E2120" t="str">
        <f>VLOOKUP(D2120,hoja!$A$1:$E$161,5,FALSE)</f>
        <v>VALLEDUPAR</v>
      </c>
      <c r="F2120" t="str">
        <f>VLOOKUP(D2120,hoja!A:C,3,FALSE)</f>
        <v>0447</v>
      </c>
      <c r="G2120">
        <v>49.633333333244082</v>
      </c>
      <c r="H2120" s="2">
        <v>23</v>
      </c>
      <c r="I2120" s="2">
        <v>1132467</v>
      </c>
    </row>
    <row r="2121" spans="1:9">
      <c r="A2121" t="s">
        <v>645</v>
      </c>
      <c r="B2121" t="str">
        <f>VLOOKUP(A2121,hoja!$A$1:$E$161,5,FALSE)</f>
        <v>CALI</v>
      </c>
      <c r="C2121" t="str">
        <f>VLOOKUP(A2121,hoja!A:D,3,FALSE)</f>
        <v>0410</v>
      </c>
      <c r="D2121" t="s">
        <v>681</v>
      </c>
      <c r="E2121" t="str">
        <f>VLOOKUP(D2121,hoja!$A$1:$E$161,5,FALSE)</f>
        <v>VILLAVICENCIO</v>
      </c>
      <c r="F2121" t="str">
        <f>VLOOKUP(D2121,hoja!A:C,3,FALSE)</f>
        <v>0393</v>
      </c>
      <c r="G2121">
        <v>32.213611111073988</v>
      </c>
      <c r="H2121" s="2">
        <v>88</v>
      </c>
      <c r="I2121" s="2">
        <v>542155</v>
      </c>
    </row>
    <row r="2122" spans="1:9">
      <c r="A2122" t="s">
        <v>645</v>
      </c>
      <c r="B2122" t="str">
        <f>VLOOKUP(A2122,hoja!$A$1:$E$161,5,FALSE)</f>
        <v>CALI</v>
      </c>
      <c r="C2122" t="str">
        <f>VLOOKUP(A2122,hoja!A:D,3,FALSE)</f>
        <v>0410</v>
      </c>
      <c r="D2122" t="s">
        <v>3861</v>
      </c>
      <c r="E2122" t="e">
        <f>VLOOKUP(D2122,hoja!$A$1:$E$161,5,FALSE)</f>
        <v>#N/A</v>
      </c>
      <c r="F2122" t="e">
        <f>VLOOKUP(D2122,hoja!A:C,3,FALSE)</f>
        <v>#N/A</v>
      </c>
      <c r="G2122">
        <v>0.18333333340706304</v>
      </c>
      <c r="H2122" s="2">
        <v>5</v>
      </c>
      <c r="I2122" s="2">
        <v>7521</v>
      </c>
    </row>
    <row r="2123" spans="1:9">
      <c r="A2123" t="s">
        <v>645</v>
      </c>
      <c r="B2123" t="str">
        <f>VLOOKUP(A2123,hoja!$A$1:$E$161,5,FALSE)</f>
        <v>CALI</v>
      </c>
      <c r="C2123" t="str">
        <f>VLOOKUP(A2123,hoja!A:D,3,FALSE)</f>
        <v>0410</v>
      </c>
      <c r="D2123" t="s">
        <v>617</v>
      </c>
      <c r="E2123" t="e">
        <f>VLOOKUP(D2123,hoja!$A$1:$E$161,5,FALSE)</f>
        <v>#N/A</v>
      </c>
      <c r="F2123">
        <f>VLOOKUP(D2123,hoja!A:C,3,FALSE)</f>
        <v>50443</v>
      </c>
      <c r="G2123">
        <v>42.670833333337214</v>
      </c>
      <c r="H2123" s="2">
        <v>1</v>
      </c>
      <c r="I2123" s="2">
        <v>457589</v>
      </c>
    </row>
    <row r="2124" spans="1:9">
      <c r="A2124" t="s">
        <v>645</v>
      </c>
      <c r="B2124" t="str">
        <f>VLOOKUP(A2124,hoja!$A$1:$E$161,5,FALSE)</f>
        <v>CALI</v>
      </c>
      <c r="C2124" t="str">
        <f>VLOOKUP(A2124,hoja!A:D,3,FALSE)</f>
        <v>0410</v>
      </c>
      <c r="D2124" t="s">
        <v>1351</v>
      </c>
      <c r="E2124" t="e">
        <f>VLOOKUP(D2124,hoja!$A$1:$E$161,5,FALSE)</f>
        <v>#N/A</v>
      </c>
      <c r="F2124" t="e">
        <f>VLOOKUP(D2124,hoja!A:C,3,FALSE)</f>
        <v>#N/A</v>
      </c>
      <c r="G2124">
        <v>1.6166666666977108</v>
      </c>
      <c r="H2124" s="2">
        <v>7</v>
      </c>
      <c r="I2124" s="2">
        <v>83564</v>
      </c>
    </row>
    <row r="2125" spans="1:9">
      <c r="A2125" t="s">
        <v>645</v>
      </c>
      <c r="B2125" t="str">
        <f>VLOOKUP(A2125,hoja!$A$1:$E$161,5,FALSE)</f>
        <v>CALI</v>
      </c>
      <c r="C2125" t="str">
        <f>VLOOKUP(A2125,hoja!A:D,3,FALSE)</f>
        <v>0410</v>
      </c>
      <c r="D2125" t="s">
        <v>987</v>
      </c>
      <c r="E2125" t="str">
        <f>VLOOKUP(D2125,hoja!$A$1:$E$161,5,FALSE)</f>
        <v>MEDELLÍN</v>
      </c>
      <c r="F2125" t="str">
        <f>VLOOKUP(D2125,hoja!A:C,3,FALSE)</f>
        <v>60001</v>
      </c>
      <c r="G2125">
        <v>24.241666666755918</v>
      </c>
      <c r="H2125" s="2">
        <v>16</v>
      </c>
      <c r="I2125" s="2">
        <v>476546.5</v>
      </c>
    </row>
    <row r="2126" spans="1:9">
      <c r="A2126" t="s">
        <v>645</v>
      </c>
      <c r="B2126" t="str">
        <f>VLOOKUP(A2126,hoja!$A$1:$E$161,5,FALSE)</f>
        <v>CALI</v>
      </c>
      <c r="C2126" t="str">
        <f>VLOOKUP(A2126,hoja!A:D,3,FALSE)</f>
        <v>0410</v>
      </c>
      <c r="D2126" t="s">
        <v>1279</v>
      </c>
      <c r="E2126" t="e">
        <f>VLOOKUP(D2126,hoja!$A$1:$E$161,5,FALSE)</f>
        <v>#N/A</v>
      </c>
      <c r="F2126" t="e">
        <f>VLOOKUP(D2126,hoja!A:C,3,FALSE)</f>
        <v>#N/A</v>
      </c>
      <c r="G2126">
        <v>21.250000000116415</v>
      </c>
      <c r="H2126" s="2">
        <v>1</v>
      </c>
      <c r="I2126" s="2">
        <v>429769</v>
      </c>
    </row>
    <row r="2127" spans="1:9">
      <c r="A2127" t="s">
        <v>645</v>
      </c>
      <c r="B2127" t="str">
        <f>VLOOKUP(A2127,hoja!$A$1:$E$161,5,FALSE)</f>
        <v>CALI</v>
      </c>
      <c r="C2127" t="str">
        <f>VLOOKUP(A2127,hoja!A:D,3,FALSE)</f>
        <v>0410</v>
      </c>
      <c r="D2127" t="s">
        <v>1353</v>
      </c>
      <c r="E2127" t="e">
        <f>VLOOKUP(D2127,hoja!$A$1:$E$161,5,FALSE)</f>
        <v>#N/A</v>
      </c>
      <c r="F2127" t="e">
        <f>VLOOKUP(D2127,hoja!A:C,3,FALSE)</f>
        <v>#N/A</v>
      </c>
      <c r="G2127">
        <v>0.20055555563885719</v>
      </c>
      <c r="H2127" s="2">
        <v>9</v>
      </c>
      <c r="I2127" s="2">
        <v>7175</v>
      </c>
    </row>
    <row r="2128" spans="1:9">
      <c r="A2128" t="s">
        <v>645</v>
      </c>
      <c r="B2128" t="str">
        <f>VLOOKUP(A2128,hoja!$A$1:$E$161,5,FALSE)</f>
        <v>CALI</v>
      </c>
      <c r="C2128" t="str">
        <f>VLOOKUP(A2128,hoja!A:D,3,FALSE)</f>
        <v>0410</v>
      </c>
      <c r="D2128" t="s">
        <v>942</v>
      </c>
      <c r="E2128" t="str">
        <f>VLOOKUP(D2128,hoja!$A$1:$E$161,5,FALSE)</f>
        <v>BOGOTÁ</v>
      </c>
      <c r="F2128" t="str">
        <f>VLOOKUP(D2128,hoja!A:C,3,FALSE)</f>
        <v>60002</v>
      </c>
      <c r="G2128">
        <v>22.564166666736128</v>
      </c>
      <c r="H2128" s="2">
        <v>6</v>
      </c>
      <c r="I2128" s="2">
        <v>471264.5</v>
      </c>
    </row>
    <row r="2129" spans="1:9">
      <c r="A2129" t="s">
        <v>645</v>
      </c>
      <c r="B2129" t="str">
        <f>VLOOKUP(A2129,hoja!$A$1:$E$161,5,FALSE)</f>
        <v>CALI</v>
      </c>
      <c r="C2129" t="str">
        <f>VLOOKUP(A2129,hoja!A:D,3,FALSE)</f>
        <v>0410</v>
      </c>
      <c r="D2129" t="s">
        <v>778</v>
      </c>
      <c r="E2129" t="e">
        <f>VLOOKUP(D2129,hoja!$A$1:$E$161,5,FALSE)</f>
        <v>#N/A</v>
      </c>
      <c r="F2129" t="str">
        <f>VLOOKUP(D2129,hoja!A:C,3,FALSE)</f>
        <v>50686</v>
      </c>
      <c r="G2129">
        <v>67.199999999895226</v>
      </c>
      <c r="H2129" s="2">
        <v>1</v>
      </c>
      <c r="I2129" s="2">
        <v>505171</v>
      </c>
    </row>
    <row r="2130" spans="1:9">
      <c r="A2130" t="s">
        <v>645</v>
      </c>
      <c r="B2130" t="str">
        <f>VLOOKUP(A2130,hoja!$A$1:$E$161,5,FALSE)</f>
        <v>CALI</v>
      </c>
      <c r="C2130" t="str">
        <f>VLOOKUP(A2130,hoja!A:D,3,FALSE)</f>
        <v>0410</v>
      </c>
      <c r="D2130" t="s">
        <v>653</v>
      </c>
      <c r="E2130" t="str">
        <f>VLOOKUP(D2130,hoja!$A$1:$E$161,5,FALSE)</f>
        <v>MADRID</v>
      </c>
      <c r="F2130" t="str">
        <f>VLOOKUP(D2130,hoja!A:C,3,FALSE)</f>
        <v>2023</v>
      </c>
      <c r="G2130">
        <v>24.666666666656965</v>
      </c>
      <c r="H2130" s="2">
        <v>58</v>
      </c>
      <c r="I2130" s="2">
        <v>454753.5</v>
      </c>
    </row>
    <row r="2131" spans="1:9">
      <c r="A2131" t="s">
        <v>645</v>
      </c>
      <c r="B2131" t="str">
        <f>VLOOKUP(A2131,hoja!$A$1:$E$161,5,FALSE)</f>
        <v>CALI</v>
      </c>
      <c r="C2131" t="str">
        <f>VLOOKUP(A2131,hoja!A:D,3,FALSE)</f>
        <v>0410</v>
      </c>
      <c r="D2131" t="s">
        <v>845</v>
      </c>
      <c r="E2131" t="str">
        <f>VLOOKUP(D2131,hoja!$A$1:$E$161,5,FALSE)</f>
        <v>CALOTO</v>
      </c>
      <c r="F2131" t="str">
        <f>VLOOKUP(D2131,hoja!A:C,3,FALSE)</f>
        <v>0054</v>
      </c>
      <c r="G2131">
        <v>2.0833333334885538</v>
      </c>
      <c r="H2131" s="2">
        <v>3</v>
      </c>
      <c r="I2131" s="2">
        <v>60218</v>
      </c>
    </row>
    <row r="2132" spans="1:9">
      <c r="A2132" t="s">
        <v>645</v>
      </c>
      <c r="B2132" t="str">
        <f>VLOOKUP(A2132,hoja!$A$1:$E$161,5,FALSE)</f>
        <v>CALI</v>
      </c>
      <c r="C2132" t="str">
        <f>VLOOKUP(A2132,hoja!A:D,3,FALSE)</f>
        <v>0410</v>
      </c>
      <c r="D2132" t="s">
        <v>780</v>
      </c>
      <c r="E2132" t="str">
        <f>VLOOKUP(D2132,hoja!$A$1:$E$161,5,FALSE)</f>
        <v>ZIPAQUIRÁ</v>
      </c>
      <c r="F2132" t="str">
        <f>VLOOKUP(D2132,hoja!A:C,3,FALSE)</f>
        <v>2031</v>
      </c>
      <c r="G2132">
        <v>46.499999999912689</v>
      </c>
      <c r="H2132" s="2">
        <v>2</v>
      </c>
      <c r="I2132" s="2">
        <v>483922</v>
      </c>
    </row>
    <row r="2133" spans="1:9">
      <c r="A2133" t="s">
        <v>645</v>
      </c>
      <c r="B2133" t="str">
        <f>VLOOKUP(A2133,hoja!$A$1:$E$161,5,FALSE)</f>
        <v>CALI</v>
      </c>
      <c r="C2133" t="str">
        <f>VLOOKUP(A2133,hoja!A:D,3,FALSE)</f>
        <v>0410</v>
      </c>
      <c r="D2133" t="s">
        <v>641</v>
      </c>
      <c r="E2133" t="str">
        <f>VLOOKUP(D2133,hoja!$A$1:$E$161,5,FALSE)</f>
        <v>MEDELLÍN</v>
      </c>
      <c r="F2133" t="str">
        <f>VLOOKUP(D2133,hoja!A:C,3,FALSE)</f>
        <v>0079</v>
      </c>
      <c r="G2133">
        <v>27.406111111136852</v>
      </c>
      <c r="H2133" s="2">
        <v>236</v>
      </c>
      <c r="I2133" s="2">
        <v>466168</v>
      </c>
    </row>
    <row r="2134" spans="1:9">
      <c r="A2134" t="s">
        <v>645</v>
      </c>
      <c r="B2134" t="str">
        <f>VLOOKUP(A2134,hoja!$A$1:$E$161,5,FALSE)</f>
        <v>CALI</v>
      </c>
      <c r="C2134" t="str">
        <f>VLOOKUP(A2134,hoja!A:D,3,FALSE)</f>
        <v>0410</v>
      </c>
      <c r="D2134" t="s">
        <v>670</v>
      </c>
      <c r="E2134" t="str">
        <f>VLOOKUP(D2134,hoja!$A$1:$E$161,5,FALSE)</f>
        <v>PEREIRA</v>
      </c>
      <c r="F2134" t="str">
        <f>VLOOKUP(D2134,hoja!A:C,3,FALSE)</f>
        <v>0134</v>
      </c>
      <c r="G2134">
        <v>4.5833333334303461</v>
      </c>
      <c r="H2134" s="2">
        <v>2375</v>
      </c>
      <c r="I2134" s="2">
        <v>209611</v>
      </c>
    </row>
    <row r="2135" spans="1:9">
      <c r="A2135" t="s">
        <v>645</v>
      </c>
      <c r="B2135" t="str">
        <f>VLOOKUP(A2135,hoja!$A$1:$E$161,5,FALSE)</f>
        <v>CALI</v>
      </c>
      <c r="C2135" t="str">
        <f>VLOOKUP(A2135,hoja!A:D,3,FALSE)</f>
        <v>0410</v>
      </c>
      <c r="D2135" t="s">
        <v>642</v>
      </c>
      <c r="E2135" t="str">
        <f>VLOOKUP(D2135,hoja!$A$1:$E$161,5,FALSE)</f>
        <v>BARRANQUILLA</v>
      </c>
      <c r="F2135" t="str">
        <f>VLOOKUP(D2135,hoja!A:C,3,FALSE)</f>
        <v>0111</v>
      </c>
      <c r="G2135">
        <v>53.733333333337214</v>
      </c>
      <c r="H2135" s="2">
        <v>323</v>
      </c>
      <c r="I2135" s="2">
        <v>1257487</v>
      </c>
    </row>
    <row r="2136" spans="1:9">
      <c r="A2136" t="s">
        <v>645</v>
      </c>
      <c r="B2136" t="str">
        <f>VLOOKUP(A2136,hoja!$A$1:$E$161,5,FALSE)</f>
        <v>CALI</v>
      </c>
      <c r="C2136" t="str">
        <f>VLOOKUP(A2136,hoja!A:D,3,FALSE)</f>
        <v>0410</v>
      </c>
      <c r="D2136" t="s">
        <v>672</v>
      </c>
      <c r="E2136" t="str">
        <f>VLOOKUP(D2136,hoja!$A$1:$E$161,5,FALSE)</f>
        <v>MEDELLÍN</v>
      </c>
      <c r="F2136" t="str">
        <f>VLOOKUP(D2136,hoja!A:C,3,FALSE)</f>
        <v>0092</v>
      </c>
      <c r="G2136">
        <v>22.35833333330811</v>
      </c>
      <c r="H2136" s="2">
        <v>4</v>
      </c>
      <c r="I2136" s="2">
        <v>451474</v>
      </c>
    </row>
    <row r="2137" spans="1:9">
      <c r="A2137" t="s">
        <v>645</v>
      </c>
      <c r="B2137" t="str">
        <f>VLOOKUP(A2137,hoja!$A$1:$E$161,5,FALSE)</f>
        <v>CALI</v>
      </c>
      <c r="C2137" t="str">
        <f>VLOOKUP(A2137,hoja!A:D,3,FALSE)</f>
        <v>0410</v>
      </c>
      <c r="D2137" t="s">
        <v>644</v>
      </c>
      <c r="E2137" t="str">
        <f>VLOOKUP(D2137,hoja!$A$1:$E$161,5,FALSE)</f>
        <v>PEREIRA</v>
      </c>
      <c r="F2137" t="str">
        <f>VLOOKUP(D2137,hoja!A:C,3,FALSE)</f>
        <v>0198</v>
      </c>
      <c r="G2137">
        <v>3.8333333333430346</v>
      </c>
      <c r="H2137" s="2">
        <v>320</v>
      </c>
      <c r="I2137" s="2">
        <v>195501</v>
      </c>
    </row>
    <row r="2138" spans="1:9">
      <c r="A2138" t="s">
        <v>645</v>
      </c>
      <c r="B2138" t="str">
        <f>VLOOKUP(A2138,hoja!$A$1:$E$161,5,FALSE)</f>
        <v>CALI</v>
      </c>
      <c r="C2138" t="str">
        <f>VLOOKUP(A2138,hoja!A:D,3,FALSE)</f>
        <v>0410</v>
      </c>
      <c r="D2138" t="s">
        <v>645</v>
      </c>
      <c r="E2138" t="str">
        <f>VLOOKUP(D2138,hoja!$A$1:$E$161,5,FALSE)</f>
        <v>CALI</v>
      </c>
      <c r="F2138" t="str">
        <f>VLOOKUP(D2138,hoja!A:C,3,FALSE)</f>
        <v>0410</v>
      </c>
      <c r="G2138">
        <v>0.93333333331975155</v>
      </c>
      <c r="H2138" s="2">
        <v>2</v>
      </c>
      <c r="I2138" s="2">
        <v>37571.5</v>
      </c>
    </row>
    <row r="2139" spans="1:9">
      <c r="A2139" t="s">
        <v>645</v>
      </c>
      <c r="B2139" t="str">
        <f>VLOOKUP(A2139,hoja!$A$1:$E$161,5,FALSE)</f>
        <v>CALI</v>
      </c>
      <c r="C2139" t="str">
        <f>VLOOKUP(A2139,hoja!A:D,3,FALSE)</f>
        <v>0410</v>
      </c>
      <c r="D2139" t="s">
        <v>912</v>
      </c>
      <c r="E2139" t="str">
        <f>VLOOKUP(D2139,hoja!$A$1:$E$161,5,FALSE)</f>
        <v>BUENAVENTURA</v>
      </c>
      <c r="F2139" t="str">
        <f>VLOOKUP(D2139,hoja!A:C,3,FALSE)</f>
        <v>3001</v>
      </c>
      <c r="G2139">
        <v>7.6030555555480532</v>
      </c>
      <c r="H2139" s="2">
        <v>1</v>
      </c>
      <c r="I2139" s="2">
        <v>175083</v>
      </c>
    </row>
    <row r="2140" spans="1:9">
      <c r="A2140" t="s">
        <v>645</v>
      </c>
      <c r="B2140" t="str">
        <f>VLOOKUP(A2140,hoja!$A$1:$E$161,5,FALSE)</f>
        <v>CALI</v>
      </c>
      <c r="C2140" t="str">
        <f>VLOOKUP(A2140,hoja!A:D,3,FALSE)</f>
        <v>0410</v>
      </c>
      <c r="D2140" t="s">
        <v>747</v>
      </c>
      <c r="E2140" t="str">
        <f>VLOOKUP(D2140,hoja!$A$1:$E$161,5,FALSE)</f>
        <v>BUGA</v>
      </c>
      <c r="F2140" t="str">
        <f>VLOOKUP(D2140,hoja!A:C,3,FALSE)</f>
        <v>60062</v>
      </c>
      <c r="G2140">
        <v>1.4833333334536292</v>
      </c>
      <c r="H2140" s="2">
        <v>1</v>
      </c>
      <c r="I2140" s="2">
        <v>80661</v>
      </c>
    </row>
    <row r="2141" spans="1:9">
      <c r="A2141" t="s">
        <v>645</v>
      </c>
      <c r="B2141" t="str">
        <f>VLOOKUP(A2141,hoja!$A$1:$E$161,5,FALSE)</f>
        <v>CALI</v>
      </c>
      <c r="C2141" t="str">
        <f>VLOOKUP(A2141,hoja!A:D,3,FALSE)</f>
        <v>0410</v>
      </c>
      <c r="D2141" t="s">
        <v>860</v>
      </c>
      <c r="E2141" t="str">
        <f>VLOOKUP(D2141,hoja!$A$1:$E$161,5,FALSE)</f>
        <v>CHACHAGUI</v>
      </c>
      <c r="F2141" t="str">
        <f>VLOOKUP(D2141,hoja!A:C,3,FALSE)</f>
        <v>60065</v>
      </c>
      <c r="G2141">
        <v>11.191666666738456</v>
      </c>
      <c r="H2141" s="2">
        <v>324</v>
      </c>
      <c r="I2141" s="2">
        <v>397962</v>
      </c>
    </row>
    <row r="2142" spans="1:9">
      <c r="A2142" t="s">
        <v>645</v>
      </c>
      <c r="B2142" t="str">
        <f>VLOOKUP(A2142,hoja!$A$1:$E$161,5,FALSE)</f>
        <v>CALI</v>
      </c>
      <c r="C2142" t="str">
        <f>VLOOKUP(A2142,hoja!A:D,3,FALSE)</f>
        <v>0410</v>
      </c>
      <c r="D2142" t="s">
        <v>749</v>
      </c>
      <c r="E2142" t="str">
        <f>VLOOKUP(D2142,hoja!$A$1:$E$161,5,FALSE)</f>
        <v>PEREIRA</v>
      </c>
      <c r="F2142" t="str">
        <f>VLOOKUP(D2142,hoja!A:C,3,FALSE)</f>
        <v>60067</v>
      </c>
      <c r="G2142">
        <v>4.5059722222213168</v>
      </c>
      <c r="H2142" s="2">
        <v>258</v>
      </c>
      <c r="I2142" s="2">
        <v>207920</v>
      </c>
    </row>
    <row r="2143" spans="1:9">
      <c r="A2143" t="s">
        <v>645</v>
      </c>
      <c r="B2143" t="str">
        <f>VLOOKUP(A2143,hoja!$A$1:$E$161,5,FALSE)</f>
        <v>CALI</v>
      </c>
      <c r="C2143" t="str">
        <f>VLOOKUP(A2143,hoja!A:D,3,FALSE)</f>
        <v>0410</v>
      </c>
      <c r="D2143" t="s">
        <v>735</v>
      </c>
      <c r="E2143" t="str">
        <f>VLOOKUP(D2143,hoja!$A$1:$E$161,5,FALSE)</f>
        <v>GUALANDAY</v>
      </c>
      <c r="F2143" t="str">
        <f>VLOOKUP(D2143,hoja!A:C,3,FALSE)</f>
        <v>3042</v>
      </c>
      <c r="G2143">
        <v>8.9511111110332422</v>
      </c>
      <c r="H2143" s="2">
        <v>1009</v>
      </c>
      <c r="I2143" s="2">
        <v>282453</v>
      </c>
    </row>
    <row r="2144" spans="1:9">
      <c r="A2144" t="s">
        <v>645</v>
      </c>
      <c r="B2144" t="str">
        <f>VLOOKUP(A2144,hoja!$A$1:$E$161,5,FALSE)</f>
        <v>CALI</v>
      </c>
      <c r="C2144" t="str">
        <f>VLOOKUP(A2144,hoja!A:D,3,FALSE)</f>
        <v>0410</v>
      </c>
      <c r="D2144" t="s">
        <v>786</v>
      </c>
      <c r="E2144" t="str">
        <f>VLOOKUP(D2144,hoja!$A$1:$E$161,5,FALSE)</f>
        <v>LA FELISA</v>
      </c>
      <c r="F2144" t="str">
        <f>VLOOKUP(D2144,hoja!A:C,3,FALSE)</f>
        <v>60071</v>
      </c>
      <c r="G2144">
        <v>6.8655555555014871</v>
      </c>
      <c r="H2144" s="2">
        <v>78</v>
      </c>
      <c r="I2144" s="2">
        <v>275794</v>
      </c>
    </row>
    <row r="2145" spans="1:9">
      <c r="A2145" t="s">
        <v>645</v>
      </c>
      <c r="B2145" t="str">
        <f>VLOOKUP(A2145,hoja!$A$1:$E$161,5,FALSE)</f>
        <v>CALI</v>
      </c>
      <c r="C2145" t="str">
        <f>VLOOKUP(A2145,hoja!A:D,3,FALSE)</f>
        <v>0410</v>
      </c>
      <c r="D2145" t="s">
        <v>913</v>
      </c>
      <c r="E2145" t="str">
        <f>VLOOKUP(D2145,hoja!$A$1:$E$161,5,FALSE)</f>
        <v>CALOTO</v>
      </c>
      <c r="F2145" t="str">
        <f>VLOOKUP(D2145,hoja!A:C,3,FALSE)</f>
        <v>60075</v>
      </c>
      <c r="G2145">
        <v>0.94208333326969296</v>
      </c>
      <c r="H2145" s="2">
        <v>2</v>
      </c>
      <c r="I2145" s="2">
        <v>38554.5</v>
      </c>
    </row>
    <row r="2146" spans="1:9">
      <c r="A2146" t="s">
        <v>645</v>
      </c>
      <c r="B2146" t="str">
        <f>VLOOKUP(A2146,hoja!$A$1:$E$161,5,FALSE)</f>
        <v>CALI</v>
      </c>
      <c r="C2146" t="str">
        <f>VLOOKUP(A2146,hoja!A:D,3,FALSE)</f>
        <v>0410</v>
      </c>
      <c r="D2146" t="s">
        <v>841</v>
      </c>
      <c r="E2146" t="str">
        <f>VLOOKUP(D2146,hoja!$A$1:$E$161,5,FALSE)</f>
        <v>PADUA</v>
      </c>
      <c r="F2146" t="str">
        <f>VLOOKUP(D2146,hoja!A:C,3,FALSE)</f>
        <v>60076</v>
      </c>
      <c r="G2146">
        <v>15.299999999930151</v>
      </c>
      <c r="H2146" s="2">
        <v>3</v>
      </c>
      <c r="I2146" s="2">
        <v>333340</v>
      </c>
    </row>
    <row r="2147" spans="1:9">
      <c r="A2147" t="s">
        <v>645</v>
      </c>
      <c r="B2147" t="str">
        <f>VLOOKUP(A2147,hoja!$A$1:$E$161,5,FALSE)</f>
        <v>CALI</v>
      </c>
      <c r="C2147" t="str">
        <f>VLOOKUP(A2147,hoja!A:D,3,FALSE)</f>
        <v>0410</v>
      </c>
      <c r="D2147" t="s">
        <v>738</v>
      </c>
      <c r="E2147" t="str">
        <f>VLOOKUP(D2147,hoja!$A$1:$E$161,5,FALSE)</f>
        <v>RIOSUCIO</v>
      </c>
      <c r="F2147" t="str">
        <f>VLOOKUP(D2147,hoja!A:C,3,FALSE)</f>
        <v>60081</v>
      </c>
      <c r="G2147">
        <v>8.2666666665463708</v>
      </c>
      <c r="H2147" s="2">
        <v>686</v>
      </c>
      <c r="I2147" s="2">
        <v>278131.5</v>
      </c>
    </row>
    <row r="2148" spans="1:9">
      <c r="A2148" t="s">
        <v>645</v>
      </c>
      <c r="B2148" t="str">
        <f>VLOOKUP(A2148,hoja!$A$1:$E$161,5,FALSE)</f>
        <v>CALI</v>
      </c>
      <c r="C2148" t="str">
        <f>VLOOKUP(A2148,hoja!A:D,3,FALSE)</f>
        <v>0410</v>
      </c>
      <c r="D2148" t="s">
        <v>750</v>
      </c>
      <c r="E2148" t="e">
        <f>VLOOKUP(D2148,hoja!$A$1:$E$161,5,FALSE)</f>
        <v>#N/A</v>
      </c>
      <c r="F2148" t="e">
        <f>VLOOKUP(D2148,hoja!A:C,3,FALSE)</f>
        <v>#N/A</v>
      </c>
      <c r="G2148">
        <v>2.2004166666883975</v>
      </c>
      <c r="H2148" s="2">
        <v>4</v>
      </c>
      <c r="I2148" s="2">
        <v>85552.5</v>
      </c>
    </row>
    <row r="2149" spans="1:9">
      <c r="A2149" t="s">
        <v>645</v>
      </c>
      <c r="B2149" t="str">
        <f>VLOOKUP(A2149,hoja!$A$1:$E$161,5,FALSE)</f>
        <v>CALI</v>
      </c>
      <c r="C2149" t="str">
        <f>VLOOKUP(A2149,hoja!A:D,3,FALSE)</f>
        <v>0410</v>
      </c>
      <c r="D2149" t="s">
        <v>3866</v>
      </c>
      <c r="E2149" t="e">
        <f>VLOOKUP(D2149,hoja!$A$1:$E$161,5,FALSE)</f>
        <v>#N/A</v>
      </c>
      <c r="F2149" t="str">
        <f>VLOOKUP(D2149,hoja!A:C,3,FALSE)</f>
        <v>50283</v>
      </c>
      <c r="G2149">
        <v>1.1666666668024845</v>
      </c>
      <c r="H2149" s="2">
        <v>1</v>
      </c>
      <c r="I2149" s="2">
        <v>10334</v>
      </c>
    </row>
    <row r="2150" spans="1:9">
      <c r="A2150" t="s">
        <v>645</v>
      </c>
      <c r="B2150" t="str">
        <f>VLOOKUP(A2150,hoja!$A$1:$E$161,5,FALSE)</f>
        <v>CALI</v>
      </c>
      <c r="C2150" t="str">
        <f>VLOOKUP(A2150,hoja!A:D,3,FALSE)</f>
        <v>0410</v>
      </c>
      <c r="D2150" t="s">
        <v>943</v>
      </c>
      <c r="E2150" t="str">
        <f>VLOOKUP(D2150,hoja!$A$1:$E$161,5,FALSE)</f>
        <v>BOGOTÁ</v>
      </c>
      <c r="F2150" t="str">
        <f>VLOOKUP(D2150,hoja!A:C,3,FALSE)</f>
        <v>60003</v>
      </c>
      <c r="G2150">
        <v>18.400000000081491</v>
      </c>
      <c r="H2150" s="2">
        <v>1</v>
      </c>
      <c r="I2150" s="2">
        <v>476680</v>
      </c>
    </row>
    <row r="2151" spans="1:9">
      <c r="A2151" t="s">
        <v>1054</v>
      </c>
      <c r="B2151" t="e">
        <f>VLOOKUP(A2151,hoja!$A$1:$E$161,5,FALSE)</f>
        <v>#N/A</v>
      </c>
      <c r="C2151" t="str">
        <f>VLOOKUP(A2151,hoja!A:D,3,FALSE)</f>
        <v>50270</v>
      </c>
      <c r="D2151" t="s">
        <v>637</v>
      </c>
      <c r="E2151" t="str">
        <f>VLOOKUP(D2151,hoja!$A$1:$E$161,5,FALSE)</f>
        <v>PIEDECUESTA</v>
      </c>
      <c r="F2151" t="str">
        <f>VLOOKUP(D2151,hoja!A:C,3,FALSE)</f>
        <v>0422</v>
      </c>
      <c r="G2151">
        <v>0.90944444452179596</v>
      </c>
      <c r="H2151" s="2">
        <v>3</v>
      </c>
      <c r="I2151" s="2">
        <v>14850</v>
      </c>
    </row>
    <row r="2152" spans="1:9">
      <c r="A2152" t="s">
        <v>1134</v>
      </c>
      <c r="B2152" t="e">
        <f>VLOOKUP(A2152,hoja!$A$1:$E$161,5,FALSE)</f>
        <v>#N/A</v>
      </c>
      <c r="C2152" t="str">
        <f>VLOOKUP(A2152,hoja!A:D,3,FALSE)</f>
        <v>50463</v>
      </c>
      <c r="D2152" t="s">
        <v>641</v>
      </c>
      <c r="E2152" t="str">
        <f>VLOOKUP(D2152,hoja!$A$1:$E$161,5,FALSE)</f>
        <v>MEDELLÍN</v>
      </c>
      <c r="F2152" t="str">
        <f>VLOOKUP(D2152,hoja!A:C,3,FALSE)</f>
        <v>0079</v>
      </c>
      <c r="G2152">
        <v>0.70000000001164153</v>
      </c>
      <c r="H2152" s="2">
        <v>3</v>
      </c>
      <c r="I2152" s="2">
        <v>16656</v>
      </c>
    </row>
    <row r="2153" spans="1:9">
      <c r="A2153" t="s">
        <v>1134</v>
      </c>
      <c r="B2153" t="e">
        <f>VLOOKUP(A2153,hoja!$A$1:$E$161,5,FALSE)</f>
        <v>#N/A</v>
      </c>
      <c r="C2153" t="str">
        <f>VLOOKUP(A2153,hoja!A:D,3,FALSE)</f>
        <v>50463</v>
      </c>
      <c r="D2153" t="s">
        <v>672</v>
      </c>
      <c r="E2153" t="str">
        <f>VLOOKUP(D2153,hoja!$A$1:$E$161,5,FALSE)</f>
        <v>MEDELLÍN</v>
      </c>
      <c r="F2153" t="str">
        <f>VLOOKUP(D2153,hoja!A:C,3,FALSE)</f>
        <v>0092</v>
      </c>
      <c r="G2153">
        <v>0.26666666666278616</v>
      </c>
      <c r="H2153" s="2">
        <v>1</v>
      </c>
      <c r="I2153" s="2">
        <v>4513</v>
      </c>
    </row>
    <row r="2154" spans="1:9">
      <c r="A2154" t="s">
        <v>3891</v>
      </c>
      <c r="B2154" t="e">
        <f>VLOOKUP(A2154,hoja!$A$1:$E$161,5,FALSE)</f>
        <v>#N/A</v>
      </c>
      <c r="C2154" t="str">
        <f>VLOOKUP(A2154,hoja!A:D,3,FALSE)</f>
        <v>50464</v>
      </c>
      <c r="D2154" t="s">
        <v>670</v>
      </c>
      <c r="E2154" t="str">
        <f>VLOOKUP(D2154,hoja!$A$1:$E$161,5,FALSE)</f>
        <v>PEREIRA</v>
      </c>
      <c r="F2154" t="str">
        <f>VLOOKUP(D2154,hoja!A:C,3,FALSE)</f>
        <v>0134</v>
      </c>
      <c r="G2154">
        <v>0.5166666666045785</v>
      </c>
      <c r="H2154" s="2">
        <v>5</v>
      </c>
      <c r="I2154" s="2">
        <v>9135</v>
      </c>
    </row>
    <row r="2155" spans="1:9">
      <c r="A2155" t="s">
        <v>3891</v>
      </c>
      <c r="B2155" t="e">
        <f>VLOOKUP(A2155,hoja!$A$1:$E$161,5,FALSE)</f>
        <v>#N/A</v>
      </c>
      <c r="C2155" t="str">
        <f>VLOOKUP(A2155,hoja!A:D,3,FALSE)</f>
        <v>50464</v>
      </c>
      <c r="D2155" t="s">
        <v>644</v>
      </c>
      <c r="E2155" t="str">
        <f>VLOOKUP(D2155,hoja!$A$1:$E$161,5,FALSE)</f>
        <v>PEREIRA</v>
      </c>
      <c r="F2155" t="str">
        <f>VLOOKUP(D2155,hoja!A:C,3,FALSE)</f>
        <v>0198</v>
      </c>
      <c r="G2155">
        <v>0.25000000011641532</v>
      </c>
      <c r="H2155" s="2">
        <v>1</v>
      </c>
      <c r="I2155" s="2">
        <v>6908</v>
      </c>
    </row>
    <row r="2156" spans="1:9">
      <c r="A2156" t="s">
        <v>3891</v>
      </c>
      <c r="B2156" t="e">
        <f>VLOOKUP(A2156,hoja!$A$1:$E$161,5,FALSE)</f>
        <v>#N/A</v>
      </c>
      <c r="C2156" t="str">
        <f>VLOOKUP(A2156,hoja!A:D,3,FALSE)</f>
        <v>50464</v>
      </c>
      <c r="D2156" t="s">
        <v>645</v>
      </c>
      <c r="E2156" t="str">
        <f>VLOOKUP(D2156,hoja!$A$1:$E$161,5,FALSE)</f>
        <v>CALI</v>
      </c>
      <c r="F2156" t="str">
        <f>VLOOKUP(D2156,hoja!A:C,3,FALSE)</f>
        <v>0410</v>
      </c>
      <c r="G2156">
        <v>3.6666666667442769</v>
      </c>
      <c r="H2156" s="2">
        <v>1</v>
      </c>
      <c r="I2156" s="2">
        <v>196821</v>
      </c>
    </row>
    <row r="2157" spans="1:9">
      <c r="A2157" t="s">
        <v>912</v>
      </c>
      <c r="B2157" t="str">
        <f>VLOOKUP(A2157,hoja!$A$1:$E$161,5,FALSE)</f>
        <v>BUENAVENTURA</v>
      </c>
      <c r="C2157" t="str">
        <f>VLOOKUP(A2157,hoja!A:D,3,FALSE)</f>
        <v>3001</v>
      </c>
      <c r="D2157" t="s">
        <v>645</v>
      </c>
      <c r="E2157" t="str">
        <f>VLOOKUP(D2157,hoja!$A$1:$E$161,5,FALSE)</f>
        <v>CALI</v>
      </c>
      <c r="F2157" t="str">
        <f>VLOOKUP(D2157,hoja!A:C,3,FALSE)</f>
        <v>0410</v>
      </c>
      <c r="G2157">
        <v>13.199166666716337</v>
      </c>
      <c r="H2157" s="2">
        <v>2</v>
      </c>
      <c r="I2157" s="2">
        <v>155611.5</v>
      </c>
    </row>
    <row r="2158" spans="1:9">
      <c r="A2158" t="s">
        <v>806</v>
      </c>
      <c r="B2158" t="e">
        <f>VLOOKUP(A2158,hoja!$A$1:$E$161,5,FALSE)</f>
        <v>#N/A</v>
      </c>
      <c r="C2158" t="e">
        <f>VLOOKUP(A2158,hoja!A:D,3,FALSE)</f>
        <v>#N/A</v>
      </c>
      <c r="D2158" t="s">
        <v>650</v>
      </c>
      <c r="E2158" t="str">
        <f>VLOOKUP(D2158,hoja!$A$1:$E$161,5,FALSE)</f>
        <v>CALOTO</v>
      </c>
      <c r="F2158" t="str">
        <f>VLOOKUP(D2158,hoja!A:C,3,FALSE)</f>
        <v>0445</v>
      </c>
      <c r="G2158">
        <v>98.70402777774143</v>
      </c>
      <c r="H2158" s="2">
        <v>4</v>
      </c>
      <c r="I2158" s="2">
        <v>1360437.5</v>
      </c>
    </row>
    <row r="2159" spans="1:9">
      <c r="A2159" t="s">
        <v>806</v>
      </c>
      <c r="B2159" t="e">
        <f>VLOOKUP(A2159,hoja!$A$1:$E$161,5,FALSE)</f>
        <v>#N/A</v>
      </c>
      <c r="C2159" t="e">
        <f>VLOOKUP(A2159,hoja!A:D,3,FALSE)</f>
        <v>#N/A</v>
      </c>
      <c r="D2159" t="s">
        <v>660</v>
      </c>
      <c r="E2159" t="str">
        <f>VLOOKUP(D2159,hoja!$A$1:$E$161,5,FALSE)</f>
        <v>BOGOTÁ</v>
      </c>
      <c r="F2159" t="str">
        <f>VLOOKUP(D2159,hoja!A:C,3,FALSE)</f>
        <v>0035</v>
      </c>
      <c r="G2159">
        <v>57.783333333441988</v>
      </c>
      <c r="H2159" s="2">
        <v>3</v>
      </c>
      <c r="I2159" s="2">
        <v>1171567</v>
      </c>
    </row>
    <row r="2160" spans="1:9">
      <c r="A2160" t="s">
        <v>806</v>
      </c>
      <c r="B2160" t="e">
        <f>VLOOKUP(A2160,hoja!$A$1:$E$161,5,FALSE)</f>
        <v>#N/A</v>
      </c>
      <c r="C2160" t="e">
        <f>VLOOKUP(A2160,hoja!A:D,3,FALSE)</f>
        <v>#N/A</v>
      </c>
      <c r="D2160" t="s">
        <v>655</v>
      </c>
      <c r="E2160" t="str">
        <f>VLOOKUP(D2160,hoja!$A$1:$E$161,5,FALSE)</f>
        <v>MEDELLÍN</v>
      </c>
      <c r="F2160" t="str">
        <f>VLOOKUP(D2160,hoja!A:C,3,FALSE)</f>
        <v>0292</v>
      </c>
      <c r="G2160">
        <v>42.833333333343035</v>
      </c>
      <c r="H2160" s="2">
        <v>4</v>
      </c>
      <c r="I2160" s="2">
        <v>669027</v>
      </c>
    </row>
    <row r="2161" spans="1:9">
      <c r="A2161" t="s">
        <v>806</v>
      </c>
      <c r="B2161" t="e">
        <f>VLOOKUP(A2161,hoja!$A$1:$E$161,5,FALSE)</f>
        <v>#N/A</v>
      </c>
      <c r="C2161" t="e">
        <f>VLOOKUP(A2161,hoja!A:D,3,FALSE)</f>
        <v>#N/A</v>
      </c>
      <c r="D2161" t="s">
        <v>630</v>
      </c>
      <c r="E2161" t="str">
        <f>VLOOKUP(D2161,hoja!$A$1:$E$161,5,FALSE)</f>
        <v>SESQUILÉ</v>
      </c>
      <c r="F2161" t="str">
        <f>VLOOKUP(D2161,hoja!A:C,3,FALSE)</f>
        <v>1501</v>
      </c>
      <c r="G2161">
        <v>30.216203703777865</v>
      </c>
      <c r="H2161" s="2">
        <v>7</v>
      </c>
      <c r="I2161" s="2">
        <v>487022</v>
      </c>
    </row>
    <row r="2162" spans="1:9">
      <c r="A2162" t="s">
        <v>806</v>
      </c>
      <c r="B2162" t="e">
        <f>VLOOKUP(A2162,hoja!$A$1:$E$161,5,FALSE)</f>
        <v>#N/A</v>
      </c>
      <c r="C2162" t="e">
        <f>VLOOKUP(A2162,hoja!A:D,3,FALSE)</f>
        <v>#N/A</v>
      </c>
      <c r="D2162" t="s">
        <v>759</v>
      </c>
      <c r="E2162" t="e">
        <f>VLOOKUP(D2162,hoja!$A$1:$E$161,5,FALSE)</f>
        <v>#N/A</v>
      </c>
      <c r="F2162" t="str">
        <f>VLOOKUP(D2162,hoja!A:C,3,FALSE)</f>
        <v>60163</v>
      </c>
      <c r="G2162">
        <v>56.116666666755918</v>
      </c>
      <c r="H2162" s="2">
        <v>1</v>
      </c>
      <c r="I2162" s="2">
        <v>1123002</v>
      </c>
    </row>
    <row r="2163" spans="1:9">
      <c r="A2163" t="s">
        <v>806</v>
      </c>
      <c r="B2163" t="e">
        <f>VLOOKUP(A2163,hoja!$A$1:$E$161,5,FALSE)</f>
        <v>#N/A</v>
      </c>
      <c r="C2163" t="e">
        <f>VLOOKUP(A2163,hoja!A:D,3,FALSE)</f>
        <v>#N/A</v>
      </c>
      <c r="D2163" t="s">
        <v>2660</v>
      </c>
      <c r="E2163" t="e">
        <f>VLOOKUP(D2163,hoja!$A$1:$E$161,5,FALSE)</f>
        <v>#N/A</v>
      </c>
      <c r="F2163" t="str">
        <f>VLOOKUP(D2163,hoja!A:C,3,FALSE)</f>
        <v>50389</v>
      </c>
      <c r="G2163">
        <v>25.050000000017462</v>
      </c>
      <c r="H2163" s="2">
        <v>2</v>
      </c>
      <c r="I2163" s="2">
        <v>895552</v>
      </c>
    </row>
    <row r="2164" spans="1:9">
      <c r="A2164" t="s">
        <v>806</v>
      </c>
      <c r="B2164" t="e">
        <f>VLOOKUP(A2164,hoja!$A$1:$E$161,5,FALSE)</f>
        <v>#N/A</v>
      </c>
      <c r="C2164" t="e">
        <f>VLOOKUP(A2164,hoja!A:D,3,FALSE)</f>
        <v>#N/A</v>
      </c>
      <c r="D2164" t="s">
        <v>633</v>
      </c>
      <c r="E2164" t="str">
        <f>VLOOKUP(D2164,hoja!$A$1:$E$161,5,FALSE)</f>
        <v>BOGOTÁ</v>
      </c>
      <c r="F2164" t="str">
        <f>VLOOKUP(D2164,hoja!A:C,3,FALSE)</f>
        <v>0002</v>
      </c>
      <c r="G2164">
        <v>94.633333333331393</v>
      </c>
      <c r="H2164" s="2">
        <v>2</v>
      </c>
      <c r="I2164" s="2">
        <v>1143082</v>
      </c>
    </row>
    <row r="2165" spans="1:9">
      <c r="A2165" t="s">
        <v>806</v>
      </c>
      <c r="B2165" t="e">
        <f>VLOOKUP(A2165,hoja!$A$1:$E$161,5,FALSE)</f>
        <v>#N/A</v>
      </c>
      <c r="C2165" t="e">
        <f>VLOOKUP(A2165,hoja!A:D,3,FALSE)</f>
        <v>#N/A</v>
      </c>
      <c r="D2165" t="s">
        <v>635</v>
      </c>
      <c r="E2165" t="str">
        <f>VLOOKUP(D2165,hoja!$A$1:$E$161,5,FALSE)</f>
        <v>BOGOTÁ</v>
      </c>
      <c r="F2165" t="str">
        <f>VLOOKUP(D2165,hoja!A:C,3,FALSE)</f>
        <v>0021</v>
      </c>
      <c r="G2165">
        <v>66.025000000081491</v>
      </c>
      <c r="H2165" s="2">
        <v>124</v>
      </c>
      <c r="I2165" s="2">
        <v>1149894</v>
      </c>
    </row>
    <row r="2166" spans="1:9">
      <c r="A2166" t="s">
        <v>806</v>
      </c>
      <c r="B2166" t="e">
        <f>VLOOKUP(A2166,hoja!$A$1:$E$161,5,FALSE)</f>
        <v>#N/A</v>
      </c>
      <c r="C2166" t="e">
        <f>VLOOKUP(A2166,hoja!A:D,3,FALSE)</f>
        <v>#N/A</v>
      </c>
      <c r="D2166" t="s">
        <v>681</v>
      </c>
      <c r="E2166" t="str">
        <f>VLOOKUP(D2166,hoja!$A$1:$E$161,5,FALSE)</f>
        <v>VILLAVICENCIO</v>
      </c>
      <c r="F2166" t="str">
        <f>VLOOKUP(D2166,hoja!A:C,3,FALSE)</f>
        <v>0393</v>
      </c>
      <c r="G2166">
        <v>44.816666666592937</v>
      </c>
      <c r="H2166" s="2">
        <v>1</v>
      </c>
      <c r="I2166" s="2">
        <v>1178004</v>
      </c>
    </row>
    <row r="2167" spans="1:9">
      <c r="A2167" t="s">
        <v>806</v>
      </c>
      <c r="B2167" t="e">
        <f>VLOOKUP(A2167,hoja!$A$1:$E$161,5,FALSE)</f>
        <v>#N/A</v>
      </c>
      <c r="C2167" t="e">
        <f>VLOOKUP(A2167,hoja!A:D,3,FALSE)</f>
        <v>#N/A</v>
      </c>
      <c r="D2167" t="s">
        <v>881</v>
      </c>
      <c r="E2167" t="str">
        <f>VLOOKUP(D2167,hoja!$A$1:$E$161,5,FALSE)</f>
        <v>MEDELLÍN</v>
      </c>
      <c r="F2167" t="str">
        <f>VLOOKUP(D2167,hoja!A:C,3,FALSE)</f>
        <v>1381</v>
      </c>
      <c r="G2167">
        <v>44.016666666779201</v>
      </c>
      <c r="H2167" s="2">
        <v>3</v>
      </c>
      <c r="I2167" s="2">
        <v>672325</v>
      </c>
    </row>
    <row r="2168" spans="1:9">
      <c r="A2168" t="s">
        <v>806</v>
      </c>
      <c r="B2168" t="e">
        <f>VLOOKUP(A2168,hoja!$A$1:$E$161,5,FALSE)</f>
        <v>#N/A</v>
      </c>
      <c r="C2168" t="e">
        <f>VLOOKUP(A2168,hoja!A:D,3,FALSE)</f>
        <v>#N/A</v>
      </c>
      <c r="D2168" t="s">
        <v>942</v>
      </c>
      <c r="E2168" t="str">
        <f>VLOOKUP(D2168,hoja!$A$1:$E$161,5,FALSE)</f>
        <v>BOGOTÁ</v>
      </c>
      <c r="F2168" t="str">
        <f>VLOOKUP(D2168,hoja!A:C,3,FALSE)</f>
        <v>60002</v>
      </c>
      <c r="G2168">
        <v>98.700000000069849</v>
      </c>
      <c r="H2168" s="2">
        <v>1</v>
      </c>
      <c r="I2168" s="2">
        <v>1148726</v>
      </c>
    </row>
    <row r="2169" spans="1:9">
      <c r="A2169" t="s">
        <v>806</v>
      </c>
      <c r="B2169" t="e">
        <f>VLOOKUP(A2169,hoja!$A$1:$E$161,5,FALSE)</f>
        <v>#N/A</v>
      </c>
      <c r="C2169" t="e">
        <f>VLOOKUP(A2169,hoja!A:D,3,FALSE)</f>
        <v>#N/A</v>
      </c>
      <c r="D2169" t="s">
        <v>915</v>
      </c>
      <c r="E2169" t="e">
        <f>VLOOKUP(D2169,hoja!$A$1:$E$161,5,FALSE)</f>
        <v>#N/A</v>
      </c>
      <c r="F2169" t="str">
        <f>VLOOKUP(D2169,hoja!A:C,3,FALSE)</f>
        <v>50268</v>
      </c>
      <c r="G2169">
        <v>125.06666666659294</v>
      </c>
      <c r="H2169" s="2">
        <v>1</v>
      </c>
      <c r="I2169" s="2">
        <v>932516</v>
      </c>
    </row>
    <row r="2170" spans="1:9">
      <c r="A2170" t="s">
        <v>806</v>
      </c>
      <c r="B2170" t="e">
        <f>VLOOKUP(A2170,hoja!$A$1:$E$161,5,FALSE)</f>
        <v>#N/A</v>
      </c>
      <c r="C2170" t="e">
        <f>VLOOKUP(A2170,hoja!A:D,3,FALSE)</f>
        <v>#N/A</v>
      </c>
      <c r="D2170" t="s">
        <v>764</v>
      </c>
      <c r="E2170" t="e">
        <f>VLOOKUP(D2170,hoja!$A$1:$E$161,5,FALSE)</f>
        <v>#N/A</v>
      </c>
      <c r="F2170" t="str">
        <f>VLOOKUP(D2170,hoja!A:C,3,FALSE)</f>
        <v>60108</v>
      </c>
      <c r="G2170">
        <v>67.899999999994179</v>
      </c>
      <c r="H2170" s="2">
        <v>2</v>
      </c>
      <c r="I2170" s="2">
        <v>1122140.5</v>
      </c>
    </row>
    <row r="2171" spans="1:9">
      <c r="A2171" t="s">
        <v>806</v>
      </c>
      <c r="B2171" t="e">
        <f>VLOOKUP(A2171,hoja!$A$1:$E$161,5,FALSE)</f>
        <v>#N/A</v>
      </c>
      <c r="C2171" t="e">
        <f>VLOOKUP(A2171,hoja!A:D,3,FALSE)</f>
        <v>#N/A</v>
      </c>
      <c r="D2171" t="s">
        <v>653</v>
      </c>
      <c r="E2171" t="str">
        <f>VLOOKUP(D2171,hoja!$A$1:$E$161,5,FALSE)</f>
        <v>MADRID</v>
      </c>
      <c r="F2171" t="str">
        <f>VLOOKUP(D2171,hoja!A:C,3,FALSE)</f>
        <v>2023</v>
      </c>
      <c r="G2171">
        <v>49.193055555573665</v>
      </c>
      <c r="H2171" s="2">
        <v>7</v>
      </c>
      <c r="I2171" s="2">
        <v>1045207</v>
      </c>
    </row>
    <row r="2172" spans="1:9">
      <c r="A2172" t="s">
        <v>806</v>
      </c>
      <c r="B2172" t="e">
        <f>VLOOKUP(A2172,hoja!$A$1:$E$161,5,FALSE)</f>
        <v>#N/A</v>
      </c>
      <c r="C2172" t="e">
        <f>VLOOKUP(A2172,hoja!A:D,3,FALSE)</f>
        <v>#N/A</v>
      </c>
      <c r="D2172" t="s">
        <v>641</v>
      </c>
      <c r="E2172" t="str">
        <f>VLOOKUP(D2172,hoja!$A$1:$E$161,5,FALSE)</f>
        <v>MEDELLÍN</v>
      </c>
      <c r="F2172" t="str">
        <f>VLOOKUP(D2172,hoja!A:C,3,FALSE)</f>
        <v>0079</v>
      </c>
      <c r="G2172">
        <v>46.435555555595784</v>
      </c>
      <c r="H2172" s="2">
        <v>52</v>
      </c>
      <c r="I2172" s="2">
        <v>655631</v>
      </c>
    </row>
    <row r="2173" spans="1:9">
      <c r="A2173" t="s">
        <v>806</v>
      </c>
      <c r="B2173" t="e">
        <f>VLOOKUP(A2173,hoja!$A$1:$E$161,5,FALSE)</f>
        <v>#N/A</v>
      </c>
      <c r="C2173" t="e">
        <f>VLOOKUP(A2173,hoja!A:D,3,FALSE)</f>
        <v>#N/A</v>
      </c>
      <c r="D2173" t="s">
        <v>670</v>
      </c>
      <c r="E2173" t="str">
        <f>VLOOKUP(D2173,hoja!$A$1:$E$161,5,FALSE)</f>
        <v>PEREIRA</v>
      </c>
      <c r="F2173" t="str">
        <f>VLOOKUP(D2173,hoja!A:C,3,FALSE)</f>
        <v>0134</v>
      </c>
      <c r="G2173">
        <v>53.083333333313931</v>
      </c>
      <c r="H2173" s="2">
        <v>1</v>
      </c>
      <c r="I2173" s="2">
        <v>900683</v>
      </c>
    </row>
    <row r="2174" spans="1:9">
      <c r="A2174" t="s">
        <v>806</v>
      </c>
      <c r="B2174" t="e">
        <f>VLOOKUP(A2174,hoja!$A$1:$E$161,5,FALSE)</f>
        <v>#N/A</v>
      </c>
      <c r="C2174" t="e">
        <f>VLOOKUP(A2174,hoja!A:D,3,FALSE)</f>
        <v>#N/A</v>
      </c>
      <c r="D2174" t="s">
        <v>642</v>
      </c>
      <c r="E2174" t="str">
        <f>VLOOKUP(D2174,hoja!$A$1:$E$161,5,FALSE)</f>
        <v>BARRANQUILLA</v>
      </c>
      <c r="F2174" t="str">
        <f>VLOOKUP(D2174,hoja!A:C,3,FALSE)</f>
        <v>0111</v>
      </c>
      <c r="G2174">
        <v>4.0025000000023283</v>
      </c>
      <c r="H2174" s="2">
        <v>41</v>
      </c>
      <c r="I2174" s="2">
        <v>133849</v>
      </c>
    </row>
    <row r="2175" spans="1:9">
      <c r="A2175" t="s">
        <v>806</v>
      </c>
      <c r="B2175" t="e">
        <f>VLOOKUP(A2175,hoja!$A$1:$E$161,5,FALSE)</f>
        <v>#N/A</v>
      </c>
      <c r="C2175" t="e">
        <f>VLOOKUP(A2175,hoja!A:D,3,FALSE)</f>
        <v>#N/A</v>
      </c>
      <c r="D2175" t="s">
        <v>672</v>
      </c>
      <c r="E2175" t="str">
        <f>VLOOKUP(D2175,hoja!$A$1:$E$161,5,FALSE)</f>
        <v>MEDELLÍN</v>
      </c>
      <c r="F2175" t="str">
        <f>VLOOKUP(D2175,hoja!A:C,3,FALSE)</f>
        <v>0092</v>
      </c>
      <c r="G2175">
        <v>44.216666666732635</v>
      </c>
      <c r="H2175" s="2">
        <v>1</v>
      </c>
      <c r="I2175" s="2">
        <v>664888</v>
      </c>
    </row>
    <row r="2176" spans="1:9">
      <c r="A2176" t="s">
        <v>806</v>
      </c>
      <c r="B2176" t="e">
        <f>VLOOKUP(A2176,hoja!$A$1:$E$161,5,FALSE)</f>
        <v>#N/A</v>
      </c>
      <c r="C2176" t="e">
        <f>VLOOKUP(A2176,hoja!A:D,3,FALSE)</f>
        <v>#N/A</v>
      </c>
      <c r="D2176" t="s">
        <v>645</v>
      </c>
      <c r="E2176" t="str">
        <f>VLOOKUP(D2176,hoja!$A$1:$E$161,5,FALSE)</f>
        <v>CALI</v>
      </c>
      <c r="F2176" t="str">
        <f>VLOOKUP(D2176,hoja!A:C,3,FALSE)</f>
        <v>0410</v>
      </c>
      <c r="G2176">
        <v>73.909305555542232</v>
      </c>
      <c r="H2176" s="2">
        <v>40</v>
      </c>
      <c r="I2176" s="2">
        <v>1204505.5</v>
      </c>
    </row>
    <row r="2177" spans="1:9">
      <c r="A2177" t="s">
        <v>806</v>
      </c>
      <c r="B2177" t="e">
        <f>VLOOKUP(A2177,hoja!$A$1:$E$161,5,FALSE)</f>
        <v>#N/A</v>
      </c>
      <c r="C2177" t="e">
        <f>VLOOKUP(A2177,hoja!A:D,3,FALSE)</f>
        <v>#N/A</v>
      </c>
      <c r="D2177" t="s">
        <v>2868</v>
      </c>
      <c r="E2177" t="e">
        <f>VLOOKUP(D2177,hoja!$A$1:$E$161,5,FALSE)</f>
        <v>#N/A</v>
      </c>
      <c r="F2177" t="str">
        <f>VLOOKUP(D2177,hoja!A:C,3,FALSE)</f>
        <v>50473</v>
      </c>
      <c r="G2177">
        <v>3.1855555554502644</v>
      </c>
      <c r="H2177" s="2">
        <v>2</v>
      </c>
      <c r="I2177" s="2">
        <v>132706</v>
      </c>
    </row>
    <row r="2178" spans="1:9">
      <c r="A2178" t="s">
        <v>806</v>
      </c>
      <c r="B2178" t="e">
        <f>VLOOKUP(A2178,hoja!$A$1:$E$161,5,FALSE)</f>
        <v>#N/A</v>
      </c>
      <c r="C2178" t="e">
        <f>VLOOKUP(A2178,hoja!A:D,3,FALSE)</f>
        <v>#N/A</v>
      </c>
      <c r="D2178" t="s">
        <v>3894</v>
      </c>
      <c r="E2178" t="e">
        <f>VLOOKUP(D2178,hoja!$A$1:$E$161,5,FALSE)</f>
        <v>#N/A</v>
      </c>
      <c r="F2178" t="e">
        <f>VLOOKUP(D2178,hoja!A:C,3,FALSE)</f>
        <v>#N/A</v>
      </c>
      <c r="G2178">
        <v>34.483333333279006</v>
      </c>
      <c r="H2178" s="2">
        <v>1</v>
      </c>
      <c r="I2178" s="2">
        <v>949129</v>
      </c>
    </row>
    <row r="2179" spans="1:9">
      <c r="A2179" t="s">
        <v>676</v>
      </c>
      <c r="B2179" t="str">
        <f>VLOOKUP(A2179,hoja!$A$1:$E$161,5,FALSE)</f>
        <v>BARRANQUILLA</v>
      </c>
      <c r="C2179" t="str">
        <f>VLOOKUP(A2179,hoja!A:D,3,FALSE)</f>
        <v>3000</v>
      </c>
      <c r="D2179" t="s">
        <v>826</v>
      </c>
      <c r="E2179" t="e">
        <f>VLOOKUP(D2179,hoja!$A$1:$E$161,5,FALSE)</f>
        <v>#N/A</v>
      </c>
      <c r="F2179" t="e">
        <f>VLOOKUP(D2179,hoja!A:C,3,FALSE)</f>
        <v>#N/A</v>
      </c>
      <c r="G2179">
        <v>45.149999999965075</v>
      </c>
      <c r="H2179" s="2">
        <v>3</v>
      </c>
      <c r="I2179" s="2">
        <v>1017783</v>
      </c>
    </row>
    <row r="2180" spans="1:9">
      <c r="A2180" t="s">
        <v>676</v>
      </c>
      <c r="B2180" t="str">
        <f>VLOOKUP(A2180,hoja!$A$1:$E$161,5,FALSE)</f>
        <v>BARRANQUILLA</v>
      </c>
      <c r="C2180" t="str">
        <f>VLOOKUP(A2180,hoja!A:D,3,FALSE)</f>
        <v>3000</v>
      </c>
      <c r="D2180" t="s">
        <v>642</v>
      </c>
      <c r="E2180" t="str">
        <f>VLOOKUP(D2180,hoja!$A$1:$E$161,5,FALSE)</f>
        <v>BARRANQUILLA</v>
      </c>
      <c r="F2180" t="str">
        <f>VLOOKUP(D2180,hoja!A:C,3,FALSE)</f>
        <v>0111</v>
      </c>
      <c r="G2180">
        <v>0.82500000006984919</v>
      </c>
      <c r="H2180" s="2">
        <v>2</v>
      </c>
      <c r="I2180" s="2"/>
    </row>
    <row r="2181" spans="1:9">
      <c r="A2181" t="s">
        <v>676</v>
      </c>
      <c r="B2181" t="str">
        <f>VLOOKUP(A2181,hoja!$A$1:$E$161,5,FALSE)</f>
        <v>BARRANQUILLA</v>
      </c>
      <c r="C2181" t="str">
        <f>VLOOKUP(A2181,hoja!A:D,3,FALSE)</f>
        <v>3000</v>
      </c>
      <c r="D2181" t="s">
        <v>806</v>
      </c>
      <c r="E2181" t="e">
        <f>VLOOKUP(D2181,hoja!$A$1:$E$161,5,FALSE)</f>
        <v>#N/A</v>
      </c>
      <c r="F2181" t="e">
        <f>VLOOKUP(D2181,hoja!A:C,3,FALSE)</f>
        <v>#N/A</v>
      </c>
      <c r="G2181">
        <v>21.166666666686069</v>
      </c>
      <c r="H2181" s="2">
        <v>1</v>
      </c>
      <c r="I2181" s="2">
        <v>107972</v>
      </c>
    </row>
    <row r="2182" spans="1:9">
      <c r="A2182" t="s">
        <v>747</v>
      </c>
      <c r="B2182" t="str">
        <f>VLOOKUP(A2182,hoja!$A$1:$E$161,5,FALSE)</f>
        <v>BUGA</v>
      </c>
      <c r="C2182" t="str">
        <f>VLOOKUP(A2182,hoja!A:D,3,FALSE)</f>
        <v>60062</v>
      </c>
      <c r="D2182" t="s">
        <v>645</v>
      </c>
      <c r="E2182" t="str">
        <f>VLOOKUP(D2182,hoja!$A$1:$E$161,5,FALSE)</f>
        <v>CALI</v>
      </c>
      <c r="F2182" t="str">
        <f>VLOOKUP(D2182,hoja!A:C,3,FALSE)</f>
        <v>0410</v>
      </c>
      <c r="G2182">
        <v>1.2627777776797302</v>
      </c>
      <c r="H2182" s="2">
        <v>165</v>
      </c>
      <c r="I2182" s="2">
        <v>57403</v>
      </c>
    </row>
    <row r="2183" spans="1:9">
      <c r="A2183" t="s">
        <v>771</v>
      </c>
      <c r="B2183" t="str">
        <f>VLOOKUP(A2183,hoja!$A$1:$E$161,5,FALSE)</f>
        <v>CARMEN DE BOLIVA</v>
      </c>
      <c r="C2183" t="str">
        <f>VLOOKUP(A2183,hoja!A:D,3,FALSE)</f>
        <v>60063</v>
      </c>
      <c r="D2183" t="s">
        <v>698</v>
      </c>
      <c r="E2183" t="str">
        <f>VLOOKUP(D2183,hoja!$A$1:$E$161,5,FALSE)</f>
        <v>CAUCASIA</v>
      </c>
      <c r="F2183" t="str">
        <f>VLOOKUP(D2183,hoja!A:C,3,FALSE)</f>
        <v>0384</v>
      </c>
      <c r="G2183">
        <v>6.042083333391929</v>
      </c>
      <c r="H2183" s="2">
        <v>6</v>
      </c>
      <c r="I2183" s="2">
        <v>248953</v>
      </c>
    </row>
    <row r="2184" spans="1:9">
      <c r="A2184" t="s">
        <v>771</v>
      </c>
      <c r="B2184" t="str">
        <f>VLOOKUP(A2184,hoja!$A$1:$E$161,5,FALSE)</f>
        <v>CARMEN DE BOLIVA</v>
      </c>
      <c r="C2184" t="str">
        <f>VLOOKUP(A2184,hoja!A:D,3,FALSE)</f>
        <v>60063</v>
      </c>
      <c r="D2184" t="s">
        <v>667</v>
      </c>
      <c r="E2184" t="str">
        <f>VLOOKUP(D2184,hoja!$A$1:$E$161,5,FALSE)</f>
        <v>MONTERÍA</v>
      </c>
      <c r="F2184" t="str">
        <f>VLOOKUP(D2184,hoja!A:C,3,FALSE)</f>
        <v>0381</v>
      </c>
      <c r="G2184">
        <v>3.6941666667116806</v>
      </c>
      <c r="H2184" s="2">
        <v>89</v>
      </c>
      <c r="I2184" s="2">
        <v>177692</v>
      </c>
    </row>
    <row r="2185" spans="1:9">
      <c r="A2185" t="s">
        <v>771</v>
      </c>
      <c r="B2185" t="str">
        <f>VLOOKUP(A2185,hoja!$A$1:$E$161,5,FALSE)</f>
        <v>CARMEN DE BOLIVA</v>
      </c>
      <c r="C2185" t="str">
        <f>VLOOKUP(A2185,hoja!A:D,3,FALSE)</f>
        <v>60063</v>
      </c>
      <c r="D2185" t="s">
        <v>642</v>
      </c>
      <c r="E2185" t="str">
        <f>VLOOKUP(D2185,hoja!$A$1:$E$161,5,FALSE)</f>
        <v>BARRANQUILLA</v>
      </c>
      <c r="F2185" t="str">
        <f>VLOOKUP(D2185,hoja!A:C,3,FALSE)</f>
        <v>0111</v>
      </c>
      <c r="G2185">
        <v>3.1066666666301899</v>
      </c>
      <c r="H2185" s="2">
        <v>89</v>
      </c>
      <c r="I2185" s="2">
        <v>153894</v>
      </c>
    </row>
    <row r="2186" spans="1:9">
      <c r="A2186" t="s">
        <v>771</v>
      </c>
      <c r="B2186" t="str">
        <f>VLOOKUP(A2186,hoja!$A$1:$E$161,5,FALSE)</f>
        <v>CARMEN DE BOLIVA</v>
      </c>
      <c r="C2186" t="str">
        <f>VLOOKUP(A2186,hoja!A:D,3,FALSE)</f>
        <v>60063</v>
      </c>
      <c r="D2186" t="s">
        <v>773</v>
      </c>
      <c r="E2186" t="e">
        <f>VLOOKUP(D2186,hoja!$A$1:$E$161,5,FALSE)</f>
        <v>#N/A</v>
      </c>
      <c r="F2186" t="e">
        <f>VLOOKUP(D2186,hoja!A:C,3,FALSE)</f>
        <v>#N/A</v>
      </c>
      <c r="G2186">
        <v>3.8333333332557231</v>
      </c>
      <c r="H2186" s="2">
        <v>1</v>
      </c>
      <c r="I2186" s="2">
        <v>130108</v>
      </c>
    </row>
    <row r="2187" spans="1:9">
      <c r="A2187" t="s">
        <v>682</v>
      </c>
      <c r="B2187" t="str">
        <f>VLOOKUP(A2187,hoja!$A$1:$E$161,5,FALSE)</f>
        <v>Pereira-Eficiente destino Yumb</v>
      </c>
      <c r="C2187" t="str">
        <f>VLOOKUP(A2187,hoja!A:D,3,FALSE)</f>
        <v>60064</v>
      </c>
      <c r="D2187" t="s">
        <v>1351</v>
      </c>
      <c r="E2187" t="e">
        <f>VLOOKUP(D2187,hoja!$A$1:$E$161,5,FALSE)</f>
        <v>#N/A</v>
      </c>
      <c r="F2187" t="e">
        <f>VLOOKUP(D2187,hoja!A:C,3,FALSE)</f>
        <v>#N/A</v>
      </c>
      <c r="G2187">
        <v>1.4666666667326353</v>
      </c>
      <c r="H2187" s="2">
        <v>3</v>
      </c>
      <c r="I2187" s="2">
        <v>93308</v>
      </c>
    </row>
    <row r="2188" spans="1:9">
      <c r="A2188" t="s">
        <v>682</v>
      </c>
      <c r="B2188" t="str">
        <f>VLOOKUP(A2188,hoja!$A$1:$E$161,5,FALSE)</f>
        <v>Pereira-Eficiente destino Yumb</v>
      </c>
      <c r="C2188" t="str">
        <f>VLOOKUP(A2188,hoja!A:D,3,FALSE)</f>
        <v>60064</v>
      </c>
      <c r="D2188" t="s">
        <v>645</v>
      </c>
      <c r="E2188" t="str">
        <f>VLOOKUP(D2188,hoja!$A$1:$E$161,5,FALSE)</f>
        <v>CALI</v>
      </c>
      <c r="F2188" t="str">
        <f>VLOOKUP(D2188,hoja!A:C,3,FALSE)</f>
        <v>0410</v>
      </c>
      <c r="G2188">
        <v>2.9229166666336823</v>
      </c>
      <c r="H2188" s="2">
        <v>498</v>
      </c>
      <c r="I2188" s="2">
        <v>168861</v>
      </c>
    </row>
    <row r="2189" spans="1:9">
      <c r="A2189" t="s">
        <v>860</v>
      </c>
      <c r="B2189" t="str">
        <f>VLOOKUP(A2189,hoja!$A$1:$E$161,5,FALSE)</f>
        <v>CHACHAGUI</v>
      </c>
      <c r="C2189" t="str">
        <f>VLOOKUP(A2189,hoja!A:D,3,FALSE)</f>
        <v>60065</v>
      </c>
      <c r="D2189" t="s">
        <v>733</v>
      </c>
      <c r="E2189" t="str">
        <f>VLOOKUP(D2189,hoja!$A$1:$E$161,5,FALSE)</f>
        <v>PASTO</v>
      </c>
      <c r="F2189" t="str">
        <f>VLOOKUP(D2189,hoja!A:C,3,FALSE)</f>
        <v>0395</v>
      </c>
      <c r="G2189">
        <v>1.0922222222434357</v>
      </c>
      <c r="H2189" s="2">
        <v>297</v>
      </c>
      <c r="I2189" s="2">
        <v>29804</v>
      </c>
    </row>
    <row r="2190" spans="1:9">
      <c r="A2190" t="s">
        <v>860</v>
      </c>
      <c r="B2190" t="str">
        <f>VLOOKUP(A2190,hoja!$A$1:$E$161,5,FALSE)</f>
        <v>CHACHAGUI</v>
      </c>
      <c r="C2190" t="str">
        <f>VLOOKUP(A2190,hoja!A:D,3,FALSE)</f>
        <v>60065</v>
      </c>
      <c r="D2190" t="s">
        <v>645</v>
      </c>
      <c r="E2190" t="str">
        <f>VLOOKUP(D2190,hoja!$A$1:$E$161,5,FALSE)</f>
        <v>CALI</v>
      </c>
      <c r="F2190" t="str">
        <f>VLOOKUP(D2190,hoja!A:C,3,FALSE)</f>
        <v>0410</v>
      </c>
      <c r="G2190">
        <v>0.96666666667442769</v>
      </c>
      <c r="H2190" s="2">
        <v>13</v>
      </c>
      <c r="I2190" s="2">
        <v>31765</v>
      </c>
    </row>
    <row r="2191" spans="1:9">
      <c r="A2191" t="s">
        <v>772</v>
      </c>
      <c r="B2191" t="str">
        <f>VLOOKUP(A2191,hoja!$A$1:$E$161,5,FALSE)</f>
        <v>CHINÚ</v>
      </c>
      <c r="C2191" t="str">
        <f>VLOOKUP(A2191,hoja!A:D,3,FALSE)</f>
        <v>60066</v>
      </c>
      <c r="D2191" t="s">
        <v>698</v>
      </c>
      <c r="E2191" t="str">
        <f>VLOOKUP(D2191,hoja!$A$1:$E$161,5,FALSE)</f>
        <v>CAUCASIA</v>
      </c>
      <c r="F2191" t="str">
        <f>VLOOKUP(D2191,hoja!A:C,3,FALSE)</f>
        <v>0384</v>
      </c>
      <c r="G2191">
        <v>3.5025000001187436</v>
      </c>
      <c r="H2191" s="2">
        <v>47</v>
      </c>
      <c r="I2191" s="2">
        <v>160170</v>
      </c>
    </row>
    <row r="2192" spans="1:9">
      <c r="A2192" t="s">
        <v>772</v>
      </c>
      <c r="B2192" t="str">
        <f>VLOOKUP(A2192,hoja!$A$1:$E$161,5,FALSE)</f>
        <v>CHINÚ</v>
      </c>
      <c r="C2192" t="str">
        <f>VLOOKUP(A2192,hoja!A:D,3,FALSE)</f>
        <v>60066</v>
      </c>
      <c r="D2192" t="s">
        <v>666</v>
      </c>
      <c r="E2192" t="str">
        <f>VLOOKUP(D2192,hoja!$A$1:$E$161,5,FALSE)</f>
        <v>SINCELEJO</v>
      </c>
      <c r="F2192" t="str">
        <f>VLOOKUP(D2192,hoja!A:C,3,FALSE)</f>
        <v>0382</v>
      </c>
      <c r="G2192">
        <v>1.6236111110192724</v>
      </c>
      <c r="H2192" s="2">
        <v>2</v>
      </c>
      <c r="I2192" s="2">
        <v>21366</v>
      </c>
    </row>
    <row r="2193" spans="1:9">
      <c r="A2193" t="s">
        <v>772</v>
      </c>
      <c r="B2193" t="str">
        <f>VLOOKUP(A2193,hoja!$A$1:$E$161,5,FALSE)</f>
        <v>CHINÚ</v>
      </c>
      <c r="C2193" t="str">
        <f>VLOOKUP(A2193,hoja!A:D,3,FALSE)</f>
        <v>60066</v>
      </c>
      <c r="D2193" t="s">
        <v>667</v>
      </c>
      <c r="E2193" t="str">
        <f>VLOOKUP(D2193,hoja!$A$1:$E$161,5,FALSE)</f>
        <v>MONTERÍA</v>
      </c>
      <c r="F2193" t="str">
        <f>VLOOKUP(D2193,hoja!A:C,3,FALSE)</f>
        <v>0381</v>
      </c>
      <c r="G2193">
        <v>1.9251388888224028</v>
      </c>
      <c r="H2193" s="2">
        <v>94</v>
      </c>
      <c r="I2193" s="2">
        <v>88269</v>
      </c>
    </row>
    <row r="2194" spans="1:9">
      <c r="A2194" t="s">
        <v>772</v>
      </c>
      <c r="B2194" t="str">
        <f>VLOOKUP(A2194,hoja!$A$1:$E$161,5,FALSE)</f>
        <v>CHINÚ</v>
      </c>
      <c r="C2194" t="str">
        <f>VLOOKUP(A2194,hoja!A:D,3,FALSE)</f>
        <v>60066</v>
      </c>
      <c r="D2194" t="s">
        <v>642</v>
      </c>
      <c r="E2194" t="str">
        <f>VLOOKUP(D2194,hoja!$A$1:$E$161,5,FALSE)</f>
        <v>BARRANQUILLA</v>
      </c>
      <c r="F2194" t="str">
        <f>VLOOKUP(D2194,hoja!A:C,3,FALSE)</f>
        <v>0111</v>
      </c>
      <c r="G2194">
        <v>5.1223611111345235</v>
      </c>
      <c r="H2194" s="2">
        <v>120</v>
      </c>
      <c r="I2194" s="2">
        <v>241677</v>
      </c>
    </row>
    <row r="2195" spans="1:9">
      <c r="A2195" t="s">
        <v>772</v>
      </c>
      <c r="B2195" t="str">
        <f>VLOOKUP(A2195,hoja!$A$1:$E$161,5,FALSE)</f>
        <v>CHINÚ</v>
      </c>
      <c r="C2195" t="str">
        <f>VLOOKUP(A2195,hoja!A:D,3,FALSE)</f>
        <v>60066</v>
      </c>
      <c r="D2195" t="s">
        <v>771</v>
      </c>
      <c r="E2195" t="str">
        <f>VLOOKUP(D2195,hoja!$A$1:$E$161,5,FALSE)</f>
        <v>CARMEN DE BOLIVA</v>
      </c>
      <c r="F2195" t="str">
        <f>VLOOKUP(D2195,hoja!A:C,3,FALSE)</f>
        <v>60063</v>
      </c>
      <c r="G2195">
        <v>1.7499999999417923</v>
      </c>
      <c r="H2195" s="2">
        <v>21</v>
      </c>
      <c r="I2195" s="2">
        <v>88748</v>
      </c>
    </row>
    <row r="2196" spans="1:9">
      <c r="A2196" t="s">
        <v>749</v>
      </c>
      <c r="B2196" t="str">
        <f>VLOOKUP(A2196,hoja!$A$1:$E$161,5,FALSE)</f>
        <v>PEREIRA</v>
      </c>
      <c r="C2196" t="str">
        <f>VLOOKUP(A2196,hoja!A:D,3,FALSE)</f>
        <v>60067</v>
      </c>
      <c r="D2196" t="s">
        <v>690</v>
      </c>
      <c r="E2196" t="str">
        <f>VLOOKUP(D2196,hoja!$A$1:$E$161,5,FALSE)</f>
        <v>ANSERMA</v>
      </c>
      <c r="F2196" t="str">
        <f>VLOOKUP(D2196,hoja!A:C,3,FALSE)</f>
        <v>0146</v>
      </c>
      <c r="G2196">
        <v>2.2633333332196344</v>
      </c>
      <c r="H2196" s="2">
        <v>146</v>
      </c>
      <c r="I2196" s="2">
        <v>86658</v>
      </c>
    </row>
    <row r="2197" spans="1:9">
      <c r="A2197" t="s">
        <v>749</v>
      </c>
      <c r="B2197" t="str">
        <f>VLOOKUP(A2197,hoja!$A$1:$E$161,5,FALSE)</f>
        <v>PEREIRA</v>
      </c>
      <c r="C2197" t="str">
        <f>VLOOKUP(A2197,hoja!A:D,3,FALSE)</f>
        <v>60067</v>
      </c>
      <c r="D2197" t="s">
        <v>659</v>
      </c>
      <c r="E2197" t="str">
        <f>VLOOKUP(D2197,hoja!$A$1:$E$161,5,FALSE)</f>
        <v>ARMENIA</v>
      </c>
      <c r="F2197" t="str">
        <f>VLOOKUP(D2197,hoja!A:C,3,FALSE)</f>
        <v>0142</v>
      </c>
      <c r="G2197">
        <v>2.1872222221281845</v>
      </c>
      <c r="H2197" s="2">
        <v>46</v>
      </c>
      <c r="I2197" s="2">
        <v>51332</v>
      </c>
    </row>
    <row r="2198" spans="1:9">
      <c r="A2198" t="s">
        <v>749</v>
      </c>
      <c r="B2198" t="str">
        <f>VLOOKUP(A2198,hoja!$A$1:$E$161,5,FALSE)</f>
        <v>PEREIRA</v>
      </c>
      <c r="C2198" t="str">
        <f>VLOOKUP(A2198,hoja!A:D,3,FALSE)</f>
        <v>60067</v>
      </c>
      <c r="D2198" t="s">
        <v>665</v>
      </c>
      <c r="E2198" t="str">
        <f>VLOOKUP(D2198,hoja!$A$1:$E$161,5,FALSE)</f>
        <v>MANIZALES</v>
      </c>
      <c r="F2198" t="str">
        <f>VLOOKUP(D2198,hoja!A:C,3,FALSE)</f>
        <v>0145</v>
      </c>
      <c r="G2198">
        <v>1.8561111111484934</v>
      </c>
      <c r="H2198" s="2">
        <v>76</v>
      </c>
      <c r="I2198" s="2">
        <v>58266.5</v>
      </c>
    </row>
    <row r="2199" spans="1:9">
      <c r="A2199" t="s">
        <v>749</v>
      </c>
      <c r="B2199" t="str">
        <f>VLOOKUP(A2199,hoja!$A$1:$E$161,5,FALSE)</f>
        <v>PEREIRA</v>
      </c>
      <c r="C2199" t="str">
        <f>VLOOKUP(A2199,hoja!A:D,3,FALSE)</f>
        <v>60067</v>
      </c>
      <c r="D2199" t="s">
        <v>1351</v>
      </c>
      <c r="E2199" t="e">
        <f>VLOOKUP(D2199,hoja!$A$1:$E$161,5,FALSE)</f>
        <v>#N/A</v>
      </c>
      <c r="F2199" t="e">
        <f>VLOOKUP(D2199,hoja!A:C,3,FALSE)</f>
        <v>#N/A</v>
      </c>
      <c r="G2199">
        <v>2.9327777777798474</v>
      </c>
      <c r="H2199" s="2">
        <v>1</v>
      </c>
      <c r="I2199" s="2">
        <v>127518</v>
      </c>
    </row>
    <row r="2200" spans="1:9">
      <c r="A2200" t="s">
        <v>749</v>
      </c>
      <c r="B2200" t="str">
        <f>VLOOKUP(A2200,hoja!$A$1:$E$161,5,FALSE)</f>
        <v>PEREIRA</v>
      </c>
      <c r="C2200" t="str">
        <f>VLOOKUP(A2200,hoja!A:D,3,FALSE)</f>
        <v>60067</v>
      </c>
      <c r="D2200" t="s">
        <v>644</v>
      </c>
      <c r="E2200" t="str">
        <f>VLOOKUP(D2200,hoja!$A$1:$E$161,5,FALSE)</f>
        <v>PEREIRA</v>
      </c>
      <c r="F2200" t="str">
        <f>VLOOKUP(D2200,hoja!A:C,3,FALSE)</f>
        <v>0198</v>
      </c>
      <c r="G2200">
        <v>0.53333333332557231</v>
      </c>
      <c r="H2200" s="2">
        <v>63</v>
      </c>
      <c r="I2200" s="2">
        <v>17590</v>
      </c>
    </row>
    <row r="2201" spans="1:9">
      <c r="A2201" t="s">
        <v>749</v>
      </c>
      <c r="B2201" t="str">
        <f>VLOOKUP(A2201,hoja!$A$1:$E$161,5,FALSE)</f>
        <v>PEREIRA</v>
      </c>
      <c r="C2201" t="str">
        <f>VLOOKUP(A2201,hoja!A:D,3,FALSE)</f>
        <v>60067</v>
      </c>
      <c r="D2201" t="s">
        <v>645</v>
      </c>
      <c r="E2201" t="str">
        <f>VLOOKUP(D2201,hoja!$A$1:$E$161,5,FALSE)</f>
        <v>CALI</v>
      </c>
      <c r="F2201" t="str">
        <f>VLOOKUP(D2201,hoja!A:C,3,FALSE)</f>
        <v>0410</v>
      </c>
      <c r="G2201">
        <v>3.9855555556132458</v>
      </c>
      <c r="H2201" s="2">
        <v>293</v>
      </c>
      <c r="I2201" s="2">
        <v>206251.5</v>
      </c>
    </row>
    <row r="2202" spans="1:9">
      <c r="A2202" t="s">
        <v>749</v>
      </c>
      <c r="B2202" t="str">
        <f>VLOOKUP(A2202,hoja!$A$1:$E$161,5,FALSE)</f>
        <v>PEREIRA</v>
      </c>
      <c r="C2202" t="str">
        <f>VLOOKUP(A2202,hoja!A:D,3,FALSE)</f>
        <v>60067</v>
      </c>
      <c r="D2202" t="s">
        <v>747</v>
      </c>
      <c r="E2202" t="str">
        <f>VLOOKUP(D2202,hoja!$A$1:$E$161,5,FALSE)</f>
        <v>BUGA</v>
      </c>
      <c r="F2202" t="str">
        <f>VLOOKUP(D2202,hoja!A:C,3,FALSE)</f>
        <v>60062</v>
      </c>
      <c r="G2202">
        <v>4.1002777777612209</v>
      </c>
      <c r="H2202" s="2">
        <v>7</v>
      </c>
      <c r="I2202" s="2">
        <v>149104</v>
      </c>
    </row>
    <row r="2203" spans="1:9">
      <c r="A2203" t="s">
        <v>749</v>
      </c>
      <c r="B2203" t="str">
        <f>VLOOKUP(A2203,hoja!$A$1:$E$161,5,FALSE)</f>
        <v>PEREIRA</v>
      </c>
      <c r="C2203" t="str">
        <f>VLOOKUP(A2203,hoja!A:D,3,FALSE)</f>
        <v>60067</v>
      </c>
      <c r="D2203" t="s">
        <v>682</v>
      </c>
      <c r="E2203" t="str">
        <f>VLOOKUP(D2203,hoja!$A$1:$E$161,5,FALSE)</f>
        <v>Pereira-Eficiente destino Yumb</v>
      </c>
      <c r="F2203" t="str">
        <f>VLOOKUP(D2203,hoja!A:C,3,FALSE)</f>
        <v>60064</v>
      </c>
      <c r="G2203">
        <v>1.0229166667268146</v>
      </c>
      <c r="H2203" s="2">
        <v>24</v>
      </c>
      <c r="I2203" s="2">
        <v>37361.5</v>
      </c>
    </row>
    <row r="2204" spans="1:9">
      <c r="A2204" t="s">
        <v>749</v>
      </c>
      <c r="B2204" t="str">
        <f>VLOOKUP(A2204,hoja!$A$1:$E$161,5,FALSE)</f>
        <v>PEREIRA</v>
      </c>
      <c r="C2204" t="str">
        <f>VLOOKUP(A2204,hoja!A:D,3,FALSE)</f>
        <v>60067</v>
      </c>
      <c r="D2204" t="s">
        <v>750</v>
      </c>
      <c r="E2204" t="e">
        <f>VLOOKUP(D2204,hoja!$A$1:$E$161,5,FALSE)</f>
        <v>#N/A</v>
      </c>
      <c r="F2204" t="e">
        <f>VLOOKUP(D2204,hoja!A:C,3,FALSE)</f>
        <v>#N/A</v>
      </c>
      <c r="G2204">
        <v>2.7054166666057426</v>
      </c>
      <c r="H2204" s="2">
        <v>14</v>
      </c>
      <c r="I2204" s="2">
        <v>125415</v>
      </c>
    </row>
    <row r="2205" spans="1:9">
      <c r="A2205" t="s">
        <v>867</v>
      </c>
      <c r="B2205" t="e">
        <f>VLOOKUP(A2205,hoja!$A$1:$E$161,5,FALSE)</f>
        <v>#N/A</v>
      </c>
      <c r="C2205" t="e">
        <f>VLOOKUP(A2205,hoja!A:D,3,FALSE)</f>
        <v>#N/A</v>
      </c>
      <c r="D2205" t="s">
        <v>637</v>
      </c>
      <c r="E2205" t="str">
        <f>VLOOKUP(D2205,hoja!$A$1:$E$161,5,FALSE)</f>
        <v>PIEDECUESTA</v>
      </c>
      <c r="F2205" t="str">
        <f>VLOOKUP(D2205,hoja!A:C,3,FALSE)</f>
        <v>0422</v>
      </c>
      <c r="G2205">
        <v>0.20000000012805685</v>
      </c>
      <c r="H2205" s="2">
        <v>29</v>
      </c>
      <c r="I2205" s="2">
        <v>5731</v>
      </c>
    </row>
    <row r="2206" spans="1:9">
      <c r="A2206" t="s">
        <v>852</v>
      </c>
      <c r="B2206" t="e">
        <f>VLOOKUP(A2206,hoja!$A$1:$E$161,5,FALSE)</f>
        <v>#N/A</v>
      </c>
      <c r="C2206" t="e">
        <f>VLOOKUP(A2206,hoja!A:D,3,FALSE)</f>
        <v>#N/A</v>
      </c>
      <c r="D2206" t="s">
        <v>637</v>
      </c>
      <c r="E2206" t="str">
        <f>VLOOKUP(D2206,hoja!$A$1:$E$161,5,FALSE)</f>
        <v>PIEDECUESTA</v>
      </c>
      <c r="F2206" t="str">
        <f>VLOOKUP(D2206,hoja!A:C,3,FALSE)</f>
        <v>0422</v>
      </c>
      <c r="G2206">
        <v>6.5749999999534339</v>
      </c>
      <c r="H2206" s="2">
        <v>26</v>
      </c>
      <c r="I2206" s="2">
        <v>219317.5</v>
      </c>
    </row>
    <row r="2207" spans="1:9">
      <c r="A2207" t="s">
        <v>853</v>
      </c>
      <c r="B2207" t="e">
        <f>VLOOKUP(A2207,hoja!$A$1:$E$161,5,FALSE)</f>
        <v>#N/A</v>
      </c>
      <c r="C2207" t="e">
        <f>VLOOKUP(A2207,hoja!A:D,3,FALSE)</f>
        <v>#N/A</v>
      </c>
      <c r="D2207" t="s">
        <v>637</v>
      </c>
      <c r="E2207" t="str">
        <f>VLOOKUP(D2207,hoja!$A$1:$E$161,5,FALSE)</f>
        <v>PIEDECUESTA</v>
      </c>
      <c r="F2207" t="str">
        <f>VLOOKUP(D2207,hoja!A:C,3,FALSE)</f>
        <v>0422</v>
      </c>
      <c r="G2207">
        <v>5.6336111110285856</v>
      </c>
      <c r="H2207" s="2">
        <v>533</v>
      </c>
      <c r="I2207" s="2">
        <v>182208</v>
      </c>
    </row>
    <row r="2208" spans="1:9">
      <c r="A2208" t="s">
        <v>853</v>
      </c>
      <c r="B2208" t="e">
        <f>VLOOKUP(A2208,hoja!$A$1:$E$161,5,FALSE)</f>
        <v>#N/A</v>
      </c>
      <c r="C2208" t="e">
        <f>VLOOKUP(A2208,hoja!A:D,3,FALSE)</f>
        <v>#N/A</v>
      </c>
      <c r="D2208" t="s">
        <v>796</v>
      </c>
      <c r="E2208" t="str">
        <f>VLOOKUP(D2208,hoja!$A$1:$E$161,5,FALSE)</f>
        <v>PIEDECUESTA</v>
      </c>
      <c r="F2208" t="str">
        <f>VLOOKUP(D2208,hoja!A:C,3,FALSE)</f>
        <v>60077</v>
      </c>
      <c r="G2208">
        <v>5.2947222221991979</v>
      </c>
      <c r="H2208" s="2">
        <v>3</v>
      </c>
      <c r="I2208" s="2">
        <v>183456</v>
      </c>
    </row>
    <row r="2209" spans="1:9">
      <c r="A2209" t="s">
        <v>853</v>
      </c>
      <c r="B2209" t="e">
        <f>VLOOKUP(A2209,hoja!$A$1:$E$161,5,FALSE)</f>
        <v>#N/A</v>
      </c>
      <c r="C2209" t="e">
        <f>VLOOKUP(A2209,hoja!A:D,3,FALSE)</f>
        <v>#N/A</v>
      </c>
      <c r="D2209" t="s">
        <v>756</v>
      </c>
      <c r="E2209" t="str">
        <f>VLOOKUP(D2209,hoja!$A$1:$E$161,5,FALSE)</f>
        <v>SANTANA</v>
      </c>
      <c r="F2209" t="str">
        <f>VLOOKUP(D2209,hoja!A:C,3,FALSE)</f>
        <v>60084</v>
      </c>
      <c r="G2209">
        <v>11.834722222178243</v>
      </c>
      <c r="H2209" s="2">
        <v>1</v>
      </c>
      <c r="I2209" s="2">
        <v>166168</v>
      </c>
    </row>
    <row r="2210" spans="1:9">
      <c r="A2210" t="s">
        <v>735</v>
      </c>
      <c r="B2210" t="str">
        <f>VLOOKUP(A2210,hoja!$A$1:$E$161,5,FALSE)</f>
        <v>GUALANDAY</v>
      </c>
      <c r="C2210" t="str">
        <f>VLOOKUP(A2210,hoja!A:D,3,FALSE)</f>
        <v>3042</v>
      </c>
      <c r="D2210" t="s">
        <v>1240</v>
      </c>
      <c r="E2210" t="e">
        <f>VLOOKUP(D2210,hoja!$A$1:$E$161,5,FALSE)</f>
        <v>#N/A</v>
      </c>
      <c r="F2210" t="str">
        <f>VLOOKUP(D2210,hoja!A:C,3,FALSE)</f>
        <v>50202</v>
      </c>
      <c r="G2210">
        <v>3.99861111107748</v>
      </c>
      <c r="H2210" s="2">
        <v>1</v>
      </c>
      <c r="I2210" s="2">
        <v>156069</v>
      </c>
    </row>
    <row r="2211" spans="1:9">
      <c r="A2211" t="s">
        <v>735</v>
      </c>
      <c r="B2211" t="str">
        <f>VLOOKUP(A2211,hoja!$A$1:$E$161,5,FALSE)</f>
        <v>GUALANDAY</v>
      </c>
      <c r="C2211" t="str">
        <f>VLOOKUP(A2211,hoja!A:D,3,FALSE)</f>
        <v>3042</v>
      </c>
      <c r="D2211" t="s">
        <v>694</v>
      </c>
      <c r="E2211" t="str">
        <f>VLOOKUP(D2211,hoja!$A$1:$E$161,5,FALSE)</f>
        <v>BUENAVENTURA</v>
      </c>
      <c r="F2211" t="str">
        <f>VLOOKUP(D2211,hoja!A:C,3,FALSE)</f>
        <v>0131</v>
      </c>
      <c r="G2211">
        <v>39.550000000046566</v>
      </c>
      <c r="H2211" s="2">
        <v>1</v>
      </c>
      <c r="I2211" s="2">
        <v>273218</v>
      </c>
    </row>
    <row r="2212" spans="1:9">
      <c r="A2212" t="s">
        <v>735</v>
      </c>
      <c r="B2212" t="str">
        <f>VLOOKUP(A2212,hoja!$A$1:$E$161,5,FALSE)</f>
        <v>GUALANDAY</v>
      </c>
      <c r="C2212" t="str">
        <f>VLOOKUP(A2212,hoja!A:D,3,FALSE)</f>
        <v>3042</v>
      </c>
      <c r="D2212" t="s">
        <v>683</v>
      </c>
      <c r="E2212" t="str">
        <f>VLOOKUP(D2212,hoja!$A$1:$E$161,5,FALSE)</f>
        <v>BUGA</v>
      </c>
      <c r="F2212" t="str">
        <f>VLOOKUP(D2212,hoja!A:C,3,FALSE)</f>
        <v>0411</v>
      </c>
      <c r="G2212">
        <v>7.174166666722158</v>
      </c>
      <c r="H2212" s="2">
        <v>6</v>
      </c>
      <c r="I2212" s="2">
        <v>237804.5</v>
      </c>
    </row>
    <row r="2213" spans="1:9">
      <c r="A2213" t="s">
        <v>735</v>
      </c>
      <c r="B2213" t="str">
        <f>VLOOKUP(A2213,hoja!$A$1:$E$161,5,FALSE)</f>
        <v>GUALANDAY</v>
      </c>
      <c r="C2213" t="str">
        <f>VLOOKUP(A2213,hoja!A:D,3,FALSE)</f>
        <v>3042</v>
      </c>
      <c r="D2213" t="s">
        <v>660</v>
      </c>
      <c r="E2213" t="str">
        <f>VLOOKUP(D2213,hoja!$A$1:$E$161,5,FALSE)</f>
        <v>BOGOTÁ</v>
      </c>
      <c r="F2213" t="str">
        <f>VLOOKUP(D2213,hoja!A:C,3,FALSE)</f>
        <v>0035</v>
      </c>
      <c r="G2213">
        <v>5.2333333332790062</v>
      </c>
      <c r="H2213" s="2">
        <v>25</v>
      </c>
      <c r="I2213" s="2">
        <v>169909</v>
      </c>
    </row>
    <row r="2214" spans="1:9">
      <c r="A2214" t="s">
        <v>735</v>
      </c>
      <c r="B2214" t="str">
        <f>VLOOKUP(A2214,hoja!$A$1:$E$161,5,FALSE)</f>
        <v>GUALANDAY</v>
      </c>
      <c r="C2214" t="str">
        <f>VLOOKUP(A2214,hoja!A:D,3,FALSE)</f>
        <v>3042</v>
      </c>
      <c r="D2214" t="s">
        <v>708</v>
      </c>
      <c r="E2214" t="str">
        <f>VLOOKUP(D2214,hoja!$A$1:$E$161,5,FALSE)</f>
        <v>JAMUNDÍ</v>
      </c>
      <c r="F2214" t="str">
        <f>VLOOKUP(D2214,hoja!A:C,3,FALSE)</f>
        <v>0358</v>
      </c>
      <c r="G2214">
        <v>8.9333333332906477</v>
      </c>
      <c r="H2214" s="2">
        <v>6</v>
      </c>
      <c r="I2214" s="2">
        <v>340763.5</v>
      </c>
    </row>
    <row r="2215" spans="1:9">
      <c r="A2215" t="s">
        <v>735</v>
      </c>
      <c r="B2215" t="str">
        <f>VLOOKUP(A2215,hoja!$A$1:$E$161,5,FALSE)</f>
        <v>GUALANDAY</v>
      </c>
      <c r="C2215" t="str">
        <f>VLOOKUP(A2215,hoja!A:D,3,FALSE)</f>
        <v>3042</v>
      </c>
      <c r="D2215" t="s">
        <v>663</v>
      </c>
      <c r="E2215" t="str">
        <f>VLOOKUP(D2215,hoja!$A$1:$E$161,5,FALSE)</f>
        <v>MADRID</v>
      </c>
      <c r="F2215" t="str">
        <f>VLOOKUP(D2215,hoja!A:C,3,FALSE)</f>
        <v>0022</v>
      </c>
      <c r="G2215">
        <v>5.4749999999476131</v>
      </c>
      <c r="H2215" s="2">
        <v>14</v>
      </c>
      <c r="I2215" s="2">
        <v>163328</v>
      </c>
    </row>
    <row r="2216" spans="1:9">
      <c r="A2216" t="s">
        <v>735</v>
      </c>
      <c r="B2216" t="str">
        <f>VLOOKUP(A2216,hoja!$A$1:$E$161,5,FALSE)</f>
        <v>GUALANDAY</v>
      </c>
      <c r="C2216" t="str">
        <f>VLOOKUP(A2216,hoja!A:D,3,FALSE)</f>
        <v>3042</v>
      </c>
      <c r="D2216" t="s">
        <v>629</v>
      </c>
      <c r="E2216" t="str">
        <f>VLOOKUP(D2216,hoja!$A$1:$E$161,5,FALSE)</f>
        <v>ZIPAQUIRÁ</v>
      </c>
      <c r="F2216" t="str">
        <f>VLOOKUP(D2216,hoja!A:C,3,FALSE)</f>
        <v>0032</v>
      </c>
      <c r="G2216">
        <v>8.5033333333558403</v>
      </c>
      <c r="H2216" s="2">
        <v>1</v>
      </c>
      <c r="I2216" s="2">
        <v>214627</v>
      </c>
    </row>
    <row r="2217" spans="1:9">
      <c r="A2217" t="s">
        <v>735</v>
      </c>
      <c r="B2217" t="str">
        <f>VLOOKUP(A2217,hoja!$A$1:$E$161,5,FALSE)</f>
        <v>GUALANDAY</v>
      </c>
      <c r="C2217" t="str">
        <f>VLOOKUP(A2217,hoja!A:D,3,FALSE)</f>
        <v>3042</v>
      </c>
      <c r="D2217" t="s">
        <v>633</v>
      </c>
      <c r="E2217" t="str">
        <f>VLOOKUP(D2217,hoja!$A$1:$E$161,5,FALSE)</f>
        <v>BOGOTÁ</v>
      </c>
      <c r="F2217" t="str">
        <f>VLOOKUP(D2217,hoja!A:C,3,FALSE)</f>
        <v>0002</v>
      </c>
      <c r="G2217">
        <v>5.15833333338378</v>
      </c>
      <c r="H2217" s="2">
        <v>31</v>
      </c>
      <c r="I2217" s="2">
        <v>161032</v>
      </c>
    </row>
    <row r="2218" spans="1:9">
      <c r="A2218" t="s">
        <v>735</v>
      </c>
      <c r="B2218" t="str">
        <f>VLOOKUP(A2218,hoja!$A$1:$E$161,5,FALSE)</f>
        <v>GUALANDAY</v>
      </c>
      <c r="C2218" t="str">
        <f>VLOOKUP(A2218,hoja!A:D,3,FALSE)</f>
        <v>3042</v>
      </c>
      <c r="D2218" t="s">
        <v>634</v>
      </c>
      <c r="E2218" t="str">
        <f>VLOOKUP(D2218,hoja!$A$1:$E$161,5,FALSE)</f>
        <v>BOGOTÁ</v>
      </c>
      <c r="F2218" t="str">
        <f>VLOOKUP(D2218,hoja!A:C,3,FALSE)</f>
        <v>0011</v>
      </c>
      <c r="G2218">
        <v>4.8000000001047738</v>
      </c>
      <c r="H2218" s="2">
        <v>339</v>
      </c>
      <c r="I2218" s="2">
        <v>153952</v>
      </c>
    </row>
    <row r="2219" spans="1:9">
      <c r="A2219" t="s">
        <v>735</v>
      </c>
      <c r="B2219" t="str">
        <f>VLOOKUP(A2219,hoja!$A$1:$E$161,5,FALSE)</f>
        <v>GUALANDAY</v>
      </c>
      <c r="C2219" t="str">
        <f>VLOOKUP(A2219,hoja!A:D,3,FALSE)</f>
        <v>3042</v>
      </c>
      <c r="D2219" t="s">
        <v>635</v>
      </c>
      <c r="E2219" t="str">
        <f>VLOOKUP(D2219,hoja!$A$1:$E$161,5,FALSE)</f>
        <v>BOGOTÁ</v>
      </c>
      <c r="F2219" t="str">
        <f>VLOOKUP(D2219,hoja!A:C,3,FALSE)</f>
        <v>0021</v>
      </c>
      <c r="G2219">
        <v>5.3166666665347293</v>
      </c>
      <c r="H2219" s="2">
        <v>502</v>
      </c>
      <c r="I2219" s="2">
        <v>159890</v>
      </c>
    </row>
    <row r="2220" spans="1:9">
      <c r="A2220" t="s">
        <v>735</v>
      </c>
      <c r="B2220" t="str">
        <f>VLOOKUP(A2220,hoja!$A$1:$E$161,5,FALSE)</f>
        <v>GUALANDAY</v>
      </c>
      <c r="C2220" t="str">
        <f>VLOOKUP(A2220,hoja!A:D,3,FALSE)</f>
        <v>3042</v>
      </c>
      <c r="D2220" t="s">
        <v>3890</v>
      </c>
      <c r="E2220" t="e">
        <f>VLOOKUP(D2220,hoja!$A$1:$E$161,5,FALSE)</f>
        <v>#N/A</v>
      </c>
      <c r="F2220" t="e">
        <f>VLOOKUP(D2220,hoja!A:C,3,FALSE)</f>
        <v>#N/A</v>
      </c>
      <c r="G2220">
        <v>5.6500000000814907</v>
      </c>
      <c r="H2220" s="2">
        <v>1</v>
      </c>
      <c r="I2220" s="2">
        <v>293879</v>
      </c>
    </row>
    <row r="2221" spans="1:9">
      <c r="A2221" t="s">
        <v>735</v>
      </c>
      <c r="B2221" t="str">
        <f>VLOOKUP(A2221,hoja!$A$1:$E$161,5,FALSE)</f>
        <v>GUALANDAY</v>
      </c>
      <c r="C2221" t="str">
        <f>VLOOKUP(A2221,hoja!A:D,3,FALSE)</f>
        <v>3042</v>
      </c>
      <c r="D2221" t="s">
        <v>1279</v>
      </c>
      <c r="E2221" t="e">
        <f>VLOOKUP(D2221,hoja!$A$1:$E$161,5,FALSE)</f>
        <v>#N/A</v>
      </c>
      <c r="F2221" t="e">
        <f>VLOOKUP(D2221,hoja!A:C,3,FALSE)</f>
        <v>#N/A</v>
      </c>
      <c r="G2221">
        <v>4.2999999998719431</v>
      </c>
      <c r="H2221" s="2">
        <v>1</v>
      </c>
      <c r="I2221" s="2">
        <v>156196</v>
      </c>
    </row>
    <row r="2222" spans="1:9">
      <c r="A2222" t="s">
        <v>735</v>
      </c>
      <c r="B2222" t="str">
        <f>VLOOKUP(A2222,hoja!$A$1:$E$161,5,FALSE)</f>
        <v>GUALANDAY</v>
      </c>
      <c r="C2222" t="str">
        <f>VLOOKUP(A2222,hoja!A:D,3,FALSE)</f>
        <v>3042</v>
      </c>
      <c r="D2222" t="s">
        <v>1353</v>
      </c>
      <c r="E2222" t="e">
        <f>VLOOKUP(D2222,hoja!$A$1:$E$161,5,FALSE)</f>
        <v>#N/A</v>
      </c>
      <c r="F2222" t="e">
        <f>VLOOKUP(D2222,hoja!A:C,3,FALSE)</f>
        <v>#N/A</v>
      </c>
      <c r="G2222">
        <v>9.0666666665347293</v>
      </c>
      <c r="H2222" s="2">
        <v>15</v>
      </c>
      <c r="I2222" s="2">
        <v>286648</v>
      </c>
    </row>
    <row r="2223" spans="1:9">
      <c r="A2223" t="s">
        <v>735</v>
      </c>
      <c r="B2223" t="str">
        <f>VLOOKUP(A2223,hoja!$A$1:$E$161,5,FALSE)</f>
        <v>GUALANDAY</v>
      </c>
      <c r="C2223" t="str">
        <f>VLOOKUP(A2223,hoja!A:D,3,FALSE)</f>
        <v>3042</v>
      </c>
      <c r="D2223" t="s">
        <v>942</v>
      </c>
      <c r="E2223" t="str">
        <f>VLOOKUP(D2223,hoja!$A$1:$E$161,5,FALSE)</f>
        <v>BOGOTÁ</v>
      </c>
      <c r="F2223" t="str">
        <f>VLOOKUP(D2223,hoja!A:C,3,FALSE)</f>
        <v>60002</v>
      </c>
      <c r="G2223">
        <v>4.8999999999068677</v>
      </c>
      <c r="H2223" s="2">
        <v>12</v>
      </c>
      <c r="I2223" s="2">
        <v>156906</v>
      </c>
    </row>
    <row r="2224" spans="1:9">
      <c r="A2224" t="s">
        <v>735</v>
      </c>
      <c r="B2224" t="str">
        <f>VLOOKUP(A2224,hoja!$A$1:$E$161,5,FALSE)</f>
        <v>GUALANDAY</v>
      </c>
      <c r="C2224" t="str">
        <f>VLOOKUP(A2224,hoja!A:D,3,FALSE)</f>
        <v>3042</v>
      </c>
      <c r="D2224" t="s">
        <v>653</v>
      </c>
      <c r="E2224" t="str">
        <f>VLOOKUP(D2224,hoja!$A$1:$E$161,5,FALSE)</f>
        <v>MADRID</v>
      </c>
      <c r="F2224" t="str">
        <f>VLOOKUP(D2224,hoja!A:C,3,FALSE)</f>
        <v>2023</v>
      </c>
      <c r="G2224">
        <v>4.1500000000814907</v>
      </c>
      <c r="H2224" s="2">
        <v>79</v>
      </c>
      <c r="I2224" s="2">
        <v>166132</v>
      </c>
    </row>
    <row r="2225" spans="1:9">
      <c r="A2225" t="s">
        <v>735</v>
      </c>
      <c r="B2225" t="str">
        <f>VLOOKUP(A2225,hoja!$A$1:$E$161,5,FALSE)</f>
        <v>GUALANDAY</v>
      </c>
      <c r="C2225" t="str">
        <f>VLOOKUP(A2225,hoja!A:D,3,FALSE)</f>
        <v>3042</v>
      </c>
      <c r="D2225" t="s">
        <v>670</v>
      </c>
      <c r="E2225" t="str">
        <f>VLOOKUP(D2225,hoja!$A$1:$E$161,5,FALSE)</f>
        <v>PEREIRA</v>
      </c>
      <c r="F2225" t="str">
        <f>VLOOKUP(D2225,hoja!A:C,3,FALSE)</f>
        <v>0134</v>
      </c>
      <c r="G2225">
        <v>6.4999999998835847</v>
      </c>
      <c r="H2225" s="2">
        <v>11</v>
      </c>
      <c r="I2225" s="2">
        <v>172729</v>
      </c>
    </row>
    <row r="2226" spans="1:9">
      <c r="A2226" t="s">
        <v>735</v>
      </c>
      <c r="B2226" t="str">
        <f>VLOOKUP(A2226,hoja!$A$1:$E$161,5,FALSE)</f>
        <v>GUALANDAY</v>
      </c>
      <c r="C2226" t="str">
        <f>VLOOKUP(A2226,hoja!A:D,3,FALSE)</f>
        <v>3042</v>
      </c>
      <c r="D2226" t="s">
        <v>645</v>
      </c>
      <c r="E2226" t="str">
        <f>VLOOKUP(D2226,hoja!$A$1:$E$161,5,FALSE)</f>
        <v>CALI</v>
      </c>
      <c r="F2226" t="str">
        <f>VLOOKUP(D2226,hoja!A:C,3,FALSE)</f>
        <v>0410</v>
      </c>
      <c r="G2226">
        <v>8.2666666667209938</v>
      </c>
      <c r="H2226" s="2">
        <v>1000</v>
      </c>
      <c r="I2226" s="2">
        <v>287135</v>
      </c>
    </row>
    <row r="2227" spans="1:9">
      <c r="A2227" t="s">
        <v>735</v>
      </c>
      <c r="B2227" t="str">
        <f>VLOOKUP(A2227,hoja!$A$1:$E$161,5,FALSE)</f>
        <v>GUALANDAY</v>
      </c>
      <c r="C2227" t="str">
        <f>VLOOKUP(A2227,hoja!A:D,3,FALSE)</f>
        <v>3042</v>
      </c>
      <c r="D2227" t="s">
        <v>913</v>
      </c>
      <c r="E2227" t="str">
        <f>VLOOKUP(D2227,hoja!$A$1:$E$161,5,FALSE)</f>
        <v>CALOTO</v>
      </c>
      <c r="F2227" t="str">
        <f>VLOOKUP(D2227,hoja!A:C,3,FALSE)</f>
        <v>60075</v>
      </c>
      <c r="G2227">
        <v>8.8452777777565643</v>
      </c>
      <c r="H2227" s="2">
        <v>2</v>
      </c>
      <c r="I2227" s="2">
        <v>314864.5</v>
      </c>
    </row>
    <row r="2228" spans="1:9">
      <c r="A2228" t="s">
        <v>735</v>
      </c>
      <c r="B2228" t="str">
        <f>VLOOKUP(A2228,hoja!$A$1:$E$161,5,FALSE)</f>
        <v>GUALANDAY</v>
      </c>
      <c r="C2228" t="str">
        <f>VLOOKUP(A2228,hoja!A:D,3,FALSE)</f>
        <v>3042</v>
      </c>
      <c r="D2228" t="s">
        <v>841</v>
      </c>
      <c r="E2228" t="str">
        <f>VLOOKUP(D2228,hoja!$A$1:$E$161,5,FALSE)</f>
        <v>PADUA</v>
      </c>
      <c r="F2228" t="str">
        <f>VLOOKUP(D2228,hoja!A:C,3,FALSE)</f>
        <v>60076</v>
      </c>
      <c r="G2228">
        <v>5.7666666667792015</v>
      </c>
      <c r="H2228" s="2">
        <v>1</v>
      </c>
      <c r="I2228" s="2">
        <v>196091</v>
      </c>
    </row>
    <row r="2229" spans="1:9">
      <c r="A2229" t="s">
        <v>735</v>
      </c>
      <c r="B2229" t="str">
        <f>VLOOKUP(A2229,hoja!$A$1:$E$161,5,FALSE)</f>
        <v>GUALANDAY</v>
      </c>
      <c r="C2229" t="str">
        <f>VLOOKUP(A2229,hoja!A:D,3,FALSE)</f>
        <v>3042</v>
      </c>
      <c r="D2229" t="s">
        <v>3895</v>
      </c>
      <c r="E2229" t="e">
        <f>VLOOKUP(D2229,hoja!$A$1:$E$161,5,FALSE)</f>
        <v>#N/A</v>
      </c>
      <c r="F2229" t="e">
        <f>VLOOKUP(D2229,hoja!A:C,3,FALSE)</f>
        <v>#N/A</v>
      </c>
      <c r="G2229">
        <v>8.8166666667675599</v>
      </c>
      <c r="H2229" s="2">
        <v>1</v>
      </c>
      <c r="I2229" s="2">
        <v>286599</v>
      </c>
    </row>
    <row r="2230" spans="1:9">
      <c r="A2230" t="s">
        <v>786</v>
      </c>
      <c r="B2230" t="str">
        <f>VLOOKUP(A2230,hoja!$A$1:$E$161,5,FALSE)</f>
        <v>LA FELISA</v>
      </c>
      <c r="C2230" t="str">
        <f>VLOOKUP(A2230,hoja!A:D,3,FALSE)</f>
        <v>60071</v>
      </c>
      <c r="D2230" t="s">
        <v>987</v>
      </c>
      <c r="E2230" t="str">
        <f>VLOOKUP(D2230,hoja!$A$1:$E$161,5,FALSE)</f>
        <v>MEDELLÍN</v>
      </c>
      <c r="F2230" t="str">
        <f>VLOOKUP(D2230,hoja!A:C,3,FALSE)</f>
        <v>60001</v>
      </c>
      <c r="G2230">
        <v>5.6950000001234002</v>
      </c>
      <c r="H2230" s="2">
        <v>61</v>
      </c>
      <c r="I2230" s="2">
        <v>140611</v>
      </c>
    </row>
    <row r="2231" spans="1:9">
      <c r="A2231" t="s">
        <v>786</v>
      </c>
      <c r="B2231" t="str">
        <f>VLOOKUP(A2231,hoja!$A$1:$E$161,5,FALSE)</f>
        <v>LA FELISA</v>
      </c>
      <c r="C2231" t="str">
        <f>VLOOKUP(A2231,hoja!A:D,3,FALSE)</f>
        <v>60071</v>
      </c>
      <c r="D2231" t="s">
        <v>641</v>
      </c>
      <c r="E2231" t="str">
        <f>VLOOKUP(D2231,hoja!$A$1:$E$161,5,FALSE)</f>
        <v>MEDELLÍN</v>
      </c>
      <c r="F2231" t="str">
        <f>VLOOKUP(D2231,hoja!A:C,3,FALSE)</f>
        <v>0079</v>
      </c>
      <c r="G2231">
        <v>6.249444444430992</v>
      </c>
      <c r="H2231" s="2">
        <v>15</v>
      </c>
      <c r="I2231" s="2">
        <v>141527</v>
      </c>
    </row>
    <row r="2232" spans="1:9">
      <c r="A2232" t="s">
        <v>786</v>
      </c>
      <c r="B2232" t="str">
        <f>VLOOKUP(A2232,hoja!$A$1:$E$161,5,FALSE)</f>
        <v>LA FELISA</v>
      </c>
      <c r="C2232" t="str">
        <f>VLOOKUP(A2232,hoja!A:D,3,FALSE)</f>
        <v>60071</v>
      </c>
      <c r="D2232" t="s">
        <v>644</v>
      </c>
      <c r="E2232" t="str">
        <f>VLOOKUP(D2232,hoja!$A$1:$E$161,5,FALSE)</f>
        <v>PEREIRA</v>
      </c>
      <c r="F2232" t="str">
        <f>VLOOKUP(D2232,hoja!A:C,3,FALSE)</f>
        <v>0198</v>
      </c>
      <c r="G2232">
        <v>2.0333333333255723</v>
      </c>
      <c r="H2232" s="2">
        <v>3</v>
      </c>
      <c r="I2232" s="2">
        <v>101359</v>
      </c>
    </row>
    <row r="2233" spans="1:9">
      <c r="A2233" t="s">
        <v>786</v>
      </c>
      <c r="B2233" t="str">
        <f>VLOOKUP(A2233,hoja!$A$1:$E$161,5,FALSE)</f>
        <v>LA FELISA</v>
      </c>
      <c r="C2233" t="str">
        <f>VLOOKUP(A2233,hoja!A:D,3,FALSE)</f>
        <v>60071</v>
      </c>
      <c r="D2233" t="s">
        <v>645</v>
      </c>
      <c r="E2233" t="str">
        <f>VLOOKUP(D2233,hoja!$A$1:$E$161,5,FALSE)</f>
        <v>CALI</v>
      </c>
      <c r="F2233" t="str">
        <f>VLOOKUP(D2233,hoja!A:C,3,FALSE)</f>
        <v>0410</v>
      </c>
      <c r="G2233">
        <v>5.6730555555259343</v>
      </c>
      <c r="H2233" s="2">
        <v>80</v>
      </c>
      <c r="I2233" s="2">
        <v>272291</v>
      </c>
    </row>
    <row r="2234" spans="1:9">
      <c r="A2234" t="s">
        <v>766</v>
      </c>
      <c r="B2234" t="e">
        <f>VLOOKUP(A2234,hoja!$A$1:$E$161,5,FALSE)</f>
        <v>#N/A</v>
      </c>
      <c r="C2234" t="e">
        <f>VLOOKUP(A2234,hoja!A:D,3,FALSE)</f>
        <v>#N/A</v>
      </c>
      <c r="D2234" t="s">
        <v>630</v>
      </c>
      <c r="E2234" t="str">
        <f>VLOOKUP(D2234,hoja!$A$1:$E$161,5,FALSE)</f>
        <v>SESQUILÉ</v>
      </c>
      <c r="F2234" t="str">
        <f>VLOOKUP(D2234,hoja!A:C,3,FALSE)</f>
        <v>1501</v>
      </c>
      <c r="G2234">
        <v>15.124444444547407</v>
      </c>
      <c r="H2234" s="2">
        <v>2</v>
      </c>
      <c r="I2234" s="2">
        <v>450304</v>
      </c>
    </row>
    <row r="2235" spans="1:9">
      <c r="A2235" t="s">
        <v>766</v>
      </c>
      <c r="B2235" t="e">
        <f>VLOOKUP(A2235,hoja!$A$1:$E$161,5,FALSE)</f>
        <v>#N/A</v>
      </c>
      <c r="C2235" t="e">
        <f>VLOOKUP(A2235,hoja!A:D,3,FALSE)</f>
        <v>#N/A</v>
      </c>
      <c r="D2235" t="s">
        <v>642</v>
      </c>
      <c r="E2235" t="str">
        <f>VLOOKUP(D2235,hoja!$A$1:$E$161,5,FALSE)</f>
        <v>BARRANQUILLA</v>
      </c>
      <c r="F2235" t="str">
        <f>VLOOKUP(D2235,hoja!A:C,3,FALSE)</f>
        <v>0111</v>
      </c>
      <c r="G2235">
        <v>28.955138888850342</v>
      </c>
      <c r="H2235" s="2">
        <v>2</v>
      </c>
      <c r="I2235" s="2">
        <v>576527.5</v>
      </c>
    </row>
    <row r="2236" spans="1:9">
      <c r="A2236" t="s">
        <v>897</v>
      </c>
      <c r="B2236" t="str">
        <f>VLOOKUP(A2236,hoja!$A$1:$E$161,5,FALSE)</f>
        <v>LA PINTADA</v>
      </c>
      <c r="C2236" t="str">
        <f>VLOOKUP(A2236,hoja!A:D,3,FALSE)</f>
        <v>60073</v>
      </c>
      <c r="D2236" t="s">
        <v>987</v>
      </c>
      <c r="E2236" t="str">
        <f>VLOOKUP(D2236,hoja!$A$1:$E$161,5,FALSE)</f>
        <v>MEDELLÍN</v>
      </c>
      <c r="F2236" t="str">
        <f>VLOOKUP(D2236,hoja!A:C,3,FALSE)</f>
        <v>60001</v>
      </c>
      <c r="G2236">
        <v>3.6416666666627862</v>
      </c>
      <c r="H2236" s="2">
        <v>2</v>
      </c>
      <c r="I2236" s="2">
        <v>88151</v>
      </c>
    </row>
    <row r="2237" spans="1:9">
      <c r="A2237" t="s">
        <v>897</v>
      </c>
      <c r="B2237" t="str">
        <f>VLOOKUP(A2237,hoja!$A$1:$E$161,5,FALSE)</f>
        <v>LA PINTADA</v>
      </c>
      <c r="C2237" t="str">
        <f>VLOOKUP(A2237,hoja!A:D,3,FALSE)</f>
        <v>60073</v>
      </c>
      <c r="D2237" t="s">
        <v>641</v>
      </c>
      <c r="E2237" t="str">
        <f>VLOOKUP(D2237,hoja!$A$1:$E$161,5,FALSE)</f>
        <v>MEDELLÍN</v>
      </c>
      <c r="F2237" t="str">
        <f>VLOOKUP(D2237,hoja!A:C,3,FALSE)</f>
        <v>0079</v>
      </c>
      <c r="G2237">
        <v>3.7166666667326353</v>
      </c>
      <c r="H2237" s="2">
        <v>361</v>
      </c>
      <c r="I2237" s="2">
        <v>162617.5</v>
      </c>
    </row>
    <row r="2238" spans="1:9">
      <c r="A2238" t="s">
        <v>897</v>
      </c>
      <c r="B2238" t="str">
        <f>VLOOKUP(A2238,hoja!$A$1:$E$161,5,FALSE)</f>
        <v>LA PINTADA</v>
      </c>
      <c r="C2238" t="str">
        <f>VLOOKUP(A2238,hoja!A:D,3,FALSE)</f>
        <v>60073</v>
      </c>
      <c r="D2238" t="s">
        <v>670</v>
      </c>
      <c r="E2238" t="str">
        <f>VLOOKUP(D2238,hoja!$A$1:$E$161,5,FALSE)</f>
        <v>PEREIRA</v>
      </c>
      <c r="F2238" t="str">
        <f>VLOOKUP(D2238,hoja!A:C,3,FALSE)</f>
        <v>0134</v>
      </c>
      <c r="G2238">
        <v>4.7166666666744277</v>
      </c>
      <c r="H2238" s="2">
        <v>390</v>
      </c>
      <c r="I2238" s="2">
        <v>140165</v>
      </c>
    </row>
    <row r="2239" spans="1:9">
      <c r="A2239" t="s">
        <v>897</v>
      </c>
      <c r="B2239" t="str">
        <f>VLOOKUP(A2239,hoja!$A$1:$E$161,5,FALSE)</f>
        <v>LA PINTADA</v>
      </c>
      <c r="C2239" t="str">
        <f>VLOOKUP(A2239,hoja!A:D,3,FALSE)</f>
        <v>60073</v>
      </c>
      <c r="D2239" t="s">
        <v>644</v>
      </c>
      <c r="E2239" t="str">
        <f>VLOOKUP(D2239,hoja!$A$1:$E$161,5,FALSE)</f>
        <v>PEREIRA</v>
      </c>
      <c r="F2239" t="str">
        <f>VLOOKUP(D2239,hoja!A:C,3,FALSE)</f>
        <v>0198</v>
      </c>
      <c r="G2239">
        <v>4.4750000000058208</v>
      </c>
      <c r="H2239" s="2">
        <v>2</v>
      </c>
      <c r="I2239" s="2">
        <v>142603.5</v>
      </c>
    </row>
    <row r="2240" spans="1:9">
      <c r="A2240" t="s">
        <v>773</v>
      </c>
      <c r="B2240" t="e">
        <f>VLOOKUP(A2240,hoja!$A$1:$E$161,5,FALSE)</f>
        <v>#N/A</v>
      </c>
      <c r="C2240" t="e">
        <f>VLOOKUP(A2240,hoja!A:D,3,FALSE)</f>
        <v>#N/A</v>
      </c>
      <c r="D2240" t="s">
        <v>698</v>
      </c>
      <c r="E2240" t="str">
        <f>VLOOKUP(D2240,hoja!$A$1:$E$161,5,FALSE)</f>
        <v>CAUCASIA</v>
      </c>
      <c r="F2240" t="str">
        <f>VLOOKUP(D2240,hoja!A:C,3,FALSE)</f>
        <v>0384</v>
      </c>
      <c r="G2240">
        <v>2.7441666665836237</v>
      </c>
      <c r="H2240" s="2">
        <v>1</v>
      </c>
      <c r="I2240" s="2">
        <v>107515</v>
      </c>
    </row>
    <row r="2241" spans="1:9">
      <c r="A2241" t="s">
        <v>773</v>
      </c>
      <c r="B2241" t="e">
        <f>VLOOKUP(A2241,hoja!$A$1:$E$161,5,FALSE)</f>
        <v>#N/A</v>
      </c>
      <c r="C2241" t="e">
        <f>VLOOKUP(A2241,hoja!A:D,3,FALSE)</f>
        <v>#N/A</v>
      </c>
      <c r="D2241" t="s">
        <v>666</v>
      </c>
      <c r="E2241" t="str">
        <f>VLOOKUP(D2241,hoja!$A$1:$E$161,5,FALSE)</f>
        <v>SINCELEJO</v>
      </c>
      <c r="F2241" t="str">
        <f>VLOOKUP(D2241,hoja!A:C,3,FALSE)</f>
        <v>0382</v>
      </c>
      <c r="G2241">
        <v>1.55000000007567</v>
      </c>
      <c r="H2241" s="2">
        <v>2</v>
      </c>
      <c r="I2241" s="2"/>
    </row>
    <row r="2242" spans="1:9">
      <c r="A2242" t="s">
        <v>773</v>
      </c>
      <c r="B2242" t="e">
        <f>VLOOKUP(A2242,hoja!$A$1:$E$161,5,FALSE)</f>
        <v>#N/A</v>
      </c>
      <c r="C2242" t="e">
        <f>VLOOKUP(A2242,hoja!A:D,3,FALSE)</f>
        <v>#N/A</v>
      </c>
      <c r="D2242" t="s">
        <v>667</v>
      </c>
      <c r="E2242" t="str">
        <f>VLOOKUP(D2242,hoja!$A$1:$E$161,5,FALSE)</f>
        <v>MONTERÍA</v>
      </c>
      <c r="F2242" t="str">
        <f>VLOOKUP(D2242,hoja!A:C,3,FALSE)</f>
        <v>0381</v>
      </c>
      <c r="G2242">
        <v>15.252222222159617</v>
      </c>
      <c r="H2242" s="2">
        <v>1</v>
      </c>
      <c r="I2242" s="2">
        <v>158021</v>
      </c>
    </row>
    <row r="2243" spans="1:9">
      <c r="A2243" t="s">
        <v>773</v>
      </c>
      <c r="B2243" t="e">
        <f>VLOOKUP(A2243,hoja!$A$1:$E$161,5,FALSE)</f>
        <v>#N/A</v>
      </c>
      <c r="C2243" t="e">
        <f>VLOOKUP(A2243,hoja!A:D,3,FALSE)</f>
        <v>#N/A</v>
      </c>
      <c r="D2243" t="s">
        <v>642</v>
      </c>
      <c r="E2243" t="str">
        <f>VLOOKUP(D2243,hoja!$A$1:$E$161,5,FALSE)</f>
        <v>BARRANQUILLA</v>
      </c>
      <c r="F2243" t="str">
        <f>VLOOKUP(D2243,hoja!A:C,3,FALSE)</f>
        <v>0111</v>
      </c>
      <c r="G2243">
        <v>6.2272222222527489</v>
      </c>
      <c r="H2243" s="2">
        <v>10</v>
      </c>
      <c r="I2243" s="2">
        <v>280780.5</v>
      </c>
    </row>
    <row r="2244" spans="1:9">
      <c r="A2244" t="s">
        <v>773</v>
      </c>
      <c r="B2244" t="e">
        <f>VLOOKUP(A2244,hoja!$A$1:$E$161,5,FALSE)</f>
        <v>#N/A</v>
      </c>
      <c r="C2244" t="e">
        <f>VLOOKUP(A2244,hoja!A:D,3,FALSE)</f>
        <v>#N/A</v>
      </c>
      <c r="D2244" t="s">
        <v>771</v>
      </c>
      <c r="E2244" t="str">
        <f>VLOOKUP(D2244,hoja!$A$1:$E$161,5,FALSE)</f>
        <v>CARMEN DE BOLIVA</v>
      </c>
      <c r="F2244" t="str">
        <f>VLOOKUP(D2244,hoja!A:C,3,FALSE)</f>
        <v>60063</v>
      </c>
      <c r="G2244">
        <v>2.719166666676756</v>
      </c>
      <c r="H2244" s="2">
        <v>53</v>
      </c>
      <c r="I2244" s="2">
        <v>128589</v>
      </c>
    </row>
    <row r="2245" spans="1:9">
      <c r="A2245" t="s">
        <v>913</v>
      </c>
      <c r="B2245" t="str">
        <f>VLOOKUP(A2245,hoja!$A$1:$E$161,5,FALSE)</f>
        <v>CALOTO</v>
      </c>
      <c r="C2245" t="str">
        <f>VLOOKUP(A2245,hoja!A:D,3,FALSE)</f>
        <v>60075</v>
      </c>
      <c r="D2245" t="s">
        <v>659</v>
      </c>
      <c r="E2245" t="str">
        <f>VLOOKUP(D2245,hoja!$A$1:$E$161,5,FALSE)</f>
        <v>ARMENIA</v>
      </c>
      <c r="F2245" t="str">
        <f>VLOOKUP(D2245,hoja!A:C,3,FALSE)</f>
        <v>0142</v>
      </c>
      <c r="G2245">
        <v>8.3394444443983957</v>
      </c>
      <c r="H2245" s="2">
        <v>5</v>
      </c>
      <c r="I2245" s="2">
        <v>241007</v>
      </c>
    </row>
    <row r="2246" spans="1:9">
      <c r="A2246" t="s">
        <v>913</v>
      </c>
      <c r="B2246" t="str">
        <f>VLOOKUP(A2246,hoja!$A$1:$E$161,5,FALSE)</f>
        <v>CALOTO</v>
      </c>
      <c r="C2246" t="str">
        <f>VLOOKUP(A2246,hoja!A:D,3,FALSE)</f>
        <v>60075</v>
      </c>
      <c r="D2246" t="s">
        <v>694</v>
      </c>
      <c r="E2246" t="str">
        <f>VLOOKUP(D2246,hoja!$A$1:$E$161,5,FALSE)</f>
        <v>BUENAVENTURA</v>
      </c>
      <c r="F2246" t="str">
        <f>VLOOKUP(D2246,hoja!A:C,3,FALSE)</f>
        <v>0131</v>
      </c>
      <c r="G2246">
        <v>3.75</v>
      </c>
      <c r="H2246" s="2">
        <v>1</v>
      </c>
      <c r="I2246" s="2">
        <v>149708</v>
      </c>
    </row>
    <row r="2247" spans="1:9">
      <c r="A2247" t="s">
        <v>913</v>
      </c>
      <c r="B2247" t="str">
        <f>VLOOKUP(A2247,hoja!$A$1:$E$161,5,FALSE)</f>
        <v>CALOTO</v>
      </c>
      <c r="C2247" t="str">
        <f>VLOOKUP(A2247,hoja!A:D,3,FALSE)</f>
        <v>60075</v>
      </c>
      <c r="D2247" t="s">
        <v>683</v>
      </c>
      <c r="E2247" t="str">
        <f>VLOOKUP(D2247,hoja!$A$1:$E$161,5,FALSE)</f>
        <v>BUGA</v>
      </c>
      <c r="F2247" t="str">
        <f>VLOOKUP(D2247,hoja!A:C,3,FALSE)</f>
        <v>0411</v>
      </c>
      <c r="G2247">
        <v>1.2833333333255723</v>
      </c>
      <c r="H2247" s="2">
        <v>1</v>
      </c>
      <c r="I2247" s="2">
        <v>61452</v>
      </c>
    </row>
    <row r="2248" spans="1:9">
      <c r="A2248" t="s">
        <v>913</v>
      </c>
      <c r="B2248" t="str">
        <f>VLOOKUP(A2248,hoja!$A$1:$E$161,5,FALSE)</f>
        <v>CALOTO</v>
      </c>
      <c r="C2248" t="str">
        <f>VLOOKUP(A2248,hoja!A:D,3,FALSE)</f>
        <v>60075</v>
      </c>
      <c r="D2248" t="s">
        <v>660</v>
      </c>
      <c r="E2248" t="str">
        <f>VLOOKUP(D2248,hoja!$A$1:$E$161,5,FALSE)</f>
        <v>BOGOTÁ</v>
      </c>
      <c r="F2248" t="str">
        <f>VLOOKUP(D2248,hoja!A:C,3,FALSE)</f>
        <v>0035</v>
      </c>
      <c r="G2248">
        <v>22.68333333323244</v>
      </c>
      <c r="H2248" s="2">
        <v>1</v>
      </c>
      <c r="I2248" s="2">
        <v>475469</v>
      </c>
    </row>
    <row r="2249" spans="1:9">
      <c r="A2249" t="s">
        <v>913</v>
      </c>
      <c r="B2249" t="str">
        <f>VLOOKUP(A2249,hoja!$A$1:$E$161,5,FALSE)</f>
        <v>CALOTO</v>
      </c>
      <c r="C2249" t="str">
        <f>VLOOKUP(A2249,hoja!A:D,3,FALSE)</f>
        <v>60075</v>
      </c>
      <c r="D2249" t="s">
        <v>661</v>
      </c>
      <c r="E2249" t="str">
        <f>VLOOKUP(D2249,hoja!$A$1:$E$161,5,FALSE)</f>
        <v>CARTAGENA</v>
      </c>
      <c r="F2249" t="str">
        <f>VLOOKUP(D2249,hoja!A:C,3,FALSE)</f>
        <v>0113</v>
      </c>
      <c r="G2249">
        <v>71.435833333292976</v>
      </c>
      <c r="H2249" s="2">
        <v>15</v>
      </c>
      <c r="I2249" s="2">
        <v>1164647</v>
      </c>
    </row>
    <row r="2250" spans="1:9">
      <c r="A2250" t="s">
        <v>913</v>
      </c>
      <c r="B2250" t="str">
        <f>VLOOKUP(A2250,hoja!$A$1:$E$161,5,FALSE)</f>
        <v>CALOTO</v>
      </c>
      <c r="C2250" t="str">
        <f>VLOOKUP(A2250,hoja!A:D,3,FALSE)</f>
        <v>60075</v>
      </c>
      <c r="D2250" t="s">
        <v>698</v>
      </c>
      <c r="E2250" t="str">
        <f>VLOOKUP(D2250,hoja!$A$1:$E$161,5,FALSE)</f>
        <v>CAUCASIA</v>
      </c>
      <c r="F2250" t="str">
        <f>VLOOKUP(D2250,hoja!A:C,3,FALSE)</f>
        <v>0384</v>
      </c>
      <c r="G2250">
        <v>69.575000000040745</v>
      </c>
      <c r="H2250" s="2">
        <v>2</v>
      </c>
      <c r="I2250" s="2">
        <v>793148</v>
      </c>
    </row>
    <row r="2251" spans="1:9">
      <c r="A2251" t="s">
        <v>913</v>
      </c>
      <c r="B2251" t="str">
        <f>VLOOKUP(A2251,hoja!$A$1:$E$161,5,FALSE)</f>
        <v>CALOTO</v>
      </c>
      <c r="C2251" t="str">
        <f>VLOOKUP(A2251,hoja!A:D,3,FALSE)</f>
        <v>60075</v>
      </c>
      <c r="D2251" t="s">
        <v>702</v>
      </c>
      <c r="E2251" t="str">
        <f>VLOOKUP(D2251,hoja!$A$1:$E$161,5,FALSE)</f>
        <v>FLORENCIA</v>
      </c>
      <c r="F2251" t="str">
        <f>VLOOKUP(D2251,hoja!A:C,3,FALSE)</f>
        <v>0388</v>
      </c>
      <c r="G2251">
        <v>43.000000000116415</v>
      </c>
      <c r="H2251" s="2">
        <v>3</v>
      </c>
      <c r="I2251" s="2">
        <v>687357</v>
      </c>
    </row>
    <row r="2252" spans="1:9">
      <c r="A2252" t="s">
        <v>913</v>
      </c>
      <c r="B2252" t="str">
        <f>VLOOKUP(A2252,hoja!$A$1:$E$161,5,FALSE)</f>
        <v>CALOTO</v>
      </c>
      <c r="C2252" t="str">
        <f>VLOOKUP(A2252,hoja!A:D,3,FALSE)</f>
        <v>60075</v>
      </c>
      <c r="D2252" t="s">
        <v>704</v>
      </c>
      <c r="E2252" t="str">
        <f>VLOOKUP(D2252,hoja!$A$1:$E$161,5,FALSE)</f>
        <v>GARZÓN</v>
      </c>
      <c r="F2252" t="str">
        <f>VLOOKUP(D2252,hoja!A:C,3,FALSE)</f>
        <v>0387</v>
      </c>
      <c r="G2252">
        <v>21.166666666686069</v>
      </c>
      <c r="H2252" s="2">
        <v>1</v>
      </c>
      <c r="I2252" s="2">
        <v>564906</v>
      </c>
    </row>
    <row r="2253" spans="1:9">
      <c r="A2253" t="s">
        <v>913</v>
      </c>
      <c r="B2253" t="str">
        <f>VLOOKUP(A2253,hoja!$A$1:$E$161,5,FALSE)</f>
        <v>CALOTO</v>
      </c>
      <c r="C2253" t="str">
        <f>VLOOKUP(A2253,hoja!A:D,3,FALSE)</f>
        <v>60075</v>
      </c>
      <c r="D2253" t="s">
        <v>655</v>
      </c>
      <c r="E2253" t="str">
        <f>VLOOKUP(D2253,hoja!$A$1:$E$161,5,FALSE)</f>
        <v>MEDELLÍN</v>
      </c>
      <c r="F2253" t="str">
        <f>VLOOKUP(D2253,hoja!A:C,3,FALSE)</f>
        <v>0292</v>
      </c>
      <c r="G2253">
        <v>13.233333333337214</v>
      </c>
      <c r="H2253" s="2">
        <v>1</v>
      </c>
      <c r="I2253" s="2">
        <v>495826</v>
      </c>
    </row>
    <row r="2254" spans="1:9">
      <c r="A2254" t="s">
        <v>913</v>
      </c>
      <c r="B2254" t="str">
        <f>VLOOKUP(A2254,hoja!$A$1:$E$161,5,FALSE)</f>
        <v>CALOTO</v>
      </c>
      <c r="C2254" t="str">
        <f>VLOOKUP(A2254,hoja!A:D,3,FALSE)</f>
        <v>60075</v>
      </c>
      <c r="D2254" t="s">
        <v>708</v>
      </c>
      <c r="E2254" t="str">
        <f>VLOOKUP(D2254,hoja!$A$1:$E$161,5,FALSE)</f>
        <v>JAMUNDÍ</v>
      </c>
      <c r="F2254" t="str">
        <f>VLOOKUP(D2254,hoja!A:C,3,FALSE)</f>
        <v>0358</v>
      </c>
      <c r="G2254">
        <v>2.656388888892252</v>
      </c>
      <c r="H2254" s="2">
        <v>1</v>
      </c>
      <c r="I2254" s="2">
        <v>84894</v>
      </c>
    </row>
    <row r="2255" spans="1:9">
      <c r="A2255" t="s">
        <v>913</v>
      </c>
      <c r="B2255" t="str">
        <f>VLOOKUP(A2255,hoja!$A$1:$E$161,5,FALSE)</f>
        <v>CALOTO</v>
      </c>
      <c r="C2255" t="str">
        <f>VLOOKUP(A2255,hoja!A:D,3,FALSE)</f>
        <v>60075</v>
      </c>
      <c r="D2255" t="s">
        <v>665</v>
      </c>
      <c r="E2255" t="str">
        <f>VLOOKUP(D2255,hoja!$A$1:$E$161,5,FALSE)</f>
        <v>MANIZALES</v>
      </c>
      <c r="F2255" t="str">
        <f>VLOOKUP(D2255,hoja!A:C,3,FALSE)</f>
        <v>0145</v>
      </c>
      <c r="G2255">
        <v>5.8948611110681668</v>
      </c>
      <c r="H2255" s="2">
        <v>6</v>
      </c>
      <c r="I2255" s="2">
        <v>259425</v>
      </c>
    </row>
    <row r="2256" spans="1:9">
      <c r="A2256" t="s">
        <v>913</v>
      </c>
      <c r="B2256" t="str">
        <f>VLOOKUP(A2256,hoja!$A$1:$E$161,5,FALSE)</f>
        <v>CALOTO</v>
      </c>
      <c r="C2256" t="str">
        <f>VLOOKUP(A2256,hoja!A:D,3,FALSE)</f>
        <v>60075</v>
      </c>
      <c r="D2256" t="s">
        <v>713</v>
      </c>
      <c r="E2256" t="str">
        <f>VLOOKUP(D2256,hoja!$A$1:$E$161,5,FALSE)</f>
        <v>MARIQUITA</v>
      </c>
      <c r="F2256" t="str">
        <f>VLOOKUP(D2256,hoja!A:C,3,FALSE)</f>
        <v>0392</v>
      </c>
      <c r="G2256">
        <v>17.233333333453629</v>
      </c>
      <c r="H2256" s="2">
        <v>1</v>
      </c>
      <c r="I2256" s="2">
        <v>364719</v>
      </c>
    </row>
    <row r="2257" spans="1:9">
      <c r="A2257" t="s">
        <v>913</v>
      </c>
      <c r="B2257" t="str">
        <f>VLOOKUP(A2257,hoja!$A$1:$E$161,5,FALSE)</f>
        <v>CALOTO</v>
      </c>
      <c r="C2257" t="str">
        <f>VLOOKUP(A2257,hoja!A:D,3,FALSE)</f>
        <v>60075</v>
      </c>
      <c r="D2257" t="s">
        <v>717</v>
      </c>
      <c r="E2257" t="str">
        <f>VLOOKUP(D2257,hoja!$A$1:$E$161,5,FALSE)</f>
        <v>POPAYÁN</v>
      </c>
      <c r="F2257" t="str">
        <f>VLOOKUP(D2257,hoja!A:C,3,FALSE)</f>
        <v>0126</v>
      </c>
      <c r="G2257">
        <v>5.2349999999860302</v>
      </c>
      <c r="H2257" s="2">
        <v>1</v>
      </c>
      <c r="I2257" s="2">
        <v>154917</v>
      </c>
    </row>
    <row r="2258" spans="1:9">
      <c r="A2258" t="s">
        <v>913</v>
      </c>
      <c r="B2258" t="str">
        <f>VLOOKUP(A2258,hoja!$A$1:$E$161,5,FALSE)</f>
        <v>CALOTO</v>
      </c>
      <c r="C2258" t="str">
        <f>VLOOKUP(A2258,hoja!A:D,3,FALSE)</f>
        <v>60075</v>
      </c>
      <c r="D2258" t="s">
        <v>723</v>
      </c>
      <c r="E2258" t="str">
        <f>VLOOKUP(D2258,hoja!$A$1:$E$161,5,FALSE)</f>
        <v>SANTA MARTA</v>
      </c>
      <c r="F2258" t="str">
        <f>VLOOKUP(D2258,hoja!A:C,3,FALSE)</f>
        <v>0118</v>
      </c>
      <c r="G2258">
        <v>50.050000000046566</v>
      </c>
      <c r="H2258" s="2">
        <v>5</v>
      </c>
      <c r="I2258" s="2">
        <v>1215172</v>
      </c>
    </row>
    <row r="2259" spans="1:9">
      <c r="A2259" t="s">
        <v>913</v>
      </c>
      <c r="B2259" t="str">
        <f>VLOOKUP(A2259,hoja!$A$1:$E$161,5,FALSE)</f>
        <v>CALOTO</v>
      </c>
      <c r="C2259" t="str">
        <f>VLOOKUP(A2259,hoja!A:D,3,FALSE)</f>
        <v>60075</v>
      </c>
      <c r="D2259" t="s">
        <v>666</v>
      </c>
      <c r="E2259" t="str">
        <f>VLOOKUP(D2259,hoja!$A$1:$E$161,5,FALSE)</f>
        <v>SINCELEJO</v>
      </c>
      <c r="F2259" t="str">
        <f>VLOOKUP(D2259,hoja!A:C,3,FALSE)</f>
        <v>0382</v>
      </c>
      <c r="G2259">
        <v>46.866666666639503</v>
      </c>
      <c r="H2259" s="2">
        <v>1</v>
      </c>
      <c r="I2259" s="2">
        <v>968591</v>
      </c>
    </row>
    <row r="2260" spans="1:9">
      <c r="A2260" t="s">
        <v>913</v>
      </c>
      <c r="B2260" t="str">
        <f>VLOOKUP(A2260,hoja!$A$1:$E$161,5,FALSE)</f>
        <v>CALOTO</v>
      </c>
      <c r="C2260" t="str">
        <f>VLOOKUP(A2260,hoja!A:D,3,FALSE)</f>
        <v>60075</v>
      </c>
      <c r="D2260" t="s">
        <v>729</v>
      </c>
      <c r="E2260" t="str">
        <f>VLOOKUP(D2260,hoja!$A$1:$E$161,5,FALSE)</f>
        <v>YOPAL</v>
      </c>
      <c r="F2260" t="str">
        <f>VLOOKUP(D2260,hoja!A:C,3,FALSE)</f>
        <v>0442</v>
      </c>
      <c r="G2260">
        <v>43.416666666744277</v>
      </c>
      <c r="H2260" s="2">
        <v>1</v>
      </c>
      <c r="I2260" s="2">
        <v>822867</v>
      </c>
    </row>
    <row r="2261" spans="1:9">
      <c r="A2261" t="s">
        <v>913</v>
      </c>
      <c r="B2261" t="str">
        <f>VLOOKUP(A2261,hoja!$A$1:$E$161,5,FALSE)</f>
        <v>CALOTO</v>
      </c>
      <c r="C2261" t="str">
        <f>VLOOKUP(A2261,hoja!A:D,3,FALSE)</f>
        <v>60075</v>
      </c>
      <c r="D2261" t="s">
        <v>633</v>
      </c>
      <c r="E2261" t="str">
        <f>VLOOKUP(D2261,hoja!$A$1:$E$161,5,FALSE)</f>
        <v>BOGOTÁ</v>
      </c>
      <c r="F2261" t="str">
        <f>VLOOKUP(D2261,hoja!A:C,3,FALSE)</f>
        <v>0002</v>
      </c>
      <c r="G2261">
        <v>22.893611111096106</v>
      </c>
      <c r="H2261" s="2">
        <v>1</v>
      </c>
      <c r="I2261" s="2">
        <v>512379</v>
      </c>
    </row>
    <row r="2262" spans="1:9">
      <c r="A2262" t="s">
        <v>913</v>
      </c>
      <c r="B2262" t="str">
        <f>VLOOKUP(A2262,hoja!$A$1:$E$161,5,FALSE)</f>
        <v>CALOTO</v>
      </c>
      <c r="C2262" t="str">
        <f>VLOOKUP(A2262,hoja!A:D,3,FALSE)</f>
        <v>60075</v>
      </c>
      <c r="D2262" t="s">
        <v>635</v>
      </c>
      <c r="E2262" t="str">
        <f>VLOOKUP(D2262,hoja!$A$1:$E$161,5,FALSE)</f>
        <v>BOGOTÁ</v>
      </c>
      <c r="F2262" t="str">
        <f>VLOOKUP(D2262,hoja!A:C,3,FALSE)</f>
        <v>0021</v>
      </c>
      <c r="G2262">
        <v>23.436527777812444</v>
      </c>
      <c r="H2262" s="2">
        <v>4</v>
      </c>
      <c r="I2262" s="2">
        <v>420359</v>
      </c>
    </row>
    <row r="2263" spans="1:9">
      <c r="A2263" t="s">
        <v>913</v>
      </c>
      <c r="B2263" t="str">
        <f>VLOOKUP(A2263,hoja!$A$1:$E$161,5,FALSE)</f>
        <v>CALOTO</v>
      </c>
      <c r="C2263" t="str">
        <f>VLOOKUP(A2263,hoja!A:D,3,FALSE)</f>
        <v>60075</v>
      </c>
      <c r="D2263" t="s">
        <v>732</v>
      </c>
      <c r="E2263" t="str">
        <f>VLOOKUP(D2263,hoja!$A$1:$E$161,5,FALSE)</f>
        <v>IBAGUÉ</v>
      </c>
      <c r="F2263" t="str">
        <f>VLOOKUP(D2263,hoja!A:C,3,FALSE)</f>
        <v>0389</v>
      </c>
      <c r="G2263">
        <v>10.815555555542232</v>
      </c>
      <c r="H2263" s="2">
        <v>4</v>
      </c>
      <c r="I2263" s="2">
        <v>324356.5</v>
      </c>
    </row>
    <row r="2264" spans="1:9">
      <c r="A2264" t="s">
        <v>913</v>
      </c>
      <c r="B2264" t="str">
        <f>VLOOKUP(A2264,hoja!$A$1:$E$161,5,FALSE)</f>
        <v>CALOTO</v>
      </c>
      <c r="C2264" t="str">
        <f>VLOOKUP(A2264,hoja!A:D,3,FALSE)</f>
        <v>60075</v>
      </c>
      <c r="D2264" t="s">
        <v>679</v>
      </c>
      <c r="E2264" t="str">
        <f>VLOOKUP(D2264,hoja!$A$1:$E$161,5,FALSE)</f>
        <v>NEIVA</v>
      </c>
      <c r="F2264" t="str">
        <f>VLOOKUP(D2264,hoja!A:C,3,FALSE)</f>
        <v>0385</v>
      </c>
      <c r="G2264">
        <v>22.599999999976717</v>
      </c>
      <c r="H2264" s="2">
        <v>5</v>
      </c>
      <c r="I2264" s="2">
        <v>473062</v>
      </c>
    </row>
    <row r="2265" spans="1:9">
      <c r="A2265" t="s">
        <v>913</v>
      </c>
      <c r="B2265" t="str">
        <f>VLOOKUP(A2265,hoja!$A$1:$E$161,5,FALSE)</f>
        <v>CALOTO</v>
      </c>
      <c r="C2265" t="str">
        <f>VLOOKUP(A2265,hoja!A:D,3,FALSE)</f>
        <v>60075</v>
      </c>
      <c r="D2265" t="s">
        <v>668</v>
      </c>
      <c r="E2265" t="str">
        <f>VLOOKUP(D2265,hoja!$A$1:$E$161,5,FALSE)</f>
        <v>VALLEDUPAR</v>
      </c>
      <c r="F2265" t="str">
        <f>VLOOKUP(D2265,hoja!A:C,3,FALSE)</f>
        <v>0447</v>
      </c>
      <c r="G2265">
        <v>69.818333333416376</v>
      </c>
      <c r="H2265" s="2">
        <v>3</v>
      </c>
      <c r="I2265" s="2">
        <v>1157579</v>
      </c>
    </row>
    <row r="2266" spans="1:9">
      <c r="A2266" t="s">
        <v>913</v>
      </c>
      <c r="B2266" t="str">
        <f>VLOOKUP(A2266,hoja!$A$1:$E$161,5,FALSE)</f>
        <v>CALOTO</v>
      </c>
      <c r="C2266" t="str">
        <f>VLOOKUP(A2266,hoja!A:D,3,FALSE)</f>
        <v>60075</v>
      </c>
      <c r="D2266" t="s">
        <v>681</v>
      </c>
      <c r="E2266" t="str">
        <f>VLOOKUP(D2266,hoja!$A$1:$E$161,5,FALSE)</f>
        <v>VILLAVICENCIO</v>
      </c>
      <c r="F2266" t="str">
        <f>VLOOKUP(D2266,hoja!A:C,3,FALSE)</f>
        <v>0393</v>
      </c>
      <c r="G2266">
        <v>20.908055555541068</v>
      </c>
      <c r="H2266" s="2">
        <v>1</v>
      </c>
      <c r="I2266" s="2">
        <v>526507</v>
      </c>
    </row>
    <row r="2267" spans="1:9">
      <c r="A2267" t="s">
        <v>913</v>
      </c>
      <c r="B2267" t="str">
        <f>VLOOKUP(A2267,hoja!$A$1:$E$161,5,FALSE)</f>
        <v>CALOTO</v>
      </c>
      <c r="C2267" t="str">
        <f>VLOOKUP(A2267,hoja!A:D,3,FALSE)</f>
        <v>60075</v>
      </c>
      <c r="D2267" t="s">
        <v>641</v>
      </c>
      <c r="E2267" t="str">
        <f>VLOOKUP(D2267,hoja!$A$1:$E$161,5,FALSE)</f>
        <v>MEDELLÍN</v>
      </c>
      <c r="F2267" t="str">
        <f>VLOOKUP(D2267,hoja!A:C,3,FALSE)</f>
        <v>0079</v>
      </c>
      <c r="G2267">
        <v>25.973888888780493</v>
      </c>
      <c r="H2267" s="2">
        <v>3</v>
      </c>
      <c r="I2267" s="2">
        <v>497503</v>
      </c>
    </row>
    <row r="2268" spans="1:9">
      <c r="A2268" t="s">
        <v>913</v>
      </c>
      <c r="B2268" t="str">
        <f>VLOOKUP(A2268,hoja!$A$1:$E$161,5,FALSE)</f>
        <v>CALOTO</v>
      </c>
      <c r="C2268" t="str">
        <f>VLOOKUP(A2268,hoja!A:D,3,FALSE)</f>
        <v>60075</v>
      </c>
      <c r="D2268" t="s">
        <v>670</v>
      </c>
      <c r="E2268" t="str">
        <f>VLOOKUP(D2268,hoja!$A$1:$E$161,5,FALSE)</f>
        <v>PEREIRA</v>
      </c>
      <c r="F2268" t="str">
        <f>VLOOKUP(D2268,hoja!A:C,3,FALSE)</f>
        <v>0134</v>
      </c>
      <c r="G2268">
        <v>4.9499999998952262</v>
      </c>
      <c r="H2268" s="2">
        <v>45</v>
      </c>
      <c r="I2268" s="2">
        <v>205368.5</v>
      </c>
    </row>
    <row r="2269" spans="1:9">
      <c r="A2269" t="s">
        <v>913</v>
      </c>
      <c r="B2269" t="str">
        <f>VLOOKUP(A2269,hoja!$A$1:$E$161,5,FALSE)</f>
        <v>CALOTO</v>
      </c>
      <c r="C2269" t="str">
        <f>VLOOKUP(A2269,hoja!A:D,3,FALSE)</f>
        <v>60075</v>
      </c>
      <c r="D2269" t="s">
        <v>642</v>
      </c>
      <c r="E2269" t="str">
        <f>VLOOKUP(D2269,hoja!$A$1:$E$161,5,FALSE)</f>
        <v>BARRANQUILLA</v>
      </c>
      <c r="F2269" t="str">
        <f>VLOOKUP(D2269,hoja!A:C,3,FALSE)</f>
        <v>0111</v>
      </c>
      <c r="G2269">
        <v>53.006666666711681</v>
      </c>
      <c r="H2269" s="2">
        <v>18</v>
      </c>
      <c r="I2269" s="2">
        <v>1241039.5</v>
      </c>
    </row>
    <row r="2270" spans="1:9">
      <c r="A2270" t="s">
        <v>913</v>
      </c>
      <c r="B2270" t="str">
        <f>VLOOKUP(A2270,hoja!$A$1:$E$161,5,FALSE)</f>
        <v>CALOTO</v>
      </c>
      <c r="C2270" t="str">
        <f>VLOOKUP(A2270,hoja!A:D,3,FALSE)</f>
        <v>60075</v>
      </c>
      <c r="D2270" t="s">
        <v>644</v>
      </c>
      <c r="E2270" t="str">
        <f>VLOOKUP(D2270,hoja!$A$1:$E$161,5,FALSE)</f>
        <v>PEREIRA</v>
      </c>
      <c r="F2270" t="str">
        <f>VLOOKUP(D2270,hoja!A:C,3,FALSE)</f>
        <v>0198</v>
      </c>
      <c r="G2270">
        <v>11.920277777826414</v>
      </c>
      <c r="H2270" s="2">
        <v>1</v>
      </c>
      <c r="I2270" s="2">
        <v>338494</v>
      </c>
    </row>
    <row r="2271" spans="1:9">
      <c r="A2271" t="s">
        <v>913</v>
      </c>
      <c r="B2271" t="str">
        <f>VLOOKUP(A2271,hoja!$A$1:$E$161,5,FALSE)</f>
        <v>CALOTO</v>
      </c>
      <c r="C2271" t="str">
        <f>VLOOKUP(A2271,hoja!A:D,3,FALSE)</f>
        <v>60075</v>
      </c>
      <c r="D2271" t="s">
        <v>749</v>
      </c>
      <c r="E2271" t="str">
        <f>VLOOKUP(D2271,hoja!$A$1:$E$161,5,FALSE)</f>
        <v>PEREIRA</v>
      </c>
      <c r="F2271" t="str">
        <f>VLOOKUP(D2271,hoja!A:C,3,FALSE)</f>
        <v>60067</v>
      </c>
      <c r="G2271">
        <v>4.8369444444542751</v>
      </c>
      <c r="H2271" s="2">
        <v>2</v>
      </c>
      <c r="I2271" s="2">
        <v>208298.5</v>
      </c>
    </row>
    <row r="2272" spans="1:9">
      <c r="A2272" t="s">
        <v>913</v>
      </c>
      <c r="B2272" t="str">
        <f>VLOOKUP(A2272,hoja!$A$1:$E$161,5,FALSE)</f>
        <v>CALOTO</v>
      </c>
      <c r="C2272" t="str">
        <f>VLOOKUP(A2272,hoja!A:D,3,FALSE)</f>
        <v>60075</v>
      </c>
      <c r="D2272" t="s">
        <v>735</v>
      </c>
      <c r="E2272" t="str">
        <f>VLOOKUP(D2272,hoja!$A$1:$E$161,5,FALSE)</f>
        <v>GUALANDAY</v>
      </c>
      <c r="F2272" t="str">
        <f>VLOOKUP(D2272,hoja!A:C,3,FALSE)</f>
        <v>3042</v>
      </c>
      <c r="G2272">
        <v>7.5066666667407844</v>
      </c>
      <c r="H2272" s="2">
        <v>12</v>
      </c>
      <c r="I2272" s="2">
        <v>270221.5</v>
      </c>
    </row>
    <row r="2273" spans="1:9">
      <c r="A2273" t="s">
        <v>913</v>
      </c>
      <c r="B2273" t="str">
        <f>VLOOKUP(A2273,hoja!$A$1:$E$161,5,FALSE)</f>
        <v>CALOTO</v>
      </c>
      <c r="C2273" t="str">
        <f>VLOOKUP(A2273,hoja!A:D,3,FALSE)</f>
        <v>60075</v>
      </c>
      <c r="D2273" t="s">
        <v>738</v>
      </c>
      <c r="E2273" t="str">
        <f>VLOOKUP(D2273,hoja!$A$1:$E$161,5,FALSE)</f>
        <v>RIOSUCIO</v>
      </c>
      <c r="F2273" t="str">
        <f>VLOOKUP(D2273,hoja!A:C,3,FALSE)</f>
        <v>60081</v>
      </c>
      <c r="G2273">
        <v>7.9333333333488554</v>
      </c>
      <c r="H2273" s="2">
        <v>16</v>
      </c>
      <c r="I2273" s="2">
        <v>273273.5</v>
      </c>
    </row>
    <row r="2274" spans="1:9">
      <c r="A2274" t="s">
        <v>841</v>
      </c>
      <c r="B2274" t="str">
        <f>VLOOKUP(A2274,hoja!$A$1:$E$161,5,FALSE)</f>
        <v>PADUA</v>
      </c>
      <c r="C2274" t="str">
        <f>VLOOKUP(A2274,hoja!A:D,3,FALSE)</f>
        <v>60076</v>
      </c>
      <c r="D2274" t="s">
        <v>633</v>
      </c>
      <c r="E2274" t="str">
        <f>VLOOKUP(D2274,hoja!$A$1:$E$161,5,FALSE)</f>
        <v>BOGOTÁ</v>
      </c>
      <c r="F2274" t="str">
        <f>VLOOKUP(D2274,hoja!A:C,3,FALSE)</f>
        <v>0002</v>
      </c>
      <c r="G2274">
        <v>28.049999999930151</v>
      </c>
      <c r="H2274" s="2">
        <v>1</v>
      </c>
      <c r="I2274" s="2">
        <v>215688</v>
      </c>
    </row>
    <row r="2275" spans="1:9">
      <c r="A2275" t="s">
        <v>841</v>
      </c>
      <c r="B2275" t="str">
        <f>VLOOKUP(A2275,hoja!$A$1:$E$161,5,FALSE)</f>
        <v>PADUA</v>
      </c>
      <c r="C2275" t="str">
        <f>VLOOKUP(A2275,hoja!A:D,3,FALSE)</f>
        <v>60076</v>
      </c>
      <c r="D2275" t="s">
        <v>635</v>
      </c>
      <c r="E2275" t="str">
        <f>VLOOKUP(D2275,hoja!$A$1:$E$161,5,FALSE)</f>
        <v>BOGOTÁ</v>
      </c>
      <c r="F2275" t="str">
        <f>VLOOKUP(D2275,hoja!A:C,3,FALSE)</f>
        <v>0021</v>
      </c>
      <c r="G2275">
        <v>10.166666666627862</v>
      </c>
      <c r="H2275" s="2">
        <v>1</v>
      </c>
      <c r="I2275" s="2">
        <v>218950</v>
      </c>
    </row>
    <row r="2276" spans="1:9">
      <c r="A2276" t="s">
        <v>841</v>
      </c>
      <c r="B2276" t="str">
        <f>VLOOKUP(A2276,hoja!$A$1:$E$161,5,FALSE)</f>
        <v>PADUA</v>
      </c>
      <c r="C2276" t="str">
        <f>VLOOKUP(A2276,hoja!A:D,3,FALSE)</f>
        <v>60076</v>
      </c>
      <c r="D2276" t="s">
        <v>645</v>
      </c>
      <c r="E2276" t="str">
        <f>VLOOKUP(D2276,hoja!$A$1:$E$161,5,FALSE)</f>
        <v>CALI</v>
      </c>
      <c r="F2276" t="str">
        <f>VLOOKUP(D2276,hoja!A:C,3,FALSE)</f>
        <v>0410</v>
      </c>
      <c r="G2276">
        <v>13.100000000093132</v>
      </c>
      <c r="H2276" s="2">
        <v>5</v>
      </c>
      <c r="I2276" s="2">
        <v>328050</v>
      </c>
    </row>
    <row r="2277" spans="1:9">
      <c r="A2277" t="s">
        <v>796</v>
      </c>
      <c r="B2277" t="str">
        <f>VLOOKUP(A2277,hoja!$A$1:$E$161,5,FALSE)</f>
        <v>PIEDECUESTA</v>
      </c>
      <c r="C2277" t="str">
        <f>VLOOKUP(A2277,hoja!A:D,3,FALSE)</f>
        <v>60077</v>
      </c>
      <c r="D2277" t="s">
        <v>731</v>
      </c>
      <c r="E2277" t="str">
        <f>VLOOKUP(D2277,hoja!$A$1:$E$161,5,FALSE)</f>
        <v>CÚCUTA</v>
      </c>
      <c r="F2277" t="str">
        <f>VLOOKUP(D2277,hoja!A:C,3,FALSE)</f>
        <v>0438</v>
      </c>
      <c r="G2277">
        <v>13.557222222152632</v>
      </c>
      <c r="H2277" s="2">
        <v>109</v>
      </c>
      <c r="I2277" s="2">
        <v>242592</v>
      </c>
    </row>
    <row r="2278" spans="1:9">
      <c r="A2278" t="s">
        <v>796</v>
      </c>
      <c r="B2278" t="str">
        <f>VLOOKUP(A2278,hoja!$A$1:$E$161,5,FALSE)</f>
        <v>PIEDECUESTA</v>
      </c>
      <c r="C2278" t="str">
        <f>VLOOKUP(A2278,hoja!A:D,3,FALSE)</f>
        <v>60077</v>
      </c>
      <c r="D2278" t="s">
        <v>672</v>
      </c>
      <c r="E2278" t="str">
        <f>VLOOKUP(D2278,hoja!$A$1:$E$161,5,FALSE)</f>
        <v>MEDELLÍN</v>
      </c>
      <c r="F2278" t="str">
        <f>VLOOKUP(D2278,hoja!A:C,3,FALSE)</f>
        <v>0092</v>
      </c>
      <c r="G2278">
        <v>28.700000000128057</v>
      </c>
      <c r="H2278" s="2">
        <v>1</v>
      </c>
      <c r="I2278" s="2">
        <v>400075</v>
      </c>
    </row>
    <row r="2279" spans="1:9">
      <c r="A2279" t="s">
        <v>796</v>
      </c>
      <c r="B2279" t="str">
        <f>VLOOKUP(A2279,hoja!$A$1:$E$161,5,FALSE)</f>
        <v>PIEDECUESTA</v>
      </c>
      <c r="C2279" t="str">
        <f>VLOOKUP(A2279,hoja!A:D,3,FALSE)</f>
        <v>60077</v>
      </c>
      <c r="D2279" t="s">
        <v>645</v>
      </c>
      <c r="E2279" t="str">
        <f>VLOOKUP(D2279,hoja!$A$1:$E$161,5,FALSE)</f>
        <v>CALI</v>
      </c>
      <c r="F2279" t="str">
        <f>VLOOKUP(D2279,hoja!A:C,3,FALSE)</f>
        <v>0410</v>
      </c>
      <c r="G2279">
        <v>30.964166666788515</v>
      </c>
      <c r="H2279" s="2">
        <v>1</v>
      </c>
      <c r="I2279" s="2">
        <v>863737</v>
      </c>
    </row>
    <row r="2280" spans="1:9">
      <c r="A2280" t="s">
        <v>796</v>
      </c>
      <c r="B2280" t="str">
        <f>VLOOKUP(A2280,hoja!$A$1:$E$161,5,FALSE)</f>
        <v>PIEDECUESTA</v>
      </c>
      <c r="C2280" t="str">
        <f>VLOOKUP(A2280,hoja!A:D,3,FALSE)</f>
        <v>60077</v>
      </c>
      <c r="D2280" t="s">
        <v>1054</v>
      </c>
      <c r="E2280" t="e">
        <f>VLOOKUP(D2280,hoja!$A$1:$E$161,5,FALSE)</f>
        <v>#N/A</v>
      </c>
      <c r="F2280" t="str">
        <f>VLOOKUP(D2280,hoja!A:C,3,FALSE)</f>
        <v>50270</v>
      </c>
      <c r="G2280">
        <v>2.1991666666581295</v>
      </c>
      <c r="H2280" s="2">
        <v>1</v>
      </c>
      <c r="I2280" s="2">
        <v>116873</v>
      </c>
    </row>
    <row r="2281" spans="1:9">
      <c r="A2281" t="s">
        <v>796</v>
      </c>
      <c r="B2281" t="str">
        <f>VLOOKUP(A2281,hoja!$A$1:$E$161,5,FALSE)</f>
        <v>PIEDECUESTA</v>
      </c>
      <c r="C2281" t="str">
        <f>VLOOKUP(A2281,hoja!A:D,3,FALSE)</f>
        <v>60077</v>
      </c>
      <c r="D2281" t="s">
        <v>867</v>
      </c>
      <c r="E2281" t="e">
        <f>VLOOKUP(D2281,hoja!$A$1:$E$161,5,FALSE)</f>
        <v>#N/A</v>
      </c>
      <c r="F2281" t="e">
        <f>VLOOKUP(D2281,hoja!A:C,3,FALSE)</f>
        <v>#N/A</v>
      </c>
      <c r="G2281">
        <v>0.6283333333558403</v>
      </c>
      <c r="H2281" s="2">
        <v>1</v>
      </c>
      <c r="I2281" s="2">
        <v>825</v>
      </c>
    </row>
    <row r="2282" spans="1:9">
      <c r="A2282" t="s">
        <v>796</v>
      </c>
      <c r="B2282" t="str">
        <f>VLOOKUP(A2282,hoja!$A$1:$E$161,5,FALSE)</f>
        <v>PIEDECUESTA</v>
      </c>
      <c r="C2282" t="str">
        <f>VLOOKUP(A2282,hoja!A:D,3,FALSE)</f>
        <v>60077</v>
      </c>
      <c r="D2282" t="s">
        <v>756</v>
      </c>
      <c r="E2282" t="str">
        <f>VLOOKUP(D2282,hoja!$A$1:$E$161,5,FALSE)</f>
        <v>SANTANA</v>
      </c>
      <c r="F2282" t="str">
        <f>VLOOKUP(D2282,hoja!A:C,3,FALSE)</f>
        <v>60084</v>
      </c>
      <c r="G2282">
        <v>7.1013888889574446</v>
      </c>
      <c r="H2282" s="2">
        <v>5</v>
      </c>
      <c r="I2282" s="2">
        <v>176175</v>
      </c>
    </row>
    <row r="2283" spans="1:9">
      <c r="A2283" t="s">
        <v>787</v>
      </c>
      <c r="B2283" t="str">
        <f>VLOOKUP(A2283,hoja!$A$1:$E$161,5,FALSE)</f>
        <v>PUERTO LIBRE</v>
      </c>
      <c r="C2283" t="str">
        <f>VLOOKUP(A2283,hoja!A:D,3,FALSE)</f>
        <v>10214</v>
      </c>
      <c r="D2283" t="s">
        <v>660</v>
      </c>
      <c r="E2283" t="str">
        <f>VLOOKUP(D2283,hoja!$A$1:$E$161,5,FALSE)</f>
        <v>BOGOTÁ</v>
      </c>
      <c r="F2283" t="str">
        <f>VLOOKUP(D2283,hoja!A:C,3,FALSE)</f>
        <v>0035</v>
      </c>
      <c r="G2283">
        <v>5.8858333332755137</v>
      </c>
      <c r="H2283" s="2">
        <v>2</v>
      </c>
      <c r="I2283" s="2">
        <v>169162.5</v>
      </c>
    </row>
    <row r="2284" spans="1:9">
      <c r="A2284" t="s">
        <v>787</v>
      </c>
      <c r="B2284" t="str">
        <f>VLOOKUP(A2284,hoja!$A$1:$E$161,5,FALSE)</f>
        <v>PUERTO LIBRE</v>
      </c>
      <c r="C2284" t="str">
        <f>VLOOKUP(A2284,hoja!A:D,3,FALSE)</f>
        <v>10214</v>
      </c>
      <c r="D2284" t="s">
        <v>655</v>
      </c>
      <c r="E2284" t="str">
        <f>VLOOKUP(D2284,hoja!$A$1:$E$161,5,FALSE)</f>
        <v>MEDELLÍN</v>
      </c>
      <c r="F2284" t="str">
        <f>VLOOKUP(D2284,hoja!A:C,3,FALSE)</f>
        <v>0292</v>
      </c>
      <c r="G2284">
        <v>7.1999999998952262</v>
      </c>
      <c r="H2284" s="2">
        <v>5</v>
      </c>
      <c r="I2284" s="2">
        <v>217911</v>
      </c>
    </row>
    <row r="2285" spans="1:9">
      <c r="A2285" t="s">
        <v>787</v>
      </c>
      <c r="B2285" t="str">
        <f>VLOOKUP(A2285,hoja!$A$1:$E$161,5,FALSE)</f>
        <v>PUERTO LIBRE</v>
      </c>
      <c r="C2285" t="str">
        <f>VLOOKUP(A2285,hoja!A:D,3,FALSE)</f>
        <v>10214</v>
      </c>
      <c r="D2285" t="s">
        <v>721</v>
      </c>
      <c r="E2285" t="str">
        <f>VLOOKUP(D2285,hoja!$A$1:$E$161,5,FALSE)</f>
        <v>RIONEGRO</v>
      </c>
      <c r="F2285" t="str">
        <f>VLOOKUP(D2285,hoja!A:C,3,FALSE)</f>
        <v>0090</v>
      </c>
      <c r="G2285">
        <v>5.6099999999860302</v>
      </c>
      <c r="H2285" s="2">
        <v>1</v>
      </c>
      <c r="I2285" s="2">
        <v>165144</v>
      </c>
    </row>
    <row r="2286" spans="1:9">
      <c r="A2286" t="s">
        <v>787</v>
      </c>
      <c r="B2286" t="str">
        <f>VLOOKUP(A2286,hoja!$A$1:$E$161,5,FALSE)</f>
        <v>PUERTO LIBRE</v>
      </c>
      <c r="C2286" t="str">
        <f>VLOOKUP(A2286,hoja!A:D,3,FALSE)</f>
        <v>10214</v>
      </c>
      <c r="D2286" t="s">
        <v>633</v>
      </c>
      <c r="E2286" t="str">
        <f>VLOOKUP(D2286,hoja!$A$1:$E$161,5,FALSE)</f>
        <v>BOGOTÁ</v>
      </c>
      <c r="F2286" t="str">
        <f>VLOOKUP(D2286,hoja!A:C,3,FALSE)</f>
        <v>0002</v>
      </c>
      <c r="G2286">
        <v>7.6166666666977108</v>
      </c>
      <c r="H2286" s="2">
        <v>2</v>
      </c>
      <c r="I2286" s="2">
        <v>229412.5</v>
      </c>
    </row>
    <row r="2287" spans="1:9">
      <c r="A2287" t="s">
        <v>787</v>
      </c>
      <c r="B2287" t="str">
        <f>VLOOKUP(A2287,hoja!$A$1:$E$161,5,FALSE)</f>
        <v>PUERTO LIBRE</v>
      </c>
      <c r="C2287" t="str">
        <f>VLOOKUP(A2287,hoja!A:D,3,FALSE)</f>
        <v>10214</v>
      </c>
      <c r="D2287" t="s">
        <v>634</v>
      </c>
      <c r="E2287" t="str">
        <f>VLOOKUP(D2287,hoja!$A$1:$E$161,5,FALSE)</f>
        <v>BOGOTÁ</v>
      </c>
      <c r="F2287" t="str">
        <f>VLOOKUP(D2287,hoja!A:C,3,FALSE)</f>
        <v>0011</v>
      </c>
      <c r="G2287">
        <v>7.2833333333255723</v>
      </c>
      <c r="H2287" s="2">
        <v>15</v>
      </c>
      <c r="I2287" s="2">
        <v>221318</v>
      </c>
    </row>
    <row r="2288" spans="1:9">
      <c r="A2288" t="s">
        <v>787</v>
      </c>
      <c r="B2288" t="str">
        <f>VLOOKUP(A2288,hoja!$A$1:$E$161,5,FALSE)</f>
        <v>PUERTO LIBRE</v>
      </c>
      <c r="C2288" t="str">
        <f>VLOOKUP(A2288,hoja!A:D,3,FALSE)</f>
        <v>10214</v>
      </c>
      <c r="D2288" t="s">
        <v>635</v>
      </c>
      <c r="E2288" t="str">
        <f>VLOOKUP(D2288,hoja!$A$1:$E$161,5,FALSE)</f>
        <v>BOGOTÁ</v>
      </c>
      <c r="F2288" t="str">
        <f>VLOOKUP(D2288,hoja!A:C,3,FALSE)</f>
        <v>0021</v>
      </c>
      <c r="G2288">
        <v>8.25</v>
      </c>
      <c r="H2288" s="2">
        <v>88</v>
      </c>
      <c r="I2288" s="2">
        <v>218693.5</v>
      </c>
    </row>
    <row r="2289" spans="1:9">
      <c r="A2289" t="s">
        <v>787</v>
      </c>
      <c r="B2289" t="str">
        <f>VLOOKUP(A2289,hoja!$A$1:$E$161,5,FALSE)</f>
        <v>PUERTO LIBRE</v>
      </c>
      <c r="C2289" t="str">
        <f>VLOOKUP(A2289,hoja!A:D,3,FALSE)</f>
        <v>10214</v>
      </c>
      <c r="D2289" t="s">
        <v>987</v>
      </c>
      <c r="E2289" t="str">
        <f>VLOOKUP(D2289,hoja!$A$1:$E$161,5,FALSE)</f>
        <v>MEDELLÍN</v>
      </c>
      <c r="F2289" t="str">
        <f>VLOOKUP(D2289,hoja!A:C,3,FALSE)</f>
        <v>60001</v>
      </c>
      <c r="G2289">
        <v>6.5499999999592546</v>
      </c>
      <c r="H2289" s="2">
        <v>62</v>
      </c>
      <c r="I2289" s="2">
        <v>206465.5</v>
      </c>
    </row>
    <row r="2290" spans="1:9">
      <c r="A2290" t="s">
        <v>787</v>
      </c>
      <c r="B2290" t="str">
        <f>VLOOKUP(A2290,hoja!$A$1:$E$161,5,FALSE)</f>
        <v>PUERTO LIBRE</v>
      </c>
      <c r="C2290" t="str">
        <f>VLOOKUP(A2290,hoja!A:D,3,FALSE)</f>
        <v>10214</v>
      </c>
      <c r="D2290" t="s">
        <v>942</v>
      </c>
      <c r="E2290" t="str">
        <f>VLOOKUP(D2290,hoja!$A$1:$E$161,5,FALSE)</f>
        <v>BOGOTÁ</v>
      </c>
      <c r="F2290" t="str">
        <f>VLOOKUP(D2290,hoja!A:C,3,FALSE)</f>
        <v>60002</v>
      </c>
      <c r="G2290">
        <v>5.6944444445252884</v>
      </c>
      <c r="H2290" s="2">
        <v>68</v>
      </c>
      <c r="I2290" s="2">
        <v>212523</v>
      </c>
    </row>
    <row r="2291" spans="1:9">
      <c r="A2291" t="s">
        <v>787</v>
      </c>
      <c r="B2291" t="str">
        <f>VLOOKUP(A2291,hoja!$A$1:$E$161,5,FALSE)</f>
        <v>PUERTO LIBRE</v>
      </c>
      <c r="C2291" t="str">
        <f>VLOOKUP(A2291,hoja!A:D,3,FALSE)</f>
        <v>10214</v>
      </c>
      <c r="D2291" t="s">
        <v>641</v>
      </c>
      <c r="E2291" t="str">
        <f>VLOOKUP(D2291,hoja!$A$1:$E$161,5,FALSE)</f>
        <v>MEDELLÍN</v>
      </c>
      <c r="F2291" t="str">
        <f>VLOOKUP(D2291,hoja!A:C,3,FALSE)</f>
        <v>0079</v>
      </c>
      <c r="G2291">
        <v>6.8722222222422715</v>
      </c>
      <c r="H2291" s="2">
        <v>120</v>
      </c>
      <c r="I2291" s="2">
        <v>205464.5</v>
      </c>
    </row>
    <row r="2292" spans="1:9">
      <c r="A2292" t="s">
        <v>787</v>
      </c>
      <c r="B2292" t="str">
        <f>VLOOKUP(A2292,hoja!$A$1:$E$161,5,FALSE)</f>
        <v>PUERTO LIBRE</v>
      </c>
      <c r="C2292" t="str">
        <f>VLOOKUP(A2292,hoja!A:D,3,FALSE)</f>
        <v>10214</v>
      </c>
      <c r="D2292" t="s">
        <v>672</v>
      </c>
      <c r="E2292" t="str">
        <f>VLOOKUP(D2292,hoja!$A$1:$E$161,5,FALSE)</f>
        <v>MEDELLÍN</v>
      </c>
      <c r="F2292" t="str">
        <f>VLOOKUP(D2292,hoja!A:C,3,FALSE)</f>
        <v>0092</v>
      </c>
      <c r="G2292">
        <v>8.3333333332557231</v>
      </c>
      <c r="H2292" s="2">
        <v>1</v>
      </c>
      <c r="I2292" s="2">
        <v>204591</v>
      </c>
    </row>
    <row r="2293" spans="1:9">
      <c r="A2293" t="s">
        <v>787</v>
      </c>
      <c r="B2293" t="str">
        <f>VLOOKUP(A2293,hoja!$A$1:$E$161,5,FALSE)</f>
        <v>PUERTO LIBRE</v>
      </c>
      <c r="C2293" t="str">
        <f>VLOOKUP(A2293,hoja!A:D,3,FALSE)</f>
        <v>10214</v>
      </c>
      <c r="D2293" t="s">
        <v>943</v>
      </c>
      <c r="E2293" t="str">
        <f>VLOOKUP(D2293,hoja!$A$1:$E$161,5,FALSE)</f>
        <v>BOGOTÁ</v>
      </c>
      <c r="F2293" t="str">
        <f>VLOOKUP(D2293,hoja!A:C,3,FALSE)</f>
        <v>60003</v>
      </c>
      <c r="G2293">
        <v>4.6833333332324401</v>
      </c>
      <c r="H2293" s="2">
        <v>1</v>
      </c>
      <c r="I2293" s="2">
        <v>199504</v>
      </c>
    </row>
    <row r="2294" spans="1:9">
      <c r="A2294" t="s">
        <v>918</v>
      </c>
      <c r="B2294" t="str">
        <f>VLOOKUP(A2294,hoja!$A$1:$E$161,5,FALSE)</f>
        <v>PUERTO TRIUNFO</v>
      </c>
      <c r="C2294" t="str">
        <f>VLOOKUP(A2294,hoja!A:D,3,FALSE)</f>
        <v>60079</v>
      </c>
      <c r="D2294" t="s">
        <v>641</v>
      </c>
      <c r="E2294" t="str">
        <f>VLOOKUP(D2294,hoja!$A$1:$E$161,5,FALSE)</f>
        <v>MEDELLÍN</v>
      </c>
      <c r="F2294" t="str">
        <f>VLOOKUP(D2294,hoja!A:C,3,FALSE)</f>
        <v>0079</v>
      </c>
      <c r="G2294">
        <v>20.466666666674428</v>
      </c>
      <c r="H2294" s="2">
        <v>1</v>
      </c>
      <c r="I2294" s="2">
        <v>224493</v>
      </c>
    </row>
    <row r="2295" spans="1:9">
      <c r="A2295" t="s">
        <v>834</v>
      </c>
      <c r="B2295" t="str">
        <f>VLOOKUP(A2295,hoja!$A$1:$E$161,5,FALSE)</f>
        <v>RICAURTE</v>
      </c>
      <c r="C2295" t="str">
        <f>VLOOKUP(A2295,hoja!A:D,3,FALSE)</f>
        <v>60080</v>
      </c>
      <c r="D2295" t="s">
        <v>751</v>
      </c>
      <c r="E2295" t="str">
        <f>VLOOKUP(D2295,hoja!$A$1:$E$161,5,FALSE)</f>
        <v>BOGOTÁ</v>
      </c>
      <c r="F2295" t="str">
        <f>VLOOKUP(D2295,hoja!A:C,3,FALSE)</f>
        <v>0002A</v>
      </c>
      <c r="G2295">
        <v>4.2588888887548819</v>
      </c>
      <c r="H2295" s="2">
        <v>1</v>
      </c>
      <c r="I2295" s="2">
        <v>129662</v>
      </c>
    </row>
    <row r="2296" spans="1:9">
      <c r="A2296" t="s">
        <v>834</v>
      </c>
      <c r="B2296" t="str">
        <f>VLOOKUP(A2296,hoja!$A$1:$E$161,5,FALSE)</f>
        <v>RICAURTE</v>
      </c>
      <c r="C2296" t="str">
        <f>VLOOKUP(A2296,hoja!A:D,3,FALSE)</f>
        <v>60080</v>
      </c>
      <c r="D2296" t="s">
        <v>634</v>
      </c>
      <c r="E2296" t="str">
        <f>VLOOKUP(D2296,hoja!$A$1:$E$161,5,FALSE)</f>
        <v>BOGOTÁ</v>
      </c>
      <c r="F2296" t="str">
        <f>VLOOKUP(D2296,hoja!A:C,3,FALSE)</f>
        <v>0011</v>
      </c>
      <c r="G2296">
        <v>4.3305555555853061</v>
      </c>
      <c r="H2296" s="2">
        <v>13</v>
      </c>
      <c r="I2296" s="2">
        <v>120928</v>
      </c>
    </row>
    <row r="2297" spans="1:9">
      <c r="A2297" t="s">
        <v>834</v>
      </c>
      <c r="B2297" t="str">
        <f>VLOOKUP(A2297,hoja!$A$1:$E$161,5,FALSE)</f>
        <v>RICAURTE</v>
      </c>
      <c r="C2297" t="str">
        <f>VLOOKUP(A2297,hoja!A:D,3,FALSE)</f>
        <v>60080</v>
      </c>
      <c r="D2297" t="s">
        <v>635</v>
      </c>
      <c r="E2297" t="str">
        <f>VLOOKUP(D2297,hoja!$A$1:$E$161,5,FALSE)</f>
        <v>BOGOTÁ</v>
      </c>
      <c r="F2297" t="str">
        <f>VLOOKUP(D2297,hoja!A:C,3,FALSE)</f>
        <v>0021</v>
      </c>
      <c r="G2297">
        <v>4.7254166667116806</v>
      </c>
      <c r="H2297" s="2">
        <v>80</v>
      </c>
      <c r="I2297" s="2">
        <v>127758</v>
      </c>
    </row>
    <row r="2298" spans="1:9">
      <c r="A2298" t="s">
        <v>834</v>
      </c>
      <c r="B2298" t="str">
        <f>VLOOKUP(A2298,hoja!$A$1:$E$161,5,FALSE)</f>
        <v>RICAURTE</v>
      </c>
      <c r="C2298" t="str">
        <f>VLOOKUP(A2298,hoja!A:D,3,FALSE)</f>
        <v>60080</v>
      </c>
      <c r="D2298" t="s">
        <v>679</v>
      </c>
      <c r="E2298" t="str">
        <f>VLOOKUP(D2298,hoja!$A$1:$E$161,5,FALSE)</f>
        <v>NEIVA</v>
      </c>
      <c r="F2298" t="str">
        <f>VLOOKUP(D2298,hoja!A:C,3,FALSE)</f>
        <v>0385</v>
      </c>
      <c r="G2298">
        <v>4.3258333333069459</v>
      </c>
      <c r="H2298" s="2">
        <v>113</v>
      </c>
      <c r="I2298" s="2">
        <v>196726.5</v>
      </c>
    </row>
    <row r="2299" spans="1:9">
      <c r="A2299" t="s">
        <v>834</v>
      </c>
      <c r="B2299" t="str">
        <f>VLOOKUP(A2299,hoja!$A$1:$E$161,5,FALSE)</f>
        <v>RICAURTE</v>
      </c>
      <c r="C2299" t="str">
        <f>VLOOKUP(A2299,hoja!A:D,3,FALSE)</f>
        <v>60080</v>
      </c>
      <c r="D2299" t="s">
        <v>942</v>
      </c>
      <c r="E2299" t="str">
        <f>VLOOKUP(D2299,hoja!$A$1:$E$161,5,FALSE)</f>
        <v>BOGOTÁ</v>
      </c>
      <c r="F2299" t="str">
        <f>VLOOKUP(D2299,hoja!A:C,3,FALSE)</f>
        <v>60002</v>
      </c>
      <c r="G2299">
        <v>4.5705555554595776</v>
      </c>
      <c r="H2299" s="2">
        <v>7</v>
      </c>
      <c r="I2299" s="2">
        <v>128449</v>
      </c>
    </row>
    <row r="2300" spans="1:9">
      <c r="A2300" t="s">
        <v>834</v>
      </c>
      <c r="B2300" t="str">
        <f>VLOOKUP(A2300,hoja!$A$1:$E$161,5,FALSE)</f>
        <v>RICAURTE</v>
      </c>
      <c r="C2300" t="str">
        <f>VLOOKUP(A2300,hoja!A:D,3,FALSE)</f>
        <v>60080</v>
      </c>
      <c r="D2300" t="s">
        <v>943</v>
      </c>
      <c r="E2300" t="str">
        <f>VLOOKUP(D2300,hoja!$A$1:$E$161,5,FALSE)</f>
        <v>BOGOTÁ</v>
      </c>
      <c r="F2300" t="str">
        <f>VLOOKUP(D2300,hoja!A:C,3,FALSE)</f>
        <v>60003</v>
      </c>
      <c r="G2300">
        <v>1.8780555555713363</v>
      </c>
      <c r="H2300" s="2">
        <v>1</v>
      </c>
      <c r="I2300" s="2">
        <v>85284</v>
      </c>
    </row>
    <row r="2301" spans="1:9">
      <c r="A2301" t="s">
        <v>738</v>
      </c>
      <c r="B2301" t="str">
        <f>VLOOKUP(A2301,hoja!$A$1:$E$161,5,FALSE)</f>
        <v>RIOSUCIO</v>
      </c>
      <c r="C2301" t="str">
        <f>VLOOKUP(A2301,hoja!A:D,3,FALSE)</f>
        <v>60081</v>
      </c>
      <c r="D2301" t="s">
        <v>655</v>
      </c>
      <c r="E2301" t="str">
        <f>VLOOKUP(D2301,hoja!$A$1:$E$161,5,FALSE)</f>
        <v>MEDELLÍN</v>
      </c>
      <c r="F2301" t="str">
        <f>VLOOKUP(D2301,hoja!A:C,3,FALSE)</f>
        <v>0292</v>
      </c>
      <c r="G2301">
        <v>7.2083333333430346</v>
      </c>
      <c r="H2301" s="2">
        <v>92</v>
      </c>
      <c r="I2301" s="2">
        <v>242334.5</v>
      </c>
    </row>
    <row r="2302" spans="1:9">
      <c r="A2302" t="s">
        <v>738</v>
      </c>
      <c r="B2302" t="str">
        <f>VLOOKUP(A2302,hoja!$A$1:$E$161,5,FALSE)</f>
        <v>RIOSUCIO</v>
      </c>
      <c r="C2302" t="str">
        <f>VLOOKUP(A2302,hoja!A:D,3,FALSE)</f>
        <v>60081</v>
      </c>
      <c r="D2302" t="s">
        <v>987</v>
      </c>
      <c r="E2302" t="str">
        <f>VLOOKUP(D2302,hoja!$A$1:$E$161,5,FALSE)</f>
        <v>MEDELLÍN</v>
      </c>
      <c r="F2302" t="str">
        <f>VLOOKUP(D2302,hoja!A:C,3,FALSE)</f>
        <v>60001</v>
      </c>
      <c r="G2302">
        <v>7.4333333332906477</v>
      </c>
      <c r="H2302" s="2">
        <v>407</v>
      </c>
      <c r="I2302" s="2">
        <v>206753</v>
      </c>
    </row>
    <row r="2303" spans="1:9">
      <c r="A2303" t="s">
        <v>738</v>
      </c>
      <c r="B2303" t="str">
        <f>VLOOKUP(A2303,hoja!$A$1:$E$161,5,FALSE)</f>
        <v>RIOSUCIO</v>
      </c>
      <c r="C2303" t="str">
        <f>VLOOKUP(A2303,hoja!A:D,3,FALSE)</f>
        <v>60081</v>
      </c>
      <c r="D2303" t="s">
        <v>1353</v>
      </c>
      <c r="E2303" t="e">
        <f>VLOOKUP(D2303,hoja!$A$1:$E$161,5,FALSE)</f>
        <v>#N/A</v>
      </c>
      <c r="F2303" t="e">
        <f>VLOOKUP(D2303,hoja!A:C,3,FALSE)</f>
        <v>#N/A</v>
      </c>
      <c r="G2303">
        <v>5.4499999999534339</v>
      </c>
      <c r="H2303" s="2">
        <v>2</v>
      </c>
      <c r="I2303" s="2">
        <v>273012.5</v>
      </c>
    </row>
    <row r="2304" spans="1:9">
      <c r="A2304" t="s">
        <v>738</v>
      </c>
      <c r="B2304" t="str">
        <f>VLOOKUP(A2304,hoja!$A$1:$E$161,5,FALSE)</f>
        <v>RIOSUCIO</v>
      </c>
      <c r="C2304" t="str">
        <f>VLOOKUP(A2304,hoja!A:D,3,FALSE)</f>
        <v>60081</v>
      </c>
      <c r="D2304" t="s">
        <v>641</v>
      </c>
      <c r="E2304" t="str">
        <f>VLOOKUP(D2304,hoja!$A$1:$E$161,5,FALSE)</f>
        <v>MEDELLÍN</v>
      </c>
      <c r="F2304" t="str">
        <f>VLOOKUP(D2304,hoja!A:C,3,FALSE)</f>
        <v>0079</v>
      </c>
      <c r="G2304">
        <v>8.4833333333954215</v>
      </c>
      <c r="H2304" s="2">
        <v>219</v>
      </c>
      <c r="I2304" s="2">
        <v>247236</v>
      </c>
    </row>
    <row r="2305" spans="1:9">
      <c r="A2305" t="s">
        <v>738</v>
      </c>
      <c r="B2305" t="str">
        <f>VLOOKUP(A2305,hoja!$A$1:$E$161,5,FALSE)</f>
        <v>RIOSUCIO</v>
      </c>
      <c r="C2305" t="str">
        <f>VLOOKUP(A2305,hoja!A:D,3,FALSE)</f>
        <v>60081</v>
      </c>
      <c r="D2305" t="s">
        <v>670</v>
      </c>
      <c r="E2305" t="str">
        <f>VLOOKUP(D2305,hoja!$A$1:$E$161,5,FALSE)</f>
        <v>PEREIRA</v>
      </c>
      <c r="F2305" t="str">
        <f>VLOOKUP(D2305,hoja!A:C,3,FALSE)</f>
        <v>0134</v>
      </c>
      <c r="G2305">
        <v>3.5829166666371748</v>
      </c>
      <c r="H2305" s="2">
        <v>16</v>
      </c>
      <c r="I2305" s="2">
        <v>118525</v>
      </c>
    </row>
    <row r="2306" spans="1:9">
      <c r="A2306" t="s">
        <v>738</v>
      </c>
      <c r="B2306" t="str">
        <f>VLOOKUP(A2306,hoja!$A$1:$E$161,5,FALSE)</f>
        <v>RIOSUCIO</v>
      </c>
      <c r="C2306" t="str">
        <f>VLOOKUP(A2306,hoja!A:D,3,FALSE)</f>
        <v>60081</v>
      </c>
      <c r="D2306" t="s">
        <v>644</v>
      </c>
      <c r="E2306" t="str">
        <f>VLOOKUP(D2306,hoja!$A$1:$E$161,5,FALSE)</f>
        <v>PEREIRA</v>
      </c>
      <c r="F2306" t="str">
        <f>VLOOKUP(D2306,hoja!A:C,3,FALSE)</f>
        <v>0198</v>
      </c>
      <c r="G2306">
        <v>10.266666666604578</v>
      </c>
      <c r="H2306" s="2">
        <v>1</v>
      </c>
      <c r="I2306" s="2">
        <v>84943</v>
      </c>
    </row>
    <row r="2307" spans="1:9">
      <c r="A2307" t="s">
        <v>738</v>
      </c>
      <c r="B2307" t="str">
        <f>VLOOKUP(A2307,hoja!$A$1:$E$161,5,FALSE)</f>
        <v>RIOSUCIO</v>
      </c>
      <c r="C2307" t="str">
        <f>VLOOKUP(A2307,hoja!A:D,3,FALSE)</f>
        <v>60081</v>
      </c>
      <c r="D2307" t="s">
        <v>645</v>
      </c>
      <c r="E2307" t="str">
        <f>VLOOKUP(D2307,hoja!$A$1:$E$161,5,FALSE)</f>
        <v>CALI</v>
      </c>
      <c r="F2307" t="str">
        <f>VLOOKUP(D2307,hoja!A:C,3,FALSE)</f>
        <v>0410</v>
      </c>
      <c r="G2307">
        <v>6.3530555554898456</v>
      </c>
      <c r="H2307" s="2">
        <v>629</v>
      </c>
      <c r="I2307" s="2">
        <v>274618</v>
      </c>
    </row>
    <row r="2308" spans="1:9">
      <c r="A2308" t="s">
        <v>774</v>
      </c>
      <c r="B2308" t="str">
        <f>VLOOKUP(A2308,hoja!$A$1:$E$161,5,FALSE)</f>
        <v>SAMPUES</v>
      </c>
      <c r="C2308" t="str">
        <f>VLOOKUP(A2308,hoja!A:D,3,FALSE)</f>
        <v>60082</v>
      </c>
      <c r="D2308" t="s">
        <v>698</v>
      </c>
      <c r="E2308" t="str">
        <f>VLOOKUP(D2308,hoja!$A$1:$E$161,5,FALSE)</f>
        <v>CAUCASIA</v>
      </c>
      <c r="F2308" t="str">
        <f>VLOOKUP(D2308,hoja!A:C,3,FALSE)</f>
        <v>0384</v>
      </c>
      <c r="G2308">
        <v>3.5250000000523869</v>
      </c>
      <c r="H2308" s="2">
        <v>14</v>
      </c>
      <c r="I2308" s="2">
        <v>168539.5</v>
      </c>
    </row>
    <row r="2309" spans="1:9">
      <c r="A2309" t="s">
        <v>774</v>
      </c>
      <c r="B2309" t="str">
        <f>VLOOKUP(A2309,hoja!$A$1:$E$161,5,FALSE)</f>
        <v>SAMPUES</v>
      </c>
      <c r="C2309" t="str">
        <f>VLOOKUP(A2309,hoja!A:D,3,FALSE)</f>
        <v>60082</v>
      </c>
      <c r="D2309" t="s">
        <v>666</v>
      </c>
      <c r="E2309" t="str">
        <f>VLOOKUP(D2309,hoja!$A$1:$E$161,5,FALSE)</f>
        <v>SINCELEJO</v>
      </c>
      <c r="F2309" t="str">
        <f>VLOOKUP(D2309,hoja!A:C,3,FALSE)</f>
        <v>0382</v>
      </c>
      <c r="G2309">
        <v>1.4249999999301508</v>
      </c>
      <c r="H2309" s="2">
        <v>2</v>
      </c>
      <c r="I2309" s="2">
        <v>105102.5</v>
      </c>
    </row>
    <row r="2310" spans="1:9">
      <c r="A2310" t="s">
        <v>774</v>
      </c>
      <c r="B2310" t="str">
        <f>VLOOKUP(A2310,hoja!$A$1:$E$161,5,FALSE)</f>
        <v>SAMPUES</v>
      </c>
      <c r="C2310" t="str">
        <f>VLOOKUP(A2310,hoja!A:D,3,FALSE)</f>
        <v>60082</v>
      </c>
      <c r="D2310" t="s">
        <v>667</v>
      </c>
      <c r="E2310" t="str">
        <f>VLOOKUP(D2310,hoja!$A$1:$E$161,5,FALSE)</f>
        <v>MONTERÍA</v>
      </c>
      <c r="F2310" t="str">
        <f>VLOOKUP(D2310,hoja!A:C,3,FALSE)</f>
        <v>0381</v>
      </c>
      <c r="G2310">
        <v>1.9583333332557231</v>
      </c>
      <c r="H2310" s="2">
        <v>22</v>
      </c>
      <c r="I2310" s="2">
        <v>96611</v>
      </c>
    </row>
    <row r="2311" spans="1:9">
      <c r="A2311" t="s">
        <v>774</v>
      </c>
      <c r="B2311" t="str">
        <f>VLOOKUP(A2311,hoja!$A$1:$E$161,5,FALSE)</f>
        <v>SAMPUES</v>
      </c>
      <c r="C2311" t="str">
        <f>VLOOKUP(A2311,hoja!A:D,3,FALSE)</f>
        <v>60082</v>
      </c>
      <c r="D2311" t="s">
        <v>642</v>
      </c>
      <c r="E2311" t="str">
        <f>VLOOKUP(D2311,hoja!$A$1:$E$161,5,FALSE)</f>
        <v>BARRANQUILLA</v>
      </c>
      <c r="F2311" t="str">
        <f>VLOOKUP(D2311,hoja!A:C,3,FALSE)</f>
        <v>0111</v>
      </c>
      <c r="G2311">
        <v>4.7666666666627862</v>
      </c>
      <c r="H2311" s="2">
        <v>66</v>
      </c>
      <c r="I2311" s="2">
        <v>234046.5</v>
      </c>
    </row>
    <row r="2312" spans="1:9">
      <c r="A2312" t="s">
        <v>782</v>
      </c>
      <c r="B2312" t="str">
        <f>VLOOKUP(A2312,hoja!$A$1:$E$161,5,FALSE)</f>
        <v>SANTA MARTA</v>
      </c>
      <c r="C2312" t="str">
        <f>VLOOKUP(A2312,hoja!A:D,3,FALSE)</f>
        <v>60083</v>
      </c>
      <c r="D2312" t="s">
        <v>2215</v>
      </c>
      <c r="E2312" t="e">
        <f>VLOOKUP(D2312,hoja!$A$1:$E$161,5,FALSE)</f>
        <v>#N/A</v>
      </c>
      <c r="F2312" t="str">
        <f>VLOOKUP(D2312,hoja!A:C,3,FALSE)</f>
        <v>50204</v>
      </c>
      <c r="G2312">
        <v>2.0999999998603016</v>
      </c>
      <c r="H2312" s="2">
        <v>1</v>
      </c>
      <c r="I2312" s="2">
        <v>111603</v>
      </c>
    </row>
    <row r="2313" spans="1:9">
      <c r="A2313" t="s">
        <v>782</v>
      </c>
      <c r="B2313" t="str">
        <f>VLOOKUP(A2313,hoja!$A$1:$E$161,5,FALSE)</f>
        <v>SANTA MARTA</v>
      </c>
      <c r="C2313" t="str">
        <f>VLOOKUP(A2313,hoja!A:D,3,FALSE)</f>
        <v>60083</v>
      </c>
      <c r="D2313" t="s">
        <v>703</v>
      </c>
      <c r="E2313" t="str">
        <f>VLOOKUP(D2313,hoja!$A$1:$E$161,5,FALSE)</f>
        <v>FONSECA</v>
      </c>
      <c r="F2313" t="str">
        <f>VLOOKUP(D2313,hoja!A:C,3,FALSE)</f>
        <v>0448</v>
      </c>
      <c r="G2313">
        <v>6.561666666646488</v>
      </c>
      <c r="H2313" s="2">
        <v>14</v>
      </c>
      <c r="I2313" s="2">
        <v>231201.5</v>
      </c>
    </row>
    <row r="2314" spans="1:9">
      <c r="A2314" t="s">
        <v>782</v>
      </c>
      <c r="B2314" t="str">
        <f>VLOOKUP(A2314,hoja!$A$1:$E$161,5,FALSE)</f>
        <v>SANTA MARTA</v>
      </c>
      <c r="C2314" t="str">
        <f>VLOOKUP(A2314,hoja!A:D,3,FALSE)</f>
        <v>60083</v>
      </c>
      <c r="D2314" t="s">
        <v>712</v>
      </c>
      <c r="E2314" t="str">
        <f>VLOOKUP(D2314,hoja!$A$1:$E$161,5,FALSE)</f>
        <v>MAICAO</v>
      </c>
      <c r="F2314" t="str">
        <f>VLOOKUP(D2314,hoja!A:C,3,FALSE)</f>
        <v>0230</v>
      </c>
      <c r="G2314">
        <v>5.533333333209157</v>
      </c>
      <c r="H2314" s="2">
        <v>45</v>
      </c>
      <c r="I2314" s="2">
        <v>242780</v>
      </c>
    </row>
    <row r="2315" spans="1:9">
      <c r="A2315" t="s">
        <v>782</v>
      </c>
      <c r="B2315" t="str">
        <f>VLOOKUP(A2315,hoja!$A$1:$E$161,5,FALSE)</f>
        <v>SANTA MARTA</v>
      </c>
      <c r="C2315" t="str">
        <f>VLOOKUP(A2315,hoja!A:D,3,FALSE)</f>
        <v>60083</v>
      </c>
      <c r="D2315" t="s">
        <v>720</v>
      </c>
      <c r="E2315" t="str">
        <f>VLOOKUP(D2315,hoja!$A$1:$E$161,5,FALSE)</f>
        <v>RIOHACHA</v>
      </c>
      <c r="F2315" t="str">
        <f>VLOOKUP(D2315,hoja!A:C,3,FALSE)</f>
        <v>0239</v>
      </c>
      <c r="G2315">
        <v>3.3377777776331641</v>
      </c>
      <c r="H2315" s="2">
        <v>3</v>
      </c>
      <c r="I2315" s="2">
        <v>163669</v>
      </c>
    </row>
    <row r="2316" spans="1:9">
      <c r="A2316" t="s">
        <v>782</v>
      </c>
      <c r="B2316" t="str">
        <f>VLOOKUP(A2316,hoja!$A$1:$E$161,5,FALSE)</f>
        <v>SANTA MARTA</v>
      </c>
      <c r="C2316" t="str">
        <f>VLOOKUP(A2316,hoja!A:D,3,FALSE)</f>
        <v>60083</v>
      </c>
      <c r="D2316" t="s">
        <v>634</v>
      </c>
      <c r="E2316" t="str">
        <f>VLOOKUP(D2316,hoja!$A$1:$E$161,5,FALSE)</f>
        <v>BOGOTÁ</v>
      </c>
      <c r="F2316" t="str">
        <f>VLOOKUP(D2316,hoja!A:C,3,FALSE)</f>
        <v>0011</v>
      </c>
      <c r="G2316">
        <v>9.0666666667093523</v>
      </c>
      <c r="H2316" s="2">
        <v>1</v>
      </c>
      <c r="I2316" s="2">
        <v>804831</v>
      </c>
    </row>
    <row r="2317" spans="1:9">
      <c r="A2317" t="s">
        <v>782</v>
      </c>
      <c r="B2317" t="str">
        <f>VLOOKUP(A2317,hoja!$A$1:$E$161,5,FALSE)</f>
        <v>SANTA MARTA</v>
      </c>
      <c r="C2317" t="str">
        <f>VLOOKUP(A2317,hoja!A:D,3,FALSE)</f>
        <v>60083</v>
      </c>
      <c r="D2317" t="s">
        <v>635</v>
      </c>
      <c r="E2317" t="str">
        <f>VLOOKUP(D2317,hoja!$A$1:$E$161,5,FALSE)</f>
        <v>BOGOTÁ</v>
      </c>
      <c r="F2317" t="str">
        <f>VLOOKUP(D2317,hoja!A:C,3,FALSE)</f>
        <v>0021</v>
      </c>
      <c r="G2317">
        <v>41.281527777726296</v>
      </c>
      <c r="H2317" s="2">
        <v>2</v>
      </c>
      <c r="I2317" s="2">
        <v>961111.5</v>
      </c>
    </row>
    <row r="2318" spans="1:9">
      <c r="A2318" t="s">
        <v>782</v>
      </c>
      <c r="B2318" t="str">
        <f>VLOOKUP(A2318,hoja!$A$1:$E$161,5,FALSE)</f>
        <v>SANTA MARTA</v>
      </c>
      <c r="C2318" t="str">
        <f>VLOOKUP(A2318,hoja!A:D,3,FALSE)</f>
        <v>60083</v>
      </c>
      <c r="D2318" t="s">
        <v>642</v>
      </c>
      <c r="E2318" t="str">
        <f>VLOOKUP(D2318,hoja!$A$1:$E$161,5,FALSE)</f>
        <v>BARRANQUILLA</v>
      </c>
      <c r="F2318" t="str">
        <f>VLOOKUP(D2318,hoja!A:C,3,FALSE)</f>
        <v>0111</v>
      </c>
      <c r="G2318">
        <v>2.441666666592937</v>
      </c>
      <c r="H2318" s="2">
        <v>107</v>
      </c>
      <c r="I2318" s="2">
        <v>108379</v>
      </c>
    </row>
    <row r="2319" spans="1:9">
      <c r="A2319" t="s">
        <v>782</v>
      </c>
      <c r="B2319" t="str">
        <f>VLOOKUP(A2319,hoja!$A$1:$E$161,5,FALSE)</f>
        <v>SANTA MARTA</v>
      </c>
      <c r="C2319" t="str">
        <f>VLOOKUP(A2319,hoja!A:D,3,FALSE)</f>
        <v>60083</v>
      </c>
      <c r="D2319" t="s">
        <v>943</v>
      </c>
      <c r="E2319" t="str">
        <f>VLOOKUP(D2319,hoja!$A$1:$E$161,5,FALSE)</f>
        <v>BOGOTÁ</v>
      </c>
      <c r="F2319" t="str">
        <f>VLOOKUP(D2319,hoja!A:C,3,FALSE)</f>
        <v>60003</v>
      </c>
      <c r="G2319">
        <v>7.6666666666860692</v>
      </c>
      <c r="H2319" s="2">
        <v>1</v>
      </c>
      <c r="I2319" s="2">
        <v>809787</v>
      </c>
    </row>
    <row r="2320" spans="1:9">
      <c r="A2320" t="s">
        <v>756</v>
      </c>
      <c r="B2320" t="str">
        <f>VLOOKUP(A2320,hoja!$A$1:$E$161,5,FALSE)</f>
        <v>SANTANA</v>
      </c>
      <c r="C2320" t="str">
        <f>VLOOKUP(A2320,hoja!A:D,3,FALSE)</f>
        <v>60084</v>
      </c>
      <c r="D2320" t="s">
        <v>1240</v>
      </c>
      <c r="E2320" t="e">
        <f>VLOOKUP(D2320,hoja!$A$1:$E$161,5,FALSE)</f>
        <v>#N/A</v>
      </c>
      <c r="F2320" t="str">
        <f>VLOOKUP(D2320,hoja!A:C,3,FALSE)</f>
        <v>50202</v>
      </c>
      <c r="G2320">
        <v>14.780000000086147</v>
      </c>
      <c r="H2320" s="2">
        <v>1</v>
      </c>
      <c r="I2320" s="2">
        <v>419577</v>
      </c>
    </row>
    <row r="2321" spans="1:9">
      <c r="A2321" t="s">
        <v>756</v>
      </c>
      <c r="B2321" t="str">
        <f>VLOOKUP(A2321,hoja!$A$1:$E$161,5,FALSE)</f>
        <v>SANTANA</v>
      </c>
      <c r="C2321" t="str">
        <f>VLOOKUP(A2321,hoja!A:D,3,FALSE)</f>
        <v>60084</v>
      </c>
      <c r="D2321" t="s">
        <v>1241</v>
      </c>
      <c r="E2321" t="e">
        <f>VLOOKUP(D2321,hoja!$A$1:$E$161,5,FALSE)</f>
        <v>#N/A</v>
      </c>
      <c r="F2321" t="str">
        <f>VLOOKUP(D2321,hoja!A:C,3,FALSE)</f>
        <v>50203</v>
      </c>
      <c r="G2321">
        <v>5.0211111110402271</v>
      </c>
      <c r="H2321" s="2">
        <v>1</v>
      </c>
      <c r="I2321" s="2">
        <v>218138</v>
      </c>
    </row>
    <row r="2322" spans="1:9">
      <c r="A2322" t="s">
        <v>756</v>
      </c>
      <c r="B2322" t="str">
        <f>VLOOKUP(A2322,hoja!$A$1:$E$161,5,FALSE)</f>
        <v>SANTANA</v>
      </c>
      <c r="C2322" t="str">
        <f>VLOOKUP(A2322,hoja!A:D,3,FALSE)</f>
        <v>60084</v>
      </c>
      <c r="D2322" t="s">
        <v>660</v>
      </c>
      <c r="E2322" t="str">
        <f>VLOOKUP(D2322,hoja!$A$1:$E$161,5,FALSE)</f>
        <v>BOGOTÁ</v>
      </c>
      <c r="F2322" t="str">
        <f>VLOOKUP(D2322,hoja!A:C,3,FALSE)</f>
        <v>0035</v>
      </c>
      <c r="G2322">
        <v>6.2666666666627862</v>
      </c>
      <c r="H2322" s="2">
        <v>5</v>
      </c>
      <c r="I2322" s="2">
        <v>211374</v>
      </c>
    </row>
    <row r="2323" spans="1:9">
      <c r="A2323" t="s">
        <v>756</v>
      </c>
      <c r="B2323" t="str">
        <f>VLOOKUP(A2323,hoja!$A$1:$E$161,5,FALSE)</f>
        <v>SANTANA</v>
      </c>
      <c r="C2323" t="str">
        <f>VLOOKUP(A2323,hoja!A:D,3,FALSE)</f>
        <v>60084</v>
      </c>
      <c r="D2323" t="s">
        <v>703</v>
      </c>
      <c r="E2323" t="str">
        <f>VLOOKUP(D2323,hoja!$A$1:$E$161,5,FALSE)</f>
        <v>FONSECA</v>
      </c>
      <c r="F2323" t="str">
        <f>VLOOKUP(D2323,hoja!A:C,3,FALSE)</f>
        <v>0448</v>
      </c>
      <c r="G2323">
        <v>0.3811111111426726</v>
      </c>
      <c r="H2323" s="2">
        <v>1</v>
      </c>
      <c r="I2323" s="2">
        <v>569965</v>
      </c>
    </row>
    <row r="2324" spans="1:9">
      <c r="A2324" t="s">
        <v>756</v>
      </c>
      <c r="B2324" t="str">
        <f>VLOOKUP(A2324,hoja!$A$1:$E$161,5,FALSE)</f>
        <v>SANTANA</v>
      </c>
      <c r="C2324" t="str">
        <f>VLOOKUP(A2324,hoja!A:D,3,FALSE)</f>
        <v>60084</v>
      </c>
      <c r="D2324" t="s">
        <v>716</v>
      </c>
      <c r="E2324" t="str">
        <f>VLOOKUP(D2324,hoja!$A$1:$E$161,5,FALSE)</f>
        <v>PINCHOTE</v>
      </c>
      <c r="F2324" t="str">
        <f>VLOOKUP(D2324,hoja!A:C,3,FALSE)</f>
        <v>0423</v>
      </c>
      <c r="G2324">
        <v>2.3833333332440816</v>
      </c>
      <c r="H2324" s="2">
        <v>1</v>
      </c>
      <c r="I2324" s="2">
        <v>85008</v>
      </c>
    </row>
    <row r="2325" spans="1:9">
      <c r="A2325" t="s">
        <v>756</v>
      </c>
      <c r="B2325" t="str">
        <f>VLOOKUP(A2325,hoja!$A$1:$E$161,5,FALSE)</f>
        <v>SANTANA</v>
      </c>
      <c r="C2325" t="str">
        <f>VLOOKUP(A2325,hoja!A:D,3,FALSE)</f>
        <v>60084</v>
      </c>
      <c r="D2325" t="s">
        <v>719</v>
      </c>
      <c r="E2325" t="str">
        <f>VLOOKUP(D2325,hoja!$A$1:$E$161,5,FALSE)</f>
        <v>RICAURTE</v>
      </c>
      <c r="F2325" t="str">
        <f>VLOOKUP(D2325,hoja!A:C,3,FALSE)</f>
        <v>0390</v>
      </c>
      <c r="G2325">
        <v>11.666666666627862</v>
      </c>
      <c r="H2325" s="2">
        <v>1</v>
      </c>
      <c r="I2325" s="2">
        <v>351558</v>
      </c>
    </row>
    <row r="2326" spans="1:9">
      <c r="A2326" t="s">
        <v>756</v>
      </c>
      <c r="B2326" t="str">
        <f>VLOOKUP(A2326,hoja!$A$1:$E$161,5,FALSE)</f>
        <v>SANTANA</v>
      </c>
      <c r="C2326" t="str">
        <f>VLOOKUP(A2326,hoja!A:D,3,FALSE)</f>
        <v>60084</v>
      </c>
      <c r="D2326" t="s">
        <v>751</v>
      </c>
      <c r="E2326" t="str">
        <f>VLOOKUP(D2326,hoja!$A$1:$E$161,5,FALSE)</f>
        <v>BOGOTÁ</v>
      </c>
      <c r="F2326" t="str">
        <f>VLOOKUP(D2326,hoja!A:C,3,FALSE)</f>
        <v>0002A</v>
      </c>
      <c r="G2326">
        <v>7.4645833333488554</v>
      </c>
      <c r="H2326" s="2">
        <v>4</v>
      </c>
      <c r="I2326" s="2">
        <v>255871.5</v>
      </c>
    </row>
    <row r="2327" spans="1:9">
      <c r="A2327" t="s">
        <v>756</v>
      </c>
      <c r="B2327" t="str">
        <f>VLOOKUP(A2327,hoja!$A$1:$E$161,5,FALSE)</f>
        <v>SANTANA</v>
      </c>
      <c r="C2327" t="str">
        <f>VLOOKUP(A2327,hoja!A:D,3,FALSE)</f>
        <v>60084</v>
      </c>
      <c r="D2327" t="s">
        <v>633</v>
      </c>
      <c r="E2327" t="str">
        <f>VLOOKUP(D2327,hoja!$A$1:$E$161,5,FALSE)</f>
        <v>BOGOTÁ</v>
      </c>
      <c r="F2327" t="str">
        <f>VLOOKUP(D2327,hoja!A:C,3,FALSE)</f>
        <v>0002</v>
      </c>
      <c r="G2327">
        <v>6.2772222221537959</v>
      </c>
      <c r="H2327" s="2">
        <v>8</v>
      </c>
      <c r="I2327" s="2">
        <v>219981.5</v>
      </c>
    </row>
    <row r="2328" spans="1:9">
      <c r="A2328" t="s">
        <v>756</v>
      </c>
      <c r="B2328" t="str">
        <f>VLOOKUP(A2328,hoja!$A$1:$E$161,5,FALSE)</f>
        <v>SANTANA</v>
      </c>
      <c r="C2328" t="str">
        <f>VLOOKUP(A2328,hoja!A:D,3,FALSE)</f>
        <v>60084</v>
      </c>
      <c r="D2328" t="s">
        <v>634</v>
      </c>
      <c r="E2328" t="str">
        <f>VLOOKUP(D2328,hoja!$A$1:$E$161,5,FALSE)</f>
        <v>BOGOTÁ</v>
      </c>
      <c r="F2328" t="str">
        <f>VLOOKUP(D2328,hoja!A:C,3,FALSE)</f>
        <v>0011</v>
      </c>
      <c r="G2328">
        <v>6.8368055555911269</v>
      </c>
      <c r="H2328" s="2">
        <v>138</v>
      </c>
      <c r="I2328" s="2">
        <v>226303</v>
      </c>
    </row>
    <row r="2329" spans="1:9">
      <c r="A2329" t="s">
        <v>756</v>
      </c>
      <c r="B2329" t="str">
        <f>VLOOKUP(A2329,hoja!$A$1:$E$161,5,FALSE)</f>
        <v>SANTANA</v>
      </c>
      <c r="C2329" t="str">
        <f>VLOOKUP(A2329,hoja!A:D,3,FALSE)</f>
        <v>60084</v>
      </c>
      <c r="D2329" t="s">
        <v>635</v>
      </c>
      <c r="E2329" t="str">
        <f>VLOOKUP(D2329,hoja!$A$1:$E$161,5,FALSE)</f>
        <v>BOGOTÁ</v>
      </c>
      <c r="F2329" t="str">
        <f>VLOOKUP(D2329,hoja!A:C,3,FALSE)</f>
        <v>0021</v>
      </c>
      <c r="G2329">
        <v>6.0916666667035315</v>
      </c>
      <c r="H2329" s="2">
        <v>256</v>
      </c>
      <c r="I2329" s="2">
        <v>222874</v>
      </c>
    </row>
    <row r="2330" spans="1:9">
      <c r="A2330" t="s">
        <v>756</v>
      </c>
      <c r="B2330" t="str">
        <f>VLOOKUP(A2330,hoja!$A$1:$E$161,5,FALSE)</f>
        <v>SANTANA</v>
      </c>
      <c r="C2330" t="str">
        <f>VLOOKUP(A2330,hoja!A:D,3,FALSE)</f>
        <v>60084</v>
      </c>
      <c r="D2330" t="s">
        <v>731</v>
      </c>
      <c r="E2330" t="str">
        <f>VLOOKUP(D2330,hoja!$A$1:$E$161,5,FALSE)</f>
        <v>CÚCUTA</v>
      </c>
      <c r="F2330" t="str">
        <f>VLOOKUP(D2330,hoja!A:C,3,FALSE)</f>
        <v>0438</v>
      </c>
      <c r="G2330">
        <v>26.799999999959255</v>
      </c>
      <c r="H2330" s="2">
        <v>2</v>
      </c>
      <c r="I2330" s="2">
        <v>319298</v>
      </c>
    </row>
    <row r="2331" spans="1:9">
      <c r="A2331" t="s">
        <v>756</v>
      </c>
      <c r="B2331" t="str">
        <f>VLOOKUP(A2331,hoja!$A$1:$E$161,5,FALSE)</f>
        <v>SANTANA</v>
      </c>
      <c r="C2331" t="str">
        <f>VLOOKUP(A2331,hoja!A:D,3,FALSE)</f>
        <v>60084</v>
      </c>
      <c r="D2331" t="s">
        <v>636</v>
      </c>
      <c r="E2331" t="str">
        <f>VLOOKUP(D2331,hoja!$A$1:$E$161,5,FALSE)</f>
        <v>DUITAMA</v>
      </c>
      <c r="F2331" t="str">
        <f>VLOOKUP(D2331,hoja!A:C,3,FALSE)</f>
        <v>0441</v>
      </c>
      <c r="G2331">
        <v>4.4838888887898065</v>
      </c>
      <c r="H2331" s="2">
        <v>1</v>
      </c>
      <c r="I2331" s="2">
        <v>146914</v>
      </c>
    </row>
    <row r="2332" spans="1:9">
      <c r="A2332" t="s">
        <v>756</v>
      </c>
      <c r="B2332" t="str">
        <f>VLOOKUP(A2332,hoja!$A$1:$E$161,5,FALSE)</f>
        <v>SANTANA</v>
      </c>
      <c r="C2332" t="str">
        <f>VLOOKUP(A2332,hoja!A:D,3,FALSE)</f>
        <v>60084</v>
      </c>
      <c r="D2332" t="s">
        <v>637</v>
      </c>
      <c r="E2332" t="str">
        <f>VLOOKUP(D2332,hoja!$A$1:$E$161,5,FALSE)</f>
        <v>PIEDECUESTA</v>
      </c>
      <c r="F2332" t="str">
        <f>VLOOKUP(D2332,hoja!A:C,3,FALSE)</f>
        <v>0422</v>
      </c>
      <c r="G2332">
        <v>5.8836111111450009</v>
      </c>
      <c r="H2332" s="2">
        <v>439</v>
      </c>
      <c r="I2332" s="2">
        <v>176018</v>
      </c>
    </row>
    <row r="2333" spans="1:9">
      <c r="A2333" t="s">
        <v>756</v>
      </c>
      <c r="B2333" t="str">
        <f>VLOOKUP(A2333,hoja!$A$1:$E$161,5,FALSE)</f>
        <v>SANTANA</v>
      </c>
      <c r="C2333" t="str">
        <f>VLOOKUP(A2333,hoja!A:D,3,FALSE)</f>
        <v>60084</v>
      </c>
      <c r="D2333" t="s">
        <v>681</v>
      </c>
      <c r="E2333" t="str">
        <f>VLOOKUP(D2333,hoja!$A$1:$E$161,5,FALSE)</f>
        <v>VILLAVICENCIO</v>
      </c>
      <c r="F2333" t="str">
        <f>VLOOKUP(D2333,hoja!A:C,3,FALSE)</f>
        <v>0393</v>
      </c>
      <c r="G2333">
        <v>0.51527777791488916</v>
      </c>
      <c r="H2333" s="2">
        <v>1</v>
      </c>
      <c r="I2333" s="2">
        <v>19632</v>
      </c>
    </row>
    <row r="2334" spans="1:9">
      <c r="A2334" t="s">
        <v>756</v>
      </c>
      <c r="B2334" t="str">
        <f>VLOOKUP(A2334,hoja!$A$1:$E$161,5,FALSE)</f>
        <v>SANTANA</v>
      </c>
      <c r="C2334" t="str">
        <f>VLOOKUP(A2334,hoja!A:D,3,FALSE)</f>
        <v>60084</v>
      </c>
      <c r="D2334" t="s">
        <v>942</v>
      </c>
      <c r="E2334" t="str">
        <f>VLOOKUP(D2334,hoja!$A$1:$E$161,5,FALSE)</f>
        <v>BOGOTÁ</v>
      </c>
      <c r="F2334" t="str">
        <f>VLOOKUP(D2334,hoja!A:C,3,FALSE)</f>
        <v>60002</v>
      </c>
      <c r="G2334">
        <v>7.2112499999930151</v>
      </c>
      <c r="H2334" s="2">
        <v>16</v>
      </c>
      <c r="I2334" s="2">
        <v>229771.5</v>
      </c>
    </row>
    <row r="2335" spans="1:9">
      <c r="A2335" t="s">
        <v>756</v>
      </c>
      <c r="B2335" t="str">
        <f>VLOOKUP(A2335,hoja!$A$1:$E$161,5,FALSE)</f>
        <v>SANTANA</v>
      </c>
      <c r="C2335" t="str">
        <f>VLOOKUP(A2335,hoja!A:D,3,FALSE)</f>
        <v>60084</v>
      </c>
      <c r="D2335" t="s">
        <v>764</v>
      </c>
      <c r="E2335" t="e">
        <f>VLOOKUP(D2335,hoja!$A$1:$E$161,5,FALSE)</f>
        <v>#N/A</v>
      </c>
      <c r="F2335" t="str">
        <f>VLOOKUP(D2335,hoja!A:C,3,FALSE)</f>
        <v>60108</v>
      </c>
      <c r="G2335">
        <v>6.2999999999301508</v>
      </c>
      <c r="H2335" s="2">
        <v>1</v>
      </c>
      <c r="I2335" s="2">
        <v>248350</v>
      </c>
    </row>
    <row r="2336" spans="1:9">
      <c r="A2336" t="s">
        <v>756</v>
      </c>
      <c r="B2336" t="str">
        <f>VLOOKUP(A2336,hoja!$A$1:$E$161,5,FALSE)</f>
        <v>SANTANA</v>
      </c>
      <c r="C2336" t="str">
        <f>VLOOKUP(A2336,hoja!A:D,3,FALSE)</f>
        <v>60084</v>
      </c>
      <c r="D2336" t="s">
        <v>642</v>
      </c>
      <c r="E2336" t="str">
        <f>VLOOKUP(D2336,hoja!$A$1:$E$161,5,FALSE)</f>
        <v>BARRANQUILLA</v>
      </c>
      <c r="F2336" t="str">
        <f>VLOOKUP(D2336,hoja!A:C,3,FALSE)</f>
        <v>0111</v>
      </c>
      <c r="G2336">
        <v>1.8866666667745449</v>
      </c>
      <c r="H2336" s="2">
        <v>1</v>
      </c>
      <c r="I2336" s="2">
        <v>664443</v>
      </c>
    </row>
    <row r="2337" spans="1:9">
      <c r="A2337" t="s">
        <v>756</v>
      </c>
      <c r="B2337" t="str">
        <f>VLOOKUP(A2337,hoja!$A$1:$E$161,5,FALSE)</f>
        <v>SANTANA</v>
      </c>
      <c r="C2337" t="str">
        <f>VLOOKUP(A2337,hoja!A:D,3,FALSE)</f>
        <v>60084</v>
      </c>
      <c r="D2337" t="s">
        <v>796</v>
      </c>
      <c r="E2337" t="str">
        <f>VLOOKUP(D2337,hoja!$A$1:$E$161,5,FALSE)</f>
        <v>PIEDECUESTA</v>
      </c>
      <c r="F2337" t="str">
        <f>VLOOKUP(D2337,hoja!A:C,3,FALSE)</f>
        <v>60077</v>
      </c>
      <c r="G2337">
        <v>5.9844444443879183</v>
      </c>
      <c r="H2337" s="2">
        <v>32</v>
      </c>
      <c r="I2337" s="2">
        <v>175807.5</v>
      </c>
    </row>
    <row r="2338" spans="1:9">
      <c r="A2338" t="s">
        <v>756</v>
      </c>
      <c r="B2338" t="str">
        <f>VLOOKUP(A2338,hoja!$A$1:$E$161,5,FALSE)</f>
        <v>SANTANA</v>
      </c>
      <c r="C2338" t="str">
        <f>VLOOKUP(A2338,hoja!A:D,3,FALSE)</f>
        <v>60084</v>
      </c>
      <c r="D2338" t="s">
        <v>1289</v>
      </c>
      <c r="E2338" t="e">
        <f>VLOOKUP(D2338,hoja!$A$1:$E$161,5,FALSE)</f>
        <v>#N/A</v>
      </c>
      <c r="F2338" t="e">
        <f>VLOOKUP(D2338,hoja!A:C,3,FALSE)</f>
        <v>#N/A</v>
      </c>
      <c r="G2338">
        <v>5.9166666667442769</v>
      </c>
      <c r="H2338" s="2">
        <v>1</v>
      </c>
      <c r="I2338" s="2">
        <v>239973</v>
      </c>
    </row>
    <row r="2339" spans="1:9">
      <c r="A2339" t="s">
        <v>756</v>
      </c>
      <c r="B2339" t="str">
        <f>VLOOKUP(A2339,hoja!$A$1:$E$161,5,FALSE)</f>
        <v>SANTANA</v>
      </c>
      <c r="C2339" t="str">
        <f>VLOOKUP(A2339,hoja!A:D,3,FALSE)</f>
        <v>60084</v>
      </c>
      <c r="D2339" t="s">
        <v>943</v>
      </c>
      <c r="E2339" t="str">
        <f>VLOOKUP(D2339,hoja!$A$1:$E$161,5,FALSE)</f>
        <v>BOGOTÁ</v>
      </c>
      <c r="F2339" t="str">
        <f>VLOOKUP(D2339,hoja!A:C,3,FALSE)</f>
        <v>60003</v>
      </c>
      <c r="G2339">
        <v>5.5833333333721384</v>
      </c>
      <c r="H2339" s="2">
        <v>13</v>
      </c>
      <c r="I2339" s="2">
        <v>212391</v>
      </c>
    </row>
    <row r="2340" spans="1:9">
      <c r="A2340" t="s">
        <v>756</v>
      </c>
      <c r="B2340" t="str">
        <f>VLOOKUP(A2340,hoja!$A$1:$E$161,5,FALSE)</f>
        <v>SANTANA</v>
      </c>
      <c r="C2340" t="str">
        <f>VLOOKUP(A2340,hoja!A:D,3,FALSE)</f>
        <v>60084</v>
      </c>
      <c r="D2340" t="s">
        <v>3868</v>
      </c>
      <c r="E2340" t="e">
        <f>VLOOKUP(D2340,hoja!$A$1:$E$161,5,FALSE)</f>
        <v>#N/A</v>
      </c>
      <c r="F2340" t="e">
        <f>VLOOKUP(D2340,hoja!A:C,3,FALSE)</f>
        <v>#N/A</v>
      </c>
      <c r="G2340">
        <v>4.0583333332906477</v>
      </c>
      <c r="H2340" s="2">
        <v>2</v>
      </c>
      <c r="I2340" s="2">
        <v>162360.5</v>
      </c>
    </row>
    <row r="2341" spans="1:9">
      <c r="A2341" t="s">
        <v>750</v>
      </c>
      <c r="B2341" t="e">
        <f>VLOOKUP(A2341,hoja!$A$1:$E$161,5,FALSE)</f>
        <v>#N/A</v>
      </c>
      <c r="C2341" t="e">
        <f>VLOOKUP(A2341,hoja!A:D,3,FALSE)</f>
        <v>#N/A</v>
      </c>
      <c r="D2341" t="s">
        <v>650</v>
      </c>
      <c r="E2341" t="str">
        <f>VLOOKUP(D2341,hoja!$A$1:$E$161,5,FALSE)</f>
        <v>CALOTO</v>
      </c>
      <c r="F2341" t="str">
        <f>VLOOKUP(D2341,hoja!A:C,3,FALSE)</f>
        <v>0445</v>
      </c>
      <c r="G2341">
        <v>3.6497222221805714</v>
      </c>
      <c r="H2341" s="2">
        <v>1</v>
      </c>
      <c r="I2341" s="2">
        <v>114764</v>
      </c>
    </row>
    <row r="2342" spans="1:9">
      <c r="A2342" t="s">
        <v>750</v>
      </c>
      <c r="B2342" t="e">
        <f>VLOOKUP(A2342,hoja!$A$1:$E$161,5,FALSE)</f>
        <v>#N/A</v>
      </c>
      <c r="C2342" t="e">
        <f>VLOOKUP(A2342,hoja!A:D,3,FALSE)</f>
        <v>#N/A</v>
      </c>
      <c r="D2342" t="s">
        <v>690</v>
      </c>
      <c r="E2342" t="str">
        <f>VLOOKUP(D2342,hoja!$A$1:$E$161,5,FALSE)</f>
        <v>ANSERMA</v>
      </c>
      <c r="F2342" t="str">
        <f>VLOOKUP(D2342,hoja!A:C,3,FALSE)</f>
        <v>0146</v>
      </c>
      <c r="G2342">
        <v>3.4647222222411074</v>
      </c>
      <c r="H2342" s="2">
        <v>1</v>
      </c>
      <c r="I2342" s="2">
        <v>161159</v>
      </c>
    </row>
    <row r="2343" spans="1:9">
      <c r="A2343" t="s">
        <v>750</v>
      </c>
      <c r="B2343" t="e">
        <f>VLOOKUP(A2343,hoja!$A$1:$E$161,5,FALSE)</f>
        <v>#N/A</v>
      </c>
      <c r="C2343" t="e">
        <f>VLOOKUP(A2343,hoja!A:D,3,FALSE)</f>
        <v>#N/A</v>
      </c>
      <c r="D2343" t="s">
        <v>659</v>
      </c>
      <c r="E2343" t="str">
        <f>VLOOKUP(D2343,hoja!$A$1:$E$161,5,FALSE)</f>
        <v>ARMENIA</v>
      </c>
      <c r="F2343" t="str">
        <f>VLOOKUP(D2343,hoja!A:C,3,FALSE)</f>
        <v>0142</v>
      </c>
      <c r="G2343">
        <v>4.1969444444985129</v>
      </c>
      <c r="H2343" s="2">
        <v>1</v>
      </c>
      <c r="I2343" s="2">
        <v>160874</v>
      </c>
    </row>
    <row r="2344" spans="1:9">
      <c r="A2344" t="s">
        <v>750</v>
      </c>
      <c r="B2344" t="e">
        <f>VLOOKUP(A2344,hoja!$A$1:$E$161,5,FALSE)</f>
        <v>#N/A</v>
      </c>
      <c r="C2344" t="e">
        <f>VLOOKUP(A2344,hoja!A:D,3,FALSE)</f>
        <v>#N/A</v>
      </c>
      <c r="D2344" t="s">
        <v>670</v>
      </c>
      <c r="E2344" t="str">
        <f>VLOOKUP(D2344,hoja!$A$1:$E$161,5,FALSE)</f>
        <v>PEREIRA</v>
      </c>
      <c r="F2344" t="str">
        <f>VLOOKUP(D2344,hoja!A:C,3,FALSE)</f>
        <v>0134</v>
      </c>
      <c r="G2344">
        <v>2.3499999999767169</v>
      </c>
      <c r="H2344" s="2">
        <v>3</v>
      </c>
      <c r="I2344" s="2">
        <v>121362</v>
      </c>
    </row>
    <row r="2345" spans="1:9">
      <c r="A2345" t="s">
        <v>750</v>
      </c>
      <c r="B2345" t="e">
        <f>VLOOKUP(A2345,hoja!$A$1:$E$161,5,FALSE)</f>
        <v>#N/A</v>
      </c>
      <c r="C2345" t="e">
        <f>VLOOKUP(A2345,hoja!A:D,3,FALSE)</f>
        <v>#N/A</v>
      </c>
      <c r="D2345" t="s">
        <v>644</v>
      </c>
      <c r="E2345" t="str">
        <f>VLOOKUP(D2345,hoja!$A$1:$E$161,5,FALSE)</f>
        <v>PEREIRA</v>
      </c>
      <c r="F2345" t="str">
        <f>VLOOKUP(D2345,hoja!A:C,3,FALSE)</f>
        <v>0198</v>
      </c>
      <c r="G2345">
        <v>2.3829166667419486</v>
      </c>
      <c r="H2345" s="2">
        <v>2</v>
      </c>
      <c r="I2345" s="2">
        <v>110118</v>
      </c>
    </row>
    <row r="2346" spans="1:9">
      <c r="A2346" t="s">
        <v>750</v>
      </c>
      <c r="B2346" t="e">
        <f>VLOOKUP(A2346,hoja!$A$1:$E$161,5,FALSE)</f>
        <v>#N/A</v>
      </c>
      <c r="C2346" t="e">
        <f>VLOOKUP(A2346,hoja!A:D,3,FALSE)</f>
        <v>#N/A</v>
      </c>
      <c r="D2346" t="s">
        <v>645</v>
      </c>
      <c r="E2346" t="str">
        <f>VLOOKUP(D2346,hoja!$A$1:$E$161,5,FALSE)</f>
        <v>CALI</v>
      </c>
      <c r="F2346" t="str">
        <f>VLOOKUP(D2346,hoja!A:C,3,FALSE)</f>
        <v>0410</v>
      </c>
      <c r="G2346">
        <v>1.5</v>
      </c>
      <c r="H2346" s="2">
        <v>705</v>
      </c>
      <c r="I2346" s="2">
        <v>79847</v>
      </c>
    </row>
    <row r="2347" spans="1:9">
      <c r="A2347" t="s">
        <v>1285</v>
      </c>
      <c r="B2347" t="e">
        <f>VLOOKUP(A2347,hoja!$A$1:$E$161,5,FALSE)</f>
        <v>#N/A</v>
      </c>
      <c r="C2347" t="e">
        <f>VLOOKUP(A2347,hoja!A:D,3,FALSE)</f>
        <v>#N/A</v>
      </c>
      <c r="D2347" t="s">
        <v>634</v>
      </c>
      <c r="E2347" t="str">
        <f>VLOOKUP(D2347,hoja!$A$1:$E$161,5,FALSE)</f>
        <v>BOGOTÁ</v>
      </c>
      <c r="F2347" t="str">
        <f>VLOOKUP(D2347,hoja!A:C,3,FALSE)</f>
        <v>0011</v>
      </c>
      <c r="G2347">
        <v>1.7222222222189885</v>
      </c>
      <c r="H2347" s="2">
        <v>2</v>
      </c>
      <c r="I2347" s="2">
        <v>21290</v>
      </c>
    </row>
    <row r="2348" spans="1:9">
      <c r="A2348" t="s">
        <v>1285</v>
      </c>
      <c r="B2348" t="e">
        <f>VLOOKUP(A2348,hoja!$A$1:$E$161,5,FALSE)</f>
        <v>#N/A</v>
      </c>
      <c r="C2348" t="e">
        <f>VLOOKUP(A2348,hoja!A:D,3,FALSE)</f>
        <v>#N/A</v>
      </c>
      <c r="D2348" t="s">
        <v>635</v>
      </c>
      <c r="E2348" t="str">
        <f>VLOOKUP(D2348,hoja!$A$1:$E$161,5,FALSE)</f>
        <v>BOGOTÁ</v>
      </c>
      <c r="F2348" t="str">
        <f>VLOOKUP(D2348,hoja!A:C,3,FALSE)</f>
        <v>0021</v>
      </c>
      <c r="G2348">
        <v>7.9458333333022892</v>
      </c>
      <c r="H2348" s="2">
        <v>2</v>
      </c>
      <c r="I2348" s="2">
        <v>20746.5</v>
      </c>
    </row>
    <row r="2349" spans="1:9">
      <c r="A2349" t="s">
        <v>1285</v>
      </c>
      <c r="B2349" t="e">
        <f>VLOOKUP(A2349,hoja!$A$1:$E$161,5,FALSE)</f>
        <v>#N/A</v>
      </c>
      <c r="C2349" t="e">
        <f>VLOOKUP(A2349,hoja!A:D,3,FALSE)</f>
        <v>#N/A</v>
      </c>
      <c r="D2349" t="s">
        <v>943</v>
      </c>
      <c r="E2349" t="str">
        <f>VLOOKUP(D2349,hoja!$A$1:$E$161,5,FALSE)</f>
        <v>BOGOTÁ</v>
      </c>
      <c r="F2349" t="str">
        <f>VLOOKUP(D2349,hoja!A:C,3,FALSE)</f>
        <v>60003</v>
      </c>
      <c r="G2349">
        <v>0.7216666666790843</v>
      </c>
      <c r="H2349" s="2">
        <v>1</v>
      </c>
      <c r="I2349" s="2">
        <v>12181</v>
      </c>
    </row>
    <row r="2350" spans="1:9">
      <c r="A2350" t="s">
        <v>920</v>
      </c>
      <c r="B2350" t="str">
        <f>VLOOKUP(A2350,hoja!$A$1:$E$161,5,FALSE)</f>
        <v>MEDELLÍN</v>
      </c>
      <c r="C2350" t="str">
        <f>VLOOKUP(A2350,hoja!A:D,3,FALSE)</f>
        <v>60000</v>
      </c>
      <c r="D2350" t="s">
        <v>660</v>
      </c>
      <c r="E2350" t="str">
        <f>VLOOKUP(D2350,hoja!$A$1:$E$161,5,FALSE)</f>
        <v>BOGOTÁ</v>
      </c>
      <c r="F2350" t="str">
        <f>VLOOKUP(D2350,hoja!A:C,3,FALSE)</f>
        <v>0035</v>
      </c>
      <c r="G2350">
        <v>35.116666666668607</v>
      </c>
      <c r="H2350" s="2">
        <v>2</v>
      </c>
      <c r="I2350" s="2">
        <v>439418.5</v>
      </c>
    </row>
    <row r="2351" spans="1:9">
      <c r="A2351" t="s">
        <v>920</v>
      </c>
      <c r="B2351" t="str">
        <f>VLOOKUP(A2351,hoja!$A$1:$E$161,5,FALSE)</f>
        <v>MEDELLÍN</v>
      </c>
      <c r="C2351" t="str">
        <f>VLOOKUP(A2351,hoja!A:D,3,FALSE)</f>
        <v>60000</v>
      </c>
      <c r="D2351" t="s">
        <v>661</v>
      </c>
      <c r="E2351" t="str">
        <f>VLOOKUP(D2351,hoja!$A$1:$E$161,5,FALSE)</f>
        <v>CARTAGENA</v>
      </c>
      <c r="F2351" t="str">
        <f>VLOOKUP(D2351,hoja!A:C,3,FALSE)</f>
        <v>0113</v>
      </c>
      <c r="G2351">
        <v>69.816666666709352</v>
      </c>
      <c r="H2351" s="2">
        <v>1</v>
      </c>
      <c r="I2351" s="2">
        <v>669516</v>
      </c>
    </row>
    <row r="2352" spans="1:9">
      <c r="A2352" t="s">
        <v>920</v>
      </c>
      <c r="B2352" t="str">
        <f>VLOOKUP(A2352,hoja!$A$1:$E$161,5,FALSE)</f>
        <v>MEDELLÍN</v>
      </c>
      <c r="C2352" t="str">
        <f>VLOOKUP(A2352,hoja!A:D,3,FALSE)</f>
        <v>60000</v>
      </c>
      <c r="D2352" t="s">
        <v>634</v>
      </c>
      <c r="E2352" t="str">
        <f>VLOOKUP(D2352,hoja!$A$1:$E$161,5,FALSE)</f>
        <v>BOGOTÁ</v>
      </c>
      <c r="F2352" t="str">
        <f>VLOOKUP(D2352,hoja!A:C,3,FALSE)</f>
        <v>0011</v>
      </c>
      <c r="G2352">
        <v>36.60833333330811</v>
      </c>
      <c r="H2352" s="2">
        <v>26</v>
      </c>
      <c r="I2352" s="2">
        <v>429716</v>
      </c>
    </row>
    <row r="2353" spans="1:9">
      <c r="A2353" t="s">
        <v>920</v>
      </c>
      <c r="B2353" t="str">
        <f>VLOOKUP(A2353,hoja!$A$1:$E$161,5,FALSE)</f>
        <v>MEDELLÍN</v>
      </c>
      <c r="C2353" t="str">
        <f>VLOOKUP(A2353,hoja!A:D,3,FALSE)</f>
        <v>60000</v>
      </c>
      <c r="D2353" t="s">
        <v>635</v>
      </c>
      <c r="E2353" t="str">
        <f>VLOOKUP(D2353,hoja!$A$1:$E$161,5,FALSE)</f>
        <v>BOGOTÁ</v>
      </c>
      <c r="F2353" t="str">
        <f>VLOOKUP(D2353,hoja!A:C,3,FALSE)</f>
        <v>0021</v>
      </c>
      <c r="G2353">
        <v>26.033333333325572</v>
      </c>
      <c r="H2353" s="2">
        <v>23</v>
      </c>
      <c r="I2353" s="2">
        <v>429162</v>
      </c>
    </row>
    <row r="2354" spans="1:9">
      <c r="A2354" t="s">
        <v>920</v>
      </c>
      <c r="B2354" t="str">
        <f>VLOOKUP(A2354,hoja!$A$1:$E$161,5,FALSE)</f>
        <v>MEDELLÍN</v>
      </c>
      <c r="C2354" t="str">
        <f>VLOOKUP(A2354,hoja!A:D,3,FALSE)</f>
        <v>60000</v>
      </c>
      <c r="D2354" t="s">
        <v>679</v>
      </c>
      <c r="E2354" t="str">
        <f>VLOOKUP(D2354,hoja!$A$1:$E$161,5,FALSE)</f>
        <v>NEIVA</v>
      </c>
      <c r="F2354" t="str">
        <f>VLOOKUP(D2354,hoja!A:C,3,FALSE)</f>
        <v>0385</v>
      </c>
      <c r="G2354">
        <v>39.716666666558012</v>
      </c>
      <c r="H2354" s="2">
        <v>15</v>
      </c>
      <c r="I2354" s="2">
        <v>595322</v>
      </c>
    </row>
    <row r="2355" spans="1:9">
      <c r="A2355" t="s">
        <v>920</v>
      </c>
      <c r="B2355" t="str">
        <f>VLOOKUP(A2355,hoja!$A$1:$E$161,5,FALSE)</f>
        <v>MEDELLÍN</v>
      </c>
      <c r="C2355" t="str">
        <f>VLOOKUP(A2355,hoja!A:D,3,FALSE)</f>
        <v>60000</v>
      </c>
      <c r="D2355" t="s">
        <v>637</v>
      </c>
      <c r="E2355" t="str">
        <f>VLOOKUP(D2355,hoja!$A$1:$E$161,5,FALSE)</f>
        <v>PIEDECUESTA</v>
      </c>
      <c r="F2355" t="str">
        <f>VLOOKUP(D2355,hoja!A:C,3,FALSE)</f>
        <v>0422</v>
      </c>
      <c r="G2355">
        <v>22.516666666720994</v>
      </c>
      <c r="H2355" s="2">
        <v>7</v>
      </c>
      <c r="I2355" s="2">
        <v>394832</v>
      </c>
    </row>
    <row r="2356" spans="1:9">
      <c r="A2356" t="s">
        <v>920</v>
      </c>
      <c r="B2356" t="str">
        <f>VLOOKUP(A2356,hoja!$A$1:$E$161,5,FALSE)</f>
        <v>MEDELLÍN</v>
      </c>
      <c r="C2356" t="str">
        <f>VLOOKUP(A2356,hoja!A:D,3,FALSE)</f>
        <v>60000</v>
      </c>
      <c r="D2356" t="s">
        <v>987</v>
      </c>
      <c r="E2356" t="str">
        <f>VLOOKUP(D2356,hoja!$A$1:$E$161,5,FALSE)</f>
        <v>MEDELLÍN</v>
      </c>
      <c r="F2356" t="str">
        <f>VLOOKUP(D2356,hoja!A:C,3,FALSE)</f>
        <v>60001</v>
      </c>
      <c r="G2356">
        <v>0.52499999987776391</v>
      </c>
      <c r="H2356" s="2">
        <v>2</v>
      </c>
      <c r="I2356" s="2">
        <v>5506</v>
      </c>
    </row>
    <row r="2357" spans="1:9">
      <c r="A2357" t="s">
        <v>920</v>
      </c>
      <c r="B2357" t="str">
        <f>VLOOKUP(A2357,hoja!$A$1:$E$161,5,FALSE)</f>
        <v>MEDELLÍN</v>
      </c>
      <c r="C2357" t="str">
        <f>VLOOKUP(A2357,hoja!A:D,3,FALSE)</f>
        <v>60000</v>
      </c>
      <c r="D2357" t="s">
        <v>641</v>
      </c>
      <c r="E2357" t="str">
        <f>VLOOKUP(D2357,hoja!$A$1:$E$161,5,FALSE)</f>
        <v>MEDELLÍN</v>
      </c>
      <c r="F2357" t="str">
        <f>VLOOKUP(D2357,hoja!A:C,3,FALSE)</f>
        <v>0079</v>
      </c>
      <c r="G2357">
        <v>61.950000000069849</v>
      </c>
      <c r="H2357" s="2">
        <v>1</v>
      </c>
      <c r="I2357" s="2">
        <v>10045</v>
      </c>
    </row>
    <row r="2358" spans="1:9">
      <c r="A2358" t="s">
        <v>920</v>
      </c>
      <c r="B2358" t="str">
        <f>VLOOKUP(A2358,hoja!$A$1:$E$161,5,FALSE)</f>
        <v>MEDELLÍN</v>
      </c>
      <c r="C2358" t="str">
        <f>VLOOKUP(A2358,hoja!A:D,3,FALSE)</f>
        <v>60000</v>
      </c>
      <c r="D2358" t="s">
        <v>670</v>
      </c>
      <c r="E2358" t="str">
        <f>VLOOKUP(D2358,hoja!$A$1:$E$161,5,FALSE)</f>
        <v>PEREIRA</v>
      </c>
      <c r="F2358" t="str">
        <f>VLOOKUP(D2358,hoja!A:C,3,FALSE)</f>
        <v>0134</v>
      </c>
      <c r="G2358">
        <v>33.633333333302289</v>
      </c>
      <c r="H2358" s="2">
        <v>3</v>
      </c>
      <c r="I2358" s="2">
        <v>313120</v>
      </c>
    </row>
    <row r="2359" spans="1:9">
      <c r="A2359" t="s">
        <v>920</v>
      </c>
      <c r="B2359" t="str">
        <f>VLOOKUP(A2359,hoja!$A$1:$E$161,5,FALSE)</f>
        <v>MEDELLÍN</v>
      </c>
      <c r="C2359" t="str">
        <f>VLOOKUP(A2359,hoja!A:D,3,FALSE)</f>
        <v>60000</v>
      </c>
      <c r="D2359" t="s">
        <v>642</v>
      </c>
      <c r="E2359" t="str">
        <f>VLOOKUP(D2359,hoja!$A$1:$E$161,5,FALSE)</f>
        <v>BARRANQUILLA</v>
      </c>
      <c r="F2359" t="str">
        <f>VLOOKUP(D2359,hoja!A:C,3,FALSE)</f>
        <v>0111</v>
      </c>
      <c r="G2359">
        <v>39.208333333401242</v>
      </c>
      <c r="H2359" s="2">
        <v>34</v>
      </c>
      <c r="I2359" s="2">
        <v>681091</v>
      </c>
    </row>
    <row r="2360" spans="1:9">
      <c r="A2360" t="s">
        <v>920</v>
      </c>
      <c r="B2360" t="str">
        <f>VLOOKUP(A2360,hoja!$A$1:$E$161,5,FALSE)</f>
        <v>MEDELLÍN</v>
      </c>
      <c r="C2360" t="str">
        <f>VLOOKUP(A2360,hoja!A:D,3,FALSE)</f>
        <v>60000</v>
      </c>
      <c r="D2360" t="s">
        <v>645</v>
      </c>
      <c r="E2360" t="str">
        <f>VLOOKUP(D2360,hoja!$A$1:$E$161,5,FALSE)</f>
        <v>CALI</v>
      </c>
      <c r="F2360" t="str">
        <f>VLOOKUP(D2360,hoja!A:C,3,FALSE)</f>
        <v>0410</v>
      </c>
      <c r="G2360">
        <v>24.46666666661622</v>
      </c>
      <c r="H2360" s="2">
        <v>45</v>
      </c>
      <c r="I2360" s="2">
        <v>476056</v>
      </c>
    </row>
    <row r="2361" spans="1:9">
      <c r="A2361" t="s">
        <v>920</v>
      </c>
      <c r="B2361" t="str">
        <f>VLOOKUP(A2361,hoja!$A$1:$E$161,5,FALSE)</f>
        <v>MEDELLÍN</v>
      </c>
      <c r="C2361" t="str">
        <f>VLOOKUP(A2361,hoja!A:D,3,FALSE)</f>
        <v>60000</v>
      </c>
      <c r="D2361" t="s">
        <v>738</v>
      </c>
      <c r="E2361" t="str">
        <f>VLOOKUP(D2361,hoja!$A$1:$E$161,5,FALSE)</f>
        <v>RIOSUCIO</v>
      </c>
      <c r="F2361" t="str">
        <f>VLOOKUP(D2361,hoja!A:C,3,FALSE)</f>
        <v>60081</v>
      </c>
      <c r="G2361">
        <v>12.895277777861338</v>
      </c>
      <c r="H2361" s="2">
        <v>1</v>
      </c>
      <c r="I2361" s="2">
        <v>21216</v>
      </c>
    </row>
    <row r="2362" spans="1:9">
      <c r="A2362" t="s">
        <v>920</v>
      </c>
      <c r="B2362" t="str">
        <f>VLOOKUP(A2362,hoja!$A$1:$E$161,5,FALSE)</f>
        <v>MEDELLÍN</v>
      </c>
      <c r="C2362" t="str">
        <f>VLOOKUP(A2362,hoja!A:D,3,FALSE)</f>
        <v>60000</v>
      </c>
      <c r="D2362" t="s">
        <v>3860</v>
      </c>
      <c r="E2362" t="e">
        <f>VLOOKUP(D2362,hoja!$A$1:$E$161,5,FALSE)</f>
        <v>#N/A</v>
      </c>
      <c r="F2362" t="e">
        <f>VLOOKUP(D2362,hoja!A:C,3,FALSE)</f>
        <v>#N/A</v>
      </c>
      <c r="G2362">
        <v>0.68333333329064772</v>
      </c>
      <c r="H2362" s="2">
        <v>1</v>
      </c>
      <c r="I2362" s="2">
        <v>16906</v>
      </c>
    </row>
    <row r="2363" spans="1:9">
      <c r="A2363" t="s">
        <v>3888</v>
      </c>
      <c r="B2363" t="e">
        <f>VLOOKUP(A2363,hoja!$A$1:$E$161,5,FALSE)</f>
        <v>#N/A</v>
      </c>
      <c r="C2363" t="e">
        <f>VLOOKUP(A2363,hoja!A:D,3,FALSE)</f>
        <v>#N/A</v>
      </c>
      <c r="D2363" t="s">
        <v>942</v>
      </c>
      <c r="E2363" t="str">
        <f>VLOOKUP(D2363,hoja!$A$1:$E$161,5,FALSE)</f>
        <v>BOGOTÁ</v>
      </c>
      <c r="F2363" t="str">
        <f>VLOOKUP(D2363,hoja!A:C,3,FALSE)</f>
        <v>60002</v>
      </c>
      <c r="G2363">
        <v>0.28333333320915699</v>
      </c>
      <c r="H2363" s="2">
        <v>1</v>
      </c>
      <c r="I2363" s="2">
        <v>5274</v>
      </c>
    </row>
    <row r="2364" spans="1:9">
      <c r="A2364" t="s">
        <v>3888</v>
      </c>
      <c r="B2364" t="e">
        <f>VLOOKUP(A2364,hoja!$A$1:$E$161,5,FALSE)</f>
        <v>#N/A</v>
      </c>
      <c r="C2364" t="e">
        <f>VLOOKUP(A2364,hoja!A:D,3,FALSE)</f>
        <v>#N/A</v>
      </c>
      <c r="D2364" t="s">
        <v>653</v>
      </c>
      <c r="E2364" t="str">
        <f>VLOOKUP(D2364,hoja!$A$1:$E$161,5,FALSE)</f>
        <v>MADRID</v>
      </c>
      <c r="F2364" t="str">
        <f>VLOOKUP(D2364,hoja!A:C,3,FALSE)</f>
        <v>2023</v>
      </c>
      <c r="G2364">
        <v>0.83333333325572312</v>
      </c>
      <c r="H2364" s="2">
        <v>1</v>
      </c>
      <c r="I2364" s="2">
        <v>27543</v>
      </c>
    </row>
    <row r="2365" spans="1:9">
      <c r="A2365" t="s">
        <v>1024</v>
      </c>
      <c r="B2365" t="e">
        <f>VLOOKUP(A2365,hoja!$A$1:$E$161,5,FALSE)</f>
        <v>#N/A</v>
      </c>
      <c r="C2365" t="str">
        <f>VLOOKUP(A2365,hoja!A:D,3,FALSE)</f>
        <v>50472</v>
      </c>
      <c r="D2365" t="s">
        <v>635</v>
      </c>
      <c r="E2365" t="str">
        <f>VLOOKUP(D2365,hoja!$A$1:$E$161,5,FALSE)</f>
        <v>BOGOTÁ</v>
      </c>
      <c r="F2365" t="str">
        <f>VLOOKUP(D2365,hoja!A:C,3,FALSE)</f>
        <v>0021</v>
      </c>
      <c r="G2365">
        <v>2.2000000000116415</v>
      </c>
      <c r="H2365" s="2">
        <v>1</v>
      </c>
      <c r="I2365" s="2">
        <v>29303</v>
      </c>
    </row>
    <row r="2366" spans="1:9">
      <c r="A2366" t="s">
        <v>1445</v>
      </c>
      <c r="B2366" t="e">
        <f>VLOOKUP(A2366,hoja!$A$1:$E$161,5,FALSE)</f>
        <v>#N/A</v>
      </c>
      <c r="C2366" t="str">
        <f>VLOOKUP(A2366,hoja!A:D,3,FALSE)</f>
        <v>50285</v>
      </c>
      <c r="D2366" t="s">
        <v>3896</v>
      </c>
      <c r="E2366" t="e">
        <f>VLOOKUP(D2366,hoja!$A$1:$E$161,5,FALSE)</f>
        <v>#N/A</v>
      </c>
      <c r="F2366" t="e">
        <f>VLOOKUP(D2366,hoja!A:C,3,FALSE)</f>
        <v>#N/A</v>
      </c>
      <c r="G2366">
        <v>37.68333333323244</v>
      </c>
      <c r="H2366" s="2">
        <v>1</v>
      </c>
      <c r="I2366" s="2">
        <v>498242</v>
      </c>
    </row>
    <row r="2367" spans="1:9">
      <c r="A2367" t="s">
        <v>2405</v>
      </c>
      <c r="B2367" t="e">
        <f>VLOOKUP(A2367,hoja!$A$1:$E$161,5,FALSE)</f>
        <v>#N/A</v>
      </c>
      <c r="C2367" t="str">
        <f>VLOOKUP(A2367,hoja!A:D,3,FALSE)</f>
        <v>50288</v>
      </c>
      <c r="D2367" t="s">
        <v>637</v>
      </c>
      <c r="E2367" t="str">
        <f>VLOOKUP(D2367,hoja!$A$1:$E$161,5,FALSE)</f>
        <v>PIEDECUESTA</v>
      </c>
      <c r="F2367" t="str">
        <f>VLOOKUP(D2367,hoja!A:C,3,FALSE)</f>
        <v>0422</v>
      </c>
      <c r="G2367">
        <v>0.65833333338377997</v>
      </c>
      <c r="H2367" s="2">
        <v>4</v>
      </c>
      <c r="I2367" s="2">
        <v>23711</v>
      </c>
    </row>
    <row r="2368" spans="1:9">
      <c r="A2368" t="s">
        <v>950</v>
      </c>
      <c r="B2368" t="e">
        <f>VLOOKUP(A2368,hoja!$A$1:$E$161,5,FALSE)</f>
        <v>#N/A</v>
      </c>
      <c r="C2368" t="str">
        <f>VLOOKUP(A2368,hoja!A:D,3,FALSE)</f>
        <v>50194</v>
      </c>
      <c r="D2368" t="s">
        <v>650</v>
      </c>
      <c r="E2368" t="str">
        <f>VLOOKUP(D2368,hoja!$A$1:$E$161,5,FALSE)</f>
        <v>CALOTO</v>
      </c>
      <c r="F2368" t="str">
        <f>VLOOKUP(D2368,hoja!A:C,3,FALSE)</f>
        <v>0445</v>
      </c>
      <c r="G2368">
        <v>46.016666666662786</v>
      </c>
      <c r="H2368" s="2">
        <v>1</v>
      </c>
      <c r="I2368" s="2">
        <v>1113887</v>
      </c>
    </row>
    <row r="2369" spans="1:9">
      <c r="A2369" t="s">
        <v>950</v>
      </c>
      <c r="B2369" t="e">
        <f>VLOOKUP(A2369,hoja!$A$1:$E$161,5,FALSE)</f>
        <v>#N/A</v>
      </c>
      <c r="C2369" t="str">
        <f>VLOOKUP(A2369,hoja!A:D,3,FALSE)</f>
        <v>50194</v>
      </c>
      <c r="D2369" t="s">
        <v>655</v>
      </c>
      <c r="E2369" t="str">
        <f>VLOOKUP(D2369,hoja!$A$1:$E$161,5,FALSE)</f>
        <v>MEDELLÍN</v>
      </c>
      <c r="F2369" t="str">
        <f>VLOOKUP(D2369,hoja!A:C,3,FALSE)</f>
        <v>0292</v>
      </c>
      <c r="G2369">
        <v>44.483333333395422</v>
      </c>
      <c r="H2369" s="2">
        <v>1</v>
      </c>
      <c r="I2369" s="2">
        <v>668726</v>
      </c>
    </row>
    <row r="2370" spans="1:9">
      <c r="A2370" t="s">
        <v>950</v>
      </c>
      <c r="B2370" t="e">
        <f>VLOOKUP(A2370,hoja!$A$1:$E$161,5,FALSE)</f>
        <v>#N/A</v>
      </c>
      <c r="C2370" t="str">
        <f>VLOOKUP(A2370,hoja!A:D,3,FALSE)</f>
        <v>50194</v>
      </c>
      <c r="D2370" t="s">
        <v>633</v>
      </c>
      <c r="E2370" t="str">
        <f>VLOOKUP(D2370,hoja!$A$1:$E$161,5,FALSE)</f>
        <v>BOGOTÁ</v>
      </c>
      <c r="F2370" t="str">
        <f>VLOOKUP(D2370,hoja!A:C,3,FALSE)</f>
        <v>0002</v>
      </c>
      <c r="G2370">
        <v>79.049999999930151</v>
      </c>
      <c r="H2370" s="2">
        <v>1</v>
      </c>
      <c r="I2370" s="2">
        <v>1251762</v>
      </c>
    </row>
    <row r="2371" spans="1:9">
      <c r="A2371" t="s">
        <v>950</v>
      </c>
      <c r="B2371" t="e">
        <f>VLOOKUP(A2371,hoja!$A$1:$E$161,5,FALSE)</f>
        <v>#N/A</v>
      </c>
      <c r="C2371" t="str">
        <f>VLOOKUP(A2371,hoja!A:D,3,FALSE)</f>
        <v>50194</v>
      </c>
      <c r="D2371" t="s">
        <v>635</v>
      </c>
      <c r="E2371" t="str">
        <f>VLOOKUP(D2371,hoja!$A$1:$E$161,5,FALSE)</f>
        <v>BOGOTÁ</v>
      </c>
      <c r="F2371" t="str">
        <f>VLOOKUP(D2371,hoja!A:C,3,FALSE)</f>
        <v>0021</v>
      </c>
      <c r="G2371">
        <v>59.374999999970896</v>
      </c>
      <c r="H2371" s="2">
        <v>2</v>
      </c>
      <c r="I2371" s="2">
        <v>1050878</v>
      </c>
    </row>
    <row r="2372" spans="1:9">
      <c r="A2372" t="s">
        <v>950</v>
      </c>
      <c r="B2372" t="e">
        <f>VLOOKUP(A2372,hoja!$A$1:$E$161,5,FALSE)</f>
        <v>#N/A</v>
      </c>
      <c r="C2372" t="str">
        <f>VLOOKUP(A2372,hoja!A:D,3,FALSE)</f>
        <v>50194</v>
      </c>
      <c r="D2372" t="s">
        <v>881</v>
      </c>
      <c r="E2372" t="str">
        <f>VLOOKUP(D2372,hoja!$A$1:$E$161,5,FALSE)</f>
        <v>MEDELLÍN</v>
      </c>
      <c r="F2372" t="str">
        <f>VLOOKUP(D2372,hoja!A:C,3,FALSE)</f>
        <v>1381</v>
      </c>
      <c r="G2372">
        <v>42.916666666686069</v>
      </c>
      <c r="H2372" s="2">
        <v>4</v>
      </c>
      <c r="I2372" s="2">
        <v>657964.5</v>
      </c>
    </row>
    <row r="2373" spans="1:9">
      <c r="A2373" t="s">
        <v>950</v>
      </c>
      <c r="B2373" t="e">
        <f>VLOOKUP(A2373,hoja!$A$1:$E$161,5,FALSE)</f>
        <v>#N/A</v>
      </c>
      <c r="C2373" t="str">
        <f>VLOOKUP(A2373,hoja!A:D,3,FALSE)</f>
        <v>50194</v>
      </c>
      <c r="D2373" t="s">
        <v>641</v>
      </c>
      <c r="E2373" t="str">
        <f>VLOOKUP(D2373,hoja!$A$1:$E$161,5,FALSE)</f>
        <v>MEDELLÍN</v>
      </c>
      <c r="F2373" t="str">
        <f>VLOOKUP(D2373,hoja!A:C,3,FALSE)</f>
        <v>0079</v>
      </c>
      <c r="G2373">
        <v>22.404722222214332</v>
      </c>
      <c r="H2373" s="2">
        <v>2</v>
      </c>
      <c r="I2373" s="2">
        <v>562122</v>
      </c>
    </row>
    <row r="2374" spans="1:9">
      <c r="A2374" t="s">
        <v>950</v>
      </c>
      <c r="B2374" t="e">
        <f>VLOOKUP(A2374,hoja!$A$1:$E$161,5,FALSE)</f>
        <v>#N/A</v>
      </c>
      <c r="C2374" t="str">
        <f>VLOOKUP(A2374,hoja!A:D,3,FALSE)</f>
        <v>50194</v>
      </c>
      <c r="D2374" t="s">
        <v>645</v>
      </c>
      <c r="E2374" t="str">
        <f>VLOOKUP(D2374,hoja!$A$1:$E$161,5,FALSE)</f>
        <v>CALI</v>
      </c>
      <c r="F2374" t="str">
        <f>VLOOKUP(D2374,hoja!A:C,3,FALSE)</f>
        <v>0410</v>
      </c>
      <c r="G2374">
        <v>63.898611111100763</v>
      </c>
      <c r="H2374" s="2">
        <v>1</v>
      </c>
      <c r="I2374" s="2">
        <v>1331386</v>
      </c>
    </row>
    <row r="2375" spans="1:9">
      <c r="A2375" t="s">
        <v>3897</v>
      </c>
      <c r="B2375" t="e">
        <f>VLOOKUP(A2375,hoja!$A$1:$E$161,5,FALSE)</f>
        <v>#N/A</v>
      </c>
      <c r="C2375" t="e">
        <f>VLOOKUP(A2375,hoja!A:D,3,FALSE)</f>
        <v>#N/A</v>
      </c>
      <c r="D2375" t="s">
        <v>635</v>
      </c>
      <c r="E2375" t="str">
        <f>VLOOKUP(D2375,hoja!$A$1:$E$161,5,FALSE)</f>
        <v>BOGOTÁ</v>
      </c>
      <c r="F2375" t="str">
        <f>VLOOKUP(D2375,hoja!A:C,3,FALSE)</f>
        <v>0021</v>
      </c>
      <c r="G2375">
        <v>5.1166666667559184</v>
      </c>
      <c r="H2375" s="2">
        <v>1</v>
      </c>
      <c r="I2375" s="2">
        <v>156263</v>
      </c>
    </row>
    <row r="2376" spans="1:9">
      <c r="A2376" t="s">
        <v>1288</v>
      </c>
      <c r="B2376" t="e">
        <f>VLOOKUP(A2376,hoja!$A$1:$E$161,5,FALSE)</f>
        <v>#N/A</v>
      </c>
      <c r="C2376" t="e">
        <f>VLOOKUP(A2376,hoja!A:D,3,FALSE)</f>
        <v>#N/A</v>
      </c>
      <c r="D2376" t="s">
        <v>660</v>
      </c>
      <c r="E2376" t="str">
        <f>VLOOKUP(D2376,hoja!$A$1:$E$161,5,FALSE)</f>
        <v>BOGOTÁ</v>
      </c>
      <c r="F2376" t="str">
        <f>VLOOKUP(D2376,hoja!A:C,3,FALSE)</f>
        <v>0035</v>
      </c>
      <c r="G2376">
        <v>1.3491666666814126</v>
      </c>
      <c r="H2376" s="2">
        <v>2</v>
      </c>
      <c r="I2376" s="2">
        <v>22495</v>
      </c>
    </row>
    <row r="2377" spans="1:9">
      <c r="A2377" t="s">
        <v>1288</v>
      </c>
      <c r="B2377" t="e">
        <f>VLOOKUP(A2377,hoja!$A$1:$E$161,5,FALSE)</f>
        <v>#N/A</v>
      </c>
      <c r="C2377" t="e">
        <f>VLOOKUP(A2377,hoja!A:D,3,FALSE)</f>
        <v>#N/A</v>
      </c>
      <c r="D2377" t="s">
        <v>1257</v>
      </c>
      <c r="E2377" t="e">
        <f>VLOOKUP(D2377,hoja!$A$1:$E$161,5,FALSE)</f>
        <v>#N/A</v>
      </c>
      <c r="F2377" t="str">
        <f>VLOOKUP(D2377,hoja!A:C,3,FALSE)</f>
        <v>50237</v>
      </c>
      <c r="G2377">
        <v>0.30472222220851108</v>
      </c>
      <c r="H2377" s="2">
        <v>1</v>
      </c>
      <c r="I2377" s="2">
        <v>3373</v>
      </c>
    </row>
    <row r="2378" spans="1:9">
      <c r="A2378" t="s">
        <v>1288</v>
      </c>
      <c r="B2378" t="e">
        <f>VLOOKUP(A2378,hoja!$A$1:$E$161,5,FALSE)</f>
        <v>#N/A</v>
      </c>
      <c r="C2378" t="e">
        <f>VLOOKUP(A2378,hoja!A:D,3,FALSE)</f>
        <v>#N/A</v>
      </c>
      <c r="D2378" t="s">
        <v>751</v>
      </c>
      <c r="E2378" t="str">
        <f>VLOOKUP(D2378,hoja!$A$1:$E$161,5,FALSE)</f>
        <v>BOGOTÁ</v>
      </c>
      <c r="F2378" t="str">
        <f>VLOOKUP(D2378,hoja!A:C,3,FALSE)</f>
        <v>0002A</v>
      </c>
      <c r="G2378">
        <v>0.99999999994179234</v>
      </c>
      <c r="H2378" s="2">
        <v>1</v>
      </c>
      <c r="I2378" s="2">
        <v>95134</v>
      </c>
    </row>
    <row r="2379" spans="1:9">
      <c r="A2379" t="s">
        <v>1288</v>
      </c>
      <c r="B2379" t="e">
        <f>VLOOKUP(A2379,hoja!$A$1:$E$161,5,FALSE)</f>
        <v>#N/A</v>
      </c>
      <c r="C2379" t="e">
        <f>VLOOKUP(A2379,hoja!A:D,3,FALSE)</f>
        <v>#N/A</v>
      </c>
      <c r="D2379" t="s">
        <v>633</v>
      </c>
      <c r="E2379" t="str">
        <f>VLOOKUP(D2379,hoja!$A$1:$E$161,5,FALSE)</f>
        <v>BOGOTÁ</v>
      </c>
      <c r="F2379" t="str">
        <f>VLOOKUP(D2379,hoja!A:C,3,FALSE)</f>
        <v>0002</v>
      </c>
      <c r="G2379">
        <v>2.1519444444857072</v>
      </c>
      <c r="H2379" s="2">
        <v>2</v>
      </c>
      <c r="I2379" s="2">
        <v>15501</v>
      </c>
    </row>
    <row r="2380" spans="1:9">
      <c r="A2380" t="s">
        <v>1288</v>
      </c>
      <c r="B2380" t="e">
        <f>VLOOKUP(A2380,hoja!$A$1:$E$161,5,FALSE)</f>
        <v>#N/A</v>
      </c>
      <c r="C2380" t="e">
        <f>VLOOKUP(A2380,hoja!A:D,3,FALSE)</f>
        <v>#N/A</v>
      </c>
      <c r="D2380" t="s">
        <v>634</v>
      </c>
      <c r="E2380" t="str">
        <f>VLOOKUP(D2380,hoja!$A$1:$E$161,5,FALSE)</f>
        <v>BOGOTÁ</v>
      </c>
      <c r="F2380" t="str">
        <f>VLOOKUP(D2380,hoja!A:C,3,FALSE)</f>
        <v>0011</v>
      </c>
      <c r="G2380">
        <v>0.48305555549450219</v>
      </c>
      <c r="H2380" s="2">
        <v>5</v>
      </c>
      <c r="I2380" s="2">
        <v>7969</v>
      </c>
    </row>
    <row r="2381" spans="1:9">
      <c r="A2381" t="s">
        <v>1288</v>
      </c>
      <c r="B2381" t="e">
        <f>VLOOKUP(A2381,hoja!$A$1:$E$161,5,FALSE)</f>
        <v>#N/A</v>
      </c>
      <c r="C2381" t="e">
        <f>VLOOKUP(A2381,hoja!A:D,3,FALSE)</f>
        <v>#N/A</v>
      </c>
      <c r="D2381" t="s">
        <v>635</v>
      </c>
      <c r="E2381" t="str">
        <f>VLOOKUP(D2381,hoja!$A$1:$E$161,5,FALSE)</f>
        <v>BOGOTÁ</v>
      </c>
      <c r="F2381" t="str">
        <f>VLOOKUP(D2381,hoja!A:C,3,FALSE)</f>
        <v>0021</v>
      </c>
      <c r="G2381">
        <v>0.33000000004540198</v>
      </c>
      <c r="H2381" s="2">
        <v>4</v>
      </c>
      <c r="I2381" s="2">
        <v>7046</v>
      </c>
    </row>
    <row r="2382" spans="1:9">
      <c r="A2382" t="s">
        <v>1288</v>
      </c>
      <c r="B2382" t="e">
        <f>VLOOKUP(A2382,hoja!$A$1:$E$161,5,FALSE)</f>
        <v>#N/A</v>
      </c>
      <c r="C2382" t="e">
        <f>VLOOKUP(A2382,hoja!A:D,3,FALSE)</f>
        <v>#N/A</v>
      </c>
      <c r="D2382" t="s">
        <v>942</v>
      </c>
      <c r="E2382" t="str">
        <f>VLOOKUP(D2382,hoja!$A$1:$E$161,5,FALSE)</f>
        <v>BOGOTÁ</v>
      </c>
      <c r="F2382" t="str">
        <f>VLOOKUP(D2382,hoja!A:C,3,FALSE)</f>
        <v>60002</v>
      </c>
      <c r="G2382">
        <v>0.41638888895977288</v>
      </c>
      <c r="H2382" s="2">
        <v>5</v>
      </c>
      <c r="I2382" s="2">
        <v>4672</v>
      </c>
    </row>
    <row r="2383" spans="1:9">
      <c r="A2383" t="s">
        <v>1288</v>
      </c>
      <c r="B2383" t="e">
        <f>VLOOKUP(A2383,hoja!$A$1:$E$161,5,FALSE)</f>
        <v>#N/A</v>
      </c>
      <c r="C2383" t="e">
        <f>VLOOKUP(A2383,hoja!A:D,3,FALSE)</f>
        <v>#N/A</v>
      </c>
      <c r="D2383" t="s">
        <v>943</v>
      </c>
      <c r="E2383" t="str">
        <f>VLOOKUP(D2383,hoja!$A$1:$E$161,5,FALSE)</f>
        <v>BOGOTÁ</v>
      </c>
      <c r="F2383" t="str">
        <f>VLOOKUP(D2383,hoja!A:C,3,FALSE)</f>
        <v>60003</v>
      </c>
      <c r="G2383">
        <v>0.99999999994179234</v>
      </c>
      <c r="H2383" s="2">
        <v>3</v>
      </c>
      <c r="I2383" s="2">
        <v>65685</v>
      </c>
    </row>
    <row r="2384" spans="1:9">
      <c r="A2384" t="s">
        <v>1349</v>
      </c>
      <c r="B2384" t="e">
        <f>VLOOKUP(A2384,hoja!$A$1:$E$161,5,FALSE)</f>
        <v>#N/A</v>
      </c>
      <c r="C2384" t="e">
        <f>VLOOKUP(A2384,hoja!A:D,3,FALSE)</f>
        <v>#N/A</v>
      </c>
      <c r="D2384" t="s">
        <v>642</v>
      </c>
      <c r="E2384" t="str">
        <f>VLOOKUP(D2384,hoja!$A$1:$E$161,5,FALSE)</f>
        <v>BARRANQUILLA</v>
      </c>
      <c r="F2384" t="str">
        <f>VLOOKUP(D2384,hoja!A:C,3,FALSE)</f>
        <v>0111</v>
      </c>
      <c r="G2384">
        <v>0.73722222220385447</v>
      </c>
      <c r="H2384" s="2">
        <v>8</v>
      </c>
      <c r="I2384" s="2">
        <v>40788</v>
      </c>
    </row>
    <row r="2385" spans="1:9">
      <c r="A2385" t="s">
        <v>3893</v>
      </c>
      <c r="B2385" t="e">
        <f>VLOOKUP(A2385,hoja!$A$1:$E$161,5,FALSE)</f>
        <v>#N/A</v>
      </c>
      <c r="C2385" t="e">
        <f>VLOOKUP(A2385,hoja!A:D,3,FALSE)</f>
        <v>#N/A</v>
      </c>
      <c r="D2385" t="s">
        <v>642</v>
      </c>
      <c r="E2385" t="str">
        <f>VLOOKUP(D2385,hoja!$A$1:$E$161,5,FALSE)</f>
        <v>BARRANQUILLA</v>
      </c>
      <c r="F2385" t="str">
        <f>VLOOKUP(D2385,hoja!A:C,3,FALSE)</f>
        <v>0111</v>
      </c>
      <c r="G2385">
        <v>0.75</v>
      </c>
      <c r="H2385" s="2">
        <v>9</v>
      </c>
      <c r="I2385" s="2">
        <v>28545</v>
      </c>
    </row>
    <row r="2386" spans="1:9">
      <c r="A2386" t="s">
        <v>3893</v>
      </c>
      <c r="B2386" t="e">
        <f>VLOOKUP(A2386,hoja!$A$1:$E$161,5,FALSE)</f>
        <v>#N/A</v>
      </c>
      <c r="C2386" t="e">
        <f>VLOOKUP(A2386,hoja!A:D,3,FALSE)</f>
        <v>#N/A</v>
      </c>
      <c r="D2386" t="s">
        <v>1345</v>
      </c>
      <c r="E2386" t="e">
        <f>VLOOKUP(D2386,hoja!$A$1:$E$161,5,FALSE)</f>
        <v>#N/A</v>
      </c>
      <c r="F2386" t="str">
        <f>VLOOKUP(D2386,hoja!A:C,3,FALSE)</f>
        <v>50729</v>
      </c>
      <c r="G2386">
        <v>0.98069444441352971</v>
      </c>
      <c r="H2386" s="2">
        <v>2</v>
      </c>
      <c r="I2386" s="2">
        <v>28716</v>
      </c>
    </row>
    <row r="2387" spans="1:9">
      <c r="A2387" t="s">
        <v>1289</v>
      </c>
      <c r="B2387" t="e">
        <f>VLOOKUP(A2387,hoja!$A$1:$E$161,5,FALSE)</f>
        <v>#N/A</v>
      </c>
      <c r="C2387" t="e">
        <f>VLOOKUP(A2387,hoja!A:D,3,FALSE)</f>
        <v>#N/A</v>
      </c>
      <c r="D2387" t="s">
        <v>660</v>
      </c>
      <c r="E2387" t="str">
        <f>VLOOKUP(D2387,hoja!$A$1:$E$161,5,FALSE)</f>
        <v>BOGOTÁ</v>
      </c>
      <c r="F2387" t="str">
        <f>VLOOKUP(D2387,hoja!A:C,3,FALSE)</f>
        <v>0035</v>
      </c>
      <c r="G2387">
        <v>0.36333333322545514</v>
      </c>
      <c r="H2387" s="2">
        <v>1</v>
      </c>
      <c r="I2387" s="2">
        <v>3551</v>
      </c>
    </row>
    <row r="2388" spans="1:9">
      <c r="A2388" t="s">
        <v>1289</v>
      </c>
      <c r="B2388" t="e">
        <f>VLOOKUP(A2388,hoja!$A$1:$E$161,5,FALSE)</f>
        <v>#N/A</v>
      </c>
      <c r="C2388" t="e">
        <f>VLOOKUP(A2388,hoja!A:D,3,FALSE)</f>
        <v>#N/A</v>
      </c>
      <c r="D2388" t="s">
        <v>655</v>
      </c>
      <c r="E2388" t="str">
        <f>VLOOKUP(D2388,hoja!$A$1:$E$161,5,FALSE)</f>
        <v>MEDELLÍN</v>
      </c>
      <c r="F2388" t="str">
        <f>VLOOKUP(D2388,hoja!A:C,3,FALSE)</f>
        <v>0292</v>
      </c>
      <c r="G2388">
        <v>34.224999999976717</v>
      </c>
      <c r="H2388" s="2">
        <v>2</v>
      </c>
      <c r="I2388" s="2">
        <v>433604</v>
      </c>
    </row>
    <row r="2389" spans="1:9">
      <c r="A2389" t="s">
        <v>1289</v>
      </c>
      <c r="B2389" t="e">
        <f>VLOOKUP(A2389,hoja!$A$1:$E$161,5,FALSE)</f>
        <v>#N/A</v>
      </c>
      <c r="C2389" t="e">
        <f>VLOOKUP(A2389,hoja!A:D,3,FALSE)</f>
        <v>#N/A</v>
      </c>
      <c r="D2389" t="s">
        <v>714</v>
      </c>
      <c r="E2389" t="str">
        <f>VLOOKUP(D2389,hoja!$A$1:$E$161,5,FALSE)</f>
        <v>OCAÑA</v>
      </c>
      <c r="F2389" t="str">
        <f>VLOOKUP(D2389,hoja!A:C,3,FALSE)</f>
        <v>0434</v>
      </c>
      <c r="G2389">
        <v>25.716666666674428</v>
      </c>
      <c r="H2389" s="2">
        <v>1</v>
      </c>
      <c r="I2389" s="2">
        <v>643114</v>
      </c>
    </row>
    <row r="2390" spans="1:9">
      <c r="A2390" t="s">
        <v>1289</v>
      </c>
      <c r="B2390" t="e">
        <f>VLOOKUP(A2390,hoja!$A$1:$E$161,5,FALSE)</f>
        <v>#N/A</v>
      </c>
      <c r="C2390" t="e">
        <f>VLOOKUP(A2390,hoja!A:D,3,FALSE)</f>
        <v>#N/A</v>
      </c>
      <c r="D2390" t="s">
        <v>719</v>
      </c>
      <c r="E2390" t="str">
        <f>VLOOKUP(D2390,hoja!$A$1:$E$161,5,FALSE)</f>
        <v>RICAURTE</v>
      </c>
      <c r="F2390" t="str">
        <f>VLOOKUP(D2390,hoja!A:C,3,FALSE)</f>
        <v>0390</v>
      </c>
      <c r="G2390">
        <v>4.4000000000232831</v>
      </c>
      <c r="H2390" s="2">
        <v>1</v>
      </c>
      <c r="I2390" s="2">
        <v>129084</v>
      </c>
    </row>
    <row r="2391" spans="1:9">
      <c r="A2391" t="s">
        <v>1289</v>
      </c>
      <c r="B2391" t="e">
        <f>VLOOKUP(A2391,hoja!$A$1:$E$161,5,FALSE)</f>
        <v>#N/A</v>
      </c>
      <c r="C2391" t="e">
        <f>VLOOKUP(A2391,hoja!A:D,3,FALSE)</f>
        <v>#N/A</v>
      </c>
      <c r="D2391" t="s">
        <v>729</v>
      </c>
      <c r="E2391" t="str">
        <f>VLOOKUP(D2391,hoja!$A$1:$E$161,5,FALSE)</f>
        <v>YOPAL</v>
      </c>
      <c r="F2391" t="str">
        <f>VLOOKUP(D2391,hoja!A:C,3,FALSE)</f>
        <v>0442</v>
      </c>
      <c r="G2391">
        <v>22.466666666558012</v>
      </c>
      <c r="H2391" s="2">
        <v>1</v>
      </c>
      <c r="I2391" s="2">
        <v>356082</v>
      </c>
    </row>
    <row r="2392" spans="1:9">
      <c r="A2392" t="s">
        <v>1289</v>
      </c>
      <c r="B2392" t="e">
        <f>VLOOKUP(A2392,hoja!$A$1:$E$161,5,FALSE)</f>
        <v>#N/A</v>
      </c>
      <c r="C2392" t="e">
        <f>VLOOKUP(A2392,hoja!A:D,3,FALSE)</f>
        <v>#N/A</v>
      </c>
      <c r="D2392" t="s">
        <v>630</v>
      </c>
      <c r="E2392" t="str">
        <f>VLOOKUP(D2392,hoja!$A$1:$E$161,5,FALSE)</f>
        <v>SESQUILÉ</v>
      </c>
      <c r="F2392" t="str">
        <f>VLOOKUP(D2392,hoja!A:C,3,FALSE)</f>
        <v>1501</v>
      </c>
      <c r="G2392">
        <v>1.7500000001164153</v>
      </c>
      <c r="H2392" s="2">
        <v>5</v>
      </c>
      <c r="I2392" s="2">
        <v>61738</v>
      </c>
    </row>
    <row r="2393" spans="1:9">
      <c r="A2393" t="s">
        <v>1289</v>
      </c>
      <c r="B2393" t="e">
        <f>VLOOKUP(A2393,hoja!$A$1:$E$161,5,FALSE)</f>
        <v>#N/A</v>
      </c>
      <c r="C2393" t="e">
        <f>VLOOKUP(A2393,hoja!A:D,3,FALSE)</f>
        <v>#N/A</v>
      </c>
      <c r="D2393" t="s">
        <v>751</v>
      </c>
      <c r="E2393" t="str">
        <f>VLOOKUP(D2393,hoja!$A$1:$E$161,5,FALSE)</f>
        <v>BOGOTÁ</v>
      </c>
      <c r="F2393" t="str">
        <f>VLOOKUP(D2393,hoja!A:C,3,FALSE)</f>
        <v>0002A</v>
      </c>
      <c r="G2393">
        <v>0.6000000000349246</v>
      </c>
      <c r="H2393" s="2">
        <v>2</v>
      </c>
      <c r="I2393" s="2">
        <v>4200</v>
      </c>
    </row>
    <row r="2394" spans="1:9">
      <c r="A2394" t="s">
        <v>1289</v>
      </c>
      <c r="B2394" t="e">
        <f>VLOOKUP(A2394,hoja!$A$1:$E$161,5,FALSE)</f>
        <v>#N/A</v>
      </c>
      <c r="C2394" t="e">
        <f>VLOOKUP(A2394,hoja!A:D,3,FALSE)</f>
        <v>#N/A</v>
      </c>
      <c r="D2394" t="s">
        <v>634</v>
      </c>
      <c r="E2394" t="str">
        <f>VLOOKUP(D2394,hoja!$A$1:$E$161,5,FALSE)</f>
        <v>BOGOTÁ</v>
      </c>
      <c r="F2394" t="str">
        <f>VLOOKUP(D2394,hoja!A:C,3,FALSE)</f>
        <v>0011</v>
      </c>
      <c r="G2394">
        <v>0.43333333334885538</v>
      </c>
      <c r="H2394" s="2">
        <v>5</v>
      </c>
      <c r="I2394" s="2">
        <v>9156</v>
      </c>
    </row>
    <row r="2395" spans="1:9">
      <c r="A2395" t="s">
        <v>1289</v>
      </c>
      <c r="B2395" t="e">
        <f>VLOOKUP(A2395,hoja!$A$1:$E$161,5,FALSE)</f>
        <v>#N/A</v>
      </c>
      <c r="C2395" t="e">
        <f>VLOOKUP(A2395,hoja!A:D,3,FALSE)</f>
        <v>#N/A</v>
      </c>
      <c r="D2395" t="s">
        <v>686</v>
      </c>
      <c r="E2395" t="str">
        <f>VLOOKUP(D2395,hoja!$A$1:$E$161,5,FALSE)</f>
        <v>BARRANCABERMEJA</v>
      </c>
      <c r="F2395" t="str">
        <f>VLOOKUP(D2395,hoja!A:C,3,FALSE)</f>
        <v>0424</v>
      </c>
      <c r="G2395">
        <v>22.233333333337214</v>
      </c>
      <c r="H2395" s="2">
        <v>1</v>
      </c>
      <c r="I2395" s="2">
        <v>447034</v>
      </c>
    </row>
    <row r="2396" spans="1:9">
      <c r="A2396" t="s">
        <v>1289</v>
      </c>
      <c r="B2396" t="e">
        <f>VLOOKUP(A2396,hoja!$A$1:$E$161,5,FALSE)</f>
        <v>#N/A</v>
      </c>
      <c r="C2396" t="e">
        <f>VLOOKUP(A2396,hoja!A:D,3,FALSE)</f>
        <v>#N/A</v>
      </c>
      <c r="D2396" t="s">
        <v>635</v>
      </c>
      <c r="E2396" t="str">
        <f>VLOOKUP(D2396,hoja!$A$1:$E$161,5,FALSE)</f>
        <v>BOGOTÁ</v>
      </c>
      <c r="F2396" t="str">
        <f>VLOOKUP(D2396,hoja!A:C,3,FALSE)</f>
        <v>0021</v>
      </c>
      <c r="G2396">
        <v>0.26666666666278616</v>
      </c>
      <c r="H2396" s="2">
        <v>23</v>
      </c>
      <c r="I2396" s="2">
        <v>3911</v>
      </c>
    </row>
    <row r="2397" spans="1:9">
      <c r="A2397" t="s">
        <v>1289</v>
      </c>
      <c r="B2397" t="e">
        <f>VLOOKUP(A2397,hoja!$A$1:$E$161,5,FALSE)</f>
        <v>#N/A</v>
      </c>
      <c r="C2397" t="e">
        <f>VLOOKUP(A2397,hoja!A:D,3,FALSE)</f>
        <v>#N/A</v>
      </c>
      <c r="D2397" t="s">
        <v>679</v>
      </c>
      <c r="E2397" t="str">
        <f>VLOOKUP(D2397,hoja!$A$1:$E$161,5,FALSE)</f>
        <v>NEIVA</v>
      </c>
      <c r="F2397" t="str">
        <f>VLOOKUP(D2397,hoja!A:C,3,FALSE)</f>
        <v>0385</v>
      </c>
      <c r="G2397">
        <v>9.8666666666977108</v>
      </c>
      <c r="H2397" s="2">
        <v>1</v>
      </c>
      <c r="I2397" s="2">
        <v>306428</v>
      </c>
    </row>
    <row r="2398" spans="1:9">
      <c r="A2398" t="s">
        <v>1289</v>
      </c>
      <c r="B2398" t="e">
        <f>VLOOKUP(A2398,hoja!$A$1:$E$161,5,FALSE)</f>
        <v>#N/A</v>
      </c>
      <c r="C2398" t="e">
        <f>VLOOKUP(A2398,hoja!A:D,3,FALSE)</f>
        <v>#N/A</v>
      </c>
      <c r="D2398" t="s">
        <v>681</v>
      </c>
      <c r="E2398" t="str">
        <f>VLOOKUP(D2398,hoja!$A$1:$E$161,5,FALSE)</f>
        <v>VILLAVICENCIO</v>
      </c>
      <c r="F2398" t="str">
        <f>VLOOKUP(D2398,hoja!A:C,3,FALSE)</f>
        <v>0393</v>
      </c>
      <c r="G2398">
        <v>3.7000000000116415</v>
      </c>
      <c r="H2398" s="2">
        <v>1</v>
      </c>
      <c r="I2398" s="2">
        <v>114182</v>
      </c>
    </row>
    <row r="2399" spans="1:9">
      <c r="A2399" t="s">
        <v>1289</v>
      </c>
      <c r="B2399" t="e">
        <f>VLOOKUP(A2399,hoja!$A$1:$E$161,5,FALSE)</f>
        <v>#N/A</v>
      </c>
      <c r="C2399" t="e">
        <f>VLOOKUP(A2399,hoja!A:D,3,FALSE)</f>
        <v>#N/A</v>
      </c>
      <c r="D2399" t="s">
        <v>1266</v>
      </c>
      <c r="E2399" t="e">
        <f>VLOOKUP(D2399,hoja!$A$1:$E$161,5,FALSE)</f>
        <v>#N/A</v>
      </c>
      <c r="F2399" t="e">
        <f>VLOOKUP(D2399,hoja!A:C,3,FALSE)</f>
        <v>#N/A</v>
      </c>
      <c r="G2399">
        <v>0.99999999994179234</v>
      </c>
      <c r="H2399" s="2">
        <v>1</v>
      </c>
      <c r="I2399" s="2">
        <v>73229</v>
      </c>
    </row>
    <row r="2400" spans="1:9">
      <c r="A2400" t="s">
        <v>1289</v>
      </c>
      <c r="B2400" t="e">
        <f>VLOOKUP(A2400,hoja!$A$1:$E$161,5,FALSE)</f>
        <v>#N/A</v>
      </c>
      <c r="C2400" t="e">
        <f>VLOOKUP(A2400,hoja!A:D,3,FALSE)</f>
        <v>#N/A</v>
      </c>
      <c r="D2400" t="s">
        <v>942</v>
      </c>
      <c r="E2400" t="str">
        <f>VLOOKUP(D2400,hoja!$A$1:$E$161,5,FALSE)</f>
        <v>BOGOTÁ</v>
      </c>
      <c r="F2400" t="str">
        <f>VLOOKUP(D2400,hoja!A:C,3,FALSE)</f>
        <v>60002</v>
      </c>
      <c r="G2400">
        <v>0.56666666676755995</v>
      </c>
      <c r="H2400" s="2">
        <v>6</v>
      </c>
      <c r="I2400" s="2">
        <v>7396</v>
      </c>
    </row>
    <row r="2401" spans="1:9">
      <c r="A2401" t="s">
        <v>1289</v>
      </c>
      <c r="B2401" t="e">
        <f>VLOOKUP(A2401,hoja!$A$1:$E$161,5,FALSE)</f>
        <v>#N/A</v>
      </c>
      <c r="C2401" t="e">
        <f>VLOOKUP(A2401,hoja!A:D,3,FALSE)</f>
        <v>#N/A</v>
      </c>
      <c r="D2401" t="s">
        <v>653</v>
      </c>
      <c r="E2401" t="str">
        <f>VLOOKUP(D2401,hoja!$A$1:$E$161,5,FALSE)</f>
        <v>MADRID</v>
      </c>
      <c r="F2401" t="str">
        <f>VLOOKUP(D2401,hoja!A:C,3,FALSE)</f>
        <v>2023</v>
      </c>
      <c r="G2401">
        <v>0.86666666661039926</v>
      </c>
      <c r="H2401" s="2">
        <v>2</v>
      </c>
      <c r="I2401" s="2">
        <v>27070</v>
      </c>
    </row>
    <row r="2402" spans="1:9">
      <c r="A2402" t="s">
        <v>1289</v>
      </c>
      <c r="B2402" t="e">
        <f>VLOOKUP(A2402,hoja!$A$1:$E$161,5,FALSE)</f>
        <v>#N/A</v>
      </c>
      <c r="C2402" t="e">
        <f>VLOOKUP(A2402,hoja!A:D,3,FALSE)</f>
        <v>#N/A</v>
      </c>
      <c r="D2402" t="s">
        <v>642</v>
      </c>
      <c r="E2402" t="str">
        <f>VLOOKUP(D2402,hoja!$A$1:$E$161,5,FALSE)</f>
        <v>BARRANQUILLA</v>
      </c>
      <c r="F2402" t="str">
        <f>VLOOKUP(D2402,hoja!A:C,3,FALSE)</f>
        <v>0111</v>
      </c>
      <c r="G2402">
        <v>45.966666666674428</v>
      </c>
      <c r="H2402" s="2">
        <v>1</v>
      </c>
      <c r="I2402" s="2">
        <v>1011124</v>
      </c>
    </row>
    <row r="2403" spans="1:9">
      <c r="A2403" t="s">
        <v>1289</v>
      </c>
      <c r="B2403" t="e">
        <f>VLOOKUP(A2403,hoja!$A$1:$E$161,5,FALSE)</f>
        <v>#N/A</v>
      </c>
      <c r="C2403" t="e">
        <f>VLOOKUP(A2403,hoja!A:D,3,FALSE)</f>
        <v>#N/A</v>
      </c>
      <c r="D2403" t="s">
        <v>645</v>
      </c>
      <c r="E2403" t="str">
        <f>VLOOKUP(D2403,hoja!$A$1:$E$161,5,FALSE)</f>
        <v>CALI</v>
      </c>
      <c r="F2403" t="str">
        <f>VLOOKUP(D2403,hoja!A:C,3,FALSE)</f>
        <v>0410</v>
      </c>
      <c r="G2403">
        <v>23.083333333313931</v>
      </c>
      <c r="H2403" s="2">
        <v>1</v>
      </c>
      <c r="I2403" s="2">
        <v>440522</v>
      </c>
    </row>
    <row r="2404" spans="1:9">
      <c r="A2404" t="s">
        <v>1289</v>
      </c>
      <c r="B2404" t="e">
        <f>VLOOKUP(A2404,hoja!$A$1:$E$161,5,FALSE)</f>
        <v>#N/A</v>
      </c>
      <c r="C2404" t="e">
        <f>VLOOKUP(A2404,hoja!A:D,3,FALSE)</f>
        <v>#N/A</v>
      </c>
      <c r="D2404" t="s">
        <v>787</v>
      </c>
      <c r="E2404" t="str">
        <f>VLOOKUP(D2404,hoja!$A$1:$E$161,5,FALSE)</f>
        <v>PUERTO LIBRE</v>
      </c>
      <c r="F2404" t="str">
        <f>VLOOKUP(D2404,hoja!A:C,3,FALSE)</f>
        <v>10214</v>
      </c>
      <c r="G2404">
        <v>2.7333333333372138</v>
      </c>
      <c r="H2404" s="2">
        <v>1</v>
      </c>
      <c r="I2404" s="2">
        <v>178198</v>
      </c>
    </row>
    <row r="2405" spans="1:9">
      <c r="A2405" t="s">
        <v>1289</v>
      </c>
      <c r="B2405" t="e">
        <f>VLOOKUP(A2405,hoja!$A$1:$E$161,5,FALSE)</f>
        <v>#N/A</v>
      </c>
      <c r="C2405" t="e">
        <f>VLOOKUP(A2405,hoja!A:D,3,FALSE)</f>
        <v>#N/A</v>
      </c>
      <c r="D2405" t="s">
        <v>1285</v>
      </c>
      <c r="E2405" t="e">
        <f>VLOOKUP(D2405,hoja!$A$1:$E$161,5,FALSE)</f>
        <v>#N/A</v>
      </c>
      <c r="F2405" t="e">
        <f>VLOOKUP(D2405,hoja!A:C,3,FALSE)</f>
        <v>#N/A</v>
      </c>
      <c r="G2405">
        <v>1.2833333333255723</v>
      </c>
      <c r="H2405" s="2">
        <v>1</v>
      </c>
      <c r="I2405" s="2">
        <v>31181</v>
      </c>
    </row>
    <row r="2406" spans="1:9">
      <c r="A2406" t="s">
        <v>1289</v>
      </c>
      <c r="B2406" t="e">
        <f>VLOOKUP(A2406,hoja!$A$1:$E$161,5,FALSE)</f>
        <v>#N/A</v>
      </c>
      <c r="C2406" t="e">
        <f>VLOOKUP(A2406,hoja!A:D,3,FALSE)</f>
        <v>#N/A</v>
      </c>
      <c r="D2406" t="s">
        <v>1288</v>
      </c>
      <c r="E2406" t="e">
        <f>VLOOKUP(D2406,hoja!$A$1:$E$161,5,FALSE)</f>
        <v>#N/A</v>
      </c>
      <c r="F2406" t="e">
        <f>VLOOKUP(D2406,hoja!A:C,3,FALSE)</f>
        <v>#N/A</v>
      </c>
      <c r="G2406">
        <v>0.39999999990686774</v>
      </c>
      <c r="H2406" s="2">
        <v>1</v>
      </c>
      <c r="I2406" s="2">
        <v>6902</v>
      </c>
    </row>
    <row r="2407" spans="1:9">
      <c r="A2407" t="s">
        <v>1289</v>
      </c>
      <c r="B2407" t="e">
        <f>VLOOKUP(A2407,hoja!$A$1:$E$161,5,FALSE)</f>
        <v>#N/A</v>
      </c>
      <c r="C2407" t="e">
        <f>VLOOKUP(A2407,hoja!A:D,3,FALSE)</f>
        <v>#N/A</v>
      </c>
      <c r="D2407" t="s">
        <v>943</v>
      </c>
      <c r="E2407" t="str">
        <f>VLOOKUP(D2407,hoja!$A$1:$E$161,5,FALSE)</f>
        <v>BOGOTÁ</v>
      </c>
      <c r="F2407" t="str">
        <f>VLOOKUP(D2407,hoja!A:C,3,FALSE)</f>
        <v>60003</v>
      </c>
      <c r="G2407">
        <v>1.1166666666395031</v>
      </c>
      <c r="H2407" s="2">
        <v>5</v>
      </c>
      <c r="I2407" s="2">
        <v>36297</v>
      </c>
    </row>
    <row r="2408" spans="1:9">
      <c r="A2408" t="s">
        <v>943</v>
      </c>
      <c r="B2408" t="str">
        <f>VLOOKUP(A2408,hoja!$A$1:$E$161,5,FALSE)</f>
        <v>BOGOTÁ</v>
      </c>
      <c r="C2408" t="str">
        <f>VLOOKUP(A2408,hoja!A:D,3,FALSE)</f>
        <v>60003</v>
      </c>
      <c r="D2408" t="s">
        <v>826</v>
      </c>
      <c r="E2408" t="e">
        <f>VLOOKUP(D2408,hoja!$A$1:$E$161,5,FALSE)</f>
        <v>#N/A</v>
      </c>
      <c r="F2408" t="e">
        <f>VLOOKUP(D2408,hoja!A:C,3,FALSE)</f>
        <v>#N/A</v>
      </c>
      <c r="G2408">
        <v>0</v>
      </c>
      <c r="H2408" s="2">
        <v>1</v>
      </c>
      <c r="I2408" s="2">
        <v>34174</v>
      </c>
    </row>
    <row r="2409" spans="1:9">
      <c r="A2409" t="s">
        <v>943</v>
      </c>
      <c r="B2409" t="str">
        <f>VLOOKUP(A2409,hoja!$A$1:$E$161,5,FALSE)</f>
        <v>BOGOTÁ</v>
      </c>
      <c r="C2409" t="str">
        <f>VLOOKUP(A2409,hoja!A:D,3,FALSE)</f>
        <v>60003</v>
      </c>
      <c r="D2409" t="s">
        <v>689</v>
      </c>
      <c r="E2409" t="str">
        <f>VLOOKUP(D2409,hoja!$A$1:$E$161,5,FALSE)</f>
        <v>AGUACHICA</v>
      </c>
      <c r="F2409" t="str">
        <f>VLOOKUP(D2409,hoja!A:C,3,FALSE)</f>
        <v>0437</v>
      </c>
      <c r="G2409">
        <v>19.061759259318933</v>
      </c>
      <c r="H2409" s="2">
        <v>1</v>
      </c>
      <c r="I2409" s="2">
        <v>94431</v>
      </c>
    </row>
    <row r="2410" spans="1:9">
      <c r="A2410" t="s">
        <v>943</v>
      </c>
      <c r="B2410" t="str">
        <f>VLOOKUP(A2410,hoja!$A$1:$E$161,5,FALSE)</f>
        <v>BOGOTÁ</v>
      </c>
      <c r="C2410" t="str">
        <f>VLOOKUP(A2410,hoja!A:D,3,FALSE)</f>
        <v>60003</v>
      </c>
      <c r="D2410" t="s">
        <v>659</v>
      </c>
      <c r="E2410" t="str">
        <f>VLOOKUP(D2410,hoja!$A$1:$E$161,5,FALSE)</f>
        <v>ARMENIA</v>
      </c>
      <c r="F2410" t="str">
        <f>VLOOKUP(D2410,hoja!A:C,3,FALSE)</f>
        <v>0142</v>
      </c>
      <c r="G2410">
        <v>11.683472222270211</v>
      </c>
      <c r="H2410" s="2">
        <v>2</v>
      </c>
      <c r="I2410" s="2">
        <v>241631</v>
      </c>
    </row>
    <row r="2411" spans="1:9">
      <c r="A2411" t="s">
        <v>943</v>
      </c>
      <c r="B2411" t="str">
        <f>VLOOKUP(A2411,hoja!$A$1:$E$161,5,FALSE)</f>
        <v>BOGOTÁ</v>
      </c>
      <c r="C2411" t="str">
        <f>VLOOKUP(A2411,hoja!A:D,3,FALSE)</f>
        <v>60003</v>
      </c>
      <c r="D2411" t="s">
        <v>700</v>
      </c>
      <c r="E2411" t="str">
        <f>VLOOKUP(D2411,hoja!$A$1:$E$161,5,FALSE)</f>
        <v>CHIQUINQUIRÁ</v>
      </c>
      <c r="F2411" t="str">
        <f>VLOOKUP(D2411,hoja!A:C,3,FALSE)</f>
        <v>0444</v>
      </c>
      <c r="G2411">
        <v>16.950000000069849</v>
      </c>
      <c r="H2411" s="2">
        <v>1</v>
      </c>
      <c r="I2411" s="2">
        <v>138840</v>
      </c>
    </row>
    <row r="2412" spans="1:9">
      <c r="A2412" t="s">
        <v>943</v>
      </c>
      <c r="B2412" t="str">
        <f>VLOOKUP(A2412,hoja!$A$1:$E$161,5,FALSE)</f>
        <v>BOGOTÁ</v>
      </c>
      <c r="C2412" t="str">
        <f>VLOOKUP(A2412,hoja!A:D,3,FALSE)</f>
        <v>60003</v>
      </c>
      <c r="D2412" t="s">
        <v>704</v>
      </c>
      <c r="E2412" t="str">
        <f>VLOOKUP(D2412,hoja!$A$1:$E$161,5,FALSE)</f>
        <v>GARZÓN</v>
      </c>
      <c r="F2412" t="str">
        <f>VLOOKUP(D2412,hoja!A:C,3,FALSE)</f>
        <v>0387</v>
      </c>
      <c r="G2412">
        <v>16.916666666802485</v>
      </c>
      <c r="H2412" s="2">
        <v>1</v>
      </c>
      <c r="I2412" s="2">
        <v>436085</v>
      </c>
    </row>
    <row r="2413" spans="1:9">
      <c r="A2413" t="s">
        <v>943</v>
      </c>
      <c r="B2413" t="str">
        <f>VLOOKUP(A2413,hoja!$A$1:$E$161,5,FALSE)</f>
        <v>BOGOTÁ</v>
      </c>
      <c r="C2413" t="str">
        <f>VLOOKUP(A2413,hoja!A:D,3,FALSE)</f>
        <v>60003</v>
      </c>
      <c r="D2413" t="s">
        <v>655</v>
      </c>
      <c r="E2413" t="str">
        <f>VLOOKUP(D2413,hoja!$A$1:$E$161,5,FALSE)</f>
        <v>MEDELLÍN</v>
      </c>
      <c r="F2413" t="str">
        <f>VLOOKUP(D2413,hoja!A:C,3,FALSE)</f>
        <v>0292</v>
      </c>
      <c r="G2413">
        <v>38.599999999918509</v>
      </c>
      <c r="H2413" s="2">
        <v>1</v>
      </c>
      <c r="I2413" s="2">
        <v>416511</v>
      </c>
    </row>
    <row r="2414" spans="1:9">
      <c r="A2414" t="s">
        <v>943</v>
      </c>
      <c r="B2414" t="str">
        <f>VLOOKUP(A2414,hoja!$A$1:$E$161,5,FALSE)</f>
        <v>BOGOTÁ</v>
      </c>
      <c r="C2414" t="str">
        <f>VLOOKUP(A2414,hoja!A:D,3,FALSE)</f>
        <v>60003</v>
      </c>
      <c r="D2414" t="s">
        <v>708</v>
      </c>
      <c r="E2414" t="str">
        <f>VLOOKUP(D2414,hoja!$A$1:$E$161,5,FALSE)</f>
        <v>JAMUNDÍ</v>
      </c>
      <c r="F2414" t="str">
        <f>VLOOKUP(D2414,hoja!A:C,3,FALSE)</f>
        <v>0358</v>
      </c>
      <c r="G2414">
        <v>17.483333333395422</v>
      </c>
      <c r="H2414" s="2">
        <v>1</v>
      </c>
      <c r="I2414" s="2">
        <v>327050</v>
      </c>
    </row>
    <row r="2415" spans="1:9">
      <c r="A2415" t="s">
        <v>943</v>
      </c>
      <c r="B2415" t="str">
        <f>VLOOKUP(A2415,hoja!$A$1:$E$161,5,FALSE)</f>
        <v>BOGOTÁ</v>
      </c>
      <c r="C2415" t="str">
        <f>VLOOKUP(A2415,hoja!A:D,3,FALSE)</f>
        <v>60003</v>
      </c>
      <c r="D2415" t="s">
        <v>709</v>
      </c>
      <c r="E2415" t="str">
        <f>VLOOKUP(D2415,hoja!$A$1:$E$161,5,FALSE)</f>
        <v>LA DORADA</v>
      </c>
      <c r="F2415" t="str">
        <f>VLOOKUP(D2415,hoja!A:C,3,FALSE)</f>
        <v>0391</v>
      </c>
      <c r="G2415">
        <v>13.158333333267365</v>
      </c>
      <c r="H2415" s="2">
        <v>2</v>
      </c>
      <c r="I2415" s="2">
        <v>179646</v>
      </c>
    </row>
    <row r="2416" spans="1:9">
      <c r="A2416" t="s">
        <v>943</v>
      </c>
      <c r="B2416" t="str">
        <f>VLOOKUP(A2416,hoja!$A$1:$E$161,5,FALSE)</f>
        <v>BOGOTÁ</v>
      </c>
      <c r="C2416" t="str">
        <f>VLOOKUP(A2416,hoja!A:D,3,FALSE)</f>
        <v>60003</v>
      </c>
      <c r="D2416" t="s">
        <v>663</v>
      </c>
      <c r="E2416" t="str">
        <f>VLOOKUP(D2416,hoja!$A$1:$E$161,5,FALSE)</f>
        <v>MADRID</v>
      </c>
      <c r="F2416" t="str">
        <f>VLOOKUP(D2416,hoja!A:C,3,FALSE)</f>
        <v>0022</v>
      </c>
      <c r="G2416">
        <v>0.28333333329646848</v>
      </c>
      <c r="H2416" s="2">
        <v>2</v>
      </c>
      <c r="I2416" s="2">
        <v>15638</v>
      </c>
    </row>
    <row r="2417" spans="1:9">
      <c r="A2417" t="s">
        <v>943</v>
      </c>
      <c r="B2417" t="str">
        <f>VLOOKUP(A2417,hoja!$A$1:$E$161,5,FALSE)</f>
        <v>BOGOTÁ</v>
      </c>
      <c r="C2417" t="str">
        <f>VLOOKUP(A2417,hoja!A:D,3,FALSE)</f>
        <v>60003</v>
      </c>
      <c r="D2417" t="s">
        <v>713</v>
      </c>
      <c r="E2417" t="str">
        <f>VLOOKUP(D2417,hoja!$A$1:$E$161,5,FALSE)</f>
        <v>MARIQUITA</v>
      </c>
      <c r="F2417" t="str">
        <f>VLOOKUP(D2417,hoja!A:C,3,FALSE)</f>
        <v>0392</v>
      </c>
      <c r="G2417">
        <v>14.699999999982538</v>
      </c>
      <c r="H2417" s="2">
        <v>2</v>
      </c>
      <c r="I2417" s="2">
        <v>189354.5</v>
      </c>
    </row>
    <row r="2418" spans="1:9">
      <c r="A2418" t="s">
        <v>943</v>
      </c>
      <c r="B2418" t="str">
        <f>VLOOKUP(A2418,hoja!$A$1:$E$161,5,FALSE)</f>
        <v>BOGOTÁ</v>
      </c>
      <c r="C2418" t="str">
        <f>VLOOKUP(A2418,hoja!A:D,3,FALSE)</f>
        <v>60003</v>
      </c>
      <c r="D2418" t="s">
        <v>716</v>
      </c>
      <c r="E2418" t="str">
        <f>VLOOKUP(D2418,hoja!$A$1:$E$161,5,FALSE)</f>
        <v>PINCHOTE</v>
      </c>
      <c r="F2418" t="str">
        <f>VLOOKUP(D2418,hoja!A:C,3,FALSE)</f>
        <v>0423</v>
      </c>
      <c r="G2418">
        <v>16.366666666755918</v>
      </c>
      <c r="H2418" s="2">
        <v>1</v>
      </c>
      <c r="I2418" s="2">
        <v>303678</v>
      </c>
    </row>
    <row r="2419" spans="1:9">
      <c r="A2419" t="s">
        <v>943</v>
      </c>
      <c r="B2419" t="str">
        <f>VLOOKUP(A2419,hoja!$A$1:$E$161,5,FALSE)</f>
        <v>BOGOTÁ</v>
      </c>
      <c r="C2419" t="str">
        <f>VLOOKUP(A2419,hoja!A:D,3,FALSE)</f>
        <v>60003</v>
      </c>
      <c r="D2419" t="s">
        <v>719</v>
      </c>
      <c r="E2419" t="str">
        <f>VLOOKUP(D2419,hoja!$A$1:$E$161,5,FALSE)</f>
        <v>RICAURTE</v>
      </c>
      <c r="F2419" t="str">
        <f>VLOOKUP(D2419,hoja!A:C,3,FALSE)</f>
        <v>0390</v>
      </c>
      <c r="G2419">
        <v>6.5916666666744277</v>
      </c>
      <c r="H2419" s="2">
        <v>6</v>
      </c>
      <c r="I2419" s="2">
        <v>143171</v>
      </c>
    </row>
    <row r="2420" spans="1:9">
      <c r="A2420" t="s">
        <v>943</v>
      </c>
      <c r="B2420" t="str">
        <f>VLOOKUP(A2420,hoja!$A$1:$E$161,5,FALSE)</f>
        <v>BOGOTÁ</v>
      </c>
      <c r="C2420" t="str">
        <f>VLOOKUP(A2420,hoja!A:D,3,FALSE)</f>
        <v>60003</v>
      </c>
      <c r="D2420" t="s">
        <v>729</v>
      </c>
      <c r="E2420" t="str">
        <f>VLOOKUP(D2420,hoja!$A$1:$E$161,5,FALSE)</f>
        <v>YOPAL</v>
      </c>
      <c r="F2420" t="str">
        <f>VLOOKUP(D2420,hoja!A:C,3,FALSE)</f>
        <v>0442</v>
      </c>
      <c r="G2420">
        <v>10.608333333337214</v>
      </c>
      <c r="H2420" s="2">
        <v>2</v>
      </c>
      <c r="I2420" s="2">
        <v>365000</v>
      </c>
    </row>
    <row r="2421" spans="1:9">
      <c r="A2421" t="s">
        <v>943</v>
      </c>
      <c r="B2421" t="str">
        <f>VLOOKUP(A2421,hoja!$A$1:$E$161,5,FALSE)</f>
        <v>BOGOTÁ</v>
      </c>
      <c r="C2421" t="str">
        <f>VLOOKUP(A2421,hoja!A:D,3,FALSE)</f>
        <v>60003</v>
      </c>
      <c r="D2421" t="s">
        <v>630</v>
      </c>
      <c r="E2421" t="str">
        <f>VLOOKUP(D2421,hoja!$A$1:$E$161,5,FALSE)</f>
        <v>SESQUILÉ</v>
      </c>
      <c r="F2421" t="str">
        <f>VLOOKUP(D2421,hoja!A:C,3,FALSE)</f>
        <v>1501</v>
      </c>
      <c r="G2421">
        <v>2.0500000000465661</v>
      </c>
      <c r="H2421" s="2">
        <v>39</v>
      </c>
      <c r="I2421" s="2">
        <v>57178</v>
      </c>
    </row>
    <row r="2422" spans="1:9">
      <c r="A2422" t="s">
        <v>943</v>
      </c>
      <c r="B2422" t="str">
        <f>VLOOKUP(A2422,hoja!$A$1:$E$161,5,FALSE)</f>
        <v>BOGOTÁ</v>
      </c>
      <c r="C2422" t="str">
        <f>VLOOKUP(A2422,hoja!A:D,3,FALSE)</f>
        <v>60003</v>
      </c>
      <c r="D2422" t="s">
        <v>1257</v>
      </c>
      <c r="E2422" t="e">
        <f>VLOOKUP(D2422,hoja!$A$1:$E$161,5,FALSE)</f>
        <v>#N/A</v>
      </c>
      <c r="F2422" t="str">
        <f>VLOOKUP(D2422,hoja!A:C,3,FALSE)</f>
        <v>50237</v>
      </c>
      <c r="G2422">
        <v>1.1988888888736255</v>
      </c>
      <c r="H2422" s="2">
        <v>4</v>
      </c>
      <c r="I2422" s="2">
        <v>23535</v>
      </c>
    </row>
    <row r="2423" spans="1:9">
      <c r="A2423" t="s">
        <v>943</v>
      </c>
      <c r="B2423" t="str">
        <f>VLOOKUP(A2423,hoja!$A$1:$E$161,5,FALSE)</f>
        <v>BOGOTÁ</v>
      </c>
      <c r="C2423" t="str">
        <f>VLOOKUP(A2423,hoja!A:D,3,FALSE)</f>
        <v>60003</v>
      </c>
      <c r="D2423" t="s">
        <v>751</v>
      </c>
      <c r="E2423" t="str">
        <f>VLOOKUP(D2423,hoja!$A$1:$E$161,5,FALSE)</f>
        <v>BOGOTÁ</v>
      </c>
      <c r="F2423" t="str">
        <f>VLOOKUP(D2423,hoja!A:C,3,FALSE)</f>
        <v>0002A</v>
      </c>
      <c r="G2423">
        <v>1.0000000000291038</v>
      </c>
      <c r="H2423" s="2">
        <v>36</v>
      </c>
      <c r="I2423" s="2">
        <v>25719</v>
      </c>
    </row>
    <row r="2424" spans="1:9">
      <c r="A2424" t="s">
        <v>943</v>
      </c>
      <c r="B2424" t="str">
        <f>VLOOKUP(A2424,hoja!$A$1:$E$161,5,FALSE)</f>
        <v>BOGOTÁ</v>
      </c>
      <c r="C2424" t="str">
        <f>VLOOKUP(A2424,hoja!A:D,3,FALSE)</f>
        <v>60003</v>
      </c>
      <c r="D2424" t="s">
        <v>633</v>
      </c>
      <c r="E2424" t="str">
        <f>VLOOKUP(D2424,hoja!$A$1:$E$161,5,FALSE)</f>
        <v>BOGOTÁ</v>
      </c>
      <c r="F2424" t="str">
        <f>VLOOKUP(D2424,hoja!A:C,3,FALSE)</f>
        <v>0002</v>
      </c>
      <c r="G2424">
        <v>1.2683333334862255</v>
      </c>
      <c r="H2424" s="2">
        <v>5</v>
      </c>
      <c r="I2424" s="2">
        <v>26696.5</v>
      </c>
    </row>
    <row r="2425" spans="1:9">
      <c r="A2425" t="s">
        <v>943</v>
      </c>
      <c r="B2425" t="str">
        <f>VLOOKUP(A2425,hoja!$A$1:$E$161,5,FALSE)</f>
        <v>BOGOTÁ</v>
      </c>
      <c r="C2425" t="str">
        <f>VLOOKUP(A2425,hoja!A:D,3,FALSE)</f>
        <v>60003</v>
      </c>
      <c r="D2425" t="s">
        <v>634</v>
      </c>
      <c r="E2425" t="str">
        <f>VLOOKUP(D2425,hoja!$A$1:$E$161,5,FALSE)</f>
        <v>BOGOTÁ</v>
      </c>
      <c r="F2425" t="str">
        <f>VLOOKUP(D2425,hoja!A:C,3,FALSE)</f>
        <v>0011</v>
      </c>
      <c r="G2425">
        <v>1.2202777778729796</v>
      </c>
      <c r="H2425" s="2">
        <v>93</v>
      </c>
      <c r="I2425" s="2">
        <v>27385</v>
      </c>
    </row>
    <row r="2426" spans="1:9">
      <c r="A2426" t="s">
        <v>943</v>
      </c>
      <c r="B2426" t="str">
        <f>VLOOKUP(A2426,hoja!$A$1:$E$161,5,FALSE)</f>
        <v>BOGOTÁ</v>
      </c>
      <c r="C2426" t="str">
        <f>VLOOKUP(A2426,hoja!A:D,3,FALSE)</f>
        <v>60003</v>
      </c>
      <c r="D2426" t="s">
        <v>686</v>
      </c>
      <c r="E2426" t="str">
        <f>VLOOKUP(D2426,hoja!$A$1:$E$161,5,FALSE)</f>
        <v>BARRANCABERMEJA</v>
      </c>
      <c r="F2426" t="str">
        <f>VLOOKUP(D2426,hoja!A:C,3,FALSE)</f>
        <v>0424</v>
      </c>
      <c r="G2426">
        <v>23.616666666639503</v>
      </c>
      <c r="H2426" s="2">
        <v>1</v>
      </c>
      <c r="I2426" s="2">
        <v>424593</v>
      </c>
    </row>
    <row r="2427" spans="1:9">
      <c r="A2427" t="s">
        <v>943</v>
      </c>
      <c r="B2427" t="str">
        <f>VLOOKUP(A2427,hoja!$A$1:$E$161,5,FALSE)</f>
        <v>BOGOTÁ</v>
      </c>
      <c r="C2427" t="str">
        <f>VLOOKUP(A2427,hoja!A:D,3,FALSE)</f>
        <v>60003</v>
      </c>
      <c r="D2427" t="s">
        <v>635</v>
      </c>
      <c r="E2427" t="str">
        <f>VLOOKUP(D2427,hoja!$A$1:$E$161,5,FALSE)</f>
        <v>BOGOTÁ</v>
      </c>
      <c r="F2427" t="str">
        <f>VLOOKUP(D2427,hoja!A:C,3,FALSE)</f>
        <v>0021</v>
      </c>
      <c r="G2427">
        <v>1.0000000001164153</v>
      </c>
      <c r="H2427" s="2">
        <v>426</v>
      </c>
      <c r="I2427" s="2">
        <v>25606</v>
      </c>
    </row>
    <row r="2428" spans="1:9">
      <c r="A2428" t="s">
        <v>943</v>
      </c>
      <c r="B2428" t="str">
        <f>VLOOKUP(A2428,hoja!$A$1:$E$161,5,FALSE)</f>
        <v>BOGOTÁ</v>
      </c>
      <c r="C2428" t="str">
        <f>VLOOKUP(A2428,hoja!A:D,3,FALSE)</f>
        <v>60003</v>
      </c>
      <c r="D2428" t="s">
        <v>731</v>
      </c>
      <c r="E2428" t="str">
        <f>VLOOKUP(D2428,hoja!$A$1:$E$161,5,FALSE)</f>
        <v>CÚCUTA</v>
      </c>
      <c r="F2428" t="str">
        <f>VLOOKUP(D2428,hoja!A:C,3,FALSE)</f>
        <v>0438</v>
      </c>
      <c r="G2428">
        <v>43.911944444349501</v>
      </c>
      <c r="H2428" s="2">
        <v>1</v>
      </c>
      <c r="I2428" s="2">
        <v>585223</v>
      </c>
    </row>
    <row r="2429" spans="1:9">
      <c r="A2429" t="s">
        <v>943</v>
      </c>
      <c r="B2429" t="str">
        <f>VLOOKUP(A2429,hoja!$A$1:$E$161,5,FALSE)</f>
        <v>BOGOTÁ</v>
      </c>
      <c r="C2429" t="str">
        <f>VLOOKUP(A2429,hoja!A:D,3,FALSE)</f>
        <v>60003</v>
      </c>
      <c r="D2429" t="s">
        <v>636</v>
      </c>
      <c r="E2429" t="str">
        <f>VLOOKUP(D2429,hoja!$A$1:$E$161,5,FALSE)</f>
        <v>DUITAMA</v>
      </c>
      <c r="F2429" t="str">
        <f>VLOOKUP(D2429,hoja!A:C,3,FALSE)</f>
        <v>0441</v>
      </c>
      <c r="G2429">
        <v>5.1769444444798864</v>
      </c>
      <c r="H2429" s="2">
        <v>10</v>
      </c>
      <c r="I2429" s="2">
        <v>199498</v>
      </c>
    </row>
    <row r="2430" spans="1:9">
      <c r="A2430" t="s">
        <v>943</v>
      </c>
      <c r="B2430" t="str">
        <f>VLOOKUP(A2430,hoja!$A$1:$E$161,5,FALSE)</f>
        <v>BOGOTÁ</v>
      </c>
      <c r="C2430" t="str">
        <f>VLOOKUP(A2430,hoja!A:D,3,FALSE)</f>
        <v>60003</v>
      </c>
      <c r="D2430" t="s">
        <v>732</v>
      </c>
      <c r="E2430" t="str">
        <f>VLOOKUP(D2430,hoja!$A$1:$E$161,5,FALSE)</f>
        <v>IBAGUÉ</v>
      </c>
      <c r="F2430" t="str">
        <f>VLOOKUP(D2430,hoja!A:C,3,FALSE)</f>
        <v>0389</v>
      </c>
      <c r="G2430">
        <v>10.008333333302289</v>
      </c>
      <c r="H2430" s="2">
        <v>2</v>
      </c>
      <c r="I2430" s="2">
        <v>206039.5</v>
      </c>
    </row>
    <row r="2431" spans="1:9">
      <c r="A2431" t="s">
        <v>943</v>
      </c>
      <c r="B2431" t="str">
        <f>VLOOKUP(A2431,hoja!$A$1:$E$161,5,FALSE)</f>
        <v>BOGOTÁ</v>
      </c>
      <c r="C2431" t="str">
        <f>VLOOKUP(A2431,hoja!A:D,3,FALSE)</f>
        <v>60003</v>
      </c>
      <c r="D2431" t="s">
        <v>679</v>
      </c>
      <c r="E2431" t="str">
        <f>VLOOKUP(D2431,hoja!$A$1:$E$161,5,FALSE)</f>
        <v>NEIVA</v>
      </c>
      <c r="F2431" t="str">
        <f>VLOOKUP(D2431,hoja!A:C,3,FALSE)</f>
        <v>0385</v>
      </c>
      <c r="G2431">
        <v>6.9999999999417923</v>
      </c>
      <c r="H2431" s="2">
        <v>5</v>
      </c>
      <c r="I2431" s="2">
        <v>320676</v>
      </c>
    </row>
    <row r="2432" spans="1:9">
      <c r="A2432" t="s">
        <v>943</v>
      </c>
      <c r="B2432" t="str">
        <f>VLOOKUP(A2432,hoja!$A$1:$E$161,5,FALSE)</f>
        <v>BOGOTÁ</v>
      </c>
      <c r="C2432" t="str">
        <f>VLOOKUP(A2432,hoja!A:D,3,FALSE)</f>
        <v>60003</v>
      </c>
      <c r="D2432" t="s">
        <v>637</v>
      </c>
      <c r="E2432" t="str">
        <f>VLOOKUP(D2432,hoja!$A$1:$E$161,5,FALSE)</f>
        <v>PIEDECUESTA</v>
      </c>
      <c r="F2432" t="str">
        <f>VLOOKUP(D2432,hoja!A:C,3,FALSE)</f>
        <v>0422</v>
      </c>
      <c r="G2432">
        <v>21.974999999947613</v>
      </c>
      <c r="H2432" s="2">
        <v>16</v>
      </c>
      <c r="I2432" s="2">
        <v>395807.5</v>
      </c>
    </row>
    <row r="2433" spans="1:9">
      <c r="A2433" t="s">
        <v>943</v>
      </c>
      <c r="B2433" t="str">
        <f>VLOOKUP(A2433,hoja!$A$1:$E$161,5,FALSE)</f>
        <v>BOGOTÁ</v>
      </c>
      <c r="C2433" t="str">
        <f>VLOOKUP(A2433,hoja!A:D,3,FALSE)</f>
        <v>60003</v>
      </c>
      <c r="D2433" t="s">
        <v>681</v>
      </c>
      <c r="E2433" t="str">
        <f>VLOOKUP(D2433,hoja!$A$1:$E$161,5,FALSE)</f>
        <v>VILLAVICENCIO</v>
      </c>
      <c r="F2433" t="str">
        <f>VLOOKUP(D2433,hoja!A:C,3,FALSE)</f>
        <v>0393</v>
      </c>
      <c r="G2433">
        <v>4.7333333333954215</v>
      </c>
      <c r="H2433" s="2">
        <v>3</v>
      </c>
      <c r="I2433" s="2">
        <v>132742</v>
      </c>
    </row>
    <row r="2434" spans="1:9">
      <c r="A2434" t="s">
        <v>943</v>
      </c>
      <c r="B2434" t="str">
        <f>VLOOKUP(A2434,hoja!$A$1:$E$161,5,FALSE)</f>
        <v>BOGOTÁ</v>
      </c>
      <c r="C2434" t="str">
        <f>VLOOKUP(A2434,hoja!A:D,3,FALSE)</f>
        <v>60003</v>
      </c>
      <c r="D2434" t="s">
        <v>1272</v>
      </c>
      <c r="E2434" t="e">
        <f>VLOOKUP(D2434,hoja!$A$1:$E$161,5,FALSE)</f>
        <v>#N/A</v>
      </c>
      <c r="F2434" t="e">
        <f>VLOOKUP(D2434,hoja!A:C,3,FALSE)</f>
        <v>#N/A</v>
      </c>
      <c r="G2434">
        <v>1.0611111111938953</v>
      </c>
      <c r="H2434" s="2">
        <v>3</v>
      </c>
      <c r="I2434" s="2">
        <v>19626</v>
      </c>
    </row>
    <row r="2435" spans="1:9">
      <c r="A2435" t="s">
        <v>943</v>
      </c>
      <c r="B2435" t="str">
        <f>VLOOKUP(A2435,hoja!$A$1:$E$161,5,FALSE)</f>
        <v>BOGOTÁ</v>
      </c>
      <c r="C2435" t="str">
        <f>VLOOKUP(A2435,hoja!A:D,3,FALSE)</f>
        <v>60003</v>
      </c>
      <c r="D2435" t="s">
        <v>1278</v>
      </c>
      <c r="E2435" t="e">
        <f>VLOOKUP(D2435,hoja!$A$1:$E$161,5,FALSE)</f>
        <v>#N/A</v>
      </c>
      <c r="F2435" t="e">
        <f>VLOOKUP(D2435,hoja!A:C,3,FALSE)</f>
        <v>#N/A</v>
      </c>
      <c r="G2435">
        <v>1.7499999999417923</v>
      </c>
      <c r="H2435" s="2">
        <v>1</v>
      </c>
      <c r="I2435" s="2">
        <v>64282</v>
      </c>
    </row>
    <row r="2436" spans="1:9">
      <c r="A2436" t="s">
        <v>943</v>
      </c>
      <c r="B2436" t="str">
        <f>VLOOKUP(A2436,hoja!$A$1:$E$161,5,FALSE)</f>
        <v>BOGOTÁ</v>
      </c>
      <c r="C2436" t="str">
        <f>VLOOKUP(A2436,hoja!A:D,3,FALSE)</f>
        <v>60003</v>
      </c>
      <c r="D2436" t="s">
        <v>942</v>
      </c>
      <c r="E2436" t="str">
        <f>VLOOKUP(D2436,hoja!$A$1:$E$161,5,FALSE)</f>
        <v>BOGOTÁ</v>
      </c>
      <c r="F2436" t="str">
        <f>VLOOKUP(D2436,hoja!A:C,3,FALSE)</f>
        <v>60002</v>
      </c>
      <c r="G2436">
        <v>0.99999999994179234</v>
      </c>
      <c r="H2436" s="2">
        <v>161</v>
      </c>
      <c r="I2436" s="2">
        <v>19356.5</v>
      </c>
    </row>
    <row r="2437" spans="1:9">
      <c r="A2437" t="s">
        <v>943</v>
      </c>
      <c r="B2437" t="str">
        <f>VLOOKUP(A2437,hoja!$A$1:$E$161,5,FALSE)</f>
        <v>BOGOTÁ</v>
      </c>
      <c r="C2437" t="str">
        <f>VLOOKUP(A2437,hoja!A:D,3,FALSE)</f>
        <v>60003</v>
      </c>
      <c r="D2437" t="s">
        <v>653</v>
      </c>
      <c r="E2437" t="str">
        <f>VLOOKUP(D2437,hoja!$A$1:$E$161,5,FALSE)</f>
        <v>MADRID</v>
      </c>
      <c r="F2437" t="str">
        <f>VLOOKUP(D2437,hoja!A:C,3,FALSE)</f>
        <v>2023</v>
      </c>
      <c r="G2437">
        <v>0.28333333329646848</v>
      </c>
      <c r="H2437" s="2">
        <v>2</v>
      </c>
      <c r="I2437" s="2">
        <v>18183</v>
      </c>
    </row>
    <row r="2438" spans="1:9">
      <c r="A2438" t="s">
        <v>943</v>
      </c>
      <c r="B2438" t="str">
        <f>VLOOKUP(A2438,hoja!$A$1:$E$161,5,FALSE)</f>
        <v>BOGOTÁ</v>
      </c>
      <c r="C2438" t="str">
        <f>VLOOKUP(A2438,hoja!A:D,3,FALSE)</f>
        <v>60003</v>
      </c>
      <c r="D2438" t="s">
        <v>641</v>
      </c>
      <c r="E2438" t="str">
        <f>VLOOKUP(D2438,hoja!$A$1:$E$161,5,FALSE)</f>
        <v>MEDELLÍN</v>
      </c>
      <c r="F2438" t="str">
        <f>VLOOKUP(D2438,hoja!A:C,3,FALSE)</f>
        <v>0079</v>
      </c>
      <c r="G2438">
        <v>24.333333333372138</v>
      </c>
      <c r="H2438" s="2">
        <v>5</v>
      </c>
      <c r="I2438" s="2">
        <v>407197</v>
      </c>
    </row>
    <row r="2439" spans="1:9">
      <c r="A2439" t="s">
        <v>943</v>
      </c>
      <c r="B2439" t="str">
        <f>VLOOKUP(A2439,hoja!$A$1:$E$161,5,FALSE)</f>
        <v>BOGOTÁ</v>
      </c>
      <c r="C2439" t="str">
        <f>VLOOKUP(A2439,hoja!A:D,3,FALSE)</f>
        <v>60003</v>
      </c>
      <c r="D2439" t="s">
        <v>644</v>
      </c>
      <c r="E2439" t="str">
        <f>VLOOKUP(D2439,hoja!$A$1:$E$161,5,FALSE)</f>
        <v>PEREIRA</v>
      </c>
      <c r="F2439" t="str">
        <f>VLOOKUP(D2439,hoja!A:C,3,FALSE)</f>
        <v>0198</v>
      </c>
      <c r="G2439">
        <v>20.349999999976717</v>
      </c>
      <c r="H2439" s="2">
        <v>1</v>
      </c>
      <c r="I2439" s="2">
        <v>358398</v>
      </c>
    </row>
    <row r="2440" spans="1:9">
      <c r="A2440" t="s">
        <v>943</v>
      </c>
      <c r="B2440" t="str">
        <f>VLOOKUP(A2440,hoja!$A$1:$E$161,5,FALSE)</f>
        <v>BOGOTÁ</v>
      </c>
      <c r="C2440" t="str">
        <f>VLOOKUP(A2440,hoja!A:D,3,FALSE)</f>
        <v>60003</v>
      </c>
      <c r="D2440" t="s">
        <v>645</v>
      </c>
      <c r="E2440" t="str">
        <f>VLOOKUP(D2440,hoja!$A$1:$E$161,5,FALSE)</f>
        <v>CALI</v>
      </c>
      <c r="F2440" t="str">
        <f>VLOOKUP(D2440,hoja!A:C,3,FALSE)</f>
        <v>0410</v>
      </c>
      <c r="G2440">
        <v>20.772361111070495</v>
      </c>
      <c r="H2440" s="2">
        <v>12</v>
      </c>
      <c r="I2440" s="2">
        <v>414185.5</v>
      </c>
    </row>
    <row r="2441" spans="1:9">
      <c r="A2441" t="s">
        <v>943</v>
      </c>
      <c r="B2441" t="str">
        <f>VLOOKUP(A2441,hoja!$A$1:$E$161,5,FALSE)</f>
        <v>BOGOTÁ</v>
      </c>
      <c r="C2441" t="str">
        <f>VLOOKUP(A2441,hoja!A:D,3,FALSE)</f>
        <v>60003</v>
      </c>
      <c r="D2441" t="s">
        <v>766</v>
      </c>
      <c r="E2441" t="e">
        <f>VLOOKUP(D2441,hoja!$A$1:$E$161,5,FALSE)</f>
        <v>#N/A</v>
      </c>
      <c r="F2441" t="e">
        <f>VLOOKUP(D2441,hoja!A:C,3,FALSE)</f>
        <v>#N/A</v>
      </c>
      <c r="G2441">
        <v>9.096666666737292</v>
      </c>
      <c r="H2441" s="2">
        <v>1</v>
      </c>
      <c r="I2441" s="2">
        <v>428556</v>
      </c>
    </row>
    <row r="2442" spans="1:9">
      <c r="A2442" t="s">
        <v>943</v>
      </c>
      <c r="B2442" t="str">
        <f>VLOOKUP(A2442,hoja!$A$1:$E$161,5,FALSE)</f>
        <v>BOGOTÁ</v>
      </c>
      <c r="C2442" t="str">
        <f>VLOOKUP(A2442,hoja!A:D,3,FALSE)</f>
        <v>60003</v>
      </c>
      <c r="D2442" t="s">
        <v>787</v>
      </c>
      <c r="E2442" t="str">
        <f>VLOOKUP(D2442,hoja!$A$1:$E$161,5,FALSE)</f>
        <v>PUERTO LIBRE</v>
      </c>
      <c r="F2442" t="str">
        <f>VLOOKUP(D2442,hoja!A:C,3,FALSE)</f>
        <v>10214</v>
      </c>
      <c r="G2442">
        <v>3.5333333333255723</v>
      </c>
      <c r="H2442" s="2">
        <v>1</v>
      </c>
      <c r="I2442" s="2">
        <v>186381</v>
      </c>
    </row>
    <row r="2443" spans="1:9">
      <c r="A2443" t="s">
        <v>943</v>
      </c>
      <c r="B2443" t="str">
        <f>VLOOKUP(A2443,hoja!$A$1:$E$161,5,FALSE)</f>
        <v>BOGOTÁ</v>
      </c>
      <c r="C2443" t="str">
        <f>VLOOKUP(A2443,hoja!A:D,3,FALSE)</f>
        <v>60003</v>
      </c>
      <c r="D2443" t="s">
        <v>1285</v>
      </c>
      <c r="E2443" t="e">
        <f>VLOOKUP(D2443,hoja!$A$1:$E$161,5,FALSE)</f>
        <v>#N/A</v>
      </c>
      <c r="F2443" t="e">
        <f>VLOOKUP(D2443,hoja!A:C,3,FALSE)</f>
        <v>#N/A</v>
      </c>
      <c r="G2443">
        <v>1.5258333333476912</v>
      </c>
      <c r="H2443" s="2">
        <v>4</v>
      </c>
      <c r="I2443" s="2">
        <v>63781</v>
      </c>
    </row>
    <row r="2444" spans="1:9">
      <c r="A2444" t="s">
        <v>943</v>
      </c>
      <c r="B2444" t="str">
        <f>VLOOKUP(A2444,hoja!$A$1:$E$161,5,FALSE)</f>
        <v>BOGOTÁ</v>
      </c>
      <c r="C2444" t="str">
        <f>VLOOKUP(A2444,hoja!A:D,3,FALSE)</f>
        <v>60003</v>
      </c>
      <c r="D2444" t="s">
        <v>1288</v>
      </c>
      <c r="E2444" t="e">
        <f>VLOOKUP(D2444,hoja!$A$1:$E$161,5,FALSE)</f>
        <v>#N/A</v>
      </c>
      <c r="F2444" t="e">
        <f>VLOOKUP(D2444,hoja!A:C,3,FALSE)</f>
        <v>#N/A</v>
      </c>
      <c r="G2444">
        <v>0.93388888891786337</v>
      </c>
      <c r="H2444" s="2">
        <v>7</v>
      </c>
      <c r="I2444" s="2">
        <v>19238</v>
      </c>
    </row>
    <row r="2445" spans="1:9">
      <c r="A2445" t="s">
        <v>943</v>
      </c>
      <c r="B2445" t="str">
        <f>VLOOKUP(A2445,hoja!$A$1:$E$161,5,FALSE)</f>
        <v>BOGOTÁ</v>
      </c>
      <c r="C2445" t="str">
        <f>VLOOKUP(A2445,hoja!A:D,3,FALSE)</f>
        <v>60003</v>
      </c>
      <c r="D2445" t="s">
        <v>943</v>
      </c>
      <c r="E2445" t="str">
        <f>VLOOKUP(D2445,hoja!$A$1:$E$161,5,FALSE)</f>
        <v>BOGOTÁ</v>
      </c>
      <c r="F2445" t="str">
        <f>VLOOKUP(D2445,hoja!A:C,3,FALSE)</f>
        <v>60003</v>
      </c>
      <c r="G2445">
        <v>0.79999999998835847</v>
      </c>
      <c r="H2445" s="2">
        <v>1</v>
      </c>
      <c r="I2445" s="2">
        <v>81677</v>
      </c>
    </row>
    <row r="2446" spans="1:9">
      <c r="A2446" t="s">
        <v>1345</v>
      </c>
      <c r="B2446" t="e">
        <f>VLOOKUP(A2446,hoja!$A$1:$E$161,5,FALSE)</f>
        <v>#N/A</v>
      </c>
      <c r="C2446" t="str">
        <f>VLOOKUP(A2446,hoja!A:D,3,FALSE)</f>
        <v>50729</v>
      </c>
      <c r="D2446" t="s">
        <v>1348</v>
      </c>
      <c r="E2446" t="e">
        <f>VLOOKUP(D2446,hoja!$A$1:$E$161,5,FALSE)</f>
        <v>#N/A</v>
      </c>
      <c r="F2446" t="e">
        <f>VLOOKUP(D2446,hoja!A:C,3,FALSE)</f>
        <v>#N/A</v>
      </c>
      <c r="G2446">
        <v>0.73583333333954215</v>
      </c>
      <c r="H2446" s="2">
        <v>1</v>
      </c>
      <c r="I2446" s="2">
        <v>28744</v>
      </c>
    </row>
    <row r="2447" spans="1:9">
      <c r="A2447" t="s">
        <v>1345</v>
      </c>
      <c r="B2447" t="e">
        <f>VLOOKUP(A2447,hoja!$A$1:$E$161,5,FALSE)</f>
        <v>#N/A</v>
      </c>
      <c r="C2447" t="str">
        <f>VLOOKUP(A2447,hoja!A:D,3,FALSE)</f>
        <v>50729</v>
      </c>
      <c r="D2447" t="s">
        <v>661</v>
      </c>
      <c r="E2447" t="str">
        <f>VLOOKUP(D2447,hoja!$A$1:$E$161,5,FALSE)</f>
        <v>CARTAGENA</v>
      </c>
      <c r="F2447" t="str">
        <f>VLOOKUP(D2447,hoja!A:C,3,FALSE)</f>
        <v>0113</v>
      </c>
      <c r="G2447">
        <v>2.6427777777425945</v>
      </c>
      <c r="H2447" s="2">
        <v>1</v>
      </c>
      <c r="I2447" s="2">
        <v>127027</v>
      </c>
    </row>
    <row r="2448" spans="1:9">
      <c r="A2448" t="s">
        <v>1345</v>
      </c>
      <c r="B2448" t="e">
        <f>VLOOKUP(A2448,hoja!$A$1:$E$161,5,FALSE)</f>
        <v>#N/A</v>
      </c>
      <c r="C2448" t="str">
        <f>VLOOKUP(A2448,hoja!A:D,3,FALSE)</f>
        <v>50729</v>
      </c>
      <c r="D2448" t="s">
        <v>3893</v>
      </c>
      <c r="E2448" t="e">
        <f>VLOOKUP(D2448,hoja!$A$1:$E$161,5,FALSE)</f>
        <v>#N/A</v>
      </c>
      <c r="F2448" t="e">
        <f>VLOOKUP(D2448,hoja!A:C,3,FALSE)</f>
        <v>#N/A</v>
      </c>
      <c r="G2448">
        <v>0.7430555556784384</v>
      </c>
      <c r="H2448" s="2">
        <v>1</v>
      </c>
      <c r="I2448" s="2">
        <v>27223</v>
      </c>
    </row>
    <row r="2449" spans="1:9">
      <c r="A2449" t="s">
        <v>3860</v>
      </c>
      <c r="B2449" t="e">
        <f>VLOOKUP(A2449,hoja!$A$1:$E$161,5,FALSE)</f>
        <v>#N/A</v>
      </c>
      <c r="C2449" t="e">
        <f>VLOOKUP(A2449,hoja!A:D,3,FALSE)</f>
        <v>#N/A</v>
      </c>
      <c r="D2449" t="s">
        <v>1040</v>
      </c>
      <c r="E2449" t="e">
        <f>VLOOKUP(D2449,hoja!$A$1:$E$161,5,FALSE)</f>
        <v>#N/A</v>
      </c>
      <c r="F2449" t="e">
        <f>VLOOKUP(D2449,hoja!A:C,3,FALSE)</f>
        <v>#N/A</v>
      </c>
      <c r="G2449">
        <v>0.63333333330228925</v>
      </c>
      <c r="H2449" s="2">
        <v>7</v>
      </c>
      <c r="I2449" s="2">
        <v>12452</v>
      </c>
    </row>
    <row r="2450" spans="1:9">
      <c r="A2450" t="s">
        <v>3860</v>
      </c>
      <c r="B2450" t="e">
        <f>VLOOKUP(A2450,hoja!$A$1:$E$161,5,FALSE)</f>
        <v>#N/A</v>
      </c>
      <c r="C2450" t="e">
        <f>VLOOKUP(A2450,hoja!A:D,3,FALSE)</f>
        <v>#N/A</v>
      </c>
      <c r="D2450" t="s">
        <v>1041</v>
      </c>
      <c r="E2450" t="e">
        <f>VLOOKUP(D2450,hoja!$A$1:$E$161,5,FALSE)</f>
        <v>#N/A</v>
      </c>
      <c r="F2450" t="e">
        <f>VLOOKUP(D2450,hoja!A:C,3,FALSE)</f>
        <v>#N/A</v>
      </c>
      <c r="G2450">
        <v>0.9091666666790843</v>
      </c>
      <c r="H2450" s="2">
        <v>5</v>
      </c>
      <c r="I2450" s="2">
        <v>29925</v>
      </c>
    </row>
    <row r="2451" spans="1:9">
      <c r="A2451" t="s">
        <v>3860</v>
      </c>
      <c r="B2451" t="e">
        <f>VLOOKUP(A2451,hoja!$A$1:$E$161,5,FALSE)</f>
        <v>#N/A</v>
      </c>
      <c r="C2451" t="e">
        <f>VLOOKUP(A2451,hoja!A:D,3,FALSE)</f>
        <v>#N/A</v>
      </c>
      <c r="D2451" t="s">
        <v>660</v>
      </c>
      <c r="E2451" t="str">
        <f>VLOOKUP(D2451,hoja!$A$1:$E$161,5,FALSE)</f>
        <v>BOGOTÁ</v>
      </c>
      <c r="F2451" t="str">
        <f>VLOOKUP(D2451,hoja!A:C,3,FALSE)</f>
        <v>0035</v>
      </c>
      <c r="G2451">
        <v>15.37083333323244</v>
      </c>
      <c r="H2451" s="2">
        <v>1</v>
      </c>
      <c r="I2451" s="2">
        <v>419071</v>
      </c>
    </row>
    <row r="2452" spans="1:9">
      <c r="A2452" t="s">
        <v>3860</v>
      </c>
      <c r="B2452" t="e">
        <f>VLOOKUP(A2452,hoja!$A$1:$E$161,5,FALSE)</f>
        <v>#N/A</v>
      </c>
      <c r="C2452" t="e">
        <f>VLOOKUP(A2452,hoja!A:D,3,FALSE)</f>
        <v>#N/A</v>
      </c>
      <c r="D2452" t="s">
        <v>655</v>
      </c>
      <c r="E2452" t="str">
        <f>VLOOKUP(D2452,hoja!$A$1:$E$161,5,FALSE)</f>
        <v>MEDELLÍN</v>
      </c>
      <c r="F2452" t="str">
        <f>VLOOKUP(D2452,hoja!A:C,3,FALSE)</f>
        <v>0292</v>
      </c>
      <c r="G2452">
        <v>0.35000000000582077</v>
      </c>
      <c r="H2452" s="2">
        <v>16</v>
      </c>
      <c r="I2452" s="2">
        <v>7449.5</v>
      </c>
    </row>
    <row r="2453" spans="1:9">
      <c r="A2453" t="s">
        <v>3860</v>
      </c>
      <c r="B2453" t="e">
        <f>VLOOKUP(A2453,hoja!$A$1:$E$161,5,FALSE)</f>
        <v>#N/A</v>
      </c>
      <c r="C2453" t="e">
        <f>VLOOKUP(A2453,hoja!A:D,3,FALSE)</f>
        <v>#N/A</v>
      </c>
      <c r="D2453" t="s">
        <v>721</v>
      </c>
      <c r="E2453" t="str">
        <f>VLOOKUP(D2453,hoja!$A$1:$E$161,5,FALSE)</f>
        <v>RIONEGRO</v>
      </c>
      <c r="F2453" t="str">
        <f>VLOOKUP(D2453,hoja!A:C,3,FALSE)</f>
        <v>0090</v>
      </c>
      <c r="G2453">
        <v>1.1441666666069068</v>
      </c>
      <c r="H2453" s="2">
        <v>1</v>
      </c>
      <c r="I2453" s="2">
        <v>50377</v>
      </c>
    </row>
    <row r="2454" spans="1:9">
      <c r="A2454" t="s">
        <v>3860</v>
      </c>
      <c r="B2454" t="e">
        <f>VLOOKUP(A2454,hoja!$A$1:$E$161,5,FALSE)</f>
        <v>#N/A</v>
      </c>
      <c r="C2454" t="e">
        <f>VLOOKUP(A2454,hoja!A:D,3,FALSE)</f>
        <v>#N/A</v>
      </c>
      <c r="D2454" t="s">
        <v>1446</v>
      </c>
      <c r="E2454" t="e">
        <f>VLOOKUP(D2454,hoja!$A$1:$E$161,5,FALSE)</f>
        <v>#N/A</v>
      </c>
      <c r="F2454" t="e">
        <f>VLOOKUP(D2454,hoja!A:C,3,FALSE)</f>
        <v>#N/A</v>
      </c>
      <c r="G2454">
        <v>1.5686111110844649</v>
      </c>
      <c r="H2454" s="2">
        <v>1</v>
      </c>
      <c r="I2454" s="2">
        <v>60771</v>
      </c>
    </row>
    <row r="2455" spans="1:9">
      <c r="A2455" t="s">
        <v>3860</v>
      </c>
      <c r="B2455" t="e">
        <f>VLOOKUP(A2455,hoja!$A$1:$E$161,5,FALSE)</f>
        <v>#N/A</v>
      </c>
      <c r="C2455" t="e">
        <f>VLOOKUP(A2455,hoja!A:D,3,FALSE)</f>
        <v>#N/A</v>
      </c>
      <c r="D2455" t="s">
        <v>635</v>
      </c>
      <c r="E2455" t="str">
        <f>VLOOKUP(D2455,hoja!$A$1:$E$161,5,FALSE)</f>
        <v>BOGOTÁ</v>
      </c>
      <c r="F2455" t="str">
        <f>VLOOKUP(D2455,hoja!A:C,3,FALSE)</f>
        <v>0021</v>
      </c>
      <c r="G2455">
        <v>16.68333333323244</v>
      </c>
      <c r="H2455" s="2">
        <v>1</v>
      </c>
      <c r="I2455" s="2">
        <v>432179</v>
      </c>
    </row>
    <row r="2456" spans="1:9">
      <c r="A2456" t="s">
        <v>3860</v>
      </c>
      <c r="B2456" t="e">
        <f>VLOOKUP(A2456,hoja!$A$1:$E$161,5,FALSE)</f>
        <v>#N/A</v>
      </c>
      <c r="C2456" t="e">
        <f>VLOOKUP(A2456,hoja!A:D,3,FALSE)</f>
        <v>#N/A</v>
      </c>
      <c r="D2456" t="s">
        <v>770</v>
      </c>
      <c r="E2456" t="str">
        <f>VLOOKUP(D2456,hoja!$A$1:$E$161,5,FALSE)</f>
        <v>RIONEGRO</v>
      </c>
      <c r="F2456" t="str">
        <f>VLOOKUP(D2456,hoja!A:C,3,FALSE)</f>
        <v>3041</v>
      </c>
      <c r="G2456">
        <v>2.6722222220851108</v>
      </c>
      <c r="H2456" s="2">
        <v>3</v>
      </c>
      <c r="I2456" s="2">
        <v>46782</v>
      </c>
    </row>
    <row r="2457" spans="1:9">
      <c r="A2457" t="s">
        <v>3860</v>
      </c>
      <c r="B2457" t="e">
        <f>VLOOKUP(A2457,hoja!$A$1:$E$161,5,FALSE)</f>
        <v>#N/A</v>
      </c>
      <c r="C2457" t="e">
        <f>VLOOKUP(A2457,hoja!A:D,3,FALSE)</f>
        <v>#N/A</v>
      </c>
      <c r="D2457" t="s">
        <v>1044</v>
      </c>
      <c r="E2457" t="e">
        <f>VLOOKUP(D2457,hoja!$A$1:$E$161,5,FALSE)</f>
        <v>#N/A</v>
      </c>
      <c r="F2457" t="str">
        <f>VLOOKUP(D2457,hoja!A:C,3,FALSE)</f>
        <v>50787</v>
      </c>
      <c r="G2457">
        <v>0.25000000011641532</v>
      </c>
      <c r="H2457" s="2">
        <v>9</v>
      </c>
      <c r="I2457" s="2">
        <v>5908</v>
      </c>
    </row>
    <row r="2458" spans="1:9">
      <c r="A2458" t="s">
        <v>3860</v>
      </c>
      <c r="B2458" t="e">
        <f>VLOOKUP(A2458,hoja!$A$1:$E$161,5,FALSE)</f>
        <v>#N/A</v>
      </c>
      <c r="C2458" t="e">
        <f>VLOOKUP(A2458,hoja!A:D,3,FALSE)</f>
        <v>#N/A</v>
      </c>
      <c r="D2458" t="s">
        <v>1274</v>
      </c>
      <c r="E2458" t="e">
        <f>VLOOKUP(D2458,hoja!$A$1:$E$161,5,FALSE)</f>
        <v>#N/A</v>
      </c>
      <c r="F2458" t="e">
        <f>VLOOKUP(D2458,hoja!A:C,3,FALSE)</f>
        <v>#N/A</v>
      </c>
      <c r="G2458">
        <v>0.55000000004656613</v>
      </c>
      <c r="H2458" s="2">
        <v>1</v>
      </c>
      <c r="I2458" s="2">
        <v>10860</v>
      </c>
    </row>
    <row r="2459" spans="1:9">
      <c r="A2459" t="s">
        <v>3860</v>
      </c>
      <c r="B2459" t="e">
        <f>VLOOKUP(A2459,hoja!$A$1:$E$161,5,FALSE)</f>
        <v>#N/A</v>
      </c>
      <c r="C2459" t="e">
        <f>VLOOKUP(A2459,hoja!A:D,3,FALSE)</f>
        <v>#N/A</v>
      </c>
      <c r="D2459" t="s">
        <v>1350</v>
      </c>
      <c r="E2459" t="e">
        <f>VLOOKUP(D2459,hoja!$A$1:$E$161,5,FALSE)</f>
        <v>#N/A</v>
      </c>
      <c r="F2459" t="e">
        <f>VLOOKUP(D2459,hoja!A:C,3,FALSE)</f>
        <v>#N/A</v>
      </c>
      <c r="G2459">
        <v>0.14569444445078261</v>
      </c>
      <c r="H2459" s="2">
        <v>4</v>
      </c>
      <c r="I2459" s="2">
        <v>3456.5</v>
      </c>
    </row>
    <row r="2460" spans="1:9">
      <c r="A2460" t="s">
        <v>3860</v>
      </c>
      <c r="B2460" t="e">
        <f>VLOOKUP(A2460,hoja!$A$1:$E$161,5,FALSE)</f>
        <v>#N/A</v>
      </c>
      <c r="C2460" t="e">
        <f>VLOOKUP(A2460,hoja!A:D,3,FALSE)</f>
        <v>#N/A</v>
      </c>
      <c r="D2460" t="s">
        <v>3870</v>
      </c>
      <c r="E2460" t="e">
        <f>VLOOKUP(D2460,hoja!$A$1:$E$161,5,FALSE)</f>
        <v>#N/A</v>
      </c>
      <c r="F2460" t="str">
        <f>VLOOKUP(D2460,hoja!A:C,3,FALSE)</f>
        <v>50259</v>
      </c>
      <c r="G2460">
        <v>0.38333333336049691</v>
      </c>
      <c r="H2460" s="2">
        <v>1</v>
      </c>
      <c r="I2460" s="2">
        <v>4002</v>
      </c>
    </row>
    <row r="2461" spans="1:9">
      <c r="A2461" t="s">
        <v>3860</v>
      </c>
      <c r="B2461" t="e">
        <f>VLOOKUP(A2461,hoja!$A$1:$E$161,5,FALSE)</f>
        <v>#N/A</v>
      </c>
      <c r="C2461" t="e">
        <f>VLOOKUP(A2461,hoja!A:D,3,FALSE)</f>
        <v>#N/A</v>
      </c>
      <c r="D2461" t="s">
        <v>987</v>
      </c>
      <c r="E2461" t="str">
        <f>VLOOKUP(D2461,hoja!$A$1:$E$161,5,FALSE)</f>
        <v>MEDELLÍN</v>
      </c>
      <c r="F2461" t="str">
        <f>VLOOKUP(D2461,hoja!A:C,3,FALSE)</f>
        <v>60001</v>
      </c>
      <c r="G2461">
        <v>0.51666666669188999</v>
      </c>
      <c r="H2461" s="2">
        <v>64</v>
      </c>
      <c r="I2461" s="2">
        <v>16201</v>
      </c>
    </row>
    <row r="2462" spans="1:9">
      <c r="A2462" t="s">
        <v>3860</v>
      </c>
      <c r="B2462" t="e">
        <f>VLOOKUP(A2462,hoja!$A$1:$E$161,5,FALSE)</f>
        <v>#N/A</v>
      </c>
      <c r="C2462" t="e">
        <f>VLOOKUP(A2462,hoja!A:D,3,FALSE)</f>
        <v>#N/A</v>
      </c>
      <c r="D2462" t="s">
        <v>3886</v>
      </c>
      <c r="E2462" t="e">
        <f>VLOOKUP(D2462,hoja!$A$1:$E$161,5,FALSE)</f>
        <v>#N/A</v>
      </c>
      <c r="F2462" t="e">
        <f>VLOOKUP(D2462,hoja!A:C,3,FALSE)</f>
        <v>#N/A</v>
      </c>
      <c r="G2462">
        <v>1.35833333330811</v>
      </c>
      <c r="H2462" s="2">
        <v>2</v>
      </c>
      <c r="I2462" s="2">
        <v>15850</v>
      </c>
    </row>
    <row r="2463" spans="1:9">
      <c r="A2463" t="s">
        <v>3860</v>
      </c>
      <c r="B2463" t="e">
        <f>VLOOKUP(A2463,hoja!$A$1:$E$161,5,FALSE)</f>
        <v>#N/A</v>
      </c>
      <c r="C2463" t="e">
        <f>VLOOKUP(A2463,hoja!A:D,3,FALSE)</f>
        <v>#N/A</v>
      </c>
      <c r="D2463" t="s">
        <v>641</v>
      </c>
      <c r="E2463" t="str">
        <f>VLOOKUP(D2463,hoja!$A$1:$E$161,5,FALSE)</f>
        <v>MEDELLÍN</v>
      </c>
      <c r="F2463" t="str">
        <f>VLOOKUP(D2463,hoja!A:C,3,FALSE)</f>
        <v>0079</v>
      </c>
      <c r="G2463">
        <v>0.65000000002328306</v>
      </c>
      <c r="H2463" s="2">
        <v>86</v>
      </c>
      <c r="I2463" s="2">
        <v>13272</v>
      </c>
    </row>
    <row r="2464" spans="1:9">
      <c r="A2464" t="s">
        <v>3860</v>
      </c>
      <c r="B2464" t="e">
        <f>VLOOKUP(A2464,hoja!$A$1:$E$161,5,FALSE)</f>
        <v>#N/A</v>
      </c>
      <c r="C2464" t="e">
        <f>VLOOKUP(A2464,hoja!A:D,3,FALSE)</f>
        <v>#N/A</v>
      </c>
      <c r="D2464" t="s">
        <v>672</v>
      </c>
      <c r="E2464" t="str">
        <f>VLOOKUP(D2464,hoja!$A$1:$E$161,5,FALSE)</f>
        <v>MEDELLÍN</v>
      </c>
      <c r="F2464" t="str">
        <f>VLOOKUP(D2464,hoja!A:C,3,FALSE)</f>
        <v>0092</v>
      </c>
      <c r="G2464">
        <v>0.5166666666045785</v>
      </c>
      <c r="H2464" s="2">
        <v>1</v>
      </c>
      <c r="I2464" s="2">
        <v>8350</v>
      </c>
    </row>
    <row r="2465" spans="1:9">
      <c r="A2465" t="s">
        <v>3860</v>
      </c>
      <c r="B2465" t="e">
        <f>VLOOKUP(A2465,hoja!$A$1:$E$161,5,FALSE)</f>
        <v>#N/A</v>
      </c>
      <c r="C2465" t="e">
        <f>VLOOKUP(A2465,hoja!A:D,3,FALSE)</f>
        <v>#N/A</v>
      </c>
      <c r="D2465" t="s">
        <v>644</v>
      </c>
      <c r="E2465" t="str">
        <f>VLOOKUP(D2465,hoja!$A$1:$E$161,5,FALSE)</f>
        <v>PEREIRA</v>
      </c>
      <c r="F2465" t="str">
        <f>VLOOKUP(D2465,hoja!A:C,3,FALSE)</f>
        <v>0198</v>
      </c>
      <c r="G2465">
        <v>19.933333333348855</v>
      </c>
      <c r="H2465" s="2">
        <v>1</v>
      </c>
      <c r="I2465" s="2">
        <v>248448</v>
      </c>
    </row>
    <row r="2466" spans="1:9">
      <c r="A2466" t="s">
        <v>3860</v>
      </c>
      <c r="B2466" t="e">
        <f>VLOOKUP(A2466,hoja!$A$1:$E$161,5,FALSE)</f>
        <v>#N/A</v>
      </c>
      <c r="C2466" t="e">
        <f>VLOOKUP(A2466,hoja!A:D,3,FALSE)</f>
        <v>#N/A</v>
      </c>
      <c r="D2466" t="s">
        <v>645</v>
      </c>
      <c r="E2466" t="str">
        <f>VLOOKUP(D2466,hoja!$A$1:$E$161,5,FALSE)</f>
        <v>CALI</v>
      </c>
      <c r="F2466" t="str">
        <f>VLOOKUP(D2466,hoja!A:C,3,FALSE)</f>
        <v>0410</v>
      </c>
      <c r="G2466">
        <v>25.953611110977363</v>
      </c>
      <c r="H2466" s="2">
        <v>1</v>
      </c>
      <c r="I2466" s="2">
        <v>543868</v>
      </c>
    </row>
    <row r="2467" spans="1:9">
      <c r="A2467" t="s">
        <v>3860</v>
      </c>
      <c r="B2467" t="e">
        <f>VLOOKUP(A2467,hoja!$A$1:$E$161,5,FALSE)</f>
        <v>#N/A</v>
      </c>
      <c r="C2467" t="e">
        <f>VLOOKUP(A2467,hoja!A:D,3,FALSE)</f>
        <v>#N/A</v>
      </c>
      <c r="D2467" t="s">
        <v>943</v>
      </c>
      <c r="E2467" t="str">
        <f>VLOOKUP(D2467,hoja!$A$1:$E$161,5,FALSE)</f>
        <v>BOGOTÁ</v>
      </c>
      <c r="F2467" t="str">
        <f>VLOOKUP(D2467,hoja!A:C,3,FALSE)</f>
        <v>60003</v>
      </c>
      <c r="G2467">
        <v>28.533333333267365</v>
      </c>
      <c r="H2467" s="2">
        <v>1</v>
      </c>
      <c r="I2467" s="2">
        <v>421406</v>
      </c>
    </row>
    <row r="2468" spans="1:9">
      <c r="A2468" t="s">
        <v>1290</v>
      </c>
      <c r="B2468" t="e">
        <f>VLOOKUP(A2468,hoja!$A$1:$E$161,5,FALSE)</f>
        <v>#N/A</v>
      </c>
      <c r="C2468" t="e">
        <f>VLOOKUP(A2468,hoja!A:D,3,FALSE)</f>
        <v>#N/A</v>
      </c>
      <c r="D2468" t="s">
        <v>732</v>
      </c>
      <c r="E2468" t="str">
        <f>VLOOKUP(D2468,hoja!$A$1:$E$161,5,FALSE)</f>
        <v>IBAGUÉ</v>
      </c>
      <c r="F2468" t="str">
        <f>VLOOKUP(D2468,hoja!A:C,3,FALSE)</f>
        <v>0389</v>
      </c>
      <c r="G2468">
        <v>9.9000000001396984</v>
      </c>
      <c r="H2468" s="2">
        <v>1</v>
      </c>
      <c r="I2468" s="2">
        <v>209232</v>
      </c>
    </row>
    <row r="2469" spans="1:9">
      <c r="A2469" t="s">
        <v>1356</v>
      </c>
      <c r="B2469" t="e">
        <f>VLOOKUP(A2469,hoja!$A$1:$E$161,5,FALSE)</f>
        <v>#N/A</v>
      </c>
      <c r="C2469" t="str">
        <f>VLOOKUP(A2469,hoja!A:D,3,FALSE)</f>
        <v>50730</v>
      </c>
      <c r="D2469" t="s">
        <v>642</v>
      </c>
      <c r="E2469" t="str">
        <f>VLOOKUP(D2469,hoja!$A$1:$E$161,5,FALSE)</f>
        <v>BARRANQUILLA</v>
      </c>
      <c r="F2469" t="str">
        <f>VLOOKUP(D2469,hoja!A:C,3,FALSE)</f>
        <v>0111</v>
      </c>
      <c r="G2469">
        <v>0.88000000000465661</v>
      </c>
      <c r="H2469" s="2">
        <v>5</v>
      </c>
      <c r="I2469" s="2">
        <v>14367</v>
      </c>
    </row>
    <row r="2470" spans="1:9">
      <c r="A2470" t="s">
        <v>1356</v>
      </c>
      <c r="B2470" t="e">
        <f>VLOOKUP(A2470,hoja!$A$1:$E$161,5,FALSE)</f>
        <v>#N/A</v>
      </c>
      <c r="C2470" t="str">
        <f>VLOOKUP(A2470,hoja!A:D,3,FALSE)</f>
        <v>50730</v>
      </c>
      <c r="D2470" t="s">
        <v>3893</v>
      </c>
      <c r="E2470" t="e">
        <f>VLOOKUP(D2470,hoja!$A$1:$E$161,5,FALSE)</f>
        <v>#N/A</v>
      </c>
      <c r="F2470" t="e">
        <f>VLOOKUP(D2470,hoja!A:C,3,FALSE)</f>
        <v>#N/A</v>
      </c>
      <c r="G2470">
        <v>1.5166666665463708</v>
      </c>
      <c r="H2470" s="2">
        <v>1</v>
      </c>
      <c r="I2470" s="2">
        <v>25449</v>
      </c>
    </row>
    <row r="2471" spans="1:9">
      <c r="A2471" t="s">
        <v>2878</v>
      </c>
      <c r="B2471" t="e">
        <f>VLOOKUP(A2471,hoja!$A$1:$E$161,5,FALSE)</f>
        <v>#N/A</v>
      </c>
      <c r="C2471" t="str">
        <f>VLOOKUP(A2471,hoja!A:D,3,FALSE)</f>
        <v>50477</v>
      </c>
      <c r="D2471" t="s">
        <v>774</v>
      </c>
      <c r="E2471" t="str">
        <f>VLOOKUP(D2471,hoja!$A$1:$E$161,5,FALSE)</f>
        <v>SAMPUES</v>
      </c>
      <c r="F2471" t="str">
        <f>VLOOKUP(D2471,hoja!A:C,3,FALSE)</f>
        <v>60082</v>
      </c>
      <c r="G2471">
        <v>0</v>
      </c>
      <c r="H2471" s="2">
        <v>1</v>
      </c>
      <c r="I2471" s="2"/>
    </row>
    <row r="2472" spans="1:9">
      <c r="A2472" t="s">
        <v>1293</v>
      </c>
      <c r="B2472" t="e">
        <f>VLOOKUP(A2472,hoja!$A$1:$E$161,5,FALSE)</f>
        <v>#N/A</v>
      </c>
      <c r="C2472" t="e">
        <f>VLOOKUP(A2472,hoja!A:D,3,FALSE)</f>
        <v>#N/A</v>
      </c>
      <c r="D2472" t="s">
        <v>683</v>
      </c>
      <c r="E2472" t="str">
        <f>VLOOKUP(D2472,hoja!$A$1:$E$161,5,FALSE)</f>
        <v>BUGA</v>
      </c>
      <c r="F2472" t="str">
        <f>VLOOKUP(D2472,hoja!A:C,3,FALSE)</f>
        <v>0411</v>
      </c>
      <c r="G2472">
        <v>24.766666666720994</v>
      </c>
      <c r="H2472" s="2">
        <v>1</v>
      </c>
      <c r="I2472" s="2">
        <v>409907</v>
      </c>
    </row>
    <row r="2473" spans="1:9">
      <c r="A2473" t="s">
        <v>1293</v>
      </c>
      <c r="B2473" t="e">
        <f>VLOOKUP(A2473,hoja!$A$1:$E$161,5,FALSE)</f>
        <v>#N/A</v>
      </c>
      <c r="C2473" t="e">
        <f>VLOOKUP(A2473,hoja!A:D,3,FALSE)</f>
        <v>#N/A</v>
      </c>
      <c r="D2473" t="s">
        <v>660</v>
      </c>
      <c r="E2473" t="str">
        <f>VLOOKUP(D2473,hoja!$A$1:$E$161,5,FALSE)</f>
        <v>BOGOTÁ</v>
      </c>
      <c r="F2473" t="str">
        <f>VLOOKUP(D2473,hoja!A:C,3,FALSE)</f>
        <v>0035</v>
      </c>
      <c r="G2473">
        <v>1.1833333333488554</v>
      </c>
      <c r="H2473" s="2">
        <v>1</v>
      </c>
      <c r="I2473" s="2">
        <v>23412</v>
      </c>
    </row>
    <row r="2474" spans="1:9">
      <c r="A2474" t="s">
        <v>1293</v>
      </c>
      <c r="B2474" t="e">
        <f>VLOOKUP(A2474,hoja!$A$1:$E$161,5,FALSE)</f>
        <v>#N/A</v>
      </c>
      <c r="C2474" t="e">
        <f>VLOOKUP(A2474,hoja!A:D,3,FALSE)</f>
        <v>#N/A</v>
      </c>
      <c r="D2474" t="s">
        <v>663</v>
      </c>
      <c r="E2474" t="str">
        <f>VLOOKUP(D2474,hoja!$A$1:$E$161,5,FALSE)</f>
        <v>MADRID</v>
      </c>
      <c r="F2474" t="str">
        <f>VLOOKUP(D2474,hoja!A:C,3,FALSE)</f>
        <v>0022</v>
      </c>
      <c r="G2474">
        <v>0.42111111106351018</v>
      </c>
      <c r="H2474" s="2">
        <v>1</v>
      </c>
      <c r="I2474" s="2">
        <v>886</v>
      </c>
    </row>
    <row r="2475" spans="1:9">
      <c r="A2475" t="s">
        <v>1293</v>
      </c>
      <c r="B2475" t="e">
        <f>VLOOKUP(A2475,hoja!$A$1:$E$161,5,FALSE)</f>
        <v>#N/A</v>
      </c>
      <c r="C2475" t="e">
        <f>VLOOKUP(A2475,hoja!A:D,3,FALSE)</f>
        <v>#N/A</v>
      </c>
      <c r="D2475" t="s">
        <v>634</v>
      </c>
      <c r="E2475" t="str">
        <f>VLOOKUP(D2475,hoja!$A$1:$E$161,5,FALSE)</f>
        <v>BOGOTÁ</v>
      </c>
      <c r="F2475" t="str">
        <f>VLOOKUP(D2475,hoja!A:C,3,FALSE)</f>
        <v>0011</v>
      </c>
      <c r="G2475">
        <v>9.9999999976716936E-2</v>
      </c>
      <c r="H2475" s="2">
        <v>2</v>
      </c>
      <c r="I2475" s="2">
        <v>7333.5</v>
      </c>
    </row>
    <row r="2476" spans="1:9">
      <c r="A2476" t="s">
        <v>1293</v>
      </c>
      <c r="B2476" t="e">
        <f>VLOOKUP(A2476,hoja!$A$1:$E$161,5,FALSE)</f>
        <v>#N/A</v>
      </c>
      <c r="C2476" t="e">
        <f>VLOOKUP(A2476,hoja!A:D,3,FALSE)</f>
        <v>#N/A</v>
      </c>
      <c r="D2476" t="s">
        <v>686</v>
      </c>
      <c r="E2476" t="str">
        <f>VLOOKUP(D2476,hoja!$A$1:$E$161,5,FALSE)</f>
        <v>BARRANCABERMEJA</v>
      </c>
      <c r="F2476" t="str">
        <f>VLOOKUP(D2476,hoja!A:C,3,FALSE)</f>
        <v>0424</v>
      </c>
      <c r="G2476">
        <v>11.850000000034925</v>
      </c>
      <c r="H2476" s="2">
        <v>1</v>
      </c>
      <c r="I2476" s="2">
        <v>427530</v>
      </c>
    </row>
    <row r="2477" spans="1:9">
      <c r="A2477" t="s">
        <v>1293</v>
      </c>
      <c r="B2477" t="e">
        <f>VLOOKUP(A2477,hoja!$A$1:$E$161,5,FALSE)</f>
        <v>#N/A</v>
      </c>
      <c r="C2477" t="e">
        <f>VLOOKUP(A2477,hoja!A:D,3,FALSE)</f>
        <v>#N/A</v>
      </c>
      <c r="D2477" t="s">
        <v>635</v>
      </c>
      <c r="E2477" t="str">
        <f>VLOOKUP(D2477,hoja!$A$1:$E$161,5,FALSE)</f>
        <v>BOGOTÁ</v>
      </c>
      <c r="F2477" t="str">
        <f>VLOOKUP(D2477,hoja!A:C,3,FALSE)</f>
        <v>0021</v>
      </c>
      <c r="G2477">
        <v>0.19999999995343387</v>
      </c>
      <c r="H2477" s="2">
        <v>27</v>
      </c>
      <c r="I2477" s="2">
        <v>3897.5</v>
      </c>
    </row>
    <row r="2478" spans="1:9">
      <c r="A2478" t="s">
        <v>1293</v>
      </c>
      <c r="B2478" t="e">
        <f>VLOOKUP(A2478,hoja!$A$1:$E$161,5,FALSE)</f>
        <v>#N/A</v>
      </c>
      <c r="C2478" t="e">
        <f>VLOOKUP(A2478,hoja!A:D,3,FALSE)</f>
        <v>#N/A</v>
      </c>
      <c r="D2478" t="s">
        <v>681</v>
      </c>
      <c r="E2478" t="str">
        <f>VLOOKUP(D2478,hoja!$A$1:$E$161,5,FALSE)</f>
        <v>VILLAVICENCIO</v>
      </c>
      <c r="F2478" t="str">
        <f>VLOOKUP(D2478,hoja!A:C,3,FALSE)</f>
        <v>0393</v>
      </c>
      <c r="G2478">
        <v>4.2499999998835847</v>
      </c>
      <c r="H2478" s="2">
        <v>1</v>
      </c>
      <c r="I2478" s="2">
        <v>113769</v>
      </c>
    </row>
    <row r="2479" spans="1:9">
      <c r="A2479" t="s">
        <v>1293</v>
      </c>
      <c r="B2479" t="e">
        <f>VLOOKUP(A2479,hoja!$A$1:$E$161,5,FALSE)</f>
        <v>#N/A</v>
      </c>
      <c r="C2479" t="e">
        <f>VLOOKUP(A2479,hoja!A:D,3,FALSE)</f>
        <v>#N/A</v>
      </c>
      <c r="D2479" t="s">
        <v>942</v>
      </c>
      <c r="E2479" t="str">
        <f>VLOOKUP(D2479,hoja!$A$1:$E$161,5,FALSE)</f>
        <v>BOGOTÁ</v>
      </c>
      <c r="F2479" t="str">
        <f>VLOOKUP(D2479,hoja!A:C,3,FALSE)</f>
        <v>60002</v>
      </c>
      <c r="G2479">
        <v>0.27624999996623956</v>
      </c>
      <c r="H2479" s="2">
        <v>10</v>
      </c>
      <c r="I2479" s="2">
        <v>7182</v>
      </c>
    </row>
    <row r="2480" spans="1:9">
      <c r="A2480" t="s">
        <v>3898</v>
      </c>
      <c r="B2480" t="e">
        <f>VLOOKUP(A2480,hoja!$A$1:$E$161,5,FALSE)</f>
        <v>#N/A</v>
      </c>
      <c r="C2480" t="e">
        <f>VLOOKUP(A2480,hoja!A:D,3,FALSE)</f>
        <v>#N/A</v>
      </c>
      <c r="D2480" t="s">
        <v>642</v>
      </c>
      <c r="E2480" t="str">
        <f>VLOOKUP(D2480,hoja!$A$1:$E$161,5,FALSE)</f>
        <v>BARRANQUILLA</v>
      </c>
      <c r="F2480" t="str">
        <f>VLOOKUP(D2480,hoja!A:C,3,FALSE)</f>
        <v>0111</v>
      </c>
      <c r="G2480">
        <v>18.5630555555108</v>
      </c>
      <c r="H2480" s="2">
        <v>1</v>
      </c>
      <c r="I2480" s="2">
        <v>388431</v>
      </c>
    </row>
    <row r="2481" spans="1:9">
      <c r="A2481" t="s">
        <v>849</v>
      </c>
      <c r="B2481" t="str">
        <f>VLOOKUP(A2481,hoja!$A$1:$E$161,5,FALSE)</f>
        <v>CARTAGENA</v>
      </c>
      <c r="C2481" t="str">
        <f>VLOOKUP(A2481,hoja!A:D,3,FALSE)</f>
        <v>60090</v>
      </c>
      <c r="D2481" t="s">
        <v>635</v>
      </c>
      <c r="E2481" t="str">
        <f>VLOOKUP(D2481,hoja!$A$1:$E$161,5,FALSE)</f>
        <v>BOGOTÁ</v>
      </c>
      <c r="F2481" t="str">
        <f>VLOOKUP(D2481,hoja!A:C,3,FALSE)</f>
        <v>0021</v>
      </c>
      <c r="G2481">
        <v>71.620972222241107</v>
      </c>
      <c r="H2481" s="2">
        <v>12</v>
      </c>
      <c r="I2481" s="2">
        <v>1131852</v>
      </c>
    </row>
    <row r="2482" spans="1:9">
      <c r="A2482" t="s">
        <v>849</v>
      </c>
      <c r="B2482" t="str">
        <f>VLOOKUP(A2482,hoja!$A$1:$E$161,5,FALSE)</f>
        <v>CARTAGENA</v>
      </c>
      <c r="C2482" t="str">
        <f>VLOOKUP(A2482,hoja!A:D,3,FALSE)</f>
        <v>60090</v>
      </c>
      <c r="D2482" t="s">
        <v>641</v>
      </c>
      <c r="E2482" t="str">
        <f>VLOOKUP(D2482,hoja!$A$1:$E$161,5,FALSE)</f>
        <v>MEDELLÍN</v>
      </c>
      <c r="F2482" t="str">
        <f>VLOOKUP(D2482,hoja!A:C,3,FALSE)</f>
        <v>0079</v>
      </c>
      <c r="G2482">
        <v>47.111388888966758</v>
      </c>
      <c r="H2482" s="2">
        <v>4</v>
      </c>
      <c r="I2482" s="2">
        <v>653754.5</v>
      </c>
    </row>
    <row r="2483" spans="1:9">
      <c r="A2483" t="s">
        <v>849</v>
      </c>
      <c r="B2483" t="str">
        <f>VLOOKUP(A2483,hoja!$A$1:$E$161,5,FALSE)</f>
        <v>CARTAGENA</v>
      </c>
      <c r="C2483" t="str">
        <f>VLOOKUP(A2483,hoja!A:D,3,FALSE)</f>
        <v>60090</v>
      </c>
      <c r="D2483" t="s">
        <v>642</v>
      </c>
      <c r="E2483" t="str">
        <f>VLOOKUP(D2483,hoja!$A$1:$E$161,5,FALSE)</f>
        <v>BARRANQUILLA</v>
      </c>
      <c r="F2483" t="str">
        <f>VLOOKUP(D2483,hoja!A:C,3,FALSE)</f>
        <v>0111</v>
      </c>
      <c r="G2483">
        <v>2.8547222223132849</v>
      </c>
      <c r="H2483" s="2">
        <v>3</v>
      </c>
      <c r="I2483" s="2">
        <v>119399</v>
      </c>
    </row>
    <row r="2484" spans="1:9">
      <c r="A2484" t="s">
        <v>849</v>
      </c>
      <c r="B2484" t="str">
        <f>VLOOKUP(A2484,hoja!$A$1:$E$161,5,FALSE)</f>
        <v>CARTAGENA</v>
      </c>
      <c r="C2484" t="str">
        <f>VLOOKUP(A2484,hoja!A:D,3,FALSE)</f>
        <v>60090</v>
      </c>
      <c r="D2484" t="s">
        <v>645</v>
      </c>
      <c r="E2484" t="str">
        <f>VLOOKUP(D2484,hoja!$A$1:$E$161,5,FALSE)</f>
        <v>CALI</v>
      </c>
      <c r="F2484" t="str">
        <f>VLOOKUP(D2484,hoja!A:C,3,FALSE)</f>
        <v>0410</v>
      </c>
      <c r="G2484" t="e">
        <f>VLOOKUP(F2484,hoja!$A$1:$E$161,5,FALSE)</f>
        <v>#N/A</v>
      </c>
      <c r="H2484" s="2">
        <v>2</v>
      </c>
      <c r="I2484" s="2">
        <v>1138539.5</v>
      </c>
    </row>
    <row r="2485" spans="1:9">
      <c r="A2485" t="s">
        <v>650</v>
      </c>
      <c r="B2485" t="str">
        <f>VLOOKUP(A2485,hoja!$A$1:$E$161,5,FALSE)</f>
        <v>CALOTO</v>
      </c>
      <c r="C2485" t="str">
        <f>VLOOKUP(A2485,hoja!A:D,3,FALSE)</f>
        <v>0445</v>
      </c>
      <c r="D2485" t="s">
        <v>695</v>
      </c>
      <c r="E2485" t="s">
        <v>1604</v>
      </c>
      <c r="F2485" t="s">
        <v>1603</v>
      </c>
    </row>
    <row r="2486" spans="1:9">
      <c r="A2486" t="s">
        <v>699</v>
      </c>
      <c r="B2486" t="str">
        <f>VLOOKUP(A2486,hoja!$A$1:$E$161,5,FALSE)</f>
        <v>CHIGORODÓ</v>
      </c>
      <c r="C2486" t="str">
        <f>VLOOKUP(A2486,hoja!A:D,3,FALSE)</f>
        <v>0074</v>
      </c>
      <c r="D2486" t="s">
        <v>670</v>
      </c>
      <c r="E2486" t="str">
        <f>VLOOKUP(D2486,hoja!$A$1:$E$161,5,FALSE)</f>
        <v>PEREIRA</v>
      </c>
      <c r="F2486" t="str">
        <f>VLOOKUP(D2486,hoja!A:C,3,FALSE)</f>
        <v>0134</v>
      </c>
      <c r="G2486">
        <v>25.000000000116415</v>
      </c>
      <c r="H2486" s="2">
        <v>3</v>
      </c>
      <c r="I2486" s="2"/>
    </row>
    <row r="3248" spans="3:7">
      <c r="C3248" t="e">
        <f>VLOOKUP(A3248,hoja!A:D,3,FALSE)</f>
        <v>#N/A</v>
      </c>
      <c r="D3248" t="s">
        <v>3899</v>
      </c>
      <c r="E3248" t="e">
        <f>VLOOKUP(D3248,hoja!$A$1:$E$161,5,FALSE)</f>
        <v>#N/A</v>
      </c>
      <c r="F3248" t="e">
        <f>VLOOKUP(D3248,hoja!A:C,3,FALSE)</f>
        <v>#N/A</v>
      </c>
      <c r="G3248" t="e">
        <f>VLOOKUP(F3248,hoja!$A$1:$E$161,5,FALSE)</f>
        <v>#N/A</v>
      </c>
    </row>
  </sheetData>
  <autoFilter ref="A1:I2486" xr:uid="{00000000-0009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468"/>
  <sheetViews>
    <sheetView workbookViewId="0">
      <selection activeCell="A444" sqref="A444"/>
    </sheetView>
  </sheetViews>
  <sheetFormatPr defaultColWidth="8.85546875" defaultRowHeight="14.45"/>
  <cols>
    <col min="1" max="1" width="44.85546875" bestFit="1" customWidth="1"/>
    <col min="8" max="8" width="40.85546875" customWidth="1"/>
  </cols>
  <sheetData>
    <row r="1" spans="1:1">
      <c r="A1" s="27" t="s">
        <v>3900</v>
      </c>
    </row>
    <row r="2" spans="1:1" hidden="1">
      <c r="A2" s="27" t="s">
        <v>3901</v>
      </c>
    </row>
    <row r="3" spans="1:1" hidden="1">
      <c r="A3" s="27" t="s">
        <v>3902</v>
      </c>
    </row>
    <row r="4" spans="1:1" hidden="1">
      <c r="A4" s="27" t="s">
        <v>3903</v>
      </c>
    </row>
    <row r="5" spans="1:1" hidden="1">
      <c r="A5" s="27" t="s">
        <v>3904</v>
      </c>
    </row>
    <row r="6" spans="1:1" hidden="1">
      <c r="A6" s="27" t="s">
        <v>3905</v>
      </c>
    </row>
    <row r="7" spans="1:1" hidden="1">
      <c r="A7" s="27" t="s">
        <v>3906</v>
      </c>
    </row>
    <row r="8" spans="1:1" hidden="1">
      <c r="A8" s="27" t="s">
        <v>3907</v>
      </c>
    </row>
    <row r="9" spans="1:1" hidden="1">
      <c r="A9" s="27" t="s">
        <v>7</v>
      </c>
    </row>
    <row r="10" spans="1:1" hidden="1">
      <c r="A10" s="27" t="s">
        <v>8</v>
      </c>
    </row>
    <row r="11" spans="1:1" hidden="1">
      <c r="A11" s="27" t="s">
        <v>9</v>
      </c>
    </row>
    <row r="12" spans="1:1" hidden="1">
      <c r="A12" s="27" t="s">
        <v>12</v>
      </c>
    </row>
    <row r="13" spans="1:1" hidden="1">
      <c r="A13" s="27" t="s">
        <v>13</v>
      </c>
    </row>
    <row r="14" spans="1:1" hidden="1">
      <c r="A14" s="27" t="s">
        <v>1031</v>
      </c>
    </row>
    <row r="15" spans="1:1" hidden="1">
      <c r="A15" s="27" t="s">
        <v>14</v>
      </c>
    </row>
    <row r="16" spans="1:1" hidden="1">
      <c r="A16" s="27" t="s">
        <v>15</v>
      </c>
    </row>
    <row r="17" spans="1:1" hidden="1">
      <c r="A17" s="27" t="s">
        <v>17</v>
      </c>
    </row>
    <row r="18" spans="1:1" hidden="1">
      <c r="A18" s="27" t="s">
        <v>19</v>
      </c>
    </row>
    <row r="19" spans="1:1" hidden="1">
      <c r="A19" s="27" t="s">
        <v>21</v>
      </c>
    </row>
    <row r="20" spans="1:1" hidden="1">
      <c r="A20" s="27" t="s">
        <v>23</v>
      </c>
    </row>
    <row r="21" spans="1:1" hidden="1">
      <c r="A21" s="27" t="s">
        <v>26</v>
      </c>
    </row>
    <row r="22" spans="1:1" hidden="1">
      <c r="A22" s="27" t="s">
        <v>27</v>
      </c>
    </row>
    <row r="23" spans="1:1" hidden="1">
      <c r="A23" s="27" t="s">
        <v>28</v>
      </c>
    </row>
    <row r="24" spans="1:1" hidden="1">
      <c r="A24" s="27" t="s">
        <v>30</v>
      </c>
    </row>
    <row r="25" spans="1:1" hidden="1">
      <c r="A25" s="27" t="s">
        <v>31</v>
      </c>
    </row>
    <row r="26" spans="1:1" hidden="1">
      <c r="A26" s="27" t="s">
        <v>3908</v>
      </c>
    </row>
    <row r="27" spans="1:1" hidden="1">
      <c r="A27" s="27" t="s">
        <v>3909</v>
      </c>
    </row>
    <row r="28" spans="1:1" hidden="1">
      <c r="A28" s="27" t="s">
        <v>33</v>
      </c>
    </row>
    <row r="29" spans="1:1" hidden="1">
      <c r="A29" s="27" t="s">
        <v>34</v>
      </c>
    </row>
    <row r="30" spans="1:1" hidden="1">
      <c r="A30" s="27" t="s">
        <v>35</v>
      </c>
    </row>
    <row r="31" spans="1:1" hidden="1">
      <c r="A31" s="27" t="s">
        <v>36</v>
      </c>
    </row>
    <row r="32" spans="1:1" hidden="1">
      <c r="A32" s="27" t="s">
        <v>3910</v>
      </c>
    </row>
    <row r="33" spans="1:1" hidden="1">
      <c r="A33" s="27" t="s">
        <v>38</v>
      </c>
    </row>
    <row r="34" spans="1:1" hidden="1">
      <c r="A34" s="27" t="s">
        <v>41</v>
      </c>
    </row>
    <row r="35" spans="1:1" hidden="1">
      <c r="A35" s="27" t="s">
        <v>43</v>
      </c>
    </row>
    <row r="36" spans="1:1" hidden="1">
      <c r="A36" s="27" t="s">
        <v>45</v>
      </c>
    </row>
    <row r="37" spans="1:1" hidden="1">
      <c r="A37" s="27" t="s">
        <v>46</v>
      </c>
    </row>
    <row r="38" spans="1:1" hidden="1">
      <c r="A38" s="27" t="s">
        <v>47</v>
      </c>
    </row>
    <row r="39" spans="1:1" hidden="1">
      <c r="A39" s="27" t="s">
        <v>48</v>
      </c>
    </row>
    <row r="40" spans="1:1" hidden="1">
      <c r="A40" s="27" t="s">
        <v>49</v>
      </c>
    </row>
    <row r="41" spans="1:1" hidden="1">
      <c r="A41" s="27" t="s">
        <v>51</v>
      </c>
    </row>
    <row r="42" spans="1:1" hidden="1">
      <c r="A42" s="27" t="s">
        <v>52</v>
      </c>
    </row>
    <row r="43" spans="1:1" hidden="1">
      <c r="A43" s="27" t="s">
        <v>53</v>
      </c>
    </row>
    <row r="44" spans="1:1" hidden="1">
      <c r="A44" s="27" t="s">
        <v>54</v>
      </c>
    </row>
    <row r="45" spans="1:1" hidden="1">
      <c r="A45" s="27" t="s">
        <v>56</v>
      </c>
    </row>
    <row r="46" spans="1:1" hidden="1">
      <c r="A46" s="27" t="s">
        <v>57</v>
      </c>
    </row>
    <row r="47" spans="1:1" hidden="1">
      <c r="A47" s="27" t="s">
        <v>58</v>
      </c>
    </row>
    <row r="48" spans="1:1" hidden="1">
      <c r="A48" s="27" t="s">
        <v>59</v>
      </c>
    </row>
    <row r="49" spans="1:1" hidden="1">
      <c r="A49" s="27" t="s">
        <v>60</v>
      </c>
    </row>
    <row r="50" spans="1:1" hidden="1">
      <c r="A50" s="27" t="s">
        <v>61</v>
      </c>
    </row>
    <row r="51" spans="1:1" hidden="1">
      <c r="A51" s="27" t="s">
        <v>62</v>
      </c>
    </row>
    <row r="52" spans="1:1" hidden="1">
      <c r="A52" s="27" t="s">
        <v>63</v>
      </c>
    </row>
    <row r="53" spans="1:1" hidden="1">
      <c r="A53" s="27" t="s">
        <v>3911</v>
      </c>
    </row>
    <row r="54" spans="1:1" hidden="1">
      <c r="A54" s="27" t="s">
        <v>66</v>
      </c>
    </row>
    <row r="55" spans="1:1" hidden="1">
      <c r="A55" s="27" t="s">
        <v>68</v>
      </c>
    </row>
    <row r="56" spans="1:1" hidden="1">
      <c r="A56" s="27" t="s">
        <v>69</v>
      </c>
    </row>
    <row r="57" spans="1:1" hidden="1">
      <c r="A57" s="27" t="s">
        <v>71</v>
      </c>
    </row>
    <row r="58" spans="1:1" hidden="1">
      <c r="A58" s="27" t="s">
        <v>73</v>
      </c>
    </row>
    <row r="59" spans="1:1" hidden="1">
      <c r="A59" s="27" t="s">
        <v>74</v>
      </c>
    </row>
    <row r="60" spans="1:1" hidden="1">
      <c r="A60" s="27" t="s">
        <v>75</v>
      </c>
    </row>
    <row r="61" spans="1:1" hidden="1">
      <c r="A61" s="27" t="s">
        <v>76</v>
      </c>
    </row>
    <row r="62" spans="1:1" hidden="1">
      <c r="A62" s="27" t="s">
        <v>77</v>
      </c>
    </row>
    <row r="63" spans="1:1" hidden="1">
      <c r="A63" s="27" t="s">
        <v>78</v>
      </c>
    </row>
    <row r="64" spans="1:1" hidden="1">
      <c r="A64" s="27" t="s">
        <v>79</v>
      </c>
    </row>
    <row r="65" spans="1:1" hidden="1">
      <c r="A65" s="27" t="s">
        <v>80</v>
      </c>
    </row>
    <row r="66" spans="1:1" hidden="1">
      <c r="A66" s="27" t="s">
        <v>83</v>
      </c>
    </row>
    <row r="67" spans="1:1" hidden="1">
      <c r="A67" s="27" t="s">
        <v>84</v>
      </c>
    </row>
    <row r="68" spans="1:1" hidden="1">
      <c r="A68" s="27" t="s">
        <v>85</v>
      </c>
    </row>
    <row r="69" spans="1:1" hidden="1">
      <c r="A69" s="27" t="s">
        <v>3912</v>
      </c>
    </row>
    <row r="70" spans="1:1" hidden="1">
      <c r="A70" s="27" t="s">
        <v>87</v>
      </c>
    </row>
    <row r="71" spans="1:1" hidden="1">
      <c r="A71" s="27" t="s">
        <v>90</v>
      </c>
    </row>
    <row r="72" spans="1:1" hidden="1">
      <c r="A72" s="27" t="s">
        <v>91</v>
      </c>
    </row>
    <row r="73" spans="1:1" hidden="1">
      <c r="A73" s="27" t="s">
        <v>93</v>
      </c>
    </row>
    <row r="74" spans="1:1" hidden="1">
      <c r="A74" s="27" t="s">
        <v>94</v>
      </c>
    </row>
    <row r="75" spans="1:1" hidden="1">
      <c r="A75" s="27" t="s">
        <v>95</v>
      </c>
    </row>
    <row r="76" spans="1:1" hidden="1">
      <c r="A76" s="27" t="s">
        <v>98</v>
      </c>
    </row>
    <row r="77" spans="1:1" hidden="1">
      <c r="A77" s="27" t="s">
        <v>99</v>
      </c>
    </row>
    <row r="78" spans="1:1" hidden="1">
      <c r="A78" s="27" t="s">
        <v>100</v>
      </c>
    </row>
    <row r="79" spans="1:1" hidden="1">
      <c r="A79" s="27" t="s">
        <v>3913</v>
      </c>
    </row>
    <row r="80" spans="1:1" hidden="1">
      <c r="A80" s="27" t="s">
        <v>101</v>
      </c>
    </row>
    <row r="81" spans="1:1" hidden="1">
      <c r="A81" s="27" t="s">
        <v>104</v>
      </c>
    </row>
    <row r="82" spans="1:1" hidden="1">
      <c r="A82" s="27" t="s">
        <v>105</v>
      </c>
    </row>
    <row r="83" spans="1:1" hidden="1">
      <c r="A83" s="27" t="s">
        <v>106</v>
      </c>
    </row>
    <row r="84" spans="1:1" hidden="1">
      <c r="A84" s="27" t="s">
        <v>107</v>
      </c>
    </row>
    <row r="85" spans="1:1" hidden="1">
      <c r="A85" s="27" t="s">
        <v>109</v>
      </c>
    </row>
    <row r="86" spans="1:1" hidden="1">
      <c r="A86" s="27" t="s">
        <v>110</v>
      </c>
    </row>
    <row r="87" spans="1:1" hidden="1">
      <c r="A87" s="27" t="s">
        <v>111</v>
      </c>
    </row>
    <row r="88" spans="1:1" hidden="1">
      <c r="A88" s="27" t="s">
        <v>112</v>
      </c>
    </row>
    <row r="89" spans="1:1" hidden="1">
      <c r="A89" s="27" t="s">
        <v>113</v>
      </c>
    </row>
    <row r="90" spans="1:1" hidden="1">
      <c r="A90" s="27" t="s">
        <v>114</v>
      </c>
    </row>
    <row r="91" spans="1:1" hidden="1">
      <c r="A91" s="27" t="s">
        <v>116</v>
      </c>
    </row>
    <row r="92" spans="1:1" hidden="1">
      <c r="A92" s="27" t="s">
        <v>117</v>
      </c>
    </row>
    <row r="93" spans="1:1" hidden="1">
      <c r="A93" s="27" t="s">
        <v>118</v>
      </c>
    </row>
    <row r="94" spans="1:1" hidden="1">
      <c r="A94" s="27" t="s">
        <v>119</v>
      </c>
    </row>
    <row r="95" spans="1:1" hidden="1">
      <c r="A95" s="27" t="s">
        <v>120</v>
      </c>
    </row>
    <row r="96" spans="1:1" hidden="1">
      <c r="A96" s="27" t="s">
        <v>121</v>
      </c>
    </row>
    <row r="97" spans="1:1" hidden="1">
      <c r="A97" s="27" t="s">
        <v>123</v>
      </c>
    </row>
    <row r="98" spans="1:1" hidden="1">
      <c r="A98" s="27" t="s">
        <v>124</v>
      </c>
    </row>
    <row r="99" spans="1:1" hidden="1">
      <c r="A99" s="27" t="s">
        <v>125</v>
      </c>
    </row>
    <row r="100" spans="1:1" hidden="1">
      <c r="A100" s="27" t="s">
        <v>5</v>
      </c>
    </row>
    <row r="101" spans="1:1" hidden="1">
      <c r="A101" s="27" t="s">
        <v>127</v>
      </c>
    </row>
    <row r="102" spans="1:1" hidden="1">
      <c r="A102" s="27" t="s">
        <v>606</v>
      </c>
    </row>
    <row r="103" spans="1:1" hidden="1">
      <c r="A103" s="27" t="s">
        <v>128</v>
      </c>
    </row>
    <row r="104" spans="1:1" hidden="1">
      <c r="A104" s="27" t="s">
        <v>129</v>
      </c>
    </row>
    <row r="105" spans="1:1" hidden="1">
      <c r="A105" s="27" t="s">
        <v>130</v>
      </c>
    </row>
    <row r="106" spans="1:1" hidden="1">
      <c r="A106" s="27" t="s">
        <v>131</v>
      </c>
    </row>
    <row r="107" spans="1:1" hidden="1">
      <c r="A107" s="27" t="s">
        <v>132</v>
      </c>
    </row>
    <row r="108" spans="1:1" hidden="1">
      <c r="A108" s="27" t="s">
        <v>133</v>
      </c>
    </row>
    <row r="109" spans="1:1" hidden="1">
      <c r="A109" s="27" t="s">
        <v>135</v>
      </c>
    </row>
    <row r="110" spans="1:1" hidden="1">
      <c r="A110" s="27" t="s">
        <v>136</v>
      </c>
    </row>
    <row r="111" spans="1:1" hidden="1">
      <c r="A111" s="27" t="s">
        <v>137</v>
      </c>
    </row>
    <row r="112" spans="1:1" hidden="1">
      <c r="A112" s="27" t="s">
        <v>138</v>
      </c>
    </row>
    <row r="113" spans="1:1" hidden="1">
      <c r="A113" s="27" t="s">
        <v>139</v>
      </c>
    </row>
    <row r="114" spans="1:1" hidden="1">
      <c r="A114" s="27" t="s">
        <v>141</v>
      </c>
    </row>
    <row r="115" spans="1:1" hidden="1">
      <c r="A115" s="27" t="s">
        <v>142</v>
      </c>
    </row>
    <row r="116" spans="1:1" hidden="1">
      <c r="A116" s="27" t="s">
        <v>143</v>
      </c>
    </row>
    <row r="117" spans="1:1" hidden="1">
      <c r="A117" s="27" t="s">
        <v>145</v>
      </c>
    </row>
    <row r="118" spans="1:1" hidden="1">
      <c r="A118" s="27" t="s">
        <v>146</v>
      </c>
    </row>
    <row r="119" spans="1:1" hidden="1">
      <c r="A119" s="27" t="s">
        <v>148</v>
      </c>
    </row>
    <row r="120" spans="1:1" hidden="1">
      <c r="A120" s="27" t="s">
        <v>149</v>
      </c>
    </row>
    <row r="121" spans="1:1" hidden="1">
      <c r="A121" s="27" t="s">
        <v>150</v>
      </c>
    </row>
    <row r="122" spans="1:1" hidden="1">
      <c r="A122" s="27" t="s">
        <v>151</v>
      </c>
    </row>
    <row r="123" spans="1:1" hidden="1">
      <c r="A123" s="27" t="s">
        <v>152</v>
      </c>
    </row>
    <row r="124" spans="1:1" hidden="1">
      <c r="A124" s="27" t="s">
        <v>153</v>
      </c>
    </row>
    <row r="125" spans="1:1" hidden="1">
      <c r="A125" s="27" t="s">
        <v>154</v>
      </c>
    </row>
    <row r="126" spans="1:1" hidden="1">
      <c r="A126" s="27" t="s">
        <v>155</v>
      </c>
    </row>
    <row r="127" spans="1:1" hidden="1">
      <c r="A127" s="27" t="s">
        <v>156</v>
      </c>
    </row>
    <row r="128" spans="1:1" hidden="1">
      <c r="A128" s="27" t="s">
        <v>159</v>
      </c>
    </row>
    <row r="129" spans="1:1" hidden="1">
      <c r="A129" s="27" t="s">
        <v>160</v>
      </c>
    </row>
    <row r="130" spans="1:1" hidden="1">
      <c r="A130" s="27" t="s">
        <v>161</v>
      </c>
    </row>
    <row r="131" spans="1:1" hidden="1">
      <c r="A131" s="27" t="s">
        <v>162</v>
      </c>
    </row>
    <row r="132" spans="1:1" hidden="1">
      <c r="A132" s="27" t="s">
        <v>163</v>
      </c>
    </row>
    <row r="133" spans="1:1" hidden="1">
      <c r="A133" s="27" t="s">
        <v>164</v>
      </c>
    </row>
    <row r="134" spans="1:1" hidden="1">
      <c r="A134" s="27" t="s">
        <v>165</v>
      </c>
    </row>
    <row r="135" spans="1:1" hidden="1">
      <c r="A135" s="27" t="s">
        <v>166</v>
      </c>
    </row>
    <row r="136" spans="1:1" hidden="1">
      <c r="A136" s="27" t="s">
        <v>167</v>
      </c>
    </row>
    <row r="137" spans="1:1" hidden="1">
      <c r="A137" s="27" t="s">
        <v>169</v>
      </c>
    </row>
    <row r="138" spans="1:1" hidden="1">
      <c r="A138" s="27" t="s">
        <v>170</v>
      </c>
    </row>
    <row r="139" spans="1:1" hidden="1">
      <c r="A139" s="27" t="s">
        <v>173</v>
      </c>
    </row>
    <row r="140" spans="1:1" hidden="1">
      <c r="A140" s="27" t="s">
        <v>174</v>
      </c>
    </row>
    <row r="141" spans="1:1" hidden="1">
      <c r="A141" s="27" t="s">
        <v>175</v>
      </c>
    </row>
    <row r="142" spans="1:1" hidden="1">
      <c r="A142" s="27" t="s">
        <v>176</v>
      </c>
    </row>
    <row r="143" spans="1:1" hidden="1">
      <c r="A143" s="27" t="s">
        <v>177</v>
      </c>
    </row>
    <row r="144" spans="1:1" hidden="1">
      <c r="A144" s="27" t="s">
        <v>178</v>
      </c>
    </row>
    <row r="145" spans="1:1" hidden="1">
      <c r="A145" s="27" t="s">
        <v>179</v>
      </c>
    </row>
    <row r="146" spans="1:1" hidden="1">
      <c r="A146" s="27" t="s">
        <v>180</v>
      </c>
    </row>
    <row r="147" spans="1:1" hidden="1">
      <c r="A147" s="27" t="s">
        <v>181</v>
      </c>
    </row>
    <row r="148" spans="1:1" hidden="1">
      <c r="A148" s="27" t="s">
        <v>182</v>
      </c>
    </row>
    <row r="149" spans="1:1" hidden="1">
      <c r="A149" s="27" t="s">
        <v>183</v>
      </c>
    </row>
    <row r="150" spans="1:1" hidden="1">
      <c r="A150" s="27" t="s">
        <v>184</v>
      </c>
    </row>
    <row r="151" spans="1:1" hidden="1">
      <c r="A151" s="27" t="s">
        <v>187</v>
      </c>
    </row>
    <row r="152" spans="1:1" hidden="1">
      <c r="A152" s="27" t="s">
        <v>188</v>
      </c>
    </row>
    <row r="153" spans="1:1" hidden="1">
      <c r="A153" s="27" t="s">
        <v>189</v>
      </c>
    </row>
    <row r="154" spans="1:1" hidden="1">
      <c r="A154" s="27" t="s">
        <v>190</v>
      </c>
    </row>
    <row r="155" spans="1:1" hidden="1">
      <c r="A155" s="27" t="s">
        <v>192</v>
      </c>
    </row>
    <row r="156" spans="1:1" hidden="1">
      <c r="A156" s="27" t="s">
        <v>193</v>
      </c>
    </row>
    <row r="157" spans="1:1" hidden="1">
      <c r="A157" s="27" t="s">
        <v>194</v>
      </c>
    </row>
    <row r="158" spans="1:1" hidden="1">
      <c r="A158" s="27" t="s">
        <v>195</v>
      </c>
    </row>
    <row r="159" spans="1:1" hidden="1">
      <c r="A159" s="27" t="s">
        <v>196</v>
      </c>
    </row>
    <row r="160" spans="1:1" hidden="1">
      <c r="A160" s="27" t="s">
        <v>197</v>
      </c>
    </row>
    <row r="161" spans="1:1" hidden="1">
      <c r="A161" s="27" t="s">
        <v>198</v>
      </c>
    </row>
    <row r="162" spans="1:1" hidden="1">
      <c r="A162" s="27" t="s">
        <v>199</v>
      </c>
    </row>
    <row r="163" spans="1:1" hidden="1">
      <c r="A163" s="27" t="s">
        <v>200</v>
      </c>
    </row>
    <row r="164" spans="1:1" hidden="1">
      <c r="A164" s="27" t="s">
        <v>201</v>
      </c>
    </row>
    <row r="165" spans="1:1" hidden="1">
      <c r="A165" s="27" t="s">
        <v>202</v>
      </c>
    </row>
    <row r="166" spans="1:1" hidden="1">
      <c r="A166" s="27" t="s">
        <v>203</v>
      </c>
    </row>
    <row r="167" spans="1:1" hidden="1">
      <c r="A167" s="27" t="s">
        <v>204</v>
      </c>
    </row>
    <row r="168" spans="1:1" hidden="1">
      <c r="A168" s="27" t="s">
        <v>205</v>
      </c>
    </row>
    <row r="169" spans="1:1" hidden="1">
      <c r="A169" s="27" t="s">
        <v>206</v>
      </c>
    </row>
    <row r="170" spans="1:1" hidden="1">
      <c r="A170" s="27" t="s">
        <v>207</v>
      </c>
    </row>
    <row r="171" spans="1:1" hidden="1">
      <c r="A171" s="27" t="s">
        <v>208</v>
      </c>
    </row>
    <row r="172" spans="1:1" hidden="1">
      <c r="A172" s="27" t="s">
        <v>209</v>
      </c>
    </row>
    <row r="173" spans="1:1" hidden="1">
      <c r="A173" s="27" t="s">
        <v>210</v>
      </c>
    </row>
    <row r="174" spans="1:1" hidden="1">
      <c r="A174" s="27" t="s">
        <v>211</v>
      </c>
    </row>
    <row r="175" spans="1:1" hidden="1">
      <c r="A175" s="27" t="s">
        <v>213</v>
      </c>
    </row>
    <row r="176" spans="1:1" hidden="1">
      <c r="A176" s="27" t="s">
        <v>214</v>
      </c>
    </row>
    <row r="177" spans="1:1" hidden="1">
      <c r="A177" s="27" t="s">
        <v>3914</v>
      </c>
    </row>
    <row r="178" spans="1:1" hidden="1">
      <c r="A178" s="27" t="s">
        <v>215</v>
      </c>
    </row>
    <row r="179" spans="1:1" hidden="1">
      <c r="A179" s="27" t="s">
        <v>216</v>
      </c>
    </row>
    <row r="180" spans="1:1" hidden="1">
      <c r="A180" s="27" t="s">
        <v>218</v>
      </c>
    </row>
    <row r="181" spans="1:1" hidden="1">
      <c r="A181" s="27" t="s">
        <v>219</v>
      </c>
    </row>
    <row r="182" spans="1:1" hidden="1">
      <c r="A182" s="27" t="s">
        <v>220</v>
      </c>
    </row>
    <row r="183" spans="1:1" hidden="1">
      <c r="A183" s="27" t="s">
        <v>221</v>
      </c>
    </row>
    <row r="184" spans="1:1" hidden="1">
      <c r="A184" s="27" t="s">
        <v>222</v>
      </c>
    </row>
    <row r="185" spans="1:1" hidden="1">
      <c r="A185" s="27" t="s">
        <v>223</v>
      </c>
    </row>
    <row r="186" spans="1:1" hidden="1">
      <c r="A186" s="27" t="s">
        <v>244</v>
      </c>
    </row>
    <row r="187" spans="1:1" hidden="1">
      <c r="A187" s="27" t="s">
        <v>245</v>
      </c>
    </row>
    <row r="188" spans="1:1" hidden="1">
      <c r="A188" s="27" t="s">
        <v>246</v>
      </c>
    </row>
    <row r="189" spans="1:1" hidden="1">
      <c r="A189" s="27" t="s">
        <v>247</v>
      </c>
    </row>
    <row r="190" spans="1:1" hidden="1">
      <c r="A190" s="27" t="s">
        <v>249</v>
      </c>
    </row>
    <row r="191" spans="1:1" hidden="1">
      <c r="A191" s="27" t="s">
        <v>250</v>
      </c>
    </row>
    <row r="192" spans="1:1" hidden="1">
      <c r="A192" s="27" t="s">
        <v>3915</v>
      </c>
    </row>
    <row r="193" spans="1:1" hidden="1">
      <c r="A193" s="27" t="s">
        <v>252</v>
      </c>
    </row>
    <row r="194" spans="1:1" hidden="1">
      <c r="A194" s="27" t="s">
        <v>816</v>
      </c>
    </row>
    <row r="195" spans="1:1" hidden="1">
      <c r="A195" s="27" t="s">
        <v>254</v>
      </c>
    </row>
    <row r="196" spans="1:1" hidden="1">
      <c r="A196" s="27" t="s">
        <v>255</v>
      </c>
    </row>
    <row r="197" spans="1:1" hidden="1">
      <c r="A197" s="27" t="s">
        <v>256</v>
      </c>
    </row>
    <row r="198" spans="1:1" hidden="1">
      <c r="A198" s="27" t="s">
        <v>257</v>
      </c>
    </row>
    <row r="199" spans="1:1" hidden="1">
      <c r="A199" s="27" t="s">
        <v>258</v>
      </c>
    </row>
    <row r="200" spans="1:1" hidden="1">
      <c r="A200" s="27" t="s">
        <v>261</v>
      </c>
    </row>
    <row r="201" spans="1:1" hidden="1">
      <c r="A201" s="27" t="s">
        <v>262</v>
      </c>
    </row>
    <row r="202" spans="1:1" hidden="1">
      <c r="A202" s="27" t="s">
        <v>263</v>
      </c>
    </row>
    <row r="203" spans="1:1" hidden="1">
      <c r="A203" s="27" t="s">
        <v>264</v>
      </c>
    </row>
    <row r="204" spans="1:1" hidden="1">
      <c r="A204" s="27" t="s">
        <v>269</v>
      </c>
    </row>
    <row r="205" spans="1:1" hidden="1">
      <c r="A205" s="27" t="s">
        <v>3916</v>
      </c>
    </row>
    <row r="206" spans="1:1" hidden="1">
      <c r="A206" s="27" t="s">
        <v>270</v>
      </c>
    </row>
    <row r="207" spans="1:1" hidden="1">
      <c r="A207" s="27" t="s">
        <v>271</v>
      </c>
    </row>
    <row r="208" spans="1:1" hidden="1">
      <c r="A208" s="27" t="s">
        <v>272</v>
      </c>
    </row>
    <row r="209" spans="1:1" hidden="1">
      <c r="A209" s="27" t="s">
        <v>273</v>
      </c>
    </row>
    <row r="210" spans="1:1" hidden="1">
      <c r="A210" s="27" t="s">
        <v>274</v>
      </c>
    </row>
    <row r="211" spans="1:1" hidden="1">
      <c r="A211" s="27" t="s">
        <v>275</v>
      </c>
    </row>
    <row r="212" spans="1:1" hidden="1">
      <c r="A212" s="27" t="s">
        <v>277</v>
      </c>
    </row>
    <row r="213" spans="1:1" hidden="1">
      <c r="A213" s="27" t="s">
        <v>278</v>
      </c>
    </row>
    <row r="214" spans="1:1" hidden="1">
      <c r="A214" s="27" t="s">
        <v>279</v>
      </c>
    </row>
    <row r="215" spans="1:1" hidden="1">
      <c r="A215" s="27" t="s">
        <v>280</v>
      </c>
    </row>
    <row r="216" spans="1:1" hidden="1">
      <c r="A216" s="27" t="s">
        <v>281</v>
      </c>
    </row>
    <row r="217" spans="1:1" hidden="1">
      <c r="A217" s="27" t="s">
        <v>282</v>
      </c>
    </row>
    <row r="218" spans="1:1" hidden="1">
      <c r="A218" s="27" t="s">
        <v>283</v>
      </c>
    </row>
    <row r="219" spans="1:1" hidden="1">
      <c r="A219" s="27" t="s">
        <v>284</v>
      </c>
    </row>
    <row r="220" spans="1:1" hidden="1">
      <c r="A220" s="27" t="s">
        <v>285</v>
      </c>
    </row>
    <row r="221" spans="1:1" hidden="1">
      <c r="A221" s="27" t="s">
        <v>287</v>
      </c>
    </row>
    <row r="222" spans="1:1" hidden="1">
      <c r="A222" s="27" t="s">
        <v>288</v>
      </c>
    </row>
    <row r="223" spans="1:1" hidden="1">
      <c r="A223" s="27" t="s">
        <v>289</v>
      </c>
    </row>
    <row r="224" spans="1:1" hidden="1">
      <c r="A224" s="27" t="s">
        <v>291</v>
      </c>
    </row>
    <row r="225" spans="1:1" hidden="1">
      <c r="A225" s="27" t="s">
        <v>293</v>
      </c>
    </row>
    <row r="226" spans="1:1" hidden="1">
      <c r="A226" s="27" t="s">
        <v>294</v>
      </c>
    </row>
    <row r="227" spans="1:1" hidden="1">
      <c r="A227" s="27" t="s">
        <v>295</v>
      </c>
    </row>
    <row r="228" spans="1:1" hidden="1">
      <c r="A228" s="27" t="s">
        <v>3917</v>
      </c>
    </row>
    <row r="229" spans="1:1" hidden="1">
      <c r="A229" s="27" t="s">
        <v>296</v>
      </c>
    </row>
    <row r="230" spans="1:1" hidden="1">
      <c r="A230" s="27" t="s">
        <v>297</v>
      </c>
    </row>
    <row r="231" spans="1:1" hidden="1">
      <c r="A231" s="27" t="s">
        <v>298</v>
      </c>
    </row>
    <row r="232" spans="1:1" hidden="1">
      <c r="A232" s="27" t="s">
        <v>299</v>
      </c>
    </row>
    <row r="233" spans="1:1" hidden="1">
      <c r="A233" s="27" t="s">
        <v>301</v>
      </c>
    </row>
    <row r="234" spans="1:1" hidden="1">
      <c r="A234" s="27" t="s">
        <v>302</v>
      </c>
    </row>
    <row r="235" spans="1:1" hidden="1">
      <c r="A235" s="27" t="s">
        <v>303</v>
      </c>
    </row>
    <row r="236" spans="1:1" hidden="1">
      <c r="A236" s="27" t="s">
        <v>304</v>
      </c>
    </row>
    <row r="237" spans="1:1" hidden="1">
      <c r="A237" s="27" t="s">
        <v>305</v>
      </c>
    </row>
    <row r="238" spans="1:1" hidden="1">
      <c r="A238" s="27" t="s">
        <v>306</v>
      </c>
    </row>
    <row r="239" spans="1:1" hidden="1">
      <c r="A239" s="27" t="s">
        <v>308</v>
      </c>
    </row>
    <row r="240" spans="1:1" hidden="1">
      <c r="A240" s="27" t="s">
        <v>309</v>
      </c>
    </row>
    <row r="241" spans="1:1" hidden="1">
      <c r="A241" s="27" t="s">
        <v>884</v>
      </c>
    </row>
    <row r="242" spans="1:1" hidden="1">
      <c r="A242" s="27" t="s">
        <v>311</v>
      </c>
    </row>
    <row r="243" spans="1:1" hidden="1">
      <c r="A243" s="27" t="s">
        <v>312</v>
      </c>
    </row>
    <row r="244" spans="1:1" hidden="1">
      <c r="A244" s="27" t="s">
        <v>313</v>
      </c>
    </row>
    <row r="245" spans="1:1" hidden="1">
      <c r="A245" s="27" t="s">
        <v>314</v>
      </c>
    </row>
    <row r="246" spans="1:1" hidden="1">
      <c r="A246" s="27" t="s">
        <v>315</v>
      </c>
    </row>
    <row r="247" spans="1:1" hidden="1">
      <c r="A247" s="27" t="s">
        <v>317</v>
      </c>
    </row>
    <row r="248" spans="1:1" hidden="1">
      <c r="A248" s="27" t="s">
        <v>318</v>
      </c>
    </row>
    <row r="249" spans="1:1" hidden="1">
      <c r="A249" s="27" t="s">
        <v>319</v>
      </c>
    </row>
    <row r="250" spans="1:1" hidden="1">
      <c r="A250" s="27" t="s">
        <v>3918</v>
      </c>
    </row>
    <row r="251" spans="1:1" hidden="1">
      <c r="A251" s="27" t="s">
        <v>321</v>
      </c>
    </row>
    <row r="252" spans="1:1" hidden="1">
      <c r="A252" s="27" t="s">
        <v>323</v>
      </c>
    </row>
    <row r="253" spans="1:1" hidden="1">
      <c r="A253" s="27" t="s">
        <v>324</v>
      </c>
    </row>
    <row r="254" spans="1:1" hidden="1">
      <c r="A254" s="27" t="s">
        <v>325</v>
      </c>
    </row>
    <row r="255" spans="1:1" hidden="1">
      <c r="A255" s="27" t="s">
        <v>326</v>
      </c>
    </row>
    <row r="256" spans="1:1" hidden="1">
      <c r="A256" s="27" t="s">
        <v>328</v>
      </c>
    </row>
    <row r="257" spans="1:1" hidden="1">
      <c r="A257" s="27" t="s">
        <v>329</v>
      </c>
    </row>
    <row r="258" spans="1:1" hidden="1">
      <c r="A258" s="27" t="s">
        <v>331</v>
      </c>
    </row>
    <row r="259" spans="1:1" hidden="1">
      <c r="A259" s="27" t="s">
        <v>333</v>
      </c>
    </row>
    <row r="260" spans="1:1" hidden="1">
      <c r="A260" s="27" t="s">
        <v>335</v>
      </c>
    </row>
    <row r="261" spans="1:1" hidden="1">
      <c r="A261" s="27" t="s">
        <v>336</v>
      </c>
    </row>
    <row r="262" spans="1:1" hidden="1">
      <c r="A262" s="27" t="s">
        <v>337</v>
      </c>
    </row>
    <row r="263" spans="1:1" hidden="1">
      <c r="A263" s="27" t="s">
        <v>3919</v>
      </c>
    </row>
    <row r="264" spans="1:1" hidden="1">
      <c r="A264" s="27" t="s">
        <v>338</v>
      </c>
    </row>
    <row r="265" spans="1:1" hidden="1">
      <c r="A265" s="27" t="s">
        <v>339</v>
      </c>
    </row>
    <row r="266" spans="1:1" hidden="1">
      <c r="A266" s="27" t="s">
        <v>340</v>
      </c>
    </row>
    <row r="267" spans="1:1" hidden="1">
      <c r="A267" s="27" t="s">
        <v>341</v>
      </c>
    </row>
    <row r="268" spans="1:1" hidden="1">
      <c r="A268" s="27" t="s">
        <v>342</v>
      </c>
    </row>
    <row r="269" spans="1:1" hidden="1">
      <c r="A269" s="27" t="s">
        <v>343</v>
      </c>
    </row>
    <row r="270" spans="1:1" hidden="1">
      <c r="A270" s="27" t="s">
        <v>344</v>
      </c>
    </row>
    <row r="271" spans="1:1" hidden="1">
      <c r="A271" s="27" t="s">
        <v>346</v>
      </c>
    </row>
    <row r="272" spans="1:1" hidden="1">
      <c r="A272" s="27" t="s">
        <v>347</v>
      </c>
    </row>
    <row r="273" spans="1:1" hidden="1">
      <c r="A273" s="27" t="s">
        <v>349</v>
      </c>
    </row>
    <row r="274" spans="1:1" hidden="1">
      <c r="A274" s="27" t="s">
        <v>351</v>
      </c>
    </row>
    <row r="275" spans="1:1" hidden="1">
      <c r="A275" s="27" t="s">
        <v>352</v>
      </c>
    </row>
    <row r="276" spans="1:1" hidden="1">
      <c r="A276" s="27" t="s">
        <v>354</v>
      </c>
    </row>
    <row r="277" spans="1:1" hidden="1">
      <c r="A277" s="27" t="s">
        <v>355</v>
      </c>
    </row>
    <row r="278" spans="1:1" hidden="1">
      <c r="A278" s="27" t="s">
        <v>356</v>
      </c>
    </row>
    <row r="279" spans="1:1" hidden="1">
      <c r="A279" s="27" t="s">
        <v>357</v>
      </c>
    </row>
    <row r="280" spans="1:1" hidden="1">
      <c r="A280" s="27" t="s">
        <v>358</v>
      </c>
    </row>
    <row r="281" spans="1:1" hidden="1">
      <c r="A281" s="27" t="s">
        <v>359</v>
      </c>
    </row>
    <row r="282" spans="1:1" hidden="1">
      <c r="A282" s="27" t="s">
        <v>680</v>
      </c>
    </row>
    <row r="283" spans="1:1" hidden="1">
      <c r="A283" s="27" t="s">
        <v>360</v>
      </c>
    </row>
    <row r="284" spans="1:1" hidden="1">
      <c r="A284" s="27" t="s">
        <v>361</v>
      </c>
    </row>
    <row r="285" spans="1:1" hidden="1">
      <c r="A285" s="27" t="s">
        <v>362</v>
      </c>
    </row>
    <row r="286" spans="1:1" hidden="1">
      <c r="A286" s="27" t="s">
        <v>363</v>
      </c>
    </row>
    <row r="287" spans="1:1" hidden="1">
      <c r="A287" s="27" t="s">
        <v>365</v>
      </c>
    </row>
    <row r="288" spans="1:1" hidden="1">
      <c r="A288" s="27" t="s">
        <v>367</v>
      </c>
    </row>
    <row r="289" spans="1:1" hidden="1">
      <c r="A289" s="27" t="s">
        <v>368</v>
      </c>
    </row>
    <row r="290" spans="1:1" hidden="1">
      <c r="A290" s="27" t="s">
        <v>369</v>
      </c>
    </row>
    <row r="291" spans="1:1" hidden="1">
      <c r="A291" s="27" t="s">
        <v>370</v>
      </c>
    </row>
    <row r="292" spans="1:1" hidden="1">
      <c r="A292" s="27" t="s">
        <v>371</v>
      </c>
    </row>
    <row r="293" spans="1:1" hidden="1">
      <c r="A293" s="27" t="s">
        <v>372</v>
      </c>
    </row>
    <row r="294" spans="1:1" hidden="1">
      <c r="A294" s="27" t="s">
        <v>374</v>
      </c>
    </row>
    <row r="295" spans="1:1" hidden="1">
      <c r="A295" s="27" t="s">
        <v>375</v>
      </c>
    </row>
    <row r="296" spans="1:1" hidden="1">
      <c r="A296" s="27" t="s">
        <v>3920</v>
      </c>
    </row>
    <row r="297" spans="1:1" hidden="1">
      <c r="A297" s="27" t="s">
        <v>377</v>
      </c>
    </row>
    <row r="298" spans="1:1" hidden="1">
      <c r="A298" s="27" t="s">
        <v>378</v>
      </c>
    </row>
    <row r="299" spans="1:1" hidden="1">
      <c r="A299" s="27" t="s">
        <v>380</v>
      </c>
    </row>
    <row r="300" spans="1:1" hidden="1">
      <c r="A300" s="27" t="s">
        <v>381</v>
      </c>
    </row>
    <row r="301" spans="1:1" hidden="1">
      <c r="A301" s="27" t="s">
        <v>383</v>
      </c>
    </row>
    <row r="302" spans="1:1" hidden="1">
      <c r="A302" s="27" t="s">
        <v>385</v>
      </c>
    </row>
    <row r="303" spans="1:1" hidden="1">
      <c r="A303" s="27" t="s">
        <v>386</v>
      </c>
    </row>
    <row r="304" spans="1:1" hidden="1">
      <c r="A304" s="27" t="s">
        <v>1662</v>
      </c>
    </row>
    <row r="305" spans="1:1" hidden="1">
      <c r="A305" s="27" t="s">
        <v>387</v>
      </c>
    </row>
    <row r="306" spans="1:1" hidden="1">
      <c r="A306" s="27" t="s">
        <v>388</v>
      </c>
    </row>
    <row r="307" spans="1:1" hidden="1">
      <c r="A307" s="27" t="s">
        <v>390</v>
      </c>
    </row>
    <row r="308" spans="1:1" hidden="1">
      <c r="A308" s="27" t="s">
        <v>392</v>
      </c>
    </row>
    <row r="309" spans="1:1" hidden="1">
      <c r="A309" s="27" t="s">
        <v>393</v>
      </c>
    </row>
    <row r="310" spans="1:1" hidden="1">
      <c r="A310" s="27" t="s">
        <v>3921</v>
      </c>
    </row>
    <row r="311" spans="1:1" hidden="1">
      <c r="A311" s="27" t="s">
        <v>394</v>
      </c>
    </row>
    <row r="312" spans="1:1" hidden="1">
      <c r="A312" s="27" t="s">
        <v>395</v>
      </c>
    </row>
    <row r="313" spans="1:1" hidden="1">
      <c r="A313" s="27" t="s">
        <v>397</v>
      </c>
    </row>
    <row r="314" spans="1:1" hidden="1">
      <c r="A314" s="27" t="s">
        <v>398</v>
      </c>
    </row>
    <row r="315" spans="1:1" hidden="1">
      <c r="A315" s="27" t="s">
        <v>399</v>
      </c>
    </row>
    <row r="316" spans="1:1" hidden="1">
      <c r="A316" s="27" t="s">
        <v>1190</v>
      </c>
    </row>
    <row r="317" spans="1:1" hidden="1">
      <c r="A317" s="27" t="s">
        <v>400</v>
      </c>
    </row>
    <row r="318" spans="1:1" hidden="1">
      <c r="A318" s="27" t="s">
        <v>401</v>
      </c>
    </row>
    <row r="319" spans="1:1" hidden="1">
      <c r="A319" s="27" t="s">
        <v>916</v>
      </c>
    </row>
    <row r="320" spans="1:1" hidden="1">
      <c r="A320" s="27" t="s">
        <v>1048</v>
      </c>
    </row>
    <row r="321" spans="1:1" hidden="1">
      <c r="A321" s="27" t="s">
        <v>402</v>
      </c>
    </row>
    <row r="322" spans="1:1" hidden="1">
      <c r="A322" s="27" t="s">
        <v>403</v>
      </c>
    </row>
    <row r="323" spans="1:1" hidden="1">
      <c r="A323" s="27" t="s">
        <v>405</v>
      </c>
    </row>
    <row r="324" spans="1:1" hidden="1">
      <c r="A324" s="27" t="s">
        <v>406</v>
      </c>
    </row>
    <row r="325" spans="1:1" hidden="1">
      <c r="A325" s="27" t="s">
        <v>407</v>
      </c>
    </row>
    <row r="326" spans="1:1" hidden="1">
      <c r="A326" s="27" t="s">
        <v>408</v>
      </c>
    </row>
    <row r="327" spans="1:1" hidden="1">
      <c r="A327" s="27" t="s">
        <v>410</v>
      </c>
    </row>
    <row r="328" spans="1:1" hidden="1">
      <c r="A328" s="27" t="s">
        <v>413</v>
      </c>
    </row>
    <row r="329" spans="1:1" hidden="1">
      <c r="A329" s="27" t="s">
        <v>415</v>
      </c>
    </row>
    <row r="330" spans="1:1" hidden="1">
      <c r="A330" s="27" t="s">
        <v>416</v>
      </c>
    </row>
    <row r="331" spans="1:1" hidden="1">
      <c r="A331" s="27" t="s">
        <v>417</v>
      </c>
    </row>
    <row r="332" spans="1:1" hidden="1">
      <c r="A332" s="27" t="s">
        <v>419</v>
      </c>
    </row>
    <row r="333" spans="1:1" hidden="1">
      <c r="A333" s="27" t="s">
        <v>421</v>
      </c>
    </row>
    <row r="334" spans="1:1" hidden="1">
      <c r="A334" s="27" t="s">
        <v>422</v>
      </c>
    </row>
    <row r="335" spans="1:1" hidden="1">
      <c r="A335" s="27" t="s">
        <v>423</v>
      </c>
    </row>
    <row r="336" spans="1:1" hidden="1">
      <c r="A336" s="27" t="s">
        <v>424</v>
      </c>
    </row>
    <row r="337" spans="1:1" hidden="1">
      <c r="A337" s="27" t="s">
        <v>425</v>
      </c>
    </row>
    <row r="338" spans="1:1" hidden="1">
      <c r="A338" s="27" t="s">
        <v>426</v>
      </c>
    </row>
    <row r="339" spans="1:1" hidden="1">
      <c r="A339" s="27" t="s">
        <v>427</v>
      </c>
    </row>
    <row r="340" spans="1:1" hidden="1">
      <c r="A340" s="27" t="s">
        <v>3922</v>
      </c>
    </row>
    <row r="341" spans="1:1" hidden="1">
      <c r="A341" s="27" t="s">
        <v>430</v>
      </c>
    </row>
    <row r="342" spans="1:1" hidden="1">
      <c r="A342" s="27" t="s">
        <v>431</v>
      </c>
    </row>
    <row r="343" spans="1:1" hidden="1">
      <c r="A343" s="27" t="s">
        <v>432</v>
      </c>
    </row>
    <row r="344" spans="1:1" hidden="1">
      <c r="A344" s="27" t="s">
        <v>433</v>
      </c>
    </row>
    <row r="345" spans="1:1" hidden="1">
      <c r="A345" s="27" t="s">
        <v>435</v>
      </c>
    </row>
    <row r="346" spans="1:1" hidden="1">
      <c r="A346" s="27" t="s">
        <v>436</v>
      </c>
    </row>
    <row r="347" spans="1:1" hidden="1">
      <c r="A347" s="27" t="s">
        <v>437</v>
      </c>
    </row>
    <row r="348" spans="1:1" hidden="1">
      <c r="A348" s="27" t="s">
        <v>438</v>
      </c>
    </row>
    <row r="349" spans="1:1" hidden="1">
      <c r="A349" s="27" t="s">
        <v>3923</v>
      </c>
    </row>
    <row r="350" spans="1:1" hidden="1">
      <c r="A350" s="27" t="s">
        <v>439</v>
      </c>
    </row>
    <row r="351" spans="1:1" hidden="1">
      <c r="A351" s="27" t="s">
        <v>440</v>
      </c>
    </row>
    <row r="352" spans="1:1" hidden="1">
      <c r="A352" s="27" t="s">
        <v>442</v>
      </c>
    </row>
    <row r="353" spans="1:1" hidden="1">
      <c r="A353" s="27" t="s">
        <v>443</v>
      </c>
    </row>
    <row r="354" spans="1:1" hidden="1">
      <c r="A354" s="27" t="s">
        <v>444</v>
      </c>
    </row>
    <row r="355" spans="1:1" hidden="1">
      <c r="A355" s="27" t="s">
        <v>3924</v>
      </c>
    </row>
    <row r="356" spans="1:1" hidden="1">
      <c r="A356" s="27" t="s">
        <v>448</v>
      </c>
    </row>
    <row r="357" spans="1:1" hidden="1">
      <c r="A357" s="27" t="s">
        <v>449</v>
      </c>
    </row>
    <row r="358" spans="1:1" hidden="1">
      <c r="A358" s="27" t="s">
        <v>450</v>
      </c>
    </row>
    <row r="359" spans="1:1" hidden="1">
      <c r="A359" s="27" t="s">
        <v>451</v>
      </c>
    </row>
    <row r="360" spans="1:1" hidden="1">
      <c r="A360" s="27" t="s">
        <v>452</v>
      </c>
    </row>
    <row r="361" spans="1:1" hidden="1">
      <c r="A361" s="27" t="s">
        <v>456</v>
      </c>
    </row>
    <row r="362" spans="1:1" hidden="1">
      <c r="A362" s="27" t="s">
        <v>3925</v>
      </c>
    </row>
    <row r="363" spans="1:1" hidden="1">
      <c r="A363" s="27" t="s">
        <v>458</v>
      </c>
    </row>
    <row r="364" spans="1:1" hidden="1">
      <c r="A364" s="27" t="s">
        <v>459</v>
      </c>
    </row>
    <row r="365" spans="1:1" hidden="1">
      <c r="A365" s="27" t="s">
        <v>460</v>
      </c>
    </row>
    <row r="366" spans="1:1" hidden="1">
      <c r="A366" s="27" t="s">
        <v>461</v>
      </c>
    </row>
    <row r="367" spans="1:1" hidden="1">
      <c r="A367" s="27" t="s">
        <v>462</v>
      </c>
    </row>
    <row r="368" spans="1:1" hidden="1">
      <c r="A368" s="27" t="s">
        <v>463</v>
      </c>
    </row>
    <row r="369" spans="1:1" hidden="1">
      <c r="A369" s="27" t="s">
        <v>464</v>
      </c>
    </row>
    <row r="370" spans="1:1" hidden="1">
      <c r="A370" s="27" t="s">
        <v>465</v>
      </c>
    </row>
    <row r="371" spans="1:1" hidden="1">
      <c r="A371" s="27" t="s">
        <v>468</v>
      </c>
    </row>
    <row r="372" spans="1:1" hidden="1">
      <c r="A372" s="27" t="s">
        <v>3926</v>
      </c>
    </row>
    <row r="373" spans="1:1" hidden="1">
      <c r="A373" s="27" t="s">
        <v>1676</v>
      </c>
    </row>
    <row r="374" spans="1:1" hidden="1">
      <c r="A374" s="27" t="s">
        <v>470</v>
      </c>
    </row>
    <row r="375" spans="1:1" hidden="1">
      <c r="A375" s="27" t="s">
        <v>472</v>
      </c>
    </row>
    <row r="376" spans="1:1" hidden="1">
      <c r="A376" s="27" t="s">
        <v>473</v>
      </c>
    </row>
    <row r="377" spans="1:1" hidden="1">
      <c r="A377" s="27" t="s">
        <v>3</v>
      </c>
    </row>
    <row r="378" spans="1:1" hidden="1">
      <c r="A378" s="27" t="s">
        <v>474</v>
      </c>
    </row>
    <row r="379" spans="1:1" hidden="1">
      <c r="A379" s="27" t="s">
        <v>476</v>
      </c>
    </row>
    <row r="380" spans="1:1" hidden="1">
      <c r="A380" s="27" t="s">
        <v>478</v>
      </c>
    </row>
    <row r="381" spans="1:1" hidden="1">
      <c r="A381" s="27" t="s">
        <v>481</v>
      </c>
    </row>
    <row r="382" spans="1:1" hidden="1">
      <c r="A382" s="27" t="s">
        <v>482</v>
      </c>
    </row>
    <row r="383" spans="1:1" hidden="1">
      <c r="A383" s="27" t="s">
        <v>483</v>
      </c>
    </row>
    <row r="384" spans="1:1" hidden="1">
      <c r="A384" s="27" t="s">
        <v>484</v>
      </c>
    </row>
    <row r="385" spans="1:1" hidden="1">
      <c r="A385" s="27" t="s">
        <v>486</v>
      </c>
    </row>
    <row r="386" spans="1:1" hidden="1">
      <c r="A386" s="27" t="s">
        <v>488</v>
      </c>
    </row>
    <row r="387" spans="1:1" hidden="1">
      <c r="A387" s="27" t="s">
        <v>489</v>
      </c>
    </row>
    <row r="388" spans="1:1" hidden="1">
      <c r="A388" s="27" t="s">
        <v>490</v>
      </c>
    </row>
    <row r="389" spans="1:1" hidden="1">
      <c r="A389" s="27" t="s">
        <v>491</v>
      </c>
    </row>
    <row r="390" spans="1:1" hidden="1">
      <c r="A390" s="27" t="s">
        <v>492</v>
      </c>
    </row>
    <row r="391" spans="1:1" hidden="1">
      <c r="A391" s="27" t="s">
        <v>493</v>
      </c>
    </row>
    <row r="392" spans="1:1" hidden="1">
      <c r="A392" s="27" t="s">
        <v>494</v>
      </c>
    </row>
    <row r="393" spans="1:1" hidden="1">
      <c r="A393" s="27" t="s">
        <v>495</v>
      </c>
    </row>
    <row r="394" spans="1:1" hidden="1">
      <c r="A394" s="27" t="s">
        <v>496</v>
      </c>
    </row>
    <row r="395" spans="1:1" hidden="1">
      <c r="A395" s="27" t="s">
        <v>497</v>
      </c>
    </row>
    <row r="396" spans="1:1" hidden="1">
      <c r="A396" s="27" t="s">
        <v>498</v>
      </c>
    </row>
    <row r="397" spans="1:1" hidden="1">
      <c r="A397" s="27" t="s">
        <v>3927</v>
      </c>
    </row>
    <row r="398" spans="1:1" hidden="1">
      <c r="A398" s="27" t="s">
        <v>499</v>
      </c>
    </row>
    <row r="399" spans="1:1" hidden="1">
      <c r="A399" s="27" t="s">
        <v>3928</v>
      </c>
    </row>
    <row r="400" spans="1:1" hidden="1">
      <c r="A400" s="27" t="s">
        <v>500</v>
      </c>
    </row>
    <row r="401" spans="1:1" hidden="1">
      <c r="A401" s="27" t="s">
        <v>502</v>
      </c>
    </row>
    <row r="402" spans="1:1" hidden="1">
      <c r="A402" s="27" t="s">
        <v>503</v>
      </c>
    </row>
    <row r="403" spans="1:1" hidden="1">
      <c r="A403" s="27" t="s">
        <v>504</v>
      </c>
    </row>
    <row r="404" spans="1:1" hidden="1">
      <c r="A404" s="27" t="s">
        <v>505</v>
      </c>
    </row>
    <row r="405" spans="1:1" hidden="1">
      <c r="A405" s="27" t="s">
        <v>506</v>
      </c>
    </row>
    <row r="406" spans="1:1" hidden="1">
      <c r="A406" s="27" t="s">
        <v>507</v>
      </c>
    </row>
    <row r="407" spans="1:1" hidden="1">
      <c r="A407" s="27" t="s">
        <v>508</v>
      </c>
    </row>
    <row r="408" spans="1:1" hidden="1">
      <c r="A408" s="27" t="s">
        <v>509</v>
      </c>
    </row>
    <row r="409" spans="1:1" hidden="1">
      <c r="A409" s="27" t="s">
        <v>510</v>
      </c>
    </row>
    <row r="410" spans="1:1" hidden="1">
      <c r="A410" s="27" t="s">
        <v>511</v>
      </c>
    </row>
    <row r="411" spans="1:1" hidden="1">
      <c r="A411" s="27" t="s">
        <v>512</v>
      </c>
    </row>
    <row r="412" spans="1:1" hidden="1">
      <c r="A412" s="27" t="s">
        <v>513</v>
      </c>
    </row>
    <row r="413" spans="1:1" hidden="1">
      <c r="A413" s="27" t="s">
        <v>514</v>
      </c>
    </row>
    <row r="414" spans="1:1" hidden="1">
      <c r="A414" s="27" t="s">
        <v>515</v>
      </c>
    </row>
    <row r="415" spans="1:1" hidden="1">
      <c r="A415" s="27" t="s">
        <v>516</v>
      </c>
    </row>
    <row r="416" spans="1:1" hidden="1">
      <c r="A416" s="27" t="s">
        <v>517</v>
      </c>
    </row>
    <row r="417" spans="1:1" hidden="1">
      <c r="A417" s="27" t="s">
        <v>519</v>
      </c>
    </row>
    <row r="418" spans="1:1" hidden="1">
      <c r="A418" s="27" t="s">
        <v>520</v>
      </c>
    </row>
    <row r="419" spans="1:1" hidden="1">
      <c r="A419" s="27" t="s">
        <v>522</v>
      </c>
    </row>
    <row r="420" spans="1:1" hidden="1">
      <c r="A420" s="27" t="s">
        <v>523</v>
      </c>
    </row>
    <row r="421" spans="1:1" hidden="1">
      <c r="A421" s="27" t="s">
        <v>524</v>
      </c>
    </row>
    <row r="422" spans="1:1" hidden="1">
      <c r="A422" s="27" t="s">
        <v>526</v>
      </c>
    </row>
    <row r="423" spans="1:1" hidden="1">
      <c r="A423" s="27" t="s">
        <v>527</v>
      </c>
    </row>
    <row r="424" spans="1:1" hidden="1">
      <c r="A424" s="27" t="s">
        <v>528</v>
      </c>
    </row>
    <row r="425" spans="1:1" hidden="1">
      <c r="A425" s="27" t="s">
        <v>530</v>
      </c>
    </row>
    <row r="426" spans="1:1" hidden="1">
      <c r="A426" s="27" t="s">
        <v>532</v>
      </c>
    </row>
    <row r="427" spans="1:1" hidden="1">
      <c r="A427" s="27" t="s">
        <v>534</v>
      </c>
    </row>
    <row r="428" spans="1:1" hidden="1">
      <c r="A428" s="27" t="s">
        <v>535</v>
      </c>
    </row>
    <row r="429" spans="1:1" hidden="1">
      <c r="A429" s="27" t="s">
        <v>536</v>
      </c>
    </row>
    <row r="430" spans="1:1" hidden="1">
      <c r="A430" s="27" t="s">
        <v>537</v>
      </c>
    </row>
    <row r="431" spans="1:1" hidden="1">
      <c r="A431" s="27" t="s">
        <v>538</v>
      </c>
    </row>
    <row r="432" spans="1:1" hidden="1">
      <c r="A432" s="27" t="s">
        <v>539</v>
      </c>
    </row>
    <row r="433" spans="1:1" hidden="1">
      <c r="A433" s="27" t="s">
        <v>540</v>
      </c>
    </row>
    <row r="434" spans="1:1" hidden="1">
      <c r="A434" s="27" t="s">
        <v>541</v>
      </c>
    </row>
    <row r="435" spans="1:1" hidden="1">
      <c r="A435" s="27" t="s">
        <v>542</v>
      </c>
    </row>
    <row r="436" spans="1:1" hidden="1">
      <c r="A436" s="27" t="s">
        <v>544</v>
      </c>
    </row>
    <row r="437" spans="1:1" hidden="1">
      <c r="A437" s="27" t="s">
        <v>545</v>
      </c>
    </row>
    <row r="438" spans="1:1" hidden="1">
      <c r="A438" s="27" t="s">
        <v>547</v>
      </c>
    </row>
    <row r="439" spans="1:1" hidden="1">
      <c r="A439" s="27" t="s">
        <v>548</v>
      </c>
    </row>
    <row r="440" spans="1:1" hidden="1">
      <c r="A440" s="27" t="s">
        <v>549</v>
      </c>
    </row>
    <row r="441" spans="1:1" hidden="1">
      <c r="A441" s="27" t="s">
        <v>550</v>
      </c>
    </row>
    <row r="442" spans="1:1" hidden="1">
      <c r="A442" s="27" t="s">
        <v>551</v>
      </c>
    </row>
    <row r="443" spans="1:1" hidden="1">
      <c r="A443" s="27" t="s">
        <v>553</v>
      </c>
    </row>
    <row r="444" spans="1:1">
      <c r="A444" s="27" t="s">
        <v>554</v>
      </c>
    </row>
    <row r="445" spans="1:1" hidden="1">
      <c r="A445" s="27" t="s">
        <v>556</v>
      </c>
    </row>
    <row r="446" spans="1:1" hidden="1">
      <c r="A446" s="27" t="s">
        <v>559</v>
      </c>
    </row>
    <row r="447" spans="1:1" hidden="1">
      <c r="A447" s="27" t="s">
        <v>561</v>
      </c>
    </row>
    <row r="448" spans="1:1" hidden="1">
      <c r="A448" s="27" t="s">
        <v>562</v>
      </c>
    </row>
    <row r="449" spans="1:1" hidden="1">
      <c r="A449" s="27" t="s">
        <v>563</v>
      </c>
    </row>
    <row r="450" spans="1:1" hidden="1">
      <c r="A450" s="27" t="s">
        <v>565</v>
      </c>
    </row>
    <row r="451" spans="1:1" hidden="1">
      <c r="A451" s="27" t="s">
        <v>566</v>
      </c>
    </row>
    <row r="452" spans="1:1" hidden="1">
      <c r="A452" s="27" t="s">
        <v>567</v>
      </c>
    </row>
    <row r="453" spans="1:1" hidden="1">
      <c r="A453" s="27" t="s">
        <v>568</v>
      </c>
    </row>
    <row r="454" spans="1:1" hidden="1">
      <c r="A454" s="27" t="s">
        <v>571</v>
      </c>
    </row>
    <row r="455" spans="1:1" hidden="1">
      <c r="A455" s="27" t="s">
        <v>572</v>
      </c>
    </row>
    <row r="456" spans="1:1" hidden="1">
      <c r="A456" s="27" t="s">
        <v>573</v>
      </c>
    </row>
    <row r="457" spans="1:1" hidden="1">
      <c r="A457" s="27" t="s">
        <v>575</v>
      </c>
    </row>
    <row r="458" spans="1:1" hidden="1">
      <c r="A458" s="27" t="s">
        <v>576</v>
      </c>
    </row>
    <row r="459" spans="1:1" hidden="1">
      <c r="A459" s="27" t="s">
        <v>577</v>
      </c>
    </row>
    <row r="460" spans="1:1" hidden="1">
      <c r="A460" s="27" t="s">
        <v>578</v>
      </c>
    </row>
    <row r="461" spans="1:1" hidden="1">
      <c r="A461" s="27" t="s">
        <v>579</v>
      </c>
    </row>
    <row r="462" spans="1:1" hidden="1">
      <c r="A462" s="27" t="s">
        <v>580</v>
      </c>
    </row>
    <row r="463" spans="1:1" hidden="1">
      <c r="A463" s="27" t="s">
        <v>581</v>
      </c>
    </row>
    <row r="464" spans="1:1" hidden="1">
      <c r="A464" s="27" t="s">
        <v>582</v>
      </c>
    </row>
    <row r="465" spans="1:1" hidden="1">
      <c r="A465" s="27" t="s">
        <v>585</v>
      </c>
    </row>
    <row r="466" spans="1:1" hidden="1">
      <c r="A466" s="27" t="s">
        <v>587</v>
      </c>
    </row>
    <row r="467" spans="1:1" hidden="1">
      <c r="A467" s="27" t="s">
        <v>588</v>
      </c>
    </row>
    <row r="468" spans="1:1" hidden="1">
      <c r="A468" s="27" t="s">
        <v>589</v>
      </c>
    </row>
  </sheetData>
  <autoFilter ref="A1:A468" xr:uid="{00000000-0009-0000-0000-000005000000}">
    <filterColumn colId="0">
      <filters>
        <filter val="VALLEDUPAR"/>
      </filters>
    </filterColumn>
    <sortState xmlns:xlrd2="http://schemas.microsoft.com/office/spreadsheetml/2017/richdata2" ref="A2:A468">
      <sortCondition ref="A1:A46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10BE-24A6-45D6-99F7-85BB8B00CE28}">
  <dimension ref="A1:H736"/>
  <sheetViews>
    <sheetView topLeftCell="A728" workbookViewId="0">
      <selection activeCell="A736" sqref="A736"/>
    </sheetView>
  </sheetViews>
  <sheetFormatPr defaultRowHeight="15"/>
  <cols>
    <col min="1" max="1" width="9.140625" style="3"/>
    <col min="2" max="2" width="11.28515625" bestFit="1" customWidth="1"/>
    <col min="6" max="6" width="10.7109375" bestFit="1" customWidth="1"/>
    <col min="8" max="8" width="9.42578125" bestFit="1" customWidth="1"/>
  </cols>
  <sheetData>
    <row r="1" spans="1:8">
      <c r="A1" s="96" t="s">
        <v>1575</v>
      </c>
      <c r="B1" s="95" t="s">
        <v>1576</v>
      </c>
      <c r="F1" t="s">
        <v>2</v>
      </c>
      <c r="G1" t="s">
        <v>3929</v>
      </c>
      <c r="H1" t="s">
        <v>3930</v>
      </c>
    </row>
    <row r="2" spans="1:8">
      <c r="A2" s="96" t="s">
        <v>1577</v>
      </c>
      <c r="B2" s="95" t="s">
        <v>1580</v>
      </c>
      <c r="F2" t="s">
        <v>3931</v>
      </c>
      <c r="G2" s="3">
        <v>50184</v>
      </c>
      <c r="H2" t="e">
        <f>VLOOKUP(G2,hoja!C:I,7,FALSE)</f>
        <v>#N/A</v>
      </c>
    </row>
    <row r="3" spans="1:8">
      <c r="A3" s="96" t="s">
        <v>1581</v>
      </c>
      <c r="B3" s="95" t="s">
        <v>1583</v>
      </c>
      <c r="F3" t="s">
        <v>3932</v>
      </c>
      <c r="G3">
        <v>50709</v>
      </c>
    </row>
    <row r="4" spans="1:8">
      <c r="A4" s="96" t="s">
        <v>1584</v>
      </c>
      <c r="B4" s="95" t="s">
        <v>1587</v>
      </c>
      <c r="F4" t="s">
        <v>3933</v>
      </c>
      <c r="G4">
        <v>50244</v>
      </c>
    </row>
    <row r="5" spans="1:8">
      <c r="A5" s="96" t="s">
        <v>1588</v>
      </c>
      <c r="B5" s="95" t="s">
        <v>1590</v>
      </c>
      <c r="F5" t="s">
        <v>3934</v>
      </c>
      <c r="G5">
        <v>393</v>
      </c>
    </row>
    <row r="6" spans="1:8">
      <c r="A6" s="96" t="s">
        <v>1591</v>
      </c>
      <c r="B6" s="95" t="s">
        <v>1592</v>
      </c>
      <c r="F6" t="s">
        <v>3935</v>
      </c>
      <c r="G6">
        <v>50565</v>
      </c>
    </row>
    <row r="7" spans="1:8">
      <c r="A7" s="96" t="s">
        <v>1593</v>
      </c>
      <c r="B7" s="95" t="s">
        <v>1595</v>
      </c>
      <c r="F7" t="s">
        <v>3936</v>
      </c>
      <c r="G7">
        <v>50184</v>
      </c>
    </row>
    <row r="8" spans="1:8">
      <c r="A8" s="96" t="s">
        <v>1596</v>
      </c>
      <c r="B8" s="95" t="s">
        <v>1598</v>
      </c>
      <c r="F8" t="s">
        <v>3937</v>
      </c>
      <c r="G8">
        <v>3051</v>
      </c>
    </row>
    <row r="9" spans="1:8">
      <c r="A9" s="96" t="s">
        <v>1599</v>
      </c>
      <c r="B9" s="95" t="s">
        <v>1600</v>
      </c>
      <c r="F9" t="s">
        <v>3938</v>
      </c>
      <c r="G9">
        <v>60160</v>
      </c>
    </row>
    <row r="10" spans="1:8">
      <c r="A10" s="96" t="s">
        <v>1601</v>
      </c>
      <c r="B10" s="95" t="s">
        <v>83</v>
      </c>
      <c r="F10" t="s">
        <v>3939</v>
      </c>
      <c r="G10">
        <v>50688</v>
      </c>
    </row>
    <row r="11" spans="1:8">
      <c r="A11" s="96" t="s">
        <v>799</v>
      </c>
      <c r="B11" s="95" t="s">
        <v>1602</v>
      </c>
      <c r="F11" t="s">
        <v>3940</v>
      </c>
      <c r="G11">
        <v>50610</v>
      </c>
    </row>
    <row r="12" spans="1:8">
      <c r="A12" s="96" t="s">
        <v>1606</v>
      </c>
      <c r="B12" s="95" t="s">
        <v>1607</v>
      </c>
      <c r="F12" t="s">
        <v>3941</v>
      </c>
      <c r="G12">
        <v>50232</v>
      </c>
    </row>
    <row r="13" spans="1:8">
      <c r="A13" s="96" t="s">
        <v>1608</v>
      </c>
      <c r="B13" s="95" t="s">
        <v>1609</v>
      </c>
      <c r="F13" t="s">
        <v>3942</v>
      </c>
      <c r="G13">
        <v>50690</v>
      </c>
    </row>
    <row r="14" spans="1:8">
      <c r="A14" s="96" t="s">
        <v>1459</v>
      </c>
      <c r="B14" s="95" t="s">
        <v>1611</v>
      </c>
      <c r="F14" t="s">
        <v>3943</v>
      </c>
      <c r="G14">
        <v>50257</v>
      </c>
    </row>
    <row r="15" spans="1:8">
      <c r="A15" s="96" t="s">
        <v>1612</v>
      </c>
      <c r="B15" s="95" t="s">
        <v>1614</v>
      </c>
      <c r="F15" t="s">
        <v>3944</v>
      </c>
      <c r="G15">
        <v>50491</v>
      </c>
    </row>
    <row r="16" spans="1:8">
      <c r="A16" s="96" t="s">
        <v>1615</v>
      </c>
      <c r="B16" s="95" t="s">
        <v>1617</v>
      </c>
      <c r="F16" t="s">
        <v>3945</v>
      </c>
      <c r="G16">
        <v>50198</v>
      </c>
    </row>
    <row r="17" spans="1:7">
      <c r="A17" s="96" t="s">
        <v>1618</v>
      </c>
      <c r="B17" s="95" t="s">
        <v>1619</v>
      </c>
      <c r="F17" t="s">
        <v>3946</v>
      </c>
      <c r="G17">
        <v>50509</v>
      </c>
    </row>
    <row r="18" spans="1:7">
      <c r="A18" s="96" t="s">
        <v>1620</v>
      </c>
      <c r="B18" s="95" t="s">
        <v>1622</v>
      </c>
      <c r="F18" t="s">
        <v>3947</v>
      </c>
      <c r="G18">
        <v>50197</v>
      </c>
    </row>
    <row r="19" spans="1:7">
      <c r="A19" s="96" t="s">
        <v>1626</v>
      </c>
      <c r="B19" s="95" t="s">
        <v>1628</v>
      </c>
      <c r="F19" t="s">
        <v>3948</v>
      </c>
      <c r="G19">
        <v>60015</v>
      </c>
    </row>
    <row r="20" spans="1:7">
      <c r="A20" s="96" t="s">
        <v>1629</v>
      </c>
      <c r="B20" s="95" t="s">
        <v>1631</v>
      </c>
      <c r="F20" t="s">
        <v>3949</v>
      </c>
      <c r="G20">
        <v>50695</v>
      </c>
    </row>
    <row r="21" spans="1:7">
      <c r="A21" s="96" t="s">
        <v>1632</v>
      </c>
      <c r="B21" s="95" t="s">
        <v>1634</v>
      </c>
      <c r="F21" t="s">
        <v>3950</v>
      </c>
      <c r="G21">
        <v>50721</v>
      </c>
    </row>
    <row r="22" spans="1:7">
      <c r="A22" s="96" t="s">
        <v>1635</v>
      </c>
      <c r="B22" s="95" t="s">
        <v>1636</v>
      </c>
      <c r="F22" t="s">
        <v>3951</v>
      </c>
      <c r="G22">
        <v>50720</v>
      </c>
    </row>
    <row r="23" spans="1:7">
      <c r="A23" s="96" t="s">
        <v>1637</v>
      </c>
      <c r="B23" s="95" t="s">
        <v>1638</v>
      </c>
      <c r="F23" t="s">
        <v>3952</v>
      </c>
      <c r="G23">
        <v>50722</v>
      </c>
    </row>
    <row r="24" spans="1:7">
      <c r="A24" s="96" t="s">
        <v>1639</v>
      </c>
      <c r="B24" s="95" t="s">
        <v>1640</v>
      </c>
      <c r="F24" t="s">
        <v>3953</v>
      </c>
      <c r="G24">
        <v>50678</v>
      </c>
    </row>
    <row r="25" spans="1:7">
      <c r="A25" s="96" t="s">
        <v>1641</v>
      </c>
      <c r="B25" s="95" t="s">
        <v>1642</v>
      </c>
      <c r="F25" t="s">
        <v>3954</v>
      </c>
      <c r="G25">
        <v>50680</v>
      </c>
    </row>
    <row r="26" spans="1:7">
      <c r="A26" s="96" t="s">
        <v>1643</v>
      </c>
      <c r="B26" s="95" t="s">
        <v>1645</v>
      </c>
      <c r="F26" t="s">
        <v>3955</v>
      </c>
      <c r="G26">
        <v>50726</v>
      </c>
    </row>
    <row r="27" spans="1:7">
      <c r="A27" s="96" t="s">
        <v>1646</v>
      </c>
      <c r="B27" s="95" t="s">
        <v>1647</v>
      </c>
      <c r="F27" t="s">
        <v>3956</v>
      </c>
      <c r="G27">
        <v>50727</v>
      </c>
    </row>
    <row r="28" spans="1:7">
      <c r="A28" s="96" t="s">
        <v>1648</v>
      </c>
      <c r="B28" s="95" t="s">
        <v>1649</v>
      </c>
      <c r="F28" t="s">
        <v>3957</v>
      </c>
      <c r="G28">
        <v>60043</v>
      </c>
    </row>
    <row r="29" spans="1:7">
      <c r="A29" s="96" t="s">
        <v>1650</v>
      </c>
      <c r="B29" s="95" t="s">
        <v>1651</v>
      </c>
      <c r="F29" t="s">
        <v>3958</v>
      </c>
      <c r="G29">
        <v>50711</v>
      </c>
    </row>
    <row r="30" spans="1:7">
      <c r="A30" s="96" t="s">
        <v>1652</v>
      </c>
      <c r="B30" s="95" t="s">
        <v>1653</v>
      </c>
      <c r="F30" t="s">
        <v>3959</v>
      </c>
      <c r="G30">
        <v>50566</v>
      </c>
    </row>
    <row r="31" spans="1:7">
      <c r="A31" s="96" t="s">
        <v>1654</v>
      </c>
      <c r="B31" s="95" t="s">
        <v>1655</v>
      </c>
      <c r="F31" t="s">
        <v>3960</v>
      </c>
      <c r="G31">
        <v>50751</v>
      </c>
    </row>
    <row r="32" spans="1:7">
      <c r="A32" s="96" t="s">
        <v>1656</v>
      </c>
      <c r="B32" s="95" t="s">
        <v>818</v>
      </c>
      <c r="F32" t="s">
        <v>3961</v>
      </c>
      <c r="G32">
        <v>50719</v>
      </c>
    </row>
    <row r="33" spans="1:7">
      <c r="A33" s="96" t="s">
        <v>1657</v>
      </c>
      <c r="B33" s="95" t="s">
        <v>1658</v>
      </c>
      <c r="F33" t="s">
        <v>3962</v>
      </c>
      <c r="G33">
        <v>50687</v>
      </c>
    </row>
    <row r="34" spans="1:7">
      <c r="A34" s="96" t="s">
        <v>1659</v>
      </c>
      <c r="B34" s="95" t="s">
        <v>1660</v>
      </c>
      <c r="F34" t="s">
        <v>3963</v>
      </c>
      <c r="G34">
        <v>60017</v>
      </c>
    </row>
    <row r="35" spans="1:7">
      <c r="A35" s="96" t="s">
        <v>1661</v>
      </c>
      <c r="B35" s="95" t="s">
        <v>1663</v>
      </c>
      <c r="F35" t="s">
        <v>3964</v>
      </c>
      <c r="G35">
        <v>60017</v>
      </c>
    </row>
    <row r="36" spans="1:7">
      <c r="A36" s="96" t="s">
        <v>1664</v>
      </c>
      <c r="B36" s="95" t="s">
        <v>1665</v>
      </c>
      <c r="F36" t="s">
        <v>3965</v>
      </c>
      <c r="G36">
        <v>10228</v>
      </c>
    </row>
    <row r="37" spans="1:7">
      <c r="A37" s="96" t="s">
        <v>1666</v>
      </c>
      <c r="B37" s="95" t="s">
        <v>1668</v>
      </c>
      <c r="F37" t="s">
        <v>3966</v>
      </c>
      <c r="G37">
        <v>50777</v>
      </c>
    </row>
    <row r="38" spans="1:7">
      <c r="A38" s="96" t="s">
        <v>1669</v>
      </c>
      <c r="B38" s="95" t="s">
        <v>1670</v>
      </c>
      <c r="F38" t="s">
        <v>3550</v>
      </c>
      <c r="G38">
        <v>50778</v>
      </c>
    </row>
    <row r="39" spans="1:7">
      <c r="A39" s="96" t="s">
        <v>1671</v>
      </c>
      <c r="B39" s="95" t="s">
        <v>1672</v>
      </c>
      <c r="F39" t="s">
        <v>3967</v>
      </c>
      <c r="G39">
        <v>50776</v>
      </c>
    </row>
    <row r="40" spans="1:7">
      <c r="A40" s="96" t="s">
        <v>1673</v>
      </c>
      <c r="B40" s="95" t="s">
        <v>1675</v>
      </c>
      <c r="F40" t="s">
        <v>3968</v>
      </c>
      <c r="G40">
        <v>50754</v>
      </c>
    </row>
    <row r="41" spans="1:7">
      <c r="A41" s="96" t="s">
        <v>725</v>
      </c>
      <c r="B41" s="95" t="s">
        <v>1677</v>
      </c>
      <c r="F41" t="s">
        <v>3969</v>
      </c>
      <c r="G41">
        <v>50775</v>
      </c>
    </row>
    <row r="42" spans="1:7">
      <c r="A42" s="96" t="s">
        <v>1678</v>
      </c>
      <c r="B42" s="95" t="s">
        <v>1679</v>
      </c>
      <c r="F42" t="s">
        <v>3970</v>
      </c>
      <c r="G42">
        <v>60039</v>
      </c>
    </row>
    <row r="43" spans="1:7">
      <c r="A43" s="96" t="s">
        <v>1680</v>
      </c>
      <c r="B43" s="95" t="s">
        <v>1681</v>
      </c>
      <c r="F43" t="s">
        <v>3971</v>
      </c>
      <c r="G43">
        <v>50198</v>
      </c>
    </row>
    <row r="44" spans="1:7">
      <c r="A44" s="96" t="s">
        <v>1682</v>
      </c>
      <c r="B44" s="95" t="s">
        <v>1683</v>
      </c>
      <c r="F44" t="s">
        <v>3972</v>
      </c>
      <c r="G44">
        <v>60022</v>
      </c>
    </row>
    <row r="45" spans="1:7">
      <c r="A45" s="96" t="s">
        <v>1684</v>
      </c>
      <c r="B45" s="95" t="s">
        <v>539</v>
      </c>
      <c r="F45" t="s">
        <v>3973</v>
      </c>
      <c r="G45">
        <v>60085</v>
      </c>
    </row>
    <row r="46" spans="1:7">
      <c r="A46" s="96" t="s">
        <v>1685</v>
      </c>
      <c r="B46" s="95" t="s">
        <v>1687</v>
      </c>
      <c r="F46" t="s">
        <v>3974</v>
      </c>
      <c r="G46">
        <v>60081</v>
      </c>
    </row>
    <row r="47" spans="1:7">
      <c r="A47" s="96" t="s">
        <v>1688</v>
      </c>
      <c r="B47" s="95" t="s">
        <v>578</v>
      </c>
      <c r="F47" t="s">
        <v>3975</v>
      </c>
      <c r="G47">
        <v>60015</v>
      </c>
    </row>
    <row r="48" spans="1:7">
      <c r="A48" s="96" t="s">
        <v>1689</v>
      </c>
      <c r="B48" s="95" t="s">
        <v>1691</v>
      </c>
      <c r="F48" t="s">
        <v>3976</v>
      </c>
      <c r="G48">
        <v>50491</v>
      </c>
    </row>
    <row r="49" spans="1:7">
      <c r="A49" s="96" t="s">
        <v>1692</v>
      </c>
      <c r="B49" s="95" t="s">
        <v>1693</v>
      </c>
      <c r="F49" t="s">
        <v>3977</v>
      </c>
      <c r="G49">
        <v>60100</v>
      </c>
    </row>
    <row r="50" spans="1:7">
      <c r="A50" s="96" t="s">
        <v>1694</v>
      </c>
      <c r="B50" s="95" t="s">
        <v>1696</v>
      </c>
      <c r="F50" t="s">
        <v>3978</v>
      </c>
      <c r="G50">
        <v>50183</v>
      </c>
    </row>
    <row r="51" spans="1:7">
      <c r="A51" s="96" t="s">
        <v>1697</v>
      </c>
      <c r="B51" s="95" t="s">
        <v>1698</v>
      </c>
      <c r="F51" t="s">
        <v>3979</v>
      </c>
      <c r="G51">
        <v>145</v>
      </c>
    </row>
    <row r="52" spans="1:7">
      <c r="A52" s="96" t="s">
        <v>1701</v>
      </c>
      <c r="B52" s="95" t="s">
        <v>1702</v>
      </c>
      <c r="F52" t="s">
        <v>3980</v>
      </c>
      <c r="G52">
        <v>50486</v>
      </c>
    </row>
    <row r="53" spans="1:7">
      <c r="A53" s="96" t="s">
        <v>803</v>
      </c>
      <c r="B53" s="95" t="s">
        <v>1703</v>
      </c>
      <c r="F53" t="s">
        <v>3981</v>
      </c>
      <c r="G53">
        <v>50559</v>
      </c>
    </row>
    <row r="54" spans="1:7">
      <c r="A54" s="96" t="s">
        <v>1704</v>
      </c>
      <c r="B54" s="95" t="s">
        <v>1705</v>
      </c>
      <c r="F54" t="s">
        <v>3982</v>
      </c>
      <c r="G54">
        <v>60015</v>
      </c>
    </row>
    <row r="55" spans="1:7">
      <c r="A55" s="96" t="s">
        <v>1706</v>
      </c>
      <c r="B55" s="95" t="s">
        <v>1707</v>
      </c>
      <c r="F55" t="s">
        <v>3983</v>
      </c>
      <c r="G55">
        <v>2006</v>
      </c>
    </row>
    <row r="56" spans="1:7">
      <c r="A56" s="96" t="s">
        <v>1708</v>
      </c>
      <c r="B56" s="95" t="s">
        <v>1709</v>
      </c>
      <c r="F56" t="s">
        <v>3984</v>
      </c>
      <c r="G56">
        <v>50491</v>
      </c>
    </row>
    <row r="57" spans="1:7">
      <c r="A57" s="96" t="s">
        <v>1710</v>
      </c>
      <c r="B57" s="95" t="s">
        <v>1711</v>
      </c>
      <c r="F57" t="s">
        <v>3985</v>
      </c>
      <c r="G57">
        <v>50170</v>
      </c>
    </row>
    <row r="58" spans="1:7">
      <c r="A58" s="96" t="s">
        <v>1712</v>
      </c>
      <c r="B58" s="95" t="s">
        <v>340</v>
      </c>
      <c r="F58" t="s">
        <v>3986</v>
      </c>
      <c r="G58">
        <v>50197</v>
      </c>
    </row>
    <row r="59" spans="1:7">
      <c r="A59" s="96" t="s">
        <v>1713</v>
      </c>
      <c r="B59" s="95" t="s">
        <v>365</v>
      </c>
      <c r="F59" t="s">
        <v>3987</v>
      </c>
      <c r="G59">
        <v>50566</v>
      </c>
    </row>
    <row r="60" spans="1:7">
      <c r="A60" s="96" t="s">
        <v>1714</v>
      </c>
      <c r="B60" s="95" t="s">
        <v>1715</v>
      </c>
      <c r="F60" t="s">
        <v>3988</v>
      </c>
      <c r="G60">
        <v>60004</v>
      </c>
    </row>
    <row r="61" spans="1:7">
      <c r="A61" s="96" t="s">
        <v>1716</v>
      </c>
      <c r="B61" s="95" t="s">
        <v>1717</v>
      </c>
      <c r="F61" t="s">
        <v>3989</v>
      </c>
      <c r="G61">
        <v>50636</v>
      </c>
    </row>
    <row r="62" spans="1:7">
      <c r="A62" s="96" t="s">
        <v>1718</v>
      </c>
      <c r="B62" s="95" t="s">
        <v>1719</v>
      </c>
      <c r="F62" t="s">
        <v>3990</v>
      </c>
      <c r="G62">
        <v>50639</v>
      </c>
    </row>
    <row r="63" spans="1:7">
      <c r="A63" s="96" t="s">
        <v>1720</v>
      </c>
      <c r="B63" s="95" t="s">
        <v>1721</v>
      </c>
      <c r="F63" t="s">
        <v>3991</v>
      </c>
      <c r="G63">
        <v>50229</v>
      </c>
    </row>
    <row r="64" spans="1:7">
      <c r="A64" s="96" t="s">
        <v>1722</v>
      </c>
      <c r="B64" s="95" t="s">
        <v>3992</v>
      </c>
      <c r="F64" t="s">
        <v>3993</v>
      </c>
      <c r="G64">
        <v>60015</v>
      </c>
    </row>
    <row r="65" spans="1:7">
      <c r="A65" s="96" t="s">
        <v>1725</v>
      </c>
      <c r="B65" s="95" t="s">
        <v>3994</v>
      </c>
      <c r="F65" t="s">
        <v>3995</v>
      </c>
      <c r="G65">
        <v>50293</v>
      </c>
    </row>
    <row r="66" spans="1:7">
      <c r="A66" s="96" t="s">
        <v>1729</v>
      </c>
      <c r="B66" s="95" t="s">
        <v>1731</v>
      </c>
      <c r="F66" t="s">
        <v>3996</v>
      </c>
      <c r="G66">
        <v>50522</v>
      </c>
    </row>
    <row r="67" spans="1:7">
      <c r="A67" s="96" t="s">
        <v>1732</v>
      </c>
      <c r="B67" s="95" t="s">
        <v>1733</v>
      </c>
      <c r="F67" t="s">
        <v>3997</v>
      </c>
      <c r="G67">
        <v>50491</v>
      </c>
    </row>
    <row r="68" spans="1:7">
      <c r="A68" s="96" t="s">
        <v>1734</v>
      </c>
      <c r="B68" s="95" t="s">
        <v>3998</v>
      </c>
      <c r="F68" t="s">
        <v>3999</v>
      </c>
      <c r="G68">
        <v>60027</v>
      </c>
    </row>
    <row r="69" spans="1:7">
      <c r="A69" s="96" t="s">
        <v>1736</v>
      </c>
      <c r="B69" s="95" t="s">
        <v>1738</v>
      </c>
      <c r="F69" t="s">
        <v>4000</v>
      </c>
      <c r="G69">
        <v>60015</v>
      </c>
    </row>
    <row r="70" spans="1:7">
      <c r="A70" s="96" t="s">
        <v>1739</v>
      </c>
      <c r="B70" s="95" t="s">
        <v>1740</v>
      </c>
      <c r="F70" t="s">
        <v>4001</v>
      </c>
      <c r="G70">
        <v>50490</v>
      </c>
    </row>
    <row r="71" spans="1:7">
      <c r="A71" s="96" t="s">
        <v>1741</v>
      </c>
      <c r="B71" s="95" t="s">
        <v>1742</v>
      </c>
      <c r="F71" t="s">
        <v>4002</v>
      </c>
      <c r="G71">
        <v>50539</v>
      </c>
    </row>
    <row r="72" spans="1:7">
      <c r="A72" s="96" t="s">
        <v>1743</v>
      </c>
      <c r="B72" s="95" t="s">
        <v>843</v>
      </c>
      <c r="F72" t="s">
        <v>4003</v>
      </c>
      <c r="G72">
        <v>50257</v>
      </c>
    </row>
    <row r="73" spans="1:7">
      <c r="A73" s="96" t="s">
        <v>1744</v>
      </c>
      <c r="B73" s="95" t="s">
        <v>1745</v>
      </c>
      <c r="F73" t="s">
        <v>4004</v>
      </c>
      <c r="G73">
        <v>60004</v>
      </c>
    </row>
    <row r="74" spans="1:7">
      <c r="A74" s="96" t="s">
        <v>1746</v>
      </c>
      <c r="B74" s="95" t="s">
        <v>1747</v>
      </c>
      <c r="F74" t="s">
        <v>4005</v>
      </c>
      <c r="G74">
        <v>50691</v>
      </c>
    </row>
    <row r="75" spans="1:7">
      <c r="A75" s="96" t="s">
        <v>1748</v>
      </c>
      <c r="B75" s="95" t="s">
        <v>1749</v>
      </c>
      <c r="F75" t="s">
        <v>4006</v>
      </c>
      <c r="G75">
        <v>50692</v>
      </c>
    </row>
    <row r="76" spans="1:7">
      <c r="A76" s="96" t="s">
        <v>1750</v>
      </c>
      <c r="B76" s="95" t="s">
        <v>1751</v>
      </c>
      <c r="F76" t="s">
        <v>4007</v>
      </c>
      <c r="G76">
        <v>60016</v>
      </c>
    </row>
    <row r="77" spans="1:7">
      <c r="A77" s="96" t="s">
        <v>1752</v>
      </c>
      <c r="B77" s="95" t="s">
        <v>581</v>
      </c>
      <c r="F77" t="s">
        <v>4008</v>
      </c>
      <c r="G77">
        <v>50693</v>
      </c>
    </row>
    <row r="78" spans="1:7">
      <c r="A78" s="96" t="s">
        <v>1753</v>
      </c>
      <c r="B78" s="95" t="s">
        <v>1754</v>
      </c>
      <c r="F78" t="s">
        <v>1233</v>
      </c>
      <c r="G78" t="s">
        <v>4009</v>
      </c>
    </row>
    <row r="79" spans="1:7">
      <c r="A79" s="96" t="s">
        <v>4010</v>
      </c>
      <c r="B79" s="95" t="s">
        <v>1755</v>
      </c>
    </row>
    <row r="80" spans="1:7">
      <c r="A80" s="96" t="s">
        <v>1756</v>
      </c>
      <c r="B80" s="95" t="s">
        <v>1757</v>
      </c>
    </row>
    <row r="81" spans="1:2">
      <c r="A81" s="96" t="s">
        <v>1758</v>
      </c>
      <c r="B81" s="95" t="s">
        <v>1759</v>
      </c>
    </row>
    <row r="82" spans="1:2">
      <c r="A82" s="96" t="s">
        <v>1760</v>
      </c>
      <c r="B82" s="95" t="s">
        <v>1762</v>
      </c>
    </row>
    <row r="83" spans="1:2">
      <c r="A83" s="96" t="s">
        <v>1764</v>
      </c>
      <c r="B83" s="95" t="s">
        <v>1766</v>
      </c>
    </row>
    <row r="84" spans="1:2">
      <c r="A84" s="96" t="s">
        <v>1768</v>
      </c>
      <c r="B84" s="95" t="s">
        <v>1770</v>
      </c>
    </row>
    <row r="85" spans="1:2">
      <c r="A85" s="96" t="s">
        <v>1771</v>
      </c>
      <c r="B85" s="95" t="s">
        <v>1774</v>
      </c>
    </row>
    <row r="86" spans="1:2">
      <c r="A86" s="96" t="s">
        <v>1775</v>
      </c>
      <c r="B86" s="95" t="s">
        <v>1776</v>
      </c>
    </row>
    <row r="87" spans="1:2">
      <c r="A87" s="96" t="s">
        <v>1778</v>
      </c>
      <c r="B87" s="95" t="s">
        <v>1779</v>
      </c>
    </row>
    <row r="88" spans="1:2">
      <c r="A88" s="96" t="s">
        <v>1781</v>
      </c>
      <c r="B88" s="95" t="s">
        <v>1782</v>
      </c>
    </row>
    <row r="89" spans="1:2">
      <c r="A89" s="96" t="s">
        <v>1784</v>
      </c>
      <c r="B89" s="95" t="s">
        <v>1786</v>
      </c>
    </row>
    <row r="90" spans="1:2">
      <c r="A90" s="96" t="s">
        <v>1787</v>
      </c>
      <c r="B90" s="95" t="s">
        <v>1789</v>
      </c>
    </row>
    <row r="91" spans="1:2">
      <c r="A91" s="96" t="s">
        <v>1790</v>
      </c>
      <c r="B91" s="95" t="s">
        <v>1792</v>
      </c>
    </row>
    <row r="92" spans="1:2">
      <c r="A92" s="96" t="s">
        <v>4011</v>
      </c>
      <c r="B92" s="95" t="s">
        <v>1795</v>
      </c>
    </row>
    <row r="93" spans="1:2">
      <c r="A93" s="96" t="s">
        <v>1796</v>
      </c>
      <c r="B93" s="95" t="s">
        <v>1797</v>
      </c>
    </row>
    <row r="94" spans="1:2">
      <c r="A94" s="96" t="s">
        <v>1798</v>
      </c>
      <c r="B94" s="95" t="s">
        <v>1800</v>
      </c>
    </row>
    <row r="95" spans="1:2">
      <c r="A95" s="96" t="s">
        <v>1801</v>
      </c>
      <c r="B95" s="95" t="s">
        <v>1802</v>
      </c>
    </row>
    <row r="96" spans="1:2">
      <c r="A96" s="96" t="s">
        <v>1803</v>
      </c>
      <c r="B96" s="95" t="s">
        <v>1805</v>
      </c>
    </row>
    <row r="97" spans="1:2">
      <c r="A97" s="96" t="s">
        <v>1806</v>
      </c>
      <c r="B97" s="95" t="s">
        <v>1807</v>
      </c>
    </row>
    <row r="98" spans="1:2">
      <c r="A98" s="96" t="s">
        <v>1808</v>
      </c>
      <c r="B98" s="95" t="s">
        <v>1809</v>
      </c>
    </row>
    <row r="99" spans="1:2">
      <c r="A99" s="96" t="s">
        <v>1810</v>
      </c>
      <c r="B99" s="95" t="s">
        <v>1812</v>
      </c>
    </row>
    <row r="100" spans="1:2">
      <c r="A100" s="96" t="s">
        <v>1813</v>
      </c>
      <c r="B100" s="95" t="s">
        <v>1814</v>
      </c>
    </row>
    <row r="101" spans="1:2">
      <c r="A101" s="96" t="s">
        <v>1815</v>
      </c>
      <c r="B101" s="95" t="s">
        <v>1817</v>
      </c>
    </row>
    <row r="102" spans="1:2">
      <c r="A102" s="96" t="s">
        <v>1818</v>
      </c>
      <c r="B102" s="95" t="s">
        <v>1820</v>
      </c>
    </row>
    <row r="103" spans="1:2">
      <c r="A103" s="96" t="s">
        <v>1821</v>
      </c>
      <c r="B103" s="95" t="s">
        <v>1822</v>
      </c>
    </row>
    <row r="104" spans="1:2">
      <c r="A104" s="96" t="s">
        <v>1823</v>
      </c>
      <c r="B104" s="95" t="s">
        <v>1825</v>
      </c>
    </row>
    <row r="105" spans="1:2">
      <c r="A105" s="96" t="s">
        <v>1826</v>
      </c>
      <c r="B105" s="95" t="s">
        <v>1827</v>
      </c>
    </row>
    <row r="106" spans="1:2">
      <c r="A106" s="96" t="s">
        <v>1828</v>
      </c>
      <c r="B106" s="95" t="s">
        <v>1829</v>
      </c>
    </row>
    <row r="107" spans="1:2">
      <c r="A107" s="96" t="s">
        <v>1830</v>
      </c>
      <c r="B107" s="95" t="s">
        <v>1831</v>
      </c>
    </row>
    <row r="108" spans="1:2">
      <c r="A108" s="96" t="s">
        <v>1832</v>
      </c>
      <c r="B108" s="95" t="s">
        <v>1833</v>
      </c>
    </row>
    <row r="109" spans="1:2">
      <c r="A109" s="96" t="s">
        <v>1834</v>
      </c>
      <c r="B109" s="95" t="s">
        <v>1835</v>
      </c>
    </row>
    <row r="110" spans="1:2">
      <c r="A110" s="96" t="s">
        <v>1836</v>
      </c>
      <c r="B110" s="95" t="s">
        <v>1837</v>
      </c>
    </row>
    <row r="111" spans="1:2">
      <c r="A111" s="96" t="s">
        <v>1838</v>
      </c>
      <c r="B111" s="95" t="s">
        <v>1839</v>
      </c>
    </row>
    <row r="112" spans="1:2">
      <c r="A112" s="96" t="s">
        <v>1843</v>
      </c>
      <c r="B112" s="95" t="s">
        <v>1844</v>
      </c>
    </row>
    <row r="113" spans="1:2">
      <c r="A113" s="96" t="s">
        <v>1845</v>
      </c>
      <c r="B113" s="95" t="s">
        <v>1846</v>
      </c>
    </row>
    <row r="114" spans="1:2">
      <c r="A114" s="96" t="s">
        <v>1847</v>
      </c>
      <c r="B114" s="95" t="s">
        <v>1848</v>
      </c>
    </row>
    <row r="115" spans="1:2">
      <c r="A115" s="96" t="s">
        <v>1849</v>
      </c>
      <c r="B115" s="95" t="s">
        <v>1850</v>
      </c>
    </row>
    <row r="116" spans="1:2">
      <c r="A116" s="96" t="s">
        <v>1851</v>
      </c>
      <c r="B116" s="95" t="s">
        <v>4012</v>
      </c>
    </row>
    <row r="117" spans="1:2">
      <c r="A117" s="96" t="s">
        <v>1853</v>
      </c>
      <c r="B117" s="95" t="s">
        <v>1854</v>
      </c>
    </row>
    <row r="118" spans="1:2">
      <c r="A118" s="96" t="s">
        <v>1855</v>
      </c>
      <c r="B118" s="95" t="s">
        <v>1856</v>
      </c>
    </row>
    <row r="119" spans="1:2">
      <c r="A119" s="96" t="s">
        <v>1857</v>
      </c>
      <c r="B119" s="95" t="s">
        <v>1858</v>
      </c>
    </row>
    <row r="120" spans="1:2">
      <c r="A120" s="96" t="s">
        <v>1859</v>
      </c>
      <c r="B120" s="95" t="s">
        <v>1860</v>
      </c>
    </row>
    <row r="121" spans="1:2">
      <c r="A121" s="96" t="s">
        <v>1861</v>
      </c>
      <c r="B121" s="95" t="s">
        <v>1862</v>
      </c>
    </row>
    <row r="122" spans="1:2">
      <c r="A122" s="96" t="s">
        <v>1863</v>
      </c>
      <c r="B122" s="95" t="s">
        <v>1864</v>
      </c>
    </row>
    <row r="123" spans="1:2">
      <c r="A123" s="96" t="s">
        <v>1865</v>
      </c>
      <c r="B123" s="95" t="s">
        <v>1866</v>
      </c>
    </row>
    <row r="124" spans="1:2">
      <c r="A124" s="96" t="s">
        <v>1867</v>
      </c>
      <c r="B124" s="95" t="s">
        <v>1868</v>
      </c>
    </row>
    <row r="125" spans="1:2">
      <c r="A125" s="96" t="s">
        <v>1869</v>
      </c>
      <c r="B125" s="95" t="s">
        <v>1870</v>
      </c>
    </row>
    <row r="126" spans="1:2">
      <c r="A126" s="96" t="s">
        <v>1871</v>
      </c>
      <c r="B126" s="95" t="s">
        <v>1872</v>
      </c>
    </row>
    <row r="127" spans="1:2">
      <c r="A127" s="96" t="s">
        <v>1873</v>
      </c>
      <c r="B127" s="95" t="s">
        <v>1874</v>
      </c>
    </row>
    <row r="128" spans="1:2">
      <c r="A128" s="96" t="s">
        <v>1875</v>
      </c>
      <c r="B128" s="95" t="s">
        <v>1876</v>
      </c>
    </row>
    <row r="129" spans="1:2">
      <c r="A129" s="96" t="s">
        <v>1877</v>
      </c>
      <c r="B129" s="95" t="s">
        <v>1878</v>
      </c>
    </row>
    <row r="130" spans="1:2">
      <c r="A130" s="96" t="s">
        <v>1879</v>
      </c>
      <c r="B130" s="95" t="s">
        <v>1880</v>
      </c>
    </row>
    <row r="131" spans="1:2">
      <c r="A131" s="96" t="s">
        <v>1881</v>
      </c>
      <c r="B131" s="95" t="s">
        <v>1882</v>
      </c>
    </row>
    <row r="132" spans="1:2">
      <c r="A132" s="96" t="s">
        <v>1883</v>
      </c>
      <c r="B132" s="95" t="s">
        <v>1884</v>
      </c>
    </row>
    <row r="133" spans="1:2">
      <c r="A133" s="96" t="s">
        <v>1885</v>
      </c>
      <c r="B133" s="95" t="s">
        <v>1886</v>
      </c>
    </row>
    <row r="134" spans="1:2">
      <c r="A134" s="96" t="s">
        <v>1887</v>
      </c>
      <c r="B134" s="95" t="s">
        <v>1888</v>
      </c>
    </row>
    <row r="135" spans="1:2">
      <c r="A135" s="96" t="s">
        <v>1889</v>
      </c>
      <c r="B135" s="95" t="s">
        <v>1890</v>
      </c>
    </row>
    <row r="136" spans="1:2">
      <c r="A136" s="96" t="s">
        <v>1891</v>
      </c>
      <c r="B136" s="95" t="s">
        <v>1892</v>
      </c>
    </row>
    <row r="137" spans="1:2">
      <c r="A137" s="96" t="s">
        <v>1893</v>
      </c>
      <c r="B137" s="95" t="s">
        <v>1894</v>
      </c>
    </row>
    <row r="138" spans="1:2">
      <c r="A138" s="96" t="s">
        <v>1895</v>
      </c>
      <c r="B138" s="95" t="s">
        <v>1896</v>
      </c>
    </row>
    <row r="139" spans="1:2">
      <c r="A139" s="96" t="s">
        <v>1897</v>
      </c>
      <c r="B139" s="95" t="s">
        <v>1898</v>
      </c>
    </row>
    <row r="140" spans="1:2">
      <c r="A140" s="96" t="s">
        <v>1899</v>
      </c>
      <c r="B140" s="95" t="s">
        <v>1900</v>
      </c>
    </row>
    <row r="141" spans="1:2">
      <c r="A141" s="96" t="s">
        <v>1901</v>
      </c>
      <c r="B141" s="95" t="s">
        <v>1902</v>
      </c>
    </row>
    <row r="142" spans="1:2">
      <c r="A142" s="96" t="s">
        <v>1511</v>
      </c>
      <c r="B142" s="95" t="s">
        <v>1903</v>
      </c>
    </row>
    <row r="143" spans="1:2">
      <c r="A143" s="96" t="s">
        <v>1904</v>
      </c>
      <c r="B143" s="95" t="s">
        <v>1905</v>
      </c>
    </row>
    <row r="144" spans="1:2">
      <c r="A144" s="96" t="s">
        <v>1906</v>
      </c>
      <c r="B144" s="95" t="s">
        <v>1907</v>
      </c>
    </row>
    <row r="145" spans="1:2">
      <c r="A145" s="96" t="s">
        <v>1908</v>
      </c>
      <c r="B145" s="95" t="s">
        <v>1909</v>
      </c>
    </row>
    <row r="146" spans="1:2">
      <c r="A146" s="96" t="s">
        <v>1910</v>
      </c>
      <c r="B146" s="95" t="s">
        <v>1911</v>
      </c>
    </row>
    <row r="147" spans="1:2">
      <c r="A147" s="96" t="s">
        <v>1912</v>
      </c>
      <c r="B147" s="95" t="s">
        <v>1913</v>
      </c>
    </row>
    <row r="148" spans="1:2">
      <c r="A148" s="96" t="s">
        <v>1914</v>
      </c>
      <c r="B148" s="95" t="s">
        <v>1915</v>
      </c>
    </row>
    <row r="149" spans="1:2">
      <c r="A149" s="96" t="s">
        <v>1916</v>
      </c>
      <c r="B149" s="95" t="s">
        <v>1917</v>
      </c>
    </row>
    <row r="150" spans="1:2">
      <c r="A150" s="96" t="s">
        <v>1918</v>
      </c>
      <c r="B150" s="95" t="s">
        <v>1919</v>
      </c>
    </row>
    <row r="151" spans="1:2">
      <c r="A151" s="96" t="s">
        <v>1920</v>
      </c>
      <c r="B151" s="95" t="s">
        <v>1921</v>
      </c>
    </row>
    <row r="152" spans="1:2">
      <c r="A152" s="96" t="s">
        <v>1922</v>
      </c>
      <c r="B152" s="95" t="s">
        <v>1923</v>
      </c>
    </row>
    <row r="153" spans="1:2">
      <c r="A153" s="96" t="s">
        <v>1924</v>
      </c>
      <c r="B153" s="95" t="s">
        <v>1925</v>
      </c>
    </row>
    <row r="154" spans="1:2">
      <c r="A154" s="96" t="s">
        <v>1926</v>
      </c>
      <c r="B154" s="95" t="s">
        <v>1927</v>
      </c>
    </row>
    <row r="155" spans="1:2">
      <c r="A155" s="96" t="s">
        <v>1928</v>
      </c>
      <c r="B155" s="95" t="s">
        <v>1929</v>
      </c>
    </row>
    <row r="156" spans="1:2">
      <c r="A156" s="96" t="s">
        <v>1930</v>
      </c>
      <c r="B156" s="95" t="s">
        <v>1931</v>
      </c>
    </row>
    <row r="157" spans="1:2">
      <c r="A157" s="96" t="s">
        <v>1932</v>
      </c>
      <c r="B157" s="95" t="s">
        <v>1933</v>
      </c>
    </row>
    <row r="158" spans="1:2">
      <c r="A158" s="96" t="s">
        <v>1934</v>
      </c>
      <c r="B158" s="95" t="s">
        <v>1935</v>
      </c>
    </row>
    <row r="159" spans="1:2">
      <c r="A159" s="96" t="s">
        <v>1936</v>
      </c>
      <c r="B159" s="95" t="s">
        <v>1937</v>
      </c>
    </row>
    <row r="160" spans="1:2">
      <c r="A160" s="96" t="s">
        <v>1938</v>
      </c>
      <c r="B160" s="95" t="s">
        <v>1940</v>
      </c>
    </row>
    <row r="161" spans="1:2">
      <c r="A161" s="96" t="s">
        <v>1941</v>
      </c>
      <c r="B161" s="95" t="s">
        <v>1942</v>
      </c>
    </row>
    <row r="162" spans="1:2">
      <c r="A162" s="96" t="s">
        <v>1943</v>
      </c>
      <c r="B162" s="95" t="s">
        <v>1944</v>
      </c>
    </row>
    <row r="163" spans="1:2">
      <c r="A163" s="96" t="s">
        <v>1945</v>
      </c>
      <c r="B163" s="95" t="s">
        <v>1946</v>
      </c>
    </row>
    <row r="164" spans="1:2">
      <c r="A164" s="96" t="s">
        <v>1947</v>
      </c>
      <c r="B164" s="95" t="s">
        <v>1948</v>
      </c>
    </row>
    <row r="165" spans="1:2">
      <c r="A165" s="96" t="s">
        <v>1949</v>
      </c>
      <c r="B165" s="95" t="s">
        <v>1950</v>
      </c>
    </row>
    <row r="166" spans="1:2">
      <c r="A166" s="96" t="s">
        <v>1951</v>
      </c>
      <c r="B166" s="95" t="s">
        <v>1952</v>
      </c>
    </row>
    <row r="167" spans="1:2">
      <c r="A167" s="96" t="s">
        <v>1953</v>
      </c>
      <c r="B167" s="95" t="s">
        <v>1954</v>
      </c>
    </row>
    <row r="168" spans="1:2">
      <c r="A168" s="96" t="s">
        <v>1955</v>
      </c>
      <c r="B168" s="95" t="s">
        <v>1956</v>
      </c>
    </row>
    <row r="169" spans="1:2">
      <c r="A169" s="96" t="s">
        <v>1957</v>
      </c>
      <c r="B169" s="95" t="s">
        <v>1958</v>
      </c>
    </row>
    <row r="170" spans="1:2">
      <c r="A170" s="96" t="s">
        <v>1960</v>
      </c>
      <c r="B170" s="95" t="s">
        <v>4013</v>
      </c>
    </row>
    <row r="171" spans="1:2">
      <c r="A171" s="96" t="s">
        <v>1962</v>
      </c>
      <c r="B171" s="95" t="s">
        <v>1963</v>
      </c>
    </row>
    <row r="172" spans="1:2">
      <c r="A172" s="96" t="s">
        <v>1964</v>
      </c>
      <c r="B172" s="95" t="s">
        <v>1965</v>
      </c>
    </row>
    <row r="173" spans="1:2">
      <c r="A173" s="96" t="s">
        <v>1967</v>
      </c>
      <c r="B173" s="95" t="s">
        <v>1968</v>
      </c>
    </row>
    <row r="174" spans="1:2">
      <c r="A174" s="96" t="s">
        <v>1969</v>
      </c>
      <c r="B174" s="95" t="s">
        <v>1970</v>
      </c>
    </row>
    <row r="175" spans="1:2">
      <c r="A175" s="96" t="s">
        <v>1971</v>
      </c>
      <c r="B175" s="95" t="s">
        <v>1972</v>
      </c>
    </row>
    <row r="176" spans="1:2">
      <c r="A176" s="96" t="s">
        <v>1973</v>
      </c>
      <c r="B176" s="95" t="s">
        <v>1974</v>
      </c>
    </row>
    <row r="177" spans="1:2">
      <c r="A177" s="96" t="s">
        <v>1975</v>
      </c>
      <c r="B177" s="95" t="s">
        <v>1976</v>
      </c>
    </row>
    <row r="178" spans="1:2">
      <c r="A178" s="96" t="s">
        <v>1980</v>
      </c>
      <c r="B178" s="95" t="s">
        <v>1981</v>
      </c>
    </row>
    <row r="179" spans="1:2">
      <c r="A179" s="96" t="s">
        <v>1982</v>
      </c>
      <c r="B179" s="95" t="s">
        <v>1983</v>
      </c>
    </row>
    <row r="180" spans="1:2">
      <c r="A180" s="96" t="s">
        <v>1984</v>
      </c>
      <c r="B180" s="95" t="s">
        <v>646</v>
      </c>
    </row>
    <row r="181" spans="1:2">
      <c r="A181" s="96" t="s">
        <v>1985</v>
      </c>
      <c r="B181" s="95" t="s">
        <v>1986</v>
      </c>
    </row>
    <row r="182" spans="1:2">
      <c r="A182" s="96" t="s">
        <v>1987</v>
      </c>
      <c r="B182" s="95" t="s">
        <v>1988</v>
      </c>
    </row>
    <row r="183" spans="1:2">
      <c r="A183" s="96" t="s">
        <v>1989</v>
      </c>
      <c r="B183" s="95" t="s">
        <v>1990</v>
      </c>
    </row>
    <row r="184" spans="1:2">
      <c r="A184" s="96" t="s">
        <v>1991</v>
      </c>
      <c r="B184" s="95" t="s">
        <v>1992</v>
      </c>
    </row>
    <row r="185" spans="1:2">
      <c r="A185" s="96" t="s">
        <v>1993</v>
      </c>
      <c r="B185" s="95" t="s">
        <v>1994</v>
      </c>
    </row>
    <row r="186" spans="1:2">
      <c r="A186" s="96" t="s">
        <v>1995</v>
      </c>
      <c r="B186" s="95" t="s">
        <v>648</v>
      </c>
    </row>
    <row r="187" spans="1:2">
      <c r="A187" s="96" t="s">
        <v>1996</v>
      </c>
      <c r="B187" s="95" t="s">
        <v>640</v>
      </c>
    </row>
    <row r="188" spans="1:2">
      <c r="A188" s="96" t="s">
        <v>1997</v>
      </c>
      <c r="B188" s="95" t="s">
        <v>639</v>
      </c>
    </row>
    <row r="189" spans="1:2">
      <c r="A189" s="96" t="s">
        <v>2000</v>
      </c>
      <c r="B189" s="95" t="s">
        <v>2002</v>
      </c>
    </row>
    <row r="190" spans="1:2">
      <c r="A190" s="96" t="s">
        <v>2003</v>
      </c>
      <c r="B190" s="95" t="s">
        <v>2005</v>
      </c>
    </row>
    <row r="191" spans="1:2">
      <c r="A191" s="96" t="s">
        <v>2007</v>
      </c>
      <c r="B191" s="95" t="s">
        <v>2008</v>
      </c>
    </row>
    <row r="192" spans="1:2">
      <c r="A192" s="96" t="s">
        <v>2009</v>
      </c>
      <c r="B192" s="95" t="s">
        <v>4014</v>
      </c>
    </row>
    <row r="193" spans="1:2">
      <c r="A193" s="96" t="s">
        <v>2011</v>
      </c>
      <c r="B193" s="95" t="s">
        <v>4015</v>
      </c>
    </row>
    <row r="194" spans="1:2">
      <c r="A194" s="96" t="s">
        <v>2013</v>
      </c>
      <c r="B194" s="95" t="s">
        <v>652</v>
      </c>
    </row>
    <row r="195" spans="1:2">
      <c r="A195" s="96" t="s">
        <v>2014</v>
      </c>
      <c r="B195" s="95" t="s">
        <v>2015</v>
      </c>
    </row>
    <row r="196" spans="1:2">
      <c r="A196" s="96" t="s">
        <v>2016</v>
      </c>
      <c r="B196" s="95" t="s">
        <v>2017</v>
      </c>
    </row>
    <row r="197" spans="1:2">
      <c r="A197" s="96" t="s">
        <v>2018</v>
      </c>
      <c r="B197" s="95" t="s">
        <v>2019</v>
      </c>
    </row>
    <row r="198" spans="1:2">
      <c r="A198" s="96" t="s">
        <v>2020</v>
      </c>
      <c r="B198" s="95" t="s">
        <v>4016</v>
      </c>
    </row>
    <row r="199" spans="1:2">
      <c r="A199" s="96" t="s">
        <v>2023</v>
      </c>
      <c r="B199" s="95" t="s">
        <v>2024</v>
      </c>
    </row>
    <row r="200" spans="1:2">
      <c r="A200" s="96" t="s">
        <v>2026</v>
      </c>
      <c r="B200" s="95" t="s">
        <v>2028</v>
      </c>
    </row>
    <row r="201" spans="1:2">
      <c r="A201" s="96" t="s">
        <v>2030</v>
      </c>
      <c r="B201" s="95" t="s">
        <v>2031</v>
      </c>
    </row>
    <row r="202" spans="1:2">
      <c r="A202" s="96" t="s">
        <v>2032</v>
      </c>
      <c r="B202" s="95" t="s">
        <v>2033</v>
      </c>
    </row>
    <row r="203" spans="1:2">
      <c r="A203" s="96" t="s">
        <v>2035</v>
      </c>
      <c r="B203" s="95" t="s">
        <v>4017</v>
      </c>
    </row>
    <row r="204" spans="1:2">
      <c r="A204" s="96" t="s">
        <v>2038</v>
      </c>
      <c r="B204" s="95" t="s">
        <v>2039</v>
      </c>
    </row>
    <row r="205" spans="1:2">
      <c r="A205" s="96" t="s">
        <v>2041</v>
      </c>
      <c r="B205" s="95" t="s">
        <v>2042</v>
      </c>
    </row>
    <row r="206" spans="1:2">
      <c r="A206" s="96" t="s">
        <v>2043</v>
      </c>
      <c r="B206" s="95" t="s">
        <v>2044</v>
      </c>
    </row>
    <row r="207" spans="1:2">
      <c r="A207" s="96" t="s">
        <v>2045</v>
      </c>
      <c r="B207" s="95" t="s">
        <v>2046</v>
      </c>
    </row>
    <row r="208" spans="1:2">
      <c r="A208" s="96" t="s">
        <v>2047</v>
      </c>
      <c r="B208" s="95" t="s">
        <v>2048</v>
      </c>
    </row>
    <row r="209" spans="1:2">
      <c r="A209" s="96" t="s">
        <v>2049</v>
      </c>
      <c r="B209" s="95" t="s">
        <v>2050</v>
      </c>
    </row>
    <row r="210" spans="1:2">
      <c r="A210" s="96" t="s">
        <v>2052</v>
      </c>
      <c r="B210" s="95" t="s">
        <v>2051</v>
      </c>
    </row>
    <row r="211" spans="1:2">
      <c r="A211" s="96" t="s">
        <v>2053</v>
      </c>
      <c r="B211" s="95" t="s">
        <v>2054</v>
      </c>
    </row>
    <row r="212" spans="1:2">
      <c r="A212" s="96" t="s">
        <v>2055</v>
      </c>
      <c r="B212" s="95" t="s">
        <v>2056</v>
      </c>
    </row>
    <row r="213" spans="1:2">
      <c r="A213" s="96" t="s">
        <v>2058</v>
      </c>
      <c r="B213" s="95" t="s">
        <v>2060</v>
      </c>
    </row>
    <row r="214" spans="1:2">
      <c r="A214" s="96" t="s">
        <v>2061</v>
      </c>
      <c r="B214" s="95" t="s">
        <v>2062</v>
      </c>
    </row>
    <row r="215" spans="1:2">
      <c r="A215" s="97">
        <v>60132</v>
      </c>
      <c r="B215" s="95" t="s">
        <v>2065</v>
      </c>
    </row>
    <row r="216" spans="1:2">
      <c r="A216" s="96" t="s">
        <v>2067</v>
      </c>
      <c r="B216" s="95" t="s">
        <v>2068</v>
      </c>
    </row>
    <row r="217" spans="1:2">
      <c r="A217" s="96">
        <v>60134</v>
      </c>
      <c r="B217" s="95" t="s">
        <v>2070</v>
      </c>
    </row>
    <row r="218" spans="1:2">
      <c r="A218" s="96" t="s">
        <v>2072</v>
      </c>
      <c r="B218" s="95" t="s">
        <v>2073</v>
      </c>
    </row>
    <row r="219" spans="1:2">
      <c r="A219" s="96" t="s">
        <v>2074</v>
      </c>
      <c r="B219" s="95" t="s">
        <v>4018</v>
      </c>
    </row>
    <row r="220" spans="1:2">
      <c r="A220" s="96" t="s">
        <v>2077</v>
      </c>
      <c r="B220" s="95" t="s">
        <v>2078</v>
      </c>
    </row>
    <row r="221" spans="1:2">
      <c r="A221" s="96" t="s">
        <v>2082</v>
      </c>
      <c r="B221" s="95" t="s">
        <v>2083</v>
      </c>
    </row>
    <row r="222" spans="1:2">
      <c r="A222" s="96" t="s">
        <v>2085</v>
      </c>
      <c r="B222" s="95" t="s">
        <v>2086</v>
      </c>
    </row>
    <row r="223" spans="1:2">
      <c r="A223" s="96" t="s">
        <v>2087</v>
      </c>
      <c r="B223" s="95" t="s">
        <v>2088</v>
      </c>
    </row>
    <row r="224" spans="1:2">
      <c r="A224" s="96" t="s">
        <v>2089</v>
      </c>
      <c r="B224" s="95" t="s">
        <v>2090</v>
      </c>
    </row>
    <row r="225" spans="1:2">
      <c r="A225" s="96" t="s">
        <v>2091</v>
      </c>
      <c r="B225" s="95" t="s">
        <v>2092</v>
      </c>
    </row>
    <row r="226" spans="1:2">
      <c r="A226" s="96" t="s">
        <v>2093</v>
      </c>
      <c r="B226" s="95" t="s">
        <v>2094</v>
      </c>
    </row>
    <row r="227" spans="1:2">
      <c r="A227" s="96" t="s">
        <v>2095</v>
      </c>
      <c r="B227" s="95" t="s">
        <v>2096</v>
      </c>
    </row>
    <row r="228" spans="1:2">
      <c r="A228" s="96" t="s">
        <v>2098</v>
      </c>
      <c r="B228" s="95" t="s">
        <v>2099</v>
      </c>
    </row>
    <row r="229" spans="1:2">
      <c r="A229" s="96" t="s">
        <v>2100</v>
      </c>
      <c r="B229" s="95" t="s">
        <v>2101</v>
      </c>
    </row>
    <row r="230" spans="1:2">
      <c r="A230" s="96" t="s">
        <v>2102</v>
      </c>
      <c r="B230" s="95" t="s">
        <v>2103</v>
      </c>
    </row>
    <row r="231" spans="1:2">
      <c r="A231" s="96" t="s">
        <v>2104</v>
      </c>
      <c r="B231" s="95" t="s">
        <v>2105</v>
      </c>
    </row>
    <row r="232" spans="1:2">
      <c r="A232" s="96" t="s">
        <v>2106</v>
      </c>
      <c r="B232" s="95" t="s">
        <v>2107</v>
      </c>
    </row>
    <row r="233" spans="1:2">
      <c r="A233" s="96" t="s">
        <v>2108</v>
      </c>
      <c r="B233" s="95" t="s">
        <v>2109</v>
      </c>
    </row>
    <row r="234" spans="1:2">
      <c r="A234" s="96" t="s">
        <v>2110</v>
      </c>
      <c r="B234" s="95" t="s">
        <v>2111</v>
      </c>
    </row>
    <row r="235" spans="1:2">
      <c r="A235" s="96" t="s">
        <v>2112</v>
      </c>
      <c r="B235" s="95" t="s">
        <v>2113</v>
      </c>
    </row>
    <row r="236" spans="1:2">
      <c r="A236" s="96" t="s">
        <v>2114</v>
      </c>
      <c r="B236" s="95" t="s">
        <v>2115</v>
      </c>
    </row>
    <row r="237" spans="1:2">
      <c r="A237" s="96" t="s">
        <v>2117</v>
      </c>
      <c r="B237" s="95" t="s">
        <v>2118</v>
      </c>
    </row>
    <row r="238" spans="1:2">
      <c r="A238" s="96" t="s">
        <v>2119</v>
      </c>
      <c r="B238" s="95" t="s">
        <v>2120</v>
      </c>
    </row>
    <row r="239" spans="1:2">
      <c r="A239" s="96" t="s">
        <v>2121</v>
      </c>
      <c r="B239" s="95" t="s">
        <v>2123</v>
      </c>
    </row>
    <row r="240" spans="1:2">
      <c r="A240" s="96" t="s">
        <v>2124</v>
      </c>
      <c r="B240" s="95" t="s">
        <v>2125</v>
      </c>
    </row>
    <row r="241" spans="1:2">
      <c r="A241" s="96" t="s">
        <v>2126</v>
      </c>
      <c r="B241" s="95" t="s">
        <v>2127</v>
      </c>
    </row>
    <row r="242" spans="1:2">
      <c r="A242" s="96" t="s">
        <v>2128</v>
      </c>
      <c r="B242" s="95" t="s">
        <v>2129</v>
      </c>
    </row>
    <row r="243" spans="1:2">
      <c r="A243" s="96" t="s">
        <v>2130</v>
      </c>
      <c r="B243" s="95" t="s">
        <v>2131</v>
      </c>
    </row>
    <row r="244" spans="1:2">
      <c r="A244" s="96" t="s">
        <v>2132</v>
      </c>
      <c r="B244" s="95" t="s">
        <v>2133</v>
      </c>
    </row>
    <row r="245" spans="1:2">
      <c r="A245" s="96" t="s">
        <v>2134</v>
      </c>
      <c r="B245" s="95" t="s">
        <v>759</v>
      </c>
    </row>
    <row r="246" spans="1:2">
      <c r="A246" s="96" t="s">
        <v>2135</v>
      </c>
      <c r="B246" s="95" t="s">
        <v>2136</v>
      </c>
    </row>
    <row r="247" spans="1:2">
      <c r="A247" s="96" t="s">
        <v>2137</v>
      </c>
      <c r="B247" s="95" t="s">
        <v>2138</v>
      </c>
    </row>
    <row r="248" spans="1:2">
      <c r="A248" s="96" t="s">
        <v>2139</v>
      </c>
      <c r="B248" s="95" t="s">
        <v>2140</v>
      </c>
    </row>
    <row r="249" spans="1:2">
      <c r="A249" s="96" t="s">
        <v>2141</v>
      </c>
      <c r="B249" s="95" t="s">
        <v>2142</v>
      </c>
    </row>
    <row r="250" spans="1:2">
      <c r="A250" s="96" t="s">
        <v>2143</v>
      </c>
      <c r="B250" s="95" t="s">
        <v>2144</v>
      </c>
    </row>
    <row r="251" spans="1:2">
      <c r="A251" s="96" t="s">
        <v>2145</v>
      </c>
      <c r="B251" s="95" t="s">
        <v>2146</v>
      </c>
    </row>
    <row r="252" spans="1:2">
      <c r="A252" s="96" t="s">
        <v>2147</v>
      </c>
      <c r="B252" s="95" t="s">
        <v>2148</v>
      </c>
    </row>
    <row r="253" spans="1:2">
      <c r="A253" s="96" t="s">
        <v>2149</v>
      </c>
      <c r="B253" s="95" t="s">
        <v>2150</v>
      </c>
    </row>
    <row r="254" spans="1:2">
      <c r="A254" s="96" t="s">
        <v>2151</v>
      </c>
      <c r="B254" s="95" t="s">
        <v>2152</v>
      </c>
    </row>
    <row r="255" spans="1:2">
      <c r="A255" s="96" t="s">
        <v>2154</v>
      </c>
      <c r="B255" s="95" t="s">
        <v>2155</v>
      </c>
    </row>
    <row r="256" spans="1:2">
      <c r="A256" s="96" t="s">
        <v>2156</v>
      </c>
      <c r="B256" s="95" t="s">
        <v>2157</v>
      </c>
    </row>
    <row r="257" spans="1:2">
      <c r="A257" s="96" t="s">
        <v>2158</v>
      </c>
      <c r="B257" s="95" t="s">
        <v>2159</v>
      </c>
    </row>
    <row r="258" spans="1:2">
      <c r="A258" s="96" t="s">
        <v>2160</v>
      </c>
      <c r="B258" s="95" t="s">
        <v>2162</v>
      </c>
    </row>
    <row r="259" spans="1:2">
      <c r="A259" s="96" t="s">
        <v>2164</v>
      </c>
      <c r="B259" s="95" t="s">
        <v>2165</v>
      </c>
    </row>
    <row r="260" spans="1:2">
      <c r="A260" s="96" t="s">
        <v>2167</v>
      </c>
      <c r="B260" s="95" t="s">
        <v>2168</v>
      </c>
    </row>
    <row r="261" spans="1:2">
      <c r="A261" s="96" t="s">
        <v>2169</v>
      </c>
      <c r="B261" s="95" t="s">
        <v>2170</v>
      </c>
    </row>
    <row r="262" spans="1:2">
      <c r="A262" s="96" t="s">
        <v>2171</v>
      </c>
      <c r="B262" s="95" t="s">
        <v>2172</v>
      </c>
    </row>
    <row r="263" spans="1:2">
      <c r="A263" s="96" t="s">
        <v>2173</v>
      </c>
      <c r="B263" s="95" t="s">
        <v>2174</v>
      </c>
    </row>
    <row r="264" spans="1:2">
      <c r="A264" s="96" t="s">
        <v>2175</v>
      </c>
      <c r="B264" s="95" t="s">
        <v>2177</v>
      </c>
    </row>
    <row r="265" spans="1:2">
      <c r="A265" s="96" t="s">
        <v>2178</v>
      </c>
      <c r="B265" s="95" t="s">
        <v>2179</v>
      </c>
    </row>
    <row r="266" spans="1:2">
      <c r="A266" s="96" t="s">
        <v>2180</v>
      </c>
      <c r="B266" s="95" t="s">
        <v>2181</v>
      </c>
    </row>
    <row r="267" spans="1:2">
      <c r="A267" s="96" t="s">
        <v>2182</v>
      </c>
      <c r="B267" s="95" t="s">
        <v>2183</v>
      </c>
    </row>
    <row r="268" spans="1:2">
      <c r="A268" s="96" t="s">
        <v>2184</v>
      </c>
      <c r="B268" s="95" t="s">
        <v>2185</v>
      </c>
    </row>
    <row r="269" spans="1:2">
      <c r="A269" s="96" t="s">
        <v>2186</v>
      </c>
      <c r="B269" s="95" t="s">
        <v>2187</v>
      </c>
    </row>
    <row r="270" spans="1:2">
      <c r="A270" s="96" t="s">
        <v>2189</v>
      </c>
      <c r="B270" s="95" t="s">
        <v>2190</v>
      </c>
    </row>
    <row r="271" spans="1:2">
      <c r="A271" s="96" t="s">
        <v>2191</v>
      </c>
      <c r="B271" s="95" t="s">
        <v>2192</v>
      </c>
    </row>
    <row r="272" spans="1:2">
      <c r="A272" s="96" t="s">
        <v>2193</v>
      </c>
      <c r="B272" s="95" t="s">
        <v>2194</v>
      </c>
    </row>
    <row r="273" spans="1:2">
      <c r="A273" s="96" t="s">
        <v>2195</v>
      </c>
      <c r="B273" s="95" t="s">
        <v>2196</v>
      </c>
    </row>
    <row r="274" spans="1:2">
      <c r="A274" s="96" t="s">
        <v>2197</v>
      </c>
      <c r="B274" s="95" t="s">
        <v>2198</v>
      </c>
    </row>
    <row r="275" spans="1:2">
      <c r="A275" s="96" t="s">
        <v>2199</v>
      </c>
      <c r="B275" s="95" t="s">
        <v>2200</v>
      </c>
    </row>
    <row r="276" spans="1:2">
      <c r="A276" s="96" t="s">
        <v>2201</v>
      </c>
      <c r="B276" s="95" t="s">
        <v>2202</v>
      </c>
    </row>
    <row r="277" spans="1:2">
      <c r="A277" s="96" t="s">
        <v>2203</v>
      </c>
      <c r="B277" s="95" t="s">
        <v>2204</v>
      </c>
    </row>
    <row r="278" spans="1:2">
      <c r="A278" s="96" t="s">
        <v>2206</v>
      </c>
      <c r="B278" s="95" t="s">
        <v>2207</v>
      </c>
    </row>
    <row r="279" spans="1:2">
      <c r="A279" s="96" t="s">
        <v>2209</v>
      </c>
      <c r="B279" s="95" t="s">
        <v>2210</v>
      </c>
    </row>
    <row r="280" spans="1:2">
      <c r="A280" s="96" t="s">
        <v>2211</v>
      </c>
      <c r="B280" s="95" t="s">
        <v>2212</v>
      </c>
    </row>
    <row r="281" spans="1:2">
      <c r="A281" s="96" t="s">
        <v>2213</v>
      </c>
      <c r="B281" s="95" t="s">
        <v>2214</v>
      </c>
    </row>
    <row r="282" spans="1:2">
      <c r="A282" s="96" t="s">
        <v>2216</v>
      </c>
      <c r="B282" s="95" t="s">
        <v>2217</v>
      </c>
    </row>
    <row r="283" spans="1:2">
      <c r="A283" s="96" t="s">
        <v>2219</v>
      </c>
      <c r="B283" s="95" t="s">
        <v>2220</v>
      </c>
    </row>
    <row r="284" spans="1:2">
      <c r="A284" s="96" t="s">
        <v>2222</v>
      </c>
      <c r="B284" s="95" t="s">
        <v>2223</v>
      </c>
    </row>
    <row r="285" spans="1:2">
      <c r="A285" s="96" t="s">
        <v>2225</v>
      </c>
      <c r="B285" s="95" t="s">
        <v>2226</v>
      </c>
    </row>
    <row r="286" spans="1:2">
      <c r="A286" s="96" t="s">
        <v>2227</v>
      </c>
      <c r="B286" s="95" t="s">
        <v>2228</v>
      </c>
    </row>
    <row r="287" spans="1:2">
      <c r="A287" s="96" t="s">
        <v>2230</v>
      </c>
      <c r="B287" s="95" t="s">
        <v>2231</v>
      </c>
    </row>
    <row r="288" spans="1:2">
      <c r="A288" s="96" t="s">
        <v>2232</v>
      </c>
      <c r="B288" s="95" t="s">
        <v>2233</v>
      </c>
    </row>
    <row r="289" spans="1:2">
      <c r="A289" s="96" t="s">
        <v>2234</v>
      </c>
      <c r="B289" s="95" t="s">
        <v>2235</v>
      </c>
    </row>
    <row r="290" spans="1:2">
      <c r="A290" s="96" t="s">
        <v>2237</v>
      </c>
      <c r="B290" s="95" t="s">
        <v>2238</v>
      </c>
    </row>
    <row r="291" spans="1:2">
      <c r="A291" s="96" t="s">
        <v>2239</v>
      </c>
      <c r="B291" s="95" t="s">
        <v>2240</v>
      </c>
    </row>
    <row r="292" spans="1:2">
      <c r="A292" s="96" t="s">
        <v>2241</v>
      </c>
      <c r="B292" s="95" t="s">
        <v>2242</v>
      </c>
    </row>
    <row r="293" spans="1:2">
      <c r="A293" s="96" t="s">
        <v>2243</v>
      </c>
      <c r="B293" s="95" t="s">
        <v>2244</v>
      </c>
    </row>
    <row r="294" spans="1:2">
      <c r="A294" s="96" t="s">
        <v>2245</v>
      </c>
      <c r="B294" s="95" t="s">
        <v>2246</v>
      </c>
    </row>
    <row r="295" spans="1:2">
      <c r="A295" s="96" t="s">
        <v>2247</v>
      </c>
      <c r="B295" s="95" t="s">
        <v>2248</v>
      </c>
    </row>
    <row r="296" spans="1:2">
      <c r="A296" s="96" t="s">
        <v>2249</v>
      </c>
      <c r="B296" s="95" t="s">
        <v>2250</v>
      </c>
    </row>
    <row r="297" spans="1:2">
      <c r="A297" s="96" t="s">
        <v>2252</v>
      </c>
      <c r="B297" s="95" t="s">
        <v>2253</v>
      </c>
    </row>
    <row r="298" spans="1:2">
      <c r="A298" s="96" t="s">
        <v>2254</v>
      </c>
      <c r="B298" s="95" t="s">
        <v>2255</v>
      </c>
    </row>
    <row r="299" spans="1:2">
      <c r="A299" s="96" t="s">
        <v>2256</v>
      </c>
      <c r="B299" s="95" t="s">
        <v>2257</v>
      </c>
    </row>
    <row r="300" spans="1:2">
      <c r="A300" s="96" t="s">
        <v>2259</v>
      </c>
      <c r="B300" s="95" t="s">
        <v>2260</v>
      </c>
    </row>
    <row r="301" spans="1:2">
      <c r="A301" s="96" t="s">
        <v>2262</v>
      </c>
      <c r="B301" s="95" t="s">
        <v>4019</v>
      </c>
    </row>
    <row r="302" spans="1:2">
      <c r="A302" s="96" t="s">
        <v>2265</v>
      </c>
      <c r="B302" s="95" t="s">
        <v>4020</v>
      </c>
    </row>
    <row r="303" spans="1:2">
      <c r="A303" s="96" t="s">
        <v>2267</v>
      </c>
      <c r="B303" s="95" t="s">
        <v>4021</v>
      </c>
    </row>
    <row r="304" spans="1:2">
      <c r="A304" s="96" t="s">
        <v>2269</v>
      </c>
      <c r="B304" s="95" t="s">
        <v>2270</v>
      </c>
    </row>
    <row r="305" spans="1:2">
      <c r="A305" s="96" t="s">
        <v>2271</v>
      </c>
      <c r="B305" s="95" t="s">
        <v>2272</v>
      </c>
    </row>
    <row r="306" spans="1:2">
      <c r="A306" s="96" t="s">
        <v>2273</v>
      </c>
      <c r="B306" s="95" t="s">
        <v>2274</v>
      </c>
    </row>
    <row r="307" spans="1:2">
      <c r="A307" s="96" t="s">
        <v>2275</v>
      </c>
      <c r="B307" s="95" t="s">
        <v>2276</v>
      </c>
    </row>
    <row r="308" spans="1:2">
      <c r="A308" s="96" t="s">
        <v>2277</v>
      </c>
      <c r="B308" s="95" t="s">
        <v>2278</v>
      </c>
    </row>
    <row r="309" spans="1:2">
      <c r="A309" s="96" t="s">
        <v>2280</v>
      </c>
      <c r="B309" s="95" t="s">
        <v>2281</v>
      </c>
    </row>
    <row r="310" spans="1:2">
      <c r="A310" s="96" t="s">
        <v>2283</v>
      </c>
      <c r="B310" s="95" t="s">
        <v>2284</v>
      </c>
    </row>
    <row r="311" spans="1:2">
      <c r="A311" s="96" t="s">
        <v>2285</v>
      </c>
      <c r="B311" s="95" t="s">
        <v>2286</v>
      </c>
    </row>
    <row r="312" spans="1:2">
      <c r="A312" s="96" t="s">
        <v>2287</v>
      </c>
      <c r="B312" s="95" t="s">
        <v>4022</v>
      </c>
    </row>
    <row r="313" spans="1:2">
      <c r="A313" s="96" t="s">
        <v>2290</v>
      </c>
      <c r="B313" s="95" t="s">
        <v>2291</v>
      </c>
    </row>
    <row r="314" spans="1:2">
      <c r="A314" s="96" t="s">
        <v>2294</v>
      </c>
      <c r="B314" s="95" t="s">
        <v>2295</v>
      </c>
    </row>
    <row r="315" spans="1:2">
      <c r="A315" s="96" t="s">
        <v>2297</v>
      </c>
      <c r="B315" s="95" t="s">
        <v>2298</v>
      </c>
    </row>
    <row r="316" spans="1:2">
      <c r="A316" s="96" t="s">
        <v>2299</v>
      </c>
      <c r="B316" s="95" t="s">
        <v>2300</v>
      </c>
    </row>
    <row r="317" spans="1:2">
      <c r="A317" s="96" t="s">
        <v>2302</v>
      </c>
      <c r="B317" s="95" t="s">
        <v>2303</v>
      </c>
    </row>
    <row r="318" spans="1:2">
      <c r="A318" s="96" t="s">
        <v>2304</v>
      </c>
      <c r="B318" s="95" t="s">
        <v>4023</v>
      </c>
    </row>
    <row r="319" spans="1:2">
      <c r="A319" s="96" t="s">
        <v>2307</v>
      </c>
      <c r="B319" s="95" t="s">
        <v>2308</v>
      </c>
    </row>
    <row r="320" spans="1:2">
      <c r="A320" s="96" t="s">
        <v>2310</v>
      </c>
      <c r="B320" s="95" t="s">
        <v>2311</v>
      </c>
    </row>
    <row r="321" spans="1:2">
      <c r="A321" s="96" t="s">
        <v>2312</v>
      </c>
      <c r="B321" s="95" t="s">
        <v>2313</v>
      </c>
    </row>
    <row r="322" spans="1:2">
      <c r="A322" s="96" t="s">
        <v>2314</v>
      </c>
      <c r="B322" s="95" t="s">
        <v>2315</v>
      </c>
    </row>
    <row r="323" spans="1:2">
      <c r="A323" s="96" t="s">
        <v>2316</v>
      </c>
      <c r="B323" s="95" t="s">
        <v>2317</v>
      </c>
    </row>
    <row r="324" spans="1:2">
      <c r="A324" s="96" t="s">
        <v>2319</v>
      </c>
      <c r="B324" s="95" t="s">
        <v>2320</v>
      </c>
    </row>
    <row r="325" spans="1:2">
      <c r="A325" s="96" t="s">
        <v>2321</v>
      </c>
      <c r="B325" s="95" t="s">
        <v>2322</v>
      </c>
    </row>
    <row r="326" spans="1:2">
      <c r="A326" s="96" t="s">
        <v>2324</v>
      </c>
      <c r="B326" s="95" t="s">
        <v>2325</v>
      </c>
    </row>
    <row r="327" spans="1:2">
      <c r="A327" s="96" t="s">
        <v>2327</v>
      </c>
      <c r="B327" s="95" t="s">
        <v>2328</v>
      </c>
    </row>
    <row r="328" spans="1:2">
      <c r="A328" s="96" t="s">
        <v>2329</v>
      </c>
      <c r="B328" s="95" t="s">
        <v>1271</v>
      </c>
    </row>
    <row r="329" spans="1:2">
      <c r="A329" s="96" t="s">
        <v>2330</v>
      </c>
      <c r="B329" s="95" t="s">
        <v>2332</v>
      </c>
    </row>
    <row r="330" spans="1:2">
      <c r="A330" s="96" t="s">
        <v>2333</v>
      </c>
      <c r="B330" s="95" t="s">
        <v>2334</v>
      </c>
    </row>
    <row r="331" spans="1:2">
      <c r="A331" s="96" t="s">
        <v>2336</v>
      </c>
      <c r="B331" s="95" t="s">
        <v>2337</v>
      </c>
    </row>
    <row r="332" spans="1:2">
      <c r="A332" s="96" t="s">
        <v>2339</v>
      </c>
      <c r="B332" s="95" t="s">
        <v>2340</v>
      </c>
    </row>
    <row r="333" spans="1:2">
      <c r="A333" s="96" t="s">
        <v>2341</v>
      </c>
      <c r="B333" s="95" t="s">
        <v>2342</v>
      </c>
    </row>
    <row r="334" spans="1:2">
      <c r="A334" s="96" t="s">
        <v>2344</v>
      </c>
      <c r="B334" s="95" t="s">
        <v>2345</v>
      </c>
    </row>
    <row r="335" spans="1:2">
      <c r="A335" s="96" t="s">
        <v>2347</v>
      </c>
      <c r="B335" s="95" t="s">
        <v>2348</v>
      </c>
    </row>
    <row r="336" spans="1:2">
      <c r="A336" s="96" t="s">
        <v>2349</v>
      </c>
      <c r="B336" s="95" t="s">
        <v>2350</v>
      </c>
    </row>
    <row r="337" spans="1:2">
      <c r="A337" s="96" t="s">
        <v>2351</v>
      </c>
      <c r="B337" s="95" t="s">
        <v>2352</v>
      </c>
    </row>
    <row r="338" spans="1:2">
      <c r="A338" s="96" t="s">
        <v>2353</v>
      </c>
      <c r="B338" s="95" t="s">
        <v>2354</v>
      </c>
    </row>
    <row r="339" spans="1:2">
      <c r="A339" s="96" t="s">
        <v>2356</v>
      </c>
      <c r="B339" s="95" t="s">
        <v>2357</v>
      </c>
    </row>
    <row r="340" spans="1:2">
      <c r="A340" s="96" t="s">
        <v>2359</v>
      </c>
      <c r="B340" s="95" t="s">
        <v>2360</v>
      </c>
    </row>
    <row r="341" spans="1:2">
      <c r="A341" s="96" t="s">
        <v>2361</v>
      </c>
      <c r="B341" s="95" t="s">
        <v>2362</v>
      </c>
    </row>
    <row r="342" spans="1:2">
      <c r="A342" s="96" t="s">
        <v>2364</v>
      </c>
      <c r="B342" s="95" t="s">
        <v>2365</v>
      </c>
    </row>
    <row r="343" spans="1:2">
      <c r="A343" s="96" t="s">
        <v>2366</v>
      </c>
      <c r="B343" s="95" t="s">
        <v>2367</v>
      </c>
    </row>
    <row r="344" spans="1:2">
      <c r="A344" s="96" t="s">
        <v>2369</v>
      </c>
      <c r="B344" s="95" t="s">
        <v>2370</v>
      </c>
    </row>
    <row r="345" spans="1:2">
      <c r="A345" s="96" t="s">
        <v>2371</v>
      </c>
      <c r="B345" s="95" t="s">
        <v>2372</v>
      </c>
    </row>
    <row r="346" spans="1:2">
      <c r="A346" s="96" t="s">
        <v>2374</v>
      </c>
      <c r="B346" s="95" t="s">
        <v>2375</v>
      </c>
    </row>
    <row r="347" spans="1:2">
      <c r="A347" s="96" t="s">
        <v>2376</v>
      </c>
      <c r="B347" s="95" t="s">
        <v>2377</v>
      </c>
    </row>
    <row r="348" spans="1:2">
      <c r="A348" s="96" t="s">
        <v>2378</v>
      </c>
      <c r="B348" s="95" t="s">
        <v>2379</v>
      </c>
    </row>
    <row r="349" spans="1:2">
      <c r="A349" s="96" t="s">
        <v>2380</v>
      </c>
      <c r="B349" s="95" t="s">
        <v>2381</v>
      </c>
    </row>
    <row r="350" spans="1:2">
      <c r="A350" s="96" t="s">
        <v>2382</v>
      </c>
      <c r="B350" s="95" t="s">
        <v>2383</v>
      </c>
    </row>
    <row r="351" spans="1:2">
      <c r="A351" s="96" t="s">
        <v>2385</v>
      </c>
      <c r="B351" s="95" t="s">
        <v>2386</v>
      </c>
    </row>
    <row r="352" spans="1:2">
      <c r="A352" s="96" t="s">
        <v>2388</v>
      </c>
      <c r="B352" s="95" t="s">
        <v>2387</v>
      </c>
    </row>
    <row r="353" spans="1:2">
      <c r="A353" s="96" t="s">
        <v>2390</v>
      </c>
      <c r="B353" s="95" t="s">
        <v>2391</v>
      </c>
    </row>
    <row r="354" spans="1:2">
      <c r="A354" s="96" t="s">
        <v>2392</v>
      </c>
      <c r="B354" s="95" t="s">
        <v>2393</v>
      </c>
    </row>
    <row r="355" spans="1:2">
      <c r="A355" s="96" t="s">
        <v>2395</v>
      </c>
      <c r="B355" s="95" t="s">
        <v>2396</v>
      </c>
    </row>
    <row r="356" spans="1:2">
      <c r="A356" s="96" t="s">
        <v>2397</v>
      </c>
      <c r="B356" s="95" t="s">
        <v>2398</v>
      </c>
    </row>
    <row r="357" spans="1:2">
      <c r="A357" s="96" t="s">
        <v>2399</v>
      </c>
      <c r="B357" s="95" t="s">
        <v>2400</v>
      </c>
    </row>
    <row r="358" spans="1:2">
      <c r="A358" s="96" t="s">
        <v>2401</v>
      </c>
      <c r="B358" s="95" t="s">
        <v>2402</v>
      </c>
    </row>
    <row r="359" spans="1:2">
      <c r="A359" s="96" t="s">
        <v>2403</v>
      </c>
      <c r="B359" s="95" t="s">
        <v>2404</v>
      </c>
    </row>
    <row r="360" spans="1:2">
      <c r="A360" s="96" t="s">
        <v>2406</v>
      </c>
      <c r="B360" s="95" t="s">
        <v>2407</v>
      </c>
    </row>
    <row r="361" spans="1:2">
      <c r="A361" s="96" t="s">
        <v>2408</v>
      </c>
      <c r="B361" s="95" t="s">
        <v>2409</v>
      </c>
    </row>
    <row r="362" spans="1:2">
      <c r="A362" s="96" t="s">
        <v>2410</v>
      </c>
      <c r="B362" s="95" t="s">
        <v>2411</v>
      </c>
    </row>
    <row r="363" spans="1:2">
      <c r="A363" s="96" t="s">
        <v>2412</v>
      </c>
      <c r="B363" s="95" t="s">
        <v>2413</v>
      </c>
    </row>
    <row r="364" spans="1:2">
      <c r="A364" s="96" t="s">
        <v>2414</v>
      </c>
      <c r="B364" s="95" t="s">
        <v>2415</v>
      </c>
    </row>
    <row r="365" spans="1:2">
      <c r="A365" s="96" t="s">
        <v>2416</v>
      </c>
      <c r="B365" s="95" t="s">
        <v>2417</v>
      </c>
    </row>
    <row r="366" spans="1:2">
      <c r="A366" s="96" t="s">
        <v>2418</v>
      </c>
      <c r="B366" s="95" t="s">
        <v>2420</v>
      </c>
    </row>
    <row r="367" spans="1:2">
      <c r="A367" s="96" t="s">
        <v>2421</v>
      </c>
      <c r="B367" s="95" t="s">
        <v>2422</v>
      </c>
    </row>
    <row r="368" spans="1:2">
      <c r="A368" s="96" t="s">
        <v>2424</v>
      </c>
      <c r="B368" s="95" t="s">
        <v>2425</v>
      </c>
    </row>
    <row r="369" spans="1:2">
      <c r="A369" s="96" t="s">
        <v>2426</v>
      </c>
      <c r="B369" s="95" t="s">
        <v>2427</v>
      </c>
    </row>
    <row r="370" spans="1:2">
      <c r="A370" s="96" t="s">
        <v>2429</v>
      </c>
      <c r="B370" s="95" t="s">
        <v>2430</v>
      </c>
    </row>
    <row r="371" spans="1:2">
      <c r="A371" s="96" t="s">
        <v>2431</v>
      </c>
      <c r="B371" s="95" t="s">
        <v>326</v>
      </c>
    </row>
    <row r="372" spans="1:2">
      <c r="A372" s="96" t="s">
        <v>2432</v>
      </c>
      <c r="B372" s="95" t="s">
        <v>2433</v>
      </c>
    </row>
    <row r="373" spans="1:2">
      <c r="A373" s="96" t="s">
        <v>2434</v>
      </c>
      <c r="B373" s="95" t="s">
        <v>2436</v>
      </c>
    </row>
    <row r="374" spans="1:2">
      <c r="A374" s="96" t="s">
        <v>2438</v>
      </c>
      <c r="B374" s="95" t="s">
        <v>2439</v>
      </c>
    </row>
    <row r="375" spans="1:2">
      <c r="A375" s="96" t="s">
        <v>2441</v>
      </c>
      <c r="B375" s="95" t="s">
        <v>2442</v>
      </c>
    </row>
    <row r="376" spans="1:2">
      <c r="A376" s="96" t="s">
        <v>2444</v>
      </c>
      <c r="B376" s="95" t="s">
        <v>2443</v>
      </c>
    </row>
    <row r="377" spans="1:2">
      <c r="A377" s="96" t="s">
        <v>2445</v>
      </c>
      <c r="B377" s="95" t="s">
        <v>2446</v>
      </c>
    </row>
    <row r="378" spans="1:2">
      <c r="A378" s="96" t="s">
        <v>2447</v>
      </c>
      <c r="B378" s="95" t="s">
        <v>2448</v>
      </c>
    </row>
    <row r="379" spans="1:2">
      <c r="A379" s="96" t="s">
        <v>2449</v>
      </c>
      <c r="B379" s="95" t="s">
        <v>2450</v>
      </c>
    </row>
    <row r="380" spans="1:2">
      <c r="A380" s="96" t="s">
        <v>2452</v>
      </c>
      <c r="B380" s="95" t="s">
        <v>2453</v>
      </c>
    </row>
    <row r="381" spans="1:2">
      <c r="A381" s="96" t="s">
        <v>2455</v>
      </c>
      <c r="B381" s="95" t="s">
        <v>2456</v>
      </c>
    </row>
    <row r="382" spans="1:2">
      <c r="A382" s="96" t="s">
        <v>2457</v>
      </c>
      <c r="B382" s="95" t="s">
        <v>2458</v>
      </c>
    </row>
    <row r="383" spans="1:2">
      <c r="A383" s="96" t="s">
        <v>2459</v>
      </c>
      <c r="B383" s="95" t="s">
        <v>2460</v>
      </c>
    </row>
    <row r="384" spans="1:2">
      <c r="A384" s="96" t="s">
        <v>2461</v>
      </c>
      <c r="B384" s="95" t="s">
        <v>2462</v>
      </c>
    </row>
    <row r="385" spans="1:2">
      <c r="A385" s="96" t="s">
        <v>2463</v>
      </c>
      <c r="B385" s="95" t="s">
        <v>1624</v>
      </c>
    </row>
    <row r="386" spans="1:2">
      <c r="A386" s="96" t="s">
        <v>2464</v>
      </c>
      <c r="B386" s="95" t="s">
        <v>2465</v>
      </c>
    </row>
    <row r="387" spans="1:2">
      <c r="A387" s="96" t="s">
        <v>2466</v>
      </c>
      <c r="B387" s="95" t="s">
        <v>2469</v>
      </c>
    </row>
    <row r="388" spans="1:2">
      <c r="A388" s="96" t="s">
        <v>2470</v>
      </c>
      <c r="B388" s="95" t="s">
        <v>2472</v>
      </c>
    </row>
    <row r="389" spans="1:2">
      <c r="A389" s="96" t="s">
        <v>2473</v>
      </c>
      <c r="B389" s="95" t="s">
        <v>2474</v>
      </c>
    </row>
    <row r="390" spans="1:2">
      <c r="A390" s="96" t="s">
        <v>2475</v>
      </c>
      <c r="B390" s="95" t="s">
        <v>2477</v>
      </c>
    </row>
    <row r="391" spans="1:2">
      <c r="A391" s="96" t="s">
        <v>2478</v>
      </c>
      <c r="B391" s="95" t="s">
        <v>2479</v>
      </c>
    </row>
    <row r="392" spans="1:2">
      <c r="A392" s="96" t="s">
        <v>2480</v>
      </c>
      <c r="B392" s="95" t="s">
        <v>2481</v>
      </c>
    </row>
    <row r="393" spans="1:2">
      <c r="A393" s="96" t="s">
        <v>2482</v>
      </c>
      <c r="B393" s="95" t="s">
        <v>2484</v>
      </c>
    </row>
    <row r="394" spans="1:2">
      <c r="A394" s="96" t="s">
        <v>2485</v>
      </c>
      <c r="B394" s="95" t="s">
        <v>2488</v>
      </c>
    </row>
    <row r="395" spans="1:2">
      <c r="A395" s="96" t="s">
        <v>2490</v>
      </c>
      <c r="B395" s="95" t="s">
        <v>2491</v>
      </c>
    </row>
    <row r="396" spans="1:2">
      <c r="A396" s="96" t="s">
        <v>2493</v>
      </c>
      <c r="B396" s="95" t="s">
        <v>2494</v>
      </c>
    </row>
    <row r="397" spans="1:2">
      <c r="A397" s="96" t="s">
        <v>2496</v>
      </c>
      <c r="B397" s="95" t="s">
        <v>2497</v>
      </c>
    </row>
    <row r="398" spans="1:2">
      <c r="A398" s="96" t="s">
        <v>2498</v>
      </c>
      <c r="B398" s="95" t="s">
        <v>2499</v>
      </c>
    </row>
    <row r="399" spans="1:2">
      <c r="A399" s="96" t="s">
        <v>2500</v>
      </c>
      <c r="B399" s="95" t="s">
        <v>2501</v>
      </c>
    </row>
    <row r="400" spans="1:2">
      <c r="A400" s="96" t="s">
        <v>2502</v>
      </c>
      <c r="B400" s="95" t="s">
        <v>2503</v>
      </c>
    </row>
    <row r="401" spans="1:2">
      <c r="A401" s="96" t="s">
        <v>2505</v>
      </c>
      <c r="B401" s="95" t="s">
        <v>2506</v>
      </c>
    </row>
    <row r="402" spans="1:2">
      <c r="A402" s="96" t="s">
        <v>2508</v>
      </c>
      <c r="B402" s="95" t="s">
        <v>2509</v>
      </c>
    </row>
    <row r="403" spans="1:2">
      <c r="A403" s="96" t="s">
        <v>2510</v>
      </c>
      <c r="B403" s="95" t="s">
        <v>2511</v>
      </c>
    </row>
    <row r="404" spans="1:2">
      <c r="A404" s="96" t="s">
        <v>2513</v>
      </c>
      <c r="B404" s="95" t="s">
        <v>2514</v>
      </c>
    </row>
    <row r="405" spans="1:2">
      <c r="A405" s="96" t="s">
        <v>2515</v>
      </c>
      <c r="B405" s="95" t="s">
        <v>2516</v>
      </c>
    </row>
    <row r="406" spans="1:2">
      <c r="A406" s="96" t="s">
        <v>2517</v>
      </c>
      <c r="B406" s="95" t="s">
        <v>2518</v>
      </c>
    </row>
    <row r="407" spans="1:2">
      <c r="A407" s="96" t="s">
        <v>2519</v>
      </c>
      <c r="B407" s="95" t="s">
        <v>4024</v>
      </c>
    </row>
    <row r="408" spans="1:2">
      <c r="A408" s="96" t="s">
        <v>2521</v>
      </c>
      <c r="B408" s="95" t="s">
        <v>2522</v>
      </c>
    </row>
    <row r="409" spans="1:2">
      <c r="A409" s="96" t="s">
        <v>2523</v>
      </c>
      <c r="B409" s="95" t="s">
        <v>4025</v>
      </c>
    </row>
    <row r="410" spans="1:2">
      <c r="A410" s="96" t="s">
        <v>2525</v>
      </c>
      <c r="B410" s="95" t="s">
        <v>2526</v>
      </c>
    </row>
    <row r="411" spans="1:2">
      <c r="A411" s="96" t="s">
        <v>2527</v>
      </c>
      <c r="B411" s="95" t="s">
        <v>2528</v>
      </c>
    </row>
    <row r="412" spans="1:2">
      <c r="A412" s="96" t="s">
        <v>2529</v>
      </c>
      <c r="B412" s="95" t="s">
        <v>4026</v>
      </c>
    </row>
    <row r="413" spans="1:2">
      <c r="A413" s="96" t="s">
        <v>2532</v>
      </c>
      <c r="B413" s="95" t="s">
        <v>2533</v>
      </c>
    </row>
    <row r="414" spans="1:2">
      <c r="A414" s="96" t="s">
        <v>2538</v>
      </c>
      <c r="B414" s="95" t="s">
        <v>2539</v>
      </c>
    </row>
    <row r="415" spans="1:2">
      <c r="A415" s="96" t="s">
        <v>2540</v>
      </c>
      <c r="B415" s="95" t="s">
        <v>2541</v>
      </c>
    </row>
    <row r="416" spans="1:2">
      <c r="A416" s="96" t="s">
        <v>2543</v>
      </c>
      <c r="B416" s="95" t="s">
        <v>2544</v>
      </c>
    </row>
    <row r="417" spans="1:2">
      <c r="A417" s="96" t="s">
        <v>2546</v>
      </c>
      <c r="B417" s="95" t="s">
        <v>2547</v>
      </c>
    </row>
    <row r="418" spans="1:2">
      <c r="A418" s="96" t="s">
        <v>2549</v>
      </c>
      <c r="B418" s="95" t="s">
        <v>2550</v>
      </c>
    </row>
    <row r="419" spans="1:2">
      <c r="A419" s="96" t="s">
        <v>2552</v>
      </c>
      <c r="B419" s="95" t="s">
        <v>2553</v>
      </c>
    </row>
    <row r="420" spans="1:2">
      <c r="A420" s="96" t="s">
        <v>2554</v>
      </c>
      <c r="B420" s="95" t="s">
        <v>2555</v>
      </c>
    </row>
    <row r="421" spans="1:2">
      <c r="A421" s="96" t="s">
        <v>2557</v>
      </c>
      <c r="B421" s="95" t="s">
        <v>2558</v>
      </c>
    </row>
    <row r="422" spans="1:2">
      <c r="A422" s="96" t="s">
        <v>2560</v>
      </c>
      <c r="B422" s="95" t="s">
        <v>2562</v>
      </c>
    </row>
    <row r="423" spans="1:2">
      <c r="A423" s="96" t="s">
        <v>2563</v>
      </c>
      <c r="B423" s="95" t="s">
        <v>2564</v>
      </c>
    </row>
    <row r="424" spans="1:2">
      <c r="A424" s="96" t="s">
        <v>2565</v>
      </c>
      <c r="B424" s="95" t="s">
        <v>2566</v>
      </c>
    </row>
    <row r="425" spans="1:2">
      <c r="A425" s="96" t="s">
        <v>2567</v>
      </c>
      <c r="B425" s="95" t="s">
        <v>4027</v>
      </c>
    </row>
    <row r="426" spans="1:2">
      <c r="A426" s="96" t="s">
        <v>2570</v>
      </c>
      <c r="B426" s="95" t="s">
        <v>4028</v>
      </c>
    </row>
    <row r="427" spans="1:2">
      <c r="A427" s="96" t="s">
        <v>2572</v>
      </c>
      <c r="B427" s="95" t="s">
        <v>2573</v>
      </c>
    </row>
    <row r="428" spans="1:2">
      <c r="A428" s="96" t="s">
        <v>2574</v>
      </c>
      <c r="B428" s="95" t="s">
        <v>2575</v>
      </c>
    </row>
    <row r="429" spans="1:2">
      <c r="A429" s="96" t="s">
        <v>2576</v>
      </c>
      <c r="B429" s="95" t="s">
        <v>2577</v>
      </c>
    </row>
    <row r="430" spans="1:2">
      <c r="A430" s="96" t="s">
        <v>2579</v>
      </c>
      <c r="B430" s="95" t="s">
        <v>2580</v>
      </c>
    </row>
    <row r="431" spans="1:2">
      <c r="A431" s="96" t="s">
        <v>2581</v>
      </c>
      <c r="B431" s="95" t="s">
        <v>2582</v>
      </c>
    </row>
    <row r="432" spans="1:2">
      <c r="A432" s="96" t="s">
        <v>2584</v>
      </c>
      <c r="B432" s="95" t="s">
        <v>2585</v>
      </c>
    </row>
    <row r="433" spans="1:2">
      <c r="A433" s="96" t="s">
        <v>2586</v>
      </c>
      <c r="B433" s="95" t="s">
        <v>2587</v>
      </c>
    </row>
    <row r="434" spans="1:2">
      <c r="A434" s="96" t="s">
        <v>2589</v>
      </c>
      <c r="B434" s="95" t="s">
        <v>2590</v>
      </c>
    </row>
    <row r="435" spans="1:2">
      <c r="A435" s="96" t="s">
        <v>2592</v>
      </c>
      <c r="B435" s="95" t="s">
        <v>2593</v>
      </c>
    </row>
    <row r="436" spans="1:2">
      <c r="A436" s="96" t="s">
        <v>2594</v>
      </c>
      <c r="B436" s="95" t="s">
        <v>2595</v>
      </c>
    </row>
    <row r="437" spans="1:2">
      <c r="A437" s="96" t="s">
        <v>2597</v>
      </c>
      <c r="B437" s="95" t="s">
        <v>2598</v>
      </c>
    </row>
    <row r="438" spans="1:2">
      <c r="A438" s="96" t="s">
        <v>2600</v>
      </c>
      <c r="B438" s="95" t="s">
        <v>2601</v>
      </c>
    </row>
    <row r="439" spans="1:2">
      <c r="A439" s="96" t="s">
        <v>2603</v>
      </c>
      <c r="B439" s="95" t="s">
        <v>2604</v>
      </c>
    </row>
    <row r="440" spans="1:2">
      <c r="A440" s="96" t="s">
        <v>2606</v>
      </c>
      <c r="B440" s="95" t="s">
        <v>2607</v>
      </c>
    </row>
    <row r="441" spans="1:2">
      <c r="A441" s="96" t="s">
        <v>2608</v>
      </c>
      <c r="B441" s="95" t="s">
        <v>2609</v>
      </c>
    </row>
    <row r="442" spans="1:2">
      <c r="A442" s="96" t="s">
        <v>2610</v>
      </c>
      <c r="B442" s="95" t="s">
        <v>2611</v>
      </c>
    </row>
    <row r="443" spans="1:2">
      <c r="A443" s="96" t="s">
        <v>2614</v>
      </c>
      <c r="B443" s="95" t="s">
        <v>2615</v>
      </c>
    </row>
    <row r="444" spans="1:2">
      <c r="A444" s="96" t="s">
        <v>2616</v>
      </c>
      <c r="B444" s="95" t="s">
        <v>2617</v>
      </c>
    </row>
    <row r="445" spans="1:2">
      <c r="A445" s="96" t="s">
        <v>2619</v>
      </c>
      <c r="B445" s="95" t="s">
        <v>2620</v>
      </c>
    </row>
    <row r="446" spans="1:2">
      <c r="A446" s="96" t="s">
        <v>2622</v>
      </c>
      <c r="B446" s="95" t="s">
        <v>2623</v>
      </c>
    </row>
    <row r="447" spans="1:2">
      <c r="A447" s="96" t="s">
        <v>2625</v>
      </c>
      <c r="B447" s="95" t="s">
        <v>2624</v>
      </c>
    </row>
    <row r="448" spans="1:2">
      <c r="A448" s="96" t="s">
        <v>2627</v>
      </c>
      <c r="B448" s="95" t="s">
        <v>2628</v>
      </c>
    </row>
    <row r="449" spans="1:2">
      <c r="A449" s="96" t="s">
        <v>2630</v>
      </c>
      <c r="B449" s="95" t="s">
        <v>2631</v>
      </c>
    </row>
    <row r="450" spans="1:2">
      <c r="A450" s="96" t="s">
        <v>2633</v>
      </c>
      <c r="B450" s="95" t="s">
        <v>2634</v>
      </c>
    </row>
    <row r="451" spans="1:2">
      <c r="A451" s="96" t="s">
        <v>2636</v>
      </c>
      <c r="B451" s="95" t="s">
        <v>2637</v>
      </c>
    </row>
    <row r="452" spans="1:2">
      <c r="A452" s="96" t="s">
        <v>2639</v>
      </c>
      <c r="B452" s="95" t="s">
        <v>2640</v>
      </c>
    </row>
    <row r="453" spans="1:2">
      <c r="A453" s="96" t="s">
        <v>2642</v>
      </c>
      <c r="B453" s="95" t="s">
        <v>2643</v>
      </c>
    </row>
    <row r="454" spans="1:2">
      <c r="A454" s="96" t="s">
        <v>2644</v>
      </c>
      <c r="B454" s="95" t="s">
        <v>2645</v>
      </c>
    </row>
    <row r="455" spans="1:2">
      <c r="A455" s="96" t="s">
        <v>2647</v>
      </c>
      <c r="B455" s="95" t="s">
        <v>2648</v>
      </c>
    </row>
    <row r="456" spans="1:2">
      <c r="A456" s="96" t="s">
        <v>2650</v>
      </c>
      <c r="B456" s="95" t="s">
        <v>2651</v>
      </c>
    </row>
    <row r="457" spans="1:2">
      <c r="A457" s="96" t="s">
        <v>2653</v>
      </c>
      <c r="B457" s="95" t="s">
        <v>2654</v>
      </c>
    </row>
    <row r="458" spans="1:2">
      <c r="A458" s="96" t="s">
        <v>2656</v>
      </c>
      <c r="B458" s="95" t="s">
        <v>2657</v>
      </c>
    </row>
    <row r="459" spans="1:2">
      <c r="A459" s="96" t="s">
        <v>2658</v>
      </c>
      <c r="B459" s="95" t="s">
        <v>2659</v>
      </c>
    </row>
    <row r="460" spans="1:2">
      <c r="A460" s="96" t="s">
        <v>2661</v>
      </c>
      <c r="B460" s="95" t="s">
        <v>2662</v>
      </c>
    </row>
    <row r="461" spans="1:2">
      <c r="A461" s="96" t="s">
        <v>2663</v>
      </c>
      <c r="B461" s="95" t="s">
        <v>2664</v>
      </c>
    </row>
    <row r="462" spans="1:2">
      <c r="A462" s="96" t="s">
        <v>2665</v>
      </c>
      <c r="B462" s="95" t="s">
        <v>2666</v>
      </c>
    </row>
    <row r="463" spans="1:2">
      <c r="A463" s="96" t="s">
        <v>2668</v>
      </c>
      <c r="B463" s="95" t="s">
        <v>2669</v>
      </c>
    </row>
    <row r="464" spans="1:2">
      <c r="A464" s="96" t="s">
        <v>2670</v>
      </c>
      <c r="B464" s="95" t="s">
        <v>2671</v>
      </c>
    </row>
    <row r="465" spans="1:2">
      <c r="A465" s="96" t="s">
        <v>2673</v>
      </c>
      <c r="B465" s="95" t="s">
        <v>2674</v>
      </c>
    </row>
    <row r="466" spans="1:2">
      <c r="A466" s="96" t="s">
        <v>2678</v>
      </c>
      <c r="B466" s="95" t="s">
        <v>2679</v>
      </c>
    </row>
    <row r="467" spans="1:2">
      <c r="A467" s="96" t="s">
        <v>2681</v>
      </c>
      <c r="B467" s="95" t="s">
        <v>2682</v>
      </c>
    </row>
    <row r="468" spans="1:2">
      <c r="A468" s="96" t="s">
        <v>2689</v>
      </c>
      <c r="B468" s="95" t="s">
        <v>2690</v>
      </c>
    </row>
    <row r="469" spans="1:2">
      <c r="A469" s="96" t="s">
        <v>2692</v>
      </c>
      <c r="B469" s="95" t="s">
        <v>2693</v>
      </c>
    </row>
    <row r="470" spans="1:2">
      <c r="A470" s="96" t="s">
        <v>2695</v>
      </c>
      <c r="B470" s="95" t="s">
        <v>2696</v>
      </c>
    </row>
    <row r="471" spans="1:2">
      <c r="A471" s="96" t="s">
        <v>2698</v>
      </c>
      <c r="B471" s="95" t="s">
        <v>2699</v>
      </c>
    </row>
    <row r="472" spans="1:2">
      <c r="A472" s="96" t="s">
        <v>2700</v>
      </c>
      <c r="B472" s="95" t="s">
        <v>2701</v>
      </c>
    </row>
    <row r="473" spans="1:2">
      <c r="A473" s="96" t="s">
        <v>2703</v>
      </c>
      <c r="B473" s="95" t="s">
        <v>2704</v>
      </c>
    </row>
    <row r="474" spans="1:2">
      <c r="A474" s="96" t="s">
        <v>2705</v>
      </c>
      <c r="B474" s="95" t="s">
        <v>2706</v>
      </c>
    </row>
    <row r="475" spans="1:2">
      <c r="A475" s="96" t="s">
        <v>2708</v>
      </c>
      <c r="B475" s="95" t="s">
        <v>2709</v>
      </c>
    </row>
    <row r="476" spans="1:2">
      <c r="A476" s="96" t="s">
        <v>2711</v>
      </c>
      <c r="B476" s="95" t="s">
        <v>2713</v>
      </c>
    </row>
    <row r="477" spans="1:2">
      <c r="A477" s="96" t="s">
        <v>2715</v>
      </c>
      <c r="B477" s="95" t="s">
        <v>2716</v>
      </c>
    </row>
    <row r="478" spans="1:2">
      <c r="A478" s="96" t="s">
        <v>2717</v>
      </c>
      <c r="B478" s="95" t="s">
        <v>2718</v>
      </c>
    </row>
    <row r="479" spans="1:2">
      <c r="A479" s="96" t="s">
        <v>2720</v>
      </c>
      <c r="B479" s="95" t="s">
        <v>2721</v>
      </c>
    </row>
    <row r="480" spans="1:2">
      <c r="A480" s="96" t="s">
        <v>2723</v>
      </c>
      <c r="B480" s="95" t="s">
        <v>2724</v>
      </c>
    </row>
    <row r="481" spans="1:2">
      <c r="A481" s="96" t="s">
        <v>2725</v>
      </c>
      <c r="B481" s="95" t="s">
        <v>2726</v>
      </c>
    </row>
    <row r="482" spans="1:2">
      <c r="A482" s="96" t="s">
        <v>2728</v>
      </c>
      <c r="B482" s="95" t="s">
        <v>2729</v>
      </c>
    </row>
    <row r="483" spans="1:2">
      <c r="A483" s="96" t="s">
        <v>2731</v>
      </c>
      <c r="B483" s="95" t="s">
        <v>2732</v>
      </c>
    </row>
    <row r="484" spans="1:2">
      <c r="A484" s="96" t="s">
        <v>2733</v>
      </c>
      <c r="B484" s="95" t="s">
        <v>2734</v>
      </c>
    </row>
    <row r="485" spans="1:2">
      <c r="A485" s="96" t="s">
        <v>2736</v>
      </c>
      <c r="B485" s="95" t="s">
        <v>2737</v>
      </c>
    </row>
    <row r="486" spans="1:2">
      <c r="A486" s="96" t="s">
        <v>2739</v>
      </c>
      <c r="B486" s="95" t="s">
        <v>2740</v>
      </c>
    </row>
    <row r="487" spans="1:2">
      <c r="A487" s="96" t="s">
        <v>2741</v>
      </c>
      <c r="B487" s="95" t="s">
        <v>2742</v>
      </c>
    </row>
    <row r="488" spans="1:2">
      <c r="A488" s="96" t="s">
        <v>2744</v>
      </c>
      <c r="B488" s="95" t="s">
        <v>2745</v>
      </c>
    </row>
    <row r="489" spans="1:2">
      <c r="A489" s="96" t="s">
        <v>2746</v>
      </c>
      <c r="B489" s="95" t="s">
        <v>2747</v>
      </c>
    </row>
    <row r="490" spans="1:2">
      <c r="A490" s="96" t="s">
        <v>2749</v>
      </c>
      <c r="B490" s="95" t="s">
        <v>2750</v>
      </c>
    </row>
    <row r="491" spans="1:2">
      <c r="A491" s="96" t="s">
        <v>2751</v>
      </c>
      <c r="B491" s="95" t="s">
        <v>2752</v>
      </c>
    </row>
    <row r="492" spans="1:2">
      <c r="A492" s="96" t="s">
        <v>2753</v>
      </c>
      <c r="B492" s="95" t="s">
        <v>2754</v>
      </c>
    </row>
    <row r="493" spans="1:2">
      <c r="A493" s="96" t="s">
        <v>2755</v>
      </c>
      <c r="B493" s="95" t="s">
        <v>2756</v>
      </c>
    </row>
    <row r="494" spans="1:2">
      <c r="A494" s="96" t="s">
        <v>2757</v>
      </c>
      <c r="B494" s="95" t="s">
        <v>2758</v>
      </c>
    </row>
    <row r="495" spans="1:2">
      <c r="A495" s="96" t="s">
        <v>2760</v>
      </c>
      <c r="B495" s="95" t="s">
        <v>2761</v>
      </c>
    </row>
    <row r="496" spans="1:2">
      <c r="A496" s="96" t="s">
        <v>2763</v>
      </c>
      <c r="B496" s="95" t="s">
        <v>2764</v>
      </c>
    </row>
    <row r="497" spans="1:2">
      <c r="A497" s="96" t="s">
        <v>2765</v>
      </c>
      <c r="B497" s="95" t="s">
        <v>2766</v>
      </c>
    </row>
    <row r="498" spans="1:2">
      <c r="A498" s="96" t="s">
        <v>2768</v>
      </c>
      <c r="B498" s="95" t="s">
        <v>2769</v>
      </c>
    </row>
    <row r="499" spans="1:2">
      <c r="A499" s="96" t="s">
        <v>2771</v>
      </c>
      <c r="B499" s="95" t="s">
        <v>2772</v>
      </c>
    </row>
    <row r="500" spans="1:2">
      <c r="A500" s="96" t="s">
        <v>2773</v>
      </c>
      <c r="B500" s="95" t="s">
        <v>2774</v>
      </c>
    </row>
    <row r="501" spans="1:2">
      <c r="A501" s="96" t="s">
        <v>2776</v>
      </c>
      <c r="B501" s="95" t="s">
        <v>2777</v>
      </c>
    </row>
    <row r="502" spans="1:2">
      <c r="A502" s="96" t="s">
        <v>2778</v>
      </c>
      <c r="B502" s="95" t="s">
        <v>2779</v>
      </c>
    </row>
    <row r="503" spans="1:2">
      <c r="A503" s="96" t="s">
        <v>2781</v>
      </c>
      <c r="B503" s="95" t="s">
        <v>2782</v>
      </c>
    </row>
    <row r="504" spans="1:2">
      <c r="A504" s="96" t="s">
        <v>2784</v>
      </c>
      <c r="B504" s="95" t="s">
        <v>2785</v>
      </c>
    </row>
    <row r="505" spans="1:2">
      <c r="A505" s="96" t="s">
        <v>2786</v>
      </c>
      <c r="B505" s="95" t="s">
        <v>2787</v>
      </c>
    </row>
    <row r="506" spans="1:2">
      <c r="A506" s="96" t="s">
        <v>2789</v>
      </c>
      <c r="B506" s="95" t="s">
        <v>2790</v>
      </c>
    </row>
    <row r="507" spans="1:2">
      <c r="A507" s="96" t="s">
        <v>2792</v>
      </c>
      <c r="B507" s="95" t="s">
        <v>2793</v>
      </c>
    </row>
    <row r="508" spans="1:2">
      <c r="A508" s="96" t="s">
        <v>2795</v>
      </c>
      <c r="B508" s="95" t="s">
        <v>2796</v>
      </c>
    </row>
    <row r="509" spans="1:2">
      <c r="A509" s="96" t="s">
        <v>2798</v>
      </c>
      <c r="B509" s="95" t="s">
        <v>2799</v>
      </c>
    </row>
    <row r="510" spans="1:2">
      <c r="A510" s="96" t="s">
        <v>2800</v>
      </c>
      <c r="B510" s="95" t="s">
        <v>2801</v>
      </c>
    </row>
    <row r="511" spans="1:2">
      <c r="A511" s="96" t="s">
        <v>2803</v>
      </c>
      <c r="B511" s="95" t="s">
        <v>2804</v>
      </c>
    </row>
    <row r="512" spans="1:2">
      <c r="A512" s="96" t="s">
        <v>2806</v>
      </c>
      <c r="B512" s="95" t="s">
        <v>2807</v>
      </c>
    </row>
    <row r="513" spans="1:2">
      <c r="A513" s="96" t="s">
        <v>2808</v>
      </c>
      <c r="B513" s="95" t="s">
        <v>2809</v>
      </c>
    </row>
    <row r="514" spans="1:2">
      <c r="A514" s="96" t="s">
        <v>2811</v>
      </c>
      <c r="B514" s="95" t="s">
        <v>2812</v>
      </c>
    </row>
    <row r="515" spans="1:2">
      <c r="A515" s="96" t="s">
        <v>2814</v>
      </c>
      <c r="B515" s="95" t="s">
        <v>2815</v>
      </c>
    </row>
    <row r="516" spans="1:2">
      <c r="A516" s="96" t="s">
        <v>2817</v>
      </c>
      <c r="B516" s="95" t="s">
        <v>2818</v>
      </c>
    </row>
    <row r="517" spans="1:2">
      <c r="A517" s="96" t="s">
        <v>2820</v>
      </c>
      <c r="B517" s="95" t="s">
        <v>2821</v>
      </c>
    </row>
    <row r="518" spans="1:2">
      <c r="A518" s="96" t="s">
        <v>2823</v>
      </c>
      <c r="B518" s="95" t="s">
        <v>2824</v>
      </c>
    </row>
    <row r="519" spans="1:2">
      <c r="A519" s="96" t="s">
        <v>2826</v>
      </c>
      <c r="B519" s="95" t="s">
        <v>2827</v>
      </c>
    </row>
    <row r="520" spans="1:2">
      <c r="A520" s="96" t="s">
        <v>2829</v>
      </c>
      <c r="B520" s="95" t="s">
        <v>2830</v>
      </c>
    </row>
    <row r="521" spans="1:2">
      <c r="A521" s="96" t="s">
        <v>2831</v>
      </c>
      <c r="B521" s="95" t="s">
        <v>2832</v>
      </c>
    </row>
    <row r="522" spans="1:2">
      <c r="A522" s="96" t="s">
        <v>2834</v>
      </c>
      <c r="B522" s="95" t="s">
        <v>2835</v>
      </c>
    </row>
    <row r="523" spans="1:2">
      <c r="A523" s="96" t="s">
        <v>2837</v>
      </c>
      <c r="B523" s="95" t="s">
        <v>2838</v>
      </c>
    </row>
    <row r="524" spans="1:2">
      <c r="A524" s="96" t="s">
        <v>2839</v>
      </c>
      <c r="B524" s="95" t="s">
        <v>2840</v>
      </c>
    </row>
    <row r="525" spans="1:2">
      <c r="A525" s="96" t="s">
        <v>2841</v>
      </c>
      <c r="B525" s="95" t="s">
        <v>2842</v>
      </c>
    </row>
    <row r="526" spans="1:2">
      <c r="A526" s="96" t="s">
        <v>2843</v>
      </c>
      <c r="B526" s="95" t="s">
        <v>2844</v>
      </c>
    </row>
    <row r="527" spans="1:2">
      <c r="A527" s="96" t="s">
        <v>2845</v>
      </c>
      <c r="B527" s="95" t="s">
        <v>2846</v>
      </c>
    </row>
    <row r="528" spans="1:2">
      <c r="A528" s="96" t="s">
        <v>2847</v>
      </c>
      <c r="B528" s="95" t="s">
        <v>4029</v>
      </c>
    </row>
    <row r="529" spans="1:2">
      <c r="A529" s="96" t="s">
        <v>2849</v>
      </c>
      <c r="B529" s="95" t="s">
        <v>2850</v>
      </c>
    </row>
    <row r="530" spans="1:2">
      <c r="A530" s="96" t="s">
        <v>2852</v>
      </c>
      <c r="B530" s="95" t="s">
        <v>2853</v>
      </c>
    </row>
    <row r="531" spans="1:2">
      <c r="A531" s="96" t="s">
        <v>2855</v>
      </c>
      <c r="B531" s="95" t="s">
        <v>4030</v>
      </c>
    </row>
    <row r="532" spans="1:2">
      <c r="A532" s="96" t="s">
        <v>2859</v>
      </c>
      <c r="B532" s="95" t="s">
        <v>2860</v>
      </c>
    </row>
    <row r="533" spans="1:2">
      <c r="A533" s="96" t="s">
        <v>2861</v>
      </c>
      <c r="B533" s="95" t="s">
        <v>2862</v>
      </c>
    </row>
    <row r="534" spans="1:2">
      <c r="A534" s="96" t="s">
        <v>2864</v>
      </c>
      <c r="B534" s="95" t="s">
        <v>2865</v>
      </c>
    </row>
    <row r="535" spans="1:2">
      <c r="A535" s="96" t="s">
        <v>2866</v>
      </c>
      <c r="B535" s="95" t="s">
        <v>2867</v>
      </c>
    </row>
    <row r="536" spans="1:2">
      <c r="A536" s="96" t="s">
        <v>2869</v>
      </c>
      <c r="B536" s="95" t="s">
        <v>2870</v>
      </c>
    </row>
    <row r="537" spans="1:2">
      <c r="A537" s="96" t="s">
        <v>2872</v>
      </c>
      <c r="B537" s="95" t="s">
        <v>2873</v>
      </c>
    </row>
    <row r="538" spans="1:2">
      <c r="A538" s="96" t="s">
        <v>2874</v>
      </c>
      <c r="B538" s="95" t="s">
        <v>4031</v>
      </c>
    </row>
    <row r="539" spans="1:2">
      <c r="A539" s="96" t="s">
        <v>2876</v>
      </c>
      <c r="B539" s="95" t="s">
        <v>2877</v>
      </c>
    </row>
    <row r="540" spans="1:2">
      <c r="A540" s="96" t="s">
        <v>2879</v>
      </c>
      <c r="B540" s="95" t="s">
        <v>2880</v>
      </c>
    </row>
    <row r="541" spans="1:2">
      <c r="A541" s="96" t="s">
        <v>2882</v>
      </c>
      <c r="B541" s="95" t="s">
        <v>2883</v>
      </c>
    </row>
    <row r="542" spans="1:2">
      <c r="A542" s="96" t="s">
        <v>2885</v>
      </c>
      <c r="B542" s="95" t="s">
        <v>2886</v>
      </c>
    </row>
    <row r="543" spans="1:2">
      <c r="A543" s="96" t="s">
        <v>2888</v>
      </c>
      <c r="B543" s="95" t="s">
        <v>2889</v>
      </c>
    </row>
    <row r="544" spans="1:2">
      <c r="A544" s="96" t="s">
        <v>2890</v>
      </c>
      <c r="B544" s="95" t="s">
        <v>2891</v>
      </c>
    </row>
    <row r="545" spans="1:2">
      <c r="A545" s="96" t="s">
        <v>2892</v>
      </c>
      <c r="B545" s="95" t="s">
        <v>2893</v>
      </c>
    </row>
    <row r="546" spans="1:2">
      <c r="A546" s="96" t="s">
        <v>2895</v>
      </c>
      <c r="B546" s="95" t="s">
        <v>2896</v>
      </c>
    </row>
    <row r="547" spans="1:2">
      <c r="A547" s="96" t="s">
        <v>2898</v>
      </c>
      <c r="B547" s="95" t="s">
        <v>2899</v>
      </c>
    </row>
    <row r="548" spans="1:2">
      <c r="A548" s="96" t="s">
        <v>2900</v>
      </c>
      <c r="B548" s="95" t="s">
        <v>2901</v>
      </c>
    </row>
    <row r="549" spans="1:2">
      <c r="A549" s="96" t="s">
        <v>2902</v>
      </c>
      <c r="B549" s="95" t="s">
        <v>2903</v>
      </c>
    </row>
    <row r="550" spans="1:2">
      <c r="A550" s="96" t="s">
        <v>2904</v>
      </c>
      <c r="B550" s="95" t="s">
        <v>2906</v>
      </c>
    </row>
    <row r="551" spans="1:2">
      <c r="A551" s="96" t="s">
        <v>2907</v>
      </c>
      <c r="B551" s="95" t="s">
        <v>2908</v>
      </c>
    </row>
    <row r="552" spans="1:2">
      <c r="A552" s="96" t="s">
        <v>2909</v>
      </c>
      <c r="B552" s="95" t="s">
        <v>2910</v>
      </c>
    </row>
    <row r="553" spans="1:2">
      <c r="A553" s="96" t="s">
        <v>2911</v>
      </c>
      <c r="B553" s="95" t="s">
        <v>2912</v>
      </c>
    </row>
    <row r="554" spans="1:2">
      <c r="A554" s="96" t="s">
        <v>4032</v>
      </c>
      <c r="B554" s="95" t="s">
        <v>2913</v>
      </c>
    </row>
    <row r="555" spans="1:2">
      <c r="A555" s="96" t="s">
        <v>2915</v>
      </c>
      <c r="B555" s="95" t="s">
        <v>2916</v>
      </c>
    </row>
    <row r="556" spans="1:2">
      <c r="A556" s="96" t="s">
        <v>2917</v>
      </c>
      <c r="B556" s="95" t="s">
        <v>2918</v>
      </c>
    </row>
    <row r="557" spans="1:2">
      <c r="A557" s="96" t="s">
        <v>2919</v>
      </c>
      <c r="B557" s="95" t="s">
        <v>2920</v>
      </c>
    </row>
    <row r="558" spans="1:2">
      <c r="A558" s="96" t="s">
        <v>2922</v>
      </c>
      <c r="B558" s="95" t="s">
        <v>2923</v>
      </c>
    </row>
    <row r="559" spans="1:2">
      <c r="A559" s="96" t="s">
        <v>2924</v>
      </c>
      <c r="B559" s="95" t="s">
        <v>2925</v>
      </c>
    </row>
    <row r="560" spans="1:2">
      <c r="A560" s="96" t="s">
        <v>2927</v>
      </c>
      <c r="B560" s="95" t="s">
        <v>2928</v>
      </c>
    </row>
    <row r="561" spans="1:2">
      <c r="A561" s="96" t="s">
        <v>2929</v>
      </c>
      <c r="B561" s="95" t="s">
        <v>2930</v>
      </c>
    </row>
    <row r="562" spans="1:2">
      <c r="A562" s="96" t="s">
        <v>2931</v>
      </c>
      <c r="B562" s="95" t="s">
        <v>2932</v>
      </c>
    </row>
    <row r="563" spans="1:2">
      <c r="A563" s="96" t="s">
        <v>1056</v>
      </c>
      <c r="B563" s="95" t="s">
        <v>2933</v>
      </c>
    </row>
    <row r="564" spans="1:2">
      <c r="A564" s="96" t="s">
        <v>2934</v>
      </c>
      <c r="B564" s="95" t="s">
        <v>2935</v>
      </c>
    </row>
    <row r="565" spans="1:2">
      <c r="A565" s="96" t="s">
        <v>2936</v>
      </c>
      <c r="B565" s="95" t="s">
        <v>1017</v>
      </c>
    </row>
    <row r="566" spans="1:2">
      <c r="A566" s="96" t="s">
        <v>2938</v>
      </c>
      <c r="B566" s="95" t="s">
        <v>2939</v>
      </c>
    </row>
    <row r="567" spans="1:2">
      <c r="A567" s="96" t="s">
        <v>2941</v>
      </c>
      <c r="B567" s="95" t="s">
        <v>2942</v>
      </c>
    </row>
    <row r="568" spans="1:2">
      <c r="A568" s="96" t="s">
        <v>2943</v>
      </c>
      <c r="B568" s="95" t="s">
        <v>2944</v>
      </c>
    </row>
    <row r="569" spans="1:2">
      <c r="A569" s="96" t="s">
        <v>2945</v>
      </c>
      <c r="B569" s="95" t="s">
        <v>2946</v>
      </c>
    </row>
    <row r="570" spans="1:2">
      <c r="A570" s="96" t="s">
        <v>2947</v>
      </c>
      <c r="B570" s="95" t="s">
        <v>2948</v>
      </c>
    </row>
    <row r="571" spans="1:2">
      <c r="A571" s="96" t="s">
        <v>2949</v>
      </c>
      <c r="B571" s="95" t="s">
        <v>2953</v>
      </c>
    </row>
    <row r="572" spans="1:2">
      <c r="A572" s="96" t="s">
        <v>2954</v>
      </c>
      <c r="B572" s="95" t="s">
        <v>2955</v>
      </c>
    </row>
    <row r="573" spans="1:2">
      <c r="A573" s="96" t="s">
        <v>2956</v>
      </c>
      <c r="B573" s="95" t="s">
        <v>2957</v>
      </c>
    </row>
    <row r="574" spans="1:2">
      <c r="A574" s="96" t="s">
        <v>2958</v>
      </c>
      <c r="B574" s="95" t="s">
        <v>2959</v>
      </c>
    </row>
    <row r="575" spans="1:2">
      <c r="A575" s="96" t="s">
        <v>2960</v>
      </c>
      <c r="B575" s="95" t="s">
        <v>2961</v>
      </c>
    </row>
    <row r="576" spans="1:2">
      <c r="A576" s="96" t="s">
        <v>2962</v>
      </c>
      <c r="B576" s="95" t="s">
        <v>2963</v>
      </c>
    </row>
    <row r="577" spans="1:2">
      <c r="A577" s="96" t="s">
        <v>2964</v>
      </c>
      <c r="B577" s="95" t="s">
        <v>2965</v>
      </c>
    </row>
    <row r="578" spans="1:2">
      <c r="A578" s="96" t="s">
        <v>2966</v>
      </c>
      <c r="B578" s="95" t="s">
        <v>2967</v>
      </c>
    </row>
    <row r="579" spans="1:2">
      <c r="A579" s="96" t="s">
        <v>2968</v>
      </c>
      <c r="B579" s="95" t="s">
        <v>2969</v>
      </c>
    </row>
    <row r="580" spans="1:2">
      <c r="A580" s="96" t="s">
        <v>1987</v>
      </c>
      <c r="B580" s="95" t="s">
        <v>2970</v>
      </c>
    </row>
    <row r="581" spans="1:2">
      <c r="A581" s="96" t="s">
        <v>2971</v>
      </c>
      <c r="B581" s="95" t="s">
        <v>2972</v>
      </c>
    </row>
    <row r="582" spans="1:2">
      <c r="A582" s="96" t="s">
        <v>2973</v>
      </c>
      <c r="B582" s="95" t="s">
        <v>2974</v>
      </c>
    </row>
    <row r="583" spans="1:2">
      <c r="A583" s="96" t="s">
        <v>2975</v>
      </c>
      <c r="B583" s="95" t="s">
        <v>2976</v>
      </c>
    </row>
    <row r="584" spans="1:2">
      <c r="A584" s="96" t="s">
        <v>2977</v>
      </c>
      <c r="B584" s="95" t="s">
        <v>2978</v>
      </c>
    </row>
    <row r="585" spans="1:2">
      <c r="A585" s="96" t="s">
        <v>2979</v>
      </c>
      <c r="B585" s="95" t="s">
        <v>2980</v>
      </c>
    </row>
    <row r="586" spans="1:2">
      <c r="A586" s="96" t="s">
        <v>2981</v>
      </c>
      <c r="B586" s="95" t="s">
        <v>2982</v>
      </c>
    </row>
    <row r="587" spans="1:2">
      <c r="A587" s="96" t="s">
        <v>2983</v>
      </c>
      <c r="B587" s="95" t="s">
        <v>2984</v>
      </c>
    </row>
    <row r="588" spans="1:2">
      <c r="A588" s="96" t="s">
        <v>2985</v>
      </c>
      <c r="B588" s="95" t="s">
        <v>2986</v>
      </c>
    </row>
    <row r="589" spans="1:2">
      <c r="A589" s="96" t="s">
        <v>2987</v>
      </c>
      <c r="B589" s="95" t="s">
        <v>2988</v>
      </c>
    </row>
    <row r="590" spans="1:2">
      <c r="A590" s="96" t="s">
        <v>2989</v>
      </c>
      <c r="B590" s="95" t="s">
        <v>2990</v>
      </c>
    </row>
    <row r="591" spans="1:2">
      <c r="A591" s="96" t="s">
        <v>2991</v>
      </c>
      <c r="B591" s="95" t="s">
        <v>2992</v>
      </c>
    </row>
    <row r="592" spans="1:2">
      <c r="A592" s="96" t="s">
        <v>2993</v>
      </c>
      <c r="B592" s="95" t="s">
        <v>2994</v>
      </c>
    </row>
    <row r="593" spans="1:2">
      <c r="A593" s="96" t="s">
        <v>2995</v>
      </c>
      <c r="B593" s="95" t="s">
        <v>2996</v>
      </c>
    </row>
    <row r="594" spans="1:2">
      <c r="A594" s="96" t="s">
        <v>2997</v>
      </c>
      <c r="B594" s="95" t="s">
        <v>2998</v>
      </c>
    </row>
    <row r="595" spans="1:2">
      <c r="A595" s="96" t="s">
        <v>2999</v>
      </c>
      <c r="B595" s="95" t="s">
        <v>3000</v>
      </c>
    </row>
    <row r="596" spans="1:2">
      <c r="A596" s="96" t="s">
        <v>3003</v>
      </c>
      <c r="B596" s="95" t="s">
        <v>3004</v>
      </c>
    </row>
    <row r="597" spans="1:2">
      <c r="A597" s="96" t="s">
        <v>3006</v>
      </c>
      <c r="B597" s="95" t="s">
        <v>3007</v>
      </c>
    </row>
    <row r="598" spans="1:2">
      <c r="A598" s="96" t="s">
        <v>3008</v>
      </c>
      <c r="B598" s="95" t="s">
        <v>3009</v>
      </c>
    </row>
    <row r="599" spans="1:2">
      <c r="A599" s="96" t="s">
        <v>3010</v>
      </c>
      <c r="B599" s="95" t="s">
        <v>3011</v>
      </c>
    </row>
    <row r="600" spans="1:2">
      <c r="A600" s="96" t="s">
        <v>3012</v>
      </c>
      <c r="B600" s="95" t="s">
        <v>3013</v>
      </c>
    </row>
    <row r="601" spans="1:2">
      <c r="A601" s="96" t="s">
        <v>3014</v>
      </c>
      <c r="B601" s="95" t="s">
        <v>3015</v>
      </c>
    </row>
    <row r="602" spans="1:2">
      <c r="A602" s="96" t="s">
        <v>3016</v>
      </c>
      <c r="B602" s="95" t="s">
        <v>3017</v>
      </c>
    </row>
    <row r="603" spans="1:2">
      <c r="A603" s="96" t="s">
        <v>3018</v>
      </c>
      <c r="B603" s="95" t="s">
        <v>3019</v>
      </c>
    </row>
    <row r="604" spans="1:2">
      <c r="A604" s="96" t="s">
        <v>3021</v>
      </c>
      <c r="B604" s="95" t="s">
        <v>3022</v>
      </c>
    </row>
    <row r="605" spans="1:2">
      <c r="A605" s="96" t="s">
        <v>3023</v>
      </c>
      <c r="B605" s="95" t="s">
        <v>3024</v>
      </c>
    </row>
    <row r="606" spans="1:2">
      <c r="A606" s="96" t="s">
        <v>3026</v>
      </c>
      <c r="B606" s="95" t="s">
        <v>4033</v>
      </c>
    </row>
    <row r="607" spans="1:2">
      <c r="A607" s="96" t="s">
        <v>3029</v>
      </c>
      <c r="B607" s="95" t="s">
        <v>3030</v>
      </c>
    </row>
    <row r="608" spans="1:2">
      <c r="A608" s="96" t="s">
        <v>3032</v>
      </c>
      <c r="B608" s="95" t="s">
        <v>3033</v>
      </c>
    </row>
    <row r="609" spans="1:2">
      <c r="A609" s="96" t="s">
        <v>3034</v>
      </c>
      <c r="B609" s="95" t="s">
        <v>3035</v>
      </c>
    </row>
    <row r="610" spans="1:2">
      <c r="A610" s="96" t="s">
        <v>3037</v>
      </c>
      <c r="B610" s="95" t="s">
        <v>3038</v>
      </c>
    </row>
    <row r="611" spans="1:2">
      <c r="A611" s="96" t="s">
        <v>3040</v>
      </c>
      <c r="B611" s="95" t="s">
        <v>3041</v>
      </c>
    </row>
    <row r="612" spans="1:2">
      <c r="A612" s="96" t="s">
        <v>3042</v>
      </c>
      <c r="B612" s="95" t="s">
        <v>3043</v>
      </c>
    </row>
    <row r="613" spans="1:2">
      <c r="A613" s="96" t="s">
        <v>3044</v>
      </c>
      <c r="B613" s="95" t="s">
        <v>3046</v>
      </c>
    </row>
    <row r="614" spans="1:2">
      <c r="A614" s="96" t="s">
        <v>3047</v>
      </c>
      <c r="B614" s="95" t="s">
        <v>4034</v>
      </c>
    </row>
    <row r="615" spans="1:2">
      <c r="A615" s="96" t="s">
        <v>3049</v>
      </c>
      <c r="B615" s="95" t="s">
        <v>3050</v>
      </c>
    </row>
    <row r="616" spans="1:2">
      <c r="A616" s="96" t="s">
        <v>3051</v>
      </c>
      <c r="B616" s="95" t="s">
        <v>3052</v>
      </c>
    </row>
    <row r="617" spans="1:2">
      <c r="A617" s="96" t="s">
        <v>3053</v>
      </c>
      <c r="B617" s="95" t="s">
        <v>3054</v>
      </c>
    </row>
    <row r="618" spans="1:2">
      <c r="A618" s="96" t="s">
        <v>3055</v>
      </c>
      <c r="B618" s="95" t="s">
        <v>3056</v>
      </c>
    </row>
    <row r="619" spans="1:2">
      <c r="A619" s="96" t="s">
        <v>3057</v>
      </c>
      <c r="B619" s="95" t="s">
        <v>3058</v>
      </c>
    </row>
    <row r="620" spans="1:2">
      <c r="A620" s="96" t="s">
        <v>3059</v>
      </c>
      <c r="B620" s="95" t="s">
        <v>3060</v>
      </c>
    </row>
    <row r="621" spans="1:2">
      <c r="A621" s="96" t="s">
        <v>3061</v>
      </c>
      <c r="B621" s="95" t="s">
        <v>3062</v>
      </c>
    </row>
    <row r="622" spans="1:2">
      <c r="A622" s="96" t="s">
        <v>3063</v>
      </c>
      <c r="B622" s="95" t="s">
        <v>3065</v>
      </c>
    </row>
    <row r="623" spans="1:2">
      <c r="A623" s="96" t="s">
        <v>3066</v>
      </c>
      <c r="B623" s="95" t="s">
        <v>3067</v>
      </c>
    </row>
    <row r="624" spans="1:2">
      <c r="A624" s="96" t="s">
        <v>3068</v>
      </c>
      <c r="B624" s="95" t="s">
        <v>3069</v>
      </c>
    </row>
    <row r="625" spans="1:2">
      <c r="A625" s="96" t="s">
        <v>3070</v>
      </c>
      <c r="B625" s="95" t="s">
        <v>3072</v>
      </c>
    </row>
    <row r="626" spans="1:2">
      <c r="A626" s="96" t="s">
        <v>3073</v>
      </c>
      <c r="B626" s="95" t="s">
        <v>3075</v>
      </c>
    </row>
    <row r="627" spans="1:2">
      <c r="A627" s="96" t="s">
        <v>3076</v>
      </c>
      <c r="B627" s="95" t="s">
        <v>3077</v>
      </c>
    </row>
    <row r="628" spans="1:2">
      <c r="A628" s="96" t="s">
        <v>3078</v>
      </c>
      <c r="B628" s="95" t="s">
        <v>3079</v>
      </c>
    </row>
    <row r="629" spans="1:2">
      <c r="A629" s="96" t="s">
        <v>3083</v>
      </c>
      <c r="B629" s="95" t="s">
        <v>3082</v>
      </c>
    </row>
    <row r="630" spans="1:2">
      <c r="A630" s="96" t="s">
        <v>3084</v>
      </c>
      <c r="B630" s="95" t="s">
        <v>3085</v>
      </c>
    </row>
    <row r="631" spans="1:2">
      <c r="A631" s="96" t="s">
        <v>3087</v>
      </c>
      <c r="B631" s="95" t="s">
        <v>3088</v>
      </c>
    </row>
    <row r="632" spans="1:2">
      <c r="A632" s="96" t="s">
        <v>3089</v>
      </c>
      <c r="B632" s="95" t="s">
        <v>3090</v>
      </c>
    </row>
    <row r="633" spans="1:2">
      <c r="A633" s="96" t="s">
        <v>3091</v>
      </c>
      <c r="B633" s="95" t="s">
        <v>3092</v>
      </c>
    </row>
    <row r="634" spans="1:2">
      <c r="A634" s="96" t="s">
        <v>3093</v>
      </c>
      <c r="B634" s="95" t="s">
        <v>1071</v>
      </c>
    </row>
    <row r="635" spans="1:2">
      <c r="A635" s="96" t="s">
        <v>3094</v>
      </c>
      <c r="B635" s="95" t="s">
        <v>3095</v>
      </c>
    </row>
    <row r="636" spans="1:2">
      <c r="A636" s="96" t="s">
        <v>3096</v>
      </c>
      <c r="B636" s="95" t="s">
        <v>3097</v>
      </c>
    </row>
    <row r="637" spans="1:2">
      <c r="A637" s="96" t="s">
        <v>3099</v>
      </c>
      <c r="B637" s="95" t="s">
        <v>3100</v>
      </c>
    </row>
    <row r="638" spans="1:2">
      <c r="A638" s="96" t="s">
        <v>3102</v>
      </c>
      <c r="B638" s="95" t="s">
        <v>3103</v>
      </c>
    </row>
    <row r="639" spans="1:2">
      <c r="A639" s="96" t="s">
        <v>3105</v>
      </c>
      <c r="B639" s="95" t="s">
        <v>3106</v>
      </c>
    </row>
    <row r="640" spans="1:2">
      <c r="A640" s="96" t="s">
        <v>3108</v>
      </c>
      <c r="B640" s="95" t="s">
        <v>3109</v>
      </c>
    </row>
    <row r="641" spans="1:2">
      <c r="A641" s="96" t="s">
        <v>3110</v>
      </c>
      <c r="B641" s="95" t="s">
        <v>3111</v>
      </c>
    </row>
    <row r="642" spans="1:2">
      <c r="A642" s="96" t="s">
        <v>3112</v>
      </c>
      <c r="B642" s="95" t="s">
        <v>3113</v>
      </c>
    </row>
    <row r="643" spans="1:2">
      <c r="A643" s="96" t="s">
        <v>3115</v>
      </c>
      <c r="B643" s="95" t="s">
        <v>3116</v>
      </c>
    </row>
    <row r="644" spans="1:2">
      <c r="A644" s="96" t="s">
        <v>3118</v>
      </c>
      <c r="B644" s="95" t="s">
        <v>3121</v>
      </c>
    </row>
    <row r="645" spans="1:2">
      <c r="A645" s="96" t="s">
        <v>3122</v>
      </c>
      <c r="B645" s="95" t="s">
        <v>3123</v>
      </c>
    </row>
    <row r="646" spans="1:2">
      <c r="A646" s="96" t="s">
        <v>3124</v>
      </c>
      <c r="B646" s="95" t="s">
        <v>3125</v>
      </c>
    </row>
    <row r="647" spans="1:2">
      <c r="A647" s="96" t="s">
        <v>3126</v>
      </c>
      <c r="B647" s="95" t="s">
        <v>3127</v>
      </c>
    </row>
    <row r="648" spans="1:2">
      <c r="A648" s="96" t="s">
        <v>3128</v>
      </c>
      <c r="B648" s="95" t="s">
        <v>3129</v>
      </c>
    </row>
    <row r="649" spans="1:2">
      <c r="A649" s="96" t="s">
        <v>3130</v>
      </c>
      <c r="B649" s="95" t="s">
        <v>3131</v>
      </c>
    </row>
    <row r="650" spans="1:2">
      <c r="A650" s="96" t="s">
        <v>3132</v>
      </c>
      <c r="B650" s="95" t="s">
        <v>3133</v>
      </c>
    </row>
    <row r="651" spans="1:2">
      <c r="A651" s="96" t="s">
        <v>3135</v>
      </c>
      <c r="B651" s="95" t="s">
        <v>3136</v>
      </c>
    </row>
    <row r="652" spans="1:2">
      <c r="A652" s="96" t="s">
        <v>3137</v>
      </c>
      <c r="B652" s="95" t="s">
        <v>3138</v>
      </c>
    </row>
    <row r="653" spans="1:2">
      <c r="A653" s="96" t="s">
        <v>3140</v>
      </c>
      <c r="B653" s="95" t="s">
        <v>3141</v>
      </c>
    </row>
    <row r="654" spans="1:2">
      <c r="A654" s="96" t="s">
        <v>3143</v>
      </c>
      <c r="B654" s="95" t="s">
        <v>3144</v>
      </c>
    </row>
    <row r="655" spans="1:2">
      <c r="A655" s="96" t="s">
        <v>3146</v>
      </c>
      <c r="B655" s="95" t="s">
        <v>3147</v>
      </c>
    </row>
    <row r="656" spans="1:2">
      <c r="A656" s="96" t="s">
        <v>3149</v>
      </c>
      <c r="B656" s="95" t="s">
        <v>3150</v>
      </c>
    </row>
    <row r="657" spans="1:2">
      <c r="A657" s="96" t="s">
        <v>3151</v>
      </c>
      <c r="B657" s="95" t="s">
        <v>3152</v>
      </c>
    </row>
    <row r="658" spans="1:2">
      <c r="A658" s="96" t="s">
        <v>3153</v>
      </c>
      <c r="B658" s="95" t="s">
        <v>3154</v>
      </c>
    </row>
    <row r="659" spans="1:2">
      <c r="A659" s="96" t="s">
        <v>3156</v>
      </c>
      <c r="B659" s="95" t="s">
        <v>3157</v>
      </c>
    </row>
    <row r="660" spans="1:2">
      <c r="A660" s="96" t="s">
        <v>3158</v>
      </c>
      <c r="B660" s="95" t="s">
        <v>3159</v>
      </c>
    </row>
    <row r="661" spans="1:2">
      <c r="A661" s="96" t="s">
        <v>3161</v>
      </c>
      <c r="B661" s="95" t="s">
        <v>3162</v>
      </c>
    </row>
    <row r="662" spans="1:2">
      <c r="A662" s="96" t="s">
        <v>3163</v>
      </c>
      <c r="B662" s="95" t="s">
        <v>3164</v>
      </c>
    </row>
    <row r="663" spans="1:2">
      <c r="A663" s="96" t="s">
        <v>3165</v>
      </c>
      <c r="B663" s="95" t="s">
        <v>3166</v>
      </c>
    </row>
    <row r="664" spans="1:2">
      <c r="A664" s="96" t="s">
        <v>3167</v>
      </c>
      <c r="B664" s="95" t="s">
        <v>3168</v>
      </c>
    </row>
    <row r="665" spans="1:2">
      <c r="A665" s="96" t="s">
        <v>3170</v>
      </c>
      <c r="B665" s="95" t="s">
        <v>3171</v>
      </c>
    </row>
    <row r="666" spans="1:2">
      <c r="A666" s="96" t="s">
        <v>3172</v>
      </c>
      <c r="B666" s="95" t="s">
        <v>3173</v>
      </c>
    </row>
    <row r="667" spans="1:2">
      <c r="A667" s="96" t="s">
        <v>3175</v>
      </c>
      <c r="B667" s="95" t="s">
        <v>3176</v>
      </c>
    </row>
    <row r="668" spans="1:2">
      <c r="A668" s="96" t="s">
        <v>3178</v>
      </c>
      <c r="B668" s="95" t="s">
        <v>3179</v>
      </c>
    </row>
    <row r="669" spans="1:2">
      <c r="A669" s="96" t="s">
        <v>3180</v>
      </c>
      <c r="B669" s="95" t="s">
        <v>3181</v>
      </c>
    </row>
    <row r="670" spans="1:2">
      <c r="A670" s="96" t="s">
        <v>3182</v>
      </c>
      <c r="B670" s="95" t="s">
        <v>3183</v>
      </c>
    </row>
    <row r="671" spans="1:2">
      <c r="A671" s="96" t="s">
        <v>3184</v>
      </c>
      <c r="B671" s="95" t="s">
        <v>3185</v>
      </c>
    </row>
    <row r="672" spans="1:2">
      <c r="A672" s="96" t="s">
        <v>3186</v>
      </c>
      <c r="B672" s="95" t="s">
        <v>3187</v>
      </c>
    </row>
    <row r="673" spans="1:2">
      <c r="A673" s="96" t="s">
        <v>3189</v>
      </c>
      <c r="B673" s="95" t="s">
        <v>3190</v>
      </c>
    </row>
    <row r="674" spans="1:2">
      <c r="A674" s="96" t="s">
        <v>3191</v>
      </c>
      <c r="B674" s="95" t="s">
        <v>4035</v>
      </c>
    </row>
    <row r="675" spans="1:2">
      <c r="A675" s="96" t="s">
        <v>3193</v>
      </c>
      <c r="B675" s="95" t="s">
        <v>3194</v>
      </c>
    </row>
    <row r="676" spans="1:2">
      <c r="A676" s="96" t="s">
        <v>3195</v>
      </c>
      <c r="B676" s="95" t="s">
        <v>3196</v>
      </c>
    </row>
    <row r="677" spans="1:2">
      <c r="A677" s="96" t="s">
        <v>3197</v>
      </c>
      <c r="B677" s="95" t="s">
        <v>3198</v>
      </c>
    </row>
    <row r="678" spans="1:2">
      <c r="A678" s="96" t="s">
        <v>3199</v>
      </c>
      <c r="B678" s="95" t="s">
        <v>3200</v>
      </c>
    </row>
    <row r="679" spans="1:2">
      <c r="A679" s="96" t="s">
        <v>3201</v>
      </c>
      <c r="B679" s="95" t="s">
        <v>3202</v>
      </c>
    </row>
    <row r="680" spans="1:2">
      <c r="A680" s="96" t="s">
        <v>3203</v>
      </c>
      <c r="B680" s="95" t="s">
        <v>3204</v>
      </c>
    </row>
    <row r="681" spans="1:2">
      <c r="A681" s="96" t="s">
        <v>3205</v>
      </c>
      <c r="B681" s="95" t="s">
        <v>3206</v>
      </c>
    </row>
    <row r="682" spans="1:2">
      <c r="A682" s="96" t="s">
        <v>3207</v>
      </c>
      <c r="B682" s="95" t="s">
        <v>3208</v>
      </c>
    </row>
    <row r="683" spans="1:2">
      <c r="A683" s="96" t="s">
        <v>3209</v>
      </c>
      <c r="B683" s="95" t="s">
        <v>3210</v>
      </c>
    </row>
    <row r="684" spans="1:2">
      <c r="A684" s="96" t="s">
        <v>3211</v>
      </c>
      <c r="B684" s="95" t="s">
        <v>3212</v>
      </c>
    </row>
    <row r="685" spans="1:2">
      <c r="A685" s="96" t="s">
        <v>3213</v>
      </c>
      <c r="B685" s="95" t="s">
        <v>3214</v>
      </c>
    </row>
    <row r="686" spans="1:2">
      <c r="A686" s="96" t="s">
        <v>3215</v>
      </c>
      <c r="B686" s="95" t="s">
        <v>3216</v>
      </c>
    </row>
    <row r="687" spans="1:2">
      <c r="A687" s="96" t="s">
        <v>3217</v>
      </c>
      <c r="B687" s="95" t="s">
        <v>3218</v>
      </c>
    </row>
    <row r="688" spans="1:2">
      <c r="A688" s="96" t="s">
        <v>3219</v>
      </c>
      <c r="B688" s="95" t="s">
        <v>4036</v>
      </c>
    </row>
    <row r="689" spans="1:2">
      <c r="A689" s="96" t="s">
        <v>3221</v>
      </c>
      <c r="B689" s="95" t="s">
        <v>3222</v>
      </c>
    </row>
    <row r="690" spans="1:2">
      <c r="A690" s="96" t="s">
        <v>3223</v>
      </c>
      <c r="B690" s="95" t="s">
        <v>3224</v>
      </c>
    </row>
    <row r="691" spans="1:2">
      <c r="A691" s="96" t="s">
        <v>3225</v>
      </c>
      <c r="B691" s="95" t="s">
        <v>3226</v>
      </c>
    </row>
    <row r="692" spans="1:2">
      <c r="A692" s="96" t="s">
        <v>3228</v>
      </c>
      <c r="B692" s="95" t="s">
        <v>3229</v>
      </c>
    </row>
    <row r="693" spans="1:2">
      <c r="A693" s="96" t="s">
        <v>3230</v>
      </c>
      <c r="B693" s="95" t="s">
        <v>3231</v>
      </c>
    </row>
    <row r="694" spans="1:2">
      <c r="A694" s="96" t="s">
        <v>3233</v>
      </c>
      <c r="B694" s="95" t="s">
        <v>3234</v>
      </c>
    </row>
    <row r="695" spans="1:2">
      <c r="A695" s="96" t="s">
        <v>3236</v>
      </c>
      <c r="B695" s="95" t="s">
        <v>3237</v>
      </c>
    </row>
    <row r="696" spans="1:2">
      <c r="A696" s="96" t="s">
        <v>3239</v>
      </c>
      <c r="B696" s="95" t="s">
        <v>3240</v>
      </c>
    </row>
    <row r="697" spans="1:2">
      <c r="A697" s="96" t="s">
        <v>3241</v>
      </c>
      <c r="B697" s="95" t="s">
        <v>3242</v>
      </c>
    </row>
    <row r="698" spans="1:2">
      <c r="A698" s="96" t="s">
        <v>3243</v>
      </c>
      <c r="B698" s="95" t="s">
        <v>3244</v>
      </c>
    </row>
    <row r="699" spans="1:2">
      <c r="A699" s="96" t="s">
        <v>3245</v>
      </c>
      <c r="B699" s="95" t="s">
        <v>3246</v>
      </c>
    </row>
    <row r="700" spans="1:2">
      <c r="A700" s="96" t="s">
        <v>3247</v>
      </c>
      <c r="B700" s="95" t="s">
        <v>3248</v>
      </c>
    </row>
    <row r="701" spans="1:2">
      <c r="A701" s="96" t="s">
        <v>3250</v>
      </c>
      <c r="B701" s="95" t="s">
        <v>3251</v>
      </c>
    </row>
    <row r="702" spans="1:2">
      <c r="A702" s="96" t="s">
        <v>3253</v>
      </c>
      <c r="B702" s="95" t="s">
        <v>3254</v>
      </c>
    </row>
    <row r="703" spans="1:2">
      <c r="A703" s="96" t="s">
        <v>3256</v>
      </c>
      <c r="B703" s="95" t="s">
        <v>3257</v>
      </c>
    </row>
    <row r="704" spans="1:2">
      <c r="A704" s="96" t="s">
        <v>3258</v>
      </c>
      <c r="B704" s="95" t="s">
        <v>3259</v>
      </c>
    </row>
    <row r="705" spans="1:2">
      <c r="A705" s="96" t="s">
        <v>3260</v>
      </c>
      <c r="B705" s="95" t="s">
        <v>3261</v>
      </c>
    </row>
    <row r="706" spans="1:2">
      <c r="A706" s="96" t="s">
        <v>3262</v>
      </c>
      <c r="B706" s="95" t="s">
        <v>3263</v>
      </c>
    </row>
    <row r="707" spans="1:2">
      <c r="A707" s="96" t="s">
        <v>3265</v>
      </c>
      <c r="B707" s="95" t="s">
        <v>3266</v>
      </c>
    </row>
    <row r="708" spans="1:2">
      <c r="A708" s="96" t="s">
        <v>3267</v>
      </c>
      <c r="B708" s="95" t="s">
        <v>3268</v>
      </c>
    </row>
    <row r="709" spans="1:2">
      <c r="A709" s="96" t="s">
        <v>3269</v>
      </c>
      <c r="B709" s="95" t="s">
        <v>3270</v>
      </c>
    </row>
    <row r="710" spans="1:2">
      <c r="A710" s="96" t="s">
        <v>3271</v>
      </c>
      <c r="B710" s="95" t="s">
        <v>3272</v>
      </c>
    </row>
    <row r="711" spans="1:2">
      <c r="A711" s="96" t="s">
        <v>3273</v>
      </c>
      <c r="B711" s="95" t="s">
        <v>3274</v>
      </c>
    </row>
    <row r="712" spans="1:2">
      <c r="A712" s="96" t="s">
        <v>3275</v>
      </c>
      <c r="B712" s="95" t="s">
        <v>3276</v>
      </c>
    </row>
    <row r="713" spans="1:2">
      <c r="A713" s="96" t="s">
        <v>3277</v>
      </c>
      <c r="B713" s="95" t="s">
        <v>3278</v>
      </c>
    </row>
    <row r="714" spans="1:2">
      <c r="A714" s="96" t="s">
        <v>3279</v>
      </c>
      <c r="B714" s="95" t="s">
        <v>3280</v>
      </c>
    </row>
    <row r="715" spans="1:2">
      <c r="A715" s="96" t="s">
        <v>3281</v>
      </c>
      <c r="B715" s="95" t="s">
        <v>3282</v>
      </c>
    </row>
    <row r="716" spans="1:2">
      <c r="A716" s="96" t="s">
        <v>3283</v>
      </c>
      <c r="B716" s="95" t="s">
        <v>3284</v>
      </c>
    </row>
    <row r="717" spans="1:2">
      <c r="A717" s="96" t="s">
        <v>3285</v>
      </c>
      <c r="B717" s="95" t="s">
        <v>3286</v>
      </c>
    </row>
    <row r="718" spans="1:2">
      <c r="A718" s="96" t="s">
        <v>3288</v>
      </c>
      <c r="B718" s="95" t="s">
        <v>3289</v>
      </c>
    </row>
    <row r="719" spans="1:2">
      <c r="A719" s="96" t="s">
        <v>3291</v>
      </c>
      <c r="B719" s="95" t="s">
        <v>3292</v>
      </c>
    </row>
    <row r="720" spans="1:2">
      <c r="A720" s="96" t="s">
        <v>3293</v>
      </c>
      <c r="B720" s="95" t="s">
        <v>3294</v>
      </c>
    </row>
    <row r="721" spans="1:2">
      <c r="A721" s="96" t="s">
        <v>3295</v>
      </c>
      <c r="B721" s="95" t="s">
        <v>3297</v>
      </c>
    </row>
    <row r="722" spans="1:2">
      <c r="A722" s="96" t="s">
        <v>3298</v>
      </c>
      <c r="B722" s="95" t="s">
        <v>3299</v>
      </c>
    </row>
    <row r="723" spans="1:2">
      <c r="A723" s="96" t="s">
        <v>3300</v>
      </c>
      <c r="B723" s="95" t="s">
        <v>3301</v>
      </c>
    </row>
    <row r="724" spans="1:2">
      <c r="A724" s="96" t="s">
        <v>3302</v>
      </c>
      <c r="B724" s="95" t="s">
        <v>3303</v>
      </c>
    </row>
    <row r="725" spans="1:2">
      <c r="A725" s="96" t="s">
        <v>3304</v>
      </c>
      <c r="B725" s="95" t="s">
        <v>3305</v>
      </c>
    </row>
    <row r="726" spans="1:2">
      <c r="A726" s="96" t="s">
        <v>3307</v>
      </c>
      <c r="B726" s="95" t="s">
        <v>3308</v>
      </c>
    </row>
    <row r="727" spans="1:2">
      <c r="A727" s="96" t="s">
        <v>3309</v>
      </c>
      <c r="B727" s="95" t="s">
        <v>3310</v>
      </c>
    </row>
    <row r="728" spans="1:2">
      <c r="A728" s="96" t="s">
        <v>3311</v>
      </c>
      <c r="B728" s="95" t="s">
        <v>3312</v>
      </c>
    </row>
    <row r="729" spans="1:2">
      <c r="A729" s="96" t="s">
        <v>3313</v>
      </c>
      <c r="B729" s="95" t="s">
        <v>3314</v>
      </c>
    </row>
    <row r="730" spans="1:2">
      <c r="A730" s="96" t="s">
        <v>3315</v>
      </c>
      <c r="B730" s="95" t="s">
        <v>3316</v>
      </c>
    </row>
    <row r="731" spans="1:2">
      <c r="A731" s="96" t="s">
        <v>3318</v>
      </c>
      <c r="B731" s="95" t="s">
        <v>3319</v>
      </c>
    </row>
    <row r="732" spans="1:2">
      <c r="A732" s="96" t="s">
        <v>3320</v>
      </c>
      <c r="B732" s="95" t="s">
        <v>3321</v>
      </c>
    </row>
    <row r="733" spans="1:2">
      <c r="A733" s="96" t="s">
        <v>3323</v>
      </c>
      <c r="B733" s="95" t="s">
        <v>3322</v>
      </c>
    </row>
    <row r="734" spans="1:2">
      <c r="A734" s="96" t="s">
        <v>3324</v>
      </c>
      <c r="B734" s="95" t="s">
        <v>3325</v>
      </c>
    </row>
    <row r="735" spans="1:2">
      <c r="A735" s="96" t="s">
        <v>3326</v>
      </c>
      <c r="B735" s="95" t="s">
        <v>3327</v>
      </c>
    </row>
    <row r="736" spans="1:2">
      <c r="A736" s="96" t="s">
        <v>3328</v>
      </c>
      <c r="B736" s="95" t="s">
        <v>3329</v>
      </c>
    </row>
  </sheetData>
  <autoFilter ref="A1:B736" xr:uid="{DBD110BE-24A6-45D6-99F7-85BB8B00CE2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43"/>
  <sheetViews>
    <sheetView workbookViewId="0">
      <pane ySplit="1" topLeftCell="A1626" activePane="bottomLeft" state="frozen"/>
      <selection pane="bottomLeft" activeCell="H1643" sqref="H1643"/>
    </sheetView>
  </sheetViews>
  <sheetFormatPr defaultColWidth="11.42578125" defaultRowHeight="14.45"/>
  <cols>
    <col min="1" max="1" width="18.28515625" bestFit="1" customWidth="1"/>
    <col min="2" max="2" width="25.42578125" customWidth="1"/>
    <col min="5" max="5" width="30.42578125" bestFit="1" customWidth="1"/>
    <col min="10" max="10" width="15.7109375" bestFit="1" customWidth="1"/>
  </cols>
  <sheetData>
    <row r="1" spans="1:10">
      <c r="A1" s="5" t="s">
        <v>4037</v>
      </c>
      <c r="B1" s="6" t="s">
        <v>4038</v>
      </c>
      <c r="C1" s="7" t="s">
        <v>4039</v>
      </c>
      <c r="D1" s="7" t="s">
        <v>4040</v>
      </c>
      <c r="E1" s="8" t="s">
        <v>4041</v>
      </c>
      <c r="F1" s="8" t="s">
        <v>4042</v>
      </c>
      <c r="G1" s="8" t="s">
        <v>4043</v>
      </c>
      <c r="H1" s="8" t="s">
        <v>4044</v>
      </c>
      <c r="I1" s="8" t="s">
        <v>4045</v>
      </c>
      <c r="J1" s="8" t="s">
        <v>4046</v>
      </c>
    </row>
    <row r="2" spans="1:10">
      <c r="A2" s="9" t="s">
        <v>4047</v>
      </c>
      <c r="B2" s="10" t="s">
        <v>4048</v>
      </c>
      <c r="C2" s="11" t="s">
        <v>803</v>
      </c>
      <c r="D2" s="11" t="s">
        <v>4049</v>
      </c>
      <c r="E2" s="12" t="s">
        <v>4050</v>
      </c>
      <c r="F2" s="12" t="s">
        <v>4051</v>
      </c>
      <c r="G2" s="12">
        <v>580</v>
      </c>
      <c r="H2" s="12" t="s">
        <v>4052</v>
      </c>
      <c r="I2" t="s">
        <v>4053</v>
      </c>
      <c r="J2" t="s">
        <v>4054</v>
      </c>
    </row>
    <row r="3" spans="1:10">
      <c r="A3" s="9" t="s">
        <v>4055</v>
      </c>
      <c r="B3" s="10" t="s">
        <v>4048</v>
      </c>
      <c r="C3" s="11" t="s">
        <v>803</v>
      </c>
      <c r="D3" s="11" t="s">
        <v>1581</v>
      </c>
      <c r="E3" s="12" t="s">
        <v>4050</v>
      </c>
      <c r="F3" s="12" t="s">
        <v>4051</v>
      </c>
      <c r="G3" s="12">
        <v>580</v>
      </c>
      <c r="H3" s="12" t="s">
        <v>4052</v>
      </c>
      <c r="I3" t="s">
        <v>4053</v>
      </c>
      <c r="J3" t="s">
        <v>4054</v>
      </c>
    </row>
    <row r="4" spans="1:10">
      <c r="A4" s="9" t="s">
        <v>4056</v>
      </c>
      <c r="B4" s="10" t="s">
        <v>4057</v>
      </c>
      <c r="C4" s="11" t="s">
        <v>803</v>
      </c>
      <c r="D4" s="11" t="s">
        <v>1584</v>
      </c>
      <c r="E4" s="12" t="s">
        <v>4050</v>
      </c>
      <c r="F4" s="12" t="s">
        <v>4058</v>
      </c>
      <c r="G4" s="13">
        <v>384</v>
      </c>
      <c r="H4" s="12" t="s">
        <v>4052</v>
      </c>
      <c r="I4" t="s">
        <v>4059</v>
      </c>
      <c r="J4" t="s">
        <v>812</v>
      </c>
    </row>
    <row r="5" spans="1:10">
      <c r="A5" s="9" t="s">
        <v>4060</v>
      </c>
      <c r="B5" s="10" t="s">
        <v>4061</v>
      </c>
      <c r="C5" s="11" t="s">
        <v>803</v>
      </c>
      <c r="D5" s="11" t="s">
        <v>1588</v>
      </c>
      <c r="E5" s="12" t="s">
        <v>4050</v>
      </c>
      <c r="F5" s="12" t="s">
        <v>4062</v>
      </c>
      <c r="G5" s="12">
        <v>881</v>
      </c>
      <c r="H5" s="12" t="s">
        <v>4063</v>
      </c>
      <c r="I5" t="s">
        <v>4064</v>
      </c>
      <c r="J5" t="s">
        <v>4065</v>
      </c>
    </row>
    <row r="6" spans="1:10">
      <c r="A6" s="9" t="s">
        <v>4066</v>
      </c>
      <c r="B6" s="10" t="s">
        <v>4067</v>
      </c>
      <c r="C6" s="11" t="s">
        <v>803</v>
      </c>
      <c r="D6" s="11" t="s">
        <v>4068</v>
      </c>
      <c r="E6" s="12" t="s">
        <v>4050</v>
      </c>
      <c r="F6" s="12" t="s">
        <v>4069</v>
      </c>
      <c r="G6" s="12">
        <v>202</v>
      </c>
      <c r="H6" s="12" t="s">
        <v>4052</v>
      </c>
      <c r="I6" t="s">
        <v>4059</v>
      </c>
      <c r="J6" t="s">
        <v>812</v>
      </c>
    </row>
    <row r="7" spans="1:10">
      <c r="A7" s="9" t="s">
        <v>4070</v>
      </c>
      <c r="B7" s="10" t="s">
        <v>4067</v>
      </c>
      <c r="C7" s="11" t="s">
        <v>803</v>
      </c>
      <c r="D7" s="11" t="s">
        <v>1593</v>
      </c>
      <c r="E7" s="12" t="s">
        <v>4050</v>
      </c>
      <c r="F7" s="12" t="s">
        <v>4069</v>
      </c>
      <c r="G7" s="12">
        <v>202</v>
      </c>
      <c r="H7" s="12" t="s">
        <v>4052</v>
      </c>
      <c r="I7" t="s">
        <v>4059</v>
      </c>
      <c r="J7" t="s">
        <v>812</v>
      </c>
    </row>
    <row r="8" spans="1:10">
      <c r="A8" s="9" t="s">
        <v>4071</v>
      </c>
      <c r="B8" s="10" t="s">
        <v>4072</v>
      </c>
      <c r="C8" s="11" t="s">
        <v>803</v>
      </c>
      <c r="D8" s="11" t="s">
        <v>4073</v>
      </c>
      <c r="E8" s="12" t="s">
        <v>4074</v>
      </c>
      <c r="F8" s="12" t="s">
        <v>4075</v>
      </c>
      <c r="G8" s="12">
        <v>810</v>
      </c>
      <c r="H8" s="12" t="s">
        <v>4063</v>
      </c>
      <c r="I8" t="s">
        <v>4064</v>
      </c>
      <c r="J8" t="s">
        <v>4065</v>
      </c>
    </row>
    <row r="9" spans="1:10">
      <c r="A9" s="9" t="s">
        <v>4076</v>
      </c>
      <c r="B9" s="10" t="s">
        <v>4072</v>
      </c>
      <c r="C9" s="11" t="s">
        <v>803</v>
      </c>
      <c r="D9" s="11" t="s">
        <v>1596</v>
      </c>
      <c r="E9" s="12" t="s">
        <v>4074</v>
      </c>
      <c r="F9" s="12" t="s">
        <v>4075</v>
      </c>
      <c r="G9" s="12">
        <v>810</v>
      </c>
      <c r="H9" s="12" t="s">
        <v>4063</v>
      </c>
      <c r="I9" t="s">
        <v>4064</v>
      </c>
      <c r="J9" t="s">
        <v>4065</v>
      </c>
    </row>
    <row r="10" spans="1:10">
      <c r="A10" s="9" t="s">
        <v>4077</v>
      </c>
      <c r="B10" s="10" t="s">
        <v>4078</v>
      </c>
      <c r="C10" s="11" t="s">
        <v>803</v>
      </c>
      <c r="D10" s="11" t="s">
        <v>1601</v>
      </c>
      <c r="E10" s="12" t="s">
        <v>4050</v>
      </c>
      <c r="F10" s="12" t="s">
        <v>4079</v>
      </c>
      <c r="G10" s="12">
        <v>410</v>
      </c>
      <c r="H10" s="12" t="s">
        <v>4052</v>
      </c>
      <c r="I10" t="s">
        <v>4053</v>
      </c>
      <c r="J10" t="s">
        <v>4054</v>
      </c>
    </row>
    <row r="11" spans="1:10">
      <c r="A11" s="9" t="s">
        <v>4080</v>
      </c>
      <c r="B11" s="10" t="s">
        <v>4081</v>
      </c>
      <c r="C11" s="11" t="s">
        <v>803</v>
      </c>
      <c r="D11" s="11" t="s">
        <v>799</v>
      </c>
      <c r="E11" s="12" t="s">
        <v>4050</v>
      </c>
      <c r="F11" s="12" t="s">
        <v>4082</v>
      </c>
      <c r="G11" s="12">
        <v>28</v>
      </c>
      <c r="H11" s="12" t="s">
        <v>4083</v>
      </c>
      <c r="I11" t="s">
        <v>4084</v>
      </c>
      <c r="J11" t="s">
        <v>752</v>
      </c>
    </row>
    <row r="12" spans="1:10">
      <c r="A12" s="9" t="s">
        <v>4085</v>
      </c>
      <c r="B12" s="10" t="s">
        <v>4086</v>
      </c>
      <c r="C12" s="11" t="s">
        <v>803</v>
      </c>
      <c r="D12" s="11" t="s">
        <v>4087</v>
      </c>
      <c r="E12" s="12" t="s">
        <v>4050</v>
      </c>
      <c r="F12" s="12" t="s">
        <v>4088</v>
      </c>
      <c r="G12" s="12">
        <v>739</v>
      </c>
      <c r="H12" s="12" t="s">
        <v>4052</v>
      </c>
      <c r="I12" t="s">
        <v>4089</v>
      </c>
      <c r="J12" t="s">
        <v>4054</v>
      </c>
    </row>
    <row r="13" spans="1:10">
      <c r="A13" s="9" t="s">
        <v>4090</v>
      </c>
      <c r="B13" s="10" t="s">
        <v>4086</v>
      </c>
      <c r="C13" s="11" t="s">
        <v>803</v>
      </c>
      <c r="D13" s="11" t="s">
        <v>1608</v>
      </c>
      <c r="E13" s="12" t="s">
        <v>4050</v>
      </c>
      <c r="F13" s="12" t="s">
        <v>4088</v>
      </c>
      <c r="G13" s="12">
        <v>739</v>
      </c>
      <c r="H13" s="12" t="s">
        <v>4052</v>
      </c>
      <c r="I13" t="s">
        <v>4089</v>
      </c>
      <c r="J13" t="s">
        <v>4054</v>
      </c>
    </row>
    <row r="14" spans="1:10">
      <c r="A14" s="9" t="s">
        <v>4091</v>
      </c>
      <c r="B14" s="10" t="s">
        <v>4092</v>
      </c>
      <c r="C14" s="11" t="s">
        <v>803</v>
      </c>
      <c r="D14" s="11" t="s">
        <v>1459</v>
      </c>
      <c r="E14" s="12" t="s">
        <v>4050</v>
      </c>
      <c r="F14" s="12" t="s">
        <v>4093</v>
      </c>
      <c r="G14" s="12">
        <v>1282</v>
      </c>
      <c r="H14" s="12" t="s">
        <v>4063</v>
      </c>
      <c r="I14" t="s">
        <v>4094</v>
      </c>
      <c r="J14" t="s">
        <v>4065</v>
      </c>
    </row>
    <row r="15" spans="1:10">
      <c r="A15" s="9" t="s">
        <v>4095</v>
      </c>
      <c r="B15" s="10" t="s">
        <v>4096</v>
      </c>
      <c r="C15" s="11" t="s">
        <v>803</v>
      </c>
      <c r="D15" s="11" t="s">
        <v>4097</v>
      </c>
      <c r="E15" s="12" t="s">
        <v>4050</v>
      </c>
      <c r="F15" s="12" t="s">
        <v>4098</v>
      </c>
      <c r="G15" s="12">
        <v>161</v>
      </c>
      <c r="H15" s="12" t="s">
        <v>4052</v>
      </c>
      <c r="I15" t="s">
        <v>4099</v>
      </c>
      <c r="J15" t="s">
        <v>812</v>
      </c>
    </row>
    <row r="16" spans="1:10">
      <c r="A16" s="9" t="s">
        <v>4100</v>
      </c>
      <c r="B16" s="10" t="s">
        <v>4096</v>
      </c>
      <c r="C16" s="11" t="s">
        <v>803</v>
      </c>
      <c r="D16" s="11" t="s">
        <v>1612</v>
      </c>
      <c r="E16" s="12" t="s">
        <v>4050</v>
      </c>
      <c r="F16" s="12" t="s">
        <v>4098</v>
      </c>
      <c r="G16" s="12">
        <v>161</v>
      </c>
      <c r="H16" s="12" t="s">
        <v>4052</v>
      </c>
      <c r="I16" t="s">
        <v>4099</v>
      </c>
      <c r="J16" t="s">
        <v>812</v>
      </c>
    </row>
    <row r="17" spans="1:10">
      <c r="A17" s="9" t="s">
        <v>4101</v>
      </c>
      <c r="B17" s="10" t="s">
        <v>4102</v>
      </c>
      <c r="C17" s="11" t="s">
        <v>803</v>
      </c>
      <c r="D17" s="11" t="s">
        <v>1615</v>
      </c>
      <c r="E17" s="12" t="s">
        <v>4050</v>
      </c>
      <c r="F17" s="12" t="s">
        <v>4103</v>
      </c>
      <c r="G17" s="12">
        <v>704</v>
      </c>
      <c r="H17" s="12" t="s">
        <v>4052</v>
      </c>
      <c r="I17" t="s">
        <v>4089</v>
      </c>
      <c r="J17" t="s">
        <v>4054</v>
      </c>
    </row>
    <row r="18" spans="1:10">
      <c r="A18" s="9" t="s">
        <v>4104</v>
      </c>
      <c r="B18" s="10" t="s">
        <v>4105</v>
      </c>
      <c r="C18" s="11" t="s">
        <v>803</v>
      </c>
      <c r="D18" s="11" t="s">
        <v>4106</v>
      </c>
      <c r="E18" s="12" t="s">
        <v>4074</v>
      </c>
      <c r="F18" s="12" t="s">
        <v>4103</v>
      </c>
      <c r="G18" s="12">
        <v>703</v>
      </c>
      <c r="H18" s="12" t="s">
        <v>4052</v>
      </c>
      <c r="I18" t="s">
        <v>4089</v>
      </c>
      <c r="J18" t="s">
        <v>4054</v>
      </c>
    </row>
    <row r="19" spans="1:10">
      <c r="A19" s="9" t="s">
        <v>4107</v>
      </c>
      <c r="B19" s="10" t="s">
        <v>4108</v>
      </c>
      <c r="C19" s="11" t="s">
        <v>803</v>
      </c>
      <c r="D19" s="11" t="s">
        <v>4109</v>
      </c>
      <c r="E19" s="12" t="s">
        <v>4050</v>
      </c>
      <c r="F19" s="12" t="s">
        <v>4110</v>
      </c>
      <c r="G19" s="12">
        <v>539</v>
      </c>
      <c r="H19" s="12" t="s">
        <v>4052</v>
      </c>
      <c r="I19" t="s">
        <v>4053</v>
      </c>
      <c r="J19" t="s">
        <v>4054</v>
      </c>
    </row>
    <row r="20" spans="1:10">
      <c r="A20" s="9" t="s">
        <v>4111</v>
      </c>
      <c r="B20" s="10" t="s">
        <v>4108</v>
      </c>
      <c r="C20" s="11" t="s">
        <v>803</v>
      </c>
      <c r="D20" s="11" t="s">
        <v>1618</v>
      </c>
      <c r="E20" s="12" t="s">
        <v>4050</v>
      </c>
      <c r="F20" s="12" t="s">
        <v>4110</v>
      </c>
      <c r="G20" s="12">
        <v>539</v>
      </c>
      <c r="H20" s="12" t="s">
        <v>4052</v>
      </c>
      <c r="I20" t="s">
        <v>4053</v>
      </c>
      <c r="J20" t="s">
        <v>4054</v>
      </c>
    </row>
    <row r="21" spans="1:10">
      <c r="A21" s="9" t="s">
        <v>4112</v>
      </c>
      <c r="B21" s="10" t="s">
        <v>4113</v>
      </c>
      <c r="C21" s="11" t="s">
        <v>803</v>
      </c>
      <c r="D21" s="11" t="s">
        <v>4114</v>
      </c>
      <c r="E21" s="12" t="s">
        <v>4050</v>
      </c>
      <c r="F21" s="12" t="s">
        <v>4115</v>
      </c>
      <c r="G21" s="12">
        <v>952</v>
      </c>
      <c r="H21" s="12" t="s">
        <v>4063</v>
      </c>
      <c r="I21" t="s">
        <v>4064</v>
      </c>
      <c r="J21" t="s">
        <v>4065</v>
      </c>
    </row>
    <row r="22" spans="1:10">
      <c r="A22" s="9" t="s">
        <v>4116</v>
      </c>
      <c r="B22" s="10" t="s">
        <v>4113</v>
      </c>
      <c r="C22" s="11" t="s">
        <v>803</v>
      </c>
      <c r="D22" s="11" t="s">
        <v>1620</v>
      </c>
      <c r="E22" s="12" t="s">
        <v>4050</v>
      </c>
      <c r="F22" s="12" t="s">
        <v>4115</v>
      </c>
      <c r="G22" s="12">
        <v>952</v>
      </c>
      <c r="H22" s="12" t="s">
        <v>4063</v>
      </c>
      <c r="I22" t="s">
        <v>4064</v>
      </c>
      <c r="J22" t="s">
        <v>4065</v>
      </c>
    </row>
    <row r="23" spans="1:10">
      <c r="A23" s="9" t="s">
        <v>4117</v>
      </c>
      <c r="B23" s="10" t="s">
        <v>4118</v>
      </c>
      <c r="C23" s="11" t="s">
        <v>803</v>
      </c>
      <c r="D23" s="11" t="s">
        <v>1623</v>
      </c>
      <c r="E23" s="12" t="s">
        <v>4050</v>
      </c>
      <c r="F23" s="12" t="s">
        <v>4119</v>
      </c>
      <c r="G23" s="12">
        <v>67</v>
      </c>
      <c r="H23" s="12" t="s">
        <v>4083</v>
      </c>
      <c r="I23" t="s">
        <v>4120</v>
      </c>
      <c r="J23" t="s">
        <v>752</v>
      </c>
    </row>
    <row r="24" spans="1:10">
      <c r="A24" s="9" t="s">
        <v>4121</v>
      </c>
      <c r="B24" s="10" t="s">
        <v>4122</v>
      </c>
      <c r="C24" s="11" t="s">
        <v>803</v>
      </c>
      <c r="D24" s="11" t="s">
        <v>4123</v>
      </c>
      <c r="E24" s="12" t="s">
        <v>4074</v>
      </c>
      <c r="F24" s="12" t="s">
        <v>4124</v>
      </c>
      <c r="G24" s="12">
        <v>424</v>
      </c>
      <c r="H24" s="12" t="s">
        <v>4052</v>
      </c>
      <c r="I24" t="s">
        <v>4053</v>
      </c>
      <c r="J24" t="s">
        <v>4054</v>
      </c>
    </row>
    <row r="25" spans="1:10">
      <c r="A25" s="9" t="s">
        <v>4125</v>
      </c>
      <c r="B25" s="10" t="s">
        <v>4122</v>
      </c>
      <c r="C25" s="11" t="s">
        <v>803</v>
      </c>
      <c r="D25" s="11" t="s">
        <v>1626</v>
      </c>
      <c r="E25" s="12" t="s">
        <v>4074</v>
      </c>
      <c r="F25" s="12" t="s">
        <v>4124</v>
      </c>
      <c r="G25" s="12">
        <v>424</v>
      </c>
      <c r="H25" s="12" t="s">
        <v>4052</v>
      </c>
      <c r="I25" t="s">
        <v>4053</v>
      </c>
      <c r="J25" t="s">
        <v>4054</v>
      </c>
    </row>
    <row r="26" spans="1:10">
      <c r="A26" s="9" t="s">
        <v>4126</v>
      </c>
      <c r="B26" s="10" t="s">
        <v>4127</v>
      </c>
      <c r="C26" s="11" t="s">
        <v>803</v>
      </c>
      <c r="D26" s="11" t="s">
        <v>4128</v>
      </c>
      <c r="E26" s="12" t="s">
        <v>4050</v>
      </c>
      <c r="F26" s="12" t="s">
        <v>4129</v>
      </c>
      <c r="G26" s="12">
        <v>195</v>
      </c>
      <c r="H26" s="12" t="s">
        <v>4052</v>
      </c>
      <c r="I26" t="s">
        <v>4099</v>
      </c>
      <c r="J26" t="s">
        <v>812</v>
      </c>
    </row>
    <row r="27" spans="1:10">
      <c r="A27" s="9" t="s">
        <v>4130</v>
      </c>
      <c r="B27" s="10" t="s">
        <v>4127</v>
      </c>
      <c r="C27" s="11" t="s">
        <v>803</v>
      </c>
      <c r="D27" s="11" t="s">
        <v>1629</v>
      </c>
      <c r="E27" s="12" t="s">
        <v>4050</v>
      </c>
      <c r="F27" s="12" t="s">
        <v>4129</v>
      </c>
      <c r="G27" s="12">
        <v>195</v>
      </c>
      <c r="H27" s="12" t="s">
        <v>4052</v>
      </c>
      <c r="I27" t="s">
        <v>4099</v>
      </c>
      <c r="J27" t="s">
        <v>812</v>
      </c>
    </row>
    <row r="28" spans="1:10">
      <c r="A28" s="9" t="s">
        <v>4131</v>
      </c>
      <c r="B28" s="10" t="s">
        <v>4132</v>
      </c>
      <c r="C28" s="11" t="s">
        <v>803</v>
      </c>
      <c r="D28" s="11" t="s">
        <v>4133</v>
      </c>
      <c r="E28" s="12" t="s">
        <v>4050</v>
      </c>
      <c r="F28" s="12" t="s">
        <v>1475</v>
      </c>
      <c r="G28" s="12">
        <v>950</v>
      </c>
      <c r="H28" s="12" t="s">
        <v>4063</v>
      </c>
      <c r="I28" t="s">
        <v>4064</v>
      </c>
      <c r="J28" t="s">
        <v>4065</v>
      </c>
    </row>
    <row r="29" spans="1:10">
      <c r="A29" s="9" t="s">
        <v>4134</v>
      </c>
      <c r="B29" s="10" t="s">
        <v>4132</v>
      </c>
      <c r="C29" s="11" t="s">
        <v>803</v>
      </c>
      <c r="D29" s="11" t="s">
        <v>1635</v>
      </c>
      <c r="E29" s="12" t="s">
        <v>4050</v>
      </c>
      <c r="F29" s="12" t="s">
        <v>1475</v>
      </c>
      <c r="G29" s="12">
        <v>950</v>
      </c>
      <c r="H29" s="12" t="s">
        <v>4063</v>
      </c>
      <c r="I29" t="s">
        <v>4064</v>
      </c>
      <c r="J29" t="s">
        <v>4065</v>
      </c>
    </row>
    <row r="30" spans="1:10">
      <c r="A30" s="9" t="s">
        <v>4135</v>
      </c>
      <c r="B30" s="10" t="s">
        <v>4136</v>
      </c>
      <c r="C30" s="11" t="s">
        <v>803</v>
      </c>
      <c r="D30" s="11" t="s">
        <v>4137</v>
      </c>
      <c r="E30" s="12" t="s">
        <v>4050</v>
      </c>
      <c r="F30" s="12" t="s">
        <v>4138</v>
      </c>
      <c r="G30" s="12">
        <v>199</v>
      </c>
      <c r="H30" s="12" t="s">
        <v>4052</v>
      </c>
      <c r="I30" t="s">
        <v>4099</v>
      </c>
      <c r="J30" t="s">
        <v>812</v>
      </c>
    </row>
    <row r="31" spans="1:10">
      <c r="A31" s="9" t="s">
        <v>4139</v>
      </c>
      <c r="B31" s="10" t="s">
        <v>4136</v>
      </c>
      <c r="C31" s="11" t="s">
        <v>803</v>
      </c>
      <c r="D31" s="11" t="s">
        <v>1641</v>
      </c>
      <c r="E31" s="12" t="s">
        <v>4050</v>
      </c>
      <c r="F31" s="12" t="s">
        <v>4138</v>
      </c>
      <c r="G31" s="12">
        <v>199</v>
      </c>
      <c r="H31" s="12" t="s">
        <v>4052</v>
      </c>
      <c r="I31" t="s">
        <v>4099</v>
      </c>
      <c r="J31" t="s">
        <v>812</v>
      </c>
    </row>
    <row r="32" spans="1:10">
      <c r="A32" s="9" t="s">
        <v>4140</v>
      </c>
      <c r="B32" s="10" t="s">
        <v>4141</v>
      </c>
      <c r="C32" s="11" t="s">
        <v>803</v>
      </c>
      <c r="D32" s="11" t="s">
        <v>1643</v>
      </c>
      <c r="E32" s="12" t="s">
        <v>4050</v>
      </c>
      <c r="F32" s="12" t="s">
        <v>4142</v>
      </c>
      <c r="G32" s="12">
        <v>74</v>
      </c>
      <c r="H32" s="12" t="s">
        <v>4083</v>
      </c>
      <c r="I32" t="s">
        <v>4120</v>
      </c>
      <c r="J32" t="s">
        <v>752</v>
      </c>
    </row>
    <row r="33" spans="1:10">
      <c r="A33" s="9" t="s">
        <v>4143</v>
      </c>
      <c r="B33" s="10" t="s">
        <v>4144</v>
      </c>
      <c r="C33" s="11" t="s">
        <v>803</v>
      </c>
      <c r="D33" s="11" t="s">
        <v>1648</v>
      </c>
      <c r="E33" s="12" t="s">
        <v>4050</v>
      </c>
      <c r="F33" s="12" t="s">
        <v>4145</v>
      </c>
      <c r="G33" s="12">
        <v>834</v>
      </c>
      <c r="H33" s="12" t="s">
        <v>4063</v>
      </c>
      <c r="I33" t="s">
        <v>4064</v>
      </c>
      <c r="J33" t="s">
        <v>4065</v>
      </c>
    </row>
    <row r="34" spans="1:10">
      <c r="A34" s="9" t="s">
        <v>4146</v>
      </c>
      <c r="B34" s="10" t="s">
        <v>4147</v>
      </c>
      <c r="C34" s="11" t="s">
        <v>803</v>
      </c>
      <c r="D34" s="11" t="s">
        <v>4148</v>
      </c>
      <c r="E34" s="12" t="s">
        <v>4050</v>
      </c>
      <c r="F34" s="12" t="s">
        <v>4145</v>
      </c>
      <c r="G34" s="12">
        <v>561</v>
      </c>
      <c r="H34" s="12" t="s">
        <v>4052</v>
      </c>
      <c r="I34" t="s">
        <v>4053</v>
      </c>
      <c r="J34" t="s">
        <v>4054</v>
      </c>
    </row>
    <row r="35" spans="1:10">
      <c r="A35" s="9" t="s">
        <v>4149</v>
      </c>
      <c r="B35" s="10" t="s">
        <v>4150</v>
      </c>
      <c r="C35" s="11" t="s">
        <v>803</v>
      </c>
      <c r="D35" s="11" t="s">
        <v>1650</v>
      </c>
      <c r="E35" s="12" t="s">
        <v>4050</v>
      </c>
      <c r="F35" s="12" t="s">
        <v>4151</v>
      </c>
      <c r="G35" s="12">
        <v>1039</v>
      </c>
      <c r="H35" s="12" t="s">
        <v>4063</v>
      </c>
      <c r="I35" t="s">
        <v>4094</v>
      </c>
      <c r="J35" t="s">
        <v>4065</v>
      </c>
    </row>
    <row r="36" spans="1:10">
      <c r="A36" s="9" t="s">
        <v>4152</v>
      </c>
      <c r="B36" s="10" t="s">
        <v>4153</v>
      </c>
      <c r="C36" s="11" t="s">
        <v>803</v>
      </c>
      <c r="D36" s="11" t="s">
        <v>4154</v>
      </c>
      <c r="E36" s="12" t="s">
        <v>4050</v>
      </c>
      <c r="F36" s="12" t="s">
        <v>4155</v>
      </c>
      <c r="G36" s="12">
        <v>180</v>
      </c>
      <c r="H36" s="12" t="s">
        <v>4052</v>
      </c>
      <c r="I36" t="s">
        <v>4099</v>
      </c>
      <c r="J36" t="s">
        <v>812</v>
      </c>
    </row>
    <row r="37" spans="1:10">
      <c r="A37" s="9" t="s">
        <v>4156</v>
      </c>
      <c r="B37" s="10" t="s">
        <v>4153</v>
      </c>
      <c r="C37" s="11" t="s">
        <v>803</v>
      </c>
      <c r="D37" s="11" t="s">
        <v>1654</v>
      </c>
      <c r="E37" s="12" t="s">
        <v>4050</v>
      </c>
      <c r="F37" s="12" t="s">
        <v>4155</v>
      </c>
      <c r="G37" s="12">
        <v>180</v>
      </c>
      <c r="H37" s="12" t="s">
        <v>4052</v>
      </c>
      <c r="I37" t="s">
        <v>4099</v>
      </c>
      <c r="J37" t="s">
        <v>812</v>
      </c>
    </row>
    <row r="38" spans="1:10">
      <c r="A38" s="9" t="s">
        <v>4157</v>
      </c>
      <c r="B38" s="10" t="s">
        <v>4158</v>
      </c>
      <c r="C38" s="11" t="s">
        <v>803</v>
      </c>
      <c r="D38" s="11" t="s">
        <v>1708</v>
      </c>
      <c r="E38" s="12" t="s">
        <v>4050</v>
      </c>
      <c r="F38" s="12" t="s">
        <v>4155</v>
      </c>
      <c r="G38" s="12">
        <v>180</v>
      </c>
      <c r="H38" s="12" t="s">
        <v>4052</v>
      </c>
      <c r="I38" t="s">
        <v>4099</v>
      </c>
      <c r="J38" t="s">
        <v>812</v>
      </c>
    </row>
    <row r="39" spans="1:10">
      <c r="A39" s="9" t="s">
        <v>4159</v>
      </c>
      <c r="B39" s="10" t="s">
        <v>4160</v>
      </c>
      <c r="C39" s="11" t="s">
        <v>803</v>
      </c>
      <c r="D39" s="11" t="s">
        <v>4161</v>
      </c>
      <c r="E39" s="12" t="s">
        <v>4074</v>
      </c>
      <c r="F39" s="12" t="s">
        <v>4162</v>
      </c>
      <c r="G39" s="12">
        <v>640</v>
      </c>
      <c r="H39" s="12" t="s">
        <v>4052</v>
      </c>
      <c r="I39" t="s">
        <v>4089</v>
      </c>
      <c r="J39" t="s">
        <v>4054</v>
      </c>
    </row>
    <row r="40" spans="1:10">
      <c r="A40" s="9" t="s">
        <v>4163</v>
      </c>
      <c r="B40" s="10" t="s">
        <v>4160</v>
      </c>
      <c r="C40" s="11" t="s">
        <v>803</v>
      </c>
      <c r="D40" s="11" t="s">
        <v>1656</v>
      </c>
      <c r="E40" s="12" t="s">
        <v>4074</v>
      </c>
      <c r="F40" s="12" t="s">
        <v>4162</v>
      </c>
      <c r="G40" s="12">
        <v>640</v>
      </c>
      <c r="H40" s="12" t="s">
        <v>4052</v>
      </c>
      <c r="I40" t="s">
        <v>4089</v>
      </c>
      <c r="J40" t="s">
        <v>4054</v>
      </c>
    </row>
    <row r="41" spans="1:10">
      <c r="A41" s="9" t="s">
        <v>4164</v>
      </c>
      <c r="B41" s="10" t="s">
        <v>4165</v>
      </c>
      <c r="C41" s="11" t="s">
        <v>803</v>
      </c>
      <c r="D41" s="11" t="s">
        <v>4166</v>
      </c>
      <c r="E41" s="12" t="s">
        <v>4074</v>
      </c>
      <c r="F41" s="12" t="s">
        <v>4167</v>
      </c>
      <c r="G41" s="12">
        <v>572</v>
      </c>
      <c r="H41" s="12" t="s">
        <v>4052</v>
      </c>
      <c r="I41" t="s">
        <v>4053</v>
      </c>
      <c r="J41" t="s">
        <v>4054</v>
      </c>
    </row>
    <row r="42" spans="1:10">
      <c r="A42" s="9" t="s">
        <v>4168</v>
      </c>
      <c r="B42" s="10" t="s">
        <v>4165</v>
      </c>
      <c r="C42" s="11" t="s">
        <v>803</v>
      </c>
      <c r="D42" s="11" t="s">
        <v>1657</v>
      </c>
      <c r="E42" s="12" t="s">
        <v>4074</v>
      </c>
      <c r="F42" s="12" t="s">
        <v>4167</v>
      </c>
      <c r="G42" s="12">
        <v>572</v>
      </c>
      <c r="H42" s="12" t="s">
        <v>4052</v>
      </c>
      <c r="I42" t="s">
        <v>4053</v>
      </c>
      <c r="J42" t="s">
        <v>4054</v>
      </c>
    </row>
    <row r="43" spans="1:10">
      <c r="A43" s="9" t="s">
        <v>4169</v>
      </c>
      <c r="B43" s="10" t="s">
        <v>4170</v>
      </c>
      <c r="C43" s="11" t="s">
        <v>803</v>
      </c>
      <c r="D43" s="11" t="s">
        <v>4171</v>
      </c>
      <c r="E43" s="12" t="s">
        <v>4050</v>
      </c>
      <c r="F43" s="12" t="s">
        <v>4172</v>
      </c>
      <c r="G43" s="12">
        <v>308</v>
      </c>
      <c r="H43" s="12" t="s">
        <v>4052</v>
      </c>
      <c r="I43" t="s">
        <v>4059</v>
      </c>
      <c r="J43" t="s">
        <v>812</v>
      </c>
    </row>
    <row r="44" spans="1:10">
      <c r="A44" s="9" t="s">
        <v>4173</v>
      </c>
      <c r="B44" s="10" t="s">
        <v>4170</v>
      </c>
      <c r="C44" s="11" t="s">
        <v>803</v>
      </c>
      <c r="D44" s="11" t="s">
        <v>1659</v>
      </c>
      <c r="E44" s="12" t="s">
        <v>4050</v>
      </c>
      <c r="F44" s="12" t="s">
        <v>4172</v>
      </c>
      <c r="G44" s="12">
        <v>308</v>
      </c>
      <c r="H44" s="12" t="s">
        <v>4052</v>
      </c>
      <c r="I44" t="s">
        <v>4059</v>
      </c>
      <c r="J44" t="s">
        <v>812</v>
      </c>
    </row>
    <row r="45" spans="1:10">
      <c r="A45" s="9" t="s">
        <v>4174</v>
      </c>
      <c r="B45" s="10" t="s">
        <v>4175</v>
      </c>
      <c r="C45" s="11" t="s">
        <v>803</v>
      </c>
      <c r="D45" s="11" t="s">
        <v>1664</v>
      </c>
      <c r="E45" s="12" t="s">
        <v>4050</v>
      </c>
      <c r="F45" s="12" t="s">
        <v>4176</v>
      </c>
      <c r="G45" s="12">
        <v>342</v>
      </c>
      <c r="H45" s="12" t="s">
        <v>4052</v>
      </c>
      <c r="I45" t="s">
        <v>4059</v>
      </c>
      <c r="J45" t="s">
        <v>812</v>
      </c>
    </row>
    <row r="46" spans="1:10">
      <c r="A46" s="9" t="s">
        <v>4177</v>
      </c>
      <c r="B46" s="10" t="s">
        <v>4178</v>
      </c>
      <c r="C46" s="11" t="s">
        <v>803</v>
      </c>
      <c r="D46" s="11" t="s">
        <v>4179</v>
      </c>
      <c r="E46" s="12" t="s">
        <v>4050</v>
      </c>
      <c r="F46" s="12" t="s">
        <v>4180</v>
      </c>
      <c r="G46" s="12">
        <v>160</v>
      </c>
      <c r="H46" s="12" t="s">
        <v>4052</v>
      </c>
      <c r="I46" t="s">
        <v>4099</v>
      </c>
      <c r="J46" t="s">
        <v>812</v>
      </c>
    </row>
    <row r="47" spans="1:10">
      <c r="A47" s="9" t="s">
        <v>4181</v>
      </c>
      <c r="B47" s="10" t="s">
        <v>4182</v>
      </c>
      <c r="C47" s="11" t="s">
        <v>868</v>
      </c>
      <c r="D47" s="11" t="s">
        <v>870</v>
      </c>
      <c r="E47" s="12" t="s">
        <v>1476</v>
      </c>
      <c r="F47" s="12" t="s">
        <v>4183</v>
      </c>
      <c r="G47" s="12">
        <v>10</v>
      </c>
      <c r="H47" s="12" t="s">
        <v>4083</v>
      </c>
      <c r="I47" t="s">
        <v>4084</v>
      </c>
      <c r="J47" t="s">
        <v>752</v>
      </c>
    </row>
    <row r="48" spans="1:10">
      <c r="A48" s="9" t="s">
        <v>4184</v>
      </c>
      <c r="B48" s="10" t="s">
        <v>4185</v>
      </c>
      <c r="C48" s="11" t="s">
        <v>868</v>
      </c>
      <c r="D48" s="11" t="s">
        <v>1692</v>
      </c>
      <c r="E48" s="12" t="s">
        <v>1476</v>
      </c>
      <c r="F48" s="12" t="s">
        <v>4186</v>
      </c>
      <c r="G48" s="12">
        <v>60</v>
      </c>
      <c r="H48" s="12" t="s">
        <v>4083</v>
      </c>
      <c r="I48" t="s">
        <v>4120</v>
      </c>
      <c r="J48" t="s">
        <v>752</v>
      </c>
    </row>
    <row r="49" spans="1:10">
      <c r="A49" s="9" t="s">
        <v>4187</v>
      </c>
      <c r="B49" s="10" t="s">
        <v>4188</v>
      </c>
      <c r="C49" s="11" t="s">
        <v>868</v>
      </c>
      <c r="D49" s="11" t="s">
        <v>803</v>
      </c>
      <c r="E49" s="12" t="s">
        <v>1476</v>
      </c>
      <c r="F49" s="12" t="s">
        <v>4050</v>
      </c>
      <c r="G49" s="12">
        <v>3</v>
      </c>
      <c r="H49" s="12" t="s">
        <v>4083</v>
      </c>
      <c r="I49" t="s">
        <v>4084</v>
      </c>
      <c r="J49" t="s">
        <v>752</v>
      </c>
    </row>
    <row r="50" spans="1:10">
      <c r="A50" s="9" t="s">
        <v>4189</v>
      </c>
      <c r="B50" s="10" t="s">
        <v>4190</v>
      </c>
      <c r="C50" s="11" t="s">
        <v>868</v>
      </c>
      <c r="D50" s="11" t="s">
        <v>1646</v>
      </c>
      <c r="E50" s="12" t="s">
        <v>1476</v>
      </c>
      <c r="F50" s="12" t="s">
        <v>1051</v>
      </c>
      <c r="G50" s="12">
        <v>30</v>
      </c>
      <c r="H50" s="12" t="s">
        <v>4083</v>
      </c>
      <c r="I50" t="s">
        <v>4084</v>
      </c>
      <c r="J50" t="s">
        <v>752</v>
      </c>
    </row>
    <row r="51" spans="1:10">
      <c r="A51" s="9" t="s">
        <v>4191</v>
      </c>
      <c r="B51" s="10" t="s">
        <v>4192</v>
      </c>
      <c r="C51" s="11" t="s">
        <v>868</v>
      </c>
      <c r="D51" s="11" t="s">
        <v>4193</v>
      </c>
      <c r="E51" s="12" t="s">
        <v>1476</v>
      </c>
      <c r="F51" s="12" t="s">
        <v>4194</v>
      </c>
      <c r="G51" s="12">
        <v>220</v>
      </c>
      <c r="H51" s="12" t="s">
        <v>4052</v>
      </c>
      <c r="I51" t="s">
        <v>4059</v>
      </c>
      <c r="J51" t="s">
        <v>812</v>
      </c>
    </row>
    <row r="52" spans="1:10">
      <c r="A52" s="9" t="s">
        <v>4195</v>
      </c>
      <c r="B52" s="10" t="s">
        <v>4196</v>
      </c>
      <c r="C52" s="11" t="s">
        <v>868</v>
      </c>
      <c r="D52" s="11" t="s">
        <v>4197</v>
      </c>
      <c r="E52" s="12" t="s">
        <v>1476</v>
      </c>
      <c r="F52" s="12" t="s">
        <v>4198</v>
      </c>
      <c r="G52" s="12">
        <v>390</v>
      </c>
      <c r="H52" s="12" t="s">
        <v>4052</v>
      </c>
      <c r="I52" t="s">
        <v>4059</v>
      </c>
      <c r="J52" t="s">
        <v>812</v>
      </c>
    </row>
    <row r="53" spans="1:10">
      <c r="A53" s="9" t="s">
        <v>4199</v>
      </c>
      <c r="B53" s="10" t="s">
        <v>4200</v>
      </c>
      <c r="C53" s="11" t="s">
        <v>868</v>
      </c>
      <c r="D53" s="11" t="s">
        <v>4097</v>
      </c>
      <c r="E53" s="12" t="s">
        <v>1476</v>
      </c>
      <c r="F53" s="12" t="s">
        <v>4098</v>
      </c>
      <c r="G53" s="12">
        <v>161</v>
      </c>
      <c r="H53" s="12" t="s">
        <v>4052</v>
      </c>
      <c r="I53" t="s">
        <v>4099</v>
      </c>
      <c r="J53" t="s">
        <v>812</v>
      </c>
    </row>
    <row r="54" spans="1:10">
      <c r="A54" s="9" t="s">
        <v>4201</v>
      </c>
      <c r="B54" s="10" t="s">
        <v>4202</v>
      </c>
      <c r="C54" s="11" t="s">
        <v>868</v>
      </c>
      <c r="D54" s="11" t="s">
        <v>4203</v>
      </c>
      <c r="E54" s="12" t="s">
        <v>1476</v>
      </c>
      <c r="F54" s="12" t="s">
        <v>4204</v>
      </c>
      <c r="G54" s="12">
        <v>400</v>
      </c>
      <c r="H54" s="12" t="s">
        <v>4052</v>
      </c>
      <c r="I54" t="s">
        <v>4059</v>
      </c>
      <c r="J54" t="s">
        <v>812</v>
      </c>
    </row>
    <row r="55" spans="1:10">
      <c r="A55" s="9" t="s">
        <v>4205</v>
      </c>
      <c r="B55" s="10" t="s">
        <v>4206</v>
      </c>
      <c r="C55" s="11" t="s">
        <v>868</v>
      </c>
      <c r="D55" s="11" t="s">
        <v>4207</v>
      </c>
      <c r="E55" s="12" t="s">
        <v>1476</v>
      </c>
      <c r="F55" s="12" t="s">
        <v>4208</v>
      </c>
      <c r="G55" s="12">
        <v>467</v>
      </c>
      <c r="H55" s="12" t="s">
        <v>4052</v>
      </c>
      <c r="I55" t="s">
        <v>4053</v>
      </c>
      <c r="J55" t="s">
        <v>4054</v>
      </c>
    </row>
    <row r="56" spans="1:10">
      <c r="A56" s="9" t="s">
        <v>4209</v>
      </c>
      <c r="B56" s="10" t="s">
        <v>4210</v>
      </c>
      <c r="C56" s="11" t="s">
        <v>868</v>
      </c>
      <c r="D56" s="11" t="s">
        <v>1743</v>
      </c>
      <c r="E56" s="12" t="s">
        <v>1476</v>
      </c>
      <c r="F56" s="12" t="s">
        <v>4211</v>
      </c>
      <c r="G56" s="12">
        <v>440</v>
      </c>
      <c r="H56" s="12" t="s">
        <v>4052</v>
      </c>
      <c r="I56" t="s">
        <v>4053</v>
      </c>
      <c r="J56" t="s">
        <v>4054</v>
      </c>
    </row>
    <row r="57" spans="1:10">
      <c r="A57" s="9" t="s">
        <v>4212</v>
      </c>
      <c r="B57" s="10" t="s">
        <v>4213</v>
      </c>
      <c r="C57" s="11" t="s">
        <v>868</v>
      </c>
      <c r="D57" s="11" t="s">
        <v>1671</v>
      </c>
      <c r="E57" s="12" t="s">
        <v>1476</v>
      </c>
      <c r="F57" s="12" t="s">
        <v>4214</v>
      </c>
      <c r="G57" s="12">
        <v>408</v>
      </c>
      <c r="H57" s="12" t="s">
        <v>4052</v>
      </c>
      <c r="I57" t="s">
        <v>4053</v>
      </c>
      <c r="J57" t="s">
        <v>4054</v>
      </c>
    </row>
    <row r="58" spans="1:10">
      <c r="A58" s="9" t="s">
        <v>4215</v>
      </c>
      <c r="B58" s="10" t="s">
        <v>4216</v>
      </c>
      <c r="C58" s="11" t="s">
        <v>868</v>
      </c>
      <c r="D58" s="11" t="s">
        <v>1748</v>
      </c>
      <c r="E58" s="12" t="s">
        <v>1476</v>
      </c>
      <c r="F58" s="12" t="s">
        <v>4217</v>
      </c>
      <c r="G58" s="12">
        <v>450</v>
      </c>
      <c r="H58" s="12" t="s">
        <v>4052</v>
      </c>
      <c r="I58" t="s">
        <v>4053</v>
      </c>
      <c r="J58" t="s">
        <v>4054</v>
      </c>
    </row>
    <row r="59" spans="1:10">
      <c r="A59" s="9" t="s">
        <v>4218</v>
      </c>
      <c r="B59" s="10" t="s">
        <v>4219</v>
      </c>
      <c r="C59" s="11" t="s">
        <v>868</v>
      </c>
      <c r="D59" s="11" t="s">
        <v>1606</v>
      </c>
      <c r="E59" s="12" t="s">
        <v>1476</v>
      </c>
      <c r="F59" s="12" t="s">
        <v>4220</v>
      </c>
      <c r="G59" s="12">
        <v>1075</v>
      </c>
      <c r="H59" s="12" t="s">
        <v>4063</v>
      </c>
      <c r="I59" t="s">
        <v>4094</v>
      </c>
      <c r="J59" t="s">
        <v>4065</v>
      </c>
    </row>
    <row r="60" spans="1:10">
      <c r="A60" s="9" t="s">
        <v>4221</v>
      </c>
      <c r="B60" s="10" t="s">
        <v>4222</v>
      </c>
      <c r="C60" s="11" t="s">
        <v>868</v>
      </c>
      <c r="D60" s="11" t="s">
        <v>4087</v>
      </c>
      <c r="E60" s="12" t="s">
        <v>1476</v>
      </c>
      <c r="F60" s="12" t="s">
        <v>4088</v>
      </c>
      <c r="G60" s="12">
        <v>740</v>
      </c>
      <c r="H60" s="12" t="s">
        <v>4052</v>
      </c>
      <c r="I60" t="s">
        <v>4089</v>
      </c>
      <c r="J60" t="s">
        <v>4054</v>
      </c>
    </row>
    <row r="61" spans="1:10">
      <c r="A61" s="9" t="s">
        <v>4223</v>
      </c>
      <c r="B61" s="10" t="s">
        <v>4224</v>
      </c>
      <c r="C61" s="11" t="s">
        <v>868</v>
      </c>
      <c r="D61" s="11" t="s">
        <v>1678</v>
      </c>
      <c r="E61" s="12" t="s">
        <v>1476</v>
      </c>
      <c r="F61" s="12" t="s">
        <v>4225</v>
      </c>
      <c r="G61" s="12">
        <v>1000</v>
      </c>
      <c r="H61" s="12" t="s">
        <v>4063</v>
      </c>
      <c r="I61" t="s">
        <v>4064</v>
      </c>
      <c r="J61" t="s">
        <v>4065</v>
      </c>
    </row>
    <row r="62" spans="1:10">
      <c r="A62" s="9" t="s">
        <v>4226</v>
      </c>
      <c r="B62" s="10" t="s">
        <v>4227</v>
      </c>
      <c r="C62" s="11" t="s">
        <v>868</v>
      </c>
      <c r="D62" s="11" t="s">
        <v>1661</v>
      </c>
      <c r="E62" s="12" t="s">
        <v>1476</v>
      </c>
      <c r="F62" s="12" t="s">
        <v>4228</v>
      </c>
      <c r="G62" s="12">
        <v>592</v>
      </c>
      <c r="H62" s="12" t="s">
        <v>4052</v>
      </c>
      <c r="I62" t="s">
        <v>4053</v>
      </c>
      <c r="J62" t="s">
        <v>4054</v>
      </c>
    </row>
    <row r="63" spans="1:10">
      <c r="A63" s="9" t="s">
        <v>4229</v>
      </c>
      <c r="B63" s="10" t="s">
        <v>4230</v>
      </c>
      <c r="C63" s="11" t="s">
        <v>868</v>
      </c>
      <c r="D63" s="11" t="s">
        <v>1599</v>
      </c>
      <c r="E63" s="12" t="s">
        <v>1476</v>
      </c>
      <c r="F63" s="12" t="s">
        <v>4231</v>
      </c>
      <c r="G63" s="12">
        <v>501</v>
      </c>
      <c r="H63" s="12" t="s">
        <v>4052</v>
      </c>
      <c r="I63" t="s">
        <v>4053</v>
      </c>
      <c r="J63" t="s">
        <v>4054</v>
      </c>
    </row>
    <row r="64" spans="1:10">
      <c r="A64" s="9" t="s">
        <v>4232</v>
      </c>
      <c r="B64" s="10" t="s">
        <v>4233</v>
      </c>
      <c r="C64" s="11" t="s">
        <v>868</v>
      </c>
      <c r="D64" s="11" t="s">
        <v>1744</v>
      </c>
      <c r="E64" s="12" t="s">
        <v>1476</v>
      </c>
      <c r="F64" s="12" t="s">
        <v>4234</v>
      </c>
      <c r="G64" s="12">
        <v>320</v>
      </c>
      <c r="H64" s="12" t="s">
        <v>4052</v>
      </c>
      <c r="I64" t="s">
        <v>4059</v>
      </c>
      <c r="J64" t="s">
        <v>812</v>
      </c>
    </row>
    <row r="65" spans="1:10">
      <c r="A65" s="9" t="s">
        <v>4235</v>
      </c>
      <c r="B65" s="10" t="s">
        <v>4236</v>
      </c>
      <c r="C65" s="11" t="s">
        <v>868</v>
      </c>
      <c r="D65" s="11" t="s">
        <v>1591</v>
      </c>
      <c r="E65" s="12" t="s">
        <v>1476</v>
      </c>
      <c r="F65" s="12" t="s">
        <v>4237</v>
      </c>
      <c r="G65" s="12">
        <v>288</v>
      </c>
      <c r="H65" s="12" t="s">
        <v>4052</v>
      </c>
      <c r="I65" t="s">
        <v>4059</v>
      </c>
      <c r="J65" t="s">
        <v>812</v>
      </c>
    </row>
    <row r="66" spans="1:10">
      <c r="A66" s="9" t="s">
        <v>4238</v>
      </c>
      <c r="B66" s="10" t="s">
        <v>4239</v>
      </c>
      <c r="C66" s="11" t="s">
        <v>868</v>
      </c>
      <c r="D66" s="11" t="s">
        <v>1652</v>
      </c>
      <c r="E66" s="12" t="s">
        <v>1476</v>
      </c>
      <c r="F66" s="12" t="s">
        <v>4240</v>
      </c>
      <c r="G66" s="12">
        <v>300</v>
      </c>
      <c r="H66" s="12" t="s">
        <v>4052</v>
      </c>
      <c r="I66" t="s">
        <v>4059</v>
      </c>
      <c r="J66" t="s">
        <v>812</v>
      </c>
    </row>
    <row r="67" spans="1:10">
      <c r="A67" s="9" t="s">
        <v>4241</v>
      </c>
      <c r="B67" s="10" t="s">
        <v>4242</v>
      </c>
      <c r="C67" s="11" t="s">
        <v>868</v>
      </c>
      <c r="D67" s="11" t="s">
        <v>868</v>
      </c>
      <c r="E67" s="12" t="s">
        <v>1476</v>
      </c>
      <c r="F67" s="12" t="s">
        <v>4243</v>
      </c>
      <c r="G67" s="12">
        <v>180</v>
      </c>
      <c r="H67" s="12" t="s">
        <v>4244</v>
      </c>
      <c r="I67" t="s">
        <v>4099</v>
      </c>
      <c r="J67" t="s">
        <v>812</v>
      </c>
    </row>
    <row r="68" spans="1:10">
      <c r="A68" s="9" t="s">
        <v>4245</v>
      </c>
      <c r="B68" s="10" t="s">
        <v>4246</v>
      </c>
      <c r="C68" s="11" t="s">
        <v>868</v>
      </c>
      <c r="D68" s="11" t="s">
        <v>4247</v>
      </c>
      <c r="E68" s="12" t="s">
        <v>1476</v>
      </c>
      <c r="F68" s="12" t="s">
        <v>4248</v>
      </c>
      <c r="G68" s="12">
        <v>191</v>
      </c>
      <c r="H68" s="12" t="s">
        <v>4052</v>
      </c>
      <c r="I68" t="s">
        <v>4099</v>
      </c>
      <c r="J68" t="s">
        <v>812</v>
      </c>
    </row>
    <row r="69" spans="1:10">
      <c r="A69" s="9" t="s">
        <v>4249</v>
      </c>
      <c r="B69" s="10" t="s">
        <v>4250</v>
      </c>
      <c r="C69" s="11" t="s">
        <v>868</v>
      </c>
      <c r="D69" s="11" t="s">
        <v>4109</v>
      </c>
      <c r="E69" s="12" t="s">
        <v>1476</v>
      </c>
      <c r="F69" s="12" t="s">
        <v>4110</v>
      </c>
      <c r="G69" s="12">
        <v>555</v>
      </c>
      <c r="H69" s="12" t="s">
        <v>4052</v>
      </c>
      <c r="I69" t="s">
        <v>4053</v>
      </c>
      <c r="J69" t="s">
        <v>4054</v>
      </c>
    </row>
    <row r="70" spans="1:10">
      <c r="A70" s="9" t="s">
        <v>4251</v>
      </c>
      <c r="B70" s="10" t="s">
        <v>4252</v>
      </c>
      <c r="C70" s="11" t="s">
        <v>868</v>
      </c>
      <c r="D70" s="11" t="s">
        <v>4253</v>
      </c>
      <c r="E70" s="12" t="s">
        <v>1476</v>
      </c>
      <c r="F70" s="12" t="s">
        <v>4254</v>
      </c>
      <c r="G70" s="12">
        <v>649</v>
      </c>
      <c r="H70" s="12" t="s">
        <v>4052</v>
      </c>
      <c r="I70" t="s">
        <v>4089</v>
      </c>
      <c r="J70" t="s">
        <v>4054</v>
      </c>
    </row>
    <row r="71" spans="1:10">
      <c r="A71" s="9" t="s">
        <v>4255</v>
      </c>
      <c r="B71" s="10" t="s">
        <v>4256</v>
      </c>
      <c r="C71" s="11" t="s">
        <v>868</v>
      </c>
      <c r="D71" s="11" t="s">
        <v>4257</v>
      </c>
      <c r="E71" s="12" t="s">
        <v>1476</v>
      </c>
      <c r="F71" s="12" t="s">
        <v>4258</v>
      </c>
      <c r="G71" s="12">
        <v>160</v>
      </c>
      <c r="H71" s="12" t="s">
        <v>4052</v>
      </c>
      <c r="I71" t="s">
        <v>4099</v>
      </c>
      <c r="J71" t="s">
        <v>812</v>
      </c>
    </row>
    <row r="72" spans="1:10">
      <c r="A72" s="9" t="s">
        <v>4259</v>
      </c>
      <c r="B72" s="10" t="s">
        <v>4260</v>
      </c>
      <c r="C72" s="11" t="s">
        <v>868</v>
      </c>
      <c r="D72" s="11" t="s">
        <v>4261</v>
      </c>
      <c r="E72" s="12" t="s">
        <v>1476</v>
      </c>
      <c r="F72" s="12" t="s">
        <v>4262</v>
      </c>
      <c r="G72" s="12">
        <v>816</v>
      </c>
      <c r="H72" s="12" t="s">
        <v>4063</v>
      </c>
      <c r="I72" t="s">
        <v>4064</v>
      </c>
      <c r="J72" t="s">
        <v>4065</v>
      </c>
    </row>
    <row r="73" spans="1:10">
      <c r="A73" s="9" t="s">
        <v>4263</v>
      </c>
      <c r="B73" s="10" t="s">
        <v>4264</v>
      </c>
      <c r="C73" s="11" t="s">
        <v>868</v>
      </c>
      <c r="D73" s="11" t="s">
        <v>4265</v>
      </c>
      <c r="E73" s="12" t="s">
        <v>1476</v>
      </c>
      <c r="F73" s="12" t="s">
        <v>4266</v>
      </c>
      <c r="G73" s="12">
        <v>844</v>
      </c>
      <c r="H73" s="12" t="s">
        <v>4063</v>
      </c>
      <c r="I73" t="s">
        <v>4064</v>
      </c>
      <c r="J73" t="s">
        <v>4065</v>
      </c>
    </row>
    <row r="74" spans="1:10">
      <c r="A74" s="9" t="s">
        <v>4267</v>
      </c>
      <c r="B74" s="10" t="s">
        <v>4268</v>
      </c>
      <c r="C74" s="11" t="s">
        <v>868</v>
      </c>
      <c r="D74" s="11" t="s">
        <v>1623</v>
      </c>
      <c r="E74" s="12" t="s">
        <v>1476</v>
      </c>
      <c r="F74" s="12" t="s">
        <v>4269</v>
      </c>
      <c r="G74" s="12">
        <v>67</v>
      </c>
      <c r="H74" s="12" t="s">
        <v>4083</v>
      </c>
      <c r="I74" t="s">
        <v>4120</v>
      </c>
      <c r="J74" t="s">
        <v>752</v>
      </c>
    </row>
    <row r="75" spans="1:10">
      <c r="A75" s="9" t="s">
        <v>4270</v>
      </c>
      <c r="B75" s="10" t="s">
        <v>4271</v>
      </c>
      <c r="C75" s="11" t="s">
        <v>868</v>
      </c>
      <c r="D75" s="11" t="s">
        <v>4068</v>
      </c>
      <c r="E75" s="12" t="s">
        <v>1476</v>
      </c>
      <c r="F75" s="12" t="s">
        <v>4069</v>
      </c>
      <c r="G75" s="12">
        <v>197</v>
      </c>
      <c r="H75" s="12" t="s">
        <v>4052</v>
      </c>
      <c r="I75" t="s">
        <v>4099</v>
      </c>
      <c r="J75" t="s">
        <v>812</v>
      </c>
    </row>
    <row r="76" spans="1:10">
      <c r="A76" s="9" t="s">
        <v>4272</v>
      </c>
      <c r="B76" s="10" t="s">
        <v>4273</v>
      </c>
      <c r="C76" s="11" t="s">
        <v>868</v>
      </c>
      <c r="D76" s="11" t="s">
        <v>1689</v>
      </c>
      <c r="E76" s="12" t="s">
        <v>1476</v>
      </c>
      <c r="F76" s="12" t="s">
        <v>4274</v>
      </c>
      <c r="G76" s="12">
        <v>387</v>
      </c>
      <c r="H76" s="12" t="s">
        <v>4052</v>
      </c>
      <c r="I76" t="s">
        <v>4059</v>
      </c>
      <c r="J76" t="s">
        <v>812</v>
      </c>
    </row>
    <row r="77" spans="1:10">
      <c r="A77" s="9" t="s">
        <v>4275</v>
      </c>
      <c r="B77" s="10" t="s">
        <v>4276</v>
      </c>
      <c r="C77" s="11" t="s">
        <v>868</v>
      </c>
      <c r="D77" s="11" t="s">
        <v>1750</v>
      </c>
      <c r="E77" s="12" t="s">
        <v>1476</v>
      </c>
      <c r="F77" s="12" t="s">
        <v>1472</v>
      </c>
      <c r="G77" s="12">
        <v>317</v>
      </c>
      <c r="H77" s="12" t="s">
        <v>4052</v>
      </c>
      <c r="I77" t="s">
        <v>4059</v>
      </c>
      <c r="J77" t="s">
        <v>812</v>
      </c>
    </row>
    <row r="78" spans="1:10">
      <c r="A78" s="9" t="s">
        <v>4277</v>
      </c>
      <c r="B78" s="10" t="s">
        <v>4278</v>
      </c>
      <c r="C78" s="11" t="s">
        <v>868</v>
      </c>
      <c r="D78" s="11" t="s">
        <v>1752</v>
      </c>
      <c r="E78" s="12" t="s">
        <v>1476</v>
      </c>
      <c r="F78" s="12" t="s">
        <v>1468</v>
      </c>
      <c r="G78" s="12">
        <v>443</v>
      </c>
      <c r="H78" s="12" t="s">
        <v>4052</v>
      </c>
      <c r="I78" t="s">
        <v>4053</v>
      </c>
      <c r="J78" t="s">
        <v>4054</v>
      </c>
    </row>
    <row r="79" spans="1:10">
      <c r="A79" s="9" t="s">
        <v>4279</v>
      </c>
      <c r="B79" s="10" t="s">
        <v>4280</v>
      </c>
      <c r="C79" s="11" t="s">
        <v>868</v>
      </c>
      <c r="D79" s="11" t="s">
        <v>1685</v>
      </c>
      <c r="E79" s="12" t="s">
        <v>1476</v>
      </c>
      <c r="F79" s="12" t="s">
        <v>4281</v>
      </c>
      <c r="G79" s="12">
        <v>102</v>
      </c>
      <c r="H79" s="12" t="s">
        <v>4244</v>
      </c>
      <c r="I79" t="s">
        <v>4099</v>
      </c>
      <c r="J79" t="s">
        <v>812</v>
      </c>
    </row>
    <row r="80" spans="1:10">
      <c r="A80" s="9" t="s">
        <v>4282</v>
      </c>
      <c r="B80" s="10" t="s">
        <v>4283</v>
      </c>
      <c r="C80" s="11" t="s">
        <v>868</v>
      </c>
      <c r="D80" s="11" t="s">
        <v>1601</v>
      </c>
      <c r="E80" s="12" t="s">
        <v>1476</v>
      </c>
      <c r="F80" s="12" t="s">
        <v>4079</v>
      </c>
      <c r="G80" s="12">
        <v>410</v>
      </c>
      <c r="H80" s="12" t="s">
        <v>4052</v>
      </c>
      <c r="I80" t="s">
        <v>4053</v>
      </c>
      <c r="J80" t="s">
        <v>4054</v>
      </c>
    </row>
    <row r="81" spans="1:10">
      <c r="A81" s="9" t="s">
        <v>4284</v>
      </c>
      <c r="B81" s="10" t="s">
        <v>4285</v>
      </c>
      <c r="C81" s="11" t="s">
        <v>868</v>
      </c>
      <c r="D81" s="11" t="s">
        <v>4179</v>
      </c>
      <c r="E81" s="12" t="s">
        <v>1476</v>
      </c>
      <c r="F81" s="12" t="s">
        <v>4180</v>
      </c>
      <c r="G81" s="12">
        <v>160</v>
      </c>
      <c r="H81" s="12" t="s">
        <v>4052</v>
      </c>
      <c r="I81" t="s">
        <v>4099</v>
      </c>
      <c r="J81" t="s">
        <v>812</v>
      </c>
    </row>
    <row r="82" spans="1:10">
      <c r="A82" s="9" t="s">
        <v>4286</v>
      </c>
      <c r="B82" s="10" t="s">
        <v>4287</v>
      </c>
      <c r="C82" s="11" t="s">
        <v>868</v>
      </c>
      <c r="D82" s="11" t="s">
        <v>4288</v>
      </c>
      <c r="E82" s="12" t="s">
        <v>1476</v>
      </c>
      <c r="F82" s="12" t="s">
        <v>4289</v>
      </c>
      <c r="G82" s="12">
        <v>880</v>
      </c>
      <c r="H82" s="12" t="s">
        <v>4063</v>
      </c>
      <c r="I82" t="s">
        <v>4064</v>
      </c>
      <c r="J82" t="s">
        <v>4065</v>
      </c>
    </row>
    <row r="83" spans="1:10">
      <c r="A83" s="9" t="s">
        <v>4290</v>
      </c>
      <c r="B83" s="10" t="s">
        <v>4291</v>
      </c>
      <c r="C83" s="11" t="s">
        <v>868</v>
      </c>
      <c r="D83" s="11" t="s">
        <v>4171</v>
      </c>
      <c r="E83" s="12" t="s">
        <v>1476</v>
      </c>
      <c r="F83" s="12" t="s">
        <v>4172</v>
      </c>
      <c r="G83" s="12">
        <v>306</v>
      </c>
      <c r="H83" s="12" t="s">
        <v>4052</v>
      </c>
      <c r="I83" t="s">
        <v>4059</v>
      </c>
      <c r="J83" t="s">
        <v>812</v>
      </c>
    </row>
    <row r="84" spans="1:10">
      <c r="A84" s="9" t="s">
        <v>4292</v>
      </c>
      <c r="B84" s="10" t="s">
        <v>4293</v>
      </c>
      <c r="C84" s="11" t="s">
        <v>868</v>
      </c>
      <c r="D84" s="11" t="s">
        <v>1637</v>
      </c>
      <c r="E84" s="12" t="s">
        <v>1476</v>
      </c>
      <c r="F84" s="12" t="s">
        <v>4294</v>
      </c>
      <c r="G84" s="12">
        <v>456</v>
      </c>
      <c r="H84" s="12" t="s">
        <v>4052</v>
      </c>
      <c r="I84" t="s">
        <v>4053</v>
      </c>
      <c r="J84" t="s">
        <v>4054</v>
      </c>
    </row>
    <row r="85" spans="1:10">
      <c r="A85" s="9" t="s">
        <v>4295</v>
      </c>
      <c r="B85" s="10" t="s">
        <v>4296</v>
      </c>
      <c r="C85" s="11" t="s">
        <v>868</v>
      </c>
      <c r="D85" s="11" t="s">
        <v>1639</v>
      </c>
      <c r="E85" s="12" t="s">
        <v>1476</v>
      </c>
      <c r="F85" s="12" t="s">
        <v>4297</v>
      </c>
      <c r="G85" s="12">
        <v>526</v>
      </c>
      <c r="H85" s="12" t="s">
        <v>4052</v>
      </c>
      <c r="I85" t="s">
        <v>4053</v>
      </c>
      <c r="J85" t="s">
        <v>4054</v>
      </c>
    </row>
    <row r="86" spans="1:10">
      <c r="A86" s="9" t="s">
        <v>4298</v>
      </c>
      <c r="B86" s="10" t="s">
        <v>4299</v>
      </c>
      <c r="C86" s="11" t="s">
        <v>868</v>
      </c>
      <c r="D86" s="11" t="s">
        <v>4154</v>
      </c>
      <c r="E86" s="12" t="s">
        <v>1476</v>
      </c>
      <c r="F86" s="12" t="s">
        <v>4155</v>
      </c>
      <c r="G86" s="12">
        <v>191</v>
      </c>
      <c r="H86" s="12" t="s">
        <v>4052</v>
      </c>
      <c r="I86" t="s">
        <v>4099</v>
      </c>
      <c r="J86" t="s">
        <v>812</v>
      </c>
    </row>
    <row r="87" spans="1:10">
      <c r="A87" s="9" t="s">
        <v>4300</v>
      </c>
      <c r="B87" s="10" t="s">
        <v>4301</v>
      </c>
      <c r="C87" s="11" t="s">
        <v>868</v>
      </c>
      <c r="D87" s="11" t="s">
        <v>4302</v>
      </c>
      <c r="E87" s="12" t="s">
        <v>1476</v>
      </c>
      <c r="F87" s="12" t="s">
        <v>4303</v>
      </c>
      <c r="G87" s="12">
        <v>319</v>
      </c>
      <c r="H87" s="12" t="s">
        <v>4052</v>
      </c>
      <c r="I87" t="s">
        <v>4059</v>
      </c>
      <c r="J87" t="s">
        <v>812</v>
      </c>
    </row>
    <row r="88" spans="1:10">
      <c r="A88" s="9" t="s">
        <v>4304</v>
      </c>
      <c r="B88" s="10" t="s">
        <v>4305</v>
      </c>
      <c r="C88" s="11" t="s">
        <v>868</v>
      </c>
      <c r="D88" s="11" t="s">
        <v>4306</v>
      </c>
      <c r="E88" s="12" t="s">
        <v>1476</v>
      </c>
      <c r="F88" s="12" t="s">
        <v>4307</v>
      </c>
      <c r="G88" s="12">
        <v>116</v>
      </c>
      <c r="H88" s="12" t="s">
        <v>4052</v>
      </c>
      <c r="I88" t="s">
        <v>4099</v>
      </c>
      <c r="J88" t="s">
        <v>812</v>
      </c>
    </row>
    <row r="89" spans="1:10">
      <c r="A89" s="9" t="s">
        <v>4308</v>
      </c>
      <c r="B89" s="10" t="s">
        <v>4309</v>
      </c>
      <c r="C89" s="11" t="s">
        <v>868</v>
      </c>
      <c r="D89" s="11" t="s">
        <v>4310</v>
      </c>
      <c r="E89" s="12" t="s">
        <v>1476</v>
      </c>
      <c r="F89" s="12" t="s">
        <v>4311</v>
      </c>
      <c r="G89" s="12">
        <v>723</v>
      </c>
      <c r="H89" s="12" t="s">
        <v>4052</v>
      </c>
      <c r="I89" t="s">
        <v>4089</v>
      </c>
      <c r="J89" t="s">
        <v>4054</v>
      </c>
    </row>
    <row r="90" spans="1:10">
      <c r="A90" s="9" t="s">
        <v>4312</v>
      </c>
      <c r="B90" s="10" t="s">
        <v>4313</v>
      </c>
      <c r="C90" s="11" t="s">
        <v>868</v>
      </c>
      <c r="D90" s="11" t="s">
        <v>4314</v>
      </c>
      <c r="E90" s="12" t="s">
        <v>1476</v>
      </c>
      <c r="F90" s="12" t="s">
        <v>4315</v>
      </c>
      <c r="G90" s="12">
        <v>178</v>
      </c>
      <c r="H90" s="12" t="s">
        <v>4052</v>
      </c>
      <c r="I90" t="s">
        <v>4099</v>
      </c>
      <c r="J90" t="s">
        <v>812</v>
      </c>
    </row>
    <row r="91" spans="1:10">
      <c r="A91" s="9" t="s">
        <v>4316</v>
      </c>
      <c r="B91" s="10" t="s">
        <v>4317</v>
      </c>
      <c r="C91" s="11" t="s">
        <v>868</v>
      </c>
      <c r="D91" s="11" t="s">
        <v>1643</v>
      </c>
      <c r="E91" s="12" t="s">
        <v>1476</v>
      </c>
      <c r="F91" s="12" t="s">
        <v>4142</v>
      </c>
      <c r="G91" s="12">
        <v>76</v>
      </c>
      <c r="H91" s="12" t="s">
        <v>4083</v>
      </c>
      <c r="I91" t="s">
        <v>4120</v>
      </c>
      <c r="J91" t="s">
        <v>752</v>
      </c>
    </row>
    <row r="92" spans="1:10">
      <c r="A92" s="9" t="s">
        <v>4318</v>
      </c>
      <c r="B92" s="10" t="s">
        <v>4319</v>
      </c>
      <c r="C92" s="11" t="s">
        <v>870</v>
      </c>
      <c r="D92" s="11" t="s">
        <v>1603</v>
      </c>
      <c r="E92" s="12" t="s">
        <v>4183</v>
      </c>
      <c r="F92" s="12" t="s">
        <v>4320</v>
      </c>
      <c r="G92" s="12">
        <v>60</v>
      </c>
      <c r="H92" s="12" t="s">
        <v>4083</v>
      </c>
      <c r="I92" t="s">
        <v>4120</v>
      </c>
      <c r="J92" t="s">
        <v>752</v>
      </c>
    </row>
    <row r="93" spans="1:10">
      <c r="A93" s="9" t="s">
        <v>4321</v>
      </c>
      <c r="B93" s="10" t="s">
        <v>4322</v>
      </c>
      <c r="C93" s="11" t="s">
        <v>870</v>
      </c>
      <c r="D93" s="11" t="s">
        <v>1623</v>
      </c>
      <c r="E93" s="12" t="s">
        <v>4183</v>
      </c>
      <c r="F93" s="12" t="s">
        <v>4269</v>
      </c>
      <c r="G93" s="12">
        <v>60</v>
      </c>
      <c r="H93" s="12" t="s">
        <v>4083</v>
      </c>
      <c r="I93" t="s">
        <v>4120</v>
      </c>
      <c r="J93" t="s">
        <v>752</v>
      </c>
    </row>
    <row r="94" spans="1:10">
      <c r="A94" s="9" t="s">
        <v>4323</v>
      </c>
      <c r="B94" s="10" t="s">
        <v>4324</v>
      </c>
      <c r="C94" s="11" t="s">
        <v>870</v>
      </c>
      <c r="D94" s="11" t="s">
        <v>868</v>
      </c>
      <c r="E94" s="12" t="s">
        <v>4183</v>
      </c>
      <c r="F94" s="12" t="s">
        <v>1476</v>
      </c>
      <c r="G94" s="12">
        <v>9</v>
      </c>
      <c r="H94" s="12" t="s">
        <v>4083</v>
      </c>
      <c r="I94" t="s">
        <v>4084</v>
      </c>
      <c r="J94" t="s">
        <v>752</v>
      </c>
    </row>
    <row r="95" spans="1:10">
      <c r="A95" s="9" t="s">
        <v>4325</v>
      </c>
      <c r="B95" s="10" t="s">
        <v>4326</v>
      </c>
      <c r="C95" s="11" t="s">
        <v>870</v>
      </c>
      <c r="D95" s="11" t="s">
        <v>1692</v>
      </c>
      <c r="E95" s="12" t="s">
        <v>4183</v>
      </c>
      <c r="F95" s="12" t="s">
        <v>4186</v>
      </c>
      <c r="G95" s="12">
        <v>69</v>
      </c>
      <c r="H95" s="12" t="s">
        <v>4083</v>
      </c>
      <c r="I95" t="s">
        <v>4120</v>
      </c>
      <c r="J95" t="s">
        <v>752</v>
      </c>
    </row>
    <row r="96" spans="1:10">
      <c r="A96" s="9" t="s">
        <v>4327</v>
      </c>
      <c r="B96" s="10" t="s">
        <v>4328</v>
      </c>
      <c r="C96" s="11" t="s">
        <v>870</v>
      </c>
      <c r="D96" s="11" t="s">
        <v>803</v>
      </c>
      <c r="E96" s="12" t="s">
        <v>4183</v>
      </c>
      <c r="F96" s="12" t="s">
        <v>4050</v>
      </c>
      <c r="G96" s="12">
        <v>9</v>
      </c>
      <c r="H96" s="12" t="s">
        <v>4083</v>
      </c>
      <c r="I96" t="s">
        <v>4084</v>
      </c>
      <c r="J96" t="s">
        <v>752</v>
      </c>
    </row>
    <row r="97" spans="1:10">
      <c r="A97" s="9" t="s">
        <v>4329</v>
      </c>
      <c r="B97" s="10" t="s">
        <v>4330</v>
      </c>
      <c r="C97" s="11" t="s">
        <v>870</v>
      </c>
      <c r="D97" s="11" t="s">
        <v>1646</v>
      </c>
      <c r="E97" s="12" t="s">
        <v>4183</v>
      </c>
      <c r="F97" s="12" t="s">
        <v>1051</v>
      </c>
      <c r="G97" s="12">
        <v>37</v>
      </c>
      <c r="H97" s="12" t="s">
        <v>4083</v>
      </c>
      <c r="I97" t="s">
        <v>4084</v>
      </c>
      <c r="J97" t="s">
        <v>752</v>
      </c>
    </row>
    <row r="98" spans="1:10">
      <c r="A98" s="9" t="s">
        <v>4331</v>
      </c>
      <c r="B98" s="10" t="s">
        <v>4332</v>
      </c>
      <c r="C98" s="11" t="s">
        <v>870</v>
      </c>
      <c r="D98" s="11" t="s">
        <v>4193</v>
      </c>
      <c r="E98" s="12" t="s">
        <v>4183</v>
      </c>
      <c r="F98" s="12" t="s">
        <v>4194</v>
      </c>
      <c r="G98" s="12">
        <v>226</v>
      </c>
      <c r="H98" s="12" t="s">
        <v>4052</v>
      </c>
      <c r="I98" t="s">
        <v>4059</v>
      </c>
      <c r="J98" t="s">
        <v>812</v>
      </c>
    </row>
    <row r="99" spans="1:10">
      <c r="A99" s="9" t="s">
        <v>4333</v>
      </c>
      <c r="B99" s="10" t="s">
        <v>4334</v>
      </c>
      <c r="C99" s="11" t="s">
        <v>870</v>
      </c>
      <c r="D99" s="11" t="s">
        <v>4197</v>
      </c>
      <c r="E99" s="12" t="s">
        <v>4183</v>
      </c>
      <c r="F99" s="12" t="s">
        <v>4198</v>
      </c>
      <c r="G99" s="12">
        <v>380</v>
      </c>
      <c r="H99" s="12" t="s">
        <v>4052</v>
      </c>
      <c r="I99" t="s">
        <v>4059</v>
      </c>
      <c r="J99" t="s">
        <v>812</v>
      </c>
    </row>
    <row r="100" spans="1:10">
      <c r="A100" s="9" t="s">
        <v>4335</v>
      </c>
      <c r="B100" s="10" t="s">
        <v>4336</v>
      </c>
      <c r="C100" s="11" t="s">
        <v>870</v>
      </c>
      <c r="D100" s="11" t="s">
        <v>4097</v>
      </c>
      <c r="E100" s="12" t="s">
        <v>4183</v>
      </c>
      <c r="F100" s="12" t="s">
        <v>4098</v>
      </c>
      <c r="G100" s="12">
        <v>170</v>
      </c>
      <c r="H100" s="12" t="s">
        <v>4052</v>
      </c>
      <c r="I100" t="s">
        <v>4099</v>
      </c>
      <c r="J100" t="s">
        <v>812</v>
      </c>
    </row>
    <row r="101" spans="1:10">
      <c r="A101" s="9" t="s">
        <v>4337</v>
      </c>
      <c r="B101" s="10" t="s">
        <v>4338</v>
      </c>
      <c r="C101" s="11" t="s">
        <v>870</v>
      </c>
      <c r="D101" s="11" t="s">
        <v>4203</v>
      </c>
      <c r="E101" s="12" t="s">
        <v>4183</v>
      </c>
      <c r="F101" s="12" t="s">
        <v>4204</v>
      </c>
      <c r="G101" s="12">
        <v>410</v>
      </c>
      <c r="H101" s="12" t="s">
        <v>4052</v>
      </c>
      <c r="I101" t="s">
        <v>4053</v>
      </c>
      <c r="J101" t="s">
        <v>4054</v>
      </c>
    </row>
    <row r="102" spans="1:10">
      <c r="A102" s="9" t="s">
        <v>4339</v>
      </c>
      <c r="B102" s="10" t="s">
        <v>4340</v>
      </c>
      <c r="C102" s="11" t="s">
        <v>870</v>
      </c>
      <c r="D102" s="11" t="s">
        <v>4207</v>
      </c>
      <c r="E102" s="12" t="s">
        <v>4183</v>
      </c>
      <c r="F102" s="12" t="s">
        <v>4208</v>
      </c>
      <c r="G102" s="12">
        <v>474</v>
      </c>
      <c r="H102" s="12" t="s">
        <v>4052</v>
      </c>
      <c r="I102" t="s">
        <v>4053</v>
      </c>
      <c r="J102" t="s">
        <v>4054</v>
      </c>
    </row>
    <row r="103" spans="1:10">
      <c r="A103" s="9" t="s">
        <v>4341</v>
      </c>
      <c r="B103" s="10" t="s">
        <v>4342</v>
      </c>
      <c r="C103" s="11" t="s">
        <v>870</v>
      </c>
      <c r="D103" s="11" t="s">
        <v>1743</v>
      </c>
      <c r="E103" s="12" t="s">
        <v>4183</v>
      </c>
      <c r="F103" s="12" t="s">
        <v>4211</v>
      </c>
      <c r="G103" s="12">
        <v>450</v>
      </c>
      <c r="H103" s="12" t="s">
        <v>4052</v>
      </c>
      <c r="I103" t="s">
        <v>4053</v>
      </c>
      <c r="J103" t="s">
        <v>4054</v>
      </c>
    </row>
    <row r="104" spans="1:10">
      <c r="A104" s="9" t="s">
        <v>4343</v>
      </c>
      <c r="B104" s="10" t="s">
        <v>4344</v>
      </c>
      <c r="C104" s="11" t="s">
        <v>870</v>
      </c>
      <c r="D104" s="11" t="s">
        <v>1671</v>
      </c>
      <c r="E104" s="12" t="s">
        <v>4183</v>
      </c>
      <c r="F104" s="12" t="s">
        <v>4214</v>
      </c>
      <c r="G104" s="12">
        <v>420</v>
      </c>
      <c r="H104" s="12" t="s">
        <v>4052</v>
      </c>
      <c r="I104" t="s">
        <v>4053</v>
      </c>
      <c r="J104" t="s">
        <v>4054</v>
      </c>
    </row>
    <row r="105" spans="1:10">
      <c r="A105" s="9" t="s">
        <v>4345</v>
      </c>
      <c r="B105" s="10" t="s">
        <v>4346</v>
      </c>
      <c r="C105" s="11" t="s">
        <v>870</v>
      </c>
      <c r="D105" s="11" t="s">
        <v>1748</v>
      </c>
      <c r="E105" s="12" t="s">
        <v>4183</v>
      </c>
      <c r="F105" s="12" t="s">
        <v>4217</v>
      </c>
      <c r="G105" s="12">
        <v>460</v>
      </c>
      <c r="H105" s="12" t="s">
        <v>4052</v>
      </c>
      <c r="I105" t="s">
        <v>4053</v>
      </c>
      <c r="J105" t="s">
        <v>4054</v>
      </c>
    </row>
    <row r="106" spans="1:10">
      <c r="A106" s="9" t="s">
        <v>4347</v>
      </c>
      <c r="B106" s="10" t="s">
        <v>4348</v>
      </c>
      <c r="C106" s="11" t="s">
        <v>870</v>
      </c>
      <c r="D106" s="11" t="s">
        <v>1606</v>
      </c>
      <c r="E106" s="12" t="s">
        <v>4183</v>
      </c>
      <c r="F106" s="12" t="s">
        <v>4220</v>
      </c>
      <c r="G106" s="12">
        <v>1080</v>
      </c>
      <c r="H106" s="12" t="s">
        <v>4063</v>
      </c>
      <c r="I106" t="s">
        <v>4094</v>
      </c>
      <c r="J106" t="s">
        <v>4065</v>
      </c>
    </row>
    <row r="107" spans="1:10">
      <c r="A107" s="9" t="s">
        <v>4349</v>
      </c>
      <c r="B107" s="10" t="s">
        <v>4350</v>
      </c>
      <c r="C107" s="11" t="s">
        <v>870</v>
      </c>
      <c r="D107" s="11" t="s">
        <v>4087</v>
      </c>
      <c r="E107" s="12" t="s">
        <v>4183</v>
      </c>
      <c r="F107" s="12" t="s">
        <v>4088</v>
      </c>
      <c r="G107" s="12">
        <v>750</v>
      </c>
      <c r="H107" s="12" t="s">
        <v>4052</v>
      </c>
      <c r="I107" t="s">
        <v>4089</v>
      </c>
      <c r="J107" t="s">
        <v>4054</v>
      </c>
    </row>
    <row r="108" spans="1:10">
      <c r="A108" s="9" t="s">
        <v>4351</v>
      </c>
      <c r="B108" s="10" t="s">
        <v>4352</v>
      </c>
      <c r="C108" s="11" t="s">
        <v>870</v>
      </c>
      <c r="D108" s="11" t="s">
        <v>1678</v>
      </c>
      <c r="E108" s="12" t="s">
        <v>4183</v>
      </c>
      <c r="F108" s="12" t="s">
        <v>4225</v>
      </c>
      <c r="G108" s="12">
        <v>1010</v>
      </c>
      <c r="H108" s="12" t="s">
        <v>4063</v>
      </c>
      <c r="I108" t="s">
        <v>4094</v>
      </c>
      <c r="J108" t="s">
        <v>4065</v>
      </c>
    </row>
    <row r="109" spans="1:10">
      <c r="A109" s="9" t="s">
        <v>4353</v>
      </c>
      <c r="B109" s="10" t="s">
        <v>4354</v>
      </c>
      <c r="C109" s="11" t="s">
        <v>870</v>
      </c>
      <c r="D109" s="11" t="s">
        <v>1661</v>
      </c>
      <c r="E109" s="12" t="s">
        <v>4183</v>
      </c>
      <c r="F109" s="12" t="s">
        <v>4228</v>
      </c>
      <c r="G109" s="12">
        <v>585</v>
      </c>
      <c r="H109" s="12" t="s">
        <v>4052</v>
      </c>
      <c r="I109" t="s">
        <v>4053</v>
      </c>
      <c r="J109" t="s">
        <v>4054</v>
      </c>
    </row>
    <row r="110" spans="1:10">
      <c r="A110" s="9" t="s">
        <v>4355</v>
      </c>
      <c r="B110" s="10" t="s">
        <v>4356</v>
      </c>
      <c r="C110" s="11" t="s">
        <v>870</v>
      </c>
      <c r="D110" s="11" t="s">
        <v>1599</v>
      </c>
      <c r="E110" s="12" t="s">
        <v>4183</v>
      </c>
      <c r="F110" s="12" t="s">
        <v>4231</v>
      </c>
      <c r="G110" s="12">
        <v>490</v>
      </c>
      <c r="H110" s="12" t="s">
        <v>4052</v>
      </c>
      <c r="I110" t="s">
        <v>4053</v>
      </c>
      <c r="J110" t="s">
        <v>4054</v>
      </c>
    </row>
    <row r="111" spans="1:10">
      <c r="A111" s="9" t="s">
        <v>4357</v>
      </c>
      <c r="B111" s="10" t="s">
        <v>4358</v>
      </c>
      <c r="C111" s="11" t="s">
        <v>870</v>
      </c>
      <c r="D111" s="11" t="s">
        <v>1744</v>
      </c>
      <c r="E111" s="12" t="s">
        <v>4183</v>
      </c>
      <c r="F111" s="12" t="s">
        <v>4234</v>
      </c>
      <c r="G111" s="12">
        <v>324</v>
      </c>
      <c r="H111" s="12" t="s">
        <v>4052</v>
      </c>
      <c r="I111" t="s">
        <v>4059</v>
      </c>
      <c r="J111" t="s">
        <v>812</v>
      </c>
    </row>
    <row r="112" spans="1:10">
      <c r="A112" s="9" t="s">
        <v>4359</v>
      </c>
      <c r="B112" s="10" t="s">
        <v>4360</v>
      </c>
      <c r="C112" s="11" t="s">
        <v>870</v>
      </c>
      <c r="D112" s="11" t="s">
        <v>1591</v>
      </c>
      <c r="E112" s="12" t="s">
        <v>4183</v>
      </c>
      <c r="F112" s="12" t="s">
        <v>4237</v>
      </c>
      <c r="G112" s="12">
        <v>277</v>
      </c>
      <c r="H112" s="12" t="s">
        <v>4052</v>
      </c>
      <c r="I112" t="s">
        <v>4059</v>
      </c>
      <c r="J112" t="s">
        <v>812</v>
      </c>
    </row>
    <row r="113" spans="1:10">
      <c r="A113" s="9" t="s">
        <v>4361</v>
      </c>
      <c r="B113" s="10" t="s">
        <v>4362</v>
      </c>
      <c r="C113" s="11" t="s">
        <v>870</v>
      </c>
      <c r="D113" s="11" t="s">
        <v>1652</v>
      </c>
      <c r="E113" s="12" t="s">
        <v>4183</v>
      </c>
      <c r="F113" s="12" t="s">
        <v>4240</v>
      </c>
      <c r="G113" s="12">
        <v>294</v>
      </c>
      <c r="H113" s="12" t="s">
        <v>4052</v>
      </c>
      <c r="I113" t="s">
        <v>4059</v>
      </c>
      <c r="J113" t="s">
        <v>812</v>
      </c>
    </row>
    <row r="114" spans="1:10">
      <c r="A114" s="9" t="s">
        <v>4363</v>
      </c>
      <c r="B114" s="10" t="s">
        <v>4364</v>
      </c>
      <c r="C114" s="11" t="s">
        <v>870</v>
      </c>
      <c r="D114" s="11" t="s">
        <v>4247</v>
      </c>
      <c r="E114" s="12" t="s">
        <v>4183</v>
      </c>
      <c r="F114" s="12" t="s">
        <v>4248</v>
      </c>
      <c r="G114" s="12">
        <v>190</v>
      </c>
      <c r="H114" s="12" t="s">
        <v>4052</v>
      </c>
      <c r="I114" t="s">
        <v>4099</v>
      </c>
      <c r="J114" t="s">
        <v>812</v>
      </c>
    </row>
    <row r="115" spans="1:10">
      <c r="A115" s="9" t="s">
        <v>4365</v>
      </c>
      <c r="B115" s="10" t="s">
        <v>4366</v>
      </c>
      <c r="C115" s="11" t="s">
        <v>870</v>
      </c>
      <c r="D115" s="11" t="s">
        <v>4109</v>
      </c>
      <c r="E115" s="12" t="s">
        <v>4183</v>
      </c>
      <c r="F115" s="12" t="s">
        <v>4110</v>
      </c>
      <c r="G115" s="12">
        <v>550</v>
      </c>
      <c r="H115" s="12" t="s">
        <v>4052</v>
      </c>
      <c r="I115" t="s">
        <v>4053</v>
      </c>
      <c r="J115" t="s">
        <v>4054</v>
      </c>
    </row>
    <row r="116" spans="1:10">
      <c r="A116" s="9" t="s">
        <v>4367</v>
      </c>
      <c r="B116" s="10" t="s">
        <v>4368</v>
      </c>
      <c r="C116" s="11" t="s">
        <v>870</v>
      </c>
      <c r="D116" s="11" t="s">
        <v>4253</v>
      </c>
      <c r="E116" s="12" t="s">
        <v>4183</v>
      </c>
      <c r="F116" s="12" t="s">
        <v>4254</v>
      </c>
      <c r="G116" s="12">
        <v>660</v>
      </c>
      <c r="H116" s="12" t="s">
        <v>4052</v>
      </c>
      <c r="I116" t="s">
        <v>4089</v>
      </c>
      <c r="J116" t="s">
        <v>4054</v>
      </c>
    </row>
    <row r="117" spans="1:10">
      <c r="A117" s="9" t="s">
        <v>4369</v>
      </c>
      <c r="B117" s="10" t="s">
        <v>4370</v>
      </c>
      <c r="C117" s="11" t="s">
        <v>870</v>
      </c>
      <c r="D117" s="11" t="s">
        <v>4257</v>
      </c>
      <c r="E117" s="12" t="s">
        <v>4183</v>
      </c>
      <c r="F117" s="12" t="s">
        <v>4258</v>
      </c>
      <c r="G117" s="12">
        <v>170</v>
      </c>
      <c r="H117" s="12" t="s">
        <v>4052</v>
      </c>
      <c r="I117" t="s">
        <v>4099</v>
      </c>
      <c r="J117" t="s">
        <v>812</v>
      </c>
    </row>
    <row r="118" spans="1:10">
      <c r="A118" s="9" t="s">
        <v>4371</v>
      </c>
      <c r="B118" s="10" t="s">
        <v>4372</v>
      </c>
      <c r="C118" s="11" t="s">
        <v>870</v>
      </c>
      <c r="D118" s="11" t="s">
        <v>4261</v>
      </c>
      <c r="E118" s="12" t="s">
        <v>4183</v>
      </c>
      <c r="F118" s="12" t="s">
        <v>4262</v>
      </c>
      <c r="G118" s="12">
        <v>825</v>
      </c>
      <c r="H118" s="12" t="s">
        <v>4063</v>
      </c>
      <c r="I118" t="s">
        <v>4064</v>
      </c>
      <c r="J118" t="s">
        <v>4065</v>
      </c>
    </row>
    <row r="119" spans="1:10">
      <c r="A119" s="9" t="s">
        <v>4373</v>
      </c>
      <c r="B119" s="10" t="s">
        <v>4374</v>
      </c>
      <c r="C119" s="11" t="s">
        <v>870</v>
      </c>
      <c r="D119" s="11" t="s">
        <v>4265</v>
      </c>
      <c r="E119" s="12" t="s">
        <v>4183</v>
      </c>
      <c r="F119" s="12" t="s">
        <v>4266</v>
      </c>
      <c r="G119" s="12">
        <v>836</v>
      </c>
      <c r="H119" s="12" t="s">
        <v>4063</v>
      </c>
      <c r="I119" t="s">
        <v>4064</v>
      </c>
      <c r="J119" t="s">
        <v>4065</v>
      </c>
    </row>
    <row r="120" spans="1:10">
      <c r="A120" s="9" t="s">
        <v>4375</v>
      </c>
      <c r="B120" s="10" t="s">
        <v>4376</v>
      </c>
      <c r="C120" s="11" t="s">
        <v>870</v>
      </c>
      <c r="D120" s="11" t="s">
        <v>2909</v>
      </c>
      <c r="E120" s="12" t="s">
        <v>4183</v>
      </c>
      <c r="F120" s="12" t="s">
        <v>1473</v>
      </c>
      <c r="G120" s="12">
        <v>1072</v>
      </c>
      <c r="H120" s="12" t="s">
        <v>4063</v>
      </c>
      <c r="I120" t="s">
        <v>4094</v>
      </c>
      <c r="J120" t="s">
        <v>4065</v>
      </c>
    </row>
    <row r="121" spans="1:10">
      <c r="A121" s="9" t="s">
        <v>4377</v>
      </c>
      <c r="B121" s="10" t="s">
        <v>4378</v>
      </c>
      <c r="C121" s="11" t="s">
        <v>870</v>
      </c>
      <c r="D121" s="11" t="s">
        <v>4068</v>
      </c>
      <c r="E121" s="12" t="s">
        <v>4183</v>
      </c>
      <c r="F121" s="12" t="s">
        <v>4069</v>
      </c>
      <c r="G121" s="12">
        <v>205</v>
      </c>
      <c r="H121" s="12" t="s">
        <v>4052</v>
      </c>
      <c r="I121" t="s">
        <v>4059</v>
      </c>
      <c r="J121" t="s">
        <v>812</v>
      </c>
    </row>
    <row r="122" spans="1:10">
      <c r="A122" s="9" t="s">
        <v>4379</v>
      </c>
      <c r="B122" s="10" t="s">
        <v>4380</v>
      </c>
      <c r="C122" s="11" t="s">
        <v>870</v>
      </c>
      <c r="D122" s="11" t="s">
        <v>1689</v>
      </c>
      <c r="E122" s="12" t="s">
        <v>4183</v>
      </c>
      <c r="F122" s="12" t="s">
        <v>4274</v>
      </c>
      <c r="G122" s="12">
        <v>337</v>
      </c>
      <c r="H122" s="12" t="s">
        <v>4052</v>
      </c>
      <c r="I122" t="s">
        <v>4059</v>
      </c>
      <c r="J122" t="s">
        <v>812</v>
      </c>
    </row>
    <row r="123" spans="1:10">
      <c r="A123" s="9" t="s">
        <v>4381</v>
      </c>
      <c r="B123" s="10" t="s">
        <v>4382</v>
      </c>
      <c r="C123" s="11" t="s">
        <v>870</v>
      </c>
      <c r="D123" s="11" t="s">
        <v>1685</v>
      </c>
      <c r="E123" s="12" t="s">
        <v>4183</v>
      </c>
      <c r="F123" s="12" t="s">
        <v>4383</v>
      </c>
      <c r="G123" s="12">
        <v>110</v>
      </c>
      <c r="H123" s="12" t="s">
        <v>4244</v>
      </c>
      <c r="I123" t="s">
        <v>4099</v>
      </c>
      <c r="J123" t="s">
        <v>812</v>
      </c>
    </row>
    <row r="124" spans="1:10">
      <c r="A124" s="9" t="s">
        <v>4384</v>
      </c>
      <c r="B124" s="10" t="s">
        <v>4385</v>
      </c>
      <c r="C124" s="11" t="s">
        <v>870</v>
      </c>
      <c r="D124" s="11" t="s">
        <v>1752</v>
      </c>
      <c r="E124" s="12" t="s">
        <v>4183</v>
      </c>
      <c r="F124" s="12" t="s">
        <v>1468</v>
      </c>
      <c r="G124" s="12">
        <v>432</v>
      </c>
      <c r="H124" s="12" t="s">
        <v>4052</v>
      </c>
      <c r="I124" t="s">
        <v>4053</v>
      </c>
      <c r="J124" t="s">
        <v>4054</v>
      </c>
    </row>
    <row r="125" spans="1:10">
      <c r="A125" s="9" t="s">
        <v>4386</v>
      </c>
      <c r="B125" s="10" t="s">
        <v>4387</v>
      </c>
      <c r="C125" s="11" t="s">
        <v>870</v>
      </c>
      <c r="D125" s="11" t="s">
        <v>1601</v>
      </c>
      <c r="E125" s="12" t="s">
        <v>4183</v>
      </c>
      <c r="F125" s="12" t="s">
        <v>4079</v>
      </c>
      <c r="G125" s="12">
        <v>404</v>
      </c>
      <c r="H125" s="12" t="s">
        <v>4052</v>
      </c>
      <c r="I125" t="s">
        <v>4053</v>
      </c>
      <c r="J125" t="s">
        <v>4054</v>
      </c>
    </row>
    <row r="126" spans="1:10">
      <c r="A126" s="9" t="s">
        <v>4388</v>
      </c>
      <c r="B126" s="10" t="s">
        <v>4389</v>
      </c>
      <c r="C126" s="11" t="s">
        <v>870</v>
      </c>
      <c r="D126" s="11" t="s">
        <v>4179</v>
      </c>
      <c r="E126" s="12" t="s">
        <v>4183</v>
      </c>
      <c r="F126" s="12" t="s">
        <v>4180</v>
      </c>
      <c r="G126" s="12">
        <v>150</v>
      </c>
      <c r="H126" s="12" t="s">
        <v>4052</v>
      </c>
      <c r="I126" t="s">
        <v>4099</v>
      </c>
      <c r="J126" t="s">
        <v>812</v>
      </c>
    </row>
    <row r="127" spans="1:10">
      <c r="A127" s="9" t="s">
        <v>4390</v>
      </c>
      <c r="B127" s="10" t="s">
        <v>4391</v>
      </c>
      <c r="C127" s="11" t="s">
        <v>870</v>
      </c>
      <c r="D127" s="11" t="s">
        <v>4288</v>
      </c>
      <c r="E127" s="12" t="s">
        <v>4183</v>
      </c>
      <c r="F127" s="12" t="s">
        <v>4289</v>
      </c>
      <c r="G127" s="12">
        <v>890</v>
      </c>
      <c r="H127" s="12" t="s">
        <v>4063</v>
      </c>
      <c r="I127" t="s">
        <v>4064</v>
      </c>
      <c r="J127" t="s">
        <v>4065</v>
      </c>
    </row>
    <row r="128" spans="1:10">
      <c r="A128" s="9" t="s">
        <v>4392</v>
      </c>
      <c r="B128" s="10" t="s">
        <v>4393</v>
      </c>
      <c r="C128" s="11" t="s">
        <v>870</v>
      </c>
      <c r="D128" s="11" t="s">
        <v>4171</v>
      </c>
      <c r="E128" s="12" t="s">
        <v>4183</v>
      </c>
      <c r="F128" s="12" t="s">
        <v>4172</v>
      </c>
      <c r="G128" s="12">
        <v>315</v>
      </c>
      <c r="H128" s="12" t="s">
        <v>4052</v>
      </c>
      <c r="I128" t="s">
        <v>4059</v>
      </c>
      <c r="J128" t="s">
        <v>812</v>
      </c>
    </row>
    <row r="129" spans="1:10">
      <c r="A129" s="9" t="s">
        <v>4394</v>
      </c>
      <c r="B129" s="10" t="s">
        <v>4395</v>
      </c>
      <c r="C129" s="11" t="s">
        <v>870</v>
      </c>
      <c r="D129" s="11" t="s">
        <v>1637</v>
      </c>
      <c r="E129" s="12" t="s">
        <v>4183</v>
      </c>
      <c r="F129" s="12" t="s">
        <v>4294</v>
      </c>
      <c r="G129" s="12">
        <v>465</v>
      </c>
      <c r="H129" s="12" t="s">
        <v>4052</v>
      </c>
      <c r="I129" t="s">
        <v>4053</v>
      </c>
      <c r="J129" t="s">
        <v>4054</v>
      </c>
    </row>
    <row r="130" spans="1:10">
      <c r="A130" s="9" t="s">
        <v>4396</v>
      </c>
      <c r="B130" s="10" t="s">
        <v>4397</v>
      </c>
      <c r="C130" s="11" t="s">
        <v>870</v>
      </c>
      <c r="D130" s="11" t="s">
        <v>1639</v>
      </c>
      <c r="E130" s="12" t="s">
        <v>4183</v>
      </c>
      <c r="F130" s="12" t="s">
        <v>4297</v>
      </c>
      <c r="G130" s="12">
        <v>514</v>
      </c>
      <c r="H130" s="12" t="s">
        <v>4052</v>
      </c>
      <c r="I130" t="s">
        <v>4053</v>
      </c>
      <c r="J130" t="s">
        <v>4054</v>
      </c>
    </row>
    <row r="131" spans="1:10">
      <c r="A131" s="9" t="s">
        <v>4398</v>
      </c>
      <c r="B131" s="10" t="s">
        <v>4399</v>
      </c>
      <c r="C131" s="11" t="s">
        <v>870</v>
      </c>
      <c r="D131" s="11" t="s">
        <v>4154</v>
      </c>
      <c r="E131" s="12" t="s">
        <v>4183</v>
      </c>
      <c r="F131" s="12" t="s">
        <v>4155</v>
      </c>
      <c r="G131" s="12">
        <v>190</v>
      </c>
      <c r="H131" s="12" t="s">
        <v>4052</v>
      </c>
      <c r="I131" t="s">
        <v>4099</v>
      </c>
      <c r="J131" t="s">
        <v>812</v>
      </c>
    </row>
    <row r="132" spans="1:10">
      <c r="A132" s="9" t="s">
        <v>4400</v>
      </c>
      <c r="B132" s="10" t="s">
        <v>4401</v>
      </c>
      <c r="C132" s="11" t="s">
        <v>870</v>
      </c>
      <c r="D132" s="11" t="s">
        <v>4302</v>
      </c>
      <c r="E132" s="12" t="s">
        <v>4183</v>
      </c>
      <c r="F132" s="12" t="s">
        <v>4303</v>
      </c>
      <c r="G132" s="12">
        <v>310</v>
      </c>
      <c r="H132" s="12" t="s">
        <v>4052</v>
      </c>
      <c r="I132" t="s">
        <v>4059</v>
      </c>
      <c r="J132" t="s">
        <v>812</v>
      </c>
    </row>
    <row r="133" spans="1:10">
      <c r="A133" s="9" t="s">
        <v>4402</v>
      </c>
      <c r="B133" s="10" t="s">
        <v>4403</v>
      </c>
      <c r="C133" s="11" t="s">
        <v>870</v>
      </c>
      <c r="D133" s="11" t="s">
        <v>4306</v>
      </c>
      <c r="E133" s="12" t="s">
        <v>4183</v>
      </c>
      <c r="F133" s="12" t="s">
        <v>4307</v>
      </c>
      <c r="G133" s="12">
        <v>114</v>
      </c>
      <c r="H133" s="12" t="s">
        <v>4052</v>
      </c>
      <c r="I133" t="s">
        <v>4099</v>
      </c>
      <c r="J133" t="s">
        <v>812</v>
      </c>
    </row>
    <row r="134" spans="1:10">
      <c r="A134" s="9" t="s">
        <v>4404</v>
      </c>
      <c r="B134" s="10" t="s">
        <v>4405</v>
      </c>
      <c r="C134" s="11" t="s">
        <v>870</v>
      </c>
      <c r="D134" s="11" t="s">
        <v>4310</v>
      </c>
      <c r="E134" s="12" t="s">
        <v>4183</v>
      </c>
      <c r="F134" s="12" t="s">
        <v>4406</v>
      </c>
      <c r="G134" s="12">
        <v>732</v>
      </c>
      <c r="H134" s="12" t="s">
        <v>4052</v>
      </c>
      <c r="I134" t="s">
        <v>4089</v>
      </c>
      <c r="J134" t="s">
        <v>4054</v>
      </c>
    </row>
    <row r="135" spans="1:10">
      <c r="A135" s="9" t="s">
        <v>4407</v>
      </c>
      <c r="B135" s="10" t="s">
        <v>4408</v>
      </c>
      <c r="C135" s="11" t="s">
        <v>870</v>
      </c>
      <c r="D135" s="11" t="s">
        <v>4314</v>
      </c>
      <c r="E135" s="12" t="s">
        <v>4183</v>
      </c>
      <c r="F135" s="12" t="s">
        <v>4315</v>
      </c>
      <c r="G135" s="12">
        <v>170</v>
      </c>
      <c r="H135" s="12" t="s">
        <v>4052</v>
      </c>
      <c r="I135" t="s">
        <v>4099</v>
      </c>
      <c r="J135" t="s">
        <v>812</v>
      </c>
    </row>
    <row r="136" spans="1:10">
      <c r="A136" s="9" t="s">
        <v>4409</v>
      </c>
      <c r="B136" s="10" t="s">
        <v>4410</v>
      </c>
      <c r="C136" s="11" t="s">
        <v>870</v>
      </c>
      <c r="D136" s="11" t="s">
        <v>4137</v>
      </c>
      <c r="E136" s="12" t="s">
        <v>4183</v>
      </c>
      <c r="F136" s="12" t="s">
        <v>4138</v>
      </c>
      <c r="G136" s="12">
        <v>200</v>
      </c>
      <c r="H136" s="12" t="s">
        <v>4052</v>
      </c>
      <c r="I136" t="s">
        <v>4099</v>
      </c>
      <c r="J136" t="s">
        <v>812</v>
      </c>
    </row>
    <row r="137" spans="1:10">
      <c r="A137" s="9" t="s">
        <v>4411</v>
      </c>
      <c r="B137" s="10" t="s">
        <v>4412</v>
      </c>
      <c r="C137" s="11" t="s">
        <v>870</v>
      </c>
      <c r="D137" s="11" t="s">
        <v>1643</v>
      </c>
      <c r="E137" s="12" t="s">
        <v>4183</v>
      </c>
      <c r="F137" s="12" t="s">
        <v>4142</v>
      </c>
      <c r="G137" s="12">
        <v>68</v>
      </c>
      <c r="H137" s="12" t="s">
        <v>4083</v>
      </c>
      <c r="I137" t="s">
        <v>4120</v>
      </c>
      <c r="J137" t="s">
        <v>752</v>
      </c>
    </row>
    <row r="138" spans="1:10">
      <c r="A138" s="9" t="s">
        <v>4413</v>
      </c>
      <c r="B138" s="10" t="s">
        <v>4414</v>
      </c>
      <c r="C138" s="11" t="s">
        <v>4306</v>
      </c>
      <c r="D138" s="11" t="s">
        <v>4197</v>
      </c>
      <c r="E138" s="12" t="s">
        <v>4307</v>
      </c>
      <c r="F138" s="12" t="s">
        <v>4198</v>
      </c>
      <c r="G138" s="12">
        <v>274</v>
      </c>
      <c r="H138" s="12" t="s">
        <v>4052</v>
      </c>
      <c r="I138" t="s">
        <v>4059</v>
      </c>
      <c r="J138" t="s">
        <v>812</v>
      </c>
    </row>
    <row r="139" spans="1:10">
      <c r="A139" s="9" t="s">
        <v>4415</v>
      </c>
      <c r="B139" s="10" t="s">
        <v>4416</v>
      </c>
      <c r="C139" s="11" t="s">
        <v>4306</v>
      </c>
      <c r="D139" s="11" t="s">
        <v>4128</v>
      </c>
      <c r="E139" s="12" t="s">
        <v>4307</v>
      </c>
      <c r="F139" s="12" t="s">
        <v>4129</v>
      </c>
      <c r="G139" s="12">
        <v>83</v>
      </c>
      <c r="H139" s="12" t="s">
        <v>4083</v>
      </c>
      <c r="I139" t="s">
        <v>4120</v>
      </c>
      <c r="J139" t="s">
        <v>752</v>
      </c>
    </row>
    <row r="140" spans="1:10">
      <c r="A140" s="9" t="s">
        <v>4417</v>
      </c>
      <c r="B140" s="10" t="s">
        <v>4418</v>
      </c>
      <c r="C140" s="11" t="s">
        <v>4193</v>
      </c>
      <c r="D140" s="11" t="s">
        <v>4197</v>
      </c>
      <c r="E140" s="12" t="s">
        <v>4194</v>
      </c>
      <c r="F140" s="12" t="s">
        <v>4198</v>
      </c>
      <c r="G140" s="12">
        <v>169</v>
      </c>
      <c r="H140" s="12" t="s">
        <v>4244</v>
      </c>
      <c r="I140" t="s">
        <v>4099</v>
      </c>
      <c r="J140" t="s">
        <v>812</v>
      </c>
    </row>
    <row r="141" spans="1:10">
      <c r="A141" s="9" t="s">
        <v>4419</v>
      </c>
      <c r="B141" s="10" t="s">
        <v>4420</v>
      </c>
      <c r="C141" s="11" t="s">
        <v>4193</v>
      </c>
      <c r="D141" s="11" t="s">
        <v>4097</v>
      </c>
      <c r="E141" s="12" t="s">
        <v>4194</v>
      </c>
      <c r="F141" s="12" t="s">
        <v>4098</v>
      </c>
      <c r="G141" s="12">
        <v>134</v>
      </c>
      <c r="H141" s="12" t="s">
        <v>4244</v>
      </c>
      <c r="I141" t="s">
        <v>4099</v>
      </c>
      <c r="J141" t="s">
        <v>812</v>
      </c>
    </row>
    <row r="142" spans="1:10">
      <c r="A142" s="9" t="s">
        <v>4421</v>
      </c>
      <c r="B142" s="10" t="s">
        <v>4422</v>
      </c>
      <c r="C142" s="11" t="s">
        <v>4193</v>
      </c>
      <c r="D142" s="11" t="s">
        <v>4068</v>
      </c>
      <c r="E142" s="12" t="s">
        <v>4194</v>
      </c>
      <c r="F142" s="12" t="s">
        <v>4069</v>
      </c>
      <c r="G142" s="12">
        <v>300</v>
      </c>
      <c r="H142" s="12" t="s">
        <v>4244</v>
      </c>
      <c r="I142" t="s">
        <v>4059</v>
      </c>
      <c r="J142" t="s">
        <v>812</v>
      </c>
    </row>
    <row r="143" spans="1:10">
      <c r="A143" s="9" t="s">
        <v>4423</v>
      </c>
      <c r="B143" s="10" t="s">
        <v>4424</v>
      </c>
      <c r="C143" s="11" t="s">
        <v>4193</v>
      </c>
      <c r="D143" s="11" t="s">
        <v>4257</v>
      </c>
      <c r="E143" s="12" t="s">
        <v>4194</v>
      </c>
      <c r="F143" s="12" t="s">
        <v>4258</v>
      </c>
      <c r="G143" s="12">
        <v>110</v>
      </c>
      <c r="H143" s="12" t="s">
        <v>4244</v>
      </c>
      <c r="I143" t="s">
        <v>4099</v>
      </c>
      <c r="J143" t="s">
        <v>812</v>
      </c>
    </row>
    <row r="144" spans="1:10">
      <c r="A144" s="9" t="s">
        <v>4425</v>
      </c>
      <c r="B144" s="10" t="s">
        <v>4426</v>
      </c>
      <c r="C144" s="11" t="s">
        <v>4253</v>
      </c>
      <c r="D144" s="11" t="s">
        <v>4193</v>
      </c>
      <c r="E144" s="12" t="s">
        <v>4254</v>
      </c>
      <c r="F144" s="12" t="s">
        <v>4194</v>
      </c>
      <c r="G144" s="12">
        <v>512</v>
      </c>
      <c r="H144" s="12" t="s">
        <v>4052</v>
      </c>
      <c r="I144" t="s">
        <v>4053</v>
      </c>
      <c r="J144" t="s">
        <v>4054</v>
      </c>
    </row>
    <row r="145" spans="1:10">
      <c r="A145" s="9" t="s">
        <v>4427</v>
      </c>
      <c r="B145" s="10" t="s">
        <v>4428</v>
      </c>
      <c r="C145" s="11" t="s">
        <v>4203</v>
      </c>
      <c r="D145" s="11" t="s">
        <v>4253</v>
      </c>
      <c r="E145" s="12" t="s">
        <v>4204</v>
      </c>
      <c r="F145" s="12" t="s">
        <v>4254</v>
      </c>
      <c r="G145" s="12">
        <v>500</v>
      </c>
      <c r="H145" s="12" t="s">
        <v>4244</v>
      </c>
      <c r="I145" t="s">
        <v>4053</v>
      </c>
      <c r="J145" t="s">
        <v>4054</v>
      </c>
    </row>
    <row r="146" spans="1:10">
      <c r="A146" s="9" t="s">
        <v>4429</v>
      </c>
      <c r="B146" s="10" t="s">
        <v>4430</v>
      </c>
      <c r="C146" s="11" t="s">
        <v>4203</v>
      </c>
      <c r="D146" s="11" t="s">
        <v>4288</v>
      </c>
      <c r="E146" s="12" t="s">
        <v>4204</v>
      </c>
      <c r="F146" s="12" t="s">
        <v>4289</v>
      </c>
      <c r="G146" s="12">
        <v>471</v>
      </c>
      <c r="H146" s="12" t="s">
        <v>4052</v>
      </c>
      <c r="I146" t="s">
        <v>4053</v>
      </c>
      <c r="J146" t="s">
        <v>4054</v>
      </c>
    </row>
    <row r="147" spans="1:10">
      <c r="A147" s="9" t="s">
        <v>4431</v>
      </c>
      <c r="B147" s="10" t="s">
        <v>4432</v>
      </c>
      <c r="C147" s="11" t="s">
        <v>4171</v>
      </c>
      <c r="D147" s="11" t="s">
        <v>803</v>
      </c>
      <c r="E147" s="12" t="s">
        <v>4172</v>
      </c>
      <c r="F147" s="12" t="s">
        <v>4050</v>
      </c>
      <c r="G147" s="12">
        <v>311</v>
      </c>
      <c r="H147" s="12" t="s">
        <v>4052</v>
      </c>
      <c r="I147" t="s">
        <v>4059</v>
      </c>
      <c r="J147" t="s">
        <v>812</v>
      </c>
    </row>
    <row r="148" spans="1:10">
      <c r="A148" s="9" t="s">
        <v>4433</v>
      </c>
      <c r="B148" s="10" t="s">
        <v>4434</v>
      </c>
      <c r="C148" s="11" t="s">
        <v>4207</v>
      </c>
      <c r="D148" s="11" t="s">
        <v>4049</v>
      </c>
      <c r="E148" s="12" t="s">
        <v>4208</v>
      </c>
      <c r="F148" s="12" t="s">
        <v>4051</v>
      </c>
      <c r="G148" s="12">
        <v>192</v>
      </c>
      <c r="H148" s="12" t="s">
        <v>4244</v>
      </c>
      <c r="I148" t="s">
        <v>4099</v>
      </c>
      <c r="J148" t="s">
        <v>812</v>
      </c>
    </row>
    <row r="149" spans="1:10">
      <c r="A149" s="9" t="s">
        <v>4435</v>
      </c>
      <c r="B149" s="10" t="s">
        <v>4436</v>
      </c>
      <c r="C149" s="11" t="s">
        <v>4302</v>
      </c>
      <c r="D149" s="11" t="s">
        <v>868</v>
      </c>
      <c r="E149" s="12" t="s">
        <v>4303</v>
      </c>
      <c r="F149" s="12" t="s">
        <v>4437</v>
      </c>
      <c r="G149" s="12">
        <v>319</v>
      </c>
      <c r="H149" s="12" t="s">
        <v>4052</v>
      </c>
      <c r="I149" t="s">
        <v>4059</v>
      </c>
      <c r="J149" t="s">
        <v>812</v>
      </c>
    </row>
    <row r="150" spans="1:10">
      <c r="A150" s="9" t="s">
        <v>4438</v>
      </c>
      <c r="B150" s="10" t="s">
        <v>4439</v>
      </c>
      <c r="C150" s="11" t="s">
        <v>4302</v>
      </c>
      <c r="D150" s="11" t="s">
        <v>4109</v>
      </c>
      <c r="E150" s="12" t="s">
        <v>4303</v>
      </c>
      <c r="F150" s="12" t="s">
        <v>4110</v>
      </c>
      <c r="G150" s="12">
        <v>235</v>
      </c>
      <c r="H150" s="12" t="s">
        <v>4244</v>
      </c>
      <c r="I150" t="s">
        <v>4059</v>
      </c>
      <c r="J150" t="s">
        <v>812</v>
      </c>
    </row>
    <row r="151" spans="1:10">
      <c r="A151" s="9" t="s">
        <v>4440</v>
      </c>
      <c r="B151" s="10" t="s">
        <v>4441</v>
      </c>
      <c r="C151" s="11" t="s">
        <v>4302</v>
      </c>
      <c r="D151" s="11" t="s">
        <v>4179</v>
      </c>
      <c r="E151" s="12" t="s">
        <v>4303</v>
      </c>
      <c r="F151" s="12" t="s">
        <v>4180</v>
      </c>
      <c r="G151" s="12">
        <v>200</v>
      </c>
      <c r="H151" s="12" t="s">
        <v>4244</v>
      </c>
      <c r="I151" t="s">
        <v>4099</v>
      </c>
      <c r="J151" t="s">
        <v>812</v>
      </c>
    </row>
    <row r="152" spans="1:10">
      <c r="A152" s="9" t="s">
        <v>4442</v>
      </c>
      <c r="B152" s="10" t="s">
        <v>4443</v>
      </c>
      <c r="C152" s="11" t="s">
        <v>4302</v>
      </c>
      <c r="D152" s="11" t="s">
        <v>4314</v>
      </c>
      <c r="E152" s="12" t="s">
        <v>4303</v>
      </c>
      <c r="F152" s="12" t="s">
        <v>4315</v>
      </c>
      <c r="G152" s="12">
        <v>120</v>
      </c>
      <c r="H152" s="12" t="s">
        <v>4244</v>
      </c>
      <c r="I152" t="s">
        <v>4099</v>
      </c>
      <c r="J152" t="s">
        <v>812</v>
      </c>
    </row>
    <row r="153" spans="1:10">
      <c r="A153" s="9" t="s">
        <v>4444</v>
      </c>
      <c r="B153" s="10" t="s">
        <v>4445</v>
      </c>
      <c r="C153" s="11" t="s">
        <v>4247</v>
      </c>
      <c r="D153" s="11" t="s">
        <v>868</v>
      </c>
      <c r="E153" s="12" t="s">
        <v>4248</v>
      </c>
      <c r="F153" s="12" t="s">
        <v>4437</v>
      </c>
      <c r="G153" s="12">
        <v>117</v>
      </c>
      <c r="H153" s="12" t="s">
        <v>4052</v>
      </c>
      <c r="I153" t="s">
        <v>4099</v>
      </c>
      <c r="J153" t="s">
        <v>812</v>
      </c>
    </row>
    <row r="154" spans="1:10">
      <c r="A154" s="9" t="s">
        <v>4446</v>
      </c>
      <c r="B154" s="10" t="s">
        <v>4447</v>
      </c>
      <c r="C154" s="11" t="s">
        <v>4247</v>
      </c>
      <c r="D154" s="11" t="s">
        <v>4137</v>
      </c>
      <c r="E154" s="12" t="s">
        <v>4248</v>
      </c>
      <c r="F154" s="12" t="s">
        <v>4138</v>
      </c>
      <c r="G154" s="12">
        <v>54</v>
      </c>
      <c r="H154" s="12" t="s">
        <v>4083</v>
      </c>
      <c r="I154" t="s">
        <v>4120</v>
      </c>
      <c r="J154" t="s">
        <v>752</v>
      </c>
    </row>
    <row r="155" spans="1:10">
      <c r="A155" s="9" t="s">
        <v>4448</v>
      </c>
      <c r="B155" s="10" t="s">
        <v>4449</v>
      </c>
      <c r="C155" s="11" t="s">
        <v>4450</v>
      </c>
      <c r="D155" s="11" t="s">
        <v>868</v>
      </c>
      <c r="E155" s="12" t="s">
        <v>4451</v>
      </c>
      <c r="F155" s="12" t="s">
        <v>1476</v>
      </c>
      <c r="G155" s="12">
        <v>180</v>
      </c>
      <c r="H155" s="12" t="s">
        <v>4052</v>
      </c>
      <c r="I155" t="s">
        <v>4099</v>
      </c>
      <c r="J155" t="s">
        <v>812</v>
      </c>
    </row>
    <row r="156" spans="1:10">
      <c r="A156" s="9" t="s">
        <v>4452</v>
      </c>
      <c r="B156" s="10" t="s">
        <v>4453</v>
      </c>
      <c r="C156" s="11" t="s">
        <v>4450</v>
      </c>
      <c r="D156" s="11" t="s">
        <v>870</v>
      </c>
      <c r="E156" s="12" t="s">
        <v>4451</v>
      </c>
      <c r="F156" s="12" t="s">
        <v>4183</v>
      </c>
      <c r="G156" s="12">
        <v>180</v>
      </c>
      <c r="H156" s="12" t="s">
        <v>4052</v>
      </c>
      <c r="I156" t="s">
        <v>4099</v>
      </c>
      <c r="J156" t="s">
        <v>812</v>
      </c>
    </row>
    <row r="157" spans="1:10">
      <c r="A157" s="9" t="s">
        <v>4454</v>
      </c>
      <c r="B157" s="10" t="s">
        <v>4455</v>
      </c>
      <c r="C157" s="11" t="s">
        <v>4265</v>
      </c>
      <c r="D157" s="11" t="s">
        <v>868</v>
      </c>
      <c r="E157" s="12" t="s">
        <v>4266</v>
      </c>
      <c r="F157" s="12" t="s">
        <v>1476</v>
      </c>
      <c r="G157" s="12">
        <v>844</v>
      </c>
      <c r="H157" s="12" t="s">
        <v>4063</v>
      </c>
      <c r="I157" t="s">
        <v>4064</v>
      </c>
      <c r="J157" t="s">
        <v>4065</v>
      </c>
    </row>
    <row r="158" spans="1:10">
      <c r="A158" s="9" t="s">
        <v>4456</v>
      </c>
      <c r="B158" s="10" t="s">
        <v>4457</v>
      </c>
      <c r="C158" s="11" t="s">
        <v>4265</v>
      </c>
      <c r="D158" s="11" t="s">
        <v>803</v>
      </c>
      <c r="E158" s="12" t="s">
        <v>4266</v>
      </c>
      <c r="F158" s="12" t="s">
        <v>4050</v>
      </c>
      <c r="G158" s="12">
        <v>844</v>
      </c>
      <c r="H158" s="12" t="s">
        <v>4063</v>
      </c>
      <c r="I158" t="s">
        <v>4064</v>
      </c>
      <c r="J158" t="s">
        <v>4065</v>
      </c>
    </row>
    <row r="159" spans="1:10">
      <c r="A159" s="9" t="s">
        <v>4458</v>
      </c>
      <c r="B159" s="10" t="s">
        <v>4459</v>
      </c>
      <c r="C159" s="11" t="s">
        <v>4261</v>
      </c>
      <c r="D159" s="11" t="s">
        <v>870</v>
      </c>
      <c r="E159" s="12" t="s">
        <v>4262</v>
      </c>
      <c r="F159" s="12" t="s">
        <v>4183</v>
      </c>
      <c r="G159" s="12">
        <v>825</v>
      </c>
      <c r="H159" s="12" t="s">
        <v>4063</v>
      </c>
      <c r="I159" t="s">
        <v>4064</v>
      </c>
      <c r="J159" t="s">
        <v>4065</v>
      </c>
    </row>
    <row r="160" spans="1:10">
      <c r="A160" s="9" t="s">
        <v>4460</v>
      </c>
      <c r="B160" s="10" t="s">
        <v>4461</v>
      </c>
      <c r="C160" s="11" t="s">
        <v>4261</v>
      </c>
      <c r="D160" s="11" t="s">
        <v>803</v>
      </c>
      <c r="E160" s="12" t="s">
        <v>4262</v>
      </c>
      <c r="F160" s="12" t="s">
        <v>4050</v>
      </c>
      <c r="G160" s="12">
        <v>830</v>
      </c>
      <c r="H160" s="12" t="s">
        <v>4063</v>
      </c>
      <c r="I160" t="s">
        <v>4064</v>
      </c>
      <c r="J160" t="s">
        <v>4065</v>
      </c>
    </row>
    <row r="161" spans="1:10">
      <c r="A161" s="9" t="s">
        <v>4462</v>
      </c>
      <c r="B161" s="10" t="s">
        <v>4463</v>
      </c>
      <c r="C161" s="11" t="s">
        <v>4261</v>
      </c>
      <c r="D161" s="11" t="s">
        <v>1743</v>
      </c>
      <c r="E161" s="12" t="s">
        <v>4262</v>
      </c>
      <c r="F161" s="12" t="s">
        <v>4211</v>
      </c>
      <c r="G161" s="12">
        <v>410</v>
      </c>
      <c r="H161" s="12" t="s">
        <v>4052</v>
      </c>
      <c r="I161" t="s">
        <v>4053</v>
      </c>
      <c r="J161" t="s">
        <v>4054</v>
      </c>
    </row>
    <row r="162" spans="1:10">
      <c r="A162" s="9" t="s">
        <v>4464</v>
      </c>
      <c r="B162" s="10" t="s">
        <v>4465</v>
      </c>
      <c r="C162" s="11" t="s">
        <v>4261</v>
      </c>
      <c r="D162" s="11" t="s">
        <v>1748</v>
      </c>
      <c r="E162" s="12" t="s">
        <v>4262</v>
      </c>
      <c r="F162" s="12" t="s">
        <v>4217</v>
      </c>
      <c r="G162" s="12">
        <v>423</v>
      </c>
      <c r="H162" s="12" t="s">
        <v>4052</v>
      </c>
      <c r="I162" t="s">
        <v>4053</v>
      </c>
      <c r="J162" t="s">
        <v>4054</v>
      </c>
    </row>
    <row r="163" spans="1:10">
      <c r="A163" s="9" t="s">
        <v>4466</v>
      </c>
      <c r="B163" s="10" t="s">
        <v>4467</v>
      </c>
      <c r="C163" s="11" t="s">
        <v>4261</v>
      </c>
      <c r="D163" s="11" t="s">
        <v>1606</v>
      </c>
      <c r="E163" s="12" t="s">
        <v>4262</v>
      </c>
      <c r="F163" s="12" t="s">
        <v>4220</v>
      </c>
      <c r="G163" s="12">
        <v>312</v>
      </c>
      <c r="H163" s="12" t="s">
        <v>4244</v>
      </c>
      <c r="I163" t="s">
        <v>4059</v>
      </c>
      <c r="J163" t="s">
        <v>812</v>
      </c>
    </row>
    <row r="164" spans="1:10">
      <c r="A164" s="9" t="s">
        <v>4468</v>
      </c>
      <c r="B164" s="10" t="s">
        <v>4469</v>
      </c>
      <c r="C164" s="11" t="s">
        <v>4261</v>
      </c>
      <c r="D164" s="11" t="s">
        <v>4087</v>
      </c>
      <c r="E164" s="12" t="s">
        <v>4262</v>
      </c>
      <c r="F164" s="12" t="s">
        <v>4088</v>
      </c>
      <c r="G164" s="12">
        <v>130</v>
      </c>
      <c r="H164" s="12" t="s">
        <v>4244</v>
      </c>
      <c r="I164" t="s">
        <v>4099</v>
      </c>
      <c r="J164" t="s">
        <v>812</v>
      </c>
    </row>
    <row r="165" spans="1:10">
      <c r="A165" s="9" t="s">
        <v>4470</v>
      </c>
      <c r="B165" s="10" t="s">
        <v>4471</v>
      </c>
      <c r="C165" s="11" t="s">
        <v>4261</v>
      </c>
      <c r="D165" s="11" t="s">
        <v>1750</v>
      </c>
      <c r="E165" s="12" t="s">
        <v>4262</v>
      </c>
      <c r="F165" s="12" t="s">
        <v>1472</v>
      </c>
      <c r="G165" s="12">
        <v>631</v>
      </c>
      <c r="H165" s="12" t="s">
        <v>4052</v>
      </c>
      <c r="I165" t="s">
        <v>4089</v>
      </c>
      <c r="J165" t="s">
        <v>4054</v>
      </c>
    </row>
    <row r="166" spans="1:10">
      <c r="A166" s="9" t="s">
        <v>4472</v>
      </c>
      <c r="B166" s="10" t="s">
        <v>4473</v>
      </c>
      <c r="C166" s="11" t="s">
        <v>1743</v>
      </c>
      <c r="D166" s="11" t="s">
        <v>868</v>
      </c>
      <c r="E166" s="12" t="s">
        <v>4211</v>
      </c>
      <c r="F166" s="12" t="s">
        <v>1476</v>
      </c>
      <c r="G166" s="12">
        <v>440</v>
      </c>
      <c r="H166" s="12" t="s">
        <v>4052</v>
      </c>
      <c r="I166" t="s">
        <v>4053</v>
      </c>
      <c r="J166" t="s">
        <v>4054</v>
      </c>
    </row>
    <row r="167" spans="1:10">
      <c r="A167" s="9" t="s">
        <v>4474</v>
      </c>
      <c r="B167" s="10" t="s">
        <v>4475</v>
      </c>
      <c r="C167" s="11" t="s">
        <v>1743</v>
      </c>
      <c r="D167" s="11" t="s">
        <v>870</v>
      </c>
      <c r="E167" s="12" t="s">
        <v>4211</v>
      </c>
      <c r="F167" s="12" t="s">
        <v>4183</v>
      </c>
      <c r="G167" s="12">
        <v>450</v>
      </c>
      <c r="H167" s="12" t="s">
        <v>4052</v>
      </c>
      <c r="I167" t="s">
        <v>4053</v>
      </c>
      <c r="J167" t="s">
        <v>4054</v>
      </c>
    </row>
    <row r="168" spans="1:10">
      <c r="A168" s="9" t="s">
        <v>4476</v>
      </c>
      <c r="B168" s="10" t="s">
        <v>4477</v>
      </c>
      <c r="C168" s="11" t="s">
        <v>1743</v>
      </c>
      <c r="D168" s="11" t="s">
        <v>1603</v>
      </c>
      <c r="E168" s="12" t="s">
        <v>4211</v>
      </c>
      <c r="F168" s="12" t="s">
        <v>4478</v>
      </c>
      <c r="G168" s="12">
        <v>502</v>
      </c>
      <c r="H168" s="12" t="s">
        <v>4052</v>
      </c>
      <c r="I168" t="s">
        <v>4053</v>
      </c>
      <c r="J168" t="s">
        <v>4054</v>
      </c>
    </row>
    <row r="169" spans="1:10">
      <c r="A169" s="9" t="s">
        <v>4479</v>
      </c>
      <c r="B169" s="10" t="s">
        <v>4480</v>
      </c>
      <c r="C169" s="11" t="s">
        <v>1743</v>
      </c>
      <c r="D169" s="11" t="s">
        <v>1623</v>
      </c>
      <c r="E169" s="12" t="s">
        <v>4211</v>
      </c>
      <c r="F169" s="12" t="s">
        <v>4481</v>
      </c>
      <c r="G169" s="12">
        <v>499</v>
      </c>
      <c r="H169" s="12" t="s">
        <v>4052</v>
      </c>
      <c r="I169" t="s">
        <v>4053</v>
      </c>
      <c r="J169" t="s">
        <v>4054</v>
      </c>
    </row>
    <row r="170" spans="1:10">
      <c r="A170" s="9" t="s">
        <v>4482</v>
      </c>
      <c r="B170" s="10" t="s">
        <v>4483</v>
      </c>
      <c r="C170" s="11" t="s">
        <v>1743</v>
      </c>
      <c r="D170" s="11" t="s">
        <v>1692</v>
      </c>
      <c r="E170" s="12" t="s">
        <v>4211</v>
      </c>
      <c r="F170" s="12" t="s">
        <v>4186</v>
      </c>
      <c r="G170" s="12">
        <v>497</v>
      </c>
      <c r="H170" s="12" t="s">
        <v>4052</v>
      </c>
      <c r="I170" t="s">
        <v>4053</v>
      </c>
      <c r="J170" t="s">
        <v>4054</v>
      </c>
    </row>
    <row r="171" spans="1:10">
      <c r="A171" s="9" t="s">
        <v>4484</v>
      </c>
      <c r="B171" s="10" t="s">
        <v>4485</v>
      </c>
      <c r="C171" s="11" t="s">
        <v>1743</v>
      </c>
      <c r="D171" s="11" t="s">
        <v>803</v>
      </c>
      <c r="E171" s="12" t="s">
        <v>4211</v>
      </c>
      <c r="F171" s="12" t="s">
        <v>4050</v>
      </c>
      <c r="G171" s="12">
        <v>420</v>
      </c>
      <c r="H171" s="12" t="s">
        <v>4052</v>
      </c>
      <c r="I171" t="s">
        <v>4053</v>
      </c>
      <c r="J171" t="s">
        <v>4054</v>
      </c>
    </row>
    <row r="172" spans="1:10">
      <c r="A172" s="9" t="s">
        <v>4486</v>
      </c>
      <c r="B172" s="10" t="s">
        <v>4487</v>
      </c>
      <c r="C172" s="11" t="s">
        <v>1743</v>
      </c>
      <c r="D172" s="11" t="s">
        <v>1646</v>
      </c>
      <c r="E172" s="12" t="s">
        <v>4211</v>
      </c>
      <c r="F172" s="12" t="s">
        <v>4488</v>
      </c>
      <c r="G172" s="12">
        <v>410</v>
      </c>
      <c r="H172" s="12" t="s">
        <v>4052</v>
      </c>
      <c r="I172" t="s">
        <v>4053</v>
      </c>
      <c r="J172" t="s">
        <v>4054</v>
      </c>
    </row>
    <row r="173" spans="1:10">
      <c r="A173" s="9" t="s">
        <v>4489</v>
      </c>
      <c r="B173" s="10" t="s">
        <v>4490</v>
      </c>
      <c r="C173" s="11" t="s">
        <v>1743</v>
      </c>
      <c r="D173" s="11" t="s">
        <v>1643</v>
      </c>
      <c r="E173" s="12" t="s">
        <v>4211</v>
      </c>
      <c r="F173" s="12" t="s">
        <v>4142</v>
      </c>
      <c r="G173" s="12">
        <v>444</v>
      </c>
      <c r="H173" s="12" t="s">
        <v>4052</v>
      </c>
      <c r="I173" t="s">
        <v>4053</v>
      </c>
      <c r="J173" t="s">
        <v>4054</v>
      </c>
    </row>
    <row r="174" spans="1:10">
      <c r="A174" s="9" t="s">
        <v>4491</v>
      </c>
      <c r="B174" s="10" t="s">
        <v>4492</v>
      </c>
      <c r="C174" s="11" t="s">
        <v>1743</v>
      </c>
      <c r="D174" s="11" t="s">
        <v>1685</v>
      </c>
      <c r="E174" s="12" t="s">
        <v>4211</v>
      </c>
      <c r="F174" s="12" t="s">
        <v>4383</v>
      </c>
      <c r="G174" s="12">
        <v>360</v>
      </c>
      <c r="H174" s="12" t="s">
        <v>4052</v>
      </c>
      <c r="I174" t="s">
        <v>4059</v>
      </c>
      <c r="J174" t="s">
        <v>812</v>
      </c>
    </row>
    <row r="175" spans="1:10">
      <c r="A175" s="9" t="s">
        <v>4493</v>
      </c>
      <c r="B175" s="10" t="s">
        <v>4494</v>
      </c>
      <c r="C175" s="11" t="s">
        <v>1743</v>
      </c>
      <c r="D175" s="11" t="s">
        <v>4193</v>
      </c>
      <c r="E175" s="12" t="s">
        <v>4211</v>
      </c>
      <c r="F175" s="12" t="s">
        <v>4194</v>
      </c>
      <c r="G175" s="12">
        <v>610</v>
      </c>
      <c r="H175" s="12" t="s">
        <v>4052</v>
      </c>
      <c r="I175" t="s">
        <v>4089</v>
      </c>
      <c r="J175" t="s">
        <v>4054</v>
      </c>
    </row>
    <row r="176" spans="1:10">
      <c r="A176" s="9" t="s">
        <v>4495</v>
      </c>
      <c r="B176" s="10" t="s">
        <v>4496</v>
      </c>
      <c r="C176" s="11" t="s">
        <v>1743</v>
      </c>
      <c r="D176" s="11" t="s">
        <v>4197</v>
      </c>
      <c r="E176" s="12" t="s">
        <v>4211</v>
      </c>
      <c r="F176" s="12" t="s">
        <v>4198</v>
      </c>
      <c r="G176" s="12">
        <v>810</v>
      </c>
      <c r="H176" s="12" t="s">
        <v>4063</v>
      </c>
      <c r="I176" t="s">
        <v>4064</v>
      </c>
      <c r="J176" t="s">
        <v>4065</v>
      </c>
    </row>
    <row r="177" spans="1:10">
      <c r="A177" s="9" t="s">
        <v>4497</v>
      </c>
      <c r="B177" s="10" t="s">
        <v>4498</v>
      </c>
      <c r="C177" s="11" t="s">
        <v>1743</v>
      </c>
      <c r="D177" s="11" t="s">
        <v>4097</v>
      </c>
      <c r="E177" s="12" t="s">
        <v>4211</v>
      </c>
      <c r="F177" s="12" t="s">
        <v>4098</v>
      </c>
      <c r="G177" s="12">
        <v>586</v>
      </c>
      <c r="H177" s="12" t="s">
        <v>4052</v>
      </c>
      <c r="I177" t="s">
        <v>4053</v>
      </c>
      <c r="J177" t="s">
        <v>4054</v>
      </c>
    </row>
    <row r="178" spans="1:10">
      <c r="A178" s="9" t="s">
        <v>4499</v>
      </c>
      <c r="B178" s="10" t="s">
        <v>4500</v>
      </c>
      <c r="C178" s="11" t="s">
        <v>1743</v>
      </c>
      <c r="D178" s="11" t="s">
        <v>4068</v>
      </c>
      <c r="E178" s="12" t="s">
        <v>4211</v>
      </c>
      <c r="F178" s="12" t="s">
        <v>4069</v>
      </c>
      <c r="G178" s="12">
        <v>642</v>
      </c>
      <c r="H178" s="12" t="s">
        <v>4052</v>
      </c>
      <c r="I178" t="s">
        <v>4089</v>
      </c>
      <c r="J178" t="s">
        <v>4054</v>
      </c>
    </row>
    <row r="179" spans="1:10">
      <c r="A179" s="9" t="s">
        <v>4501</v>
      </c>
      <c r="B179" s="10" t="s">
        <v>4502</v>
      </c>
      <c r="C179" s="11" t="s">
        <v>1743</v>
      </c>
      <c r="D179" s="11" t="s">
        <v>1748</v>
      </c>
      <c r="E179" s="12" t="s">
        <v>4211</v>
      </c>
      <c r="F179" s="12" t="s">
        <v>4503</v>
      </c>
      <c r="G179" s="12">
        <v>14</v>
      </c>
      <c r="H179" s="12" t="s">
        <v>4083</v>
      </c>
      <c r="I179" t="s">
        <v>4084</v>
      </c>
      <c r="J179" t="s">
        <v>752</v>
      </c>
    </row>
    <row r="180" spans="1:10">
      <c r="A180" s="9" t="s">
        <v>4504</v>
      </c>
      <c r="B180" s="10" t="s">
        <v>4505</v>
      </c>
      <c r="C180" s="11" t="s">
        <v>1743</v>
      </c>
      <c r="D180" s="11" t="s">
        <v>4203</v>
      </c>
      <c r="E180" s="12" t="s">
        <v>4211</v>
      </c>
      <c r="F180" s="12" t="s">
        <v>4204</v>
      </c>
      <c r="G180" s="12">
        <v>427</v>
      </c>
      <c r="H180" s="12" t="s">
        <v>4052</v>
      </c>
      <c r="I180" t="s">
        <v>4053</v>
      </c>
      <c r="J180" t="s">
        <v>4054</v>
      </c>
    </row>
    <row r="181" spans="1:10">
      <c r="A181" s="9" t="s">
        <v>4506</v>
      </c>
      <c r="B181" s="10" t="s">
        <v>4507</v>
      </c>
      <c r="C181" s="11" t="s">
        <v>1743</v>
      </c>
      <c r="D181" s="11" t="s">
        <v>4207</v>
      </c>
      <c r="E181" s="12" t="s">
        <v>4211</v>
      </c>
      <c r="F181" s="12" t="s">
        <v>4208</v>
      </c>
      <c r="G181" s="12">
        <v>352</v>
      </c>
      <c r="H181" s="12" t="s">
        <v>4052</v>
      </c>
      <c r="I181" t="s">
        <v>4059</v>
      </c>
      <c r="J181" t="s">
        <v>812</v>
      </c>
    </row>
    <row r="182" spans="1:10">
      <c r="A182" s="9" t="s">
        <v>4508</v>
      </c>
      <c r="B182" s="10" t="s">
        <v>4509</v>
      </c>
      <c r="C182" s="11" t="s">
        <v>1743</v>
      </c>
      <c r="D182" s="11" t="s">
        <v>725</v>
      </c>
      <c r="E182" s="12" t="s">
        <v>4211</v>
      </c>
      <c r="F182" s="12" t="s">
        <v>4510</v>
      </c>
      <c r="G182" s="12">
        <v>65</v>
      </c>
      <c r="H182" s="12" t="s">
        <v>4083</v>
      </c>
      <c r="I182" t="s">
        <v>4120</v>
      </c>
      <c r="J182" t="s">
        <v>752</v>
      </c>
    </row>
    <row r="183" spans="1:10">
      <c r="A183" s="9" t="s">
        <v>4511</v>
      </c>
      <c r="B183" s="10" t="s">
        <v>4512</v>
      </c>
      <c r="C183" s="11" t="s">
        <v>1743</v>
      </c>
      <c r="D183" s="11" t="s">
        <v>1671</v>
      </c>
      <c r="E183" s="12" t="s">
        <v>4211</v>
      </c>
      <c r="F183" s="12" t="s">
        <v>4214</v>
      </c>
      <c r="G183" s="12">
        <v>86</v>
      </c>
      <c r="H183" s="12" t="s">
        <v>4083</v>
      </c>
      <c r="I183" t="s">
        <v>4120</v>
      </c>
      <c r="J183" t="s">
        <v>752</v>
      </c>
    </row>
    <row r="184" spans="1:10">
      <c r="A184" s="9" t="s">
        <v>4513</v>
      </c>
      <c r="B184" s="10" t="s">
        <v>4514</v>
      </c>
      <c r="C184" s="11" t="s">
        <v>1743</v>
      </c>
      <c r="D184" s="11" t="s">
        <v>1606</v>
      </c>
      <c r="E184" s="12" t="s">
        <v>4211</v>
      </c>
      <c r="F184" s="12" t="s">
        <v>4220</v>
      </c>
      <c r="G184" s="12">
        <v>649</v>
      </c>
      <c r="H184" s="12" t="s">
        <v>4052</v>
      </c>
      <c r="I184" t="s">
        <v>4089</v>
      </c>
      <c r="J184" t="s">
        <v>4054</v>
      </c>
    </row>
    <row r="185" spans="1:10">
      <c r="A185" s="9" t="s">
        <v>4515</v>
      </c>
      <c r="B185" s="10" t="s">
        <v>4516</v>
      </c>
      <c r="C185" s="11" t="s">
        <v>1743</v>
      </c>
      <c r="D185" s="11" t="s">
        <v>4087</v>
      </c>
      <c r="E185" s="12" t="s">
        <v>4211</v>
      </c>
      <c r="F185" s="12" t="s">
        <v>4088</v>
      </c>
      <c r="G185" s="12">
        <v>290</v>
      </c>
      <c r="H185" s="12" t="s">
        <v>4052</v>
      </c>
      <c r="I185" t="s">
        <v>4059</v>
      </c>
      <c r="J185" t="s">
        <v>812</v>
      </c>
    </row>
    <row r="186" spans="1:10">
      <c r="A186" s="9" t="s">
        <v>4517</v>
      </c>
      <c r="B186" s="10" t="s">
        <v>4518</v>
      </c>
      <c r="C186" s="11" t="s">
        <v>1743</v>
      </c>
      <c r="D186" s="11" t="s">
        <v>1678</v>
      </c>
      <c r="E186" s="12" t="s">
        <v>4211</v>
      </c>
      <c r="F186" s="12" t="s">
        <v>4225</v>
      </c>
      <c r="G186" s="12">
        <v>750</v>
      </c>
      <c r="H186" s="12" t="s">
        <v>4052</v>
      </c>
      <c r="I186" t="s">
        <v>4089</v>
      </c>
      <c r="J186" t="s">
        <v>4054</v>
      </c>
    </row>
    <row r="187" spans="1:10">
      <c r="A187" s="9" t="s">
        <v>4519</v>
      </c>
      <c r="B187" s="10" t="s">
        <v>4520</v>
      </c>
      <c r="C187" s="11" t="s">
        <v>1743</v>
      </c>
      <c r="D187" s="11" t="s">
        <v>1661</v>
      </c>
      <c r="E187" s="12" t="s">
        <v>4211</v>
      </c>
      <c r="F187" s="12" t="s">
        <v>4521</v>
      </c>
      <c r="G187" s="12">
        <v>565</v>
      </c>
      <c r="H187" s="12" t="s">
        <v>4052</v>
      </c>
      <c r="I187" t="s">
        <v>4053</v>
      </c>
      <c r="J187" t="s">
        <v>4054</v>
      </c>
    </row>
    <row r="188" spans="1:10">
      <c r="A188" s="9" t="s">
        <v>4522</v>
      </c>
      <c r="B188" s="10" t="s">
        <v>4523</v>
      </c>
      <c r="C188" s="11" t="s">
        <v>1743</v>
      </c>
      <c r="D188" s="11" t="s">
        <v>1599</v>
      </c>
      <c r="E188" s="12" t="s">
        <v>4211</v>
      </c>
      <c r="F188" s="12" t="s">
        <v>4524</v>
      </c>
      <c r="G188" s="12">
        <v>492</v>
      </c>
      <c r="H188" s="12" t="s">
        <v>4052</v>
      </c>
      <c r="I188" t="s">
        <v>4053</v>
      </c>
      <c r="J188" t="s">
        <v>4054</v>
      </c>
    </row>
    <row r="189" spans="1:10">
      <c r="A189" s="9" t="s">
        <v>4525</v>
      </c>
      <c r="B189" s="10" t="s">
        <v>4526</v>
      </c>
      <c r="C189" s="11" t="s">
        <v>1743</v>
      </c>
      <c r="D189" s="11" t="s">
        <v>1744</v>
      </c>
      <c r="E189" s="12" t="s">
        <v>4211</v>
      </c>
      <c r="F189" s="12" t="s">
        <v>4527</v>
      </c>
      <c r="G189" s="12">
        <v>222</v>
      </c>
      <c r="H189" s="12" t="s">
        <v>4052</v>
      </c>
      <c r="I189" t="s">
        <v>4059</v>
      </c>
      <c r="J189" t="s">
        <v>812</v>
      </c>
    </row>
    <row r="190" spans="1:10">
      <c r="A190" s="9" t="s">
        <v>4528</v>
      </c>
      <c r="B190" s="10" t="s">
        <v>4529</v>
      </c>
      <c r="C190" s="11" t="s">
        <v>1743</v>
      </c>
      <c r="D190" s="11" t="s">
        <v>1591</v>
      </c>
      <c r="E190" s="12" t="s">
        <v>4211</v>
      </c>
      <c r="F190" s="12" t="s">
        <v>4530</v>
      </c>
      <c r="G190" s="12">
        <v>270</v>
      </c>
      <c r="H190" s="12" t="s">
        <v>4052</v>
      </c>
      <c r="I190" t="s">
        <v>4059</v>
      </c>
      <c r="J190" t="s">
        <v>812</v>
      </c>
    </row>
    <row r="191" spans="1:10">
      <c r="A191" s="9" t="s">
        <v>4531</v>
      </c>
      <c r="B191" s="10" t="s">
        <v>4532</v>
      </c>
      <c r="C191" s="11" t="s">
        <v>1743</v>
      </c>
      <c r="D191" s="11" t="s">
        <v>1652</v>
      </c>
      <c r="E191" s="12" t="s">
        <v>4211</v>
      </c>
      <c r="F191" s="12" t="s">
        <v>4533</v>
      </c>
      <c r="G191" s="12">
        <v>212</v>
      </c>
      <c r="H191" s="12" t="s">
        <v>4052</v>
      </c>
      <c r="I191" t="s">
        <v>4059</v>
      </c>
      <c r="J191" t="s">
        <v>812</v>
      </c>
    </row>
    <row r="192" spans="1:10">
      <c r="A192" s="9" t="s">
        <v>4534</v>
      </c>
      <c r="B192" s="10" t="s">
        <v>4535</v>
      </c>
      <c r="C192" s="11" t="s">
        <v>1743</v>
      </c>
      <c r="D192" s="11" t="s">
        <v>4247</v>
      </c>
      <c r="E192" s="12" t="s">
        <v>4211</v>
      </c>
      <c r="F192" s="12" t="s">
        <v>4248</v>
      </c>
      <c r="G192" s="12">
        <v>300</v>
      </c>
      <c r="H192" s="12" t="s">
        <v>4052</v>
      </c>
      <c r="I192" t="s">
        <v>4059</v>
      </c>
      <c r="J192" t="s">
        <v>812</v>
      </c>
    </row>
    <row r="193" spans="1:10">
      <c r="A193" s="9" t="s">
        <v>4536</v>
      </c>
      <c r="B193" s="10" t="s">
        <v>4537</v>
      </c>
      <c r="C193" s="11" t="s">
        <v>1743</v>
      </c>
      <c r="D193" s="11" t="s">
        <v>4109</v>
      </c>
      <c r="E193" s="12" t="s">
        <v>4211</v>
      </c>
      <c r="F193" s="12" t="s">
        <v>4110</v>
      </c>
      <c r="G193" s="12">
        <v>826</v>
      </c>
      <c r="H193" s="12" t="s">
        <v>4063</v>
      </c>
      <c r="I193" t="s">
        <v>4064</v>
      </c>
      <c r="J193" t="s">
        <v>4065</v>
      </c>
    </row>
    <row r="194" spans="1:10">
      <c r="A194" s="9" t="s">
        <v>4538</v>
      </c>
      <c r="B194" s="10" t="s">
        <v>4539</v>
      </c>
      <c r="C194" s="11" t="s">
        <v>1743</v>
      </c>
      <c r="D194" s="11" t="s">
        <v>4253</v>
      </c>
      <c r="E194" s="12" t="s">
        <v>4211</v>
      </c>
      <c r="F194" s="12" t="s">
        <v>4254</v>
      </c>
      <c r="G194" s="12">
        <v>610</v>
      </c>
      <c r="H194" s="12" t="s">
        <v>4052</v>
      </c>
      <c r="I194" t="s">
        <v>4089</v>
      </c>
      <c r="J194" t="s">
        <v>4054</v>
      </c>
    </row>
    <row r="195" spans="1:10">
      <c r="A195" s="9" t="s">
        <v>4540</v>
      </c>
      <c r="B195" s="10" t="s">
        <v>4541</v>
      </c>
      <c r="C195" s="11" t="s">
        <v>1743</v>
      </c>
      <c r="D195" s="11" t="s">
        <v>4257</v>
      </c>
      <c r="E195" s="12" t="s">
        <v>4211</v>
      </c>
      <c r="F195" s="12" t="s">
        <v>4258</v>
      </c>
      <c r="G195" s="12">
        <v>606</v>
      </c>
      <c r="H195" s="12" t="s">
        <v>4052</v>
      </c>
      <c r="I195" t="s">
        <v>4089</v>
      </c>
      <c r="J195" t="s">
        <v>4054</v>
      </c>
    </row>
    <row r="196" spans="1:10">
      <c r="A196" s="9" t="s">
        <v>4542</v>
      </c>
      <c r="B196" s="10" t="s">
        <v>4543</v>
      </c>
      <c r="C196" s="11" t="s">
        <v>1743</v>
      </c>
      <c r="D196" s="11" t="s">
        <v>4261</v>
      </c>
      <c r="E196" s="12" t="s">
        <v>4211</v>
      </c>
      <c r="F196" s="12" t="s">
        <v>4262</v>
      </c>
      <c r="G196" s="12">
        <v>410</v>
      </c>
      <c r="H196" s="12" t="s">
        <v>4052</v>
      </c>
      <c r="I196" t="s">
        <v>4053</v>
      </c>
      <c r="J196" t="s">
        <v>4054</v>
      </c>
    </row>
    <row r="197" spans="1:10">
      <c r="A197" s="9" t="s">
        <v>4544</v>
      </c>
      <c r="B197" s="10" t="s">
        <v>4545</v>
      </c>
      <c r="C197" s="11" t="s">
        <v>1743</v>
      </c>
      <c r="D197" s="11" t="s">
        <v>4265</v>
      </c>
      <c r="E197" s="12" t="s">
        <v>4211</v>
      </c>
      <c r="F197" s="12" t="s">
        <v>4266</v>
      </c>
      <c r="G197" s="12">
        <v>850</v>
      </c>
      <c r="H197" s="12" t="s">
        <v>4063</v>
      </c>
      <c r="I197" t="s">
        <v>4064</v>
      </c>
      <c r="J197" t="s">
        <v>4065</v>
      </c>
    </row>
    <row r="198" spans="1:10">
      <c r="A198" s="9" t="s">
        <v>4546</v>
      </c>
      <c r="B198" s="10" t="s">
        <v>4547</v>
      </c>
      <c r="C198" s="11" t="s">
        <v>1743</v>
      </c>
      <c r="D198" s="11" t="s">
        <v>1750</v>
      </c>
      <c r="E198" s="12" t="s">
        <v>4211</v>
      </c>
      <c r="F198" s="12" t="s">
        <v>1472</v>
      </c>
      <c r="G198" s="12">
        <v>229</v>
      </c>
      <c r="H198" s="12" t="s">
        <v>4052</v>
      </c>
      <c r="I198" t="s">
        <v>4059</v>
      </c>
      <c r="J198" t="s">
        <v>812</v>
      </c>
    </row>
    <row r="199" spans="1:10">
      <c r="A199" s="9" t="s">
        <v>4548</v>
      </c>
      <c r="B199" s="10" t="s">
        <v>4549</v>
      </c>
      <c r="C199" s="11" t="s">
        <v>1743</v>
      </c>
      <c r="D199" s="11" t="s">
        <v>1650</v>
      </c>
      <c r="E199" s="12" t="s">
        <v>4211</v>
      </c>
      <c r="F199" s="12" t="s">
        <v>4151</v>
      </c>
      <c r="G199" s="12">
        <v>905</v>
      </c>
      <c r="H199" s="12" t="s">
        <v>4063</v>
      </c>
      <c r="I199" t="s">
        <v>4064</v>
      </c>
      <c r="J199" t="s">
        <v>4065</v>
      </c>
    </row>
    <row r="200" spans="1:10">
      <c r="A200" s="9" t="s">
        <v>4550</v>
      </c>
      <c r="B200" s="10" t="s">
        <v>4551</v>
      </c>
      <c r="C200" s="11" t="s">
        <v>1743</v>
      </c>
      <c r="D200" s="11" t="s">
        <v>4552</v>
      </c>
      <c r="E200" s="12" t="s">
        <v>4211</v>
      </c>
      <c r="F200" s="12" t="s">
        <v>4553</v>
      </c>
      <c r="G200" s="12">
        <v>515</v>
      </c>
      <c r="H200" s="12" t="s">
        <v>4052</v>
      </c>
      <c r="I200" t="s">
        <v>4053</v>
      </c>
      <c r="J200" t="s">
        <v>4054</v>
      </c>
    </row>
    <row r="201" spans="1:10">
      <c r="A201" s="9" t="s">
        <v>4554</v>
      </c>
      <c r="B201" s="10" t="s">
        <v>4555</v>
      </c>
      <c r="C201" s="11" t="s">
        <v>1743</v>
      </c>
      <c r="D201" s="11" t="s">
        <v>1752</v>
      </c>
      <c r="E201" s="12" t="s">
        <v>4211</v>
      </c>
      <c r="F201" s="12" t="s">
        <v>1468</v>
      </c>
      <c r="G201" s="12">
        <v>420</v>
      </c>
      <c r="H201" s="12" t="s">
        <v>4052</v>
      </c>
      <c r="I201" t="s">
        <v>4053</v>
      </c>
      <c r="J201" t="s">
        <v>4054</v>
      </c>
    </row>
    <row r="202" spans="1:10">
      <c r="A202" s="9" t="s">
        <v>4556</v>
      </c>
      <c r="B202" s="10" t="s">
        <v>4557</v>
      </c>
      <c r="C202" s="11" t="s">
        <v>1743</v>
      </c>
      <c r="D202" s="11" t="s">
        <v>1601</v>
      </c>
      <c r="E202" s="12" t="s">
        <v>4211</v>
      </c>
      <c r="F202" s="12" t="s">
        <v>4079</v>
      </c>
      <c r="G202" s="12">
        <v>370</v>
      </c>
      <c r="H202" s="12" t="s">
        <v>4052</v>
      </c>
      <c r="I202" t="s">
        <v>4059</v>
      </c>
      <c r="J202" t="s">
        <v>812</v>
      </c>
    </row>
    <row r="203" spans="1:10">
      <c r="A203" s="9" t="s">
        <v>4558</v>
      </c>
      <c r="B203" s="10" t="s">
        <v>4559</v>
      </c>
      <c r="C203" s="11" t="s">
        <v>1743</v>
      </c>
      <c r="D203" s="11" t="s">
        <v>4179</v>
      </c>
      <c r="E203" s="12" t="s">
        <v>4211</v>
      </c>
      <c r="F203" s="12" t="s">
        <v>4180</v>
      </c>
      <c r="G203" s="12">
        <v>465</v>
      </c>
      <c r="H203" s="12" t="s">
        <v>4052</v>
      </c>
      <c r="I203" t="s">
        <v>4053</v>
      </c>
      <c r="J203" t="s">
        <v>4054</v>
      </c>
    </row>
    <row r="204" spans="1:10">
      <c r="A204" s="9" t="s">
        <v>4560</v>
      </c>
      <c r="B204" s="10" t="s">
        <v>4561</v>
      </c>
      <c r="C204" s="11" t="s">
        <v>1743</v>
      </c>
      <c r="D204" s="11" t="s">
        <v>4288</v>
      </c>
      <c r="E204" s="12" t="s">
        <v>4211</v>
      </c>
      <c r="F204" s="12" t="s">
        <v>4289</v>
      </c>
      <c r="G204" s="12">
        <v>739</v>
      </c>
      <c r="H204" s="12" t="s">
        <v>4052</v>
      </c>
      <c r="I204" t="s">
        <v>4089</v>
      </c>
      <c r="J204" t="s">
        <v>4054</v>
      </c>
    </row>
    <row r="205" spans="1:10">
      <c r="A205" s="9" t="s">
        <v>4562</v>
      </c>
      <c r="B205" s="10" t="s">
        <v>4563</v>
      </c>
      <c r="C205" s="11" t="s">
        <v>1743</v>
      </c>
      <c r="D205" s="11" t="s">
        <v>1637</v>
      </c>
      <c r="E205" s="12" t="s">
        <v>4211</v>
      </c>
      <c r="F205" s="12" t="s">
        <v>4294</v>
      </c>
      <c r="G205" s="12">
        <v>20</v>
      </c>
      <c r="H205" s="12" t="s">
        <v>4083</v>
      </c>
      <c r="I205" t="s">
        <v>4084</v>
      </c>
      <c r="J205" t="s">
        <v>752</v>
      </c>
    </row>
    <row r="206" spans="1:10">
      <c r="A206" s="9" t="s">
        <v>4564</v>
      </c>
      <c r="B206" s="10" t="s">
        <v>4565</v>
      </c>
      <c r="C206" s="11" t="s">
        <v>1743</v>
      </c>
      <c r="D206" s="11" t="s">
        <v>1639</v>
      </c>
      <c r="E206" s="12" t="s">
        <v>4211</v>
      </c>
      <c r="F206" s="12" t="s">
        <v>4297</v>
      </c>
      <c r="G206" s="12">
        <v>460</v>
      </c>
      <c r="H206" s="12" t="s">
        <v>4052</v>
      </c>
      <c r="I206" t="s">
        <v>4053</v>
      </c>
      <c r="J206" t="s">
        <v>4054</v>
      </c>
    </row>
    <row r="207" spans="1:10">
      <c r="A207" s="9" t="s">
        <v>4566</v>
      </c>
      <c r="B207" s="10" t="s">
        <v>4567</v>
      </c>
      <c r="C207" s="11" t="s">
        <v>1743</v>
      </c>
      <c r="D207" s="11" t="s">
        <v>4302</v>
      </c>
      <c r="E207" s="12" t="s">
        <v>4211</v>
      </c>
      <c r="F207" s="12" t="s">
        <v>4303</v>
      </c>
      <c r="G207" s="12">
        <v>620</v>
      </c>
      <c r="H207" s="12" t="s">
        <v>4052</v>
      </c>
      <c r="I207" t="s">
        <v>4089</v>
      </c>
      <c r="J207" t="s">
        <v>4054</v>
      </c>
    </row>
    <row r="208" spans="1:10">
      <c r="A208" s="9" t="s">
        <v>4568</v>
      </c>
      <c r="B208" s="10" t="s">
        <v>4569</v>
      </c>
      <c r="C208" s="11" t="s">
        <v>1743</v>
      </c>
      <c r="D208" s="11" t="s">
        <v>4306</v>
      </c>
      <c r="E208" s="12" t="s">
        <v>4211</v>
      </c>
      <c r="F208" s="12" t="s">
        <v>4307</v>
      </c>
      <c r="G208" s="12">
        <v>560</v>
      </c>
      <c r="H208" s="12" t="s">
        <v>4052</v>
      </c>
      <c r="I208" t="s">
        <v>4053</v>
      </c>
      <c r="J208" t="s">
        <v>4054</v>
      </c>
    </row>
    <row r="209" spans="1:10">
      <c r="A209" s="9" t="s">
        <v>4570</v>
      </c>
      <c r="B209" s="10" t="s">
        <v>4571</v>
      </c>
      <c r="C209" s="11" t="s">
        <v>1743</v>
      </c>
      <c r="D209" s="11" t="s">
        <v>4310</v>
      </c>
      <c r="E209" s="12" t="s">
        <v>4211</v>
      </c>
      <c r="F209" s="12" t="s">
        <v>4572</v>
      </c>
      <c r="G209" s="12">
        <v>292</v>
      </c>
      <c r="H209" s="12" t="s">
        <v>4244</v>
      </c>
      <c r="I209" t="s">
        <v>4059</v>
      </c>
      <c r="J209" t="s">
        <v>812</v>
      </c>
    </row>
    <row r="210" spans="1:10">
      <c r="A210" s="9" t="s">
        <v>4573</v>
      </c>
      <c r="B210" s="10" t="s">
        <v>4574</v>
      </c>
      <c r="C210" s="11" t="s">
        <v>1671</v>
      </c>
      <c r="D210" s="11" t="s">
        <v>1650</v>
      </c>
      <c r="E210" s="12" t="s">
        <v>4214</v>
      </c>
      <c r="F210" s="12" t="s">
        <v>4151</v>
      </c>
      <c r="G210" s="12">
        <v>915</v>
      </c>
      <c r="H210" s="12" t="s">
        <v>4063</v>
      </c>
      <c r="I210" t="s">
        <v>4064</v>
      </c>
      <c r="J210" t="s">
        <v>4065</v>
      </c>
    </row>
    <row r="211" spans="1:10">
      <c r="A211" s="9" t="s">
        <v>4575</v>
      </c>
      <c r="B211" s="10" t="s">
        <v>4576</v>
      </c>
      <c r="C211" s="11" t="s">
        <v>1748</v>
      </c>
      <c r="D211" s="11" t="s">
        <v>868</v>
      </c>
      <c r="E211" s="12" t="s">
        <v>4217</v>
      </c>
      <c r="F211" s="12" t="s">
        <v>1476</v>
      </c>
      <c r="G211" s="12">
        <v>453</v>
      </c>
      <c r="H211" s="12" t="s">
        <v>4052</v>
      </c>
      <c r="I211" t="s">
        <v>4053</v>
      </c>
      <c r="J211" t="s">
        <v>4054</v>
      </c>
    </row>
    <row r="212" spans="1:10">
      <c r="A212" s="9" t="s">
        <v>4577</v>
      </c>
      <c r="B212" s="10" t="s">
        <v>4578</v>
      </c>
      <c r="C212" s="11" t="s">
        <v>1748</v>
      </c>
      <c r="D212" s="11" t="s">
        <v>870</v>
      </c>
      <c r="E212" s="12" t="s">
        <v>4217</v>
      </c>
      <c r="F212" s="12" t="s">
        <v>4183</v>
      </c>
      <c r="G212" s="12">
        <v>460</v>
      </c>
      <c r="H212" s="12" t="s">
        <v>4052</v>
      </c>
      <c r="I212" t="s">
        <v>4053</v>
      </c>
      <c r="J212" t="s">
        <v>4054</v>
      </c>
    </row>
    <row r="213" spans="1:10">
      <c r="A213" s="9" t="s">
        <v>4579</v>
      </c>
      <c r="B213" s="10" t="s">
        <v>4580</v>
      </c>
      <c r="C213" s="11" t="s">
        <v>1748</v>
      </c>
      <c r="D213" s="11" t="s">
        <v>1603</v>
      </c>
      <c r="E213" s="12" t="s">
        <v>4217</v>
      </c>
      <c r="F213" s="12" t="s">
        <v>4478</v>
      </c>
      <c r="G213" s="12">
        <v>510</v>
      </c>
      <c r="H213" s="12" t="s">
        <v>4052</v>
      </c>
      <c r="I213" t="s">
        <v>4053</v>
      </c>
      <c r="J213" t="s">
        <v>4054</v>
      </c>
    </row>
    <row r="214" spans="1:10">
      <c r="A214" s="9" t="s">
        <v>4581</v>
      </c>
      <c r="B214" s="10" t="s">
        <v>4582</v>
      </c>
      <c r="C214" s="11" t="s">
        <v>1748</v>
      </c>
      <c r="D214" s="11" t="s">
        <v>1623</v>
      </c>
      <c r="E214" s="12" t="s">
        <v>4217</v>
      </c>
      <c r="F214" s="12" t="s">
        <v>4481</v>
      </c>
      <c r="G214" s="12">
        <v>507</v>
      </c>
      <c r="H214" s="12" t="s">
        <v>4052</v>
      </c>
      <c r="I214" t="s">
        <v>4053</v>
      </c>
      <c r="J214" t="s">
        <v>4054</v>
      </c>
    </row>
    <row r="215" spans="1:10">
      <c r="A215" s="9" t="s">
        <v>4583</v>
      </c>
      <c r="B215" s="10" t="s">
        <v>4584</v>
      </c>
      <c r="C215" s="11" t="s">
        <v>1748</v>
      </c>
      <c r="D215" s="11" t="s">
        <v>1692</v>
      </c>
      <c r="E215" s="12" t="s">
        <v>4217</v>
      </c>
      <c r="F215" s="12" t="s">
        <v>4186</v>
      </c>
      <c r="G215" s="12">
        <v>510</v>
      </c>
      <c r="H215" s="12" t="s">
        <v>4052</v>
      </c>
      <c r="I215" t="s">
        <v>4053</v>
      </c>
      <c r="J215" t="s">
        <v>4054</v>
      </c>
    </row>
    <row r="216" spans="1:10">
      <c r="A216" s="9" t="s">
        <v>4585</v>
      </c>
      <c r="B216" s="10" t="s">
        <v>4586</v>
      </c>
      <c r="C216" s="11" t="s">
        <v>1748</v>
      </c>
      <c r="D216" s="11" t="s">
        <v>803</v>
      </c>
      <c r="E216" s="12" t="s">
        <v>4217</v>
      </c>
      <c r="F216" s="12" t="s">
        <v>4050</v>
      </c>
      <c r="G216" s="12">
        <v>430</v>
      </c>
      <c r="H216" s="12" t="s">
        <v>4052</v>
      </c>
      <c r="I216" t="s">
        <v>4053</v>
      </c>
      <c r="J216" t="s">
        <v>4054</v>
      </c>
    </row>
    <row r="217" spans="1:10">
      <c r="A217" s="9" t="s">
        <v>4587</v>
      </c>
      <c r="B217" s="10" t="s">
        <v>4588</v>
      </c>
      <c r="C217" s="11" t="s">
        <v>1748</v>
      </c>
      <c r="D217" s="11" t="s">
        <v>1646</v>
      </c>
      <c r="E217" s="12" t="s">
        <v>4217</v>
      </c>
      <c r="F217" s="12" t="s">
        <v>4488</v>
      </c>
      <c r="G217" s="12">
        <v>420</v>
      </c>
      <c r="H217" s="12" t="s">
        <v>4052</v>
      </c>
      <c r="I217" t="s">
        <v>4053</v>
      </c>
      <c r="J217" t="s">
        <v>4054</v>
      </c>
    </row>
    <row r="218" spans="1:10">
      <c r="A218" s="9" t="s">
        <v>4589</v>
      </c>
      <c r="B218" s="10" t="s">
        <v>4590</v>
      </c>
      <c r="C218" s="11" t="s">
        <v>1748</v>
      </c>
      <c r="D218" s="11" t="s">
        <v>1643</v>
      </c>
      <c r="E218" s="12" t="s">
        <v>4217</v>
      </c>
      <c r="F218" s="12" t="s">
        <v>4142</v>
      </c>
      <c r="G218" s="12">
        <v>450</v>
      </c>
      <c r="H218" s="12" t="s">
        <v>4052</v>
      </c>
      <c r="I218" t="s">
        <v>4053</v>
      </c>
      <c r="J218" t="s">
        <v>4054</v>
      </c>
    </row>
    <row r="219" spans="1:10">
      <c r="A219" s="9" t="s">
        <v>4591</v>
      </c>
      <c r="B219" s="10" t="s">
        <v>4592</v>
      </c>
      <c r="C219" s="11" t="s">
        <v>1748</v>
      </c>
      <c r="D219" s="11" t="s">
        <v>1685</v>
      </c>
      <c r="E219" s="12" t="s">
        <v>4217</v>
      </c>
      <c r="F219" s="12" t="s">
        <v>4383</v>
      </c>
      <c r="G219" s="12">
        <v>370</v>
      </c>
      <c r="H219" s="12" t="s">
        <v>4052</v>
      </c>
      <c r="I219" t="s">
        <v>4059</v>
      </c>
      <c r="J219" t="s">
        <v>812</v>
      </c>
    </row>
    <row r="220" spans="1:10">
      <c r="A220" s="9" t="s">
        <v>4593</v>
      </c>
      <c r="B220" s="10" t="s">
        <v>4594</v>
      </c>
      <c r="C220" s="11" t="s">
        <v>1748</v>
      </c>
      <c r="D220" s="11" t="s">
        <v>4193</v>
      </c>
      <c r="E220" s="12" t="s">
        <v>4217</v>
      </c>
      <c r="F220" s="12" t="s">
        <v>4194</v>
      </c>
      <c r="G220" s="12">
        <v>623</v>
      </c>
      <c r="H220" s="12" t="s">
        <v>4052</v>
      </c>
      <c r="I220" t="s">
        <v>4089</v>
      </c>
      <c r="J220" t="s">
        <v>4054</v>
      </c>
    </row>
    <row r="221" spans="1:10">
      <c r="A221" s="9" t="s">
        <v>4595</v>
      </c>
      <c r="B221" s="10" t="s">
        <v>4596</v>
      </c>
      <c r="C221" s="11" t="s">
        <v>1748</v>
      </c>
      <c r="D221" s="11" t="s">
        <v>4197</v>
      </c>
      <c r="E221" s="12" t="s">
        <v>4217</v>
      </c>
      <c r="F221" s="12" t="s">
        <v>4198</v>
      </c>
      <c r="G221" s="12">
        <v>805</v>
      </c>
      <c r="H221" s="12" t="s">
        <v>4063</v>
      </c>
      <c r="I221" t="s">
        <v>4064</v>
      </c>
      <c r="J221" t="s">
        <v>4065</v>
      </c>
    </row>
    <row r="222" spans="1:10">
      <c r="A222" s="9" t="s">
        <v>4597</v>
      </c>
      <c r="B222" s="10" t="s">
        <v>4598</v>
      </c>
      <c r="C222" s="11" t="s">
        <v>1748</v>
      </c>
      <c r="D222" s="11" t="s">
        <v>4097</v>
      </c>
      <c r="E222" s="12" t="s">
        <v>4217</v>
      </c>
      <c r="F222" s="12" t="s">
        <v>4098</v>
      </c>
      <c r="G222" s="12">
        <v>611</v>
      </c>
      <c r="H222" s="12" t="s">
        <v>4052</v>
      </c>
      <c r="I222" t="s">
        <v>4089</v>
      </c>
      <c r="J222" t="s">
        <v>4054</v>
      </c>
    </row>
    <row r="223" spans="1:10">
      <c r="A223" s="9" t="s">
        <v>4599</v>
      </c>
      <c r="B223" s="10" t="s">
        <v>4600</v>
      </c>
      <c r="C223" s="11" t="s">
        <v>1748</v>
      </c>
      <c r="D223" s="11" t="s">
        <v>4068</v>
      </c>
      <c r="E223" s="12" t="s">
        <v>4217</v>
      </c>
      <c r="F223" s="12" t="s">
        <v>4069</v>
      </c>
      <c r="G223" s="12">
        <v>652</v>
      </c>
      <c r="H223" s="12" t="s">
        <v>4052</v>
      </c>
      <c r="I223" t="s">
        <v>4089</v>
      </c>
      <c r="J223" t="s">
        <v>4054</v>
      </c>
    </row>
    <row r="224" spans="1:10">
      <c r="A224" s="9" t="s">
        <v>4601</v>
      </c>
      <c r="B224" s="10" t="s">
        <v>4602</v>
      </c>
      <c r="C224" s="11" t="s">
        <v>1748</v>
      </c>
      <c r="D224" s="11" t="s">
        <v>4203</v>
      </c>
      <c r="E224" s="12" t="s">
        <v>4217</v>
      </c>
      <c r="F224" s="12" t="s">
        <v>4204</v>
      </c>
      <c r="G224" s="12">
        <v>453</v>
      </c>
      <c r="H224" s="12" t="s">
        <v>4052</v>
      </c>
      <c r="I224" t="s">
        <v>4053</v>
      </c>
      <c r="J224" t="s">
        <v>4054</v>
      </c>
    </row>
    <row r="225" spans="1:10">
      <c r="A225" s="9" t="s">
        <v>4603</v>
      </c>
      <c r="B225" s="10" t="s">
        <v>4604</v>
      </c>
      <c r="C225" s="11" t="s">
        <v>1748</v>
      </c>
      <c r="D225" s="11" t="s">
        <v>4207</v>
      </c>
      <c r="E225" s="12" t="s">
        <v>4217</v>
      </c>
      <c r="F225" s="12" t="s">
        <v>4208</v>
      </c>
      <c r="G225" s="12">
        <v>373</v>
      </c>
      <c r="H225" s="12" t="s">
        <v>4052</v>
      </c>
      <c r="I225" t="s">
        <v>4059</v>
      </c>
      <c r="J225" t="s">
        <v>812</v>
      </c>
    </row>
    <row r="226" spans="1:10">
      <c r="A226" s="9" t="s">
        <v>4605</v>
      </c>
      <c r="B226" s="10" t="s">
        <v>4606</v>
      </c>
      <c r="C226" s="11" t="s">
        <v>1748</v>
      </c>
      <c r="D226" s="11" t="s">
        <v>1743</v>
      </c>
      <c r="E226" s="12" t="s">
        <v>4217</v>
      </c>
      <c r="F226" s="12" t="s">
        <v>4211</v>
      </c>
      <c r="G226" s="12">
        <v>14</v>
      </c>
      <c r="H226" s="12" t="s">
        <v>4083</v>
      </c>
      <c r="I226" t="s">
        <v>4084</v>
      </c>
      <c r="J226" t="s">
        <v>752</v>
      </c>
    </row>
    <row r="227" spans="1:10">
      <c r="A227" s="9" t="s">
        <v>4607</v>
      </c>
      <c r="B227" s="10" t="s">
        <v>4608</v>
      </c>
      <c r="C227" s="11" t="s">
        <v>1748</v>
      </c>
      <c r="D227" s="11" t="s">
        <v>1671</v>
      </c>
      <c r="E227" s="12" t="s">
        <v>4217</v>
      </c>
      <c r="F227" s="12" t="s">
        <v>4214</v>
      </c>
      <c r="G227" s="12">
        <v>55</v>
      </c>
      <c r="H227" s="12" t="s">
        <v>4083</v>
      </c>
      <c r="I227" t="s">
        <v>4120</v>
      </c>
      <c r="J227" t="s">
        <v>752</v>
      </c>
    </row>
    <row r="228" spans="1:10">
      <c r="A228" s="9" t="s">
        <v>4609</v>
      </c>
      <c r="B228" s="10" t="s">
        <v>4610</v>
      </c>
      <c r="C228" s="11" t="s">
        <v>1748</v>
      </c>
      <c r="D228" s="11" t="s">
        <v>1606</v>
      </c>
      <c r="E228" s="12" t="s">
        <v>4217</v>
      </c>
      <c r="F228" s="12" t="s">
        <v>4220</v>
      </c>
      <c r="G228" s="12">
        <v>640</v>
      </c>
      <c r="H228" s="12" t="s">
        <v>4052</v>
      </c>
      <c r="I228" t="s">
        <v>4089</v>
      </c>
      <c r="J228" t="s">
        <v>4054</v>
      </c>
    </row>
    <row r="229" spans="1:10">
      <c r="A229" s="9" t="s">
        <v>4611</v>
      </c>
      <c r="B229" s="10" t="s">
        <v>4612</v>
      </c>
      <c r="C229" s="11" t="s">
        <v>1748</v>
      </c>
      <c r="D229" s="11" t="s">
        <v>2909</v>
      </c>
      <c r="E229" s="12" t="s">
        <v>4217</v>
      </c>
      <c r="F229" s="12" t="s">
        <v>1473</v>
      </c>
      <c r="G229" s="12">
        <v>640</v>
      </c>
      <c r="H229" s="12" t="s">
        <v>4052</v>
      </c>
      <c r="I229" t="s">
        <v>4089</v>
      </c>
      <c r="J229" t="s">
        <v>4054</v>
      </c>
    </row>
    <row r="230" spans="1:10">
      <c r="A230" s="9" t="s">
        <v>4613</v>
      </c>
      <c r="B230" s="10" t="s">
        <v>4614</v>
      </c>
      <c r="C230" s="11" t="s">
        <v>1748</v>
      </c>
      <c r="D230" s="11" t="s">
        <v>4087</v>
      </c>
      <c r="E230" s="12" t="s">
        <v>4217</v>
      </c>
      <c r="F230" s="12" t="s">
        <v>4088</v>
      </c>
      <c r="G230" s="12">
        <v>303</v>
      </c>
      <c r="H230" s="12" t="s">
        <v>4052</v>
      </c>
      <c r="I230" t="s">
        <v>4059</v>
      </c>
      <c r="J230" t="s">
        <v>812</v>
      </c>
    </row>
    <row r="231" spans="1:10">
      <c r="A231" s="9" t="s">
        <v>4615</v>
      </c>
      <c r="B231" s="10" t="s">
        <v>4616</v>
      </c>
      <c r="C231" s="11" t="s">
        <v>1748</v>
      </c>
      <c r="D231" s="11" t="s">
        <v>1678</v>
      </c>
      <c r="E231" s="12" t="s">
        <v>4217</v>
      </c>
      <c r="F231" s="12" t="s">
        <v>4225</v>
      </c>
      <c r="G231" s="12">
        <v>845</v>
      </c>
      <c r="H231" s="12" t="s">
        <v>4063</v>
      </c>
      <c r="I231" t="s">
        <v>4064</v>
      </c>
      <c r="J231" t="s">
        <v>4065</v>
      </c>
    </row>
    <row r="232" spans="1:10">
      <c r="A232" s="9" t="s">
        <v>4617</v>
      </c>
      <c r="B232" s="10" t="s">
        <v>4618</v>
      </c>
      <c r="C232" s="11" t="s">
        <v>1748</v>
      </c>
      <c r="D232" s="11" t="s">
        <v>1661</v>
      </c>
      <c r="E232" s="12" t="s">
        <v>4217</v>
      </c>
      <c r="F232" s="12" t="s">
        <v>4521</v>
      </c>
      <c r="G232" s="12">
        <v>552</v>
      </c>
      <c r="H232" s="12" t="s">
        <v>4052</v>
      </c>
      <c r="I232" t="s">
        <v>4053</v>
      </c>
      <c r="J232" t="s">
        <v>4054</v>
      </c>
    </row>
    <row r="233" spans="1:10">
      <c r="A233" s="9" t="s">
        <v>4619</v>
      </c>
      <c r="B233" s="10" t="s">
        <v>4620</v>
      </c>
      <c r="C233" s="11" t="s">
        <v>1748</v>
      </c>
      <c r="D233" s="11" t="s">
        <v>1599</v>
      </c>
      <c r="E233" s="12" t="s">
        <v>4217</v>
      </c>
      <c r="F233" s="12" t="s">
        <v>4524</v>
      </c>
      <c r="G233" s="12">
        <v>482</v>
      </c>
      <c r="H233" s="12" t="s">
        <v>4052</v>
      </c>
      <c r="I233" t="s">
        <v>4053</v>
      </c>
      <c r="J233" t="s">
        <v>4054</v>
      </c>
    </row>
    <row r="234" spans="1:10">
      <c r="A234" s="9" t="s">
        <v>4621</v>
      </c>
      <c r="B234" s="10" t="s">
        <v>4622</v>
      </c>
      <c r="C234" s="11" t="s">
        <v>1748</v>
      </c>
      <c r="D234" s="11" t="s">
        <v>1744</v>
      </c>
      <c r="E234" s="12" t="s">
        <v>4217</v>
      </c>
      <c r="F234" s="12" t="s">
        <v>4527</v>
      </c>
      <c r="G234" s="12">
        <v>212</v>
      </c>
      <c r="H234" s="12" t="s">
        <v>4052</v>
      </c>
      <c r="I234" t="s">
        <v>4059</v>
      </c>
      <c r="J234" t="s">
        <v>812</v>
      </c>
    </row>
    <row r="235" spans="1:10">
      <c r="A235" s="9" t="s">
        <v>4623</v>
      </c>
      <c r="B235" s="10" t="s">
        <v>4624</v>
      </c>
      <c r="C235" s="11" t="s">
        <v>1748</v>
      </c>
      <c r="D235" s="11" t="s">
        <v>1591</v>
      </c>
      <c r="E235" s="12" t="s">
        <v>4217</v>
      </c>
      <c r="F235" s="12" t="s">
        <v>4530</v>
      </c>
      <c r="G235" s="12">
        <v>260</v>
      </c>
      <c r="H235" s="12" t="s">
        <v>4052</v>
      </c>
      <c r="I235" t="s">
        <v>4059</v>
      </c>
      <c r="J235" t="s">
        <v>812</v>
      </c>
    </row>
    <row r="236" spans="1:10">
      <c r="A236" s="9" t="s">
        <v>4625</v>
      </c>
      <c r="B236" s="10" t="s">
        <v>4626</v>
      </c>
      <c r="C236" s="11" t="s">
        <v>1748</v>
      </c>
      <c r="D236" s="11" t="s">
        <v>1652</v>
      </c>
      <c r="E236" s="12" t="s">
        <v>4217</v>
      </c>
      <c r="F236" s="12" t="s">
        <v>4533</v>
      </c>
      <c r="G236" s="12">
        <v>200</v>
      </c>
      <c r="H236" s="12" t="s">
        <v>4052</v>
      </c>
      <c r="I236" t="s">
        <v>4099</v>
      </c>
      <c r="J236" t="s">
        <v>812</v>
      </c>
    </row>
    <row r="237" spans="1:10">
      <c r="A237" s="9" t="s">
        <v>4627</v>
      </c>
      <c r="B237" s="10" t="s">
        <v>4628</v>
      </c>
      <c r="C237" s="11" t="s">
        <v>1748</v>
      </c>
      <c r="D237" s="11" t="s">
        <v>4247</v>
      </c>
      <c r="E237" s="12" t="s">
        <v>4217</v>
      </c>
      <c r="F237" s="12" t="s">
        <v>4248</v>
      </c>
      <c r="G237" s="12">
        <v>300</v>
      </c>
      <c r="H237" s="12" t="s">
        <v>4052</v>
      </c>
      <c r="I237" t="s">
        <v>4059</v>
      </c>
      <c r="J237" t="s">
        <v>812</v>
      </c>
    </row>
    <row r="238" spans="1:10">
      <c r="A238" s="9" t="s">
        <v>4629</v>
      </c>
      <c r="B238" s="10" t="s">
        <v>4630</v>
      </c>
      <c r="C238" s="11" t="s">
        <v>1748</v>
      </c>
      <c r="D238" s="11" t="s">
        <v>4109</v>
      </c>
      <c r="E238" s="12" t="s">
        <v>4217</v>
      </c>
      <c r="F238" s="12" t="s">
        <v>4110</v>
      </c>
      <c r="G238" s="12">
        <v>836</v>
      </c>
      <c r="H238" s="12" t="s">
        <v>4063</v>
      </c>
      <c r="I238" t="s">
        <v>4064</v>
      </c>
      <c r="J238" t="s">
        <v>4065</v>
      </c>
    </row>
    <row r="239" spans="1:10">
      <c r="A239" s="9" t="s">
        <v>4631</v>
      </c>
      <c r="B239" s="10" t="s">
        <v>4632</v>
      </c>
      <c r="C239" s="11" t="s">
        <v>1748</v>
      </c>
      <c r="D239" s="11" t="s">
        <v>4253</v>
      </c>
      <c r="E239" s="12" t="s">
        <v>4217</v>
      </c>
      <c r="F239" s="12" t="s">
        <v>4254</v>
      </c>
      <c r="G239" s="12">
        <v>587</v>
      </c>
      <c r="H239" s="12" t="s">
        <v>4052</v>
      </c>
      <c r="I239" t="s">
        <v>4053</v>
      </c>
      <c r="J239" t="s">
        <v>4054</v>
      </c>
    </row>
    <row r="240" spans="1:10">
      <c r="A240" s="9" t="s">
        <v>4633</v>
      </c>
      <c r="B240" s="10" t="s">
        <v>4634</v>
      </c>
      <c r="C240" s="11" t="s">
        <v>1748</v>
      </c>
      <c r="D240" s="11" t="s">
        <v>4257</v>
      </c>
      <c r="E240" s="12" t="s">
        <v>4217</v>
      </c>
      <c r="F240" s="12" t="s">
        <v>4258</v>
      </c>
      <c r="G240" s="12">
        <v>619</v>
      </c>
      <c r="H240" s="12" t="s">
        <v>4052</v>
      </c>
      <c r="I240" t="s">
        <v>4089</v>
      </c>
      <c r="J240" t="s">
        <v>4054</v>
      </c>
    </row>
    <row r="241" spans="1:10">
      <c r="A241" s="9" t="s">
        <v>4635</v>
      </c>
      <c r="B241" s="10" t="s">
        <v>4636</v>
      </c>
      <c r="C241" s="11" t="s">
        <v>1748</v>
      </c>
      <c r="D241" s="11" t="s">
        <v>4261</v>
      </c>
      <c r="E241" s="12" t="s">
        <v>4217</v>
      </c>
      <c r="F241" s="12" t="s">
        <v>4262</v>
      </c>
      <c r="G241" s="12">
        <v>425</v>
      </c>
      <c r="H241" s="12" t="s">
        <v>4052</v>
      </c>
      <c r="I241" t="s">
        <v>4053</v>
      </c>
      <c r="J241" t="s">
        <v>4054</v>
      </c>
    </row>
    <row r="242" spans="1:10">
      <c r="A242" s="9" t="s">
        <v>4637</v>
      </c>
      <c r="B242" s="10" t="s">
        <v>4638</v>
      </c>
      <c r="C242" s="11" t="s">
        <v>1748</v>
      </c>
      <c r="D242" s="11" t="s">
        <v>4265</v>
      </c>
      <c r="E242" s="12" t="s">
        <v>4217</v>
      </c>
      <c r="F242" s="12" t="s">
        <v>4266</v>
      </c>
      <c r="G242" s="12">
        <v>837</v>
      </c>
      <c r="H242" s="12" t="s">
        <v>4063</v>
      </c>
      <c r="I242" t="s">
        <v>4064</v>
      </c>
      <c r="J242" t="s">
        <v>4065</v>
      </c>
    </row>
    <row r="243" spans="1:10">
      <c r="A243" s="9" t="s">
        <v>4639</v>
      </c>
      <c r="B243" s="10" t="s">
        <v>4640</v>
      </c>
      <c r="C243" s="11" t="s">
        <v>1748</v>
      </c>
      <c r="D243" s="11" t="s">
        <v>1750</v>
      </c>
      <c r="E243" s="12" t="s">
        <v>4217</v>
      </c>
      <c r="F243" s="12" t="s">
        <v>1472</v>
      </c>
      <c r="G243" s="12">
        <v>230</v>
      </c>
      <c r="H243" s="12" t="s">
        <v>4052</v>
      </c>
      <c r="I243" t="s">
        <v>4059</v>
      </c>
      <c r="J243" t="s">
        <v>812</v>
      </c>
    </row>
    <row r="244" spans="1:10">
      <c r="A244" s="9" t="s">
        <v>4641</v>
      </c>
      <c r="B244" s="10" t="s">
        <v>4642</v>
      </c>
      <c r="C244" s="11" t="s">
        <v>1748</v>
      </c>
      <c r="D244" s="11" t="s">
        <v>1650</v>
      </c>
      <c r="E244" s="12" t="s">
        <v>4217</v>
      </c>
      <c r="F244" s="12" t="s">
        <v>4151</v>
      </c>
      <c r="G244" s="12">
        <v>915</v>
      </c>
      <c r="H244" s="12" t="s">
        <v>4063</v>
      </c>
      <c r="I244" t="s">
        <v>4064</v>
      </c>
      <c r="J244" t="s">
        <v>4065</v>
      </c>
    </row>
    <row r="245" spans="1:10">
      <c r="A245" s="9" t="s">
        <v>4643</v>
      </c>
      <c r="B245" s="10" t="s">
        <v>4644</v>
      </c>
      <c r="C245" s="11" t="s">
        <v>1748</v>
      </c>
      <c r="D245" s="11" t="s">
        <v>1752</v>
      </c>
      <c r="E245" s="12" t="s">
        <v>4217</v>
      </c>
      <c r="F245" s="12" t="s">
        <v>1468</v>
      </c>
      <c r="G245" s="12">
        <v>406</v>
      </c>
      <c r="H245" s="12" t="s">
        <v>4052</v>
      </c>
      <c r="I245" t="s">
        <v>4053</v>
      </c>
      <c r="J245" t="s">
        <v>4054</v>
      </c>
    </row>
    <row r="246" spans="1:10">
      <c r="A246" s="9" t="s">
        <v>4645</v>
      </c>
      <c r="B246" s="10" t="s">
        <v>4646</v>
      </c>
      <c r="C246" s="11" t="s">
        <v>1748</v>
      </c>
      <c r="D246" s="11" t="s">
        <v>1601</v>
      </c>
      <c r="E246" s="12" t="s">
        <v>4217</v>
      </c>
      <c r="F246" s="12" t="s">
        <v>4079</v>
      </c>
      <c r="G246" s="12">
        <v>360</v>
      </c>
      <c r="H246" s="12" t="s">
        <v>4052</v>
      </c>
      <c r="I246" t="s">
        <v>4059</v>
      </c>
      <c r="J246" t="s">
        <v>812</v>
      </c>
    </row>
    <row r="247" spans="1:10">
      <c r="A247" s="9" t="s">
        <v>4647</v>
      </c>
      <c r="B247" s="10" t="s">
        <v>4648</v>
      </c>
      <c r="C247" s="11" t="s">
        <v>1748</v>
      </c>
      <c r="D247" s="11" t="s">
        <v>4179</v>
      </c>
      <c r="E247" s="12" t="s">
        <v>4217</v>
      </c>
      <c r="F247" s="12" t="s">
        <v>4180</v>
      </c>
      <c r="G247" s="12">
        <v>478</v>
      </c>
      <c r="H247" s="12" t="s">
        <v>4052</v>
      </c>
      <c r="I247" t="s">
        <v>4053</v>
      </c>
      <c r="J247" t="s">
        <v>4054</v>
      </c>
    </row>
    <row r="248" spans="1:10">
      <c r="A248" s="9" t="s">
        <v>4649</v>
      </c>
      <c r="B248" s="10" t="s">
        <v>4650</v>
      </c>
      <c r="C248" s="11" t="s">
        <v>1748</v>
      </c>
      <c r="D248" s="11" t="s">
        <v>4288</v>
      </c>
      <c r="E248" s="12" t="s">
        <v>4217</v>
      </c>
      <c r="F248" s="12" t="s">
        <v>4289</v>
      </c>
      <c r="G248" s="12">
        <v>752</v>
      </c>
      <c r="H248" s="12" t="s">
        <v>4052</v>
      </c>
      <c r="I248" t="s">
        <v>4089</v>
      </c>
      <c r="J248" t="s">
        <v>4054</v>
      </c>
    </row>
    <row r="249" spans="1:10">
      <c r="A249" s="9" t="s">
        <v>4651</v>
      </c>
      <c r="B249" s="10" t="s">
        <v>4652</v>
      </c>
      <c r="C249" s="11" t="s">
        <v>1748</v>
      </c>
      <c r="D249" s="11" t="s">
        <v>1637</v>
      </c>
      <c r="E249" s="12" t="s">
        <v>4217</v>
      </c>
      <c r="F249" s="12" t="s">
        <v>4294</v>
      </c>
      <c r="G249" s="12">
        <v>10</v>
      </c>
      <c r="H249" s="12" t="s">
        <v>4083</v>
      </c>
      <c r="I249" t="s">
        <v>4084</v>
      </c>
      <c r="J249" t="s">
        <v>752</v>
      </c>
    </row>
    <row r="250" spans="1:10">
      <c r="A250" s="9" t="s">
        <v>4653</v>
      </c>
      <c r="B250" s="10" t="s">
        <v>4654</v>
      </c>
      <c r="C250" s="11" t="s">
        <v>1748</v>
      </c>
      <c r="D250" s="11" t="s">
        <v>1639</v>
      </c>
      <c r="E250" s="12" t="s">
        <v>4217</v>
      </c>
      <c r="F250" s="12" t="s">
        <v>4297</v>
      </c>
      <c r="G250" s="12">
        <v>450</v>
      </c>
      <c r="H250" s="12" t="s">
        <v>4052</v>
      </c>
      <c r="I250" t="s">
        <v>4053</v>
      </c>
      <c r="J250" t="s">
        <v>4054</v>
      </c>
    </row>
    <row r="251" spans="1:10">
      <c r="A251" s="9" t="s">
        <v>4655</v>
      </c>
      <c r="B251" s="10" t="s">
        <v>4656</v>
      </c>
      <c r="C251" s="11" t="s">
        <v>1748</v>
      </c>
      <c r="D251" s="11" t="s">
        <v>4154</v>
      </c>
      <c r="E251" s="12" t="s">
        <v>4217</v>
      </c>
      <c r="F251" s="12" t="s">
        <v>4155</v>
      </c>
      <c r="G251" s="12">
        <v>300</v>
      </c>
      <c r="H251" s="12" t="s">
        <v>4052</v>
      </c>
      <c r="I251" t="s">
        <v>4059</v>
      </c>
      <c r="J251" t="s">
        <v>812</v>
      </c>
    </row>
    <row r="252" spans="1:10">
      <c r="A252" s="9" t="s">
        <v>4657</v>
      </c>
      <c r="B252" s="10" t="s">
        <v>4658</v>
      </c>
      <c r="C252" s="11" t="s">
        <v>1748</v>
      </c>
      <c r="D252" s="11" t="s">
        <v>4302</v>
      </c>
      <c r="E252" s="12" t="s">
        <v>4217</v>
      </c>
      <c r="F252" s="12" t="s">
        <v>4303</v>
      </c>
      <c r="G252" s="12">
        <v>630</v>
      </c>
      <c r="H252" s="12" t="s">
        <v>4052</v>
      </c>
      <c r="I252" t="s">
        <v>4089</v>
      </c>
      <c r="J252" t="s">
        <v>4054</v>
      </c>
    </row>
    <row r="253" spans="1:10">
      <c r="A253" s="9" t="s">
        <v>4659</v>
      </c>
      <c r="B253" s="10" t="s">
        <v>4660</v>
      </c>
      <c r="C253" s="11" t="s">
        <v>1748</v>
      </c>
      <c r="D253" s="11" t="s">
        <v>4306</v>
      </c>
      <c r="E253" s="12" t="s">
        <v>4217</v>
      </c>
      <c r="F253" s="12" t="s">
        <v>4307</v>
      </c>
      <c r="G253" s="12">
        <v>570</v>
      </c>
      <c r="H253" s="12" t="s">
        <v>4052</v>
      </c>
      <c r="I253" t="s">
        <v>4053</v>
      </c>
      <c r="J253" t="s">
        <v>4054</v>
      </c>
    </row>
    <row r="254" spans="1:10">
      <c r="A254" s="9" t="s">
        <v>4661</v>
      </c>
      <c r="B254" s="10" t="s">
        <v>4662</v>
      </c>
      <c r="C254" s="11" t="s">
        <v>1748</v>
      </c>
      <c r="D254" s="11" t="s">
        <v>4310</v>
      </c>
      <c r="E254" s="12" t="s">
        <v>4217</v>
      </c>
      <c r="F254" s="12" t="s">
        <v>4663</v>
      </c>
      <c r="G254" s="12">
        <v>290</v>
      </c>
      <c r="H254" s="12" t="s">
        <v>4244</v>
      </c>
      <c r="I254" t="s">
        <v>4059</v>
      </c>
      <c r="J254" t="s">
        <v>812</v>
      </c>
    </row>
    <row r="255" spans="1:10">
      <c r="A255" s="9" t="s">
        <v>4664</v>
      </c>
      <c r="B255" s="10" t="s">
        <v>4665</v>
      </c>
      <c r="C255" s="11" t="s">
        <v>1748</v>
      </c>
      <c r="D255" s="11" t="s">
        <v>4171</v>
      </c>
      <c r="E255" s="12" t="s">
        <v>4217</v>
      </c>
      <c r="F255" s="12" t="s">
        <v>4172</v>
      </c>
      <c r="G255" s="12">
        <v>535</v>
      </c>
      <c r="H255" s="12" t="s">
        <v>4052</v>
      </c>
      <c r="I255" t="s">
        <v>4053</v>
      </c>
      <c r="J255" t="s">
        <v>4054</v>
      </c>
    </row>
    <row r="256" spans="1:10">
      <c r="A256" s="9" t="s">
        <v>4666</v>
      </c>
      <c r="B256" s="10" t="s">
        <v>4667</v>
      </c>
      <c r="C256" s="11" t="s">
        <v>1606</v>
      </c>
      <c r="D256" s="11" t="s">
        <v>868</v>
      </c>
      <c r="E256" s="12" t="s">
        <v>4220</v>
      </c>
      <c r="F256" s="12" t="s">
        <v>1476</v>
      </c>
      <c r="G256" s="12">
        <v>1110</v>
      </c>
      <c r="H256" s="12" t="s">
        <v>4063</v>
      </c>
      <c r="I256" t="s">
        <v>4094</v>
      </c>
      <c r="J256" t="s">
        <v>4065</v>
      </c>
    </row>
    <row r="257" spans="1:10">
      <c r="A257" s="9" t="s">
        <v>4668</v>
      </c>
      <c r="B257" s="10" t="s">
        <v>4669</v>
      </c>
      <c r="C257" s="11" t="s">
        <v>1606</v>
      </c>
      <c r="D257" s="11" t="s">
        <v>870</v>
      </c>
      <c r="E257" s="12" t="s">
        <v>4220</v>
      </c>
      <c r="F257" s="12" t="s">
        <v>4183</v>
      </c>
      <c r="G257" s="12">
        <v>1120</v>
      </c>
      <c r="H257" s="12" t="s">
        <v>4063</v>
      </c>
      <c r="I257" t="s">
        <v>4094</v>
      </c>
      <c r="J257" t="s">
        <v>4065</v>
      </c>
    </row>
    <row r="258" spans="1:10">
      <c r="A258" s="9" t="s">
        <v>4670</v>
      </c>
      <c r="B258" s="10" t="s">
        <v>4671</v>
      </c>
      <c r="C258" s="11" t="s">
        <v>1606</v>
      </c>
      <c r="D258" s="11" t="s">
        <v>803</v>
      </c>
      <c r="E258" s="12" t="s">
        <v>4220</v>
      </c>
      <c r="F258" s="12" t="s">
        <v>4050</v>
      </c>
      <c r="G258" s="12">
        <v>1110</v>
      </c>
      <c r="H258" s="12" t="s">
        <v>4063</v>
      </c>
      <c r="I258" t="s">
        <v>4094</v>
      </c>
      <c r="J258" t="s">
        <v>4065</v>
      </c>
    </row>
    <row r="259" spans="1:10">
      <c r="A259" s="9" t="s">
        <v>4672</v>
      </c>
      <c r="B259" s="10" t="s">
        <v>4673</v>
      </c>
      <c r="C259" s="11" t="s">
        <v>1606</v>
      </c>
      <c r="D259" s="11" t="s">
        <v>4097</v>
      </c>
      <c r="E259" s="12" t="s">
        <v>4220</v>
      </c>
      <c r="F259" s="12" t="s">
        <v>4098</v>
      </c>
      <c r="G259" s="12">
        <v>989</v>
      </c>
      <c r="H259" s="12" t="s">
        <v>4063</v>
      </c>
      <c r="I259" t="s">
        <v>4064</v>
      </c>
      <c r="J259" t="s">
        <v>4065</v>
      </c>
    </row>
    <row r="260" spans="1:10">
      <c r="A260" s="9" t="s">
        <v>4674</v>
      </c>
      <c r="B260" s="10" t="s">
        <v>4675</v>
      </c>
      <c r="C260" s="11" t="s">
        <v>1606</v>
      </c>
      <c r="D260" s="11" t="s">
        <v>1748</v>
      </c>
      <c r="E260" s="12" t="s">
        <v>4220</v>
      </c>
      <c r="F260" s="12" t="s">
        <v>4503</v>
      </c>
      <c r="G260" s="12">
        <v>684</v>
      </c>
      <c r="H260" s="12" t="s">
        <v>4052</v>
      </c>
      <c r="I260" t="s">
        <v>4089</v>
      </c>
      <c r="J260" t="s">
        <v>4054</v>
      </c>
    </row>
    <row r="261" spans="1:10">
      <c r="A261" s="9" t="s">
        <v>4676</v>
      </c>
      <c r="B261" s="10" t="s">
        <v>4677</v>
      </c>
      <c r="C261" s="11" t="s">
        <v>1606</v>
      </c>
      <c r="D261" s="11" t="s">
        <v>4203</v>
      </c>
      <c r="E261" s="12" t="s">
        <v>4220</v>
      </c>
      <c r="F261" s="12" t="s">
        <v>4204</v>
      </c>
      <c r="G261" s="12">
        <v>687</v>
      </c>
      <c r="H261" s="12" t="s">
        <v>4052</v>
      </c>
      <c r="I261" t="s">
        <v>4089</v>
      </c>
      <c r="J261" t="s">
        <v>4054</v>
      </c>
    </row>
    <row r="262" spans="1:10">
      <c r="A262" s="9" t="s">
        <v>4678</v>
      </c>
      <c r="B262" s="10" t="s">
        <v>4679</v>
      </c>
      <c r="C262" s="11" t="s">
        <v>1606</v>
      </c>
      <c r="D262" s="11" t="s">
        <v>4207</v>
      </c>
      <c r="E262" s="12" t="s">
        <v>4220</v>
      </c>
      <c r="F262" s="12" t="s">
        <v>4208</v>
      </c>
      <c r="G262" s="12">
        <v>720</v>
      </c>
      <c r="H262" s="12" t="s">
        <v>4052</v>
      </c>
      <c r="I262" t="s">
        <v>4089</v>
      </c>
      <c r="J262" t="s">
        <v>4054</v>
      </c>
    </row>
    <row r="263" spans="1:10">
      <c r="A263" s="9" t="s">
        <v>4680</v>
      </c>
      <c r="B263" s="10" t="s">
        <v>4681</v>
      </c>
      <c r="C263" s="11" t="s">
        <v>1606</v>
      </c>
      <c r="D263" s="11" t="s">
        <v>1743</v>
      </c>
      <c r="E263" s="12" t="s">
        <v>4220</v>
      </c>
      <c r="F263" s="12" t="s">
        <v>4211</v>
      </c>
      <c r="G263" s="12">
        <v>670</v>
      </c>
      <c r="H263" s="12" t="s">
        <v>4052</v>
      </c>
      <c r="I263" t="s">
        <v>4089</v>
      </c>
      <c r="J263" t="s">
        <v>4054</v>
      </c>
    </row>
    <row r="264" spans="1:10">
      <c r="A264" s="9" t="s">
        <v>4682</v>
      </c>
      <c r="B264" s="10" t="s">
        <v>4683</v>
      </c>
      <c r="C264" s="11" t="s">
        <v>1606</v>
      </c>
      <c r="D264" s="11" t="s">
        <v>4087</v>
      </c>
      <c r="E264" s="12" t="s">
        <v>4220</v>
      </c>
      <c r="F264" s="12" t="s">
        <v>4088</v>
      </c>
      <c r="G264" s="12">
        <v>387</v>
      </c>
      <c r="H264" s="12" t="s">
        <v>4244</v>
      </c>
      <c r="I264" t="s">
        <v>4059</v>
      </c>
      <c r="J264" t="s">
        <v>812</v>
      </c>
    </row>
    <row r="265" spans="1:10">
      <c r="A265" s="9" t="s">
        <v>4684</v>
      </c>
      <c r="B265" s="10" t="s">
        <v>4685</v>
      </c>
      <c r="C265" s="11" t="s">
        <v>1606</v>
      </c>
      <c r="D265" s="11" t="s">
        <v>1678</v>
      </c>
      <c r="E265" s="12" t="s">
        <v>4220</v>
      </c>
      <c r="F265" s="12" t="s">
        <v>4225</v>
      </c>
      <c r="G265" s="12">
        <v>266</v>
      </c>
      <c r="H265" s="12" t="s">
        <v>4244</v>
      </c>
      <c r="I265" t="s">
        <v>4059</v>
      </c>
      <c r="J265" t="s">
        <v>812</v>
      </c>
    </row>
    <row r="266" spans="1:10">
      <c r="A266" s="9" t="s">
        <v>4686</v>
      </c>
      <c r="B266" s="10" t="s">
        <v>4687</v>
      </c>
      <c r="C266" s="11" t="s">
        <v>1606</v>
      </c>
      <c r="D266" s="11" t="s">
        <v>1661</v>
      </c>
      <c r="E266" s="12" t="s">
        <v>4220</v>
      </c>
      <c r="F266" s="12" t="s">
        <v>4521</v>
      </c>
      <c r="G266" s="12">
        <v>1204</v>
      </c>
      <c r="H266" s="12" t="s">
        <v>4063</v>
      </c>
      <c r="I266" t="s">
        <v>4094</v>
      </c>
      <c r="J266" t="s">
        <v>4065</v>
      </c>
    </row>
    <row r="267" spans="1:10">
      <c r="A267" s="9" t="s">
        <v>4688</v>
      </c>
      <c r="B267" s="10" t="s">
        <v>4689</v>
      </c>
      <c r="C267" s="11" t="s">
        <v>1606</v>
      </c>
      <c r="D267" s="11" t="s">
        <v>1599</v>
      </c>
      <c r="E267" s="12" t="s">
        <v>4220</v>
      </c>
      <c r="F267" s="12" t="s">
        <v>4524</v>
      </c>
      <c r="G267" s="12">
        <v>1110</v>
      </c>
      <c r="H267" s="12" t="s">
        <v>4063</v>
      </c>
      <c r="I267" t="s">
        <v>4094</v>
      </c>
      <c r="J267" t="s">
        <v>4065</v>
      </c>
    </row>
    <row r="268" spans="1:10">
      <c r="A268" s="9" t="s">
        <v>4690</v>
      </c>
      <c r="B268" s="10" t="s">
        <v>4691</v>
      </c>
      <c r="C268" s="11" t="s">
        <v>1606</v>
      </c>
      <c r="D268" s="11" t="s">
        <v>1744</v>
      </c>
      <c r="E268" s="12" t="s">
        <v>4220</v>
      </c>
      <c r="F268" s="12" t="s">
        <v>4527</v>
      </c>
      <c r="G268" s="12">
        <v>890</v>
      </c>
      <c r="H268" s="12" t="s">
        <v>4063</v>
      </c>
      <c r="I268" t="s">
        <v>4064</v>
      </c>
      <c r="J268" t="s">
        <v>4065</v>
      </c>
    </row>
    <row r="269" spans="1:10">
      <c r="A269" s="9" t="s">
        <v>4692</v>
      </c>
      <c r="B269" s="10" t="s">
        <v>4693</v>
      </c>
      <c r="C269" s="11" t="s">
        <v>1606</v>
      </c>
      <c r="D269" s="11" t="s">
        <v>4247</v>
      </c>
      <c r="E269" s="12" t="s">
        <v>4220</v>
      </c>
      <c r="F269" s="12" t="s">
        <v>4248</v>
      </c>
      <c r="G269" s="12">
        <v>905</v>
      </c>
      <c r="H269" s="12" t="s">
        <v>4063</v>
      </c>
      <c r="I269" t="s">
        <v>4064</v>
      </c>
      <c r="J269" t="s">
        <v>4065</v>
      </c>
    </row>
    <row r="270" spans="1:10">
      <c r="A270" s="9" t="s">
        <v>4694</v>
      </c>
      <c r="B270" s="10" t="s">
        <v>4695</v>
      </c>
      <c r="C270" s="11" t="s">
        <v>1606</v>
      </c>
      <c r="D270" s="11" t="s">
        <v>4253</v>
      </c>
      <c r="E270" s="12" t="s">
        <v>4220</v>
      </c>
      <c r="F270" s="12" t="s">
        <v>4254</v>
      </c>
      <c r="G270" s="12">
        <v>897</v>
      </c>
      <c r="H270" s="12" t="s">
        <v>4063</v>
      </c>
      <c r="I270" t="s">
        <v>4064</v>
      </c>
      <c r="J270" t="s">
        <v>4065</v>
      </c>
    </row>
    <row r="271" spans="1:10">
      <c r="A271" s="9" t="s">
        <v>4696</v>
      </c>
      <c r="B271" s="10" t="s">
        <v>4697</v>
      </c>
      <c r="C271" s="11" t="s">
        <v>1606</v>
      </c>
      <c r="D271" s="11" t="s">
        <v>4257</v>
      </c>
      <c r="E271" s="12" t="s">
        <v>4220</v>
      </c>
      <c r="F271" s="12" t="s">
        <v>4258</v>
      </c>
      <c r="G271" s="12">
        <v>1009</v>
      </c>
      <c r="H271" s="12" t="s">
        <v>4063</v>
      </c>
      <c r="I271" t="s">
        <v>4094</v>
      </c>
      <c r="J271" t="s">
        <v>4065</v>
      </c>
    </row>
    <row r="272" spans="1:10">
      <c r="A272" s="9" t="s">
        <v>4698</v>
      </c>
      <c r="B272" s="10" t="s">
        <v>4699</v>
      </c>
      <c r="C272" s="11" t="s">
        <v>1606</v>
      </c>
      <c r="D272" s="11" t="s">
        <v>4261</v>
      </c>
      <c r="E272" s="12" t="s">
        <v>4220</v>
      </c>
      <c r="F272" s="12" t="s">
        <v>4262</v>
      </c>
      <c r="G272" s="12">
        <v>315</v>
      </c>
      <c r="H272" s="12" t="s">
        <v>4244</v>
      </c>
      <c r="I272" t="s">
        <v>4059</v>
      </c>
      <c r="J272" t="s">
        <v>812</v>
      </c>
    </row>
    <row r="273" spans="1:10">
      <c r="A273" s="9" t="s">
        <v>4700</v>
      </c>
      <c r="B273" s="10" t="s">
        <v>4701</v>
      </c>
      <c r="C273" s="11" t="s">
        <v>1606</v>
      </c>
      <c r="D273" s="11" t="s">
        <v>4265</v>
      </c>
      <c r="E273" s="12" t="s">
        <v>4220</v>
      </c>
      <c r="F273" s="12" t="s">
        <v>4266</v>
      </c>
      <c r="G273" s="12">
        <v>1469</v>
      </c>
      <c r="H273" s="12" t="s">
        <v>4063</v>
      </c>
      <c r="I273" t="s">
        <v>4094</v>
      </c>
      <c r="J273" t="s">
        <v>4065</v>
      </c>
    </row>
    <row r="274" spans="1:10">
      <c r="A274" s="9" t="s">
        <v>4702</v>
      </c>
      <c r="B274" s="10" t="s">
        <v>4703</v>
      </c>
      <c r="C274" s="11" t="s">
        <v>1606</v>
      </c>
      <c r="D274" s="11" t="s">
        <v>1750</v>
      </c>
      <c r="E274" s="12" t="s">
        <v>4220</v>
      </c>
      <c r="F274" s="12" t="s">
        <v>1472</v>
      </c>
      <c r="G274" s="12">
        <v>859</v>
      </c>
      <c r="H274" s="12" t="s">
        <v>4063</v>
      </c>
      <c r="I274" t="s">
        <v>4064</v>
      </c>
      <c r="J274" t="s">
        <v>4065</v>
      </c>
    </row>
    <row r="275" spans="1:10">
      <c r="A275" s="9" t="s">
        <v>4704</v>
      </c>
      <c r="B275" s="10" t="s">
        <v>4705</v>
      </c>
      <c r="C275" s="11" t="s">
        <v>1606</v>
      </c>
      <c r="D275" s="11" t="s">
        <v>1752</v>
      </c>
      <c r="E275" s="12" t="s">
        <v>4220</v>
      </c>
      <c r="F275" s="12" t="s">
        <v>1468</v>
      </c>
      <c r="G275" s="12">
        <v>1073</v>
      </c>
      <c r="H275" s="12" t="s">
        <v>4063</v>
      </c>
      <c r="I275" t="s">
        <v>4094</v>
      </c>
      <c r="J275" t="s">
        <v>4065</v>
      </c>
    </row>
    <row r="276" spans="1:10">
      <c r="A276" s="9" t="s">
        <v>4706</v>
      </c>
      <c r="B276" s="10" t="s">
        <v>4707</v>
      </c>
      <c r="C276" s="11" t="s">
        <v>1678</v>
      </c>
      <c r="D276" s="11" t="s">
        <v>870</v>
      </c>
      <c r="E276" s="12" t="s">
        <v>4225</v>
      </c>
      <c r="F276" s="12" t="s">
        <v>4183</v>
      </c>
      <c r="G276" s="12">
        <v>990</v>
      </c>
      <c r="H276" s="12" t="s">
        <v>4063</v>
      </c>
      <c r="I276" t="s">
        <v>4064</v>
      </c>
      <c r="J276" t="s">
        <v>4065</v>
      </c>
    </row>
    <row r="277" spans="1:10">
      <c r="A277" s="9" t="s">
        <v>4708</v>
      </c>
      <c r="B277" s="10" t="s">
        <v>4709</v>
      </c>
      <c r="C277" s="11" t="s">
        <v>1678</v>
      </c>
      <c r="D277" s="11" t="s">
        <v>803</v>
      </c>
      <c r="E277" s="12" t="s">
        <v>4225</v>
      </c>
      <c r="F277" s="12" t="s">
        <v>4050</v>
      </c>
      <c r="G277" s="12">
        <v>980</v>
      </c>
      <c r="H277" s="12" t="s">
        <v>4063</v>
      </c>
      <c r="I277" t="s">
        <v>4064</v>
      </c>
      <c r="J277" t="s">
        <v>4065</v>
      </c>
    </row>
    <row r="278" spans="1:10">
      <c r="A278" s="9" t="s">
        <v>4710</v>
      </c>
      <c r="B278" s="10" t="s">
        <v>4711</v>
      </c>
      <c r="C278" s="11" t="s">
        <v>1678</v>
      </c>
      <c r="D278" s="11" t="s">
        <v>1743</v>
      </c>
      <c r="E278" s="12" t="s">
        <v>4225</v>
      </c>
      <c r="F278" s="12" t="s">
        <v>4211</v>
      </c>
      <c r="G278" s="12">
        <v>820</v>
      </c>
      <c r="H278" s="12" t="s">
        <v>4063</v>
      </c>
      <c r="I278" t="s">
        <v>4064</v>
      </c>
      <c r="J278" t="s">
        <v>4065</v>
      </c>
    </row>
    <row r="279" spans="1:10">
      <c r="A279" s="9" t="s">
        <v>4712</v>
      </c>
      <c r="B279" s="10" t="s">
        <v>4713</v>
      </c>
      <c r="C279" s="11" t="s">
        <v>1678</v>
      </c>
      <c r="D279" s="11" t="s">
        <v>1748</v>
      </c>
      <c r="E279" s="12" t="s">
        <v>4225</v>
      </c>
      <c r="F279" s="12" t="s">
        <v>4217</v>
      </c>
      <c r="G279" s="12">
        <v>834</v>
      </c>
      <c r="H279" s="12" t="s">
        <v>4063</v>
      </c>
      <c r="I279" t="s">
        <v>4064</v>
      </c>
      <c r="J279" t="s">
        <v>4065</v>
      </c>
    </row>
    <row r="280" spans="1:10">
      <c r="A280" s="9" t="s">
        <v>4714</v>
      </c>
      <c r="B280" s="10" t="s">
        <v>4715</v>
      </c>
      <c r="C280" s="11" t="s">
        <v>1678</v>
      </c>
      <c r="D280" s="11" t="s">
        <v>4261</v>
      </c>
      <c r="E280" s="12" t="s">
        <v>4225</v>
      </c>
      <c r="F280" s="12" t="s">
        <v>4262</v>
      </c>
      <c r="G280" s="12">
        <v>446</v>
      </c>
      <c r="H280" s="12" t="s">
        <v>4244</v>
      </c>
      <c r="I280" t="s">
        <v>4053</v>
      </c>
      <c r="J280" t="s">
        <v>4054</v>
      </c>
    </row>
    <row r="281" spans="1:10">
      <c r="A281" s="9" t="s">
        <v>4716</v>
      </c>
      <c r="B281" s="10" t="s">
        <v>4717</v>
      </c>
      <c r="C281" s="11" t="s">
        <v>1678</v>
      </c>
      <c r="D281" s="11" t="s">
        <v>1750</v>
      </c>
      <c r="E281" s="12" t="s">
        <v>4225</v>
      </c>
      <c r="F281" s="12" t="s">
        <v>1472</v>
      </c>
      <c r="G281" s="12">
        <v>1004</v>
      </c>
      <c r="H281" s="12" t="s">
        <v>4063</v>
      </c>
      <c r="I281" t="s">
        <v>4094</v>
      </c>
      <c r="J281" t="s">
        <v>4065</v>
      </c>
    </row>
    <row r="282" spans="1:10">
      <c r="A282" s="9" t="s">
        <v>4718</v>
      </c>
      <c r="B282" s="10" t="s">
        <v>4719</v>
      </c>
      <c r="C282" s="11" t="s">
        <v>1678</v>
      </c>
      <c r="D282" s="11" t="s">
        <v>1650</v>
      </c>
      <c r="E282" s="12" t="s">
        <v>4225</v>
      </c>
      <c r="F282" s="12" t="s">
        <v>4151</v>
      </c>
      <c r="G282" s="12">
        <v>250</v>
      </c>
      <c r="H282" s="12" t="s">
        <v>4244</v>
      </c>
      <c r="I282" t="s">
        <v>4059</v>
      </c>
      <c r="J282" t="s">
        <v>812</v>
      </c>
    </row>
    <row r="283" spans="1:10">
      <c r="A283" s="9" t="s">
        <v>4720</v>
      </c>
      <c r="B283" s="10" t="s">
        <v>4721</v>
      </c>
      <c r="C283" s="11" t="s">
        <v>1678</v>
      </c>
      <c r="D283" s="11" t="s">
        <v>1588</v>
      </c>
      <c r="E283" s="12" t="s">
        <v>4225</v>
      </c>
      <c r="F283" s="12" t="s">
        <v>4062</v>
      </c>
      <c r="G283" s="12">
        <v>93</v>
      </c>
      <c r="H283" s="12" t="s">
        <v>4083</v>
      </c>
      <c r="I283" t="s">
        <v>4120</v>
      </c>
      <c r="J283" t="s">
        <v>752</v>
      </c>
    </row>
    <row r="284" spans="1:10">
      <c r="A284" s="9" t="s">
        <v>4722</v>
      </c>
      <c r="B284" s="10" t="s">
        <v>4723</v>
      </c>
      <c r="C284" s="11" t="s">
        <v>1678</v>
      </c>
      <c r="D284" s="11" t="s">
        <v>1752</v>
      </c>
      <c r="E284" s="12" t="s">
        <v>4225</v>
      </c>
      <c r="F284" s="12" t="s">
        <v>4724</v>
      </c>
      <c r="G284" s="12">
        <v>1230</v>
      </c>
      <c r="H284" s="12" t="s">
        <v>4063</v>
      </c>
      <c r="I284" t="s">
        <v>4094</v>
      </c>
      <c r="J284" t="s">
        <v>4065</v>
      </c>
    </row>
    <row r="285" spans="1:10">
      <c r="A285" s="9" t="s">
        <v>4725</v>
      </c>
      <c r="B285" s="10" t="s">
        <v>4726</v>
      </c>
      <c r="C285" s="11" t="s">
        <v>1678</v>
      </c>
      <c r="D285" s="11" t="s">
        <v>4288</v>
      </c>
      <c r="E285" s="12" t="s">
        <v>4225</v>
      </c>
      <c r="F285" s="12" t="s">
        <v>4289</v>
      </c>
      <c r="G285" s="12">
        <v>522</v>
      </c>
      <c r="H285" s="12" t="s">
        <v>4244</v>
      </c>
      <c r="I285" t="s">
        <v>4053</v>
      </c>
      <c r="J285" t="s">
        <v>4054</v>
      </c>
    </row>
    <row r="286" spans="1:10">
      <c r="A286" s="9" t="s">
        <v>4727</v>
      </c>
      <c r="B286" s="10" t="s">
        <v>4728</v>
      </c>
      <c r="C286" s="11" t="s">
        <v>1599</v>
      </c>
      <c r="D286" s="11" t="s">
        <v>870</v>
      </c>
      <c r="E286" s="12" t="s">
        <v>4524</v>
      </c>
      <c r="F286" s="12" t="s">
        <v>4183</v>
      </c>
      <c r="G286" s="12">
        <v>530</v>
      </c>
      <c r="H286" s="12" t="s">
        <v>4052</v>
      </c>
      <c r="I286" t="s">
        <v>4053</v>
      </c>
      <c r="J286" t="s">
        <v>4054</v>
      </c>
    </row>
    <row r="287" spans="1:10">
      <c r="A287" s="9" t="s">
        <v>4729</v>
      </c>
      <c r="B287" s="10" t="s">
        <v>4730</v>
      </c>
      <c r="C287" s="11" t="s">
        <v>1599</v>
      </c>
      <c r="D287" s="11" t="s">
        <v>803</v>
      </c>
      <c r="E287" s="12" t="s">
        <v>4524</v>
      </c>
      <c r="F287" s="12" t="s">
        <v>4050</v>
      </c>
      <c r="G287" s="12">
        <v>500</v>
      </c>
      <c r="H287" s="12" t="s">
        <v>4052</v>
      </c>
      <c r="I287" t="s">
        <v>4053</v>
      </c>
      <c r="J287" t="s">
        <v>4054</v>
      </c>
    </row>
    <row r="288" spans="1:10">
      <c r="A288" s="9" t="s">
        <v>4731</v>
      </c>
      <c r="B288" s="10" t="s">
        <v>4732</v>
      </c>
      <c r="C288" s="11" t="s">
        <v>1599</v>
      </c>
      <c r="D288" s="11" t="s">
        <v>1743</v>
      </c>
      <c r="E288" s="12" t="s">
        <v>4524</v>
      </c>
      <c r="F288" s="12" t="s">
        <v>4211</v>
      </c>
      <c r="G288" s="12">
        <v>492</v>
      </c>
      <c r="H288" s="12" t="s">
        <v>4052</v>
      </c>
      <c r="I288" t="s">
        <v>4053</v>
      </c>
      <c r="J288" t="s">
        <v>4054</v>
      </c>
    </row>
    <row r="289" spans="1:10">
      <c r="A289" s="9" t="s">
        <v>4733</v>
      </c>
      <c r="B289" s="10" t="s">
        <v>4734</v>
      </c>
      <c r="C289" s="11" t="s">
        <v>1599</v>
      </c>
      <c r="D289" s="11" t="s">
        <v>1748</v>
      </c>
      <c r="E289" s="12" t="s">
        <v>4524</v>
      </c>
      <c r="F289" s="12" t="s">
        <v>4217</v>
      </c>
      <c r="G289" s="12">
        <v>482</v>
      </c>
      <c r="H289" s="12" t="s">
        <v>4052</v>
      </c>
      <c r="I289" t="s">
        <v>4053</v>
      </c>
      <c r="J289" t="s">
        <v>4054</v>
      </c>
    </row>
    <row r="290" spans="1:10">
      <c r="A290" s="9" t="s">
        <v>4735</v>
      </c>
      <c r="B290" s="10" t="s">
        <v>4736</v>
      </c>
      <c r="C290" s="11" t="s">
        <v>1599</v>
      </c>
      <c r="D290" s="11" t="s">
        <v>1750</v>
      </c>
      <c r="E290" s="12" t="s">
        <v>4524</v>
      </c>
      <c r="F290" s="12" t="s">
        <v>1472</v>
      </c>
      <c r="G290" s="12">
        <v>243</v>
      </c>
      <c r="H290" s="12" t="s">
        <v>4052</v>
      </c>
      <c r="I290" t="s">
        <v>4059</v>
      </c>
      <c r="J290" t="s">
        <v>812</v>
      </c>
    </row>
    <row r="291" spans="1:10">
      <c r="A291" s="9" t="s">
        <v>4737</v>
      </c>
      <c r="B291" s="10" t="s">
        <v>4738</v>
      </c>
      <c r="C291" s="11" t="s">
        <v>1599</v>
      </c>
      <c r="D291" s="11" t="s">
        <v>1752</v>
      </c>
      <c r="E291" s="12" t="s">
        <v>4524</v>
      </c>
      <c r="F291" s="12" t="s">
        <v>1468</v>
      </c>
      <c r="G291" s="12">
        <v>152</v>
      </c>
      <c r="H291" s="12" t="s">
        <v>4244</v>
      </c>
      <c r="I291" t="s">
        <v>4099</v>
      </c>
      <c r="J291" t="s">
        <v>812</v>
      </c>
    </row>
    <row r="292" spans="1:10">
      <c r="A292" s="9" t="s">
        <v>4739</v>
      </c>
      <c r="B292" s="10" t="s">
        <v>4740</v>
      </c>
      <c r="C292" s="11" t="s">
        <v>1744</v>
      </c>
      <c r="D292" s="11" t="s">
        <v>868</v>
      </c>
      <c r="E292" s="12" t="s">
        <v>4527</v>
      </c>
      <c r="F292" s="12" t="s">
        <v>1476</v>
      </c>
      <c r="G292" s="12">
        <v>330</v>
      </c>
      <c r="H292" s="12" t="s">
        <v>4052</v>
      </c>
      <c r="I292" t="s">
        <v>4059</v>
      </c>
      <c r="J292" t="s">
        <v>812</v>
      </c>
    </row>
    <row r="293" spans="1:10">
      <c r="A293" s="9" t="s">
        <v>4741</v>
      </c>
      <c r="B293" s="10" t="s">
        <v>4742</v>
      </c>
      <c r="C293" s="11" t="s">
        <v>1744</v>
      </c>
      <c r="D293" s="11" t="s">
        <v>870</v>
      </c>
      <c r="E293" s="12" t="s">
        <v>4527</v>
      </c>
      <c r="F293" s="12" t="s">
        <v>4183</v>
      </c>
      <c r="G293" s="12">
        <v>324</v>
      </c>
      <c r="H293" s="12" t="s">
        <v>4052</v>
      </c>
      <c r="I293" t="s">
        <v>4059</v>
      </c>
      <c r="J293" t="s">
        <v>812</v>
      </c>
    </row>
    <row r="294" spans="1:10">
      <c r="A294" s="9" t="s">
        <v>4743</v>
      </c>
      <c r="B294" s="10" t="s">
        <v>4744</v>
      </c>
      <c r="C294" s="11" t="s">
        <v>1744</v>
      </c>
      <c r="D294" s="11" t="s">
        <v>803</v>
      </c>
      <c r="E294" s="12" t="s">
        <v>4527</v>
      </c>
      <c r="F294" s="12" t="s">
        <v>4745</v>
      </c>
      <c r="G294" s="12">
        <v>330</v>
      </c>
      <c r="H294" s="12" t="s">
        <v>4052</v>
      </c>
      <c r="I294" t="s">
        <v>4059</v>
      </c>
      <c r="J294" t="s">
        <v>812</v>
      </c>
    </row>
    <row r="295" spans="1:10">
      <c r="A295" s="9" t="s">
        <v>4746</v>
      </c>
      <c r="B295" s="10" t="s">
        <v>4747</v>
      </c>
      <c r="C295" s="11" t="s">
        <v>1744</v>
      </c>
      <c r="D295" s="11" t="s">
        <v>4193</v>
      </c>
      <c r="E295" s="12" t="s">
        <v>4527</v>
      </c>
      <c r="F295" s="12" t="s">
        <v>4194</v>
      </c>
      <c r="G295" s="12">
        <v>508</v>
      </c>
      <c r="H295" s="12" t="s">
        <v>4052</v>
      </c>
      <c r="I295" t="s">
        <v>4053</v>
      </c>
      <c r="J295" t="s">
        <v>4054</v>
      </c>
    </row>
    <row r="296" spans="1:10">
      <c r="A296" s="9" t="s">
        <v>4748</v>
      </c>
      <c r="B296" s="10" t="s">
        <v>4749</v>
      </c>
      <c r="C296" s="11" t="s">
        <v>1744</v>
      </c>
      <c r="D296" s="11" t="s">
        <v>4197</v>
      </c>
      <c r="E296" s="12" t="s">
        <v>4527</v>
      </c>
      <c r="F296" s="12" t="s">
        <v>4198</v>
      </c>
      <c r="G296" s="12">
        <v>720</v>
      </c>
      <c r="H296" s="12" t="s">
        <v>4052</v>
      </c>
      <c r="I296" t="s">
        <v>4089</v>
      </c>
      <c r="J296" t="s">
        <v>4054</v>
      </c>
    </row>
    <row r="297" spans="1:10">
      <c r="A297" s="9" t="s">
        <v>4750</v>
      </c>
      <c r="B297" s="10" t="s">
        <v>4751</v>
      </c>
      <c r="C297" s="11" t="s">
        <v>1744</v>
      </c>
      <c r="D297" s="11" t="s">
        <v>4097</v>
      </c>
      <c r="E297" s="12" t="s">
        <v>4527</v>
      </c>
      <c r="F297" s="12" t="s">
        <v>4098</v>
      </c>
      <c r="G297" s="12">
        <v>458</v>
      </c>
      <c r="H297" s="12" t="s">
        <v>4052</v>
      </c>
      <c r="I297" t="s">
        <v>4053</v>
      </c>
      <c r="J297" t="s">
        <v>4054</v>
      </c>
    </row>
    <row r="298" spans="1:10">
      <c r="A298" s="9" t="s">
        <v>4752</v>
      </c>
      <c r="B298" s="10" t="s">
        <v>4753</v>
      </c>
      <c r="C298" s="11" t="s">
        <v>1744</v>
      </c>
      <c r="D298" s="11" t="s">
        <v>4203</v>
      </c>
      <c r="E298" s="12" t="s">
        <v>4527</v>
      </c>
      <c r="F298" s="12" t="s">
        <v>4204</v>
      </c>
      <c r="G298" s="12">
        <v>652</v>
      </c>
      <c r="H298" s="12" t="s">
        <v>4052</v>
      </c>
      <c r="I298" t="s">
        <v>4089</v>
      </c>
      <c r="J298" t="s">
        <v>4054</v>
      </c>
    </row>
    <row r="299" spans="1:10">
      <c r="A299" s="9" t="s">
        <v>4754</v>
      </c>
      <c r="B299" s="10" t="s">
        <v>4755</v>
      </c>
      <c r="C299" s="11" t="s">
        <v>1744</v>
      </c>
      <c r="D299" s="11" t="s">
        <v>4207</v>
      </c>
      <c r="E299" s="12" t="s">
        <v>4527</v>
      </c>
      <c r="F299" s="12" t="s">
        <v>4208</v>
      </c>
      <c r="G299" s="12">
        <v>590</v>
      </c>
      <c r="H299" s="12" t="s">
        <v>4052</v>
      </c>
      <c r="I299" t="s">
        <v>4053</v>
      </c>
      <c r="J299" t="s">
        <v>4054</v>
      </c>
    </row>
    <row r="300" spans="1:10">
      <c r="A300" s="9" t="s">
        <v>4756</v>
      </c>
      <c r="B300" s="10" t="s">
        <v>4757</v>
      </c>
      <c r="C300" s="11" t="s">
        <v>1744</v>
      </c>
      <c r="D300" s="11" t="s">
        <v>1743</v>
      </c>
      <c r="E300" s="12" t="s">
        <v>4527</v>
      </c>
      <c r="F300" s="12" t="s">
        <v>4211</v>
      </c>
      <c r="G300" s="12">
        <v>263</v>
      </c>
      <c r="H300" s="12" t="s">
        <v>4052</v>
      </c>
      <c r="I300" t="s">
        <v>4059</v>
      </c>
      <c r="J300" t="s">
        <v>812</v>
      </c>
    </row>
    <row r="301" spans="1:10">
      <c r="A301" s="9" t="s">
        <v>4758</v>
      </c>
      <c r="B301" s="10" t="s">
        <v>4759</v>
      </c>
      <c r="C301" s="11" t="s">
        <v>1744</v>
      </c>
      <c r="D301" s="11" t="s">
        <v>1671</v>
      </c>
      <c r="E301" s="12" t="s">
        <v>4527</v>
      </c>
      <c r="F301" s="12" t="s">
        <v>4214</v>
      </c>
      <c r="G301" s="12">
        <v>276</v>
      </c>
      <c r="H301" s="12" t="s">
        <v>4052</v>
      </c>
      <c r="I301" t="s">
        <v>4059</v>
      </c>
      <c r="J301" t="s">
        <v>812</v>
      </c>
    </row>
    <row r="302" spans="1:10">
      <c r="A302" s="9" t="s">
        <v>4760</v>
      </c>
      <c r="B302" s="10" t="s">
        <v>4761</v>
      </c>
      <c r="C302" s="11" t="s">
        <v>1744</v>
      </c>
      <c r="D302" s="11" t="s">
        <v>1748</v>
      </c>
      <c r="E302" s="12" t="s">
        <v>4527</v>
      </c>
      <c r="F302" s="12" t="s">
        <v>4217</v>
      </c>
      <c r="G302" s="12">
        <v>250</v>
      </c>
      <c r="H302" s="12" t="s">
        <v>4052</v>
      </c>
      <c r="I302" t="s">
        <v>4059</v>
      </c>
      <c r="J302" t="s">
        <v>812</v>
      </c>
    </row>
    <row r="303" spans="1:10">
      <c r="A303" s="9" t="s">
        <v>4762</v>
      </c>
      <c r="B303" s="10" t="s">
        <v>4763</v>
      </c>
      <c r="C303" s="11" t="s">
        <v>1744</v>
      </c>
      <c r="D303" s="11" t="s">
        <v>1606</v>
      </c>
      <c r="E303" s="12" t="s">
        <v>4527</v>
      </c>
      <c r="F303" s="12" t="s">
        <v>4220</v>
      </c>
      <c r="G303" s="12">
        <v>890</v>
      </c>
      <c r="H303" s="12" t="s">
        <v>4063</v>
      </c>
      <c r="I303" t="s">
        <v>4064</v>
      </c>
      <c r="J303" t="s">
        <v>4065</v>
      </c>
    </row>
    <row r="304" spans="1:10">
      <c r="A304" s="9" t="s">
        <v>4764</v>
      </c>
      <c r="B304" s="10" t="s">
        <v>4765</v>
      </c>
      <c r="C304" s="11" t="s">
        <v>1744</v>
      </c>
      <c r="D304" s="11" t="s">
        <v>4087</v>
      </c>
      <c r="E304" s="12" t="s">
        <v>4527</v>
      </c>
      <c r="F304" s="12" t="s">
        <v>4088</v>
      </c>
      <c r="G304" s="12">
        <v>451</v>
      </c>
      <c r="H304" s="12" t="s">
        <v>4052</v>
      </c>
      <c r="I304" t="s">
        <v>4053</v>
      </c>
      <c r="J304" t="s">
        <v>4054</v>
      </c>
    </row>
    <row r="305" spans="1:10">
      <c r="A305" s="9" t="s">
        <v>4766</v>
      </c>
      <c r="B305" s="10" t="s">
        <v>4767</v>
      </c>
      <c r="C305" s="11" t="s">
        <v>1744</v>
      </c>
      <c r="D305" s="11" t="s">
        <v>1678</v>
      </c>
      <c r="E305" s="12" t="s">
        <v>4527</v>
      </c>
      <c r="F305" s="12" t="s">
        <v>4768</v>
      </c>
      <c r="G305" s="12">
        <v>1004</v>
      </c>
      <c r="H305" s="12" t="s">
        <v>4063</v>
      </c>
      <c r="I305" t="s">
        <v>4094</v>
      </c>
      <c r="J305" t="s">
        <v>4065</v>
      </c>
    </row>
    <row r="306" spans="1:10">
      <c r="A306" s="9" t="s">
        <v>4769</v>
      </c>
      <c r="B306" s="10" t="s">
        <v>4770</v>
      </c>
      <c r="C306" s="11" t="s">
        <v>1744</v>
      </c>
      <c r="D306" s="11" t="s">
        <v>1661</v>
      </c>
      <c r="E306" s="12" t="s">
        <v>4527</v>
      </c>
      <c r="F306" s="12" t="s">
        <v>4521</v>
      </c>
      <c r="G306" s="12">
        <v>327</v>
      </c>
      <c r="H306" s="12" t="s">
        <v>4052</v>
      </c>
      <c r="I306" t="s">
        <v>4059</v>
      </c>
      <c r="J306" t="s">
        <v>812</v>
      </c>
    </row>
    <row r="307" spans="1:10">
      <c r="A307" s="9" t="s">
        <v>4771</v>
      </c>
      <c r="B307" s="10" t="s">
        <v>4772</v>
      </c>
      <c r="C307" s="11" t="s">
        <v>1744</v>
      </c>
      <c r="D307" s="11" t="s">
        <v>1599</v>
      </c>
      <c r="E307" s="12" t="s">
        <v>4527</v>
      </c>
      <c r="F307" s="12" t="s">
        <v>4773</v>
      </c>
      <c r="G307" s="12">
        <v>262</v>
      </c>
      <c r="H307" s="12" t="s">
        <v>4052</v>
      </c>
      <c r="I307" t="s">
        <v>4059</v>
      </c>
      <c r="J307" t="s">
        <v>812</v>
      </c>
    </row>
    <row r="308" spans="1:10">
      <c r="A308" s="9" t="s">
        <v>4774</v>
      </c>
      <c r="B308" s="10" t="s">
        <v>4775</v>
      </c>
      <c r="C308" s="11" t="s">
        <v>1744</v>
      </c>
      <c r="D308" s="11" t="s">
        <v>1591</v>
      </c>
      <c r="E308" s="12" t="s">
        <v>4527</v>
      </c>
      <c r="F308" s="12" t="s">
        <v>4530</v>
      </c>
      <c r="G308" s="12">
        <v>60</v>
      </c>
      <c r="H308" s="12" t="s">
        <v>4083</v>
      </c>
      <c r="I308" t="s">
        <v>4120</v>
      </c>
      <c r="J308" t="s">
        <v>752</v>
      </c>
    </row>
    <row r="309" spans="1:10">
      <c r="A309" s="9" t="s">
        <v>4776</v>
      </c>
      <c r="B309" s="10" t="s">
        <v>4777</v>
      </c>
      <c r="C309" s="11" t="s">
        <v>1744</v>
      </c>
      <c r="D309" s="11" t="s">
        <v>1652</v>
      </c>
      <c r="E309" s="12" t="s">
        <v>4527</v>
      </c>
      <c r="F309" s="12" t="s">
        <v>4533</v>
      </c>
      <c r="G309" s="12">
        <v>59</v>
      </c>
      <c r="H309" s="12" t="s">
        <v>4083</v>
      </c>
      <c r="I309" t="s">
        <v>4120</v>
      </c>
      <c r="J309" t="s">
        <v>752</v>
      </c>
    </row>
    <row r="310" spans="1:10">
      <c r="A310" s="9" t="s">
        <v>4778</v>
      </c>
      <c r="B310" s="10" t="s">
        <v>4779</v>
      </c>
      <c r="C310" s="11" t="s">
        <v>1744</v>
      </c>
      <c r="D310" s="11" t="s">
        <v>4247</v>
      </c>
      <c r="E310" s="12" t="s">
        <v>4527</v>
      </c>
      <c r="F310" s="12" t="s">
        <v>4248</v>
      </c>
      <c r="G310" s="12">
        <v>167</v>
      </c>
      <c r="H310" s="12" t="s">
        <v>4052</v>
      </c>
      <c r="I310" t="s">
        <v>4099</v>
      </c>
      <c r="J310" t="s">
        <v>812</v>
      </c>
    </row>
    <row r="311" spans="1:10">
      <c r="A311" s="9" t="s">
        <v>4780</v>
      </c>
      <c r="B311" s="10" t="s">
        <v>4781</v>
      </c>
      <c r="C311" s="11" t="s">
        <v>1744</v>
      </c>
      <c r="D311" s="11" t="s">
        <v>4253</v>
      </c>
      <c r="E311" s="12" t="s">
        <v>4527</v>
      </c>
      <c r="F311" s="12" t="s">
        <v>4254</v>
      </c>
      <c r="G311" s="12">
        <v>860</v>
      </c>
      <c r="H311" s="12" t="s">
        <v>4063</v>
      </c>
      <c r="I311" t="s">
        <v>4064</v>
      </c>
      <c r="J311" t="s">
        <v>4065</v>
      </c>
    </row>
    <row r="312" spans="1:10">
      <c r="A312" s="9" t="s">
        <v>4782</v>
      </c>
      <c r="B312" s="10" t="s">
        <v>4783</v>
      </c>
      <c r="C312" s="11" t="s">
        <v>1744</v>
      </c>
      <c r="D312" s="11" t="s">
        <v>4257</v>
      </c>
      <c r="E312" s="12" t="s">
        <v>4527</v>
      </c>
      <c r="F312" s="12" t="s">
        <v>4258</v>
      </c>
      <c r="G312" s="12">
        <v>496</v>
      </c>
      <c r="H312" s="12" t="s">
        <v>4052</v>
      </c>
      <c r="I312" t="s">
        <v>4053</v>
      </c>
      <c r="J312" t="s">
        <v>4054</v>
      </c>
    </row>
    <row r="313" spans="1:10">
      <c r="A313" s="9" t="s">
        <v>4784</v>
      </c>
      <c r="B313" s="10" t="s">
        <v>4785</v>
      </c>
      <c r="C313" s="11" t="s">
        <v>1744</v>
      </c>
      <c r="D313" s="11" t="s">
        <v>4261</v>
      </c>
      <c r="E313" s="12" t="s">
        <v>4527</v>
      </c>
      <c r="F313" s="12" t="s">
        <v>4262</v>
      </c>
      <c r="G313" s="12">
        <v>631</v>
      </c>
      <c r="H313" s="12" t="s">
        <v>4052</v>
      </c>
      <c r="I313" t="s">
        <v>4089</v>
      </c>
      <c r="J313" t="s">
        <v>4054</v>
      </c>
    </row>
    <row r="314" spans="1:10">
      <c r="A314" s="9" t="s">
        <v>4786</v>
      </c>
      <c r="B314" s="10" t="s">
        <v>4787</v>
      </c>
      <c r="C314" s="11" t="s">
        <v>1744</v>
      </c>
      <c r="D314" s="11" t="s">
        <v>1689</v>
      </c>
      <c r="E314" s="12" t="s">
        <v>4527</v>
      </c>
      <c r="F314" s="12" t="s">
        <v>4274</v>
      </c>
      <c r="G314" s="12">
        <v>75</v>
      </c>
      <c r="H314" s="12" t="s">
        <v>4083</v>
      </c>
      <c r="I314" t="s">
        <v>4120</v>
      </c>
      <c r="J314" t="s">
        <v>752</v>
      </c>
    </row>
    <row r="315" spans="1:10">
      <c r="A315" s="9" t="s">
        <v>4788</v>
      </c>
      <c r="B315" s="10" t="s">
        <v>4789</v>
      </c>
      <c r="C315" s="11" t="s">
        <v>1744</v>
      </c>
      <c r="D315" s="11" t="s">
        <v>4265</v>
      </c>
      <c r="E315" s="12" t="s">
        <v>4527</v>
      </c>
      <c r="F315" s="12" t="s">
        <v>4266</v>
      </c>
      <c r="G315" s="12">
        <v>613</v>
      </c>
      <c r="H315" s="12" t="s">
        <v>4052</v>
      </c>
      <c r="I315" t="s">
        <v>4089</v>
      </c>
      <c r="J315" t="s">
        <v>4054</v>
      </c>
    </row>
    <row r="316" spans="1:10">
      <c r="A316" s="9" t="s">
        <v>4790</v>
      </c>
      <c r="B316" s="10" t="s">
        <v>4791</v>
      </c>
      <c r="C316" s="11" t="s">
        <v>1744</v>
      </c>
      <c r="D316" s="11" t="s">
        <v>1750</v>
      </c>
      <c r="E316" s="12" t="s">
        <v>4527</v>
      </c>
      <c r="F316" s="12" t="s">
        <v>1472</v>
      </c>
      <c r="G316" s="12">
        <v>19</v>
      </c>
      <c r="H316" s="12" t="s">
        <v>4083</v>
      </c>
      <c r="I316" t="s">
        <v>4084</v>
      </c>
      <c r="J316" t="s">
        <v>752</v>
      </c>
    </row>
    <row r="317" spans="1:10">
      <c r="A317" s="9" t="s">
        <v>4792</v>
      </c>
      <c r="B317" s="10" t="s">
        <v>4793</v>
      </c>
      <c r="C317" s="11" t="s">
        <v>1744</v>
      </c>
      <c r="D317" s="11" t="s">
        <v>1752</v>
      </c>
      <c r="E317" s="12" t="s">
        <v>4527</v>
      </c>
      <c r="F317" s="12" t="s">
        <v>1468</v>
      </c>
      <c r="G317" s="12">
        <v>210</v>
      </c>
      <c r="H317" s="12" t="s">
        <v>4052</v>
      </c>
      <c r="I317" t="s">
        <v>4059</v>
      </c>
      <c r="J317" t="s">
        <v>812</v>
      </c>
    </row>
    <row r="318" spans="1:10">
      <c r="A318" s="9" t="s">
        <v>4794</v>
      </c>
      <c r="B318" s="10" t="s">
        <v>4795</v>
      </c>
      <c r="C318" s="11" t="s">
        <v>1744</v>
      </c>
      <c r="D318" s="11" t="s">
        <v>1639</v>
      </c>
      <c r="E318" s="12" t="s">
        <v>4527</v>
      </c>
      <c r="F318" s="12" t="s">
        <v>4796</v>
      </c>
      <c r="G318" s="12">
        <v>249</v>
      </c>
      <c r="H318" s="12" t="s">
        <v>4052</v>
      </c>
      <c r="I318" t="s">
        <v>4059</v>
      </c>
      <c r="J318" t="s">
        <v>812</v>
      </c>
    </row>
    <row r="319" spans="1:10">
      <c r="A319" s="9" t="s">
        <v>4797</v>
      </c>
      <c r="B319" s="10" t="s">
        <v>4798</v>
      </c>
      <c r="C319" s="11" t="s">
        <v>1744</v>
      </c>
      <c r="D319" s="11" t="s">
        <v>1601</v>
      </c>
      <c r="E319" s="12" t="s">
        <v>4527</v>
      </c>
      <c r="F319" s="12" t="s">
        <v>4079</v>
      </c>
      <c r="G319" s="12">
        <v>150</v>
      </c>
      <c r="H319" s="12" t="s">
        <v>4052</v>
      </c>
      <c r="I319" t="s">
        <v>4099</v>
      </c>
      <c r="J319" t="s">
        <v>812</v>
      </c>
    </row>
    <row r="320" spans="1:10">
      <c r="A320" s="9" t="s">
        <v>4799</v>
      </c>
      <c r="B320" s="10" t="s">
        <v>4800</v>
      </c>
      <c r="C320" s="11" t="s">
        <v>1744</v>
      </c>
      <c r="D320" s="11" t="s">
        <v>4288</v>
      </c>
      <c r="E320" s="12" t="s">
        <v>4527</v>
      </c>
      <c r="F320" s="12" t="s">
        <v>4289</v>
      </c>
      <c r="G320" s="12">
        <v>913</v>
      </c>
      <c r="H320" s="12" t="s">
        <v>4063</v>
      </c>
      <c r="I320" t="s">
        <v>4064</v>
      </c>
      <c r="J320" t="s">
        <v>4065</v>
      </c>
    </row>
    <row r="321" spans="1:10">
      <c r="A321" s="9" t="s">
        <v>4801</v>
      </c>
      <c r="B321" s="10" t="s">
        <v>4802</v>
      </c>
      <c r="C321" s="11" t="s">
        <v>1744</v>
      </c>
      <c r="D321" s="11" t="s">
        <v>1584</v>
      </c>
      <c r="E321" s="12" t="s">
        <v>4527</v>
      </c>
      <c r="F321" s="12" t="s">
        <v>4058</v>
      </c>
      <c r="G321" s="12">
        <v>77</v>
      </c>
      <c r="H321" s="12" t="s">
        <v>4083</v>
      </c>
      <c r="I321" t="s">
        <v>4120</v>
      </c>
      <c r="J321" t="s">
        <v>752</v>
      </c>
    </row>
    <row r="322" spans="1:10">
      <c r="A322" s="9" t="s">
        <v>4803</v>
      </c>
      <c r="B322" s="10" t="s">
        <v>4804</v>
      </c>
      <c r="C322" s="11" t="s">
        <v>1591</v>
      </c>
      <c r="D322" s="11" t="s">
        <v>803</v>
      </c>
      <c r="E322" s="12" t="s">
        <v>4530</v>
      </c>
      <c r="F322" s="12" t="s">
        <v>4050</v>
      </c>
      <c r="G322" s="12">
        <v>287</v>
      </c>
      <c r="H322" s="12" t="s">
        <v>4052</v>
      </c>
      <c r="I322" t="s">
        <v>4059</v>
      </c>
      <c r="J322" t="s">
        <v>812</v>
      </c>
    </row>
    <row r="323" spans="1:10">
      <c r="A323" s="9" t="s">
        <v>4805</v>
      </c>
      <c r="B323" s="10" t="s">
        <v>4806</v>
      </c>
      <c r="C323" s="11" t="s">
        <v>1750</v>
      </c>
      <c r="D323" s="11" t="s">
        <v>868</v>
      </c>
      <c r="E323" s="12" t="s">
        <v>1472</v>
      </c>
      <c r="F323" s="12" t="s">
        <v>1476</v>
      </c>
      <c r="G323" s="12">
        <v>316</v>
      </c>
      <c r="H323" s="12" t="s">
        <v>4052</v>
      </c>
      <c r="I323" t="s">
        <v>4059</v>
      </c>
      <c r="J323" t="s">
        <v>812</v>
      </c>
    </row>
    <row r="324" spans="1:10">
      <c r="A324" s="9" t="s">
        <v>4807</v>
      </c>
      <c r="B324" s="10" t="s">
        <v>4808</v>
      </c>
      <c r="C324" s="11" t="s">
        <v>1750</v>
      </c>
      <c r="D324" s="11" t="s">
        <v>870</v>
      </c>
      <c r="E324" s="12" t="s">
        <v>1472</v>
      </c>
      <c r="F324" s="12" t="s">
        <v>4183</v>
      </c>
      <c r="G324" s="12">
        <v>308</v>
      </c>
      <c r="H324" s="12" t="s">
        <v>4052</v>
      </c>
      <c r="I324" t="s">
        <v>4059</v>
      </c>
      <c r="J324" t="s">
        <v>812</v>
      </c>
    </row>
    <row r="325" spans="1:10">
      <c r="A325" s="9" t="s">
        <v>4809</v>
      </c>
      <c r="B325" s="10" t="s">
        <v>4810</v>
      </c>
      <c r="C325" s="11" t="s">
        <v>1750</v>
      </c>
      <c r="D325" s="11" t="s">
        <v>1603</v>
      </c>
      <c r="E325" s="12" t="s">
        <v>1472</v>
      </c>
      <c r="F325" s="12" t="s">
        <v>4478</v>
      </c>
      <c r="G325" s="12">
        <v>390</v>
      </c>
      <c r="H325" s="12" t="s">
        <v>4052</v>
      </c>
      <c r="I325" t="s">
        <v>4059</v>
      </c>
      <c r="J325" t="s">
        <v>812</v>
      </c>
    </row>
    <row r="326" spans="1:10">
      <c r="A326" s="9" t="s">
        <v>4811</v>
      </c>
      <c r="B326" s="10" t="s">
        <v>4812</v>
      </c>
      <c r="C326" s="11" t="s">
        <v>1750</v>
      </c>
      <c r="D326" s="11" t="s">
        <v>1623</v>
      </c>
      <c r="E326" s="12" t="s">
        <v>1472</v>
      </c>
      <c r="F326" s="12" t="s">
        <v>4481</v>
      </c>
      <c r="G326" s="12">
        <v>265</v>
      </c>
      <c r="H326" s="12" t="s">
        <v>4052</v>
      </c>
      <c r="I326" t="s">
        <v>4059</v>
      </c>
      <c r="J326" t="s">
        <v>812</v>
      </c>
    </row>
    <row r="327" spans="1:10">
      <c r="A327" s="9" t="s">
        <v>4813</v>
      </c>
      <c r="B327" s="10" t="s">
        <v>4814</v>
      </c>
      <c r="C327" s="11" t="s">
        <v>1750</v>
      </c>
      <c r="D327" s="11" t="s">
        <v>1692</v>
      </c>
      <c r="E327" s="12" t="s">
        <v>1472</v>
      </c>
      <c r="F327" s="12" t="s">
        <v>4186</v>
      </c>
      <c r="G327" s="12">
        <v>365</v>
      </c>
      <c r="H327" s="12" t="s">
        <v>4052</v>
      </c>
      <c r="I327" t="s">
        <v>4059</v>
      </c>
      <c r="J327" t="s">
        <v>812</v>
      </c>
    </row>
    <row r="328" spans="1:10">
      <c r="A328" s="9" t="s">
        <v>4815</v>
      </c>
      <c r="B328" s="10" t="s">
        <v>4816</v>
      </c>
      <c r="C328" s="11" t="s">
        <v>1750</v>
      </c>
      <c r="D328" s="11" t="s">
        <v>803</v>
      </c>
      <c r="E328" s="12" t="s">
        <v>1472</v>
      </c>
      <c r="F328" s="12" t="s">
        <v>4050</v>
      </c>
      <c r="G328" s="12">
        <v>323</v>
      </c>
      <c r="H328" s="12" t="s">
        <v>4052</v>
      </c>
      <c r="I328" t="s">
        <v>4059</v>
      </c>
      <c r="J328" t="s">
        <v>812</v>
      </c>
    </row>
    <row r="329" spans="1:10">
      <c r="A329" s="9" t="s">
        <v>4817</v>
      </c>
      <c r="B329" s="10" t="s">
        <v>4818</v>
      </c>
      <c r="C329" s="11" t="s">
        <v>1750</v>
      </c>
      <c r="D329" s="11" t="s">
        <v>1646</v>
      </c>
      <c r="E329" s="12" t="s">
        <v>1472</v>
      </c>
      <c r="F329" s="12" t="s">
        <v>4488</v>
      </c>
      <c r="G329" s="12">
        <v>330</v>
      </c>
      <c r="H329" s="12" t="s">
        <v>4052</v>
      </c>
      <c r="I329" t="s">
        <v>4059</v>
      </c>
      <c r="J329" t="s">
        <v>812</v>
      </c>
    </row>
    <row r="330" spans="1:10">
      <c r="A330" s="9" t="s">
        <v>4819</v>
      </c>
      <c r="B330" s="10" t="s">
        <v>4820</v>
      </c>
      <c r="C330" s="11" t="s">
        <v>1750</v>
      </c>
      <c r="D330" s="11" t="s">
        <v>1643</v>
      </c>
      <c r="E330" s="12" t="s">
        <v>1472</v>
      </c>
      <c r="F330" s="12" t="s">
        <v>4142</v>
      </c>
      <c r="G330" s="12">
        <v>262</v>
      </c>
      <c r="H330" s="12" t="s">
        <v>4052</v>
      </c>
      <c r="I330" t="s">
        <v>4059</v>
      </c>
      <c r="J330" t="s">
        <v>812</v>
      </c>
    </row>
    <row r="331" spans="1:10">
      <c r="A331" s="9" t="s">
        <v>4821</v>
      </c>
      <c r="B331" s="10" t="s">
        <v>4822</v>
      </c>
      <c r="C331" s="11" t="s">
        <v>1750</v>
      </c>
      <c r="D331" s="11" t="s">
        <v>1685</v>
      </c>
      <c r="E331" s="12" t="s">
        <v>1472</v>
      </c>
      <c r="F331" s="12" t="s">
        <v>4383</v>
      </c>
      <c r="G331" s="12">
        <v>260</v>
      </c>
      <c r="H331" s="12" t="s">
        <v>4052</v>
      </c>
      <c r="I331" t="s">
        <v>4059</v>
      </c>
      <c r="J331" t="s">
        <v>812</v>
      </c>
    </row>
    <row r="332" spans="1:10">
      <c r="A332" s="9" t="s">
        <v>4823</v>
      </c>
      <c r="B332" s="10" t="s">
        <v>4824</v>
      </c>
      <c r="C332" s="11" t="s">
        <v>1750</v>
      </c>
      <c r="D332" s="11" t="s">
        <v>4193</v>
      </c>
      <c r="E332" s="12" t="s">
        <v>1472</v>
      </c>
      <c r="F332" s="12" t="s">
        <v>4194</v>
      </c>
      <c r="G332" s="12">
        <v>520</v>
      </c>
      <c r="H332" s="12" t="s">
        <v>4052</v>
      </c>
      <c r="I332" t="s">
        <v>4053</v>
      </c>
      <c r="J332" t="s">
        <v>4054</v>
      </c>
    </row>
    <row r="333" spans="1:10">
      <c r="A333" s="9" t="s">
        <v>4825</v>
      </c>
      <c r="B333" s="10" t="s">
        <v>4826</v>
      </c>
      <c r="C333" s="11" t="s">
        <v>1750</v>
      </c>
      <c r="D333" s="11" t="s">
        <v>4197</v>
      </c>
      <c r="E333" s="12" t="s">
        <v>1472</v>
      </c>
      <c r="F333" s="12" t="s">
        <v>4198</v>
      </c>
      <c r="G333" s="12">
        <v>720</v>
      </c>
      <c r="H333" s="12" t="s">
        <v>4052</v>
      </c>
      <c r="I333" t="s">
        <v>4089</v>
      </c>
      <c r="J333" t="s">
        <v>4054</v>
      </c>
    </row>
    <row r="334" spans="1:10">
      <c r="A334" s="9" t="s">
        <v>4827</v>
      </c>
      <c r="B334" s="10" t="s">
        <v>4828</v>
      </c>
      <c r="C334" s="11" t="s">
        <v>1750</v>
      </c>
      <c r="D334" s="11" t="s">
        <v>4097</v>
      </c>
      <c r="E334" s="12" t="s">
        <v>1472</v>
      </c>
      <c r="F334" s="12" t="s">
        <v>4098</v>
      </c>
      <c r="G334" s="12">
        <v>458</v>
      </c>
      <c r="H334" s="12" t="s">
        <v>4052</v>
      </c>
      <c r="I334" t="s">
        <v>4053</v>
      </c>
      <c r="J334" t="s">
        <v>4054</v>
      </c>
    </row>
    <row r="335" spans="1:10">
      <c r="A335" s="9" t="s">
        <v>4829</v>
      </c>
      <c r="B335" s="10" t="s">
        <v>4830</v>
      </c>
      <c r="C335" s="11" t="s">
        <v>1750</v>
      </c>
      <c r="D335" s="11" t="s">
        <v>4068</v>
      </c>
      <c r="E335" s="12" t="s">
        <v>1472</v>
      </c>
      <c r="F335" s="12" t="s">
        <v>4069</v>
      </c>
      <c r="G335" s="12">
        <v>522</v>
      </c>
      <c r="H335" s="12" t="s">
        <v>4052</v>
      </c>
      <c r="I335" t="s">
        <v>4053</v>
      </c>
      <c r="J335" t="s">
        <v>4054</v>
      </c>
    </row>
    <row r="336" spans="1:10">
      <c r="A336" s="9" t="s">
        <v>4831</v>
      </c>
      <c r="B336" s="10" t="s">
        <v>4832</v>
      </c>
      <c r="C336" s="11" t="s">
        <v>1750</v>
      </c>
      <c r="D336" s="11" t="s">
        <v>1748</v>
      </c>
      <c r="E336" s="12" t="s">
        <v>1472</v>
      </c>
      <c r="F336" s="12" t="s">
        <v>4503</v>
      </c>
      <c r="G336" s="12">
        <v>221</v>
      </c>
      <c r="H336" s="12" t="s">
        <v>4052</v>
      </c>
      <c r="I336" t="s">
        <v>4059</v>
      </c>
      <c r="J336" t="s">
        <v>812</v>
      </c>
    </row>
    <row r="337" spans="1:10">
      <c r="A337" s="9" t="s">
        <v>4833</v>
      </c>
      <c r="B337" s="10" t="s">
        <v>4834</v>
      </c>
      <c r="C337" s="11" t="s">
        <v>1750</v>
      </c>
      <c r="D337" s="11" t="s">
        <v>4203</v>
      </c>
      <c r="E337" s="12" t="s">
        <v>1472</v>
      </c>
      <c r="F337" s="12" t="s">
        <v>4204</v>
      </c>
      <c r="G337" s="12">
        <v>639</v>
      </c>
      <c r="H337" s="12" t="s">
        <v>4052</v>
      </c>
      <c r="I337" t="s">
        <v>4089</v>
      </c>
      <c r="J337" t="s">
        <v>4054</v>
      </c>
    </row>
    <row r="338" spans="1:10">
      <c r="A338" s="9" t="s">
        <v>4835</v>
      </c>
      <c r="B338" s="10" t="s">
        <v>4836</v>
      </c>
      <c r="C338" s="11" t="s">
        <v>1750</v>
      </c>
      <c r="D338" s="11" t="s">
        <v>4207</v>
      </c>
      <c r="E338" s="12" t="s">
        <v>1472</v>
      </c>
      <c r="F338" s="12" t="s">
        <v>4208</v>
      </c>
      <c r="G338" s="12">
        <v>540</v>
      </c>
      <c r="H338" s="12" t="s">
        <v>4052</v>
      </c>
      <c r="I338" t="s">
        <v>4053</v>
      </c>
      <c r="J338" t="s">
        <v>4054</v>
      </c>
    </row>
    <row r="339" spans="1:10">
      <c r="A339" s="9" t="s">
        <v>4837</v>
      </c>
      <c r="B339" s="10" t="s">
        <v>4838</v>
      </c>
      <c r="C339" s="11" t="s">
        <v>1750</v>
      </c>
      <c r="D339" s="11" t="s">
        <v>1743</v>
      </c>
      <c r="E339" s="12" t="s">
        <v>1472</v>
      </c>
      <c r="F339" s="12" t="s">
        <v>4211</v>
      </c>
      <c r="G339" s="12">
        <v>250</v>
      </c>
      <c r="H339" s="12" t="s">
        <v>4052</v>
      </c>
      <c r="I339" t="s">
        <v>4059</v>
      </c>
      <c r="J339" t="s">
        <v>812</v>
      </c>
    </row>
    <row r="340" spans="1:10">
      <c r="A340" s="9" t="s">
        <v>4839</v>
      </c>
      <c r="B340" s="10" t="s">
        <v>4840</v>
      </c>
      <c r="C340" s="11" t="s">
        <v>1750</v>
      </c>
      <c r="D340" s="11" t="s">
        <v>725</v>
      </c>
      <c r="E340" s="12" t="s">
        <v>1472</v>
      </c>
      <c r="F340" s="12" t="s">
        <v>4510</v>
      </c>
      <c r="G340" s="12">
        <v>260</v>
      </c>
      <c r="H340" s="12" t="s">
        <v>4052</v>
      </c>
      <c r="I340" t="s">
        <v>4059</v>
      </c>
      <c r="J340" t="s">
        <v>812</v>
      </c>
    </row>
    <row r="341" spans="1:10">
      <c r="A341" s="9" t="s">
        <v>4841</v>
      </c>
      <c r="B341" s="10" t="s">
        <v>4842</v>
      </c>
      <c r="C341" s="11" t="s">
        <v>1750</v>
      </c>
      <c r="D341" s="11" t="s">
        <v>1671</v>
      </c>
      <c r="E341" s="12" t="s">
        <v>1472</v>
      </c>
      <c r="F341" s="12" t="s">
        <v>4214</v>
      </c>
      <c r="G341" s="12">
        <v>276</v>
      </c>
      <c r="H341" s="12" t="s">
        <v>4052</v>
      </c>
      <c r="I341" t="s">
        <v>4059</v>
      </c>
      <c r="J341" t="s">
        <v>812</v>
      </c>
    </row>
    <row r="342" spans="1:10">
      <c r="A342" s="9" t="s">
        <v>4843</v>
      </c>
      <c r="B342" s="10" t="s">
        <v>4844</v>
      </c>
      <c r="C342" s="11" t="s">
        <v>1750</v>
      </c>
      <c r="D342" s="11" t="s">
        <v>1606</v>
      </c>
      <c r="E342" s="12" t="s">
        <v>1472</v>
      </c>
      <c r="F342" s="12" t="s">
        <v>4220</v>
      </c>
      <c r="G342" s="12">
        <v>859</v>
      </c>
      <c r="H342" s="12" t="s">
        <v>4063</v>
      </c>
      <c r="I342" t="s">
        <v>4064</v>
      </c>
      <c r="J342" t="s">
        <v>4065</v>
      </c>
    </row>
    <row r="343" spans="1:10">
      <c r="A343" s="9" t="s">
        <v>4845</v>
      </c>
      <c r="B343" s="10" t="s">
        <v>4846</v>
      </c>
      <c r="C343" s="11" t="s">
        <v>1750</v>
      </c>
      <c r="D343" s="11" t="s">
        <v>4087</v>
      </c>
      <c r="E343" s="12" t="s">
        <v>1472</v>
      </c>
      <c r="F343" s="12" t="s">
        <v>4088</v>
      </c>
      <c r="G343" s="12">
        <v>507</v>
      </c>
      <c r="H343" s="12" t="s">
        <v>4052</v>
      </c>
      <c r="I343" t="s">
        <v>4053</v>
      </c>
      <c r="J343" t="s">
        <v>4054</v>
      </c>
    </row>
    <row r="344" spans="1:10">
      <c r="A344" s="9" t="s">
        <v>4847</v>
      </c>
      <c r="B344" s="10" t="s">
        <v>4848</v>
      </c>
      <c r="C344" s="11" t="s">
        <v>1750</v>
      </c>
      <c r="D344" s="11" t="s">
        <v>1678</v>
      </c>
      <c r="E344" s="12" t="s">
        <v>1472</v>
      </c>
      <c r="F344" s="12" t="s">
        <v>4225</v>
      </c>
      <c r="G344" s="12">
        <v>1004</v>
      </c>
      <c r="H344" s="12" t="s">
        <v>4063</v>
      </c>
      <c r="I344" t="s">
        <v>4094</v>
      </c>
      <c r="J344" t="s">
        <v>4065</v>
      </c>
    </row>
    <row r="345" spans="1:10">
      <c r="A345" s="9" t="s">
        <v>4849</v>
      </c>
      <c r="B345" s="10" t="s">
        <v>4850</v>
      </c>
      <c r="C345" s="11" t="s">
        <v>1750</v>
      </c>
      <c r="D345" s="11" t="s">
        <v>1661</v>
      </c>
      <c r="E345" s="12" t="s">
        <v>1472</v>
      </c>
      <c r="F345" s="12" t="s">
        <v>4521</v>
      </c>
      <c r="G345" s="12">
        <v>327</v>
      </c>
      <c r="H345" s="12" t="s">
        <v>4052</v>
      </c>
      <c r="I345" t="s">
        <v>4059</v>
      </c>
      <c r="J345" t="s">
        <v>812</v>
      </c>
    </row>
    <row r="346" spans="1:10">
      <c r="A346" s="9" t="s">
        <v>4851</v>
      </c>
      <c r="B346" s="10" t="s">
        <v>4852</v>
      </c>
      <c r="C346" s="11" t="s">
        <v>1750</v>
      </c>
      <c r="D346" s="11" t="s">
        <v>1599</v>
      </c>
      <c r="E346" s="12" t="s">
        <v>1472</v>
      </c>
      <c r="F346" s="12" t="s">
        <v>4524</v>
      </c>
      <c r="G346" s="12">
        <v>243</v>
      </c>
      <c r="H346" s="12" t="s">
        <v>4052</v>
      </c>
      <c r="I346" t="s">
        <v>4059</v>
      </c>
      <c r="J346" t="s">
        <v>812</v>
      </c>
    </row>
    <row r="347" spans="1:10">
      <c r="A347" s="9" t="s">
        <v>4853</v>
      </c>
      <c r="B347" s="10" t="s">
        <v>4854</v>
      </c>
      <c r="C347" s="11" t="s">
        <v>1750</v>
      </c>
      <c r="D347" s="11" t="s">
        <v>1744</v>
      </c>
      <c r="E347" s="12" t="s">
        <v>1472</v>
      </c>
      <c r="F347" s="12" t="s">
        <v>4527</v>
      </c>
      <c r="G347" s="12">
        <v>19</v>
      </c>
      <c r="H347" s="12" t="s">
        <v>4083</v>
      </c>
      <c r="I347" t="s">
        <v>4084</v>
      </c>
      <c r="J347" t="s">
        <v>752</v>
      </c>
    </row>
    <row r="348" spans="1:10">
      <c r="A348" s="9" t="s">
        <v>4855</v>
      </c>
      <c r="B348" s="10" t="s">
        <v>4856</v>
      </c>
      <c r="C348" s="11" t="s">
        <v>1750</v>
      </c>
      <c r="D348" s="11" t="s">
        <v>1591</v>
      </c>
      <c r="E348" s="12" t="s">
        <v>1472</v>
      </c>
      <c r="F348" s="12" t="s">
        <v>4530</v>
      </c>
      <c r="G348" s="12">
        <v>53</v>
      </c>
      <c r="H348" s="12" t="s">
        <v>4083</v>
      </c>
      <c r="I348" t="s">
        <v>4120</v>
      </c>
      <c r="J348" t="s">
        <v>752</v>
      </c>
    </row>
    <row r="349" spans="1:10">
      <c r="A349" s="9" t="s">
        <v>4857</v>
      </c>
      <c r="B349" s="10" t="s">
        <v>4858</v>
      </c>
      <c r="C349" s="11" t="s">
        <v>1750</v>
      </c>
      <c r="D349" s="11" t="s">
        <v>1652</v>
      </c>
      <c r="E349" s="12" t="s">
        <v>1472</v>
      </c>
      <c r="F349" s="12" t="s">
        <v>4533</v>
      </c>
      <c r="G349" s="12">
        <v>70</v>
      </c>
      <c r="H349" s="12" t="s">
        <v>4083</v>
      </c>
      <c r="I349" t="s">
        <v>4120</v>
      </c>
      <c r="J349" t="s">
        <v>752</v>
      </c>
    </row>
    <row r="350" spans="1:10">
      <c r="A350" s="9" t="s">
        <v>4859</v>
      </c>
      <c r="B350" s="10" t="s">
        <v>4860</v>
      </c>
      <c r="C350" s="11" t="s">
        <v>1750</v>
      </c>
      <c r="D350" s="11" t="s">
        <v>4247</v>
      </c>
      <c r="E350" s="12" t="s">
        <v>1472</v>
      </c>
      <c r="F350" s="12" t="s">
        <v>4248</v>
      </c>
      <c r="G350" s="12">
        <v>247</v>
      </c>
      <c r="H350" s="12" t="s">
        <v>4052</v>
      </c>
      <c r="I350" t="s">
        <v>4059</v>
      </c>
      <c r="J350" t="s">
        <v>812</v>
      </c>
    </row>
    <row r="351" spans="1:10">
      <c r="A351" s="9" t="s">
        <v>4861</v>
      </c>
      <c r="B351" s="10" t="s">
        <v>4862</v>
      </c>
      <c r="C351" s="11" t="s">
        <v>1750</v>
      </c>
      <c r="D351" s="11" t="s">
        <v>4109</v>
      </c>
      <c r="E351" s="12" t="s">
        <v>1472</v>
      </c>
      <c r="F351" s="12" t="s">
        <v>4110</v>
      </c>
      <c r="G351" s="12">
        <v>574</v>
      </c>
      <c r="H351" s="12" t="s">
        <v>4052</v>
      </c>
      <c r="I351" t="s">
        <v>4053</v>
      </c>
      <c r="J351" t="s">
        <v>4054</v>
      </c>
    </row>
    <row r="352" spans="1:10">
      <c r="A352" s="9" t="s">
        <v>4863</v>
      </c>
      <c r="B352" s="10" t="s">
        <v>4864</v>
      </c>
      <c r="C352" s="11" t="s">
        <v>1750</v>
      </c>
      <c r="D352" s="11" t="s">
        <v>4253</v>
      </c>
      <c r="E352" s="12" t="s">
        <v>1472</v>
      </c>
      <c r="F352" s="12" t="s">
        <v>4254</v>
      </c>
      <c r="G352" s="12">
        <v>860</v>
      </c>
      <c r="H352" s="12" t="s">
        <v>4063</v>
      </c>
      <c r="I352" t="s">
        <v>4064</v>
      </c>
      <c r="J352" t="s">
        <v>4065</v>
      </c>
    </row>
    <row r="353" spans="1:10">
      <c r="A353" s="9" t="s">
        <v>4865</v>
      </c>
      <c r="B353" s="10" t="s">
        <v>4866</v>
      </c>
      <c r="C353" s="11" t="s">
        <v>1750</v>
      </c>
      <c r="D353" s="11" t="s">
        <v>4257</v>
      </c>
      <c r="E353" s="12" t="s">
        <v>1472</v>
      </c>
      <c r="F353" s="12" t="s">
        <v>4258</v>
      </c>
      <c r="G353" s="12">
        <v>496</v>
      </c>
      <c r="H353" s="12" t="s">
        <v>4052</v>
      </c>
      <c r="I353" t="s">
        <v>4053</v>
      </c>
      <c r="J353" t="s">
        <v>4054</v>
      </c>
    </row>
    <row r="354" spans="1:10">
      <c r="A354" s="9" t="s">
        <v>4867</v>
      </c>
      <c r="B354" s="10" t="s">
        <v>4868</v>
      </c>
      <c r="C354" s="11" t="s">
        <v>1750</v>
      </c>
      <c r="D354" s="11" t="s">
        <v>4261</v>
      </c>
      <c r="E354" s="12" t="s">
        <v>1472</v>
      </c>
      <c r="F354" s="12" t="s">
        <v>4262</v>
      </c>
      <c r="G354" s="12">
        <v>631</v>
      </c>
      <c r="H354" s="12" t="s">
        <v>4052</v>
      </c>
      <c r="I354" t="s">
        <v>4089</v>
      </c>
      <c r="J354" t="s">
        <v>4054</v>
      </c>
    </row>
    <row r="355" spans="1:10">
      <c r="A355" s="9" t="s">
        <v>4869</v>
      </c>
      <c r="B355" s="10" t="s">
        <v>4870</v>
      </c>
      <c r="C355" s="11" t="s">
        <v>1750</v>
      </c>
      <c r="D355" s="11" t="s">
        <v>1689</v>
      </c>
      <c r="E355" s="12" t="s">
        <v>1472</v>
      </c>
      <c r="F355" s="12" t="s">
        <v>4274</v>
      </c>
      <c r="G355" s="12">
        <v>90</v>
      </c>
      <c r="H355" s="12" t="s">
        <v>4083</v>
      </c>
      <c r="I355" t="s">
        <v>4120</v>
      </c>
      <c r="J355" t="s">
        <v>752</v>
      </c>
    </row>
    <row r="356" spans="1:10">
      <c r="A356" s="9" t="s">
        <v>4871</v>
      </c>
      <c r="B356" s="10" t="s">
        <v>4872</v>
      </c>
      <c r="C356" s="11" t="s">
        <v>1750</v>
      </c>
      <c r="D356" s="11" t="s">
        <v>4265</v>
      </c>
      <c r="E356" s="12" t="s">
        <v>1472</v>
      </c>
      <c r="F356" s="12" t="s">
        <v>4266</v>
      </c>
      <c r="G356" s="12">
        <v>584</v>
      </c>
      <c r="H356" s="12" t="s">
        <v>4052</v>
      </c>
      <c r="I356" t="s">
        <v>4053</v>
      </c>
      <c r="J356" t="s">
        <v>4054</v>
      </c>
    </row>
    <row r="357" spans="1:10">
      <c r="A357" s="9" t="s">
        <v>4873</v>
      </c>
      <c r="B357" s="10" t="s">
        <v>4874</v>
      </c>
      <c r="C357" s="11" t="s">
        <v>1750</v>
      </c>
      <c r="D357" s="11" t="s">
        <v>1650</v>
      </c>
      <c r="E357" s="12" t="s">
        <v>1472</v>
      </c>
      <c r="F357" s="12" t="s">
        <v>4151</v>
      </c>
      <c r="G357" s="12">
        <v>1120</v>
      </c>
      <c r="H357" s="12" t="s">
        <v>4063</v>
      </c>
      <c r="I357" t="s">
        <v>4094</v>
      </c>
      <c r="J357" t="s">
        <v>4065</v>
      </c>
    </row>
    <row r="358" spans="1:10">
      <c r="A358" s="9" t="s">
        <v>4875</v>
      </c>
      <c r="B358" s="10" t="s">
        <v>4876</v>
      </c>
      <c r="C358" s="11" t="s">
        <v>1750</v>
      </c>
      <c r="D358" s="11" t="s">
        <v>1752</v>
      </c>
      <c r="E358" s="12" t="s">
        <v>1472</v>
      </c>
      <c r="F358" s="12" t="s">
        <v>1468</v>
      </c>
      <c r="G358" s="12">
        <v>203</v>
      </c>
      <c r="H358" s="12" t="s">
        <v>4052</v>
      </c>
      <c r="I358" t="s">
        <v>4059</v>
      </c>
      <c r="J358" t="s">
        <v>812</v>
      </c>
    </row>
    <row r="359" spans="1:10">
      <c r="A359" s="9" t="s">
        <v>4877</v>
      </c>
      <c r="B359" s="10" t="s">
        <v>4878</v>
      </c>
      <c r="C359" s="11" t="s">
        <v>1750</v>
      </c>
      <c r="D359" s="11" t="s">
        <v>1601</v>
      </c>
      <c r="E359" s="12" t="s">
        <v>1472</v>
      </c>
      <c r="F359" s="12" t="s">
        <v>4079</v>
      </c>
      <c r="G359" s="12">
        <v>145</v>
      </c>
      <c r="H359" s="12" t="s">
        <v>4052</v>
      </c>
      <c r="I359" t="s">
        <v>4099</v>
      </c>
      <c r="J359" t="s">
        <v>812</v>
      </c>
    </row>
    <row r="360" spans="1:10">
      <c r="A360" s="9" t="s">
        <v>4879</v>
      </c>
      <c r="B360" s="10" t="s">
        <v>4880</v>
      </c>
      <c r="C360" s="11" t="s">
        <v>1750</v>
      </c>
      <c r="D360" s="11" t="s">
        <v>1639</v>
      </c>
      <c r="E360" s="12" t="s">
        <v>1472</v>
      </c>
      <c r="F360" s="12" t="s">
        <v>4881</v>
      </c>
      <c r="G360" s="12">
        <v>245</v>
      </c>
      <c r="H360" s="12" t="s">
        <v>4052</v>
      </c>
      <c r="I360" t="s">
        <v>4059</v>
      </c>
      <c r="J360" t="s">
        <v>812</v>
      </c>
    </row>
    <row r="361" spans="1:10">
      <c r="A361" s="9" t="s">
        <v>4882</v>
      </c>
      <c r="B361" s="10" t="s">
        <v>4883</v>
      </c>
      <c r="C361" s="11" t="s">
        <v>1750</v>
      </c>
      <c r="D361" s="11" t="s">
        <v>4179</v>
      </c>
      <c r="E361" s="12" t="s">
        <v>1472</v>
      </c>
      <c r="F361" s="12" t="s">
        <v>4180</v>
      </c>
      <c r="G361" s="12">
        <v>216</v>
      </c>
      <c r="H361" s="12" t="s">
        <v>4052</v>
      </c>
      <c r="I361" t="s">
        <v>4059</v>
      </c>
      <c r="J361" t="s">
        <v>812</v>
      </c>
    </row>
    <row r="362" spans="1:10">
      <c r="A362" s="9" t="s">
        <v>4884</v>
      </c>
      <c r="B362" s="10" t="s">
        <v>4885</v>
      </c>
      <c r="C362" s="11" t="s">
        <v>1750</v>
      </c>
      <c r="D362" s="11" t="s">
        <v>4288</v>
      </c>
      <c r="E362" s="12" t="s">
        <v>1472</v>
      </c>
      <c r="F362" s="12" t="s">
        <v>4289</v>
      </c>
      <c r="G362" s="12">
        <v>913</v>
      </c>
      <c r="H362" s="12" t="s">
        <v>4063</v>
      </c>
      <c r="I362" t="s">
        <v>4064</v>
      </c>
      <c r="J362" t="s">
        <v>4065</v>
      </c>
    </row>
    <row r="363" spans="1:10">
      <c r="A363" s="9" t="s">
        <v>4886</v>
      </c>
      <c r="B363" s="10" t="s">
        <v>4887</v>
      </c>
      <c r="C363" s="11" t="s">
        <v>1750</v>
      </c>
      <c r="D363" s="11" t="s">
        <v>1637</v>
      </c>
      <c r="E363" s="12" t="s">
        <v>1472</v>
      </c>
      <c r="F363" s="12" t="s">
        <v>4294</v>
      </c>
      <c r="G363" s="12">
        <v>216</v>
      </c>
      <c r="H363" s="12" t="s">
        <v>4052</v>
      </c>
      <c r="I363" t="s">
        <v>4059</v>
      </c>
      <c r="J363" t="s">
        <v>812</v>
      </c>
    </row>
    <row r="364" spans="1:10">
      <c r="A364" s="9" t="s">
        <v>4888</v>
      </c>
      <c r="B364" s="10" t="s">
        <v>4889</v>
      </c>
      <c r="C364" s="11" t="s">
        <v>1750</v>
      </c>
      <c r="D364" s="11" t="s">
        <v>4302</v>
      </c>
      <c r="E364" s="12" t="s">
        <v>1472</v>
      </c>
      <c r="F364" s="12" t="s">
        <v>4303</v>
      </c>
      <c r="G364" s="12">
        <v>332</v>
      </c>
      <c r="H364" s="12" t="s">
        <v>4052</v>
      </c>
      <c r="I364" t="s">
        <v>4059</v>
      </c>
      <c r="J364" t="s">
        <v>812</v>
      </c>
    </row>
    <row r="365" spans="1:10">
      <c r="A365" s="9" t="s">
        <v>4890</v>
      </c>
      <c r="B365" s="10" t="s">
        <v>4891</v>
      </c>
      <c r="C365" s="11" t="s">
        <v>1750</v>
      </c>
      <c r="D365" s="11" t="s">
        <v>4306</v>
      </c>
      <c r="E365" s="12" t="s">
        <v>1472</v>
      </c>
      <c r="F365" s="12" t="s">
        <v>4307</v>
      </c>
      <c r="G365" s="12">
        <v>417</v>
      </c>
      <c r="H365" s="12" t="s">
        <v>4052</v>
      </c>
      <c r="I365" t="s">
        <v>4053</v>
      </c>
      <c r="J365" t="s">
        <v>4054</v>
      </c>
    </row>
    <row r="366" spans="1:10">
      <c r="A366" s="9" t="s">
        <v>4892</v>
      </c>
      <c r="B366" s="10" t="s">
        <v>4893</v>
      </c>
      <c r="C366" s="11" t="s">
        <v>1750</v>
      </c>
      <c r="D366" s="11" t="s">
        <v>4310</v>
      </c>
      <c r="E366" s="12" t="s">
        <v>1472</v>
      </c>
      <c r="F366" s="12" t="s">
        <v>4894</v>
      </c>
      <c r="G366" s="12">
        <v>498</v>
      </c>
      <c r="H366" s="12" t="s">
        <v>4052</v>
      </c>
      <c r="I366" t="s">
        <v>4053</v>
      </c>
      <c r="J366" t="s">
        <v>4054</v>
      </c>
    </row>
    <row r="367" spans="1:10">
      <c r="A367" s="9" t="s">
        <v>4895</v>
      </c>
      <c r="B367" s="10" t="s">
        <v>4896</v>
      </c>
      <c r="C367" s="11" t="s">
        <v>4552</v>
      </c>
      <c r="D367" s="11" t="s">
        <v>870</v>
      </c>
      <c r="E367" s="12" t="s">
        <v>4553</v>
      </c>
      <c r="F367" s="12" t="s">
        <v>4183</v>
      </c>
      <c r="G367" s="12">
        <v>880</v>
      </c>
      <c r="H367" s="12" t="s">
        <v>4063</v>
      </c>
      <c r="I367" t="s">
        <v>4064</v>
      </c>
      <c r="J367" t="s">
        <v>4065</v>
      </c>
    </row>
    <row r="368" spans="1:10">
      <c r="A368" s="9" t="s">
        <v>4897</v>
      </c>
      <c r="B368" s="10" t="s">
        <v>4898</v>
      </c>
      <c r="C368" s="11" t="s">
        <v>4552</v>
      </c>
      <c r="D368" s="11" t="s">
        <v>803</v>
      </c>
      <c r="E368" s="12" t="s">
        <v>4553</v>
      </c>
      <c r="F368" s="12" t="s">
        <v>4050</v>
      </c>
      <c r="G368" s="12">
        <v>871</v>
      </c>
      <c r="H368" s="12" t="s">
        <v>4063</v>
      </c>
      <c r="I368" t="s">
        <v>4064</v>
      </c>
      <c r="J368" t="s">
        <v>4065</v>
      </c>
    </row>
    <row r="369" spans="1:10">
      <c r="A369" s="9" t="s">
        <v>4899</v>
      </c>
      <c r="B369" s="10" t="s">
        <v>4900</v>
      </c>
      <c r="C369" s="11" t="s">
        <v>4552</v>
      </c>
      <c r="D369" s="11" t="s">
        <v>1748</v>
      </c>
      <c r="E369" s="12" t="s">
        <v>4553</v>
      </c>
      <c r="F369" s="12" t="s">
        <v>4217</v>
      </c>
      <c r="G369" s="12">
        <v>471</v>
      </c>
      <c r="H369" s="12" t="s">
        <v>4052</v>
      </c>
      <c r="I369" t="s">
        <v>4053</v>
      </c>
      <c r="J369" t="s">
        <v>4054</v>
      </c>
    </row>
    <row r="370" spans="1:10">
      <c r="A370" s="9" t="s">
        <v>4901</v>
      </c>
      <c r="B370" s="10" t="s">
        <v>4902</v>
      </c>
      <c r="C370" s="11" t="s">
        <v>4552</v>
      </c>
      <c r="D370" s="11" t="s">
        <v>1750</v>
      </c>
      <c r="E370" s="12" t="s">
        <v>4553</v>
      </c>
      <c r="F370" s="12" t="s">
        <v>1472</v>
      </c>
      <c r="G370" s="12">
        <v>683</v>
      </c>
      <c r="H370" s="12" t="s">
        <v>4052</v>
      </c>
      <c r="I370" t="s">
        <v>4089</v>
      </c>
      <c r="J370" t="s">
        <v>4054</v>
      </c>
    </row>
    <row r="371" spans="1:10">
      <c r="A371" s="9" t="s">
        <v>4903</v>
      </c>
      <c r="B371" s="10" t="s">
        <v>4904</v>
      </c>
      <c r="C371" s="11" t="s">
        <v>4552</v>
      </c>
      <c r="D371" s="11" t="s">
        <v>4148</v>
      </c>
      <c r="E371" s="12" t="s">
        <v>4553</v>
      </c>
      <c r="F371" s="12" t="s">
        <v>4145</v>
      </c>
      <c r="G371" s="12">
        <v>90</v>
      </c>
      <c r="H371" s="12" t="s">
        <v>4083</v>
      </c>
      <c r="I371" t="s">
        <v>4120</v>
      </c>
      <c r="J371" t="s">
        <v>752</v>
      </c>
    </row>
    <row r="372" spans="1:10">
      <c r="A372" s="9" t="s">
        <v>4905</v>
      </c>
      <c r="B372" s="10" t="s">
        <v>4906</v>
      </c>
      <c r="C372" s="11" t="s">
        <v>4552</v>
      </c>
      <c r="D372" s="11" t="s">
        <v>1743</v>
      </c>
      <c r="E372" s="12" t="s">
        <v>4553</v>
      </c>
      <c r="F372" s="12" t="s">
        <v>4211</v>
      </c>
      <c r="G372" s="12">
        <v>469</v>
      </c>
      <c r="H372" s="12" t="s">
        <v>4052</v>
      </c>
      <c r="I372" t="s">
        <v>4053</v>
      </c>
      <c r="J372" t="s">
        <v>4054</v>
      </c>
    </row>
    <row r="373" spans="1:10">
      <c r="A373" s="9" t="s">
        <v>4907</v>
      </c>
      <c r="B373" s="10" t="s">
        <v>4908</v>
      </c>
      <c r="C373" s="11" t="s">
        <v>4552</v>
      </c>
      <c r="D373" s="11" t="s">
        <v>1752</v>
      </c>
      <c r="E373" s="12" t="s">
        <v>4553</v>
      </c>
      <c r="F373" s="12" t="s">
        <v>1468</v>
      </c>
      <c r="G373" s="12">
        <v>908</v>
      </c>
      <c r="H373" s="12" t="s">
        <v>4063</v>
      </c>
      <c r="I373" t="s">
        <v>4064</v>
      </c>
      <c r="J373" t="s">
        <v>4065</v>
      </c>
    </row>
    <row r="374" spans="1:10">
      <c r="A374" s="9" t="s">
        <v>4909</v>
      </c>
      <c r="B374" s="10" t="s">
        <v>4910</v>
      </c>
      <c r="C374" s="11" t="s">
        <v>1752</v>
      </c>
      <c r="D374" s="11" t="s">
        <v>870</v>
      </c>
      <c r="E374" s="12" t="s">
        <v>4911</v>
      </c>
      <c r="F374" s="12" t="s">
        <v>4183</v>
      </c>
      <c r="G374" s="12">
        <v>440</v>
      </c>
      <c r="H374" s="12" t="s">
        <v>4052</v>
      </c>
      <c r="I374" t="s">
        <v>4053</v>
      </c>
      <c r="J374" t="s">
        <v>4054</v>
      </c>
    </row>
    <row r="375" spans="1:10">
      <c r="A375" s="9" t="s">
        <v>4912</v>
      </c>
      <c r="B375" s="10" t="s">
        <v>4913</v>
      </c>
      <c r="C375" s="11" t="s">
        <v>1752</v>
      </c>
      <c r="D375" s="11" t="s">
        <v>803</v>
      </c>
      <c r="E375" s="12" t="s">
        <v>4911</v>
      </c>
      <c r="F375" s="12" t="s">
        <v>4914</v>
      </c>
      <c r="G375" s="12">
        <v>450</v>
      </c>
      <c r="H375" s="12" t="s">
        <v>4052</v>
      </c>
      <c r="I375" t="s">
        <v>4053</v>
      </c>
      <c r="J375" t="s">
        <v>4054</v>
      </c>
    </row>
    <row r="376" spans="1:10">
      <c r="A376" s="9" t="s">
        <v>4915</v>
      </c>
      <c r="B376" s="10" t="s">
        <v>4916</v>
      </c>
      <c r="C376" s="11" t="s">
        <v>1752</v>
      </c>
      <c r="D376" s="11" t="s">
        <v>1750</v>
      </c>
      <c r="E376" s="12" t="s">
        <v>4911</v>
      </c>
      <c r="F376" s="12" t="s">
        <v>4917</v>
      </c>
      <c r="G376" s="12">
        <v>200</v>
      </c>
      <c r="H376" s="12" t="s">
        <v>4052</v>
      </c>
      <c r="I376" t="s">
        <v>4099</v>
      </c>
      <c r="J376" t="s">
        <v>812</v>
      </c>
    </row>
    <row r="377" spans="1:10">
      <c r="A377" s="9" t="s">
        <v>4918</v>
      </c>
      <c r="B377" s="10" t="s">
        <v>4919</v>
      </c>
      <c r="C377" s="11" t="s">
        <v>1752</v>
      </c>
      <c r="D377" s="11" t="s">
        <v>868</v>
      </c>
      <c r="E377" s="12" t="s">
        <v>1468</v>
      </c>
      <c r="F377" s="12" t="s">
        <v>1476</v>
      </c>
      <c r="G377" s="12">
        <v>452</v>
      </c>
      <c r="H377" s="12" t="s">
        <v>4052</v>
      </c>
      <c r="I377" t="s">
        <v>4053</v>
      </c>
      <c r="J377" t="s">
        <v>4054</v>
      </c>
    </row>
    <row r="378" spans="1:10">
      <c r="A378" s="9" t="s">
        <v>4920</v>
      </c>
      <c r="B378" s="10" t="s">
        <v>4921</v>
      </c>
      <c r="C378" s="11" t="s">
        <v>1752</v>
      </c>
      <c r="D378" s="11" t="s">
        <v>1603</v>
      </c>
      <c r="E378" s="12" t="s">
        <v>1468</v>
      </c>
      <c r="F378" s="12" t="s">
        <v>4478</v>
      </c>
      <c r="G378" s="12">
        <v>522</v>
      </c>
      <c r="H378" s="12" t="s">
        <v>4052</v>
      </c>
      <c r="I378" t="s">
        <v>4053</v>
      </c>
      <c r="J378" t="s">
        <v>4054</v>
      </c>
    </row>
    <row r="379" spans="1:10">
      <c r="A379" s="9" t="s">
        <v>4922</v>
      </c>
      <c r="B379" s="10" t="s">
        <v>4923</v>
      </c>
      <c r="C379" s="11" t="s">
        <v>1752</v>
      </c>
      <c r="D379" s="11" t="s">
        <v>1623</v>
      </c>
      <c r="E379" s="12" t="s">
        <v>1468</v>
      </c>
      <c r="F379" s="12" t="s">
        <v>4481</v>
      </c>
      <c r="G379" s="12">
        <v>395</v>
      </c>
      <c r="H379" s="12" t="s">
        <v>4052</v>
      </c>
      <c r="I379" t="s">
        <v>4059</v>
      </c>
      <c r="J379" t="s">
        <v>812</v>
      </c>
    </row>
    <row r="380" spans="1:10">
      <c r="A380" s="9" t="s">
        <v>4924</v>
      </c>
      <c r="B380" s="10" t="s">
        <v>4925</v>
      </c>
      <c r="C380" s="11" t="s">
        <v>1752</v>
      </c>
      <c r="D380" s="11" t="s">
        <v>1692</v>
      </c>
      <c r="E380" s="12" t="s">
        <v>1468</v>
      </c>
      <c r="F380" s="12" t="s">
        <v>4186</v>
      </c>
      <c r="G380" s="12">
        <v>510</v>
      </c>
      <c r="H380" s="12" t="s">
        <v>4052</v>
      </c>
      <c r="I380" t="s">
        <v>4053</v>
      </c>
      <c r="J380" t="s">
        <v>4054</v>
      </c>
    </row>
    <row r="381" spans="1:10">
      <c r="A381" s="9" t="s">
        <v>4926</v>
      </c>
      <c r="B381" s="10" t="s">
        <v>4927</v>
      </c>
      <c r="C381" s="11" t="s">
        <v>1752</v>
      </c>
      <c r="D381" s="11" t="s">
        <v>1646</v>
      </c>
      <c r="E381" s="12" t="s">
        <v>1468</v>
      </c>
      <c r="F381" s="12" t="s">
        <v>4488</v>
      </c>
      <c r="G381" s="12">
        <v>451</v>
      </c>
      <c r="H381" s="12" t="s">
        <v>4052</v>
      </c>
      <c r="I381" t="s">
        <v>4053</v>
      </c>
      <c r="J381" t="s">
        <v>4054</v>
      </c>
    </row>
    <row r="382" spans="1:10">
      <c r="A382" s="9" t="s">
        <v>4928</v>
      </c>
      <c r="B382" s="10" t="s">
        <v>4929</v>
      </c>
      <c r="C382" s="11" t="s">
        <v>1752</v>
      </c>
      <c r="D382" s="11" t="s">
        <v>799</v>
      </c>
      <c r="E382" s="12" t="s">
        <v>1468</v>
      </c>
      <c r="F382" s="12" t="s">
        <v>4082</v>
      </c>
      <c r="G382" s="12">
        <v>460</v>
      </c>
      <c r="H382" s="12" t="s">
        <v>4052</v>
      </c>
      <c r="I382" t="s">
        <v>4053</v>
      </c>
      <c r="J382" t="s">
        <v>4054</v>
      </c>
    </row>
    <row r="383" spans="1:10">
      <c r="A383" s="9" t="s">
        <v>4930</v>
      </c>
      <c r="B383" s="10" t="s">
        <v>4931</v>
      </c>
      <c r="C383" s="11" t="s">
        <v>1752</v>
      </c>
      <c r="D383" s="11" t="s">
        <v>1643</v>
      </c>
      <c r="E383" s="12" t="s">
        <v>1468</v>
      </c>
      <c r="F383" s="12" t="s">
        <v>4142</v>
      </c>
      <c r="G383" s="12">
        <v>398</v>
      </c>
      <c r="H383" s="12" t="s">
        <v>4052</v>
      </c>
      <c r="I383" t="s">
        <v>4059</v>
      </c>
      <c r="J383" t="s">
        <v>812</v>
      </c>
    </row>
    <row r="384" spans="1:10">
      <c r="A384" s="9" t="s">
        <v>4932</v>
      </c>
      <c r="B384" s="10" t="s">
        <v>4933</v>
      </c>
      <c r="C384" s="11" t="s">
        <v>1752</v>
      </c>
      <c r="D384" s="11" t="s">
        <v>1685</v>
      </c>
      <c r="E384" s="12" t="s">
        <v>1468</v>
      </c>
      <c r="F384" s="12" t="s">
        <v>4383</v>
      </c>
      <c r="G384" s="12">
        <v>471</v>
      </c>
      <c r="H384" s="12" t="s">
        <v>4052</v>
      </c>
      <c r="I384" t="s">
        <v>4053</v>
      </c>
      <c r="J384" t="s">
        <v>4054</v>
      </c>
    </row>
    <row r="385" spans="1:10">
      <c r="A385" s="9" t="s">
        <v>4934</v>
      </c>
      <c r="B385" s="10" t="s">
        <v>4935</v>
      </c>
      <c r="C385" s="11" t="s">
        <v>1752</v>
      </c>
      <c r="D385" s="11" t="s">
        <v>4193</v>
      </c>
      <c r="E385" s="12" t="s">
        <v>1468</v>
      </c>
      <c r="F385" s="12" t="s">
        <v>4194</v>
      </c>
      <c r="G385" s="12">
        <v>646</v>
      </c>
      <c r="H385" s="12" t="s">
        <v>4052</v>
      </c>
      <c r="I385" t="s">
        <v>4089</v>
      </c>
      <c r="J385" t="s">
        <v>4054</v>
      </c>
    </row>
    <row r="386" spans="1:10">
      <c r="A386" s="9" t="s">
        <v>4936</v>
      </c>
      <c r="B386" s="10" t="s">
        <v>4937</v>
      </c>
      <c r="C386" s="11" t="s">
        <v>1752</v>
      </c>
      <c r="D386" s="11" t="s">
        <v>4197</v>
      </c>
      <c r="E386" s="12" t="s">
        <v>1468</v>
      </c>
      <c r="F386" s="12" t="s">
        <v>4198</v>
      </c>
      <c r="G386" s="12">
        <v>839</v>
      </c>
      <c r="H386" s="12" t="s">
        <v>4063</v>
      </c>
      <c r="I386" t="s">
        <v>4064</v>
      </c>
      <c r="J386" t="s">
        <v>4065</v>
      </c>
    </row>
    <row r="387" spans="1:10">
      <c r="A387" s="9" t="s">
        <v>4938</v>
      </c>
      <c r="B387" s="10" t="s">
        <v>4939</v>
      </c>
      <c r="C387" s="11" t="s">
        <v>1752</v>
      </c>
      <c r="D387" s="11" t="s">
        <v>4097</v>
      </c>
      <c r="E387" s="12" t="s">
        <v>1468</v>
      </c>
      <c r="F387" s="12" t="s">
        <v>4098</v>
      </c>
      <c r="G387" s="12">
        <v>600</v>
      </c>
      <c r="H387" s="12" t="s">
        <v>4052</v>
      </c>
      <c r="I387" t="s">
        <v>4053</v>
      </c>
      <c r="J387" t="s">
        <v>4054</v>
      </c>
    </row>
    <row r="388" spans="1:10">
      <c r="A388" s="9" t="s">
        <v>4940</v>
      </c>
      <c r="B388" s="10" t="s">
        <v>4941</v>
      </c>
      <c r="C388" s="11" t="s">
        <v>1752</v>
      </c>
      <c r="D388" s="11" t="s">
        <v>4068</v>
      </c>
      <c r="E388" s="12" t="s">
        <v>1468</v>
      </c>
      <c r="F388" s="12" t="s">
        <v>4069</v>
      </c>
      <c r="G388" s="12">
        <v>664</v>
      </c>
      <c r="H388" s="12" t="s">
        <v>4052</v>
      </c>
      <c r="I388" t="s">
        <v>4089</v>
      </c>
      <c r="J388" t="s">
        <v>4054</v>
      </c>
    </row>
    <row r="389" spans="1:10">
      <c r="A389" s="9" t="s">
        <v>4942</v>
      </c>
      <c r="B389" s="10" t="s">
        <v>4943</v>
      </c>
      <c r="C389" s="11" t="s">
        <v>1752</v>
      </c>
      <c r="D389" s="11" t="s">
        <v>4128</v>
      </c>
      <c r="E389" s="12" t="s">
        <v>1468</v>
      </c>
      <c r="F389" s="12" t="s">
        <v>4129</v>
      </c>
      <c r="G389" s="12">
        <v>643</v>
      </c>
      <c r="H389" s="12" t="s">
        <v>4052</v>
      </c>
      <c r="I389" t="s">
        <v>4089</v>
      </c>
      <c r="J389" t="s">
        <v>4054</v>
      </c>
    </row>
    <row r="390" spans="1:10">
      <c r="A390" s="9" t="s">
        <v>4944</v>
      </c>
      <c r="B390" s="10" t="s">
        <v>4945</v>
      </c>
      <c r="C390" s="11" t="s">
        <v>1752</v>
      </c>
      <c r="D390" s="11" t="s">
        <v>1748</v>
      </c>
      <c r="E390" s="12" t="s">
        <v>1468</v>
      </c>
      <c r="F390" s="12" t="s">
        <v>4503</v>
      </c>
      <c r="G390" s="12">
        <v>422</v>
      </c>
      <c r="H390" s="12" t="s">
        <v>4052</v>
      </c>
      <c r="I390" t="s">
        <v>4053</v>
      </c>
      <c r="J390" t="s">
        <v>4054</v>
      </c>
    </row>
    <row r="391" spans="1:10">
      <c r="A391" s="9" t="s">
        <v>4946</v>
      </c>
      <c r="B391" s="10" t="s">
        <v>4947</v>
      </c>
      <c r="C391" s="11" t="s">
        <v>1752</v>
      </c>
      <c r="D391" s="11" t="s">
        <v>4203</v>
      </c>
      <c r="E391" s="12" t="s">
        <v>1468</v>
      </c>
      <c r="F391" s="12" t="s">
        <v>4204</v>
      </c>
      <c r="G391" s="12">
        <v>880</v>
      </c>
      <c r="H391" s="12" t="s">
        <v>4063</v>
      </c>
      <c r="I391" t="s">
        <v>4064</v>
      </c>
      <c r="J391" t="s">
        <v>4065</v>
      </c>
    </row>
    <row r="392" spans="1:10">
      <c r="A392" s="9" t="s">
        <v>4948</v>
      </c>
      <c r="B392" s="10" t="s">
        <v>4949</v>
      </c>
      <c r="C392" s="11" t="s">
        <v>1752</v>
      </c>
      <c r="D392" s="11" t="s">
        <v>4207</v>
      </c>
      <c r="E392" s="12" t="s">
        <v>1468</v>
      </c>
      <c r="F392" s="12" t="s">
        <v>4208</v>
      </c>
      <c r="G392" s="12">
        <v>720</v>
      </c>
      <c r="H392" s="12" t="s">
        <v>4052</v>
      </c>
      <c r="I392" t="s">
        <v>4089</v>
      </c>
      <c r="J392" t="s">
        <v>4054</v>
      </c>
    </row>
    <row r="393" spans="1:10">
      <c r="A393" s="9" t="s">
        <v>4950</v>
      </c>
      <c r="B393" s="10" t="s">
        <v>4951</v>
      </c>
      <c r="C393" s="11" t="s">
        <v>1752</v>
      </c>
      <c r="D393" s="11" t="s">
        <v>4952</v>
      </c>
      <c r="E393" s="12" t="s">
        <v>1468</v>
      </c>
      <c r="F393" s="12" t="s">
        <v>4176</v>
      </c>
      <c r="G393" s="12">
        <v>592</v>
      </c>
      <c r="H393" s="12" t="s">
        <v>4052</v>
      </c>
      <c r="I393" t="s">
        <v>4053</v>
      </c>
      <c r="J393" t="s">
        <v>4054</v>
      </c>
    </row>
    <row r="394" spans="1:10">
      <c r="A394" s="9" t="s">
        <v>4953</v>
      </c>
      <c r="B394" s="10" t="s">
        <v>4954</v>
      </c>
      <c r="C394" s="11" t="s">
        <v>1752</v>
      </c>
      <c r="D394" s="11" t="s">
        <v>4049</v>
      </c>
      <c r="E394" s="12" t="s">
        <v>1468</v>
      </c>
      <c r="F394" s="12" t="s">
        <v>4051</v>
      </c>
      <c r="G394" s="12">
        <v>850</v>
      </c>
      <c r="H394" s="12" t="s">
        <v>4063</v>
      </c>
      <c r="I394" t="s">
        <v>4064</v>
      </c>
      <c r="J394" t="s">
        <v>4065</v>
      </c>
    </row>
    <row r="395" spans="1:10">
      <c r="A395" s="9" t="s">
        <v>4955</v>
      </c>
      <c r="B395" s="10" t="s">
        <v>4956</v>
      </c>
      <c r="C395" s="11" t="s">
        <v>1752</v>
      </c>
      <c r="D395" s="11" t="s">
        <v>4161</v>
      </c>
      <c r="E395" s="12" t="s">
        <v>1468</v>
      </c>
      <c r="F395" s="12" t="s">
        <v>4162</v>
      </c>
      <c r="G395" s="12">
        <v>867</v>
      </c>
      <c r="H395" s="12" t="s">
        <v>4063</v>
      </c>
      <c r="I395" t="s">
        <v>4064</v>
      </c>
      <c r="J395" t="s">
        <v>4065</v>
      </c>
    </row>
    <row r="396" spans="1:10">
      <c r="A396" s="9" t="s">
        <v>4957</v>
      </c>
      <c r="B396" s="10" t="s">
        <v>4958</v>
      </c>
      <c r="C396" s="11" t="s">
        <v>1752</v>
      </c>
      <c r="D396" s="11" t="s">
        <v>725</v>
      </c>
      <c r="E396" s="12" t="s">
        <v>1468</v>
      </c>
      <c r="F396" s="12" t="s">
        <v>4510</v>
      </c>
      <c r="G396" s="12">
        <v>467</v>
      </c>
      <c r="H396" s="12" t="s">
        <v>4052</v>
      </c>
      <c r="I396" t="s">
        <v>4053</v>
      </c>
      <c r="J396" t="s">
        <v>4054</v>
      </c>
    </row>
    <row r="397" spans="1:10">
      <c r="A397" s="9" t="s">
        <v>4959</v>
      </c>
      <c r="B397" s="10" t="s">
        <v>4960</v>
      </c>
      <c r="C397" s="11" t="s">
        <v>1752</v>
      </c>
      <c r="D397" s="11" t="s">
        <v>1671</v>
      </c>
      <c r="E397" s="12" t="s">
        <v>1468</v>
      </c>
      <c r="F397" s="12" t="s">
        <v>4961</v>
      </c>
      <c r="G397" s="12">
        <v>470</v>
      </c>
      <c r="H397" s="12" t="s">
        <v>4052</v>
      </c>
      <c r="I397" t="s">
        <v>4053</v>
      </c>
      <c r="J397" t="s">
        <v>4054</v>
      </c>
    </row>
    <row r="398" spans="1:10">
      <c r="A398" s="9" t="s">
        <v>4962</v>
      </c>
      <c r="B398" s="10" t="s">
        <v>4963</v>
      </c>
      <c r="C398" s="11" t="s">
        <v>1752</v>
      </c>
      <c r="D398" s="11" t="s">
        <v>1606</v>
      </c>
      <c r="E398" s="12" t="s">
        <v>1468</v>
      </c>
      <c r="F398" s="12" t="s">
        <v>4220</v>
      </c>
      <c r="G398" s="12">
        <v>1062</v>
      </c>
      <c r="H398" s="12" t="s">
        <v>4063</v>
      </c>
      <c r="I398" t="s">
        <v>4094</v>
      </c>
      <c r="J398" t="s">
        <v>4065</v>
      </c>
    </row>
    <row r="399" spans="1:10">
      <c r="A399" s="9" t="s">
        <v>4964</v>
      </c>
      <c r="B399" s="10" t="s">
        <v>4965</v>
      </c>
      <c r="C399" s="11" t="s">
        <v>1752</v>
      </c>
      <c r="D399" s="11" t="s">
        <v>2909</v>
      </c>
      <c r="E399" s="12" t="s">
        <v>1468</v>
      </c>
      <c r="F399" s="12" t="s">
        <v>4966</v>
      </c>
      <c r="G399" s="12">
        <v>1062</v>
      </c>
      <c r="H399" s="12" t="s">
        <v>4063</v>
      </c>
      <c r="I399" t="s">
        <v>4094</v>
      </c>
      <c r="J399" t="s">
        <v>4065</v>
      </c>
    </row>
    <row r="400" spans="1:10">
      <c r="A400" s="9" t="s">
        <v>4967</v>
      </c>
      <c r="B400" s="10" t="s">
        <v>4968</v>
      </c>
      <c r="C400" s="11" t="s">
        <v>1752</v>
      </c>
      <c r="D400" s="11" t="s">
        <v>4087</v>
      </c>
      <c r="E400" s="12" t="s">
        <v>1468</v>
      </c>
      <c r="F400" s="12" t="s">
        <v>4088</v>
      </c>
      <c r="G400" s="12">
        <v>710</v>
      </c>
      <c r="H400" s="12" t="s">
        <v>4052</v>
      </c>
      <c r="I400" t="s">
        <v>4089</v>
      </c>
      <c r="J400" t="s">
        <v>4054</v>
      </c>
    </row>
    <row r="401" spans="1:10">
      <c r="A401" s="9" t="s">
        <v>4969</v>
      </c>
      <c r="B401" s="10" t="s">
        <v>4970</v>
      </c>
      <c r="C401" s="11" t="s">
        <v>1752</v>
      </c>
      <c r="D401" s="11" t="s">
        <v>1678</v>
      </c>
      <c r="E401" s="12" t="s">
        <v>1468</v>
      </c>
      <c r="F401" s="12" t="s">
        <v>4225</v>
      </c>
      <c r="G401" s="12">
        <v>1212</v>
      </c>
      <c r="H401" s="12" t="s">
        <v>4063</v>
      </c>
      <c r="I401" t="s">
        <v>4094</v>
      </c>
      <c r="J401" t="s">
        <v>4065</v>
      </c>
    </row>
    <row r="402" spans="1:10">
      <c r="A402" s="9" t="s">
        <v>4971</v>
      </c>
      <c r="B402" s="10" t="s">
        <v>4972</v>
      </c>
      <c r="C402" s="11" t="s">
        <v>1752</v>
      </c>
      <c r="D402" s="11" t="s">
        <v>1661</v>
      </c>
      <c r="E402" s="12" t="s">
        <v>1468</v>
      </c>
      <c r="F402" s="12" t="s">
        <v>4521</v>
      </c>
      <c r="G402" s="12">
        <v>152</v>
      </c>
      <c r="H402" s="12" t="s">
        <v>4244</v>
      </c>
      <c r="I402" t="s">
        <v>4099</v>
      </c>
      <c r="J402" t="s">
        <v>812</v>
      </c>
    </row>
    <row r="403" spans="1:10">
      <c r="A403" s="9" t="s">
        <v>4973</v>
      </c>
      <c r="B403" s="10" t="s">
        <v>4974</v>
      </c>
      <c r="C403" s="11" t="s">
        <v>1752</v>
      </c>
      <c r="D403" s="11" t="s">
        <v>1599</v>
      </c>
      <c r="E403" s="12" t="s">
        <v>1468</v>
      </c>
      <c r="F403" s="12" t="s">
        <v>4524</v>
      </c>
      <c r="G403" s="12">
        <v>153</v>
      </c>
      <c r="H403" s="12" t="s">
        <v>4244</v>
      </c>
      <c r="I403" t="s">
        <v>4099</v>
      </c>
      <c r="J403" t="s">
        <v>812</v>
      </c>
    </row>
    <row r="404" spans="1:10">
      <c r="A404" s="9" t="s">
        <v>4975</v>
      </c>
      <c r="B404" s="10" t="s">
        <v>4976</v>
      </c>
      <c r="C404" s="11" t="s">
        <v>1752</v>
      </c>
      <c r="D404" s="11" t="s">
        <v>1744</v>
      </c>
      <c r="E404" s="12" t="s">
        <v>1468</v>
      </c>
      <c r="F404" s="12" t="s">
        <v>4527</v>
      </c>
      <c r="G404" s="12">
        <v>213</v>
      </c>
      <c r="H404" s="12" t="s">
        <v>4052</v>
      </c>
      <c r="I404" t="s">
        <v>4059</v>
      </c>
      <c r="J404" t="s">
        <v>812</v>
      </c>
    </row>
    <row r="405" spans="1:10">
      <c r="A405" s="9" t="s">
        <v>4977</v>
      </c>
      <c r="B405" s="10" t="s">
        <v>4978</v>
      </c>
      <c r="C405" s="11" t="s">
        <v>1752</v>
      </c>
      <c r="D405" s="11" t="s">
        <v>1591</v>
      </c>
      <c r="E405" s="12" t="s">
        <v>1468</v>
      </c>
      <c r="F405" s="12" t="s">
        <v>4530</v>
      </c>
      <c r="G405" s="12">
        <v>187</v>
      </c>
      <c r="H405" s="12" t="s">
        <v>4052</v>
      </c>
      <c r="I405" t="s">
        <v>4099</v>
      </c>
      <c r="J405" t="s">
        <v>812</v>
      </c>
    </row>
    <row r="406" spans="1:10">
      <c r="A406" s="9" t="s">
        <v>4979</v>
      </c>
      <c r="B406" s="10" t="s">
        <v>4980</v>
      </c>
      <c r="C406" s="11" t="s">
        <v>1752</v>
      </c>
      <c r="D406" s="11" t="s">
        <v>1652</v>
      </c>
      <c r="E406" s="12" t="s">
        <v>1468</v>
      </c>
      <c r="F406" s="12" t="s">
        <v>4533</v>
      </c>
      <c r="G406" s="12">
        <v>262</v>
      </c>
      <c r="H406" s="12" t="s">
        <v>4052</v>
      </c>
      <c r="I406" t="s">
        <v>4059</v>
      </c>
      <c r="J406" t="s">
        <v>812</v>
      </c>
    </row>
    <row r="407" spans="1:10">
      <c r="A407" s="9" t="s">
        <v>4981</v>
      </c>
      <c r="B407" s="10" t="s">
        <v>4982</v>
      </c>
      <c r="C407" s="11" t="s">
        <v>1752</v>
      </c>
      <c r="D407" s="11" t="s">
        <v>4247</v>
      </c>
      <c r="E407" s="12" t="s">
        <v>1468</v>
      </c>
      <c r="F407" s="12" t="s">
        <v>4248</v>
      </c>
      <c r="G407" s="12">
        <v>382</v>
      </c>
      <c r="H407" s="12" t="s">
        <v>4052</v>
      </c>
      <c r="I407" t="s">
        <v>4059</v>
      </c>
      <c r="J407" t="s">
        <v>812</v>
      </c>
    </row>
    <row r="408" spans="1:10">
      <c r="A408" s="9" t="s">
        <v>4983</v>
      </c>
      <c r="B408" s="10" t="s">
        <v>4984</v>
      </c>
      <c r="C408" s="11" t="s">
        <v>1752</v>
      </c>
      <c r="D408" s="11" t="s">
        <v>4137</v>
      </c>
      <c r="E408" s="12" t="s">
        <v>1468</v>
      </c>
      <c r="F408" s="12" t="s">
        <v>4138</v>
      </c>
      <c r="G408" s="12">
        <v>395</v>
      </c>
      <c r="H408" s="12" t="s">
        <v>4052</v>
      </c>
      <c r="I408" t="s">
        <v>4059</v>
      </c>
      <c r="J408" t="s">
        <v>812</v>
      </c>
    </row>
    <row r="409" spans="1:10">
      <c r="A409" s="9" t="s">
        <v>4985</v>
      </c>
      <c r="B409" s="10" t="s">
        <v>4986</v>
      </c>
      <c r="C409" s="11" t="s">
        <v>1752</v>
      </c>
      <c r="D409" s="11" t="s">
        <v>4109</v>
      </c>
      <c r="E409" s="12" t="s">
        <v>1468</v>
      </c>
      <c r="F409" s="12" t="s">
        <v>4110</v>
      </c>
      <c r="G409" s="12">
        <v>715</v>
      </c>
      <c r="H409" s="12" t="s">
        <v>4052</v>
      </c>
      <c r="I409" t="s">
        <v>4089</v>
      </c>
      <c r="J409" t="s">
        <v>4054</v>
      </c>
    </row>
    <row r="410" spans="1:10">
      <c r="A410" s="9" t="s">
        <v>4987</v>
      </c>
      <c r="B410" s="10" t="s">
        <v>4988</v>
      </c>
      <c r="C410" s="11" t="s">
        <v>1752</v>
      </c>
      <c r="D410" s="11" t="s">
        <v>4253</v>
      </c>
      <c r="E410" s="12" t="s">
        <v>1468</v>
      </c>
      <c r="F410" s="12" t="s">
        <v>4254</v>
      </c>
      <c r="G410" s="12">
        <v>1010</v>
      </c>
      <c r="H410" s="12" t="s">
        <v>4063</v>
      </c>
      <c r="I410" t="s">
        <v>4094</v>
      </c>
      <c r="J410" t="s">
        <v>4065</v>
      </c>
    </row>
    <row r="411" spans="1:10">
      <c r="A411" s="9" t="s">
        <v>4989</v>
      </c>
      <c r="B411" s="10" t="s">
        <v>4990</v>
      </c>
      <c r="C411" s="11" t="s">
        <v>1752</v>
      </c>
      <c r="D411" s="11" t="s">
        <v>4257</v>
      </c>
      <c r="E411" s="12" t="s">
        <v>1468</v>
      </c>
      <c r="F411" s="12" t="s">
        <v>4258</v>
      </c>
      <c r="G411" s="12">
        <v>628</v>
      </c>
      <c r="H411" s="12" t="s">
        <v>4052</v>
      </c>
      <c r="I411" t="s">
        <v>4089</v>
      </c>
      <c r="J411" t="s">
        <v>4054</v>
      </c>
    </row>
    <row r="412" spans="1:10">
      <c r="A412" s="9" t="s">
        <v>4991</v>
      </c>
      <c r="B412" s="10" t="s">
        <v>4992</v>
      </c>
      <c r="C412" s="11" t="s">
        <v>1752</v>
      </c>
      <c r="D412" s="11" t="s">
        <v>4148</v>
      </c>
      <c r="E412" s="12" t="s">
        <v>1468</v>
      </c>
      <c r="F412" s="12" t="s">
        <v>4145</v>
      </c>
      <c r="G412" s="12">
        <v>1058</v>
      </c>
      <c r="H412" s="12" t="s">
        <v>4063</v>
      </c>
      <c r="I412" t="s">
        <v>4094</v>
      </c>
      <c r="J412" t="s">
        <v>4065</v>
      </c>
    </row>
    <row r="413" spans="1:10">
      <c r="A413" s="9" t="s">
        <v>4993</v>
      </c>
      <c r="B413" s="10" t="s">
        <v>4994</v>
      </c>
      <c r="C413" s="11" t="s">
        <v>1752</v>
      </c>
      <c r="D413" s="11" t="s">
        <v>4261</v>
      </c>
      <c r="E413" s="12" t="s">
        <v>1468</v>
      </c>
      <c r="F413" s="12" t="s">
        <v>4262</v>
      </c>
      <c r="G413" s="12">
        <v>833</v>
      </c>
      <c r="H413" s="12" t="s">
        <v>4063</v>
      </c>
      <c r="I413" t="s">
        <v>4064</v>
      </c>
      <c r="J413" t="s">
        <v>4065</v>
      </c>
    </row>
    <row r="414" spans="1:10">
      <c r="A414" s="9" t="s">
        <v>4995</v>
      </c>
      <c r="B414" s="10" t="s">
        <v>4996</v>
      </c>
      <c r="C414" s="11" t="s">
        <v>1752</v>
      </c>
      <c r="D414" s="11" t="s">
        <v>4073</v>
      </c>
      <c r="E414" s="12" t="s">
        <v>1468</v>
      </c>
      <c r="F414" s="12" t="s">
        <v>4075</v>
      </c>
      <c r="G414" s="12">
        <v>1050</v>
      </c>
      <c r="H414" s="12" t="s">
        <v>4063</v>
      </c>
      <c r="I414" t="s">
        <v>4094</v>
      </c>
      <c r="J414" t="s">
        <v>4065</v>
      </c>
    </row>
    <row r="415" spans="1:10">
      <c r="A415" s="9" t="s">
        <v>4997</v>
      </c>
      <c r="B415" s="10" t="s">
        <v>4998</v>
      </c>
      <c r="C415" s="11" t="s">
        <v>1752</v>
      </c>
      <c r="D415" s="11" t="s">
        <v>4114</v>
      </c>
      <c r="E415" s="12" t="s">
        <v>1468</v>
      </c>
      <c r="F415" s="12" t="s">
        <v>4115</v>
      </c>
      <c r="G415" s="12">
        <v>1189</v>
      </c>
      <c r="H415" s="12" t="s">
        <v>4063</v>
      </c>
      <c r="I415" t="s">
        <v>4094</v>
      </c>
      <c r="J415" t="s">
        <v>4065</v>
      </c>
    </row>
    <row r="416" spans="1:10">
      <c r="A416" s="9" t="s">
        <v>4999</v>
      </c>
      <c r="B416" s="10" t="s">
        <v>5000</v>
      </c>
      <c r="C416" s="11" t="s">
        <v>1752</v>
      </c>
      <c r="D416" s="11" t="s">
        <v>1689</v>
      </c>
      <c r="E416" s="12" t="s">
        <v>1468</v>
      </c>
      <c r="F416" s="12" t="s">
        <v>4274</v>
      </c>
      <c r="G416" s="12">
        <v>125</v>
      </c>
      <c r="H416" s="12" t="s">
        <v>4244</v>
      </c>
      <c r="I416" t="s">
        <v>4099</v>
      </c>
      <c r="J416" t="s">
        <v>812</v>
      </c>
    </row>
    <row r="417" spans="1:10">
      <c r="A417" s="9" t="s">
        <v>5001</v>
      </c>
      <c r="B417" s="10" t="s">
        <v>5002</v>
      </c>
      <c r="C417" s="11" t="s">
        <v>1752</v>
      </c>
      <c r="D417" s="11" t="s">
        <v>4265</v>
      </c>
      <c r="E417" s="12" t="s">
        <v>1468</v>
      </c>
      <c r="F417" s="12" t="s">
        <v>4266</v>
      </c>
      <c r="G417" s="12">
        <v>430</v>
      </c>
      <c r="H417" s="12" t="s">
        <v>4052</v>
      </c>
      <c r="I417" t="s">
        <v>4053</v>
      </c>
      <c r="J417" t="s">
        <v>4054</v>
      </c>
    </row>
    <row r="418" spans="1:10">
      <c r="A418" s="9" t="s">
        <v>5003</v>
      </c>
      <c r="B418" s="10" t="s">
        <v>5004</v>
      </c>
      <c r="C418" s="11" t="s">
        <v>1752</v>
      </c>
      <c r="D418" s="11" t="s">
        <v>1650</v>
      </c>
      <c r="E418" s="12" t="s">
        <v>1468</v>
      </c>
      <c r="F418" s="12" t="s">
        <v>4151</v>
      </c>
      <c r="G418" s="12">
        <v>1293</v>
      </c>
      <c r="H418" s="12" t="s">
        <v>4063</v>
      </c>
      <c r="I418" t="s">
        <v>4094</v>
      </c>
      <c r="J418" t="s">
        <v>4065</v>
      </c>
    </row>
    <row r="419" spans="1:10">
      <c r="A419" s="9" t="s">
        <v>5005</v>
      </c>
      <c r="B419" s="10" t="s">
        <v>5006</v>
      </c>
      <c r="C419" s="11" t="s">
        <v>1752</v>
      </c>
      <c r="D419" s="11" t="s">
        <v>5007</v>
      </c>
      <c r="E419" s="12" t="s">
        <v>1468</v>
      </c>
      <c r="F419" s="12" t="s">
        <v>1469</v>
      </c>
      <c r="G419" s="12">
        <v>432</v>
      </c>
      <c r="H419" s="12" t="s">
        <v>4052</v>
      </c>
      <c r="I419" t="s">
        <v>4053</v>
      </c>
      <c r="J419" t="s">
        <v>4054</v>
      </c>
    </row>
    <row r="420" spans="1:10">
      <c r="A420" s="9" t="s">
        <v>5008</v>
      </c>
      <c r="B420" s="10" t="s">
        <v>5009</v>
      </c>
      <c r="C420" s="11" t="s">
        <v>1752</v>
      </c>
      <c r="D420" s="11" t="s">
        <v>1743</v>
      </c>
      <c r="E420" s="12" t="s">
        <v>1468</v>
      </c>
      <c r="F420" s="12" t="s">
        <v>4211</v>
      </c>
      <c r="G420" s="12">
        <v>432</v>
      </c>
      <c r="H420" s="12" t="s">
        <v>4052</v>
      </c>
      <c r="I420" t="s">
        <v>4053</v>
      </c>
      <c r="J420" t="s">
        <v>4054</v>
      </c>
    </row>
    <row r="421" spans="1:10">
      <c r="A421" s="9" t="s">
        <v>5010</v>
      </c>
      <c r="B421" s="10" t="s">
        <v>5011</v>
      </c>
      <c r="C421" s="11" t="s">
        <v>1752</v>
      </c>
      <c r="D421" s="11" t="s">
        <v>1639</v>
      </c>
      <c r="E421" s="12" t="s">
        <v>1468</v>
      </c>
      <c r="F421" s="12" t="s">
        <v>4881</v>
      </c>
      <c r="G421" s="12">
        <v>90</v>
      </c>
      <c r="H421" s="12" t="s">
        <v>4083</v>
      </c>
      <c r="I421" t="s">
        <v>4120</v>
      </c>
      <c r="J421" t="s">
        <v>752</v>
      </c>
    </row>
    <row r="422" spans="1:10">
      <c r="A422" s="9" t="s">
        <v>5012</v>
      </c>
      <c r="B422" s="10" t="s">
        <v>5013</v>
      </c>
      <c r="C422" s="11" t="s">
        <v>1752</v>
      </c>
      <c r="D422" s="11" t="s">
        <v>4552</v>
      </c>
      <c r="E422" s="12" t="s">
        <v>1468</v>
      </c>
      <c r="F422" s="12" t="s">
        <v>4553</v>
      </c>
      <c r="G422" s="12">
        <v>908</v>
      </c>
      <c r="H422" s="12" t="s">
        <v>4063</v>
      </c>
      <c r="I422" t="s">
        <v>4064</v>
      </c>
      <c r="J422" t="s">
        <v>4065</v>
      </c>
    </row>
    <row r="423" spans="1:10">
      <c r="A423" s="9" t="s">
        <v>5014</v>
      </c>
      <c r="B423" s="10" t="s">
        <v>5015</v>
      </c>
      <c r="C423" s="11" t="s">
        <v>1752</v>
      </c>
      <c r="D423" s="11" t="s">
        <v>1601</v>
      </c>
      <c r="E423" s="12" t="s">
        <v>1468</v>
      </c>
      <c r="F423" s="12" t="s">
        <v>4079</v>
      </c>
      <c r="G423" s="12">
        <v>63</v>
      </c>
      <c r="H423" s="12" t="s">
        <v>4083</v>
      </c>
      <c r="I423" t="s">
        <v>4120</v>
      </c>
      <c r="J423" t="s">
        <v>752</v>
      </c>
    </row>
    <row r="424" spans="1:10">
      <c r="A424" s="9" t="s">
        <v>5016</v>
      </c>
      <c r="B424" s="10" t="s">
        <v>5017</v>
      </c>
      <c r="C424" s="11" t="s">
        <v>1752</v>
      </c>
      <c r="D424" s="11" t="s">
        <v>4179</v>
      </c>
      <c r="E424" s="12" t="s">
        <v>1468</v>
      </c>
      <c r="F424" s="12" t="s">
        <v>4180</v>
      </c>
      <c r="G424" s="12">
        <v>350</v>
      </c>
      <c r="H424" s="12" t="s">
        <v>4052</v>
      </c>
      <c r="I424" t="s">
        <v>4059</v>
      </c>
      <c r="J424" t="s">
        <v>812</v>
      </c>
    </row>
    <row r="425" spans="1:10">
      <c r="A425" s="9" t="s">
        <v>5018</v>
      </c>
      <c r="B425" s="10" t="s">
        <v>5019</v>
      </c>
      <c r="C425" s="11" t="s">
        <v>1752</v>
      </c>
      <c r="D425" s="11" t="s">
        <v>4288</v>
      </c>
      <c r="E425" s="12" t="s">
        <v>1468</v>
      </c>
      <c r="F425" s="12" t="s">
        <v>4289</v>
      </c>
      <c r="G425" s="12">
        <v>1134</v>
      </c>
      <c r="H425" s="12" t="s">
        <v>4063</v>
      </c>
      <c r="I425" t="s">
        <v>4094</v>
      </c>
      <c r="J425" t="s">
        <v>4065</v>
      </c>
    </row>
    <row r="426" spans="1:10">
      <c r="A426" s="9" t="s">
        <v>5020</v>
      </c>
      <c r="B426" s="10" t="s">
        <v>5021</v>
      </c>
      <c r="C426" s="11" t="s">
        <v>1752</v>
      </c>
      <c r="D426" s="11" t="s">
        <v>4171</v>
      </c>
      <c r="E426" s="12" t="s">
        <v>1468</v>
      </c>
      <c r="F426" s="12" t="s">
        <v>4172</v>
      </c>
      <c r="G426" s="12">
        <v>750</v>
      </c>
      <c r="H426" s="12" t="s">
        <v>4052</v>
      </c>
      <c r="I426" t="s">
        <v>4089</v>
      </c>
      <c r="J426" t="s">
        <v>4054</v>
      </c>
    </row>
    <row r="427" spans="1:10">
      <c r="A427" s="9" t="s">
        <v>5022</v>
      </c>
      <c r="B427" s="10" t="s">
        <v>5023</v>
      </c>
      <c r="C427" s="11" t="s">
        <v>1752</v>
      </c>
      <c r="D427" s="11" t="s">
        <v>1637</v>
      </c>
      <c r="E427" s="12" t="s">
        <v>1468</v>
      </c>
      <c r="F427" s="12" t="s">
        <v>4294</v>
      </c>
      <c r="G427" s="12">
        <v>410</v>
      </c>
      <c r="H427" s="12" t="s">
        <v>4052</v>
      </c>
      <c r="I427" t="s">
        <v>4053</v>
      </c>
      <c r="J427" t="s">
        <v>4054</v>
      </c>
    </row>
    <row r="428" spans="1:10">
      <c r="A428" s="9" t="s">
        <v>5024</v>
      </c>
      <c r="B428" s="10" t="s">
        <v>5025</v>
      </c>
      <c r="C428" s="11" t="s">
        <v>1752</v>
      </c>
      <c r="D428" s="11" t="s">
        <v>4154</v>
      </c>
      <c r="E428" s="12" t="s">
        <v>1468</v>
      </c>
      <c r="F428" s="12" t="s">
        <v>4155</v>
      </c>
      <c r="G428" s="12">
        <v>382</v>
      </c>
      <c r="H428" s="12" t="s">
        <v>4052</v>
      </c>
      <c r="I428" t="s">
        <v>4059</v>
      </c>
      <c r="J428" t="s">
        <v>812</v>
      </c>
    </row>
    <row r="429" spans="1:10">
      <c r="A429" s="9" t="s">
        <v>5026</v>
      </c>
      <c r="B429" s="10" t="s">
        <v>5027</v>
      </c>
      <c r="C429" s="11" t="s">
        <v>1752</v>
      </c>
      <c r="D429" s="11" t="s">
        <v>4302</v>
      </c>
      <c r="E429" s="12" t="s">
        <v>1468</v>
      </c>
      <c r="F429" s="12" t="s">
        <v>4303</v>
      </c>
      <c r="G429" s="12">
        <v>463</v>
      </c>
      <c r="H429" s="12" t="s">
        <v>4052</v>
      </c>
      <c r="I429" t="s">
        <v>4053</v>
      </c>
      <c r="J429" t="s">
        <v>4054</v>
      </c>
    </row>
    <row r="430" spans="1:10">
      <c r="A430" s="9" t="s">
        <v>5028</v>
      </c>
      <c r="B430" s="10" t="s">
        <v>5029</v>
      </c>
      <c r="C430" s="11" t="s">
        <v>1752</v>
      </c>
      <c r="D430" s="11" t="s">
        <v>4306</v>
      </c>
      <c r="E430" s="12" t="s">
        <v>1468</v>
      </c>
      <c r="F430" s="12" t="s">
        <v>4307</v>
      </c>
      <c r="G430" s="12">
        <v>560</v>
      </c>
      <c r="H430" s="12" t="s">
        <v>4052</v>
      </c>
      <c r="I430" t="s">
        <v>4053</v>
      </c>
      <c r="J430" t="s">
        <v>4054</v>
      </c>
    </row>
    <row r="431" spans="1:10">
      <c r="A431" s="9" t="s">
        <v>5030</v>
      </c>
      <c r="B431" s="10" t="s">
        <v>5031</v>
      </c>
      <c r="C431" s="11" t="s">
        <v>1752</v>
      </c>
      <c r="D431" s="11" t="s">
        <v>4310</v>
      </c>
      <c r="E431" s="12" t="s">
        <v>1468</v>
      </c>
      <c r="F431" s="12" t="s">
        <v>4572</v>
      </c>
      <c r="G431" s="12">
        <v>698</v>
      </c>
      <c r="H431" s="12" t="s">
        <v>4052</v>
      </c>
      <c r="I431" t="s">
        <v>4089</v>
      </c>
      <c r="J431" t="s">
        <v>4054</v>
      </c>
    </row>
    <row r="432" spans="1:10">
      <c r="A432" s="9" t="s">
        <v>5032</v>
      </c>
      <c r="B432" s="10" t="s">
        <v>5033</v>
      </c>
      <c r="C432" s="11" t="s">
        <v>1752</v>
      </c>
      <c r="D432" s="11" t="s">
        <v>4314</v>
      </c>
      <c r="E432" s="12" t="s">
        <v>1468</v>
      </c>
      <c r="F432" s="12" t="s">
        <v>4315</v>
      </c>
      <c r="G432" s="12">
        <v>343</v>
      </c>
      <c r="H432" s="12" t="s">
        <v>4052</v>
      </c>
      <c r="I432" t="s">
        <v>4059</v>
      </c>
      <c r="J432" t="s">
        <v>812</v>
      </c>
    </row>
    <row r="433" spans="1:10">
      <c r="A433" s="9" t="s">
        <v>5034</v>
      </c>
      <c r="B433" s="10" t="s">
        <v>5035</v>
      </c>
      <c r="C433" s="11" t="s">
        <v>4179</v>
      </c>
      <c r="D433" s="11" t="s">
        <v>4247</v>
      </c>
      <c r="E433" s="12" t="s">
        <v>4180</v>
      </c>
      <c r="F433" s="12" t="s">
        <v>4248</v>
      </c>
      <c r="G433" s="12">
        <v>500</v>
      </c>
      <c r="H433" s="12" t="s">
        <v>4244</v>
      </c>
      <c r="I433" t="s">
        <v>4053</v>
      </c>
      <c r="J433" t="s">
        <v>4054</v>
      </c>
    </row>
    <row r="434" spans="1:10">
      <c r="A434" s="9" t="s">
        <v>5036</v>
      </c>
      <c r="B434" s="10" t="s">
        <v>5037</v>
      </c>
      <c r="C434" s="11" t="s">
        <v>4253</v>
      </c>
      <c r="D434" s="11" t="s">
        <v>870</v>
      </c>
      <c r="E434" s="12" t="s">
        <v>4254</v>
      </c>
      <c r="F434" s="12" t="s">
        <v>4183</v>
      </c>
      <c r="G434" s="12">
        <v>648</v>
      </c>
      <c r="H434" s="12" t="s">
        <v>4052</v>
      </c>
      <c r="I434" t="s">
        <v>4089</v>
      </c>
      <c r="J434" t="s">
        <v>4054</v>
      </c>
    </row>
    <row r="435" spans="1:10">
      <c r="A435" s="9" t="s">
        <v>5038</v>
      </c>
      <c r="B435" s="10" t="s">
        <v>5039</v>
      </c>
      <c r="C435" s="11" t="s">
        <v>4253</v>
      </c>
      <c r="D435" s="11" t="s">
        <v>803</v>
      </c>
      <c r="E435" s="12" t="s">
        <v>4254</v>
      </c>
      <c r="F435" s="12" t="s">
        <v>4050</v>
      </c>
      <c r="G435" s="12">
        <v>650</v>
      </c>
      <c r="H435" s="12" t="s">
        <v>4052</v>
      </c>
      <c r="I435" t="s">
        <v>4089</v>
      </c>
      <c r="J435" t="s">
        <v>4054</v>
      </c>
    </row>
    <row r="436" spans="1:10">
      <c r="A436" s="9" t="s">
        <v>5040</v>
      </c>
      <c r="B436" s="10" t="s">
        <v>5041</v>
      </c>
      <c r="C436" s="11" t="s">
        <v>4253</v>
      </c>
      <c r="D436" s="11" t="s">
        <v>4161</v>
      </c>
      <c r="E436" s="12" t="s">
        <v>4254</v>
      </c>
      <c r="F436" s="12" t="s">
        <v>4162</v>
      </c>
      <c r="G436" s="12">
        <v>211</v>
      </c>
      <c r="H436" s="12" t="s">
        <v>4244</v>
      </c>
      <c r="I436" t="s">
        <v>4059</v>
      </c>
      <c r="J436" t="s">
        <v>812</v>
      </c>
    </row>
    <row r="437" spans="1:10">
      <c r="A437" s="9" t="s">
        <v>5042</v>
      </c>
      <c r="B437" s="10" t="s">
        <v>5043</v>
      </c>
      <c r="C437" s="11" t="s">
        <v>4253</v>
      </c>
      <c r="D437" s="11" t="s">
        <v>1743</v>
      </c>
      <c r="E437" s="12" t="s">
        <v>4254</v>
      </c>
      <c r="F437" s="12" t="s">
        <v>4211</v>
      </c>
      <c r="G437" s="12">
        <v>610</v>
      </c>
      <c r="H437" s="12" t="s">
        <v>4052</v>
      </c>
      <c r="I437" t="s">
        <v>4089</v>
      </c>
      <c r="J437" t="s">
        <v>4054</v>
      </c>
    </row>
    <row r="438" spans="1:10">
      <c r="A438" s="9" t="s">
        <v>5044</v>
      </c>
      <c r="B438" s="10" t="s">
        <v>5045</v>
      </c>
      <c r="C438" s="11" t="s">
        <v>4253</v>
      </c>
      <c r="D438" s="11" t="s">
        <v>1748</v>
      </c>
      <c r="E438" s="12" t="s">
        <v>4254</v>
      </c>
      <c r="F438" s="12" t="s">
        <v>4217</v>
      </c>
      <c r="G438" s="12">
        <v>587</v>
      </c>
      <c r="H438" s="12" t="s">
        <v>4052</v>
      </c>
      <c r="I438" t="s">
        <v>4053</v>
      </c>
      <c r="J438" t="s">
        <v>4054</v>
      </c>
    </row>
    <row r="439" spans="1:10">
      <c r="A439" s="9" t="s">
        <v>5046</v>
      </c>
      <c r="B439" s="10" t="s">
        <v>5047</v>
      </c>
      <c r="C439" s="11" t="s">
        <v>4253</v>
      </c>
      <c r="D439" s="11" t="s">
        <v>1750</v>
      </c>
      <c r="E439" s="12" t="s">
        <v>4254</v>
      </c>
      <c r="F439" s="12" t="s">
        <v>1472</v>
      </c>
      <c r="G439" s="12">
        <v>860</v>
      </c>
      <c r="H439" s="12" t="s">
        <v>4063</v>
      </c>
      <c r="I439" t="s">
        <v>4064</v>
      </c>
      <c r="J439" t="s">
        <v>4065</v>
      </c>
    </row>
    <row r="440" spans="1:10">
      <c r="A440" s="9" t="s">
        <v>5048</v>
      </c>
      <c r="B440" s="10" t="s">
        <v>5049</v>
      </c>
      <c r="C440" s="11" t="s">
        <v>4253</v>
      </c>
      <c r="D440" s="11" t="s">
        <v>1752</v>
      </c>
      <c r="E440" s="12" t="s">
        <v>4254</v>
      </c>
      <c r="F440" s="12" t="s">
        <v>1468</v>
      </c>
      <c r="G440" s="12">
        <v>1025</v>
      </c>
      <c r="H440" s="12" t="s">
        <v>4063</v>
      </c>
      <c r="I440" t="s">
        <v>4094</v>
      </c>
      <c r="J440" t="s">
        <v>4065</v>
      </c>
    </row>
    <row r="441" spans="1:10">
      <c r="A441" s="9" t="s">
        <v>5050</v>
      </c>
      <c r="B441" s="10" t="s">
        <v>5051</v>
      </c>
      <c r="C441" s="11" t="s">
        <v>4207</v>
      </c>
      <c r="D441" s="11" t="s">
        <v>4952</v>
      </c>
      <c r="E441" s="12" t="s">
        <v>4208</v>
      </c>
      <c r="F441" s="12" t="s">
        <v>4176</v>
      </c>
      <c r="G441" s="12">
        <v>160</v>
      </c>
      <c r="H441" s="12" t="s">
        <v>4244</v>
      </c>
      <c r="I441" t="s">
        <v>4099</v>
      </c>
      <c r="J441" t="s">
        <v>812</v>
      </c>
    </row>
    <row r="442" spans="1:10">
      <c r="A442" s="9" t="s">
        <v>5052</v>
      </c>
      <c r="B442" s="10" t="s">
        <v>5053</v>
      </c>
      <c r="C442" s="11" t="s">
        <v>4207</v>
      </c>
      <c r="D442" s="11" t="s">
        <v>4161</v>
      </c>
      <c r="E442" s="12" t="s">
        <v>4208</v>
      </c>
      <c r="F442" s="12" t="s">
        <v>4162</v>
      </c>
      <c r="G442" s="12">
        <v>241</v>
      </c>
      <c r="H442" s="12" t="s">
        <v>4244</v>
      </c>
      <c r="I442" t="s">
        <v>4059</v>
      </c>
      <c r="J442" t="s">
        <v>812</v>
      </c>
    </row>
    <row r="443" spans="1:10">
      <c r="A443" s="9" t="s">
        <v>5054</v>
      </c>
      <c r="B443" s="10" t="s">
        <v>5055</v>
      </c>
      <c r="C443" s="11" t="s">
        <v>4193</v>
      </c>
      <c r="D443" s="11" t="s">
        <v>868</v>
      </c>
      <c r="E443" s="12" t="s">
        <v>4194</v>
      </c>
      <c r="F443" s="12" t="s">
        <v>1476</v>
      </c>
      <c r="G443" s="12">
        <v>204</v>
      </c>
      <c r="H443" s="12" t="s">
        <v>4052</v>
      </c>
      <c r="I443" t="s">
        <v>4059</v>
      </c>
      <c r="J443" t="s">
        <v>812</v>
      </c>
    </row>
    <row r="444" spans="1:10">
      <c r="A444" s="9" t="s">
        <v>5056</v>
      </c>
      <c r="B444" s="10" t="s">
        <v>5057</v>
      </c>
      <c r="C444" s="11" t="s">
        <v>4193</v>
      </c>
      <c r="D444" s="11" t="s">
        <v>870</v>
      </c>
      <c r="E444" s="12" t="s">
        <v>4194</v>
      </c>
      <c r="F444" s="12" t="s">
        <v>4183</v>
      </c>
      <c r="G444" s="12">
        <v>214</v>
      </c>
      <c r="H444" s="12" t="s">
        <v>4052</v>
      </c>
      <c r="I444" t="s">
        <v>4059</v>
      </c>
      <c r="J444" t="s">
        <v>812</v>
      </c>
    </row>
    <row r="445" spans="1:10">
      <c r="A445" s="9" t="s">
        <v>5058</v>
      </c>
      <c r="B445" s="10" t="s">
        <v>5059</v>
      </c>
      <c r="C445" s="11" t="s">
        <v>4193</v>
      </c>
      <c r="D445" s="11" t="s">
        <v>803</v>
      </c>
      <c r="E445" s="12" t="s">
        <v>4194</v>
      </c>
      <c r="F445" s="12" t="s">
        <v>4050</v>
      </c>
      <c r="G445" s="12">
        <v>213</v>
      </c>
      <c r="H445" s="12" t="s">
        <v>4052</v>
      </c>
      <c r="I445" t="s">
        <v>4059</v>
      </c>
      <c r="J445" t="s">
        <v>812</v>
      </c>
    </row>
    <row r="446" spans="1:10">
      <c r="A446" s="9" t="s">
        <v>5060</v>
      </c>
      <c r="B446" s="10" t="s">
        <v>5061</v>
      </c>
      <c r="C446" s="11" t="s">
        <v>4257</v>
      </c>
      <c r="D446" s="11" t="s">
        <v>868</v>
      </c>
      <c r="E446" s="12" t="s">
        <v>4258</v>
      </c>
      <c r="F446" s="12" t="s">
        <v>1476</v>
      </c>
      <c r="G446" s="12">
        <v>326</v>
      </c>
      <c r="H446" s="12" t="s">
        <v>4052</v>
      </c>
      <c r="I446" t="s">
        <v>4059</v>
      </c>
      <c r="J446" t="s">
        <v>812</v>
      </c>
    </row>
    <row r="447" spans="1:10">
      <c r="A447" s="9" t="s">
        <v>5062</v>
      </c>
      <c r="B447" s="10" t="s">
        <v>5063</v>
      </c>
      <c r="C447" s="11" t="s">
        <v>4257</v>
      </c>
      <c r="D447" s="11" t="s">
        <v>870</v>
      </c>
      <c r="E447" s="12" t="s">
        <v>4258</v>
      </c>
      <c r="F447" s="12" t="s">
        <v>4183</v>
      </c>
      <c r="G447" s="12">
        <v>326</v>
      </c>
      <c r="H447" s="12" t="s">
        <v>4052</v>
      </c>
      <c r="I447" t="s">
        <v>4059</v>
      </c>
      <c r="J447" t="s">
        <v>812</v>
      </c>
    </row>
    <row r="448" spans="1:10">
      <c r="A448" s="9" t="s">
        <v>5064</v>
      </c>
      <c r="B448" s="10" t="s">
        <v>5065</v>
      </c>
      <c r="C448" s="11" t="s">
        <v>4257</v>
      </c>
      <c r="D448" s="11" t="s">
        <v>803</v>
      </c>
      <c r="E448" s="12" t="s">
        <v>4258</v>
      </c>
      <c r="F448" s="12" t="s">
        <v>4050</v>
      </c>
      <c r="G448" s="12">
        <v>326</v>
      </c>
      <c r="H448" s="12" t="s">
        <v>4052</v>
      </c>
      <c r="I448" t="s">
        <v>4059</v>
      </c>
      <c r="J448" t="s">
        <v>812</v>
      </c>
    </row>
    <row r="449" spans="1:10">
      <c r="A449" s="9" t="s">
        <v>5066</v>
      </c>
      <c r="B449" s="10" t="s">
        <v>5067</v>
      </c>
      <c r="C449" s="11" t="s">
        <v>4288</v>
      </c>
      <c r="D449" s="11" t="s">
        <v>870</v>
      </c>
      <c r="E449" s="12" t="s">
        <v>4289</v>
      </c>
      <c r="F449" s="12" t="s">
        <v>4183</v>
      </c>
      <c r="G449" s="12">
        <v>890</v>
      </c>
      <c r="H449" s="12" t="s">
        <v>4063</v>
      </c>
      <c r="I449" t="s">
        <v>4064</v>
      </c>
      <c r="J449" t="s">
        <v>4065</v>
      </c>
    </row>
    <row r="450" spans="1:10">
      <c r="A450" s="9" t="s">
        <v>5068</v>
      </c>
      <c r="B450" s="10" t="s">
        <v>5069</v>
      </c>
      <c r="C450" s="11" t="s">
        <v>4288</v>
      </c>
      <c r="D450" s="11" t="s">
        <v>803</v>
      </c>
      <c r="E450" s="12" t="s">
        <v>4289</v>
      </c>
      <c r="F450" s="12" t="s">
        <v>4050</v>
      </c>
      <c r="G450" s="12">
        <v>880</v>
      </c>
      <c r="H450" s="12" t="s">
        <v>4063</v>
      </c>
      <c r="I450" t="s">
        <v>4064</v>
      </c>
      <c r="J450" t="s">
        <v>4065</v>
      </c>
    </row>
    <row r="451" spans="1:10">
      <c r="A451" s="9" t="s">
        <v>5070</v>
      </c>
      <c r="B451" s="10" t="s">
        <v>5071</v>
      </c>
      <c r="C451" s="11" t="s">
        <v>4288</v>
      </c>
      <c r="D451" s="11" t="s">
        <v>1743</v>
      </c>
      <c r="E451" s="12" t="s">
        <v>4289</v>
      </c>
      <c r="F451" s="12" t="s">
        <v>4211</v>
      </c>
      <c r="G451" s="12">
        <v>790</v>
      </c>
      <c r="H451" s="12" t="s">
        <v>4052</v>
      </c>
      <c r="I451" t="s">
        <v>4089</v>
      </c>
      <c r="J451" t="s">
        <v>4054</v>
      </c>
    </row>
    <row r="452" spans="1:10">
      <c r="A452" s="9" t="s">
        <v>5072</v>
      </c>
      <c r="B452" s="10" t="s">
        <v>5073</v>
      </c>
      <c r="C452" s="11" t="s">
        <v>4288</v>
      </c>
      <c r="D452" s="11" t="s">
        <v>1748</v>
      </c>
      <c r="E452" s="12" t="s">
        <v>4289</v>
      </c>
      <c r="F452" s="12" t="s">
        <v>5074</v>
      </c>
      <c r="G452" s="12">
        <v>752</v>
      </c>
      <c r="H452" s="12" t="s">
        <v>4052</v>
      </c>
      <c r="I452" t="s">
        <v>4089</v>
      </c>
      <c r="J452" t="s">
        <v>4054</v>
      </c>
    </row>
    <row r="453" spans="1:10">
      <c r="A453" s="9" t="s">
        <v>5075</v>
      </c>
      <c r="B453" s="10" t="s">
        <v>5076</v>
      </c>
      <c r="C453" s="11" t="s">
        <v>4288</v>
      </c>
      <c r="D453" s="11" t="s">
        <v>1606</v>
      </c>
      <c r="E453" s="12" t="s">
        <v>4289</v>
      </c>
      <c r="F453" s="12" t="s">
        <v>5077</v>
      </c>
      <c r="G453" s="12">
        <v>367</v>
      </c>
      <c r="H453" s="12" t="s">
        <v>4244</v>
      </c>
      <c r="I453" t="s">
        <v>4059</v>
      </c>
      <c r="J453" t="s">
        <v>812</v>
      </c>
    </row>
    <row r="454" spans="1:10">
      <c r="A454" s="9" t="s">
        <v>5078</v>
      </c>
      <c r="B454" s="10" t="s">
        <v>5079</v>
      </c>
      <c r="C454" s="11" t="s">
        <v>4288</v>
      </c>
      <c r="D454" s="11" t="s">
        <v>1678</v>
      </c>
      <c r="E454" s="12" t="s">
        <v>4289</v>
      </c>
      <c r="F454" s="12" t="s">
        <v>5080</v>
      </c>
      <c r="G454" s="12">
        <v>260</v>
      </c>
      <c r="H454" s="12" t="s">
        <v>4244</v>
      </c>
      <c r="I454" t="s">
        <v>4059</v>
      </c>
      <c r="J454" t="s">
        <v>812</v>
      </c>
    </row>
    <row r="455" spans="1:10">
      <c r="A455" s="9" t="s">
        <v>5081</v>
      </c>
      <c r="B455" s="10" t="s">
        <v>5082</v>
      </c>
      <c r="C455" s="11" t="s">
        <v>4288</v>
      </c>
      <c r="D455" s="11" t="s">
        <v>4073</v>
      </c>
      <c r="E455" s="12" t="s">
        <v>4289</v>
      </c>
      <c r="F455" s="12" t="s">
        <v>4075</v>
      </c>
      <c r="G455" s="12">
        <v>95</v>
      </c>
      <c r="H455" s="12" t="s">
        <v>4083</v>
      </c>
      <c r="I455" t="s">
        <v>4120</v>
      </c>
      <c r="J455" t="s">
        <v>752</v>
      </c>
    </row>
    <row r="456" spans="1:10">
      <c r="A456" s="9" t="s">
        <v>5083</v>
      </c>
      <c r="B456" s="10" t="s">
        <v>5084</v>
      </c>
      <c r="C456" s="11" t="s">
        <v>4288</v>
      </c>
      <c r="D456" s="11" t="s">
        <v>4114</v>
      </c>
      <c r="E456" s="12" t="s">
        <v>4289</v>
      </c>
      <c r="F456" s="12" t="s">
        <v>4115</v>
      </c>
      <c r="G456" s="12">
        <v>100</v>
      </c>
      <c r="H456" s="12" t="s">
        <v>4083</v>
      </c>
      <c r="I456" t="s">
        <v>4120</v>
      </c>
      <c r="J456" t="s">
        <v>752</v>
      </c>
    </row>
    <row r="457" spans="1:10">
      <c r="A457" s="9" t="s">
        <v>5085</v>
      </c>
      <c r="B457" s="10" t="s">
        <v>5086</v>
      </c>
      <c r="C457" s="11" t="s">
        <v>4288</v>
      </c>
      <c r="D457" s="11" t="s">
        <v>1750</v>
      </c>
      <c r="E457" s="12" t="s">
        <v>4289</v>
      </c>
      <c r="F457" s="12" t="s">
        <v>1472</v>
      </c>
      <c r="G457" s="12">
        <v>913</v>
      </c>
      <c r="H457" s="12" t="s">
        <v>4063</v>
      </c>
      <c r="I457" t="s">
        <v>4064</v>
      </c>
      <c r="J457" t="s">
        <v>4065</v>
      </c>
    </row>
    <row r="458" spans="1:10">
      <c r="A458" s="9" t="s">
        <v>5087</v>
      </c>
      <c r="B458" s="10" t="s">
        <v>5088</v>
      </c>
      <c r="C458" s="11" t="s">
        <v>4288</v>
      </c>
      <c r="D458" s="11" t="s">
        <v>1752</v>
      </c>
      <c r="E458" s="12" t="s">
        <v>4289</v>
      </c>
      <c r="F458" s="12" t="s">
        <v>1468</v>
      </c>
      <c r="G458" s="12">
        <v>1110</v>
      </c>
      <c r="H458" s="12" t="s">
        <v>4063</v>
      </c>
      <c r="I458" t="s">
        <v>4094</v>
      </c>
      <c r="J458" t="s">
        <v>4065</v>
      </c>
    </row>
    <row r="459" spans="1:10">
      <c r="A459" s="9" t="s">
        <v>5089</v>
      </c>
      <c r="B459" s="10" t="s">
        <v>5090</v>
      </c>
      <c r="C459" s="11" t="s">
        <v>1637</v>
      </c>
      <c r="D459" s="11" t="s">
        <v>803</v>
      </c>
      <c r="E459" s="12" t="s">
        <v>4294</v>
      </c>
      <c r="F459" s="12" t="s">
        <v>4050</v>
      </c>
      <c r="G459" s="12">
        <v>455</v>
      </c>
      <c r="H459" s="12" t="s">
        <v>4052</v>
      </c>
      <c r="I459" t="s">
        <v>4053</v>
      </c>
      <c r="J459" t="s">
        <v>4054</v>
      </c>
    </row>
    <row r="460" spans="1:10">
      <c r="A460" s="9" t="s">
        <v>5091</v>
      </c>
      <c r="B460" s="10" t="s">
        <v>5092</v>
      </c>
      <c r="C460" s="11" t="s">
        <v>1637</v>
      </c>
      <c r="D460" s="11" t="s">
        <v>868</v>
      </c>
      <c r="E460" s="12" t="s">
        <v>4294</v>
      </c>
      <c r="F460" s="12" t="s">
        <v>1476</v>
      </c>
      <c r="G460" s="12">
        <v>456</v>
      </c>
      <c r="H460" s="12" t="s">
        <v>4052</v>
      </c>
      <c r="I460" t="s">
        <v>4053</v>
      </c>
      <c r="J460" t="s">
        <v>4054</v>
      </c>
    </row>
    <row r="461" spans="1:10">
      <c r="A461" s="9" t="s">
        <v>5093</v>
      </c>
      <c r="B461" s="10" t="s">
        <v>5094</v>
      </c>
      <c r="C461" s="11" t="s">
        <v>1637</v>
      </c>
      <c r="D461" s="11" t="s">
        <v>870</v>
      </c>
      <c r="E461" s="12" t="s">
        <v>4294</v>
      </c>
      <c r="F461" s="12" t="s">
        <v>4183</v>
      </c>
      <c r="G461" s="12">
        <v>465</v>
      </c>
      <c r="H461" s="12" t="s">
        <v>4052</v>
      </c>
      <c r="I461" t="s">
        <v>4053</v>
      </c>
      <c r="J461" t="s">
        <v>4054</v>
      </c>
    </row>
    <row r="462" spans="1:10">
      <c r="A462" s="9" t="s">
        <v>5095</v>
      </c>
      <c r="B462" s="10" t="s">
        <v>5096</v>
      </c>
      <c r="C462" s="11" t="s">
        <v>4247</v>
      </c>
      <c r="D462" s="11" t="s">
        <v>4154</v>
      </c>
      <c r="E462" s="12" t="s">
        <v>5097</v>
      </c>
      <c r="F462" s="12" t="s">
        <v>4155</v>
      </c>
      <c r="G462" s="12">
        <v>240</v>
      </c>
      <c r="H462" s="12" t="s">
        <v>4244</v>
      </c>
      <c r="I462" t="s">
        <v>4059</v>
      </c>
      <c r="J462" t="s">
        <v>812</v>
      </c>
    </row>
    <row r="463" spans="1:10">
      <c r="A463" s="9" t="s">
        <v>5098</v>
      </c>
      <c r="B463" s="10" t="s">
        <v>5099</v>
      </c>
      <c r="C463" s="11" t="s">
        <v>4265</v>
      </c>
      <c r="D463" s="11" t="s">
        <v>1750</v>
      </c>
      <c r="E463" s="12" t="s">
        <v>4266</v>
      </c>
      <c r="F463" s="12" t="s">
        <v>5100</v>
      </c>
      <c r="G463" s="12">
        <v>585</v>
      </c>
      <c r="H463" s="12" t="s">
        <v>4052</v>
      </c>
      <c r="I463" t="s">
        <v>4053</v>
      </c>
      <c r="J463" t="s">
        <v>4054</v>
      </c>
    </row>
    <row r="464" spans="1:10">
      <c r="A464" s="9" t="s">
        <v>5101</v>
      </c>
      <c r="B464" s="10" t="s">
        <v>5102</v>
      </c>
      <c r="C464" s="11" t="s">
        <v>4265</v>
      </c>
      <c r="D464" s="11" t="s">
        <v>4133</v>
      </c>
      <c r="E464" s="12" t="s">
        <v>4266</v>
      </c>
      <c r="F464" s="12" t="s">
        <v>1475</v>
      </c>
      <c r="G464" s="12">
        <v>124</v>
      </c>
      <c r="H464" s="12" t="s">
        <v>4244</v>
      </c>
      <c r="I464" t="s">
        <v>4099</v>
      </c>
      <c r="J464" t="s">
        <v>812</v>
      </c>
    </row>
    <row r="465" spans="1:10">
      <c r="A465" s="9" t="s">
        <v>5103</v>
      </c>
      <c r="B465" s="10" t="s">
        <v>5104</v>
      </c>
      <c r="C465" s="11" t="s">
        <v>4265</v>
      </c>
      <c r="D465" s="11" t="s">
        <v>5105</v>
      </c>
      <c r="E465" s="12" t="s">
        <v>4266</v>
      </c>
      <c r="F465" s="12" t="s">
        <v>5106</v>
      </c>
      <c r="G465" s="12">
        <v>289</v>
      </c>
      <c r="H465" s="12" t="s">
        <v>4244</v>
      </c>
      <c r="I465" t="s">
        <v>4059</v>
      </c>
      <c r="J465" t="s">
        <v>812</v>
      </c>
    </row>
    <row r="466" spans="1:10">
      <c r="A466" s="9" t="s">
        <v>5107</v>
      </c>
      <c r="B466" s="10" t="s">
        <v>5108</v>
      </c>
      <c r="C466" s="11" t="s">
        <v>4265</v>
      </c>
      <c r="D466" s="11" t="s">
        <v>1752</v>
      </c>
      <c r="E466" s="12" t="s">
        <v>4266</v>
      </c>
      <c r="F466" s="12" t="s">
        <v>1468</v>
      </c>
      <c r="G466" s="12">
        <v>432</v>
      </c>
      <c r="H466" s="12" t="s">
        <v>4052</v>
      </c>
      <c r="I466" t="s">
        <v>4053</v>
      </c>
      <c r="J466" t="s">
        <v>4054</v>
      </c>
    </row>
    <row r="467" spans="1:10">
      <c r="A467" s="9" t="s">
        <v>5109</v>
      </c>
      <c r="B467" s="10" t="s">
        <v>5110</v>
      </c>
      <c r="C467" s="11" t="s">
        <v>4133</v>
      </c>
      <c r="D467" s="11" t="s">
        <v>4265</v>
      </c>
      <c r="E467" s="12" t="s">
        <v>1475</v>
      </c>
      <c r="F467" s="12" t="s">
        <v>4266</v>
      </c>
      <c r="G467" s="12">
        <v>86</v>
      </c>
      <c r="H467" s="12" t="s">
        <v>4083</v>
      </c>
      <c r="I467" t="s">
        <v>4120</v>
      </c>
      <c r="J467" t="s">
        <v>752</v>
      </c>
    </row>
    <row r="468" spans="1:10">
      <c r="A468" s="9" t="s">
        <v>5111</v>
      </c>
      <c r="B468" s="10" t="s">
        <v>5112</v>
      </c>
      <c r="C468" s="11" t="s">
        <v>5105</v>
      </c>
      <c r="D468" s="11" t="s">
        <v>4265</v>
      </c>
      <c r="E468" s="12" t="s">
        <v>5106</v>
      </c>
      <c r="F468" s="12" t="s">
        <v>4266</v>
      </c>
      <c r="G468" s="12">
        <v>289</v>
      </c>
      <c r="H468" s="12" t="s">
        <v>4244</v>
      </c>
      <c r="I468" t="s">
        <v>4059</v>
      </c>
      <c r="J468" t="s">
        <v>812</v>
      </c>
    </row>
    <row r="469" spans="1:10">
      <c r="A469" s="9" t="s">
        <v>5113</v>
      </c>
      <c r="B469" s="10" t="s">
        <v>5114</v>
      </c>
      <c r="C469" s="11" t="s">
        <v>4310</v>
      </c>
      <c r="D469" s="11" t="s">
        <v>1743</v>
      </c>
      <c r="E469" s="12" t="s">
        <v>4406</v>
      </c>
      <c r="F469" s="12" t="s">
        <v>5115</v>
      </c>
      <c r="G469" s="12">
        <v>292</v>
      </c>
      <c r="H469" s="12" t="s">
        <v>4244</v>
      </c>
      <c r="I469" t="s">
        <v>4059</v>
      </c>
      <c r="J469" t="s">
        <v>812</v>
      </c>
    </row>
    <row r="470" spans="1:10">
      <c r="A470" s="9" t="s">
        <v>5116</v>
      </c>
      <c r="B470" s="10" t="s">
        <v>5117</v>
      </c>
      <c r="C470" s="11" t="s">
        <v>4310</v>
      </c>
      <c r="D470" s="11" t="s">
        <v>1748</v>
      </c>
      <c r="E470" s="12" t="s">
        <v>4406</v>
      </c>
      <c r="F470" s="12" t="s">
        <v>5118</v>
      </c>
      <c r="G470" s="12">
        <v>290</v>
      </c>
      <c r="H470" s="12" t="s">
        <v>4244</v>
      </c>
      <c r="I470" t="s">
        <v>4059</v>
      </c>
      <c r="J470" t="s">
        <v>812</v>
      </c>
    </row>
    <row r="471" spans="1:10">
      <c r="A471" s="9" t="s">
        <v>5119</v>
      </c>
      <c r="B471" s="10" t="s">
        <v>5120</v>
      </c>
      <c r="C471" s="11" t="s">
        <v>4306</v>
      </c>
      <c r="D471" s="11" t="s">
        <v>870</v>
      </c>
      <c r="E471" s="12" t="s">
        <v>4307</v>
      </c>
      <c r="F471" s="12" t="s">
        <v>5121</v>
      </c>
      <c r="G471" s="12">
        <v>121</v>
      </c>
      <c r="H471" s="12" t="s">
        <v>4052</v>
      </c>
      <c r="I471" t="s">
        <v>4099</v>
      </c>
      <c r="J471" t="s">
        <v>812</v>
      </c>
    </row>
    <row r="472" spans="1:10">
      <c r="A472" s="9" t="s">
        <v>5122</v>
      </c>
      <c r="B472" s="10" t="s">
        <v>5123</v>
      </c>
      <c r="C472" s="11" t="s">
        <v>4306</v>
      </c>
      <c r="D472" s="11" t="s">
        <v>803</v>
      </c>
      <c r="E472" s="12" t="s">
        <v>4307</v>
      </c>
      <c r="F472" s="12" t="s">
        <v>5124</v>
      </c>
      <c r="G472" s="12">
        <v>123</v>
      </c>
      <c r="H472" s="12" t="s">
        <v>4052</v>
      </c>
      <c r="I472" t="s">
        <v>4099</v>
      </c>
      <c r="J472" t="s">
        <v>812</v>
      </c>
    </row>
    <row r="473" spans="1:10">
      <c r="A473" s="9" t="s">
        <v>5125</v>
      </c>
      <c r="B473" s="10" t="s">
        <v>5126</v>
      </c>
      <c r="C473" s="11" t="s">
        <v>868</v>
      </c>
      <c r="D473" s="11" t="s">
        <v>4137</v>
      </c>
      <c r="E473" s="12" t="s">
        <v>1476</v>
      </c>
      <c r="F473" s="12" t="s">
        <v>4138</v>
      </c>
      <c r="G473" s="12">
        <v>193</v>
      </c>
      <c r="H473" s="12" t="s">
        <v>4052</v>
      </c>
      <c r="I473" t="s">
        <v>4099</v>
      </c>
      <c r="J473" t="s">
        <v>812</v>
      </c>
    </row>
    <row r="474" spans="1:10">
      <c r="A474" s="9" t="s">
        <v>5127</v>
      </c>
      <c r="B474" s="10" t="s">
        <v>4178</v>
      </c>
      <c r="C474" s="11" t="s">
        <v>803</v>
      </c>
      <c r="D474" s="11" t="s">
        <v>1666</v>
      </c>
      <c r="E474" s="12" t="s">
        <v>4050</v>
      </c>
      <c r="F474" s="12" t="s">
        <v>4180</v>
      </c>
      <c r="G474" s="12">
        <v>160</v>
      </c>
      <c r="H474" s="12" t="s">
        <v>4052</v>
      </c>
      <c r="I474" t="s">
        <v>4099</v>
      </c>
      <c r="J474" t="s">
        <v>812</v>
      </c>
    </row>
    <row r="475" spans="1:10">
      <c r="A475" s="9" t="s">
        <v>5128</v>
      </c>
      <c r="B475" s="10" t="s">
        <v>5129</v>
      </c>
      <c r="C475" s="11" t="s">
        <v>1743</v>
      </c>
      <c r="D475" s="11" t="s">
        <v>4137</v>
      </c>
      <c r="E475" s="12" t="s">
        <v>4211</v>
      </c>
      <c r="F475" s="12" t="s">
        <v>4138</v>
      </c>
      <c r="G475" s="12">
        <v>476</v>
      </c>
      <c r="H475" s="12" t="s">
        <v>4052</v>
      </c>
      <c r="I475" t="s">
        <v>4053</v>
      </c>
      <c r="J475" t="s">
        <v>4054</v>
      </c>
    </row>
    <row r="476" spans="1:10">
      <c r="A476" s="9" t="s">
        <v>5130</v>
      </c>
      <c r="B476" s="10" t="s">
        <v>5131</v>
      </c>
      <c r="C476" s="11" t="s">
        <v>1748</v>
      </c>
      <c r="D476" s="11" t="s">
        <v>4137</v>
      </c>
      <c r="E476" s="12" t="s">
        <v>4217</v>
      </c>
      <c r="F476" s="12" t="s">
        <v>4138</v>
      </c>
      <c r="G476" s="12">
        <v>496</v>
      </c>
      <c r="H476" s="12" t="s">
        <v>4052</v>
      </c>
      <c r="I476" t="s">
        <v>4053</v>
      </c>
      <c r="J476" t="s">
        <v>4054</v>
      </c>
    </row>
    <row r="477" spans="1:10">
      <c r="A477" s="9" t="s">
        <v>5132</v>
      </c>
      <c r="B477" s="10" t="s">
        <v>5133</v>
      </c>
      <c r="C477" s="11" t="s">
        <v>1750</v>
      </c>
      <c r="D477" s="11" t="s">
        <v>4137</v>
      </c>
      <c r="E477" s="12" t="s">
        <v>1472</v>
      </c>
      <c r="F477" s="12" t="s">
        <v>4138</v>
      </c>
      <c r="G477" s="12">
        <v>226</v>
      </c>
      <c r="H477" s="12" t="s">
        <v>4052</v>
      </c>
      <c r="I477" t="s">
        <v>4059</v>
      </c>
      <c r="J477" t="s">
        <v>812</v>
      </c>
    </row>
    <row r="478" spans="1:10">
      <c r="A478" s="9" t="s">
        <v>5134</v>
      </c>
      <c r="B478" s="10" t="s">
        <v>5135</v>
      </c>
      <c r="C478" s="11" t="s">
        <v>4137</v>
      </c>
      <c r="D478" s="11" t="s">
        <v>870</v>
      </c>
      <c r="E478" s="12" t="s">
        <v>4138</v>
      </c>
      <c r="F478" s="12" t="s">
        <v>4183</v>
      </c>
      <c r="G478" s="12">
        <v>200</v>
      </c>
      <c r="H478" s="12" t="s">
        <v>4052</v>
      </c>
      <c r="I478" t="s">
        <v>4099</v>
      </c>
      <c r="J478" t="s">
        <v>812</v>
      </c>
    </row>
    <row r="479" spans="1:10">
      <c r="A479" s="9" t="s">
        <v>5136</v>
      </c>
      <c r="B479" s="10" t="s">
        <v>5137</v>
      </c>
      <c r="C479" s="11" t="s">
        <v>4137</v>
      </c>
      <c r="D479" s="11" t="s">
        <v>803</v>
      </c>
      <c r="E479" s="12" t="s">
        <v>4138</v>
      </c>
      <c r="F479" s="12" t="s">
        <v>4050</v>
      </c>
      <c r="G479" s="12">
        <v>190</v>
      </c>
      <c r="H479" s="12" t="s">
        <v>4052</v>
      </c>
      <c r="I479" t="s">
        <v>4099</v>
      </c>
      <c r="J479" t="s">
        <v>812</v>
      </c>
    </row>
    <row r="480" spans="1:10">
      <c r="A480" s="9" t="s">
        <v>5138</v>
      </c>
      <c r="B480" s="10" t="s">
        <v>5139</v>
      </c>
      <c r="C480" s="11" t="s">
        <v>4137</v>
      </c>
      <c r="D480" s="11" t="s">
        <v>1752</v>
      </c>
      <c r="E480" s="12" t="s">
        <v>4138</v>
      </c>
      <c r="F480" s="12" t="s">
        <v>1468</v>
      </c>
      <c r="G480" s="12">
        <v>395</v>
      </c>
      <c r="H480" s="12" t="s">
        <v>4052</v>
      </c>
      <c r="I480" t="s">
        <v>4059</v>
      </c>
      <c r="J480" t="s">
        <v>812</v>
      </c>
    </row>
    <row r="481" spans="1:10">
      <c r="A481" s="9" t="s">
        <v>5140</v>
      </c>
      <c r="B481" s="10" t="s">
        <v>5141</v>
      </c>
      <c r="C481" s="11" t="s">
        <v>4137</v>
      </c>
      <c r="D481" s="11" t="s">
        <v>1743</v>
      </c>
      <c r="E481" s="12" t="s">
        <v>4138</v>
      </c>
      <c r="F481" s="12" t="s">
        <v>4211</v>
      </c>
      <c r="G481" s="12">
        <v>476</v>
      </c>
      <c r="H481" s="12" t="s">
        <v>4052</v>
      </c>
      <c r="I481" t="s">
        <v>4053</v>
      </c>
      <c r="J481" t="s">
        <v>4054</v>
      </c>
    </row>
    <row r="482" spans="1:10">
      <c r="A482" s="9" t="s">
        <v>5142</v>
      </c>
      <c r="B482" s="10" t="s">
        <v>5143</v>
      </c>
      <c r="C482" s="11" t="s">
        <v>4137</v>
      </c>
      <c r="D482" s="11" t="s">
        <v>1748</v>
      </c>
      <c r="E482" s="12" t="s">
        <v>4138</v>
      </c>
      <c r="F482" s="12" t="s">
        <v>4217</v>
      </c>
      <c r="G482" s="12">
        <v>496</v>
      </c>
      <c r="H482" s="12" t="s">
        <v>4052</v>
      </c>
      <c r="I482" t="s">
        <v>4053</v>
      </c>
      <c r="J482" t="s">
        <v>4054</v>
      </c>
    </row>
    <row r="483" spans="1:10">
      <c r="A483" s="9" t="s">
        <v>5144</v>
      </c>
      <c r="B483" s="10" t="s">
        <v>5145</v>
      </c>
      <c r="C483" s="11" t="s">
        <v>4137</v>
      </c>
      <c r="D483" s="11" t="s">
        <v>1750</v>
      </c>
      <c r="E483" s="12" t="s">
        <v>4138</v>
      </c>
      <c r="F483" s="12" t="s">
        <v>1472</v>
      </c>
      <c r="G483" s="12">
        <v>226</v>
      </c>
      <c r="H483" s="12" t="s">
        <v>4052</v>
      </c>
      <c r="I483" t="s">
        <v>4059</v>
      </c>
      <c r="J483" t="s">
        <v>812</v>
      </c>
    </row>
    <row r="484" spans="1:10">
      <c r="A484" s="9" t="s">
        <v>5146</v>
      </c>
      <c r="B484" s="10" t="s">
        <v>5147</v>
      </c>
      <c r="C484" s="11" t="s">
        <v>1743</v>
      </c>
      <c r="D484" s="11" t="s">
        <v>4154</v>
      </c>
      <c r="E484" s="12" t="s">
        <v>4211</v>
      </c>
      <c r="F484" s="12" t="s">
        <v>4155</v>
      </c>
      <c r="G484" s="12">
        <v>300</v>
      </c>
      <c r="H484" s="12" t="s">
        <v>4052</v>
      </c>
      <c r="I484" t="s">
        <v>4059</v>
      </c>
      <c r="J484" t="s">
        <v>812</v>
      </c>
    </row>
    <row r="485" spans="1:10">
      <c r="A485" s="9" t="s">
        <v>5148</v>
      </c>
      <c r="B485" s="10" t="s">
        <v>5149</v>
      </c>
      <c r="C485" s="11" t="s">
        <v>1750</v>
      </c>
      <c r="D485" s="11" t="s">
        <v>4154</v>
      </c>
      <c r="E485" s="12" t="s">
        <v>1472</v>
      </c>
      <c r="F485" s="12" t="s">
        <v>4155</v>
      </c>
      <c r="G485" s="12">
        <v>247</v>
      </c>
      <c r="H485" s="12" t="s">
        <v>4052</v>
      </c>
      <c r="I485" t="s">
        <v>4059</v>
      </c>
      <c r="J485" t="s">
        <v>812</v>
      </c>
    </row>
    <row r="486" spans="1:10">
      <c r="A486" s="9" t="s">
        <v>5150</v>
      </c>
      <c r="B486" s="10" t="s">
        <v>5151</v>
      </c>
      <c r="C486" s="11" t="s">
        <v>4306</v>
      </c>
      <c r="D486" s="11" t="s">
        <v>868</v>
      </c>
      <c r="E486" s="12" t="s">
        <v>4307</v>
      </c>
      <c r="F486" s="12" t="s">
        <v>5152</v>
      </c>
      <c r="G486" s="12">
        <v>124</v>
      </c>
      <c r="H486" s="12" t="s">
        <v>4052</v>
      </c>
      <c r="I486" t="s">
        <v>4099</v>
      </c>
      <c r="J486" t="s">
        <v>812</v>
      </c>
    </row>
    <row r="487" spans="1:10">
      <c r="A487" s="9" t="s">
        <v>5153</v>
      </c>
      <c r="B487" s="10" t="s">
        <v>5154</v>
      </c>
      <c r="C487" s="11" t="s">
        <v>870</v>
      </c>
      <c r="D487" s="11" t="s">
        <v>4128</v>
      </c>
      <c r="E487" s="12" t="s">
        <v>4183</v>
      </c>
      <c r="F487" s="12" t="s">
        <v>4129</v>
      </c>
      <c r="G487" s="12">
        <v>185</v>
      </c>
      <c r="H487" s="12" t="s">
        <v>4052</v>
      </c>
      <c r="I487" t="s">
        <v>4099</v>
      </c>
      <c r="J487" t="s">
        <v>812</v>
      </c>
    </row>
    <row r="488" spans="1:10">
      <c r="A488" s="9" t="s">
        <v>5155</v>
      </c>
      <c r="B488" s="10" t="s">
        <v>5156</v>
      </c>
      <c r="C488" s="11" t="s">
        <v>4265</v>
      </c>
      <c r="D488" s="11" t="s">
        <v>870</v>
      </c>
      <c r="E488" s="12" t="s">
        <v>4266</v>
      </c>
      <c r="F488" s="12" t="s">
        <v>4183</v>
      </c>
      <c r="G488" s="12">
        <v>836</v>
      </c>
      <c r="H488" s="12" t="s">
        <v>4063</v>
      </c>
      <c r="I488" t="s">
        <v>4064</v>
      </c>
      <c r="J488" t="s">
        <v>4065</v>
      </c>
    </row>
    <row r="489" spans="1:10">
      <c r="A489" s="9" t="s">
        <v>5157</v>
      </c>
      <c r="B489" s="10" t="s">
        <v>5158</v>
      </c>
      <c r="C489" s="11" t="s">
        <v>4265</v>
      </c>
      <c r="D489" s="11" t="s">
        <v>1743</v>
      </c>
      <c r="E489" s="12" t="s">
        <v>4266</v>
      </c>
      <c r="F489" s="12" t="s">
        <v>4211</v>
      </c>
      <c r="G489" s="12">
        <v>830</v>
      </c>
      <c r="H489" s="12" t="s">
        <v>4063</v>
      </c>
      <c r="I489" t="s">
        <v>4064</v>
      </c>
      <c r="J489" t="s">
        <v>4065</v>
      </c>
    </row>
    <row r="490" spans="1:10">
      <c r="A490" s="9" t="s">
        <v>5159</v>
      </c>
      <c r="B490" s="10" t="s">
        <v>5160</v>
      </c>
      <c r="C490" s="11" t="s">
        <v>4265</v>
      </c>
      <c r="D490" s="11" t="s">
        <v>1748</v>
      </c>
      <c r="E490" s="12" t="s">
        <v>4266</v>
      </c>
      <c r="F490" s="12" t="s">
        <v>5161</v>
      </c>
      <c r="G490" s="12">
        <v>837</v>
      </c>
      <c r="H490" s="12" t="s">
        <v>4063</v>
      </c>
      <c r="I490" t="s">
        <v>4064</v>
      </c>
      <c r="J490" t="s">
        <v>4065</v>
      </c>
    </row>
    <row r="491" spans="1:10">
      <c r="A491" s="9" t="s">
        <v>5162</v>
      </c>
      <c r="B491" s="10" t="s">
        <v>5163</v>
      </c>
      <c r="C491" s="11" t="s">
        <v>1752</v>
      </c>
      <c r="D491" s="11" t="s">
        <v>4133</v>
      </c>
      <c r="E491" s="12" t="s">
        <v>1468</v>
      </c>
      <c r="F491" s="12" t="s">
        <v>1475</v>
      </c>
      <c r="G491" s="12">
        <v>517</v>
      </c>
      <c r="H491" s="12" t="s">
        <v>4052</v>
      </c>
      <c r="I491" t="s">
        <v>4053</v>
      </c>
      <c r="J491" t="s">
        <v>4054</v>
      </c>
    </row>
    <row r="492" spans="1:10">
      <c r="A492" s="9" t="s">
        <v>5164</v>
      </c>
      <c r="B492" s="10" t="s">
        <v>5165</v>
      </c>
      <c r="C492" s="11" t="s">
        <v>1743</v>
      </c>
      <c r="D492" s="11" t="s">
        <v>4133</v>
      </c>
      <c r="E492" s="12" t="s">
        <v>4211</v>
      </c>
      <c r="F492" s="12" t="s">
        <v>1475</v>
      </c>
      <c r="G492" s="12">
        <v>925</v>
      </c>
      <c r="H492" s="12" t="s">
        <v>4063</v>
      </c>
      <c r="I492" t="s">
        <v>4064</v>
      </c>
      <c r="J492" t="s">
        <v>4065</v>
      </c>
    </row>
    <row r="493" spans="1:10">
      <c r="A493" s="9" t="s">
        <v>5166</v>
      </c>
      <c r="B493" s="10" t="s">
        <v>5167</v>
      </c>
      <c r="C493" s="11" t="s">
        <v>4133</v>
      </c>
      <c r="D493" s="11" t="s">
        <v>870</v>
      </c>
      <c r="E493" s="12" t="s">
        <v>1475</v>
      </c>
      <c r="F493" s="12" t="s">
        <v>4183</v>
      </c>
      <c r="G493" s="12">
        <v>950</v>
      </c>
      <c r="H493" s="12" t="s">
        <v>4063</v>
      </c>
      <c r="I493" t="s">
        <v>4064</v>
      </c>
      <c r="J493" t="s">
        <v>4065</v>
      </c>
    </row>
    <row r="494" spans="1:10">
      <c r="A494" s="9" t="s">
        <v>5168</v>
      </c>
      <c r="B494" s="10" t="s">
        <v>5169</v>
      </c>
      <c r="C494" s="11" t="s">
        <v>4133</v>
      </c>
      <c r="D494" s="11" t="s">
        <v>803</v>
      </c>
      <c r="E494" s="12" t="s">
        <v>1475</v>
      </c>
      <c r="F494" s="12" t="s">
        <v>4050</v>
      </c>
      <c r="G494" s="12">
        <v>950</v>
      </c>
      <c r="H494" s="12" t="s">
        <v>4063</v>
      </c>
      <c r="I494" t="s">
        <v>4064</v>
      </c>
      <c r="J494" t="s">
        <v>4065</v>
      </c>
    </row>
    <row r="495" spans="1:10">
      <c r="A495" s="9" t="s">
        <v>5170</v>
      </c>
      <c r="B495" s="10" t="s">
        <v>5171</v>
      </c>
      <c r="C495" s="11" t="s">
        <v>4133</v>
      </c>
      <c r="D495" s="11" t="s">
        <v>1752</v>
      </c>
      <c r="E495" s="12" t="s">
        <v>1475</v>
      </c>
      <c r="F495" s="12" t="s">
        <v>1468</v>
      </c>
      <c r="G495" s="12">
        <v>517</v>
      </c>
      <c r="H495" s="12" t="s">
        <v>4052</v>
      </c>
      <c r="I495" t="s">
        <v>4053</v>
      </c>
      <c r="J495" t="s">
        <v>4054</v>
      </c>
    </row>
    <row r="496" spans="1:10">
      <c r="A496" s="9" t="s">
        <v>5172</v>
      </c>
      <c r="B496" s="10" t="s">
        <v>5173</v>
      </c>
      <c r="C496" s="11" t="s">
        <v>4133</v>
      </c>
      <c r="D496" s="11" t="s">
        <v>1743</v>
      </c>
      <c r="E496" s="12" t="s">
        <v>1475</v>
      </c>
      <c r="F496" s="12" t="s">
        <v>4211</v>
      </c>
      <c r="G496" s="12">
        <v>925</v>
      </c>
      <c r="H496" s="12" t="s">
        <v>4063</v>
      </c>
      <c r="I496" t="s">
        <v>4064</v>
      </c>
      <c r="J496" t="s">
        <v>4065</v>
      </c>
    </row>
    <row r="497" spans="1:10">
      <c r="A497" s="9" t="s">
        <v>5174</v>
      </c>
      <c r="B497" s="10" t="s">
        <v>5175</v>
      </c>
      <c r="C497" s="11" t="s">
        <v>4133</v>
      </c>
      <c r="D497" s="11" t="s">
        <v>1748</v>
      </c>
      <c r="E497" s="12" t="s">
        <v>1475</v>
      </c>
      <c r="F497" s="12" t="s">
        <v>4217</v>
      </c>
      <c r="G497" s="12">
        <v>911</v>
      </c>
      <c r="H497" s="12" t="s">
        <v>4063</v>
      </c>
      <c r="I497" t="s">
        <v>4064</v>
      </c>
      <c r="J497" t="s">
        <v>4065</v>
      </c>
    </row>
    <row r="498" spans="1:10">
      <c r="A498" s="9" t="s">
        <v>5176</v>
      </c>
      <c r="B498" s="10" t="s">
        <v>5177</v>
      </c>
      <c r="C498" s="11" t="s">
        <v>4133</v>
      </c>
      <c r="D498" s="11" t="s">
        <v>1750</v>
      </c>
      <c r="E498" s="12" t="s">
        <v>1475</v>
      </c>
      <c r="F498" s="12" t="s">
        <v>1472</v>
      </c>
      <c r="G498" s="12">
        <v>86</v>
      </c>
      <c r="H498" s="12" t="s">
        <v>4083</v>
      </c>
      <c r="I498" t="s">
        <v>4120</v>
      </c>
      <c r="J498" t="s">
        <v>752</v>
      </c>
    </row>
    <row r="499" spans="1:10">
      <c r="A499" s="9" t="s">
        <v>5178</v>
      </c>
      <c r="B499" s="10" t="s">
        <v>5179</v>
      </c>
      <c r="C499" s="11" t="s">
        <v>1752</v>
      </c>
      <c r="D499" s="11" t="s">
        <v>5105</v>
      </c>
      <c r="E499" s="12" t="s">
        <v>1468</v>
      </c>
      <c r="F499" s="12" t="s">
        <v>5106</v>
      </c>
      <c r="G499" s="12">
        <v>720</v>
      </c>
      <c r="H499" s="12" t="s">
        <v>4052</v>
      </c>
      <c r="I499" t="s">
        <v>4089</v>
      </c>
      <c r="J499" t="s">
        <v>4054</v>
      </c>
    </row>
    <row r="500" spans="1:10">
      <c r="A500" s="9" t="s">
        <v>5180</v>
      </c>
      <c r="B500" s="10" t="s">
        <v>5181</v>
      </c>
      <c r="C500" s="11" t="s">
        <v>1743</v>
      </c>
      <c r="D500" s="11" t="s">
        <v>5105</v>
      </c>
      <c r="E500" s="12" t="s">
        <v>4211</v>
      </c>
      <c r="F500" s="12" t="s">
        <v>5106</v>
      </c>
      <c r="G500" s="12">
        <v>1139</v>
      </c>
      <c r="H500" s="12" t="s">
        <v>4063</v>
      </c>
      <c r="I500" t="s">
        <v>4094</v>
      </c>
      <c r="J500" t="s">
        <v>4065</v>
      </c>
    </row>
    <row r="501" spans="1:10">
      <c r="A501" s="9" t="s">
        <v>5182</v>
      </c>
      <c r="B501" s="10" t="s">
        <v>5183</v>
      </c>
      <c r="C501" s="11" t="s">
        <v>5105</v>
      </c>
      <c r="D501" s="11" t="s">
        <v>870</v>
      </c>
      <c r="E501" s="12" t="s">
        <v>5106</v>
      </c>
      <c r="F501" s="12" t="s">
        <v>4183</v>
      </c>
      <c r="G501" s="12">
        <v>1096</v>
      </c>
      <c r="H501" s="12" t="s">
        <v>4063</v>
      </c>
      <c r="I501" t="s">
        <v>4094</v>
      </c>
      <c r="J501" t="s">
        <v>4065</v>
      </c>
    </row>
    <row r="502" spans="1:10">
      <c r="A502" s="9" t="s">
        <v>5184</v>
      </c>
      <c r="B502" s="10" t="s">
        <v>5185</v>
      </c>
      <c r="C502" s="11" t="s">
        <v>5105</v>
      </c>
      <c r="D502" s="11" t="s">
        <v>803</v>
      </c>
      <c r="E502" s="12" t="s">
        <v>5106</v>
      </c>
      <c r="F502" s="12" t="s">
        <v>4050</v>
      </c>
      <c r="G502" s="12">
        <v>1096</v>
      </c>
      <c r="H502" s="12" t="s">
        <v>4063</v>
      </c>
      <c r="I502" t="s">
        <v>4094</v>
      </c>
      <c r="J502" t="s">
        <v>4065</v>
      </c>
    </row>
    <row r="503" spans="1:10">
      <c r="A503" s="9" t="s">
        <v>5186</v>
      </c>
      <c r="B503" s="10" t="s">
        <v>5187</v>
      </c>
      <c r="C503" s="11" t="s">
        <v>5105</v>
      </c>
      <c r="D503" s="11" t="s">
        <v>1752</v>
      </c>
      <c r="E503" s="12" t="s">
        <v>5106</v>
      </c>
      <c r="F503" s="12" t="s">
        <v>1468</v>
      </c>
      <c r="G503" s="12">
        <v>710</v>
      </c>
      <c r="H503" s="12" t="s">
        <v>4052</v>
      </c>
      <c r="I503" t="s">
        <v>4089</v>
      </c>
      <c r="J503" t="s">
        <v>4054</v>
      </c>
    </row>
    <row r="504" spans="1:10">
      <c r="A504" s="9" t="s">
        <v>5188</v>
      </c>
      <c r="B504" s="10" t="s">
        <v>5189</v>
      </c>
      <c r="C504" s="11" t="s">
        <v>5105</v>
      </c>
      <c r="D504" s="11" t="s">
        <v>1743</v>
      </c>
      <c r="E504" s="12" t="s">
        <v>5106</v>
      </c>
      <c r="F504" s="12" t="s">
        <v>4211</v>
      </c>
      <c r="G504" s="12">
        <v>1139</v>
      </c>
      <c r="H504" s="12" t="s">
        <v>4063</v>
      </c>
      <c r="I504" t="s">
        <v>4094</v>
      </c>
      <c r="J504" t="s">
        <v>4065</v>
      </c>
    </row>
    <row r="505" spans="1:10">
      <c r="A505" s="9" t="s">
        <v>5190</v>
      </c>
      <c r="B505" s="10" t="s">
        <v>5191</v>
      </c>
      <c r="C505" s="11" t="s">
        <v>5105</v>
      </c>
      <c r="D505" s="11" t="s">
        <v>1748</v>
      </c>
      <c r="E505" s="12" t="s">
        <v>5106</v>
      </c>
      <c r="F505" s="12" t="s">
        <v>4217</v>
      </c>
      <c r="G505" s="12">
        <v>1125</v>
      </c>
      <c r="H505" s="12" t="s">
        <v>4063</v>
      </c>
      <c r="I505" t="s">
        <v>4094</v>
      </c>
      <c r="J505" t="s">
        <v>4065</v>
      </c>
    </row>
    <row r="506" spans="1:10">
      <c r="A506" s="9" t="s">
        <v>5192</v>
      </c>
      <c r="B506" s="10" t="s">
        <v>5193</v>
      </c>
      <c r="C506" s="11" t="s">
        <v>5105</v>
      </c>
      <c r="D506" s="11" t="s">
        <v>1750</v>
      </c>
      <c r="E506" s="12" t="s">
        <v>5106</v>
      </c>
      <c r="F506" s="12" t="s">
        <v>1472</v>
      </c>
      <c r="G506" s="12">
        <v>889</v>
      </c>
      <c r="H506" s="12" t="s">
        <v>4063</v>
      </c>
      <c r="I506" t="s">
        <v>4064</v>
      </c>
      <c r="J506" t="s">
        <v>4065</v>
      </c>
    </row>
    <row r="507" spans="1:10">
      <c r="A507" s="9" t="s">
        <v>5194</v>
      </c>
      <c r="B507" s="10" t="s">
        <v>5195</v>
      </c>
      <c r="C507" s="11" t="s">
        <v>4302</v>
      </c>
      <c r="D507" s="11" t="s">
        <v>4247</v>
      </c>
      <c r="E507" s="12" t="s">
        <v>4303</v>
      </c>
      <c r="F507" s="12" t="s">
        <v>5196</v>
      </c>
      <c r="G507" s="12">
        <v>319</v>
      </c>
      <c r="H507" s="12" t="s">
        <v>4244</v>
      </c>
      <c r="I507" t="s">
        <v>4059</v>
      </c>
      <c r="J507" t="s">
        <v>812</v>
      </c>
    </row>
    <row r="508" spans="1:10">
      <c r="A508" s="9" t="s">
        <v>5197</v>
      </c>
      <c r="B508" s="10" t="s">
        <v>5198</v>
      </c>
      <c r="C508" s="11" t="s">
        <v>4247</v>
      </c>
      <c r="D508" s="11" t="s">
        <v>4302</v>
      </c>
      <c r="E508" s="12" t="s">
        <v>5196</v>
      </c>
      <c r="F508" s="12" t="s">
        <v>4303</v>
      </c>
      <c r="G508" s="12">
        <v>319</v>
      </c>
      <c r="H508" s="12" t="s">
        <v>4244</v>
      </c>
      <c r="I508" t="s">
        <v>4059</v>
      </c>
      <c r="J508" t="s">
        <v>812</v>
      </c>
    </row>
    <row r="509" spans="1:10">
      <c r="A509" s="9" t="s">
        <v>5199</v>
      </c>
      <c r="B509" s="10" t="s">
        <v>5200</v>
      </c>
      <c r="C509" s="11" t="s">
        <v>4302</v>
      </c>
      <c r="D509" s="11" t="s">
        <v>4154</v>
      </c>
      <c r="E509" s="12" t="s">
        <v>4303</v>
      </c>
      <c r="F509" s="12" t="s">
        <v>4155</v>
      </c>
      <c r="G509" s="12">
        <v>319</v>
      </c>
      <c r="H509" s="12" t="s">
        <v>4244</v>
      </c>
      <c r="I509" t="s">
        <v>4059</v>
      </c>
      <c r="J509" t="s">
        <v>812</v>
      </c>
    </row>
    <row r="510" spans="1:10">
      <c r="A510" s="9" t="s">
        <v>5201</v>
      </c>
      <c r="B510" s="10" t="s">
        <v>5202</v>
      </c>
      <c r="C510" s="11" t="s">
        <v>4310</v>
      </c>
      <c r="D510" s="11" t="s">
        <v>1752</v>
      </c>
      <c r="E510" s="12" t="s">
        <v>5203</v>
      </c>
      <c r="F510" s="12" t="s">
        <v>5204</v>
      </c>
      <c r="G510" s="12">
        <v>698</v>
      </c>
      <c r="H510" s="12" t="s">
        <v>4052</v>
      </c>
      <c r="I510" t="s">
        <v>4089</v>
      </c>
      <c r="J510" t="s">
        <v>4054</v>
      </c>
    </row>
    <row r="511" spans="1:10">
      <c r="A511" s="9" t="s">
        <v>5205</v>
      </c>
      <c r="B511" s="10" t="s">
        <v>5206</v>
      </c>
      <c r="C511" s="11" t="s">
        <v>870</v>
      </c>
      <c r="D511" s="11" t="s">
        <v>4073</v>
      </c>
      <c r="E511" s="12" t="s">
        <v>4183</v>
      </c>
      <c r="F511" s="12" t="s">
        <v>4075</v>
      </c>
      <c r="G511" s="12">
        <v>820</v>
      </c>
      <c r="H511" s="12" t="s">
        <v>4063</v>
      </c>
      <c r="I511" t="s">
        <v>4064</v>
      </c>
      <c r="J511" t="s">
        <v>4065</v>
      </c>
    </row>
    <row r="512" spans="1:10">
      <c r="A512" s="9" t="s">
        <v>5207</v>
      </c>
      <c r="B512" s="10" t="s">
        <v>5208</v>
      </c>
      <c r="C512" s="11" t="s">
        <v>803</v>
      </c>
      <c r="D512" s="11" t="s">
        <v>1669</v>
      </c>
      <c r="E512" s="12" t="s">
        <v>4050</v>
      </c>
      <c r="F512" s="12" t="s">
        <v>5209</v>
      </c>
      <c r="G512" s="12">
        <v>1059</v>
      </c>
      <c r="H512" s="12" t="s">
        <v>4063</v>
      </c>
      <c r="I512" t="s">
        <v>4094</v>
      </c>
      <c r="J512" t="s">
        <v>4065</v>
      </c>
    </row>
    <row r="513" spans="1:10">
      <c r="A513" s="9" t="s">
        <v>5210</v>
      </c>
      <c r="B513" s="10" t="s">
        <v>5211</v>
      </c>
      <c r="C513" s="11" t="s">
        <v>4203</v>
      </c>
      <c r="D513" s="11" t="s">
        <v>868</v>
      </c>
      <c r="E513" s="12" t="s">
        <v>4204</v>
      </c>
      <c r="F513" s="12" t="s">
        <v>1476</v>
      </c>
      <c r="G513" s="12">
        <v>403</v>
      </c>
      <c r="H513" s="12" t="s">
        <v>4052</v>
      </c>
      <c r="I513" t="s">
        <v>4053</v>
      </c>
      <c r="J513" t="s">
        <v>4054</v>
      </c>
    </row>
    <row r="514" spans="1:10">
      <c r="A514" s="9" t="s">
        <v>5212</v>
      </c>
      <c r="B514" s="10" t="s">
        <v>5213</v>
      </c>
      <c r="C514" s="11" t="s">
        <v>4203</v>
      </c>
      <c r="D514" s="11" t="s">
        <v>870</v>
      </c>
      <c r="E514" s="12" t="s">
        <v>4204</v>
      </c>
      <c r="F514" s="12" t="s">
        <v>4183</v>
      </c>
      <c r="G514" s="12">
        <v>415</v>
      </c>
      <c r="H514" s="12" t="s">
        <v>4052</v>
      </c>
      <c r="I514" t="s">
        <v>4053</v>
      </c>
      <c r="J514" t="s">
        <v>4054</v>
      </c>
    </row>
    <row r="515" spans="1:10">
      <c r="A515" s="9" t="s">
        <v>5214</v>
      </c>
      <c r="B515" s="10" t="s">
        <v>5215</v>
      </c>
      <c r="C515" s="11" t="s">
        <v>4203</v>
      </c>
      <c r="D515" s="11" t="s">
        <v>1603</v>
      </c>
      <c r="E515" s="12" t="s">
        <v>4204</v>
      </c>
      <c r="F515" s="12" t="s">
        <v>4478</v>
      </c>
      <c r="G515" s="12">
        <v>450</v>
      </c>
      <c r="H515" s="12" t="s">
        <v>4052</v>
      </c>
      <c r="I515" t="s">
        <v>4053</v>
      </c>
      <c r="J515" t="s">
        <v>4054</v>
      </c>
    </row>
    <row r="516" spans="1:10">
      <c r="A516" s="9" t="s">
        <v>5216</v>
      </c>
      <c r="B516" s="10" t="s">
        <v>5217</v>
      </c>
      <c r="C516" s="11" t="s">
        <v>4203</v>
      </c>
      <c r="D516" s="11" t="s">
        <v>1623</v>
      </c>
      <c r="E516" s="12" t="s">
        <v>4204</v>
      </c>
      <c r="F516" s="12" t="s">
        <v>4119</v>
      </c>
      <c r="G516" s="12">
        <v>456</v>
      </c>
      <c r="H516" s="12" t="s">
        <v>4052</v>
      </c>
      <c r="I516" t="s">
        <v>4053</v>
      </c>
      <c r="J516" t="s">
        <v>4054</v>
      </c>
    </row>
    <row r="517" spans="1:10">
      <c r="A517" s="9" t="s">
        <v>5218</v>
      </c>
      <c r="B517" s="10" t="s">
        <v>5219</v>
      </c>
      <c r="C517" s="11" t="s">
        <v>4203</v>
      </c>
      <c r="D517" s="11" t="s">
        <v>1692</v>
      </c>
      <c r="E517" s="12" t="s">
        <v>4204</v>
      </c>
      <c r="F517" s="12" t="s">
        <v>5220</v>
      </c>
      <c r="G517" s="12">
        <v>340</v>
      </c>
      <c r="H517" s="12" t="s">
        <v>4052</v>
      </c>
      <c r="I517" t="s">
        <v>4059</v>
      </c>
      <c r="J517" t="s">
        <v>812</v>
      </c>
    </row>
    <row r="518" spans="1:10">
      <c r="A518" s="9" t="s">
        <v>5221</v>
      </c>
      <c r="B518" s="10" t="s">
        <v>5222</v>
      </c>
      <c r="C518" s="11" t="s">
        <v>4203</v>
      </c>
      <c r="D518" s="11" t="s">
        <v>803</v>
      </c>
      <c r="E518" s="12" t="s">
        <v>4204</v>
      </c>
      <c r="F518" s="12" t="s">
        <v>4050</v>
      </c>
      <c r="G518" s="12">
        <v>406</v>
      </c>
      <c r="H518" s="12" t="s">
        <v>4052</v>
      </c>
      <c r="I518" t="s">
        <v>4053</v>
      </c>
      <c r="J518" t="s">
        <v>4054</v>
      </c>
    </row>
    <row r="519" spans="1:10">
      <c r="A519" s="9" t="s">
        <v>5223</v>
      </c>
      <c r="B519" s="10" t="s">
        <v>5224</v>
      </c>
      <c r="C519" s="11" t="s">
        <v>4203</v>
      </c>
      <c r="D519" s="11" t="s">
        <v>1646</v>
      </c>
      <c r="E519" s="12" t="s">
        <v>4204</v>
      </c>
      <c r="F519" s="12" t="s">
        <v>4488</v>
      </c>
      <c r="G519" s="12">
        <v>415</v>
      </c>
      <c r="H519" s="12" t="s">
        <v>4052</v>
      </c>
      <c r="I519" t="s">
        <v>4053</v>
      </c>
      <c r="J519" t="s">
        <v>4054</v>
      </c>
    </row>
    <row r="520" spans="1:10">
      <c r="A520" s="9" t="s">
        <v>5225</v>
      </c>
      <c r="B520" s="10" t="s">
        <v>5226</v>
      </c>
      <c r="C520" s="11" t="s">
        <v>4203</v>
      </c>
      <c r="D520" s="11" t="s">
        <v>1643</v>
      </c>
      <c r="E520" s="12" t="s">
        <v>4204</v>
      </c>
      <c r="F520" s="12" t="s">
        <v>4142</v>
      </c>
      <c r="G520" s="12">
        <v>474</v>
      </c>
      <c r="H520" s="12" t="s">
        <v>4052</v>
      </c>
      <c r="I520" t="s">
        <v>4053</v>
      </c>
      <c r="J520" t="s">
        <v>4054</v>
      </c>
    </row>
    <row r="521" spans="1:10">
      <c r="A521" s="9" t="s">
        <v>5227</v>
      </c>
      <c r="B521" s="10" t="s">
        <v>5228</v>
      </c>
      <c r="C521" s="11" t="s">
        <v>4203</v>
      </c>
      <c r="D521" s="11" t="s">
        <v>1685</v>
      </c>
      <c r="E521" s="12" t="s">
        <v>4204</v>
      </c>
      <c r="F521" s="12" t="s">
        <v>4383</v>
      </c>
      <c r="G521" s="12">
        <v>437</v>
      </c>
      <c r="H521" s="12" t="s">
        <v>4052</v>
      </c>
      <c r="I521" t="s">
        <v>4053</v>
      </c>
      <c r="J521" t="s">
        <v>4054</v>
      </c>
    </row>
    <row r="522" spans="1:10">
      <c r="A522" s="9" t="s">
        <v>5229</v>
      </c>
      <c r="B522" s="10" t="s">
        <v>5230</v>
      </c>
      <c r="C522" s="11" t="s">
        <v>4203</v>
      </c>
      <c r="D522" s="11" t="s">
        <v>4097</v>
      </c>
      <c r="E522" s="12" t="s">
        <v>4204</v>
      </c>
      <c r="F522" s="12" t="s">
        <v>4098</v>
      </c>
      <c r="G522" s="12">
        <v>260</v>
      </c>
      <c r="H522" s="12" t="s">
        <v>4052</v>
      </c>
      <c r="I522" t="s">
        <v>4059</v>
      </c>
      <c r="J522" t="s">
        <v>812</v>
      </c>
    </row>
    <row r="523" spans="1:10">
      <c r="A523" s="9" t="s">
        <v>5231</v>
      </c>
      <c r="B523" s="10" t="s">
        <v>5232</v>
      </c>
      <c r="C523" s="11" t="s">
        <v>4203</v>
      </c>
      <c r="D523" s="11" t="s">
        <v>4068</v>
      </c>
      <c r="E523" s="12" t="s">
        <v>4204</v>
      </c>
      <c r="F523" s="12" t="s">
        <v>4069</v>
      </c>
      <c r="G523" s="12">
        <v>213</v>
      </c>
      <c r="H523" s="12" t="s">
        <v>4052</v>
      </c>
      <c r="I523" t="s">
        <v>4059</v>
      </c>
      <c r="J523" t="s">
        <v>812</v>
      </c>
    </row>
    <row r="524" spans="1:10">
      <c r="A524" s="9" t="s">
        <v>5233</v>
      </c>
      <c r="B524" s="10" t="s">
        <v>5234</v>
      </c>
      <c r="C524" s="11" t="s">
        <v>4203</v>
      </c>
      <c r="D524" s="11" t="s">
        <v>1743</v>
      </c>
      <c r="E524" s="12" t="s">
        <v>4204</v>
      </c>
      <c r="F524" s="12" t="s">
        <v>4211</v>
      </c>
      <c r="G524" s="12">
        <v>426</v>
      </c>
      <c r="H524" s="12" t="s">
        <v>4052</v>
      </c>
      <c r="I524" t="s">
        <v>4053</v>
      </c>
      <c r="J524" t="s">
        <v>4054</v>
      </c>
    </row>
    <row r="525" spans="1:10">
      <c r="A525" s="9" t="s">
        <v>5235</v>
      </c>
      <c r="B525" s="10" t="s">
        <v>5236</v>
      </c>
      <c r="C525" s="11" t="s">
        <v>4203</v>
      </c>
      <c r="D525" s="11" t="s">
        <v>1748</v>
      </c>
      <c r="E525" s="12" t="s">
        <v>4204</v>
      </c>
      <c r="F525" s="12" t="s">
        <v>4217</v>
      </c>
      <c r="G525" s="12">
        <v>407</v>
      </c>
      <c r="H525" s="12" t="s">
        <v>4052</v>
      </c>
      <c r="I525" t="s">
        <v>4053</v>
      </c>
      <c r="J525" t="s">
        <v>4054</v>
      </c>
    </row>
    <row r="526" spans="1:10">
      <c r="A526" s="9" t="s">
        <v>5237</v>
      </c>
      <c r="B526" s="10" t="s">
        <v>5238</v>
      </c>
      <c r="C526" s="11" t="s">
        <v>4203</v>
      </c>
      <c r="D526" s="11" t="s">
        <v>1606</v>
      </c>
      <c r="E526" s="12" t="s">
        <v>4204</v>
      </c>
      <c r="F526" s="12" t="s">
        <v>4220</v>
      </c>
      <c r="G526" s="12">
        <v>687</v>
      </c>
      <c r="H526" s="12" t="s">
        <v>4052</v>
      </c>
      <c r="I526" t="s">
        <v>4089</v>
      </c>
      <c r="J526" t="s">
        <v>4054</v>
      </c>
    </row>
    <row r="527" spans="1:10">
      <c r="A527" s="9" t="s">
        <v>5239</v>
      </c>
      <c r="B527" s="10" t="s">
        <v>5240</v>
      </c>
      <c r="C527" s="11" t="s">
        <v>4203</v>
      </c>
      <c r="D527" s="11" t="s">
        <v>4087</v>
      </c>
      <c r="E527" s="12" t="s">
        <v>4204</v>
      </c>
      <c r="F527" s="12" t="s">
        <v>4088</v>
      </c>
      <c r="G527" s="12">
        <v>705</v>
      </c>
      <c r="H527" s="12" t="s">
        <v>4052</v>
      </c>
      <c r="I527" t="s">
        <v>4089</v>
      </c>
      <c r="J527" t="s">
        <v>4054</v>
      </c>
    </row>
    <row r="528" spans="1:10">
      <c r="A528" s="9" t="s">
        <v>5241</v>
      </c>
      <c r="B528" s="10" t="s">
        <v>5242</v>
      </c>
      <c r="C528" s="11" t="s">
        <v>4203</v>
      </c>
      <c r="D528" s="11" t="s">
        <v>1678</v>
      </c>
      <c r="E528" s="12" t="s">
        <v>4204</v>
      </c>
      <c r="F528" s="12" t="s">
        <v>4225</v>
      </c>
      <c r="G528" s="12">
        <v>567</v>
      </c>
      <c r="H528" s="12" t="s">
        <v>4052</v>
      </c>
      <c r="I528" t="s">
        <v>4053</v>
      </c>
      <c r="J528" t="s">
        <v>4054</v>
      </c>
    </row>
    <row r="529" spans="1:10">
      <c r="A529" s="9" t="s">
        <v>5243</v>
      </c>
      <c r="B529" s="10" t="s">
        <v>5244</v>
      </c>
      <c r="C529" s="11" t="s">
        <v>4203</v>
      </c>
      <c r="D529" s="11" t="s">
        <v>1591</v>
      </c>
      <c r="E529" s="12" t="s">
        <v>4204</v>
      </c>
      <c r="F529" s="12" t="s">
        <v>5245</v>
      </c>
      <c r="G529" s="12">
        <v>610</v>
      </c>
      <c r="H529" s="12" t="s">
        <v>4052</v>
      </c>
      <c r="I529" t="s">
        <v>4089</v>
      </c>
      <c r="J529" t="s">
        <v>4054</v>
      </c>
    </row>
    <row r="530" spans="1:10">
      <c r="A530" s="9" t="s">
        <v>5246</v>
      </c>
      <c r="B530" s="10" t="s">
        <v>5247</v>
      </c>
      <c r="C530" s="11" t="s">
        <v>4203</v>
      </c>
      <c r="D530" s="11" t="s">
        <v>1652</v>
      </c>
      <c r="E530" s="12" t="s">
        <v>4204</v>
      </c>
      <c r="F530" s="12" t="s">
        <v>5248</v>
      </c>
      <c r="G530" s="12">
        <v>522</v>
      </c>
      <c r="H530" s="12" t="s">
        <v>4052</v>
      </c>
      <c r="I530" t="s">
        <v>4053</v>
      </c>
      <c r="J530" t="s">
        <v>4054</v>
      </c>
    </row>
    <row r="531" spans="1:10">
      <c r="A531" s="9" t="s">
        <v>5249</v>
      </c>
      <c r="B531" s="10" t="s">
        <v>5250</v>
      </c>
      <c r="C531" s="11" t="s">
        <v>4203</v>
      </c>
      <c r="D531" s="11" t="s">
        <v>4261</v>
      </c>
      <c r="E531" s="12" t="s">
        <v>4204</v>
      </c>
      <c r="F531" s="12" t="s">
        <v>4262</v>
      </c>
      <c r="G531" s="12">
        <v>747</v>
      </c>
      <c r="H531" s="12" t="s">
        <v>4052</v>
      </c>
      <c r="I531" t="s">
        <v>4089</v>
      </c>
      <c r="J531" t="s">
        <v>4054</v>
      </c>
    </row>
    <row r="532" spans="1:10">
      <c r="A532" s="9" t="s">
        <v>5251</v>
      </c>
      <c r="B532" s="10" t="s">
        <v>5252</v>
      </c>
      <c r="C532" s="11" t="s">
        <v>4203</v>
      </c>
      <c r="D532" s="11" t="s">
        <v>4952</v>
      </c>
      <c r="E532" s="12" t="s">
        <v>4204</v>
      </c>
      <c r="F532" s="12" t="s">
        <v>4176</v>
      </c>
      <c r="G532" s="12">
        <v>228</v>
      </c>
      <c r="H532" s="12" t="s">
        <v>4244</v>
      </c>
      <c r="I532" t="s">
        <v>4059</v>
      </c>
      <c r="J532" t="s">
        <v>812</v>
      </c>
    </row>
    <row r="533" spans="1:10">
      <c r="A533" s="9" t="s">
        <v>5253</v>
      </c>
      <c r="B533" s="10" t="s">
        <v>5254</v>
      </c>
      <c r="C533" s="11" t="s">
        <v>4203</v>
      </c>
      <c r="D533" s="11" t="s">
        <v>1752</v>
      </c>
      <c r="E533" s="12" t="s">
        <v>4204</v>
      </c>
      <c r="F533" s="12" t="s">
        <v>1468</v>
      </c>
      <c r="G533" s="12">
        <v>771</v>
      </c>
      <c r="H533" s="12" t="s">
        <v>4052</v>
      </c>
      <c r="I533" t="s">
        <v>4089</v>
      </c>
      <c r="J533" t="s">
        <v>4054</v>
      </c>
    </row>
    <row r="534" spans="1:10">
      <c r="A534" s="9" t="s">
        <v>5255</v>
      </c>
      <c r="B534" s="10" t="s">
        <v>5256</v>
      </c>
      <c r="C534" s="11" t="s">
        <v>4203</v>
      </c>
      <c r="D534" s="11" t="s">
        <v>4207</v>
      </c>
      <c r="E534" s="12" t="s">
        <v>4204</v>
      </c>
      <c r="F534" s="12" t="s">
        <v>4208</v>
      </c>
      <c r="G534" s="12">
        <v>134</v>
      </c>
      <c r="H534" s="12" t="s">
        <v>4244</v>
      </c>
      <c r="I534" t="s">
        <v>4099</v>
      </c>
      <c r="J534" t="s">
        <v>812</v>
      </c>
    </row>
    <row r="535" spans="1:10">
      <c r="A535" s="9" t="s">
        <v>5257</v>
      </c>
      <c r="B535" s="10" t="s">
        <v>5258</v>
      </c>
      <c r="C535" s="11" t="s">
        <v>4203</v>
      </c>
      <c r="D535" s="11" t="s">
        <v>4193</v>
      </c>
      <c r="E535" s="12" t="s">
        <v>4204</v>
      </c>
      <c r="F535" s="12" t="s">
        <v>4194</v>
      </c>
      <c r="G535" s="12">
        <v>325</v>
      </c>
      <c r="H535" s="12" t="s">
        <v>4052</v>
      </c>
      <c r="I535" t="s">
        <v>4059</v>
      </c>
      <c r="J535" t="s">
        <v>812</v>
      </c>
    </row>
    <row r="536" spans="1:10">
      <c r="A536" s="9" t="s">
        <v>5259</v>
      </c>
      <c r="B536" s="10" t="s">
        <v>5260</v>
      </c>
      <c r="C536" s="11" t="s">
        <v>4203</v>
      </c>
      <c r="D536" s="11" t="s">
        <v>4197</v>
      </c>
      <c r="E536" s="12" t="s">
        <v>4204</v>
      </c>
      <c r="F536" s="12" t="s">
        <v>4198</v>
      </c>
      <c r="G536" s="12">
        <v>460</v>
      </c>
      <c r="H536" s="12" t="s">
        <v>4052</v>
      </c>
      <c r="I536" t="s">
        <v>4053</v>
      </c>
      <c r="J536" t="s">
        <v>4054</v>
      </c>
    </row>
    <row r="537" spans="1:10">
      <c r="A537" s="9" t="s">
        <v>5261</v>
      </c>
      <c r="B537" s="10" t="s">
        <v>5262</v>
      </c>
      <c r="C537" s="11" t="s">
        <v>4203</v>
      </c>
      <c r="D537" s="11" t="s">
        <v>4257</v>
      </c>
      <c r="E537" s="12" t="s">
        <v>4204</v>
      </c>
      <c r="F537" s="12" t="s">
        <v>4258</v>
      </c>
      <c r="G537" s="12">
        <v>274</v>
      </c>
      <c r="H537" s="12" t="s">
        <v>4052</v>
      </c>
      <c r="I537" t="s">
        <v>4059</v>
      </c>
      <c r="J537" t="s">
        <v>812</v>
      </c>
    </row>
    <row r="538" spans="1:10">
      <c r="A538" s="9" t="s">
        <v>5263</v>
      </c>
      <c r="B538" s="10" t="s">
        <v>5264</v>
      </c>
      <c r="C538" s="11" t="s">
        <v>4203</v>
      </c>
      <c r="D538" s="11" t="s">
        <v>4171</v>
      </c>
      <c r="E538" s="12" t="s">
        <v>4204</v>
      </c>
      <c r="F538" s="12" t="s">
        <v>4172</v>
      </c>
      <c r="G538" s="12">
        <v>94</v>
      </c>
      <c r="H538" s="12" t="s">
        <v>4083</v>
      </c>
      <c r="I538" t="s">
        <v>4120</v>
      </c>
      <c r="J538" t="s">
        <v>752</v>
      </c>
    </row>
    <row r="539" spans="1:10">
      <c r="A539" s="9" t="s">
        <v>5265</v>
      </c>
      <c r="B539" s="10" t="s">
        <v>5266</v>
      </c>
      <c r="C539" s="11" t="s">
        <v>4261</v>
      </c>
      <c r="D539" s="11" t="s">
        <v>4203</v>
      </c>
      <c r="E539" s="12" t="s">
        <v>4262</v>
      </c>
      <c r="F539" s="12" t="s">
        <v>4204</v>
      </c>
      <c r="G539" s="12">
        <v>747</v>
      </c>
      <c r="H539" s="12" t="s">
        <v>4052</v>
      </c>
      <c r="I539" t="s">
        <v>4089</v>
      </c>
      <c r="J539" t="s">
        <v>4054</v>
      </c>
    </row>
    <row r="540" spans="1:10">
      <c r="A540" s="9" t="s">
        <v>5267</v>
      </c>
      <c r="B540" s="10" t="s">
        <v>5268</v>
      </c>
      <c r="C540" s="11" t="s">
        <v>1678</v>
      </c>
      <c r="D540" s="11" t="s">
        <v>4203</v>
      </c>
      <c r="E540" s="12" t="s">
        <v>4225</v>
      </c>
      <c r="F540" s="12" t="s">
        <v>4204</v>
      </c>
      <c r="G540" s="12">
        <v>567</v>
      </c>
      <c r="H540" s="12" t="s">
        <v>4052</v>
      </c>
      <c r="I540" t="s">
        <v>4053</v>
      </c>
      <c r="J540" t="s">
        <v>4054</v>
      </c>
    </row>
    <row r="541" spans="1:10">
      <c r="A541" s="9" t="s">
        <v>5269</v>
      </c>
      <c r="B541" s="10" t="s">
        <v>5270</v>
      </c>
      <c r="C541" s="11" t="s">
        <v>4552</v>
      </c>
      <c r="D541" s="11" t="s">
        <v>4203</v>
      </c>
      <c r="E541" s="12" t="s">
        <v>4553</v>
      </c>
      <c r="F541" s="12" t="s">
        <v>4204</v>
      </c>
      <c r="G541" s="12">
        <v>527</v>
      </c>
      <c r="H541" s="12" t="s">
        <v>4052</v>
      </c>
      <c r="I541" t="s">
        <v>4053</v>
      </c>
      <c r="J541" t="s">
        <v>4054</v>
      </c>
    </row>
    <row r="542" spans="1:10">
      <c r="A542" s="9" t="s">
        <v>5271</v>
      </c>
      <c r="B542" s="10" t="s">
        <v>5272</v>
      </c>
      <c r="C542" s="11" t="s">
        <v>4253</v>
      </c>
      <c r="D542" s="11" t="s">
        <v>4203</v>
      </c>
      <c r="E542" s="12" t="s">
        <v>4254</v>
      </c>
      <c r="F542" s="12" t="s">
        <v>4204</v>
      </c>
      <c r="G542" s="12">
        <v>250</v>
      </c>
      <c r="H542" s="12" t="s">
        <v>4244</v>
      </c>
      <c r="I542" t="s">
        <v>4059</v>
      </c>
      <c r="J542" t="s">
        <v>812</v>
      </c>
    </row>
    <row r="543" spans="1:10">
      <c r="A543" s="9" t="s">
        <v>5273</v>
      </c>
      <c r="B543" s="10" t="s">
        <v>5274</v>
      </c>
      <c r="C543" s="11" t="s">
        <v>4288</v>
      </c>
      <c r="D543" s="11" t="s">
        <v>4203</v>
      </c>
      <c r="E543" s="12" t="s">
        <v>4289</v>
      </c>
      <c r="F543" s="12" t="s">
        <v>4204</v>
      </c>
      <c r="G543" s="12">
        <v>471</v>
      </c>
      <c r="H543" s="12" t="s">
        <v>4052</v>
      </c>
      <c r="I543" t="s">
        <v>4053</v>
      </c>
      <c r="J543" t="s">
        <v>4054</v>
      </c>
    </row>
    <row r="544" spans="1:10">
      <c r="A544" s="9" t="s">
        <v>5275</v>
      </c>
      <c r="B544" s="10" t="s">
        <v>5276</v>
      </c>
      <c r="C544" s="11" t="s">
        <v>4203</v>
      </c>
      <c r="D544" s="11" t="s">
        <v>4203</v>
      </c>
      <c r="E544" s="12" t="s">
        <v>4204</v>
      </c>
      <c r="F544" s="12" t="s">
        <v>4204</v>
      </c>
      <c r="G544" s="12">
        <v>2</v>
      </c>
      <c r="H544" s="12" t="s">
        <v>4083</v>
      </c>
      <c r="I544" t="s">
        <v>4084</v>
      </c>
      <c r="J544" t="s">
        <v>752</v>
      </c>
    </row>
    <row r="545" spans="1:10">
      <c r="A545" s="9" t="s">
        <v>5277</v>
      </c>
      <c r="B545" s="10" t="s">
        <v>5278</v>
      </c>
      <c r="C545" s="11" t="s">
        <v>1750</v>
      </c>
      <c r="D545" s="11" t="s">
        <v>4314</v>
      </c>
      <c r="E545" s="12" t="s">
        <v>1472</v>
      </c>
      <c r="F545" s="12" t="s">
        <v>4315</v>
      </c>
      <c r="G545" s="12">
        <v>212</v>
      </c>
      <c r="H545" s="12" t="s">
        <v>4052</v>
      </c>
      <c r="I545" t="s">
        <v>4059</v>
      </c>
      <c r="J545" t="s">
        <v>812</v>
      </c>
    </row>
    <row r="546" spans="1:10">
      <c r="A546" s="9" t="s">
        <v>5279</v>
      </c>
      <c r="B546" s="10" t="s">
        <v>5280</v>
      </c>
      <c r="C546" s="11" t="s">
        <v>868</v>
      </c>
      <c r="D546" s="11" t="s">
        <v>4552</v>
      </c>
      <c r="E546" s="12" t="s">
        <v>1476</v>
      </c>
      <c r="F546" s="12" t="s">
        <v>4553</v>
      </c>
      <c r="G546" s="12">
        <v>874</v>
      </c>
      <c r="H546" s="12" t="s">
        <v>4063</v>
      </c>
      <c r="I546" t="s">
        <v>4064</v>
      </c>
      <c r="J546" t="s">
        <v>4065</v>
      </c>
    </row>
    <row r="547" spans="1:10">
      <c r="A547" s="9" t="s">
        <v>5281</v>
      </c>
      <c r="B547" s="10" t="s">
        <v>5282</v>
      </c>
      <c r="C547" s="11" t="s">
        <v>870</v>
      </c>
      <c r="D547" s="11" t="s">
        <v>4552</v>
      </c>
      <c r="E547" s="12" t="s">
        <v>4183</v>
      </c>
      <c r="F547" s="12" t="s">
        <v>4553</v>
      </c>
      <c r="G547" s="12">
        <v>880</v>
      </c>
      <c r="H547" s="12" t="s">
        <v>4063</v>
      </c>
      <c r="I547" t="s">
        <v>4064</v>
      </c>
      <c r="J547" t="s">
        <v>4065</v>
      </c>
    </row>
    <row r="548" spans="1:10">
      <c r="A548" s="9" t="s">
        <v>5283</v>
      </c>
      <c r="B548" s="10" t="s">
        <v>5284</v>
      </c>
      <c r="C548" s="11" t="s">
        <v>803</v>
      </c>
      <c r="D548" s="11" t="s">
        <v>4314</v>
      </c>
      <c r="E548" s="12" t="s">
        <v>4050</v>
      </c>
      <c r="F548" s="12" t="s">
        <v>4315</v>
      </c>
      <c r="G548" s="12">
        <v>175</v>
      </c>
      <c r="H548" s="12" t="s">
        <v>4052</v>
      </c>
      <c r="I548" t="s">
        <v>4099</v>
      </c>
      <c r="J548" t="s">
        <v>812</v>
      </c>
    </row>
    <row r="549" spans="1:10">
      <c r="A549" s="9" t="s">
        <v>5285</v>
      </c>
      <c r="B549" s="10" t="s">
        <v>5286</v>
      </c>
      <c r="C549" s="11" t="s">
        <v>4310</v>
      </c>
      <c r="D549" s="11" t="s">
        <v>1750</v>
      </c>
      <c r="E549" s="12" t="s">
        <v>5203</v>
      </c>
      <c r="F549" s="12" t="s">
        <v>1472</v>
      </c>
      <c r="G549" s="12">
        <v>498</v>
      </c>
      <c r="H549" s="12" t="s">
        <v>4052</v>
      </c>
      <c r="I549" t="s">
        <v>4053</v>
      </c>
      <c r="J549" t="s">
        <v>4054</v>
      </c>
    </row>
    <row r="550" spans="1:10">
      <c r="A550" s="9" t="s">
        <v>5287</v>
      </c>
      <c r="B550" s="10" t="s">
        <v>5288</v>
      </c>
      <c r="C550" s="11" t="s">
        <v>4203</v>
      </c>
      <c r="D550" s="11" t="s">
        <v>4049</v>
      </c>
      <c r="E550" s="12" t="s">
        <v>4204</v>
      </c>
      <c r="F550" s="12" t="s">
        <v>4051</v>
      </c>
      <c r="G550" s="12">
        <v>200</v>
      </c>
      <c r="H550" s="12" t="s">
        <v>4244</v>
      </c>
      <c r="I550" t="s">
        <v>4099</v>
      </c>
      <c r="J550" t="s">
        <v>812</v>
      </c>
    </row>
    <row r="551" spans="1:10">
      <c r="A551" s="9" t="s">
        <v>5289</v>
      </c>
      <c r="B551" s="10" t="s">
        <v>5290</v>
      </c>
      <c r="C551" s="11" t="s">
        <v>4203</v>
      </c>
      <c r="D551" s="11" t="s">
        <v>4161</v>
      </c>
      <c r="E551" s="12" t="s">
        <v>4204</v>
      </c>
      <c r="F551" s="12" t="s">
        <v>4162</v>
      </c>
      <c r="G551" s="12">
        <v>243</v>
      </c>
      <c r="H551" s="12" t="s">
        <v>4244</v>
      </c>
      <c r="I551" t="s">
        <v>4059</v>
      </c>
      <c r="J551" t="s">
        <v>812</v>
      </c>
    </row>
    <row r="552" spans="1:10">
      <c r="A552" s="9" t="s">
        <v>5291</v>
      </c>
      <c r="B552" s="10" t="s">
        <v>5292</v>
      </c>
      <c r="C552" s="11" t="s">
        <v>1746</v>
      </c>
      <c r="D552" s="11" t="s">
        <v>868</v>
      </c>
      <c r="E552" s="12" t="s">
        <v>5293</v>
      </c>
      <c r="F552" s="12" t="s">
        <v>1476</v>
      </c>
      <c r="G552" s="12">
        <v>1012</v>
      </c>
      <c r="H552" s="12" t="s">
        <v>4063</v>
      </c>
      <c r="I552" t="s">
        <v>4094</v>
      </c>
      <c r="J552" t="s">
        <v>4065</v>
      </c>
    </row>
    <row r="553" spans="1:10">
      <c r="A553" s="9" t="s">
        <v>5294</v>
      </c>
      <c r="B553" s="10" t="s">
        <v>5295</v>
      </c>
      <c r="C553" s="11" t="s">
        <v>1746</v>
      </c>
      <c r="D553" s="11" t="s">
        <v>870</v>
      </c>
      <c r="E553" s="12" t="s">
        <v>5293</v>
      </c>
      <c r="F553" s="12" t="s">
        <v>4183</v>
      </c>
      <c r="G553" s="12">
        <v>1024</v>
      </c>
      <c r="H553" s="12" t="s">
        <v>4063</v>
      </c>
      <c r="I553" t="s">
        <v>4094</v>
      </c>
      <c r="J553" t="s">
        <v>4065</v>
      </c>
    </row>
    <row r="554" spans="1:10">
      <c r="A554" s="9" t="s">
        <v>5296</v>
      </c>
      <c r="B554" s="10" t="s">
        <v>5297</v>
      </c>
      <c r="C554" s="11" t="s">
        <v>1746</v>
      </c>
      <c r="D554" s="11" t="s">
        <v>1603</v>
      </c>
      <c r="E554" s="12" t="s">
        <v>5293</v>
      </c>
      <c r="F554" s="12" t="s">
        <v>4478</v>
      </c>
      <c r="G554" s="12">
        <v>1110</v>
      </c>
      <c r="H554" s="12" t="s">
        <v>4063</v>
      </c>
      <c r="I554" t="s">
        <v>4094</v>
      </c>
      <c r="J554" t="s">
        <v>4065</v>
      </c>
    </row>
    <row r="555" spans="1:10">
      <c r="A555" s="9" t="s">
        <v>5298</v>
      </c>
      <c r="B555" s="10" t="s">
        <v>5299</v>
      </c>
      <c r="C555" s="11" t="s">
        <v>1746</v>
      </c>
      <c r="D555" s="11" t="s">
        <v>1623</v>
      </c>
      <c r="E555" s="12" t="s">
        <v>5293</v>
      </c>
      <c r="F555" s="12" t="s">
        <v>4119</v>
      </c>
      <c r="G555" s="12">
        <v>1147</v>
      </c>
      <c r="H555" s="12" t="s">
        <v>4063</v>
      </c>
      <c r="I555" t="s">
        <v>4094</v>
      </c>
      <c r="J555" t="s">
        <v>4065</v>
      </c>
    </row>
    <row r="556" spans="1:10">
      <c r="A556" s="9" t="s">
        <v>5300</v>
      </c>
      <c r="B556" s="10" t="s">
        <v>5301</v>
      </c>
      <c r="C556" s="11" t="s">
        <v>1746</v>
      </c>
      <c r="D556" s="11" t="s">
        <v>1692</v>
      </c>
      <c r="E556" s="12" t="s">
        <v>5293</v>
      </c>
      <c r="F556" s="12" t="s">
        <v>5220</v>
      </c>
      <c r="G556" s="12">
        <v>1144</v>
      </c>
      <c r="H556" s="12" t="s">
        <v>4063</v>
      </c>
      <c r="I556" t="s">
        <v>4094</v>
      </c>
      <c r="J556" t="s">
        <v>4065</v>
      </c>
    </row>
    <row r="557" spans="1:10">
      <c r="A557" s="9" t="s">
        <v>5302</v>
      </c>
      <c r="B557" s="10" t="s">
        <v>5303</v>
      </c>
      <c r="C557" s="11" t="s">
        <v>1746</v>
      </c>
      <c r="D557" s="11" t="s">
        <v>803</v>
      </c>
      <c r="E557" s="12" t="s">
        <v>5293</v>
      </c>
      <c r="F557" s="12" t="s">
        <v>4050</v>
      </c>
      <c r="G557" s="12">
        <v>1012</v>
      </c>
      <c r="H557" s="12" t="s">
        <v>4063</v>
      </c>
      <c r="I557" t="s">
        <v>4094</v>
      </c>
      <c r="J557" t="s">
        <v>4065</v>
      </c>
    </row>
    <row r="558" spans="1:10">
      <c r="A558" s="9" t="s">
        <v>5304</v>
      </c>
      <c r="B558" s="10" t="s">
        <v>5305</v>
      </c>
      <c r="C558" s="11" t="s">
        <v>1746</v>
      </c>
      <c r="D558" s="11" t="s">
        <v>1646</v>
      </c>
      <c r="E558" s="12" t="s">
        <v>5293</v>
      </c>
      <c r="F558" s="12" t="s">
        <v>4488</v>
      </c>
      <c r="G558" s="12">
        <v>1052</v>
      </c>
      <c r="H558" s="12" t="s">
        <v>4063</v>
      </c>
      <c r="I558" t="s">
        <v>4094</v>
      </c>
      <c r="J558" t="s">
        <v>4065</v>
      </c>
    </row>
    <row r="559" spans="1:10">
      <c r="A559" s="9" t="s">
        <v>5306</v>
      </c>
      <c r="B559" s="10" t="s">
        <v>5307</v>
      </c>
      <c r="C559" s="11" t="s">
        <v>1746</v>
      </c>
      <c r="D559" s="11" t="s">
        <v>1643</v>
      </c>
      <c r="E559" s="12" t="s">
        <v>5293</v>
      </c>
      <c r="F559" s="12" t="s">
        <v>4142</v>
      </c>
      <c r="G559" s="12">
        <v>1026</v>
      </c>
      <c r="H559" s="12" t="s">
        <v>4063</v>
      </c>
      <c r="I559" t="s">
        <v>4094</v>
      </c>
      <c r="J559" t="s">
        <v>4065</v>
      </c>
    </row>
    <row r="560" spans="1:10">
      <c r="A560" s="9" t="s">
        <v>5308</v>
      </c>
      <c r="B560" s="10" t="s">
        <v>5309</v>
      </c>
      <c r="C560" s="11" t="s">
        <v>1746</v>
      </c>
      <c r="D560" s="11" t="s">
        <v>1685</v>
      </c>
      <c r="E560" s="12" t="s">
        <v>5293</v>
      </c>
      <c r="F560" s="12" t="s">
        <v>4383</v>
      </c>
      <c r="G560" s="12">
        <v>896</v>
      </c>
      <c r="H560" s="12" t="s">
        <v>4063</v>
      </c>
      <c r="I560" t="s">
        <v>4064</v>
      </c>
      <c r="J560" t="s">
        <v>4065</v>
      </c>
    </row>
    <row r="561" spans="1:10">
      <c r="A561" s="9" t="s">
        <v>5310</v>
      </c>
      <c r="B561" s="10" t="s">
        <v>5311</v>
      </c>
      <c r="C561" s="11" t="s">
        <v>1746</v>
      </c>
      <c r="D561" s="11" t="s">
        <v>4171</v>
      </c>
      <c r="E561" s="12" t="s">
        <v>5293</v>
      </c>
      <c r="F561" s="12" t="s">
        <v>4172</v>
      </c>
      <c r="G561" s="12">
        <v>705</v>
      </c>
      <c r="H561" s="12" t="s">
        <v>4052</v>
      </c>
      <c r="I561" t="s">
        <v>4089</v>
      </c>
      <c r="J561" t="s">
        <v>4054</v>
      </c>
    </row>
    <row r="562" spans="1:10">
      <c r="A562" s="9" t="s">
        <v>5312</v>
      </c>
      <c r="B562" s="10" t="s">
        <v>5313</v>
      </c>
      <c r="C562" s="11" t="s">
        <v>1746</v>
      </c>
      <c r="D562" s="11" t="s">
        <v>1743</v>
      </c>
      <c r="E562" s="12" t="s">
        <v>5293</v>
      </c>
      <c r="F562" s="12" t="s">
        <v>4211</v>
      </c>
      <c r="G562" s="12">
        <v>685</v>
      </c>
      <c r="H562" s="12" t="s">
        <v>4052</v>
      </c>
      <c r="I562" t="s">
        <v>4089</v>
      </c>
      <c r="J562" t="s">
        <v>4054</v>
      </c>
    </row>
    <row r="563" spans="1:10">
      <c r="A563" s="9" t="s">
        <v>5314</v>
      </c>
      <c r="B563" s="10" t="s">
        <v>5315</v>
      </c>
      <c r="C563" s="11" t="s">
        <v>1746</v>
      </c>
      <c r="D563" s="11" t="s">
        <v>725</v>
      </c>
      <c r="E563" s="12" t="s">
        <v>5293</v>
      </c>
      <c r="F563" s="12" t="s">
        <v>5316</v>
      </c>
      <c r="G563" s="12">
        <v>750</v>
      </c>
      <c r="H563" s="12" t="s">
        <v>4052</v>
      </c>
      <c r="I563" t="s">
        <v>4089</v>
      </c>
      <c r="J563" t="s">
        <v>4054</v>
      </c>
    </row>
    <row r="564" spans="1:10">
      <c r="A564" s="9" t="s">
        <v>5317</v>
      </c>
      <c r="B564" s="10" t="s">
        <v>5318</v>
      </c>
      <c r="C564" s="11" t="s">
        <v>1746</v>
      </c>
      <c r="D564" s="11" t="s">
        <v>1671</v>
      </c>
      <c r="E564" s="12" t="s">
        <v>5293</v>
      </c>
      <c r="F564" s="12" t="s">
        <v>4961</v>
      </c>
      <c r="G564" s="12">
        <v>728</v>
      </c>
      <c r="H564" s="12" t="s">
        <v>4052</v>
      </c>
      <c r="I564" t="s">
        <v>4089</v>
      </c>
      <c r="J564" t="s">
        <v>4054</v>
      </c>
    </row>
    <row r="565" spans="1:10">
      <c r="A565" s="9" t="s">
        <v>5319</v>
      </c>
      <c r="B565" s="10" t="s">
        <v>5320</v>
      </c>
      <c r="C565" s="11" t="s">
        <v>1746</v>
      </c>
      <c r="D565" s="11" t="s">
        <v>1748</v>
      </c>
      <c r="E565" s="12" t="s">
        <v>5293</v>
      </c>
      <c r="F565" s="12" t="s">
        <v>4217</v>
      </c>
      <c r="G565" s="12">
        <v>685</v>
      </c>
      <c r="H565" s="12" t="s">
        <v>4052</v>
      </c>
      <c r="I565" t="s">
        <v>4089</v>
      </c>
      <c r="J565" t="s">
        <v>4054</v>
      </c>
    </row>
    <row r="566" spans="1:10">
      <c r="A566" s="9" t="s">
        <v>5321</v>
      </c>
      <c r="B566" s="10" t="s">
        <v>5322</v>
      </c>
      <c r="C566" s="11" t="s">
        <v>1746</v>
      </c>
      <c r="D566" s="11" t="s">
        <v>1606</v>
      </c>
      <c r="E566" s="12" t="s">
        <v>5293</v>
      </c>
      <c r="F566" s="12" t="s">
        <v>4220</v>
      </c>
      <c r="G566" s="12">
        <v>137</v>
      </c>
      <c r="H566" s="12" t="s">
        <v>4244</v>
      </c>
      <c r="I566" t="s">
        <v>4099</v>
      </c>
      <c r="J566" t="s">
        <v>812</v>
      </c>
    </row>
    <row r="567" spans="1:10">
      <c r="A567" s="9" t="s">
        <v>5323</v>
      </c>
      <c r="B567" s="10" t="s">
        <v>5324</v>
      </c>
      <c r="C567" s="11" t="s">
        <v>1746</v>
      </c>
      <c r="D567" s="11" t="s">
        <v>2909</v>
      </c>
      <c r="E567" s="12" t="s">
        <v>5293</v>
      </c>
      <c r="F567" s="12" t="s">
        <v>1477</v>
      </c>
      <c r="G567" s="12">
        <v>137</v>
      </c>
      <c r="H567" s="12" t="s">
        <v>4244</v>
      </c>
      <c r="I567" t="s">
        <v>4099</v>
      </c>
      <c r="J567" t="s">
        <v>812</v>
      </c>
    </row>
    <row r="568" spans="1:10">
      <c r="A568" s="9" t="s">
        <v>5325</v>
      </c>
      <c r="B568" s="10" t="s">
        <v>5326</v>
      </c>
      <c r="C568" s="11" t="s">
        <v>1746</v>
      </c>
      <c r="D568" s="11" t="s">
        <v>4087</v>
      </c>
      <c r="E568" s="12" t="s">
        <v>5293</v>
      </c>
      <c r="F568" s="12" t="s">
        <v>4088</v>
      </c>
      <c r="G568" s="12">
        <v>403</v>
      </c>
      <c r="H568" s="12" t="s">
        <v>4244</v>
      </c>
      <c r="I568" t="s">
        <v>4053</v>
      </c>
      <c r="J568" t="s">
        <v>4054</v>
      </c>
    </row>
    <row r="569" spans="1:10">
      <c r="A569" s="9" t="s">
        <v>5327</v>
      </c>
      <c r="B569" s="10" t="s">
        <v>5328</v>
      </c>
      <c r="C569" s="11" t="s">
        <v>1746</v>
      </c>
      <c r="D569" s="11" t="s">
        <v>1678</v>
      </c>
      <c r="E569" s="12" t="s">
        <v>5293</v>
      </c>
      <c r="F569" s="12" t="s">
        <v>4225</v>
      </c>
      <c r="G569" s="12">
        <v>116</v>
      </c>
      <c r="H569" s="12" t="s">
        <v>4244</v>
      </c>
      <c r="I569" t="s">
        <v>4099</v>
      </c>
      <c r="J569" t="s">
        <v>812</v>
      </c>
    </row>
    <row r="570" spans="1:10">
      <c r="A570" s="9" t="s">
        <v>5329</v>
      </c>
      <c r="B570" s="10" t="s">
        <v>5330</v>
      </c>
      <c r="C570" s="11" t="s">
        <v>1746</v>
      </c>
      <c r="D570" s="11" t="s">
        <v>1588</v>
      </c>
      <c r="E570" s="12" t="s">
        <v>5293</v>
      </c>
      <c r="F570" s="12" t="s">
        <v>4062</v>
      </c>
      <c r="G570" s="12">
        <v>139</v>
      </c>
      <c r="H570" s="12" t="s">
        <v>4244</v>
      </c>
      <c r="I570" t="s">
        <v>4099</v>
      </c>
      <c r="J570" t="s">
        <v>812</v>
      </c>
    </row>
    <row r="571" spans="1:10">
      <c r="A571" s="9" t="s">
        <v>5331</v>
      </c>
      <c r="B571" s="10" t="s">
        <v>5332</v>
      </c>
      <c r="C571" s="11" t="s">
        <v>1746</v>
      </c>
      <c r="D571" s="11" t="s">
        <v>1661</v>
      </c>
      <c r="E571" s="12" t="s">
        <v>5293</v>
      </c>
      <c r="F571" s="12" t="s">
        <v>5333</v>
      </c>
      <c r="G571" s="12">
        <v>1262</v>
      </c>
      <c r="H571" s="12" t="s">
        <v>4063</v>
      </c>
      <c r="I571" t="s">
        <v>4094</v>
      </c>
      <c r="J571" t="s">
        <v>4065</v>
      </c>
    </row>
    <row r="572" spans="1:10">
      <c r="A572" s="9" t="s">
        <v>5334</v>
      </c>
      <c r="B572" s="10" t="s">
        <v>5335</v>
      </c>
      <c r="C572" s="11" t="s">
        <v>1746</v>
      </c>
      <c r="D572" s="11" t="s">
        <v>1599</v>
      </c>
      <c r="E572" s="12" t="s">
        <v>5293</v>
      </c>
      <c r="F572" s="12" t="s">
        <v>4524</v>
      </c>
      <c r="G572" s="12">
        <v>1194</v>
      </c>
      <c r="H572" s="12" t="s">
        <v>4063</v>
      </c>
      <c r="I572" t="s">
        <v>4094</v>
      </c>
      <c r="J572" t="s">
        <v>4065</v>
      </c>
    </row>
    <row r="573" spans="1:10">
      <c r="A573" s="9" t="s">
        <v>5336</v>
      </c>
      <c r="B573" s="10" t="s">
        <v>5337</v>
      </c>
      <c r="C573" s="11" t="s">
        <v>1746</v>
      </c>
      <c r="D573" s="11" t="s">
        <v>1744</v>
      </c>
      <c r="E573" s="12" t="s">
        <v>5293</v>
      </c>
      <c r="F573" s="12" t="s">
        <v>4527</v>
      </c>
      <c r="G573" s="12">
        <v>917</v>
      </c>
      <c r="H573" s="12" t="s">
        <v>4063</v>
      </c>
      <c r="I573" t="s">
        <v>4064</v>
      </c>
      <c r="J573" t="s">
        <v>4065</v>
      </c>
    </row>
    <row r="574" spans="1:10">
      <c r="A574" s="9" t="s">
        <v>5338</v>
      </c>
      <c r="B574" s="10" t="s">
        <v>5339</v>
      </c>
      <c r="C574" s="11" t="s">
        <v>1746</v>
      </c>
      <c r="D574" s="11" t="s">
        <v>1591</v>
      </c>
      <c r="E574" s="12" t="s">
        <v>5293</v>
      </c>
      <c r="F574" s="12" t="s">
        <v>5245</v>
      </c>
      <c r="G574" s="12">
        <v>945</v>
      </c>
      <c r="H574" s="12" t="s">
        <v>4063</v>
      </c>
      <c r="I574" t="s">
        <v>4064</v>
      </c>
      <c r="J574" t="s">
        <v>4065</v>
      </c>
    </row>
    <row r="575" spans="1:10">
      <c r="A575" s="9" t="s">
        <v>5340</v>
      </c>
      <c r="B575" s="10" t="s">
        <v>5341</v>
      </c>
      <c r="C575" s="11" t="s">
        <v>1746</v>
      </c>
      <c r="D575" s="11" t="s">
        <v>1652</v>
      </c>
      <c r="E575" s="12" t="s">
        <v>5293</v>
      </c>
      <c r="F575" s="12" t="s">
        <v>5248</v>
      </c>
      <c r="G575" s="12">
        <v>883</v>
      </c>
      <c r="H575" s="12" t="s">
        <v>4063</v>
      </c>
      <c r="I575" t="s">
        <v>4064</v>
      </c>
      <c r="J575" t="s">
        <v>4065</v>
      </c>
    </row>
    <row r="576" spans="1:10">
      <c r="A576" s="9" t="s">
        <v>5342</v>
      </c>
      <c r="B576" s="10" t="s">
        <v>5343</v>
      </c>
      <c r="C576" s="11" t="s">
        <v>1746</v>
      </c>
      <c r="D576" s="11" t="s">
        <v>1584</v>
      </c>
      <c r="E576" s="12" t="s">
        <v>5293</v>
      </c>
      <c r="F576" s="12" t="s">
        <v>4058</v>
      </c>
      <c r="G576" s="12">
        <v>867</v>
      </c>
      <c r="H576" s="12" t="s">
        <v>4063</v>
      </c>
      <c r="I576" t="s">
        <v>4064</v>
      </c>
      <c r="J576" t="s">
        <v>4065</v>
      </c>
    </row>
    <row r="577" spans="1:10">
      <c r="A577" s="9" t="s">
        <v>5344</v>
      </c>
      <c r="B577" s="10" t="s">
        <v>5345</v>
      </c>
      <c r="C577" s="11" t="s">
        <v>1746</v>
      </c>
      <c r="D577" s="11" t="s">
        <v>1632</v>
      </c>
      <c r="E577" s="12" t="s">
        <v>5293</v>
      </c>
      <c r="F577" s="12" t="s">
        <v>5346</v>
      </c>
      <c r="G577" s="12">
        <v>1144</v>
      </c>
      <c r="H577" s="12" t="s">
        <v>4063</v>
      </c>
      <c r="I577" t="s">
        <v>4094</v>
      </c>
      <c r="J577" t="s">
        <v>4065</v>
      </c>
    </row>
    <row r="578" spans="1:10">
      <c r="A578" s="9" t="s">
        <v>5347</v>
      </c>
      <c r="B578" s="10" t="s">
        <v>5348</v>
      </c>
      <c r="C578" s="11" t="s">
        <v>1746</v>
      </c>
      <c r="D578" s="11" t="s">
        <v>4261</v>
      </c>
      <c r="E578" s="12" t="s">
        <v>5293</v>
      </c>
      <c r="F578" s="12" t="s">
        <v>4262</v>
      </c>
      <c r="G578" s="12">
        <v>335</v>
      </c>
      <c r="H578" s="12" t="s">
        <v>4244</v>
      </c>
      <c r="I578" t="s">
        <v>4059</v>
      </c>
      <c r="J578" t="s">
        <v>812</v>
      </c>
    </row>
    <row r="579" spans="1:10">
      <c r="A579" s="9" t="s">
        <v>5349</v>
      </c>
      <c r="B579" s="10" t="s">
        <v>5350</v>
      </c>
      <c r="C579" s="11" t="s">
        <v>1746</v>
      </c>
      <c r="D579" s="11" t="s">
        <v>1750</v>
      </c>
      <c r="E579" s="12" t="s">
        <v>5293</v>
      </c>
      <c r="F579" s="12" t="s">
        <v>1472</v>
      </c>
      <c r="G579" s="12">
        <v>913</v>
      </c>
      <c r="H579" s="12" t="s">
        <v>4063</v>
      </c>
      <c r="I579" t="s">
        <v>4064</v>
      </c>
      <c r="J579" t="s">
        <v>4065</v>
      </c>
    </row>
    <row r="580" spans="1:10">
      <c r="A580" s="9" t="s">
        <v>5351</v>
      </c>
      <c r="B580" s="10" t="s">
        <v>5352</v>
      </c>
      <c r="C580" s="11" t="s">
        <v>1746</v>
      </c>
      <c r="D580" s="11" t="s">
        <v>1650</v>
      </c>
      <c r="E580" s="12" t="s">
        <v>5293</v>
      </c>
      <c r="F580" s="12" t="s">
        <v>4151</v>
      </c>
      <c r="G580" s="12">
        <v>356</v>
      </c>
      <c r="H580" s="12" t="s">
        <v>4244</v>
      </c>
      <c r="I580" t="s">
        <v>4059</v>
      </c>
      <c r="J580" t="s">
        <v>812</v>
      </c>
    </row>
    <row r="581" spans="1:10">
      <c r="A581" s="9" t="s">
        <v>5353</v>
      </c>
      <c r="B581" s="10" t="s">
        <v>5354</v>
      </c>
      <c r="C581" s="11" t="s">
        <v>1746</v>
      </c>
      <c r="D581" s="11" t="s">
        <v>1669</v>
      </c>
      <c r="E581" s="12" t="s">
        <v>5293</v>
      </c>
      <c r="F581" s="12" t="s">
        <v>5209</v>
      </c>
      <c r="G581" s="12">
        <v>270</v>
      </c>
      <c r="H581" s="12" t="s">
        <v>4244</v>
      </c>
      <c r="I581" t="s">
        <v>4059</v>
      </c>
      <c r="J581" t="s">
        <v>812</v>
      </c>
    </row>
    <row r="582" spans="1:10">
      <c r="A582" s="9" t="s">
        <v>5355</v>
      </c>
      <c r="B582" s="10" t="s">
        <v>5356</v>
      </c>
      <c r="C582" s="11" t="s">
        <v>1746</v>
      </c>
      <c r="D582" s="11" t="s">
        <v>1637</v>
      </c>
      <c r="E582" s="12" t="s">
        <v>5293</v>
      </c>
      <c r="F582" s="12" t="s">
        <v>5357</v>
      </c>
      <c r="G582" s="12">
        <v>692</v>
      </c>
      <c r="H582" s="12" t="s">
        <v>4052</v>
      </c>
      <c r="I582" t="s">
        <v>4089</v>
      </c>
      <c r="J582" t="s">
        <v>4054</v>
      </c>
    </row>
    <row r="583" spans="1:10">
      <c r="A583" s="9" t="s">
        <v>5358</v>
      </c>
      <c r="B583" s="10" t="s">
        <v>5359</v>
      </c>
      <c r="C583" s="11" t="s">
        <v>1746</v>
      </c>
      <c r="D583" s="11" t="s">
        <v>4552</v>
      </c>
      <c r="E583" s="12" t="s">
        <v>5293</v>
      </c>
      <c r="F583" s="12" t="s">
        <v>4553</v>
      </c>
      <c r="G583" s="12">
        <v>223</v>
      </c>
      <c r="H583" s="12" t="s">
        <v>4244</v>
      </c>
      <c r="I583" t="s">
        <v>4059</v>
      </c>
      <c r="J583" t="s">
        <v>812</v>
      </c>
    </row>
    <row r="584" spans="1:10">
      <c r="A584" s="9" t="s">
        <v>5360</v>
      </c>
      <c r="B584" s="10" t="s">
        <v>5361</v>
      </c>
      <c r="C584" s="11" t="s">
        <v>1746</v>
      </c>
      <c r="D584" s="11" t="s">
        <v>4148</v>
      </c>
      <c r="E584" s="12" t="s">
        <v>5293</v>
      </c>
      <c r="F584" s="12" t="s">
        <v>4145</v>
      </c>
      <c r="G584" s="12">
        <v>249.5</v>
      </c>
      <c r="H584" s="12" t="s">
        <v>4244</v>
      </c>
      <c r="I584" t="s">
        <v>4059</v>
      </c>
      <c r="J584" t="s">
        <v>812</v>
      </c>
    </row>
    <row r="585" spans="1:10">
      <c r="A585" s="9" t="s">
        <v>5362</v>
      </c>
      <c r="B585" s="10" t="s">
        <v>5363</v>
      </c>
      <c r="C585" s="11" t="s">
        <v>1746</v>
      </c>
      <c r="D585" s="11" t="s">
        <v>1639</v>
      </c>
      <c r="E585" s="12" t="s">
        <v>5293</v>
      </c>
      <c r="F585" s="12" t="s">
        <v>4881</v>
      </c>
      <c r="G585" s="12">
        <v>1174</v>
      </c>
      <c r="H585" s="12" t="s">
        <v>4063</v>
      </c>
      <c r="I585" t="s">
        <v>4094</v>
      </c>
      <c r="J585" t="s">
        <v>4065</v>
      </c>
    </row>
    <row r="586" spans="1:10">
      <c r="A586" s="9" t="s">
        <v>5364</v>
      </c>
      <c r="B586" s="10" t="s">
        <v>5365</v>
      </c>
      <c r="C586" s="11" t="s">
        <v>1746</v>
      </c>
      <c r="D586" s="11" t="s">
        <v>4154</v>
      </c>
      <c r="E586" s="12" t="s">
        <v>5293</v>
      </c>
      <c r="F586" s="12" t="s">
        <v>4155</v>
      </c>
      <c r="G586" s="12">
        <v>896</v>
      </c>
      <c r="H586" s="12" t="s">
        <v>4063</v>
      </c>
      <c r="I586" t="s">
        <v>4064</v>
      </c>
      <c r="J586" t="s">
        <v>4065</v>
      </c>
    </row>
    <row r="587" spans="1:10">
      <c r="A587" s="9" t="s">
        <v>5366</v>
      </c>
      <c r="B587" s="10" t="s">
        <v>5367</v>
      </c>
      <c r="C587" s="11" t="s">
        <v>1746</v>
      </c>
      <c r="D587" s="11" t="s">
        <v>4137</v>
      </c>
      <c r="E587" s="12" t="s">
        <v>5293</v>
      </c>
      <c r="F587" s="12" t="s">
        <v>4138</v>
      </c>
      <c r="G587" s="12">
        <v>833</v>
      </c>
      <c r="H587" s="12" t="s">
        <v>4063</v>
      </c>
      <c r="I587" t="s">
        <v>4064</v>
      </c>
      <c r="J587" t="s">
        <v>4065</v>
      </c>
    </row>
    <row r="588" spans="1:10">
      <c r="A588" s="9" t="s">
        <v>5368</v>
      </c>
      <c r="B588" s="10" t="s">
        <v>5369</v>
      </c>
      <c r="C588" s="11" t="s">
        <v>1746</v>
      </c>
      <c r="D588" s="11" t="s">
        <v>4302</v>
      </c>
      <c r="E588" s="12" t="s">
        <v>5293</v>
      </c>
      <c r="F588" s="12" t="s">
        <v>4303</v>
      </c>
      <c r="G588" s="12">
        <v>1194</v>
      </c>
      <c r="H588" s="12" t="s">
        <v>4063</v>
      </c>
      <c r="I588" t="s">
        <v>4094</v>
      </c>
      <c r="J588" t="s">
        <v>4065</v>
      </c>
    </row>
    <row r="589" spans="1:10">
      <c r="A589" s="9" t="s">
        <v>5370</v>
      </c>
      <c r="B589" s="10" t="s">
        <v>5371</v>
      </c>
      <c r="C589" s="11" t="s">
        <v>1746</v>
      </c>
      <c r="D589" s="11" t="s">
        <v>4179</v>
      </c>
      <c r="E589" s="12" t="s">
        <v>5293</v>
      </c>
      <c r="F589" s="12" t="s">
        <v>4180</v>
      </c>
      <c r="G589" s="12">
        <v>1054</v>
      </c>
      <c r="H589" s="12" t="s">
        <v>4063</v>
      </c>
      <c r="I589" t="s">
        <v>4094</v>
      </c>
      <c r="J589" t="s">
        <v>4065</v>
      </c>
    </row>
    <row r="590" spans="1:10">
      <c r="A590" s="9" t="s">
        <v>5372</v>
      </c>
      <c r="B590" s="10" t="s">
        <v>5373</v>
      </c>
      <c r="C590" s="11" t="s">
        <v>1746</v>
      </c>
      <c r="D590" s="11" t="s">
        <v>4109</v>
      </c>
      <c r="E590" s="12" t="s">
        <v>5293</v>
      </c>
      <c r="F590" s="12" t="s">
        <v>4110</v>
      </c>
      <c r="G590" s="12">
        <v>1411</v>
      </c>
      <c r="H590" s="12" t="s">
        <v>4063</v>
      </c>
      <c r="I590" t="s">
        <v>4094</v>
      </c>
      <c r="J590" t="s">
        <v>4065</v>
      </c>
    </row>
    <row r="591" spans="1:10">
      <c r="A591" s="9" t="s">
        <v>5374</v>
      </c>
      <c r="B591" s="10" t="s">
        <v>5375</v>
      </c>
      <c r="C591" s="11" t="s">
        <v>1746</v>
      </c>
      <c r="D591" s="11" t="s">
        <v>4314</v>
      </c>
      <c r="E591" s="12" t="s">
        <v>5293</v>
      </c>
      <c r="F591" s="12" t="s">
        <v>4315</v>
      </c>
      <c r="G591" s="12">
        <v>1100</v>
      </c>
      <c r="H591" s="12" t="s">
        <v>4063</v>
      </c>
      <c r="I591" t="s">
        <v>4094</v>
      </c>
      <c r="J591" t="s">
        <v>4065</v>
      </c>
    </row>
    <row r="592" spans="1:10">
      <c r="A592" s="9" t="s">
        <v>5376</v>
      </c>
      <c r="B592" s="10" t="s">
        <v>5377</v>
      </c>
      <c r="C592" s="11" t="s">
        <v>1746</v>
      </c>
      <c r="D592" s="11" t="s">
        <v>4306</v>
      </c>
      <c r="E592" s="12" t="s">
        <v>5293</v>
      </c>
      <c r="F592" s="12" t="s">
        <v>4307</v>
      </c>
      <c r="G592" s="12">
        <v>1132</v>
      </c>
      <c r="H592" s="12" t="s">
        <v>4063</v>
      </c>
      <c r="I592" t="s">
        <v>4094</v>
      </c>
      <c r="J592" t="s">
        <v>4065</v>
      </c>
    </row>
    <row r="593" spans="1:10">
      <c r="A593" s="9" t="s">
        <v>5378</v>
      </c>
      <c r="B593" s="10" t="s">
        <v>5379</v>
      </c>
      <c r="C593" s="11" t="s">
        <v>1746</v>
      </c>
      <c r="D593" s="11" t="s">
        <v>4128</v>
      </c>
      <c r="E593" s="12" t="s">
        <v>5293</v>
      </c>
      <c r="F593" s="12" t="s">
        <v>4129</v>
      </c>
      <c r="G593" s="12">
        <v>1290</v>
      </c>
      <c r="H593" s="12" t="s">
        <v>4063</v>
      </c>
      <c r="I593" t="s">
        <v>4094</v>
      </c>
      <c r="J593" t="s">
        <v>4065</v>
      </c>
    </row>
    <row r="594" spans="1:10">
      <c r="A594" s="9" t="s">
        <v>5380</v>
      </c>
      <c r="B594" s="10" t="s">
        <v>5381</v>
      </c>
      <c r="C594" s="11" t="s">
        <v>1746</v>
      </c>
      <c r="D594" s="11" t="s">
        <v>4310</v>
      </c>
      <c r="E594" s="12" t="s">
        <v>5293</v>
      </c>
      <c r="F594" s="12" t="s">
        <v>4894</v>
      </c>
      <c r="G594" s="12">
        <v>576</v>
      </c>
      <c r="H594" s="12" t="s">
        <v>4052</v>
      </c>
      <c r="I594" t="s">
        <v>4053</v>
      </c>
      <c r="J594" t="s">
        <v>4054</v>
      </c>
    </row>
    <row r="595" spans="1:10">
      <c r="A595" s="9" t="s">
        <v>5382</v>
      </c>
      <c r="B595" s="10" t="s">
        <v>5383</v>
      </c>
      <c r="C595" s="11" t="s">
        <v>1746</v>
      </c>
      <c r="D595" s="11" t="s">
        <v>4265</v>
      </c>
      <c r="E595" s="12" t="s">
        <v>5293</v>
      </c>
      <c r="F595" s="12" t="s">
        <v>4266</v>
      </c>
      <c r="G595" s="12">
        <v>1520</v>
      </c>
      <c r="H595" s="12" t="s">
        <v>4063</v>
      </c>
      <c r="I595" t="s">
        <v>4094</v>
      </c>
      <c r="J595" t="s">
        <v>4065</v>
      </c>
    </row>
    <row r="596" spans="1:10">
      <c r="A596" s="9" t="s">
        <v>5384</v>
      </c>
      <c r="B596" s="10" t="s">
        <v>5385</v>
      </c>
      <c r="C596" s="11" t="s">
        <v>1746</v>
      </c>
      <c r="D596" s="11" t="s">
        <v>4133</v>
      </c>
      <c r="E596" s="12" t="s">
        <v>5293</v>
      </c>
      <c r="F596" s="12" t="s">
        <v>1475</v>
      </c>
      <c r="G596" s="12">
        <v>1606</v>
      </c>
      <c r="H596" s="12" t="s">
        <v>4063</v>
      </c>
      <c r="I596" t="s">
        <v>4094</v>
      </c>
      <c r="J596" t="s">
        <v>4065</v>
      </c>
    </row>
    <row r="597" spans="1:10">
      <c r="A597" s="9" t="s">
        <v>5386</v>
      </c>
      <c r="B597" s="10" t="s">
        <v>5387</v>
      </c>
      <c r="C597" s="11" t="s">
        <v>1746</v>
      </c>
      <c r="D597" s="11" t="s">
        <v>5105</v>
      </c>
      <c r="E597" s="12" t="s">
        <v>5293</v>
      </c>
      <c r="F597" s="12" t="s">
        <v>5106</v>
      </c>
      <c r="G597" s="12">
        <v>1809</v>
      </c>
      <c r="H597" s="12" t="s">
        <v>4063</v>
      </c>
      <c r="I597" t="s">
        <v>4094</v>
      </c>
      <c r="J597" t="s">
        <v>4065</v>
      </c>
    </row>
    <row r="598" spans="1:10">
      <c r="A598" s="9" t="s">
        <v>5388</v>
      </c>
      <c r="B598" s="10" t="s">
        <v>5389</v>
      </c>
      <c r="C598" s="11" t="s">
        <v>1746</v>
      </c>
      <c r="D598" s="11" t="s">
        <v>1752</v>
      </c>
      <c r="E598" s="12" t="s">
        <v>5293</v>
      </c>
      <c r="F598" s="12" t="s">
        <v>1468</v>
      </c>
      <c r="G598" s="12">
        <v>1104</v>
      </c>
      <c r="H598" s="12" t="s">
        <v>4063</v>
      </c>
      <c r="I598" t="s">
        <v>4094</v>
      </c>
      <c r="J598" t="s">
        <v>4065</v>
      </c>
    </row>
    <row r="599" spans="1:10">
      <c r="A599" s="9" t="s">
        <v>5390</v>
      </c>
      <c r="B599" s="10" t="s">
        <v>5391</v>
      </c>
      <c r="C599" s="11" t="s">
        <v>1746</v>
      </c>
      <c r="D599" s="11" t="s">
        <v>1601</v>
      </c>
      <c r="E599" s="12" t="s">
        <v>5293</v>
      </c>
      <c r="F599" s="12" t="s">
        <v>4079</v>
      </c>
      <c r="G599" s="12">
        <v>1069</v>
      </c>
      <c r="H599" s="12" t="s">
        <v>4063</v>
      </c>
      <c r="I599" t="s">
        <v>4094</v>
      </c>
      <c r="J599" t="s">
        <v>4065</v>
      </c>
    </row>
    <row r="600" spans="1:10">
      <c r="A600" s="9" t="s">
        <v>5392</v>
      </c>
      <c r="B600" s="10" t="s">
        <v>5393</v>
      </c>
      <c r="C600" s="11" t="s">
        <v>1746</v>
      </c>
      <c r="D600" s="11" t="s">
        <v>1689</v>
      </c>
      <c r="E600" s="12" t="s">
        <v>5293</v>
      </c>
      <c r="F600" s="12" t="s">
        <v>4274</v>
      </c>
      <c r="G600" s="12">
        <v>978</v>
      </c>
      <c r="H600" s="12" t="s">
        <v>4063</v>
      </c>
      <c r="I600" t="s">
        <v>4064</v>
      </c>
      <c r="J600" t="s">
        <v>4065</v>
      </c>
    </row>
    <row r="601" spans="1:10">
      <c r="A601" s="9" t="s">
        <v>5394</v>
      </c>
      <c r="B601" s="10" t="s">
        <v>5395</v>
      </c>
      <c r="C601" s="11" t="s">
        <v>1746</v>
      </c>
      <c r="D601" s="11" t="s">
        <v>4207</v>
      </c>
      <c r="E601" s="12" t="s">
        <v>5293</v>
      </c>
      <c r="F601" s="12" t="s">
        <v>4208</v>
      </c>
      <c r="G601" s="12">
        <v>608</v>
      </c>
      <c r="H601" s="12" t="s">
        <v>4052</v>
      </c>
      <c r="I601" t="s">
        <v>4089</v>
      </c>
      <c r="J601" t="s">
        <v>4054</v>
      </c>
    </row>
    <row r="602" spans="1:10">
      <c r="A602" s="9" t="s">
        <v>5396</v>
      </c>
      <c r="B602" s="10" t="s">
        <v>5397</v>
      </c>
      <c r="C602" s="11" t="s">
        <v>1746</v>
      </c>
      <c r="D602" s="11" t="s">
        <v>4952</v>
      </c>
      <c r="E602" s="12" t="s">
        <v>5293</v>
      </c>
      <c r="F602" s="12" t="s">
        <v>4176</v>
      </c>
      <c r="G602" s="12">
        <v>705</v>
      </c>
      <c r="H602" s="12" t="s">
        <v>4052</v>
      </c>
      <c r="I602" t="s">
        <v>4089</v>
      </c>
      <c r="J602" t="s">
        <v>4054</v>
      </c>
    </row>
    <row r="603" spans="1:10">
      <c r="A603" s="9" t="s">
        <v>5398</v>
      </c>
      <c r="B603" s="10" t="s">
        <v>5399</v>
      </c>
      <c r="C603" s="11" t="s">
        <v>1746</v>
      </c>
      <c r="D603" s="11" t="s">
        <v>4049</v>
      </c>
      <c r="E603" s="12" t="s">
        <v>5293</v>
      </c>
      <c r="F603" s="12" t="s">
        <v>4051</v>
      </c>
      <c r="G603" s="12">
        <v>427</v>
      </c>
      <c r="H603" s="12" t="s">
        <v>4052</v>
      </c>
      <c r="I603" t="s">
        <v>4053</v>
      </c>
      <c r="J603" t="s">
        <v>4054</v>
      </c>
    </row>
    <row r="604" spans="1:10">
      <c r="A604" s="9" t="s">
        <v>5400</v>
      </c>
      <c r="B604" s="10" t="s">
        <v>5401</v>
      </c>
      <c r="C604" s="11" t="s">
        <v>1746</v>
      </c>
      <c r="D604" s="11" t="s">
        <v>4106</v>
      </c>
      <c r="E604" s="12" t="s">
        <v>5293</v>
      </c>
      <c r="F604" s="12" t="s">
        <v>4103</v>
      </c>
      <c r="G604" s="12">
        <v>350</v>
      </c>
      <c r="H604" s="12" t="s">
        <v>4052</v>
      </c>
      <c r="I604" t="s">
        <v>4059</v>
      </c>
      <c r="J604" t="s">
        <v>812</v>
      </c>
    </row>
    <row r="605" spans="1:10">
      <c r="A605" s="9" t="s">
        <v>5402</v>
      </c>
      <c r="B605" s="10" t="s">
        <v>5403</v>
      </c>
      <c r="C605" s="11" t="s">
        <v>1746</v>
      </c>
      <c r="D605" s="11" t="s">
        <v>4161</v>
      </c>
      <c r="E605" s="12" t="s">
        <v>5293</v>
      </c>
      <c r="F605" s="12" t="s">
        <v>4162</v>
      </c>
      <c r="G605" s="12">
        <v>482</v>
      </c>
      <c r="H605" s="12" t="s">
        <v>4052</v>
      </c>
      <c r="I605" t="s">
        <v>4053</v>
      </c>
      <c r="J605" t="s">
        <v>4054</v>
      </c>
    </row>
    <row r="606" spans="1:10">
      <c r="A606" s="9" t="s">
        <v>5404</v>
      </c>
      <c r="B606" s="10" t="s">
        <v>5405</v>
      </c>
      <c r="C606" s="11" t="s">
        <v>1746</v>
      </c>
      <c r="D606" s="11" t="s">
        <v>4253</v>
      </c>
      <c r="E606" s="12" t="s">
        <v>5293</v>
      </c>
      <c r="F606" s="12" t="s">
        <v>4254</v>
      </c>
      <c r="G606" s="12">
        <v>678</v>
      </c>
      <c r="H606" s="12" t="s">
        <v>4052</v>
      </c>
      <c r="I606" t="s">
        <v>4089</v>
      </c>
      <c r="J606" t="s">
        <v>4054</v>
      </c>
    </row>
    <row r="607" spans="1:10">
      <c r="A607" s="9" t="s">
        <v>5406</v>
      </c>
      <c r="B607" s="10" t="s">
        <v>5407</v>
      </c>
      <c r="C607" s="11" t="s">
        <v>1746</v>
      </c>
      <c r="D607" s="11" t="s">
        <v>4166</v>
      </c>
      <c r="E607" s="12" t="s">
        <v>5293</v>
      </c>
      <c r="F607" s="12" t="s">
        <v>4167</v>
      </c>
      <c r="G607" s="12">
        <v>678</v>
      </c>
      <c r="H607" s="12" t="s">
        <v>4052</v>
      </c>
      <c r="I607" t="s">
        <v>4089</v>
      </c>
      <c r="J607" t="s">
        <v>4054</v>
      </c>
    </row>
    <row r="608" spans="1:10">
      <c r="A608" s="9" t="s">
        <v>5408</v>
      </c>
      <c r="B608" s="10" t="s">
        <v>5409</v>
      </c>
      <c r="C608" s="11" t="s">
        <v>1746</v>
      </c>
      <c r="D608" s="11" t="s">
        <v>4193</v>
      </c>
      <c r="E608" s="12" t="s">
        <v>5293</v>
      </c>
      <c r="F608" s="12" t="s">
        <v>4194</v>
      </c>
      <c r="G608" s="12">
        <v>868</v>
      </c>
      <c r="H608" s="12" t="s">
        <v>4063</v>
      </c>
      <c r="I608" t="s">
        <v>4064</v>
      </c>
      <c r="J608" t="s">
        <v>4065</v>
      </c>
    </row>
    <row r="609" spans="1:10">
      <c r="A609" s="9" t="s">
        <v>5410</v>
      </c>
      <c r="B609" s="10" t="s">
        <v>5411</v>
      </c>
      <c r="C609" s="11" t="s">
        <v>1746</v>
      </c>
      <c r="D609" s="11" t="s">
        <v>4197</v>
      </c>
      <c r="E609" s="12" t="s">
        <v>5293</v>
      </c>
      <c r="F609" s="12" t="s">
        <v>4198</v>
      </c>
      <c r="G609" s="12">
        <v>1087</v>
      </c>
      <c r="H609" s="12" t="s">
        <v>4063</v>
      </c>
      <c r="I609" t="s">
        <v>4094</v>
      </c>
      <c r="J609" t="s">
        <v>4065</v>
      </c>
    </row>
    <row r="610" spans="1:10">
      <c r="A610" s="9" t="s">
        <v>5412</v>
      </c>
      <c r="B610" s="10" t="s">
        <v>5413</v>
      </c>
      <c r="C610" s="11" t="s">
        <v>1746</v>
      </c>
      <c r="D610" s="11" t="s">
        <v>4097</v>
      </c>
      <c r="E610" s="12" t="s">
        <v>5293</v>
      </c>
      <c r="F610" s="12" t="s">
        <v>4098</v>
      </c>
      <c r="G610" s="12">
        <v>859</v>
      </c>
      <c r="H610" s="12" t="s">
        <v>4063</v>
      </c>
      <c r="I610" t="s">
        <v>4064</v>
      </c>
      <c r="J610" t="s">
        <v>4065</v>
      </c>
    </row>
    <row r="611" spans="1:10">
      <c r="A611" s="9" t="s">
        <v>5414</v>
      </c>
      <c r="B611" s="10" t="s">
        <v>5415</v>
      </c>
      <c r="C611" s="11" t="s">
        <v>1746</v>
      </c>
      <c r="D611" s="11" t="s">
        <v>4068</v>
      </c>
      <c r="E611" s="12" t="s">
        <v>5293</v>
      </c>
      <c r="F611" s="12" t="s">
        <v>4069</v>
      </c>
      <c r="G611" s="12">
        <v>812</v>
      </c>
      <c r="H611" s="12" t="s">
        <v>4063</v>
      </c>
      <c r="I611" t="s">
        <v>4064</v>
      </c>
      <c r="J611" t="s">
        <v>4065</v>
      </c>
    </row>
    <row r="612" spans="1:10">
      <c r="A612" s="9" t="s">
        <v>5416</v>
      </c>
      <c r="B612" s="10" t="s">
        <v>5417</v>
      </c>
      <c r="C612" s="11" t="s">
        <v>1746</v>
      </c>
      <c r="D612" s="11" t="s">
        <v>4257</v>
      </c>
      <c r="E612" s="12" t="s">
        <v>5293</v>
      </c>
      <c r="F612" s="12" t="s">
        <v>4258</v>
      </c>
      <c r="G612" s="12">
        <v>898</v>
      </c>
      <c r="H612" s="12" t="s">
        <v>4063</v>
      </c>
      <c r="I612" t="s">
        <v>4064</v>
      </c>
      <c r="J612" t="s">
        <v>4065</v>
      </c>
    </row>
    <row r="613" spans="1:10">
      <c r="A613" s="9" t="s">
        <v>5418</v>
      </c>
      <c r="B613" s="10" t="s">
        <v>5419</v>
      </c>
      <c r="C613" s="11" t="s">
        <v>1746</v>
      </c>
      <c r="D613" s="11" t="s">
        <v>4288</v>
      </c>
      <c r="E613" s="12" t="s">
        <v>5293</v>
      </c>
      <c r="F613" s="12" t="s">
        <v>4289</v>
      </c>
      <c r="G613" s="12">
        <v>311</v>
      </c>
      <c r="H613" s="12" t="s">
        <v>4244</v>
      </c>
      <c r="I613" t="s">
        <v>4059</v>
      </c>
      <c r="J613" t="s">
        <v>812</v>
      </c>
    </row>
    <row r="614" spans="1:10">
      <c r="A614" s="9" t="s">
        <v>5420</v>
      </c>
      <c r="B614" s="10" t="s">
        <v>5421</v>
      </c>
      <c r="C614" s="11" t="s">
        <v>1746</v>
      </c>
      <c r="D614" s="11" t="s">
        <v>4073</v>
      </c>
      <c r="E614" s="12" t="s">
        <v>5293</v>
      </c>
      <c r="F614" s="12" t="s">
        <v>4075</v>
      </c>
      <c r="G614" s="12">
        <v>212</v>
      </c>
      <c r="H614" s="12" t="s">
        <v>4244</v>
      </c>
      <c r="I614" t="s">
        <v>4059</v>
      </c>
      <c r="J614" t="s">
        <v>812</v>
      </c>
    </row>
    <row r="615" spans="1:10">
      <c r="A615" s="9" t="s">
        <v>5422</v>
      </c>
      <c r="B615" s="10" t="s">
        <v>5423</v>
      </c>
      <c r="C615" s="11" t="s">
        <v>1746</v>
      </c>
      <c r="D615" s="11" t="s">
        <v>4114</v>
      </c>
      <c r="E615" s="12" t="s">
        <v>5293</v>
      </c>
      <c r="F615" s="12" t="s">
        <v>4115</v>
      </c>
      <c r="G615" s="12">
        <v>345</v>
      </c>
      <c r="H615" s="12" t="s">
        <v>4244</v>
      </c>
      <c r="I615" t="s">
        <v>4059</v>
      </c>
      <c r="J615" t="s">
        <v>812</v>
      </c>
    </row>
    <row r="616" spans="1:10">
      <c r="A616" s="9" t="s">
        <v>5424</v>
      </c>
      <c r="B616" s="10" t="s">
        <v>5425</v>
      </c>
      <c r="C616" s="11" t="s">
        <v>1746</v>
      </c>
      <c r="D616" s="11" t="s">
        <v>4203</v>
      </c>
      <c r="E616" s="12" t="s">
        <v>5293</v>
      </c>
      <c r="F616" s="12" t="s">
        <v>4204</v>
      </c>
      <c r="G616" s="12">
        <v>630</v>
      </c>
      <c r="H616" s="12" t="s">
        <v>4052</v>
      </c>
      <c r="I616" t="s">
        <v>4089</v>
      </c>
      <c r="J616" t="s">
        <v>4054</v>
      </c>
    </row>
    <row r="617" spans="1:10">
      <c r="A617" s="9" t="s">
        <v>5426</v>
      </c>
      <c r="B617" s="10" t="s">
        <v>5427</v>
      </c>
      <c r="C617" s="11" t="s">
        <v>868</v>
      </c>
      <c r="D617" s="11" t="s">
        <v>1746</v>
      </c>
      <c r="E617" s="12" t="s">
        <v>1476</v>
      </c>
      <c r="F617" s="12" t="s">
        <v>5293</v>
      </c>
      <c r="G617" s="12">
        <v>1005</v>
      </c>
      <c r="H617" s="12" t="s">
        <v>4063</v>
      </c>
      <c r="I617" t="s">
        <v>4094</v>
      </c>
      <c r="J617" t="s">
        <v>4065</v>
      </c>
    </row>
    <row r="618" spans="1:10">
      <c r="A618" s="9" t="s">
        <v>5428</v>
      </c>
      <c r="B618" s="10" t="s">
        <v>5429</v>
      </c>
      <c r="C618" s="11" t="s">
        <v>870</v>
      </c>
      <c r="D618" s="11" t="s">
        <v>1746</v>
      </c>
      <c r="E618" s="12" t="s">
        <v>4183</v>
      </c>
      <c r="F618" s="12" t="s">
        <v>5293</v>
      </c>
      <c r="G618" s="12">
        <v>1012</v>
      </c>
      <c r="H618" s="12" t="s">
        <v>4063</v>
      </c>
      <c r="I618" t="s">
        <v>4094</v>
      </c>
      <c r="J618" t="s">
        <v>4065</v>
      </c>
    </row>
    <row r="619" spans="1:10">
      <c r="A619" s="9" t="s">
        <v>5430</v>
      </c>
      <c r="B619" s="10" t="s">
        <v>5284</v>
      </c>
      <c r="C619" s="11" t="s">
        <v>803</v>
      </c>
      <c r="D619" s="11" t="s">
        <v>1673</v>
      </c>
      <c r="E619" s="12" t="s">
        <v>4050</v>
      </c>
      <c r="F619" s="12" t="s">
        <v>4315</v>
      </c>
      <c r="G619" s="12">
        <v>175</v>
      </c>
      <c r="H619" s="12" t="s">
        <v>4052</v>
      </c>
      <c r="I619" t="s">
        <v>4099</v>
      </c>
      <c r="J619" t="s">
        <v>812</v>
      </c>
    </row>
    <row r="620" spans="1:10">
      <c r="A620" s="9" t="s">
        <v>5431</v>
      </c>
      <c r="B620" s="10" t="s">
        <v>5432</v>
      </c>
      <c r="C620" s="11" t="s">
        <v>1743</v>
      </c>
      <c r="D620" s="11" t="s">
        <v>1746</v>
      </c>
      <c r="E620" s="12" t="s">
        <v>4211</v>
      </c>
      <c r="F620" s="12" t="s">
        <v>5293</v>
      </c>
      <c r="G620" s="12">
        <v>673</v>
      </c>
      <c r="H620" s="12" t="s">
        <v>4052</v>
      </c>
      <c r="I620" t="s">
        <v>4089</v>
      </c>
      <c r="J620" t="s">
        <v>4054</v>
      </c>
    </row>
    <row r="621" spans="1:10">
      <c r="A621" s="9" t="s">
        <v>5433</v>
      </c>
      <c r="B621" s="10" t="s">
        <v>5434</v>
      </c>
      <c r="C621" s="11" t="s">
        <v>1748</v>
      </c>
      <c r="D621" s="11" t="s">
        <v>1746</v>
      </c>
      <c r="E621" s="12" t="s">
        <v>4217</v>
      </c>
      <c r="F621" s="12" t="s">
        <v>5293</v>
      </c>
      <c r="G621" s="12">
        <v>687</v>
      </c>
      <c r="H621" s="12" t="s">
        <v>4052</v>
      </c>
      <c r="I621" t="s">
        <v>4089</v>
      </c>
      <c r="J621" t="s">
        <v>4054</v>
      </c>
    </row>
    <row r="622" spans="1:10">
      <c r="A622" s="9" t="s">
        <v>5435</v>
      </c>
      <c r="B622" s="10" t="s">
        <v>5436</v>
      </c>
      <c r="C622" s="11" t="s">
        <v>1606</v>
      </c>
      <c r="D622" s="11" t="s">
        <v>1746</v>
      </c>
      <c r="E622" s="12" t="s">
        <v>4220</v>
      </c>
      <c r="F622" s="12" t="s">
        <v>5293</v>
      </c>
      <c r="G622" s="12">
        <v>133</v>
      </c>
      <c r="H622" s="12" t="s">
        <v>4244</v>
      </c>
      <c r="I622" t="s">
        <v>4099</v>
      </c>
      <c r="J622" t="s">
        <v>812</v>
      </c>
    </row>
    <row r="623" spans="1:10">
      <c r="A623" s="9" t="s">
        <v>5437</v>
      </c>
      <c r="B623" s="10" t="s">
        <v>5438</v>
      </c>
      <c r="C623" s="11" t="s">
        <v>1678</v>
      </c>
      <c r="D623" s="11" t="s">
        <v>1746</v>
      </c>
      <c r="E623" s="12" t="s">
        <v>4225</v>
      </c>
      <c r="F623" s="12" t="s">
        <v>5293</v>
      </c>
      <c r="G623" s="12">
        <v>108</v>
      </c>
      <c r="H623" s="12" t="s">
        <v>4244</v>
      </c>
      <c r="I623" t="s">
        <v>4099</v>
      </c>
      <c r="J623" t="s">
        <v>812</v>
      </c>
    </row>
    <row r="624" spans="1:10">
      <c r="A624" s="9" t="s">
        <v>5439</v>
      </c>
      <c r="B624" s="10" t="s">
        <v>5440</v>
      </c>
      <c r="C624" s="11" t="s">
        <v>4261</v>
      </c>
      <c r="D624" s="11" t="s">
        <v>1746</v>
      </c>
      <c r="E624" s="12" t="s">
        <v>4262</v>
      </c>
      <c r="F624" s="12" t="s">
        <v>5293</v>
      </c>
      <c r="G624" s="12">
        <v>330</v>
      </c>
      <c r="H624" s="12" t="s">
        <v>4244</v>
      </c>
      <c r="I624" t="s">
        <v>4059</v>
      </c>
      <c r="J624" t="s">
        <v>812</v>
      </c>
    </row>
    <row r="625" spans="1:10">
      <c r="A625" s="9" t="s">
        <v>5441</v>
      </c>
      <c r="B625" s="10" t="s">
        <v>5442</v>
      </c>
      <c r="C625" s="11" t="s">
        <v>1750</v>
      </c>
      <c r="D625" s="11" t="s">
        <v>1746</v>
      </c>
      <c r="E625" s="12" t="s">
        <v>1472</v>
      </c>
      <c r="F625" s="12" t="s">
        <v>5293</v>
      </c>
      <c r="G625" s="12">
        <v>907</v>
      </c>
      <c r="H625" s="12" t="s">
        <v>4063</v>
      </c>
      <c r="I625" t="s">
        <v>4064</v>
      </c>
      <c r="J625" t="s">
        <v>4065</v>
      </c>
    </row>
    <row r="626" spans="1:10">
      <c r="A626" s="9" t="s">
        <v>5443</v>
      </c>
      <c r="B626" s="10" t="s">
        <v>5444</v>
      </c>
      <c r="C626" s="11" t="s">
        <v>1752</v>
      </c>
      <c r="D626" s="11" t="s">
        <v>1746</v>
      </c>
      <c r="E626" s="12" t="s">
        <v>1468</v>
      </c>
      <c r="F626" s="12" t="s">
        <v>5293</v>
      </c>
      <c r="G626" s="12">
        <v>1109</v>
      </c>
      <c r="H626" s="12" t="s">
        <v>4063</v>
      </c>
      <c r="I626" t="s">
        <v>4094</v>
      </c>
      <c r="J626" t="s">
        <v>4065</v>
      </c>
    </row>
    <row r="627" spans="1:10">
      <c r="A627" s="9" t="s">
        <v>5445</v>
      </c>
      <c r="B627" s="10" t="s">
        <v>5446</v>
      </c>
      <c r="C627" s="11" t="s">
        <v>4288</v>
      </c>
      <c r="D627" s="11" t="s">
        <v>1746</v>
      </c>
      <c r="E627" s="12" t="s">
        <v>4289</v>
      </c>
      <c r="F627" s="12" t="s">
        <v>5293</v>
      </c>
      <c r="G627" s="12">
        <v>307</v>
      </c>
      <c r="H627" s="12" t="s">
        <v>4244</v>
      </c>
      <c r="I627" t="s">
        <v>4059</v>
      </c>
      <c r="J627" t="s">
        <v>812</v>
      </c>
    </row>
    <row r="628" spans="1:10">
      <c r="A628" s="9" t="s">
        <v>5447</v>
      </c>
      <c r="B628" s="10" t="s">
        <v>5448</v>
      </c>
      <c r="C628" s="11" t="s">
        <v>4203</v>
      </c>
      <c r="D628" s="11" t="s">
        <v>1746</v>
      </c>
      <c r="E628" s="12" t="s">
        <v>4204</v>
      </c>
      <c r="F628" s="12" t="s">
        <v>5293</v>
      </c>
      <c r="G628" s="12">
        <v>628</v>
      </c>
      <c r="H628" s="12" t="s">
        <v>4052</v>
      </c>
      <c r="I628" t="s">
        <v>4089</v>
      </c>
      <c r="J628" t="s">
        <v>4054</v>
      </c>
    </row>
    <row r="629" spans="1:10">
      <c r="A629" s="9" t="s">
        <v>5449</v>
      </c>
      <c r="B629" s="10" t="s">
        <v>5450</v>
      </c>
      <c r="C629" s="11" t="s">
        <v>803</v>
      </c>
      <c r="D629" s="11" t="s">
        <v>4552</v>
      </c>
      <c r="E629" s="12" t="s">
        <v>4074</v>
      </c>
      <c r="F629" s="12" t="s">
        <v>4553</v>
      </c>
      <c r="G629" s="12">
        <v>871</v>
      </c>
      <c r="H629" s="12" t="s">
        <v>4063</v>
      </c>
      <c r="I629" t="s">
        <v>4064</v>
      </c>
      <c r="J629" t="s">
        <v>4065</v>
      </c>
    </row>
    <row r="630" spans="1:10">
      <c r="A630" s="9" t="s">
        <v>5451</v>
      </c>
      <c r="B630" s="10" t="s">
        <v>5452</v>
      </c>
      <c r="C630" s="11" t="s">
        <v>868</v>
      </c>
      <c r="D630" s="11" t="s">
        <v>1603</v>
      </c>
      <c r="E630" s="12" t="s">
        <v>1476</v>
      </c>
      <c r="F630" s="12" t="s">
        <v>4320</v>
      </c>
      <c r="G630" s="12">
        <v>68</v>
      </c>
      <c r="H630" s="12" t="s">
        <v>4083</v>
      </c>
      <c r="I630" t="s">
        <v>4120</v>
      </c>
      <c r="J630" t="s">
        <v>752</v>
      </c>
    </row>
    <row r="631" spans="1:10">
      <c r="A631" s="9" t="s">
        <v>5453</v>
      </c>
      <c r="B631" s="10" t="s">
        <v>5450</v>
      </c>
      <c r="C631" s="11" t="s">
        <v>803</v>
      </c>
      <c r="D631" s="11" t="s">
        <v>1680</v>
      </c>
      <c r="E631" s="12" t="s">
        <v>4074</v>
      </c>
      <c r="F631" s="12" t="s">
        <v>4553</v>
      </c>
      <c r="G631" s="12">
        <v>871</v>
      </c>
      <c r="H631" s="12" t="s">
        <v>4063</v>
      </c>
      <c r="I631" t="s">
        <v>4064</v>
      </c>
      <c r="J631" t="s">
        <v>4065</v>
      </c>
    </row>
    <row r="632" spans="1:10">
      <c r="A632" s="9" t="s">
        <v>5454</v>
      </c>
      <c r="B632" s="10" t="s">
        <v>5455</v>
      </c>
      <c r="C632" s="11" t="s">
        <v>870</v>
      </c>
      <c r="D632" s="11" t="s">
        <v>4166</v>
      </c>
      <c r="E632" s="12" t="s">
        <v>4183</v>
      </c>
      <c r="F632" s="12" t="s">
        <v>4167</v>
      </c>
      <c r="G632" s="12">
        <v>580</v>
      </c>
      <c r="H632" s="12" t="s">
        <v>4052</v>
      </c>
      <c r="I632" t="s">
        <v>4053</v>
      </c>
      <c r="J632" t="s">
        <v>4054</v>
      </c>
    </row>
    <row r="633" spans="1:10">
      <c r="A633" s="9" t="s">
        <v>5456</v>
      </c>
      <c r="B633" s="10" t="s">
        <v>5457</v>
      </c>
      <c r="C633" s="11" t="s">
        <v>1678</v>
      </c>
      <c r="D633" s="11" t="s">
        <v>4073</v>
      </c>
      <c r="E633" s="12" t="s">
        <v>5458</v>
      </c>
      <c r="F633" s="12" t="s">
        <v>4075</v>
      </c>
      <c r="G633" s="12">
        <v>165</v>
      </c>
      <c r="H633" s="12" t="s">
        <v>4244</v>
      </c>
      <c r="I633" t="s">
        <v>4099</v>
      </c>
      <c r="J633" t="s">
        <v>812</v>
      </c>
    </row>
    <row r="634" spans="1:10">
      <c r="A634" s="9" t="s">
        <v>5459</v>
      </c>
      <c r="B634" s="10" t="s">
        <v>5460</v>
      </c>
      <c r="C634" s="11" t="s">
        <v>4302</v>
      </c>
      <c r="D634" s="11" t="s">
        <v>4123</v>
      </c>
      <c r="E634" s="12" t="s">
        <v>4303</v>
      </c>
      <c r="F634" s="12" t="s">
        <v>4124</v>
      </c>
      <c r="G634" s="12">
        <v>115</v>
      </c>
      <c r="H634" s="12" t="s">
        <v>4244</v>
      </c>
      <c r="I634" t="s">
        <v>4099</v>
      </c>
      <c r="J634" t="s">
        <v>812</v>
      </c>
    </row>
    <row r="635" spans="1:10">
      <c r="A635" s="9" t="s">
        <v>5461</v>
      </c>
      <c r="B635" s="10" t="s">
        <v>5462</v>
      </c>
      <c r="C635" s="11" t="s">
        <v>803</v>
      </c>
      <c r="D635" s="11" t="s">
        <v>1682</v>
      </c>
      <c r="E635" s="12" t="s">
        <v>4050</v>
      </c>
      <c r="F635" s="12" t="s">
        <v>5106</v>
      </c>
      <c r="G635" s="12">
        <v>1041</v>
      </c>
      <c r="H635" s="12" t="s">
        <v>4063</v>
      </c>
      <c r="I635" t="s">
        <v>4094</v>
      </c>
      <c r="J635" t="s">
        <v>4065</v>
      </c>
    </row>
    <row r="636" spans="1:10">
      <c r="A636" s="9" t="s">
        <v>5463</v>
      </c>
      <c r="B636" s="10" t="s">
        <v>5464</v>
      </c>
      <c r="C636" s="11" t="s">
        <v>868</v>
      </c>
      <c r="D636" s="11" t="s">
        <v>4123</v>
      </c>
      <c r="E636" s="12" t="s">
        <v>1476</v>
      </c>
      <c r="F636" s="12" t="s">
        <v>4124</v>
      </c>
      <c r="G636" s="12">
        <v>424</v>
      </c>
      <c r="H636" s="12" t="s">
        <v>4052</v>
      </c>
      <c r="I636" t="s">
        <v>4053</v>
      </c>
      <c r="J636" t="s">
        <v>4054</v>
      </c>
    </row>
    <row r="637" spans="1:10">
      <c r="A637" s="9" t="s">
        <v>5465</v>
      </c>
      <c r="B637" s="10" t="s">
        <v>5466</v>
      </c>
      <c r="C637" s="11" t="s">
        <v>870</v>
      </c>
      <c r="D637" s="11" t="s">
        <v>4123</v>
      </c>
      <c r="E637" s="12" t="s">
        <v>4183</v>
      </c>
      <c r="F637" s="12" t="s">
        <v>4124</v>
      </c>
      <c r="G637" s="12">
        <v>412</v>
      </c>
      <c r="H637" s="12" t="s">
        <v>4052</v>
      </c>
      <c r="I637" t="s">
        <v>4053</v>
      </c>
      <c r="J637" t="s">
        <v>4054</v>
      </c>
    </row>
    <row r="638" spans="1:10">
      <c r="A638" s="9" t="s">
        <v>5467</v>
      </c>
      <c r="B638" s="10" t="s">
        <v>5468</v>
      </c>
      <c r="C638" s="11" t="s">
        <v>1750</v>
      </c>
      <c r="D638" s="11" t="s">
        <v>4123</v>
      </c>
      <c r="E638" s="12" t="s">
        <v>1472</v>
      </c>
      <c r="F638" s="12" t="s">
        <v>4124</v>
      </c>
      <c r="G638" s="12">
        <v>574</v>
      </c>
      <c r="H638" s="12" t="s">
        <v>4052</v>
      </c>
      <c r="I638" t="s">
        <v>4053</v>
      </c>
      <c r="J638" t="s">
        <v>4054</v>
      </c>
    </row>
    <row r="639" spans="1:10">
      <c r="A639" s="9" t="s">
        <v>5469</v>
      </c>
      <c r="B639" s="10" t="s">
        <v>5470</v>
      </c>
      <c r="C639" s="11" t="s">
        <v>1743</v>
      </c>
      <c r="D639" s="11" t="s">
        <v>4314</v>
      </c>
      <c r="E639" s="12" t="s">
        <v>4211</v>
      </c>
      <c r="F639" s="12" t="s">
        <v>4315</v>
      </c>
      <c r="G639" s="12">
        <v>487</v>
      </c>
      <c r="H639" s="12" t="s">
        <v>4052</v>
      </c>
      <c r="I639" t="s">
        <v>4053</v>
      </c>
      <c r="J639" t="s">
        <v>4054</v>
      </c>
    </row>
    <row r="640" spans="1:10">
      <c r="A640" s="9" t="s">
        <v>5471</v>
      </c>
      <c r="B640" s="10" t="s">
        <v>5472</v>
      </c>
      <c r="C640" s="11" t="s">
        <v>1743</v>
      </c>
      <c r="D640" s="11" t="s">
        <v>4123</v>
      </c>
      <c r="E640" s="12" t="s">
        <v>4211</v>
      </c>
      <c r="F640" s="12" t="s">
        <v>4124</v>
      </c>
      <c r="G640" s="12">
        <v>720</v>
      </c>
      <c r="H640" s="12" t="s">
        <v>4052</v>
      </c>
      <c r="I640" t="s">
        <v>4089</v>
      </c>
      <c r="J640" t="s">
        <v>4054</v>
      </c>
    </row>
    <row r="641" spans="1:10">
      <c r="A641" s="9" t="s">
        <v>5473</v>
      </c>
      <c r="B641" s="10" t="s">
        <v>5474</v>
      </c>
      <c r="C641" s="11" t="s">
        <v>4261</v>
      </c>
      <c r="D641" s="11" t="s">
        <v>4148</v>
      </c>
      <c r="E641" s="12" t="s">
        <v>4262</v>
      </c>
      <c r="F641" s="12" t="s">
        <v>4145</v>
      </c>
      <c r="G641" s="12">
        <v>200</v>
      </c>
      <c r="H641" s="12" t="s">
        <v>4244</v>
      </c>
      <c r="I641" t="s">
        <v>4099</v>
      </c>
      <c r="J641" t="s">
        <v>812</v>
      </c>
    </row>
    <row r="642" spans="1:10">
      <c r="A642" s="9" t="s">
        <v>5475</v>
      </c>
      <c r="B642" s="10" t="s">
        <v>5476</v>
      </c>
      <c r="C642" s="11" t="s">
        <v>1743</v>
      </c>
      <c r="D642" s="11" t="s">
        <v>4073</v>
      </c>
      <c r="E642" s="12" t="s">
        <v>4211</v>
      </c>
      <c r="F642" s="12" t="s">
        <v>4075</v>
      </c>
      <c r="G642" s="12">
        <v>675</v>
      </c>
      <c r="H642" s="12" t="s">
        <v>4052</v>
      </c>
      <c r="I642" t="s">
        <v>4089</v>
      </c>
      <c r="J642" t="s">
        <v>4054</v>
      </c>
    </row>
    <row r="643" spans="1:10">
      <c r="A643" s="9" t="s">
        <v>5477</v>
      </c>
      <c r="B643" s="10" t="s">
        <v>5478</v>
      </c>
      <c r="C643" s="11" t="s">
        <v>1743</v>
      </c>
      <c r="D643" s="11" t="s">
        <v>1588</v>
      </c>
      <c r="E643" s="12" t="s">
        <v>4211</v>
      </c>
      <c r="F643" s="12" t="s">
        <v>4062</v>
      </c>
      <c r="G643" s="12">
        <v>1500</v>
      </c>
      <c r="H643" s="12" t="s">
        <v>4063</v>
      </c>
      <c r="I643" t="s">
        <v>4094</v>
      </c>
      <c r="J643" t="s">
        <v>4065</v>
      </c>
    </row>
    <row r="644" spans="1:10">
      <c r="A644" s="9" t="s">
        <v>5479</v>
      </c>
      <c r="B644" s="10" t="s">
        <v>5480</v>
      </c>
      <c r="C644" s="11" t="s">
        <v>1743</v>
      </c>
      <c r="D644" s="11" t="s">
        <v>1669</v>
      </c>
      <c r="E644" s="12" t="s">
        <v>4211</v>
      </c>
      <c r="F644" s="12" t="s">
        <v>5209</v>
      </c>
      <c r="G644" s="12">
        <v>882</v>
      </c>
      <c r="H644" s="12" t="s">
        <v>4063</v>
      </c>
      <c r="I644" t="s">
        <v>4064</v>
      </c>
      <c r="J644" t="s">
        <v>4065</v>
      </c>
    </row>
    <row r="645" spans="1:10">
      <c r="A645" s="9" t="s">
        <v>5481</v>
      </c>
      <c r="B645" s="10" t="s">
        <v>5482</v>
      </c>
      <c r="C645" s="11" t="s">
        <v>1752</v>
      </c>
      <c r="D645" s="11" t="s">
        <v>4123</v>
      </c>
      <c r="E645" s="12" t="s">
        <v>5204</v>
      </c>
      <c r="F645" s="12" t="s">
        <v>4124</v>
      </c>
      <c r="G645" s="12">
        <v>595</v>
      </c>
      <c r="H645" s="12" t="s">
        <v>4052</v>
      </c>
      <c r="I645" t="s">
        <v>4053</v>
      </c>
      <c r="J645" t="s">
        <v>4054</v>
      </c>
    </row>
    <row r="646" spans="1:10">
      <c r="A646" s="9" t="s">
        <v>5483</v>
      </c>
      <c r="B646" s="10" t="s">
        <v>5484</v>
      </c>
      <c r="C646" s="11" t="s">
        <v>4203</v>
      </c>
      <c r="D646" s="11" t="s">
        <v>4552</v>
      </c>
      <c r="E646" s="12" t="s">
        <v>4204</v>
      </c>
      <c r="F646" s="12" t="s">
        <v>4553</v>
      </c>
      <c r="G646" s="12">
        <v>527</v>
      </c>
      <c r="H646" s="12" t="s">
        <v>4052</v>
      </c>
      <c r="I646" t="s">
        <v>4053</v>
      </c>
      <c r="J646" t="s">
        <v>4054</v>
      </c>
    </row>
    <row r="647" spans="1:10">
      <c r="A647" s="9" t="s">
        <v>5485</v>
      </c>
      <c r="B647" s="10" t="s">
        <v>5486</v>
      </c>
      <c r="C647" s="11" t="s">
        <v>4203</v>
      </c>
      <c r="D647" s="11" t="s">
        <v>4073</v>
      </c>
      <c r="E647" s="12" t="s">
        <v>4204</v>
      </c>
      <c r="F647" s="12" t="s">
        <v>4075</v>
      </c>
      <c r="G647" s="12">
        <v>408</v>
      </c>
      <c r="H647" s="12" t="s">
        <v>4052</v>
      </c>
      <c r="I647" t="s">
        <v>4053</v>
      </c>
      <c r="J647" t="s">
        <v>4054</v>
      </c>
    </row>
    <row r="648" spans="1:10">
      <c r="A648" s="9" t="s">
        <v>5487</v>
      </c>
      <c r="B648" s="10" t="s">
        <v>5488</v>
      </c>
      <c r="C648" s="11" t="s">
        <v>4203</v>
      </c>
      <c r="D648" s="11" t="s">
        <v>4114</v>
      </c>
      <c r="E648" s="12" t="s">
        <v>4204</v>
      </c>
      <c r="F648" s="12" t="s">
        <v>4115</v>
      </c>
      <c r="G648" s="12">
        <v>545</v>
      </c>
      <c r="H648" s="12" t="s">
        <v>4052</v>
      </c>
      <c r="I648" t="s">
        <v>4053</v>
      </c>
      <c r="J648" t="s">
        <v>4054</v>
      </c>
    </row>
    <row r="649" spans="1:10">
      <c r="A649" s="9" t="s">
        <v>5489</v>
      </c>
      <c r="B649" s="10" t="s">
        <v>5490</v>
      </c>
      <c r="C649" s="11" t="s">
        <v>4203</v>
      </c>
      <c r="D649" s="11" t="s">
        <v>1588</v>
      </c>
      <c r="E649" s="12" t="s">
        <v>4204</v>
      </c>
      <c r="F649" s="12" t="s">
        <v>4062</v>
      </c>
      <c r="G649" s="12">
        <v>480</v>
      </c>
      <c r="H649" s="12" t="s">
        <v>4052</v>
      </c>
      <c r="I649" t="s">
        <v>4053</v>
      </c>
      <c r="J649" t="s">
        <v>4054</v>
      </c>
    </row>
    <row r="650" spans="1:10">
      <c r="A650" s="9" t="s">
        <v>5491</v>
      </c>
      <c r="B650" s="10" t="s">
        <v>5492</v>
      </c>
      <c r="C650" s="11" t="s">
        <v>4203</v>
      </c>
      <c r="D650" s="11" t="s">
        <v>4148</v>
      </c>
      <c r="E650" s="12" t="s">
        <v>4204</v>
      </c>
      <c r="F650" s="12" t="s">
        <v>4145</v>
      </c>
      <c r="G650" s="12">
        <v>435</v>
      </c>
      <c r="H650" s="12" t="s">
        <v>4052</v>
      </c>
      <c r="I650" t="s">
        <v>4053</v>
      </c>
      <c r="J650" t="s">
        <v>4054</v>
      </c>
    </row>
    <row r="651" spans="1:10">
      <c r="A651" s="9" t="s">
        <v>5493</v>
      </c>
      <c r="B651" s="10" t="s">
        <v>5494</v>
      </c>
      <c r="C651" s="11" t="s">
        <v>4203</v>
      </c>
      <c r="D651" s="11" t="s">
        <v>1650</v>
      </c>
      <c r="E651" s="12" t="s">
        <v>4204</v>
      </c>
      <c r="F651" s="12" t="s">
        <v>4151</v>
      </c>
      <c r="G651" s="12">
        <v>644</v>
      </c>
      <c r="H651" s="12" t="s">
        <v>4052</v>
      </c>
      <c r="I651" t="s">
        <v>4089</v>
      </c>
      <c r="J651" t="s">
        <v>4054</v>
      </c>
    </row>
    <row r="652" spans="1:10">
      <c r="A652" s="9" t="s">
        <v>5495</v>
      </c>
      <c r="B652" s="10" t="s">
        <v>5496</v>
      </c>
      <c r="C652" s="11" t="s">
        <v>4203</v>
      </c>
      <c r="D652" s="11" t="s">
        <v>1669</v>
      </c>
      <c r="E652" s="12" t="s">
        <v>4204</v>
      </c>
      <c r="F652" s="12" t="s">
        <v>5209</v>
      </c>
      <c r="G652" s="12">
        <v>661</v>
      </c>
      <c r="H652" s="12" t="s">
        <v>4052</v>
      </c>
      <c r="I652" t="s">
        <v>4089</v>
      </c>
      <c r="J652" t="s">
        <v>4054</v>
      </c>
    </row>
    <row r="653" spans="1:10">
      <c r="A653" s="9" t="s">
        <v>5497</v>
      </c>
      <c r="B653" s="10" t="s">
        <v>5498</v>
      </c>
      <c r="C653" s="11" t="s">
        <v>3151</v>
      </c>
      <c r="D653" s="11" t="s">
        <v>799</v>
      </c>
      <c r="E653" s="12" t="s">
        <v>1470</v>
      </c>
      <c r="F653" s="12" t="s">
        <v>1471</v>
      </c>
      <c r="G653" s="12">
        <v>137</v>
      </c>
      <c r="H653" s="12" t="s">
        <v>4052</v>
      </c>
      <c r="I653" t="s">
        <v>4099</v>
      </c>
      <c r="J653" t="s">
        <v>812</v>
      </c>
    </row>
    <row r="654" spans="1:10">
      <c r="A654" s="9" t="s">
        <v>5499</v>
      </c>
      <c r="B654" s="10" t="s">
        <v>5500</v>
      </c>
      <c r="C654" s="11" t="s">
        <v>799</v>
      </c>
      <c r="D654" s="11" t="s">
        <v>3151</v>
      </c>
      <c r="E654" s="12" t="s">
        <v>1471</v>
      </c>
      <c r="F654" s="12" t="s">
        <v>1470</v>
      </c>
      <c r="G654" s="12">
        <v>153</v>
      </c>
      <c r="H654" s="12" t="s">
        <v>4052</v>
      </c>
      <c r="I654" t="s">
        <v>4099</v>
      </c>
      <c r="J654" t="s">
        <v>812</v>
      </c>
    </row>
    <row r="655" spans="1:10">
      <c r="A655" s="9" t="s">
        <v>5501</v>
      </c>
      <c r="B655" s="10" t="s">
        <v>5502</v>
      </c>
      <c r="C655" s="11" t="s">
        <v>799</v>
      </c>
      <c r="D655" s="11" t="s">
        <v>1752</v>
      </c>
      <c r="E655" s="12" t="s">
        <v>1471</v>
      </c>
      <c r="F655" s="12" t="s">
        <v>5204</v>
      </c>
      <c r="G655" s="12">
        <v>460</v>
      </c>
      <c r="H655" s="12" t="s">
        <v>4052</v>
      </c>
      <c r="I655" t="s">
        <v>4053</v>
      </c>
      <c r="J655" t="s">
        <v>4054</v>
      </c>
    </row>
    <row r="656" spans="1:10">
      <c r="A656" s="9" t="s">
        <v>5503</v>
      </c>
      <c r="B656" s="10" t="s">
        <v>5504</v>
      </c>
      <c r="C656" s="11" t="s">
        <v>1752</v>
      </c>
      <c r="D656" s="11" t="s">
        <v>3151</v>
      </c>
      <c r="E656" s="12" t="s">
        <v>5204</v>
      </c>
      <c r="F656" s="12" t="s">
        <v>1470</v>
      </c>
      <c r="G656" s="12">
        <v>560</v>
      </c>
      <c r="H656" s="12" t="s">
        <v>4052</v>
      </c>
      <c r="I656" t="s">
        <v>4053</v>
      </c>
      <c r="J656" t="s">
        <v>4054</v>
      </c>
    </row>
    <row r="657" spans="1:10">
      <c r="A657" s="9" t="s">
        <v>5505</v>
      </c>
      <c r="B657" s="10" t="s">
        <v>5506</v>
      </c>
      <c r="C657" s="11" t="s">
        <v>799</v>
      </c>
      <c r="D657" s="11" t="s">
        <v>1637</v>
      </c>
      <c r="E657" s="12" t="s">
        <v>1471</v>
      </c>
      <c r="F657" s="12" t="s">
        <v>4294</v>
      </c>
      <c r="G657" s="12">
        <v>455</v>
      </c>
      <c r="H657" s="12" t="s">
        <v>4052</v>
      </c>
      <c r="I657" t="s">
        <v>4053</v>
      </c>
      <c r="J657" t="s">
        <v>4054</v>
      </c>
    </row>
    <row r="658" spans="1:10">
      <c r="A658" s="9" t="s">
        <v>5507</v>
      </c>
      <c r="B658" s="10" t="s">
        <v>5508</v>
      </c>
      <c r="C658" s="11" t="s">
        <v>1748</v>
      </c>
      <c r="D658" s="11" t="s">
        <v>4073</v>
      </c>
      <c r="E658" s="12" t="s">
        <v>4217</v>
      </c>
      <c r="F658" s="12" t="s">
        <v>4075</v>
      </c>
      <c r="G658" s="12">
        <v>681</v>
      </c>
      <c r="H658" s="12" t="s">
        <v>4052</v>
      </c>
      <c r="I658" t="s">
        <v>4089</v>
      </c>
      <c r="J658" t="s">
        <v>4054</v>
      </c>
    </row>
    <row r="659" spans="1:10">
      <c r="A659" s="9" t="s">
        <v>5509</v>
      </c>
      <c r="B659" s="10" t="s">
        <v>5510</v>
      </c>
      <c r="C659" s="11" t="s">
        <v>4203</v>
      </c>
      <c r="D659" s="11" t="s">
        <v>4306</v>
      </c>
      <c r="E659" s="12" t="s">
        <v>4204</v>
      </c>
      <c r="F659" s="12" t="s">
        <v>4307</v>
      </c>
      <c r="G659" s="12">
        <v>520</v>
      </c>
      <c r="H659" s="12" t="s">
        <v>4052</v>
      </c>
      <c r="I659" t="s">
        <v>4053</v>
      </c>
      <c r="J659" t="s">
        <v>4054</v>
      </c>
    </row>
    <row r="660" spans="1:10">
      <c r="A660" s="9" t="s">
        <v>5511</v>
      </c>
      <c r="B660" s="10" t="s">
        <v>5512</v>
      </c>
      <c r="C660" s="11" t="s">
        <v>4203</v>
      </c>
      <c r="D660" s="11" t="s">
        <v>4179</v>
      </c>
      <c r="E660" s="12" t="s">
        <v>4204</v>
      </c>
      <c r="F660" s="12" t="s">
        <v>4180</v>
      </c>
      <c r="G660" s="12">
        <v>550</v>
      </c>
      <c r="H660" s="12" t="s">
        <v>4052</v>
      </c>
      <c r="I660" t="s">
        <v>4053</v>
      </c>
      <c r="J660" t="s">
        <v>4054</v>
      </c>
    </row>
    <row r="661" spans="1:10">
      <c r="A661" s="9" t="s">
        <v>5513</v>
      </c>
      <c r="B661" s="10" t="s">
        <v>5514</v>
      </c>
      <c r="C661" s="11" t="s">
        <v>4203</v>
      </c>
      <c r="D661" s="11" t="s">
        <v>4137</v>
      </c>
      <c r="E661" s="12" t="s">
        <v>4204</v>
      </c>
      <c r="F661" s="12" t="s">
        <v>4138</v>
      </c>
      <c r="G661" s="12">
        <v>349</v>
      </c>
      <c r="H661" s="12" t="s">
        <v>4052</v>
      </c>
      <c r="I661" t="s">
        <v>4059</v>
      </c>
      <c r="J661" t="s">
        <v>812</v>
      </c>
    </row>
    <row r="662" spans="1:10">
      <c r="A662" s="9" t="s">
        <v>5515</v>
      </c>
      <c r="B662" s="10" t="s">
        <v>5516</v>
      </c>
      <c r="C662" s="11" t="s">
        <v>4203</v>
      </c>
      <c r="D662" s="11" t="s">
        <v>4154</v>
      </c>
      <c r="E662" s="12" t="s">
        <v>4204</v>
      </c>
      <c r="F662" s="12" t="s">
        <v>4155</v>
      </c>
      <c r="G662" s="12">
        <v>410</v>
      </c>
      <c r="H662" s="12" t="s">
        <v>4052</v>
      </c>
      <c r="I662" t="s">
        <v>4053</v>
      </c>
      <c r="J662" t="s">
        <v>4054</v>
      </c>
    </row>
    <row r="663" spans="1:10">
      <c r="A663" s="9" t="s">
        <v>5517</v>
      </c>
      <c r="B663" s="10" t="s">
        <v>5518</v>
      </c>
      <c r="C663" s="11" t="s">
        <v>4203</v>
      </c>
      <c r="D663" s="11" t="s">
        <v>4302</v>
      </c>
      <c r="E663" s="12" t="s">
        <v>4204</v>
      </c>
      <c r="F663" s="12" t="s">
        <v>4303</v>
      </c>
      <c r="G663" s="12">
        <v>692</v>
      </c>
      <c r="H663" s="12" t="s">
        <v>4052</v>
      </c>
      <c r="I663" t="s">
        <v>4089</v>
      </c>
      <c r="J663" t="s">
        <v>4054</v>
      </c>
    </row>
    <row r="664" spans="1:10">
      <c r="A664" s="9" t="s">
        <v>5519</v>
      </c>
      <c r="B664" s="10" t="s">
        <v>5520</v>
      </c>
      <c r="C664" s="11" t="s">
        <v>799</v>
      </c>
      <c r="D664" s="11" t="s">
        <v>1606</v>
      </c>
      <c r="E664" s="12" t="s">
        <v>1471</v>
      </c>
      <c r="F664" s="12" t="s">
        <v>5521</v>
      </c>
      <c r="G664" s="12">
        <v>1179</v>
      </c>
      <c r="H664" s="12" t="s">
        <v>4063</v>
      </c>
      <c r="I664" t="s">
        <v>4094</v>
      </c>
      <c r="J664" t="s">
        <v>4065</v>
      </c>
    </row>
    <row r="665" spans="1:10">
      <c r="A665" s="9" t="s">
        <v>5522</v>
      </c>
      <c r="B665" s="10" t="s">
        <v>5523</v>
      </c>
      <c r="C665" s="11" t="s">
        <v>4203</v>
      </c>
      <c r="D665" s="11" t="s">
        <v>4314</v>
      </c>
      <c r="E665" s="12" t="s">
        <v>4204</v>
      </c>
      <c r="F665" s="12" t="s">
        <v>4315</v>
      </c>
      <c r="G665" s="12">
        <v>598</v>
      </c>
      <c r="H665" s="12" t="s">
        <v>4052</v>
      </c>
      <c r="I665" t="s">
        <v>4053</v>
      </c>
      <c r="J665" t="s">
        <v>4054</v>
      </c>
    </row>
    <row r="666" spans="1:10">
      <c r="A666" s="9" t="s">
        <v>5524</v>
      </c>
      <c r="B666" s="10" t="s">
        <v>5525</v>
      </c>
      <c r="C666" s="11" t="s">
        <v>4203</v>
      </c>
      <c r="D666" s="11" t="s">
        <v>4123</v>
      </c>
      <c r="E666" s="12" t="s">
        <v>4204</v>
      </c>
      <c r="F666" s="12" t="s">
        <v>4124</v>
      </c>
      <c r="G666" s="12">
        <v>803</v>
      </c>
      <c r="H666" s="12" t="s">
        <v>4063</v>
      </c>
      <c r="I666" t="s">
        <v>4064</v>
      </c>
      <c r="J666" t="s">
        <v>4065</v>
      </c>
    </row>
    <row r="667" spans="1:10">
      <c r="A667" s="9" t="s">
        <v>5526</v>
      </c>
      <c r="B667" s="10" t="s">
        <v>5527</v>
      </c>
      <c r="C667" s="11" t="s">
        <v>799</v>
      </c>
      <c r="D667" s="11" t="s">
        <v>1746</v>
      </c>
      <c r="E667" s="12" t="s">
        <v>1471</v>
      </c>
      <c r="F667" s="12" t="s">
        <v>5528</v>
      </c>
      <c r="G667" s="12">
        <v>1000</v>
      </c>
      <c r="H667" s="12" t="s">
        <v>4063</v>
      </c>
      <c r="I667" t="s">
        <v>4064</v>
      </c>
      <c r="J667" t="s">
        <v>4065</v>
      </c>
    </row>
    <row r="668" spans="1:10">
      <c r="A668" s="9" t="s">
        <v>5529</v>
      </c>
      <c r="B668" s="10" t="s">
        <v>5530</v>
      </c>
      <c r="C668" s="11" t="s">
        <v>4203</v>
      </c>
      <c r="D668" s="11" t="s">
        <v>4109</v>
      </c>
      <c r="E668" s="12" t="s">
        <v>4204</v>
      </c>
      <c r="F668" s="12" t="s">
        <v>4110</v>
      </c>
      <c r="G668" s="12">
        <v>925</v>
      </c>
      <c r="H668" s="12" t="s">
        <v>4063</v>
      </c>
      <c r="I668" t="s">
        <v>4064</v>
      </c>
      <c r="J668" t="s">
        <v>4065</v>
      </c>
    </row>
    <row r="669" spans="1:10">
      <c r="A669" s="9" t="s">
        <v>5531</v>
      </c>
      <c r="B669" s="10" t="s">
        <v>5532</v>
      </c>
      <c r="C669" s="11" t="s">
        <v>4203</v>
      </c>
      <c r="D669" s="11" t="s">
        <v>1637</v>
      </c>
      <c r="E669" s="12" t="s">
        <v>4204</v>
      </c>
      <c r="F669" s="12" t="s">
        <v>4294</v>
      </c>
      <c r="G669" s="12">
        <v>413</v>
      </c>
      <c r="H669" s="12" t="s">
        <v>4052</v>
      </c>
      <c r="I669" t="s">
        <v>4053</v>
      </c>
      <c r="J669" t="s">
        <v>4054</v>
      </c>
    </row>
    <row r="670" spans="1:10">
      <c r="A670" s="9" t="s">
        <v>5533</v>
      </c>
      <c r="B670" s="10" t="s">
        <v>5534</v>
      </c>
      <c r="C670" s="11" t="s">
        <v>1743</v>
      </c>
      <c r="D670" s="11" t="s">
        <v>4049</v>
      </c>
      <c r="E670" s="12" t="s">
        <v>4211</v>
      </c>
      <c r="F670" s="12" t="s">
        <v>4051</v>
      </c>
      <c r="G670" s="12">
        <v>468</v>
      </c>
      <c r="H670" s="12" t="s">
        <v>4052</v>
      </c>
      <c r="I670" t="s">
        <v>4053</v>
      </c>
      <c r="J670" t="s">
        <v>4054</v>
      </c>
    </row>
    <row r="671" spans="1:10">
      <c r="A671" s="9" t="s">
        <v>5535</v>
      </c>
      <c r="B671" s="10" t="s">
        <v>5536</v>
      </c>
      <c r="C671" s="11" t="s">
        <v>799</v>
      </c>
      <c r="D671" s="11" t="s">
        <v>1692</v>
      </c>
      <c r="E671" s="12" t="s">
        <v>1471</v>
      </c>
      <c r="F671" s="12" t="s">
        <v>4186</v>
      </c>
      <c r="G671" s="12">
        <v>75</v>
      </c>
      <c r="H671" s="12" t="s">
        <v>4083</v>
      </c>
      <c r="I671" t="s">
        <v>4120</v>
      </c>
      <c r="J671" t="s">
        <v>752</v>
      </c>
    </row>
    <row r="672" spans="1:10">
      <c r="A672" s="9" t="s">
        <v>5537</v>
      </c>
      <c r="B672" s="10" t="s">
        <v>5538</v>
      </c>
      <c r="C672" s="11" t="s">
        <v>799</v>
      </c>
      <c r="D672" s="11" t="s">
        <v>1743</v>
      </c>
      <c r="E672" s="12" t="s">
        <v>1471</v>
      </c>
      <c r="F672" s="12" t="s">
        <v>4211</v>
      </c>
      <c r="G672" s="12">
        <v>405</v>
      </c>
      <c r="H672" s="12" t="s">
        <v>4052</v>
      </c>
      <c r="I672" t="s">
        <v>4053</v>
      </c>
      <c r="J672" t="s">
        <v>4054</v>
      </c>
    </row>
    <row r="673" spans="1:10">
      <c r="A673" s="9" t="s">
        <v>5539</v>
      </c>
      <c r="B673" s="10" t="s">
        <v>5540</v>
      </c>
      <c r="C673" s="11" t="s">
        <v>1752</v>
      </c>
      <c r="D673" s="11" t="s">
        <v>1669</v>
      </c>
      <c r="E673" s="12" t="s">
        <v>5204</v>
      </c>
      <c r="F673" s="12" t="s">
        <v>5209</v>
      </c>
      <c r="G673" s="12">
        <v>1270</v>
      </c>
      <c r="H673" s="12" t="s">
        <v>4063</v>
      </c>
      <c r="I673" t="s">
        <v>4094</v>
      </c>
      <c r="J673" t="s">
        <v>4065</v>
      </c>
    </row>
    <row r="674" spans="1:10">
      <c r="A674" s="9" t="s">
        <v>5541</v>
      </c>
      <c r="B674" s="10" t="s">
        <v>5542</v>
      </c>
      <c r="C674" s="11" t="s">
        <v>1752</v>
      </c>
      <c r="D674" s="11" t="s">
        <v>1584</v>
      </c>
      <c r="E674" s="12" t="s">
        <v>5204</v>
      </c>
      <c r="F674" s="12" t="s">
        <v>4058</v>
      </c>
      <c r="G674" s="12">
        <v>248</v>
      </c>
      <c r="H674" s="12" t="s">
        <v>4052</v>
      </c>
      <c r="I674" t="s">
        <v>4059</v>
      </c>
      <c r="J674" t="s">
        <v>812</v>
      </c>
    </row>
    <row r="675" spans="1:10">
      <c r="A675" s="9" t="s">
        <v>5543</v>
      </c>
      <c r="B675" s="10" t="s">
        <v>5544</v>
      </c>
      <c r="C675" s="11" t="s">
        <v>1752</v>
      </c>
      <c r="D675" s="11" t="s">
        <v>4166</v>
      </c>
      <c r="E675" s="12" t="s">
        <v>5204</v>
      </c>
      <c r="F675" s="12" t="s">
        <v>4167</v>
      </c>
      <c r="G675" s="12">
        <v>981</v>
      </c>
      <c r="H675" s="12" t="s">
        <v>4063</v>
      </c>
      <c r="I675" t="s">
        <v>4064</v>
      </c>
      <c r="J675" t="s">
        <v>4065</v>
      </c>
    </row>
    <row r="676" spans="1:10">
      <c r="A676" s="9" t="s">
        <v>5545</v>
      </c>
      <c r="B676" s="10" t="s">
        <v>5546</v>
      </c>
      <c r="C676" s="11" t="s">
        <v>1752</v>
      </c>
      <c r="D676" s="11" t="s">
        <v>4106</v>
      </c>
      <c r="E676" s="12" t="s">
        <v>5204</v>
      </c>
      <c r="F676" s="12" t="s">
        <v>4103</v>
      </c>
      <c r="G676" s="12">
        <v>985</v>
      </c>
      <c r="H676" s="12" t="s">
        <v>4063</v>
      </c>
      <c r="I676" t="s">
        <v>4064</v>
      </c>
      <c r="J676" t="s">
        <v>4065</v>
      </c>
    </row>
    <row r="677" spans="1:10">
      <c r="A677" s="9" t="s">
        <v>5547</v>
      </c>
      <c r="B677" s="10" t="s">
        <v>5548</v>
      </c>
      <c r="C677" s="11" t="s">
        <v>1752</v>
      </c>
      <c r="D677" s="11" t="s">
        <v>1588</v>
      </c>
      <c r="E677" s="12" t="s">
        <v>5204</v>
      </c>
      <c r="F677" s="12" t="s">
        <v>4062</v>
      </c>
      <c r="G677" s="12">
        <v>1135</v>
      </c>
      <c r="H677" s="12" t="s">
        <v>4063</v>
      </c>
      <c r="I677" t="s">
        <v>4094</v>
      </c>
      <c r="J677" t="s">
        <v>4065</v>
      </c>
    </row>
    <row r="678" spans="1:10">
      <c r="A678" s="9" t="s">
        <v>5549</v>
      </c>
      <c r="B678" s="10" t="s">
        <v>5550</v>
      </c>
      <c r="C678" s="11" t="s">
        <v>1692</v>
      </c>
      <c r="D678" s="11" t="s">
        <v>1632</v>
      </c>
      <c r="E678" s="12" t="s">
        <v>5220</v>
      </c>
      <c r="F678" s="12" t="s">
        <v>5346</v>
      </c>
      <c r="G678" s="12">
        <v>174</v>
      </c>
      <c r="H678" s="12" t="s">
        <v>4244</v>
      </c>
      <c r="I678" t="s">
        <v>4099</v>
      </c>
      <c r="J678" t="s">
        <v>812</v>
      </c>
    </row>
    <row r="679" spans="1:10">
      <c r="A679" s="9" t="s">
        <v>5551</v>
      </c>
      <c r="B679" s="10" t="s">
        <v>5552</v>
      </c>
      <c r="C679" s="11" t="s">
        <v>4203</v>
      </c>
      <c r="D679" s="11" t="s">
        <v>1601</v>
      </c>
      <c r="E679" s="12" t="s">
        <v>4204</v>
      </c>
      <c r="F679" s="12" t="s">
        <v>4079</v>
      </c>
      <c r="G679" s="12">
        <v>729</v>
      </c>
      <c r="H679" s="12" t="s">
        <v>4052</v>
      </c>
      <c r="I679" t="s">
        <v>4089</v>
      </c>
      <c r="J679" t="s">
        <v>4054</v>
      </c>
    </row>
    <row r="680" spans="1:10">
      <c r="A680" s="9" t="s">
        <v>5553</v>
      </c>
      <c r="B680" s="10" t="s">
        <v>5554</v>
      </c>
      <c r="C680" s="11" t="s">
        <v>1748</v>
      </c>
      <c r="D680" s="11" t="s">
        <v>1588</v>
      </c>
      <c r="E680" s="12" t="s">
        <v>4217</v>
      </c>
      <c r="F680" s="12" t="s">
        <v>4062</v>
      </c>
      <c r="G680" s="12">
        <v>760</v>
      </c>
      <c r="H680" s="12" t="s">
        <v>4052</v>
      </c>
      <c r="I680" t="s">
        <v>4089</v>
      </c>
      <c r="J680" t="s">
        <v>4054</v>
      </c>
    </row>
    <row r="681" spans="1:10">
      <c r="A681" s="9" t="s">
        <v>5555</v>
      </c>
      <c r="B681" s="10" t="s">
        <v>5556</v>
      </c>
      <c r="C681" s="11" t="s">
        <v>1748</v>
      </c>
      <c r="D681" s="11" t="s">
        <v>1669</v>
      </c>
      <c r="E681" s="12" t="s">
        <v>4217</v>
      </c>
      <c r="F681" s="12" t="s">
        <v>5209</v>
      </c>
      <c r="G681" s="12">
        <v>897</v>
      </c>
      <c r="H681" s="12" t="s">
        <v>4063</v>
      </c>
      <c r="I681" t="s">
        <v>4064</v>
      </c>
      <c r="J681" t="s">
        <v>4065</v>
      </c>
    </row>
    <row r="682" spans="1:10">
      <c r="A682" s="9" t="s">
        <v>5557</v>
      </c>
      <c r="B682" s="10" t="s">
        <v>5558</v>
      </c>
      <c r="C682" s="11" t="s">
        <v>1748</v>
      </c>
      <c r="D682" s="11" t="s">
        <v>4049</v>
      </c>
      <c r="E682" s="12" t="s">
        <v>4217</v>
      </c>
      <c r="F682" s="12" t="s">
        <v>4051</v>
      </c>
      <c r="G682" s="12">
        <v>478</v>
      </c>
      <c r="H682" s="12" t="s">
        <v>4052</v>
      </c>
      <c r="I682" t="s">
        <v>4053</v>
      </c>
      <c r="J682" t="s">
        <v>4054</v>
      </c>
    </row>
    <row r="683" spans="1:10">
      <c r="A683" s="9" t="s">
        <v>5559</v>
      </c>
      <c r="B683" s="10" t="s">
        <v>5560</v>
      </c>
      <c r="C683" s="11" t="s">
        <v>1748</v>
      </c>
      <c r="D683" s="11" t="s">
        <v>4161</v>
      </c>
      <c r="E683" s="12" t="s">
        <v>4217</v>
      </c>
      <c r="F683" s="12" t="s">
        <v>4162</v>
      </c>
      <c r="G683" s="12">
        <v>524</v>
      </c>
      <c r="H683" s="12" t="s">
        <v>4052</v>
      </c>
      <c r="I683" t="s">
        <v>4053</v>
      </c>
      <c r="J683" t="s">
        <v>4054</v>
      </c>
    </row>
    <row r="684" spans="1:10">
      <c r="A684" s="9" t="s">
        <v>5561</v>
      </c>
      <c r="B684" s="10" t="s">
        <v>5562</v>
      </c>
      <c r="C684" s="11" t="s">
        <v>1750</v>
      </c>
      <c r="D684" s="11" t="s">
        <v>4073</v>
      </c>
      <c r="E684" s="12" t="s">
        <v>1472</v>
      </c>
      <c r="F684" s="12" t="s">
        <v>4075</v>
      </c>
      <c r="G684" s="12">
        <v>882</v>
      </c>
      <c r="H684" s="12" t="s">
        <v>4063</v>
      </c>
      <c r="I684" t="s">
        <v>4064</v>
      </c>
      <c r="J684" t="s">
        <v>4065</v>
      </c>
    </row>
    <row r="685" spans="1:10">
      <c r="A685" s="9" t="s">
        <v>5563</v>
      </c>
      <c r="B685" s="10" t="s">
        <v>5564</v>
      </c>
      <c r="C685" s="11" t="s">
        <v>870</v>
      </c>
      <c r="D685" s="11" t="s">
        <v>4049</v>
      </c>
      <c r="E685" s="12" t="s">
        <v>4183</v>
      </c>
      <c r="F685" s="12" t="s">
        <v>4051</v>
      </c>
      <c r="G685" s="12">
        <v>585</v>
      </c>
      <c r="H685" s="12" t="s">
        <v>4052</v>
      </c>
      <c r="I685" t="s">
        <v>4053</v>
      </c>
      <c r="J685" t="s">
        <v>4054</v>
      </c>
    </row>
    <row r="686" spans="1:10">
      <c r="A686" s="9" t="s">
        <v>5565</v>
      </c>
      <c r="B686" s="10" t="s">
        <v>5566</v>
      </c>
      <c r="C686" s="11" t="s">
        <v>870</v>
      </c>
      <c r="D686" s="11" t="s">
        <v>4161</v>
      </c>
      <c r="E686" s="12" t="s">
        <v>4183</v>
      </c>
      <c r="F686" s="12" t="s">
        <v>4162</v>
      </c>
      <c r="G686" s="12">
        <v>650</v>
      </c>
      <c r="H686" s="12" t="s">
        <v>4052</v>
      </c>
      <c r="I686" t="s">
        <v>4089</v>
      </c>
      <c r="J686" t="s">
        <v>4054</v>
      </c>
    </row>
    <row r="687" spans="1:10">
      <c r="A687" s="9" t="s">
        <v>5567</v>
      </c>
      <c r="B687" s="10" t="s">
        <v>5568</v>
      </c>
      <c r="C687" s="11" t="s">
        <v>1743</v>
      </c>
      <c r="D687" s="11" t="s">
        <v>1632</v>
      </c>
      <c r="E687" s="12" t="s">
        <v>4211</v>
      </c>
      <c r="F687" s="12" t="s">
        <v>5346</v>
      </c>
      <c r="G687" s="12">
        <v>513</v>
      </c>
      <c r="H687" s="12" t="s">
        <v>4052</v>
      </c>
      <c r="I687" t="s">
        <v>4053</v>
      </c>
      <c r="J687" t="s">
        <v>4054</v>
      </c>
    </row>
    <row r="688" spans="1:10">
      <c r="A688" s="9" t="s">
        <v>5569</v>
      </c>
      <c r="B688" s="10" t="s">
        <v>5570</v>
      </c>
      <c r="C688" s="11" t="s">
        <v>1748</v>
      </c>
      <c r="D688" s="11" t="s">
        <v>1632</v>
      </c>
      <c r="E688" s="12" t="s">
        <v>4217</v>
      </c>
      <c r="F688" s="12" t="s">
        <v>5346</v>
      </c>
      <c r="G688" s="12">
        <v>520</v>
      </c>
      <c r="H688" s="12" t="s">
        <v>4052</v>
      </c>
      <c r="I688" t="s">
        <v>4053</v>
      </c>
      <c r="J688" t="s">
        <v>4054</v>
      </c>
    </row>
    <row r="689" spans="1:10">
      <c r="A689" s="9" t="s">
        <v>5571</v>
      </c>
      <c r="B689" s="10" t="s">
        <v>5572</v>
      </c>
      <c r="C689" s="11" t="s">
        <v>4203</v>
      </c>
      <c r="D689" s="11" t="s">
        <v>1632</v>
      </c>
      <c r="E689" s="12" t="s">
        <v>4204</v>
      </c>
      <c r="F689" s="12" t="s">
        <v>5346</v>
      </c>
      <c r="G689" s="12">
        <v>340</v>
      </c>
      <c r="H689" s="12" t="s">
        <v>4052</v>
      </c>
      <c r="I689" t="s">
        <v>4059</v>
      </c>
      <c r="J689" t="s">
        <v>812</v>
      </c>
    </row>
    <row r="690" spans="1:10">
      <c r="A690" s="9" t="s">
        <v>5573</v>
      </c>
      <c r="B690" s="10" t="s">
        <v>5574</v>
      </c>
      <c r="C690" s="11" t="s">
        <v>1752</v>
      </c>
      <c r="D690" s="11" t="s">
        <v>1632</v>
      </c>
      <c r="E690" s="12" t="s">
        <v>5204</v>
      </c>
      <c r="F690" s="12" t="s">
        <v>5346</v>
      </c>
      <c r="G690" s="12">
        <v>510</v>
      </c>
      <c r="H690" s="12" t="s">
        <v>4052</v>
      </c>
      <c r="I690" t="s">
        <v>4053</v>
      </c>
      <c r="J690" t="s">
        <v>4054</v>
      </c>
    </row>
    <row r="691" spans="1:10">
      <c r="A691" s="9" t="s">
        <v>5575</v>
      </c>
      <c r="B691" s="10" t="s">
        <v>5576</v>
      </c>
      <c r="C691" s="11" t="s">
        <v>1746</v>
      </c>
      <c r="D691" s="11" t="s">
        <v>4123</v>
      </c>
      <c r="E691" s="12" t="s">
        <v>5528</v>
      </c>
      <c r="F691" s="12" t="s">
        <v>4124</v>
      </c>
      <c r="G691" s="12">
        <v>1340</v>
      </c>
      <c r="H691" s="12" t="s">
        <v>4063</v>
      </c>
      <c r="I691" t="s">
        <v>4094</v>
      </c>
      <c r="J691" t="s">
        <v>4065</v>
      </c>
    </row>
    <row r="692" spans="1:10">
      <c r="A692" s="9" t="s">
        <v>5577</v>
      </c>
      <c r="B692" s="10" t="s">
        <v>5578</v>
      </c>
      <c r="C692" s="11" t="s">
        <v>870</v>
      </c>
      <c r="D692" s="11" t="s">
        <v>1584</v>
      </c>
      <c r="E692" s="12" t="s">
        <v>4183</v>
      </c>
      <c r="F692" s="12" t="s">
        <v>4058</v>
      </c>
      <c r="G692" s="12">
        <v>398</v>
      </c>
      <c r="H692" s="12" t="s">
        <v>4052</v>
      </c>
      <c r="I692" t="s">
        <v>4059</v>
      </c>
      <c r="J692" t="s">
        <v>812</v>
      </c>
    </row>
    <row r="693" spans="1:10">
      <c r="A693" s="9" t="s">
        <v>5579</v>
      </c>
      <c r="B693" s="10" t="s">
        <v>5580</v>
      </c>
      <c r="C693" s="11" t="s">
        <v>870</v>
      </c>
      <c r="D693" s="11" t="s">
        <v>725</v>
      </c>
      <c r="E693" s="12" t="s">
        <v>4183</v>
      </c>
      <c r="F693" s="12" t="s">
        <v>4510</v>
      </c>
      <c r="G693" s="12">
        <v>482</v>
      </c>
      <c r="H693" s="12" t="s">
        <v>4052</v>
      </c>
      <c r="I693" t="s">
        <v>4053</v>
      </c>
      <c r="J693" t="s">
        <v>4054</v>
      </c>
    </row>
    <row r="694" spans="1:10">
      <c r="A694" s="9" t="s">
        <v>5581</v>
      </c>
      <c r="B694" s="10" t="s">
        <v>5582</v>
      </c>
      <c r="C694" s="11" t="s">
        <v>870</v>
      </c>
      <c r="D694" s="11" t="s">
        <v>1650</v>
      </c>
      <c r="E694" s="12" t="s">
        <v>4183</v>
      </c>
      <c r="F694" s="12" t="s">
        <v>4151</v>
      </c>
      <c r="G694" s="12">
        <v>1069</v>
      </c>
      <c r="H694" s="12" t="s">
        <v>4063</v>
      </c>
      <c r="I694" t="s">
        <v>4094</v>
      </c>
      <c r="J694" t="s">
        <v>4065</v>
      </c>
    </row>
    <row r="695" spans="1:10">
      <c r="A695" s="9" t="s">
        <v>5583</v>
      </c>
      <c r="B695" s="10" t="s">
        <v>5584</v>
      </c>
      <c r="C695" s="11" t="s">
        <v>870</v>
      </c>
      <c r="D695" s="11" t="s">
        <v>1588</v>
      </c>
      <c r="E695" s="12" t="s">
        <v>4183</v>
      </c>
      <c r="F695" s="12" t="s">
        <v>4062</v>
      </c>
      <c r="G695" s="12">
        <v>888</v>
      </c>
      <c r="H695" s="12" t="s">
        <v>4063</v>
      </c>
      <c r="I695" t="s">
        <v>4064</v>
      </c>
      <c r="J695" t="s">
        <v>4065</v>
      </c>
    </row>
    <row r="696" spans="1:10">
      <c r="A696" s="9" t="s">
        <v>5585</v>
      </c>
      <c r="B696" s="10" t="s">
        <v>5586</v>
      </c>
      <c r="C696" s="11" t="s">
        <v>870</v>
      </c>
      <c r="D696" s="11" t="s">
        <v>1669</v>
      </c>
      <c r="E696" s="12" t="s">
        <v>4183</v>
      </c>
      <c r="F696" s="12" t="s">
        <v>5209</v>
      </c>
      <c r="G696" s="12">
        <v>1079</v>
      </c>
      <c r="H696" s="12" t="s">
        <v>4063</v>
      </c>
      <c r="I696" t="s">
        <v>4094</v>
      </c>
      <c r="J696" t="s">
        <v>4065</v>
      </c>
    </row>
    <row r="697" spans="1:10">
      <c r="A697" s="9" t="s">
        <v>5587</v>
      </c>
      <c r="B697" s="10" t="s">
        <v>5588</v>
      </c>
      <c r="C697" s="11" t="s">
        <v>870</v>
      </c>
      <c r="D697" s="11" t="s">
        <v>4952</v>
      </c>
      <c r="E697" s="12" t="s">
        <v>4183</v>
      </c>
      <c r="F697" s="12" t="s">
        <v>4176</v>
      </c>
      <c r="G697" s="12">
        <v>370</v>
      </c>
      <c r="H697" s="12" t="s">
        <v>4052</v>
      </c>
      <c r="I697" t="s">
        <v>4059</v>
      </c>
      <c r="J697" t="s">
        <v>812</v>
      </c>
    </row>
    <row r="698" spans="1:10">
      <c r="A698" s="9" t="s">
        <v>5589</v>
      </c>
      <c r="B698" s="10" t="s">
        <v>5590</v>
      </c>
      <c r="C698" s="11" t="s">
        <v>870</v>
      </c>
      <c r="D698" s="11" t="s">
        <v>4106</v>
      </c>
      <c r="E698" s="12" t="s">
        <v>4183</v>
      </c>
      <c r="F698" s="12" t="s">
        <v>4103</v>
      </c>
      <c r="G698" s="12">
        <v>703</v>
      </c>
      <c r="H698" s="12" t="s">
        <v>4052</v>
      </c>
      <c r="I698" t="s">
        <v>4089</v>
      </c>
      <c r="J698" t="s">
        <v>4054</v>
      </c>
    </row>
    <row r="699" spans="1:10">
      <c r="A699" s="9" t="s">
        <v>5591</v>
      </c>
      <c r="B699" s="10" t="s">
        <v>5592</v>
      </c>
      <c r="C699" s="11" t="s">
        <v>4302</v>
      </c>
      <c r="D699" s="11" t="s">
        <v>1637</v>
      </c>
      <c r="E699" s="12" t="s">
        <v>4303</v>
      </c>
      <c r="F699" s="12" t="s">
        <v>4294</v>
      </c>
      <c r="G699" s="12">
        <v>630</v>
      </c>
      <c r="H699" s="12" t="s">
        <v>4052</v>
      </c>
      <c r="I699" t="s">
        <v>4089</v>
      </c>
      <c r="J699" t="s">
        <v>4054</v>
      </c>
    </row>
    <row r="700" spans="1:10">
      <c r="A700" s="9" t="s">
        <v>5593</v>
      </c>
      <c r="B700" s="10" t="s">
        <v>5594</v>
      </c>
      <c r="C700" s="11" t="s">
        <v>4137</v>
      </c>
      <c r="D700" s="11" t="s">
        <v>4302</v>
      </c>
      <c r="E700" s="12" t="s">
        <v>4138</v>
      </c>
      <c r="F700" s="12" t="s">
        <v>4303</v>
      </c>
      <c r="G700" s="12">
        <v>746</v>
      </c>
      <c r="H700" s="12" t="s">
        <v>4244</v>
      </c>
      <c r="I700" t="s">
        <v>4089</v>
      </c>
      <c r="J700" t="s">
        <v>4054</v>
      </c>
    </row>
    <row r="701" spans="1:10">
      <c r="A701" s="9" t="s">
        <v>5595</v>
      </c>
      <c r="B701" s="10" t="s">
        <v>5596</v>
      </c>
      <c r="C701" s="11" t="s">
        <v>4261</v>
      </c>
      <c r="D701" s="11" t="s">
        <v>4552</v>
      </c>
      <c r="E701" s="12" t="s">
        <v>4262</v>
      </c>
      <c r="F701" s="12" t="s">
        <v>4553</v>
      </c>
      <c r="G701" s="12">
        <v>120</v>
      </c>
      <c r="H701" s="12" t="s">
        <v>4244</v>
      </c>
      <c r="I701" t="s">
        <v>4099</v>
      </c>
      <c r="J701" t="s">
        <v>812</v>
      </c>
    </row>
    <row r="702" spans="1:10">
      <c r="A702" s="9" t="s">
        <v>5597</v>
      </c>
      <c r="B702" s="10" t="s">
        <v>5598</v>
      </c>
      <c r="C702" s="11" t="s">
        <v>1748</v>
      </c>
      <c r="D702" s="11" t="s">
        <v>4552</v>
      </c>
      <c r="E702" s="12" t="s">
        <v>4217</v>
      </c>
      <c r="F702" s="12" t="s">
        <v>4553</v>
      </c>
      <c r="G702" s="12">
        <v>480</v>
      </c>
      <c r="H702" s="12" t="s">
        <v>4052</v>
      </c>
      <c r="I702" t="s">
        <v>4053</v>
      </c>
      <c r="J702" t="s">
        <v>4054</v>
      </c>
    </row>
    <row r="703" spans="1:10">
      <c r="A703" s="9" t="s">
        <v>5599</v>
      </c>
      <c r="B703" s="10" t="s">
        <v>5600</v>
      </c>
      <c r="C703" s="11" t="s">
        <v>4137</v>
      </c>
      <c r="D703" s="11" t="s">
        <v>1639</v>
      </c>
      <c r="E703" s="12" t="s">
        <v>4138</v>
      </c>
      <c r="F703" s="12" t="s">
        <v>4881</v>
      </c>
      <c r="G703" s="12">
        <v>488</v>
      </c>
      <c r="H703" s="12" t="s">
        <v>4052</v>
      </c>
      <c r="I703" t="s">
        <v>4053</v>
      </c>
      <c r="J703" t="s">
        <v>4054</v>
      </c>
    </row>
    <row r="704" spans="1:10">
      <c r="A704" s="9" t="s">
        <v>5601</v>
      </c>
      <c r="B704" s="10" t="s">
        <v>5602</v>
      </c>
      <c r="C704" s="11" t="s">
        <v>1750</v>
      </c>
      <c r="D704" s="11" t="s">
        <v>4552</v>
      </c>
      <c r="E704" s="12" t="s">
        <v>1472</v>
      </c>
      <c r="F704" s="12" t="s">
        <v>4553</v>
      </c>
      <c r="G704" s="12">
        <v>683</v>
      </c>
      <c r="H704" s="12" t="s">
        <v>4052</v>
      </c>
      <c r="I704" t="s">
        <v>4089</v>
      </c>
      <c r="J704" t="s">
        <v>4054</v>
      </c>
    </row>
    <row r="705" spans="1:10">
      <c r="A705" s="9" t="s">
        <v>5603</v>
      </c>
      <c r="B705" s="10" t="s">
        <v>5604</v>
      </c>
      <c r="C705" s="11" t="s">
        <v>1750</v>
      </c>
      <c r="D705" s="11" t="s">
        <v>4114</v>
      </c>
      <c r="E705" s="12" t="s">
        <v>1472</v>
      </c>
      <c r="F705" s="12" t="s">
        <v>4115</v>
      </c>
      <c r="G705" s="12">
        <v>1015</v>
      </c>
      <c r="H705" s="12" t="s">
        <v>4063</v>
      </c>
      <c r="I705" t="s">
        <v>4094</v>
      </c>
      <c r="J705" t="s">
        <v>4065</v>
      </c>
    </row>
    <row r="706" spans="1:10">
      <c r="A706" s="9" t="s">
        <v>5605</v>
      </c>
      <c r="B706" s="10" t="s">
        <v>5606</v>
      </c>
      <c r="C706" s="11" t="s">
        <v>1750</v>
      </c>
      <c r="D706" s="11" t="s">
        <v>1669</v>
      </c>
      <c r="E706" s="12" t="s">
        <v>1472</v>
      </c>
      <c r="F706" s="12" t="s">
        <v>5209</v>
      </c>
      <c r="G706" s="12">
        <v>1095</v>
      </c>
      <c r="H706" s="12" t="s">
        <v>4063</v>
      </c>
      <c r="I706" t="s">
        <v>4094</v>
      </c>
      <c r="J706" t="s">
        <v>4065</v>
      </c>
    </row>
    <row r="707" spans="1:10">
      <c r="A707" s="9" t="s">
        <v>5607</v>
      </c>
      <c r="B707" s="10" t="s">
        <v>5608</v>
      </c>
      <c r="C707" s="11" t="s">
        <v>1750</v>
      </c>
      <c r="D707" s="11" t="s">
        <v>1588</v>
      </c>
      <c r="E707" s="12" t="s">
        <v>1472</v>
      </c>
      <c r="F707" s="12" t="s">
        <v>4062</v>
      </c>
      <c r="G707" s="12">
        <v>1010</v>
      </c>
      <c r="H707" s="12" t="s">
        <v>4063</v>
      </c>
      <c r="I707" t="s">
        <v>4094</v>
      </c>
      <c r="J707" t="s">
        <v>4065</v>
      </c>
    </row>
    <row r="708" spans="1:10">
      <c r="A708" s="9" t="s">
        <v>5609</v>
      </c>
      <c r="B708" s="10" t="s">
        <v>5610</v>
      </c>
      <c r="C708" s="11" t="s">
        <v>1750</v>
      </c>
      <c r="D708" s="11" t="s">
        <v>4148</v>
      </c>
      <c r="E708" s="12" t="s">
        <v>1472</v>
      </c>
      <c r="F708" s="12" t="s">
        <v>4145</v>
      </c>
      <c r="G708" s="12">
        <v>775</v>
      </c>
      <c r="H708" s="12" t="s">
        <v>4052</v>
      </c>
      <c r="I708" t="s">
        <v>4089</v>
      </c>
      <c r="J708" t="s">
        <v>4054</v>
      </c>
    </row>
    <row r="709" spans="1:10">
      <c r="A709" s="9" t="s">
        <v>5611</v>
      </c>
      <c r="B709" s="10" t="s">
        <v>5612</v>
      </c>
      <c r="C709" s="11" t="s">
        <v>4302</v>
      </c>
      <c r="D709" s="11" t="s">
        <v>4137</v>
      </c>
      <c r="E709" s="12" t="s">
        <v>4303</v>
      </c>
      <c r="F709" s="12" t="s">
        <v>4138</v>
      </c>
      <c r="G709" s="12">
        <v>373</v>
      </c>
      <c r="H709" s="12" t="s">
        <v>4244</v>
      </c>
      <c r="I709" t="s">
        <v>4059</v>
      </c>
      <c r="J709" t="s">
        <v>812</v>
      </c>
    </row>
    <row r="710" spans="1:10">
      <c r="A710" s="9" t="s">
        <v>5613</v>
      </c>
      <c r="B710" s="10" t="s">
        <v>5614</v>
      </c>
      <c r="C710" s="11" t="s">
        <v>1606</v>
      </c>
      <c r="D710" s="11" t="s">
        <v>4137</v>
      </c>
      <c r="E710" s="12" t="s">
        <v>5521</v>
      </c>
      <c r="F710" s="12" t="s">
        <v>4138</v>
      </c>
      <c r="G710" s="12">
        <v>854</v>
      </c>
      <c r="H710" s="12" t="s">
        <v>4063</v>
      </c>
      <c r="I710" t="s">
        <v>4064</v>
      </c>
      <c r="J710" t="s">
        <v>4065</v>
      </c>
    </row>
    <row r="711" spans="1:10">
      <c r="A711" s="9" t="s">
        <v>5615</v>
      </c>
      <c r="B711" s="10" t="s">
        <v>5616</v>
      </c>
      <c r="C711" s="11" t="s">
        <v>1606</v>
      </c>
      <c r="D711" s="11" t="s">
        <v>4049</v>
      </c>
      <c r="E711" s="12" t="s">
        <v>5521</v>
      </c>
      <c r="F711" s="12" t="s">
        <v>4051</v>
      </c>
      <c r="G711" s="12">
        <v>577</v>
      </c>
      <c r="H711" s="12" t="s">
        <v>4052</v>
      </c>
      <c r="I711" t="s">
        <v>4053</v>
      </c>
      <c r="J711" t="s">
        <v>4054</v>
      </c>
    </row>
    <row r="712" spans="1:10">
      <c r="A712" s="9" t="s">
        <v>5617</v>
      </c>
      <c r="B712" s="10" t="s">
        <v>5618</v>
      </c>
      <c r="C712" s="11" t="s">
        <v>1606</v>
      </c>
      <c r="D712" s="11" t="s">
        <v>4166</v>
      </c>
      <c r="E712" s="12" t="s">
        <v>5521</v>
      </c>
      <c r="F712" s="12" t="s">
        <v>4167</v>
      </c>
      <c r="G712" s="12">
        <v>800</v>
      </c>
      <c r="H712" s="12" t="s">
        <v>4052</v>
      </c>
      <c r="I712" t="s">
        <v>4089</v>
      </c>
      <c r="J712" t="s">
        <v>4054</v>
      </c>
    </row>
    <row r="713" spans="1:10">
      <c r="A713" s="9" t="s">
        <v>5619</v>
      </c>
      <c r="B713" s="10" t="s">
        <v>5620</v>
      </c>
      <c r="C713" s="11" t="s">
        <v>1606</v>
      </c>
      <c r="D713" s="11" t="s">
        <v>1669</v>
      </c>
      <c r="E713" s="12" t="s">
        <v>5521</v>
      </c>
      <c r="F713" s="12" t="s">
        <v>5209</v>
      </c>
      <c r="G713" s="12">
        <v>393</v>
      </c>
      <c r="H713" s="12" t="s">
        <v>4244</v>
      </c>
      <c r="I713" t="s">
        <v>4059</v>
      </c>
      <c r="J713" t="s">
        <v>812</v>
      </c>
    </row>
    <row r="714" spans="1:10">
      <c r="A714" s="9" t="s">
        <v>5621</v>
      </c>
      <c r="B714" s="10" t="s">
        <v>5622</v>
      </c>
      <c r="C714" s="11" t="s">
        <v>1606</v>
      </c>
      <c r="D714" s="11" t="s">
        <v>4128</v>
      </c>
      <c r="E714" s="12" t="s">
        <v>5521</v>
      </c>
      <c r="F714" s="12" t="s">
        <v>4129</v>
      </c>
      <c r="G714" s="12">
        <v>1219</v>
      </c>
      <c r="H714" s="12" t="s">
        <v>4063</v>
      </c>
      <c r="I714" t="s">
        <v>4094</v>
      </c>
      <c r="J714" t="s">
        <v>4065</v>
      </c>
    </row>
    <row r="715" spans="1:10">
      <c r="A715" s="9" t="s">
        <v>5623</v>
      </c>
      <c r="B715" s="10" t="s">
        <v>5624</v>
      </c>
      <c r="C715" s="11" t="s">
        <v>868</v>
      </c>
      <c r="D715" s="11" t="s">
        <v>1459</v>
      </c>
      <c r="E715" s="12" t="s">
        <v>1476</v>
      </c>
      <c r="F715" s="12" t="s">
        <v>4093</v>
      </c>
      <c r="G715" s="12">
        <v>723</v>
      </c>
      <c r="H715" s="12" t="s">
        <v>4052</v>
      </c>
      <c r="I715" t="s">
        <v>4089</v>
      </c>
      <c r="J715" t="s">
        <v>4054</v>
      </c>
    </row>
    <row r="716" spans="1:10">
      <c r="A716" s="9" t="s">
        <v>5625</v>
      </c>
      <c r="B716" s="10" t="s">
        <v>5626</v>
      </c>
      <c r="C716" s="11" t="s">
        <v>803</v>
      </c>
      <c r="D716" s="11" t="s">
        <v>5105</v>
      </c>
      <c r="E716" s="12" t="s">
        <v>4050</v>
      </c>
      <c r="F716" s="12" t="s">
        <v>5106</v>
      </c>
      <c r="G716" s="12">
        <v>1060</v>
      </c>
      <c r="H716" s="12" t="s">
        <v>4063</v>
      </c>
      <c r="I716" t="s">
        <v>4094</v>
      </c>
      <c r="J716" t="s">
        <v>4065</v>
      </c>
    </row>
    <row r="717" spans="1:10">
      <c r="A717" s="9" t="s">
        <v>5627</v>
      </c>
      <c r="B717" s="10" t="s">
        <v>5628</v>
      </c>
      <c r="C717" s="11" t="s">
        <v>870</v>
      </c>
      <c r="D717" s="11" t="s">
        <v>1459</v>
      </c>
      <c r="E717" s="12" t="s">
        <v>4183</v>
      </c>
      <c r="F717" s="12" t="s">
        <v>4093</v>
      </c>
      <c r="G717" s="12">
        <v>732</v>
      </c>
      <c r="H717" s="12" t="s">
        <v>4052</v>
      </c>
      <c r="I717" t="s">
        <v>4089</v>
      </c>
      <c r="J717" t="s">
        <v>4054</v>
      </c>
    </row>
    <row r="718" spans="1:10">
      <c r="A718" s="9" t="s">
        <v>5629</v>
      </c>
      <c r="B718" s="10" t="s">
        <v>5630</v>
      </c>
      <c r="C718" s="11" t="s">
        <v>1743</v>
      </c>
      <c r="D718" s="11" t="s">
        <v>1459</v>
      </c>
      <c r="E718" s="12" t="s">
        <v>4211</v>
      </c>
      <c r="F718" s="12" t="s">
        <v>4093</v>
      </c>
      <c r="G718" s="12">
        <v>292</v>
      </c>
      <c r="H718" s="12" t="s">
        <v>4244</v>
      </c>
      <c r="I718" t="s">
        <v>4059</v>
      </c>
      <c r="J718" t="s">
        <v>812</v>
      </c>
    </row>
    <row r="719" spans="1:10">
      <c r="A719" s="9" t="s">
        <v>5631</v>
      </c>
      <c r="B719" s="10" t="s">
        <v>5632</v>
      </c>
      <c r="C719" s="11" t="s">
        <v>1748</v>
      </c>
      <c r="D719" s="11" t="s">
        <v>1459</v>
      </c>
      <c r="E719" s="12" t="s">
        <v>4217</v>
      </c>
      <c r="F719" s="12" t="s">
        <v>4093</v>
      </c>
      <c r="G719" s="12">
        <v>290</v>
      </c>
      <c r="H719" s="12" t="s">
        <v>4244</v>
      </c>
      <c r="I719" t="s">
        <v>4059</v>
      </c>
      <c r="J719" t="s">
        <v>812</v>
      </c>
    </row>
    <row r="720" spans="1:10">
      <c r="A720" s="9" t="s">
        <v>5633</v>
      </c>
      <c r="B720" s="10" t="s">
        <v>5634</v>
      </c>
      <c r="C720" s="11" t="s">
        <v>1750</v>
      </c>
      <c r="D720" s="11" t="s">
        <v>1459</v>
      </c>
      <c r="E720" s="12" t="s">
        <v>1472</v>
      </c>
      <c r="F720" s="12" t="s">
        <v>4093</v>
      </c>
      <c r="G720" s="12">
        <v>498</v>
      </c>
      <c r="H720" s="12" t="s">
        <v>4052</v>
      </c>
      <c r="I720" t="s">
        <v>4053</v>
      </c>
      <c r="J720" t="s">
        <v>4054</v>
      </c>
    </row>
    <row r="721" spans="1:10">
      <c r="A721" s="9" t="s">
        <v>5635</v>
      </c>
      <c r="B721" s="10" t="s">
        <v>5636</v>
      </c>
      <c r="C721" s="11" t="s">
        <v>1752</v>
      </c>
      <c r="D721" s="11" t="s">
        <v>1459</v>
      </c>
      <c r="E721" s="12" t="s">
        <v>1468</v>
      </c>
      <c r="F721" s="12" t="s">
        <v>4093</v>
      </c>
      <c r="G721" s="12">
        <v>698</v>
      </c>
      <c r="H721" s="12" t="s">
        <v>4052</v>
      </c>
      <c r="I721" t="s">
        <v>4089</v>
      </c>
      <c r="J721" t="s">
        <v>4054</v>
      </c>
    </row>
    <row r="722" spans="1:10">
      <c r="A722" s="9" t="s">
        <v>5637</v>
      </c>
      <c r="B722" s="10" t="s">
        <v>5638</v>
      </c>
      <c r="C722" s="11" t="s">
        <v>1746</v>
      </c>
      <c r="D722" s="11" t="s">
        <v>1459</v>
      </c>
      <c r="E722" s="12" t="s">
        <v>5293</v>
      </c>
      <c r="F722" s="12" t="s">
        <v>4093</v>
      </c>
      <c r="G722" s="12">
        <v>576</v>
      </c>
      <c r="H722" s="12" t="s">
        <v>4052</v>
      </c>
      <c r="I722" t="s">
        <v>4053</v>
      </c>
      <c r="J722" t="s">
        <v>4054</v>
      </c>
    </row>
    <row r="723" spans="1:10">
      <c r="A723" s="9" t="s">
        <v>5639</v>
      </c>
      <c r="B723" s="10" t="s">
        <v>5640</v>
      </c>
      <c r="C723" s="11" t="s">
        <v>4302</v>
      </c>
      <c r="D723" s="11" t="s">
        <v>1685</v>
      </c>
      <c r="E723" s="12" t="s">
        <v>4303</v>
      </c>
      <c r="F723" s="12" t="s">
        <v>5641</v>
      </c>
      <c r="G723" s="12">
        <v>406</v>
      </c>
      <c r="H723" s="12" t="s">
        <v>4052</v>
      </c>
      <c r="I723" t="s">
        <v>4053</v>
      </c>
      <c r="J723" t="s">
        <v>4054</v>
      </c>
    </row>
    <row r="724" spans="1:10">
      <c r="A724" s="9" t="s">
        <v>5642</v>
      </c>
      <c r="B724" s="10" t="s">
        <v>5643</v>
      </c>
      <c r="C724" s="11" t="s">
        <v>1577</v>
      </c>
      <c r="D724" s="11" t="s">
        <v>868</v>
      </c>
      <c r="E724" s="12" t="s">
        <v>5644</v>
      </c>
      <c r="F724" s="12" t="s">
        <v>1476</v>
      </c>
      <c r="G724" s="12">
        <v>512</v>
      </c>
      <c r="H724" s="12" t="s">
        <v>4052</v>
      </c>
      <c r="I724" t="s">
        <v>4053</v>
      </c>
      <c r="J724" t="s">
        <v>4054</v>
      </c>
    </row>
    <row r="725" spans="1:10">
      <c r="A725" s="9" t="s">
        <v>5645</v>
      </c>
      <c r="B725" s="10" t="s">
        <v>5646</v>
      </c>
      <c r="C725" s="11" t="s">
        <v>1577</v>
      </c>
      <c r="D725" s="11" t="s">
        <v>870</v>
      </c>
      <c r="E725" s="12" t="s">
        <v>5644</v>
      </c>
      <c r="F725" s="12" t="s">
        <v>4183</v>
      </c>
      <c r="G725" s="12">
        <v>497</v>
      </c>
      <c r="H725" s="12" t="s">
        <v>4052</v>
      </c>
      <c r="I725" t="s">
        <v>4053</v>
      </c>
      <c r="J725" t="s">
        <v>4054</v>
      </c>
    </row>
    <row r="726" spans="1:10">
      <c r="A726" s="9" t="s">
        <v>5647</v>
      </c>
      <c r="B726" s="10" t="s">
        <v>5648</v>
      </c>
      <c r="C726" s="11" t="s">
        <v>1577</v>
      </c>
      <c r="D726" s="11" t="s">
        <v>1603</v>
      </c>
      <c r="E726" s="12" t="s">
        <v>5644</v>
      </c>
      <c r="F726" s="12" t="s">
        <v>4478</v>
      </c>
      <c r="G726" s="12">
        <v>577</v>
      </c>
      <c r="H726" s="12" t="s">
        <v>4052</v>
      </c>
      <c r="I726" t="s">
        <v>4053</v>
      </c>
      <c r="J726" t="s">
        <v>4054</v>
      </c>
    </row>
    <row r="727" spans="1:10">
      <c r="A727" s="9" t="s">
        <v>5649</v>
      </c>
      <c r="B727" s="10" t="s">
        <v>5650</v>
      </c>
      <c r="C727" s="11" t="s">
        <v>1577</v>
      </c>
      <c r="D727" s="11" t="s">
        <v>1623</v>
      </c>
      <c r="E727" s="12" t="s">
        <v>5644</v>
      </c>
      <c r="F727" s="12" t="s">
        <v>4119</v>
      </c>
      <c r="G727" s="12">
        <v>439</v>
      </c>
      <c r="H727" s="12" t="s">
        <v>4052</v>
      </c>
      <c r="I727" t="s">
        <v>4053</v>
      </c>
      <c r="J727" t="s">
        <v>4054</v>
      </c>
    </row>
    <row r="728" spans="1:10">
      <c r="A728" s="9" t="s">
        <v>5651</v>
      </c>
      <c r="B728" s="10" t="s">
        <v>5652</v>
      </c>
      <c r="C728" s="11" t="s">
        <v>1577</v>
      </c>
      <c r="D728" s="11" t="s">
        <v>803</v>
      </c>
      <c r="E728" s="12" t="s">
        <v>5644</v>
      </c>
      <c r="F728" s="12" t="s">
        <v>4050</v>
      </c>
      <c r="G728" s="12">
        <v>515</v>
      </c>
      <c r="H728" s="12" t="s">
        <v>4052</v>
      </c>
      <c r="I728" t="s">
        <v>4053</v>
      </c>
      <c r="J728" t="s">
        <v>4054</v>
      </c>
    </row>
    <row r="729" spans="1:10">
      <c r="A729" s="9" t="s">
        <v>5653</v>
      </c>
      <c r="B729" s="10" t="s">
        <v>5654</v>
      </c>
      <c r="C729" s="11" t="s">
        <v>1577</v>
      </c>
      <c r="D729" s="11" t="s">
        <v>1646</v>
      </c>
      <c r="E729" s="12" t="s">
        <v>5644</v>
      </c>
      <c r="F729" s="12" t="s">
        <v>4488</v>
      </c>
      <c r="G729" s="12">
        <v>531</v>
      </c>
      <c r="H729" s="12" t="s">
        <v>4052</v>
      </c>
      <c r="I729" t="s">
        <v>4053</v>
      </c>
      <c r="J729" t="s">
        <v>4054</v>
      </c>
    </row>
    <row r="730" spans="1:10">
      <c r="A730" s="9" t="s">
        <v>5655</v>
      </c>
      <c r="B730" s="10" t="s">
        <v>5656</v>
      </c>
      <c r="C730" s="11" t="s">
        <v>1577</v>
      </c>
      <c r="D730" s="11" t="s">
        <v>1643</v>
      </c>
      <c r="E730" s="12" t="s">
        <v>5644</v>
      </c>
      <c r="F730" s="12" t="s">
        <v>4142</v>
      </c>
      <c r="G730" s="12">
        <v>450</v>
      </c>
      <c r="H730" s="12" t="s">
        <v>4052</v>
      </c>
      <c r="I730" t="s">
        <v>4053</v>
      </c>
      <c r="J730" t="s">
        <v>4054</v>
      </c>
    </row>
    <row r="731" spans="1:10">
      <c r="A731" s="9" t="s">
        <v>5657</v>
      </c>
      <c r="B731" s="10" t="s">
        <v>5658</v>
      </c>
      <c r="C731" s="11" t="s">
        <v>1577</v>
      </c>
      <c r="D731" s="11" t="s">
        <v>1685</v>
      </c>
      <c r="E731" s="12" t="s">
        <v>5644</v>
      </c>
      <c r="F731" s="12" t="s">
        <v>4383</v>
      </c>
      <c r="G731" s="12">
        <v>495</v>
      </c>
      <c r="H731" s="12" t="s">
        <v>4052</v>
      </c>
      <c r="I731" t="s">
        <v>4053</v>
      </c>
      <c r="J731" t="s">
        <v>4054</v>
      </c>
    </row>
    <row r="732" spans="1:10">
      <c r="A732" s="9" t="s">
        <v>5659</v>
      </c>
      <c r="B732" s="10" t="s">
        <v>5660</v>
      </c>
      <c r="C732" s="11" t="s">
        <v>1577</v>
      </c>
      <c r="D732" s="11" t="s">
        <v>1692</v>
      </c>
      <c r="E732" s="12" t="s">
        <v>5644</v>
      </c>
      <c r="F732" s="12" t="s">
        <v>5220</v>
      </c>
      <c r="G732" s="12">
        <v>549</v>
      </c>
      <c r="H732" s="12" t="s">
        <v>4052</v>
      </c>
      <c r="I732" t="s">
        <v>4053</v>
      </c>
      <c r="J732" t="s">
        <v>4054</v>
      </c>
    </row>
    <row r="733" spans="1:10">
      <c r="A733" s="9" t="s">
        <v>5661</v>
      </c>
      <c r="B733" s="10" t="s">
        <v>5662</v>
      </c>
      <c r="C733" s="11" t="s">
        <v>1577</v>
      </c>
      <c r="D733" s="11" t="s">
        <v>4171</v>
      </c>
      <c r="E733" s="12" t="s">
        <v>5644</v>
      </c>
      <c r="F733" s="12" t="s">
        <v>4172</v>
      </c>
      <c r="G733" s="12">
        <v>790</v>
      </c>
      <c r="H733" s="12" t="s">
        <v>4244</v>
      </c>
      <c r="I733" t="s">
        <v>4089</v>
      </c>
      <c r="J733" t="s">
        <v>4054</v>
      </c>
    </row>
    <row r="734" spans="1:10">
      <c r="A734" s="9" t="s">
        <v>5663</v>
      </c>
      <c r="B734" s="10" t="s">
        <v>5664</v>
      </c>
      <c r="C734" s="11" t="s">
        <v>1577</v>
      </c>
      <c r="D734" s="11" t="s">
        <v>1459</v>
      </c>
      <c r="E734" s="12" t="s">
        <v>5644</v>
      </c>
      <c r="F734" s="12" t="s">
        <v>4093</v>
      </c>
      <c r="G734" s="12">
        <v>740</v>
      </c>
      <c r="H734" s="12" t="s">
        <v>4052</v>
      </c>
      <c r="I734" t="s">
        <v>4089</v>
      </c>
      <c r="J734" t="s">
        <v>4054</v>
      </c>
    </row>
    <row r="735" spans="1:10">
      <c r="A735" s="9" t="s">
        <v>5665</v>
      </c>
      <c r="B735" s="10" t="s">
        <v>5666</v>
      </c>
      <c r="C735" s="11" t="s">
        <v>1577</v>
      </c>
      <c r="D735" s="11" t="s">
        <v>1743</v>
      </c>
      <c r="E735" s="12" t="s">
        <v>5644</v>
      </c>
      <c r="F735" s="12" t="s">
        <v>4211</v>
      </c>
      <c r="G735" s="12">
        <v>492</v>
      </c>
      <c r="H735" s="12" t="s">
        <v>4052</v>
      </c>
      <c r="I735" t="s">
        <v>4053</v>
      </c>
      <c r="J735" t="s">
        <v>4054</v>
      </c>
    </row>
    <row r="736" spans="1:10">
      <c r="A736" s="9" t="s">
        <v>5667</v>
      </c>
      <c r="B736" s="10" t="s">
        <v>5668</v>
      </c>
      <c r="C736" s="11" t="s">
        <v>1577</v>
      </c>
      <c r="D736" s="11" t="s">
        <v>725</v>
      </c>
      <c r="E736" s="12" t="s">
        <v>5644</v>
      </c>
      <c r="F736" s="12" t="s">
        <v>5669</v>
      </c>
      <c r="G736" s="12">
        <v>491</v>
      </c>
      <c r="H736" s="12" t="s">
        <v>4052</v>
      </c>
      <c r="I736" t="s">
        <v>4053</v>
      </c>
      <c r="J736" t="s">
        <v>4054</v>
      </c>
    </row>
    <row r="737" spans="1:10">
      <c r="A737" s="9" t="s">
        <v>5670</v>
      </c>
      <c r="B737" s="10" t="s">
        <v>5671</v>
      </c>
      <c r="C737" s="11" t="s">
        <v>1577</v>
      </c>
      <c r="D737" s="11" t="s">
        <v>1671</v>
      </c>
      <c r="E737" s="12" t="s">
        <v>5644</v>
      </c>
      <c r="F737" s="12" t="s">
        <v>4961</v>
      </c>
      <c r="G737" s="12">
        <v>503</v>
      </c>
      <c r="H737" s="12" t="s">
        <v>4052</v>
      </c>
      <c r="I737" t="s">
        <v>4053</v>
      </c>
      <c r="J737" t="s">
        <v>4054</v>
      </c>
    </row>
    <row r="738" spans="1:10">
      <c r="A738" s="9" t="s">
        <v>5672</v>
      </c>
      <c r="B738" s="10" t="s">
        <v>5673</v>
      </c>
      <c r="C738" s="11" t="s">
        <v>1577</v>
      </c>
      <c r="D738" s="11" t="s">
        <v>1746</v>
      </c>
      <c r="E738" s="12" t="s">
        <v>5644</v>
      </c>
      <c r="F738" s="12" t="s">
        <v>5293</v>
      </c>
      <c r="G738" s="12">
        <v>1150</v>
      </c>
      <c r="H738" s="12" t="s">
        <v>4063</v>
      </c>
      <c r="I738" t="s">
        <v>4094</v>
      </c>
      <c r="J738" t="s">
        <v>4065</v>
      </c>
    </row>
    <row r="739" spans="1:10">
      <c r="A739" s="9" t="s">
        <v>5674</v>
      </c>
      <c r="B739" s="10" t="s">
        <v>5675</v>
      </c>
      <c r="C739" s="11" t="s">
        <v>1577</v>
      </c>
      <c r="D739" s="11" t="s">
        <v>1606</v>
      </c>
      <c r="E739" s="12" t="s">
        <v>5644</v>
      </c>
      <c r="F739" s="12" t="s">
        <v>4220</v>
      </c>
      <c r="G739" s="12">
        <v>1098</v>
      </c>
      <c r="H739" s="12" t="s">
        <v>4063</v>
      </c>
      <c r="I739" t="s">
        <v>4094</v>
      </c>
      <c r="J739" t="s">
        <v>4065</v>
      </c>
    </row>
    <row r="740" spans="1:10">
      <c r="A740" s="9" t="s">
        <v>5676</v>
      </c>
      <c r="B740" s="10" t="s">
        <v>5677</v>
      </c>
      <c r="C740" s="11" t="s">
        <v>1577</v>
      </c>
      <c r="D740" s="11" t="s">
        <v>4087</v>
      </c>
      <c r="E740" s="12" t="s">
        <v>5644</v>
      </c>
      <c r="F740" s="12" t="s">
        <v>4088</v>
      </c>
      <c r="G740" s="12">
        <v>761</v>
      </c>
      <c r="H740" s="12" t="s">
        <v>4052</v>
      </c>
      <c r="I740" t="s">
        <v>4089</v>
      </c>
      <c r="J740" t="s">
        <v>4054</v>
      </c>
    </row>
    <row r="741" spans="1:10">
      <c r="A741" s="9" t="s">
        <v>5678</v>
      </c>
      <c r="B741" s="10" t="s">
        <v>5679</v>
      </c>
      <c r="C741" s="11" t="s">
        <v>1577</v>
      </c>
      <c r="D741" s="11" t="s">
        <v>1678</v>
      </c>
      <c r="E741" s="12" t="s">
        <v>5644</v>
      </c>
      <c r="F741" s="12" t="s">
        <v>4225</v>
      </c>
      <c r="G741" s="12">
        <v>1265</v>
      </c>
      <c r="H741" s="12" t="s">
        <v>4063</v>
      </c>
      <c r="I741" t="s">
        <v>4094</v>
      </c>
      <c r="J741" t="s">
        <v>4065</v>
      </c>
    </row>
    <row r="742" spans="1:10">
      <c r="A742" s="9" t="s">
        <v>5680</v>
      </c>
      <c r="B742" s="10" t="s">
        <v>5681</v>
      </c>
      <c r="C742" s="11" t="s">
        <v>1577</v>
      </c>
      <c r="D742" s="11" t="s">
        <v>1588</v>
      </c>
      <c r="E742" s="12" t="s">
        <v>5644</v>
      </c>
      <c r="F742" s="12" t="s">
        <v>4062</v>
      </c>
      <c r="G742" s="12">
        <v>1190</v>
      </c>
      <c r="H742" s="12" t="s">
        <v>4063</v>
      </c>
      <c r="I742" t="s">
        <v>4094</v>
      </c>
      <c r="J742" t="s">
        <v>4065</v>
      </c>
    </row>
    <row r="743" spans="1:10">
      <c r="A743" s="9" t="s">
        <v>5682</v>
      </c>
      <c r="B743" s="10" t="s">
        <v>5683</v>
      </c>
      <c r="C743" s="11" t="s">
        <v>1577</v>
      </c>
      <c r="D743" s="11" t="s">
        <v>1661</v>
      </c>
      <c r="E743" s="12" t="s">
        <v>5644</v>
      </c>
      <c r="F743" s="12" t="s">
        <v>5333</v>
      </c>
      <c r="G743" s="12">
        <v>112</v>
      </c>
      <c r="H743" s="12" t="s">
        <v>4052</v>
      </c>
      <c r="I743" t="s">
        <v>4099</v>
      </c>
      <c r="J743" t="s">
        <v>812</v>
      </c>
    </row>
    <row r="744" spans="1:10">
      <c r="A744" s="9" t="s">
        <v>5684</v>
      </c>
      <c r="B744" s="10" t="s">
        <v>5685</v>
      </c>
      <c r="C744" s="11" t="s">
        <v>1577</v>
      </c>
      <c r="D744" s="11" t="s">
        <v>1599</v>
      </c>
      <c r="E744" s="12" t="s">
        <v>5644</v>
      </c>
      <c r="F744" s="12" t="s">
        <v>4524</v>
      </c>
      <c r="G744" s="12">
        <v>207</v>
      </c>
      <c r="H744" s="12" t="s">
        <v>4052</v>
      </c>
      <c r="I744" t="s">
        <v>4059</v>
      </c>
      <c r="J744" t="s">
        <v>812</v>
      </c>
    </row>
    <row r="745" spans="1:10">
      <c r="A745" s="9" t="s">
        <v>5686</v>
      </c>
      <c r="B745" s="10" t="s">
        <v>5687</v>
      </c>
      <c r="C745" s="11" t="s">
        <v>1577</v>
      </c>
      <c r="D745" s="11" t="s">
        <v>1744</v>
      </c>
      <c r="E745" s="12" t="s">
        <v>5644</v>
      </c>
      <c r="F745" s="12" t="s">
        <v>4527</v>
      </c>
      <c r="G745" s="12">
        <v>290</v>
      </c>
      <c r="H745" s="12" t="s">
        <v>4052</v>
      </c>
      <c r="I745" t="s">
        <v>4059</v>
      </c>
      <c r="J745" t="s">
        <v>812</v>
      </c>
    </row>
    <row r="746" spans="1:10">
      <c r="A746" s="9" t="s">
        <v>5688</v>
      </c>
      <c r="B746" s="10" t="s">
        <v>5689</v>
      </c>
      <c r="C746" s="11" t="s">
        <v>1577</v>
      </c>
      <c r="D746" s="11" t="s">
        <v>1591</v>
      </c>
      <c r="E746" s="12" t="s">
        <v>5644</v>
      </c>
      <c r="F746" s="12" t="s">
        <v>5245</v>
      </c>
      <c r="G746" s="12">
        <v>208</v>
      </c>
      <c r="H746" s="12" t="s">
        <v>4052</v>
      </c>
      <c r="I746" t="s">
        <v>4059</v>
      </c>
      <c r="J746" t="s">
        <v>812</v>
      </c>
    </row>
    <row r="747" spans="1:10">
      <c r="A747" s="9" t="s">
        <v>5690</v>
      </c>
      <c r="B747" s="10" t="s">
        <v>5691</v>
      </c>
      <c r="C747" s="11" t="s">
        <v>1577</v>
      </c>
      <c r="D747" s="11" t="s">
        <v>1652</v>
      </c>
      <c r="E747" s="12" t="s">
        <v>5644</v>
      </c>
      <c r="F747" s="12" t="s">
        <v>5248</v>
      </c>
      <c r="G747" s="12">
        <v>320</v>
      </c>
      <c r="H747" s="12" t="s">
        <v>4052</v>
      </c>
      <c r="I747" t="s">
        <v>4059</v>
      </c>
      <c r="J747" t="s">
        <v>812</v>
      </c>
    </row>
    <row r="748" spans="1:10">
      <c r="A748" s="9" t="s">
        <v>5692</v>
      </c>
      <c r="B748" s="10" t="s">
        <v>5693</v>
      </c>
      <c r="C748" s="11" t="s">
        <v>1577</v>
      </c>
      <c r="D748" s="11" t="s">
        <v>1584</v>
      </c>
      <c r="E748" s="12" t="s">
        <v>5644</v>
      </c>
      <c r="F748" s="12" t="s">
        <v>4058</v>
      </c>
      <c r="G748" s="12">
        <v>275</v>
      </c>
      <c r="H748" s="12" t="s">
        <v>4052</v>
      </c>
      <c r="I748" t="s">
        <v>4059</v>
      </c>
      <c r="J748" t="s">
        <v>812</v>
      </c>
    </row>
    <row r="749" spans="1:10">
      <c r="A749" s="9" t="s">
        <v>5694</v>
      </c>
      <c r="B749" s="10" t="s">
        <v>5695</v>
      </c>
      <c r="C749" s="11" t="s">
        <v>1577</v>
      </c>
      <c r="D749" s="11" t="s">
        <v>4261</v>
      </c>
      <c r="E749" s="12" t="s">
        <v>5644</v>
      </c>
      <c r="F749" s="12" t="s">
        <v>4262</v>
      </c>
      <c r="G749" s="12">
        <v>868</v>
      </c>
      <c r="H749" s="12" t="s">
        <v>4063</v>
      </c>
      <c r="I749" t="s">
        <v>4064</v>
      </c>
      <c r="J749" t="s">
        <v>4065</v>
      </c>
    </row>
    <row r="750" spans="1:10">
      <c r="A750" s="9" t="s">
        <v>5696</v>
      </c>
      <c r="B750" s="10" t="s">
        <v>5697</v>
      </c>
      <c r="C750" s="11" t="s">
        <v>1577</v>
      </c>
      <c r="D750" s="11" t="s">
        <v>1650</v>
      </c>
      <c r="E750" s="12" t="s">
        <v>5644</v>
      </c>
      <c r="F750" s="12" t="s">
        <v>4151</v>
      </c>
      <c r="G750" s="12">
        <v>1320</v>
      </c>
      <c r="H750" s="12" t="s">
        <v>4063</v>
      </c>
      <c r="I750" t="s">
        <v>4094</v>
      </c>
      <c r="J750" t="s">
        <v>4065</v>
      </c>
    </row>
    <row r="751" spans="1:10">
      <c r="A751" s="9" t="s">
        <v>5698</v>
      </c>
      <c r="B751" s="10" t="s">
        <v>5699</v>
      </c>
      <c r="C751" s="11" t="s">
        <v>1577</v>
      </c>
      <c r="D751" s="11" t="s">
        <v>1669</v>
      </c>
      <c r="E751" s="12" t="s">
        <v>5644</v>
      </c>
      <c r="F751" s="12" t="s">
        <v>5209</v>
      </c>
      <c r="G751" s="12">
        <v>1307</v>
      </c>
      <c r="H751" s="12" t="s">
        <v>4063</v>
      </c>
      <c r="I751" t="s">
        <v>4094</v>
      </c>
      <c r="J751" t="s">
        <v>4065</v>
      </c>
    </row>
    <row r="752" spans="1:10">
      <c r="A752" s="9" t="s">
        <v>5700</v>
      </c>
      <c r="B752" s="10" t="s">
        <v>5701</v>
      </c>
      <c r="C752" s="11" t="s">
        <v>1577</v>
      </c>
      <c r="D752" s="11" t="s">
        <v>1637</v>
      </c>
      <c r="E752" s="12" t="s">
        <v>5644</v>
      </c>
      <c r="F752" s="12" t="s">
        <v>4294</v>
      </c>
      <c r="G752" s="12">
        <v>458</v>
      </c>
      <c r="H752" s="12" t="s">
        <v>4052</v>
      </c>
      <c r="I752" t="s">
        <v>4053</v>
      </c>
      <c r="J752" t="s">
        <v>4054</v>
      </c>
    </row>
    <row r="753" spans="1:10">
      <c r="A753" s="9" t="s">
        <v>5702</v>
      </c>
      <c r="B753" s="10" t="s">
        <v>5703</v>
      </c>
      <c r="C753" s="11" t="s">
        <v>1577</v>
      </c>
      <c r="D753" s="11" t="s">
        <v>4552</v>
      </c>
      <c r="E753" s="12" t="s">
        <v>5644</v>
      </c>
      <c r="F753" s="12" t="s">
        <v>4553</v>
      </c>
      <c r="G753" s="12">
        <v>945</v>
      </c>
      <c r="H753" s="12" t="s">
        <v>4063</v>
      </c>
      <c r="I753" t="s">
        <v>4064</v>
      </c>
      <c r="J753" t="s">
        <v>4065</v>
      </c>
    </row>
    <row r="754" spans="1:10">
      <c r="A754" s="9" t="s">
        <v>5704</v>
      </c>
      <c r="B754" s="10" t="s">
        <v>5705</v>
      </c>
      <c r="C754" s="11" t="s">
        <v>1577</v>
      </c>
      <c r="D754" s="11" t="s">
        <v>4148</v>
      </c>
      <c r="E754" s="12" t="s">
        <v>5644</v>
      </c>
      <c r="F754" s="12" t="s">
        <v>4145</v>
      </c>
      <c r="G754" s="12">
        <v>1008</v>
      </c>
      <c r="H754" s="12" t="s">
        <v>4063</v>
      </c>
      <c r="I754" t="s">
        <v>4094</v>
      </c>
      <c r="J754" t="s">
        <v>4065</v>
      </c>
    </row>
    <row r="755" spans="1:10">
      <c r="A755" s="9" t="s">
        <v>5706</v>
      </c>
      <c r="B755" s="10" t="s">
        <v>5707</v>
      </c>
      <c r="C755" s="11" t="s">
        <v>1577</v>
      </c>
      <c r="D755" s="11" t="s">
        <v>1639</v>
      </c>
      <c r="E755" s="12" t="s">
        <v>5644</v>
      </c>
      <c r="F755" s="12" t="s">
        <v>4881</v>
      </c>
      <c r="G755" s="12">
        <v>24</v>
      </c>
      <c r="H755" s="12" t="s">
        <v>4083</v>
      </c>
      <c r="I755" t="s">
        <v>4084</v>
      </c>
      <c r="J755" t="s">
        <v>752</v>
      </c>
    </row>
    <row r="756" spans="1:10">
      <c r="A756" s="9" t="s">
        <v>5708</v>
      </c>
      <c r="B756" s="10" t="s">
        <v>5709</v>
      </c>
      <c r="C756" s="11" t="s">
        <v>1577</v>
      </c>
      <c r="D756" s="11" t="s">
        <v>4247</v>
      </c>
      <c r="E756" s="12" t="s">
        <v>5644</v>
      </c>
      <c r="F756" s="12" t="s">
        <v>5710</v>
      </c>
      <c r="G756" s="12">
        <v>435</v>
      </c>
      <c r="H756" s="12" t="s">
        <v>4052</v>
      </c>
      <c r="I756" t="s">
        <v>4053</v>
      </c>
      <c r="J756" t="s">
        <v>4054</v>
      </c>
    </row>
    <row r="757" spans="1:10">
      <c r="A757" s="9" t="s">
        <v>5711</v>
      </c>
      <c r="B757" s="10" t="s">
        <v>5712</v>
      </c>
      <c r="C757" s="11" t="s">
        <v>1577</v>
      </c>
      <c r="D757" s="11" t="s">
        <v>4154</v>
      </c>
      <c r="E757" s="12" t="s">
        <v>5644</v>
      </c>
      <c r="F757" s="12" t="s">
        <v>4155</v>
      </c>
      <c r="G757" s="12">
        <v>435</v>
      </c>
      <c r="H757" s="12" t="s">
        <v>4052</v>
      </c>
      <c r="I757" t="s">
        <v>4053</v>
      </c>
      <c r="J757" t="s">
        <v>4054</v>
      </c>
    </row>
    <row r="758" spans="1:10">
      <c r="A758" s="9" t="s">
        <v>5713</v>
      </c>
      <c r="B758" s="10" t="s">
        <v>5714</v>
      </c>
      <c r="C758" s="11" t="s">
        <v>1577</v>
      </c>
      <c r="D758" s="11" t="s">
        <v>4137</v>
      </c>
      <c r="E758" s="12" t="s">
        <v>5644</v>
      </c>
      <c r="F758" s="12" t="s">
        <v>4138</v>
      </c>
      <c r="G758" s="12">
        <v>488</v>
      </c>
      <c r="H758" s="12" t="s">
        <v>4052</v>
      </c>
      <c r="I758" t="s">
        <v>4053</v>
      </c>
      <c r="J758" t="s">
        <v>4054</v>
      </c>
    </row>
    <row r="759" spans="1:10">
      <c r="A759" s="9" t="s">
        <v>5715</v>
      </c>
      <c r="B759" s="10" t="s">
        <v>5716</v>
      </c>
      <c r="C759" s="11" t="s">
        <v>1577</v>
      </c>
      <c r="D759" s="11" t="s">
        <v>4302</v>
      </c>
      <c r="E759" s="12" t="s">
        <v>5644</v>
      </c>
      <c r="F759" s="12" t="s">
        <v>4303</v>
      </c>
      <c r="G759" s="12">
        <v>520</v>
      </c>
      <c r="H759" s="12" t="s">
        <v>4052</v>
      </c>
      <c r="I759" t="s">
        <v>4053</v>
      </c>
      <c r="J759" t="s">
        <v>4054</v>
      </c>
    </row>
    <row r="760" spans="1:10">
      <c r="A760" s="9" t="s">
        <v>5717</v>
      </c>
      <c r="B760" s="10" t="s">
        <v>5718</v>
      </c>
      <c r="C760" s="11" t="s">
        <v>1577</v>
      </c>
      <c r="D760" s="11" t="s">
        <v>4179</v>
      </c>
      <c r="E760" s="12" t="s">
        <v>5644</v>
      </c>
      <c r="F760" s="12" t="s">
        <v>4180</v>
      </c>
      <c r="G760" s="12">
        <v>392</v>
      </c>
      <c r="H760" s="12" t="s">
        <v>4052</v>
      </c>
      <c r="I760" t="s">
        <v>4059</v>
      </c>
      <c r="J760" t="s">
        <v>812</v>
      </c>
    </row>
    <row r="761" spans="1:10">
      <c r="A761" s="9" t="s">
        <v>5719</v>
      </c>
      <c r="B761" s="10" t="s">
        <v>5720</v>
      </c>
      <c r="C761" s="11" t="s">
        <v>1577</v>
      </c>
      <c r="D761" s="11" t="s">
        <v>4109</v>
      </c>
      <c r="E761" s="12" t="s">
        <v>5644</v>
      </c>
      <c r="F761" s="12" t="s">
        <v>4110</v>
      </c>
      <c r="G761" s="12">
        <v>756</v>
      </c>
      <c r="H761" s="12" t="s">
        <v>4052</v>
      </c>
      <c r="I761" t="s">
        <v>4089</v>
      </c>
      <c r="J761" t="s">
        <v>4054</v>
      </c>
    </row>
    <row r="762" spans="1:10">
      <c r="A762" s="9" t="s">
        <v>5721</v>
      </c>
      <c r="B762" s="10" t="s">
        <v>5722</v>
      </c>
      <c r="C762" s="11" t="s">
        <v>1577</v>
      </c>
      <c r="D762" s="11" t="s">
        <v>4314</v>
      </c>
      <c r="E762" s="12" t="s">
        <v>5644</v>
      </c>
      <c r="F762" s="12" t="s">
        <v>4315</v>
      </c>
      <c r="G762" s="12">
        <v>366</v>
      </c>
      <c r="H762" s="12" t="s">
        <v>4052</v>
      </c>
      <c r="I762" t="s">
        <v>4059</v>
      </c>
      <c r="J762" t="s">
        <v>812</v>
      </c>
    </row>
    <row r="763" spans="1:10">
      <c r="A763" s="9" t="s">
        <v>5723</v>
      </c>
      <c r="B763" s="10" t="s">
        <v>5724</v>
      </c>
      <c r="C763" s="11" t="s">
        <v>1577</v>
      </c>
      <c r="D763" s="11" t="s">
        <v>4123</v>
      </c>
      <c r="E763" s="12" t="s">
        <v>5644</v>
      </c>
      <c r="F763" s="12" t="s">
        <v>4124</v>
      </c>
      <c r="G763" s="12">
        <v>448</v>
      </c>
      <c r="H763" s="12" t="s">
        <v>4052</v>
      </c>
      <c r="I763" t="s">
        <v>4053</v>
      </c>
      <c r="J763" t="s">
        <v>4054</v>
      </c>
    </row>
    <row r="764" spans="1:10">
      <c r="A764" s="9" t="s">
        <v>5725</v>
      </c>
      <c r="B764" s="10" t="s">
        <v>5726</v>
      </c>
      <c r="C764" s="11" t="s">
        <v>1577</v>
      </c>
      <c r="D764" s="11" t="s">
        <v>4306</v>
      </c>
      <c r="E764" s="12" t="s">
        <v>5644</v>
      </c>
      <c r="F764" s="12" t="s">
        <v>4307</v>
      </c>
      <c r="G764" s="12">
        <v>600</v>
      </c>
      <c r="H764" s="12" t="s">
        <v>4052</v>
      </c>
      <c r="I764" t="s">
        <v>4053</v>
      </c>
      <c r="J764" t="s">
        <v>4054</v>
      </c>
    </row>
    <row r="765" spans="1:10">
      <c r="A765" s="9" t="s">
        <v>5727</v>
      </c>
      <c r="B765" s="10" t="s">
        <v>5728</v>
      </c>
      <c r="C765" s="11" t="s">
        <v>1577</v>
      </c>
      <c r="D765" s="11" t="s">
        <v>4128</v>
      </c>
      <c r="E765" s="12" t="s">
        <v>5644</v>
      </c>
      <c r="F765" s="12" t="s">
        <v>4129</v>
      </c>
      <c r="G765" s="12">
        <v>673</v>
      </c>
      <c r="H765" s="12" t="s">
        <v>4052</v>
      </c>
      <c r="I765" t="s">
        <v>4089</v>
      </c>
      <c r="J765" t="s">
        <v>4054</v>
      </c>
    </row>
    <row r="766" spans="1:10">
      <c r="A766" s="9" t="s">
        <v>5729</v>
      </c>
      <c r="B766" s="10" t="s">
        <v>5730</v>
      </c>
      <c r="C766" s="11" t="s">
        <v>1577</v>
      </c>
      <c r="D766" s="11" t="s">
        <v>4265</v>
      </c>
      <c r="E766" s="12" t="s">
        <v>5644</v>
      </c>
      <c r="F766" s="12" t="s">
        <v>4266</v>
      </c>
      <c r="G766" s="12">
        <v>360</v>
      </c>
      <c r="H766" s="12" t="s">
        <v>4052</v>
      </c>
      <c r="I766" t="s">
        <v>4059</v>
      </c>
      <c r="J766" t="s">
        <v>812</v>
      </c>
    </row>
    <row r="767" spans="1:10">
      <c r="A767" s="9" t="s">
        <v>5731</v>
      </c>
      <c r="B767" s="10" t="s">
        <v>5732</v>
      </c>
      <c r="C767" s="11" t="s">
        <v>1577</v>
      </c>
      <c r="D767" s="11" t="s">
        <v>4133</v>
      </c>
      <c r="E767" s="12" t="s">
        <v>5644</v>
      </c>
      <c r="F767" s="12" t="s">
        <v>1475</v>
      </c>
      <c r="G767" s="12">
        <v>448</v>
      </c>
      <c r="H767" s="12" t="s">
        <v>4052</v>
      </c>
      <c r="I767" t="s">
        <v>4053</v>
      </c>
      <c r="J767" t="s">
        <v>4054</v>
      </c>
    </row>
    <row r="768" spans="1:10">
      <c r="A768" s="9" t="s">
        <v>5733</v>
      </c>
      <c r="B768" s="10" t="s">
        <v>5734</v>
      </c>
      <c r="C768" s="11" t="s">
        <v>1577</v>
      </c>
      <c r="D768" s="11" t="s">
        <v>5105</v>
      </c>
      <c r="E768" s="12" t="s">
        <v>5644</v>
      </c>
      <c r="F768" s="12" t="s">
        <v>5106</v>
      </c>
      <c r="G768" s="12">
        <v>647</v>
      </c>
      <c r="H768" s="12" t="s">
        <v>4052</v>
      </c>
      <c r="I768" t="s">
        <v>4089</v>
      </c>
      <c r="J768" t="s">
        <v>4054</v>
      </c>
    </row>
    <row r="769" spans="1:10">
      <c r="A769" s="9" t="s">
        <v>5735</v>
      </c>
      <c r="B769" s="10" t="s">
        <v>5736</v>
      </c>
      <c r="C769" s="11" t="s">
        <v>1577</v>
      </c>
      <c r="D769" s="11" t="s">
        <v>1752</v>
      </c>
      <c r="E769" s="12" t="s">
        <v>5644</v>
      </c>
      <c r="F769" s="12" t="s">
        <v>1468</v>
      </c>
      <c r="G769" s="12">
        <v>90</v>
      </c>
      <c r="H769" s="12" t="s">
        <v>4083</v>
      </c>
      <c r="I769" t="s">
        <v>4120</v>
      </c>
      <c r="J769" t="s">
        <v>752</v>
      </c>
    </row>
    <row r="770" spans="1:10">
      <c r="A770" s="9" t="s">
        <v>5737</v>
      </c>
      <c r="B770" s="10" t="s">
        <v>5738</v>
      </c>
      <c r="C770" s="11" t="s">
        <v>1577</v>
      </c>
      <c r="D770" s="11" t="s">
        <v>1601</v>
      </c>
      <c r="E770" s="12" t="s">
        <v>5644</v>
      </c>
      <c r="F770" s="12" t="s">
        <v>4079</v>
      </c>
      <c r="G770" s="12">
        <v>80</v>
      </c>
      <c r="H770" s="12" t="s">
        <v>4083</v>
      </c>
      <c r="I770" t="s">
        <v>4120</v>
      </c>
      <c r="J770" t="s">
        <v>752</v>
      </c>
    </row>
    <row r="771" spans="1:10">
      <c r="A771" s="9" t="s">
        <v>5739</v>
      </c>
      <c r="B771" s="10" t="s">
        <v>5740</v>
      </c>
      <c r="C771" s="11" t="s">
        <v>1577</v>
      </c>
      <c r="D771" s="11" t="s">
        <v>1689</v>
      </c>
      <c r="E771" s="12" t="s">
        <v>5644</v>
      </c>
      <c r="F771" s="12" t="s">
        <v>4274</v>
      </c>
      <c r="G771" s="12">
        <v>158</v>
      </c>
      <c r="H771" s="12" t="s">
        <v>4052</v>
      </c>
      <c r="I771" t="s">
        <v>4099</v>
      </c>
      <c r="J771" t="s">
        <v>812</v>
      </c>
    </row>
    <row r="772" spans="1:10">
      <c r="A772" s="9" t="s">
        <v>5741</v>
      </c>
      <c r="B772" s="10" t="s">
        <v>5742</v>
      </c>
      <c r="C772" s="11" t="s">
        <v>1577</v>
      </c>
      <c r="D772" s="11" t="s">
        <v>4207</v>
      </c>
      <c r="E772" s="12" t="s">
        <v>5644</v>
      </c>
      <c r="F772" s="12" t="s">
        <v>4208</v>
      </c>
      <c r="G772" s="12">
        <v>780</v>
      </c>
      <c r="H772" s="12" t="s">
        <v>4244</v>
      </c>
      <c r="I772" t="s">
        <v>4089</v>
      </c>
      <c r="J772" t="s">
        <v>4054</v>
      </c>
    </row>
    <row r="773" spans="1:10">
      <c r="A773" s="9" t="s">
        <v>5743</v>
      </c>
      <c r="B773" s="10" t="s">
        <v>5744</v>
      </c>
      <c r="C773" s="11" t="s">
        <v>1577</v>
      </c>
      <c r="D773" s="11" t="s">
        <v>4952</v>
      </c>
      <c r="E773" s="12" t="s">
        <v>5644</v>
      </c>
      <c r="F773" s="12" t="s">
        <v>4176</v>
      </c>
      <c r="G773" s="12">
        <v>623</v>
      </c>
      <c r="H773" s="12" t="s">
        <v>4244</v>
      </c>
      <c r="I773" t="s">
        <v>4089</v>
      </c>
      <c r="J773" t="s">
        <v>4054</v>
      </c>
    </row>
    <row r="774" spans="1:10">
      <c r="A774" s="9" t="s">
        <v>5745</v>
      </c>
      <c r="B774" s="10" t="s">
        <v>5746</v>
      </c>
      <c r="C774" s="11" t="s">
        <v>1577</v>
      </c>
      <c r="D774" s="11" t="s">
        <v>4049</v>
      </c>
      <c r="E774" s="12" t="s">
        <v>5644</v>
      </c>
      <c r="F774" s="12" t="s">
        <v>4051</v>
      </c>
      <c r="G774" s="12">
        <v>930</v>
      </c>
      <c r="H774" s="12" t="s">
        <v>4244</v>
      </c>
      <c r="I774" t="s">
        <v>4064</v>
      </c>
      <c r="J774" t="s">
        <v>4065</v>
      </c>
    </row>
    <row r="775" spans="1:10">
      <c r="A775" s="9" t="s">
        <v>5747</v>
      </c>
      <c r="B775" s="10" t="s">
        <v>5748</v>
      </c>
      <c r="C775" s="11" t="s">
        <v>1577</v>
      </c>
      <c r="D775" s="11" t="s">
        <v>4106</v>
      </c>
      <c r="E775" s="12" t="s">
        <v>5644</v>
      </c>
      <c r="F775" s="12" t="s">
        <v>4103</v>
      </c>
      <c r="G775" s="12">
        <v>1015</v>
      </c>
      <c r="H775" s="12" t="s">
        <v>4244</v>
      </c>
      <c r="I775" t="s">
        <v>4094</v>
      </c>
      <c r="J775" t="s">
        <v>4065</v>
      </c>
    </row>
    <row r="776" spans="1:10">
      <c r="A776" s="9" t="s">
        <v>5749</v>
      </c>
      <c r="B776" s="10" t="s">
        <v>5750</v>
      </c>
      <c r="C776" s="11" t="s">
        <v>1577</v>
      </c>
      <c r="D776" s="11" t="s">
        <v>4161</v>
      </c>
      <c r="E776" s="12" t="s">
        <v>5644</v>
      </c>
      <c r="F776" s="12" t="s">
        <v>4162</v>
      </c>
      <c r="G776" s="12">
        <v>917</v>
      </c>
      <c r="H776" s="12" t="s">
        <v>4244</v>
      </c>
      <c r="I776" t="s">
        <v>4064</v>
      </c>
      <c r="J776" t="s">
        <v>4065</v>
      </c>
    </row>
    <row r="777" spans="1:10">
      <c r="A777" s="9" t="s">
        <v>5751</v>
      </c>
      <c r="B777" s="10" t="s">
        <v>5752</v>
      </c>
      <c r="C777" s="11" t="s">
        <v>1577</v>
      </c>
      <c r="D777" s="11" t="s">
        <v>4253</v>
      </c>
      <c r="E777" s="12" t="s">
        <v>5644</v>
      </c>
      <c r="F777" s="12" t="s">
        <v>4254</v>
      </c>
      <c r="G777" s="12">
        <v>1015</v>
      </c>
      <c r="H777" s="12" t="s">
        <v>4244</v>
      </c>
      <c r="I777" t="s">
        <v>4094</v>
      </c>
      <c r="J777" t="s">
        <v>4065</v>
      </c>
    </row>
    <row r="778" spans="1:10">
      <c r="A778" s="9" t="s">
        <v>5753</v>
      </c>
      <c r="B778" s="10" t="s">
        <v>5754</v>
      </c>
      <c r="C778" s="11" t="s">
        <v>1577</v>
      </c>
      <c r="D778" s="11" t="s">
        <v>4193</v>
      </c>
      <c r="E778" s="12" t="s">
        <v>5644</v>
      </c>
      <c r="F778" s="12" t="s">
        <v>4194</v>
      </c>
      <c r="G778" s="12">
        <v>715</v>
      </c>
      <c r="H778" s="12" t="s">
        <v>4052</v>
      </c>
      <c r="I778" t="s">
        <v>4089</v>
      </c>
      <c r="J778" t="s">
        <v>4054</v>
      </c>
    </row>
    <row r="779" spans="1:10">
      <c r="A779" s="9" t="s">
        <v>5755</v>
      </c>
      <c r="B779" s="10" t="s">
        <v>5756</v>
      </c>
      <c r="C779" s="11" t="s">
        <v>1577</v>
      </c>
      <c r="D779" s="11" t="s">
        <v>4197</v>
      </c>
      <c r="E779" s="12" t="s">
        <v>5644</v>
      </c>
      <c r="F779" s="12" t="s">
        <v>4198</v>
      </c>
      <c r="G779" s="12">
        <v>864</v>
      </c>
      <c r="H779" s="12" t="s">
        <v>4063</v>
      </c>
      <c r="I779" t="s">
        <v>4064</v>
      </c>
      <c r="J779" t="s">
        <v>4065</v>
      </c>
    </row>
    <row r="780" spans="1:10">
      <c r="A780" s="9" t="s">
        <v>5757</v>
      </c>
      <c r="B780" s="10" t="s">
        <v>5758</v>
      </c>
      <c r="C780" s="11" t="s">
        <v>1577</v>
      </c>
      <c r="D780" s="11" t="s">
        <v>4097</v>
      </c>
      <c r="E780" s="12" t="s">
        <v>5644</v>
      </c>
      <c r="F780" s="12" t="s">
        <v>4098</v>
      </c>
      <c r="G780" s="12">
        <v>639</v>
      </c>
      <c r="H780" s="12" t="s">
        <v>4052</v>
      </c>
      <c r="I780" t="s">
        <v>4089</v>
      </c>
      <c r="J780" t="s">
        <v>4054</v>
      </c>
    </row>
    <row r="781" spans="1:10">
      <c r="A781" s="9" t="s">
        <v>5759</v>
      </c>
      <c r="B781" s="10" t="s">
        <v>5760</v>
      </c>
      <c r="C781" s="11" t="s">
        <v>1577</v>
      </c>
      <c r="D781" s="11" t="s">
        <v>4068</v>
      </c>
      <c r="E781" s="12" t="s">
        <v>5644</v>
      </c>
      <c r="F781" s="12" t="s">
        <v>4069</v>
      </c>
      <c r="G781" s="12">
        <v>744</v>
      </c>
      <c r="H781" s="12" t="s">
        <v>4052</v>
      </c>
      <c r="I781" t="s">
        <v>4089</v>
      </c>
      <c r="J781" t="s">
        <v>4054</v>
      </c>
    </row>
    <row r="782" spans="1:10">
      <c r="A782" s="9" t="s">
        <v>5761</v>
      </c>
      <c r="B782" s="10" t="s">
        <v>5762</v>
      </c>
      <c r="C782" s="11" t="s">
        <v>1577</v>
      </c>
      <c r="D782" s="11" t="s">
        <v>4257</v>
      </c>
      <c r="E782" s="12" t="s">
        <v>5644</v>
      </c>
      <c r="F782" s="12" t="s">
        <v>4258</v>
      </c>
      <c r="G782" s="12">
        <v>625</v>
      </c>
      <c r="H782" s="12" t="s">
        <v>4052</v>
      </c>
      <c r="I782" t="s">
        <v>4089</v>
      </c>
      <c r="J782" t="s">
        <v>4054</v>
      </c>
    </row>
    <row r="783" spans="1:10">
      <c r="A783" s="9" t="s">
        <v>5763</v>
      </c>
      <c r="B783" s="10" t="s">
        <v>5764</v>
      </c>
      <c r="C783" s="11" t="s">
        <v>1577</v>
      </c>
      <c r="D783" s="11" t="s">
        <v>4288</v>
      </c>
      <c r="E783" s="12" t="s">
        <v>5644</v>
      </c>
      <c r="F783" s="12" t="s">
        <v>4289</v>
      </c>
      <c r="G783" s="12">
        <v>1172</v>
      </c>
      <c r="H783" s="12" t="s">
        <v>4063</v>
      </c>
      <c r="I783" t="s">
        <v>4094</v>
      </c>
      <c r="J783" t="s">
        <v>4065</v>
      </c>
    </row>
    <row r="784" spans="1:10">
      <c r="A784" s="9" t="s">
        <v>5765</v>
      </c>
      <c r="B784" s="10" t="s">
        <v>5766</v>
      </c>
      <c r="C784" s="11" t="s">
        <v>1577</v>
      </c>
      <c r="D784" s="11" t="s">
        <v>4073</v>
      </c>
      <c r="E784" s="12" t="s">
        <v>5644</v>
      </c>
      <c r="F784" s="12" t="s">
        <v>4075</v>
      </c>
      <c r="G784" s="12">
        <v>1140</v>
      </c>
      <c r="H784" s="12" t="s">
        <v>4063</v>
      </c>
      <c r="I784" t="s">
        <v>4094</v>
      </c>
      <c r="J784" t="s">
        <v>4065</v>
      </c>
    </row>
    <row r="785" spans="1:10">
      <c r="A785" s="9" t="s">
        <v>5767</v>
      </c>
      <c r="B785" s="10" t="s">
        <v>5768</v>
      </c>
      <c r="C785" s="11" t="s">
        <v>1577</v>
      </c>
      <c r="D785" s="11" t="s">
        <v>4114</v>
      </c>
      <c r="E785" s="12" t="s">
        <v>5644</v>
      </c>
      <c r="F785" s="12" t="s">
        <v>4115</v>
      </c>
      <c r="G785" s="12">
        <v>1220</v>
      </c>
      <c r="H785" s="12" t="s">
        <v>4063</v>
      </c>
      <c r="I785" t="s">
        <v>4094</v>
      </c>
      <c r="J785" t="s">
        <v>4065</v>
      </c>
    </row>
    <row r="786" spans="1:10">
      <c r="A786" s="9" t="s">
        <v>5769</v>
      </c>
      <c r="B786" s="10" t="s">
        <v>5770</v>
      </c>
      <c r="C786" s="11" t="s">
        <v>1577</v>
      </c>
      <c r="D786" s="11" t="s">
        <v>4203</v>
      </c>
      <c r="E786" s="12" t="s">
        <v>5644</v>
      </c>
      <c r="F786" s="12" t="s">
        <v>4204</v>
      </c>
      <c r="G786" s="12">
        <v>841</v>
      </c>
      <c r="H786" s="12" t="s">
        <v>4244</v>
      </c>
      <c r="I786" t="s">
        <v>4064</v>
      </c>
      <c r="J786" t="s">
        <v>4065</v>
      </c>
    </row>
    <row r="787" spans="1:10">
      <c r="A787" s="9" t="s">
        <v>5771</v>
      </c>
      <c r="B787" s="10" t="s">
        <v>5772</v>
      </c>
      <c r="C787" s="11" t="s">
        <v>4306</v>
      </c>
      <c r="D787" s="11" t="s">
        <v>1692</v>
      </c>
      <c r="E787" s="12" t="s">
        <v>4307</v>
      </c>
      <c r="F787" s="12" t="s">
        <v>5220</v>
      </c>
      <c r="G787" s="12">
        <v>178</v>
      </c>
      <c r="H787" s="12" t="s">
        <v>4052</v>
      </c>
      <c r="I787" t="s">
        <v>4099</v>
      </c>
      <c r="J787" t="s">
        <v>812</v>
      </c>
    </row>
    <row r="788" spans="1:10">
      <c r="A788" s="9" t="s">
        <v>5773</v>
      </c>
      <c r="B788" s="10" t="s">
        <v>5774</v>
      </c>
      <c r="C788" s="11" t="s">
        <v>4253</v>
      </c>
      <c r="D788" s="11" t="s">
        <v>4166</v>
      </c>
      <c r="E788" s="12" t="s">
        <v>4254</v>
      </c>
      <c r="F788" s="12" t="s">
        <v>4167</v>
      </c>
      <c r="G788" s="12">
        <v>80</v>
      </c>
      <c r="H788" s="12" t="s">
        <v>4083</v>
      </c>
      <c r="I788" t="s">
        <v>4120</v>
      </c>
      <c r="J788" t="s">
        <v>752</v>
      </c>
    </row>
    <row r="789" spans="1:10">
      <c r="A789" s="9" t="s">
        <v>5775</v>
      </c>
      <c r="B789" s="10" t="s">
        <v>5776</v>
      </c>
      <c r="C789" s="11" t="s">
        <v>1748</v>
      </c>
      <c r="D789" s="11" t="s">
        <v>4314</v>
      </c>
      <c r="E789" s="12" t="s">
        <v>4217</v>
      </c>
      <c r="F789" s="12" t="s">
        <v>4315</v>
      </c>
      <c r="G789" s="12">
        <v>492</v>
      </c>
      <c r="H789" s="12" t="s">
        <v>4052</v>
      </c>
      <c r="I789" t="s">
        <v>4053</v>
      </c>
      <c r="J789" t="s">
        <v>4054</v>
      </c>
    </row>
    <row r="790" spans="1:10">
      <c r="A790" s="9" t="s">
        <v>5777</v>
      </c>
      <c r="B790" s="10" t="s">
        <v>5778</v>
      </c>
      <c r="C790" s="11" t="s">
        <v>1606</v>
      </c>
      <c r="D790" s="11" t="s">
        <v>4288</v>
      </c>
      <c r="E790" s="12" t="s">
        <v>4220</v>
      </c>
      <c r="F790" s="12" t="s">
        <v>4289</v>
      </c>
      <c r="G790" s="12">
        <v>375</v>
      </c>
      <c r="H790" s="12" t="s">
        <v>4244</v>
      </c>
      <c r="I790" t="s">
        <v>4059</v>
      </c>
      <c r="J790" t="s">
        <v>812</v>
      </c>
    </row>
    <row r="791" spans="1:10">
      <c r="A791" s="9" t="s">
        <v>5779</v>
      </c>
      <c r="B791" s="10" t="s">
        <v>5780</v>
      </c>
      <c r="C791" s="11" t="s">
        <v>1750</v>
      </c>
      <c r="D791" s="11" t="s">
        <v>1632</v>
      </c>
      <c r="E791" s="12" t="s">
        <v>1472</v>
      </c>
      <c r="F791" s="12" t="s">
        <v>5346</v>
      </c>
      <c r="G791" s="12">
        <v>423</v>
      </c>
      <c r="H791" s="12" t="s">
        <v>4052</v>
      </c>
      <c r="I791" t="s">
        <v>4053</v>
      </c>
      <c r="J791" t="s">
        <v>4054</v>
      </c>
    </row>
    <row r="792" spans="1:10">
      <c r="A792" s="9" t="s">
        <v>5781</v>
      </c>
      <c r="B792" s="10" t="s">
        <v>5782</v>
      </c>
      <c r="C792" s="11" t="s">
        <v>4207</v>
      </c>
      <c r="D792" s="11" t="s">
        <v>4203</v>
      </c>
      <c r="E792" s="12" t="s">
        <v>4208</v>
      </c>
      <c r="F792" s="12" t="s">
        <v>4204</v>
      </c>
      <c r="G792" s="12">
        <v>253</v>
      </c>
      <c r="H792" s="12" t="s">
        <v>4244</v>
      </c>
      <c r="I792" t="s">
        <v>4059</v>
      </c>
      <c r="J792" t="s">
        <v>812</v>
      </c>
    </row>
    <row r="793" spans="1:10">
      <c r="A793" s="9" t="s">
        <v>5783</v>
      </c>
      <c r="B793" s="10" t="s">
        <v>5784</v>
      </c>
      <c r="C793" s="11" t="s">
        <v>4207</v>
      </c>
      <c r="D793" s="11" t="s">
        <v>4106</v>
      </c>
      <c r="E793" s="12" t="s">
        <v>4208</v>
      </c>
      <c r="F793" s="12" t="s">
        <v>4103</v>
      </c>
      <c r="G793" s="12">
        <v>616</v>
      </c>
      <c r="H793" s="12" t="s">
        <v>4244</v>
      </c>
      <c r="I793" t="s">
        <v>4089</v>
      </c>
      <c r="J793" t="s">
        <v>4054</v>
      </c>
    </row>
    <row r="794" spans="1:10">
      <c r="A794" s="9" t="s">
        <v>5785</v>
      </c>
      <c r="B794" s="10" t="s">
        <v>5786</v>
      </c>
      <c r="C794" s="11" t="s">
        <v>4207</v>
      </c>
      <c r="D794" s="11" t="s">
        <v>4253</v>
      </c>
      <c r="E794" s="12" t="s">
        <v>4208</v>
      </c>
      <c r="F794" s="12" t="s">
        <v>4254</v>
      </c>
      <c r="G794" s="12">
        <v>575</v>
      </c>
      <c r="H794" s="12" t="s">
        <v>4244</v>
      </c>
      <c r="I794" t="s">
        <v>4053</v>
      </c>
      <c r="J794" t="s">
        <v>4054</v>
      </c>
    </row>
    <row r="795" spans="1:10">
      <c r="A795" s="9" t="s">
        <v>5787</v>
      </c>
      <c r="B795" s="10" t="s">
        <v>5788</v>
      </c>
      <c r="C795" s="11" t="s">
        <v>868</v>
      </c>
      <c r="D795" s="11" t="s">
        <v>4128</v>
      </c>
      <c r="E795" s="12" t="s">
        <v>1476</v>
      </c>
      <c r="F795" s="12" t="s">
        <v>4129</v>
      </c>
      <c r="G795" s="12">
        <v>211</v>
      </c>
      <c r="H795" s="12" t="s">
        <v>4052</v>
      </c>
      <c r="I795" t="s">
        <v>4059</v>
      </c>
      <c r="J795" t="s">
        <v>812</v>
      </c>
    </row>
    <row r="796" spans="1:10">
      <c r="A796" s="9" t="s">
        <v>5789</v>
      </c>
      <c r="B796" s="10" t="s">
        <v>5790</v>
      </c>
      <c r="C796" s="11" t="s">
        <v>1743</v>
      </c>
      <c r="D796" s="11" t="s">
        <v>4128</v>
      </c>
      <c r="E796" s="12" t="s">
        <v>4211</v>
      </c>
      <c r="F796" s="12" t="s">
        <v>4129</v>
      </c>
      <c r="G796" s="12">
        <v>650</v>
      </c>
      <c r="H796" s="12" t="s">
        <v>4052</v>
      </c>
      <c r="I796" t="s">
        <v>4089</v>
      </c>
      <c r="J796" t="s">
        <v>4054</v>
      </c>
    </row>
    <row r="797" spans="1:10">
      <c r="A797" s="9" t="s">
        <v>5791</v>
      </c>
      <c r="B797" s="10" t="s">
        <v>5792</v>
      </c>
      <c r="C797" s="11" t="s">
        <v>4203</v>
      </c>
      <c r="D797" s="11" t="s">
        <v>1671</v>
      </c>
      <c r="E797" s="12" t="s">
        <v>4204</v>
      </c>
      <c r="F797" s="12" t="s">
        <v>4961</v>
      </c>
      <c r="G797" s="12">
        <v>465</v>
      </c>
      <c r="H797" s="12" t="s">
        <v>4052</v>
      </c>
      <c r="I797" t="s">
        <v>4053</v>
      </c>
      <c r="J797" t="s">
        <v>4054</v>
      </c>
    </row>
    <row r="798" spans="1:10">
      <c r="A798" s="9" t="s">
        <v>5793</v>
      </c>
      <c r="B798" s="10" t="s">
        <v>5794</v>
      </c>
      <c r="C798" s="11" t="s">
        <v>4203</v>
      </c>
      <c r="D798" s="11" t="s">
        <v>1744</v>
      </c>
      <c r="E798" s="12" t="s">
        <v>4204</v>
      </c>
      <c r="F798" s="12" t="s">
        <v>5795</v>
      </c>
      <c r="G798" s="12">
        <v>652</v>
      </c>
      <c r="H798" s="12" t="s">
        <v>4052</v>
      </c>
      <c r="I798" t="s">
        <v>4089</v>
      </c>
      <c r="J798" t="s">
        <v>4054</v>
      </c>
    </row>
    <row r="799" spans="1:10">
      <c r="A799" s="9" t="s">
        <v>5796</v>
      </c>
      <c r="B799" s="10" t="s">
        <v>5797</v>
      </c>
      <c r="C799" s="11" t="s">
        <v>1746</v>
      </c>
      <c r="D799" s="11" t="s">
        <v>4247</v>
      </c>
      <c r="E799" s="12" t="s">
        <v>5293</v>
      </c>
      <c r="F799" s="12" t="s">
        <v>5798</v>
      </c>
      <c r="G799" s="12">
        <v>896</v>
      </c>
      <c r="H799" s="12" t="s">
        <v>4063</v>
      </c>
      <c r="I799" t="s">
        <v>4064</v>
      </c>
      <c r="J799" t="s">
        <v>4065</v>
      </c>
    </row>
    <row r="800" spans="1:10">
      <c r="A800" s="9" t="s">
        <v>5799</v>
      </c>
      <c r="B800" s="10" t="s">
        <v>5800</v>
      </c>
      <c r="C800" s="11" t="s">
        <v>4247</v>
      </c>
      <c r="D800" s="11" t="s">
        <v>1744</v>
      </c>
      <c r="E800" s="12" t="s">
        <v>5196</v>
      </c>
      <c r="F800" s="12" t="s">
        <v>5801</v>
      </c>
      <c r="G800" s="12">
        <v>167</v>
      </c>
      <c r="H800" s="12" t="s">
        <v>4052</v>
      </c>
      <c r="I800" t="s">
        <v>4099</v>
      </c>
      <c r="J800" t="s">
        <v>812</v>
      </c>
    </row>
    <row r="801" spans="1:10">
      <c r="A801" s="9" t="s">
        <v>5802</v>
      </c>
      <c r="B801" s="10" t="s">
        <v>5803</v>
      </c>
      <c r="C801" s="11" t="s">
        <v>803</v>
      </c>
      <c r="D801" s="11" t="s">
        <v>4257</v>
      </c>
      <c r="E801" s="12" t="s">
        <v>4050</v>
      </c>
      <c r="F801" s="12" t="s">
        <v>4258</v>
      </c>
      <c r="G801" s="12">
        <v>166</v>
      </c>
      <c r="H801" s="12" t="s">
        <v>4052</v>
      </c>
      <c r="I801" t="s">
        <v>4099</v>
      </c>
      <c r="J801" t="s">
        <v>812</v>
      </c>
    </row>
    <row r="802" spans="1:10">
      <c r="A802" s="9" t="s">
        <v>5804</v>
      </c>
      <c r="B802" s="10" t="s">
        <v>5805</v>
      </c>
      <c r="C802" s="11" t="s">
        <v>868</v>
      </c>
      <c r="D802" s="11" t="s">
        <v>4166</v>
      </c>
      <c r="E802" s="12" t="s">
        <v>1476</v>
      </c>
      <c r="F802" s="12" t="s">
        <v>4167</v>
      </c>
      <c r="G802" s="12">
        <v>570</v>
      </c>
      <c r="H802" s="12" t="s">
        <v>4052</v>
      </c>
      <c r="I802" t="s">
        <v>4053</v>
      </c>
      <c r="J802" t="s">
        <v>4054</v>
      </c>
    </row>
    <row r="803" spans="1:10">
      <c r="A803" s="9" t="s">
        <v>5806</v>
      </c>
      <c r="B803" s="10" t="s">
        <v>5807</v>
      </c>
      <c r="C803" s="11" t="s">
        <v>1750</v>
      </c>
      <c r="D803" s="11" t="s">
        <v>4049</v>
      </c>
      <c r="E803" s="12" t="s">
        <v>1472</v>
      </c>
      <c r="F803" s="12" t="s">
        <v>4051</v>
      </c>
      <c r="G803" s="12">
        <v>712</v>
      </c>
      <c r="H803" s="12" t="s">
        <v>4052</v>
      </c>
      <c r="I803" t="s">
        <v>4089</v>
      </c>
      <c r="J803" t="s">
        <v>4054</v>
      </c>
    </row>
    <row r="804" spans="1:10">
      <c r="A804" s="9" t="s">
        <v>5808</v>
      </c>
      <c r="B804" s="10" t="s">
        <v>5809</v>
      </c>
      <c r="C804" s="11" t="s">
        <v>1750</v>
      </c>
      <c r="D804" s="11" t="s">
        <v>4161</v>
      </c>
      <c r="E804" s="12" t="s">
        <v>1472</v>
      </c>
      <c r="F804" s="12" t="s">
        <v>4162</v>
      </c>
      <c r="G804" s="12">
        <v>678</v>
      </c>
      <c r="H804" s="12" t="s">
        <v>4052</v>
      </c>
      <c r="I804" t="s">
        <v>4089</v>
      </c>
      <c r="J804" t="s">
        <v>4054</v>
      </c>
    </row>
    <row r="805" spans="1:10">
      <c r="A805" s="9" t="s">
        <v>5810</v>
      </c>
      <c r="B805" s="10" t="s">
        <v>5811</v>
      </c>
      <c r="C805" s="11" t="s">
        <v>1743</v>
      </c>
      <c r="D805" s="11" t="s">
        <v>4148</v>
      </c>
      <c r="E805" s="12" t="s">
        <v>4211</v>
      </c>
      <c r="F805" s="12" t="s">
        <v>4145</v>
      </c>
      <c r="G805" s="12">
        <v>555</v>
      </c>
      <c r="H805" s="12" t="s">
        <v>4052</v>
      </c>
      <c r="I805" t="s">
        <v>4053</v>
      </c>
      <c r="J805" t="s">
        <v>4054</v>
      </c>
    </row>
    <row r="806" spans="1:10">
      <c r="A806" s="9" t="s">
        <v>5812</v>
      </c>
      <c r="B806" s="10" t="s">
        <v>5813</v>
      </c>
      <c r="C806" s="11" t="s">
        <v>1743</v>
      </c>
      <c r="D806" s="11" t="s">
        <v>4952</v>
      </c>
      <c r="E806" s="12" t="s">
        <v>4211</v>
      </c>
      <c r="F806" s="12" t="s">
        <v>4176</v>
      </c>
      <c r="G806" s="12">
        <v>88</v>
      </c>
      <c r="H806" s="12" t="s">
        <v>4083</v>
      </c>
      <c r="I806" t="s">
        <v>4120</v>
      </c>
      <c r="J806" t="s">
        <v>752</v>
      </c>
    </row>
    <row r="807" spans="1:10">
      <c r="A807" s="9" t="s">
        <v>5814</v>
      </c>
      <c r="B807" s="10" t="s">
        <v>5815</v>
      </c>
      <c r="C807" s="11" t="s">
        <v>1743</v>
      </c>
      <c r="D807" s="11" t="s">
        <v>4166</v>
      </c>
      <c r="E807" s="12" t="s">
        <v>4211</v>
      </c>
      <c r="F807" s="12" t="s">
        <v>4167</v>
      </c>
      <c r="G807" s="12">
        <v>610</v>
      </c>
      <c r="H807" s="12" t="s">
        <v>4052</v>
      </c>
      <c r="I807" t="s">
        <v>4089</v>
      </c>
      <c r="J807" t="s">
        <v>4054</v>
      </c>
    </row>
    <row r="808" spans="1:10">
      <c r="A808" s="9" t="s">
        <v>5816</v>
      </c>
      <c r="B808" s="10" t="s">
        <v>5817</v>
      </c>
      <c r="C808" s="11" t="s">
        <v>1743</v>
      </c>
      <c r="D808" s="11" t="s">
        <v>4161</v>
      </c>
      <c r="E808" s="12" t="s">
        <v>4211</v>
      </c>
      <c r="F808" s="12" t="s">
        <v>4162</v>
      </c>
      <c r="G808" s="12">
        <v>511</v>
      </c>
      <c r="H808" s="12" t="s">
        <v>4052</v>
      </c>
      <c r="I808" t="s">
        <v>4053</v>
      </c>
      <c r="J808" t="s">
        <v>4054</v>
      </c>
    </row>
    <row r="809" spans="1:10">
      <c r="A809" s="9" t="s">
        <v>5818</v>
      </c>
      <c r="B809" s="10" t="s">
        <v>5819</v>
      </c>
      <c r="C809" s="11" t="s">
        <v>1743</v>
      </c>
      <c r="D809" s="11" t="s">
        <v>4171</v>
      </c>
      <c r="E809" s="12" t="s">
        <v>4211</v>
      </c>
      <c r="F809" s="12" t="s">
        <v>4172</v>
      </c>
      <c r="G809" s="12">
        <v>525</v>
      </c>
      <c r="H809" s="12" t="s">
        <v>4052</v>
      </c>
      <c r="I809" t="s">
        <v>4053</v>
      </c>
      <c r="J809" t="s">
        <v>4054</v>
      </c>
    </row>
    <row r="810" spans="1:10">
      <c r="A810" s="9" t="s">
        <v>5820</v>
      </c>
      <c r="B810" s="10" t="s">
        <v>5821</v>
      </c>
      <c r="C810" s="11" t="s">
        <v>1577</v>
      </c>
      <c r="D810" s="11" t="s">
        <v>3151</v>
      </c>
      <c r="E810" s="12" t="s">
        <v>5644</v>
      </c>
      <c r="F810" s="12" t="s">
        <v>5822</v>
      </c>
      <c r="G810" s="12">
        <v>600</v>
      </c>
      <c r="H810" s="12" t="s">
        <v>4052</v>
      </c>
      <c r="I810" t="s">
        <v>4053</v>
      </c>
      <c r="J810" t="s">
        <v>4054</v>
      </c>
    </row>
    <row r="811" spans="1:10">
      <c r="A811" s="9" t="s">
        <v>5823</v>
      </c>
      <c r="B811" s="10" t="s">
        <v>5824</v>
      </c>
      <c r="C811" s="11" t="s">
        <v>1577</v>
      </c>
      <c r="D811" s="11" t="s">
        <v>1632</v>
      </c>
      <c r="E811" s="12" t="s">
        <v>5644</v>
      </c>
      <c r="F811" s="12" t="s">
        <v>5346</v>
      </c>
      <c r="G811" s="12">
        <v>596</v>
      </c>
      <c r="H811" s="12" t="s">
        <v>4052</v>
      </c>
      <c r="I811" t="s">
        <v>4053</v>
      </c>
      <c r="J811" t="s">
        <v>4054</v>
      </c>
    </row>
    <row r="812" spans="1:10">
      <c r="A812" s="9" t="s">
        <v>5825</v>
      </c>
      <c r="B812" s="10" t="s">
        <v>5826</v>
      </c>
      <c r="C812" s="11" t="s">
        <v>1577</v>
      </c>
      <c r="D812" s="11" t="s">
        <v>1748</v>
      </c>
      <c r="E812" s="12" t="s">
        <v>5644</v>
      </c>
      <c r="F812" s="12" t="s">
        <v>4217</v>
      </c>
      <c r="G812" s="12">
        <v>492</v>
      </c>
      <c r="H812" s="12" t="s">
        <v>4052</v>
      </c>
      <c r="I812" t="s">
        <v>4053</v>
      </c>
      <c r="J812" t="s">
        <v>4054</v>
      </c>
    </row>
    <row r="813" spans="1:10">
      <c r="A813" s="9" t="s">
        <v>5827</v>
      </c>
      <c r="B813" s="10" t="s">
        <v>5828</v>
      </c>
      <c r="C813" s="11" t="s">
        <v>868</v>
      </c>
      <c r="D813" s="11" t="s">
        <v>3151</v>
      </c>
      <c r="E813" s="12" t="s">
        <v>1476</v>
      </c>
      <c r="F813" s="12" t="s">
        <v>1470</v>
      </c>
      <c r="G813" s="12">
        <v>116</v>
      </c>
      <c r="H813" s="12" t="s">
        <v>4052</v>
      </c>
      <c r="I813" t="s">
        <v>4099</v>
      </c>
      <c r="J813" t="s">
        <v>812</v>
      </c>
    </row>
    <row r="814" spans="1:10">
      <c r="A814" s="9" t="s">
        <v>5829</v>
      </c>
      <c r="B814" s="10" t="s">
        <v>5830</v>
      </c>
      <c r="C814" s="11" t="s">
        <v>868</v>
      </c>
      <c r="D814" s="11" t="s">
        <v>799</v>
      </c>
      <c r="E814" s="12" t="s">
        <v>1476</v>
      </c>
      <c r="F814" s="12" t="s">
        <v>4082</v>
      </c>
      <c r="G814" s="12">
        <v>29</v>
      </c>
      <c r="H814" s="12" t="s">
        <v>4083</v>
      </c>
      <c r="I814" t="s">
        <v>4084</v>
      </c>
      <c r="J814" t="s">
        <v>752</v>
      </c>
    </row>
    <row r="815" spans="1:10">
      <c r="A815" s="9" t="s">
        <v>5831</v>
      </c>
      <c r="B815" s="10" t="s">
        <v>5832</v>
      </c>
      <c r="C815" s="11" t="s">
        <v>868</v>
      </c>
      <c r="D815" s="11" t="s">
        <v>4049</v>
      </c>
      <c r="E815" s="12" t="s">
        <v>1476</v>
      </c>
      <c r="F815" s="12" t="s">
        <v>4051</v>
      </c>
      <c r="G815" s="12">
        <v>583</v>
      </c>
      <c r="H815" s="12" t="s">
        <v>4052</v>
      </c>
      <c r="I815" t="s">
        <v>4053</v>
      </c>
      <c r="J815" t="s">
        <v>4054</v>
      </c>
    </row>
    <row r="816" spans="1:10">
      <c r="A816" s="9" t="s">
        <v>5833</v>
      </c>
      <c r="B816" s="10" t="s">
        <v>5834</v>
      </c>
      <c r="C816" s="11" t="s">
        <v>868</v>
      </c>
      <c r="D816" s="11" t="s">
        <v>4161</v>
      </c>
      <c r="E816" s="12" t="s">
        <v>1476</v>
      </c>
      <c r="F816" s="12" t="s">
        <v>4162</v>
      </c>
      <c r="G816" s="12">
        <v>643</v>
      </c>
      <c r="H816" s="12" t="s">
        <v>4052</v>
      </c>
      <c r="I816" t="s">
        <v>4089</v>
      </c>
      <c r="J816" t="s">
        <v>4054</v>
      </c>
    </row>
    <row r="817" spans="1:10">
      <c r="A817" s="9" t="s">
        <v>5835</v>
      </c>
      <c r="B817" s="10" t="s">
        <v>5836</v>
      </c>
      <c r="C817" s="11" t="s">
        <v>870</v>
      </c>
      <c r="D817" s="11" t="s">
        <v>799</v>
      </c>
      <c r="E817" s="12" t="s">
        <v>4183</v>
      </c>
      <c r="F817" s="12" t="s">
        <v>4082</v>
      </c>
      <c r="G817" s="12">
        <v>37</v>
      </c>
      <c r="H817" s="12" t="s">
        <v>4083</v>
      </c>
      <c r="I817" t="s">
        <v>4084</v>
      </c>
      <c r="J817" t="s">
        <v>752</v>
      </c>
    </row>
    <row r="818" spans="1:10">
      <c r="A818" s="9" t="s">
        <v>5837</v>
      </c>
      <c r="B818" s="10" t="s">
        <v>5838</v>
      </c>
      <c r="C818" s="11" t="s">
        <v>870</v>
      </c>
      <c r="D818" s="11" t="s">
        <v>4148</v>
      </c>
      <c r="E818" s="12" t="s">
        <v>4183</v>
      </c>
      <c r="F818" s="12" t="s">
        <v>4145</v>
      </c>
      <c r="G818" s="12">
        <v>1080</v>
      </c>
      <c r="H818" s="12" t="s">
        <v>4063</v>
      </c>
      <c r="I818" t="s">
        <v>4094</v>
      </c>
      <c r="J818" t="s">
        <v>4065</v>
      </c>
    </row>
    <row r="819" spans="1:10">
      <c r="A819" s="9" t="s">
        <v>5839</v>
      </c>
      <c r="B819" s="10" t="s">
        <v>5840</v>
      </c>
      <c r="C819" s="11" t="s">
        <v>870</v>
      </c>
      <c r="D819" s="11" t="s">
        <v>4133</v>
      </c>
      <c r="E819" s="12" t="s">
        <v>4183</v>
      </c>
      <c r="F819" s="12" t="s">
        <v>1475</v>
      </c>
      <c r="G819" s="12">
        <v>950</v>
      </c>
      <c r="H819" s="12" t="s">
        <v>4063</v>
      </c>
      <c r="I819" t="s">
        <v>4064</v>
      </c>
      <c r="J819" t="s">
        <v>4065</v>
      </c>
    </row>
    <row r="820" spans="1:10">
      <c r="A820" s="9" t="s">
        <v>5841</v>
      </c>
      <c r="B820" s="10" t="s">
        <v>5803</v>
      </c>
      <c r="C820" s="11" t="s">
        <v>803</v>
      </c>
      <c r="D820" s="11" t="s">
        <v>1684</v>
      </c>
      <c r="E820" s="12" t="s">
        <v>4050</v>
      </c>
      <c r="F820" s="12" t="s">
        <v>4258</v>
      </c>
      <c r="G820" s="12">
        <v>166</v>
      </c>
      <c r="H820" s="12" t="s">
        <v>4052</v>
      </c>
      <c r="I820" t="s">
        <v>4099</v>
      </c>
      <c r="J820" t="s">
        <v>812</v>
      </c>
    </row>
    <row r="821" spans="1:10">
      <c r="A821" s="9" t="s">
        <v>5842</v>
      </c>
      <c r="B821" s="10" t="s">
        <v>5843</v>
      </c>
      <c r="C821" s="11" t="s">
        <v>803</v>
      </c>
      <c r="D821" s="11" t="s">
        <v>4197</v>
      </c>
      <c r="E821" s="12" t="s">
        <v>4050</v>
      </c>
      <c r="F821" s="12" t="s">
        <v>4198</v>
      </c>
      <c r="G821" s="12">
        <v>390</v>
      </c>
      <c r="H821" s="12" t="s">
        <v>4052</v>
      </c>
      <c r="I821" t="s">
        <v>4059</v>
      </c>
      <c r="J821" t="s">
        <v>812</v>
      </c>
    </row>
    <row r="822" spans="1:10">
      <c r="A822" s="9" t="s">
        <v>5844</v>
      </c>
      <c r="B822" s="10" t="s">
        <v>5843</v>
      </c>
      <c r="C822" s="11" t="s">
        <v>803</v>
      </c>
      <c r="D822" s="11" t="s">
        <v>1688</v>
      </c>
      <c r="E822" s="12" t="s">
        <v>4050</v>
      </c>
      <c r="F822" s="12" t="s">
        <v>4198</v>
      </c>
      <c r="G822" s="12">
        <v>390</v>
      </c>
      <c r="H822" s="12" t="s">
        <v>4052</v>
      </c>
      <c r="I822" t="s">
        <v>4059</v>
      </c>
      <c r="J822" t="s">
        <v>812</v>
      </c>
    </row>
    <row r="823" spans="1:10">
      <c r="A823" s="9" t="s">
        <v>5845</v>
      </c>
      <c r="B823" s="10" t="s">
        <v>5846</v>
      </c>
      <c r="C823" s="11" t="s">
        <v>803</v>
      </c>
      <c r="D823" s="11" t="s">
        <v>1689</v>
      </c>
      <c r="E823" s="12" t="s">
        <v>4050</v>
      </c>
      <c r="F823" s="12" t="s">
        <v>4274</v>
      </c>
      <c r="G823" s="12">
        <v>387</v>
      </c>
      <c r="H823" s="12" t="s">
        <v>4052</v>
      </c>
      <c r="I823" t="s">
        <v>4059</v>
      </c>
      <c r="J823" t="s">
        <v>812</v>
      </c>
    </row>
    <row r="824" spans="1:10">
      <c r="A824" s="9" t="s">
        <v>5847</v>
      </c>
      <c r="B824" s="10" t="s">
        <v>5848</v>
      </c>
      <c r="C824" s="11" t="s">
        <v>803</v>
      </c>
      <c r="D824" s="11" t="s">
        <v>1603</v>
      </c>
      <c r="E824" s="12" t="s">
        <v>4074</v>
      </c>
      <c r="F824" s="12" t="s">
        <v>4320</v>
      </c>
      <c r="G824" s="12">
        <v>69</v>
      </c>
      <c r="H824" s="12" t="s">
        <v>4083</v>
      </c>
      <c r="I824" t="s">
        <v>4120</v>
      </c>
      <c r="J824" t="s">
        <v>752</v>
      </c>
    </row>
    <row r="825" spans="1:10">
      <c r="A825" s="9" t="s">
        <v>5849</v>
      </c>
      <c r="B825" s="10" t="s">
        <v>5850</v>
      </c>
      <c r="C825" s="11" t="s">
        <v>803</v>
      </c>
      <c r="D825" s="11" t="s">
        <v>868</v>
      </c>
      <c r="E825" s="12" t="s">
        <v>4050</v>
      </c>
      <c r="F825" s="12" t="s">
        <v>1476</v>
      </c>
      <c r="G825" s="12">
        <v>3</v>
      </c>
      <c r="H825" s="12" t="s">
        <v>4083</v>
      </c>
      <c r="I825" t="s">
        <v>4084</v>
      </c>
      <c r="J825" t="s">
        <v>752</v>
      </c>
    </row>
    <row r="826" spans="1:10">
      <c r="A826" s="9" t="s">
        <v>5851</v>
      </c>
      <c r="B826" s="10" t="s">
        <v>5852</v>
      </c>
      <c r="C826" s="11" t="s">
        <v>799</v>
      </c>
      <c r="D826" s="11" t="s">
        <v>870</v>
      </c>
      <c r="E826" s="12" t="s">
        <v>1474</v>
      </c>
      <c r="F826" s="12" t="s">
        <v>4183</v>
      </c>
      <c r="G826" s="12">
        <v>37</v>
      </c>
      <c r="H826" s="12" t="s">
        <v>4083</v>
      </c>
      <c r="I826" t="s">
        <v>4084</v>
      </c>
      <c r="J826" t="s">
        <v>752</v>
      </c>
    </row>
    <row r="827" spans="1:10">
      <c r="A827" s="9" t="s">
        <v>5853</v>
      </c>
      <c r="B827" s="10" t="s">
        <v>5854</v>
      </c>
      <c r="C827" s="11" t="s">
        <v>1743</v>
      </c>
      <c r="D827" s="11" t="s">
        <v>799</v>
      </c>
      <c r="E827" s="12" t="s">
        <v>4211</v>
      </c>
      <c r="F827" s="12" t="s">
        <v>4082</v>
      </c>
      <c r="G827" s="12">
        <v>397</v>
      </c>
      <c r="H827" s="12" t="s">
        <v>4052</v>
      </c>
      <c r="I827" t="s">
        <v>4059</v>
      </c>
      <c r="J827" t="s">
        <v>812</v>
      </c>
    </row>
    <row r="828" spans="1:10">
      <c r="A828" s="9" t="s">
        <v>5855</v>
      </c>
      <c r="B828" s="10" t="s">
        <v>5856</v>
      </c>
      <c r="C828" s="11" t="s">
        <v>1743</v>
      </c>
      <c r="D828" s="11" t="s">
        <v>1584</v>
      </c>
      <c r="E828" s="12" t="s">
        <v>4211</v>
      </c>
      <c r="F828" s="12" t="s">
        <v>4058</v>
      </c>
      <c r="G828" s="12">
        <v>197</v>
      </c>
      <c r="H828" s="12" t="s">
        <v>4052</v>
      </c>
      <c r="I828" t="s">
        <v>4099</v>
      </c>
      <c r="J828" t="s">
        <v>812</v>
      </c>
    </row>
    <row r="829" spans="1:10">
      <c r="A829" s="9" t="s">
        <v>5857</v>
      </c>
      <c r="B829" s="10" t="s">
        <v>5858</v>
      </c>
      <c r="C829" s="11" t="s">
        <v>1743</v>
      </c>
      <c r="D829" s="11" t="s">
        <v>1689</v>
      </c>
      <c r="E829" s="12" t="s">
        <v>4211</v>
      </c>
      <c r="F829" s="12" t="s">
        <v>4274</v>
      </c>
      <c r="G829" s="12">
        <v>307</v>
      </c>
      <c r="H829" s="12" t="s">
        <v>4052</v>
      </c>
      <c r="I829" t="s">
        <v>4059</v>
      </c>
      <c r="J829" t="s">
        <v>812</v>
      </c>
    </row>
    <row r="830" spans="1:10">
      <c r="A830" s="9" t="s">
        <v>5859</v>
      </c>
      <c r="B830" s="10" t="s">
        <v>5860</v>
      </c>
      <c r="C830" s="11" t="s">
        <v>1743</v>
      </c>
      <c r="D830" s="11" t="s">
        <v>4106</v>
      </c>
      <c r="E830" s="12" t="s">
        <v>4211</v>
      </c>
      <c r="F830" s="12" t="s">
        <v>4103</v>
      </c>
      <c r="G830" s="12">
        <v>743</v>
      </c>
      <c r="H830" s="12" t="s">
        <v>4052</v>
      </c>
      <c r="I830" t="s">
        <v>4089</v>
      </c>
      <c r="J830" t="s">
        <v>4054</v>
      </c>
    </row>
    <row r="831" spans="1:10">
      <c r="A831" s="9" t="s">
        <v>5861</v>
      </c>
      <c r="B831" s="10" t="s">
        <v>5862</v>
      </c>
      <c r="C831" s="11" t="s">
        <v>1743</v>
      </c>
      <c r="D831" s="11" t="s">
        <v>4114</v>
      </c>
      <c r="E831" s="12" t="s">
        <v>4211</v>
      </c>
      <c r="F831" s="12" t="s">
        <v>4115</v>
      </c>
      <c r="G831" s="12">
        <v>836</v>
      </c>
      <c r="H831" s="12" t="s">
        <v>4063</v>
      </c>
      <c r="I831" t="s">
        <v>4064</v>
      </c>
      <c r="J831" t="s">
        <v>4065</v>
      </c>
    </row>
    <row r="832" spans="1:10">
      <c r="A832" s="9" t="s">
        <v>5863</v>
      </c>
      <c r="B832" s="10" t="s">
        <v>5864</v>
      </c>
      <c r="C832" s="11" t="s">
        <v>1748</v>
      </c>
      <c r="D832" s="11" t="s">
        <v>799</v>
      </c>
      <c r="E832" s="12" t="s">
        <v>4217</v>
      </c>
      <c r="F832" s="12" t="s">
        <v>4082</v>
      </c>
      <c r="G832" s="12">
        <v>427</v>
      </c>
      <c r="H832" s="12" t="s">
        <v>4052</v>
      </c>
      <c r="I832" t="s">
        <v>4053</v>
      </c>
      <c r="J832" t="s">
        <v>4054</v>
      </c>
    </row>
    <row r="833" spans="1:10">
      <c r="A833" s="9" t="s">
        <v>5865</v>
      </c>
      <c r="B833" s="10" t="s">
        <v>5866</v>
      </c>
      <c r="C833" s="11" t="s">
        <v>1748</v>
      </c>
      <c r="D833" s="11" t="s">
        <v>1584</v>
      </c>
      <c r="E833" s="12" t="s">
        <v>4217</v>
      </c>
      <c r="F833" s="12" t="s">
        <v>4058</v>
      </c>
      <c r="G833" s="12">
        <v>185</v>
      </c>
      <c r="H833" s="12" t="s">
        <v>4052</v>
      </c>
      <c r="I833" t="s">
        <v>4099</v>
      </c>
      <c r="J833" t="s">
        <v>812</v>
      </c>
    </row>
    <row r="834" spans="1:10">
      <c r="A834" s="9" t="s">
        <v>5867</v>
      </c>
      <c r="B834" s="10" t="s">
        <v>5868</v>
      </c>
      <c r="C834" s="11" t="s">
        <v>1748</v>
      </c>
      <c r="D834" s="11" t="s">
        <v>4148</v>
      </c>
      <c r="E834" s="12" t="s">
        <v>4217</v>
      </c>
      <c r="F834" s="12" t="s">
        <v>4145</v>
      </c>
      <c r="G834" s="12">
        <v>628</v>
      </c>
      <c r="H834" s="12" t="s">
        <v>4052</v>
      </c>
      <c r="I834" t="s">
        <v>4089</v>
      </c>
      <c r="J834" t="s">
        <v>4054</v>
      </c>
    </row>
    <row r="835" spans="1:10">
      <c r="A835" s="9" t="s">
        <v>5869</v>
      </c>
      <c r="B835" s="10" t="s">
        <v>5870</v>
      </c>
      <c r="C835" s="11" t="s">
        <v>1748</v>
      </c>
      <c r="D835" s="11" t="s">
        <v>4123</v>
      </c>
      <c r="E835" s="12" t="s">
        <v>4217</v>
      </c>
      <c r="F835" s="12" t="s">
        <v>4124</v>
      </c>
      <c r="G835" s="12">
        <v>733</v>
      </c>
      <c r="H835" s="12" t="s">
        <v>4052</v>
      </c>
      <c r="I835" t="s">
        <v>4089</v>
      </c>
      <c r="J835" t="s">
        <v>4054</v>
      </c>
    </row>
    <row r="836" spans="1:10">
      <c r="A836" s="9" t="s">
        <v>5871</v>
      </c>
      <c r="B836" s="10" t="s">
        <v>5872</v>
      </c>
      <c r="C836" s="11" t="s">
        <v>1748</v>
      </c>
      <c r="D836" s="11" t="s">
        <v>4128</v>
      </c>
      <c r="E836" s="12" t="s">
        <v>4217</v>
      </c>
      <c r="F836" s="12" t="s">
        <v>4129</v>
      </c>
      <c r="G836" s="12">
        <v>663</v>
      </c>
      <c r="H836" s="12" t="s">
        <v>4052</v>
      </c>
      <c r="I836" t="s">
        <v>4089</v>
      </c>
      <c r="J836" t="s">
        <v>4054</v>
      </c>
    </row>
    <row r="837" spans="1:10">
      <c r="A837" s="9" t="s">
        <v>5873</v>
      </c>
      <c r="B837" s="10" t="s">
        <v>5874</v>
      </c>
      <c r="C837" s="11" t="s">
        <v>1748</v>
      </c>
      <c r="D837" s="11" t="s">
        <v>4133</v>
      </c>
      <c r="E837" s="12" t="s">
        <v>4217</v>
      </c>
      <c r="F837" s="12" t="s">
        <v>1475</v>
      </c>
      <c r="G837" s="12">
        <v>911</v>
      </c>
      <c r="H837" s="12" t="s">
        <v>4063</v>
      </c>
      <c r="I837" t="s">
        <v>4064</v>
      </c>
      <c r="J837" t="s">
        <v>4065</v>
      </c>
    </row>
    <row r="838" spans="1:10">
      <c r="A838" s="9" t="s">
        <v>5875</v>
      </c>
      <c r="B838" s="10" t="s">
        <v>5876</v>
      </c>
      <c r="C838" s="11" t="s">
        <v>1748</v>
      </c>
      <c r="D838" s="11" t="s">
        <v>5105</v>
      </c>
      <c r="E838" s="12" t="s">
        <v>4217</v>
      </c>
      <c r="F838" s="12" t="s">
        <v>5106</v>
      </c>
      <c r="G838" s="12">
        <v>1125</v>
      </c>
      <c r="H838" s="12" t="s">
        <v>4063</v>
      </c>
      <c r="I838" t="s">
        <v>4094</v>
      </c>
      <c r="J838" t="s">
        <v>4065</v>
      </c>
    </row>
    <row r="839" spans="1:10">
      <c r="A839" s="9" t="s">
        <v>5877</v>
      </c>
      <c r="B839" s="10" t="s">
        <v>5878</v>
      </c>
      <c r="C839" s="11" t="s">
        <v>1748</v>
      </c>
      <c r="D839" s="11" t="s">
        <v>1689</v>
      </c>
      <c r="E839" s="12" t="s">
        <v>4217</v>
      </c>
      <c r="F839" s="12" t="s">
        <v>4274</v>
      </c>
      <c r="G839" s="12">
        <v>294</v>
      </c>
      <c r="H839" s="12" t="s">
        <v>4052</v>
      </c>
      <c r="I839" t="s">
        <v>4059</v>
      </c>
      <c r="J839" t="s">
        <v>812</v>
      </c>
    </row>
    <row r="840" spans="1:10">
      <c r="A840" s="9" t="s">
        <v>5879</v>
      </c>
      <c r="B840" s="10" t="s">
        <v>5880</v>
      </c>
      <c r="C840" s="11" t="s">
        <v>1748</v>
      </c>
      <c r="D840" s="11" t="s">
        <v>4952</v>
      </c>
      <c r="E840" s="12" t="s">
        <v>4217</v>
      </c>
      <c r="F840" s="12" t="s">
        <v>4176</v>
      </c>
      <c r="G840" s="12">
        <v>190</v>
      </c>
      <c r="H840" s="12" t="s">
        <v>4052</v>
      </c>
      <c r="I840" t="s">
        <v>4099</v>
      </c>
      <c r="J840" t="s">
        <v>812</v>
      </c>
    </row>
    <row r="841" spans="1:10">
      <c r="A841" s="9" t="s">
        <v>5881</v>
      </c>
      <c r="B841" s="10" t="s">
        <v>5882</v>
      </c>
      <c r="C841" s="11" t="s">
        <v>1748</v>
      </c>
      <c r="D841" s="11" t="s">
        <v>4106</v>
      </c>
      <c r="E841" s="12" t="s">
        <v>4217</v>
      </c>
      <c r="F841" s="12" t="s">
        <v>4103</v>
      </c>
      <c r="G841" s="12">
        <v>750</v>
      </c>
      <c r="H841" s="12" t="s">
        <v>4052</v>
      </c>
      <c r="I841" t="s">
        <v>4089</v>
      </c>
      <c r="J841" t="s">
        <v>4054</v>
      </c>
    </row>
    <row r="842" spans="1:10">
      <c r="A842" s="9" t="s">
        <v>5883</v>
      </c>
      <c r="B842" s="10" t="s">
        <v>5884</v>
      </c>
      <c r="C842" s="11" t="s">
        <v>1748</v>
      </c>
      <c r="D842" s="11" t="s">
        <v>4166</v>
      </c>
      <c r="E842" s="12" t="s">
        <v>4217</v>
      </c>
      <c r="F842" s="12" t="s">
        <v>4167</v>
      </c>
      <c r="G842" s="12">
        <v>623</v>
      </c>
      <c r="H842" s="12" t="s">
        <v>4052</v>
      </c>
      <c r="I842" t="s">
        <v>4089</v>
      </c>
      <c r="J842" t="s">
        <v>4054</v>
      </c>
    </row>
    <row r="843" spans="1:10">
      <c r="A843" s="9" t="s">
        <v>5885</v>
      </c>
      <c r="B843" s="10" t="s">
        <v>5886</v>
      </c>
      <c r="C843" s="11" t="s">
        <v>1748</v>
      </c>
      <c r="D843" s="11" t="s">
        <v>4114</v>
      </c>
      <c r="E843" s="12" t="s">
        <v>4217</v>
      </c>
      <c r="F843" s="12" t="s">
        <v>4115</v>
      </c>
      <c r="G843" s="12">
        <v>850</v>
      </c>
      <c r="H843" s="12" t="s">
        <v>4063</v>
      </c>
      <c r="I843" t="s">
        <v>4064</v>
      </c>
      <c r="J843" t="s">
        <v>4065</v>
      </c>
    </row>
    <row r="844" spans="1:10">
      <c r="A844" s="9" t="s">
        <v>5887</v>
      </c>
      <c r="B844" s="10" t="s">
        <v>5888</v>
      </c>
      <c r="C844" s="11" t="s">
        <v>1746</v>
      </c>
      <c r="D844" s="11" t="s">
        <v>799</v>
      </c>
      <c r="E844" s="12" t="s">
        <v>5293</v>
      </c>
      <c r="F844" s="12" t="s">
        <v>4082</v>
      </c>
      <c r="G844" s="12">
        <v>1000</v>
      </c>
      <c r="H844" s="12" t="s">
        <v>4063</v>
      </c>
      <c r="I844" t="s">
        <v>4064</v>
      </c>
      <c r="J844" t="s">
        <v>4065</v>
      </c>
    </row>
    <row r="845" spans="1:10">
      <c r="A845" s="9" t="s">
        <v>5889</v>
      </c>
      <c r="B845" s="10" t="s">
        <v>5890</v>
      </c>
      <c r="C845" s="11" t="s">
        <v>1746</v>
      </c>
      <c r="D845" s="11" t="s">
        <v>1746</v>
      </c>
      <c r="E845" s="12" t="s">
        <v>5293</v>
      </c>
      <c r="F845" s="12" t="s">
        <v>5293</v>
      </c>
      <c r="G845" s="12">
        <v>0</v>
      </c>
      <c r="H845" s="12" t="s">
        <v>4083</v>
      </c>
      <c r="I845" t="s">
        <v>4084</v>
      </c>
      <c r="J845" t="s">
        <v>752</v>
      </c>
    </row>
    <row r="846" spans="1:10">
      <c r="A846" s="9" t="s">
        <v>5891</v>
      </c>
      <c r="B846" s="10" t="s">
        <v>5892</v>
      </c>
      <c r="C846" s="11" t="s">
        <v>1606</v>
      </c>
      <c r="D846" s="11" t="s">
        <v>1606</v>
      </c>
      <c r="E846" s="12" t="s">
        <v>4220</v>
      </c>
      <c r="F846" s="12" t="s">
        <v>4220</v>
      </c>
      <c r="G846" s="12">
        <v>0</v>
      </c>
      <c r="H846" s="12" t="s">
        <v>4083</v>
      </c>
      <c r="I846" t="s">
        <v>4084</v>
      </c>
      <c r="J846" t="s">
        <v>752</v>
      </c>
    </row>
    <row r="847" spans="1:10">
      <c r="A847" s="9" t="s">
        <v>5893</v>
      </c>
      <c r="B847" s="10" t="s">
        <v>5894</v>
      </c>
      <c r="C847" s="11" t="s">
        <v>1606</v>
      </c>
      <c r="D847" s="11" t="s">
        <v>2909</v>
      </c>
      <c r="E847" s="12" t="s">
        <v>4220</v>
      </c>
      <c r="F847" s="12" t="s">
        <v>1473</v>
      </c>
      <c r="G847" s="12">
        <v>721</v>
      </c>
      <c r="H847" s="12" t="s">
        <v>4052</v>
      </c>
      <c r="I847" t="s">
        <v>4089</v>
      </c>
      <c r="J847" t="s">
        <v>4054</v>
      </c>
    </row>
    <row r="848" spans="1:10">
      <c r="A848" s="9" t="s">
        <v>5895</v>
      </c>
      <c r="B848" s="10" t="s">
        <v>5896</v>
      </c>
      <c r="C848" s="11" t="s">
        <v>2909</v>
      </c>
      <c r="D848" s="11" t="s">
        <v>2909</v>
      </c>
      <c r="E848" s="12" t="s">
        <v>1473</v>
      </c>
      <c r="F848" s="12" t="s">
        <v>1473</v>
      </c>
      <c r="G848" s="12">
        <v>0</v>
      </c>
      <c r="H848" s="12" t="s">
        <v>4083</v>
      </c>
      <c r="I848" t="s">
        <v>4084</v>
      </c>
      <c r="J848" t="s">
        <v>752</v>
      </c>
    </row>
    <row r="849" spans="1:10">
      <c r="A849" s="9" t="s">
        <v>5897</v>
      </c>
      <c r="B849" s="10" t="s">
        <v>5898</v>
      </c>
      <c r="C849" s="11" t="s">
        <v>1678</v>
      </c>
      <c r="D849" s="11" t="s">
        <v>1678</v>
      </c>
      <c r="E849" s="12" t="s">
        <v>4225</v>
      </c>
      <c r="F849" s="12" t="s">
        <v>4225</v>
      </c>
      <c r="G849" s="12">
        <v>0</v>
      </c>
      <c r="H849" s="12" t="s">
        <v>4083</v>
      </c>
      <c r="I849" t="s">
        <v>4084</v>
      </c>
      <c r="J849" t="s">
        <v>752</v>
      </c>
    </row>
    <row r="850" spans="1:10">
      <c r="A850" s="9" t="s">
        <v>5899</v>
      </c>
      <c r="B850" s="10" t="s">
        <v>5900</v>
      </c>
      <c r="C850" s="11" t="s">
        <v>1744</v>
      </c>
      <c r="D850" s="11" t="s">
        <v>1744</v>
      </c>
      <c r="E850" s="12" t="s">
        <v>4527</v>
      </c>
      <c r="F850" s="12" t="s">
        <v>4527</v>
      </c>
      <c r="G850" s="12">
        <v>0</v>
      </c>
      <c r="H850" s="12" t="s">
        <v>4083</v>
      </c>
      <c r="I850" t="s">
        <v>4084</v>
      </c>
      <c r="J850" t="s">
        <v>752</v>
      </c>
    </row>
    <row r="851" spans="1:10">
      <c r="A851" s="9" t="s">
        <v>5901</v>
      </c>
      <c r="B851" s="10" t="s">
        <v>5902</v>
      </c>
      <c r="C851" s="11" t="s">
        <v>4261</v>
      </c>
      <c r="D851" s="11" t="s">
        <v>4261</v>
      </c>
      <c r="E851" s="12" t="s">
        <v>4262</v>
      </c>
      <c r="F851" s="12" t="s">
        <v>4262</v>
      </c>
      <c r="G851" s="12">
        <v>0</v>
      </c>
      <c r="H851" s="12" t="s">
        <v>4083</v>
      </c>
      <c r="I851" t="s">
        <v>4084</v>
      </c>
      <c r="J851" t="s">
        <v>752</v>
      </c>
    </row>
    <row r="852" spans="1:10">
      <c r="A852" s="9" t="s">
        <v>5903</v>
      </c>
      <c r="B852" s="10" t="s">
        <v>5904</v>
      </c>
      <c r="C852" s="11" t="s">
        <v>1750</v>
      </c>
      <c r="D852" s="11" t="s">
        <v>2909</v>
      </c>
      <c r="E852" s="12" t="s">
        <v>1472</v>
      </c>
      <c r="F852" s="12" t="s">
        <v>1473</v>
      </c>
      <c r="G852" s="12">
        <v>1062</v>
      </c>
      <c r="H852" s="12" t="s">
        <v>4063</v>
      </c>
      <c r="I852" t="s">
        <v>4094</v>
      </c>
      <c r="J852" t="s">
        <v>4065</v>
      </c>
    </row>
    <row r="853" spans="1:10">
      <c r="A853" s="9" t="s">
        <v>5905</v>
      </c>
      <c r="B853" s="10" t="s">
        <v>5906</v>
      </c>
      <c r="C853" s="11" t="s">
        <v>1750</v>
      </c>
      <c r="D853" s="11" t="s">
        <v>1584</v>
      </c>
      <c r="E853" s="12" t="s">
        <v>1472</v>
      </c>
      <c r="F853" s="12" t="s">
        <v>4058</v>
      </c>
      <c r="G853" s="12">
        <v>71</v>
      </c>
      <c r="H853" s="12" t="s">
        <v>4083</v>
      </c>
      <c r="I853" t="s">
        <v>4120</v>
      </c>
      <c r="J853" t="s">
        <v>752</v>
      </c>
    </row>
    <row r="854" spans="1:10">
      <c r="A854" s="9" t="s">
        <v>5907</v>
      </c>
      <c r="B854" s="10" t="s">
        <v>5908</v>
      </c>
      <c r="C854" s="11" t="s">
        <v>1750</v>
      </c>
      <c r="D854" s="11" t="s">
        <v>4133</v>
      </c>
      <c r="E854" s="12" t="s">
        <v>1472</v>
      </c>
      <c r="F854" s="12" t="s">
        <v>1475</v>
      </c>
      <c r="G854" s="12">
        <v>681</v>
      </c>
      <c r="H854" s="12" t="s">
        <v>4052</v>
      </c>
      <c r="I854" t="s">
        <v>4089</v>
      </c>
      <c r="J854" t="s">
        <v>4054</v>
      </c>
    </row>
    <row r="855" spans="1:10">
      <c r="A855" s="9" t="s">
        <v>5909</v>
      </c>
      <c r="B855" s="10" t="s">
        <v>5910</v>
      </c>
      <c r="C855" s="11" t="s">
        <v>1750</v>
      </c>
      <c r="D855" s="11" t="s">
        <v>5105</v>
      </c>
      <c r="E855" s="12" t="s">
        <v>1472</v>
      </c>
      <c r="F855" s="12" t="s">
        <v>5106</v>
      </c>
      <c r="G855" s="12">
        <v>889</v>
      </c>
      <c r="H855" s="12" t="s">
        <v>4063</v>
      </c>
      <c r="I855" t="s">
        <v>4064</v>
      </c>
      <c r="J855" t="s">
        <v>4065</v>
      </c>
    </row>
    <row r="856" spans="1:10">
      <c r="A856" s="9" t="s">
        <v>5911</v>
      </c>
      <c r="B856" s="10" t="s">
        <v>5912</v>
      </c>
      <c r="C856" s="11" t="s">
        <v>4306</v>
      </c>
      <c r="D856" s="11" t="s">
        <v>1623</v>
      </c>
      <c r="E856" s="12" t="s">
        <v>4307</v>
      </c>
      <c r="F856" s="12" t="s">
        <v>4119</v>
      </c>
      <c r="G856" s="12">
        <v>186</v>
      </c>
      <c r="H856" s="12" t="s">
        <v>4052</v>
      </c>
      <c r="I856" t="s">
        <v>4099</v>
      </c>
      <c r="J856" t="s">
        <v>812</v>
      </c>
    </row>
    <row r="857" spans="1:10">
      <c r="A857" s="9" t="s">
        <v>5913</v>
      </c>
      <c r="B857" s="10" t="s">
        <v>5914</v>
      </c>
      <c r="C857" s="11" t="s">
        <v>4306</v>
      </c>
      <c r="D857" s="11" t="s">
        <v>1646</v>
      </c>
      <c r="E857" s="12" t="s">
        <v>4307</v>
      </c>
      <c r="F857" s="12" t="s">
        <v>1051</v>
      </c>
      <c r="G857" s="12">
        <v>140</v>
      </c>
      <c r="H857" s="12" t="s">
        <v>4052</v>
      </c>
      <c r="I857" t="s">
        <v>4099</v>
      </c>
      <c r="J857" t="s">
        <v>812</v>
      </c>
    </row>
    <row r="858" spans="1:10">
      <c r="A858" s="9" t="s">
        <v>5915</v>
      </c>
      <c r="B858" s="10" t="s">
        <v>5916</v>
      </c>
      <c r="C858" s="11" t="s">
        <v>5105</v>
      </c>
      <c r="D858" s="11" t="s">
        <v>5105</v>
      </c>
      <c r="E858" s="12" t="s">
        <v>5106</v>
      </c>
      <c r="F858" s="12" t="s">
        <v>5106</v>
      </c>
      <c r="G858" s="12">
        <v>0</v>
      </c>
      <c r="H858" s="12" t="s">
        <v>4083</v>
      </c>
      <c r="I858" t="s">
        <v>4084</v>
      </c>
      <c r="J858" t="s">
        <v>752</v>
      </c>
    </row>
    <row r="859" spans="1:10">
      <c r="A859" s="9" t="s">
        <v>5917</v>
      </c>
      <c r="B859" s="10" t="s">
        <v>5918</v>
      </c>
      <c r="C859" s="11" t="s">
        <v>1752</v>
      </c>
      <c r="D859" s="11" t="s">
        <v>1752</v>
      </c>
      <c r="E859" s="12" t="s">
        <v>1474</v>
      </c>
      <c r="F859" s="12" t="s">
        <v>1468</v>
      </c>
      <c r="G859" s="12">
        <v>560</v>
      </c>
      <c r="H859" s="12" t="s">
        <v>4244</v>
      </c>
      <c r="I859" t="s">
        <v>4053</v>
      </c>
      <c r="J859" t="s">
        <v>4054</v>
      </c>
    </row>
    <row r="860" spans="1:10">
      <c r="A860" s="9" t="s">
        <v>5919</v>
      </c>
      <c r="B860" s="10" t="s">
        <v>5920</v>
      </c>
      <c r="C860" s="11" t="s">
        <v>4253</v>
      </c>
      <c r="D860" s="11" t="s">
        <v>4253</v>
      </c>
      <c r="E860" s="12" t="s">
        <v>4254</v>
      </c>
      <c r="F860" s="12" t="s">
        <v>4254</v>
      </c>
      <c r="G860" s="12">
        <v>0</v>
      </c>
      <c r="H860" s="12" t="s">
        <v>4083</v>
      </c>
      <c r="I860" t="s">
        <v>4084</v>
      </c>
      <c r="J860" t="s">
        <v>752</v>
      </c>
    </row>
    <row r="861" spans="1:10">
      <c r="A861" s="9" t="s">
        <v>5921</v>
      </c>
      <c r="B861" s="10" t="s">
        <v>5922</v>
      </c>
      <c r="C861" s="11" t="s">
        <v>4288</v>
      </c>
      <c r="D861" s="11" t="s">
        <v>4288</v>
      </c>
      <c r="E861" s="12" t="s">
        <v>4289</v>
      </c>
      <c r="F861" s="12" t="s">
        <v>4289</v>
      </c>
      <c r="G861" s="12">
        <v>0</v>
      </c>
      <c r="H861" s="12" t="s">
        <v>4083</v>
      </c>
      <c r="I861" t="s">
        <v>4084</v>
      </c>
      <c r="J861" t="s">
        <v>752</v>
      </c>
    </row>
    <row r="862" spans="1:10">
      <c r="A862" s="9" t="s">
        <v>5923</v>
      </c>
      <c r="B862" s="10" t="s">
        <v>5924</v>
      </c>
      <c r="C862" s="11" t="s">
        <v>4203</v>
      </c>
      <c r="D862" s="11" t="s">
        <v>799</v>
      </c>
      <c r="E862" s="12" t="s">
        <v>4204</v>
      </c>
      <c r="F862" s="12" t="s">
        <v>4082</v>
      </c>
      <c r="G862" s="12">
        <v>388</v>
      </c>
      <c r="H862" s="12" t="s">
        <v>4052</v>
      </c>
      <c r="I862" t="s">
        <v>4059</v>
      </c>
      <c r="J862" t="s">
        <v>812</v>
      </c>
    </row>
    <row r="863" spans="1:10">
      <c r="A863" s="9" t="s">
        <v>5925</v>
      </c>
      <c r="B863" s="10" t="s">
        <v>5926</v>
      </c>
      <c r="C863" s="11" t="s">
        <v>4203</v>
      </c>
      <c r="D863" s="11" t="s">
        <v>4247</v>
      </c>
      <c r="E863" s="12" t="s">
        <v>4204</v>
      </c>
      <c r="F863" s="12" t="s">
        <v>4248</v>
      </c>
      <c r="G863" s="12">
        <v>410</v>
      </c>
      <c r="H863" s="12" t="s">
        <v>4052</v>
      </c>
      <c r="I863" t="s">
        <v>4053</v>
      </c>
      <c r="J863" t="s">
        <v>4054</v>
      </c>
    </row>
    <row r="864" spans="1:10">
      <c r="A864" s="9" t="s">
        <v>5927</v>
      </c>
      <c r="B864" s="10" t="s">
        <v>5928</v>
      </c>
      <c r="C864" s="11" t="s">
        <v>4203</v>
      </c>
      <c r="D864" s="11" t="s">
        <v>4128</v>
      </c>
      <c r="E864" s="12" t="s">
        <v>4204</v>
      </c>
      <c r="F864" s="12" t="s">
        <v>4129</v>
      </c>
      <c r="G864" s="12">
        <v>610</v>
      </c>
      <c r="H864" s="12" t="s">
        <v>4052</v>
      </c>
      <c r="I864" t="s">
        <v>4089</v>
      </c>
      <c r="J864" t="s">
        <v>4054</v>
      </c>
    </row>
    <row r="865" spans="1:10">
      <c r="A865" s="9" t="s">
        <v>5929</v>
      </c>
      <c r="B865" s="10" t="s">
        <v>5930</v>
      </c>
      <c r="C865" s="11" t="s">
        <v>1577</v>
      </c>
      <c r="D865" s="11" t="s">
        <v>799</v>
      </c>
      <c r="E865" s="12" t="s">
        <v>1474</v>
      </c>
      <c r="F865" s="12" t="s">
        <v>4082</v>
      </c>
      <c r="G865" s="12">
        <v>500</v>
      </c>
      <c r="H865" s="12" t="s">
        <v>4052</v>
      </c>
      <c r="I865" t="s">
        <v>4053</v>
      </c>
      <c r="J865" t="s">
        <v>4054</v>
      </c>
    </row>
    <row r="866" spans="1:10">
      <c r="A866" s="9" t="s">
        <v>5931</v>
      </c>
      <c r="B866" s="10" t="s">
        <v>5932</v>
      </c>
      <c r="C866" s="11" t="s">
        <v>1577</v>
      </c>
      <c r="D866" s="11" t="s">
        <v>2909</v>
      </c>
      <c r="E866" s="12" t="s">
        <v>1474</v>
      </c>
      <c r="F866" s="12" t="s">
        <v>1473</v>
      </c>
      <c r="G866" s="12">
        <v>1177</v>
      </c>
      <c r="H866" s="12" t="s">
        <v>4063</v>
      </c>
      <c r="I866" t="s">
        <v>4094</v>
      </c>
      <c r="J866" t="s">
        <v>4065</v>
      </c>
    </row>
    <row r="867" spans="1:10">
      <c r="A867" s="9" t="s">
        <v>5933</v>
      </c>
      <c r="B867" s="10" t="s">
        <v>5934</v>
      </c>
      <c r="C867" s="11" t="s">
        <v>1577</v>
      </c>
      <c r="D867" s="11" t="s">
        <v>4166</v>
      </c>
      <c r="E867" s="12" t="s">
        <v>1474</v>
      </c>
      <c r="F867" s="12" t="s">
        <v>4167</v>
      </c>
      <c r="G867" s="12">
        <v>912</v>
      </c>
      <c r="H867" s="12" t="s">
        <v>4244</v>
      </c>
      <c r="I867" t="s">
        <v>4064</v>
      </c>
      <c r="J867" t="s">
        <v>4065</v>
      </c>
    </row>
    <row r="868" spans="1:10">
      <c r="A868" s="9" t="s">
        <v>5935</v>
      </c>
      <c r="B868" s="10" t="s">
        <v>5936</v>
      </c>
      <c r="C868" s="11" t="s">
        <v>4265</v>
      </c>
      <c r="D868" s="11" t="s">
        <v>1661</v>
      </c>
      <c r="E868" s="12" t="s">
        <v>4266</v>
      </c>
      <c r="F868" s="12" t="s">
        <v>717</v>
      </c>
      <c r="G868" s="12">
        <v>259</v>
      </c>
      <c r="H868" s="12" t="s">
        <v>4052</v>
      </c>
      <c r="I868" t="s">
        <v>4059</v>
      </c>
      <c r="J868" t="s">
        <v>812</v>
      </c>
    </row>
    <row r="869" spans="1:10">
      <c r="A869" s="9" t="s">
        <v>5937</v>
      </c>
      <c r="B869" s="10" t="s">
        <v>5938</v>
      </c>
      <c r="C869" s="11" t="s">
        <v>868</v>
      </c>
      <c r="D869" s="11" t="s">
        <v>4073</v>
      </c>
      <c r="E869" s="12" t="s">
        <v>1476</v>
      </c>
      <c r="F869" s="12" t="s">
        <v>4075</v>
      </c>
      <c r="G869" s="12">
        <v>810</v>
      </c>
      <c r="H869" s="12" t="s">
        <v>4063</v>
      </c>
      <c r="I869" t="s">
        <v>4064</v>
      </c>
      <c r="J869" t="s">
        <v>4065</v>
      </c>
    </row>
    <row r="870" spans="1:10">
      <c r="A870" s="9" t="s">
        <v>5939</v>
      </c>
      <c r="B870" s="10" t="s">
        <v>5940</v>
      </c>
      <c r="C870" s="11" t="s">
        <v>803</v>
      </c>
      <c r="D870" s="11" t="s">
        <v>870</v>
      </c>
      <c r="E870" s="12" t="s">
        <v>4050</v>
      </c>
      <c r="F870" s="12" t="s">
        <v>4183</v>
      </c>
      <c r="G870" s="12">
        <v>10</v>
      </c>
      <c r="H870" s="12" t="s">
        <v>4083</v>
      </c>
      <c r="I870" t="s">
        <v>4084</v>
      </c>
      <c r="J870" t="s">
        <v>752</v>
      </c>
    </row>
    <row r="871" spans="1:10">
      <c r="A871" s="9" t="s">
        <v>5941</v>
      </c>
      <c r="B871" s="10" t="s">
        <v>5942</v>
      </c>
      <c r="C871" s="11" t="s">
        <v>1743</v>
      </c>
      <c r="D871" s="11" t="s">
        <v>1743</v>
      </c>
      <c r="E871" s="12" t="s">
        <v>4211</v>
      </c>
      <c r="F871" s="12" t="s">
        <v>4211</v>
      </c>
      <c r="G871" s="12">
        <v>0</v>
      </c>
      <c r="H871" s="12" t="s">
        <v>4083</v>
      </c>
      <c r="I871" t="s">
        <v>4084</v>
      </c>
      <c r="J871" t="s">
        <v>752</v>
      </c>
    </row>
    <row r="872" spans="1:10">
      <c r="A872" s="9" t="s">
        <v>5943</v>
      </c>
      <c r="B872" s="10" t="s">
        <v>5944</v>
      </c>
      <c r="C872" s="11" t="s">
        <v>1606</v>
      </c>
      <c r="D872" s="11" t="s">
        <v>4123</v>
      </c>
      <c r="E872" s="12" t="s">
        <v>4220</v>
      </c>
      <c r="F872" s="12" t="s">
        <v>4124</v>
      </c>
      <c r="G872" s="12">
        <v>1262</v>
      </c>
      <c r="H872" s="12" t="s">
        <v>4063</v>
      </c>
      <c r="I872" t="s">
        <v>4094</v>
      </c>
      <c r="J872" t="s">
        <v>4065</v>
      </c>
    </row>
    <row r="873" spans="1:10">
      <c r="A873" s="9" t="s">
        <v>5945</v>
      </c>
      <c r="B873" s="10" t="s">
        <v>5946</v>
      </c>
      <c r="C873" s="11" t="s">
        <v>2909</v>
      </c>
      <c r="D873" s="11" t="s">
        <v>1606</v>
      </c>
      <c r="E873" s="12" t="s">
        <v>1473</v>
      </c>
      <c r="F873" s="12" t="s">
        <v>4220</v>
      </c>
      <c r="G873" s="12">
        <v>0</v>
      </c>
      <c r="H873" s="12" t="s">
        <v>4083</v>
      </c>
      <c r="I873" t="s">
        <v>4084</v>
      </c>
      <c r="J873" t="s">
        <v>752</v>
      </c>
    </row>
    <row r="874" spans="1:10">
      <c r="A874" s="9" t="s">
        <v>5947</v>
      </c>
      <c r="B874" s="10" t="s">
        <v>5948</v>
      </c>
      <c r="C874" s="11" t="s">
        <v>1678</v>
      </c>
      <c r="D874" s="11" t="s">
        <v>1669</v>
      </c>
      <c r="E874" s="12" t="s">
        <v>4225</v>
      </c>
      <c r="F874" s="12" t="s">
        <v>5209</v>
      </c>
      <c r="G874" s="12">
        <v>171</v>
      </c>
      <c r="H874" s="12" t="s">
        <v>4244</v>
      </c>
      <c r="I874" t="s">
        <v>4099</v>
      </c>
      <c r="J874" t="s">
        <v>812</v>
      </c>
    </row>
    <row r="875" spans="1:10">
      <c r="A875" s="9" t="s">
        <v>5949</v>
      </c>
      <c r="B875" s="10" t="s">
        <v>5950</v>
      </c>
      <c r="C875" s="11" t="s">
        <v>4306</v>
      </c>
      <c r="D875" s="11" t="s">
        <v>4306</v>
      </c>
      <c r="E875" s="12" t="s">
        <v>4307</v>
      </c>
      <c r="F875" s="12" t="s">
        <v>4307</v>
      </c>
      <c r="G875" s="12">
        <v>798</v>
      </c>
      <c r="H875" s="12" t="s">
        <v>4052</v>
      </c>
      <c r="I875" t="s">
        <v>4089</v>
      </c>
      <c r="J875" t="s">
        <v>4054</v>
      </c>
    </row>
    <row r="876" spans="1:10">
      <c r="A876" s="9" t="s">
        <v>5951</v>
      </c>
      <c r="B876" s="10" t="s">
        <v>5952</v>
      </c>
      <c r="C876" s="11" t="s">
        <v>4133</v>
      </c>
      <c r="D876" s="11" t="s">
        <v>4133</v>
      </c>
      <c r="E876" s="12" t="s">
        <v>1475</v>
      </c>
      <c r="F876" s="12" t="s">
        <v>1475</v>
      </c>
      <c r="G876" s="12">
        <v>0</v>
      </c>
      <c r="H876" s="12" t="s">
        <v>4083</v>
      </c>
      <c r="I876" t="s">
        <v>4084</v>
      </c>
      <c r="J876" t="s">
        <v>752</v>
      </c>
    </row>
    <row r="877" spans="1:10">
      <c r="A877" s="9" t="s">
        <v>5953</v>
      </c>
      <c r="B877" s="10" t="s">
        <v>5954</v>
      </c>
      <c r="C877" s="11" t="s">
        <v>4203</v>
      </c>
      <c r="D877" s="11" t="s">
        <v>1639</v>
      </c>
      <c r="E877" s="12" t="s">
        <v>4204</v>
      </c>
      <c r="F877" s="12" t="s">
        <v>4297</v>
      </c>
      <c r="G877" s="12">
        <v>812</v>
      </c>
      <c r="H877" s="12" t="s">
        <v>4063</v>
      </c>
      <c r="I877" t="s">
        <v>4064</v>
      </c>
      <c r="J877" t="s">
        <v>4065</v>
      </c>
    </row>
    <row r="878" spans="1:10">
      <c r="A878" s="9" t="s">
        <v>5955</v>
      </c>
      <c r="B878" s="10" t="s">
        <v>4414</v>
      </c>
      <c r="C878" s="11" t="s">
        <v>1718</v>
      </c>
      <c r="D878" s="11" t="s">
        <v>1688</v>
      </c>
      <c r="E878" s="12" t="s">
        <v>4307</v>
      </c>
      <c r="F878" s="12" t="s">
        <v>4198</v>
      </c>
      <c r="G878" s="12">
        <v>274</v>
      </c>
      <c r="H878" s="12" t="s">
        <v>4052</v>
      </c>
      <c r="I878" t="s">
        <v>4059</v>
      </c>
      <c r="J878" t="s">
        <v>812</v>
      </c>
    </row>
    <row r="879" spans="1:10">
      <c r="A879" s="9" t="s">
        <v>5956</v>
      </c>
      <c r="B879" s="10" t="s">
        <v>4416</v>
      </c>
      <c r="C879" s="11" t="s">
        <v>1718</v>
      </c>
      <c r="D879" s="11" t="s">
        <v>1629</v>
      </c>
      <c r="E879" s="12" t="s">
        <v>4307</v>
      </c>
      <c r="F879" s="12" t="s">
        <v>4129</v>
      </c>
      <c r="G879" s="12">
        <v>83</v>
      </c>
      <c r="H879" s="12" t="s">
        <v>4083</v>
      </c>
      <c r="I879" t="s">
        <v>4120</v>
      </c>
      <c r="J879" t="s">
        <v>752</v>
      </c>
    </row>
    <row r="880" spans="1:10">
      <c r="A880" s="9" t="s">
        <v>5957</v>
      </c>
      <c r="B880" s="10" t="s">
        <v>4418</v>
      </c>
      <c r="C880" s="11" t="s">
        <v>1706</v>
      </c>
      <c r="D880" s="11" t="s">
        <v>1688</v>
      </c>
      <c r="E880" s="12" t="s">
        <v>4194</v>
      </c>
      <c r="F880" s="12" t="s">
        <v>4198</v>
      </c>
      <c r="G880" s="12">
        <v>169</v>
      </c>
      <c r="H880" s="12" t="s">
        <v>4244</v>
      </c>
      <c r="I880" t="s">
        <v>4099</v>
      </c>
      <c r="J880" t="s">
        <v>812</v>
      </c>
    </row>
    <row r="881" spans="1:10">
      <c r="A881" s="9" t="s">
        <v>5958</v>
      </c>
      <c r="B881" s="10" t="s">
        <v>4420</v>
      </c>
      <c r="C881" s="11" t="s">
        <v>1706</v>
      </c>
      <c r="D881" s="11" t="s">
        <v>1612</v>
      </c>
      <c r="E881" s="12" t="s">
        <v>4194</v>
      </c>
      <c r="F881" s="12" t="s">
        <v>4098</v>
      </c>
      <c r="G881" s="12">
        <v>134</v>
      </c>
      <c r="H881" s="12" t="s">
        <v>4244</v>
      </c>
      <c r="I881" t="s">
        <v>4099</v>
      </c>
      <c r="J881" t="s">
        <v>812</v>
      </c>
    </row>
    <row r="882" spans="1:10">
      <c r="A882" s="9" t="s">
        <v>5959</v>
      </c>
      <c r="B882" s="10" t="s">
        <v>4422</v>
      </c>
      <c r="C882" s="11" t="s">
        <v>1706</v>
      </c>
      <c r="D882" s="11" t="s">
        <v>1593</v>
      </c>
      <c r="E882" s="12" t="s">
        <v>4194</v>
      </c>
      <c r="F882" s="12" t="s">
        <v>4069</v>
      </c>
      <c r="G882" s="12">
        <v>300</v>
      </c>
      <c r="H882" s="12" t="s">
        <v>4244</v>
      </c>
      <c r="I882" t="s">
        <v>4059</v>
      </c>
      <c r="J882" t="s">
        <v>812</v>
      </c>
    </row>
    <row r="883" spans="1:10">
      <c r="A883" s="9" t="s">
        <v>5960</v>
      </c>
      <c r="B883" s="10" t="s">
        <v>4424</v>
      </c>
      <c r="C883" s="11" t="s">
        <v>1706</v>
      </c>
      <c r="D883" s="11" t="s">
        <v>1684</v>
      </c>
      <c r="E883" s="12" t="s">
        <v>4194</v>
      </c>
      <c r="F883" s="12" t="s">
        <v>4258</v>
      </c>
      <c r="G883" s="12">
        <v>110</v>
      </c>
      <c r="H883" s="12" t="s">
        <v>4244</v>
      </c>
      <c r="I883" t="s">
        <v>4099</v>
      </c>
      <c r="J883" t="s">
        <v>812</v>
      </c>
    </row>
    <row r="884" spans="1:10">
      <c r="A884" s="9" t="s">
        <v>5961</v>
      </c>
      <c r="B884" s="10" t="s">
        <v>4426</v>
      </c>
      <c r="C884" s="11" t="s">
        <v>1704</v>
      </c>
      <c r="D884" s="11" t="s">
        <v>1706</v>
      </c>
      <c r="E884" s="12" t="s">
        <v>4254</v>
      </c>
      <c r="F884" s="12" t="s">
        <v>4194</v>
      </c>
      <c r="G884" s="12">
        <v>512</v>
      </c>
      <c r="H884" s="12" t="s">
        <v>4052</v>
      </c>
      <c r="I884" t="s">
        <v>4053</v>
      </c>
      <c r="J884" t="s">
        <v>4054</v>
      </c>
    </row>
    <row r="885" spans="1:10">
      <c r="A885" s="9" t="s">
        <v>5962</v>
      </c>
      <c r="B885" s="10" t="s">
        <v>4428</v>
      </c>
      <c r="C885" s="11" t="s">
        <v>1714</v>
      </c>
      <c r="D885" s="11" t="s">
        <v>1704</v>
      </c>
      <c r="E885" s="12" t="s">
        <v>4204</v>
      </c>
      <c r="F885" s="12" t="s">
        <v>4254</v>
      </c>
      <c r="G885" s="12">
        <v>500</v>
      </c>
      <c r="H885" s="12" t="s">
        <v>4244</v>
      </c>
      <c r="I885" t="s">
        <v>4053</v>
      </c>
      <c r="J885" t="s">
        <v>4054</v>
      </c>
    </row>
    <row r="886" spans="1:10">
      <c r="A886" s="9" t="s">
        <v>5963</v>
      </c>
      <c r="B886" s="10" t="s">
        <v>4430</v>
      </c>
      <c r="C886" s="11" t="s">
        <v>1714</v>
      </c>
      <c r="D886" s="11" t="s">
        <v>1716</v>
      </c>
      <c r="E886" s="12" t="s">
        <v>4204</v>
      </c>
      <c r="F886" s="12" t="s">
        <v>4289</v>
      </c>
      <c r="G886" s="12">
        <v>471</v>
      </c>
      <c r="H886" s="12" t="s">
        <v>4052</v>
      </c>
      <c r="I886" t="s">
        <v>4053</v>
      </c>
      <c r="J886" t="s">
        <v>4054</v>
      </c>
    </row>
    <row r="887" spans="1:10">
      <c r="A887" s="9" t="s">
        <v>5964</v>
      </c>
      <c r="B887" s="10" t="s">
        <v>4432</v>
      </c>
      <c r="C887" s="11" t="s">
        <v>1659</v>
      </c>
      <c r="D887" s="11" t="s">
        <v>803</v>
      </c>
      <c r="E887" s="12" t="s">
        <v>4172</v>
      </c>
      <c r="F887" s="12" t="s">
        <v>4050</v>
      </c>
      <c r="G887" s="12">
        <v>311</v>
      </c>
      <c r="H887" s="12" t="s">
        <v>4052</v>
      </c>
      <c r="I887" t="s">
        <v>4059</v>
      </c>
      <c r="J887" t="s">
        <v>812</v>
      </c>
    </row>
    <row r="888" spans="1:10">
      <c r="A888" s="9" t="s">
        <v>5965</v>
      </c>
      <c r="B888" s="10" t="s">
        <v>4434</v>
      </c>
      <c r="C888" s="11" t="s">
        <v>1701</v>
      </c>
      <c r="D888" s="11" t="s">
        <v>1581</v>
      </c>
      <c r="E888" s="12" t="s">
        <v>4208</v>
      </c>
      <c r="F888" s="12" t="s">
        <v>4051</v>
      </c>
      <c r="G888" s="12">
        <v>192</v>
      </c>
      <c r="H888" s="12" t="s">
        <v>4244</v>
      </c>
      <c r="I888" t="s">
        <v>4099</v>
      </c>
      <c r="J888" t="s">
        <v>812</v>
      </c>
    </row>
    <row r="889" spans="1:10">
      <c r="A889" s="9" t="s">
        <v>5966</v>
      </c>
      <c r="B889" s="10" t="s">
        <v>4436</v>
      </c>
      <c r="C889" s="11" t="s">
        <v>1712</v>
      </c>
      <c r="D889" s="11" t="s">
        <v>868</v>
      </c>
      <c r="E889" s="12" t="s">
        <v>4303</v>
      </c>
      <c r="F889" s="12" t="s">
        <v>4437</v>
      </c>
      <c r="G889" s="12">
        <v>319</v>
      </c>
      <c r="H889" s="12" t="s">
        <v>4052</v>
      </c>
      <c r="I889" t="s">
        <v>4059</v>
      </c>
      <c r="J889" t="s">
        <v>812</v>
      </c>
    </row>
    <row r="890" spans="1:10">
      <c r="A890" s="9" t="s">
        <v>5967</v>
      </c>
      <c r="B890" s="10" t="s">
        <v>4439</v>
      </c>
      <c r="C890" s="11" t="s">
        <v>1712</v>
      </c>
      <c r="D890" s="11" t="s">
        <v>1618</v>
      </c>
      <c r="E890" s="12" t="s">
        <v>4303</v>
      </c>
      <c r="F890" s="12" t="s">
        <v>4110</v>
      </c>
      <c r="G890" s="12">
        <v>235</v>
      </c>
      <c r="H890" s="12" t="s">
        <v>4244</v>
      </c>
      <c r="I890" t="s">
        <v>4059</v>
      </c>
      <c r="J890" t="s">
        <v>812</v>
      </c>
    </row>
    <row r="891" spans="1:10">
      <c r="A891" s="9" t="s">
        <v>5968</v>
      </c>
      <c r="B891" s="10" t="s">
        <v>4441</v>
      </c>
      <c r="C891" s="11" t="s">
        <v>1712</v>
      </c>
      <c r="D891" s="11" t="s">
        <v>1666</v>
      </c>
      <c r="E891" s="12" t="s">
        <v>4303</v>
      </c>
      <c r="F891" s="12" t="s">
        <v>4180</v>
      </c>
      <c r="G891" s="12">
        <v>200</v>
      </c>
      <c r="H891" s="12" t="s">
        <v>4244</v>
      </c>
      <c r="I891" t="s">
        <v>4099</v>
      </c>
      <c r="J891" t="s">
        <v>812</v>
      </c>
    </row>
    <row r="892" spans="1:10">
      <c r="A892" s="9" t="s">
        <v>5969</v>
      </c>
      <c r="B892" s="10" t="s">
        <v>4443</v>
      </c>
      <c r="C892" s="11" t="s">
        <v>1712</v>
      </c>
      <c r="D892" s="11" t="s">
        <v>1673</v>
      </c>
      <c r="E892" s="12" t="s">
        <v>4303</v>
      </c>
      <c r="F892" s="12" t="s">
        <v>4315</v>
      </c>
      <c r="G892" s="12">
        <v>120</v>
      </c>
      <c r="H892" s="12" t="s">
        <v>4244</v>
      </c>
      <c r="I892" t="s">
        <v>4099</v>
      </c>
      <c r="J892" t="s">
        <v>812</v>
      </c>
    </row>
    <row r="893" spans="1:10">
      <c r="A893" s="9" t="s">
        <v>5970</v>
      </c>
      <c r="B893" s="10" t="s">
        <v>4449</v>
      </c>
      <c r="C893" s="11" t="s">
        <v>1708</v>
      </c>
      <c r="D893" s="11" t="s">
        <v>868</v>
      </c>
      <c r="E893" s="12" t="s">
        <v>4451</v>
      </c>
      <c r="F893" s="12" t="s">
        <v>1476</v>
      </c>
      <c r="G893" s="12">
        <v>180</v>
      </c>
      <c r="H893" s="12" t="s">
        <v>4052</v>
      </c>
      <c r="I893" t="s">
        <v>4099</v>
      </c>
      <c r="J893" t="s">
        <v>812</v>
      </c>
    </row>
    <row r="894" spans="1:10">
      <c r="A894" s="9" t="s">
        <v>5971</v>
      </c>
      <c r="B894" s="10" t="s">
        <v>4453</v>
      </c>
      <c r="C894" s="11" t="s">
        <v>1708</v>
      </c>
      <c r="D894" s="11" t="s">
        <v>870</v>
      </c>
      <c r="E894" s="12" t="s">
        <v>4451</v>
      </c>
      <c r="F894" s="12" t="s">
        <v>4183</v>
      </c>
      <c r="G894" s="12">
        <v>173</v>
      </c>
      <c r="H894" s="12" t="s">
        <v>4052</v>
      </c>
      <c r="I894" t="s">
        <v>4099</v>
      </c>
      <c r="J894" t="s">
        <v>812</v>
      </c>
    </row>
    <row r="895" spans="1:10">
      <c r="A895" s="9" t="s">
        <v>5972</v>
      </c>
      <c r="B895" s="10" t="s">
        <v>4455</v>
      </c>
      <c r="C895" s="11" t="s">
        <v>1713</v>
      </c>
      <c r="D895" s="11" t="s">
        <v>868</v>
      </c>
      <c r="E895" s="12" t="s">
        <v>4266</v>
      </c>
      <c r="F895" s="12" t="s">
        <v>1476</v>
      </c>
      <c r="G895" s="12">
        <v>844</v>
      </c>
      <c r="H895" s="12" t="s">
        <v>4063</v>
      </c>
      <c r="I895" t="s">
        <v>4064</v>
      </c>
      <c r="J895" t="s">
        <v>4065</v>
      </c>
    </row>
    <row r="896" spans="1:10">
      <c r="A896" s="9" t="s">
        <v>5973</v>
      </c>
      <c r="B896" s="10" t="s">
        <v>4457</v>
      </c>
      <c r="C896" s="11" t="s">
        <v>1713</v>
      </c>
      <c r="D896" s="11" t="s">
        <v>803</v>
      </c>
      <c r="E896" s="12" t="s">
        <v>4266</v>
      </c>
      <c r="F896" s="12" t="s">
        <v>4050</v>
      </c>
      <c r="G896" s="12">
        <v>844</v>
      </c>
      <c r="H896" s="12" t="s">
        <v>4063</v>
      </c>
      <c r="I896" t="s">
        <v>4064</v>
      </c>
      <c r="J896" t="s">
        <v>4065</v>
      </c>
    </row>
    <row r="897" spans="1:10">
      <c r="A897" s="9" t="s">
        <v>5974</v>
      </c>
      <c r="B897" s="10" t="s">
        <v>4459</v>
      </c>
      <c r="C897" s="11" t="s">
        <v>1710</v>
      </c>
      <c r="D897" s="11" t="s">
        <v>870</v>
      </c>
      <c r="E897" s="12" t="s">
        <v>4262</v>
      </c>
      <c r="F897" s="12" t="s">
        <v>4183</v>
      </c>
      <c r="G897" s="12">
        <v>825</v>
      </c>
      <c r="H897" s="12" t="s">
        <v>4063</v>
      </c>
      <c r="I897" t="s">
        <v>4064</v>
      </c>
      <c r="J897" t="s">
        <v>4065</v>
      </c>
    </row>
    <row r="898" spans="1:10">
      <c r="A898" s="9" t="s">
        <v>5975</v>
      </c>
      <c r="B898" s="10" t="s">
        <v>4461</v>
      </c>
      <c r="C898" s="11" t="s">
        <v>1710</v>
      </c>
      <c r="D898" s="11" t="s">
        <v>803</v>
      </c>
      <c r="E898" s="12" t="s">
        <v>4262</v>
      </c>
      <c r="F898" s="12" t="s">
        <v>4050</v>
      </c>
      <c r="G898" s="12">
        <v>830</v>
      </c>
      <c r="H898" s="12" t="s">
        <v>4063</v>
      </c>
      <c r="I898" t="s">
        <v>4064</v>
      </c>
      <c r="J898" t="s">
        <v>4065</v>
      </c>
    </row>
    <row r="899" spans="1:10">
      <c r="A899" s="9" t="s">
        <v>5976</v>
      </c>
      <c r="B899" s="10" t="s">
        <v>4463</v>
      </c>
      <c r="C899" s="11" t="s">
        <v>1710</v>
      </c>
      <c r="D899" s="11" t="s">
        <v>1743</v>
      </c>
      <c r="E899" s="12" t="s">
        <v>4262</v>
      </c>
      <c r="F899" s="12" t="s">
        <v>4211</v>
      </c>
      <c r="G899" s="12">
        <v>410</v>
      </c>
      <c r="H899" s="12" t="s">
        <v>4052</v>
      </c>
      <c r="I899" t="s">
        <v>4053</v>
      </c>
      <c r="J899" t="s">
        <v>4054</v>
      </c>
    </row>
    <row r="900" spans="1:10">
      <c r="A900" s="9" t="s">
        <v>5977</v>
      </c>
      <c r="B900" s="10" t="s">
        <v>4465</v>
      </c>
      <c r="C900" s="11" t="s">
        <v>1710</v>
      </c>
      <c r="D900" s="11" t="s">
        <v>1748</v>
      </c>
      <c r="E900" s="12" t="s">
        <v>4262</v>
      </c>
      <c r="F900" s="12" t="s">
        <v>4217</v>
      </c>
      <c r="G900" s="12">
        <v>423</v>
      </c>
      <c r="H900" s="12" t="s">
        <v>4052</v>
      </c>
      <c r="I900" t="s">
        <v>4053</v>
      </c>
      <c r="J900" t="s">
        <v>4054</v>
      </c>
    </row>
    <row r="901" spans="1:10">
      <c r="A901" s="9" t="s">
        <v>5978</v>
      </c>
      <c r="B901" s="10" t="s">
        <v>4467</v>
      </c>
      <c r="C901" s="11" t="s">
        <v>1710</v>
      </c>
      <c r="D901" s="11" t="s">
        <v>1606</v>
      </c>
      <c r="E901" s="12" t="s">
        <v>4262</v>
      </c>
      <c r="F901" s="12" t="s">
        <v>4220</v>
      </c>
      <c r="G901" s="12">
        <v>312</v>
      </c>
      <c r="H901" s="12" t="s">
        <v>4244</v>
      </c>
      <c r="I901" t="s">
        <v>4059</v>
      </c>
      <c r="J901" t="s">
        <v>812</v>
      </c>
    </row>
    <row r="902" spans="1:10">
      <c r="A902" s="9" t="s">
        <v>5979</v>
      </c>
      <c r="B902" s="10" t="s">
        <v>4469</v>
      </c>
      <c r="C902" s="11" t="s">
        <v>1710</v>
      </c>
      <c r="D902" s="11" t="s">
        <v>1608</v>
      </c>
      <c r="E902" s="12" t="s">
        <v>4262</v>
      </c>
      <c r="F902" s="12" t="s">
        <v>4088</v>
      </c>
      <c r="G902" s="12">
        <v>130</v>
      </c>
      <c r="H902" s="12" t="s">
        <v>4244</v>
      </c>
      <c r="I902" t="s">
        <v>4099</v>
      </c>
      <c r="J902" t="s">
        <v>812</v>
      </c>
    </row>
    <row r="903" spans="1:10">
      <c r="A903" s="9" t="s">
        <v>5980</v>
      </c>
      <c r="B903" s="10" t="s">
        <v>4471</v>
      </c>
      <c r="C903" s="11" t="s">
        <v>1710</v>
      </c>
      <c r="D903" s="11" t="s">
        <v>1750</v>
      </c>
      <c r="E903" s="12" t="s">
        <v>4262</v>
      </c>
      <c r="F903" s="12" t="s">
        <v>1472</v>
      </c>
      <c r="G903" s="12">
        <v>631</v>
      </c>
      <c r="H903" s="12" t="s">
        <v>4052</v>
      </c>
      <c r="I903" t="s">
        <v>4089</v>
      </c>
      <c r="J903" t="s">
        <v>4054</v>
      </c>
    </row>
    <row r="904" spans="1:10">
      <c r="A904" s="9" t="s">
        <v>5981</v>
      </c>
      <c r="B904" s="10" t="s">
        <v>4896</v>
      </c>
      <c r="C904" s="11" t="s">
        <v>1680</v>
      </c>
      <c r="D904" s="11" t="s">
        <v>870</v>
      </c>
      <c r="E904" s="12" t="s">
        <v>4553</v>
      </c>
      <c r="F904" s="12" t="s">
        <v>4183</v>
      </c>
      <c r="G904" s="12">
        <v>880</v>
      </c>
      <c r="H904" s="12" t="s">
        <v>4063</v>
      </c>
      <c r="I904" t="s">
        <v>4064</v>
      </c>
      <c r="J904" t="s">
        <v>4065</v>
      </c>
    </row>
    <row r="905" spans="1:10">
      <c r="A905" s="9" t="s">
        <v>5982</v>
      </c>
      <c r="B905" s="10" t="s">
        <v>4898</v>
      </c>
      <c r="C905" s="11" t="s">
        <v>1680</v>
      </c>
      <c r="D905" s="11" t="s">
        <v>803</v>
      </c>
      <c r="E905" s="12" t="s">
        <v>4553</v>
      </c>
      <c r="F905" s="12" t="s">
        <v>4050</v>
      </c>
      <c r="G905" s="12">
        <v>871</v>
      </c>
      <c r="H905" s="12" t="s">
        <v>4063</v>
      </c>
      <c r="I905" t="s">
        <v>4064</v>
      </c>
      <c r="J905" t="s">
        <v>4065</v>
      </c>
    </row>
    <row r="906" spans="1:10">
      <c r="A906" s="9" t="s">
        <v>5983</v>
      </c>
      <c r="B906" s="10" t="s">
        <v>4900</v>
      </c>
      <c r="C906" s="11" t="s">
        <v>1680</v>
      </c>
      <c r="D906" s="11" t="s">
        <v>1748</v>
      </c>
      <c r="E906" s="12" t="s">
        <v>4553</v>
      </c>
      <c r="F906" s="12" t="s">
        <v>4217</v>
      </c>
      <c r="G906" s="12">
        <v>471</v>
      </c>
      <c r="H906" s="12" t="s">
        <v>4052</v>
      </c>
      <c r="I906" t="s">
        <v>4053</v>
      </c>
      <c r="J906" t="s">
        <v>4054</v>
      </c>
    </row>
    <row r="907" spans="1:10">
      <c r="A907" s="9" t="s">
        <v>5984</v>
      </c>
      <c r="B907" s="10" t="s">
        <v>4902</v>
      </c>
      <c r="C907" s="11" t="s">
        <v>1680</v>
      </c>
      <c r="D907" s="11" t="s">
        <v>1750</v>
      </c>
      <c r="E907" s="12" t="s">
        <v>4553</v>
      </c>
      <c r="F907" s="12" t="s">
        <v>1472</v>
      </c>
      <c r="G907" s="12">
        <v>683</v>
      </c>
      <c r="H907" s="12" t="s">
        <v>4052</v>
      </c>
      <c r="I907" t="s">
        <v>4089</v>
      </c>
      <c r="J907" t="s">
        <v>4054</v>
      </c>
    </row>
    <row r="908" spans="1:10">
      <c r="A908" s="9" t="s">
        <v>5985</v>
      </c>
      <c r="B908" s="10" t="s">
        <v>4904</v>
      </c>
      <c r="C908" s="11" t="s">
        <v>1680</v>
      </c>
      <c r="D908" s="11" t="s">
        <v>1648</v>
      </c>
      <c r="E908" s="12" t="s">
        <v>4553</v>
      </c>
      <c r="F908" s="12" t="s">
        <v>4145</v>
      </c>
      <c r="G908" s="12">
        <v>90</v>
      </c>
      <c r="H908" s="12" t="s">
        <v>4083</v>
      </c>
      <c r="I908" t="s">
        <v>4120</v>
      </c>
      <c r="J908" t="s">
        <v>752</v>
      </c>
    </row>
    <row r="909" spans="1:10">
      <c r="A909" s="9" t="s">
        <v>5986</v>
      </c>
      <c r="B909" s="10" t="s">
        <v>4906</v>
      </c>
      <c r="C909" s="11" t="s">
        <v>1680</v>
      </c>
      <c r="D909" s="11" t="s">
        <v>1743</v>
      </c>
      <c r="E909" s="12" t="s">
        <v>4553</v>
      </c>
      <c r="F909" s="12" t="s">
        <v>4211</v>
      </c>
      <c r="G909" s="12">
        <v>469</v>
      </c>
      <c r="H909" s="12" t="s">
        <v>4052</v>
      </c>
      <c r="I909" t="s">
        <v>4053</v>
      </c>
      <c r="J909" t="s">
        <v>4054</v>
      </c>
    </row>
    <row r="910" spans="1:10">
      <c r="A910" s="9" t="s">
        <v>5987</v>
      </c>
      <c r="B910" s="10" t="s">
        <v>4908</v>
      </c>
      <c r="C910" s="11" t="s">
        <v>1680</v>
      </c>
      <c r="D910" s="11" t="s">
        <v>1752</v>
      </c>
      <c r="E910" s="12" t="s">
        <v>4553</v>
      </c>
      <c r="F910" s="12" t="s">
        <v>1468</v>
      </c>
      <c r="G910" s="12">
        <v>908</v>
      </c>
      <c r="H910" s="12" t="s">
        <v>4063</v>
      </c>
      <c r="I910" t="s">
        <v>4064</v>
      </c>
      <c r="J910" t="s">
        <v>4065</v>
      </c>
    </row>
    <row r="911" spans="1:10">
      <c r="A911" s="9" t="s">
        <v>5988</v>
      </c>
      <c r="B911" s="10" t="s">
        <v>5035</v>
      </c>
      <c r="C911" s="11" t="s">
        <v>1666</v>
      </c>
      <c r="D911" s="11" t="s">
        <v>4247</v>
      </c>
      <c r="E911" s="12" t="s">
        <v>4180</v>
      </c>
      <c r="F911" s="12" t="s">
        <v>4248</v>
      </c>
      <c r="G911" s="12">
        <v>179</v>
      </c>
      <c r="H911" s="12" t="s">
        <v>4244</v>
      </c>
      <c r="I911" t="s">
        <v>4099</v>
      </c>
      <c r="J911" t="s">
        <v>812</v>
      </c>
    </row>
    <row r="912" spans="1:10">
      <c r="A912" s="9" t="s">
        <v>5989</v>
      </c>
      <c r="B912" s="10" t="s">
        <v>5037</v>
      </c>
      <c r="C912" s="11" t="s">
        <v>1704</v>
      </c>
      <c r="D912" s="11" t="s">
        <v>870</v>
      </c>
      <c r="E912" s="12" t="s">
        <v>4254</v>
      </c>
      <c r="F912" s="12" t="s">
        <v>4183</v>
      </c>
      <c r="G912" s="12">
        <v>648</v>
      </c>
      <c r="H912" s="12" t="s">
        <v>4052</v>
      </c>
      <c r="I912" t="s">
        <v>4089</v>
      </c>
      <c r="J912" t="s">
        <v>4054</v>
      </c>
    </row>
    <row r="913" spans="1:10">
      <c r="A913" s="9" t="s">
        <v>5990</v>
      </c>
      <c r="B913" s="10" t="s">
        <v>5039</v>
      </c>
      <c r="C913" s="11" t="s">
        <v>1704</v>
      </c>
      <c r="D913" s="11" t="s">
        <v>803</v>
      </c>
      <c r="E913" s="12" t="s">
        <v>4254</v>
      </c>
      <c r="F913" s="12" t="s">
        <v>4050</v>
      </c>
      <c r="G913" s="12">
        <v>650</v>
      </c>
      <c r="H913" s="12" t="s">
        <v>4052</v>
      </c>
      <c r="I913" t="s">
        <v>4089</v>
      </c>
      <c r="J913" t="s">
        <v>4054</v>
      </c>
    </row>
    <row r="914" spans="1:10">
      <c r="A914" s="9" t="s">
        <v>5991</v>
      </c>
      <c r="B914" s="10" t="s">
        <v>5041</v>
      </c>
      <c r="C914" s="11" t="s">
        <v>1704</v>
      </c>
      <c r="D914" s="11" t="s">
        <v>1656</v>
      </c>
      <c r="E914" s="12" t="s">
        <v>4254</v>
      </c>
      <c r="F914" s="12" t="s">
        <v>4162</v>
      </c>
      <c r="G914" s="12">
        <v>211</v>
      </c>
      <c r="H914" s="12" t="s">
        <v>4244</v>
      </c>
      <c r="I914" t="s">
        <v>4059</v>
      </c>
      <c r="J914" t="s">
        <v>812</v>
      </c>
    </row>
    <row r="915" spans="1:10">
      <c r="A915" s="9" t="s">
        <v>5992</v>
      </c>
      <c r="B915" s="10" t="s">
        <v>5043</v>
      </c>
      <c r="C915" s="11" t="s">
        <v>1704</v>
      </c>
      <c r="D915" s="11" t="s">
        <v>1743</v>
      </c>
      <c r="E915" s="12" t="s">
        <v>4254</v>
      </c>
      <c r="F915" s="12" t="s">
        <v>4211</v>
      </c>
      <c r="G915" s="12">
        <v>587</v>
      </c>
      <c r="H915" s="12" t="s">
        <v>4052</v>
      </c>
      <c r="I915" t="s">
        <v>4053</v>
      </c>
      <c r="J915" t="s">
        <v>4054</v>
      </c>
    </row>
    <row r="916" spans="1:10">
      <c r="A916" s="9" t="s">
        <v>5993</v>
      </c>
      <c r="B916" s="10" t="s">
        <v>5045</v>
      </c>
      <c r="C916" s="11" t="s">
        <v>1704</v>
      </c>
      <c r="D916" s="11" t="s">
        <v>1748</v>
      </c>
      <c r="E916" s="12" t="s">
        <v>4254</v>
      </c>
      <c r="F916" s="12" t="s">
        <v>4217</v>
      </c>
      <c r="G916" s="12">
        <v>587</v>
      </c>
      <c r="H916" s="12" t="s">
        <v>4052</v>
      </c>
      <c r="I916" t="s">
        <v>4053</v>
      </c>
      <c r="J916" t="s">
        <v>4054</v>
      </c>
    </row>
    <row r="917" spans="1:10">
      <c r="A917" s="9" t="s">
        <v>5994</v>
      </c>
      <c r="B917" s="10" t="s">
        <v>5047</v>
      </c>
      <c r="C917" s="11" t="s">
        <v>1704</v>
      </c>
      <c r="D917" s="11" t="s">
        <v>1750</v>
      </c>
      <c r="E917" s="12" t="s">
        <v>4254</v>
      </c>
      <c r="F917" s="12" t="s">
        <v>1472</v>
      </c>
      <c r="G917" s="12">
        <v>860</v>
      </c>
      <c r="H917" s="12" t="s">
        <v>4063</v>
      </c>
      <c r="I917" t="s">
        <v>4064</v>
      </c>
      <c r="J917" t="s">
        <v>4065</v>
      </c>
    </row>
    <row r="918" spans="1:10">
      <c r="A918" s="9" t="s">
        <v>5995</v>
      </c>
      <c r="B918" s="10" t="s">
        <v>5049</v>
      </c>
      <c r="C918" s="11" t="s">
        <v>1704</v>
      </c>
      <c r="D918" s="11" t="s">
        <v>1752</v>
      </c>
      <c r="E918" s="12" t="s">
        <v>4254</v>
      </c>
      <c r="F918" s="12" t="s">
        <v>1468</v>
      </c>
      <c r="G918" s="12">
        <v>1025</v>
      </c>
      <c r="H918" s="12" t="s">
        <v>4063</v>
      </c>
      <c r="I918" t="s">
        <v>4094</v>
      </c>
      <c r="J918" t="s">
        <v>4065</v>
      </c>
    </row>
    <row r="919" spans="1:10">
      <c r="A919" s="9" t="s">
        <v>5996</v>
      </c>
      <c r="B919" s="10" t="s">
        <v>5051</v>
      </c>
      <c r="C919" s="11" t="s">
        <v>1701</v>
      </c>
      <c r="D919" s="11" t="s">
        <v>1664</v>
      </c>
      <c r="E919" s="12" t="s">
        <v>4208</v>
      </c>
      <c r="F919" s="12" t="s">
        <v>4176</v>
      </c>
      <c r="G919" s="12">
        <v>160</v>
      </c>
      <c r="H919" s="12" t="s">
        <v>4244</v>
      </c>
      <c r="I919" t="s">
        <v>4099</v>
      </c>
      <c r="J919" t="s">
        <v>812</v>
      </c>
    </row>
    <row r="920" spans="1:10">
      <c r="A920" s="9" t="s">
        <v>5997</v>
      </c>
      <c r="B920" s="10" t="s">
        <v>5053</v>
      </c>
      <c r="C920" s="11" t="s">
        <v>1701</v>
      </c>
      <c r="D920" s="11" t="s">
        <v>1656</v>
      </c>
      <c r="E920" s="12" t="s">
        <v>4208</v>
      </c>
      <c r="F920" s="12" t="s">
        <v>4162</v>
      </c>
      <c r="G920" s="12">
        <v>241</v>
      </c>
      <c r="H920" s="12" t="s">
        <v>4244</v>
      </c>
      <c r="I920" t="s">
        <v>4059</v>
      </c>
      <c r="J920" t="s">
        <v>812</v>
      </c>
    </row>
    <row r="921" spans="1:10">
      <c r="A921" s="9" t="s">
        <v>5998</v>
      </c>
      <c r="B921" s="10" t="s">
        <v>5055</v>
      </c>
      <c r="C921" s="11" t="s">
        <v>1706</v>
      </c>
      <c r="D921" s="11" t="s">
        <v>868</v>
      </c>
      <c r="E921" s="12" t="s">
        <v>4194</v>
      </c>
      <c r="F921" s="12" t="s">
        <v>1476</v>
      </c>
      <c r="G921" s="12">
        <v>204</v>
      </c>
      <c r="H921" s="12" t="s">
        <v>4052</v>
      </c>
      <c r="I921" t="s">
        <v>4059</v>
      </c>
      <c r="J921" t="s">
        <v>812</v>
      </c>
    </row>
    <row r="922" spans="1:10">
      <c r="A922" s="9" t="s">
        <v>5999</v>
      </c>
      <c r="B922" s="10" t="s">
        <v>5057</v>
      </c>
      <c r="C922" s="11" t="s">
        <v>1706</v>
      </c>
      <c r="D922" s="11" t="s">
        <v>870</v>
      </c>
      <c r="E922" s="12" t="s">
        <v>4194</v>
      </c>
      <c r="F922" s="12" t="s">
        <v>4183</v>
      </c>
      <c r="G922" s="12">
        <v>214</v>
      </c>
      <c r="H922" s="12" t="s">
        <v>4052</v>
      </c>
      <c r="I922" t="s">
        <v>4059</v>
      </c>
      <c r="J922" t="s">
        <v>812</v>
      </c>
    </row>
    <row r="923" spans="1:10">
      <c r="A923" s="9" t="s">
        <v>6000</v>
      </c>
      <c r="B923" s="10" t="s">
        <v>5059</v>
      </c>
      <c r="C923" s="11" t="s">
        <v>1706</v>
      </c>
      <c r="D923" s="11" t="s">
        <v>803</v>
      </c>
      <c r="E923" s="12" t="s">
        <v>4194</v>
      </c>
      <c r="F923" s="12" t="s">
        <v>4050</v>
      </c>
      <c r="G923" s="12">
        <v>213</v>
      </c>
      <c r="H923" s="12" t="s">
        <v>4052</v>
      </c>
      <c r="I923" t="s">
        <v>4059</v>
      </c>
      <c r="J923" t="s">
        <v>812</v>
      </c>
    </row>
    <row r="924" spans="1:10">
      <c r="A924" s="9" t="s">
        <v>6001</v>
      </c>
      <c r="B924" s="10" t="s">
        <v>5061</v>
      </c>
      <c r="C924" s="11" t="s">
        <v>1684</v>
      </c>
      <c r="D924" s="11" t="s">
        <v>868</v>
      </c>
      <c r="E924" s="12" t="s">
        <v>4258</v>
      </c>
      <c r="F924" s="12" t="s">
        <v>1476</v>
      </c>
      <c r="G924" s="12">
        <v>326</v>
      </c>
      <c r="H924" s="12" t="s">
        <v>4052</v>
      </c>
      <c r="I924" t="s">
        <v>4059</v>
      </c>
      <c r="J924" t="s">
        <v>812</v>
      </c>
    </row>
    <row r="925" spans="1:10">
      <c r="A925" s="9" t="s">
        <v>6002</v>
      </c>
      <c r="B925" s="10" t="s">
        <v>5063</v>
      </c>
      <c r="C925" s="11" t="s">
        <v>1684</v>
      </c>
      <c r="D925" s="11" t="s">
        <v>870</v>
      </c>
      <c r="E925" s="12" t="s">
        <v>4258</v>
      </c>
      <c r="F925" s="12" t="s">
        <v>4183</v>
      </c>
      <c r="G925" s="12">
        <v>326</v>
      </c>
      <c r="H925" s="12" t="s">
        <v>4052</v>
      </c>
      <c r="I925" t="s">
        <v>4059</v>
      </c>
      <c r="J925" t="s">
        <v>812</v>
      </c>
    </row>
    <row r="926" spans="1:10">
      <c r="A926" s="9" t="s">
        <v>6003</v>
      </c>
      <c r="B926" s="10" t="s">
        <v>5065</v>
      </c>
      <c r="C926" s="11" t="s">
        <v>1684</v>
      </c>
      <c r="D926" s="11" t="s">
        <v>803</v>
      </c>
      <c r="E926" s="12" t="s">
        <v>4258</v>
      </c>
      <c r="F926" s="12" t="s">
        <v>4050</v>
      </c>
      <c r="G926" s="12">
        <v>326</v>
      </c>
      <c r="H926" s="12" t="s">
        <v>4052</v>
      </c>
      <c r="I926" t="s">
        <v>4059</v>
      </c>
      <c r="J926" t="s">
        <v>812</v>
      </c>
    </row>
    <row r="927" spans="1:10">
      <c r="A927" s="9" t="s">
        <v>6004</v>
      </c>
      <c r="B927" s="10" t="s">
        <v>5067</v>
      </c>
      <c r="C927" s="11" t="s">
        <v>1716</v>
      </c>
      <c r="D927" s="11" t="s">
        <v>870</v>
      </c>
      <c r="E927" s="12" t="s">
        <v>4289</v>
      </c>
      <c r="F927" s="12" t="s">
        <v>4183</v>
      </c>
      <c r="G927" s="12">
        <v>890</v>
      </c>
      <c r="H927" s="12" t="s">
        <v>4063</v>
      </c>
      <c r="I927" t="s">
        <v>4064</v>
      </c>
      <c r="J927" t="s">
        <v>4065</v>
      </c>
    </row>
    <row r="928" spans="1:10">
      <c r="A928" s="9" t="s">
        <v>6005</v>
      </c>
      <c r="B928" s="10" t="s">
        <v>5069</v>
      </c>
      <c r="C928" s="11" t="s">
        <v>1716</v>
      </c>
      <c r="D928" s="11" t="s">
        <v>803</v>
      </c>
      <c r="E928" s="12" t="s">
        <v>4289</v>
      </c>
      <c r="F928" s="12" t="s">
        <v>4050</v>
      </c>
      <c r="G928" s="12">
        <v>880</v>
      </c>
      <c r="H928" s="12" t="s">
        <v>4063</v>
      </c>
      <c r="I928" t="s">
        <v>4064</v>
      </c>
      <c r="J928" t="s">
        <v>4065</v>
      </c>
    </row>
    <row r="929" spans="1:10">
      <c r="A929" s="9" t="s">
        <v>6006</v>
      </c>
      <c r="B929" s="10" t="s">
        <v>5071</v>
      </c>
      <c r="C929" s="11" t="s">
        <v>1716</v>
      </c>
      <c r="D929" s="11" t="s">
        <v>1743</v>
      </c>
      <c r="E929" s="12" t="s">
        <v>4289</v>
      </c>
      <c r="F929" s="12" t="s">
        <v>4211</v>
      </c>
      <c r="G929" s="12">
        <v>790</v>
      </c>
      <c r="H929" s="12" t="s">
        <v>4052</v>
      </c>
      <c r="I929" t="s">
        <v>4089</v>
      </c>
      <c r="J929" t="s">
        <v>4054</v>
      </c>
    </row>
    <row r="930" spans="1:10">
      <c r="A930" s="9" t="s">
        <v>6007</v>
      </c>
      <c r="B930" s="10" t="s">
        <v>5073</v>
      </c>
      <c r="C930" s="11" t="s">
        <v>1716</v>
      </c>
      <c r="D930" s="11" t="s">
        <v>1748</v>
      </c>
      <c r="E930" s="12" t="s">
        <v>4289</v>
      </c>
      <c r="F930" s="12" t="s">
        <v>5074</v>
      </c>
      <c r="G930" s="12">
        <v>752</v>
      </c>
      <c r="H930" s="12" t="s">
        <v>4052</v>
      </c>
      <c r="I930" t="s">
        <v>4089</v>
      </c>
      <c r="J930" t="s">
        <v>4054</v>
      </c>
    </row>
    <row r="931" spans="1:10">
      <c r="A931" s="9" t="s">
        <v>6008</v>
      </c>
      <c r="B931" s="10" t="s">
        <v>5076</v>
      </c>
      <c r="C931" s="11" t="s">
        <v>1716</v>
      </c>
      <c r="D931" s="11" t="s">
        <v>1606</v>
      </c>
      <c r="E931" s="12" t="s">
        <v>4289</v>
      </c>
      <c r="F931" s="12" t="s">
        <v>5077</v>
      </c>
      <c r="G931" s="12">
        <v>367</v>
      </c>
      <c r="H931" s="12" t="s">
        <v>4244</v>
      </c>
      <c r="I931" t="s">
        <v>4059</v>
      </c>
      <c r="J931" t="s">
        <v>812</v>
      </c>
    </row>
    <row r="932" spans="1:10">
      <c r="A932" s="9" t="s">
        <v>6009</v>
      </c>
      <c r="B932" s="10" t="s">
        <v>5079</v>
      </c>
      <c r="C932" s="11" t="s">
        <v>1716</v>
      </c>
      <c r="D932" s="11" t="s">
        <v>1678</v>
      </c>
      <c r="E932" s="12" t="s">
        <v>4289</v>
      </c>
      <c r="F932" s="12" t="s">
        <v>5080</v>
      </c>
      <c r="G932" s="12">
        <v>260</v>
      </c>
      <c r="H932" s="12" t="s">
        <v>4244</v>
      </c>
      <c r="I932" t="s">
        <v>4059</v>
      </c>
      <c r="J932" t="s">
        <v>812</v>
      </c>
    </row>
    <row r="933" spans="1:10">
      <c r="A933" s="9" t="s">
        <v>6010</v>
      </c>
      <c r="B933" s="10" t="s">
        <v>5082</v>
      </c>
      <c r="C933" s="11" t="s">
        <v>1716</v>
      </c>
      <c r="D933" s="11" t="s">
        <v>1596</v>
      </c>
      <c r="E933" s="12" t="s">
        <v>4289</v>
      </c>
      <c r="F933" s="12" t="s">
        <v>4075</v>
      </c>
      <c r="G933" s="12">
        <v>95</v>
      </c>
      <c r="H933" s="12" t="s">
        <v>4083</v>
      </c>
      <c r="I933" t="s">
        <v>4120</v>
      </c>
      <c r="J933" t="s">
        <v>752</v>
      </c>
    </row>
    <row r="934" spans="1:10">
      <c r="A934" s="9" t="s">
        <v>6011</v>
      </c>
      <c r="B934" s="10" t="s">
        <v>5084</v>
      </c>
      <c r="C934" s="11" t="s">
        <v>1716</v>
      </c>
      <c r="D934" s="11" t="s">
        <v>1620</v>
      </c>
      <c r="E934" s="12" t="s">
        <v>4289</v>
      </c>
      <c r="F934" s="12" t="s">
        <v>4115</v>
      </c>
      <c r="G934" s="12">
        <v>100</v>
      </c>
      <c r="H934" s="12" t="s">
        <v>4083</v>
      </c>
      <c r="I934" t="s">
        <v>4120</v>
      </c>
      <c r="J934" t="s">
        <v>752</v>
      </c>
    </row>
    <row r="935" spans="1:10">
      <c r="A935" s="9" t="s">
        <v>6012</v>
      </c>
      <c r="B935" s="10" t="s">
        <v>5086</v>
      </c>
      <c r="C935" s="11" t="s">
        <v>1716</v>
      </c>
      <c r="D935" s="11" t="s">
        <v>1750</v>
      </c>
      <c r="E935" s="12" t="s">
        <v>4289</v>
      </c>
      <c r="F935" s="12" t="s">
        <v>1472</v>
      </c>
      <c r="G935" s="12">
        <v>913</v>
      </c>
      <c r="H935" s="12" t="s">
        <v>4063</v>
      </c>
      <c r="I935" t="s">
        <v>4064</v>
      </c>
      <c r="J935" t="s">
        <v>4065</v>
      </c>
    </row>
    <row r="936" spans="1:10">
      <c r="A936" s="9" t="s">
        <v>6013</v>
      </c>
      <c r="B936" s="10" t="s">
        <v>5088</v>
      </c>
      <c r="C936" s="11" t="s">
        <v>1716</v>
      </c>
      <c r="D936" s="11" t="s">
        <v>1752</v>
      </c>
      <c r="E936" s="12" t="s">
        <v>4289</v>
      </c>
      <c r="F936" s="12" t="s">
        <v>1468</v>
      </c>
      <c r="G936" s="12">
        <v>1110</v>
      </c>
      <c r="H936" s="12" t="s">
        <v>4063</v>
      </c>
      <c r="I936" t="s">
        <v>4094</v>
      </c>
      <c r="J936" t="s">
        <v>4065</v>
      </c>
    </row>
    <row r="937" spans="1:10">
      <c r="A937" s="9" t="s">
        <v>6014</v>
      </c>
      <c r="B937" s="10" t="s">
        <v>5099</v>
      </c>
      <c r="C937" s="11" t="s">
        <v>1713</v>
      </c>
      <c r="D937" s="11" t="s">
        <v>1750</v>
      </c>
      <c r="E937" s="12" t="s">
        <v>4266</v>
      </c>
      <c r="F937" s="12" t="s">
        <v>5100</v>
      </c>
      <c r="G937" s="12">
        <v>585</v>
      </c>
      <c r="H937" s="12" t="s">
        <v>4052</v>
      </c>
      <c r="I937" t="s">
        <v>4053</v>
      </c>
      <c r="J937" t="s">
        <v>4054</v>
      </c>
    </row>
    <row r="938" spans="1:10">
      <c r="A938" s="9" t="s">
        <v>6015</v>
      </c>
      <c r="B938" s="10" t="s">
        <v>5102</v>
      </c>
      <c r="C938" s="11" t="s">
        <v>1713</v>
      </c>
      <c r="D938" s="11" t="s">
        <v>1635</v>
      </c>
      <c r="E938" s="12" t="s">
        <v>4266</v>
      </c>
      <c r="F938" s="12" t="s">
        <v>1475</v>
      </c>
      <c r="G938" s="12">
        <v>124</v>
      </c>
      <c r="H938" s="12" t="s">
        <v>4244</v>
      </c>
      <c r="I938" t="s">
        <v>4099</v>
      </c>
      <c r="J938" t="s">
        <v>812</v>
      </c>
    </row>
    <row r="939" spans="1:10">
      <c r="A939" s="9" t="s">
        <v>6016</v>
      </c>
      <c r="B939" s="10" t="s">
        <v>5104</v>
      </c>
      <c r="C939" s="11" t="s">
        <v>1713</v>
      </c>
      <c r="D939" s="11" t="s">
        <v>1682</v>
      </c>
      <c r="E939" s="12" t="s">
        <v>4266</v>
      </c>
      <c r="F939" s="12" t="s">
        <v>5106</v>
      </c>
      <c r="G939" s="12">
        <v>289</v>
      </c>
      <c r="H939" s="12" t="s">
        <v>4244</v>
      </c>
      <c r="I939" t="s">
        <v>4059</v>
      </c>
      <c r="J939" t="s">
        <v>812</v>
      </c>
    </row>
    <row r="940" spans="1:10">
      <c r="A940" s="9" t="s">
        <v>6017</v>
      </c>
      <c r="B940" s="10" t="s">
        <v>5108</v>
      </c>
      <c r="C940" s="11" t="s">
        <v>1713</v>
      </c>
      <c r="D940" s="11" t="s">
        <v>1752</v>
      </c>
      <c r="E940" s="12" t="s">
        <v>4266</v>
      </c>
      <c r="F940" s="12" t="s">
        <v>1468</v>
      </c>
      <c r="G940" s="12">
        <v>432</v>
      </c>
      <c r="H940" s="12" t="s">
        <v>4052</v>
      </c>
      <c r="I940" t="s">
        <v>4053</v>
      </c>
      <c r="J940" t="s">
        <v>4054</v>
      </c>
    </row>
    <row r="941" spans="1:10">
      <c r="A941" s="9" t="s">
        <v>6018</v>
      </c>
      <c r="B941" s="10" t="s">
        <v>5110</v>
      </c>
      <c r="C941" s="11" t="s">
        <v>1635</v>
      </c>
      <c r="D941" s="11" t="s">
        <v>1713</v>
      </c>
      <c r="E941" s="12" t="s">
        <v>1475</v>
      </c>
      <c r="F941" s="12" t="s">
        <v>4266</v>
      </c>
      <c r="G941" s="12">
        <v>86</v>
      </c>
      <c r="H941" s="12" t="s">
        <v>4083</v>
      </c>
      <c r="I941" t="s">
        <v>4120</v>
      </c>
      <c r="J941" t="s">
        <v>752</v>
      </c>
    </row>
    <row r="942" spans="1:10">
      <c r="A942" s="9" t="s">
        <v>6019</v>
      </c>
      <c r="B942" s="10" t="s">
        <v>5112</v>
      </c>
      <c r="C942" s="11" t="s">
        <v>1682</v>
      </c>
      <c r="D942" s="11" t="s">
        <v>1713</v>
      </c>
      <c r="E942" s="12" t="s">
        <v>5106</v>
      </c>
      <c r="F942" s="12" t="s">
        <v>4266</v>
      </c>
      <c r="G942" s="12">
        <v>289</v>
      </c>
      <c r="H942" s="12" t="s">
        <v>4244</v>
      </c>
      <c r="I942" t="s">
        <v>4059</v>
      </c>
      <c r="J942" t="s">
        <v>812</v>
      </c>
    </row>
    <row r="943" spans="1:10">
      <c r="A943" s="9" t="s">
        <v>6020</v>
      </c>
      <c r="B943" s="10" t="s">
        <v>5120</v>
      </c>
      <c r="C943" s="11" t="s">
        <v>1718</v>
      </c>
      <c r="D943" s="11" t="s">
        <v>870</v>
      </c>
      <c r="E943" s="12" t="s">
        <v>4307</v>
      </c>
      <c r="F943" s="12" t="s">
        <v>5121</v>
      </c>
      <c r="G943" s="12">
        <v>121</v>
      </c>
      <c r="H943" s="12" t="s">
        <v>4052</v>
      </c>
      <c r="I943" t="s">
        <v>4099</v>
      </c>
      <c r="J943" t="s">
        <v>812</v>
      </c>
    </row>
    <row r="944" spans="1:10">
      <c r="A944" s="9" t="s">
        <v>6021</v>
      </c>
      <c r="B944" s="10" t="s">
        <v>5123</v>
      </c>
      <c r="C944" s="11" t="s">
        <v>1718</v>
      </c>
      <c r="D944" s="11" t="s">
        <v>803</v>
      </c>
      <c r="E944" s="12" t="s">
        <v>4307</v>
      </c>
      <c r="F944" s="12" t="s">
        <v>5124</v>
      </c>
      <c r="G944" s="12">
        <v>123</v>
      </c>
      <c r="H944" s="12" t="s">
        <v>4052</v>
      </c>
      <c r="I944" t="s">
        <v>4099</v>
      </c>
      <c r="J944" t="s">
        <v>812</v>
      </c>
    </row>
    <row r="945" spans="1:10">
      <c r="A945" s="9" t="s">
        <v>6022</v>
      </c>
      <c r="B945" s="10" t="s">
        <v>5135</v>
      </c>
      <c r="C945" s="11" t="s">
        <v>1641</v>
      </c>
      <c r="D945" s="11" t="s">
        <v>870</v>
      </c>
      <c r="E945" s="12" t="s">
        <v>4138</v>
      </c>
      <c r="F945" s="12" t="s">
        <v>4183</v>
      </c>
      <c r="G945" s="12">
        <v>200</v>
      </c>
      <c r="H945" s="12" t="s">
        <v>4052</v>
      </c>
      <c r="I945" t="s">
        <v>4099</v>
      </c>
      <c r="J945" t="s">
        <v>812</v>
      </c>
    </row>
    <row r="946" spans="1:10">
      <c r="A946" s="9" t="s">
        <v>6023</v>
      </c>
      <c r="B946" s="10" t="s">
        <v>5137</v>
      </c>
      <c r="C946" s="11" t="s">
        <v>1641</v>
      </c>
      <c r="D946" s="11" t="s">
        <v>803</v>
      </c>
      <c r="E946" s="12" t="s">
        <v>4138</v>
      </c>
      <c r="F946" s="12" t="s">
        <v>4050</v>
      </c>
      <c r="G946" s="12">
        <v>190</v>
      </c>
      <c r="H946" s="12" t="s">
        <v>4052</v>
      </c>
      <c r="I946" t="s">
        <v>4099</v>
      </c>
      <c r="J946" t="s">
        <v>812</v>
      </c>
    </row>
    <row r="947" spans="1:10">
      <c r="A947" s="9" t="s">
        <v>6024</v>
      </c>
      <c r="B947" s="10" t="s">
        <v>5139</v>
      </c>
      <c r="C947" s="11" t="s">
        <v>1641</v>
      </c>
      <c r="D947" s="11" t="s">
        <v>1752</v>
      </c>
      <c r="E947" s="12" t="s">
        <v>4138</v>
      </c>
      <c r="F947" s="12" t="s">
        <v>1468</v>
      </c>
      <c r="G947" s="12">
        <v>395</v>
      </c>
      <c r="H947" s="12" t="s">
        <v>4052</v>
      </c>
      <c r="I947" t="s">
        <v>4059</v>
      </c>
      <c r="J947" t="s">
        <v>812</v>
      </c>
    </row>
    <row r="948" spans="1:10">
      <c r="A948" s="9" t="s">
        <v>6025</v>
      </c>
      <c r="B948" s="10" t="s">
        <v>5141</v>
      </c>
      <c r="C948" s="11" t="s">
        <v>1641</v>
      </c>
      <c r="D948" s="11" t="s">
        <v>1743</v>
      </c>
      <c r="E948" s="12" t="s">
        <v>4138</v>
      </c>
      <c r="F948" s="12" t="s">
        <v>4211</v>
      </c>
      <c r="G948" s="12">
        <v>496</v>
      </c>
      <c r="H948" s="12" t="s">
        <v>4052</v>
      </c>
      <c r="I948" t="s">
        <v>4053</v>
      </c>
      <c r="J948" t="s">
        <v>4054</v>
      </c>
    </row>
    <row r="949" spans="1:10">
      <c r="A949" s="9" t="s">
        <v>6026</v>
      </c>
      <c r="B949" s="10" t="s">
        <v>5143</v>
      </c>
      <c r="C949" s="11" t="s">
        <v>1641</v>
      </c>
      <c r="D949" s="11" t="s">
        <v>1748</v>
      </c>
      <c r="E949" s="12" t="s">
        <v>4138</v>
      </c>
      <c r="F949" s="12" t="s">
        <v>4217</v>
      </c>
      <c r="G949" s="12">
        <v>496</v>
      </c>
      <c r="H949" s="12" t="s">
        <v>4052</v>
      </c>
      <c r="I949" t="s">
        <v>4053</v>
      </c>
      <c r="J949" t="s">
        <v>4054</v>
      </c>
    </row>
    <row r="950" spans="1:10">
      <c r="A950" s="9" t="s">
        <v>6027</v>
      </c>
      <c r="B950" s="10" t="s">
        <v>5145</v>
      </c>
      <c r="C950" s="11" t="s">
        <v>1641</v>
      </c>
      <c r="D950" s="11" t="s">
        <v>1750</v>
      </c>
      <c r="E950" s="12" t="s">
        <v>4138</v>
      </c>
      <c r="F950" s="12" t="s">
        <v>1472</v>
      </c>
      <c r="G950" s="12">
        <v>226</v>
      </c>
      <c r="H950" s="12" t="s">
        <v>4052</v>
      </c>
      <c r="I950" t="s">
        <v>4059</v>
      </c>
      <c r="J950" t="s">
        <v>812</v>
      </c>
    </row>
    <row r="951" spans="1:10">
      <c r="A951" s="9" t="s">
        <v>6028</v>
      </c>
      <c r="B951" s="10" t="s">
        <v>5151</v>
      </c>
      <c r="C951" s="11" t="s">
        <v>1718</v>
      </c>
      <c r="D951" s="11" t="s">
        <v>868</v>
      </c>
      <c r="E951" s="12" t="s">
        <v>4307</v>
      </c>
      <c r="F951" s="12" t="s">
        <v>5152</v>
      </c>
      <c r="G951" s="12">
        <v>124</v>
      </c>
      <c r="H951" s="12" t="s">
        <v>4052</v>
      </c>
      <c r="I951" t="s">
        <v>4099</v>
      </c>
      <c r="J951" t="s">
        <v>812</v>
      </c>
    </row>
    <row r="952" spans="1:10">
      <c r="A952" s="9" t="s">
        <v>6029</v>
      </c>
      <c r="B952" s="10" t="s">
        <v>5156</v>
      </c>
      <c r="C952" s="11" t="s">
        <v>1713</v>
      </c>
      <c r="D952" s="11" t="s">
        <v>870</v>
      </c>
      <c r="E952" s="12" t="s">
        <v>4266</v>
      </c>
      <c r="F952" s="12" t="s">
        <v>4183</v>
      </c>
      <c r="G952" s="12">
        <v>844</v>
      </c>
      <c r="H952" s="12" t="s">
        <v>4063</v>
      </c>
      <c r="I952" t="s">
        <v>4064</v>
      </c>
      <c r="J952" t="s">
        <v>4065</v>
      </c>
    </row>
    <row r="953" spans="1:10">
      <c r="A953" s="9" t="s">
        <v>6030</v>
      </c>
      <c r="B953" s="10" t="s">
        <v>5158</v>
      </c>
      <c r="C953" s="11" t="s">
        <v>1713</v>
      </c>
      <c r="D953" s="11" t="s">
        <v>1743</v>
      </c>
      <c r="E953" s="12" t="s">
        <v>4266</v>
      </c>
      <c r="F953" s="12" t="s">
        <v>4211</v>
      </c>
      <c r="G953" s="12">
        <v>830</v>
      </c>
      <c r="H953" s="12" t="s">
        <v>4063</v>
      </c>
      <c r="I953" t="s">
        <v>4064</v>
      </c>
      <c r="J953" t="s">
        <v>4065</v>
      </c>
    </row>
    <row r="954" spans="1:10">
      <c r="A954" s="9" t="s">
        <v>6031</v>
      </c>
      <c r="B954" s="10" t="s">
        <v>5160</v>
      </c>
      <c r="C954" s="11" t="s">
        <v>1713</v>
      </c>
      <c r="D954" s="11" t="s">
        <v>1748</v>
      </c>
      <c r="E954" s="12" t="s">
        <v>4266</v>
      </c>
      <c r="F954" s="12" t="s">
        <v>5161</v>
      </c>
      <c r="G954" s="12">
        <v>837</v>
      </c>
      <c r="H954" s="12" t="s">
        <v>4063</v>
      </c>
      <c r="I954" t="s">
        <v>4064</v>
      </c>
      <c r="J954" t="s">
        <v>4065</v>
      </c>
    </row>
    <row r="955" spans="1:10">
      <c r="A955" s="9" t="s">
        <v>6032</v>
      </c>
      <c r="B955" s="10" t="s">
        <v>5167</v>
      </c>
      <c r="C955" s="11" t="s">
        <v>1635</v>
      </c>
      <c r="D955" s="11" t="s">
        <v>870</v>
      </c>
      <c r="E955" s="12" t="s">
        <v>1475</v>
      </c>
      <c r="F955" s="12" t="s">
        <v>4183</v>
      </c>
      <c r="G955" s="12">
        <v>950</v>
      </c>
      <c r="H955" s="12" t="s">
        <v>4063</v>
      </c>
      <c r="I955" t="s">
        <v>4064</v>
      </c>
      <c r="J955" t="s">
        <v>4065</v>
      </c>
    </row>
    <row r="956" spans="1:10">
      <c r="A956" s="9" t="s">
        <v>6033</v>
      </c>
      <c r="B956" s="10" t="s">
        <v>5169</v>
      </c>
      <c r="C956" s="11" t="s">
        <v>1635</v>
      </c>
      <c r="D956" s="11" t="s">
        <v>803</v>
      </c>
      <c r="E956" s="12" t="s">
        <v>1475</v>
      </c>
      <c r="F956" s="12" t="s">
        <v>4050</v>
      </c>
      <c r="G956" s="12">
        <v>950</v>
      </c>
      <c r="H956" s="12" t="s">
        <v>4063</v>
      </c>
      <c r="I956" t="s">
        <v>4064</v>
      </c>
      <c r="J956" t="s">
        <v>4065</v>
      </c>
    </row>
    <row r="957" spans="1:10">
      <c r="A957" s="9" t="s">
        <v>6034</v>
      </c>
      <c r="B957" s="10" t="s">
        <v>5171</v>
      </c>
      <c r="C957" s="11" t="s">
        <v>1635</v>
      </c>
      <c r="D957" s="11" t="s">
        <v>1752</v>
      </c>
      <c r="E957" s="12" t="s">
        <v>1475</v>
      </c>
      <c r="F957" s="12" t="s">
        <v>1468</v>
      </c>
      <c r="G957" s="12">
        <v>517</v>
      </c>
      <c r="H957" s="12" t="s">
        <v>4052</v>
      </c>
      <c r="I957" t="s">
        <v>4053</v>
      </c>
      <c r="J957" t="s">
        <v>4054</v>
      </c>
    </row>
    <row r="958" spans="1:10">
      <c r="A958" s="9" t="s">
        <v>6035</v>
      </c>
      <c r="B958" s="10" t="s">
        <v>5173</v>
      </c>
      <c r="C958" s="11" t="s">
        <v>1635</v>
      </c>
      <c r="D958" s="11" t="s">
        <v>1743</v>
      </c>
      <c r="E958" s="12" t="s">
        <v>1475</v>
      </c>
      <c r="F958" s="12" t="s">
        <v>4211</v>
      </c>
      <c r="G958" s="12">
        <v>925</v>
      </c>
      <c r="H958" s="12" t="s">
        <v>4063</v>
      </c>
      <c r="I958" t="s">
        <v>4064</v>
      </c>
      <c r="J958" t="s">
        <v>4065</v>
      </c>
    </row>
    <row r="959" spans="1:10">
      <c r="A959" s="9" t="s">
        <v>6036</v>
      </c>
      <c r="B959" s="10" t="s">
        <v>5175</v>
      </c>
      <c r="C959" s="11" t="s">
        <v>1635</v>
      </c>
      <c r="D959" s="11" t="s">
        <v>1748</v>
      </c>
      <c r="E959" s="12" t="s">
        <v>1475</v>
      </c>
      <c r="F959" s="12" t="s">
        <v>4217</v>
      </c>
      <c r="G959" s="12">
        <v>925</v>
      </c>
      <c r="H959" s="12" t="s">
        <v>4063</v>
      </c>
      <c r="I959" t="s">
        <v>4064</v>
      </c>
      <c r="J959" t="s">
        <v>4065</v>
      </c>
    </row>
    <row r="960" spans="1:10">
      <c r="A960" s="9" t="s">
        <v>6037</v>
      </c>
      <c r="B960" s="10" t="s">
        <v>5177</v>
      </c>
      <c r="C960" s="11" t="s">
        <v>1635</v>
      </c>
      <c r="D960" s="11" t="s">
        <v>1750</v>
      </c>
      <c r="E960" s="12" t="s">
        <v>1475</v>
      </c>
      <c r="F960" s="12" t="s">
        <v>1472</v>
      </c>
      <c r="G960" s="12">
        <v>681</v>
      </c>
      <c r="H960" s="12" t="s">
        <v>4052</v>
      </c>
      <c r="I960" t="s">
        <v>4089</v>
      </c>
      <c r="J960" t="s">
        <v>4054</v>
      </c>
    </row>
    <row r="961" spans="1:10">
      <c r="A961" s="9" t="s">
        <v>6038</v>
      </c>
      <c r="B961" s="10" t="s">
        <v>5183</v>
      </c>
      <c r="C961" s="11" t="s">
        <v>1682</v>
      </c>
      <c r="D961" s="11" t="s">
        <v>870</v>
      </c>
      <c r="E961" s="12" t="s">
        <v>5106</v>
      </c>
      <c r="F961" s="12" t="s">
        <v>4183</v>
      </c>
      <c r="G961" s="12">
        <v>1096</v>
      </c>
      <c r="H961" s="12" t="s">
        <v>4063</v>
      </c>
      <c r="I961" t="s">
        <v>4094</v>
      </c>
      <c r="J961" t="s">
        <v>4065</v>
      </c>
    </row>
    <row r="962" spans="1:10">
      <c r="A962" s="9" t="s">
        <v>6039</v>
      </c>
      <c r="B962" s="10" t="s">
        <v>5185</v>
      </c>
      <c r="C962" s="11" t="s">
        <v>1682</v>
      </c>
      <c r="D962" s="11" t="s">
        <v>803</v>
      </c>
      <c r="E962" s="12" t="s">
        <v>5106</v>
      </c>
      <c r="F962" s="12" t="s">
        <v>4050</v>
      </c>
      <c r="G962" s="12">
        <v>1096</v>
      </c>
      <c r="H962" s="12" t="s">
        <v>4063</v>
      </c>
      <c r="I962" t="s">
        <v>4094</v>
      </c>
      <c r="J962" t="s">
        <v>4065</v>
      </c>
    </row>
    <row r="963" spans="1:10">
      <c r="A963" s="9" t="s">
        <v>6040</v>
      </c>
      <c r="B963" s="10" t="s">
        <v>5187</v>
      </c>
      <c r="C963" s="11" t="s">
        <v>1682</v>
      </c>
      <c r="D963" s="11" t="s">
        <v>1752</v>
      </c>
      <c r="E963" s="12" t="s">
        <v>5106</v>
      </c>
      <c r="F963" s="12" t="s">
        <v>1468</v>
      </c>
      <c r="G963" s="12">
        <v>710</v>
      </c>
      <c r="H963" s="12" t="s">
        <v>4052</v>
      </c>
      <c r="I963" t="s">
        <v>4089</v>
      </c>
      <c r="J963" t="s">
        <v>4054</v>
      </c>
    </row>
    <row r="964" spans="1:10">
      <c r="A964" s="9" t="s">
        <v>6041</v>
      </c>
      <c r="B964" s="10" t="s">
        <v>5189</v>
      </c>
      <c r="C964" s="11" t="s">
        <v>1682</v>
      </c>
      <c r="D964" s="11" t="s">
        <v>1743</v>
      </c>
      <c r="E964" s="12" t="s">
        <v>5106</v>
      </c>
      <c r="F964" s="12" t="s">
        <v>4211</v>
      </c>
      <c r="G964" s="12">
        <v>1125</v>
      </c>
      <c r="H964" s="12" t="s">
        <v>4063</v>
      </c>
      <c r="I964" t="s">
        <v>4094</v>
      </c>
      <c r="J964" t="s">
        <v>4065</v>
      </c>
    </row>
    <row r="965" spans="1:10">
      <c r="A965" s="9" t="s">
        <v>6042</v>
      </c>
      <c r="B965" s="10" t="s">
        <v>5191</v>
      </c>
      <c r="C965" s="11" t="s">
        <v>1682</v>
      </c>
      <c r="D965" s="11" t="s">
        <v>1748</v>
      </c>
      <c r="E965" s="12" t="s">
        <v>5106</v>
      </c>
      <c r="F965" s="12" t="s">
        <v>4217</v>
      </c>
      <c r="G965" s="12">
        <v>1125</v>
      </c>
      <c r="H965" s="12" t="s">
        <v>4063</v>
      </c>
      <c r="I965" t="s">
        <v>4094</v>
      </c>
      <c r="J965" t="s">
        <v>4065</v>
      </c>
    </row>
    <row r="966" spans="1:10">
      <c r="A966" s="9" t="s">
        <v>6043</v>
      </c>
      <c r="B966" s="10" t="s">
        <v>5193</v>
      </c>
      <c r="C966" s="11" t="s">
        <v>1682</v>
      </c>
      <c r="D966" s="11" t="s">
        <v>1750</v>
      </c>
      <c r="E966" s="12" t="s">
        <v>5106</v>
      </c>
      <c r="F966" s="12" t="s">
        <v>1472</v>
      </c>
      <c r="G966" s="12">
        <v>289</v>
      </c>
      <c r="H966" s="12" t="s">
        <v>4052</v>
      </c>
      <c r="I966" t="s">
        <v>4059</v>
      </c>
      <c r="J966" t="s">
        <v>812</v>
      </c>
    </row>
    <row r="967" spans="1:10">
      <c r="A967" s="9" t="s">
        <v>6044</v>
      </c>
      <c r="B967" s="10" t="s">
        <v>5195</v>
      </c>
      <c r="C967" s="11" t="s">
        <v>1712</v>
      </c>
      <c r="D967" s="11" t="s">
        <v>4247</v>
      </c>
      <c r="E967" s="12" t="s">
        <v>4303</v>
      </c>
      <c r="F967" s="12" t="s">
        <v>5196</v>
      </c>
      <c r="G967" s="12">
        <v>319</v>
      </c>
      <c r="H967" s="12" t="s">
        <v>4244</v>
      </c>
      <c r="I967" t="s">
        <v>4059</v>
      </c>
      <c r="J967" t="s">
        <v>812</v>
      </c>
    </row>
    <row r="968" spans="1:10">
      <c r="A968" s="9" t="s">
        <v>6045</v>
      </c>
      <c r="B968" s="10" t="s">
        <v>5200</v>
      </c>
      <c r="C968" s="11" t="s">
        <v>1712</v>
      </c>
      <c r="D968" s="11" t="s">
        <v>1654</v>
      </c>
      <c r="E968" s="12" t="s">
        <v>4303</v>
      </c>
      <c r="F968" s="12" t="s">
        <v>4155</v>
      </c>
      <c r="G968" s="12">
        <v>319</v>
      </c>
      <c r="H968" s="12" t="s">
        <v>4244</v>
      </c>
      <c r="I968" t="s">
        <v>4059</v>
      </c>
      <c r="J968" t="s">
        <v>812</v>
      </c>
    </row>
    <row r="969" spans="1:10">
      <c r="A969" s="9" t="s">
        <v>6046</v>
      </c>
      <c r="B969" s="10" t="s">
        <v>5211</v>
      </c>
      <c r="C969" s="11" t="s">
        <v>1714</v>
      </c>
      <c r="D969" s="11" t="s">
        <v>868</v>
      </c>
      <c r="E969" s="12" t="s">
        <v>4204</v>
      </c>
      <c r="F969" s="12" t="s">
        <v>1476</v>
      </c>
      <c r="G969" s="12">
        <v>403</v>
      </c>
      <c r="H969" s="12" t="s">
        <v>4052</v>
      </c>
      <c r="I969" t="s">
        <v>4053</v>
      </c>
      <c r="J969" t="s">
        <v>4054</v>
      </c>
    </row>
    <row r="970" spans="1:10">
      <c r="A970" s="9" t="s">
        <v>6047</v>
      </c>
      <c r="B970" s="10" t="s">
        <v>5213</v>
      </c>
      <c r="C970" s="11" t="s">
        <v>1714</v>
      </c>
      <c r="D970" s="11" t="s">
        <v>870</v>
      </c>
      <c r="E970" s="12" t="s">
        <v>4204</v>
      </c>
      <c r="F970" s="12" t="s">
        <v>4183</v>
      </c>
      <c r="G970" s="12">
        <v>415</v>
      </c>
      <c r="H970" s="12" t="s">
        <v>4052</v>
      </c>
      <c r="I970" t="s">
        <v>4053</v>
      </c>
      <c r="J970" t="s">
        <v>4054</v>
      </c>
    </row>
    <row r="971" spans="1:10">
      <c r="A971" s="9" t="s">
        <v>6048</v>
      </c>
      <c r="B971" s="10" t="s">
        <v>5215</v>
      </c>
      <c r="C971" s="11" t="s">
        <v>1714</v>
      </c>
      <c r="D971" s="11" t="s">
        <v>1603</v>
      </c>
      <c r="E971" s="12" t="s">
        <v>4204</v>
      </c>
      <c r="F971" s="12" t="s">
        <v>4478</v>
      </c>
      <c r="G971" s="12">
        <v>450</v>
      </c>
      <c r="H971" s="12" t="s">
        <v>4052</v>
      </c>
      <c r="I971" t="s">
        <v>4053</v>
      </c>
      <c r="J971" t="s">
        <v>4054</v>
      </c>
    </row>
    <row r="972" spans="1:10">
      <c r="A972" s="9" t="s">
        <v>6049</v>
      </c>
      <c r="B972" s="10" t="s">
        <v>5217</v>
      </c>
      <c r="C972" s="11" t="s">
        <v>1714</v>
      </c>
      <c r="D972" s="11" t="s">
        <v>1623</v>
      </c>
      <c r="E972" s="12" t="s">
        <v>4204</v>
      </c>
      <c r="F972" s="12" t="s">
        <v>4119</v>
      </c>
      <c r="G972" s="12">
        <v>456</v>
      </c>
      <c r="H972" s="12" t="s">
        <v>4052</v>
      </c>
      <c r="I972" t="s">
        <v>4053</v>
      </c>
      <c r="J972" t="s">
        <v>4054</v>
      </c>
    </row>
    <row r="973" spans="1:10">
      <c r="A973" s="9" t="s">
        <v>6050</v>
      </c>
      <c r="B973" s="10" t="s">
        <v>5219</v>
      </c>
      <c r="C973" s="11" t="s">
        <v>1714</v>
      </c>
      <c r="D973" s="11" t="s">
        <v>1692</v>
      </c>
      <c r="E973" s="12" t="s">
        <v>4204</v>
      </c>
      <c r="F973" s="12" t="s">
        <v>5220</v>
      </c>
      <c r="G973" s="12">
        <v>340</v>
      </c>
      <c r="H973" s="12" t="s">
        <v>4052</v>
      </c>
      <c r="I973" t="s">
        <v>4059</v>
      </c>
      <c r="J973" t="s">
        <v>812</v>
      </c>
    </row>
    <row r="974" spans="1:10">
      <c r="A974" s="9" t="s">
        <v>6051</v>
      </c>
      <c r="B974" s="10" t="s">
        <v>5222</v>
      </c>
      <c r="C974" s="11" t="s">
        <v>1714</v>
      </c>
      <c r="D974" s="11" t="s">
        <v>803</v>
      </c>
      <c r="E974" s="12" t="s">
        <v>4204</v>
      </c>
      <c r="F974" s="12" t="s">
        <v>4050</v>
      </c>
      <c r="G974" s="12">
        <v>406</v>
      </c>
      <c r="H974" s="12" t="s">
        <v>4052</v>
      </c>
      <c r="I974" t="s">
        <v>4053</v>
      </c>
      <c r="J974" t="s">
        <v>4054</v>
      </c>
    </row>
    <row r="975" spans="1:10">
      <c r="A975" s="9" t="s">
        <v>6052</v>
      </c>
      <c r="B975" s="10" t="s">
        <v>5224</v>
      </c>
      <c r="C975" s="11" t="s">
        <v>1714</v>
      </c>
      <c r="D975" s="11" t="s">
        <v>1646</v>
      </c>
      <c r="E975" s="12" t="s">
        <v>4204</v>
      </c>
      <c r="F975" s="12" t="s">
        <v>4488</v>
      </c>
      <c r="G975" s="12">
        <v>415</v>
      </c>
      <c r="H975" s="12" t="s">
        <v>4052</v>
      </c>
      <c r="I975" t="s">
        <v>4053</v>
      </c>
      <c r="J975" t="s">
        <v>4054</v>
      </c>
    </row>
    <row r="976" spans="1:10">
      <c r="A976" s="9" t="s">
        <v>6053</v>
      </c>
      <c r="B976" s="10" t="s">
        <v>5226</v>
      </c>
      <c r="C976" s="11" t="s">
        <v>1714</v>
      </c>
      <c r="D976" s="11" t="s">
        <v>1643</v>
      </c>
      <c r="E976" s="12" t="s">
        <v>4204</v>
      </c>
      <c r="F976" s="12" t="s">
        <v>4142</v>
      </c>
      <c r="G976" s="12">
        <v>474</v>
      </c>
      <c r="H976" s="12" t="s">
        <v>4052</v>
      </c>
      <c r="I976" t="s">
        <v>4053</v>
      </c>
      <c r="J976" t="s">
        <v>4054</v>
      </c>
    </row>
    <row r="977" spans="1:10">
      <c r="A977" s="9" t="s">
        <v>6054</v>
      </c>
      <c r="B977" s="10" t="s">
        <v>5228</v>
      </c>
      <c r="C977" s="11" t="s">
        <v>1714</v>
      </c>
      <c r="D977" s="11" t="s">
        <v>1685</v>
      </c>
      <c r="E977" s="12" t="s">
        <v>4204</v>
      </c>
      <c r="F977" s="12" t="s">
        <v>4383</v>
      </c>
      <c r="G977" s="12">
        <v>437</v>
      </c>
      <c r="H977" s="12" t="s">
        <v>4052</v>
      </c>
      <c r="I977" t="s">
        <v>4053</v>
      </c>
      <c r="J977" t="s">
        <v>4054</v>
      </c>
    </row>
    <row r="978" spans="1:10">
      <c r="A978" s="9" t="s">
        <v>6055</v>
      </c>
      <c r="B978" s="10" t="s">
        <v>5230</v>
      </c>
      <c r="C978" s="11" t="s">
        <v>1714</v>
      </c>
      <c r="D978" s="11" t="s">
        <v>1612</v>
      </c>
      <c r="E978" s="12" t="s">
        <v>4204</v>
      </c>
      <c r="F978" s="12" t="s">
        <v>4098</v>
      </c>
      <c r="G978" s="12">
        <v>260</v>
      </c>
      <c r="H978" s="12" t="s">
        <v>4052</v>
      </c>
      <c r="I978" t="s">
        <v>4059</v>
      </c>
      <c r="J978" t="s">
        <v>812</v>
      </c>
    </row>
    <row r="979" spans="1:10">
      <c r="A979" s="9" t="s">
        <v>6056</v>
      </c>
      <c r="B979" s="10" t="s">
        <v>5232</v>
      </c>
      <c r="C979" s="11" t="s">
        <v>1714</v>
      </c>
      <c r="D979" s="11" t="s">
        <v>1593</v>
      </c>
      <c r="E979" s="12" t="s">
        <v>4204</v>
      </c>
      <c r="F979" s="12" t="s">
        <v>4069</v>
      </c>
      <c r="G979" s="12">
        <v>213</v>
      </c>
      <c r="H979" s="12" t="s">
        <v>4052</v>
      </c>
      <c r="I979" t="s">
        <v>4059</v>
      </c>
      <c r="J979" t="s">
        <v>812</v>
      </c>
    </row>
    <row r="980" spans="1:10">
      <c r="A980" s="9" t="s">
        <v>6057</v>
      </c>
      <c r="B980" s="10" t="s">
        <v>5234</v>
      </c>
      <c r="C980" s="11" t="s">
        <v>1714</v>
      </c>
      <c r="D980" s="11" t="s">
        <v>1743</v>
      </c>
      <c r="E980" s="12" t="s">
        <v>4204</v>
      </c>
      <c r="F980" s="12" t="s">
        <v>4211</v>
      </c>
      <c r="G980" s="12">
        <v>426</v>
      </c>
      <c r="H980" s="12" t="s">
        <v>4052</v>
      </c>
      <c r="I980" t="s">
        <v>4053</v>
      </c>
      <c r="J980" t="s">
        <v>4054</v>
      </c>
    </row>
    <row r="981" spans="1:10">
      <c r="A981" s="9" t="s">
        <v>6058</v>
      </c>
      <c r="B981" s="10" t="s">
        <v>5236</v>
      </c>
      <c r="C981" s="11" t="s">
        <v>1714</v>
      </c>
      <c r="D981" s="11" t="s">
        <v>1748</v>
      </c>
      <c r="E981" s="12" t="s">
        <v>4204</v>
      </c>
      <c r="F981" s="12" t="s">
        <v>4217</v>
      </c>
      <c r="G981" s="12">
        <v>407</v>
      </c>
      <c r="H981" s="12" t="s">
        <v>4052</v>
      </c>
      <c r="I981" t="s">
        <v>4053</v>
      </c>
      <c r="J981" t="s">
        <v>4054</v>
      </c>
    </row>
    <row r="982" spans="1:10">
      <c r="A982" s="9" t="s">
        <v>6059</v>
      </c>
      <c r="B982" s="10" t="s">
        <v>5238</v>
      </c>
      <c r="C982" s="11" t="s">
        <v>1714</v>
      </c>
      <c r="D982" s="11" t="s">
        <v>1606</v>
      </c>
      <c r="E982" s="12" t="s">
        <v>4204</v>
      </c>
      <c r="F982" s="12" t="s">
        <v>4220</v>
      </c>
      <c r="G982" s="12">
        <v>687</v>
      </c>
      <c r="H982" s="12" t="s">
        <v>4052</v>
      </c>
      <c r="I982" t="s">
        <v>4089</v>
      </c>
      <c r="J982" t="s">
        <v>4054</v>
      </c>
    </row>
    <row r="983" spans="1:10">
      <c r="A983" s="9" t="s">
        <v>6060</v>
      </c>
      <c r="B983" s="10" t="s">
        <v>5240</v>
      </c>
      <c r="C983" s="11" t="s">
        <v>1714</v>
      </c>
      <c r="D983" s="11" t="s">
        <v>1608</v>
      </c>
      <c r="E983" s="12" t="s">
        <v>4204</v>
      </c>
      <c r="F983" s="12" t="s">
        <v>4088</v>
      </c>
      <c r="G983" s="12">
        <v>705</v>
      </c>
      <c r="H983" s="12" t="s">
        <v>4052</v>
      </c>
      <c r="I983" t="s">
        <v>4089</v>
      </c>
      <c r="J983" t="s">
        <v>4054</v>
      </c>
    </row>
    <row r="984" spans="1:10">
      <c r="A984" s="9" t="s">
        <v>6061</v>
      </c>
      <c r="B984" s="10" t="s">
        <v>5242</v>
      </c>
      <c r="C984" s="11" t="s">
        <v>1714</v>
      </c>
      <c r="D984" s="11" t="s">
        <v>1678</v>
      </c>
      <c r="E984" s="12" t="s">
        <v>4204</v>
      </c>
      <c r="F984" s="12" t="s">
        <v>4225</v>
      </c>
      <c r="G984" s="12">
        <v>567</v>
      </c>
      <c r="H984" s="12" t="s">
        <v>4052</v>
      </c>
      <c r="I984" t="s">
        <v>4053</v>
      </c>
      <c r="J984" t="s">
        <v>4054</v>
      </c>
    </row>
    <row r="985" spans="1:10">
      <c r="A985" s="9" t="s">
        <v>6062</v>
      </c>
      <c r="B985" s="10" t="s">
        <v>5244</v>
      </c>
      <c r="C985" s="11" t="s">
        <v>1714</v>
      </c>
      <c r="D985" s="11" t="s">
        <v>1591</v>
      </c>
      <c r="E985" s="12" t="s">
        <v>4204</v>
      </c>
      <c r="F985" s="12" t="s">
        <v>5245</v>
      </c>
      <c r="G985" s="12">
        <v>610</v>
      </c>
      <c r="H985" s="12" t="s">
        <v>4052</v>
      </c>
      <c r="I985" t="s">
        <v>4089</v>
      </c>
      <c r="J985" t="s">
        <v>4054</v>
      </c>
    </row>
    <row r="986" spans="1:10">
      <c r="A986" s="9" t="s">
        <v>6063</v>
      </c>
      <c r="B986" s="10" t="s">
        <v>5247</v>
      </c>
      <c r="C986" s="11" t="s">
        <v>1714</v>
      </c>
      <c r="D986" s="11" t="s">
        <v>1652</v>
      </c>
      <c r="E986" s="12" t="s">
        <v>4204</v>
      </c>
      <c r="F986" s="12" t="s">
        <v>5248</v>
      </c>
      <c r="G986" s="12">
        <v>522</v>
      </c>
      <c r="H986" s="12" t="s">
        <v>4052</v>
      </c>
      <c r="I986" t="s">
        <v>4053</v>
      </c>
      <c r="J986" t="s">
        <v>4054</v>
      </c>
    </row>
    <row r="987" spans="1:10">
      <c r="A987" s="9" t="s">
        <v>6064</v>
      </c>
      <c r="B987" s="10" t="s">
        <v>5250</v>
      </c>
      <c r="C987" s="11" t="s">
        <v>1714</v>
      </c>
      <c r="D987" s="11" t="s">
        <v>1710</v>
      </c>
      <c r="E987" s="12" t="s">
        <v>4204</v>
      </c>
      <c r="F987" s="12" t="s">
        <v>4262</v>
      </c>
      <c r="G987" s="12">
        <v>747</v>
      </c>
      <c r="H987" s="12" t="s">
        <v>4052</v>
      </c>
      <c r="I987" t="s">
        <v>4089</v>
      </c>
      <c r="J987" t="s">
        <v>4054</v>
      </c>
    </row>
    <row r="988" spans="1:10">
      <c r="A988" s="9" t="s">
        <v>6065</v>
      </c>
      <c r="B988" s="10" t="s">
        <v>5252</v>
      </c>
      <c r="C988" s="11" t="s">
        <v>1714</v>
      </c>
      <c r="D988" s="11" t="s">
        <v>1664</v>
      </c>
      <c r="E988" s="12" t="s">
        <v>4204</v>
      </c>
      <c r="F988" s="12" t="s">
        <v>4176</v>
      </c>
      <c r="G988" s="12">
        <v>228</v>
      </c>
      <c r="H988" s="12" t="s">
        <v>4244</v>
      </c>
      <c r="I988" t="s">
        <v>4059</v>
      </c>
      <c r="J988" t="s">
        <v>812</v>
      </c>
    </row>
    <row r="989" spans="1:10">
      <c r="A989" s="9" t="s">
        <v>6066</v>
      </c>
      <c r="B989" s="10" t="s">
        <v>5254</v>
      </c>
      <c r="C989" s="11" t="s">
        <v>1714</v>
      </c>
      <c r="D989" s="11" t="s">
        <v>1752</v>
      </c>
      <c r="E989" s="12" t="s">
        <v>4204</v>
      </c>
      <c r="F989" s="12" t="s">
        <v>1468</v>
      </c>
      <c r="G989" s="12">
        <v>771</v>
      </c>
      <c r="H989" s="12" t="s">
        <v>4052</v>
      </c>
      <c r="I989" t="s">
        <v>4089</v>
      </c>
      <c r="J989" t="s">
        <v>4054</v>
      </c>
    </row>
    <row r="990" spans="1:10">
      <c r="A990" s="9" t="s">
        <v>6067</v>
      </c>
      <c r="B990" s="10" t="s">
        <v>5256</v>
      </c>
      <c r="C990" s="11" t="s">
        <v>1714</v>
      </c>
      <c r="D990" s="11" t="s">
        <v>1701</v>
      </c>
      <c r="E990" s="12" t="s">
        <v>4204</v>
      </c>
      <c r="F990" s="12" t="s">
        <v>4208</v>
      </c>
      <c r="G990" s="12">
        <v>134</v>
      </c>
      <c r="H990" s="12" t="s">
        <v>4244</v>
      </c>
      <c r="I990" t="s">
        <v>4099</v>
      </c>
      <c r="J990" t="s">
        <v>812</v>
      </c>
    </row>
    <row r="991" spans="1:10">
      <c r="A991" s="9" t="s">
        <v>6068</v>
      </c>
      <c r="B991" s="10" t="s">
        <v>5258</v>
      </c>
      <c r="C991" s="11" t="s">
        <v>1714</v>
      </c>
      <c r="D991" s="11" t="s">
        <v>1706</v>
      </c>
      <c r="E991" s="12" t="s">
        <v>4204</v>
      </c>
      <c r="F991" s="12" t="s">
        <v>4194</v>
      </c>
      <c r="G991" s="12">
        <v>325</v>
      </c>
      <c r="H991" s="12" t="s">
        <v>4052</v>
      </c>
      <c r="I991" t="s">
        <v>4059</v>
      </c>
      <c r="J991" t="s">
        <v>812</v>
      </c>
    </row>
    <row r="992" spans="1:10">
      <c r="A992" s="9" t="s">
        <v>6069</v>
      </c>
      <c r="B992" s="10" t="s">
        <v>5260</v>
      </c>
      <c r="C992" s="11" t="s">
        <v>1714</v>
      </c>
      <c r="D992" s="11" t="s">
        <v>1688</v>
      </c>
      <c r="E992" s="12" t="s">
        <v>4204</v>
      </c>
      <c r="F992" s="12" t="s">
        <v>4198</v>
      </c>
      <c r="G992" s="12">
        <v>460</v>
      </c>
      <c r="H992" s="12" t="s">
        <v>4052</v>
      </c>
      <c r="I992" t="s">
        <v>4053</v>
      </c>
      <c r="J992" t="s">
        <v>4054</v>
      </c>
    </row>
    <row r="993" spans="1:10">
      <c r="A993" s="9" t="s">
        <v>6070</v>
      </c>
      <c r="B993" s="10" t="s">
        <v>5262</v>
      </c>
      <c r="C993" s="11" t="s">
        <v>1714</v>
      </c>
      <c r="D993" s="11" t="s">
        <v>1684</v>
      </c>
      <c r="E993" s="12" t="s">
        <v>4204</v>
      </c>
      <c r="F993" s="12" t="s">
        <v>4258</v>
      </c>
      <c r="G993" s="12">
        <v>274</v>
      </c>
      <c r="H993" s="12" t="s">
        <v>4052</v>
      </c>
      <c r="I993" t="s">
        <v>4059</v>
      </c>
      <c r="J993" t="s">
        <v>812</v>
      </c>
    </row>
    <row r="994" spans="1:10">
      <c r="A994" s="9" t="s">
        <v>6071</v>
      </c>
      <c r="B994" s="10" t="s">
        <v>5264</v>
      </c>
      <c r="C994" s="11" t="s">
        <v>1714</v>
      </c>
      <c r="D994" s="11" t="s">
        <v>1659</v>
      </c>
      <c r="E994" s="12" t="s">
        <v>4204</v>
      </c>
      <c r="F994" s="12" t="s">
        <v>4172</v>
      </c>
      <c r="G994" s="12">
        <v>94</v>
      </c>
      <c r="H994" s="12" t="s">
        <v>4083</v>
      </c>
      <c r="I994" t="s">
        <v>4120</v>
      </c>
      <c r="J994" t="s">
        <v>752</v>
      </c>
    </row>
    <row r="995" spans="1:10">
      <c r="A995" s="9" t="s">
        <v>6072</v>
      </c>
      <c r="B995" s="10" t="s">
        <v>5266</v>
      </c>
      <c r="C995" s="11" t="s">
        <v>1710</v>
      </c>
      <c r="D995" s="11" t="s">
        <v>1714</v>
      </c>
      <c r="E995" s="12" t="s">
        <v>4262</v>
      </c>
      <c r="F995" s="12" t="s">
        <v>4204</v>
      </c>
      <c r="G995" s="12">
        <v>747</v>
      </c>
      <c r="H995" s="12" t="s">
        <v>4052</v>
      </c>
      <c r="I995" t="s">
        <v>4089</v>
      </c>
      <c r="J995" t="s">
        <v>4054</v>
      </c>
    </row>
    <row r="996" spans="1:10">
      <c r="A996" s="9" t="s">
        <v>6073</v>
      </c>
      <c r="B996" s="10" t="s">
        <v>5270</v>
      </c>
      <c r="C996" s="11" t="s">
        <v>1680</v>
      </c>
      <c r="D996" s="11" t="s">
        <v>1714</v>
      </c>
      <c r="E996" s="12" t="s">
        <v>4553</v>
      </c>
      <c r="F996" s="12" t="s">
        <v>4204</v>
      </c>
      <c r="G996" s="12">
        <v>527</v>
      </c>
      <c r="H996" s="12" t="s">
        <v>4052</v>
      </c>
      <c r="I996" t="s">
        <v>4053</v>
      </c>
      <c r="J996" t="s">
        <v>4054</v>
      </c>
    </row>
    <row r="997" spans="1:10">
      <c r="A997" s="9" t="s">
        <v>6074</v>
      </c>
      <c r="B997" s="10" t="s">
        <v>5272</v>
      </c>
      <c r="C997" s="11" t="s">
        <v>1704</v>
      </c>
      <c r="D997" s="11" t="s">
        <v>1714</v>
      </c>
      <c r="E997" s="12" t="s">
        <v>4254</v>
      </c>
      <c r="F997" s="12" t="s">
        <v>4204</v>
      </c>
      <c r="G997" s="12">
        <v>250</v>
      </c>
      <c r="H997" s="12" t="s">
        <v>4244</v>
      </c>
      <c r="I997" t="s">
        <v>4059</v>
      </c>
      <c r="J997" t="s">
        <v>812</v>
      </c>
    </row>
    <row r="998" spans="1:10">
      <c r="A998" s="9" t="s">
        <v>6075</v>
      </c>
      <c r="B998" s="10" t="s">
        <v>5274</v>
      </c>
      <c r="C998" s="11" t="s">
        <v>1716</v>
      </c>
      <c r="D998" s="11" t="s">
        <v>1714</v>
      </c>
      <c r="E998" s="12" t="s">
        <v>4289</v>
      </c>
      <c r="F998" s="12" t="s">
        <v>4204</v>
      </c>
      <c r="G998" s="12">
        <v>471</v>
      </c>
      <c r="H998" s="12" t="s">
        <v>4052</v>
      </c>
      <c r="I998" t="s">
        <v>4053</v>
      </c>
      <c r="J998" t="s">
        <v>4054</v>
      </c>
    </row>
    <row r="999" spans="1:10">
      <c r="A999" s="9" t="s">
        <v>6076</v>
      </c>
      <c r="B999" s="10" t="s">
        <v>5276</v>
      </c>
      <c r="C999" s="11" t="s">
        <v>1714</v>
      </c>
      <c r="D999" s="11" t="s">
        <v>1714</v>
      </c>
      <c r="E999" s="12" t="s">
        <v>4204</v>
      </c>
      <c r="F999" s="12" t="s">
        <v>4204</v>
      </c>
      <c r="G999" s="12">
        <v>2</v>
      </c>
      <c r="H999" s="12" t="s">
        <v>4083</v>
      </c>
      <c r="I999" t="s">
        <v>4084</v>
      </c>
      <c r="J999" t="s">
        <v>752</v>
      </c>
    </row>
    <row r="1000" spans="1:10">
      <c r="A1000" s="9" t="s">
        <v>6077</v>
      </c>
      <c r="B1000" s="10" t="s">
        <v>5288</v>
      </c>
      <c r="C1000" s="11" t="s">
        <v>1714</v>
      </c>
      <c r="D1000" s="11" t="s">
        <v>1581</v>
      </c>
      <c r="E1000" s="12" t="s">
        <v>4204</v>
      </c>
      <c r="F1000" s="12" t="s">
        <v>4051</v>
      </c>
      <c r="G1000" s="12">
        <v>200</v>
      </c>
      <c r="H1000" s="12" t="s">
        <v>4244</v>
      </c>
      <c r="I1000" t="s">
        <v>4099</v>
      </c>
      <c r="J1000" t="s">
        <v>812</v>
      </c>
    </row>
    <row r="1001" spans="1:10">
      <c r="A1001" s="9" t="s">
        <v>6078</v>
      </c>
      <c r="B1001" s="10" t="s">
        <v>5290</v>
      </c>
      <c r="C1001" s="11" t="s">
        <v>1714</v>
      </c>
      <c r="D1001" s="11" t="s">
        <v>1656</v>
      </c>
      <c r="E1001" s="12" t="s">
        <v>4204</v>
      </c>
      <c r="F1001" s="12" t="s">
        <v>4162</v>
      </c>
      <c r="G1001" s="12">
        <v>243</v>
      </c>
      <c r="H1001" s="12" t="s">
        <v>4244</v>
      </c>
      <c r="I1001" t="s">
        <v>4059</v>
      </c>
      <c r="J1001" t="s">
        <v>812</v>
      </c>
    </row>
    <row r="1002" spans="1:10">
      <c r="A1002" s="9" t="s">
        <v>6079</v>
      </c>
      <c r="B1002" s="10" t="s">
        <v>5440</v>
      </c>
      <c r="C1002" s="11" t="s">
        <v>1710</v>
      </c>
      <c r="D1002" s="11" t="s">
        <v>1746</v>
      </c>
      <c r="E1002" s="12" t="s">
        <v>4262</v>
      </c>
      <c r="F1002" s="12" t="s">
        <v>5293</v>
      </c>
      <c r="G1002" s="12">
        <v>330</v>
      </c>
      <c r="H1002" s="12" t="s">
        <v>4244</v>
      </c>
      <c r="I1002" t="s">
        <v>4059</v>
      </c>
      <c r="J1002" t="s">
        <v>812</v>
      </c>
    </row>
    <row r="1003" spans="1:10">
      <c r="A1003" s="9" t="s">
        <v>6080</v>
      </c>
      <c r="B1003" s="10" t="s">
        <v>5446</v>
      </c>
      <c r="C1003" s="11" t="s">
        <v>1716</v>
      </c>
      <c r="D1003" s="11" t="s">
        <v>1746</v>
      </c>
      <c r="E1003" s="12" t="s">
        <v>4289</v>
      </c>
      <c r="F1003" s="12" t="s">
        <v>5293</v>
      </c>
      <c r="G1003" s="12">
        <v>307</v>
      </c>
      <c r="H1003" s="12" t="s">
        <v>4244</v>
      </c>
      <c r="I1003" t="s">
        <v>4059</v>
      </c>
      <c r="J1003" t="s">
        <v>812</v>
      </c>
    </row>
    <row r="1004" spans="1:10">
      <c r="A1004" s="9" t="s">
        <v>6081</v>
      </c>
      <c r="B1004" s="10" t="s">
        <v>5448</v>
      </c>
      <c r="C1004" s="11" t="s">
        <v>1714</v>
      </c>
      <c r="D1004" s="11" t="s">
        <v>1746</v>
      </c>
      <c r="E1004" s="12" t="s">
        <v>4204</v>
      </c>
      <c r="F1004" s="12" t="s">
        <v>5293</v>
      </c>
      <c r="G1004" s="12">
        <v>628</v>
      </c>
      <c r="H1004" s="12" t="s">
        <v>4052</v>
      </c>
      <c r="I1004" t="s">
        <v>4089</v>
      </c>
      <c r="J1004" t="s">
        <v>4054</v>
      </c>
    </row>
    <row r="1005" spans="1:10">
      <c r="A1005" s="9" t="s">
        <v>6082</v>
      </c>
      <c r="B1005" s="10" t="s">
        <v>5460</v>
      </c>
      <c r="C1005" s="11" t="s">
        <v>1712</v>
      </c>
      <c r="D1005" s="11" t="s">
        <v>1626</v>
      </c>
      <c r="E1005" s="12" t="s">
        <v>4303</v>
      </c>
      <c r="F1005" s="12" t="s">
        <v>4124</v>
      </c>
      <c r="G1005" s="12">
        <v>115</v>
      </c>
      <c r="H1005" s="12" t="s">
        <v>4244</v>
      </c>
      <c r="I1005" t="s">
        <v>4099</v>
      </c>
      <c r="J1005" t="s">
        <v>812</v>
      </c>
    </row>
    <row r="1006" spans="1:10">
      <c r="A1006" s="9" t="s">
        <v>6083</v>
      </c>
      <c r="B1006" s="10" t="s">
        <v>5474</v>
      </c>
      <c r="C1006" s="11" t="s">
        <v>1710</v>
      </c>
      <c r="D1006" s="11" t="s">
        <v>1648</v>
      </c>
      <c r="E1006" s="12" t="s">
        <v>4262</v>
      </c>
      <c r="F1006" s="12" t="s">
        <v>4145</v>
      </c>
      <c r="G1006" s="12">
        <v>200</v>
      </c>
      <c r="H1006" s="12" t="s">
        <v>4244</v>
      </c>
      <c r="I1006" t="s">
        <v>4099</v>
      </c>
      <c r="J1006" t="s">
        <v>812</v>
      </c>
    </row>
    <row r="1007" spans="1:10">
      <c r="A1007" s="9" t="s">
        <v>6084</v>
      </c>
      <c r="B1007" s="10" t="s">
        <v>5484</v>
      </c>
      <c r="C1007" s="11" t="s">
        <v>1714</v>
      </c>
      <c r="D1007" s="11" t="s">
        <v>1680</v>
      </c>
      <c r="E1007" s="12" t="s">
        <v>4204</v>
      </c>
      <c r="F1007" s="12" t="s">
        <v>4553</v>
      </c>
      <c r="G1007" s="12">
        <v>527</v>
      </c>
      <c r="H1007" s="12" t="s">
        <v>4052</v>
      </c>
      <c r="I1007" t="s">
        <v>4053</v>
      </c>
      <c r="J1007" t="s">
        <v>4054</v>
      </c>
    </row>
    <row r="1008" spans="1:10">
      <c r="A1008" s="9" t="s">
        <v>6085</v>
      </c>
      <c r="B1008" s="10" t="s">
        <v>5486</v>
      </c>
      <c r="C1008" s="11" t="s">
        <v>1714</v>
      </c>
      <c r="D1008" s="11" t="s">
        <v>1596</v>
      </c>
      <c r="E1008" s="12" t="s">
        <v>4204</v>
      </c>
      <c r="F1008" s="12" t="s">
        <v>4075</v>
      </c>
      <c r="G1008" s="12">
        <v>408</v>
      </c>
      <c r="H1008" s="12" t="s">
        <v>4052</v>
      </c>
      <c r="I1008" t="s">
        <v>4053</v>
      </c>
      <c r="J1008" t="s">
        <v>4054</v>
      </c>
    </row>
    <row r="1009" spans="1:10">
      <c r="A1009" s="9" t="s">
        <v>6086</v>
      </c>
      <c r="B1009" s="10" t="s">
        <v>5488</v>
      </c>
      <c r="C1009" s="11" t="s">
        <v>1714</v>
      </c>
      <c r="D1009" s="11" t="s">
        <v>1620</v>
      </c>
      <c r="E1009" s="12" t="s">
        <v>4204</v>
      </c>
      <c r="F1009" s="12" t="s">
        <v>4115</v>
      </c>
      <c r="G1009" s="12">
        <v>545</v>
      </c>
      <c r="H1009" s="12" t="s">
        <v>4052</v>
      </c>
      <c r="I1009" t="s">
        <v>4053</v>
      </c>
      <c r="J1009" t="s">
        <v>4054</v>
      </c>
    </row>
    <row r="1010" spans="1:10">
      <c r="A1010" s="9" t="s">
        <v>6087</v>
      </c>
      <c r="B1010" s="10" t="s">
        <v>5490</v>
      </c>
      <c r="C1010" s="11" t="s">
        <v>1714</v>
      </c>
      <c r="D1010" s="11" t="s">
        <v>1588</v>
      </c>
      <c r="E1010" s="12" t="s">
        <v>4204</v>
      </c>
      <c r="F1010" s="12" t="s">
        <v>4062</v>
      </c>
      <c r="G1010" s="12">
        <v>480</v>
      </c>
      <c r="H1010" s="12" t="s">
        <v>4052</v>
      </c>
      <c r="I1010" t="s">
        <v>4053</v>
      </c>
      <c r="J1010" t="s">
        <v>4054</v>
      </c>
    </row>
    <row r="1011" spans="1:10">
      <c r="A1011" s="9" t="s">
        <v>6088</v>
      </c>
      <c r="B1011" s="10" t="s">
        <v>5492</v>
      </c>
      <c r="C1011" s="11" t="s">
        <v>1714</v>
      </c>
      <c r="D1011" s="11" t="s">
        <v>1648</v>
      </c>
      <c r="E1011" s="12" t="s">
        <v>4204</v>
      </c>
      <c r="F1011" s="12" t="s">
        <v>4145</v>
      </c>
      <c r="G1011" s="12">
        <v>435</v>
      </c>
      <c r="H1011" s="12" t="s">
        <v>4052</v>
      </c>
      <c r="I1011" t="s">
        <v>4053</v>
      </c>
      <c r="J1011" t="s">
        <v>4054</v>
      </c>
    </row>
    <row r="1012" spans="1:10">
      <c r="A1012" s="9" t="s">
        <v>6089</v>
      </c>
      <c r="B1012" s="10" t="s">
        <v>5494</v>
      </c>
      <c r="C1012" s="11" t="s">
        <v>1714</v>
      </c>
      <c r="D1012" s="11" t="s">
        <v>1650</v>
      </c>
      <c r="E1012" s="12" t="s">
        <v>4204</v>
      </c>
      <c r="F1012" s="12" t="s">
        <v>4151</v>
      </c>
      <c r="G1012" s="12">
        <v>644</v>
      </c>
      <c r="H1012" s="12" t="s">
        <v>4052</v>
      </c>
      <c r="I1012" t="s">
        <v>4089</v>
      </c>
      <c r="J1012" t="s">
        <v>4054</v>
      </c>
    </row>
    <row r="1013" spans="1:10">
      <c r="A1013" s="9" t="s">
        <v>6090</v>
      </c>
      <c r="B1013" s="10" t="s">
        <v>5496</v>
      </c>
      <c r="C1013" s="11" t="s">
        <v>1714</v>
      </c>
      <c r="D1013" s="11" t="s">
        <v>1669</v>
      </c>
      <c r="E1013" s="12" t="s">
        <v>4204</v>
      </c>
      <c r="F1013" s="12" t="s">
        <v>5209</v>
      </c>
      <c r="G1013" s="12">
        <v>661</v>
      </c>
      <c r="H1013" s="12" t="s">
        <v>4052</v>
      </c>
      <c r="I1013" t="s">
        <v>4089</v>
      </c>
      <c r="J1013" t="s">
        <v>4054</v>
      </c>
    </row>
    <row r="1014" spans="1:10">
      <c r="A1014" s="9" t="s">
        <v>6091</v>
      </c>
      <c r="B1014" s="10" t="s">
        <v>5510</v>
      </c>
      <c r="C1014" s="11" t="s">
        <v>1714</v>
      </c>
      <c r="D1014" s="11" t="s">
        <v>1718</v>
      </c>
      <c r="E1014" s="12" t="s">
        <v>4204</v>
      </c>
      <c r="F1014" s="12" t="s">
        <v>4307</v>
      </c>
      <c r="G1014" s="12">
        <v>520</v>
      </c>
      <c r="H1014" s="12" t="s">
        <v>4052</v>
      </c>
      <c r="I1014" t="s">
        <v>4053</v>
      </c>
      <c r="J1014" t="s">
        <v>4054</v>
      </c>
    </row>
    <row r="1015" spans="1:10">
      <c r="A1015" s="9" t="s">
        <v>6092</v>
      </c>
      <c r="B1015" s="10" t="s">
        <v>5512</v>
      </c>
      <c r="C1015" s="11" t="s">
        <v>1714</v>
      </c>
      <c r="D1015" s="11" t="s">
        <v>1666</v>
      </c>
      <c r="E1015" s="12" t="s">
        <v>4204</v>
      </c>
      <c r="F1015" s="12" t="s">
        <v>4180</v>
      </c>
      <c r="G1015" s="12">
        <v>550</v>
      </c>
      <c r="H1015" s="12" t="s">
        <v>4052</v>
      </c>
      <c r="I1015" t="s">
        <v>4053</v>
      </c>
      <c r="J1015" t="s">
        <v>4054</v>
      </c>
    </row>
    <row r="1016" spans="1:10">
      <c r="A1016" s="9" t="s">
        <v>6093</v>
      </c>
      <c r="B1016" s="10" t="s">
        <v>5514</v>
      </c>
      <c r="C1016" s="11" t="s">
        <v>1714</v>
      </c>
      <c r="D1016" s="11" t="s">
        <v>1641</v>
      </c>
      <c r="E1016" s="12" t="s">
        <v>4204</v>
      </c>
      <c r="F1016" s="12" t="s">
        <v>4138</v>
      </c>
      <c r="G1016" s="12">
        <v>349</v>
      </c>
      <c r="H1016" s="12" t="s">
        <v>4052</v>
      </c>
      <c r="I1016" t="s">
        <v>4059</v>
      </c>
      <c r="J1016" t="s">
        <v>812</v>
      </c>
    </row>
    <row r="1017" spans="1:10">
      <c r="A1017" s="9" t="s">
        <v>6094</v>
      </c>
      <c r="B1017" s="10" t="s">
        <v>5516</v>
      </c>
      <c r="C1017" s="11" t="s">
        <v>1714</v>
      </c>
      <c r="D1017" s="11" t="s">
        <v>1654</v>
      </c>
      <c r="E1017" s="12" t="s">
        <v>4204</v>
      </c>
      <c r="F1017" s="12" t="s">
        <v>4155</v>
      </c>
      <c r="G1017" s="12">
        <v>410</v>
      </c>
      <c r="H1017" s="12" t="s">
        <v>4052</v>
      </c>
      <c r="I1017" t="s">
        <v>4053</v>
      </c>
      <c r="J1017" t="s">
        <v>4054</v>
      </c>
    </row>
    <row r="1018" spans="1:10">
      <c r="A1018" s="9" t="s">
        <v>6095</v>
      </c>
      <c r="B1018" s="10" t="s">
        <v>5518</v>
      </c>
      <c r="C1018" s="11" t="s">
        <v>1714</v>
      </c>
      <c r="D1018" s="11" t="s">
        <v>1712</v>
      </c>
      <c r="E1018" s="12" t="s">
        <v>4204</v>
      </c>
      <c r="F1018" s="12" t="s">
        <v>4303</v>
      </c>
      <c r="G1018" s="12">
        <v>692</v>
      </c>
      <c r="H1018" s="12" t="s">
        <v>4052</v>
      </c>
      <c r="I1018" t="s">
        <v>4089</v>
      </c>
      <c r="J1018" t="s">
        <v>4054</v>
      </c>
    </row>
    <row r="1019" spans="1:10">
      <c r="A1019" s="9" t="s">
        <v>6096</v>
      </c>
      <c r="B1019" s="10" t="s">
        <v>5523</v>
      </c>
      <c r="C1019" s="11" t="s">
        <v>1714</v>
      </c>
      <c r="D1019" s="11" t="s">
        <v>1673</v>
      </c>
      <c r="E1019" s="12" t="s">
        <v>4204</v>
      </c>
      <c r="F1019" s="12" t="s">
        <v>4315</v>
      </c>
      <c r="G1019" s="12">
        <v>598</v>
      </c>
      <c r="H1019" s="12" t="s">
        <v>4052</v>
      </c>
      <c r="I1019" t="s">
        <v>4053</v>
      </c>
      <c r="J1019" t="s">
        <v>4054</v>
      </c>
    </row>
    <row r="1020" spans="1:10">
      <c r="A1020" s="9" t="s">
        <v>6097</v>
      </c>
      <c r="B1020" s="10" t="s">
        <v>5525</v>
      </c>
      <c r="C1020" s="11" t="s">
        <v>1714</v>
      </c>
      <c r="D1020" s="11" t="s">
        <v>1626</v>
      </c>
      <c r="E1020" s="12" t="s">
        <v>4204</v>
      </c>
      <c r="F1020" s="12" t="s">
        <v>4124</v>
      </c>
      <c r="G1020" s="12">
        <v>803</v>
      </c>
      <c r="H1020" s="12" t="s">
        <v>4063</v>
      </c>
      <c r="I1020" t="s">
        <v>4064</v>
      </c>
      <c r="J1020" t="s">
        <v>4065</v>
      </c>
    </row>
    <row r="1021" spans="1:10">
      <c r="A1021" s="9" t="s">
        <v>6098</v>
      </c>
      <c r="B1021" s="10" t="s">
        <v>5530</v>
      </c>
      <c r="C1021" s="11" t="s">
        <v>1714</v>
      </c>
      <c r="D1021" s="11" t="s">
        <v>1618</v>
      </c>
      <c r="E1021" s="12" t="s">
        <v>4204</v>
      </c>
      <c r="F1021" s="12" t="s">
        <v>4110</v>
      </c>
      <c r="G1021" s="12">
        <v>925</v>
      </c>
      <c r="H1021" s="12" t="s">
        <v>4063</v>
      </c>
      <c r="I1021" t="s">
        <v>4064</v>
      </c>
      <c r="J1021" t="s">
        <v>4065</v>
      </c>
    </row>
    <row r="1022" spans="1:10">
      <c r="A1022" s="9" t="s">
        <v>6099</v>
      </c>
      <c r="B1022" s="10" t="s">
        <v>5532</v>
      </c>
      <c r="C1022" s="11" t="s">
        <v>1714</v>
      </c>
      <c r="D1022" s="11" t="s">
        <v>1637</v>
      </c>
      <c r="E1022" s="12" t="s">
        <v>4204</v>
      </c>
      <c r="F1022" s="12" t="s">
        <v>4294</v>
      </c>
      <c r="G1022" s="12">
        <v>413</v>
      </c>
      <c r="H1022" s="12" t="s">
        <v>4052</v>
      </c>
      <c r="I1022" t="s">
        <v>4053</v>
      </c>
      <c r="J1022" t="s">
        <v>4054</v>
      </c>
    </row>
    <row r="1023" spans="1:10">
      <c r="A1023" s="9" t="s">
        <v>6100</v>
      </c>
      <c r="B1023" s="10" t="s">
        <v>5552</v>
      </c>
      <c r="C1023" s="11" t="s">
        <v>1714</v>
      </c>
      <c r="D1023" s="11" t="s">
        <v>1601</v>
      </c>
      <c r="E1023" s="12" t="s">
        <v>4204</v>
      </c>
      <c r="F1023" s="12" t="s">
        <v>4079</v>
      </c>
      <c r="G1023" s="12">
        <v>729</v>
      </c>
      <c r="H1023" s="12" t="s">
        <v>4052</v>
      </c>
      <c r="I1023" t="s">
        <v>4089</v>
      </c>
      <c r="J1023" t="s">
        <v>4054</v>
      </c>
    </row>
    <row r="1024" spans="1:10">
      <c r="A1024" s="9" t="s">
        <v>6101</v>
      </c>
      <c r="B1024" s="10" t="s">
        <v>5572</v>
      </c>
      <c r="C1024" s="11" t="s">
        <v>1714</v>
      </c>
      <c r="D1024" s="11" t="s">
        <v>1632</v>
      </c>
      <c r="E1024" s="12" t="s">
        <v>4204</v>
      </c>
      <c r="F1024" s="12" t="s">
        <v>5346</v>
      </c>
      <c r="G1024" s="12">
        <v>390</v>
      </c>
      <c r="H1024" s="12" t="s">
        <v>4052</v>
      </c>
      <c r="I1024" t="s">
        <v>4059</v>
      </c>
      <c r="J1024" t="s">
        <v>812</v>
      </c>
    </row>
    <row r="1025" spans="1:10">
      <c r="A1025" s="9" t="s">
        <v>6102</v>
      </c>
      <c r="B1025" s="10" t="s">
        <v>5592</v>
      </c>
      <c r="C1025" s="11" t="s">
        <v>1712</v>
      </c>
      <c r="D1025" s="11" t="s">
        <v>1637</v>
      </c>
      <c r="E1025" s="12" t="s">
        <v>4303</v>
      </c>
      <c r="F1025" s="12" t="s">
        <v>4294</v>
      </c>
      <c r="G1025" s="12">
        <v>630</v>
      </c>
      <c r="H1025" s="12" t="s">
        <v>4052</v>
      </c>
      <c r="I1025" t="s">
        <v>4089</v>
      </c>
      <c r="J1025" t="s">
        <v>4054</v>
      </c>
    </row>
    <row r="1026" spans="1:10">
      <c r="A1026" s="9" t="s">
        <v>6103</v>
      </c>
      <c r="B1026" s="10" t="s">
        <v>5594</v>
      </c>
      <c r="C1026" s="11" t="s">
        <v>1641</v>
      </c>
      <c r="D1026" s="11" t="s">
        <v>1712</v>
      </c>
      <c r="E1026" s="12" t="s">
        <v>4138</v>
      </c>
      <c r="F1026" s="12" t="s">
        <v>4303</v>
      </c>
      <c r="G1026" s="12">
        <v>746</v>
      </c>
      <c r="H1026" s="12" t="s">
        <v>4244</v>
      </c>
      <c r="I1026" t="s">
        <v>4089</v>
      </c>
      <c r="J1026" t="s">
        <v>4054</v>
      </c>
    </row>
    <row r="1027" spans="1:10">
      <c r="A1027" s="9" t="s">
        <v>6104</v>
      </c>
      <c r="B1027" s="10" t="s">
        <v>5596</v>
      </c>
      <c r="C1027" s="11" t="s">
        <v>1710</v>
      </c>
      <c r="D1027" s="11" t="s">
        <v>1680</v>
      </c>
      <c r="E1027" s="12" t="s">
        <v>4262</v>
      </c>
      <c r="F1027" s="12" t="s">
        <v>4553</v>
      </c>
      <c r="G1027" s="12">
        <v>120</v>
      </c>
      <c r="H1027" s="12" t="s">
        <v>4244</v>
      </c>
      <c r="I1027" t="s">
        <v>4099</v>
      </c>
      <c r="J1027" t="s">
        <v>812</v>
      </c>
    </row>
    <row r="1028" spans="1:10">
      <c r="A1028" s="9" t="s">
        <v>6105</v>
      </c>
      <c r="B1028" s="10" t="s">
        <v>5600</v>
      </c>
      <c r="C1028" s="11" t="s">
        <v>1641</v>
      </c>
      <c r="D1028" s="11" t="s">
        <v>1639</v>
      </c>
      <c r="E1028" s="12" t="s">
        <v>4138</v>
      </c>
      <c r="F1028" s="12" t="s">
        <v>4881</v>
      </c>
      <c r="G1028" s="12">
        <v>488</v>
      </c>
      <c r="H1028" s="12" t="s">
        <v>4052</v>
      </c>
      <c r="I1028" t="s">
        <v>4053</v>
      </c>
      <c r="J1028" t="s">
        <v>4054</v>
      </c>
    </row>
    <row r="1029" spans="1:10">
      <c r="A1029" s="9" t="s">
        <v>6106</v>
      </c>
      <c r="B1029" s="10" t="s">
        <v>5612</v>
      </c>
      <c r="C1029" s="11" t="s">
        <v>1712</v>
      </c>
      <c r="D1029" s="11" t="s">
        <v>1641</v>
      </c>
      <c r="E1029" s="12" t="s">
        <v>4303</v>
      </c>
      <c r="F1029" s="12" t="s">
        <v>4138</v>
      </c>
      <c r="G1029" s="12">
        <v>373</v>
      </c>
      <c r="H1029" s="12" t="s">
        <v>4244</v>
      </c>
      <c r="I1029" t="s">
        <v>4059</v>
      </c>
      <c r="J1029" t="s">
        <v>812</v>
      </c>
    </row>
    <row r="1030" spans="1:10">
      <c r="A1030" s="9" t="s">
        <v>6107</v>
      </c>
      <c r="B1030" s="10" t="s">
        <v>5640</v>
      </c>
      <c r="C1030" s="11" t="s">
        <v>1712</v>
      </c>
      <c r="D1030" s="11" t="s">
        <v>1685</v>
      </c>
      <c r="E1030" s="12" t="s">
        <v>4303</v>
      </c>
      <c r="F1030" s="12" t="s">
        <v>5641</v>
      </c>
      <c r="G1030" s="12">
        <v>406</v>
      </c>
      <c r="H1030" s="12" t="s">
        <v>4052</v>
      </c>
      <c r="I1030" t="s">
        <v>4053</v>
      </c>
      <c r="J1030" t="s">
        <v>4054</v>
      </c>
    </row>
    <row r="1031" spans="1:10">
      <c r="A1031" s="9" t="s">
        <v>6108</v>
      </c>
      <c r="B1031" s="10" t="s">
        <v>5772</v>
      </c>
      <c r="C1031" s="11" t="s">
        <v>1718</v>
      </c>
      <c r="D1031" s="11" t="s">
        <v>1692</v>
      </c>
      <c r="E1031" s="12" t="s">
        <v>4307</v>
      </c>
      <c r="F1031" s="12" t="s">
        <v>5220</v>
      </c>
      <c r="G1031" s="12">
        <v>178</v>
      </c>
      <c r="H1031" s="12" t="s">
        <v>4052</v>
      </c>
      <c r="I1031" t="s">
        <v>4099</v>
      </c>
      <c r="J1031" t="s">
        <v>812</v>
      </c>
    </row>
    <row r="1032" spans="1:10">
      <c r="A1032" s="9" t="s">
        <v>6109</v>
      </c>
      <c r="B1032" s="10" t="s">
        <v>5774</v>
      </c>
      <c r="C1032" s="11" t="s">
        <v>1704</v>
      </c>
      <c r="D1032" s="11" t="s">
        <v>1657</v>
      </c>
      <c r="E1032" s="12" t="s">
        <v>4254</v>
      </c>
      <c r="F1032" s="12" t="s">
        <v>4167</v>
      </c>
      <c r="G1032" s="12">
        <v>80</v>
      </c>
      <c r="H1032" s="12" t="s">
        <v>4083</v>
      </c>
      <c r="I1032" t="s">
        <v>4120</v>
      </c>
      <c r="J1032" t="s">
        <v>752</v>
      </c>
    </row>
    <row r="1033" spans="1:10">
      <c r="A1033" s="9" t="s">
        <v>6110</v>
      </c>
      <c r="B1033" s="10" t="s">
        <v>5782</v>
      </c>
      <c r="C1033" s="11" t="s">
        <v>1701</v>
      </c>
      <c r="D1033" s="11" t="s">
        <v>1714</v>
      </c>
      <c r="E1033" s="12" t="s">
        <v>4208</v>
      </c>
      <c r="F1033" s="12" t="s">
        <v>4204</v>
      </c>
      <c r="G1033" s="12">
        <v>253</v>
      </c>
      <c r="H1033" s="12" t="s">
        <v>4244</v>
      </c>
      <c r="I1033" t="s">
        <v>4059</v>
      </c>
      <c r="J1033" t="s">
        <v>812</v>
      </c>
    </row>
    <row r="1034" spans="1:10">
      <c r="A1034" s="9" t="s">
        <v>6111</v>
      </c>
      <c r="B1034" s="10" t="s">
        <v>5784</v>
      </c>
      <c r="C1034" s="11" t="s">
        <v>1701</v>
      </c>
      <c r="D1034" s="11" t="s">
        <v>1615</v>
      </c>
      <c r="E1034" s="12" t="s">
        <v>4208</v>
      </c>
      <c r="F1034" s="12" t="s">
        <v>4103</v>
      </c>
      <c r="G1034" s="12">
        <v>616</v>
      </c>
      <c r="H1034" s="12" t="s">
        <v>4244</v>
      </c>
      <c r="I1034" t="s">
        <v>4089</v>
      </c>
      <c r="J1034" t="s">
        <v>4054</v>
      </c>
    </row>
    <row r="1035" spans="1:10">
      <c r="A1035" s="9" t="s">
        <v>6112</v>
      </c>
      <c r="B1035" s="10" t="s">
        <v>5786</v>
      </c>
      <c r="C1035" s="11" t="s">
        <v>1701</v>
      </c>
      <c r="D1035" s="11" t="s">
        <v>1704</v>
      </c>
      <c r="E1035" s="12" t="s">
        <v>4208</v>
      </c>
      <c r="F1035" s="12" t="s">
        <v>4254</v>
      </c>
      <c r="G1035" s="12">
        <v>304</v>
      </c>
      <c r="H1035" s="12" t="s">
        <v>4244</v>
      </c>
      <c r="I1035" t="s">
        <v>4059</v>
      </c>
      <c r="J1035" t="s">
        <v>812</v>
      </c>
    </row>
    <row r="1036" spans="1:10">
      <c r="A1036" s="9" t="s">
        <v>6113</v>
      </c>
      <c r="B1036" s="10" t="s">
        <v>5792</v>
      </c>
      <c r="C1036" s="11" t="s">
        <v>1714</v>
      </c>
      <c r="D1036" s="11" t="s">
        <v>1671</v>
      </c>
      <c r="E1036" s="12" t="s">
        <v>4204</v>
      </c>
      <c r="F1036" s="12" t="s">
        <v>4961</v>
      </c>
      <c r="G1036" s="12">
        <v>465</v>
      </c>
      <c r="H1036" s="12" t="s">
        <v>4052</v>
      </c>
      <c r="I1036" t="s">
        <v>4053</v>
      </c>
      <c r="J1036" t="s">
        <v>4054</v>
      </c>
    </row>
    <row r="1037" spans="1:10">
      <c r="A1037" s="9" t="s">
        <v>6114</v>
      </c>
      <c r="B1037" s="10" t="s">
        <v>5794</v>
      </c>
      <c r="C1037" s="11" t="s">
        <v>1714</v>
      </c>
      <c r="D1037" s="11" t="s">
        <v>1744</v>
      </c>
      <c r="E1037" s="12" t="s">
        <v>4204</v>
      </c>
      <c r="F1037" s="12" t="s">
        <v>5795</v>
      </c>
      <c r="G1037" s="12">
        <v>652</v>
      </c>
      <c r="H1037" s="12" t="s">
        <v>4052</v>
      </c>
      <c r="I1037" t="s">
        <v>4089</v>
      </c>
      <c r="J1037" t="s">
        <v>4054</v>
      </c>
    </row>
    <row r="1038" spans="1:10">
      <c r="A1038" s="9" t="s">
        <v>6115</v>
      </c>
      <c r="B1038" s="10" t="s">
        <v>5902</v>
      </c>
      <c r="C1038" s="11" t="s">
        <v>1710</v>
      </c>
      <c r="D1038" s="11" t="s">
        <v>1710</v>
      </c>
      <c r="E1038" s="12" t="s">
        <v>4262</v>
      </c>
      <c r="F1038" s="12" t="s">
        <v>4262</v>
      </c>
      <c r="G1038" s="12">
        <v>0</v>
      </c>
      <c r="H1038" s="12" t="s">
        <v>4083</v>
      </c>
      <c r="I1038" t="s">
        <v>4084</v>
      </c>
      <c r="J1038" t="s">
        <v>752</v>
      </c>
    </row>
    <row r="1039" spans="1:10">
      <c r="A1039" s="9" t="s">
        <v>6116</v>
      </c>
      <c r="B1039" s="10" t="s">
        <v>5912</v>
      </c>
      <c r="C1039" s="11" t="s">
        <v>1718</v>
      </c>
      <c r="D1039" s="11" t="s">
        <v>1623</v>
      </c>
      <c r="E1039" s="12" t="s">
        <v>4307</v>
      </c>
      <c r="F1039" s="12" t="s">
        <v>4119</v>
      </c>
      <c r="G1039" s="12">
        <v>186</v>
      </c>
      <c r="H1039" s="12" t="s">
        <v>4052</v>
      </c>
      <c r="I1039" t="s">
        <v>4099</v>
      </c>
      <c r="J1039" t="s">
        <v>812</v>
      </c>
    </row>
    <row r="1040" spans="1:10">
      <c r="A1040" s="9" t="s">
        <v>6117</v>
      </c>
      <c r="B1040" s="10" t="s">
        <v>5914</v>
      </c>
      <c r="C1040" s="11" t="s">
        <v>1718</v>
      </c>
      <c r="D1040" s="11" t="s">
        <v>1646</v>
      </c>
      <c r="E1040" s="12" t="s">
        <v>4307</v>
      </c>
      <c r="F1040" s="12" t="s">
        <v>1051</v>
      </c>
      <c r="G1040" s="12">
        <v>140</v>
      </c>
      <c r="H1040" s="12" t="s">
        <v>4052</v>
      </c>
      <c r="I1040" t="s">
        <v>4099</v>
      </c>
      <c r="J1040" t="s">
        <v>812</v>
      </c>
    </row>
    <row r="1041" spans="1:10">
      <c r="A1041" s="9" t="s">
        <v>6118</v>
      </c>
      <c r="B1041" s="10" t="s">
        <v>5916</v>
      </c>
      <c r="C1041" s="11" t="s">
        <v>1682</v>
      </c>
      <c r="D1041" s="11" t="s">
        <v>1682</v>
      </c>
      <c r="E1041" s="12" t="s">
        <v>5106</v>
      </c>
      <c r="F1041" s="12" t="s">
        <v>5106</v>
      </c>
      <c r="G1041" s="12">
        <v>0</v>
      </c>
      <c r="H1041" s="12" t="s">
        <v>4083</v>
      </c>
      <c r="I1041" t="s">
        <v>4084</v>
      </c>
      <c r="J1041" t="s">
        <v>752</v>
      </c>
    </row>
    <row r="1042" spans="1:10">
      <c r="A1042" s="9" t="s">
        <v>6119</v>
      </c>
      <c r="B1042" s="10" t="s">
        <v>5920</v>
      </c>
      <c r="C1042" s="11" t="s">
        <v>1704</v>
      </c>
      <c r="D1042" s="11" t="s">
        <v>1704</v>
      </c>
      <c r="E1042" s="12" t="s">
        <v>4254</v>
      </c>
      <c r="F1042" s="12" t="s">
        <v>4254</v>
      </c>
      <c r="G1042" s="12">
        <v>0</v>
      </c>
      <c r="H1042" s="12" t="s">
        <v>4083</v>
      </c>
      <c r="I1042" t="s">
        <v>4084</v>
      </c>
      <c r="J1042" t="s">
        <v>752</v>
      </c>
    </row>
    <row r="1043" spans="1:10">
      <c r="A1043" s="9" t="s">
        <v>6120</v>
      </c>
      <c r="B1043" s="10" t="s">
        <v>5922</v>
      </c>
      <c r="C1043" s="11" t="s">
        <v>1716</v>
      </c>
      <c r="D1043" s="11" t="s">
        <v>1716</v>
      </c>
      <c r="E1043" s="12" t="s">
        <v>4289</v>
      </c>
      <c r="F1043" s="12" t="s">
        <v>4289</v>
      </c>
      <c r="G1043" s="12">
        <v>0</v>
      </c>
      <c r="H1043" s="12" t="s">
        <v>4083</v>
      </c>
      <c r="I1043" t="s">
        <v>4084</v>
      </c>
      <c r="J1043" t="s">
        <v>752</v>
      </c>
    </row>
    <row r="1044" spans="1:10">
      <c r="A1044" s="9" t="s">
        <v>6121</v>
      </c>
      <c r="B1044" s="10" t="s">
        <v>5924</v>
      </c>
      <c r="C1044" s="11" t="s">
        <v>1714</v>
      </c>
      <c r="D1044" s="11" t="s">
        <v>799</v>
      </c>
      <c r="E1044" s="12" t="s">
        <v>4204</v>
      </c>
      <c r="F1044" s="12" t="s">
        <v>4082</v>
      </c>
      <c r="G1044" s="12">
        <v>388</v>
      </c>
      <c r="H1044" s="12" t="s">
        <v>4052</v>
      </c>
      <c r="I1044" t="s">
        <v>4059</v>
      </c>
      <c r="J1044" t="s">
        <v>812</v>
      </c>
    </row>
    <row r="1045" spans="1:10">
      <c r="A1045" s="9" t="s">
        <v>6122</v>
      </c>
      <c r="B1045" s="10" t="s">
        <v>5926</v>
      </c>
      <c r="C1045" s="11" t="s">
        <v>1714</v>
      </c>
      <c r="D1045" s="11" t="s">
        <v>4247</v>
      </c>
      <c r="E1045" s="12" t="s">
        <v>4204</v>
      </c>
      <c r="F1045" s="12" t="s">
        <v>4248</v>
      </c>
      <c r="G1045" s="12">
        <v>410</v>
      </c>
      <c r="H1045" s="12" t="s">
        <v>4052</v>
      </c>
      <c r="I1045" t="s">
        <v>4053</v>
      </c>
      <c r="J1045" t="s">
        <v>4054</v>
      </c>
    </row>
    <row r="1046" spans="1:10">
      <c r="A1046" s="9" t="s">
        <v>6123</v>
      </c>
      <c r="B1046" s="10" t="s">
        <v>5928</v>
      </c>
      <c r="C1046" s="11" t="s">
        <v>1714</v>
      </c>
      <c r="D1046" s="11" t="s">
        <v>1629</v>
      </c>
      <c r="E1046" s="12" t="s">
        <v>4204</v>
      </c>
      <c r="F1046" s="12" t="s">
        <v>4129</v>
      </c>
      <c r="G1046" s="12">
        <v>610</v>
      </c>
      <c r="H1046" s="12" t="s">
        <v>4052</v>
      </c>
      <c r="I1046" t="s">
        <v>4089</v>
      </c>
      <c r="J1046" t="s">
        <v>4054</v>
      </c>
    </row>
    <row r="1047" spans="1:10">
      <c r="A1047" s="9" t="s">
        <v>6124</v>
      </c>
      <c r="B1047" s="10" t="s">
        <v>5936</v>
      </c>
      <c r="C1047" s="11" t="s">
        <v>1713</v>
      </c>
      <c r="D1047" s="11" t="s">
        <v>1661</v>
      </c>
      <c r="E1047" s="12" t="s">
        <v>4266</v>
      </c>
      <c r="F1047" s="12" t="s">
        <v>717</v>
      </c>
      <c r="G1047" s="12">
        <v>259</v>
      </c>
      <c r="H1047" s="12" t="s">
        <v>4052</v>
      </c>
      <c r="I1047" t="s">
        <v>4059</v>
      </c>
      <c r="J1047" t="s">
        <v>812</v>
      </c>
    </row>
    <row r="1048" spans="1:10">
      <c r="A1048" s="9" t="s">
        <v>6125</v>
      </c>
      <c r="B1048" s="10" t="s">
        <v>5950</v>
      </c>
      <c r="C1048" s="11" t="s">
        <v>1718</v>
      </c>
      <c r="D1048" s="11" t="s">
        <v>1718</v>
      </c>
      <c r="E1048" s="12" t="s">
        <v>4307</v>
      </c>
      <c r="F1048" s="12" t="s">
        <v>4307</v>
      </c>
      <c r="G1048" s="12">
        <v>798</v>
      </c>
      <c r="H1048" s="12" t="s">
        <v>4052</v>
      </c>
      <c r="I1048" t="s">
        <v>4089</v>
      </c>
      <c r="J1048" t="s">
        <v>4054</v>
      </c>
    </row>
    <row r="1049" spans="1:10">
      <c r="A1049" s="9" t="s">
        <v>6126</v>
      </c>
      <c r="B1049" s="10" t="s">
        <v>5952</v>
      </c>
      <c r="C1049" s="11" t="s">
        <v>1635</v>
      </c>
      <c r="D1049" s="11" t="s">
        <v>1635</v>
      </c>
      <c r="E1049" s="12" t="s">
        <v>1475</v>
      </c>
      <c r="F1049" s="12" t="s">
        <v>1475</v>
      </c>
      <c r="G1049" s="12">
        <v>0</v>
      </c>
      <c r="H1049" s="12" t="s">
        <v>4083</v>
      </c>
      <c r="I1049" t="s">
        <v>4084</v>
      </c>
      <c r="J1049" t="s">
        <v>752</v>
      </c>
    </row>
    <row r="1050" spans="1:10">
      <c r="A1050" s="9" t="s">
        <v>6127</v>
      </c>
      <c r="B1050" s="10" t="s">
        <v>5954</v>
      </c>
      <c r="C1050" s="11" t="s">
        <v>1714</v>
      </c>
      <c r="D1050" s="11" t="s">
        <v>1639</v>
      </c>
      <c r="E1050" s="12" t="s">
        <v>4204</v>
      </c>
      <c r="F1050" s="12" t="s">
        <v>4297</v>
      </c>
      <c r="G1050" s="12">
        <v>812</v>
      </c>
      <c r="H1050" s="12" t="s">
        <v>4063</v>
      </c>
      <c r="I1050" t="s">
        <v>4064</v>
      </c>
      <c r="J1050" t="s">
        <v>4065</v>
      </c>
    </row>
    <row r="1051" spans="1:10">
      <c r="A1051" s="9" t="s">
        <v>6128</v>
      </c>
      <c r="B1051" s="10" t="s">
        <v>6129</v>
      </c>
      <c r="C1051" s="11" t="s">
        <v>803</v>
      </c>
      <c r="D1051" s="11" t="s">
        <v>1692</v>
      </c>
      <c r="E1051" s="12" t="s">
        <v>4050</v>
      </c>
      <c r="F1051" s="12" t="s">
        <v>4186</v>
      </c>
      <c r="G1051" s="12">
        <v>59</v>
      </c>
      <c r="H1051" s="12" t="s">
        <v>4083</v>
      </c>
      <c r="I1051" t="s">
        <v>4120</v>
      </c>
      <c r="J1051" t="s">
        <v>752</v>
      </c>
    </row>
    <row r="1052" spans="1:10">
      <c r="A1052" s="9" t="s">
        <v>6130</v>
      </c>
      <c r="B1052" s="10" t="s">
        <v>6131</v>
      </c>
      <c r="C1052" s="11" t="s">
        <v>803</v>
      </c>
      <c r="D1052" s="11" t="s">
        <v>4207</v>
      </c>
      <c r="E1052" s="12" t="s">
        <v>4050</v>
      </c>
      <c r="F1052" s="12" t="s">
        <v>4208</v>
      </c>
      <c r="G1052" s="12">
        <v>466</v>
      </c>
      <c r="H1052" s="12" t="s">
        <v>4052</v>
      </c>
      <c r="I1052" t="s">
        <v>4053</v>
      </c>
      <c r="J1052" t="s">
        <v>4054</v>
      </c>
    </row>
    <row r="1053" spans="1:10">
      <c r="A1053" s="9" t="s">
        <v>6132</v>
      </c>
      <c r="B1053" s="10" t="s">
        <v>6131</v>
      </c>
      <c r="C1053" s="11" t="s">
        <v>803</v>
      </c>
      <c r="D1053" s="11" t="s">
        <v>1701</v>
      </c>
      <c r="E1053" s="12" t="s">
        <v>4050</v>
      </c>
      <c r="F1053" s="12" t="s">
        <v>4208</v>
      </c>
      <c r="G1053" s="12">
        <v>466</v>
      </c>
      <c r="H1053" s="12" t="s">
        <v>4052</v>
      </c>
      <c r="I1053" t="s">
        <v>4053</v>
      </c>
      <c r="J1053" t="s">
        <v>4054</v>
      </c>
    </row>
    <row r="1054" spans="1:10">
      <c r="A1054" s="9" t="s">
        <v>6133</v>
      </c>
      <c r="B1054" s="10" t="s">
        <v>6134</v>
      </c>
      <c r="C1054" s="11" t="s">
        <v>803</v>
      </c>
      <c r="D1054" s="11" t="s">
        <v>4310</v>
      </c>
      <c r="E1054" s="12" t="s">
        <v>4050</v>
      </c>
      <c r="F1054" s="12" t="s">
        <v>6135</v>
      </c>
      <c r="G1054" s="12">
        <v>1282</v>
      </c>
      <c r="H1054" s="12" t="s">
        <v>4063</v>
      </c>
      <c r="I1054" t="s">
        <v>4094</v>
      </c>
      <c r="J1054" t="s">
        <v>4065</v>
      </c>
    </row>
    <row r="1055" spans="1:10">
      <c r="A1055" s="9" t="s">
        <v>6136</v>
      </c>
      <c r="B1055" s="10" t="s">
        <v>6137</v>
      </c>
      <c r="C1055" s="11" t="s">
        <v>803</v>
      </c>
      <c r="D1055" s="11" t="s">
        <v>803</v>
      </c>
      <c r="E1055" s="12" t="s">
        <v>4050</v>
      </c>
      <c r="F1055" s="12" t="s">
        <v>4050</v>
      </c>
      <c r="G1055" s="12">
        <v>0</v>
      </c>
      <c r="H1055" s="12" t="s">
        <v>4083</v>
      </c>
      <c r="I1055" t="s">
        <v>4084</v>
      </c>
      <c r="J1055" t="s">
        <v>752</v>
      </c>
    </row>
    <row r="1056" spans="1:10">
      <c r="A1056" s="9" t="s">
        <v>6138</v>
      </c>
      <c r="B1056" s="10" t="s">
        <v>6139</v>
      </c>
      <c r="C1056" s="11" t="s">
        <v>803</v>
      </c>
      <c r="D1056" s="11" t="s">
        <v>4253</v>
      </c>
      <c r="E1056" s="12" t="s">
        <v>4050</v>
      </c>
      <c r="F1056" s="12" t="s">
        <v>4254</v>
      </c>
      <c r="G1056" s="12">
        <v>650</v>
      </c>
      <c r="H1056" s="12" t="s">
        <v>4052</v>
      </c>
      <c r="I1056" t="s">
        <v>4089</v>
      </c>
      <c r="J1056" t="s">
        <v>4054</v>
      </c>
    </row>
    <row r="1057" spans="1:10">
      <c r="A1057" s="9" t="s">
        <v>6140</v>
      </c>
      <c r="B1057" s="10" t="s">
        <v>6139</v>
      </c>
      <c r="C1057" s="11" t="s">
        <v>803</v>
      </c>
      <c r="D1057" s="11" t="s">
        <v>1704</v>
      </c>
      <c r="E1057" s="12" t="s">
        <v>4050</v>
      </c>
      <c r="F1057" s="12" t="s">
        <v>4254</v>
      </c>
      <c r="G1057" s="12">
        <v>650</v>
      </c>
      <c r="H1057" s="12" t="s">
        <v>4052</v>
      </c>
      <c r="I1057" t="s">
        <v>4089</v>
      </c>
      <c r="J1057" t="s">
        <v>4054</v>
      </c>
    </row>
    <row r="1058" spans="1:10">
      <c r="A1058" s="9" t="s">
        <v>6141</v>
      </c>
      <c r="B1058" s="10" t="s">
        <v>6142</v>
      </c>
      <c r="C1058" s="11" t="s">
        <v>803</v>
      </c>
      <c r="D1058" s="11" t="s">
        <v>4193</v>
      </c>
      <c r="E1058" s="12" t="s">
        <v>4050</v>
      </c>
      <c r="F1058" s="12" t="s">
        <v>4194</v>
      </c>
      <c r="G1058" s="12">
        <v>216</v>
      </c>
      <c r="H1058" s="12" t="s">
        <v>4052</v>
      </c>
      <c r="I1058" t="s">
        <v>4059</v>
      </c>
      <c r="J1058" t="s">
        <v>812</v>
      </c>
    </row>
    <row r="1059" spans="1:10">
      <c r="A1059" s="9" t="s">
        <v>6143</v>
      </c>
      <c r="B1059" s="10" t="s">
        <v>6142</v>
      </c>
      <c r="C1059" s="11" t="s">
        <v>803</v>
      </c>
      <c r="D1059" s="11" t="s">
        <v>1706</v>
      </c>
      <c r="E1059" s="12" t="s">
        <v>4050</v>
      </c>
      <c r="F1059" s="12" t="s">
        <v>4194</v>
      </c>
      <c r="G1059" s="12">
        <v>216</v>
      </c>
      <c r="H1059" s="12" t="s">
        <v>4052</v>
      </c>
      <c r="I1059" t="s">
        <v>4059</v>
      </c>
      <c r="J1059" t="s">
        <v>812</v>
      </c>
    </row>
    <row r="1060" spans="1:10">
      <c r="A1060" s="9" t="s">
        <v>6144</v>
      </c>
      <c r="B1060" s="10" t="s">
        <v>6145</v>
      </c>
      <c r="C1060" s="11" t="s">
        <v>803</v>
      </c>
      <c r="D1060" s="11" t="s">
        <v>4261</v>
      </c>
      <c r="E1060" s="12" t="s">
        <v>4050</v>
      </c>
      <c r="F1060" s="12" t="s">
        <v>4262</v>
      </c>
      <c r="G1060" s="12">
        <v>815</v>
      </c>
      <c r="H1060" s="12" t="s">
        <v>4063</v>
      </c>
      <c r="I1060" t="s">
        <v>4064</v>
      </c>
      <c r="J1060" t="s">
        <v>4065</v>
      </c>
    </row>
    <row r="1061" spans="1:10">
      <c r="A1061" s="9" t="s">
        <v>6146</v>
      </c>
      <c r="B1061" s="10" t="s">
        <v>6145</v>
      </c>
      <c r="C1061" s="11" t="s">
        <v>803</v>
      </c>
      <c r="D1061" s="11" t="s">
        <v>1710</v>
      </c>
      <c r="E1061" s="12" t="s">
        <v>4050</v>
      </c>
      <c r="F1061" s="12" t="s">
        <v>4262</v>
      </c>
      <c r="G1061" s="12">
        <v>815</v>
      </c>
      <c r="H1061" s="12" t="s">
        <v>4063</v>
      </c>
      <c r="I1061" t="s">
        <v>4064</v>
      </c>
      <c r="J1061" t="s">
        <v>4065</v>
      </c>
    </row>
    <row r="1062" spans="1:10">
      <c r="A1062" s="9" t="s">
        <v>6147</v>
      </c>
      <c r="B1062" s="10" t="s">
        <v>6148</v>
      </c>
      <c r="C1062" s="11" t="s">
        <v>803</v>
      </c>
      <c r="D1062" s="11" t="s">
        <v>4302</v>
      </c>
      <c r="E1062" s="12" t="s">
        <v>4050</v>
      </c>
      <c r="F1062" s="12" t="s">
        <v>4303</v>
      </c>
      <c r="G1062" s="12">
        <v>320</v>
      </c>
      <c r="H1062" s="12" t="s">
        <v>4052</v>
      </c>
      <c r="I1062" t="s">
        <v>4059</v>
      </c>
      <c r="J1062" t="s">
        <v>812</v>
      </c>
    </row>
    <row r="1063" spans="1:10">
      <c r="A1063" s="9" t="s">
        <v>6149</v>
      </c>
      <c r="B1063" s="10" t="s">
        <v>6148</v>
      </c>
      <c r="C1063" s="11" t="s">
        <v>803</v>
      </c>
      <c r="D1063" s="11" t="s">
        <v>1712</v>
      </c>
      <c r="E1063" s="12" t="s">
        <v>4050</v>
      </c>
      <c r="F1063" s="12" t="s">
        <v>4303</v>
      </c>
      <c r="G1063" s="12">
        <v>320</v>
      </c>
      <c r="H1063" s="12" t="s">
        <v>4052</v>
      </c>
      <c r="I1063" t="s">
        <v>4059</v>
      </c>
      <c r="J1063" t="s">
        <v>812</v>
      </c>
    </row>
    <row r="1064" spans="1:10">
      <c r="A1064" s="9" t="s">
        <v>6150</v>
      </c>
      <c r="B1064" s="10" t="s">
        <v>6151</v>
      </c>
      <c r="C1064" s="11" t="s">
        <v>803</v>
      </c>
      <c r="D1064" s="11" t="s">
        <v>4265</v>
      </c>
      <c r="E1064" s="12" t="s">
        <v>4050</v>
      </c>
      <c r="F1064" s="12" t="s">
        <v>4266</v>
      </c>
      <c r="G1064" s="12">
        <v>844</v>
      </c>
      <c r="H1064" s="12" t="s">
        <v>4063</v>
      </c>
      <c r="I1064" t="s">
        <v>4064</v>
      </c>
      <c r="J1064" t="s">
        <v>4065</v>
      </c>
    </row>
    <row r="1065" spans="1:10">
      <c r="A1065" s="9" t="s">
        <v>6152</v>
      </c>
      <c r="B1065" s="10" t="s">
        <v>6151</v>
      </c>
      <c r="C1065" s="11" t="s">
        <v>803</v>
      </c>
      <c r="D1065" s="11" t="s">
        <v>1713</v>
      </c>
      <c r="E1065" s="12" t="s">
        <v>4050</v>
      </c>
      <c r="F1065" s="12" t="s">
        <v>4266</v>
      </c>
      <c r="G1065" s="12">
        <v>844</v>
      </c>
      <c r="H1065" s="12" t="s">
        <v>4063</v>
      </c>
      <c r="I1065" t="s">
        <v>4064</v>
      </c>
      <c r="J1065" t="s">
        <v>4065</v>
      </c>
    </row>
    <row r="1066" spans="1:10">
      <c r="A1066" s="9" t="s">
        <v>6153</v>
      </c>
      <c r="B1066" s="10" t="s">
        <v>6154</v>
      </c>
      <c r="C1066" s="11" t="s">
        <v>803</v>
      </c>
      <c r="D1066" s="11" t="s">
        <v>4203</v>
      </c>
      <c r="E1066" s="12" t="s">
        <v>4050</v>
      </c>
      <c r="F1066" s="12" t="s">
        <v>4204</v>
      </c>
      <c r="G1066" s="12">
        <v>806</v>
      </c>
      <c r="H1066" s="12" t="s">
        <v>4063</v>
      </c>
      <c r="I1066" t="s">
        <v>4064</v>
      </c>
      <c r="J1066" t="s">
        <v>4065</v>
      </c>
    </row>
    <row r="1067" spans="1:10">
      <c r="A1067" s="9" t="s">
        <v>6155</v>
      </c>
      <c r="B1067" s="10" t="s">
        <v>6154</v>
      </c>
      <c r="C1067" s="11" t="s">
        <v>803</v>
      </c>
      <c r="D1067" s="11" t="s">
        <v>1714</v>
      </c>
      <c r="E1067" s="12" t="s">
        <v>4050</v>
      </c>
      <c r="F1067" s="12" t="s">
        <v>4204</v>
      </c>
      <c r="G1067" s="12">
        <v>806</v>
      </c>
      <c r="H1067" s="12" t="s">
        <v>4063</v>
      </c>
      <c r="I1067" t="s">
        <v>4064</v>
      </c>
      <c r="J1067" t="s">
        <v>4065</v>
      </c>
    </row>
    <row r="1068" spans="1:10">
      <c r="A1068" s="9" t="s">
        <v>6156</v>
      </c>
      <c r="B1068" s="10" t="s">
        <v>6157</v>
      </c>
      <c r="C1068" s="11" t="s">
        <v>803</v>
      </c>
      <c r="D1068" s="11" t="s">
        <v>4288</v>
      </c>
      <c r="E1068" s="12" t="s">
        <v>4050</v>
      </c>
      <c r="F1068" s="12" t="s">
        <v>4289</v>
      </c>
      <c r="G1068" s="12">
        <v>867</v>
      </c>
      <c r="H1068" s="12" t="s">
        <v>4063</v>
      </c>
      <c r="I1068" t="s">
        <v>4064</v>
      </c>
      <c r="J1068" t="s">
        <v>4065</v>
      </c>
    </row>
    <row r="1069" spans="1:10">
      <c r="A1069" s="9" t="s">
        <v>6158</v>
      </c>
      <c r="B1069" s="10" t="s">
        <v>6157</v>
      </c>
      <c r="C1069" s="11" t="s">
        <v>803</v>
      </c>
      <c r="D1069" s="11" t="s">
        <v>1716</v>
      </c>
      <c r="E1069" s="12" t="s">
        <v>4050</v>
      </c>
      <c r="F1069" s="12" t="s">
        <v>4289</v>
      </c>
      <c r="G1069" s="12">
        <v>867</v>
      </c>
      <c r="H1069" s="12" t="s">
        <v>4063</v>
      </c>
      <c r="I1069" t="s">
        <v>4064</v>
      </c>
      <c r="J1069" t="s">
        <v>4065</v>
      </c>
    </row>
    <row r="1070" spans="1:10">
      <c r="A1070" s="9" t="s">
        <v>6159</v>
      </c>
      <c r="B1070" s="10" t="s">
        <v>6160</v>
      </c>
      <c r="C1070" s="11" t="s">
        <v>803</v>
      </c>
      <c r="D1070" s="11" t="s">
        <v>4306</v>
      </c>
      <c r="E1070" s="12" t="s">
        <v>4050</v>
      </c>
      <c r="F1070" s="12" t="s">
        <v>4307</v>
      </c>
      <c r="G1070" s="12">
        <v>115</v>
      </c>
      <c r="H1070" s="12" t="s">
        <v>4052</v>
      </c>
      <c r="I1070" t="s">
        <v>4099</v>
      </c>
      <c r="J1070" t="s">
        <v>812</v>
      </c>
    </row>
    <row r="1071" spans="1:10">
      <c r="A1071" s="9" t="s">
        <v>6161</v>
      </c>
      <c r="B1071" s="10" t="s">
        <v>6160</v>
      </c>
      <c r="C1071" s="11" t="s">
        <v>803</v>
      </c>
      <c r="D1071" s="11" t="s">
        <v>1718</v>
      </c>
      <c r="E1071" s="12" t="s">
        <v>4050</v>
      </c>
      <c r="F1071" s="12" t="s">
        <v>4307</v>
      </c>
      <c r="G1071" s="12">
        <v>115</v>
      </c>
      <c r="H1071" s="12" t="s">
        <v>4052</v>
      </c>
      <c r="I1071" t="s">
        <v>4099</v>
      </c>
      <c r="J1071" t="s">
        <v>812</v>
      </c>
    </row>
    <row r="1072" spans="1:10">
      <c r="A1072" s="9" t="s">
        <v>6162</v>
      </c>
      <c r="B1072" s="10" t="s">
        <v>4192</v>
      </c>
      <c r="C1072" s="11" t="s">
        <v>868</v>
      </c>
      <c r="D1072" s="11" t="s">
        <v>1706</v>
      </c>
      <c r="E1072" s="12" t="s">
        <v>1476</v>
      </c>
      <c r="F1072" s="12" t="s">
        <v>4194</v>
      </c>
      <c r="G1072" s="12">
        <v>220</v>
      </c>
      <c r="H1072" s="12" t="s">
        <v>4052</v>
      </c>
      <c r="I1072" t="s">
        <v>4059</v>
      </c>
      <c r="J1072" t="s">
        <v>812</v>
      </c>
    </row>
    <row r="1073" spans="1:10">
      <c r="A1073" s="9" t="s">
        <v>6163</v>
      </c>
      <c r="B1073" s="10" t="s">
        <v>4196</v>
      </c>
      <c r="C1073" s="11" t="s">
        <v>868</v>
      </c>
      <c r="D1073" s="11" t="s">
        <v>1688</v>
      </c>
      <c r="E1073" s="12" t="s">
        <v>1476</v>
      </c>
      <c r="F1073" s="12" t="s">
        <v>4198</v>
      </c>
      <c r="G1073" s="12">
        <v>390</v>
      </c>
      <c r="H1073" s="12" t="s">
        <v>4052</v>
      </c>
      <c r="I1073" t="s">
        <v>4059</v>
      </c>
      <c r="J1073" t="s">
        <v>812</v>
      </c>
    </row>
    <row r="1074" spans="1:10">
      <c r="A1074" s="9" t="s">
        <v>6164</v>
      </c>
      <c r="B1074" s="10" t="s">
        <v>4200</v>
      </c>
      <c r="C1074" s="11" t="s">
        <v>868</v>
      </c>
      <c r="D1074" s="11" t="s">
        <v>1612</v>
      </c>
      <c r="E1074" s="12" t="s">
        <v>1476</v>
      </c>
      <c r="F1074" s="12" t="s">
        <v>4098</v>
      </c>
      <c r="G1074" s="12">
        <v>161</v>
      </c>
      <c r="H1074" s="12" t="s">
        <v>4052</v>
      </c>
      <c r="I1074" t="s">
        <v>4099</v>
      </c>
      <c r="J1074" t="s">
        <v>812</v>
      </c>
    </row>
    <row r="1075" spans="1:10">
      <c r="A1075" s="9" t="s">
        <v>6165</v>
      </c>
      <c r="B1075" s="10" t="s">
        <v>4202</v>
      </c>
      <c r="C1075" s="11" t="s">
        <v>868</v>
      </c>
      <c r="D1075" s="11" t="s">
        <v>1714</v>
      </c>
      <c r="E1075" s="12" t="s">
        <v>1476</v>
      </c>
      <c r="F1075" s="12" t="s">
        <v>4204</v>
      </c>
      <c r="G1075" s="12">
        <v>400</v>
      </c>
      <c r="H1075" s="12" t="s">
        <v>4052</v>
      </c>
      <c r="I1075" t="s">
        <v>4059</v>
      </c>
      <c r="J1075" t="s">
        <v>812</v>
      </c>
    </row>
    <row r="1076" spans="1:10">
      <c r="A1076" s="9" t="s">
        <v>6166</v>
      </c>
      <c r="B1076" s="10" t="s">
        <v>4206</v>
      </c>
      <c r="C1076" s="11" t="s">
        <v>868</v>
      </c>
      <c r="D1076" s="11" t="s">
        <v>1701</v>
      </c>
      <c r="E1076" s="12" t="s">
        <v>1476</v>
      </c>
      <c r="F1076" s="12" t="s">
        <v>4208</v>
      </c>
      <c r="G1076" s="12">
        <v>467</v>
      </c>
      <c r="H1076" s="12" t="s">
        <v>4052</v>
      </c>
      <c r="I1076" t="s">
        <v>4053</v>
      </c>
      <c r="J1076" t="s">
        <v>4054</v>
      </c>
    </row>
    <row r="1077" spans="1:10">
      <c r="A1077" s="9" t="s">
        <v>6167</v>
      </c>
      <c r="B1077" s="10" t="s">
        <v>4222</v>
      </c>
      <c r="C1077" s="11" t="s">
        <v>868</v>
      </c>
      <c r="D1077" s="11" t="s">
        <v>1608</v>
      </c>
      <c r="E1077" s="12" t="s">
        <v>1476</v>
      </c>
      <c r="F1077" s="12" t="s">
        <v>4088</v>
      </c>
      <c r="G1077" s="12">
        <v>740</v>
      </c>
      <c r="H1077" s="12" t="s">
        <v>4052</v>
      </c>
      <c r="I1077" t="s">
        <v>4089</v>
      </c>
      <c r="J1077" t="s">
        <v>4054</v>
      </c>
    </row>
    <row r="1078" spans="1:10">
      <c r="A1078" s="9" t="s">
        <v>6168</v>
      </c>
      <c r="B1078" s="10" t="s">
        <v>4250</v>
      </c>
      <c r="C1078" s="11" t="s">
        <v>868</v>
      </c>
      <c r="D1078" s="11" t="s">
        <v>1618</v>
      </c>
      <c r="E1078" s="12" t="s">
        <v>1476</v>
      </c>
      <c r="F1078" s="12" t="s">
        <v>4110</v>
      </c>
      <c r="G1078" s="12">
        <v>555</v>
      </c>
      <c r="H1078" s="12" t="s">
        <v>4052</v>
      </c>
      <c r="I1078" t="s">
        <v>4053</v>
      </c>
      <c r="J1078" t="s">
        <v>4054</v>
      </c>
    </row>
    <row r="1079" spans="1:10">
      <c r="A1079" s="9" t="s">
        <v>6169</v>
      </c>
      <c r="B1079" s="10" t="s">
        <v>4252</v>
      </c>
      <c r="C1079" s="11" t="s">
        <v>868</v>
      </c>
      <c r="D1079" s="11" t="s">
        <v>1704</v>
      </c>
      <c r="E1079" s="12" t="s">
        <v>1476</v>
      </c>
      <c r="F1079" s="12" t="s">
        <v>4254</v>
      </c>
      <c r="G1079" s="12">
        <v>649</v>
      </c>
      <c r="H1079" s="12" t="s">
        <v>4052</v>
      </c>
      <c r="I1079" t="s">
        <v>4089</v>
      </c>
      <c r="J1079" t="s">
        <v>4054</v>
      </c>
    </row>
    <row r="1080" spans="1:10">
      <c r="A1080" s="9" t="s">
        <v>6170</v>
      </c>
      <c r="B1080" s="10" t="s">
        <v>4256</v>
      </c>
      <c r="C1080" s="11" t="s">
        <v>868</v>
      </c>
      <c r="D1080" s="11" t="s">
        <v>1684</v>
      </c>
      <c r="E1080" s="12" t="s">
        <v>1476</v>
      </c>
      <c r="F1080" s="12" t="s">
        <v>4258</v>
      </c>
      <c r="G1080" s="12">
        <v>160</v>
      </c>
      <c r="H1080" s="12" t="s">
        <v>4052</v>
      </c>
      <c r="I1080" t="s">
        <v>4099</v>
      </c>
      <c r="J1080" t="s">
        <v>812</v>
      </c>
    </row>
    <row r="1081" spans="1:10">
      <c r="A1081" s="9" t="s">
        <v>6171</v>
      </c>
      <c r="B1081" s="10" t="s">
        <v>4260</v>
      </c>
      <c r="C1081" s="11" t="s">
        <v>868</v>
      </c>
      <c r="D1081" s="11" t="s">
        <v>1710</v>
      </c>
      <c r="E1081" s="12" t="s">
        <v>1476</v>
      </c>
      <c r="F1081" s="12" t="s">
        <v>4262</v>
      </c>
      <c r="G1081" s="12">
        <v>816</v>
      </c>
      <c r="H1081" s="12" t="s">
        <v>4063</v>
      </c>
      <c r="I1081" t="s">
        <v>4064</v>
      </c>
      <c r="J1081" t="s">
        <v>4065</v>
      </c>
    </row>
    <row r="1082" spans="1:10">
      <c r="A1082" s="9" t="s">
        <v>6172</v>
      </c>
      <c r="B1082" s="10" t="s">
        <v>4264</v>
      </c>
      <c r="C1082" s="11" t="s">
        <v>868</v>
      </c>
      <c r="D1082" s="11" t="s">
        <v>1713</v>
      </c>
      <c r="E1082" s="12" t="s">
        <v>1476</v>
      </c>
      <c r="F1082" s="12" t="s">
        <v>4266</v>
      </c>
      <c r="G1082" s="12">
        <v>844</v>
      </c>
      <c r="H1082" s="12" t="s">
        <v>4063</v>
      </c>
      <c r="I1082" t="s">
        <v>4064</v>
      </c>
      <c r="J1082" t="s">
        <v>4065</v>
      </c>
    </row>
    <row r="1083" spans="1:10">
      <c r="A1083" s="9" t="s">
        <v>6173</v>
      </c>
      <c r="B1083" s="10" t="s">
        <v>4271</v>
      </c>
      <c r="C1083" s="11" t="s">
        <v>868</v>
      </c>
      <c r="D1083" s="11" t="s">
        <v>1593</v>
      </c>
      <c r="E1083" s="12" t="s">
        <v>1476</v>
      </c>
      <c r="F1083" s="12" t="s">
        <v>4069</v>
      </c>
      <c r="G1083" s="12">
        <v>197</v>
      </c>
      <c r="H1083" s="12" t="s">
        <v>4052</v>
      </c>
      <c r="I1083" t="s">
        <v>4099</v>
      </c>
      <c r="J1083" t="s">
        <v>812</v>
      </c>
    </row>
    <row r="1084" spans="1:10">
      <c r="A1084" s="9" t="s">
        <v>6174</v>
      </c>
      <c r="B1084" s="10" t="s">
        <v>4285</v>
      </c>
      <c r="C1084" s="11" t="s">
        <v>868</v>
      </c>
      <c r="D1084" s="11" t="s">
        <v>1666</v>
      </c>
      <c r="E1084" s="12" t="s">
        <v>1476</v>
      </c>
      <c r="F1084" s="12" t="s">
        <v>4180</v>
      </c>
      <c r="G1084" s="12">
        <v>160</v>
      </c>
      <c r="H1084" s="12" t="s">
        <v>4052</v>
      </c>
      <c r="I1084" t="s">
        <v>4099</v>
      </c>
      <c r="J1084" t="s">
        <v>812</v>
      </c>
    </row>
    <row r="1085" spans="1:10">
      <c r="A1085" s="9" t="s">
        <v>6175</v>
      </c>
      <c r="B1085" s="10" t="s">
        <v>4287</v>
      </c>
      <c r="C1085" s="11" t="s">
        <v>868</v>
      </c>
      <c r="D1085" s="11" t="s">
        <v>1716</v>
      </c>
      <c r="E1085" s="12" t="s">
        <v>1476</v>
      </c>
      <c r="F1085" s="12" t="s">
        <v>4289</v>
      </c>
      <c r="G1085" s="12">
        <v>880</v>
      </c>
      <c r="H1085" s="12" t="s">
        <v>4063</v>
      </c>
      <c r="I1085" t="s">
        <v>4064</v>
      </c>
      <c r="J1085" t="s">
        <v>4065</v>
      </c>
    </row>
    <row r="1086" spans="1:10">
      <c r="A1086" s="9" t="s">
        <v>6176</v>
      </c>
      <c r="B1086" s="10" t="s">
        <v>4291</v>
      </c>
      <c r="C1086" s="11" t="s">
        <v>868</v>
      </c>
      <c r="D1086" s="11" t="s">
        <v>1659</v>
      </c>
      <c r="E1086" s="12" t="s">
        <v>1476</v>
      </c>
      <c r="F1086" s="12" t="s">
        <v>4172</v>
      </c>
      <c r="G1086" s="12">
        <v>306</v>
      </c>
      <c r="H1086" s="12" t="s">
        <v>4052</v>
      </c>
      <c r="I1086" t="s">
        <v>4059</v>
      </c>
      <c r="J1086" t="s">
        <v>812</v>
      </c>
    </row>
    <row r="1087" spans="1:10">
      <c r="A1087" s="9" t="s">
        <v>6177</v>
      </c>
      <c r="B1087" s="10" t="s">
        <v>4299</v>
      </c>
      <c r="C1087" s="11" t="s">
        <v>868</v>
      </c>
      <c r="D1087" s="11" t="s">
        <v>1654</v>
      </c>
      <c r="E1087" s="12" t="s">
        <v>1476</v>
      </c>
      <c r="F1087" s="12" t="s">
        <v>4155</v>
      </c>
      <c r="G1087" s="12">
        <v>191</v>
      </c>
      <c r="H1087" s="12" t="s">
        <v>4052</v>
      </c>
      <c r="I1087" t="s">
        <v>4099</v>
      </c>
      <c r="J1087" t="s">
        <v>812</v>
      </c>
    </row>
    <row r="1088" spans="1:10">
      <c r="A1088" s="9" t="s">
        <v>6178</v>
      </c>
      <c r="B1088" s="10" t="s">
        <v>4301</v>
      </c>
      <c r="C1088" s="11" t="s">
        <v>868</v>
      </c>
      <c r="D1088" s="11" t="s">
        <v>1712</v>
      </c>
      <c r="E1088" s="12" t="s">
        <v>1476</v>
      </c>
      <c r="F1088" s="12" t="s">
        <v>4303</v>
      </c>
      <c r="G1088" s="12">
        <v>319</v>
      </c>
      <c r="H1088" s="12" t="s">
        <v>4052</v>
      </c>
      <c r="I1088" t="s">
        <v>4059</v>
      </c>
      <c r="J1088" t="s">
        <v>812</v>
      </c>
    </row>
    <row r="1089" spans="1:10">
      <c r="A1089" s="9" t="s">
        <v>6179</v>
      </c>
      <c r="B1089" s="10" t="s">
        <v>4305</v>
      </c>
      <c r="C1089" s="11" t="s">
        <v>868</v>
      </c>
      <c r="D1089" s="11" t="s">
        <v>1718</v>
      </c>
      <c r="E1089" s="12" t="s">
        <v>1476</v>
      </c>
      <c r="F1089" s="12" t="s">
        <v>4307</v>
      </c>
      <c r="G1089" s="12">
        <v>116</v>
      </c>
      <c r="H1089" s="12" t="s">
        <v>4052</v>
      </c>
      <c r="I1089" t="s">
        <v>4099</v>
      </c>
      <c r="J1089" t="s">
        <v>812</v>
      </c>
    </row>
    <row r="1090" spans="1:10">
      <c r="A1090" s="9" t="s">
        <v>6180</v>
      </c>
      <c r="B1090" s="10" t="s">
        <v>4313</v>
      </c>
      <c r="C1090" s="11" t="s">
        <v>868</v>
      </c>
      <c r="D1090" s="11" t="s">
        <v>1673</v>
      </c>
      <c r="E1090" s="12" t="s">
        <v>1476</v>
      </c>
      <c r="F1090" s="12" t="s">
        <v>4315</v>
      </c>
      <c r="G1090" s="12">
        <v>178</v>
      </c>
      <c r="H1090" s="12" t="s">
        <v>4052</v>
      </c>
      <c r="I1090" t="s">
        <v>4099</v>
      </c>
      <c r="J1090" t="s">
        <v>812</v>
      </c>
    </row>
    <row r="1091" spans="1:10">
      <c r="A1091" s="9" t="s">
        <v>6181</v>
      </c>
      <c r="B1091" s="10" t="s">
        <v>4332</v>
      </c>
      <c r="C1091" s="11" t="s">
        <v>870</v>
      </c>
      <c r="D1091" s="11" t="s">
        <v>1706</v>
      </c>
      <c r="E1091" s="12" t="s">
        <v>4183</v>
      </c>
      <c r="F1091" s="12" t="s">
        <v>4194</v>
      </c>
      <c r="G1091" s="12">
        <v>226</v>
      </c>
      <c r="H1091" s="12" t="s">
        <v>4052</v>
      </c>
      <c r="I1091" t="s">
        <v>4059</v>
      </c>
      <c r="J1091" t="s">
        <v>812</v>
      </c>
    </row>
    <row r="1092" spans="1:10">
      <c r="A1092" s="9" t="s">
        <v>6182</v>
      </c>
      <c r="B1092" s="10" t="s">
        <v>4334</v>
      </c>
      <c r="C1092" s="11" t="s">
        <v>870</v>
      </c>
      <c r="D1092" s="11" t="s">
        <v>1688</v>
      </c>
      <c r="E1092" s="12" t="s">
        <v>4183</v>
      </c>
      <c r="F1092" s="12" t="s">
        <v>4198</v>
      </c>
      <c r="G1092" s="12">
        <v>380</v>
      </c>
      <c r="H1092" s="12" t="s">
        <v>4052</v>
      </c>
      <c r="I1092" t="s">
        <v>4059</v>
      </c>
      <c r="J1092" t="s">
        <v>812</v>
      </c>
    </row>
    <row r="1093" spans="1:10">
      <c r="A1093" s="9" t="s">
        <v>6183</v>
      </c>
      <c r="B1093" s="10" t="s">
        <v>4336</v>
      </c>
      <c r="C1093" s="11" t="s">
        <v>870</v>
      </c>
      <c r="D1093" s="11" t="s">
        <v>1612</v>
      </c>
      <c r="E1093" s="12" t="s">
        <v>4183</v>
      </c>
      <c r="F1093" s="12" t="s">
        <v>4098</v>
      </c>
      <c r="G1093" s="12">
        <v>170</v>
      </c>
      <c r="H1093" s="12" t="s">
        <v>4052</v>
      </c>
      <c r="I1093" t="s">
        <v>4099</v>
      </c>
      <c r="J1093" t="s">
        <v>812</v>
      </c>
    </row>
    <row r="1094" spans="1:10">
      <c r="A1094" s="9" t="s">
        <v>6184</v>
      </c>
      <c r="B1094" s="10" t="s">
        <v>4338</v>
      </c>
      <c r="C1094" s="11" t="s">
        <v>870</v>
      </c>
      <c r="D1094" s="11" t="s">
        <v>1714</v>
      </c>
      <c r="E1094" s="12" t="s">
        <v>4183</v>
      </c>
      <c r="F1094" s="12" t="s">
        <v>4204</v>
      </c>
      <c r="G1094" s="12">
        <v>410</v>
      </c>
      <c r="H1094" s="12" t="s">
        <v>4052</v>
      </c>
      <c r="I1094" t="s">
        <v>4053</v>
      </c>
      <c r="J1094" t="s">
        <v>4054</v>
      </c>
    </row>
    <row r="1095" spans="1:10">
      <c r="A1095" s="9" t="s">
        <v>6185</v>
      </c>
      <c r="B1095" s="10" t="s">
        <v>4340</v>
      </c>
      <c r="C1095" s="11" t="s">
        <v>870</v>
      </c>
      <c r="D1095" s="11" t="s">
        <v>1701</v>
      </c>
      <c r="E1095" s="12" t="s">
        <v>4183</v>
      </c>
      <c r="F1095" s="12" t="s">
        <v>4208</v>
      </c>
      <c r="G1095" s="12">
        <v>474</v>
      </c>
      <c r="H1095" s="12" t="s">
        <v>4052</v>
      </c>
      <c r="I1095" t="s">
        <v>4053</v>
      </c>
      <c r="J1095" t="s">
        <v>4054</v>
      </c>
    </row>
    <row r="1096" spans="1:10">
      <c r="A1096" s="9" t="s">
        <v>6186</v>
      </c>
      <c r="B1096" s="10" t="s">
        <v>4350</v>
      </c>
      <c r="C1096" s="11" t="s">
        <v>870</v>
      </c>
      <c r="D1096" s="11" t="s">
        <v>1608</v>
      </c>
      <c r="E1096" s="12" t="s">
        <v>4183</v>
      </c>
      <c r="F1096" s="12" t="s">
        <v>4088</v>
      </c>
      <c r="G1096" s="12">
        <v>750</v>
      </c>
      <c r="H1096" s="12" t="s">
        <v>4052</v>
      </c>
      <c r="I1096" t="s">
        <v>4089</v>
      </c>
      <c r="J1096" t="s">
        <v>4054</v>
      </c>
    </row>
    <row r="1097" spans="1:10">
      <c r="A1097" s="9" t="s">
        <v>6187</v>
      </c>
      <c r="B1097" s="10" t="s">
        <v>4366</v>
      </c>
      <c r="C1097" s="11" t="s">
        <v>870</v>
      </c>
      <c r="D1097" s="11" t="s">
        <v>1618</v>
      </c>
      <c r="E1097" s="12" t="s">
        <v>4183</v>
      </c>
      <c r="F1097" s="12" t="s">
        <v>4110</v>
      </c>
      <c r="G1097" s="12">
        <v>550</v>
      </c>
      <c r="H1097" s="12" t="s">
        <v>4052</v>
      </c>
      <c r="I1097" t="s">
        <v>4053</v>
      </c>
      <c r="J1097" t="s">
        <v>4054</v>
      </c>
    </row>
    <row r="1098" spans="1:10">
      <c r="A1098" s="9" t="s">
        <v>6188</v>
      </c>
      <c r="B1098" s="10" t="s">
        <v>4368</v>
      </c>
      <c r="C1098" s="11" t="s">
        <v>870</v>
      </c>
      <c r="D1098" s="11" t="s">
        <v>1704</v>
      </c>
      <c r="E1098" s="12" t="s">
        <v>4183</v>
      </c>
      <c r="F1098" s="12" t="s">
        <v>4254</v>
      </c>
      <c r="G1098" s="12">
        <v>660</v>
      </c>
      <c r="H1098" s="12" t="s">
        <v>4052</v>
      </c>
      <c r="I1098" t="s">
        <v>4089</v>
      </c>
      <c r="J1098" t="s">
        <v>4054</v>
      </c>
    </row>
    <row r="1099" spans="1:10">
      <c r="A1099" s="9" t="s">
        <v>6189</v>
      </c>
      <c r="B1099" s="10" t="s">
        <v>4370</v>
      </c>
      <c r="C1099" s="11" t="s">
        <v>870</v>
      </c>
      <c r="D1099" s="11" t="s">
        <v>1684</v>
      </c>
      <c r="E1099" s="12" t="s">
        <v>4183</v>
      </c>
      <c r="F1099" s="12" t="s">
        <v>4258</v>
      </c>
      <c r="G1099" s="12">
        <v>170</v>
      </c>
      <c r="H1099" s="12" t="s">
        <v>4052</v>
      </c>
      <c r="I1099" t="s">
        <v>4099</v>
      </c>
      <c r="J1099" t="s">
        <v>812</v>
      </c>
    </row>
    <row r="1100" spans="1:10">
      <c r="A1100" s="9" t="s">
        <v>6190</v>
      </c>
      <c r="B1100" s="10" t="s">
        <v>4372</v>
      </c>
      <c r="C1100" s="11" t="s">
        <v>870</v>
      </c>
      <c r="D1100" s="11" t="s">
        <v>1710</v>
      </c>
      <c r="E1100" s="12" t="s">
        <v>4183</v>
      </c>
      <c r="F1100" s="12" t="s">
        <v>4262</v>
      </c>
      <c r="G1100" s="12">
        <v>825</v>
      </c>
      <c r="H1100" s="12" t="s">
        <v>4063</v>
      </c>
      <c r="I1100" t="s">
        <v>4064</v>
      </c>
      <c r="J1100" t="s">
        <v>4065</v>
      </c>
    </row>
    <row r="1101" spans="1:10">
      <c r="A1101" s="9" t="s">
        <v>6191</v>
      </c>
      <c r="B1101" s="10" t="s">
        <v>4374</v>
      </c>
      <c r="C1101" s="11" t="s">
        <v>870</v>
      </c>
      <c r="D1101" s="11" t="s">
        <v>1713</v>
      </c>
      <c r="E1101" s="12" t="s">
        <v>4183</v>
      </c>
      <c r="F1101" s="12" t="s">
        <v>4266</v>
      </c>
      <c r="G1101" s="12">
        <v>836</v>
      </c>
      <c r="H1101" s="12" t="s">
        <v>4063</v>
      </c>
      <c r="I1101" t="s">
        <v>4064</v>
      </c>
      <c r="J1101" t="s">
        <v>4065</v>
      </c>
    </row>
    <row r="1102" spans="1:10">
      <c r="A1102" s="9" t="s">
        <v>6192</v>
      </c>
      <c r="B1102" s="10" t="s">
        <v>4378</v>
      </c>
      <c r="C1102" s="11" t="s">
        <v>870</v>
      </c>
      <c r="D1102" s="11" t="s">
        <v>1593</v>
      </c>
      <c r="E1102" s="12" t="s">
        <v>4183</v>
      </c>
      <c r="F1102" s="12" t="s">
        <v>4069</v>
      </c>
      <c r="G1102" s="12">
        <v>205</v>
      </c>
      <c r="H1102" s="12" t="s">
        <v>4052</v>
      </c>
      <c r="I1102" t="s">
        <v>4059</v>
      </c>
      <c r="J1102" t="s">
        <v>812</v>
      </c>
    </row>
    <row r="1103" spans="1:10">
      <c r="A1103" s="9" t="s">
        <v>6193</v>
      </c>
      <c r="B1103" s="10" t="s">
        <v>4389</v>
      </c>
      <c r="C1103" s="11" t="s">
        <v>870</v>
      </c>
      <c r="D1103" s="11" t="s">
        <v>1666</v>
      </c>
      <c r="E1103" s="12" t="s">
        <v>4183</v>
      </c>
      <c r="F1103" s="12" t="s">
        <v>4180</v>
      </c>
      <c r="G1103" s="12">
        <v>150</v>
      </c>
      <c r="H1103" s="12" t="s">
        <v>4052</v>
      </c>
      <c r="I1103" t="s">
        <v>4099</v>
      </c>
      <c r="J1103" t="s">
        <v>812</v>
      </c>
    </row>
    <row r="1104" spans="1:10">
      <c r="A1104" s="9" t="s">
        <v>6194</v>
      </c>
      <c r="B1104" s="10" t="s">
        <v>4391</v>
      </c>
      <c r="C1104" s="11" t="s">
        <v>870</v>
      </c>
      <c r="D1104" s="11" t="s">
        <v>1716</v>
      </c>
      <c r="E1104" s="12" t="s">
        <v>4183</v>
      </c>
      <c r="F1104" s="12" t="s">
        <v>4289</v>
      </c>
      <c r="G1104" s="12">
        <v>890</v>
      </c>
      <c r="H1104" s="12" t="s">
        <v>4063</v>
      </c>
      <c r="I1104" t="s">
        <v>4064</v>
      </c>
      <c r="J1104" t="s">
        <v>4065</v>
      </c>
    </row>
    <row r="1105" spans="1:10">
      <c r="A1105" s="9" t="s">
        <v>6195</v>
      </c>
      <c r="B1105" s="10" t="s">
        <v>4393</v>
      </c>
      <c r="C1105" s="11" t="s">
        <v>870</v>
      </c>
      <c r="D1105" s="11" t="s">
        <v>1659</v>
      </c>
      <c r="E1105" s="12" t="s">
        <v>4183</v>
      </c>
      <c r="F1105" s="12" t="s">
        <v>4172</v>
      </c>
      <c r="G1105" s="12">
        <v>315</v>
      </c>
      <c r="H1105" s="12" t="s">
        <v>4052</v>
      </c>
      <c r="I1105" t="s">
        <v>4059</v>
      </c>
      <c r="J1105" t="s">
        <v>812</v>
      </c>
    </row>
    <row r="1106" spans="1:10">
      <c r="A1106" s="9" t="s">
        <v>6196</v>
      </c>
      <c r="B1106" s="10" t="s">
        <v>4399</v>
      </c>
      <c r="C1106" s="11" t="s">
        <v>870</v>
      </c>
      <c r="D1106" s="11" t="s">
        <v>1654</v>
      </c>
      <c r="E1106" s="12" t="s">
        <v>4183</v>
      </c>
      <c r="F1106" s="12" t="s">
        <v>4155</v>
      </c>
      <c r="G1106" s="12">
        <v>190</v>
      </c>
      <c r="H1106" s="12" t="s">
        <v>4052</v>
      </c>
      <c r="I1106" t="s">
        <v>4099</v>
      </c>
      <c r="J1106" t="s">
        <v>812</v>
      </c>
    </row>
    <row r="1107" spans="1:10">
      <c r="A1107" s="9" t="s">
        <v>6197</v>
      </c>
      <c r="B1107" s="10" t="s">
        <v>4401</v>
      </c>
      <c r="C1107" s="11" t="s">
        <v>870</v>
      </c>
      <c r="D1107" s="11" t="s">
        <v>1712</v>
      </c>
      <c r="E1107" s="12" t="s">
        <v>4183</v>
      </c>
      <c r="F1107" s="12" t="s">
        <v>4303</v>
      </c>
      <c r="G1107" s="12">
        <v>310</v>
      </c>
      <c r="H1107" s="12" t="s">
        <v>4052</v>
      </c>
      <c r="I1107" t="s">
        <v>4059</v>
      </c>
      <c r="J1107" t="s">
        <v>812</v>
      </c>
    </row>
    <row r="1108" spans="1:10">
      <c r="A1108" s="9" t="s">
        <v>6198</v>
      </c>
      <c r="B1108" s="10" t="s">
        <v>4403</v>
      </c>
      <c r="C1108" s="11" t="s">
        <v>870</v>
      </c>
      <c r="D1108" s="11" t="s">
        <v>1718</v>
      </c>
      <c r="E1108" s="12" t="s">
        <v>4183</v>
      </c>
      <c r="F1108" s="12" t="s">
        <v>4307</v>
      </c>
      <c r="G1108" s="12">
        <v>114</v>
      </c>
      <c r="H1108" s="12" t="s">
        <v>4052</v>
      </c>
      <c r="I1108" t="s">
        <v>4099</v>
      </c>
      <c r="J1108" t="s">
        <v>812</v>
      </c>
    </row>
    <row r="1109" spans="1:10">
      <c r="A1109" s="9" t="s">
        <v>6199</v>
      </c>
      <c r="B1109" s="10" t="s">
        <v>4408</v>
      </c>
      <c r="C1109" s="11" t="s">
        <v>870</v>
      </c>
      <c r="D1109" s="11" t="s">
        <v>1673</v>
      </c>
      <c r="E1109" s="12" t="s">
        <v>4183</v>
      </c>
      <c r="F1109" s="12" t="s">
        <v>4315</v>
      </c>
      <c r="G1109" s="12">
        <v>170</v>
      </c>
      <c r="H1109" s="12" t="s">
        <v>4052</v>
      </c>
      <c r="I1109" t="s">
        <v>4099</v>
      </c>
      <c r="J1109" t="s">
        <v>812</v>
      </c>
    </row>
    <row r="1110" spans="1:10">
      <c r="A1110" s="9" t="s">
        <v>6200</v>
      </c>
      <c r="B1110" s="10" t="s">
        <v>4410</v>
      </c>
      <c r="C1110" s="11" t="s">
        <v>870</v>
      </c>
      <c r="D1110" s="11" t="s">
        <v>1641</v>
      </c>
      <c r="E1110" s="12" t="s">
        <v>4183</v>
      </c>
      <c r="F1110" s="12" t="s">
        <v>4138</v>
      </c>
      <c r="G1110" s="12">
        <v>200</v>
      </c>
      <c r="H1110" s="12" t="s">
        <v>4052</v>
      </c>
      <c r="I1110" t="s">
        <v>4099</v>
      </c>
      <c r="J1110" t="s">
        <v>812</v>
      </c>
    </row>
    <row r="1111" spans="1:10">
      <c r="A1111" s="9" t="s">
        <v>6201</v>
      </c>
      <c r="B1111" s="10" t="s">
        <v>4447</v>
      </c>
      <c r="C1111" s="11" t="s">
        <v>4247</v>
      </c>
      <c r="D1111" s="11" t="s">
        <v>1641</v>
      </c>
      <c r="E1111" s="12" t="s">
        <v>4248</v>
      </c>
      <c r="F1111" s="12" t="s">
        <v>4138</v>
      </c>
      <c r="G1111" s="12">
        <v>54</v>
      </c>
      <c r="H1111" s="12" t="s">
        <v>4083</v>
      </c>
      <c r="I1111" t="s">
        <v>4120</v>
      </c>
      <c r="J1111" t="s">
        <v>752</v>
      </c>
    </row>
    <row r="1112" spans="1:10">
      <c r="A1112" s="9" t="s">
        <v>6202</v>
      </c>
      <c r="B1112" s="10" t="s">
        <v>4494</v>
      </c>
      <c r="C1112" s="11" t="s">
        <v>1743</v>
      </c>
      <c r="D1112" s="11" t="s">
        <v>1706</v>
      </c>
      <c r="E1112" s="12" t="s">
        <v>4211</v>
      </c>
      <c r="F1112" s="12" t="s">
        <v>4194</v>
      </c>
      <c r="G1112" s="12">
        <v>610</v>
      </c>
      <c r="H1112" s="12" t="s">
        <v>4052</v>
      </c>
      <c r="I1112" t="s">
        <v>4089</v>
      </c>
      <c r="J1112" t="s">
        <v>4054</v>
      </c>
    </row>
    <row r="1113" spans="1:10">
      <c r="A1113" s="9" t="s">
        <v>6203</v>
      </c>
      <c r="B1113" s="10" t="s">
        <v>4496</v>
      </c>
      <c r="C1113" s="11" t="s">
        <v>1743</v>
      </c>
      <c r="D1113" s="11" t="s">
        <v>1688</v>
      </c>
      <c r="E1113" s="12" t="s">
        <v>4211</v>
      </c>
      <c r="F1113" s="12" t="s">
        <v>4198</v>
      </c>
      <c r="G1113" s="12">
        <v>810</v>
      </c>
      <c r="H1113" s="12" t="s">
        <v>4063</v>
      </c>
      <c r="I1113" t="s">
        <v>4064</v>
      </c>
      <c r="J1113" t="s">
        <v>4065</v>
      </c>
    </row>
    <row r="1114" spans="1:10">
      <c r="A1114" s="9" t="s">
        <v>6204</v>
      </c>
      <c r="B1114" s="10" t="s">
        <v>4498</v>
      </c>
      <c r="C1114" s="11" t="s">
        <v>1743</v>
      </c>
      <c r="D1114" s="11" t="s">
        <v>1612</v>
      </c>
      <c r="E1114" s="12" t="s">
        <v>4211</v>
      </c>
      <c r="F1114" s="12" t="s">
        <v>4098</v>
      </c>
      <c r="G1114" s="12">
        <v>586</v>
      </c>
      <c r="H1114" s="12" t="s">
        <v>4052</v>
      </c>
      <c r="I1114" t="s">
        <v>4053</v>
      </c>
      <c r="J1114" t="s">
        <v>4054</v>
      </c>
    </row>
    <row r="1115" spans="1:10">
      <c r="A1115" s="9" t="s">
        <v>6205</v>
      </c>
      <c r="B1115" s="10" t="s">
        <v>4500</v>
      </c>
      <c r="C1115" s="11" t="s">
        <v>1743</v>
      </c>
      <c r="D1115" s="11" t="s">
        <v>1593</v>
      </c>
      <c r="E1115" s="12" t="s">
        <v>4211</v>
      </c>
      <c r="F1115" s="12" t="s">
        <v>4069</v>
      </c>
      <c r="G1115" s="12">
        <v>642</v>
      </c>
      <c r="H1115" s="12" t="s">
        <v>4052</v>
      </c>
      <c r="I1115" t="s">
        <v>4089</v>
      </c>
      <c r="J1115" t="s">
        <v>4054</v>
      </c>
    </row>
    <row r="1116" spans="1:10">
      <c r="A1116" s="9" t="s">
        <v>6206</v>
      </c>
      <c r="B1116" s="10" t="s">
        <v>4505</v>
      </c>
      <c r="C1116" s="11" t="s">
        <v>1743</v>
      </c>
      <c r="D1116" s="11" t="s">
        <v>1714</v>
      </c>
      <c r="E1116" s="12" t="s">
        <v>4211</v>
      </c>
      <c r="F1116" s="12" t="s">
        <v>4204</v>
      </c>
      <c r="G1116" s="12">
        <v>427</v>
      </c>
      <c r="H1116" s="12" t="s">
        <v>4052</v>
      </c>
      <c r="I1116" t="s">
        <v>4053</v>
      </c>
      <c r="J1116" t="s">
        <v>4054</v>
      </c>
    </row>
    <row r="1117" spans="1:10">
      <c r="A1117" s="9" t="s">
        <v>6207</v>
      </c>
      <c r="B1117" s="10" t="s">
        <v>4507</v>
      </c>
      <c r="C1117" s="11" t="s">
        <v>1743</v>
      </c>
      <c r="D1117" s="11" t="s">
        <v>1701</v>
      </c>
      <c r="E1117" s="12" t="s">
        <v>4211</v>
      </c>
      <c r="F1117" s="12" t="s">
        <v>4208</v>
      </c>
      <c r="G1117" s="12">
        <v>352</v>
      </c>
      <c r="H1117" s="12" t="s">
        <v>4052</v>
      </c>
      <c r="I1117" t="s">
        <v>4059</v>
      </c>
      <c r="J1117" t="s">
        <v>812</v>
      </c>
    </row>
    <row r="1118" spans="1:10">
      <c r="A1118" s="9" t="s">
        <v>6208</v>
      </c>
      <c r="B1118" s="10" t="s">
        <v>4516</v>
      </c>
      <c r="C1118" s="11" t="s">
        <v>1743</v>
      </c>
      <c r="D1118" s="11" t="s">
        <v>1608</v>
      </c>
      <c r="E1118" s="12" t="s">
        <v>4211</v>
      </c>
      <c r="F1118" s="12" t="s">
        <v>4088</v>
      </c>
      <c r="G1118" s="12">
        <v>290</v>
      </c>
      <c r="H1118" s="12" t="s">
        <v>4052</v>
      </c>
      <c r="I1118" t="s">
        <v>4059</v>
      </c>
      <c r="J1118" t="s">
        <v>812</v>
      </c>
    </row>
    <row r="1119" spans="1:10">
      <c r="A1119" s="9" t="s">
        <v>6209</v>
      </c>
      <c r="B1119" s="10" t="s">
        <v>4537</v>
      </c>
      <c r="C1119" s="11" t="s">
        <v>1743</v>
      </c>
      <c r="D1119" s="11" t="s">
        <v>1618</v>
      </c>
      <c r="E1119" s="12" t="s">
        <v>4211</v>
      </c>
      <c r="F1119" s="12" t="s">
        <v>4110</v>
      </c>
      <c r="G1119" s="12">
        <v>826</v>
      </c>
      <c r="H1119" s="12" t="s">
        <v>4063</v>
      </c>
      <c r="I1119" t="s">
        <v>4064</v>
      </c>
      <c r="J1119" t="s">
        <v>4065</v>
      </c>
    </row>
    <row r="1120" spans="1:10">
      <c r="A1120" s="9" t="s">
        <v>6210</v>
      </c>
      <c r="B1120" s="10" t="s">
        <v>4539</v>
      </c>
      <c r="C1120" s="11" t="s">
        <v>1743</v>
      </c>
      <c r="D1120" s="11" t="s">
        <v>1704</v>
      </c>
      <c r="E1120" s="12" t="s">
        <v>4211</v>
      </c>
      <c r="F1120" s="12" t="s">
        <v>4254</v>
      </c>
      <c r="G1120" s="12">
        <v>610</v>
      </c>
      <c r="H1120" s="12" t="s">
        <v>4052</v>
      </c>
      <c r="I1120" t="s">
        <v>4089</v>
      </c>
      <c r="J1120" t="s">
        <v>4054</v>
      </c>
    </row>
    <row r="1121" spans="1:10">
      <c r="A1121" s="9" t="s">
        <v>6211</v>
      </c>
      <c r="B1121" s="10" t="s">
        <v>4541</v>
      </c>
      <c r="C1121" s="11" t="s">
        <v>1743</v>
      </c>
      <c r="D1121" s="11" t="s">
        <v>1684</v>
      </c>
      <c r="E1121" s="12" t="s">
        <v>4211</v>
      </c>
      <c r="F1121" s="12" t="s">
        <v>4258</v>
      </c>
      <c r="G1121" s="12">
        <v>606</v>
      </c>
      <c r="H1121" s="12" t="s">
        <v>4052</v>
      </c>
      <c r="I1121" t="s">
        <v>4089</v>
      </c>
      <c r="J1121" t="s">
        <v>4054</v>
      </c>
    </row>
    <row r="1122" spans="1:10">
      <c r="A1122" s="9" t="s">
        <v>6212</v>
      </c>
      <c r="B1122" s="10" t="s">
        <v>4543</v>
      </c>
      <c r="C1122" s="11" t="s">
        <v>1743</v>
      </c>
      <c r="D1122" s="11" t="s">
        <v>1710</v>
      </c>
      <c r="E1122" s="12" t="s">
        <v>4211</v>
      </c>
      <c r="F1122" s="12" t="s">
        <v>4262</v>
      </c>
      <c r="G1122" s="12">
        <v>410</v>
      </c>
      <c r="H1122" s="12" t="s">
        <v>4052</v>
      </c>
      <c r="I1122" t="s">
        <v>4053</v>
      </c>
      <c r="J1122" t="s">
        <v>4054</v>
      </c>
    </row>
    <row r="1123" spans="1:10">
      <c r="A1123" s="9" t="s">
        <v>6213</v>
      </c>
      <c r="B1123" s="10" t="s">
        <v>4545</v>
      </c>
      <c r="C1123" s="11" t="s">
        <v>1743</v>
      </c>
      <c r="D1123" s="11" t="s">
        <v>1713</v>
      </c>
      <c r="E1123" s="12" t="s">
        <v>4211</v>
      </c>
      <c r="F1123" s="12" t="s">
        <v>4266</v>
      </c>
      <c r="G1123" s="12">
        <v>850</v>
      </c>
      <c r="H1123" s="12" t="s">
        <v>4063</v>
      </c>
      <c r="I1123" t="s">
        <v>4064</v>
      </c>
      <c r="J1123" t="s">
        <v>4065</v>
      </c>
    </row>
    <row r="1124" spans="1:10">
      <c r="A1124" s="9" t="s">
        <v>6214</v>
      </c>
      <c r="B1124" s="10" t="s">
        <v>4551</v>
      </c>
      <c r="C1124" s="11" t="s">
        <v>1743</v>
      </c>
      <c r="D1124" s="11" t="s">
        <v>1680</v>
      </c>
      <c r="E1124" s="12" t="s">
        <v>4211</v>
      </c>
      <c r="F1124" s="12" t="s">
        <v>4553</v>
      </c>
      <c r="G1124" s="12">
        <v>470</v>
      </c>
      <c r="H1124" s="12" t="s">
        <v>4052</v>
      </c>
      <c r="I1124" t="s">
        <v>4053</v>
      </c>
      <c r="J1124" t="s">
        <v>4054</v>
      </c>
    </row>
    <row r="1125" spans="1:10">
      <c r="A1125" s="9" t="s">
        <v>6215</v>
      </c>
      <c r="B1125" s="10" t="s">
        <v>4559</v>
      </c>
      <c r="C1125" s="11" t="s">
        <v>1743</v>
      </c>
      <c r="D1125" s="11" t="s">
        <v>1666</v>
      </c>
      <c r="E1125" s="12" t="s">
        <v>4211</v>
      </c>
      <c r="F1125" s="12" t="s">
        <v>4180</v>
      </c>
      <c r="G1125" s="12">
        <v>465</v>
      </c>
      <c r="H1125" s="12" t="s">
        <v>4052</v>
      </c>
      <c r="I1125" t="s">
        <v>4053</v>
      </c>
      <c r="J1125" t="s">
        <v>4054</v>
      </c>
    </row>
    <row r="1126" spans="1:10">
      <c r="A1126" s="9" t="s">
        <v>6216</v>
      </c>
      <c r="B1126" s="10" t="s">
        <v>4561</v>
      </c>
      <c r="C1126" s="11" t="s">
        <v>1743</v>
      </c>
      <c r="D1126" s="11" t="s">
        <v>1716</v>
      </c>
      <c r="E1126" s="12" t="s">
        <v>4211</v>
      </c>
      <c r="F1126" s="12" t="s">
        <v>4289</v>
      </c>
      <c r="G1126" s="12">
        <v>739</v>
      </c>
      <c r="H1126" s="12" t="s">
        <v>4052</v>
      </c>
      <c r="I1126" t="s">
        <v>4089</v>
      </c>
      <c r="J1126" t="s">
        <v>4054</v>
      </c>
    </row>
    <row r="1127" spans="1:10">
      <c r="A1127" s="9" t="s">
        <v>6217</v>
      </c>
      <c r="B1127" s="10" t="s">
        <v>4567</v>
      </c>
      <c r="C1127" s="11" t="s">
        <v>1743</v>
      </c>
      <c r="D1127" s="11" t="s">
        <v>1712</v>
      </c>
      <c r="E1127" s="12" t="s">
        <v>4211</v>
      </c>
      <c r="F1127" s="12" t="s">
        <v>4303</v>
      </c>
      <c r="G1127" s="12">
        <v>620</v>
      </c>
      <c r="H1127" s="12" t="s">
        <v>4052</v>
      </c>
      <c r="I1127" t="s">
        <v>4089</v>
      </c>
      <c r="J1127" t="s">
        <v>4054</v>
      </c>
    </row>
    <row r="1128" spans="1:10">
      <c r="A1128" s="9" t="s">
        <v>6218</v>
      </c>
      <c r="B1128" s="10" t="s">
        <v>4569</v>
      </c>
      <c r="C1128" s="11" t="s">
        <v>1743</v>
      </c>
      <c r="D1128" s="11" t="s">
        <v>1718</v>
      </c>
      <c r="E1128" s="12" t="s">
        <v>4211</v>
      </c>
      <c r="F1128" s="12" t="s">
        <v>4307</v>
      </c>
      <c r="G1128" s="12">
        <v>560</v>
      </c>
      <c r="H1128" s="12" t="s">
        <v>4052</v>
      </c>
      <c r="I1128" t="s">
        <v>4053</v>
      </c>
      <c r="J1128" t="s">
        <v>4054</v>
      </c>
    </row>
    <row r="1129" spans="1:10">
      <c r="A1129" s="9" t="s">
        <v>6219</v>
      </c>
      <c r="B1129" s="10" t="s">
        <v>4594</v>
      </c>
      <c r="C1129" s="11" t="s">
        <v>1748</v>
      </c>
      <c r="D1129" s="11" t="s">
        <v>1706</v>
      </c>
      <c r="E1129" s="12" t="s">
        <v>4217</v>
      </c>
      <c r="F1129" s="12" t="s">
        <v>4194</v>
      </c>
      <c r="G1129" s="12">
        <v>623</v>
      </c>
      <c r="H1129" s="12" t="s">
        <v>4052</v>
      </c>
      <c r="I1129" t="s">
        <v>4089</v>
      </c>
      <c r="J1129" t="s">
        <v>4054</v>
      </c>
    </row>
    <row r="1130" spans="1:10">
      <c r="A1130" s="9" t="s">
        <v>6220</v>
      </c>
      <c r="B1130" s="10" t="s">
        <v>4596</v>
      </c>
      <c r="C1130" s="11" t="s">
        <v>1748</v>
      </c>
      <c r="D1130" s="11" t="s">
        <v>1688</v>
      </c>
      <c r="E1130" s="12" t="s">
        <v>4217</v>
      </c>
      <c r="F1130" s="12" t="s">
        <v>4198</v>
      </c>
      <c r="G1130" s="12">
        <v>805</v>
      </c>
      <c r="H1130" s="12" t="s">
        <v>4063</v>
      </c>
      <c r="I1130" t="s">
        <v>4064</v>
      </c>
      <c r="J1130" t="s">
        <v>4065</v>
      </c>
    </row>
    <row r="1131" spans="1:10">
      <c r="A1131" s="9" t="s">
        <v>6221</v>
      </c>
      <c r="B1131" s="10" t="s">
        <v>4598</v>
      </c>
      <c r="C1131" s="11" t="s">
        <v>1748</v>
      </c>
      <c r="D1131" s="11" t="s">
        <v>1612</v>
      </c>
      <c r="E1131" s="12" t="s">
        <v>4217</v>
      </c>
      <c r="F1131" s="12" t="s">
        <v>4098</v>
      </c>
      <c r="G1131" s="12">
        <v>611</v>
      </c>
      <c r="H1131" s="12" t="s">
        <v>4052</v>
      </c>
      <c r="I1131" t="s">
        <v>4089</v>
      </c>
      <c r="J1131" t="s">
        <v>4054</v>
      </c>
    </row>
    <row r="1132" spans="1:10">
      <c r="A1132" s="9" t="s">
        <v>6222</v>
      </c>
      <c r="B1132" s="10" t="s">
        <v>4600</v>
      </c>
      <c r="C1132" s="11" t="s">
        <v>1748</v>
      </c>
      <c r="D1132" s="11" t="s">
        <v>1593</v>
      </c>
      <c r="E1132" s="12" t="s">
        <v>4217</v>
      </c>
      <c r="F1132" s="12" t="s">
        <v>4069</v>
      </c>
      <c r="G1132" s="12">
        <v>652</v>
      </c>
      <c r="H1132" s="12" t="s">
        <v>4052</v>
      </c>
      <c r="I1132" t="s">
        <v>4089</v>
      </c>
      <c r="J1132" t="s">
        <v>4054</v>
      </c>
    </row>
    <row r="1133" spans="1:10">
      <c r="A1133" s="9" t="s">
        <v>6223</v>
      </c>
      <c r="B1133" s="10" t="s">
        <v>4602</v>
      </c>
      <c r="C1133" s="11" t="s">
        <v>1748</v>
      </c>
      <c r="D1133" s="11" t="s">
        <v>1714</v>
      </c>
      <c r="E1133" s="12" t="s">
        <v>4217</v>
      </c>
      <c r="F1133" s="12" t="s">
        <v>4204</v>
      </c>
      <c r="G1133" s="12">
        <v>453</v>
      </c>
      <c r="H1133" s="12" t="s">
        <v>4052</v>
      </c>
      <c r="I1133" t="s">
        <v>4053</v>
      </c>
      <c r="J1133" t="s">
        <v>4054</v>
      </c>
    </row>
    <row r="1134" spans="1:10">
      <c r="A1134" s="9" t="s">
        <v>6224</v>
      </c>
      <c r="B1134" s="10" t="s">
        <v>4604</v>
      </c>
      <c r="C1134" s="11" t="s">
        <v>1748</v>
      </c>
      <c r="D1134" s="11" t="s">
        <v>1701</v>
      </c>
      <c r="E1134" s="12" t="s">
        <v>4217</v>
      </c>
      <c r="F1134" s="12" t="s">
        <v>4208</v>
      </c>
      <c r="G1134" s="12">
        <v>373</v>
      </c>
      <c r="H1134" s="12" t="s">
        <v>4052</v>
      </c>
      <c r="I1134" t="s">
        <v>4059</v>
      </c>
      <c r="J1134" t="s">
        <v>812</v>
      </c>
    </row>
    <row r="1135" spans="1:10">
      <c r="A1135" s="9" t="s">
        <v>6225</v>
      </c>
      <c r="B1135" s="10" t="s">
        <v>4614</v>
      </c>
      <c r="C1135" s="11" t="s">
        <v>1748</v>
      </c>
      <c r="D1135" s="11" t="s">
        <v>1608</v>
      </c>
      <c r="E1135" s="12" t="s">
        <v>4217</v>
      </c>
      <c r="F1135" s="12" t="s">
        <v>4088</v>
      </c>
      <c r="G1135" s="12">
        <v>303</v>
      </c>
      <c r="H1135" s="12" t="s">
        <v>4052</v>
      </c>
      <c r="I1135" t="s">
        <v>4059</v>
      </c>
      <c r="J1135" t="s">
        <v>812</v>
      </c>
    </row>
    <row r="1136" spans="1:10">
      <c r="A1136" s="9" t="s">
        <v>6226</v>
      </c>
      <c r="B1136" s="10" t="s">
        <v>4630</v>
      </c>
      <c r="C1136" s="11" t="s">
        <v>1748</v>
      </c>
      <c r="D1136" s="11" t="s">
        <v>1618</v>
      </c>
      <c r="E1136" s="12" t="s">
        <v>4217</v>
      </c>
      <c r="F1136" s="12" t="s">
        <v>4110</v>
      </c>
      <c r="G1136" s="12">
        <v>836</v>
      </c>
      <c r="H1136" s="12" t="s">
        <v>4063</v>
      </c>
      <c r="I1136" t="s">
        <v>4064</v>
      </c>
      <c r="J1136" t="s">
        <v>4065</v>
      </c>
    </row>
    <row r="1137" spans="1:10">
      <c r="A1137" s="9" t="s">
        <v>6227</v>
      </c>
      <c r="B1137" s="10" t="s">
        <v>4632</v>
      </c>
      <c r="C1137" s="11" t="s">
        <v>1748</v>
      </c>
      <c r="D1137" s="11" t="s">
        <v>1704</v>
      </c>
      <c r="E1137" s="12" t="s">
        <v>4217</v>
      </c>
      <c r="F1137" s="12" t="s">
        <v>4254</v>
      </c>
      <c r="G1137" s="12">
        <v>587</v>
      </c>
      <c r="H1137" s="12" t="s">
        <v>4052</v>
      </c>
      <c r="I1137" t="s">
        <v>4053</v>
      </c>
      <c r="J1137" t="s">
        <v>4054</v>
      </c>
    </row>
    <row r="1138" spans="1:10">
      <c r="A1138" s="9" t="s">
        <v>6228</v>
      </c>
      <c r="B1138" s="10" t="s">
        <v>4634</v>
      </c>
      <c r="C1138" s="11" t="s">
        <v>1748</v>
      </c>
      <c r="D1138" s="11" t="s">
        <v>1684</v>
      </c>
      <c r="E1138" s="12" t="s">
        <v>4217</v>
      </c>
      <c r="F1138" s="12" t="s">
        <v>4258</v>
      </c>
      <c r="G1138" s="12">
        <v>619</v>
      </c>
      <c r="H1138" s="12" t="s">
        <v>4052</v>
      </c>
      <c r="I1138" t="s">
        <v>4089</v>
      </c>
      <c r="J1138" t="s">
        <v>4054</v>
      </c>
    </row>
    <row r="1139" spans="1:10">
      <c r="A1139" s="9" t="s">
        <v>6229</v>
      </c>
      <c r="B1139" s="10" t="s">
        <v>4636</v>
      </c>
      <c r="C1139" s="11" t="s">
        <v>1748</v>
      </c>
      <c r="D1139" s="11" t="s">
        <v>1710</v>
      </c>
      <c r="E1139" s="12" t="s">
        <v>4217</v>
      </c>
      <c r="F1139" s="12" t="s">
        <v>4262</v>
      </c>
      <c r="G1139" s="12">
        <v>425</v>
      </c>
      <c r="H1139" s="12" t="s">
        <v>4052</v>
      </c>
      <c r="I1139" t="s">
        <v>4053</v>
      </c>
      <c r="J1139" t="s">
        <v>4054</v>
      </c>
    </row>
    <row r="1140" spans="1:10">
      <c r="A1140" s="9" t="s">
        <v>6230</v>
      </c>
      <c r="B1140" s="10" t="s">
        <v>4638</v>
      </c>
      <c r="C1140" s="11" t="s">
        <v>1748</v>
      </c>
      <c r="D1140" s="11" t="s">
        <v>1713</v>
      </c>
      <c r="E1140" s="12" t="s">
        <v>4217</v>
      </c>
      <c r="F1140" s="12" t="s">
        <v>4266</v>
      </c>
      <c r="G1140" s="12">
        <v>837</v>
      </c>
      <c r="H1140" s="12" t="s">
        <v>4063</v>
      </c>
      <c r="I1140" t="s">
        <v>4064</v>
      </c>
      <c r="J1140" t="s">
        <v>4065</v>
      </c>
    </row>
    <row r="1141" spans="1:10">
      <c r="A1141" s="9" t="s">
        <v>6231</v>
      </c>
      <c r="B1141" s="10" t="s">
        <v>4648</v>
      </c>
      <c r="C1141" s="11" t="s">
        <v>1748</v>
      </c>
      <c r="D1141" s="11" t="s">
        <v>1666</v>
      </c>
      <c r="E1141" s="12" t="s">
        <v>4217</v>
      </c>
      <c r="F1141" s="12" t="s">
        <v>4180</v>
      </c>
      <c r="G1141" s="12">
        <v>478</v>
      </c>
      <c r="H1141" s="12" t="s">
        <v>4052</v>
      </c>
      <c r="I1141" t="s">
        <v>4053</v>
      </c>
      <c r="J1141" t="s">
        <v>4054</v>
      </c>
    </row>
    <row r="1142" spans="1:10">
      <c r="A1142" s="9" t="s">
        <v>6232</v>
      </c>
      <c r="B1142" s="10" t="s">
        <v>4650</v>
      </c>
      <c r="C1142" s="11" t="s">
        <v>1748</v>
      </c>
      <c r="D1142" s="11" t="s">
        <v>1716</v>
      </c>
      <c r="E1142" s="12" t="s">
        <v>4217</v>
      </c>
      <c r="F1142" s="12" t="s">
        <v>4289</v>
      </c>
      <c r="G1142" s="12">
        <v>752</v>
      </c>
      <c r="H1142" s="12" t="s">
        <v>4052</v>
      </c>
      <c r="I1142" t="s">
        <v>4089</v>
      </c>
      <c r="J1142" t="s">
        <v>4054</v>
      </c>
    </row>
    <row r="1143" spans="1:10">
      <c r="A1143" s="9" t="s">
        <v>6233</v>
      </c>
      <c r="B1143" s="10" t="s">
        <v>4656</v>
      </c>
      <c r="C1143" s="11" t="s">
        <v>1748</v>
      </c>
      <c r="D1143" s="11" t="s">
        <v>1654</v>
      </c>
      <c r="E1143" s="12" t="s">
        <v>4217</v>
      </c>
      <c r="F1143" s="12" t="s">
        <v>4155</v>
      </c>
      <c r="G1143" s="12">
        <v>300</v>
      </c>
      <c r="H1143" s="12" t="s">
        <v>4052</v>
      </c>
      <c r="I1143" t="s">
        <v>4059</v>
      </c>
      <c r="J1143" t="s">
        <v>812</v>
      </c>
    </row>
    <row r="1144" spans="1:10">
      <c r="A1144" s="9" t="s">
        <v>6234</v>
      </c>
      <c r="B1144" s="10" t="s">
        <v>4658</v>
      </c>
      <c r="C1144" s="11" t="s">
        <v>1748</v>
      </c>
      <c r="D1144" s="11" t="s">
        <v>1712</v>
      </c>
      <c r="E1144" s="12" t="s">
        <v>4217</v>
      </c>
      <c r="F1144" s="12" t="s">
        <v>4303</v>
      </c>
      <c r="G1144" s="12">
        <v>630</v>
      </c>
      <c r="H1144" s="12" t="s">
        <v>4052</v>
      </c>
      <c r="I1144" t="s">
        <v>4089</v>
      </c>
      <c r="J1144" t="s">
        <v>4054</v>
      </c>
    </row>
    <row r="1145" spans="1:10">
      <c r="A1145" s="9" t="s">
        <v>6235</v>
      </c>
      <c r="B1145" s="10" t="s">
        <v>4660</v>
      </c>
      <c r="C1145" s="11" t="s">
        <v>1748</v>
      </c>
      <c r="D1145" s="11" t="s">
        <v>1718</v>
      </c>
      <c r="E1145" s="12" t="s">
        <v>4217</v>
      </c>
      <c r="F1145" s="12" t="s">
        <v>4307</v>
      </c>
      <c r="G1145" s="12">
        <v>570</v>
      </c>
      <c r="H1145" s="12" t="s">
        <v>4052</v>
      </c>
      <c r="I1145" t="s">
        <v>4053</v>
      </c>
      <c r="J1145" t="s">
        <v>4054</v>
      </c>
    </row>
    <row r="1146" spans="1:10">
      <c r="A1146" s="9" t="s">
        <v>6236</v>
      </c>
      <c r="B1146" s="10" t="s">
        <v>4665</v>
      </c>
      <c r="C1146" s="11" t="s">
        <v>1748</v>
      </c>
      <c r="D1146" s="11" t="s">
        <v>1659</v>
      </c>
      <c r="E1146" s="12" t="s">
        <v>4217</v>
      </c>
      <c r="F1146" s="12" t="s">
        <v>4172</v>
      </c>
      <c r="G1146" s="12">
        <v>535</v>
      </c>
      <c r="H1146" s="12" t="s">
        <v>4052</v>
      </c>
      <c r="I1146" t="s">
        <v>4053</v>
      </c>
      <c r="J1146" t="s">
        <v>4054</v>
      </c>
    </row>
    <row r="1147" spans="1:10">
      <c r="A1147" s="9" t="s">
        <v>6237</v>
      </c>
      <c r="B1147" s="10" t="s">
        <v>4673</v>
      </c>
      <c r="C1147" s="11" t="s">
        <v>1606</v>
      </c>
      <c r="D1147" s="11" t="s">
        <v>1612</v>
      </c>
      <c r="E1147" s="12" t="s">
        <v>4220</v>
      </c>
      <c r="F1147" s="12" t="s">
        <v>4098</v>
      </c>
      <c r="G1147" s="12">
        <v>989</v>
      </c>
      <c r="H1147" s="12" t="s">
        <v>4063</v>
      </c>
      <c r="I1147" t="s">
        <v>4064</v>
      </c>
      <c r="J1147" t="s">
        <v>4065</v>
      </c>
    </row>
    <row r="1148" spans="1:10">
      <c r="A1148" s="9" t="s">
        <v>6238</v>
      </c>
      <c r="B1148" s="10" t="s">
        <v>4677</v>
      </c>
      <c r="C1148" s="11" t="s">
        <v>1606</v>
      </c>
      <c r="D1148" s="11" t="s">
        <v>1714</v>
      </c>
      <c r="E1148" s="12" t="s">
        <v>4220</v>
      </c>
      <c r="F1148" s="12" t="s">
        <v>4204</v>
      </c>
      <c r="G1148" s="12">
        <v>687</v>
      </c>
      <c r="H1148" s="12" t="s">
        <v>4052</v>
      </c>
      <c r="I1148" t="s">
        <v>4089</v>
      </c>
      <c r="J1148" t="s">
        <v>4054</v>
      </c>
    </row>
    <row r="1149" spans="1:10">
      <c r="A1149" s="9" t="s">
        <v>6239</v>
      </c>
      <c r="B1149" s="10" t="s">
        <v>4679</v>
      </c>
      <c r="C1149" s="11" t="s">
        <v>1606</v>
      </c>
      <c r="D1149" s="11" t="s">
        <v>1701</v>
      </c>
      <c r="E1149" s="12" t="s">
        <v>4220</v>
      </c>
      <c r="F1149" s="12" t="s">
        <v>4208</v>
      </c>
      <c r="G1149" s="12">
        <v>754</v>
      </c>
      <c r="H1149" s="12" t="s">
        <v>4052</v>
      </c>
      <c r="I1149" t="s">
        <v>4089</v>
      </c>
      <c r="J1149" t="s">
        <v>4054</v>
      </c>
    </row>
    <row r="1150" spans="1:10">
      <c r="A1150" s="9" t="s">
        <v>6240</v>
      </c>
      <c r="B1150" s="10" t="s">
        <v>4683</v>
      </c>
      <c r="C1150" s="11" t="s">
        <v>1606</v>
      </c>
      <c r="D1150" s="11" t="s">
        <v>1608</v>
      </c>
      <c r="E1150" s="12" t="s">
        <v>4220</v>
      </c>
      <c r="F1150" s="12" t="s">
        <v>4088</v>
      </c>
      <c r="G1150" s="12">
        <v>387</v>
      </c>
      <c r="H1150" s="12" t="s">
        <v>4244</v>
      </c>
      <c r="I1150" t="s">
        <v>4059</v>
      </c>
      <c r="J1150" t="s">
        <v>812</v>
      </c>
    </row>
    <row r="1151" spans="1:10">
      <c r="A1151" s="9" t="s">
        <v>6241</v>
      </c>
      <c r="B1151" s="10" t="s">
        <v>4695</v>
      </c>
      <c r="C1151" s="11" t="s">
        <v>1606</v>
      </c>
      <c r="D1151" s="11" t="s">
        <v>1704</v>
      </c>
      <c r="E1151" s="12" t="s">
        <v>4220</v>
      </c>
      <c r="F1151" s="12" t="s">
        <v>4254</v>
      </c>
      <c r="G1151" s="12">
        <v>897</v>
      </c>
      <c r="H1151" s="12" t="s">
        <v>4063</v>
      </c>
      <c r="I1151" t="s">
        <v>4064</v>
      </c>
      <c r="J1151" t="s">
        <v>4065</v>
      </c>
    </row>
    <row r="1152" spans="1:10">
      <c r="A1152" s="9" t="s">
        <v>6242</v>
      </c>
      <c r="B1152" s="10" t="s">
        <v>4697</v>
      </c>
      <c r="C1152" s="11" t="s">
        <v>1606</v>
      </c>
      <c r="D1152" s="11" t="s">
        <v>1684</v>
      </c>
      <c r="E1152" s="12" t="s">
        <v>4220</v>
      </c>
      <c r="F1152" s="12" t="s">
        <v>4258</v>
      </c>
      <c r="G1152" s="12">
        <v>1009</v>
      </c>
      <c r="H1152" s="12" t="s">
        <v>4063</v>
      </c>
      <c r="I1152" t="s">
        <v>4094</v>
      </c>
      <c r="J1152" t="s">
        <v>4065</v>
      </c>
    </row>
    <row r="1153" spans="1:10">
      <c r="A1153" s="9" t="s">
        <v>6243</v>
      </c>
      <c r="B1153" s="10" t="s">
        <v>4699</v>
      </c>
      <c r="C1153" s="11" t="s">
        <v>1606</v>
      </c>
      <c r="D1153" s="11" t="s">
        <v>1710</v>
      </c>
      <c r="E1153" s="12" t="s">
        <v>4220</v>
      </c>
      <c r="F1153" s="12" t="s">
        <v>4262</v>
      </c>
      <c r="G1153" s="12">
        <v>315</v>
      </c>
      <c r="H1153" s="12" t="s">
        <v>4244</v>
      </c>
      <c r="I1153" t="s">
        <v>4059</v>
      </c>
      <c r="J1153" t="s">
        <v>812</v>
      </c>
    </row>
    <row r="1154" spans="1:10">
      <c r="A1154" s="9" t="s">
        <v>6244</v>
      </c>
      <c r="B1154" s="10" t="s">
        <v>4701</v>
      </c>
      <c r="C1154" s="11" t="s">
        <v>1606</v>
      </c>
      <c r="D1154" s="11" t="s">
        <v>1713</v>
      </c>
      <c r="E1154" s="12" t="s">
        <v>4220</v>
      </c>
      <c r="F1154" s="12" t="s">
        <v>4266</v>
      </c>
      <c r="G1154" s="12">
        <v>1469</v>
      </c>
      <c r="H1154" s="12" t="s">
        <v>4063</v>
      </c>
      <c r="I1154" t="s">
        <v>4094</v>
      </c>
      <c r="J1154" t="s">
        <v>4065</v>
      </c>
    </row>
    <row r="1155" spans="1:10">
      <c r="A1155" s="9" t="s">
        <v>6245</v>
      </c>
      <c r="B1155" s="10" t="s">
        <v>4715</v>
      </c>
      <c r="C1155" s="11" t="s">
        <v>1678</v>
      </c>
      <c r="D1155" s="11" t="s">
        <v>1710</v>
      </c>
      <c r="E1155" s="12" t="s">
        <v>4225</v>
      </c>
      <c r="F1155" s="12" t="s">
        <v>4262</v>
      </c>
      <c r="G1155" s="12">
        <v>446</v>
      </c>
      <c r="H1155" s="12" t="s">
        <v>4244</v>
      </c>
      <c r="I1155" t="s">
        <v>4053</v>
      </c>
      <c r="J1155" t="s">
        <v>4054</v>
      </c>
    </row>
    <row r="1156" spans="1:10">
      <c r="A1156" s="9" t="s">
        <v>6246</v>
      </c>
      <c r="B1156" s="10" t="s">
        <v>4726</v>
      </c>
      <c r="C1156" s="11" t="s">
        <v>1678</v>
      </c>
      <c r="D1156" s="11" t="s">
        <v>1716</v>
      </c>
      <c r="E1156" s="12" t="s">
        <v>4225</v>
      </c>
      <c r="F1156" s="12" t="s">
        <v>4289</v>
      </c>
      <c r="G1156" s="12">
        <v>522</v>
      </c>
      <c r="H1156" s="12" t="s">
        <v>4244</v>
      </c>
      <c r="I1156" t="s">
        <v>4053</v>
      </c>
      <c r="J1156" t="s">
        <v>4054</v>
      </c>
    </row>
    <row r="1157" spans="1:10">
      <c r="A1157" s="9" t="s">
        <v>6247</v>
      </c>
      <c r="B1157" s="10" t="s">
        <v>4747</v>
      </c>
      <c r="C1157" s="11" t="s">
        <v>1744</v>
      </c>
      <c r="D1157" s="11" t="s">
        <v>1706</v>
      </c>
      <c r="E1157" s="12" t="s">
        <v>4527</v>
      </c>
      <c r="F1157" s="12" t="s">
        <v>4194</v>
      </c>
      <c r="G1157" s="12">
        <v>508</v>
      </c>
      <c r="H1157" s="12" t="s">
        <v>4052</v>
      </c>
      <c r="I1157" t="s">
        <v>4053</v>
      </c>
      <c r="J1157" t="s">
        <v>4054</v>
      </c>
    </row>
    <row r="1158" spans="1:10">
      <c r="A1158" s="9" t="s">
        <v>6248</v>
      </c>
      <c r="B1158" s="10" t="s">
        <v>4749</v>
      </c>
      <c r="C1158" s="11" t="s">
        <v>1744</v>
      </c>
      <c r="D1158" s="11" t="s">
        <v>1688</v>
      </c>
      <c r="E1158" s="12" t="s">
        <v>4527</v>
      </c>
      <c r="F1158" s="12" t="s">
        <v>4198</v>
      </c>
      <c r="G1158" s="12">
        <v>720</v>
      </c>
      <c r="H1158" s="12" t="s">
        <v>4052</v>
      </c>
      <c r="I1158" t="s">
        <v>4089</v>
      </c>
      <c r="J1158" t="s">
        <v>4054</v>
      </c>
    </row>
    <row r="1159" spans="1:10">
      <c r="A1159" s="9" t="s">
        <v>6249</v>
      </c>
      <c r="B1159" s="10" t="s">
        <v>4751</v>
      </c>
      <c r="C1159" s="11" t="s">
        <v>1744</v>
      </c>
      <c r="D1159" s="11" t="s">
        <v>1612</v>
      </c>
      <c r="E1159" s="12" t="s">
        <v>4527</v>
      </c>
      <c r="F1159" s="12" t="s">
        <v>4098</v>
      </c>
      <c r="G1159" s="12">
        <v>458</v>
      </c>
      <c r="H1159" s="12" t="s">
        <v>4052</v>
      </c>
      <c r="I1159" t="s">
        <v>4053</v>
      </c>
      <c r="J1159" t="s">
        <v>4054</v>
      </c>
    </row>
    <row r="1160" spans="1:10">
      <c r="A1160" s="9" t="s">
        <v>6250</v>
      </c>
      <c r="B1160" s="10" t="s">
        <v>4753</v>
      </c>
      <c r="C1160" s="11" t="s">
        <v>1744</v>
      </c>
      <c r="D1160" s="11" t="s">
        <v>1714</v>
      </c>
      <c r="E1160" s="12" t="s">
        <v>4527</v>
      </c>
      <c r="F1160" s="12" t="s">
        <v>4204</v>
      </c>
      <c r="G1160" s="12">
        <v>647</v>
      </c>
      <c r="H1160" s="12" t="s">
        <v>4052</v>
      </c>
      <c r="I1160" t="s">
        <v>4089</v>
      </c>
      <c r="J1160" t="s">
        <v>4054</v>
      </c>
    </row>
    <row r="1161" spans="1:10">
      <c r="A1161" s="9" t="s">
        <v>6251</v>
      </c>
      <c r="B1161" s="10" t="s">
        <v>4755</v>
      </c>
      <c r="C1161" s="11" t="s">
        <v>1744</v>
      </c>
      <c r="D1161" s="11" t="s">
        <v>1701</v>
      </c>
      <c r="E1161" s="12" t="s">
        <v>4527</v>
      </c>
      <c r="F1161" s="12" t="s">
        <v>4208</v>
      </c>
      <c r="G1161" s="12">
        <v>590</v>
      </c>
      <c r="H1161" s="12" t="s">
        <v>4052</v>
      </c>
      <c r="I1161" t="s">
        <v>4053</v>
      </c>
      <c r="J1161" t="s">
        <v>4054</v>
      </c>
    </row>
    <row r="1162" spans="1:10">
      <c r="A1162" s="9" t="s">
        <v>6252</v>
      </c>
      <c r="B1162" s="10" t="s">
        <v>4765</v>
      </c>
      <c r="C1162" s="11" t="s">
        <v>1744</v>
      </c>
      <c r="D1162" s="11" t="s">
        <v>1608</v>
      </c>
      <c r="E1162" s="12" t="s">
        <v>4527</v>
      </c>
      <c r="F1162" s="12" t="s">
        <v>4088</v>
      </c>
      <c r="G1162" s="12">
        <v>451</v>
      </c>
      <c r="H1162" s="12" t="s">
        <v>4052</v>
      </c>
      <c r="I1162" t="s">
        <v>4053</v>
      </c>
      <c r="J1162" t="s">
        <v>4054</v>
      </c>
    </row>
    <row r="1163" spans="1:10">
      <c r="A1163" s="9" t="s">
        <v>6253</v>
      </c>
      <c r="B1163" s="10" t="s">
        <v>4781</v>
      </c>
      <c r="C1163" s="11" t="s">
        <v>1744</v>
      </c>
      <c r="D1163" s="11" t="s">
        <v>1704</v>
      </c>
      <c r="E1163" s="12" t="s">
        <v>4527</v>
      </c>
      <c r="F1163" s="12" t="s">
        <v>4254</v>
      </c>
      <c r="G1163" s="12">
        <v>860</v>
      </c>
      <c r="H1163" s="12" t="s">
        <v>4063</v>
      </c>
      <c r="I1163" t="s">
        <v>4064</v>
      </c>
      <c r="J1163" t="s">
        <v>4065</v>
      </c>
    </row>
    <row r="1164" spans="1:10">
      <c r="A1164" s="9" t="s">
        <v>6254</v>
      </c>
      <c r="B1164" s="10" t="s">
        <v>4783</v>
      </c>
      <c r="C1164" s="11" t="s">
        <v>1744</v>
      </c>
      <c r="D1164" s="11" t="s">
        <v>1684</v>
      </c>
      <c r="E1164" s="12" t="s">
        <v>4527</v>
      </c>
      <c r="F1164" s="12" t="s">
        <v>4258</v>
      </c>
      <c r="G1164" s="12">
        <v>496</v>
      </c>
      <c r="H1164" s="12" t="s">
        <v>4052</v>
      </c>
      <c r="I1164" t="s">
        <v>4053</v>
      </c>
      <c r="J1164" t="s">
        <v>4054</v>
      </c>
    </row>
    <row r="1165" spans="1:10">
      <c r="A1165" s="9" t="s">
        <v>6255</v>
      </c>
      <c r="B1165" s="10" t="s">
        <v>4785</v>
      </c>
      <c r="C1165" s="11" t="s">
        <v>1744</v>
      </c>
      <c r="D1165" s="11" t="s">
        <v>1710</v>
      </c>
      <c r="E1165" s="12" t="s">
        <v>4527</v>
      </c>
      <c r="F1165" s="12" t="s">
        <v>4262</v>
      </c>
      <c r="G1165" s="12">
        <v>631</v>
      </c>
      <c r="H1165" s="12" t="s">
        <v>4052</v>
      </c>
      <c r="I1165" t="s">
        <v>4089</v>
      </c>
      <c r="J1165" t="s">
        <v>4054</v>
      </c>
    </row>
    <row r="1166" spans="1:10">
      <c r="A1166" s="9" t="s">
        <v>6256</v>
      </c>
      <c r="B1166" s="10" t="s">
        <v>4789</v>
      </c>
      <c r="C1166" s="11" t="s">
        <v>1744</v>
      </c>
      <c r="D1166" s="11" t="s">
        <v>1713</v>
      </c>
      <c r="E1166" s="12" t="s">
        <v>4527</v>
      </c>
      <c r="F1166" s="12" t="s">
        <v>4266</v>
      </c>
      <c r="G1166" s="12">
        <v>613</v>
      </c>
      <c r="H1166" s="12" t="s">
        <v>4052</v>
      </c>
      <c r="I1166" t="s">
        <v>4089</v>
      </c>
      <c r="J1166" t="s">
        <v>4054</v>
      </c>
    </row>
    <row r="1167" spans="1:10">
      <c r="A1167" s="9" t="s">
        <v>6257</v>
      </c>
      <c r="B1167" s="10" t="s">
        <v>4800</v>
      </c>
      <c r="C1167" s="11" t="s">
        <v>1744</v>
      </c>
      <c r="D1167" s="11" t="s">
        <v>1716</v>
      </c>
      <c r="E1167" s="12" t="s">
        <v>4527</v>
      </c>
      <c r="F1167" s="12" t="s">
        <v>4289</v>
      </c>
      <c r="G1167" s="12">
        <v>913</v>
      </c>
      <c r="H1167" s="12" t="s">
        <v>4063</v>
      </c>
      <c r="I1167" t="s">
        <v>4064</v>
      </c>
      <c r="J1167" t="s">
        <v>4065</v>
      </c>
    </row>
    <row r="1168" spans="1:10">
      <c r="A1168" s="9" t="s">
        <v>6258</v>
      </c>
      <c r="B1168" s="10" t="s">
        <v>4824</v>
      </c>
      <c r="C1168" s="11" t="s">
        <v>1750</v>
      </c>
      <c r="D1168" s="11" t="s">
        <v>1706</v>
      </c>
      <c r="E1168" s="12" t="s">
        <v>1472</v>
      </c>
      <c r="F1168" s="12" t="s">
        <v>4194</v>
      </c>
      <c r="G1168" s="12">
        <v>520</v>
      </c>
      <c r="H1168" s="12" t="s">
        <v>4052</v>
      </c>
      <c r="I1168" t="s">
        <v>4053</v>
      </c>
      <c r="J1168" t="s">
        <v>4054</v>
      </c>
    </row>
    <row r="1169" spans="1:10">
      <c r="A1169" s="9" t="s">
        <v>6259</v>
      </c>
      <c r="B1169" s="10" t="s">
        <v>4826</v>
      </c>
      <c r="C1169" s="11" t="s">
        <v>1750</v>
      </c>
      <c r="D1169" s="11" t="s">
        <v>1688</v>
      </c>
      <c r="E1169" s="12" t="s">
        <v>1472</v>
      </c>
      <c r="F1169" s="12" t="s">
        <v>4198</v>
      </c>
      <c r="G1169" s="12">
        <v>720</v>
      </c>
      <c r="H1169" s="12" t="s">
        <v>4052</v>
      </c>
      <c r="I1169" t="s">
        <v>4089</v>
      </c>
      <c r="J1169" t="s">
        <v>4054</v>
      </c>
    </row>
    <row r="1170" spans="1:10">
      <c r="A1170" s="9" t="s">
        <v>6260</v>
      </c>
      <c r="B1170" s="10" t="s">
        <v>4828</v>
      </c>
      <c r="C1170" s="11" t="s">
        <v>1750</v>
      </c>
      <c r="D1170" s="11" t="s">
        <v>1612</v>
      </c>
      <c r="E1170" s="12" t="s">
        <v>1472</v>
      </c>
      <c r="F1170" s="12" t="s">
        <v>4098</v>
      </c>
      <c r="G1170" s="12">
        <v>458</v>
      </c>
      <c r="H1170" s="12" t="s">
        <v>4052</v>
      </c>
      <c r="I1170" t="s">
        <v>4053</v>
      </c>
      <c r="J1170" t="s">
        <v>4054</v>
      </c>
    </row>
    <row r="1171" spans="1:10">
      <c r="A1171" s="9" t="s">
        <v>6261</v>
      </c>
      <c r="B1171" s="10" t="s">
        <v>4830</v>
      </c>
      <c r="C1171" s="11" t="s">
        <v>1750</v>
      </c>
      <c r="D1171" s="11" t="s">
        <v>1593</v>
      </c>
      <c r="E1171" s="12" t="s">
        <v>1472</v>
      </c>
      <c r="F1171" s="12" t="s">
        <v>4069</v>
      </c>
      <c r="G1171" s="12">
        <v>522</v>
      </c>
      <c r="H1171" s="12" t="s">
        <v>4052</v>
      </c>
      <c r="I1171" t="s">
        <v>4053</v>
      </c>
      <c r="J1171" t="s">
        <v>4054</v>
      </c>
    </row>
    <row r="1172" spans="1:10">
      <c r="A1172" s="9" t="s">
        <v>6262</v>
      </c>
      <c r="B1172" s="10" t="s">
        <v>4834</v>
      </c>
      <c r="C1172" s="11" t="s">
        <v>1750</v>
      </c>
      <c r="D1172" s="11" t="s">
        <v>1714</v>
      </c>
      <c r="E1172" s="12" t="s">
        <v>1472</v>
      </c>
      <c r="F1172" s="12" t="s">
        <v>4204</v>
      </c>
      <c r="G1172" s="12">
        <v>639</v>
      </c>
      <c r="H1172" s="12" t="s">
        <v>4052</v>
      </c>
      <c r="I1172" t="s">
        <v>4089</v>
      </c>
      <c r="J1172" t="s">
        <v>4054</v>
      </c>
    </row>
    <row r="1173" spans="1:10">
      <c r="A1173" s="9" t="s">
        <v>6263</v>
      </c>
      <c r="B1173" s="10" t="s">
        <v>4836</v>
      </c>
      <c r="C1173" s="11" t="s">
        <v>1750</v>
      </c>
      <c r="D1173" s="11" t="s">
        <v>1701</v>
      </c>
      <c r="E1173" s="12" t="s">
        <v>1472</v>
      </c>
      <c r="F1173" s="12" t="s">
        <v>4208</v>
      </c>
      <c r="G1173" s="12">
        <v>540</v>
      </c>
      <c r="H1173" s="12" t="s">
        <v>4052</v>
      </c>
      <c r="I1173" t="s">
        <v>4053</v>
      </c>
      <c r="J1173" t="s">
        <v>4054</v>
      </c>
    </row>
    <row r="1174" spans="1:10">
      <c r="A1174" s="9" t="s">
        <v>6264</v>
      </c>
      <c r="B1174" s="10" t="s">
        <v>4846</v>
      </c>
      <c r="C1174" s="11" t="s">
        <v>1750</v>
      </c>
      <c r="D1174" s="11" t="s">
        <v>1608</v>
      </c>
      <c r="E1174" s="12" t="s">
        <v>1472</v>
      </c>
      <c r="F1174" s="12" t="s">
        <v>4088</v>
      </c>
      <c r="G1174" s="12">
        <v>507</v>
      </c>
      <c r="H1174" s="12" t="s">
        <v>4052</v>
      </c>
      <c r="I1174" t="s">
        <v>4053</v>
      </c>
      <c r="J1174" t="s">
        <v>4054</v>
      </c>
    </row>
    <row r="1175" spans="1:10">
      <c r="A1175" s="9" t="s">
        <v>6265</v>
      </c>
      <c r="B1175" s="10" t="s">
        <v>4862</v>
      </c>
      <c r="C1175" s="11" t="s">
        <v>1750</v>
      </c>
      <c r="D1175" s="11" t="s">
        <v>1618</v>
      </c>
      <c r="E1175" s="12" t="s">
        <v>1472</v>
      </c>
      <c r="F1175" s="12" t="s">
        <v>4110</v>
      </c>
      <c r="G1175" s="12">
        <v>574</v>
      </c>
      <c r="H1175" s="12" t="s">
        <v>4052</v>
      </c>
      <c r="I1175" t="s">
        <v>4053</v>
      </c>
      <c r="J1175" t="s">
        <v>4054</v>
      </c>
    </row>
    <row r="1176" spans="1:10">
      <c r="A1176" s="9" t="s">
        <v>6266</v>
      </c>
      <c r="B1176" s="10" t="s">
        <v>4864</v>
      </c>
      <c r="C1176" s="11" t="s">
        <v>1750</v>
      </c>
      <c r="D1176" s="11" t="s">
        <v>1704</v>
      </c>
      <c r="E1176" s="12" t="s">
        <v>1472</v>
      </c>
      <c r="F1176" s="12" t="s">
        <v>4254</v>
      </c>
      <c r="G1176" s="12">
        <v>860</v>
      </c>
      <c r="H1176" s="12" t="s">
        <v>4063</v>
      </c>
      <c r="I1176" t="s">
        <v>4064</v>
      </c>
      <c r="J1176" t="s">
        <v>4065</v>
      </c>
    </row>
    <row r="1177" spans="1:10">
      <c r="A1177" s="9" t="s">
        <v>6267</v>
      </c>
      <c r="B1177" s="10" t="s">
        <v>4866</v>
      </c>
      <c r="C1177" s="11" t="s">
        <v>1750</v>
      </c>
      <c r="D1177" s="11" t="s">
        <v>1684</v>
      </c>
      <c r="E1177" s="12" t="s">
        <v>1472</v>
      </c>
      <c r="F1177" s="12" t="s">
        <v>4258</v>
      </c>
      <c r="G1177" s="12">
        <v>496</v>
      </c>
      <c r="H1177" s="12" t="s">
        <v>4052</v>
      </c>
      <c r="I1177" t="s">
        <v>4053</v>
      </c>
      <c r="J1177" t="s">
        <v>4054</v>
      </c>
    </row>
    <row r="1178" spans="1:10">
      <c r="A1178" s="9" t="s">
        <v>6268</v>
      </c>
      <c r="B1178" s="10" t="s">
        <v>4868</v>
      </c>
      <c r="C1178" s="11" t="s">
        <v>1750</v>
      </c>
      <c r="D1178" s="11" t="s">
        <v>1710</v>
      </c>
      <c r="E1178" s="12" t="s">
        <v>1472</v>
      </c>
      <c r="F1178" s="12" t="s">
        <v>4262</v>
      </c>
      <c r="G1178" s="12">
        <v>631</v>
      </c>
      <c r="H1178" s="12" t="s">
        <v>4052</v>
      </c>
      <c r="I1178" t="s">
        <v>4089</v>
      </c>
      <c r="J1178" t="s">
        <v>4054</v>
      </c>
    </row>
    <row r="1179" spans="1:10">
      <c r="A1179" s="9" t="s">
        <v>6269</v>
      </c>
      <c r="B1179" s="10" t="s">
        <v>4872</v>
      </c>
      <c r="C1179" s="11" t="s">
        <v>1750</v>
      </c>
      <c r="D1179" s="11" t="s">
        <v>1713</v>
      </c>
      <c r="E1179" s="12" t="s">
        <v>1472</v>
      </c>
      <c r="F1179" s="12" t="s">
        <v>4266</v>
      </c>
      <c r="G1179" s="12">
        <v>584</v>
      </c>
      <c r="H1179" s="12" t="s">
        <v>4052</v>
      </c>
      <c r="I1179" t="s">
        <v>4053</v>
      </c>
      <c r="J1179" t="s">
        <v>4054</v>
      </c>
    </row>
    <row r="1180" spans="1:10">
      <c r="A1180" s="9" t="s">
        <v>6270</v>
      </c>
      <c r="B1180" s="10" t="s">
        <v>4883</v>
      </c>
      <c r="C1180" s="11" t="s">
        <v>1750</v>
      </c>
      <c r="D1180" s="11" t="s">
        <v>1666</v>
      </c>
      <c r="E1180" s="12" t="s">
        <v>1472</v>
      </c>
      <c r="F1180" s="12" t="s">
        <v>4180</v>
      </c>
      <c r="G1180" s="12">
        <v>216</v>
      </c>
      <c r="H1180" s="12" t="s">
        <v>4052</v>
      </c>
      <c r="I1180" t="s">
        <v>4059</v>
      </c>
      <c r="J1180" t="s">
        <v>812</v>
      </c>
    </row>
    <row r="1181" spans="1:10">
      <c r="A1181" s="9" t="s">
        <v>6271</v>
      </c>
      <c r="B1181" s="10" t="s">
        <v>4885</v>
      </c>
      <c r="C1181" s="11" t="s">
        <v>1750</v>
      </c>
      <c r="D1181" s="11" t="s">
        <v>1716</v>
      </c>
      <c r="E1181" s="12" t="s">
        <v>1472</v>
      </c>
      <c r="F1181" s="12" t="s">
        <v>4289</v>
      </c>
      <c r="G1181" s="12">
        <v>913</v>
      </c>
      <c r="H1181" s="12" t="s">
        <v>4063</v>
      </c>
      <c r="I1181" t="s">
        <v>4064</v>
      </c>
      <c r="J1181" t="s">
        <v>4065</v>
      </c>
    </row>
    <row r="1182" spans="1:10">
      <c r="A1182" s="9" t="s">
        <v>6272</v>
      </c>
      <c r="B1182" s="10" t="s">
        <v>4889</v>
      </c>
      <c r="C1182" s="11" t="s">
        <v>1750</v>
      </c>
      <c r="D1182" s="11" t="s">
        <v>1712</v>
      </c>
      <c r="E1182" s="12" t="s">
        <v>1472</v>
      </c>
      <c r="F1182" s="12" t="s">
        <v>4303</v>
      </c>
      <c r="G1182" s="12">
        <v>332</v>
      </c>
      <c r="H1182" s="12" t="s">
        <v>4052</v>
      </c>
      <c r="I1182" t="s">
        <v>4059</v>
      </c>
      <c r="J1182" t="s">
        <v>812</v>
      </c>
    </row>
    <row r="1183" spans="1:10">
      <c r="A1183" s="9" t="s">
        <v>6273</v>
      </c>
      <c r="B1183" s="10" t="s">
        <v>4891</v>
      </c>
      <c r="C1183" s="11" t="s">
        <v>1750</v>
      </c>
      <c r="D1183" s="11" t="s">
        <v>1718</v>
      </c>
      <c r="E1183" s="12" t="s">
        <v>1472</v>
      </c>
      <c r="F1183" s="12" t="s">
        <v>4307</v>
      </c>
      <c r="G1183" s="12">
        <v>417</v>
      </c>
      <c r="H1183" s="12" t="s">
        <v>4052</v>
      </c>
      <c r="I1183" t="s">
        <v>4053</v>
      </c>
      <c r="J1183" t="s">
        <v>4054</v>
      </c>
    </row>
    <row r="1184" spans="1:10">
      <c r="A1184" s="9" t="s">
        <v>6274</v>
      </c>
      <c r="B1184" s="10" t="s">
        <v>4935</v>
      </c>
      <c r="C1184" s="11" t="s">
        <v>1752</v>
      </c>
      <c r="D1184" s="11" t="s">
        <v>1706</v>
      </c>
      <c r="E1184" s="12" t="s">
        <v>1468</v>
      </c>
      <c r="F1184" s="12" t="s">
        <v>4194</v>
      </c>
      <c r="G1184" s="12">
        <v>646</v>
      </c>
      <c r="H1184" s="12" t="s">
        <v>4052</v>
      </c>
      <c r="I1184" t="s">
        <v>4089</v>
      </c>
      <c r="J1184" t="s">
        <v>4054</v>
      </c>
    </row>
    <row r="1185" spans="1:10">
      <c r="A1185" s="9" t="s">
        <v>6275</v>
      </c>
      <c r="B1185" s="10" t="s">
        <v>4937</v>
      </c>
      <c r="C1185" s="11" t="s">
        <v>1752</v>
      </c>
      <c r="D1185" s="11" t="s">
        <v>1688</v>
      </c>
      <c r="E1185" s="12" t="s">
        <v>1468</v>
      </c>
      <c r="F1185" s="12" t="s">
        <v>4198</v>
      </c>
      <c r="G1185" s="12">
        <v>839</v>
      </c>
      <c r="H1185" s="12" t="s">
        <v>4063</v>
      </c>
      <c r="I1185" t="s">
        <v>4064</v>
      </c>
      <c r="J1185" t="s">
        <v>4065</v>
      </c>
    </row>
    <row r="1186" spans="1:10">
      <c r="A1186" s="9" t="s">
        <v>6276</v>
      </c>
      <c r="B1186" s="10" t="s">
        <v>4939</v>
      </c>
      <c r="C1186" s="11" t="s">
        <v>1752</v>
      </c>
      <c r="D1186" s="11" t="s">
        <v>1612</v>
      </c>
      <c r="E1186" s="12" t="s">
        <v>1468</v>
      </c>
      <c r="F1186" s="12" t="s">
        <v>4098</v>
      </c>
      <c r="G1186" s="12">
        <v>600</v>
      </c>
      <c r="H1186" s="12" t="s">
        <v>4052</v>
      </c>
      <c r="I1186" t="s">
        <v>4053</v>
      </c>
      <c r="J1186" t="s">
        <v>4054</v>
      </c>
    </row>
    <row r="1187" spans="1:10">
      <c r="A1187" s="9" t="s">
        <v>6277</v>
      </c>
      <c r="B1187" s="10" t="s">
        <v>4941</v>
      </c>
      <c r="C1187" s="11" t="s">
        <v>1752</v>
      </c>
      <c r="D1187" s="11" t="s">
        <v>1593</v>
      </c>
      <c r="E1187" s="12" t="s">
        <v>1468</v>
      </c>
      <c r="F1187" s="12" t="s">
        <v>4069</v>
      </c>
      <c r="G1187" s="12">
        <v>664</v>
      </c>
      <c r="H1187" s="12" t="s">
        <v>4052</v>
      </c>
      <c r="I1187" t="s">
        <v>4089</v>
      </c>
      <c r="J1187" t="s">
        <v>4054</v>
      </c>
    </row>
    <row r="1188" spans="1:10">
      <c r="A1188" s="9" t="s">
        <v>6278</v>
      </c>
      <c r="B1188" s="10" t="s">
        <v>4943</v>
      </c>
      <c r="C1188" s="11" t="s">
        <v>1752</v>
      </c>
      <c r="D1188" s="11" t="s">
        <v>1629</v>
      </c>
      <c r="E1188" s="12" t="s">
        <v>1468</v>
      </c>
      <c r="F1188" s="12" t="s">
        <v>4129</v>
      </c>
      <c r="G1188" s="12">
        <v>643</v>
      </c>
      <c r="H1188" s="12" t="s">
        <v>4052</v>
      </c>
      <c r="I1188" t="s">
        <v>4089</v>
      </c>
      <c r="J1188" t="s">
        <v>4054</v>
      </c>
    </row>
    <row r="1189" spans="1:10">
      <c r="A1189" s="9" t="s">
        <v>6279</v>
      </c>
      <c r="B1189" s="10" t="s">
        <v>4947</v>
      </c>
      <c r="C1189" s="11" t="s">
        <v>1752</v>
      </c>
      <c r="D1189" s="11" t="s">
        <v>1714</v>
      </c>
      <c r="E1189" s="12" t="s">
        <v>1468</v>
      </c>
      <c r="F1189" s="12" t="s">
        <v>4204</v>
      </c>
      <c r="G1189" s="12">
        <v>880</v>
      </c>
      <c r="H1189" s="12" t="s">
        <v>4063</v>
      </c>
      <c r="I1189" t="s">
        <v>4064</v>
      </c>
      <c r="J1189" t="s">
        <v>4065</v>
      </c>
    </row>
    <row r="1190" spans="1:10">
      <c r="A1190" s="9" t="s">
        <v>6280</v>
      </c>
      <c r="B1190" s="10" t="s">
        <v>4949</v>
      </c>
      <c r="C1190" s="11" t="s">
        <v>1752</v>
      </c>
      <c r="D1190" s="11" t="s">
        <v>1701</v>
      </c>
      <c r="E1190" s="12" t="s">
        <v>1468</v>
      </c>
      <c r="F1190" s="12" t="s">
        <v>4208</v>
      </c>
      <c r="G1190" s="12">
        <v>720</v>
      </c>
      <c r="H1190" s="12" t="s">
        <v>4052</v>
      </c>
      <c r="I1190" t="s">
        <v>4089</v>
      </c>
      <c r="J1190" t="s">
        <v>4054</v>
      </c>
    </row>
    <row r="1191" spans="1:10">
      <c r="A1191" s="9" t="s">
        <v>6281</v>
      </c>
      <c r="B1191" s="10" t="s">
        <v>4951</v>
      </c>
      <c r="C1191" s="11" t="s">
        <v>1752</v>
      </c>
      <c r="D1191" s="11" t="s">
        <v>1664</v>
      </c>
      <c r="E1191" s="12" t="s">
        <v>1468</v>
      </c>
      <c r="F1191" s="12" t="s">
        <v>4176</v>
      </c>
      <c r="G1191" s="12">
        <v>592</v>
      </c>
      <c r="H1191" s="12" t="s">
        <v>4052</v>
      </c>
      <c r="I1191" t="s">
        <v>4053</v>
      </c>
      <c r="J1191" t="s">
        <v>4054</v>
      </c>
    </row>
    <row r="1192" spans="1:10">
      <c r="A1192" s="9" t="s">
        <v>6282</v>
      </c>
      <c r="B1192" s="10" t="s">
        <v>4954</v>
      </c>
      <c r="C1192" s="11" t="s">
        <v>1752</v>
      </c>
      <c r="D1192" s="11" t="s">
        <v>1581</v>
      </c>
      <c r="E1192" s="12" t="s">
        <v>1468</v>
      </c>
      <c r="F1192" s="12" t="s">
        <v>4051</v>
      </c>
      <c r="G1192" s="12">
        <v>850</v>
      </c>
      <c r="H1192" s="12" t="s">
        <v>4063</v>
      </c>
      <c r="I1192" t="s">
        <v>4064</v>
      </c>
      <c r="J1192" t="s">
        <v>4065</v>
      </c>
    </row>
    <row r="1193" spans="1:10">
      <c r="A1193" s="9" t="s">
        <v>6283</v>
      </c>
      <c r="B1193" s="10" t="s">
        <v>4956</v>
      </c>
      <c r="C1193" s="11" t="s">
        <v>1752</v>
      </c>
      <c r="D1193" s="11" t="s">
        <v>1656</v>
      </c>
      <c r="E1193" s="12" t="s">
        <v>1468</v>
      </c>
      <c r="F1193" s="12" t="s">
        <v>4162</v>
      </c>
      <c r="G1193" s="12">
        <v>867</v>
      </c>
      <c r="H1193" s="12" t="s">
        <v>4063</v>
      </c>
      <c r="I1193" t="s">
        <v>4064</v>
      </c>
      <c r="J1193" t="s">
        <v>4065</v>
      </c>
    </row>
    <row r="1194" spans="1:10">
      <c r="A1194" s="9" t="s">
        <v>6284</v>
      </c>
      <c r="B1194" s="10" t="s">
        <v>4968</v>
      </c>
      <c r="C1194" s="11" t="s">
        <v>1752</v>
      </c>
      <c r="D1194" s="11" t="s">
        <v>1608</v>
      </c>
      <c r="E1194" s="12" t="s">
        <v>1468</v>
      </c>
      <c r="F1194" s="12" t="s">
        <v>4088</v>
      </c>
      <c r="G1194" s="12">
        <v>710</v>
      </c>
      <c r="H1194" s="12" t="s">
        <v>4052</v>
      </c>
      <c r="I1194" t="s">
        <v>4089</v>
      </c>
      <c r="J1194" t="s">
        <v>4054</v>
      </c>
    </row>
    <row r="1195" spans="1:10">
      <c r="A1195" s="9" t="s">
        <v>6285</v>
      </c>
      <c r="B1195" s="10" t="s">
        <v>4984</v>
      </c>
      <c r="C1195" s="11" t="s">
        <v>1752</v>
      </c>
      <c r="D1195" s="11" t="s">
        <v>1641</v>
      </c>
      <c r="E1195" s="12" t="s">
        <v>1468</v>
      </c>
      <c r="F1195" s="12" t="s">
        <v>4138</v>
      </c>
      <c r="G1195" s="12">
        <v>395</v>
      </c>
      <c r="H1195" s="12" t="s">
        <v>4052</v>
      </c>
      <c r="I1195" t="s">
        <v>4059</v>
      </c>
      <c r="J1195" t="s">
        <v>812</v>
      </c>
    </row>
    <row r="1196" spans="1:10">
      <c r="A1196" s="9" t="s">
        <v>6286</v>
      </c>
      <c r="B1196" s="10" t="s">
        <v>4986</v>
      </c>
      <c r="C1196" s="11" t="s">
        <v>1752</v>
      </c>
      <c r="D1196" s="11" t="s">
        <v>1618</v>
      </c>
      <c r="E1196" s="12" t="s">
        <v>1468</v>
      </c>
      <c r="F1196" s="12" t="s">
        <v>4110</v>
      </c>
      <c r="G1196" s="12">
        <v>715</v>
      </c>
      <c r="H1196" s="12" t="s">
        <v>4052</v>
      </c>
      <c r="I1196" t="s">
        <v>4089</v>
      </c>
      <c r="J1196" t="s">
        <v>4054</v>
      </c>
    </row>
    <row r="1197" spans="1:10">
      <c r="A1197" s="9" t="s">
        <v>6287</v>
      </c>
      <c r="B1197" s="10" t="s">
        <v>4988</v>
      </c>
      <c r="C1197" s="11" t="s">
        <v>1752</v>
      </c>
      <c r="D1197" s="11" t="s">
        <v>1704</v>
      </c>
      <c r="E1197" s="12" t="s">
        <v>1468</v>
      </c>
      <c r="F1197" s="12" t="s">
        <v>4254</v>
      </c>
      <c r="G1197" s="12">
        <v>1010</v>
      </c>
      <c r="H1197" s="12" t="s">
        <v>4063</v>
      </c>
      <c r="I1197" t="s">
        <v>4094</v>
      </c>
      <c r="J1197" t="s">
        <v>4065</v>
      </c>
    </row>
    <row r="1198" spans="1:10">
      <c r="A1198" s="9" t="s">
        <v>6288</v>
      </c>
      <c r="B1198" s="10" t="s">
        <v>4990</v>
      </c>
      <c r="C1198" s="11" t="s">
        <v>1752</v>
      </c>
      <c r="D1198" s="11" t="s">
        <v>1684</v>
      </c>
      <c r="E1198" s="12" t="s">
        <v>1468</v>
      </c>
      <c r="F1198" s="12" t="s">
        <v>4258</v>
      </c>
      <c r="G1198" s="12">
        <v>628</v>
      </c>
      <c r="H1198" s="12" t="s">
        <v>4052</v>
      </c>
      <c r="I1198" t="s">
        <v>4089</v>
      </c>
      <c r="J1198" t="s">
        <v>4054</v>
      </c>
    </row>
    <row r="1199" spans="1:10">
      <c r="A1199" s="9" t="s">
        <v>6289</v>
      </c>
      <c r="B1199" s="10" t="s">
        <v>4992</v>
      </c>
      <c r="C1199" s="11" t="s">
        <v>1752</v>
      </c>
      <c r="D1199" s="11" t="s">
        <v>1648</v>
      </c>
      <c r="E1199" s="12" t="s">
        <v>1468</v>
      </c>
      <c r="F1199" s="12" t="s">
        <v>4145</v>
      </c>
      <c r="G1199" s="12">
        <v>1058</v>
      </c>
      <c r="H1199" s="12" t="s">
        <v>4063</v>
      </c>
      <c r="I1199" t="s">
        <v>4094</v>
      </c>
      <c r="J1199" t="s">
        <v>4065</v>
      </c>
    </row>
    <row r="1200" spans="1:10">
      <c r="A1200" s="9" t="s">
        <v>6290</v>
      </c>
      <c r="B1200" s="10" t="s">
        <v>4994</v>
      </c>
      <c r="C1200" s="11" t="s">
        <v>1752</v>
      </c>
      <c r="D1200" s="11" t="s">
        <v>1710</v>
      </c>
      <c r="E1200" s="12" t="s">
        <v>1468</v>
      </c>
      <c r="F1200" s="12" t="s">
        <v>4262</v>
      </c>
      <c r="G1200" s="12">
        <v>833</v>
      </c>
      <c r="H1200" s="12" t="s">
        <v>4063</v>
      </c>
      <c r="I1200" t="s">
        <v>4064</v>
      </c>
      <c r="J1200" t="s">
        <v>4065</v>
      </c>
    </row>
    <row r="1201" spans="1:10">
      <c r="A1201" s="9" t="s">
        <v>6291</v>
      </c>
      <c r="B1201" s="10" t="s">
        <v>4996</v>
      </c>
      <c r="C1201" s="11" t="s">
        <v>1752</v>
      </c>
      <c r="D1201" s="11" t="s">
        <v>1596</v>
      </c>
      <c r="E1201" s="12" t="s">
        <v>1468</v>
      </c>
      <c r="F1201" s="12" t="s">
        <v>4075</v>
      </c>
      <c r="G1201" s="12">
        <v>1050</v>
      </c>
      <c r="H1201" s="12" t="s">
        <v>4063</v>
      </c>
      <c r="I1201" t="s">
        <v>4094</v>
      </c>
      <c r="J1201" t="s">
        <v>4065</v>
      </c>
    </row>
    <row r="1202" spans="1:10">
      <c r="A1202" s="9" t="s">
        <v>6292</v>
      </c>
      <c r="B1202" s="10" t="s">
        <v>4998</v>
      </c>
      <c r="C1202" s="11" t="s">
        <v>1752</v>
      </c>
      <c r="D1202" s="11" t="s">
        <v>1620</v>
      </c>
      <c r="E1202" s="12" t="s">
        <v>1468</v>
      </c>
      <c r="F1202" s="12" t="s">
        <v>4115</v>
      </c>
      <c r="G1202" s="12">
        <v>1189</v>
      </c>
      <c r="H1202" s="12" t="s">
        <v>4063</v>
      </c>
      <c r="I1202" t="s">
        <v>4094</v>
      </c>
      <c r="J1202" t="s">
        <v>4065</v>
      </c>
    </row>
    <row r="1203" spans="1:10">
      <c r="A1203" s="9" t="s">
        <v>6293</v>
      </c>
      <c r="B1203" s="10" t="s">
        <v>5002</v>
      </c>
      <c r="C1203" s="11" t="s">
        <v>1752</v>
      </c>
      <c r="D1203" s="11" t="s">
        <v>1713</v>
      </c>
      <c r="E1203" s="12" t="s">
        <v>1468</v>
      </c>
      <c r="F1203" s="12" t="s">
        <v>4266</v>
      </c>
      <c r="G1203" s="12">
        <v>430</v>
      </c>
      <c r="H1203" s="12" t="s">
        <v>4052</v>
      </c>
      <c r="I1203" t="s">
        <v>4053</v>
      </c>
      <c r="J1203" t="s">
        <v>4054</v>
      </c>
    </row>
    <row r="1204" spans="1:10">
      <c r="A1204" s="9" t="s">
        <v>6294</v>
      </c>
      <c r="B1204" s="10" t="s">
        <v>5013</v>
      </c>
      <c r="C1204" s="11" t="s">
        <v>1752</v>
      </c>
      <c r="D1204" s="11" t="s">
        <v>1680</v>
      </c>
      <c r="E1204" s="12" t="s">
        <v>1468</v>
      </c>
      <c r="F1204" s="12" t="s">
        <v>4553</v>
      </c>
      <c r="G1204" s="12">
        <v>908</v>
      </c>
      <c r="H1204" s="12" t="s">
        <v>4063</v>
      </c>
      <c r="I1204" t="s">
        <v>4064</v>
      </c>
      <c r="J1204" t="s">
        <v>4065</v>
      </c>
    </row>
    <row r="1205" spans="1:10">
      <c r="A1205" s="9" t="s">
        <v>6295</v>
      </c>
      <c r="B1205" s="10" t="s">
        <v>5017</v>
      </c>
      <c r="C1205" s="11" t="s">
        <v>1752</v>
      </c>
      <c r="D1205" s="11" t="s">
        <v>1666</v>
      </c>
      <c r="E1205" s="12" t="s">
        <v>1468</v>
      </c>
      <c r="F1205" s="12" t="s">
        <v>4180</v>
      </c>
      <c r="G1205" s="12">
        <v>350</v>
      </c>
      <c r="H1205" s="12" t="s">
        <v>4052</v>
      </c>
      <c r="I1205" t="s">
        <v>4059</v>
      </c>
      <c r="J1205" t="s">
        <v>812</v>
      </c>
    </row>
    <row r="1206" spans="1:10">
      <c r="A1206" s="9" t="s">
        <v>6296</v>
      </c>
      <c r="B1206" s="10" t="s">
        <v>5019</v>
      </c>
      <c r="C1206" s="11" t="s">
        <v>1752</v>
      </c>
      <c r="D1206" s="11" t="s">
        <v>1716</v>
      </c>
      <c r="E1206" s="12" t="s">
        <v>1468</v>
      </c>
      <c r="F1206" s="12" t="s">
        <v>4289</v>
      </c>
      <c r="G1206" s="12">
        <v>1134</v>
      </c>
      <c r="H1206" s="12" t="s">
        <v>4063</v>
      </c>
      <c r="I1206" t="s">
        <v>4094</v>
      </c>
      <c r="J1206" t="s">
        <v>4065</v>
      </c>
    </row>
    <row r="1207" spans="1:10">
      <c r="A1207" s="9" t="s">
        <v>6297</v>
      </c>
      <c r="B1207" s="10" t="s">
        <v>5021</v>
      </c>
      <c r="C1207" s="11" t="s">
        <v>1752</v>
      </c>
      <c r="D1207" s="11" t="s">
        <v>1659</v>
      </c>
      <c r="E1207" s="12" t="s">
        <v>1468</v>
      </c>
      <c r="F1207" s="12" t="s">
        <v>4172</v>
      </c>
      <c r="G1207" s="12">
        <v>750</v>
      </c>
      <c r="H1207" s="12" t="s">
        <v>4052</v>
      </c>
      <c r="I1207" t="s">
        <v>4089</v>
      </c>
      <c r="J1207" t="s">
        <v>4054</v>
      </c>
    </row>
    <row r="1208" spans="1:10">
      <c r="A1208" s="9" t="s">
        <v>6298</v>
      </c>
      <c r="B1208" s="10" t="s">
        <v>5025</v>
      </c>
      <c r="C1208" s="11" t="s">
        <v>1752</v>
      </c>
      <c r="D1208" s="11" t="s">
        <v>1654</v>
      </c>
      <c r="E1208" s="12" t="s">
        <v>1468</v>
      </c>
      <c r="F1208" s="12" t="s">
        <v>4155</v>
      </c>
      <c r="G1208" s="12">
        <v>382</v>
      </c>
      <c r="H1208" s="12" t="s">
        <v>4052</v>
      </c>
      <c r="I1208" t="s">
        <v>4059</v>
      </c>
      <c r="J1208" t="s">
        <v>812</v>
      </c>
    </row>
    <row r="1209" spans="1:10">
      <c r="A1209" s="9" t="s">
        <v>6299</v>
      </c>
      <c r="B1209" s="10" t="s">
        <v>5027</v>
      </c>
      <c r="C1209" s="11" t="s">
        <v>1752</v>
      </c>
      <c r="D1209" s="11" t="s">
        <v>1712</v>
      </c>
      <c r="E1209" s="12" t="s">
        <v>1468</v>
      </c>
      <c r="F1209" s="12" t="s">
        <v>4303</v>
      </c>
      <c r="G1209" s="12">
        <v>463</v>
      </c>
      <c r="H1209" s="12" t="s">
        <v>4052</v>
      </c>
      <c r="I1209" t="s">
        <v>4053</v>
      </c>
      <c r="J1209" t="s">
        <v>4054</v>
      </c>
    </row>
    <row r="1210" spans="1:10">
      <c r="A1210" s="9" t="s">
        <v>6300</v>
      </c>
      <c r="B1210" s="10" t="s">
        <v>5029</v>
      </c>
      <c r="C1210" s="11" t="s">
        <v>1752</v>
      </c>
      <c r="D1210" s="11" t="s">
        <v>1718</v>
      </c>
      <c r="E1210" s="12" t="s">
        <v>1468</v>
      </c>
      <c r="F1210" s="12" t="s">
        <v>4307</v>
      </c>
      <c r="G1210" s="12">
        <v>560</v>
      </c>
      <c r="H1210" s="12" t="s">
        <v>4052</v>
      </c>
      <c r="I1210" t="s">
        <v>4053</v>
      </c>
      <c r="J1210" t="s">
        <v>4054</v>
      </c>
    </row>
    <row r="1211" spans="1:10">
      <c r="A1211" s="9" t="s">
        <v>6301</v>
      </c>
      <c r="B1211" s="10" t="s">
        <v>5033</v>
      </c>
      <c r="C1211" s="11" t="s">
        <v>1752</v>
      </c>
      <c r="D1211" s="11" t="s">
        <v>1673</v>
      </c>
      <c r="E1211" s="12" t="s">
        <v>1468</v>
      </c>
      <c r="F1211" s="12" t="s">
        <v>4315</v>
      </c>
      <c r="G1211" s="12">
        <v>343</v>
      </c>
      <c r="H1211" s="12" t="s">
        <v>4052</v>
      </c>
      <c r="I1211" t="s">
        <v>4059</v>
      </c>
      <c r="J1211" t="s">
        <v>812</v>
      </c>
    </row>
    <row r="1212" spans="1:10">
      <c r="A1212" s="9" t="s">
        <v>6302</v>
      </c>
      <c r="B1212" s="10" t="s">
        <v>5096</v>
      </c>
      <c r="C1212" s="11" t="s">
        <v>4247</v>
      </c>
      <c r="D1212" s="11" t="s">
        <v>1654</v>
      </c>
      <c r="E1212" s="12" t="s">
        <v>5097</v>
      </c>
      <c r="F1212" s="12" t="s">
        <v>4155</v>
      </c>
      <c r="G1212" s="12">
        <v>240</v>
      </c>
      <c r="H1212" s="12" t="s">
        <v>4244</v>
      </c>
      <c r="I1212" t="s">
        <v>4059</v>
      </c>
      <c r="J1212" t="s">
        <v>812</v>
      </c>
    </row>
    <row r="1213" spans="1:10">
      <c r="A1213" s="9" t="s">
        <v>6303</v>
      </c>
      <c r="B1213" s="10" t="s">
        <v>5126</v>
      </c>
      <c r="C1213" s="11" t="s">
        <v>868</v>
      </c>
      <c r="D1213" s="11" t="s">
        <v>1641</v>
      </c>
      <c r="E1213" s="12" t="s">
        <v>1476</v>
      </c>
      <c r="F1213" s="12" t="s">
        <v>4138</v>
      </c>
      <c r="G1213" s="12">
        <v>193</v>
      </c>
      <c r="H1213" s="12" t="s">
        <v>4052</v>
      </c>
      <c r="I1213" t="s">
        <v>4099</v>
      </c>
      <c r="J1213" t="s">
        <v>812</v>
      </c>
    </row>
    <row r="1214" spans="1:10">
      <c r="A1214" s="9" t="s">
        <v>6304</v>
      </c>
      <c r="B1214" s="10" t="s">
        <v>6305</v>
      </c>
      <c r="C1214" s="11" t="s">
        <v>803</v>
      </c>
      <c r="D1214" s="11" t="s">
        <v>4247</v>
      </c>
      <c r="E1214" s="12" t="s">
        <v>4050</v>
      </c>
      <c r="F1214" s="12" t="s">
        <v>4248</v>
      </c>
      <c r="G1214" s="12">
        <v>180</v>
      </c>
      <c r="H1214" s="12" t="s">
        <v>4052</v>
      </c>
      <c r="I1214" t="s">
        <v>4099</v>
      </c>
      <c r="J1214" t="s">
        <v>812</v>
      </c>
    </row>
    <row r="1215" spans="1:10">
      <c r="A1215" s="9" t="s">
        <v>6306</v>
      </c>
      <c r="B1215" s="10" t="s">
        <v>5129</v>
      </c>
      <c r="C1215" s="11" t="s">
        <v>1743</v>
      </c>
      <c r="D1215" s="11" t="s">
        <v>1641</v>
      </c>
      <c r="E1215" s="12" t="s">
        <v>4211</v>
      </c>
      <c r="F1215" s="12" t="s">
        <v>4138</v>
      </c>
      <c r="G1215" s="12">
        <v>476</v>
      </c>
      <c r="H1215" s="12" t="s">
        <v>4052</v>
      </c>
      <c r="I1215" t="s">
        <v>4053</v>
      </c>
      <c r="J1215" t="s">
        <v>4054</v>
      </c>
    </row>
    <row r="1216" spans="1:10">
      <c r="A1216" s="9" t="s">
        <v>6307</v>
      </c>
      <c r="B1216" s="10" t="s">
        <v>5131</v>
      </c>
      <c r="C1216" s="11" t="s">
        <v>1748</v>
      </c>
      <c r="D1216" s="11" t="s">
        <v>1641</v>
      </c>
      <c r="E1216" s="12" t="s">
        <v>4217</v>
      </c>
      <c r="F1216" s="12" t="s">
        <v>4138</v>
      </c>
      <c r="G1216" s="12">
        <v>496</v>
      </c>
      <c r="H1216" s="12" t="s">
        <v>4052</v>
      </c>
      <c r="I1216" t="s">
        <v>4053</v>
      </c>
      <c r="J1216" t="s">
        <v>4054</v>
      </c>
    </row>
    <row r="1217" spans="1:10">
      <c r="A1217" s="9" t="s">
        <v>6308</v>
      </c>
      <c r="B1217" s="10" t="s">
        <v>5133</v>
      </c>
      <c r="C1217" s="11" t="s">
        <v>1750</v>
      </c>
      <c r="D1217" s="11" t="s">
        <v>1641</v>
      </c>
      <c r="E1217" s="12" t="s">
        <v>1472</v>
      </c>
      <c r="F1217" s="12" t="s">
        <v>4138</v>
      </c>
      <c r="G1217" s="12">
        <v>226</v>
      </c>
      <c r="H1217" s="12" t="s">
        <v>4052</v>
      </c>
      <c r="I1217" t="s">
        <v>4059</v>
      </c>
      <c r="J1217" t="s">
        <v>812</v>
      </c>
    </row>
    <row r="1218" spans="1:10">
      <c r="A1218" s="9" t="s">
        <v>6309</v>
      </c>
      <c r="B1218" s="10" t="s">
        <v>5147</v>
      </c>
      <c r="C1218" s="11" t="s">
        <v>1743</v>
      </c>
      <c r="D1218" s="11" t="s">
        <v>1654</v>
      </c>
      <c r="E1218" s="12" t="s">
        <v>4211</v>
      </c>
      <c r="F1218" s="12" t="s">
        <v>4155</v>
      </c>
      <c r="G1218" s="12">
        <v>300</v>
      </c>
      <c r="H1218" s="12" t="s">
        <v>4052</v>
      </c>
      <c r="I1218" t="s">
        <v>4059</v>
      </c>
      <c r="J1218" t="s">
        <v>812</v>
      </c>
    </row>
    <row r="1219" spans="1:10">
      <c r="A1219" s="9" t="s">
        <v>6310</v>
      </c>
      <c r="B1219" s="10" t="s">
        <v>5149</v>
      </c>
      <c r="C1219" s="11" t="s">
        <v>1750</v>
      </c>
      <c r="D1219" s="11" t="s">
        <v>1654</v>
      </c>
      <c r="E1219" s="12" t="s">
        <v>1472</v>
      </c>
      <c r="F1219" s="12" t="s">
        <v>4155</v>
      </c>
      <c r="G1219" s="12">
        <v>247</v>
      </c>
      <c r="H1219" s="12" t="s">
        <v>4052</v>
      </c>
      <c r="I1219" t="s">
        <v>4059</v>
      </c>
      <c r="J1219" t="s">
        <v>812</v>
      </c>
    </row>
    <row r="1220" spans="1:10">
      <c r="A1220" s="9" t="s">
        <v>6311</v>
      </c>
      <c r="B1220" s="10" t="s">
        <v>5154</v>
      </c>
      <c r="C1220" s="11" t="s">
        <v>870</v>
      </c>
      <c r="D1220" s="11" t="s">
        <v>1629</v>
      </c>
      <c r="E1220" s="12" t="s">
        <v>4183</v>
      </c>
      <c r="F1220" s="12" t="s">
        <v>4129</v>
      </c>
      <c r="G1220" s="12">
        <v>185</v>
      </c>
      <c r="H1220" s="12" t="s">
        <v>4052</v>
      </c>
      <c r="I1220" t="s">
        <v>4099</v>
      </c>
      <c r="J1220" t="s">
        <v>812</v>
      </c>
    </row>
    <row r="1221" spans="1:10">
      <c r="A1221" s="9" t="s">
        <v>6312</v>
      </c>
      <c r="B1221" s="10" t="s">
        <v>5163</v>
      </c>
      <c r="C1221" s="11" t="s">
        <v>1752</v>
      </c>
      <c r="D1221" s="11" t="s">
        <v>1635</v>
      </c>
      <c r="E1221" s="12" t="s">
        <v>1468</v>
      </c>
      <c r="F1221" s="12" t="s">
        <v>1475</v>
      </c>
      <c r="G1221" s="12">
        <v>517</v>
      </c>
      <c r="H1221" s="12" t="s">
        <v>4052</v>
      </c>
      <c r="I1221" t="s">
        <v>4053</v>
      </c>
      <c r="J1221" t="s">
        <v>4054</v>
      </c>
    </row>
    <row r="1222" spans="1:10">
      <c r="A1222" s="9" t="s">
        <v>6313</v>
      </c>
      <c r="B1222" s="10" t="s">
        <v>5165</v>
      </c>
      <c r="C1222" s="11" t="s">
        <v>1743</v>
      </c>
      <c r="D1222" s="11" t="s">
        <v>1635</v>
      </c>
      <c r="E1222" s="12" t="s">
        <v>4211</v>
      </c>
      <c r="F1222" s="12" t="s">
        <v>1475</v>
      </c>
      <c r="G1222" s="12">
        <v>925</v>
      </c>
      <c r="H1222" s="12" t="s">
        <v>4063</v>
      </c>
      <c r="I1222" t="s">
        <v>4064</v>
      </c>
      <c r="J1222" t="s">
        <v>4065</v>
      </c>
    </row>
    <row r="1223" spans="1:10">
      <c r="A1223" s="9" t="s">
        <v>6314</v>
      </c>
      <c r="B1223" s="10" t="s">
        <v>5179</v>
      </c>
      <c r="C1223" s="11" t="s">
        <v>1752</v>
      </c>
      <c r="D1223" s="11" t="s">
        <v>1682</v>
      </c>
      <c r="E1223" s="12" t="s">
        <v>1468</v>
      </c>
      <c r="F1223" s="12" t="s">
        <v>5106</v>
      </c>
      <c r="G1223" s="12">
        <v>720</v>
      </c>
      <c r="H1223" s="12" t="s">
        <v>4052</v>
      </c>
      <c r="I1223" t="s">
        <v>4089</v>
      </c>
      <c r="J1223" t="s">
        <v>4054</v>
      </c>
    </row>
    <row r="1224" spans="1:10">
      <c r="A1224" s="9" t="s">
        <v>6315</v>
      </c>
      <c r="B1224" s="10" t="s">
        <v>5181</v>
      </c>
      <c r="C1224" s="11" t="s">
        <v>1743</v>
      </c>
      <c r="D1224" s="11" t="s">
        <v>1682</v>
      </c>
      <c r="E1224" s="12" t="s">
        <v>4211</v>
      </c>
      <c r="F1224" s="12" t="s">
        <v>5106</v>
      </c>
      <c r="G1224" s="12">
        <v>1139</v>
      </c>
      <c r="H1224" s="12" t="s">
        <v>4063</v>
      </c>
      <c r="I1224" t="s">
        <v>4094</v>
      </c>
      <c r="J1224" t="s">
        <v>4065</v>
      </c>
    </row>
    <row r="1225" spans="1:10">
      <c r="A1225" s="9" t="s">
        <v>6316</v>
      </c>
      <c r="B1225" s="10" t="s">
        <v>5198</v>
      </c>
      <c r="C1225" s="11" t="s">
        <v>4247</v>
      </c>
      <c r="D1225" s="11" t="s">
        <v>1712</v>
      </c>
      <c r="E1225" s="12" t="s">
        <v>5196</v>
      </c>
      <c r="F1225" s="12" t="s">
        <v>4303</v>
      </c>
      <c r="G1225" s="12">
        <v>319</v>
      </c>
      <c r="H1225" s="12" t="s">
        <v>4244</v>
      </c>
      <c r="I1225" t="s">
        <v>4059</v>
      </c>
      <c r="J1225" t="s">
        <v>812</v>
      </c>
    </row>
    <row r="1226" spans="1:10">
      <c r="A1226" s="9" t="s">
        <v>6317</v>
      </c>
      <c r="B1226" s="10" t="s">
        <v>5206</v>
      </c>
      <c r="C1226" s="11" t="s">
        <v>870</v>
      </c>
      <c r="D1226" s="11" t="s">
        <v>1596</v>
      </c>
      <c r="E1226" s="12" t="s">
        <v>4183</v>
      </c>
      <c r="F1226" s="12" t="s">
        <v>4075</v>
      </c>
      <c r="G1226" s="12">
        <v>820</v>
      </c>
      <c r="H1226" s="12" t="s">
        <v>4063</v>
      </c>
      <c r="I1226" t="s">
        <v>4064</v>
      </c>
      <c r="J1226" t="s">
        <v>4065</v>
      </c>
    </row>
    <row r="1227" spans="1:10">
      <c r="A1227" s="9" t="s">
        <v>6318</v>
      </c>
      <c r="B1227" s="10" t="s">
        <v>6319</v>
      </c>
      <c r="C1227" s="11" t="s">
        <v>803</v>
      </c>
      <c r="D1227" s="11" t="s">
        <v>1639</v>
      </c>
      <c r="E1227" s="12" t="s">
        <v>4050</v>
      </c>
      <c r="F1227" s="12" t="s">
        <v>4297</v>
      </c>
      <c r="G1227" s="12">
        <v>526</v>
      </c>
      <c r="H1227" s="12" t="s">
        <v>4052</v>
      </c>
      <c r="I1227" t="s">
        <v>4053</v>
      </c>
      <c r="J1227" t="s">
        <v>4054</v>
      </c>
    </row>
    <row r="1228" spans="1:10">
      <c r="A1228" s="9" t="s">
        <v>6320</v>
      </c>
      <c r="B1228" s="10" t="s">
        <v>5268</v>
      </c>
      <c r="C1228" s="11" t="s">
        <v>1678</v>
      </c>
      <c r="D1228" s="11" t="s">
        <v>1714</v>
      </c>
      <c r="E1228" s="12" t="s">
        <v>4225</v>
      </c>
      <c r="F1228" s="12" t="s">
        <v>4204</v>
      </c>
      <c r="G1228" s="12">
        <v>567</v>
      </c>
      <c r="H1228" s="12" t="s">
        <v>4052</v>
      </c>
      <c r="I1228" t="s">
        <v>4053</v>
      </c>
      <c r="J1228" t="s">
        <v>4054</v>
      </c>
    </row>
    <row r="1229" spans="1:10">
      <c r="A1229" s="9" t="s">
        <v>6321</v>
      </c>
      <c r="B1229" s="10" t="s">
        <v>5278</v>
      </c>
      <c r="C1229" s="11" t="s">
        <v>1750</v>
      </c>
      <c r="D1229" s="11" t="s">
        <v>1673</v>
      </c>
      <c r="E1229" s="12" t="s">
        <v>1472</v>
      </c>
      <c r="F1229" s="12" t="s">
        <v>4315</v>
      </c>
      <c r="G1229" s="12">
        <v>212</v>
      </c>
      <c r="H1229" s="12" t="s">
        <v>4052</v>
      </c>
      <c r="I1229" t="s">
        <v>4059</v>
      </c>
      <c r="J1229" t="s">
        <v>812</v>
      </c>
    </row>
    <row r="1230" spans="1:10">
      <c r="A1230" s="9" t="s">
        <v>6322</v>
      </c>
      <c r="B1230" s="10" t="s">
        <v>5280</v>
      </c>
      <c r="C1230" s="11" t="s">
        <v>868</v>
      </c>
      <c r="D1230" s="11" t="s">
        <v>1680</v>
      </c>
      <c r="E1230" s="12" t="s">
        <v>1476</v>
      </c>
      <c r="F1230" s="12" t="s">
        <v>4553</v>
      </c>
      <c r="G1230" s="12">
        <v>874</v>
      </c>
      <c r="H1230" s="12" t="s">
        <v>4063</v>
      </c>
      <c r="I1230" t="s">
        <v>4064</v>
      </c>
      <c r="J1230" t="s">
        <v>4065</v>
      </c>
    </row>
    <row r="1231" spans="1:10">
      <c r="A1231" s="9" t="s">
        <v>6323</v>
      </c>
      <c r="B1231" s="10" t="s">
        <v>5282</v>
      </c>
      <c r="C1231" s="11" t="s">
        <v>870</v>
      </c>
      <c r="D1231" s="11" t="s">
        <v>1680</v>
      </c>
      <c r="E1231" s="12" t="s">
        <v>4183</v>
      </c>
      <c r="F1231" s="12" t="s">
        <v>4553</v>
      </c>
      <c r="G1231" s="12">
        <v>880</v>
      </c>
      <c r="H1231" s="12" t="s">
        <v>4063</v>
      </c>
      <c r="I1231" t="s">
        <v>4064</v>
      </c>
      <c r="J1231" t="s">
        <v>4065</v>
      </c>
    </row>
    <row r="1232" spans="1:10">
      <c r="A1232" s="9" t="s">
        <v>6324</v>
      </c>
      <c r="B1232" s="10" t="s">
        <v>6325</v>
      </c>
      <c r="C1232" s="11" t="s">
        <v>803</v>
      </c>
      <c r="D1232" s="11" t="s">
        <v>1646</v>
      </c>
      <c r="E1232" s="12" t="s">
        <v>4050</v>
      </c>
      <c r="F1232" s="12" t="s">
        <v>1051</v>
      </c>
      <c r="G1232" s="12">
        <v>28</v>
      </c>
      <c r="H1232" s="12" t="s">
        <v>4083</v>
      </c>
      <c r="I1232" t="s">
        <v>4084</v>
      </c>
      <c r="J1232" t="s">
        <v>752</v>
      </c>
    </row>
    <row r="1233" spans="1:10">
      <c r="A1233" s="9" t="s">
        <v>6326</v>
      </c>
      <c r="B1233" s="10" t="s">
        <v>5311</v>
      </c>
      <c r="C1233" s="11" t="s">
        <v>1746</v>
      </c>
      <c r="D1233" s="11" t="s">
        <v>1659</v>
      </c>
      <c r="E1233" s="12" t="s">
        <v>5293</v>
      </c>
      <c r="F1233" s="12" t="s">
        <v>4172</v>
      </c>
      <c r="G1233" s="12">
        <v>705</v>
      </c>
      <c r="H1233" s="12" t="s">
        <v>4052</v>
      </c>
      <c r="I1233" t="s">
        <v>4089</v>
      </c>
      <c r="J1233" t="s">
        <v>4054</v>
      </c>
    </row>
    <row r="1234" spans="1:10">
      <c r="A1234" s="9" t="s">
        <v>6327</v>
      </c>
      <c r="B1234" s="10" t="s">
        <v>5326</v>
      </c>
      <c r="C1234" s="11" t="s">
        <v>1746</v>
      </c>
      <c r="D1234" s="11" t="s">
        <v>1608</v>
      </c>
      <c r="E1234" s="12" t="s">
        <v>5293</v>
      </c>
      <c r="F1234" s="12" t="s">
        <v>4088</v>
      </c>
      <c r="G1234" s="12">
        <v>403</v>
      </c>
      <c r="H1234" s="12" t="s">
        <v>4244</v>
      </c>
      <c r="I1234" t="s">
        <v>4053</v>
      </c>
      <c r="J1234" t="s">
        <v>4054</v>
      </c>
    </row>
    <row r="1235" spans="1:10">
      <c r="A1235" s="9" t="s">
        <v>6328</v>
      </c>
      <c r="B1235" s="10" t="s">
        <v>5348</v>
      </c>
      <c r="C1235" s="11" t="s">
        <v>1746</v>
      </c>
      <c r="D1235" s="11" t="s">
        <v>1710</v>
      </c>
      <c r="E1235" s="12" t="s">
        <v>5293</v>
      </c>
      <c r="F1235" s="12" t="s">
        <v>4262</v>
      </c>
      <c r="G1235" s="12">
        <v>335</v>
      </c>
      <c r="H1235" s="12" t="s">
        <v>4244</v>
      </c>
      <c r="I1235" t="s">
        <v>4059</v>
      </c>
      <c r="J1235" t="s">
        <v>812</v>
      </c>
    </row>
    <row r="1236" spans="1:10">
      <c r="A1236" s="9" t="s">
        <v>6329</v>
      </c>
      <c r="B1236" s="10" t="s">
        <v>5359</v>
      </c>
      <c r="C1236" s="11" t="s">
        <v>1746</v>
      </c>
      <c r="D1236" s="11" t="s">
        <v>1680</v>
      </c>
      <c r="E1236" s="12" t="s">
        <v>5293</v>
      </c>
      <c r="F1236" s="12" t="s">
        <v>4553</v>
      </c>
      <c r="G1236" s="12">
        <v>223</v>
      </c>
      <c r="H1236" s="12" t="s">
        <v>4244</v>
      </c>
      <c r="I1236" t="s">
        <v>4059</v>
      </c>
      <c r="J1236" t="s">
        <v>812</v>
      </c>
    </row>
    <row r="1237" spans="1:10">
      <c r="A1237" s="9" t="s">
        <v>6330</v>
      </c>
      <c r="B1237" s="10" t="s">
        <v>5361</v>
      </c>
      <c r="C1237" s="11" t="s">
        <v>1746</v>
      </c>
      <c r="D1237" s="11" t="s">
        <v>1648</v>
      </c>
      <c r="E1237" s="12" t="s">
        <v>5293</v>
      </c>
      <c r="F1237" s="12" t="s">
        <v>4145</v>
      </c>
      <c r="G1237" s="12">
        <v>249.5</v>
      </c>
      <c r="H1237" s="12" t="s">
        <v>4244</v>
      </c>
      <c r="I1237" t="s">
        <v>4059</v>
      </c>
      <c r="J1237" t="s">
        <v>812</v>
      </c>
    </row>
    <row r="1238" spans="1:10">
      <c r="A1238" s="9" t="s">
        <v>6331</v>
      </c>
      <c r="B1238" s="10" t="s">
        <v>5365</v>
      </c>
      <c r="C1238" s="11" t="s">
        <v>1746</v>
      </c>
      <c r="D1238" s="11" t="s">
        <v>1654</v>
      </c>
      <c r="E1238" s="12" t="s">
        <v>5293</v>
      </c>
      <c r="F1238" s="12" t="s">
        <v>4155</v>
      </c>
      <c r="G1238" s="12">
        <v>896</v>
      </c>
      <c r="H1238" s="12" t="s">
        <v>4063</v>
      </c>
      <c r="I1238" t="s">
        <v>4064</v>
      </c>
      <c r="J1238" t="s">
        <v>4065</v>
      </c>
    </row>
    <row r="1239" spans="1:10">
      <c r="A1239" s="9" t="s">
        <v>6332</v>
      </c>
      <c r="B1239" s="10" t="s">
        <v>5367</v>
      </c>
      <c r="C1239" s="11" t="s">
        <v>1746</v>
      </c>
      <c r="D1239" s="11" t="s">
        <v>1641</v>
      </c>
      <c r="E1239" s="12" t="s">
        <v>5293</v>
      </c>
      <c r="F1239" s="12" t="s">
        <v>4138</v>
      </c>
      <c r="G1239" s="12">
        <v>833</v>
      </c>
      <c r="H1239" s="12" t="s">
        <v>4063</v>
      </c>
      <c r="I1239" t="s">
        <v>4064</v>
      </c>
      <c r="J1239" t="s">
        <v>4065</v>
      </c>
    </row>
    <row r="1240" spans="1:10">
      <c r="A1240" s="9" t="s">
        <v>6333</v>
      </c>
      <c r="B1240" s="10" t="s">
        <v>5369</v>
      </c>
      <c r="C1240" s="11" t="s">
        <v>1746</v>
      </c>
      <c r="D1240" s="11" t="s">
        <v>1712</v>
      </c>
      <c r="E1240" s="12" t="s">
        <v>5293</v>
      </c>
      <c r="F1240" s="12" t="s">
        <v>4303</v>
      </c>
      <c r="G1240" s="12">
        <v>1194</v>
      </c>
      <c r="H1240" s="12" t="s">
        <v>4063</v>
      </c>
      <c r="I1240" t="s">
        <v>4094</v>
      </c>
      <c r="J1240" t="s">
        <v>4065</v>
      </c>
    </row>
    <row r="1241" spans="1:10">
      <c r="A1241" s="9" t="s">
        <v>6334</v>
      </c>
      <c r="B1241" s="10" t="s">
        <v>5371</v>
      </c>
      <c r="C1241" s="11" t="s">
        <v>1746</v>
      </c>
      <c r="D1241" s="11" t="s">
        <v>1666</v>
      </c>
      <c r="E1241" s="12" t="s">
        <v>5293</v>
      </c>
      <c r="F1241" s="12" t="s">
        <v>4180</v>
      </c>
      <c r="G1241" s="12">
        <v>1054</v>
      </c>
      <c r="H1241" s="12" t="s">
        <v>4063</v>
      </c>
      <c r="I1241" t="s">
        <v>4094</v>
      </c>
      <c r="J1241" t="s">
        <v>4065</v>
      </c>
    </row>
    <row r="1242" spans="1:10">
      <c r="A1242" s="9" t="s">
        <v>6335</v>
      </c>
      <c r="B1242" s="10" t="s">
        <v>5373</v>
      </c>
      <c r="C1242" s="11" t="s">
        <v>1746</v>
      </c>
      <c r="D1242" s="11" t="s">
        <v>1618</v>
      </c>
      <c r="E1242" s="12" t="s">
        <v>5293</v>
      </c>
      <c r="F1242" s="12" t="s">
        <v>4110</v>
      </c>
      <c r="G1242" s="12">
        <v>1411</v>
      </c>
      <c r="H1242" s="12" t="s">
        <v>4063</v>
      </c>
      <c r="I1242" t="s">
        <v>4094</v>
      </c>
      <c r="J1242" t="s">
        <v>4065</v>
      </c>
    </row>
    <row r="1243" spans="1:10">
      <c r="A1243" s="9" t="s">
        <v>6336</v>
      </c>
      <c r="B1243" s="10" t="s">
        <v>5375</v>
      </c>
      <c r="C1243" s="11" t="s">
        <v>1746</v>
      </c>
      <c r="D1243" s="11" t="s">
        <v>1673</v>
      </c>
      <c r="E1243" s="12" t="s">
        <v>5293</v>
      </c>
      <c r="F1243" s="12" t="s">
        <v>4315</v>
      </c>
      <c r="G1243" s="12">
        <v>1100</v>
      </c>
      <c r="H1243" s="12" t="s">
        <v>4063</v>
      </c>
      <c r="I1243" t="s">
        <v>4094</v>
      </c>
      <c r="J1243" t="s">
        <v>4065</v>
      </c>
    </row>
    <row r="1244" spans="1:10">
      <c r="A1244" s="9" t="s">
        <v>6337</v>
      </c>
      <c r="B1244" s="10" t="s">
        <v>5377</v>
      </c>
      <c r="C1244" s="11" t="s">
        <v>1746</v>
      </c>
      <c r="D1244" s="11" t="s">
        <v>1718</v>
      </c>
      <c r="E1244" s="12" t="s">
        <v>5293</v>
      </c>
      <c r="F1244" s="12" t="s">
        <v>4307</v>
      </c>
      <c r="G1244" s="12">
        <v>1132</v>
      </c>
      <c r="H1244" s="12" t="s">
        <v>4063</v>
      </c>
      <c r="I1244" t="s">
        <v>4094</v>
      </c>
      <c r="J1244" t="s">
        <v>4065</v>
      </c>
    </row>
    <row r="1245" spans="1:10">
      <c r="A1245" s="9" t="s">
        <v>6338</v>
      </c>
      <c r="B1245" s="10" t="s">
        <v>5379</v>
      </c>
      <c r="C1245" s="11" t="s">
        <v>1746</v>
      </c>
      <c r="D1245" s="11" t="s">
        <v>1629</v>
      </c>
      <c r="E1245" s="12" t="s">
        <v>5293</v>
      </c>
      <c r="F1245" s="12" t="s">
        <v>4129</v>
      </c>
      <c r="G1245" s="12">
        <v>1290</v>
      </c>
      <c r="H1245" s="12" t="s">
        <v>4063</v>
      </c>
      <c r="I1245" t="s">
        <v>4094</v>
      </c>
      <c r="J1245" t="s">
        <v>4065</v>
      </c>
    </row>
    <row r="1246" spans="1:10">
      <c r="A1246" s="9" t="s">
        <v>6339</v>
      </c>
      <c r="B1246" s="10" t="s">
        <v>5383</v>
      </c>
      <c r="C1246" s="11" t="s">
        <v>1746</v>
      </c>
      <c r="D1246" s="11" t="s">
        <v>1713</v>
      </c>
      <c r="E1246" s="12" t="s">
        <v>5293</v>
      </c>
      <c r="F1246" s="12" t="s">
        <v>4266</v>
      </c>
      <c r="G1246" s="12">
        <v>1520</v>
      </c>
      <c r="H1246" s="12" t="s">
        <v>4063</v>
      </c>
      <c r="I1246" t="s">
        <v>4094</v>
      </c>
      <c r="J1246" t="s">
        <v>4065</v>
      </c>
    </row>
    <row r="1247" spans="1:10">
      <c r="A1247" s="9" t="s">
        <v>6340</v>
      </c>
      <c r="B1247" s="10" t="s">
        <v>5385</v>
      </c>
      <c r="C1247" s="11" t="s">
        <v>1746</v>
      </c>
      <c r="D1247" s="11" t="s">
        <v>1635</v>
      </c>
      <c r="E1247" s="12" t="s">
        <v>5293</v>
      </c>
      <c r="F1247" s="12" t="s">
        <v>1475</v>
      </c>
      <c r="G1247" s="12">
        <v>1606</v>
      </c>
      <c r="H1247" s="12" t="s">
        <v>4063</v>
      </c>
      <c r="I1247" t="s">
        <v>4094</v>
      </c>
      <c r="J1247" t="s">
        <v>4065</v>
      </c>
    </row>
    <row r="1248" spans="1:10">
      <c r="A1248" s="9" t="s">
        <v>6341</v>
      </c>
      <c r="B1248" s="10" t="s">
        <v>5387</v>
      </c>
      <c r="C1248" s="11" t="s">
        <v>1746</v>
      </c>
      <c r="D1248" s="11" t="s">
        <v>1682</v>
      </c>
      <c r="E1248" s="12" t="s">
        <v>5293</v>
      </c>
      <c r="F1248" s="12" t="s">
        <v>5106</v>
      </c>
      <c r="G1248" s="12">
        <v>1809</v>
      </c>
      <c r="H1248" s="12" t="s">
        <v>4063</v>
      </c>
      <c r="I1248" t="s">
        <v>4094</v>
      </c>
      <c r="J1248" t="s">
        <v>4065</v>
      </c>
    </row>
    <row r="1249" spans="1:10">
      <c r="A1249" s="9" t="s">
        <v>6342</v>
      </c>
      <c r="B1249" s="10" t="s">
        <v>5395</v>
      </c>
      <c r="C1249" s="11" t="s">
        <v>1746</v>
      </c>
      <c r="D1249" s="11" t="s">
        <v>1701</v>
      </c>
      <c r="E1249" s="12" t="s">
        <v>5293</v>
      </c>
      <c r="F1249" s="12" t="s">
        <v>4208</v>
      </c>
      <c r="G1249" s="12">
        <v>608</v>
      </c>
      <c r="H1249" s="12" t="s">
        <v>4052</v>
      </c>
      <c r="I1249" t="s">
        <v>4089</v>
      </c>
      <c r="J1249" t="s">
        <v>4054</v>
      </c>
    </row>
    <row r="1250" spans="1:10">
      <c r="A1250" s="9" t="s">
        <v>6343</v>
      </c>
      <c r="B1250" s="10" t="s">
        <v>5397</v>
      </c>
      <c r="C1250" s="11" t="s">
        <v>1746</v>
      </c>
      <c r="D1250" s="11" t="s">
        <v>1664</v>
      </c>
      <c r="E1250" s="12" t="s">
        <v>5293</v>
      </c>
      <c r="F1250" s="12" t="s">
        <v>4176</v>
      </c>
      <c r="G1250" s="12">
        <v>705</v>
      </c>
      <c r="H1250" s="12" t="s">
        <v>4052</v>
      </c>
      <c r="I1250" t="s">
        <v>4089</v>
      </c>
      <c r="J1250" t="s">
        <v>4054</v>
      </c>
    </row>
    <row r="1251" spans="1:10">
      <c r="A1251" s="9" t="s">
        <v>6344</v>
      </c>
      <c r="B1251" s="10" t="s">
        <v>5399</v>
      </c>
      <c r="C1251" s="11" t="s">
        <v>1746</v>
      </c>
      <c r="D1251" s="11" t="s">
        <v>1581</v>
      </c>
      <c r="E1251" s="12" t="s">
        <v>5293</v>
      </c>
      <c r="F1251" s="12" t="s">
        <v>4051</v>
      </c>
      <c r="G1251" s="12">
        <v>427</v>
      </c>
      <c r="H1251" s="12" t="s">
        <v>4052</v>
      </c>
      <c r="I1251" t="s">
        <v>4053</v>
      </c>
      <c r="J1251" t="s">
        <v>4054</v>
      </c>
    </row>
    <row r="1252" spans="1:10">
      <c r="A1252" s="9" t="s">
        <v>6345</v>
      </c>
      <c r="B1252" s="10" t="s">
        <v>5401</v>
      </c>
      <c r="C1252" s="11" t="s">
        <v>1746</v>
      </c>
      <c r="D1252" s="11" t="s">
        <v>1615</v>
      </c>
      <c r="E1252" s="12" t="s">
        <v>5293</v>
      </c>
      <c r="F1252" s="12" t="s">
        <v>4103</v>
      </c>
      <c r="G1252" s="12">
        <v>350</v>
      </c>
      <c r="H1252" s="12" t="s">
        <v>4052</v>
      </c>
      <c r="I1252" t="s">
        <v>4059</v>
      </c>
      <c r="J1252" t="s">
        <v>812</v>
      </c>
    </row>
    <row r="1253" spans="1:10">
      <c r="A1253" s="9" t="s">
        <v>6346</v>
      </c>
      <c r="B1253" s="10" t="s">
        <v>5403</v>
      </c>
      <c r="C1253" s="11" t="s">
        <v>1746</v>
      </c>
      <c r="D1253" s="11" t="s">
        <v>1656</v>
      </c>
      <c r="E1253" s="12" t="s">
        <v>5293</v>
      </c>
      <c r="F1253" s="12" t="s">
        <v>4162</v>
      </c>
      <c r="G1253" s="12">
        <v>482</v>
      </c>
      <c r="H1253" s="12" t="s">
        <v>4052</v>
      </c>
      <c r="I1253" t="s">
        <v>4053</v>
      </c>
      <c r="J1253" t="s">
        <v>4054</v>
      </c>
    </row>
    <row r="1254" spans="1:10">
      <c r="A1254" s="9" t="s">
        <v>6347</v>
      </c>
      <c r="B1254" s="10" t="s">
        <v>5405</v>
      </c>
      <c r="C1254" s="11" t="s">
        <v>1746</v>
      </c>
      <c r="D1254" s="11" t="s">
        <v>1704</v>
      </c>
      <c r="E1254" s="12" t="s">
        <v>5293</v>
      </c>
      <c r="F1254" s="12" t="s">
        <v>4254</v>
      </c>
      <c r="G1254" s="12">
        <v>678</v>
      </c>
      <c r="H1254" s="12" t="s">
        <v>4052</v>
      </c>
      <c r="I1254" t="s">
        <v>4089</v>
      </c>
      <c r="J1254" t="s">
        <v>4054</v>
      </c>
    </row>
    <row r="1255" spans="1:10">
      <c r="A1255" s="9" t="s">
        <v>6348</v>
      </c>
      <c r="B1255" s="10" t="s">
        <v>5407</v>
      </c>
      <c r="C1255" s="11" t="s">
        <v>1746</v>
      </c>
      <c r="D1255" s="11" t="s">
        <v>1657</v>
      </c>
      <c r="E1255" s="12" t="s">
        <v>5293</v>
      </c>
      <c r="F1255" s="12" t="s">
        <v>4167</v>
      </c>
      <c r="G1255" s="12">
        <v>678</v>
      </c>
      <c r="H1255" s="12" t="s">
        <v>4052</v>
      </c>
      <c r="I1255" t="s">
        <v>4089</v>
      </c>
      <c r="J1255" t="s">
        <v>4054</v>
      </c>
    </row>
    <row r="1256" spans="1:10">
      <c r="A1256" s="9" t="s">
        <v>6349</v>
      </c>
      <c r="B1256" s="10" t="s">
        <v>5409</v>
      </c>
      <c r="C1256" s="11" t="s">
        <v>1746</v>
      </c>
      <c r="D1256" s="11" t="s">
        <v>1706</v>
      </c>
      <c r="E1256" s="12" t="s">
        <v>5293</v>
      </c>
      <c r="F1256" s="12" t="s">
        <v>4194</v>
      </c>
      <c r="G1256" s="12">
        <v>868</v>
      </c>
      <c r="H1256" s="12" t="s">
        <v>4063</v>
      </c>
      <c r="I1256" t="s">
        <v>4064</v>
      </c>
      <c r="J1256" t="s">
        <v>4065</v>
      </c>
    </row>
    <row r="1257" spans="1:10">
      <c r="A1257" s="9" t="s">
        <v>6350</v>
      </c>
      <c r="B1257" s="10" t="s">
        <v>5411</v>
      </c>
      <c r="C1257" s="11" t="s">
        <v>1746</v>
      </c>
      <c r="D1257" s="11" t="s">
        <v>1688</v>
      </c>
      <c r="E1257" s="12" t="s">
        <v>5293</v>
      </c>
      <c r="F1257" s="12" t="s">
        <v>4198</v>
      </c>
      <c r="G1257" s="12">
        <v>1087</v>
      </c>
      <c r="H1257" s="12" t="s">
        <v>4063</v>
      </c>
      <c r="I1257" t="s">
        <v>4094</v>
      </c>
      <c r="J1257" t="s">
        <v>4065</v>
      </c>
    </row>
    <row r="1258" spans="1:10">
      <c r="A1258" s="9" t="s">
        <v>6351</v>
      </c>
      <c r="B1258" s="10" t="s">
        <v>5413</v>
      </c>
      <c r="C1258" s="11" t="s">
        <v>1746</v>
      </c>
      <c r="D1258" s="11" t="s">
        <v>1612</v>
      </c>
      <c r="E1258" s="12" t="s">
        <v>5293</v>
      </c>
      <c r="F1258" s="12" t="s">
        <v>4098</v>
      </c>
      <c r="G1258" s="12">
        <v>859</v>
      </c>
      <c r="H1258" s="12" t="s">
        <v>4063</v>
      </c>
      <c r="I1258" t="s">
        <v>4064</v>
      </c>
      <c r="J1258" t="s">
        <v>4065</v>
      </c>
    </row>
    <row r="1259" spans="1:10">
      <c r="A1259" s="9" t="s">
        <v>6352</v>
      </c>
      <c r="B1259" s="10" t="s">
        <v>5415</v>
      </c>
      <c r="C1259" s="11" t="s">
        <v>1746</v>
      </c>
      <c r="D1259" s="11" t="s">
        <v>1593</v>
      </c>
      <c r="E1259" s="12" t="s">
        <v>5293</v>
      </c>
      <c r="F1259" s="12" t="s">
        <v>4069</v>
      </c>
      <c r="G1259" s="12">
        <v>812</v>
      </c>
      <c r="H1259" s="12" t="s">
        <v>4063</v>
      </c>
      <c r="I1259" t="s">
        <v>4064</v>
      </c>
      <c r="J1259" t="s">
        <v>4065</v>
      </c>
    </row>
    <row r="1260" spans="1:10">
      <c r="A1260" s="9" t="s">
        <v>6353</v>
      </c>
      <c r="B1260" s="10" t="s">
        <v>5417</v>
      </c>
      <c r="C1260" s="11" t="s">
        <v>1746</v>
      </c>
      <c r="D1260" s="11" t="s">
        <v>1684</v>
      </c>
      <c r="E1260" s="12" t="s">
        <v>5293</v>
      </c>
      <c r="F1260" s="12" t="s">
        <v>4258</v>
      </c>
      <c r="G1260" s="12">
        <v>898</v>
      </c>
      <c r="H1260" s="12" t="s">
        <v>4063</v>
      </c>
      <c r="I1260" t="s">
        <v>4064</v>
      </c>
      <c r="J1260" t="s">
        <v>4065</v>
      </c>
    </row>
    <row r="1261" spans="1:10">
      <c r="A1261" s="9" t="s">
        <v>6354</v>
      </c>
      <c r="B1261" s="10" t="s">
        <v>5419</v>
      </c>
      <c r="C1261" s="11" t="s">
        <v>1746</v>
      </c>
      <c r="D1261" s="11" t="s">
        <v>1716</v>
      </c>
      <c r="E1261" s="12" t="s">
        <v>5293</v>
      </c>
      <c r="F1261" s="12" t="s">
        <v>4289</v>
      </c>
      <c r="G1261" s="12">
        <v>311</v>
      </c>
      <c r="H1261" s="12" t="s">
        <v>4244</v>
      </c>
      <c r="I1261" t="s">
        <v>4059</v>
      </c>
      <c r="J1261" t="s">
        <v>812</v>
      </c>
    </row>
    <row r="1262" spans="1:10">
      <c r="A1262" s="9" t="s">
        <v>6355</v>
      </c>
      <c r="B1262" s="10" t="s">
        <v>5421</v>
      </c>
      <c r="C1262" s="11" t="s">
        <v>1746</v>
      </c>
      <c r="D1262" s="11" t="s">
        <v>1596</v>
      </c>
      <c r="E1262" s="12" t="s">
        <v>5293</v>
      </c>
      <c r="F1262" s="12" t="s">
        <v>4075</v>
      </c>
      <c r="G1262" s="12">
        <v>212</v>
      </c>
      <c r="H1262" s="12" t="s">
        <v>4244</v>
      </c>
      <c r="I1262" t="s">
        <v>4059</v>
      </c>
      <c r="J1262" t="s">
        <v>812</v>
      </c>
    </row>
    <row r="1263" spans="1:10">
      <c r="A1263" s="9" t="s">
        <v>6356</v>
      </c>
      <c r="B1263" s="10" t="s">
        <v>5423</v>
      </c>
      <c r="C1263" s="11" t="s">
        <v>1746</v>
      </c>
      <c r="D1263" s="11" t="s">
        <v>1620</v>
      </c>
      <c r="E1263" s="12" t="s">
        <v>5293</v>
      </c>
      <c r="F1263" s="12" t="s">
        <v>4115</v>
      </c>
      <c r="G1263" s="12">
        <v>345</v>
      </c>
      <c r="H1263" s="12" t="s">
        <v>4244</v>
      </c>
      <c r="I1263" t="s">
        <v>4059</v>
      </c>
      <c r="J1263" t="s">
        <v>812</v>
      </c>
    </row>
    <row r="1264" spans="1:10">
      <c r="A1264" s="9" t="s">
        <v>6357</v>
      </c>
      <c r="B1264" s="10" t="s">
        <v>5425</v>
      </c>
      <c r="C1264" s="11" t="s">
        <v>1746</v>
      </c>
      <c r="D1264" s="11" t="s">
        <v>1714</v>
      </c>
      <c r="E1264" s="12" t="s">
        <v>5293</v>
      </c>
      <c r="F1264" s="12" t="s">
        <v>4204</v>
      </c>
      <c r="G1264" s="12">
        <v>630</v>
      </c>
      <c r="H1264" s="12" t="s">
        <v>4052</v>
      </c>
      <c r="I1264" t="s">
        <v>4089</v>
      </c>
      <c r="J1264" t="s">
        <v>4054</v>
      </c>
    </row>
    <row r="1265" spans="1:10">
      <c r="A1265" s="9" t="s">
        <v>6358</v>
      </c>
      <c r="B1265" s="10" t="s">
        <v>6359</v>
      </c>
      <c r="C1265" s="11" t="s">
        <v>803</v>
      </c>
      <c r="D1265" s="11" t="s">
        <v>1591</v>
      </c>
      <c r="E1265" s="12" t="s">
        <v>4050</v>
      </c>
      <c r="F1265" s="12" t="s">
        <v>4237</v>
      </c>
      <c r="G1265" s="12">
        <v>287</v>
      </c>
      <c r="H1265" s="12" t="s">
        <v>4052</v>
      </c>
      <c r="I1265" t="s">
        <v>4059</v>
      </c>
      <c r="J1265" t="s">
        <v>812</v>
      </c>
    </row>
    <row r="1266" spans="1:10">
      <c r="A1266" s="9" t="s">
        <v>6360</v>
      </c>
      <c r="B1266" s="10" t="s">
        <v>5455</v>
      </c>
      <c r="C1266" s="11" t="s">
        <v>870</v>
      </c>
      <c r="D1266" s="11" t="s">
        <v>1657</v>
      </c>
      <c r="E1266" s="12" t="s">
        <v>4183</v>
      </c>
      <c r="F1266" s="12" t="s">
        <v>4167</v>
      </c>
      <c r="G1266" s="12">
        <v>580</v>
      </c>
      <c r="H1266" s="12" t="s">
        <v>4052</v>
      </c>
      <c r="I1266" t="s">
        <v>4053</v>
      </c>
      <c r="J1266" t="s">
        <v>4054</v>
      </c>
    </row>
    <row r="1267" spans="1:10">
      <c r="A1267" s="9" t="s">
        <v>6361</v>
      </c>
      <c r="B1267" s="10" t="s">
        <v>5457</v>
      </c>
      <c r="C1267" s="11" t="s">
        <v>1678</v>
      </c>
      <c r="D1267" s="11" t="s">
        <v>1596</v>
      </c>
      <c r="E1267" s="12" t="s">
        <v>5458</v>
      </c>
      <c r="F1267" s="12" t="s">
        <v>4075</v>
      </c>
      <c r="G1267" s="12">
        <v>165</v>
      </c>
      <c r="H1267" s="12" t="s">
        <v>4244</v>
      </c>
      <c r="I1267" t="s">
        <v>4099</v>
      </c>
      <c r="J1267" t="s">
        <v>812</v>
      </c>
    </row>
    <row r="1268" spans="1:10">
      <c r="A1268" s="9" t="s">
        <v>6362</v>
      </c>
      <c r="B1268" s="10" t="s">
        <v>6363</v>
      </c>
      <c r="C1268" s="11" t="s">
        <v>803</v>
      </c>
      <c r="D1268" s="11" t="s">
        <v>1743</v>
      </c>
      <c r="E1268" s="12" t="s">
        <v>4050</v>
      </c>
      <c r="F1268" s="12" t="s">
        <v>4211</v>
      </c>
      <c r="G1268" s="12">
        <v>440</v>
      </c>
      <c r="H1268" s="12" t="s">
        <v>4052</v>
      </c>
      <c r="I1268" t="s">
        <v>4053</v>
      </c>
      <c r="J1268" t="s">
        <v>4054</v>
      </c>
    </row>
    <row r="1269" spans="1:10">
      <c r="A1269" s="9" t="s">
        <v>6364</v>
      </c>
      <c r="B1269" s="10" t="s">
        <v>5464</v>
      </c>
      <c r="C1269" s="11" t="s">
        <v>868</v>
      </c>
      <c r="D1269" s="11" t="s">
        <v>1626</v>
      </c>
      <c r="E1269" s="12" t="s">
        <v>1476</v>
      </c>
      <c r="F1269" s="12" t="s">
        <v>4124</v>
      </c>
      <c r="G1269" s="12">
        <v>424</v>
      </c>
      <c r="H1269" s="12" t="s">
        <v>4052</v>
      </c>
      <c r="I1269" t="s">
        <v>4053</v>
      </c>
      <c r="J1269" t="s">
        <v>4054</v>
      </c>
    </row>
    <row r="1270" spans="1:10">
      <c r="A1270" s="9" t="s">
        <v>6365</v>
      </c>
      <c r="B1270" s="10" t="s">
        <v>5466</v>
      </c>
      <c r="C1270" s="11" t="s">
        <v>870</v>
      </c>
      <c r="D1270" s="11" t="s">
        <v>1626</v>
      </c>
      <c r="E1270" s="12" t="s">
        <v>4183</v>
      </c>
      <c r="F1270" s="12" t="s">
        <v>4124</v>
      </c>
      <c r="G1270" s="12">
        <v>412</v>
      </c>
      <c r="H1270" s="12" t="s">
        <v>4052</v>
      </c>
      <c r="I1270" t="s">
        <v>4053</v>
      </c>
      <c r="J1270" t="s">
        <v>4054</v>
      </c>
    </row>
    <row r="1271" spans="1:10">
      <c r="A1271" s="9" t="s">
        <v>6366</v>
      </c>
      <c r="B1271" s="10" t="s">
        <v>5468</v>
      </c>
      <c r="C1271" s="11" t="s">
        <v>1750</v>
      </c>
      <c r="D1271" s="11" t="s">
        <v>1626</v>
      </c>
      <c r="E1271" s="12" t="s">
        <v>1472</v>
      </c>
      <c r="F1271" s="12" t="s">
        <v>4124</v>
      </c>
      <c r="G1271" s="12">
        <v>574</v>
      </c>
      <c r="H1271" s="12" t="s">
        <v>4052</v>
      </c>
      <c r="I1271" t="s">
        <v>4053</v>
      </c>
      <c r="J1271" t="s">
        <v>4054</v>
      </c>
    </row>
    <row r="1272" spans="1:10">
      <c r="A1272" s="9" t="s">
        <v>6367</v>
      </c>
      <c r="B1272" s="10" t="s">
        <v>5470</v>
      </c>
      <c r="C1272" s="11" t="s">
        <v>1743</v>
      </c>
      <c r="D1272" s="11" t="s">
        <v>1673</v>
      </c>
      <c r="E1272" s="12" t="s">
        <v>4211</v>
      </c>
      <c r="F1272" s="12" t="s">
        <v>4315</v>
      </c>
      <c r="G1272" s="12">
        <v>487</v>
      </c>
      <c r="H1272" s="12" t="s">
        <v>4052</v>
      </c>
      <c r="I1272" t="s">
        <v>4053</v>
      </c>
      <c r="J1272" t="s">
        <v>4054</v>
      </c>
    </row>
    <row r="1273" spans="1:10">
      <c r="A1273" s="9" t="s">
        <v>6368</v>
      </c>
      <c r="B1273" s="10" t="s">
        <v>5472</v>
      </c>
      <c r="C1273" s="11" t="s">
        <v>1743</v>
      </c>
      <c r="D1273" s="11" t="s">
        <v>1626</v>
      </c>
      <c r="E1273" s="12" t="s">
        <v>4211</v>
      </c>
      <c r="F1273" s="12" t="s">
        <v>4124</v>
      </c>
      <c r="G1273" s="12">
        <v>720</v>
      </c>
      <c r="H1273" s="12" t="s">
        <v>4052</v>
      </c>
      <c r="I1273" t="s">
        <v>4089</v>
      </c>
      <c r="J1273" t="s">
        <v>4054</v>
      </c>
    </row>
    <row r="1274" spans="1:10">
      <c r="A1274" s="9" t="s">
        <v>6369</v>
      </c>
      <c r="B1274" s="10" t="s">
        <v>5476</v>
      </c>
      <c r="C1274" s="11" t="s">
        <v>1743</v>
      </c>
      <c r="D1274" s="11" t="s">
        <v>1596</v>
      </c>
      <c r="E1274" s="12" t="s">
        <v>4211</v>
      </c>
      <c r="F1274" s="12" t="s">
        <v>4075</v>
      </c>
      <c r="G1274" s="12">
        <v>675</v>
      </c>
      <c r="H1274" s="12" t="s">
        <v>4052</v>
      </c>
      <c r="I1274" t="s">
        <v>4089</v>
      </c>
      <c r="J1274" t="s">
        <v>4054</v>
      </c>
    </row>
    <row r="1275" spans="1:10">
      <c r="A1275" s="9" t="s">
        <v>6370</v>
      </c>
      <c r="B1275" s="10" t="s">
        <v>5482</v>
      </c>
      <c r="C1275" s="11" t="s">
        <v>1752</v>
      </c>
      <c r="D1275" s="11" t="s">
        <v>1626</v>
      </c>
      <c r="E1275" s="12" t="s">
        <v>5204</v>
      </c>
      <c r="F1275" s="12" t="s">
        <v>4124</v>
      </c>
      <c r="G1275" s="12">
        <v>595</v>
      </c>
      <c r="H1275" s="12" t="s">
        <v>4052</v>
      </c>
      <c r="I1275" t="s">
        <v>4053</v>
      </c>
      <c r="J1275" t="s">
        <v>4054</v>
      </c>
    </row>
    <row r="1276" spans="1:10">
      <c r="A1276" s="9" t="s">
        <v>6371</v>
      </c>
      <c r="B1276" s="10" t="s">
        <v>5508</v>
      </c>
      <c r="C1276" s="11" t="s">
        <v>1748</v>
      </c>
      <c r="D1276" s="11" t="s">
        <v>1596</v>
      </c>
      <c r="E1276" s="12" t="s">
        <v>4217</v>
      </c>
      <c r="F1276" s="12" t="s">
        <v>4075</v>
      </c>
      <c r="G1276" s="12">
        <v>681</v>
      </c>
      <c r="H1276" s="12" t="s">
        <v>4052</v>
      </c>
      <c r="I1276" t="s">
        <v>4089</v>
      </c>
      <c r="J1276" t="s">
        <v>4054</v>
      </c>
    </row>
    <row r="1277" spans="1:10">
      <c r="A1277" s="9" t="s">
        <v>6372</v>
      </c>
      <c r="B1277" s="10" t="s">
        <v>5534</v>
      </c>
      <c r="C1277" s="11" t="s">
        <v>1743</v>
      </c>
      <c r="D1277" s="11" t="s">
        <v>1581</v>
      </c>
      <c r="E1277" s="12" t="s">
        <v>4211</v>
      </c>
      <c r="F1277" s="12" t="s">
        <v>4051</v>
      </c>
      <c r="G1277" s="12">
        <v>468</v>
      </c>
      <c r="H1277" s="12" t="s">
        <v>4052</v>
      </c>
      <c r="I1277" t="s">
        <v>4053</v>
      </c>
      <c r="J1277" t="s">
        <v>4054</v>
      </c>
    </row>
    <row r="1278" spans="1:10">
      <c r="A1278" s="9" t="s">
        <v>6373</v>
      </c>
      <c r="B1278" s="10" t="s">
        <v>5544</v>
      </c>
      <c r="C1278" s="11" t="s">
        <v>1752</v>
      </c>
      <c r="D1278" s="11" t="s">
        <v>1657</v>
      </c>
      <c r="E1278" s="12" t="s">
        <v>5204</v>
      </c>
      <c r="F1278" s="12" t="s">
        <v>4167</v>
      </c>
      <c r="G1278" s="12">
        <v>981</v>
      </c>
      <c r="H1278" s="12" t="s">
        <v>4063</v>
      </c>
      <c r="I1278" t="s">
        <v>4064</v>
      </c>
      <c r="J1278" t="s">
        <v>4065</v>
      </c>
    </row>
    <row r="1279" spans="1:10">
      <c r="A1279" s="9" t="s">
        <v>6374</v>
      </c>
      <c r="B1279" s="10" t="s">
        <v>5546</v>
      </c>
      <c r="C1279" s="11" t="s">
        <v>1752</v>
      </c>
      <c r="D1279" s="11" t="s">
        <v>1615</v>
      </c>
      <c r="E1279" s="12" t="s">
        <v>5204</v>
      </c>
      <c r="F1279" s="12" t="s">
        <v>4103</v>
      </c>
      <c r="G1279" s="12">
        <v>985</v>
      </c>
      <c r="H1279" s="12" t="s">
        <v>4063</v>
      </c>
      <c r="I1279" t="s">
        <v>4064</v>
      </c>
      <c r="J1279" t="s">
        <v>4065</v>
      </c>
    </row>
    <row r="1280" spans="1:10">
      <c r="A1280" s="9" t="s">
        <v>6375</v>
      </c>
      <c r="B1280" s="10" t="s">
        <v>5558</v>
      </c>
      <c r="C1280" s="11" t="s">
        <v>1748</v>
      </c>
      <c r="D1280" s="11" t="s">
        <v>1581</v>
      </c>
      <c r="E1280" s="12" t="s">
        <v>4217</v>
      </c>
      <c r="F1280" s="12" t="s">
        <v>4051</v>
      </c>
      <c r="G1280" s="12">
        <v>478</v>
      </c>
      <c r="H1280" s="12" t="s">
        <v>4052</v>
      </c>
      <c r="I1280" t="s">
        <v>4053</v>
      </c>
      <c r="J1280" t="s">
        <v>4054</v>
      </c>
    </row>
    <row r="1281" spans="1:10">
      <c r="A1281" s="9" t="s">
        <v>6376</v>
      </c>
      <c r="B1281" s="10" t="s">
        <v>5560</v>
      </c>
      <c r="C1281" s="11" t="s">
        <v>1748</v>
      </c>
      <c r="D1281" s="11" t="s">
        <v>1656</v>
      </c>
      <c r="E1281" s="12" t="s">
        <v>4217</v>
      </c>
      <c r="F1281" s="12" t="s">
        <v>4162</v>
      </c>
      <c r="G1281" s="12">
        <v>524</v>
      </c>
      <c r="H1281" s="12" t="s">
        <v>4052</v>
      </c>
      <c r="I1281" t="s">
        <v>4053</v>
      </c>
      <c r="J1281" t="s">
        <v>4054</v>
      </c>
    </row>
    <row r="1282" spans="1:10">
      <c r="A1282" s="9" t="s">
        <v>6377</v>
      </c>
      <c r="B1282" s="10" t="s">
        <v>5562</v>
      </c>
      <c r="C1282" s="11" t="s">
        <v>1750</v>
      </c>
      <c r="D1282" s="11" t="s">
        <v>1596</v>
      </c>
      <c r="E1282" s="12" t="s">
        <v>1472</v>
      </c>
      <c r="F1282" s="12" t="s">
        <v>4075</v>
      </c>
      <c r="G1282" s="12">
        <v>882</v>
      </c>
      <c r="H1282" s="12" t="s">
        <v>4063</v>
      </c>
      <c r="I1282" t="s">
        <v>4064</v>
      </c>
      <c r="J1282" t="s">
        <v>4065</v>
      </c>
    </row>
    <row r="1283" spans="1:10">
      <c r="A1283" s="9" t="s">
        <v>6378</v>
      </c>
      <c r="B1283" s="10" t="s">
        <v>5564</v>
      </c>
      <c r="C1283" s="11" t="s">
        <v>870</v>
      </c>
      <c r="D1283" s="11" t="s">
        <v>1581</v>
      </c>
      <c r="E1283" s="12" t="s">
        <v>4183</v>
      </c>
      <c r="F1283" s="12" t="s">
        <v>4051</v>
      </c>
      <c r="G1283" s="12">
        <v>585</v>
      </c>
      <c r="H1283" s="12" t="s">
        <v>4052</v>
      </c>
      <c r="I1283" t="s">
        <v>4053</v>
      </c>
      <c r="J1283" t="s">
        <v>4054</v>
      </c>
    </row>
    <row r="1284" spans="1:10">
      <c r="A1284" s="9" t="s">
        <v>6379</v>
      </c>
      <c r="B1284" s="10" t="s">
        <v>5566</v>
      </c>
      <c r="C1284" s="11" t="s">
        <v>870</v>
      </c>
      <c r="D1284" s="11" t="s">
        <v>1656</v>
      </c>
      <c r="E1284" s="12" t="s">
        <v>4183</v>
      </c>
      <c r="F1284" s="12" t="s">
        <v>4162</v>
      </c>
      <c r="G1284" s="12">
        <v>650</v>
      </c>
      <c r="H1284" s="12" t="s">
        <v>4052</v>
      </c>
      <c r="I1284" t="s">
        <v>4089</v>
      </c>
      <c r="J1284" t="s">
        <v>4054</v>
      </c>
    </row>
    <row r="1285" spans="1:10">
      <c r="A1285" s="9" t="s">
        <v>6380</v>
      </c>
      <c r="B1285" s="10" t="s">
        <v>5576</v>
      </c>
      <c r="C1285" s="11" t="s">
        <v>1746</v>
      </c>
      <c r="D1285" s="11" t="s">
        <v>1626</v>
      </c>
      <c r="E1285" s="12" t="s">
        <v>5528</v>
      </c>
      <c r="F1285" s="12" t="s">
        <v>4124</v>
      </c>
      <c r="G1285" s="12">
        <v>1340</v>
      </c>
      <c r="H1285" s="12" t="s">
        <v>4063</v>
      </c>
      <c r="I1285" t="s">
        <v>4094</v>
      </c>
      <c r="J1285" t="s">
        <v>4065</v>
      </c>
    </row>
    <row r="1286" spans="1:10">
      <c r="A1286" s="9" t="s">
        <v>6381</v>
      </c>
      <c r="B1286" s="10" t="s">
        <v>5588</v>
      </c>
      <c r="C1286" s="11" t="s">
        <v>870</v>
      </c>
      <c r="D1286" s="11" t="s">
        <v>1664</v>
      </c>
      <c r="E1286" s="12" t="s">
        <v>4183</v>
      </c>
      <c r="F1286" s="12" t="s">
        <v>4176</v>
      </c>
      <c r="G1286" s="12">
        <v>370</v>
      </c>
      <c r="H1286" s="12" t="s">
        <v>4052</v>
      </c>
      <c r="I1286" t="s">
        <v>4059</v>
      </c>
      <c r="J1286" t="s">
        <v>812</v>
      </c>
    </row>
    <row r="1287" spans="1:10">
      <c r="A1287" s="9" t="s">
        <v>6382</v>
      </c>
      <c r="B1287" s="10" t="s">
        <v>5590</v>
      </c>
      <c r="C1287" s="11" t="s">
        <v>870</v>
      </c>
      <c r="D1287" s="11" t="s">
        <v>1615</v>
      </c>
      <c r="E1287" s="12" t="s">
        <v>4183</v>
      </c>
      <c r="F1287" s="12" t="s">
        <v>4103</v>
      </c>
      <c r="G1287" s="12">
        <v>703</v>
      </c>
      <c r="H1287" s="12" t="s">
        <v>4052</v>
      </c>
      <c r="I1287" t="s">
        <v>4089</v>
      </c>
      <c r="J1287" t="s">
        <v>4054</v>
      </c>
    </row>
    <row r="1288" spans="1:10">
      <c r="A1288" s="9" t="s">
        <v>6383</v>
      </c>
      <c r="B1288" s="10" t="s">
        <v>5598</v>
      </c>
      <c r="C1288" s="11" t="s">
        <v>1748</v>
      </c>
      <c r="D1288" s="11" t="s">
        <v>1680</v>
      </c>
      <c r="E1288" s="12" t="s">
        <v>4217</v>
      </c>
      <c r="F1288" s="12" t="s">
        <v>4553</v>
      </c>
      <c r="G1288" s="12">
        <v>480</v>
      </c>
      <c r="H1288" s="12" t="s">
        <v>4052</v>
      </c>
      <c r="I1288" t="s">
        <v>4053</v>
      </c>
      <c r="J1288" t="s">
        <v>4054</v>
      </c>
    </row>
    <row r="1289" spans="1:10">
      <c r="A1289" s="9" t="s">
        <v>6384</v>
      </c>
      <c r="B1289" s="10" t="s">
        <v>5602</v>
      </c>
      <c r="C1289" s="11" t="s">
        <v>1750</v>
      </c>
      <c r="D1289" s="11" t="s">
        <v>1680</v>
      </c>
      <c r="E1289" s="12" t="s">
        <v>1472</v>
      </c>
      <c r="F1289" s="12" t="s">
        <v>4553</v>
      </c>
      <c r="G1289" s="12">
        <v>683</v>
      </c>
      <c r="H1289" s="12" t="s">
        <v>4052</v>
      </c>
      <c r="I1289" t="s">
        <v>4089</v>
      </c>
      <c r="J1289" t="s">
        <v>4054</v>
      </c>
    </row>
    <row r="1290" spans="1:10">
      <c r="A1290" s="9" t="s">
        <v>6385</v>
      </c>
      <c r="B1290" s="10" t="s">
        <v>5604</v>
      </c>
      <c r="C1290" s="11" t="s">
        <v>1750</v>
      </c>
      <c r="D1290" s="11" t="s">
        <v>1620</v>
      </c>
      <c r="E1290" s="12" t="s">
        <v>1472</v>
      </c>
      <c r="F1290" s="12" t="s">
        <v>4115</v>
      </c>
      <c r="G1290" s="12">
        <v>1015</v>
      </c>
      <c r="H1290" s="12" t="s">
        <v>4063</v>
      </c>
      <c r="I1290" t="s">
        <v>4094</v>
      </c>
      <c r="J1290" t="s">
        <v>4065</v>
      </c>
    </row>
    <row r="1291" spans="1:10">
      <c r="A1291" s="9" t="s">
        <v>6386</v>
      </c>
      <c r="B1291" s="10" t="s">
        <v>5610</v>
      </c>
      <c r="C1291" s="11" t="s">
        <v>1750</v>
      </c>
      <c r="D1291" s="11" t="s">
        <v>1648</v>
      </c>
      <c r="E1291" s="12" t="s">
        <v>1472</v>
      </c>
      <c r="F1291" s="12" t="s">
        <v>4145</v>
      </c>
      <c r="G1291" s="12">
        <v>775</v>
      </c>
      <c r="H1291" s="12" t="s">
        <v>4052</v>
      </c>
      <c r="I1291" t="s">
        <v>4089</v>
      </c>
      <c r="J1291" t="s">
        <v>4054</v>
      </c>
    </row>
    <row r="1292" spans="1:10">
      <c r="A1292" s="9" t="s">
        <v>6387</v>
      </c>
      <c r="B1292" s="10" t="s">
        <v>5614</v>
      </c>
      <c r="C1292" s="11" t="s">
        <v>1606</v>
      </c>
      <c r="D1292" s="11" t="s">
        <v>1641</v>
      </c>
      <c r="E1292" s="12" t="s">
        <v>5521</v>
      </c>
      <c r="F1292" s="12" t="s">
        <v>4138</v>
      </c>
      <c r="G1292" s="12">
        <v>854</v>
      </c>
      <c r="H1292" s="12" t="s">
        <v>4063</v>
      </c>
      <c r="I1292" t="s">
        <v>4064</v>
      </c>
      <c r="J1292" t="s">
        <v>4065</v>
      </c>
    </row>
    <row r="1293" spans="1:10">
      <c r="A1293" s="9" t="s">
        <v>6388</v>
      </c>
      <c r="B1293" s="10" t="s">
        <v>5616</v>
      </c>
      <c r="C1293" s="11" t="s">
        <v>1606</v>
      </c>
      <c r="D1293" s="11" t="s">
        <v>1581</v>
      </c>
      <c r="E1293" s="12" t="s">
        <v>5521</v>
      </c>
      <c r="F1293" s="12" t="s">
        <v>4051</v>
      </c>
      <c r="G1293" s="12">
        <v>577</v>
      </c>
      <c r="H1293" s="12" t="s">
        <v>4052</v>
      </c>
      <c r="I1293" t="s">
        <v>4053</v>
      </c>
      <c r="J1293" t="s">
        <v>4054</v>
      </c>
    </row>
    <row r="1294" spans="1:10">
      <c r="A1294" s="9" t="s">
        <v>6389</v>
      </c>
      <c r="B1294" s="10" t="s">
        <v>5618</v>
      </c>
      <c r="C1294" s="11" t="s">
        <v>1606</v>
      </c>
      <c r="D1294" s="11" t="s">
        <v>1657</v>
      </c>
      <c r="E1294" s="12" t="s">
        <v>5521</v>
      </c>
      <c r="F1294" s="12" t="s">
        <v>4167</v>
      </c>
      <c r="G1294" s="12">
        <v>800</v>
      </c>
      <c r="H1294" s="12" t="s">
        <v>4052</v>
      </c>
      <c r="I1294" t="s">
        <v>4089</v>
      </c>
      <c r="J1294" t="s">
        <v>4054</v>
      </c>
    </row>
    <row r="1295" spans="1:10">
      <c r="A1295" s="9" t="s">
        <v>6390</v>
      </c>
      <c r="B1295" s="10" t="s">
        <v>5622</v>
      </c>
      <c r="C1295" s="11" t="s">
        <v>1606</v>
      </c>
      <c r="D1295" s="11" t="s">
        <v>1629</v>
      </c>
      <c r="E1295" s="12" t="s">
        <v>5521</v>
      </c>
      <c r="F1295" s="12" t="s">
        <v>4129</v>
      </c>
      <c r="G1295" s="12">
        <v>1219</v>
      </c>
      <c r="H1295" s="12" t="s">
        <v>4063</v>
      </c>
      <c r="I1295" t="s">
        <v>4094</v>
      </c>
      <c r="J1295" t="s">
        <v>4065</v>
      </c>
    </row>
    <row r="1296" spans="1:10">
      <c r="A1296" s="9" t="s">
        <v>6391</v>
      </c>
      <c r="B1296" s="10" t="s">
        <v>5662</v>
      </c>
      <c r="C1296" s="11" t="s">
        <v>1577</v>
      </c>
      <c r="D1296" s="11" t="s">
        <v>1659</v>
      </c>
      <c r="E1296" s="12" t="s">
        <v>5644</v>
      </c>
      <c r="F1296" s="12" t="s">
        <v>4172</v>
      </c>
      <c r="G1296" s="12">
        <v>790</v>
      </c>
      <c r="H1296" s="12" t="s">
        <v>4244</v>
      </c>
      <c r="I1296" t="s">
        <v>4089</v>
      </c>
      <c r="J1296" t="s">
        <v>4054</v>
      </c>
    </row>
    <row r="1297" spans="1:10">
      <c r="A1297" s="9" t="s">
        <v>6392</v>
      </c>
      <c r="B1297" s="10" t="s">
        <v>5677</v>
      </c>
      <c r="C1297" s="11" t="s">
        <v>1577</v>
      </c>
      <c r="D1297" s="11" t="s">
        <v>1608</v>
      </c>
      <c r="E1297" s="12" t="s">
        <v>5644</v>
      </c>
      <c r="F1297" s="12" t="s">
        <v>4088</v>
      </c>
      <c r="G1297" s="12">
        <v>761</v>
      </c>
      <c r="H1297" s="12" t="s">
        <v>4052</v>
      </c>
      <c r="I1297" t="s">
        <v>4089</v>
      </c>
      <c r="J1297" t="s">
        <v>4054</v>
      </c>
    </row>
    <row r="1298" spans="1:10">
      <c r="A1298" s="9" t="s">
        <v>6393</v>
      </c>
      <c r="B1298" s="10" t="s">
        <v>5695</v>
      </c>
      <c r="C1298" s="11" t="s">
        <v>1577</v>
      </c>
      <c r="D1298" s="11" t="s">
        <v>1710</v>
      </c>
      <c r="E1298" s="12" t="s">
        <v>5644</v>
      </c>
      <c r="F1298" s="12" t="s">
        <v>4262</v>
      </c>
      <c r="G1298" s="12">
        <v>868</v>
      </c>
      <c r="H1298" s="12" t="s">
        <v>4063</v>
      </c>
      <c r="I1298" t="s">
        <v>4064</v>
      </c>
      <c r="J1298" t="s">
        <v>4065</v>
      </c>
    </row>
    <row r="1299" spans="1:10">
      <c r="A1299" s="9" t="s">
        <v>6394</v>
      </c>
      <c r="B1299" s="10" t="s">
        <v>5703</v>
      </c>
      <c r="C1299" s="11" t="s">
        <v>1577</v>
      </c>
      <c r="D1299" s="11" t="s">
        <v>1680</v>
      </c>
      <c r="E1299" s="12" t="s">
        <v>5644</v>
      </c>
      <c r="F1299" s="12" t="s">
        <v>4553</v>
      </c>
      <c r="G1299" s="12">
        <v>945</v>
      </c>
      <c r="H1299" s="12" t="s">
        <v>4063</v>
      </c>
      <c r="I1299" t="s">
        <v>4064</v>
      </c>
      <c r="J1299" t="s">
        <v>4065</v>
      </c>
    </row>
    <row r="1300" spans="1:10">
      <c r="A1300" s="9" t="s">
        <v>6395</v>
      </c>
      <c r="B1300" s="10" t="s">
        <v>5705</v>
      </c>
      <c r="C1300" s="11" t="s">
        <v>1577</v>
      </c>
      <c r="D1300" s="11" t="s">
        <v>1648</v>
      </c>
      <c r="E1300" s="12" t="s">
        <v>5644</v>
      </c>
      <c r="F1300" s="12" t="s">
        <v>4145</v>
      </c>
      <c r="G1300" s="12">
        <v>1008</v>
      </c>
      <c r="H1300" s="12" t="s">
        <v>4063</v>
      </c>
      <c r="I1300" t="s">
        <v>4094</v>
      </c>
      <c r="J1300" t="s">
        <v>4065</v>
      </c>
    </row>
    <row r="1301" spans="1:10">
      <c r="A1301" s="9" t="s">
        <v>6396</v>
      </c>
      <c r="B1301" s="10" t="s">
        <v>5712</v>
      </c>
      <c r="C1301" s="11" t="s">
        <v>1577</v>
      </c>
      <c r="D1301" s="11" t="s">
        <v>1654</v>
      </c>
      <c r="E1301" s="12" t="s">
        <v>5644</v>
      </c>
      <c r="F1301" s="12" t="s">
        <v>4155</v>
      </c>
      <c r="G1301" s="12">
        <v>435</v>
      </c>
      <c r="H1301" s="12" t="s">
        <v>4052</v>
      </c>
      <c r="I1301" t="s">
        <v>4053</v>
      </c>
      <c r="J1301" t="s">
        <v>4054</v>
      </c>
    </row>
    <row r="1302" spans="1:10">
      <c r="A1302" s="9" t="s">
        <v>6397</v>
      </c>
      <c r="B1302" s="10" t="s">
        <v>5714</v>
      </c>
      <c r="C1302" s="11" t="s">
        <v>1577</v>
      </c>
      <c r="D1302" s="11" t="s">
        <v>1641</v>
      </c>
      <c r="E1302" s="12" t="s">
        <v>5644</v>
      </c>
      <c r="F1302" s="12" t="s">
        <v>4138</v>
      </c>
      <c r="G1302" s="12">
        <v>488</v>
      </c>
      <c r="H1302" s="12" t="s">
        <v>4052</v>
      </c>
      <c r="I1302" t="s">
        <v>4053</v>
      </c>
      <c r="J1302" t="s">
        <v>4054</v>
      </c>
    </row>
    <row r="1303" spans="1:10">
      <c r="A1303" s="9" t="s">
        <v>6398</v>
      </c>
      <c r="B1303" s="10" t="s">
        <v>5716</v>
      </c>
      <c r="C1303" s="11" t="s">
        <v>1577</v>
      </c>
      <c r="D1303" s="11" t="s">
        <v>1712</v>
      </c>
      <c r="E1303" s="12" t="s">
        <v>5644</v>
      </c>
      <c r="F1303" s="12" t="s">
        <v>4303</v>
      </c>
      <c r="G1303" s="12">
        <v>520</v>
      </c>
      <c r="H1303" s="12" t="s">
        <v>4052</v>
      </c>
      <c r="I1303" t="s">
        <v>4053</v>
      </c>
      <c r="J1303" t="s">
        <v>4054</v>
      </c>
    </row>
    <row r="1304" spans="1:10">
      <c r="A1304" s="9" t="s">
        <v>6399</v>
      </c>
      <c r="B1304" s="10" t="s">
        <v>5718</v>
      </c>
      <c r="C1304" s="11" t="s">
        <v>1577</v>
      </c>
      <c r="D1304" s="11" t="s">
        <v>1666</v>
      </c>
      <c r="E1304" s="12" t="s">
        <v>5644</v>
      </c>
      <c r="F1304" s="12" t="s">
        <v>4180</v>
      </c>
      <c r="G1304" s="12">
        <v>392</v>
      </c>
      <c r="H1304" s="12" t="s">
        <v>4052</v>
      </c>
      <c r="I1304" t="s">
        <v>4059</v>
      </c>
      <c r="J1304" t="s">
        <v>812</v>
      </c>
    </row>
    <row r="1305" spans="1:10">
      <c r="A1305" s="9" t="s">
        <v>6400</v>
      </c>
      <c r="B1305" s="10" t="s">
        <v>5720</v>
      </c>
      <c r="C1305" s="11" t="s">
        <v>1577</v>
      </c>
      <c r="D1305" s="11" t="s">
        <v>1618</v>
      </c>
      <c r="E1305" s="12" t="s">
        <v>5644</v>
      </c>
      <c r="F1305" s="12" t="s">
        <v>4110</v>
      </c>
      <c r="G1305" s="12">
        <v>756</v>
      </c>
      <c r="H1305" s="12" t="s">
        <v>4052</v>
      </c>
      <c r="I1305" t="s">
        <v>4089</v>
      </c>
      <c r="J1305" t="s">
        <v>4054</v>
      </c>
    </row>
    <row r="1306" spans="1:10">
      <c r="A1306" s="9" t="s">
        <v>6401</v>
      </c>
      <c r="B1306" s="10" t="s">
        <v>5722</v>
      </c>
      <c r="C1306" s="11" t="s">
        <v>1577</v>
      </c>
      <c r="D1306" s="11" t="s">
        <v>1673</v>
      </c>
      <c r="E1306" s="12" t="s">
        <v>5644</v>
      </c>
      <c r="F1306" s="12" t="s">
        <v>4315</v>
      </c>
      <c r="G1306" s="12">
        <v>366</v>
      </c>
      <c r="H1306" s="12" t="s">
        <v>4052</v>
      </c>
      <c r="I1306" t="s">
        <v>4059</v>
      </c>
      <c r="J1306" t="s">
        <v>812</v>
      </c>
    </row>
    <row r="1307" spans="1:10">
      <c r="A1307" s="9" t="s">
        <v>6402</v>
      </c>
      <c r="B1307" s="10" t="s">
        <v>5724</v>
      </c>
      <c r="C1307" s="11" t="s">
        <v>1577</v>
      </c>
      <c r="D1307" s="11" t="s">
        <v>1626</v>
      </c>
      <c r="E1307" s="12" t="s">
        <v>5644</v>
      </c>
      <c r="F1307" s="12" t="s">
        <v>4124</v>
      </c>
      <c r="G1307" s="12">
        <v>448</v>
      </c>
      <c r="H1307" s="12" t="s">
        <v>4052</v>
      </c>
      <c r="I1307" t="s">
        <v>4053</v>
      </c>
      <c r="J1307" t="s">
        <v>4054</v>
      </c>
    </row>
    <row r="1308" spans="1:10">
      <c r="A1308" s="9" t="s">
        <v>6403</v>
      </c>
      <c r="B1308" s="10" t="s">
        <v>5726</v>
      </c>
      <c r="C1308" s="11" t="s">
        <v>1577</v>
      </c>
      <c r="D1308" s="11" t="s">
        <v>1718</v>
      </c>
      <c r="E1308" s="12" t="s">
        <v>5644</v>
      </c>
      <c r="F1308" s="12" t="s">
        <v>4307</v>
      </c>
      <c r="G1308" s="12">
        <v>600</v>
      </c>
      <c r="H1308" s="12" t="s">
        <v>4052</v>
      </c>
      <c r="I1308" t="s">
        <v>4053</v>
      </c>
      <c r="J1308" t="s">
        <v>4054</v>
      </c>
    </row>
    <row r="1309" spans="1:10">
      <c r="A1309" s="9" t="s">
        <v>6404</v>
      </c>
      <c r="B1309" s="10" t="s">
        <v>5728</v>
      </c>
      <c r="C1309" s="11" t="s">
        <v>1577</v>
      </c>
      <c r="D1309" s="11" t="s">
        <v>1629</v>
      </c>
      <c r="E1309" s="12" t="s">
        <v>5644</v>
      </c>
      <c r="F1309" s="12" t="s">
        <v>4129</v>
      </c>
      <c r="G1309" s="12">
        <v>673</v>
      </c>
      <c r="H1309" s="12" t="s">
        <v>4052</v>
      </c>
      <c r="I1309" t="s">
        <v>4089</v>
      </c>
      <c r="J1309" t="s">
        <v>4054</v>
      </c>
    </row>
    <row r="1310" spans="1:10">
      <c r="A1310" s="9" t="s">
        <v>6405</v>
      </c>
      <c r="B1310" s="10" t="s">
        <v>5730</v>
      </c>
      <c r="C1310" s="11" t="s">
        <v>1577</v>
      </c>
      <c r="D1310" s="11" t="s">
        <v>1713</v>
      </c>
      <c r="E1310" s="12" t="s">
        <v>5644</v>
      </c>
      <c r="F1310" s="12" t="s">
        <v>4266</v>
      </c>
      <c r="G1310" s="12">
        <v>360</v>
      </c>
      <c r="H1310" s="12" t="s">
        <v>4052</v>
      </c>
      <c r="I1310" t="s">
        <v>4059</v>
      </c>
      <c r="J1310" t="s">
        <v>812</v>
      </c>
    </row>
    <row r="1311" spans="1:10">
      <c r="A1311" s="9" t="s">
        <v>6406</v>
      </c>
      <c r="B1311" s="10" t="s">
        <v>5732</v>
      </c>
      <c r="C1311" s="11" t="s">
        <v>1577</v>
      </c>
      <c r="D1311" s="11" t="s">
        <v>1635</v>
      </c>
      <c r="E1311" s="12" t="s">
        <v>5644</v>
      </c>
      <c r="F1311" s="12" t="s">
        <v>1475</v>
      </c>
      <c r="G1311" s="12">
        <v>448</v>
      </c>
      <c r="H1311" s="12" t="s">
        <v>4052</v>
      </c>
      <c r="I1311" t="s">
        <v>4053</v>
      </c>
      <c r="J1311" t="s">
        <v>4054</v>
      </c>
    </row>
    <row r="1312" spans="1:10">
      <c r="A1312" s="9" t="s">
        <v>6407</v>
      </c>
      <c r="B1312" s="10" t="s">
        <v>5734</v>
      </c>
      <c r="C1312" s="11" t="s">
        <v>1577</v>
      </c>
      <c r="D1312" s="11" t="s">
        <v>1682</v>
      </c>
      <c r="E1312" s="12" t="s">
        <v>5644</v>
      </c>
      <c r="F1312" s="12" t="s">
        <v>5106</v>
      </c>
      <c r="G1312" s="12">
        <v>647</v>
      </c>
      <c r="H1312" s="12" t="s">
        <v>4052</v>
      </c>
      <c r="I1312" t="s">
        <v>4089</v>
      </c>
      <c r="J1312" t="s">
        <v>4054</v>
      </c>
    </row>
    <row r="1313" spans="1:10">
      <c r="A1313" s="9" t="s">
        <v>6408</v>
      </c>
      <c r="B1313" s="10" t="s">
        <v>5742</v>
      </c>
      <c r="C1313" s="11" t="s">
        <v>1577</v>
      </c>
      <c r="D1313" s="11" t="s">
        <v>1701</v>
      </c>
      <c r="E1313" s="12" t="s">
        <v>5644</v>
      </c>
      <c r="F1313" s="12" t="s">
        <v>4208</v>
      </c>
      <c r="G1313" s="12">
        <v>780</v>
      </c>
      <c r="H1313" s="12" t="s">
        <v>4244</v>
      </c>
      <c r="I1313" t="s">
        <v>4089</v>
      </c>
      <c r="J1313" t="s">
        <v>4054</v>
      </c>
    </row>
    <row r="1314" spans="1:10">
      <c r="A1314" s="9" t="s">
        <v>6409</v>
      </c>
      <c r="B1314" s="10" t="s">
        <v>5744</v>
      </c>
      <c r="C1314" s="11" t="s">
        <v>1577</v>
      </c>
      <c r="D1314" s="11" t="s">
        <v>1664</v>
      </c>
      <c r="E1314" s="12" t="s">
        <v>5644</v>
      </c>
      <c r="F1314" s="12" t="s">
        <v>4176</v>
      </c>
      <c r="G1314" s="12">
        <v>623</v>
      </c>
      <c r="H1314" s="12" t="s">
        <v>4244</v>
      </c>
      <c r="I1314" t="s">
        <v>4089</v>
      </c>
      <c r="J1314" t="s">
        <v>4054</v>
      </c>
    </row>
    <row r="1315" spans="1:10">
      <c r="A1315" s="9" t="s">
        <v>6410</v>
      </c>
      <c r="B1315" s="10" t="s">
        <v>5746</v>
      </c>
      <c r="C1315" s="11" t="s">
        <v>1577</v>
      </c>
      <c r="D1315" s="11" t="s">
        <v>1581</v>
      </c>
      <c r="E1315" s="12" t="s">
        <v>5644</v>
      </c>
      <c r="F1315" s="12" t="s">
        <v>4051</v>
      </c>
      <c r="G1315" s="12">
        <v>930</v>
      </c>
      <c r="H1315" s="12" t="s">
        <v>4244</v>
      </c>
      <c r="I1315" t="s">
        <v>4064</v>
      </c>
      <c r="J1315" t="s">
        <v>4065</v>
      </c>
    </row>
    <row r="1316" spans="1:10">
      <c r="A1316" s="9" t="s">
        <v>6411</v>
      </c>
      <c r="B1316" s="10" t="s">
        <v>5748</v>
      </c>
      <c r="C1316" s="11" t="s">
        <v>1577</v>
      </c>
      <c r="D1316" s="11" t="s">
        <v>1615</v>
      </c>
      <c r="E1316" s="12" t="s">
        <v>5644</v>
      </c>
      <c r="F1316" s="12" t="s">
        <v>4103</v>
      </c>
      <c r="G1316" s="12">
        <v>1015</v>
      </c>
      <c r="H1316" s="12" t="s">
        <v>4244</v>
      </c>
      <c r="I1316" t="s">
        <v>4094</v>
      </c>
      <c r="J1316" t="s">
        <v>4065</v>
      </c>
    </row>
    <row r="1317" spans="1:10">
      <c r="A1317" s="9" t="s">
        <v>6412</v>
      </c>
      <c r="B1317" s="10" t="s">
        <v>5750</v>
      </c>
      <c r="C1317" s="11" t="s">
        <v>1577</v>
      </c>
      <c r="D1317" s="11" t="s">
        <v>1656</v>
      </c>
      <c r="E1317" s="12" t="s">
        <v>5644</v>
      </c>
      <c r="F1317" s="12" t="s">
        <v>4162</v>
      </c>
      <c r="G1317" s="12">
        <v>917</v>
      </c>
      <c r="H1317" s="12" t="s">
        <v>4244</v>
      </c>
      <c r="I1317" t="s">
        <v>4064</v>
      </c>
      <c r="J1317" t="s">
        <v>4065</v>
      </c>
    </row>
    <row r="1318" spans="1:10">
      <c r="A1318" s="9" t="s">
        <v>6413</v>
      </c>
      <c r="B1318" s="10" t="s">
        <v>5752</v>
      </c>
      <c r="C1318" s="11" t="s">
        <v>1577</v>
      </c>
      <c r="D1318" s="11" t="s">
        <v>1704</v>
      </c>
      <c r="E1318" s="12" t="s">
        <v>5644</v>
      </c>
      <c r="F1318" s="12" t="s">
        <v>4254</v>
      </c>
      <c r="G1318" s="12">
        <v>1015</v>
      </c>
      <c r="H1318" s="12" t="s">
        <v>4244</v>
      </c>
      <c r="I1318" t="s">
        <v>4094</v>
      </c>
      <c r="J1318" t="s">
        <v>4065</v>
      </c>
    </row>
    <row r="1319" spans="1:10">
      <c r="A1319" s="9" t="s">
        <v>6414</v>
      </c>
      <c r="B1319" s="10" t="s">
        <v>5754</v>
      </c>
      <c r="C1319" s="11" t="s">
        <v>1577</v>
      </c>
      <c r="D1319" s="11" t="s">
        <v>1706</v>
      </c>
      <c r="E1319" s="12" t="s">
        <v>5644</v>
      </c>
      <c r="F1319" s="12" t="s">
        <v>4194</v>
      </c>
      <c r="G1319" s="12">
        <v>715</v>
      </c>
      <c r="H1319" s="12" t="s">
        <v>4052</v>
      </c>
      <c r="I1319" t="s">
        <v>4089</v>
      </c>
      <c r="J1319" t="s">
        <v>4054</v>
      </c>
    </row>
    <row r="1320" spans="1:10">
      <c r="A1320" s="9" t="s">
        <v>6415</v>
      </c>
      <c r="B1320" s="10" t="s">
        <v>5756</v>
      </c>
      <c r="C1320" s="11" t="s">
        <v>1577</v>
      </c>
      <c r="D1320" s="11" t="s">
        <v>1688</v>
      </c>
      <c r="E1320" s="12" t="s">
        <v>5644</v>
      </c>
      <c r="F1320" s="12" t="s">
        <v>4198</v>
      </c>
      <c r="G1320" s="12">
        <v>864</v>
      </c>
      <c r="H1320" s="12" t="s">
        <v>4063</v>
      </c>
      <c r="I1320" t="s">
        <v>4064</v>
      </c>
      <c r="J1320" t="s">
        <v>4065</v>
      </c>
    </row>
    <row r="1321" spans="1:10">
      <c r="A1321" s="9" t="s">
        <v>6416</v>
      </c>
      <c r="B1321" s="10" t="s">
        <v>5758</v>
      </c>
      <c r="C1321" s="11" t="s">
        <v>1577</v>
      </c>
      <c r="D1321" s="11" t="s">
        <v>1612</v>
      </c>
      <c r="E1321" s="12" t="s">
        <v>5644</v>
      </c>
      <c r="F1321" s="12" t="s">
        <v>4098</v>
      </c>
      <c r="G1321" s="12">
        <v>639</v>
      </c>
      <c r="H1321" s="12" t="s">
        <v>4052</v>
      </c>
      <c r="I1321" t="s">
        <v>4089</v>
      </c>
      <c r="J1321" t="s">
        <v>4054</v>
      </c>
    </row>
    <row r="1322" spans="1:10">
      <c r="A1322" s="9" t="s">
        <v>6417</v>
      </c>
      <c r="B1322" s="10" t="s">
        <v>5760</v>
      </c>
      <c r="C1322" s="11" t="s">
        <v>1577</v>
      </c>
      <c r="D1322" s="11" t="s">
        <v>1593</v>
      </c>
      <c r="E1322" s="12" t="s">
        <v>5644</v>
      </c>
      <c r="F1322" s="12" t="s">
        <v>4069</v>
      </c>
      <c r="G1322" s="12">
        <v>744</v>
      </c>
      <c r="H1322" s="12" t="s">
        <v>4052</v>
      </c>
      <c r="I1322" t="s">
        <v>4089</v>
      </c>
      <c r="J1322" t="s">
        <v>4054</v>
      </c>
    </row>
    <row r="1323" spans="1:10">
      <c r="A1323" s="9" t="s">
        <v>6418</v>
      </c>
      <c r="B1323" s="10" t="s">
        <v>5762</v>
      </c>
      <c r="C1323" s="11" t="s">
        <v>1577</v>
      </c>
      <c r="D1323" s="11" t="s">
        <v>1684</v>
      </c>
      <c r="E1323" s="12" t="s">
        <v>5644</v>
      </c>
      <c r="F1323" s="12" t="s">
        <v>4258</v>
      </c>
      <c r="G1323" s="12">
        <v>625</v>
      </c>
      <c r="H1323" s="12" t="s">
        <v>4052</v>
      </c>
      <c r="I1323" t="s">
        <v>4089</v>
      </c>
      <c r="J1323" t="s">
        <v>4054</v>
      </c>
    </row>
    <row r="1324" spans="1:10">
      <c r="A1324" s="9" t="s">
        <v>6419</v>
      </c>
      <c r="B1324" s="10" t="s">
        <v>5764</v>
      </c>
      <c r="C1324" s="11" t="s">
        <v>1577</v>
      </c>
      <c r="D1324" s="11" t="s">
        <v>1716</v>
      </c>
      <c r="E1324" s="12" t="s">
        <v>5644</v>
      </c>
      <c r="F1324" s="12" t="s">
        <v>4289</v>
      </c>
      <c r="G1324" s="12">
        <v>1172</v>
      </c>
      <c r="H1324" s="12" t="s">
        <v>4063</v>
      </c>
      <c r="I1324" t="s">
        <v>4094</v>
      </c>
      <c r="J1324" t="s">
        <v>4065</v>
      </c>
    </row>
    <row r="1325" spans="1:10">
      <c r="A1325" s="9" t="s">
        <v>6420</v>
      </c>
      <c r="B1325" s="10" t="s">
        <v>5766</v>
      </c>
      <c r="C1325" s="11" t="s">
        <v>1577</v>
      </c>
      <c r="D1325" s="11" t="s">
        <v>1596</v>
      </c>
      <c r="E1325" s="12" t="s">
        <v>5644</v>
      </c>
      <c r="F1325" s="12" t="s">
        <v>4075</v>
      </c>
      <c r="G1325" s="12">
        <v>1140</v>
      </c>
      <c r="H1325" s="12" t="s">
        <v>4063</v>
      </c>
      <c r="I1325" t="s">
        <v>4094</v>
      </c>
      <c r="J1325" t="s">
        <v>4065</v>
      </c>
    </row>
    <row r="1326" spans="1:10">
      <c r="A1326" s="9" t="s">
        <v>6421</v>
      </c>
      <c r="B1326" s="10" t="s">
        <v>5768</v>
      </c>
      <c r="C1326" s="11" t="s">
        <v>1577</v>
      </c>
      <c r="D1326" s="11" t="s">
        <v>1620</v>
      </c>
      <c r="E1326" s="12" t="s">
        <v>5644</v>
      </c>
      <c r="F1326" s="12" t="s">
        <v>4115</v>
      </c>
      <c r="G1326" s="12">
        <v>1220</v>
      </c>
      <c r="H1326" s="12" t="s">
        <v>4063</v>
      </c>
      <c r="I1326" t="s">
        <v>4094</v>
      </c>
      <c r="J1326" t="s">
        <v>4065</v>
      </c>
    </row>
    <row r="1327" spans="1:10">
      <c r="A1327" s="9" t="s">
        <v>6422</v>
      </c>
      <c r="B1327" s="10" t="s">
        <v>5770</v>
      </c>
      <c r="C1327" s="11" t="s">
        <v>1577</v>
      </c>
      <c r="D1327" s="11" t="s">
        <v>1714</v>
      </c>
      <c r="E1327" s="12" t="s">
        <v>5644</v>
      </c>
      <c r="F1327" s="12" t="s">
        <v>4204</v>
      </c>
      <c r="G1327" s="12">
        <v>841</v>
      </c>
      <c r="H1327" s="12" t="s">
        <v>4244</v>
      </c>
      <c r="I1327" t="s">
        <v>4064</v>
      </c>
      <c r="J1327" t="s">
        <v>4065</v>
      </c>
    </row>
    <row r="1328" spans="1:10">
      <c r="A1328" s="9" t="s">
        <v>6423</v>
      </c>
      <c r="B1328" s="10" t="s">
        <v>5776</v>
      </c>
      <c r="C1328" s="11" t="s">
        <v>1748</v>
      </c>
      <c r="D1328" s="11" t="s">
        <v>1673</v>
      </c>
      <c r="E1328" s="12" t="s">
        <v>4217</v>
      </c>
      <c r="F1328" s="12" t="s">
        <v>4315</v>
      </c>
      <c r="G1328" s="12">
        <v>492</v>
      </c>
      <c r="H1328" s="12" t="s">
        <v>4052</v>
      </c>
      <c r="I1328" t="s">
        <v>4053</v>
      </c>
      <c r="J1328" t="s">
        <v>4054</v>
      </c>
    </row>
    <row r="1329" spans="1:10">
      <c r="A1329" s="9" t="s">
        <v>6424</v>
      </c>
      <c r="B1329" s="10" t="s">
        <v>5778</v>
      </c>
      <c r="C1329" s="11" t="s">
        <v>1606</v>
      </c>
      <c r="D1329" s="11" t="s">
        <v>1716</v>
      </c>
      <c r="E1329" s="12" t="s">
        <v>4220</v>
      </c>
      <c r="F1329" s="12" t="s">
        <v>4289</v>
      </c>
      <c r="G1329" s="12">
        <v>375</v>
      </c>
      <c r="H1329" s="12" t="s">
        <v>4244</v>
      </c>
      <c r="I1329" t="s">
        <v>4059</v>
      </c>
      <c r="J1329" t="s">
        <v>812</v>
      </c>
    </row>
    <row r="1330" spans="1:10">
      <c r="A1330" s="9" t="s">
        <v>6425</v>
      </c>
      <c r="B1330" s="10" t="s">
        <v>5788</v>
      </c>
      <c r="C1330" s="11" t="s">
        <v>868</v>
      </c>
      <c r="D1330" s="11" t="s">
        <v>1629</v>
      </c>
      <c r="E1330" s="12" t="s">
        <v>1476</v>
      </c>
      <c r="F1330" s="12" t="s">
        <v>4129</v>
      </c>
      <c r="G1330" s="12">
        <v>211</v>
      </c>
      <c r="H1330" s="12" t="s">
        <v>4052</v>
      </c>
      <c r="I1330" t="s">
        <v>4059</v>
      </c>
      <c r="J1330" t="s">
        <v>812</v>
      </c>
    </row>
    <row r="1331" spans="1:10">
      <c r="A1331" s="9" t="s">
        <v>6426</v>
      </c>
      <c r="B1331" s="10" t="s">
        <v>5790</v>
      </c>
      <c r="C1331" s="11" t="s">
        <v>1743</v>
      </c>
      <c r="D1331" s="11" t="s">
        <v>1629</v>
      </c>
      <c r="E1331" s="12" t="s">
        <v>4211</v>
      </c>
      <c r="F1331" s="12" t="s">
        <v>4129</v>
      </c>
      <c r="G1331" s="12">
        <v>650</v>
      </c>
      <c r="H1331" s="12" t="s">
        <v>4052</v>
      </c>
      <c r="I1331" t="s">
        <v>4089</v>
      </c>
      <c r="J1331" t="s">
        <v>4054</v>
      </c>
    </row>
    <row r="1332" spans="1:10">
      <c r="A1332" s="9" t="s">
        <v>6427</v>
      </c>
      <c r="B1332" s="10" t="s">
        <v>6428</v>
      </c>
      <c r="C1332" s="11" t="s">
        <v>803</v>
      </c>
      <c r="D1332" s="11" t="s">
        <v>1599</v>
      </c>
      <c r="E1332" s="12" t="s">
        <v>4050</v>
      </c>
      <c r="F1332" s="12" t="s">
        <v>6429</v>
      </c>
      <c r="G1332" s="12">
        <v>500</v>
      </c>
      <c r="H1332" s="12" t="s">
        <v>4052</v>
      </c>
      <c r="I1332" t="s">
        <v>4053</v>
      </c>
      <c r="J1332" t="s">
        <v>4054</v>
      </c>
    </row>
    <row r="1333" spans="1:10">
      <c r="A1333" s="9" t="s">
        <v>6430</v>
      </c>
      <c r="B1333" s="10" t="s">
        <v>5805</v>
      </c>
      <c r="C1333" s="11" t="s">
        <v>868</v>
      </c>
      <c r="D1333" s="11" t="s">
        <v>1657</v>
      </c>
      <c r="E1333" s="12" t="s">
        <v>1476</v>
      </c>
      <c r="F1333" s="12" t="s">
        <v>4167</v>
      </c>
      <c r="G1333" s="12">
        <v>570</v>
      </c>
      <c r="H1333" s="12" t="s">
        <v>4052</v>
      </c>
      <c r="I1333" t="s">
        <v>4053</v>
      </c>
      <c r="J1333" t="s">
        <v>4054</v>
      </c>
    </row>
    <row r="1334" spans="1:10">
      <c r="A1334" s="9" t="s">
        <v>6431</v>
      </c>
      <c r="B1334" s="10" t="s">
        <v>5807</v>
      </c>
      <c r="C1334" s="11" t="s">
        <v>1750</v>
      </c>
      <c r="D1334" s="11" t="s">
        <v>1581</v>
      </c>
      <c r="E1334" s="12" t="s">
        <v>1472</v>
      </c>
      <c r="F1334" s="12" t="s">
        <v>4051</v>
      </c>
      <c r="G1334" s="12">
        <v>712</v>
      </c>
      <c r="H1334" s="12" t="s">
        <v>4052</v>
      </c>
      <c r="I1334" t="s">
        <v>4089</v>
      </c>
      <c r="J1334" t="s">
        <v>4054</v>
      </c>
    </row>
    <row r="1335" spans="1:10">
      <c r="A1335" s="9" t="s">
        <v>6432</v>
      </c>
      <c r="B1335" s="10" t="s">
        <v>5809</v>
      </c>
      <c r="C1335" s="11" t="s">
        <v>1750</v>
      </c>
      <c r="D1335" s="11" t="s">
        <v>1656</v>
      </c>
      <c r="E1335" s="12" t="s">
        <v>1472</v>
      </c>
      <c r="F1335" s="12" t="s">
        <v>4162</v>
      </c>
      <c r="G1335" s="12">
        <v>678</v>
      </c>
      <c r="H1335" s="12" t="s">
        <v>4052</v>
      </c>
      <c r="I1335" t="s">
        <v>4089</v>
      </c>
      <c r="J1335" t="s">
        <v>4054</v>
      </c>
    </row>
    <row r="1336" spans="1:10">
      <c r="A1336" s="9" t="s">
        <v>6433</v>
      </c>
      <c r="B1336" s="10" t="s">
        <v>5811</v>
      </c>
      <c r="C1336" s="11" t="s">
        <v>1743</v>
      </c>
      <c r="D1336" s="11" t="s">
        <v>1648</v>
      </c>
      <c r="E1336" s="12" t="s">
        <v>4211</v>
      </c>
      <c r="F1336" s="12" t="s">
        <v>4145</v>
      </c>
      <c r="G1336" s="12">
        <v>555</v>
      </c>
      <c r="H1336" s="12" t="s">
        <v>4052</v>
      </c>
      <c r="I1336" t="s">
        <v>4053</v>
      </c>
      <c r="J1336" t="s">
        <v>4054</v>
      </c>
    </row>
    <row r="1337" spans="1:10">
      <c r="A1337" s="9" t="s">
        <v>6434</v>
      </c>
      <c r="B1337" s="10" t="s">
        <v>5813</v>
      </c>
      <c r="C1337" s="11" t="s">
        <v>1743</v>
      </c>
      <c r="D1337" s="11" t="s">
        <v>1664</v>
      </c>
      <c r="E1337" s="12" t="s">
        <v>4211</v>
      </c>
      <c r="F1337" s="12" t="s">
        <v>4176</v>
      </c>
      <c r="G1337" s="12">
        <v>88</v>
      </c>
      <c r="H1337" s="12" t="s">
        <v>4083</v>
      </c>
      <c r="I1337" t="s">
        <v>4120</v>
      </c>
      <c r="J1337" t="s">
        <v>752</v>
      </c>
    </row>
    <row r="1338" spans="1:10">
      <c r="A1338" s="9" t="s">
        <v>6435</v>
      </c>
      <c r="B1338" s="10" t="s">
        <v>5815</v>
      </c>
      <c r="C1338" s="11" t="s">
        <v>1743</v>
      </c>
      <c r="D1338" s="11" t="s">
        <v>1657</v>
      </c>
      <c r="E1338" s="12" t="s">
        <v>4211</v>
      </c>
      <c r="F1338" s="12" t="s">
        <v>4167</v>
      </c>
      <c r="G1338" s="12">
        <v>610</v>
      </c>
      <c r="H1338" s="12" t="s">
        <v>4052</v>
      </c>
      <c r="I1338" t="s">
        <v>4089</v>
      </c>
      <c r="J1338" t="s">
        <v>4054</v>
      </c>
    </row>
    <row r="1339" spans="1:10">
      <c r="A1339" s="9" t="s">
        <v>6436</v>
      </c>
      <c r="B1339" s="10" t="s">
        <v>5817</v>
      </c>
      <c r="C1339" s="11" t="s">
        <v>1743</v>
      </c>
      <c r="D1339" s="11" t="s">
        <v>1656</v>
      </c>
      <c r="E1339" s="12" t="s">
        <v>4211</v>
      </c>
      <c r="F1339" s="12" t="s">
        <v>4162</v>
      </c>
      <c r="G1339" s="12">
        <v>511</v>
      </c>
      <c r="H1339" s="12" t="s">
        <v>4052</v>
      </c>
      <c r="I1339" t="s">
        <v>4053</v>
      </c>
      <c r="J1339" t="s">
        <v>4054</v>
      </c>
    </row>
    <row r="1340" spans="1:10">
      <c r="A1340" s="9" t="s">
        <v>6437</v>
      </c>
      <c r="B1340" s="10" t="s">
        <v>5819</v>
      </c>
      <c r="C1340" s="11" t="s">
        <v>1743</v>
      </c>
      <c r="D1340" s="11" t="s">
        <v>1659</v>
      </c>
      <c r="E1340" s="12" t="s">
        <v>4211</v>
      </c>
      <c r="F1340" s="12" t="s">
        <v>4172</v>
      </c>
      <c r="G1340" s="12">
        <v>525</v>
      </c>
      <c r="H1340" s="12" t="s">
        <v>4052</v>
      </c>
      <c r="I1340" t="s">
        <v>4053</v>
      </c>
      <c r="J1340" t="s">
        <v>4054</v>
      </c>
    </row>
    <row r="1341" spans="1:10">
      <c r="A1341" s="9" t="s">
        <v>6438</v>
      </c>
      <c r="B1341" s="10" t="s">
        <v>5832</v>
      </c>
      <c r="C1341" s="11" t="s">
        <v>868</v>
      </c>
      <c r="D1341" s="11" t="s">
        <v>1581</v>
      </c>
      <c r="E1341" s="12" t="s">
        <v>1476</v>
      </c>
      <c r="F1341" s="12" t="s">
        <v>4051</v>
      </c>
      <c r="G1341" s="12">
        <v>583</v>
      </c>
      <c r="H1341" s="12" t="s">
        <v>4052</v>
      </c>
      <c r="I1341" t="s">
        <v>4053</v>
      </c>
      <c r="J1341" t="s">
        <v>4054</v>
      </c>
    </row>
    <row r="1342" spans="1:10">
      <c r="A1342" s="9" t="s">
        <v>6439</v>
      </c>
      <c r="B1342" s="10" t="s">
        <v>5834</v>
      </c>
      <c r="C1342" s="11" t="s">
        <v>868</v>
      </c>
      <c r="D1342" s="11" t="s">
        <v>1656</v>
      </c>
      <c r="E1342" s="12" t="s">
        <v>1476</v>
      </c>
      <c r="F1342" s="12" t="s">
        <v>4162</v>
      </c>
      <c r="G1342" s="12">
        <v>643</v>
      </c>
      <c r="H1342" s="12" t="s">
        <v>4052</v>
      </c>
      <c r="I1342" t="s">
        <v>4089</v>
      </c>
      <c r="J1342" t="s">
        <v>4054</v>
      </c>
    </row>
    <row r="1343" spans="1:10">
      <c r="A1343" s="9" t="s">
        <v>6440</v>
      </c>
      <c r="B1343" s="10" t="s">
        <v>5838</v>
      </c>
      <c r="C1343" s="11" t="s">
        <v>870</v>
      </c>
      <c r="D1343" s="11" t="s">
        <v>1648</v>
      </c>
      <c r="E1343" s="12" t="s">
        <v>4183</v>
      </c>
      <c r="F1343" s="12" t="s">
        <v>4145</v>
      </c>
      <c r="G1343" s="12">
        <v>1080</v>
      </c>
      <c r="H1343" s="12" t="s">
        <v>4063</v>
      </c>
      <c r="I1343" t="s">
        <v>4094</v>
      </c>
      <c r="J1343" t="s">
        <v>4065</v>
      </c>
    </row>
    <row r="1344" spans="1:10">
      <c r="A1344" s="9" t="s">
        <v>6441</v>
      </c>
      <c r="B1344" s="10" t="s">
        <v>5840</v>
      </c>
      <c r="C1344" s="11" t="s">
        <v>870</v>
      </c>
      <c r="D1344" s="11" t="s">
        <v>1635</v>
      </c>
      <c r="E1344" s="12" t="s">
        <v>4183</v>
      </c>
      <c r="F1344" s="12" t="s">
        <v>1475</v>
      </c>
      <c r="G1344" s="12">
        <v>950</v>
      </c>
      <c r="H1344" s="12" t="s">
        <v>4063</v>
      </c>
      <c r="I1344" t="s">
        <v>4064</v>
      </c>
      <c r="J1344" t="s">
        <v>4065</v>
      </c>
    </row>
    <row r="1345" spans="1:10">
      <c r="A1345" s="9" t="s">
        <v>6442</v>
      </c>
      <c r="B1345" s="10" t="s">
        <v>6443</v>
      </c>
      <c r="C1345" s="11" t="s">
        <v>803</v>
      </c>
      <c r="D1345" s="11" t="s">
        <v>1606</v>
      </c>
      <c r="E1345" s="12" t="s">
        <v>4050</v>
      </c>
      <c r="F1345" s="12" t="s">
        <v>4220</v>
      </c>
      <c r="G1345" s="12">
        <v>1072</v>
      </c>
      <c r="H1345" s="12" t="s">
        <v>4063</v>
      </c>
      <c r="I1345" t="s">
        <v>4094</v>
      </c>
      <c r="J1345" t="s">
        <v>4065</v>
      </c>
    </row>
    <row r="1346" spans="1:10">
      <c r="A1346" s="9" t="s">
        <v>6444</v>
      </c>
      <c r="B1346" s="10" t="s">
        <v>6445</v>
      </c>
      <c r="C1346" s="11" t="s">
        <v>803</v>
      </c>
      <c r="D1346" s="11" t="s">
        <v>1744</v>
      </c>
      <c r="E1346" s="12" t="s">
        <v>4050</v>
      </c>
      <c r="F1346" s="12" t="s">
        <v>6446</v>
      </c>
      <c r="G1346" s="12">
        <v>319</v>
      </c>
      <c r="H1346" s="12" t="s">
        <v>4052</v>
      </c>
      <c r="I1346" t="s">
        <v>4059</v>
      </c>
      <c r="J1346" t="s">
        <v>812</v>
      </c>
    </row>
    <row r="1347" spans="1:10">
      <c r="A1347" s="9" t="s">
        <v>6447</v>
      </c>
      <c r="B1347" s="10" t="s">
        <v>5860</v>
      </c>
      <c r="C1347" s="11" t="s">
        <v>1743</v>
      </c>
      <c r="D1347" s="11" t="s">
        <v>1615</v>
      </c>
      <c r="E1347" s="12" t="s">
        <v>4211</v>
      </c>
      <c r="F1347" s="12" t="s">
        <v>4103</v>
      </c>
      <c r="G1347" s="12">
        <v>743</v>
      </c>
      <c r="H1347" s="12" t="s">
        <v>4052</v>
      </c>
      <c r="I1347" t="s">
        <v>4089</v>
      </c>
      <c r="J1347" t="s">
        <v>4054</v>
      </c>
    </row>
    <row r="1348" spans="1:10">
      <c r="A1348" s="9" t="s">
        <v>6448</v>
      </c>
      <c r="B1348" s="10" t="s">
        <v>5862</v>
      </c>
      <c r="C1348" s="11" t="s">
        <v>1743</v>
      </c>
      <c r="D1348" s="11" t="s">
        <v>1620</v>
      </c>
      <c r="E1348" s="12" t="s">
        <v>4211</v>
      </c>
      <c r="F1348" s="12" t="s">
        <v>4115</v>
      </c>
      <c r="G1348" s="12">
        <v>836</v>
      </c>
      <c r="H1348" s="12" t="s">
        <v>4063</v>
      </c>
      <c r="I1348" t="s">
        <v>4064</v>
      </c>
      <c r="J1348" t="s">
        <v>4065</v>
      </c>
    </row>
    <row r="1349" spans="1:10">
      <c r="A1349" s="9" t="s">
        <v>6449</v>
      </c>
      <c r="B1349" s="10" t="s">
        <v>5868</v>
      </c>
      <c r="C1349" s="11" t="s">
        <v>1748</v>
      </c>
      <c r="D1349" s="11" t="s">
        <v>1648</v>
      </c>
      <c r="E1349" s="12" t="s">
        <v>4217</v>
      </c>
      <c r="F1349" s="12" t="s">
        <v>4145</v>
      </c>
      <c r="G1349" s="12">
        <v>628</v>
      </c>
      <c r="H1349" s="12" t="s">
        <v>4052</v>
      </c>
      <c r="I1349" t="s">
        <v>4089</v>
      </c>
      <c r="J1349" t="s">
        <v>4054</v>
      </c>
    </row>
    <row r="1350" spans="1:10">
      <c r="A1350" s="9" t="s">
        <v>6450</v>
      </c>
      <c r="B1350" s="10" t="s">
        <v>5870</v>
      </c>
      <c r="C1350" s="11" t="s">
        <v>1748</v>
      </c>
      <c r="D1350" s="11" t="s">
        <v>1626</v>
      </c>
      <c r="E1350" s="12" t="s">
        <v>4217</v>
      </c>
      <c r="F1350" s="12" t="s">
        <v>4124</v>
      </c>
      <c r="G1350" s="12">
        <v>733</v>
      </c>
      <c r="H1350" s="12" t="s">
        <v>4052</v>
      </c>
      <c r="I1350" t="s">
        <v>4089</v>
      </c>
      <c r="J1350" t="s">
        <v>4054</v>
      </c>
    </row>
    <row r="1351" spans="1:10">
      <c r="A1351" s="9" t="s">
        <v>6451</v>
      </c>
      <c r="B1351" s="10" t="s">
        <v>5872</v>
      </c>
      <c r="C1351" s="11" t="s">
        <v>1748</v>
      </c>
      <c r="D1351" s="11" t="s">
        <v>1629</v>
      </c>
      <c r="E1351" s="12" t="s">
        <v>4217</v>
      </c>
      <c r="F1351" s="12" t="s">
        <v>4129</v>
      </c>
      <c r="G1351" s="12">
        <v>663</v>
      </c>
      <c r="H1351" s="12" t="s">
        <v>4052</v>
      </c>
      <c r="I1351" t="s">
        <v>4089</v>
      </c>
      <c r="J1351" t="s">
        <v>4054</v>
      </c>
    </row>
    <row r="1352" spans="1:10">
      <c r="A1352" s="9" t="s">
        <v>6452</v>
      </c>
      <c r="B1352" s="10" t="s">
        <v>5874</v>
      </c>
      <c r="C1352" s="11" t="s">
        <v>1748</v>
      </c>
      <c r="D1352" s="11" t="s">
        <v>1635</v>
      </c>
      <c r="E1352" s="12" t="s">
        <v>4217</v>
      </c>
      <c r="F1352" s="12" t="s">
        <v>1475</v>
      </c>
      <c r="G1352" s="12">
        <v>911</v>
      </c>
      <c r="H1352" s="12" t="s">
        <v>4063</v>
      </c>
      <c r="I1352" t="s">
        <v>4064</v>
      </c>
      <c r="J1352" t="s">
        <v>4065</v>
      </c>
    </row>
    <row r="1353" spans="1:10">
      <c r="A1353" s="9" t="s">
        <v>6453</v>
      </c>
      <c r="B1353" s="10" t="s">
        <v>5876</v>
      </c>
      <c r="C1353" s="11" t="s">
        <v>1748</v>
      </c>
      <c r="D1353" s="11" t="s">
        <v>1682</v>
      </c>
      <c r="E1353" s="12" t="s">
        <v>4217</v>
      </c>
      <c r="F1353" s="12" t="s">
        <v>5106</v>
      </c>
      <c r="G1353" s="12">
        <v>1125</v>
      </c>
      <c r="H1353" s="12" t="s">
        <v>4063</v>
      </c>
      <c r="I1353" t="s">
        <v>4094</v>
      </c>
      <c r="J1353" t="s">
        <v>4065</v>
      </c>
    </row>
    <row r="1354" spans="1:10">
      <c r="A1354" s="9" t="s">
        <v>6454</v>
      </c>
      <c r="B1354" s="10" t="s">
        <v>5880</v>
      </c>
      <c r="C1354" s="11" t="s">
        <v>1748</v>
      </c>
      <c r="D1354" s="11" t="s">
        <v>1664</v>
      </c>
      <c r="E1354" s="12" t="s">
        <v>4217</v>
      </c>
      <c r="F1354" s="12" t="s">
        <v>4176</v>
      </c>
      <c r="G1354" s="12">
        <v>190</v>
      </c>
      <c r="H1354" s="12" t="s">
        <v>4052</v>
      </c>
      <c r="I1354" t="s">
        <v>4099</v>
      </c>
      <c r="J1354" t="s">
        <v>812</v>
      </c>
    </row>
    <row r="1355" spans="1:10">
      <c r="A1355" s="9" t="s">
        <v>6455</v>
      </c>
      <c r="B1355" s="10" t="s">
        <v>5882</v>
      </c>
      <c r="C1355" s="11" t="s">
        <v>1748</v>
      </c>
      <c r="D1355" s="11" t="s">
        <v>1615</v>
      </c>
      <c r="E1355" s="12" t="s">
        <v>4217</v>
      </c>
      <c r="F1355" s="12" t="s">
        <v>4103</v>
      </c>
      <c r="G1355" s="12">
        <v>750</v>
      </c>
      <c r="H1355" s="12" t="s">
        <v>4052</v>
      </c>
      <c r="I1355" t="s">
        <v>4089</v>
      </c>
      <c r="J1355" t="s">
        <v>4054</v>
      </c>
    </row>
    <row r="1356" spans="1:10">
      <c r="A1356" s="9" t="s">
        <v>6456</v>
      </c>
      <c r="B1356" s="10" t="s">
        <v>5884</v>
      </c>
      <c r="C1356" s="11" t="s">
        <v>1748</v>
      </c>
      <c r="D1356" s="11" t="s">
        <v>1657</v>
      </c>
      <c r="E1356" s="12" t="s">
        <v>4217</v>
      </c>
      <c r="F1356" s="12" t="s">
        <v>4167</v>
      </c>
      <c r="G1356" s="12">
        <v>623</v>
      </c>
      <c r="H1356" s="12" t="s">
        <v>4052</v>
      </c>
      <c r="I1356" t="s">
        <v>4089</v>
      </c>
      <c r="J1356" t="s">
        <v>4054</v>
      </c>
    </row>
    <row r="1357" spans="1:10">
      <c r="A1357" s="9" t="s">
        <v>6457</v>
      </c>
      <c r="B1357" s="10" t="s">
        <v>5886</v>
      </c>
      <c r="C1357" s="11" t="s">
        <v>1748</v>
      </c>
      <c r="D1357" s="11" t="s">
        <v>1620</v>
      </c>
      <c r="E1357" s="12" t="s">
        <v>4217</v>
      </c>
      <c r="F1357" s="12" t="s">
        <v>4115</v>
      </c>
      <c r="G1357" s="12">
        <v>850</v>
      </c>
      <c r="H1357" s="12" t="s">
        <v>4063</v>
      </c>
      <c r="I1357" t="s">
        <v>4064</v>
      </c>
      <c r="J1357" t="s">
        <v>4065</v>
      </c>
    </row>
    <row r="1358" spans="1:10">
      <c r="A1358" s="9" t="s">
        <v>6458</v>
      </c>
      <c r="B1358" s="10" t="s">
        <v>5908</v>
      </c>
      <c r="C1358" s="11" t="s">
        <v>1750</v>
      </c>
      <c r="D1358" s="11" t="s">
        <v>1635</v>
      </c>
      <c r="E1358" s="12" t="s">
        <v>1472</v>
      </c>
      <c r="F1358" s="12" t="s">
        <v>1475</v>
      </c>
      <c r="G1358" s="12">
        <v>681</v>
      </c>
      <c r="H1358" s="12" t="s">
        <v>4052</v>
      </c>
      <c r="I1358" t="s">
        <v>4089</v>
      </c>
      <c r="J1358" t="s">
        <v>4054</v>
      </c>
    </row>
    <row r="1359" spans="1:10">
      <c r="A1359" s="9" t="s">
        <v>6459</v>
      </c>
      <c r="B1359" s="10" t="s">
        <v>5910</v>
      </c>
      <c r="C1359" s="11" t="s">
        <v>1750</v>
      </c>
      <c r="D1359" s="11" t="s">
        <v>1682</v>
      </c>
      <c r="E1359" s="12" t="s">
        <v>1472</v>
      </c>
      <c r="F1359" s="12" t="s">
        <v>5106</v>
      </c>
      <c r="G1359" s="12">
        <v>889</v>
      </c>
      <c r="H1359" s="12" t="s">
        <v>4063</v>
      </c>
      <c r="I1359" t="s">
        <v>4064</v>
      </c>
      <c r="J1359" t="s">
        <v>4065</v>
      </c>
    </row>
    <row r="1360" spans="1:10">
      <c r="A1360" s="9" t="s">
        <v>6460</v>
      </c>
      <c r="B1360" s="10" t="s">
        <v>5934</v>
      </c>
      <c r="C1360" s="11" t="s">
        <v>1577</v>
      </c>
      <c r="D1360" s="11" t="s">
        <v>1657</v>
      </c>
      <c r="E1360" s="12" t="s">
        <v>1474</v>
      </c>
      <c r="F1360" s="12" t="s">
        <v>4167</v>
      </c>
      <c r="G1360" s="12">
        <v>912</v>
      </c>
      <c r="H1360" s="12" t="s">
        <v>4244</v>
      </c>
      <c r="I1360" t="s">
        <v>4064</v>
      </c>
      <c r="J1360" t="s">
        <v>4065</v>
      </c>
    </row>
    <row r="1361" spans="1:10">
      <c r="A1361" s="9" t="s">
        <v>6461</v>
      </c>
      <c r="B1361" s="10" t="s">
        <v>5938</v>
      </c>
      <c r="C1361" s="11" t="s">
        <v>868</v>
      </c>
      <c r="D1361" s="11" t="s">
        <v>1596</v>
      </c>
      <c r="E1361" s="12" t="s">
        <v>1476</v>
      </c>
      <c r="F1361" s="12" t="s">
        <v>4075</v>
      </c>
      <c r="G1361" s="12">
        <v>810</v>
      </c>
      <c r="H1361" s="12" t="s">
        <v>4063</v>
      </c>
      <c r="I1361" t="s">
        <v>4064</v>
      </c>
      <c r="J1361" t="s">
        <v>4065</v>
      </c>
    </row>
    <row r="1362" spans="1:10">
      <c r="A1362" s="9" t="s">
        <v>6462</v>
      </c>
      <c r="B1362" s="10" t="s">
        <v>5944</v>
      </c>
      <c r="C1362" s="11" t="s">
        <v>1606</v>
      </c>
      <c r="D1362" s="11" t="s">
        <v>1626</v>
      </c>
      <c r="E1362" s="12" t="s">
        <v>4220</v>
      </c>
      <c r="F1362" s="12" t="s">
        <v>4124</v>
      </c>
      <c r="G1362" s="12">
        <v>1262</v>
      </c>
      <c r="H1362" s="12" t="s">
        <v>4063</v>
      </c>
      <c r="I1362" t="s">
        <v>4094</v>
      </c>
      <c r="J1362" t="s">
        <v>4065</v>
      </c>
    </row>
    <row r="1363" spans="1:10">
      <c r="A1363" s="9" t="s">
        <v>6463</v>
      </c>
      <c r="B1363" s="10" t="s">
        <v>6464</v>
      </c>
      <c r="C1363" s="11" t="s">
        <v>1712</v>
      </c>
      <c r="D1363" s="11" t="s">
        <v>1718</v>
      </c>
      <c r="E1363" s="12" t="s">
        <v>4303</v>
      </c>
      <c r="F1363" s="12" t="s">
        <v>4307</v>
      </c>
      <c r="G1363" s="12">
        <v>410</v>
      </c>
      <c r="H1363" s="12" t="s">
        <v>4052</v>
      </c>
      <c r="I1363" t="s">
        <v>4053</v>
      </c>
      <c r="J1363" t="s">
        <v>4054</v>
      </c>
    </row>
    <row r="1364" spans="1:10">
      <c r="A1364" s="9" t="s">
        <v>6465</v>
      </c>
      <c r="B1364" s="10" t="s">
        <v>6466</v>
      </c>
      <c r="C1364" s="11" t="s">
        <v>868</v>
      </c>
      <c r="D1364" s="11" t="s">
        <v>1708</v>
      </c>
      <c r="E1364" s="12" t="s">
        <v>1476</v>
      </c>
      <c r="F1364" s="12" t="s">
        <v>4155</v>
      </c>
      <c r="G1364" s="12">
        <v>191</v>
      </c>
      <c r="H1364" s="12" t="s">
        <v>4052</v>
      </c>
      <c r="I1364" t="s">
        <v>4099</v>
      </c>
      <c r="J1364" t="s">
        <v>812</v>
      </c>
    </row>
    <row r="1365" spans="1:10">
      <c r="A1365" s="9" t="s">
        <v>6467</v>
      </c>
      <c r="B1365" s="10" t="s">
        <v>6468</v>
      </c>
      <c r="C1365" s="11" t="s">
        <v>870</v>
      </c>
      <c r="D1365" s="11" t="s">
        <v>1708</v>
      </c>
      <c r="E1365" s="12" t="s">
        <v>4183</v>
      </c>
      <c r="F1365" s="12" t="s">
        <v>4155</v>
      </c>
      <c r="G1365" s="12">
        <v>190</v>
      </c>
      <c r="H1365" s="12" t="s">
        <v>4052</v>
      </c>
      <c r="I1365" t="s">
        <v>4099</v>
      </c>
      <c r="J1365" t="s">
        <v>812</v>
      </c>
    </row>
    <row r="1366" spans="1:10">
      <c r="A1366" s="9" t="s">
        <v>6469</v>
      </c>
      <c r="B1366" s="10" t="s">
        <v>6470</v>
      </c>
      <c r="C1366" s="11" t="s">
        <v>803</v>
      </c>
      <c r="D1366" s="11" t="s">
        <v>1637</v>
      </c>
      <c r="E1366" s="12" t="s">
        <v>4050</v>
      </c>
      <c r="F1366" s="12" t="s">
        <v>4294</v>
      </c>
      <c r="G1366" s="12">
        <v>455</v>
      </c>
      <c r="H1366" s="12" t="s">
        <v>4052</v>
      </c>
      <c r="I1366" t="s">
        <v>4053</v>
      </c>
      <c r="J1366" t="s">
        <v>4054</v>
      </c>
    </row>
    <row r="1367" spans="1:10">
      <c r="A1367" s="9" t="s">
        <v>6471</v>
      </c>
      <c r="B1367" s="10" t="s">
        <v>6472</v>
      </c>
      <c r="C1367" s="11" t="s">
        <v>803</v>
      </c>
      <c r="D1367" s="11" t="s">
        <v>1746</v>
      </c>
      <c r="E1367" s="12" t="s">
        <v>4050</v>
      </c>
      <c r="F1367" s="12" t="s">
        <v>5293</v>
      </c>
      <c r="G1367" s="12">
        <v>1002</v>
      </c>
      <c r="H1367" s="12" t="s">
        <v>4063</v>
      </c>
      <c r="I1367" t="s">
        <v>4094</v>
      </c>
      <c r="J1367" t="s">
        <v>4065</v>
      </c>
    </row>
    <row r="1368" spans="1:10">
      <c r="A1368" s="9" t="s">
        <v>6473</v>
      </c>
      <c r="B1368" s="10" t="s">
        <v>6474</v>
      </c>
      <c r="C1368" s="11" t="s">
        <v>803</v>
      </c>
      <c r="D1368" s="11" t="s">
        <v>1652</v>
      </c>
      <c r="E1368" s="12" t="s">
        <v>4050</v>
      </c>
      <c r="F1368" s="12" t="s">
        <v>4240</v>
      </c>
      <c r="G1368" s="12">
        <v>295</v>
      </c>
      <c r="H1368" s="12" t="s">
        <v>4052</v>
      </c>
      <c r="I1368" t="s">
        <v>4059</v>
      </c>
      <c r="J1368" t="s">
        <v>812</v>
      </c>
    </row>
    <row r="1369" spans="1:10">
      <c r="A1369" s="9" t="s">
        <v>6475</v>
      </c>
      <c r="B1369" s="10" t="s">
        <v>6476</v>
      </c>
      <c r="C1369" s="11" t="s">
        <v>803</v>
      </c>
      <c r="D1369" s="11" t="s">
        <v>1748</v>
      </c>
      <c r="E1369" s="12" t="s">
        <v>4050</v>
      </c>
      <c r="F1369" s="12" t="s">
        <v>4217</v>
      </c>
      <c r="G1369" s="12">
        <v>454</v>
      </c>
      <c r="H1369" s="12" t="s">
        <v>4052</v>
      </c>
      <c r="I1369" t="s">
        <v>4053</v>
      </c>
      <c r="J1369" t="s">
        <v>4054</v>
      </c>
    </row>
    <row r="1370" spans="1:10">
      <c r="A1370" s="9" t="s">
        <v>6477</v>
      </c>
      <c r="B1370" s="10" t="s">
        <v>6478</v>
      </c>
      <c r="C1370" s="11" t="s">
        <v>1743</v>
      </c>
      <c r="D1370" s="11" t="s">
        <v>1708</v>
      </c>
      <c r="E1370" s="12" t="s">
        <v>4211</v>
      </c>
      <c r="F1370" s="12" t="s">
        <v>4155</v>
      </c>
      <c r="G1370" s="12">
        <v>300</v>
      </c>
      <c r="H1370" s="12" t="s">
        <v>4052</v>
      </c>
      <c r="I1370" t="s">
        <v>4059</v>
      </c>
      <c r="J1370" t="s">
        <v>812</v>
      </c>
    </row>
    <row r="1371" spans="1:10">
      <c r="A1371" s="9" t="s">
        <v>6479</v>
      </c>
      <c r="B1371" s="10" t="s">
        <v>6480</v>
      </c>
      <c r="C1371" s="11" t="s">
        <v>1748</v>
      </c>
      <c r="D1371" s="11" t="s">
        <v>1708</v>
      </c>
      <c r="E1371" s="12" t="s">
        <v>4217</v>
      </c>
      <c r="F1371" s="12" t="s">
        <v>4155</v>
      </c>
      <c r="G1371" s="12">
        <v>300</v>
      </c>
      <c r="H1371" s="12" t="s">
        <v>4052</v>
      </c>
      <c r="I1371" t="s">
        <v>4059</v>
      </c>
      <c r="J1371" t="s">
        <v>812</v>
      </c>
    </row>
    <row r="1372" spans="1:10">
      <c r="A1372" s="9" t="s">
        <v>6481</v>
      </c>
      <c r="B1372" s="10" t="s">
        <v>6482</v>
      </c>
      <c r="C1372" s="11" t="s">
        <v>1746</v>
      </c>
      <c r="D1372" s="11" t="s">
        <v>1708</v>
      </c>
      <c r="E1372" s="12" t="s">
        <v>5293</v>
      </c>
      <c r="F1372" s="12" t="s">
        <v>4155</v>
      </c>
      <c r="G1372" s="12">
        <v>896</v>
      </c>
      <c r="H1372" s="12" t="s">
        <v>4063</v>
      </c>
      <c r="I1372" t="s">
        <v>4064</v>
      </c>
      <c r="J1372" t="s">
        <v>4065</v>
      </c>
    </row>
    <row r="1373" spans="1:10">
      <c r="A1373" s="9" t="s">
        <v>6483</v>
      </c>
      <c r="B1373" s="10" t="s">
        <v>6484</v>
      </c>
      <c r="C1373" s="11" t="s">
        <v>1750</v>
      </c>
      <c r="D1373" s="11" t="s">
        <v>799</v>
      </c>
      <c r="E1373" s="12" t="s">
        <v>1472</v>
      </c>
      <c r="F1373" s="12" t="s">
        <v>6485</v>
      </c>
      <c r="G1373" s="12">
        <v>257</v>
      </c>
      <c r="H1373" s="12" t="s">
        <v>4052</v>
      </c>
      <c r="I1373" t="s">
        <v>4059</v>
      </c>
      <c r="J1373" t="s">
        <v>812</v>
      </c>
    </row>
    <row r="1374" spans="1:10">
      <c r="A1374" s="9" t="s">
        <v>6486</v>
      </c>
      <c r="B1374" s="10" t="s">
        <v>6487</v>
      </c>
      <c r="C1374" s="11" t="s">
        <v>1750</v>
      </c>
      <c r="D1374" s="11" t="s">
        <v>1708</v>
      </c>
      <c r="E1374" s="12" t="s">
        <v>1472</v>
      </c>
      <c r="F1374" s="12" t="s">
        <v>4155</v>
      </c>
      <c r="G1374" s="12">
        <v>247</v>
      </c>
      <c r="H1374" s="12" t="s">
        <v>4052</v>
      </c>
      <c r="I1374" t="s">
        <v>4059</v>
      </c>
      <c r="J1374" t="s">
        <v>812</v>
      </c>
    </row>
    <row r="1375" spans="1:10">
      <c r="A1375" s="9" t="s">
        <v>6488</v>
      </c>
      <c r="B1375" s="10" t="s">
        <v>6489</v>
      </c>
      <c r="C1375" s="11" t="s">
        <v>1750</v>
      </c>
      <c r="D1375" s="11" t="s">
        <v>1629</v>
      </c>
      <c r="E1375" s="12" t="s">
        <v>1472</v>
      </c>
      <c r="F1375" s="12" t="s">
        <v>4129</v>
      </c>
      <c r="G1375" s="12">
        <v>478</v>
      </c>
      <c r="H1375" s="12" t="s">
        <v>4052</v>
      </c>
      <c r="I1375" t="s">
        <v>4053</v>
      </c>
      <c r="J1375" t="s">
        <v>4054</v>
      </c>
    </row>
    <row r="1376" spans="1:10">
      <c r="A1376" s="9" t="s">
        <v>6490</v>
      </c>
      <c r="B1376" s="10" t="s">
        <v>6491</v>
      </c>
      <c r="C1376" s="11" t="s">
        <v>1750</v>
      </c>
      <c r="D1376" s="11" t="s">
        <v>1659</v>
      </c>
      <c r="E1376" s="12" t="s">
        <v>1472</v>
      </c>
      <c r="F1376" s="12" t="s">
        <v>6492</v>
      </c>
      <c r="G1376" s="12">
        <v>610</v>
      </c>
      <c r="H1376" s="12" t="s">
        <v>4052</v>
      </c>
      <c r="I1376" t="s">
        <v>4089</v>
      </c>
      <c r="J1376" t="s">
        <v>4054</v>
      </c>
    </row>
    <row r="1377" spans="1:10">
      <c r="A1377" s="9" t="s">
        <v>6493</v>
      </c>
      <c r="B1377" s="10" t="s">
        <v>6494</v>
      </c>
      <c r="C1377" s="11" t="s">
        <v>1750</v>
      </c>
      <c r="D1377" s="11" t="s">
        <v>1657</v>
      </c>
      <c r="E1377" s="12" t="s">
        <v>1472</v>
      </c>
      <c r="F1377" s="12" t="s">
        <v>4167</v>
      </c>
      <c r="G1377" s="12">
        <v>700</v>
      </c>
      <c r="H1377" s="12" t="s">
        <v>4052</v>
      </c>
      <c r="I1377" t="s">
        <v>4089</v>
      </c>
      <c r="J1377" t="s">
        <v>4054</v>
      </c>
    </row>
    <row r="1378" spans="1:10">
      <c r="A1378" s="9" t="s">
        <v>6495</v>
      </c>
      <c r="B1378" s="10" t="s">
        <v>6496</v>
      </c>
      <c r="C1378" s="11" t="s">
        <v>1712</v>
      </c>
      <c r="D1378" s="11" t="s">
        <v>870</v>
      </c>
      <c r="E1378" s="12" t="s">
        <v>4303</v>
      </c>
      <c r="F1378" s="12" t="s">
        <v>4183</v>
      </c>
      <c r="G1378" s="12">
        <v>310</v>
      </c>
      <c r="H1378" s="12" t="s">
        <v>4052</v>
      </c>
      <c r="I1378" t="s">
        <v>4059</v>
      </c>
      <c r="J1378" t="s">
        <v>812</v>
      </c>
    </row>
    <row r="1379" spans="1:10">
      <c r="A1379" s="9" t="s">
        <v>6497</v>
      </c>
      <c r="B1379" s="10" t="s">
        <v>6498</v>
      </c>
      <c r="C1379" s="11" t="s">
        <v>1712</v>
      </c>
      <c r="D1379" s="11" t="s">
        <v>1708</v>
      </c>
      <c r="E1379" s="12" t="s">
        <v>4303</v>
      </c>
      <c r="F1379" s="12" t="s">
        <v>4155</v>
      </c>
      <c r="G1379" s="12">
        <v>319</v>
      </c>
      <c r="H1379" s="12" t="s">
        <v>4244</v>
      </c>
      <c r="I1379" t="s">
        <v>4059</v>
      </c>
      <c r="J1379" t="s">
        <v>812</v>
      </c>
    </row>
    <row r="1380" spans="1:10">
      <c r="A1380" s="9" t="s">
        <v>6499</v>
      </c>
      <c r="B1380" s="10" t="s">
        <v>6500</v>
      </c>
      <c r="C1380" s="11" t="s">
        <v>1752</v>
      </c>
      <c r="D1380" s="11" t="s">
        <v>1708</v>
      </c>
      <c r="E1380" s="12" t="s">
        <v>5204</v>
      </c>
      <c r="F1380" s="12" t="s">
        <v>4155</v>
      </c>
      <c r="G1380" s="12">
        <v>382</v>
      </c>
      <c r="H1380" s="12" t="s">
        <v>4052</v>
      </c>
      <c r="I1380" t="s">
        <v>4059</v>
      </c>
      <c r="J1380" t="s">
        <v>812</v>
      </c>
    </row>
    <row r="1381" spans="1:10">
      <c r="A1381" s="9" t="s">
        <v>6501</v>
      </c>
      <c r="B1381" s="10" t="s">
        <v>6502</v>
      </c>
      <c r="C1381" s="11" t="s">
        <v>1714</v>
      </c>
      <c r="D1381" s="11" t="s">
        <v>1661</v>
      </c>
      <c r="E1381" s="12" t="s">
        <v>4204</v>
      </c>
      <c r="F1381" s="12" t="s">
        <v>5333</v>
      </c>
      <c r="G1381" s="12">
        <v>952</v>
      </c>
      <c r="H1381" s="12" t="s">
        <v>4063</v>
      </c>
      <c r="I1381" t="s">
        <v>4064</v>
      </c>
      <c r="J1381" t="s">
        <v>4065</v>
      </c>
    </row>
    <row r="1382" spans="1:10">
      <c r="A1382" s="9" t="s">
        <v>6503</v>
      </c>
      <c r="B1382" s="10" t="s">
        <v>6504</v>
      </c>
      <c r="C1382" s="11" t="s">
        <v>1714</v>
      </c>
      <c r="D1382" s="11" t="s">
        <v>1599</v>
      </c>
      <c r="E1382" s="12" t="s">
        <v>4204</v>
      </c>
      <c r="F1382" s="12" t="s">
        <v>4524</v>
      </c>
      <c r="G1382" s="12">
        <v>821</v>
      </c>
      <c r="H1382" s="12" t="s">
        <v>4063</v>
      </c>
      <c r="I1382" t="s">
        <v>4064</v>
      </c>
      <c r="J1382" t="s">
        <v>4065</v>
      </c>
    </row>
    <row r="1383" spans="1:10">
      <c r="A1383" s="9" t="s">
        <v>6505</v>
      </c>
      <c r="B1383" s="10" t="s">
        <v>6506</v>
      </c>
      <c r="C1383" s="11" t="s">
        <v>1714</v>
      </c>
      <c r="D1383" s="11" t="s">
        <v>1708</v>
      </c>
      <c r="E1383" s="12" t="s">
        <v>4204</v>
      </c>
      <c r="F1383" s="12" t="s">
        <v>4155</v>
      </c>
      <c r="G1383" s="12">
        <v>410</v>
      </c>
      <c r="H1383" s="12" t="s">
        <v>4052</v>
      </c>
      <c r="I1383" t="s">
        <v>4053</v>
      </c>
      <c r="J1383" t="s">
        <v>4054</v>
      </c>
    </row>
    <row r="1384" spans="1:10">
      <c r="A1384" s="9" t="s">
        <v>6507</v>
      </c>
      <c r="B1384" s="10" t="s">
        <v>6508</v>
      </c>
      <c r="C1384" s="11" t="s">
        <v>1714</v>
      </c>
      <c r="D1384" s="11" t="s">
        <v>1713</v>
      </c>
      <c r="E1384" s="12" t="s">
        <v>4204</v>
      </c>
      <c r="F1384" s="12" t="s">
        <v>4266</v>
      </c>
      <c r="G1384" s="13">
        <v>1153</v>
      </c>
      <c r="H1384" s="12" t="s">
        <v>4063</v>
      </c>
      <c r="I1384" t="s">
        <v>4094</v>
      </c>
      <c r="J1384" t="s">
        <v>4065</v>
      </c>
    </row>
    <row r="1385" spans="1:10">
      <c r="A1385" s="9" t="s">
        <v>6509</v>
      </c>
      <c r="B1385" s="10" t="s">
        <v>6510</v>
      </c>
      <c r="C1385" s="11" t="s">
        <v>1714</v>
      </c>
      <c r="D1385" s="11" t="s">
        <v>1682</v>
      </c>
      <c r="E1385" s="12" t="s">
        <v>4204</v>
      </c>
      <c r="F1385" s="12" t="s">
        <v>5106</v>
      </c>
      <c r="G1385" s="12">
        <v>1430</v>
      </c>
      <c r="H1385" s="12" t="s">
        <v>4063</v>
      </c>
      <c r="I1385" t="s">
        <v>4094</v>
      </c>
      <c r="J1385" t="s">
        <v>4065</v>
      </c>
    </row>
    <row r="1386" spans="1:10">
      <c r="A1386" s="9" t="s">
        <v>6511</v>
      </c>
      <c r="B1386" s="10" t="s">
        <v>6512</v>
      </c>
      <c r="C1386" s="11" t="s">
        <v>1714</v>
      </c>
      <c r="D1386" s="11" t="s">
        <v>1635</v>
      </c>
      <c r="E1386" s="12" t="s">
        <v>4204</v>
      </c>
      <c r="F1386" s="12" t="s">
        <v>6513</v>
      </c>
      <c r="G1386" s="12">
        <v>1230</v>
      </c>
      <c r="H1386" s="12" t="s">
        <v>4063</v>
      </c>
      <c r="I1386" t="s">
        <v>4094</v>
      </c>
      <c r="J1386" t="s">
        <v>4065</v>
      </c>
    </row>
    <row r="1387" spans="1:10">
      <c r="A1387" s="9" t="s">
        <v>6514</v>
      </c>
      <c r="B1387" s="10" t="s">
        <v>6515</v>
      </c>
      <c r="C1387" s="11" t="s">
        <v>1714</v>
      </c>
      <c r="D1387" s="11" t="s">
        <v>1689</v>
      </c>
      <c r="E1387" s="12" t="s">
        <v>4204</v>
      </c>
      <c r="F1387" s="12" t="s">
        <v>4274</v>
      </c>
      <c r="G1387" s="12">
        <v>650</v>
      </c>
      <c r="H1387" s="12" t="s">
        <v>4052</v>
      </c>
      <c r="I1387" t="s">
        <v>4089</v>
      </c>
      <c r="J1387" t="s">
        <v>4054</v>
      </c>
    </row>
    <row r="1388" spans="1:10">
      <c r="A1388" s="9" t="s">
        <v>6516</v>
      </c>
      <c r="B1388" s="10" t="s">
        <v>6517</v>
      </c>
      <c r="C1388" s="11" t="s">
        <v>1714</v>
      </c>
      <c r="D1388" s="11" t="s">
        <v>1615</v>
      </c>
      <c r="E1388" s="12" t="s">
        <v>4204</v>
      </c>
      <c r="F1388" s="12" t="s">
        <v>4103</v>
      </c>
      <c r="G1388" s="12">
        <v>302</v>
      </c>
      <c r="H1388" s="12" t="s">
        <v>4244</v>
      </c>
      <c r="I1388" t="s">
        <v>4059</v>
      </c>
      <c r="J1388" t="s">
        <v>812</v>
      </c>
    </row>
    <row r="1389" spans="1:10">
      <c r="A1389" s="9" t="s">
        <v>6518</v>
      </c>
      <c r="B1389" s="10" t="s">
        <v>6519</v>
      </c>
      <c r="C1389" s="11" t="s">
        <v>1577</v>
      </c>
      <c r="D1389" s="11" t="s">
        <v>1708</v>
      </c>
      <c r="E1389" s="12" t="s">
        <v>6520</v>
      </c>
      <c r="F1389" s="12" t="s">
        <v>4155</v>
      </c>
      <c r="G1389" s="12">
        <v>420</v>
      </c>
      <c r="H1389" s="12" t="s">
        <v>4052</v>
      </c>
      <c r="I1389" t="s">
        <v>4053</v>
      </c>
      <c r="J1389" t="s">
        <v>4054</v>
      </c>
    </row>
    <row r="1390" spans="1:10">
      <c r="A1390" s="9" t="s">
        <v>6521</v>
      </c>
      <c r="B1390" s="10" t="s">
        <v>6522</v>
      </c>
      <c r="C1390" s="11" t="s">
        <v>868</v>
      </c>
      <c r="D1390" s="11" t="s">
        <v>725</v>
      </c>
      <c r="E1390" s="12" t="s">
        <v>1476</v>
      </c>
      <c r="F1390" s="12" t="s">
        <v>6523</v>
      </c>
      <c r="G1390" s="12">
        <v>477</v>
      </c>
      <c r="H1390" s="12" t="s">
        <v>4052</v>
      </c>
      <c r="I1390" t="s">
        <v>4053</v>
      </c>
      <c r="J1390" t="s">
        <v>4054</v>
      </c>
    </row>
    <row r="1391" spans="1:10">
      <c r="A1391" s="9" t="s">
        <v>6524</v>
      </c>
      <c r="B1391" s="10" t="s">
        <v>6525</v>
      </c>
      <c r="C1391" s="11" t="s">
        <v>868</v>
      </c>
      <c r="D1391" s="11" t="s">
        <v>2909</v>
      </c>
      <c r="E1391" s="12" t="s">
        <v>1476</v>
      </c>
      <c r="F1391" s="12" t="s">
        <v>1477</v>
      </c>
      <c r="G1391" s="12">
        <v>0</v>
      </c>
      <c r="H1391" s="12" t="s">
        <v>4083</v>
      </c>
      <c r="I1391" t="s">
        <v>4084</v>
      </c>
      <c r="J1391" t="s">
        <v>752</v>
      </c>
    </row>
    <row r="1392" spans="1:10">
      <c r="A1392" s="9" t="s">
        <v>6526</v>
      </c>
      <c r="B1392" s="10" t="s">
        <v>6527</v>
      </c>
      <c r="C1392" s="11" t="s">
        <v>868</v>
      </c>
      <c r="D1392" s="11" t="s">
        <v>1588</v>
      </c>
      <c r="E1392" s="12" t="s">
        <v>1476</v>
      </c>
      <c r="F1392" s="12" t="s">
        <v>4062</v>
      </c>
      <c r="G1392" s="12">
        <v>883</v>
      </c>
      <c r="H1392" s="12" t="s">
        <v>4063</v>
      </c>
      <c r="I1392" t="s">
        <v>4064</v>
      </c>
      <c r="J1392" t="s">
        <v>4065</v>
      </c>
    </row>
    <row r="1393" spans="1:10">
      <c r="A1393" s="9" t="s">
        <v>6528</v>
      </c>
      <c r="B1393" s="10" t="s">
        <v>6529</v>
      </c>
      <c r="C1393" s="11" t="s">
        <v>868</v>
      </c>
      <c r="D1393" s="11" t="s">
        <v>1584</v>
      </c>
      <c r="E1393" s="12" t="s">
        <v>1476</v>
      </c>
      <c r="F1393" s="12" t="s">
        <v>4058</v>
      </c>
      <c r="G1393" s="12">
        <v>397</v>
      </c>
      <c r="H1393" s="12" t="s">
        <v>4052</v>
      </c>
      <c r="I1393" t="s">
        <v>4059</v>
      </c>
      <c r="J1393" t="s">
        <v>812</v>
      </c>
    </row>
    <row r="1394" spans="1:10">
      <c r="A1394" s="9" t="s">
        <v>6530</v>
      </c>
      <c r="B1394" s="10" t="s">
        <v>6531</v>
      </c>
      <c r="C1394" s="11" t="s">
        <v>868</v>
      </c>
      <c r="D1394" s="11" t="s">
        <v>1650</v>
      </c>
      <c r="E1394" s="12" t="s">
        <v>1476</v>
      </c>
      <c r="F1394" s="12" t="s">
        <v>4151</v>
      </c>
      <c r="G1394" s="12">
        <v>1040</v>
      </c>
      <c r="H1394" s="12" t="s">
        <v>4063</v>
      </c>
      <c r="I1394" t="s">
        <v>4094</v>
      </c>
      <c r="J1394" t="s">
        <v>4065</v>
      </c>
    </row>
    <row r="1395" spans="1:10">
      <c r="A1395" s="9" t="s">
        <v>6532</v>
      </c>
      <c r="B1395" s="10" t="s">
        <v>6533</v>
      </c>
      <c r="C1395" s="11" t="s">
        <v>868</v>
      </c>
      <c r="D1395" s="11" t="s">
        <v>1669</v>
      </c>
      <c r="E1395" s="12" t="s">
        <v>1476</v>
      </c>
      <c r="F1395" s="12" t="s">
        <v>5209</v>
      </c>
      <c r="G1395" s="12">
        <v>1060</v>
      </c>
      <c r="H1395" s="12" t="s">
        <v>4063</v>
      </c>
      <c r="I1395" t="s">
        <v>4094</v>
      </c>
      <c r="J1395" t="s">
        <v>4065</v>
      </c>
    </row>
    <row r="1396" spans="1:10">
      <c r="A1396" s="9" t="s">
        <v>6534</v>
      </c>
      <c r="B1396" s="10" t="s">
        <v>6535</v>
      </c>
      <c r="C1396" s="11" t="s">
        <v>868</v>
      </c>
      <c r="D1396" s="11" t="s">
        <v>1648</v>
      </c>
      <c r="E1396" s="12" t="s">
        <v>1476</v>
      </c>
      <c r="F1396" s="12" t="s">
        <v>4145</v>
      </c>
      <c r="G1396" s="12">
        <v>832</v>
      </c>
      <c r="H1396" s="12" t="s">
        <v>4063</v>
      </c>
      <c r="I1396" t="s">
        <v>4064</v>
      </c>
      <c r="J1396" t="s">
        <v>4065</v>
      </c>
    </row>
    <row r="1397" spans="1:10">
      <c r="A1397" s="9" t="s">
        <v>6536</v>
      </c>
      <c r="B1397" s="10" t="s">
        <v>6537</v>
      </c>
      <c r="C1397" s="11" t="s">
        <v>868</v>
      </c>
      <c r="D1397" s="11" t="s">
        <v>1682</v>
      </c>
      <c r="E1397" s="12" t="s">
        <v>1476</v>
      </c>
      <c r="F1397" s="12" t="s">
        <v>5106</v>
      </c>
      <c r="G1397" s="12">
        <v>1041</v>
      </c>
      <c r="H1397" s="12" t="s">
        <v>4063</v>
      </c>
      <c r="I1397" t="s">
        <v>4094</v>
      </c>
      <c r="J1397" t="s">
        <v>4065</v>
      </c>
    </row>
    <row r="1398" spans="1:10">
      <c r="A1398" s="9" t="s">
        <v>6538</v>
      </c>
      <c r="B1398" s="10" t="s">
        <v>6539</v>
      </c>
      <c r="C1398" s="11" t="s">
        <v>868</v>
      </c>
      <c r="D1398" s="11" t="s">
        <v>1635</v>
      </c>
      <c r="E1398" s="12" t="s">
        <v>1476</v>
      </c>
      <c r="F1398" s="12" t="s">
        <v>6513</v>
      </c>
      <c r="G1398" s="12">
        <v>850</v>
      </c>
      <c r="H1398" s="12" t="s">
        <v>4063</v>
      </c>
      <c r="I1398" t="s">
        <v>4064</v>
      </c>
      <c r="J1398" t="s">
        <v>4065</v>
      </c>
    </row>
    <row r="1399" spans="1:10">
      <c r="A1399" s="9" t="s">
        <v>6540</v>
      </c>
      <c r="B1399" s="10" t="s">
        <v>6541</v>
      </c>
      <c r="C1399" s="11" t="s">
        <v>868</v>
      </c>
      <c r="D1399" s="11" t="s">
        <v>1664</v>
      </c>
      <c r="E1399" s="12" t="s">
        <v>1476</v>
      </c>
      <c r="F1399" s="12" t="s">
        <v>4176</v>
      </c>
      <c r="G1399" s="12">
        <v>350</v>
      </c>
      <c r="H1399" s="12" t="s">
        <v>4052</v>
      </c>
      <c r="I1399" t="s">
        <v>4059</v>
      </c>
      <c r="J1399" t="s">
        <v>812</v>
      </c>
    </row>
    <row r="1400" spans="1:10">
      <c r="A1400" s="9" t="s">
        <v>6542</v>
      </c>
      <c r="B1400" s="10" t="s">
        <v>6543</v>
      </c>
      <c r="C1400" s="11" t="s">
        <v>868</v>
      </c>
      <c r="D1400" s="11" t="s">
        <v>1615</v>
      </c>
      <c r="E1400" s="12" t="s">
        <v>1476</v>
      </c>
      <c r="F1400" s="12" t="s">
        <v>4103</v>
      </c>
      <c r="G1400" s="12">
        <v>710</v>
      </c>
      <c r="H1400" s="12" t="s">
        <v>4052</v>
      </c>
      <c r="I1400" t="s">
        <v>4089</v>
      </c>
      <c r="J1400" t="s">
        <v>4054</v>
      </c>
    </row>
    <row r="1401" spans="1:10">
      <c r="A1401" s="9" t="s">
        <v>6544</v>
      </c>
      <c r="B1401" s="10" t="s">
        <v>6545</v>
      </c>
      <c r="C1401" s="11" t="s">
        <v>868</v>
      </c>
      <c r="D1401" s="11" t="s">
        <v>1620</v>
      </c>
      <c r="E1401" s="12" t="s">
        <v>1476</v>
      </c>
      <c r="F1401" s="12" t="s">
        <v>4115</v>
      </c>
      <c r="G1401" s="12">
        <v>940</v>
      </c>
      <c r="H1401" s="12" t="s">
        <v>4063</v>
      </c>
      <c r="I1401" t="s">
        <v>4064</v>
      </c>
      <c r="J1401" t="s">
        <v>4065</v>
      </c>
    </row>
    <row r="1402" spans="1:10">
      <c r="A1402" s="9" t="s">
        <v>6546</v>
      </c>
      <c r="B1402" s="10" t="s">
        <v>6547</v>
      </c>
      <c r="C1402" s="11" t="s">
        <v>1712</v>
      </c>
      <c r="D1402" s="11" t="s">
        <v>1643</v>
      </c>
      <c r="E1402" s="12" t="s">
        <v>4303</v>
      </c>
      <c r="F1402" s="12" t="s">
        <v>4142</v>
      </c>
      <c r="G1402" s="12">
        <v>260</v>
      </c>
      <c r="H1402" s="12" t="s">
        <v>6548</v>
      </c>
      <c r="I1402" t="s">
        <v>4059</v>
      </c>
      <c r="J1402" t="s">
        <v>812</v>
      </c>
    </row>
    <row r="1403" spans="1:10">
      <c r="A1403" s="9" t="s">
        <v>6549</v>
      </c>
      <c r="B1403" s="10" t="s">
        <v>6550</v>
      </c>
      <c r="C1403" s="11" t="s">
        <v>1714</v>
      </c>
      <c r="D1403" s="11" t="s">
        <v>1459</v>
      </c>
      <c r="E1403" s="12" t="s">
        <v>4204</v>
      </c>
      <c r="F1403" s="12" t="s">
        <v>4093</v>
      </c>
      <c r="G1403" s="12">
        <v>675</v>
      </c>
      <c r="H1403" s="12" t="s">
        <v>4052</v>
      </c>
      <c r="I1403" t="s">
        <v>4089</v>
      </c>
      <c r="J1403" t="s">
        <v>4054</v>
      </c>
    </row>
    <row r="1404" spans="1:10">
      <c r="A1404" s="9" t="s">
        <v>6551</v>
      </c>
      <c r="B1404" s="10" t="s">
        <v>6552</v>
      </c>
      <c r="C1404" s="11" t="s">
        <v>1712</v>
      </c>
      <c r="D1404" s="11" t="s">
        <v>1712</v>
      </c>
      <c r="E1404" s="12" t="s">
        <v>4303</v>
      </c>
      <c r="F1404" s="12" t="s">
        <v>4303</v>
      </c>
      <c r="G1404" s="12">
        <v>0</v>
      </c>
      <c r="H1404" s="12" t="s">
        <v>4083</v>
      </c>
      <c r="I1404" t="s">
        <v>4084</v>
      </c>
      <c r="J1404" t="s">
        <v>752</v>
      </c>
    </row>
    <row r="1405" spans="1:10">
      <c r="A1405" s="9" t="s">
        <v>6553</v>
      </c>
      <c r="B1405" s="10" t="s">
        <v>6554</v>
      </c>
      <c r="C1405" s="11" t="s">
        <v>803</v>
      </c>
      <c r="D1405" s="11" t="s">
        <v>1750</v>
      </c>
      <c r="E1405" s="12" t="s">
        <v>4050</v>
      </c>
      <c r="F1405" s="12" t="s">
        <v>1472</v>
      </c>
      <c r="G1405" s="12">
        <v>230</v>
      </c>
      <c r="H1405" s="12" t="s">
        <v>4052</v>
      </c>
      <c r="I1405" t="s">
        <v>4059</v>
      </c>
      <c r="J1405" t="s">
        <v>812</v>
      </c>
    </row>
    <row r="1406" spans="1:10">
      <c r="A1406" s="9" t="s">
        <v>6555</v>
      </c>
      <c r="B1406" s="10" t="s">
        <v>6496</v>
      </c>
      <c r="C1406" s="11" t="s">
        <v>4302</v>
      </c>
      <c r="D1406" s="11" t="s">
        <v>870</v>
      </c>
      <c r="E1406" s="12" t="s">
        <v>4303</v>
      </c>
      <c r="F1406" s="12" t="s">
        <v>4183</v>
      </c>
      <c r="G1406" s="12">
        <v>294</v>
      </c>
      <c r="H1406" s="12" t="s">
        <v>4052</v>
      </c>
      <c r="I1406" t="s">
        <v>4059</v>
      </c>
      <c r="J1406" t="s">
        <v>812</v>
      </c>
    </row>
    <row r="1407" spans="1:10">
      <c r="A1407" s="9" t="s">
        <v>6556</v>
      </c>
      <c r="B1407" s="10" t="s">
        <v>6557</v>
      </c>
      <c r="C1407" s="11" t="s">
        <v>1718</v>
      </c>
      <c r="D1407" s="11" t="s">
        <v>1706</v>
      </c>
      <c r="E1407" s="12" t="s">
        <v>4307</v>
      </c>
      <c r="F1407" s="12" t="s">
        <v>6558</v>
      </c>
      <c r="G1407" s="12">
        <v>100</v>
      </c>
      <c r="H1407" s="12" t="s">
        <v>4052</v>
      </c>
      <c r="I1407" t="s">
        <v>6559</v>
      </c>
      <c r="J1407" t="s">
        <v>752</v>
      </c>
    </row>
    <row r="1408" spans="1:10">
      <c r="A1408" s="9" t="s">
        <v>6560</v>
      </c>
      <c r="B1408" s="10" t="s">
        <v>6561</v>
      </c>
      <c r="C1408" s="11" t="s">
        <v>1706</v>
      </c>
      <c r="D1408" s="11" t="s">
        <v>1718</v>
      </c>
      <c r="E1408" s="12" t="s">
        <v>4194</v>
      </c>
      <c r="F1408" s="12" t="s">
        <v>4307</v>
      </c>
      <c r="G1408" s="12">
        <v>100</v>
      </c>
      <c r="H1408" s="12" t="s">
        <v>4052</v>
      </c>
      <c r="I1408" t="s">
        <v>6559</v>
      </c>
      <c r="J1408" t="s">
        <v>752</v>
      </c>
    </row>
    <row r="1409" spans="1:10">
      <c r="A1409" s="9" t="s">
        <v>6562</v>
      </c>
      <c r="B1409" s="10" t="s">
        <v>6563</v>
      </c>
      <c r="C1409" s="11" t="s">
        <v>870</v>
      </c>
      <c r="D1409" s="11" t="s">
        <v>1750</v>
      </c>
      <c r="E1409" s="12" t="s">
        <v>4183</v>
      </c>
      <c r="F1409" s="12" t="s">
        <v>1472</v>
      </c>
      <c r="G1409" s="12">
        <v>308</v>
      </c>
      <c r="H1409" s="12" t="s">
        <v>4052</v>
      </c>
      <c r="I1409" t="s">
        <v>4059</v>
      </c>
      <c r="J1409" t="s">
        <v>812</v>
      </c>
    </row>
    <row r="1410" spans="1:10">
      <c r="A1410" s="9" t="s">
        <v>6564</v>
      </c>
      <c r="B1410" s="10" t="s">
        <v>6565</v>
      </c>
      <c r="C1410" s="11" t="s">
        <v>803</v>
      </c>
      <c r="D1410" s="11" t="s">
        <v>1661</v>
      </c>
      <c r="E1410" s="12" t="s">
        <v>4050</v>
      </c>
      <c r="F1410" s="12" t="s">
        <v>4228</v>
      </c>
      <c r="G1410" s="12">
        <v>587</v>
      </c>
      <c r="H1410" s="12" t="s">
        <v>4052</v>
      </c>
      <c r="I1410" t="s">
        <v>4053</v>
      </c>
      <c r="J1410" t="s">
        <v>4054</v>
      </c>
    </row>
    <row r="1411" spans="1:10">
      <c r="A1411" s="9" t="s">
        <v>6566</v>
      </c>
      <c r="B1411" s="10" t="s">
        <v>6567</v>
      </c>
      <c r="C1411" s="11" t="s">
        <v>1712</v>
      </c>
      <c r="D1411" s="11" t="s">
        <v>803</v>
      </c>
      <c r="E1411" s="12" t="s">
        <v>4303</v>
      </c>
      <c r="F1411" s="12" t="s">
        <v>4050</v>
      </c>
      <c r="G1411" s="12">
        <v>320</v>
      </c>
      <c r="H1411" s="12" t="s">
        <v>4052</v>
      </c>
      <c r="I1411" t="s">
        <v>4059</v>
      </c>
      <c r="J1411" t="s">
        <v>812</v>
      </c>
    </row>
    <row r="1412" spans="1:10">
      <c r="A1412" s="9" t="s">
        <v>6568</v>
      </c>
      <c r="B1412" s="10" t="s">
        <v>6569</v>
      </c>
      <c r="C1412" s="11" t="s">
        <v>1750</v>
      </c>
      <c r="D1412" s="11" t="s">
        <v>1664</v>
      </c>
      <c r="E1412" s="12" t="s">
        <v>1472</v>
      </c>
      <c r="F1412" s="12" t="s">
        <v>4176</v>
      </c>
      <c r="G1412" s="12">
        <v>388</v>
      </c>
      <c r="H1412" s="12" t="s">
        <v>4052</v>
      </c>
      <c r="I1412" t="s">
        <v>4059</v>
      </c>
      <c r="J1412" t="s">
        <v>812</v>
      </c>
    </row>
    <row r="1413" spans="1:10">
      <c r="A1413" s="9" t="s">
        <v>6570</v>
      </c>
      <c r="B1413" s="10" t="s">
        <v>6571</v>
      </c>
      <c r="C1413" s="11" t="s">
        <v>1750</v>
      </c>
      <c r="D1413" s="11" t="s">
        <v>1615</v>
      </c>
      <c r="E1413" s="12" t="s">
        <v>1472</v>
      </c>
      <c r="F1413" s="12" t="s">
        <v>4103</v>
      </c>
      <c r="G1413" s="12">
        <v>750</v>
      </c>
      <c r="H1413" s="12" t="s">
        <v>4063</v>
      </c>
      <c r="I1413" t="s">
        <v>4064</v>
      </c>
      <c r="J1413" t="s">
        <v>4054</v>
      </c>
    </row>
    <row r="1414" spans="1:10">
      <c r="A1414" s="9" t="s">
        <v>6572</v>
      </c>
      <c r="B1414" s="10" t="s">
        <v>6573</v>
      </c>
      <c r="C1414" s="11" t="s">
        <v>1706</v>
      </c>
      <c r="D1414" s="11" t="s">
        <v>1646</v>
      </c>
      <c r="E1414" s="12" t="s">
        <v>4194</v>
      </c>
      <c r="F1414" s="12" t="s">
        <v>4488</v>
      </c>
      <c r="G1414" s="12">
        <v>212</v>
      </c>
      <c r="H1414" s="12" t="s">
        <v>4052</v>
      </c>
      <c r="I1414" t="s">
        <v>4059</v>
      </c>
      <c r="J1414" t="s">
        <v>812</v>
      </c>
    </row>
    <row r="1415" spans="1:10">
      <c r="A1415" s="9" t="s">
        <v>6574</v>
      </c>
      <c r="B1415" s="10" t="s">
        <v>6575</v>
      </c>
      <c r="C1415" s="11" t="s">
        <v>1706</v>
      </c>
      <c r="D1415" s="11" t="s">
        <v>799</v>
      </c>
      <c r="E1415" s="12" t="s">
        <v>4194</v>
      </c>
      <c r="F1415" s="12" t="s">
        <v>6485</v>
      </c>
      <c r="G1415" s="12">
        <v>200</v>
      </c>
      <c r="H1415" s="12" t="s">
        <v>4052</v>
      </c>
      <c r="I1415" t="s">
        <v>4059</v>
      </c>
      <c r="J1415" t="s">
        <v>812</v>
      </c>
    </row>
    <row r="1416" spans="1:10">
      <c r="A1416" s="9" t="s">
        <v>6576</v>
      </c>
      <c r="B1416" s="10" t="s">
        <v>6535</v>
      </c>
      <c r="C1416" s="11" t="s">
        <v>868</v>
      </c>
      <c r="D1416" s="11" t="s">
        <v>4148</v>
      </c>
      <c r="E1416" s="12" t="s">
        <v>1476</v>
      </c>
      <c r="F1416" s="12" t="s">
        <v>4145</v>
      </c>
      <c r="G1416" s="12">
        <v>808</v>
      </c>
      <c r="H1416" s="12" t="s">
        <v>4063</v>
      </c>
      <c r="I1416" t="s">
        <v>4064</v>
      </c>
      <c r="J1416" t="s">
        <v>4065</v>
      </c>
    </row>
    <row r="1417" spans="1:10">
      <c r="A1417" s="9" t="s">
        <v>6577</v>
      </c>
      <c r="B1417" s="10" t="s">
        <v>6539</v>
      </c>
      <c r="C1417" s="11" t="s">
        <v>868</v>
      </c>
      <c r="D1417" s="11" t="s">
        <v>4133</v>
      </c>
      <c r="E1417" s="12" t="s">
        <v>1476</v>
      </c>
      <c r="F1417" s="12" t="s">
        <v>6513</v>
      </c>
      <c r="G1417" s="12">
        <v>848</v>
      </c>
      <c r="H1417" s="12" t="s">
        <v>4063</v>
      </c>
      <c r="I1417" t="s">
        <v>4064</v>
      </c>
      <c r="J1417" t="s">
        <v>4065</v>
      </c>
    </row>
    <row r="1418" spans="1:10">
      <c r="A1418" s="9" t="s">
        <v>6578</v>
      </c>
      <c r="B1418" s="10" t="s">
        <v>6537</v>
      </c>
      <c r="C1418" s="11" t="s">
        <v>868</v>
      </c>
      <c r="D1418" s="11" t="s">
        <v>5105</v>
      </c>
      <c r="E1418" s="12" t="s">
        <v>1476</v>
      </c>
      <c r="F1418" s="12" t="s">
        <v>5106</v>
      </c>
      <c r="G1418" s="12">
        <v>1042</v>
      </c>
      <c r="H1418" s="12" t="s">
        <v>4063</v>
      </c>
      <c r="I1418" t="s">
        <v>4094</v>
      </c>
      <c r="J1418" t="s">
        <v>4065</v>
      </c>
    </row>
    <row r="1419" spans="1:10">
      <c r="A1419" s="9" t="s">
        <v>6579</v>
      </c>
      <c r="B1419" s="10" t="s">
        <v>6545</v>
      </c>
      <c r="C1419" s="11" t="s">
        <v>868</v>
      </c>
      <c r="D1419" s="11" t="s">
        <v>4114</v>
      </c>
      <c r="E1419" s="12" t="s">
        <v>1476</v>
      </c>
      <c r="F1419" s="12" t="s">
        <v>4115</v>
      </c>
      <c r="G1419" s="12">
        <v>938</v>
      </c>
      <c r="H1419" s="12" t="s">
        <v>4063</v>
      </c>
      <c r="I1419" t="s">
        <v>4064</v>
      </c>
      <c r="J1419" t="s">
        <v>4065</v>
      </c>
    </row>
    <row r="1420" spans="1:10">
      <c r="A1420" s="9" t="s">
        <v>6580</v>
      </c>
      <c r="B1420" s="10" t="s">
        <v>6581</v>
      </c>
      <c r="C1420" s="11" t="s">
        <v>803</v>
      </c>
      <c r="D1420" s="11" t="s">
        <v>1671</v>
      </c>
      <c r="E1420" s="12" t="s">
        <v>4050</v>
      </c>
      <c r="F1420" s="12" t="s">
        <v>4214</v>
      </c>
      <c r="G1420" s="12">
        <v>405</v>
      </c>
      <c r="H1420" s="12" t="s">
        <v>4052</v>
      </c>
      <c r="I1420" t="s">
        <v>4053</v>
      </c>
      <c r="J1420" t="s">
        <v>4054</v>
      </c>
    </row>
    <row r="1421" spans="1:10">
      <c r="A1421" s="9" t="s">
        <v>6582</v>
      </c>
      <c r="B1421" s="10" t="s">
        <v>6583</v>
      </c>
      <c r="C1421" s="11" t="s">
        <v>803</v>
      </c>
      <c r="D1421" s="11" t="s">
        <v>1678</v>
      </c>
      <c r="E1421" s="12" t="s">
        <v>4050</v>
      </c>
      <c r="F1421" s="12" t="s">
        <v>4225</v>
      </c>
      <c r="G1421" s="12">
        <v>1000</v>
      </c>
      <c r="H1421" s="12" t="s">
        <v>4063</v>
      </c>
      <c r="I1421" t="s">
        <v>4064</v>
      </c>
      <c r="J1421" t="s">
        <v>4065</v>
      </c>
    </row>
    <row r="1422" spans="1:10">
      <c r="A1422" s="9" t="s">
        <v>6584</v>
      </c>
      <c r="B1422" s="10" t="s">
        <v>6585</v>
      </c>
      <c r="C1422" s="11" t="s">
        <v>1750</v>
      </c>
      <c r="D1422" s="11" t="s">
        <v>4171</v>
      </c>
      <c r="E1422" s="12" t="s">
        <v>1472</v>
      </c>
      <c r="F1422" s="12" t="s">
        <v>6492</v>
      </c>
      <c r="G1422" s="12">
        <v>604</v>
      </c>
      <c r="H1422" s="12" t="s">
        <v>4052</v>
      </c>
      <c r="I1422" t="s">
        <v>4089</v>
      </c>
      <c r="J1422" t="s">
        <v>4054</v>
      </c>
    </row>
    <row r="1423" spans="1:10">
      <c r="A1423" s="9" t="s">
        <v>6586</v>
      </c>
      <c r="B1423" s="10" t="s">
        <v>6587</v>
      </c>
      <c r="C1423" s="11" t="s">
        <v>1750</v>
      </c>
      <c r="D1423" s="11" t="s">
        <v>4128</v>
      </c>
      <c r="E1423" s="12" t="s">
        <v>1472</v>
      </c>
      <c r="F1423" s="12" t="s">
        <v>4129</v>
      </c>
      <c r="G1423" s="12">
        <v>330</v>
      </c>
      <c r="H1423" s="12" t="s">
        <v>4052</v>
      </c>
      <c r="I1423" t="s">
        <v>4059</v>
      </c>
      <c r="J1423" t="s">
        <v>812</v>
      </c>
    </row>
    <row r="1424" spans="1:10">
      <c r="A1424" s="9" t="s">
        <v>6588</v>
      </c>
      <c r="B1424" s="10" t="s">
        <v>6571</v>
      </c>
      <c r="C1424" s="11" t="s">
        <v>1750</v>
      </c>
      <c r="D1424" s="11" t="s">
        <v>4106</v>
      </c>
      <c r="E1424" s="12" t="s">
        <v>1472</v>
      </c>
      <c r="F1424" s="12" t="s">
        <v>4103</v>
      </c>
      <c r="G1424" s="12">
        <v>760</v>
      </c>
      <c r="H1424" s="12" t="s">
        <v>4052</v>
      </c>
      <c r="I1424" t="s">
        <v>4089</v>
      </c>
      <c r="J1424" t="s">
        <v>4054</v>
      </c>
    </row>
    <row r="1425" spans="1:10">
      <c r="A1425" s="9" t="s">
        <v>6589</v>
      </c>
      <c r="B1425" s="10" t="s">
        <v>6590</v>
      </c>
      <c r="C1425" s="11" t="s">
        <v>1750</v>
      </c>
      <c r="D1425" s="11" t="s">
        <v>4166</v>
      </c>
      <c r="E1425" s="12" t="s">
        <v>1472</v>
      </c>
      <c r="F1425" s="12" t="s">
        <v>4167</v>
      </c>
      <c r="G1425" s="12">
        <v>691</v>
      </c>
      <c r="H1425" s="12" t="s">
        <v>4052</v>
      </c>
      <c r="I1425" t="s">
        <v>4089</v>
      </c>
      <c r="J1425" t="s">
        <v>4054</v>
      </c>
    </row>
    <row r="1426" spans="1:10">
      <c r="A1426" s="9" t="s">
        <v>6591</v>
      </c>
      <c r="B1426" s="10" t="s">
        <v>6547</v>
      </c>
      <c r="C1426" s="11" t="s">
        <v>4302</v>
      </c>
      <c r="D1426" s="11" t="s">
        <v>1643</v>
      </c>
      <c r="E1426" s="12" t="s">
        <v>4303</v>
      </c>
      <c r="F1426" s="12" t="s">
        <v>4142</v>
      </c>
      <c r="G1426" s="12">
        <v>260</v>
      </c>
      <c r="H1426" s="12" t="s">
        <v>4052</v>
      </c>
      <c r="I1426" t="s">
        <v>4059</v>
      </c>
      <c r="J1426" t="s">
        <v>812</v>
      </c>
    </row>
    <row r="1427" spans="1:10">
      <c r="A1427" s="9" t="s">
        <v>6592</v>
      </c>
      <c r="B1427" s="10" t="s">
        <v>6517</v>
      </c>
      <c r="C1427" s="11" t="s">
        <v>4203</v>
      </c>
      <c r="D1427" s="11" t="s">
        <v>4106</v>
      </c>
      <c r="E1427" s="12" t="s">
        <v>6593</v>
      </c>
      <c r="F1427" s="12" t="s">
        <v>4103</v>
      </c>
      <c r="G1427" s="12">
        <v>310</v>
      </c>
      <c r="H1427" s="12" t="s">
        <v>4244</v>
      </c>
      <c r="I1427" t="s">
        <v>4059</v>
      </c>
      <c r="J1427" t="s">
        <v>812</v>
      </c>
    </row>
    <row r="1428" spans="1:10">
      <c r="A1428" s="9" t="s">
        <v>6594</v>
      </c>
      <c r="B1428" s="10" t="s">
        <v>6595</v>
      </c>
      <c r="C1428" s="11" t="s">
        <v>803</v>
      </c>
      <c r="D1428" s="11" t="s">
        <v>1752</v>
      </c>
      <c r="E1428" s="12" t="s">
        <v>4050</v>
      </c>
      <c r="F1428" s="12" t="s">
        <v>1468</v>
      </c>
      <c r="G1428" s="12">
        <v>442</v>
      </c>
      <c r="H1428" s="12" t="s">
        <v>4052</v>
      </c>
      <c r="I1428" t="s">
        <v>4053</v>
      </c>
      <c r="J1428" t="s">
        <v>4054</v>
      </c>
    </row>
    <row r="1429" spans="1:10">
      <c r="A1429" s="9" t="s">
        <v>6596</v>
      </c>
      <c r="B1429" s="10" t="s">
        <v>6569</v>
      </c>
      <c r="C1429" s="11" t="s">
        <v>1750</v>
      </c>
      <c r="D1429" s="11" t="s">
        <v>4952</v>
      </c>
      <c r="E1429" s="12" t="s">
        <v>1472</v>
      </c>
      <c r="F1429" s="12" t="s">
        <v>4176</v>
      </c>
      <c r="G1429" s="12">
        <v>388</v>
      </c>
      <c r="H1429" s="12" t="s">
        <v>4052</v>
      </c>
      <c r="I1429" t="s">
        <v>4059</v>
      </c>
      <c r="J1429" t="s">
        <v>812</v>
      </c>
    </row>
    <row r="1430" spans="1:10">
      <c r="A1430" s="9" t="s">
        <v>6597</v>
      </c>
      <c r="B1430" s="10" t="s">
        <v>6598</v>
      </c>
      <c r="C1430" s="11" t="s">
        <v>4302</v>
      </c>
      <c r="D1430" s="11" t="s">
        <v>1750</v>
      </c>
      <c r="E1430" s="12" t="s">
        <v>4303</v>
      </c>
      <c r="F1430" s="12" t="s">
        <v>1472</v>
      </c>
      <c r="G1430" s="12">
        <v>334</v>
      </c>
      <c r="H1430" s="12" t="s">
        <v>4052</v>
      </c>
      <c r="I1430" t="s">
        <v>4059</v>
      </c>
      <c r="J1430" t="s">
        <v>812</v>
      </c>
    </row>
    <row r="1431" spans="1:10">
      <c r="A1431" s="9" t="s">
        <v>6599</v>
      </c>
      <c r="B1431" s="10" t="s">
        <v>6600</v>
      </c>
      <c r="C1431" s="11" t="s">
        <v>803</v>
      </c>
      <c r="D1431" s="11" t="s">
        <v>1685</v>
      </c>
      <c r="E1431" s="12" t="s">
        <v>4050</v>
      </c>
      <c r="F1431" s="12" t="s">
        <v>4281</v>
      </c>
      <c r="G1431" s="12">
        <v>101</v>
      </c>
      <c r="H1431" s="12" t="s">
        <v>4244</v>
      </c>
      <c r="I1431" t="s">
        <v>4099</v>
      </c>
      <c r="J1431" t="s">
        <v>812</v>
      </c>
    </row>
    <row r="1432" spans="1:10">
      <c r="A1432" s="9" t="s">
        <v>6601</v>
      </c>
      <c r="B1432" s="10" t="s">
        <v>6602</v>
      </c>
      <c r="C1432" s="11" t="s">
        <v>799</v>
      </c>
      <c r="D1432" s="11" t="s">
        <v>1623</v>
      </c>
      <c r="E1432" s="12" t="s">
        <v>1471</v>
      </c>
      <c r="F1432" s="12" t="s">
        <v>4119</v>
      </c>
      <c r="G1432" s="12">
        <v>74</v>
      </c>
      <c r="H1432" s="12" t="s">
        <v>4083</v>
      </c>
      <c r="I1432" t="s">
        <v>4120</v>
      </c>
      <c r="J1432" t="s">
        <v>752</v>
      </c>
    </row>
    <row r="1433" spans="1:10">
      <c r="A1433" s="9" t="s">
        <v>6603</v>
      </c>
      <c r="B1433" s="10" t="s">
        <v>6604</v>
      </c>
      <c r="C1433" s="11" t="s">
        <v>4306</v>
      </c>
      <c r="D1433" s="11" t="s">
        <v>799</v>
      </c>
      <c r="E1433" s="12" t="s">
        <v>4307</v>
      </c>
      <c r="F1433" s="12" t="s">
        <v>6485</v>
      </c>
      <c r="G1433" s="12">
        <v>120</v>
      </c>
      <c r="H1433" s="12" t="s">
        <v>4052</v>
      </c>
      <c r="I1433" t="s">
        <v>4099</v>
      </c>
      <c r="J1433" t="s">
        <v>812</v>
      </c>
    </row>
    <row r="1434" spans="1:10">
      <c r="A1434" s="9" t="s">
        <v>6605</v>
      </c>
      <c r="B1434" s="10" t="s">
        <v>6567</v>
      </c>
      <c r="C1434" s="11" t="s">
        <v>4302</v>
      </c>
      <c r="D1434" s="11" t="s">
        <v>803</v>
      </c>
      <c r="E1434" s="12" t="s">
        <v>4303</v>
      </c>
      <c r="F1434" s="12" t="s">
        <v>4050</v>
      </c>
      <c r="G1434" s="12">
        <v>320</v>
      </c>
      <c r="H1434" s="12" t="s">
        <v>4052</v>
      </c>
      <c r="I1434" t="s">
        <v>4059</v>
      </c>
      <c r="J1434" t="s">
        <v>812</v>
      </c>
    </row>
    <row r="1435" spans="1:10">
      <c r="A1435" s="9" t="s">
        <v>6606</v>
      </c>
      <c r="B1435" s="10" t="s">
        <v>6607</v>
      </c>
      <c r="C1435" s="11" t="s">
        <v>4253</v>
      </c>
      <c r="D1435" s="11" t="s">
        <v>4207</v>
      </c>
      <c r="E1435" s="12" t="s">
        <v>6608</v>
      </c>
      <c r="F1435" s="12" t="s">
        <v>6609</v>
      </c>
      <c r="G1435" s="12">
        <v>304</v>
      </c>
      <c r="H1435" s="12" t="s">
        <v>4244</v>
      </c>
      <c r="I1435" t="s">
        <v>4059</v>
      </c>
      <c r="J1435" t="s">
        <v>812</v>
      </c>
    </row>
    <row r="1436" spans="1:10">
      <c r="A1436" s="9" t="s">
        <v>6610</v>
      </c>
      <c r="B1436" s="10" t="s">
        <v>6552</v>
      </c>
      <c r="C1436" s="11" t="s">
        <v>4302</v>
      </c>
      <c r="D1436" s="11" t="s">
        <v>4302</v>
      </c>
      <c r="E1436" s="12" t="s">
        <v>4303</v>
      </c>
      <c r="F1436" s="12" t="s">
        <v>4303</v>
      </c>
      <c r="G1436" s="12">
        <v>0</v>
      </c>
      <c r="H1436" s="12" t="s">
        <v>4083</v>
      </c>
      <c r="I1436" s="12" t="s">
        <v>4084</v>
      </c>
      <c r="J1436" t="s">
        <v>752</v>
      </c>
    </row>
    <row r="1437" spans="1:10">
      <c r="A1437" s="9" t="s">
        <v>6611</v>
      </c>
      <c r="B1437" s="10" t="s">
        <v>6612</v>
      </c>
      <c r="C1437" s="11" t="s">
        <v>1606</v>
      </c>
      <c r="D1437" s="11" t="s">
        <v>4179</v>
      </c>
      <c r="E1437" s="12" t="s">
        <v>4220</v>
      </c>
      <c r="F1437" s="12" t="s">
        <v>4180</v>
      </c>
      <c r="G1437" s="12">
        <v>321</v>
      </c>
      <c r="H1437" s="12" t="s">
        <v>4052</v>
      </c>
      <c r="I1437" t="s">
        <v>4059</v>
      </c>
      <c r="J1437" t="s">
        <v>812</v>
      </c>
    </row>
    <row r="1438" spans="1:10">
      <c r="A1438" s="9" t="s">
        <v>6613</v>
      </c>
      <c r="B1438" s="10" t="s">
        <v>6614</v>
      </c>
      <c r="C1438" s="11" t="s">
        <v>4261</v>
      </c>
      <c r="D1438" s="11" t="s">
        <v>1678</v>
      </c>
      <c r="E1438" s="12" t="s">
        <v>6615</v>
      </c>
      <c r="F1438" s="12" t="s">
        <v>4225</v>
      </c>
      <c r="G1438" s="12">
        <v>440</v>
      </c>
      <c r="H1438" s="12" t="s">
        <v>4244</v>
      </c>
      <c r="I1438" t="s">
        <v>4053</v>
      </c>
      <c r="J1438" t="s">
        <v>4054</v>
      </c>
    </row>
    <row r="1439" spans="1:10">
      <c r="A1439" s="9" t="s">
        <v>6616</v>
      </c>
      <c r="B1439" s="10" t="s">
        <v>6617</v>
      </c>
      <c r="C1439" s="11" t="s">
        <v>1694</v>
      </c>
      <c r="D1439" s="11" t="s">
        <v>1694</v>
      </c>
      <c r="E1439" s="12" t="s">
        <v>6618</v>
      </c>
      <c r="F1439" s="12" t="s">
        <v>6618</v>
      </c>
      <c r="G1439" s="12">
        <v>0</v>
      </c>
      <c r="H1439" s="12" t="s">
        <v>4083</v>
      </c>
      <c r="I1439" t="s">
        <v>4084</v>
      </c>
      <c r="J1439" t="s">
        <v>752</v>
      </c>
    </row>
    <row r="1440" spans="1:10">
      <c r="A1440" s="9" t="s">
        <v>6619</v>
      </c>
      <c r="B1440" s="10" t="s">
        <v>6620</v>
      </c>
      <c r="C1440" s="11" t="s">
        <v>799</v>
      </c>
      <c r="D1440" s="11" t="s">
        <v>803</v>
      </c>
      <c r="E1440" s="12" t="s">
        <v>1471</v>
      </c>
      <c r="F1440" s="12" t="s">
        <v>4050</v>
      </c>
      <c r="G1440">
        <v>28</v>
      </c>
      <c r="H1440" t="s">
        <v>4083</v>
      </c>
      <c r="I1440" t="s">
        <v>4084</v>
      </c>
      <c r="J1440" t="s">
        <v>752</v>
      </c>
    </row>
    <row r="1441" spans="1:10">
      <c r="A1441" s="9" t="s">
        <v>6621</v>
      </c>
      <c r="B1441" s="10" t="s">
        <v>6622</v>
      </c>
      <c r="C1441" s="11" t="s">
        <v>4193</v>
      </c>
      <c r="D1441" s="11" t="s">
        <v>4171</v>
      </c>
      <c r="E1441" s="12" t="s">
        <v>4194</v>
      </c>
      <c r="F1441" s="12" t="s">
        <v>6492</v>
      </c>
      <c r="G1441" s="12">
        <v>142</v>
      </c>
      <c r="H1441" s="12" t="s">
        <v>4052</v>
      </c>
      <c r="I1441" t="s">
        <v>4099</v>
      </c>
      <c r="J1441" t="s">
        <v>812</v>
      </c>
    </row>
    <row r="1442" spans="1:10">
      <c r="A1442" s="9" t="s">
        <v>6623</v>
      </c>
      <c r="B1442" s="10" t="s">
        <v>6624</v>
      </c>
      <c r="C1442" s="11" t="s">
        <v>870</v>
      </c>
      <c r="D1442" s="11" t="s">
        <v>870</v>
      </c>
      <c r="E1442" s="12" t="s">
        <v>4183</v>
      </c>
      <c r="F1442" s="12" t="s">
        <v>4183</v>
      </c>
      <c r="G1442" s="12">
        <v>0</v>
      </c>
      <c r="H1442" s="12" t="s">
        <v>4083</v>
      </c>
      <c r="I1442" t="s">
        <v>4084</v>
      </c>
      <c r="J1442" t="s">
        <v>752</v>
      </c>
    </row>
    <row r="1443" spans="1:10">
      <c r="A1443" s="9" t="s">
        <v>6625</v>
      </c>
      <c r="B1443" s="10" t="s">
        <v>6626</v>
      </c>
      <c r="C1443" s="11" t="s">
        <v>4302</v>
      </c>
      <c r="D1443" s="11" t="s">
        <v>799</v>
      </c>
      <c r="E1443" s="12" t="s">
        <v>4303</v>
      </c>
      <c r="F1443" s="12" t="s">
        <v>6485</v>
      </c>
      <c r="G1443" s="12">
        <v>313</v>
      </c>
      <c r="H1443" s="12" t="s">
        <v>4052</v>
      </c>
      <c r="I1443" t="s">
        <v>4059</v>
      </c>
      <c r="J1443" t="s">
        <v>812</v>
      </c>
    </row>
    <row r="1444" spans="1:10">
      <c r="A1444" s="9" t="s">
        <v>6627</v>
      </c>
      <c r="B1444" s="10" t="s">
        <v>6628</v>
      </c>
      <c r="C1444" s="11" t="s">
        <v>799</v>
      </c>
      <c r="D1444" s="11" t="s">
        <v>4193</v>
      </c>
      <c r="E1444" s="12" t="s">
        <v>1471</v>
      </c>
      <c r="F1444" s="12" t="s">
        <v>4194</v>
      </c>
      <c r="G1444" s="12">
        <v>200</v>
      </c>
      <c r="H1444" s="12" t="s">
        <v>4052</v>
      </c>
      <c r="I1444" t="s">
        <v>4059</v>
      </c>
      <c r="J1444" t="s">
        <v>812</v>
      </c>
    </row>
    <row r="1445" spans="1:10">
      <c r="A1445" s="9" t="s">
        <v>6629</v>
      </c>
      <c r="B1445" s="10" t="s">
        <v>6630</v>
      </c>
      <c r="C1445" s="11" t="s">
        <v>799</v>
      </c>
      <c r="D1445" s="11" t="s">
        <v>4257</v>
      </c>
      <c r="E1445" s="12" t="s">
        <v>1471</v>
      </c>
      <c r="F1445" s="12" t="s">
        <v>4258</v>
      </c>
      <c r="G1445" s="12">
        <v>146</v>
      </c>
      <c r="H1445" s="12" t="s">
        <v>4052</v>
      </c>
      <c r="I1445" t="s">
        <v>4099</v>
      </c>
      <c r="J1445" t="s">
        <v>812</v>
      </c>
    </row>
    <row r="1446" spans="1:10">
      <c r="A1446" s="9" t="s">
        <v>6631</v>
      </c>
      <c r="B1446" s="10" t="s">
        <v>6632</v>
      </c>
      <c r="C1446" s="11" t="s">
        <v>4302</v>
      </c>
      <c r="D1446" s="11" t="s">
        <v>1646</v>
      </c>
      <c r="E1446" s="12" t="s">
        <v>4303</v>
      </c>
      <c r="F1446" s="12" t="s">
        <v>4488</v>
      </c>
      <c r="G1446" s="12">
        <v>310</v>
      </c>
      <c r="H1446" s="12" t="s">
        <v>4052</v>
      </c>
      <c r="I1446" t="s">
        <v>4059</v>
      </c>
      <c r="J1446" t="s">
        <v>812</v>
      </c>
    </row>
    <row r="1447" spans="1:10">
      <c r="A1447" s="9" t="s">
        <v>6633</v>
      </c>
      <c r="B1447" s="10" t="s">
        <v>6634</v>
      </c>
      <c r="C1447" s="11" t="s">
        <v>4253</v>
      </c>
      <c r="D1447" s="11" t="s">
        <v>4049</v>
      </c>
      <c r="E1447" s="12" t="s">
        <v>6608</v>
      </c>
      <c r="F1447" s="12" t="s">
        <v>4051</v>
      </c>
      <c r="G1447" s="12">
        <v>270</v>
      </c>
      <c r="H1447" s="12" t="s">
        <v>4052</v>
      </c>
      <c r="I1447" t="s">
        <v>4059</v>
      </c>
      <c r="J1447" t="s">
        <v>812</v>
      </c>
    </row>
    <row r="1448" spans="1:10">
      <c r="A1448" s="9" t="s">
        <v>6635</v>
      </c>
      <c r="B1448" s="10" t="s">
        <v>6561</v>
      </c>
      <c r="C1448" s="11" t="s">
        <v>4193</v>
      </c>
      <c r="D1448" s="11" t="s">
        <v>4306</v>
      </c>
      <c r="E1448" s="12" t="s">
        <v>4194</v>
      </c>
      <c r="F1448" s="12" t="s">
        <v>4307</v>
      </c>
      <c r="G1448" s="12">
        <v>315</v>
      </c>
      <c r="H1448" s="12" t="s">
        <v>4052</v>
      </c>
      <c r="I1448" t="s">
        <v>4059</v>
      </c>
      <c r="J1448" t="s">
        <v>812</v>
      </c>
    </row>
    <row r="1449" spans="1:10">
      <c r="A1449" s="9" t="s">
        <v>6636</v>
      </c>
      <c r="B1449" s="10" t="s">
        <v>6637</v>
      </c>
      <c r="C1449" s="11" t="s">
        <v>868</v>
      </c>
      <c r="D1449" s="11" t="s">
        <v>1632</v>
      </c>
      <c r="E1449" s="12" t="s">
        <v>1476</v>
      </c>
      <c r="F1449" s="12" t="s">
        <v>5346</v>
      </c>
      <c r="G1449" s="12">
        <v>113</v>
      </c>
      <c r="H1449" s="12" t="s">
        <v>4244</v>
      </c>
      <c r="I1449" t="s">
        <v>4099</v>
      </c>
      <c r="J1449" t="s">
        <v>812</v>
      </c>
    </row>
    <row r="1450" spans="1:10">
      <c r="A1450" s="9" t="s">
        <v>6638</v>
      </c>
      <c r="B1450" s="10" t="s">
        <v>6639</v>
      </c>
      <c r="C1450" s="11" t="s">
        <v>1718</v>
      </c>
      <c r="D1450" s="11" t="s">
        <v>799</v>
      </c>
      <c r="E1450" s="12" t="s">
        <v>4307</v>
      </c>
      <c r="F1450" s="12" t="s">
        <v>6485</v>
      </c>
      <c r="G1450" s="12">
        <v>122</v>
      </c>
      <c r="H1450" s="12" t="s">
        <v>4052</v>
      </c>
      <c r="I1450" t="s">
        <v>4099</v>
      </c>
      <c r="J1450" t="s">
        <v>812</v>
      </c>
    </row>
    <row r="1451" spans="1:10">
      <c r="A1451" s="9" t="s">
        <v>6640</v>
      </c>
      <c r="B1451" s="10" t="s">
        <v>6641</v>
      </c>
      <c r="C1451" s="11" t="s">
        <v>1718</v>
      </c>
      <c r="D1451" s="11" t="s">
        <v>1641</v>
      </c>
      <c r="E1451" s="12" t="s">
        <v>4307</v>
      </c>
      <c r="F1451" s="12" t="s">
        <v>4138</v>
      </c>
      <c r="G1451" s="12">
        <v>310</v>
      </c>
      <c r="H1451" s="12" t="s">
        <v>4052</v>
      </c>
      <c r="I1451" t="s">
        <v>4059</v>
      </c>
      <c r="J1451" t="s">
        <v>812</v>
      </c>
    </row>
    <row r="1452" spans="1:10">
      <c r="A1452" s="9" t="s">
        <v>6642</v>
      </c>
      <c r="B1452" s="10" t="s">
        <v>6643</v>
      </c>
      <c r="C1452" s="11" t="s">
        <v>1718</v>
      </c>
      <c r="D1452" s="11" t="s">
        <v>1654</v>
      </c>
      <c r="E1452" s="12" t="s">
        <v>4307</v>
      </c>
      <c r="F1452" s="12" t="s">
        <v>6644</v>
      </c>
      <c r="G1452" s="12">
        <v>276</v>
      </c>
      <c r="H1452" s="12" t="s">
        <v>4052</v>
      </c>
      <c r="I1452" t="s">
        <v>4059</v>
      </c>
      <c r="J1452" t="s">
        <v>812</v>
      </c>
    </row>
    <row r="1453" spans="1:10">
      <c r="A1453" s="9" t="s">
        <v>6645</v>
      </c>
      <c r="B1453" s="10" t="s">
        <v>6646</v>
      </c>
      <c r="C1453" s="11" t="s">
        <v>1706</v>
      </c>
      <c r="D1453" s="11" t="s">
        <v>1692</v>
      </c>
      <c r="E1453" s="12" t="s">
        <v>4194</v>
      </c>
      <c r="F1453" s="12" t="s">
        <v>5220</v>
      </c>
      <c r="G1453" s="12">
        <v>173</v>
      </c>
      <c r="H1453" s="12" t="s">
        <v>4052</v>
      </c>
      <c r="I1453" t="s">
        <v>4099</v>
      </c>
      <c r="J1453" t="s">
        <v>812</v>
      </c>
    </row>
    <row r="1454" spans="1:10">
      <c r="A1454" s="9" t="s">
        <v>6647</v>
      </c>
      <c r="B1454" s="10" t="s">
        <v>5770</v>
      </c>
      <c r="C1454" s="11" t="s">
        <v>1706</v>
      </c>
      <c r="D1454" s="11" t="s">
        <v>1714</v>
      </c>
      <c r="E1454" s="12" t="s">
        <v>4194</v>
      </c>
      <c r="F1454" s="12" t="s">
        <v>4204</v>
      </c>
      <c r="G1454" s="12">
        <v>302</v>
      </c>
      <c r="H1454" s="12" t="s">
        <v>4052</v>
      </c>
      <c r="I1454" t="s">
        <v>4059</v>
      </c>
      <c r="J1454" t="s">
        <v>812</v>
      </c>
    </row>
    <row r="1455" spans="1:10">
      <c r="A1455" s="9" t="s">
        <v>6648</v>
      </c>
      <c r="B1455" s="10" t="s">
        <v>5770</v>
      </c>
      <c r="C1455" s="11" t="s">
        <v>1706</v>
      </c>
      <c r="D1455" s="11" t="s">
        <v>1659</v>
      </c>
      <c r="E1455" s="12" t="s">
        <v>4194</v>
      </c>
      <c r="F1455" s="12" t="s">
        <v>6492</v>
      </c>
      <c r="G1455" s="12">
        <v>213</v>
      </c>
      <c r="H1455" s="12" t="s">
        <v>4052</v>
      </c>
      <c r="I1455" t="s">
        <v>4059</v>
      </c>
      <c r="J1455" t="s">
        <v>812</v>
      </c>
    </row>
    <row r="1456" spans="1:10">
      <c r="A1456" s="14" t="s">
        <v>6649</v>
      </c>
      <c r="B1456" s="15" t="s">
        <v>6650</v>
      </c>
      <c r="C1456" s="16">
        <v>1501</v>
      </c>
      <c r="D1456" s="11">
        <v>2044</v>
      </c>
      <c r="E1456" s="12" t="s">
        <v>630</v>
      </c>
      <c r="F1456" s="12" t="s">
        <v>6651</v>
      </c>
      <c r="G1456" s="12">
        <v>19</v>
      </c>
      <c r="H1456" s="12" t="s">
        <v>4083</v>
      </c>
      <c r="J1456" t="s">
        <v>752</v>
      </c>
    </row>
    <row r="1457" spans="1:10">
      <c r="A1457" s="14" t="s">
        <v>6652</v>
      </c>
      <c r="B1457" s="15" t="s">
        <v>6653</v>
      </c>
      <c r="C1457" s="16">
        <v>1501</v>
      </c>
      <c r="D1457" s="11" t="s">
        <v>1581</v>
      </c>
      <c r="E1457" s="12" t="s">
        <v>630</v>
      </c>
      <c r="F1457" s="12" t="s">
        <v>689</v>
      </c>
      <c r="G1457" s="12">
        <v>550</v>
      </c>
      <c r="H1457" s="12" t="s">
        <v>4052</v>
      </c>
      <c r="J1457" t="s">
        <v>4054</v>
      </c>
    </row>
    <row r="1458" spans="1:10">
      <c r="A1458" s="14" t="s">
        <v>6654</v>
      </c>
      <c r="B1458" s="15" t="s">
        <v>6655</v>
      </c>
      <c r="C1458" s="16">
        <v>1501</v>
      </c>
      <c r="D1458" s="11" t="s">
        <v>1584</v>
      </c>
      <c r="E1458" s="12" t="s">
        <v>630</v>
      </c>
      <c r="F1458" s="12" t="s">
        <v>690</v>
      </c>
      <c r="G1458" s="12">
        <v>412</v>
      </c>
      <c r="H1458" s="12" t="s">
        <v>4052</v>
      </c>
      <c r="J1458" t="s">
        <v>4054</v>
      </c>
    </row>
    <row r="1459" spans="1:10">
      <c r="A1459" s="14" t="s">
        <v>6656</v>
      </c>
      <c r="B1459" s="15" t="s">
        <v>6657</v>
      </c>
      <c r="C1459" s="16">
        <v>1501</v>
      </c>
      <c r="D1459" s="11" t="s">
        <v>1588</v>
      </c>
      <c r="E1459" s="12" t="s">
        <v>630</v>
      </c>
      <c r="F1459" s="12" t="s">
        <v>691</v>
      </c>
      <c r="G1459" s="12">
        <v>925</v>
      </c>
      <c r="H1459" s="12" t="s">
        <v>4063</v>
      </c>
      <c r="J1459" t="s">
        <v>4065</v>
      </c>
    </row>
    <row r="1460" spans="1:10">
      <c r="A1460" s="14" t="s">
        <v>6658</v>
      </c>
      <c r="B1460" s="15" t="s">
        <v>6659</v>
      </c>
      <c r="C1460" s="16">
        <v>1501</v>
      </c>
      <c r="D1460" s="11" t="s">
        <v>1591</v>
      </c>
      <c r="E1460" s="12" t="s">
        <v>630</v>
      </c>
      <c r="F1460" s="12" t="s">
        <v>659</v>
      </c>
      <c r="G1460" s="12">
        <v>358</v>
      </c>
      <c r="H1460" s="12" t="s">
        <v>4052</v>
      </c>
      <c r="J1460" t="s">
        <v>812</v>
      </c>
    </row>
    <row r="1461" spans="1:10">
      <c r="A1461" s="14" t="s">
        <v>6660</v>
      </c>
      <c r="B1461" s="15" t="s">
        <v>6661</v>
      </c>
      <c r="C1461" s="16">
        <v>1501</v>
      </c>
      <c r="D1461" s="11" t="s">
        <v>1593</v>
      </c>
      <c r="E1461" s="12" t="s">
        <v>630</v>
      </c>
      <c r="F1461" s="12" t="s">
        <v>692</v>
      </c>
      <c r="G1461" s="12">
        <v>164</v>
      </c>
      <c r="H1461" s="12" t="s">
        <v>4052</v>
      </c>
      <c r="J1461" t="s">
        <v>812</v>
      </c>
    </row>
    <row r="1462" spans="1:10">
      <c r="A1462" s="14" t="s">
        <v>6662</v>
      </c>
      <c r="B1462" s="15" t="s">
        <v>6663</v>
      </c>
      <c r="C1462" s="16">
        <v>1501</v>
      </c>
      <c r="D1462" s="11" t="s">
        <v>1596</v>
      </c>
      <c r="E1462" s="12" t="s">
        <v>630</v>
      </c>
      <c r="F1462" s="12" t="s">
        <v>693</v>
      </c>
      <c r="G1462" s="12">
        <v>796</v>
      </c>
      <c r="H1462" s="12" t="s">
        <v>4052</v>
      </c>
      <c r="J1462" t="s">
        <v>4054</v>
      </c>
    </row>
    <row r="1463" spans="1:10">
      <c r="A1463" s="14" t="s">
        <v>6664</v>
      </c>
      <c r="B1463" s="15" t="s">
        <v>6665</v>
      </c>
      <c r="C1463" s="16">
        <v>1501</v>
      </c>
      <c r="D1463" s="11" t="s">
        <v>1599</v>
      </c>
      <c r="E1463" s="12" t="s">
        <v>630</v>
      </c>
      <c r="F1463" s="12" t="s">
        <v>694</v>
      </c>
      <c r="G1463" s="12">
        <v>591</v>
      </c>
      <c r="H1463" s="12" t="s">
        <v>4052</v>
      </c>
      <c r="J1463" t="s">
        <v>4054</v>
      </c>
    </row>
    <row r="1464" spans="1:10">
      <c r="A1464" s="14" t="s">
        <v>6666</v>
      </c>
      <c r="B1464" s="15" t="s">
        <v>6667</v>
      </c>
      <c r="C1464" s="16">
        <v>1501</v>
      </c>
      <c r="D1464" s="11" t="s">
        <v>1601</v>
      </c>
      <c r="E1464" s="12" t="s">
        <v>630</v>
      </c>
      <c r="F1464" s="12" t="s">
        <v>683</v>
      </c>
      <c r="G1464" s="12">
        <v>452</v>
      </c>
      <c r="H1464" s="12" t="s">
        <v>4052</v>
      </c>
      <c r="J1464" t="s">
        <v>4054</v>
      </c>
    </row>
    <row r="1465" spans="1:10">
      <c r="A1465" s="14" t="s">
        <v>6668</v>
      </c>
      <c r="B1465" s="15" t="s">
        <v>6669</v>
      </c>
      <c r="C1465" s="16">
        <v>1501</v>
      </c>
      <c r="D1465" s="11" t="s">
        <v>799</v>
      </c>
      <c r="E1465" s="12" t="s">
        <v>630</v>
      </c>
      <c r="F1465" s="12" t="s">
        <v>660</v>
      </c>
      <c r="G1465" s="12">
        <v>75</v>
      </c>
      <c r="H1465" s="12" t="s">
        <v>4083</v>
      </c>
      <c r="J1465" t="s">
        <v>752</v>
      </c>
    </row>
    <row r="1466" spans="1:10">
      <c r="A1466" s="14" t="s">
        <v>6670</v>
      </c>
      <c r="B1466" s="15" t="s">
        <v>6671</v>
      </c>
      <c r="C1466" s="16">
        <v>1501</v>
      </c>
      <c r="D1466" s="11" t="s">
        <v>1603</v>
      </c>
      <c r="E1466" s="12" t="s">
        <v>630</v>
      </c>
      <c r="F1466" s="12" t="s">
        <v>695</v>
      </c>
      <c r="G1466" s="12">
        <v>130</v>
      </c>
      <c r="H1466" s="12" t="s">
        <v>4244</v>
      </c>
      <c r="J1466" t="s">
        <v>812</v>
      </c>
    </row>
    <row r="1467" spans="1:10">
      <c r="A1467" s="14" t="s">
        <v>6672</v>
      </c>
      <c r="B1467" s="15" t="s">
        <v>6673</v>
      </c>
      <c r="C1467" s="16">
        <v>1501</v>
      </c>
      <c r="D1467" s="11" t="s">
        <v>1606</v>
      </c>
      <c r="E1467" s="12" t="s">
        <v>630</v>
      </c>
      <c r="F1467" s="12" t="s">
        <v>661</v>
      </c>
      <c r="G1467" s="12">
        <v>1130</v>
      </c>
      <c r="H1467" s="12" t="s">
        <v>4063</v>
      </c>
      <c r="J1467" t="s">
        <v>4065</v>
      </c>
    </row>
    <row r="1468" spans="1:10">
      <c r="A1468" s="14" t="s">
        <v>6674</v>
      </c>
      <c r="B1468" s="15" t="s">
        <v>6675</v>
      </c>
      <c r="C1468" s="16">
        <v>1501</v>
      </c>
      <c r="D1468" s="11" t="s">
        <v>1608</v>
      </c>
      <c r="E1468" s="12" t="s">
        <v>630</v>
      </c>
      <c r="F1468" s="12" t="s">
        <v>698</v>
      </c>
      <c r="G1468" s="12">
        <v>737</v>
      </c>
      <c r="H1468" s="12" t="s">
        <v>4052</v>
      </c>
      <c r="J1468" t="s">
        <v>4054</v>
      </c>
    </row>
    <row r="1469" spans="1:10">
      <c r="A1469" s="14" t="s">
        <v>6676</v>
      </c>
      <c r="B1469" s="15" t="s">
        <v>6677</v>
      </c>
      <c r="C1469" s="16">
        <v>1501</v>
      </c>
      <c r="D1469" s="11" t="s">
        <v>1459</v>
      </c>
      <c r="E1469" s="12" t="s">
        <v>630</v>
      </c>
      <c r="F1469" s="12" t="s">
        <v>699</v>
      </c>
      <c r="G1469" s="12">
        <v>752</v>
      </c>
      <c r="H1469" s="12" t="s">
        <v>4052</v>
      </c>
      <c r="J1469" t="s">
        <v>4054</v>
      </c>
    </row>
    <row r="1470" spans="1:10">
      <c r="A1470" s="14" t="s">
        <v>6678</v>
      </c>
      <c r="B1470" s="15" t="s">
        <v>6679</v>
      </c>
      <c r="C1470" s="16">
        <v>1501</v>
      </c>
      <c r="D1470" s="11" t="s">
        <v>1612</v>
      </c>
      <c r="E1470" s="12" t="s">
        <v>630</v>
      </c>
      <c r="F1470" s="12" t="s">
        <v>700</v>
      </c>
      <c r="G1470" s="12">
        <v>112</v>
      </c>
      <c r="H1470" s="12" t="s">
        <v>4244</v>
      </c>
      <c r="J1470" t="s">
        <v>812</v>
      </c>
    </row>
    <row r="1471" spans="1:10">
      <c r="A1471" s="14" t="s">
        <v>6680</v>
      </c>
      <c r="B1471" s="15" t="s">
        <v>6681</v>
      </c>
      <c r="C1471" s="16">
        <v>1501</v>
      </c>
      <c r="D1471" s="11" t="s">
        <v>1615</v>
      </c>
      <c r="E1471" s="12" t="s">
        <v>630</v>
      </c>
      <c r="F1471" s="12" t="s">
        <v>701</v>
      </c>
      <c r="G1471" s="12">
        <v>796</v>
      </c>
      <c r="H1471" s="12" t="s">
        <v>4052</v>
      </c>
      <c r="J1471" t="s">
        <v>4054</v>
      </c>
    </row>
    <row r="1472" spans="1:10">
      <c r="A1472" s="14" t="s">
        <v>6682</v>
      </c>
      <c r="B1472" s="15" t="s">
        <v>6683</v>
      </c>
      <c r="C1472" s="16">
        <v>1501</v>
      </c>
      <c r="D1472" s="11" t="s">
        <v>1618</v>
      </c>
      <c r="E1472" s="12" t="s">
        <v>630</v>
      </c>
      <c r="F1472" s="12" t="s">
        <v>702</v>
      </c>
      <c r="G1472" s="12">
        <v>615</v>
      </c>
      <c r="H1472" s="12" t="s">
        <v>4244</v>
      </c>
      <c r="J1472" t="s">
        <v>4054</v>
      </c>
    </row>
    <row r="1473" spans="1:10">
      <c r="A1473" s="14" t="s">
        <v>6684</v>
      </c>
      <c r="B1473" s="15" t="s">
        <v>6685</v>
      </c>
      <c r="C1473" s="16">
        <v>1501</v>
      </c>
      <c r="D1473" s="11" t="s">
        <v>1620</v>
      </c>
      <c r="E1473" s="12" t="s">
        <v>630</v>
      </c>
      <c r="F1473" s="12" t="s">
        <v>703</v>
      </c>
      <c r="G1473" s="12">
        <v>941</v>
      </c>
      <c r="H1473" s="12" t="s">
        <v>4063</v>
      </c>
      <c r="J1473" t="s">
        <v>4065</v>
      </c>
    </row>
    <row r="1474" spans="1:10">
      <c r="A1474" s="14" t="s">
        <v>6686</v>
      </c>
      <c r="B1474" s="15" t="s">
        <v>6687</v>
      </c>
      <c r="C1474" s="16">
        <v>1501</v>
      </c>
      <c r="D1474" s="11" t="s">
        <v>1623</v>
      </c>
      <c r="E1474" s="12" t="s">
        <v>630</v>
      </c>
      <c r="F1474" s="12" t="s">
        <v>1007</v>
      </c>
      <c r="G1474" s="12">
        <v>137</v>
      </c>
      <c r="H1474" s="12" t="s">
        <v>4083</v>
      </c>
      <c r="J1474" t="s">
        <v>812</v>
      </c>
    </row>
    <row r="1475" spans="1:10">
      <c r="A1475" s="14" t="s">
        <v>6688</v>
      </c>
      <c r="B1475" s="15" t="s">
        <v>6689</v>
      </c>
      <c r="C1475" s="16">
        <v>1501</v>
      </c>
      <c r="D1475" s="11" t="s">
        <v>1626</v>
      </c>
      <c r="E1475" s="12" t="s">
        <v>630</v>
      </c>
      <c r="F1475" s="12" t="s">
        <v>704</v>
      </c>
      <c r="G1475" s="12">
        <v>494</v>
      </c>
      <c r="H1475" s="12" t="s">
        <v>4244</v>
      </c>
      <c r="J1475" t="s">
        <v>4054</v>
      </c>
    </row>
    <row r="1476" spans="1:10">
      <c r="A1476" s="14" t="s">
        <v>6690</v>
      </c>
      <c r="B1476" s="15" t="s">
        <v>6691</v>
      </c>
      <c r="C1476" s="16">
        <v>1501</v>
      </c>
      <c r="D1476" s="11" t="s">
        <v>1629</v>
      </c>
      <c r="E1476" s="12" t="s">
        <v>630</v>
      </c>
      <c r="F1476" s="12" t="s">
        <v>705</v>
      </c>
      <c r="G1476" s="12">
        <v>263</v>
      </c>
      <c r="H1476" s="12" t="s">
        <v>4244</v>
      </c>
      <c r="J1476" t="s">
        <v>812</v>
      </c>
    </row>
    <row r="1477" spans="1:10">
      <c r="A1477" s="14" t="s">
        <v>6692</v>
      </c>
      <c r="B1477" s="15" t="s">
        <v>6693</v>
      </c>
      <c r="C1477" s="16">
        <v>1501</v>
      </c>
      <c r="D1477" s="11" t="s">
        <v>1708</v>
      </c>
      <c r="E1477" s="12" t="s">
        <v>630</v>
      </c>
      <c r="F1477" s="12" t="s">
        <v>1249</v>
      </c>
      <c r="G1477" s="12">
        <v>250</v>
      </c>
      <c r="H1477" s="12" t="s">
        <v>4244</v>
      </c>
      <c r="J1477" t="s">
        <v>812</v>
      </c>
    </row>
    <row r="1478" spans="1:10">
      <c r="A1478" s="14" t="s">
        <v>6694</v>
      </c>
      <c r="B1478" s="15" t="s">
        <v>6695</v>
      </c>
      <c r="C1478" s="16">
        <v>1501</v>
      </c>
      <c r="D1478" s="11" t="s">
        <v>1635</v>
      </c>
      <c r="E1478" s="12" t="s">
        <v>630</v>
      </c>
      <c r="F1478" s="12" t="s">
        <v>707</v>
      </c>
      <c r="G1478" s="12">
        <v>1056</v>
      </c>
      <c r="H1478" s="12" t="s">
        <v>4063</v>
      </c>
      <c r="J1478" t="s">
        <v>4065</v>
      </c>
    </row>
    <row r="1479" spans="1:10">
      <c r="A1479" s="14" t="s">
        <v>6696</v>
      </c>
      <c r="B1479" s="15" t="s">
        <v>6697</v>
      </c>
      <c r="C1479" s="16">
        <v>1501</v>
      </c>
      <c r="D1479" s="11" t="s">
        <v>1637</v>
      </c>
      <c r="E1479" s="12" t="s">
        <v>630</v>
      </c>
      <c r="F1479" s="12" t="s">
        <v>655</v>
      </c>
      <c r="G1479" s="12">
        <v>503</v>
      </c>
      <c r="H1479" s="12" t="s">
        <v>4052</v>
      </c>
      <c r="J1479" t="s">
        <v>4054</v>
      </c>
    </row>
    <row r="1480" spans="1:10">
      <c r="A1480" s="14" t="s">
        <v>6698</v>
      </c>
      <c r="B1480" s="15" t="s">
        <v>6699</v>
      </c>
      <c r="C1480" s="16">
        <v>1501</v>
      </c>
      <c r="D1480" s="11" t="s">
        <v>1639</v>
      </c>
      <c r="E1480" s="12" t="s">
        <v>630</v>
      </c>
      <c r="F1480" s="12" t="s">
        <v>708</v>
      </c>
      <c r="G1480" s="12">
        <v>537</v>
      </c>
      <c r="H1480" s="12" t="s">
        <v>4052</v>
      </c>
      <c r="J1480" t="s">
        <v>4054</v>
      </c>
    </row>
    <row r="1481" spans="1:10">
      <c r="A1481" s="14" t="s">
        <v>6700</v>
      </c>
      <c r="B1481" s="15" t="s">
        <v>6701</v>
      </c>
      <c r="C1481" s="16">
        <v>1501</v>
      </c>
      <c r="D1481" s="11" t="s">
        <v>1641</v>
      </c>
      <c r="E1481" s="12" t="s">
        <v>630</v>
      </c>
      <c r="F1481" s="12" t="s">
        <v>709</v>
      </c>
      <c r="G1481" s="12">
        <v>249</v>
      </c>
      <c r="H1481" s="12" t="s">
        <v>4052</v>
      </c>
      <c r="J1481" t="s">
        <v>812</v>
      </c>
    </row>
    <row r="1482" spans="1:10">
      <c r="A1482" s="14" t="s">
        <v>6702</v>
      </c>
      <c r="B1482" s="15" t="s">
        <v>6703</v>
      </c>
      <c r="C1482" s="16">
        <v>1501</v>
      </c>
      <c r="D1482" s="11" t="s">
        <v>1643</v>
      </c>
      <c r="E1482" s="12" t="s">
        <v>630</v>
      </c>
      <c r="F1482" s="12" t="s">
        <v>710</v>
      </c>
      <c r="G1482" s="12">
        <v>130</v>
      </c>
      <c r="H1482" s="12" t="s">
        <v>4244</v>
      </c>
      <c r="J1482" t="s">
        <v>812</v>
      </c>
    </row>
    <row r="1483" spans="1:10">
      <c r="A1483" s="14" t="s">
        <v>6704</v>
      </c>
      <c r="B1483" s="15" t="s">
        <v>6705</v>
      </c>
      <c r="C1483" s="16">
        <v>1501</v>
      </c>
      <c r="D1483" s="11" t="s">
        <v>1646</v>
      </c>
      <c r="E1483" s="12" t="s">
        <v>630</v>
      </c>
      <c r="F1483" s="12" t="s">
        <v>663</v>
      </c>
      <c r="G1483" s="12">
        <v>98</v>
      </c>
      <c r="H1483" s="12" t="s">
        <v>4244</v>
      </c>
      <c r="J1483" t="s">
        <v>752</v>
      </c>
    </row>
    <row r="1484" spans="1:10">
      <c r="A1484" s="14" t="s">
        <v>6706</v>
      </c>
      <c r="B1484" s="15" t="s">
        <v>6707</v>
      </c>
      <c r="C1484" s="16">
        <v>1501</v>
      </c>
      <c r="D1484" s="11" t="s">
        <v>1648</v>
      </c>
      <c r="E1484" s="12" t="s">
        <v>630</v>
      </c>
      <c r="F1484" s="12" t="s">
        <v>711</v>
      </c>
      <c r="G1484" s="12">
        <v>994</v>
      </c>
      <c r="H1484" s="12" t="s">
        <v>4063</v>
      </c>
      <c r="J1484" t="s">
        <v>4065</v>
      </c>
    </row>
    <row r="1485" spans="1:10">
      <c r="A1485" s="14" t="s">
        <v>6708</v>
      </c>
      <c r="B1485" s="15" t="s">
        <v>6709</v>
      </c>
      <c r="C1485" s="16">
        <v>1501</v>
      </c>
      <c r="D1485" s="11" t="s">
        <v>1650</v>
      </c>
      <c r="E1485" s="12" t="s">
        <v>630</v>
      </c>
      <c r="F1485" s="12" t="s">
        <v>712</v>
      </c>
      <c r="G1485" s="12">
        <v>1020</v>
      </c>
      <c r="H1485" s="12" t="s">
        <v>4063</v>
      </c>
      <c r="J1485" t="s">
        <v>4065</v>
      </c>
    </row>
    <row r="1486" spans="1:10">
      <c r="A1486" s="14" t="s">
        <v>6710</v>
      </c>
      <c r="B1486" s="15" t="s">
        <v>6711</v>
      </c>
      <c r="C1486" s="16">
        <v>1501</v>
      </c>
      <c r="D1486" s="11" t="s">
        <v>1652</v>
      </c>
      <c r="E1486" s="12" t="s">
        <v>630</v>
      </c>
      <c r="F1486" s="12" t="s">
        <v>665</v>
      </c>
      <c r="G1486" s="12">
        <v>346</v>
      </c>
      <c r="H1486" s="12" t="s">
        <v>4052</v>
      </c>
      <c r="J1486" t="s">
        <v>812</v>
      </c>
    </row>
    <row r="1487" spans="1:10">
      <c r="A1487" s="14" t="s">
        <v>6712</v>
      </c>
      <c r="B1487" s="15" t="s">
        <v>6713</v>
      </c>
      <c r="C1487" s="16">
        <v>1501</v>
      </c>
      <c r="D1487" s="11" t="s">
        <v>1654</v>
      </c>
      <c r="E1487" s="12" t="s">
        <v>630</v>
      </c>
      <c r="F1487" s="12" t="s">
        <v>713</v>
      </c>
      <c r="G1487" s="12">
        <v>238</v>
      </c>
      <c r="H1487" s="12" t="s">
        <v>4244</v>
      </c>
      <c r="J1487" t="s">
        <v>812</v>
      </c>
    </row>
    <row r="1488" spans="1:10">
      <c r="A1488" s="14" t="s">
        <v>6714</v>
      </c>
      <c r="B1488" s="15" t="s">
        <v>6715</v>
      </c>
      <c r="C1488" s="16">
        <v>1501</v>
      </c>
      <c r="D1488" s="11" t="s">
        <v>1656</v>
      </c>
      <c r="E1488" s="12" t="s">
        <v>630</v>
      </c>
      <c r="F1488" s="12" t="s">
        <v>714</v>
      </c>
      <c r="G1488" s="12">
        <v>610</v>
      </c>
      <c r="H1488" s="12" t="s">
        <v>4052</v>
      </c>
      <c r="J1488" t="s">
        <v>4054</v>
      </c>
    </row>
    <row r="1489" spans="1:10">
      <c r="A1489" s="14" t="s">
        <v>6716</v>
      </c>
      <c r="B1489" s="15" t="s">
        <v>6717</v>
      </c>
      <c r="C1489" s="16">
        <v>1501</v>
      </c>
      <c r="D1489" s="11" t="s">
        <v>1659</v>
      </c>
      <c r="E1489" s="12" t="s">
        <v>630</v>
      </c>
      <c r="F1489" s="12" t="s">
        <v>716</v>
      </c>
      <c r="G1489" s="12">
        <v>265</v>
      </c>
      <c r="H1489" s="12" t="s">
        <v>4052</v>
      </c>
      <c r="J1489" t="s">
        <v>812</v>
      </c>
    </row>
    <row r="1490" spans="1:10">
      <c r="A1490" s="14" t="s">
        <v>6718</v>
      </c>
      <c r="B1490" s="15" t="s">
        <v>6719</v>
      </c>
      <c r="C1490" s="16">
        <v>1501</v>
      </c>
      <c r="D1490" s="11" t="s">
        <v>1661</v>
      </c>
      <c r="E1490" s="12" t="s">
        <v>630</v>
      </c>
      <c r="F1490" s="12" t="s">
        <v>717</v>
      </c>
      <c r="G1490" s="12">
        <v>643</v>
      </c>
      <c r="H1490" s="12" t="s">
        <v>4052</v>
      </c>
      <c r="J1490" t="s">
        <v>4054</v>
      </c>
    </row>
    <row r="1491" spans="1:10">
      <c r="A1491" s="14" t="s">
        <v>6720</v>
      </c>
      <c r="B1491" s="15" t="s">
        <v>6721</v>
      </c>
      <c r="C1491" s="16">
        <v>1501</v>
      </c>
      <c r="D1491" s="11" t="s">
        <v>1664</v>
      </c>
      <c r="E1491" s="12" t="s">
        <v>630</v>
      </c>
      <c r="F1491" s="12" t="s">
        <v>718</v>
      </c>
      <c r="G1491" s="12">
        <v>395</v>
      </c>
      <c r="H1491" s="12" t="s">
        <v>4052</v>
      </c>
      <c r="J1491" t="s">
        <v>812</v>
      </c>
    </row>
    <row r="1492" spans="1:10">
      <c r="A1492" s="14" t="s">
        <v>6722</v>
      </c>
      <c r="B1492" s="15" t="s">
        <v>6723</v>
      </c>
      <c r="C1492" s="16">
        <v>1501</v>
      </c>
      <c r="D1492" s="11" t="s">
        <v>1666</v>
      </c>
      <c r="E1492" s="12" t="s">
        <v>630</v>
      </c>
      <c r="F1492" s="12" t="s">
        <v>719</v>
      </c>
      <c r="G1492" s="12">
        <v>206</v>
      </c>
      <c r="H1492" s="12" t="s">
        <v>4244</v>
      </c>
      <c r="J1492" t="s">
        <v>812</v>
      </c>
    </row>
    <row r="1493" spans="1:10">
      <c r="A1493" s="14" t="s">
        <v>6724</v>
      </c>
      <c r="B1493" s="15" t="s">
        <v>6725</v>
      </c>
      <c r="C1493" s="16">
        <v>1501</v>
      </c>
      <c r="D1493" s="11" t="s">
        <v>1669</v>
      </c>
      <c r="E1493" s="12" t="s">
        <v>630</v>
      </c>
      <c r="F1493" s="12" t="s">
        <v>720</v>
      </c>
      <c r="G1493" s="12">
        <v>1019</v>
      </c>
      <c r="H1493" s="12" t="s">
        <v>4063</v>
      </c>
      <c r="J1493" t="s">
        <v>4065</v>
      </c>
    </row>
    <row r="1494" spans="1:10">
      <c r="A1494" s="14" t="s">
        <v>6726</v>
      </c>
      <c r="B1494" s="15" t="s">
        <v>6727</v>
      </c>
      <c r="C1494" s="16">
        <v>1501</v>
      </c>
      <c r="D1494" s="11" t="s">
        <v>1671</v>
      </c>
      <c r="E1494" s="12" t="s">
        <v>630</v>
      </c>
      <c r="F1494" s="12" t="s">
        <v>721</v>
      </c>
      <c r="G1494" s="12">
        <v>475</v>
      </c>
      <c r="H1494" s="12" t="s">
        <v>4052</v>
      </c>
      <c r="J1494" t="s">
        <v>4054</v>
      </c>
    </row>
    <row r="1495" spans="1:10">
      <c r="A1495" s="14" t="s">
        <v>6728</v>
      </c>
      <c r="B1495" s="15" t="s">
        <v>6729</v>
      </c>
      <c r="C1495" s="16">
        <v>1501</v>
      </c>
      <c r="D1495" s="11" t="s">
        <v>1673</v>
      </c>
      <c r="E1495" s="12" t="s">
        <v>630</v>
      </c>
      <c r="F1495" s="12" t="s">
        <v>722</v>
      </c>
      <c r="G1495" s="12">
        <v>250</v>
      </c>
      <c r="H1495" s="12" t="s">
        <v>4244</v>
      </c>
      <c r="J1495" t="s">
        <v>812</v>
      </c>
    </row>
    <row r="1496" spans="1:10">
      <c r="A1496" s="14" t="s">
        <v>6730</v>
      </c>
      <c r="B1496" s="15" t="s">
        <v>6731</v>
      </c>
      <c r="C1496" s="16">
        <v>1501</v>
      </c>
      <c r="D1496" s="11" t="s">
        <v>725</v>
      </c>
      <c r="E1496" s="12" t="s">
        <v>630</v>
      </c>
      <c r="F1496" s="12" t="s">
        <v>1446</v>
      </c>
      <c r="G1496" s="12">
        <v>538</v>
      </c>
      <c r="H1496" s="12" t="s">
        <v>4052</v>
      </c>
      <c r="J1496" t="s">
        <v>4054</v>
      </c>
    </row>
    <row r="1497" spans="1:10">
      <c r="A1497" s="14" t="s">
        <v>6732</v>
      </c>
      <c r="B1497" s="15" t="s">
        <v>6733</v>
      </c>
      <c r="C1497" s="16">
        <v>1501</v>
      </c>
      <c r="D1497" s="11" t="s">
        <v>1678</v>
      </c>
      <c r="E1497" s="12" t="s">
        <v>630</v>
      </c>
      <c r="F1497" s="12" t="s">
        <v>723</v>
      </c>
      <c r="G1497" s="12">
        <v>925</v>
      </c>
      <c r="H1497" s="12" t="s">
        <v>4063</v>
      </c>
      <c r="J1497" t="s">
        <v>4065</v>
      </c>
    </row>
    <row r="1498" spans="1:10">
      <c r="A1498" s="14" t="s">
        <v>6734</v>
      </c>
      <c r="B1498" s="15" t="s">
        <v>6735</v>
      </c>
      <c r="C1498" s="16">
        <v>1501</v>
      </c>
      <c r="D1498" s="11" t="s">
        <v>1680</v>
      </c>
      <c r="E1498" s="12" t="s">
        <v>630</v>
      </c>
      <c r="F1498" s="12" t="s">
        <v>666</v>
      </c>
      <c r="G1498" s="12">
        <v>917</v>
      </c>
      <c r="H1498" s="12" t="s">
        <v>4063</v>
      </c>
      <c r="J1498" t="s">
        <v>4065</v>
      </c>
    </row>
    <row r="1499" spans="1:10">
      <c r="A1499" s="14" t="s">
        <v>6736</v>
      </c>
      <c r="B1499" s="15" t="s">
        <v>6737</v>
      </c>
      <c r="C1499" s="16">
        <v>1501</v>
      </c>
      <c r="D1499" s="11" t="s">
        <v>1682</v>
      </c>
      <c r="E1499" s="12" t="s">
        <v>630</v>
      </c>
      <c r="F1499" s="12" t="s">
        <v>726</v>
      </c>
      <c r="G1499" s="12">
        <v>1259</v>
      </c>
      <c r="H1499" s="12" t="s">
        <v>4063</v>
      </c>
      <c r="J1499" t="s">
        <v>4065</v>
      </c>
    </row>
    <row r="1500" spans="1:10">
      <c r="A1500" s="14" t="s">
        <v>6738</v>
      </c>
      <c r="B1500" s="15" t="s">
        <v>6739</v>
      </c>
      <c r="C1500" s="16">
        <v>1501</v>
      </c>
      <c r="D1500" s="11" t="s">
        <v>1684</v>
      </c>
      <c r="E1500" s="12" t="s">
        <v>630</v>
      </c>
      <c r="F1500" s="12" t="s">
        <v>727</v>
      </c>
      <c r="G1500" s="12">
        <v>89</v>
      </c>
      <c r="H1500" s="12" t="s">
        <v>4244</v>
      </c>
      <c r="J1500" t="s">
        <v>752</v>
      </c>
    </row>
    <row r="1501" spans="1:10">
      <c r="A1501" s="14" t="s">
        <v>6740</v>
      </c>
      <c r="B1501" s="15" t="s">
        <v>6741</v>
      </c>
      <c r="C1501" s="16">
        <v>1501</v>
      </c>
      <c r="D1501" s="11" t="s">
        <v>1685</v>
      </c>
      <c r="E1501" s="12" t="s">
        <v>630</v>
      </c>
      <c r="F1501" s="12" t="s">
        <v>728</v>
      </c>
      <c r="G1501" s="12">
        <v>160</v>
      </c>
      <c r="H1501" s="12" t="s">
        <v>4244</v>
      </c>
      <c r="J1501" t="s">
        <v>812</v>
      </c>
    </row>
    <row r="1502" spans="1:10">
      <c r="A1502" s="14" t="s">
        <v>6742</v>
      </c>
      <c r="B1502" s="15" t="s">
        <v>6743</v>
      </c>
      <c r="C1502" s="16">
        <v>1501</v>
      </c>
      <c r="D1502" s="11" t="s">
        <v>1688</v>
      </c>
      <c r="E1502" s="12" t="s">
        <v>630</v>
      </c>
      <c r="F1502" s="12" t="s">
        <v>729</v>
      </c>
      <c r="G1502" s="12">
        <v>305</v>
      </c>
      <c r="H1502" s="12" t="s">
        <v>4244</v>
      </c>
      <c r="J1502" t="s">
        <v>812</v>
      </c>
    </row>
    <row r="1503" spans="1:10">
      <c r="A1503" s="14" t="s">
        <v>6744</v>
      </c>
      <c r="B1503" s="15" t="s">
        <v>6745</v>
      </c>
      <c r="C1503" s="16">
        <v>1501</v>
      </c>
      <c r="D1503" s="11" t="s">
        <v>1689</v>
      </c>
      <c r="E1503" s="12" t="s">
        <v>630</v>
      </c>
      <c r="F1503" s="12" t="s">
        <v>730</v>
      </c>
      <c r="G1503" s="12">
        <v>410</v>
      </c>
      <c r="H1503" s="12" t="s">
        <v>4052</v>
      </c>
      <c r="J1503" t="s">
        <v>4054</v>
      </c>
    </row>
    <row r="1504" spans="1:10">
      <c r="A1504" s="14" t="s">
        <v>6746</v>
      </c>
      <c r="B1504" s="15" t="s">
        <v>6747</v>
      </c>
      <c r="C1504" s="16">
        <v>1501</v>
      </c>
      <c r="D1504" s="11" t="s">
        <v>1692</v>
      </c>
      <c r="E1504" s="12" t="s">
        <v>630</v>
      </c>
      <c r="F1504" s="12" t="s">
        <v>629</v>
      </c>
      <c r="G1504" s="12">
        <v>39</v>
      </c>
      <c r="H1504" s="12" t="s">
        <v>4244</v>
      </c>
      <c r="J1504" t="s">
        <v>752</v>
      </c>
    </row>
    <row r="1505" spans="1:10">
      <c r="A1505" s="14" t="s">
        <v>6748</v>
      </c>
      <c r="B1505" s="15" t="s">
        <v>6749</v>
      </c>
      <c r="C1505" s="16">
        <v>1501</v>
      </c>
      <c r="D1505" s="11" t="s">
        <v>868</v>
      </c>
      <c r="E1505" s="12" t="s">
        <v>630</v>
      </c>
      <c r="F1505" s="12" t="s">
        <v>633</v>
      </c>
      <c r="G1505" s="12">
        <v>68</v>
      </c>
      <c r="H1505" s="12" t="s">
        <v>4083</v>
      </c>
      <c r="J1505" t="s">
        <v>752</v>
      </c>
    </row>
    <row r="1506" spans="1:10">
      <c r="A1506" s="14" t="s">
        <v>6750</v>
      </c>
      <c r="B1506" s="15" t="s">
        <v>6751</v>
      </c>
      <c r="C1506" s="16">
        <v>1501</v>
      </c>
      <c r="D1506" s="11" t="s">
        <v>870</v>
      </c>
      <c r="E1506" s="12" t="s">
        <v>630</v>
      </c>
      <c r="F1506" s="12" t="s">
        <v>634</v>
      </c>
      <c r="G1506" s="12">
        <v>77</v>
      </c>
      <c r="H1506" s="12" t="s">
        <v>4083</v>
      </c>
      <c r="J1506" t="s">
        <v>752</v>
      </c>
    </row>
    <row r="1507" spans="1:10">
      <c r="A1507" s="14" t="s">
        <v>6752</v>
      </c>
      <c r="B1507" s="15" t="s">
        <v>6753</v>
      </c>
      <c r="C1507" s="16">
        <v>1501</v>
      </c>
      <c r="D1507" s="11" t="s">
        <v>1710</v>
      </c>
      <c r="E1507" s="12" t="s">
        <v>630</v>
      </c>
      <c r="F1507" s="12" t="s">
        <v>1262</v>
      </c>
      <c r="G1507" s="12">
        <v>857</v>
      </c>
      <c r="H1507" s="12" t="s">
        <v>4063</v>
      </c>
      <c r="J1507" t="s">
        <v>4065</v>
      </c>
    </row>
    <row r="1508" spans="1:10">
      <c r="A1508" s="14" t="s">
        <v>6754</v>
      </c>
      <c r="B1508" s="15" t="s">
        <v>6755</v>
      </c>
      <c r="C1508" s="16">
        <v>1501</v>
      </c>
      <c r="D1508" s="11" t="s">
        <v>1712</v>
      </c>
      <c r="E1508" s="12" t="s">
        <v>630</v>
      </c>
      <c r="F1508" s="12" t="s">
        <v>1263</v>
      </c>
      <c r="G1508" s="12">
        <v>380</v>
      </c>
      <c r="H1508" s="12" t="s">
        <v>4244</v>
      </c>
      <c r="J1508" t="s">
        <v>812</v>
      </c>
    </row>
    <row r="1509" spans="1:10">
      <c r="A1509" s="14" t="s">
        <v>6756</v>
      </c>
      <c r="B1509" s="15" t="s">
        <v>6757</v>
      </c>
      <c r="C1509" s="16">
        <v>1501</v>
      </c>
      <c r="D1509" s="11" t="s">
        <v>1713</v>
      </c>
      <c r="E1509" s="12" t="s">
        <v>630</v>
      </c>
      <c r="F1509" s="12" t="s">
        <v>6758</v>
      </c>
      <c r="G1509" s="12">
        <v>893</v>
      </c>
      <c r="H1509" s="12" t="s">
        <v>4063</v>
      </c>
      <c r="J1509" t="s">
        <v>4065</v>
      </c>
    </row>
    <row r="1510" spans="1:10">
      <c r="A1510" s="14" t="s">
        <v>6759</v>
      </c>
      <c r="B1510" s="15" t="s">
        <v>6760</v>
      </c>
      <c r="C1510" s="16">
        <v>1501</v>
      </c>
      <c r="D1510" s="11" t="s">
        <v>1718</v>
      </c>
      <c r="E1510" s="12" t="s">
        <v>630</v>
      </c>
      <c r="F1510" s="12" t="s">
        <v>1264</v>
      </c>
      <c r="G1510" s="12">
        <v>190</v>
      </c>
      <c r="H1510" s="12" t="s">
        <v>4244</v>
      </c>
      <c r="J1510" t="s">
        <v>812</v>
      </c>
    </row>
    <row r="1511" spans="1:10">
      <c r="A1511" s="14" t="s">
        <v>6761</v>
      </c>
      <c r="B1511" s="15" t="s">
        <v>6762</v>
      </c>
      <c r="C1511" s="16">
        <v>1501</v>
      </c>
      <c r="D1511" s="11" t="s">
        <v>803</v>
      </c>
      <c r="E1511" s="12" t="s">
        <v>630</v>
      </c>
      <c r="F1511" s="12" t="s">
        <v>635</v>
      </c>
      <c r="G1511" s="12">
        <v>63</v>
      </c>
      <c r="H1511" s="12" t="s">
        <v>4083</v>
      </c>
      <c r="J1511" t="s">
        <v>752</v>
      </c>
    </row>
    <row r="1512" spans="1:10">
      <c r="A1512" s="14" t="s">
        <v>6763</v>
      </c>
      <c r="B1512" s="15" t="s">
        <v>6764</v>
      </c>
      <c r="C1512" s="16">
        <v>1501</v>
      </c>
      <c r="D1512" s="11" t="s">
        <v>1701</v>
      </c>
      <c r="E1512" s="12" t="s">
        <v>630</v>
      </c>
      <c r="F1512" s="12" t="s">
        <v>6765</v>
      </c>
      <c r="G1512" s="12">
        <v>510</v>
      </c>
      <c r="H1512" s="12" t="s">
        <v>4052</v>
      </c>
      <c r="J1512" t="s">
        <v>4054</v>
      </c>
    </row>
    <row r="1513" spans="1:10">
      <c r="A1513" s="14" t="s">
        <v>6766</v>
      </c>
      <c r="B1513" s="15" t="s">
        <v>6767</v>
      </c>
      <c r="C1513" s="16">
        <v>1501</v>
      </c>
      <c r="D1513" s="11" t="s">
        <v>1704</v>
      </c>
      <c r="E1513" s="12" t="s">
        <v>630</v>
      </c>
      <c r="F1513" s="12" t="s">
        <v>6768</v>
      </c>
      <c r="G1513" s="12">
        <v>605</v>
      </c>
      <c r="H1513" s="12" t="s">
        <v>4052</v>
      </c>
      <c r="J1513" t="s">
        <v>4054</v>
      </c>
    </row>
    <row r="1514" spans="1:10">
      <c r="A1514" s="14" t="s">
        <v>6769</v>
      </c>
      <c r="B1514" s="15" t="s">
        <v>6770</v>
      </c>
      <c r="C1514" s="16">
        <v>1501</v>
      </c>
      <c r="D1514" s="11" t="s">
        <v>1706</v>
      </c>
      <c r="E1514" s="12" t="s">
        <v>630</v>
      </c>
      <c r="F1514" s="12" t="s">
        <v>6771</v>
      </c>
      <c r="G1514" s="12">
        <v>157</v>
      </c>
      <c r="H1514" s="12" t="s">
        <v>4244</v>
      </c>
      <c r="J1514" t="s">
        <v>812</v>
      </c>
    </row>
    <row r="1515" spans="1:10">
      <c r="A1515" s="14" t="s">
        <v>6772</v>
      </c>
      <c r="B1515" s="15" t="s">
        <v>6773</v>
      </c>
      <c r="C1515" s="16">
        <v>1501</v>
      </c>
      <c r="D1515" s="11" t="s">
        <v>1714</v>
      </c>
      <c r="E1515" s="12" t="s">
        <v>630</v>
      </c>
      <c r="F1515" s="12" t="s">
        <v>6774</v>
      </c>
      <c r="G1515" s="12">
        <v>370</v>
      </c>
      <c r="H1515" s="12" t="s">
        <v>4052</v>
      </c>
      <c r="J1515" t="s">
        <v>812</v>
      </c>
    </row>
    <row r="1516" spans="1:10">
      <c r="A1516" s="14" t="s">
        <v>6775</v>
      </c>
      <c r="B1516" s="15" t="s">
        <v>6776</v>
      </c>
      <c r="C1516" s="16">
        <v>1501</v>
      </c>
      <c r="D1516" s="11" t="s">
        <v>1716</v>
      </c>
      <c r="E1516" s="12" t="s">
        <v>630</v>
      </c>
      <c r="F1516" s="12" t="s">
        <v>6777</v>
      </c>
      <c r="G1516" s="12">
        <v>825</v>
      </c>
      <c r="H1516" s="12" t="s">
        <v>4063</v>
      </c>
      <c r="J1516" t="s">
        <v>4065</v>
      </c>
    </row>
    <row r="1517" spans="1:10">
      <c r="A1517" s="17" t="s">
        <v>6778</v>
      </c>
      <c r="B1517" s="18"/>
      <c r="C1517" s="19">
        <v>1501</v>
      </c>
      <c r="D1517" s="19" t="s">
        <v>1036</v>
      </c>
      <c r="E1517" s="12" t="s">
        <v>1696</v>
      </c>
      <c r="F1517" s="12" t="s">
        <v>2913</v>
      </c>
      <c r="G1517" s="12">
        <v>62</v>
      </c>
      <c r="H1517" s="12" t="s">
        <v>4083</v>
      </c>
      <c r="J1517" t="s">
        <v>752</v>
      </c>
    </row>
    <row r="1518" spans="1:10">
      <c r="A1518" s="17" t="s">
        <v>6779</v>
      </c>
      <c r="B1518" s="18"/>
      <c r="C1518" s="19">
        <v>1501</v>
      </c>
      <c r="D1518" s="3" t="s">
        <v>6780</v>
      </c>
      <c r="E1518" s="12" t="s">
        <v>1696</v>
      </c>
      <c r="F1518" s="12" t="s">
        <v>2913</v>
      </c>
      <c r="G1518" s="12">
        <v>62</v>
      </c>
      <c r="H1518" s="12" t="s">
        <v>4083</v>
      </c>
      <c r="J1518" t="s">
        <v>752</v>
      </c>
    </row>
    <row r="1519" spans="1:10">
      <c r="A1519" s="17" t="s">
        <v>6781</v>
      </c>
      <c r="B1519" s="18"/>
      <c r="C1519" s="19">
        <v>1501</v>
      </c>
      <c r="D1519" s="19" t="s">
        <v>6782</v>
      </c>
      <c r="E1519" s="12" t="s">
        <v>1696</v>
      </c>
      <c r="F1519" s="12" t="s">
        <v>1351</v>
      </c>
      <c r="G1519" s="12">
        <v>62</v>
      </c>
      <c r="H1519" s="12" t="s">
        <v>4083</v>
      </c>
      <c r="J1519" t="s">
        <v>752</v>
      </c>
    </row>
    <row r="1520" spans="1:10">
      <c r="A1520" s="14" t="s">
        <v>6783</v>
      </c>
      <c r="B1520" s="15" t="s">
        <v>6784</v>
      </c>
      <c r="C1520" s="16">
        <v>1501</v>
      </c>
      <c r="D1520" s="11" t="s">
        <v>1743</v>
      </c>
      <c r="E1520" s="12" t="s">
        <v>630</v>
      </c>
      <c r="F1520" s="12" t="s">
        <v>641</v>
      </c>
      <c r="G1520" s="12">
        <v>487</v>
      </c>
      <c r="H1520" s="12" t="s">
        <v>4052</v>
      </c>
      <c r="J1520" t="s">
        <v>4054</v>
      </c>
    </row>
    <row r="1521" spans="1:10">
      <c r="A1521" s="14" t="s">
        <v>6785</v>
      </c>
      <c r="B1521" s="15" t="s">
        <v>6786</v>
      </c>
      <c r="C1521" s="16" t="s">
        <v>1746</v>
      </c>
      <c r="D1521" s="11">
        <v>1501</v>
      </c>
      <c r="E1521" s="12" t="s">
        <v>642</v>
      </c>
      <c r="F1521" s="12" t="s">
        <v>630</v>
      </c>
      <c r="G1521" s="12">
        <v>1065</v>
      </c>
      <c r="H1521" s="12" t="s">
        <v>4063</v>
      </c>
      <c r="J1521" t="s">
        <v>4065</v>
      </c>
    </row>
    <row r="1522" spans="1:10">
      <c r="A1522" s="14" t="s">
        <v>6787</v>
      </c>
      <c r="B1522" s="15" t="s">
        <v>6788</v>
      </c>
      <c r="C1522" s="16" t="s">
        <v>1712</v>
      </c>
      <c r="D1522" s="11">
        <v>1501</v>
      </c>
      <c r="E1522" s="12" t="s">
        <v>1263</v>
      </c>
      <c r="F1522" s="12" t="s">
        <v>630</v>
      </c>
      <c r="G1522" s="12">
        <v>380</v>
      </c>
      <c r="H1522" s="12" t="s">
        <v>4244</v>
      </c>
      <c r="J1522" t="s">
        <v>812</v>
      </c>
    </row>
    <row r="1523" spans="1:10">
      <c r="A1523" s="14" t="s">
        <v>6789</v>
      </c>
      <c r="B1523" s="15" t="s">
        <v>6790</v>
      </c>
      <c r="C1523" s="16" t="s">
        <v>1654</v>
      </c>
      <c r="D1523" s="11">
        <v>1501</v>
      </c>
      <c r="E1523" s="12" t="s">
        <v>713</v>
      </c>
      <c r="F1523" s="12" t="s">
        <v>630</v>
      </c>
      <c r="G1523" s="12">
        <v>238</v>
      </c>
      <c r="H1523" s="12" t="s">
        <v>4244</v>
      </c>
      <c r="J1523" t="s">
        <v>812</v>
      </c>
    </row>
    <row r="1524" spans="1:10">
      <c r="A1524" s="14" t="s">
        <v>6791</v>
      </c>
      <c r="B1524" s="15" t="s">
        <v>6792</v>
      </c>
      <c r="C1524" s="16" t="s">
        <v>870</v>
      </c>
      <c r="D1524" s="11">
        <v>1501</v>
      </c>
      <c r="E1524" s="12" t="s">
        <v>634</v>
      </c>
      <c r="F1524" s="12" t="s">
        <v>630</v>
      </c>
      <c r="G1524" s="12">
        <v>77</v>
      </c>
      <c r="H1524" s="12" t="s">
        <v>4083</v>
      </c>
      <c r="J1524" t="s">
        <v>752</v>
      </c>
    </row>
    <row r="1525" spans="1:10">
      <c r="A1525" s="14" t="s">
        <v>6793</v>
      </c>
      <c r="B1525" s="15" t="s">
        <v>6794</v>
      </c>
      <c r="C1525" s="16" t="s">
        <v>1692</v>
      </c>
      <c r="D1525" s="11">
        <v>1501</v>
      </c>
      <c r="E1525" s="12" t="s">
        <v>629</v>
      </c>
      <c r="F1525" s="12" t="s">
        <v>630</v>
      </c>
      <c r="G1525" s="12">
        <v>39</v>
      </c>
      <c r="H1525" s="12" t="s">
        <v>4244</v>
      </c>
      <c r="J1525" t="s">
        <v>752</v>
      </c>
    </row>
    <row r="1526" spans="1:10">
      <c r="A1526" s="14" t="s">
        <v>6795</v>
      </c>
      <c r="B1526" s="15" t="s">
        <v>6796</v>
      </c>
      <c r="C1526" s="16" t="s">
        <v>799</v>
      </c>
      <c r="D1526" s="11">
        <v>1501</v>
      </c>
      <c r="E1526" s="12" t="s">
        <v>660</v>
      </c>
      <c r="F1526" s="12" t="s">
        <v>630</v>
      </c>
      <c r="G1526" s="12">
        <v>75</v>
      </c>
      <c r="H1526" s="12" t="s">
        <v>4083</v>
      </c>
      <c r="J1526" t="s">
        <v>752</v>
      </c>
    </row>
    <row r="1527" spans="1:10">
      <c r="A1527" s="14" t="s">
        <v>6797</v>
      </c>
      <c r="B1527" s="15" t="s">
        <v>6798</v>
      </c>
      <c r="C1527" s="16" t="s">
        <v>1606</v>
      </c>
      <c r="D1527" s="11">
        <v>1501</v>
      </c>
      <c r="E1527" s="12" t="s">
        <v>661</v>
      </c>
      <c r="F1527" s="12" t="s">
        <v>630</v>
      </c>
      <c r="G1527" s="12">
        <v>1130</v>
      </c>
      <c r="H1527" s="12" t="s">
        <v>4063</v>
      </c>
      <c r="J1527" t="s">
        <v>4065</v>
      </c>
    </row>
    <row r="1528" spans="1:10">
      <c r="A1528" s="14" t="s">
        <v>6799</v>
      </c>
      <c r="B1528" s="15" t="s">
        <v>6800</v>
      </c>
      <c r="C1528" s="16" t="s">
        <v>1599</v>
      </c>
      <c r="D1528" s="11">
        <v>1501</v>
      </c>
      <c r="E1528" s="12" t="s">
        <v>694</v>
      </c>
      <c r="F1528" s="12" t="s">
        <v>630</v>
      </c>
      <c r="G1528" s="12">
        <v>591</v>
      </c>
      <c r="H1528" s="12" t="s">
        <v>4052</v>
      </c>
      <c r="J1528" t="s">
        <v>4054</v>
      </c>
    </row>
    <row r="1529" spans="1:10">
      <c r="A1529" s="17" t="s">
        <v>6801</v>
      </c>
      <c r="B1529" s="18"/>
      <c r="C1529" s="19" t="s">
        <v>1752</v>
      </c>
      <c r="D1529" s="19" t="s">
        <v>6802</v>
      </c>
      <c r="E1529" s="12" t="s">
        <v>581</v>
      </c>
      <c r="F1529" s="12" t="s">
        <v>1587</v>
      </c>
      <c r="G1529" s="12">
        <v>245</v>
      </c>
      <c r="H1529" s="12" t="s">
        <v>4244</v>
      </c>
      <c r="J1529" t="s">
        <v>812</v>
      </c>
    </row>
    <row r="1530" spans="1:10">
      <c r="A1530" s="17" t="s">
        <v>6803</v>
      </c>
      <c r="B1530" s="18"/>
      <c r="C1530" s="19" t="s">
        <v>1652</v>
      </c>
      <c r="D1530" s="19" t="s">
        <v>1606</v>
      </c>
      <c r="E1530" s="12" t="s">
        <v>1653</v>
      </c>
      <c r="F1530" s="12" t="s">
        <v>1607</v>
      </c>
      <c r="G1530" s="12">
        <v>950</v>
      </c>
      <c r="H1530" s="12" t="s">
        <v>4063</v>
      </c>
      <c r="J1530" t="s">
        <v>4065</v>
      </c>
    </row>
    <row r="1531" spans="1:10">
      <c r="A1531" s="17" t="s">
        <v>6804</v>
      </c>
      <c r="B1531" s="18"/>
      <c r="C1531" s="19" t="s">
        <v>1718</v>
      </c>
      <c r="D1531" s="19" t="s">
        <v>1746</v>
      </c>
      <c r="E1531" s="12" t="s">
        <v>1719</v>
      </c>
      <c r="F1531" s="12" t="s">
        <v>1747</v>
      </c>
      <c r="G1531" s="12">
        <v>1132</v>
      </c>
      <c r="H1531" s="12" t="s">
        <v>4063</v>
      </c>
      <c r="J1531" t="s">
        <v>4065</v>
      </c>
    </row>
    <row r="1532" spans="1:10">
      <c r="A1532" s="14" t="s">
        <v>6805</v>
      </c>
      <c r="B1532" s="15" t="s">
        <v>6806</v>
      </c>
      <c r="C1532" s="16">
        <v>1501</v>
      </c>
      <c r="D1532" s="11" t="s">
        <v>1744</v>
      </c>
      <c r="E1532" s="12" t="s">
        <v>630</v>
      </c>
      <c r="F1532" s="12" t="s">
        <v>670</v>
      </c>
      <c r="G1532" s="12">
        <v>402</v>
      </c>
      <c r="H1532" s="12" t="s">
        <v>4052</v>
      </c>
      <c r="J1532" t="s">
        <v>4054</v>
      </c>
    </row>
    <row r="1533" spans="1:10">
      <c r="A1533" s="14" t="s">
        <v>6807</v>
      </c>
      <c r="B1533" s="15" t="s">
        <v>6808</v>
      </c>
      <c r="C1533" s="16">
        <v>1501</v>
      </c>
      <c r="D1533" s="11" t="s">
        <v>1746</v>
      </c>
      <c r="E1533" s="12" t="s">
        <v>630</v>
      </c>
      <c r="F1533" s="12" t="s">
        <v>642</v>
      </c>
      <c r="G1533" s="12">
        <v>1065</v>
      </c>
      <c r="H1533" s="12" t="s">
        <v>4063</v>
      </c>
      <c r="J1533" t="s">
        <v>4065</v>
      </c>
    </row>
    <row r="1534" spans="1:10">
      <c r="A1534" s="17" t="s">
        <v>6809</v>
      </c>
      <c r="B1534" s="18"/>
      <c r="C1534" s="19" t="s">
        <v>1593</v>
      </c>
      <c r="D1534" s="19">
        <v>1501</v>
      </c>
      <c r="E1534" s="12" t="s">
        <v>1595</v>
      </c>
      <c r="F1534" s="12" t="s">
        <v>1696</v>
      </c>
      <c r="G1534">
        <v>163</v>
      </c>
      <c r="H1534" s="12" t="s">
        <v>4052</v>
      </c>
      <c r="J1534" t="s">
        <v>812</v>
      </c>
    </row>
    <row r="1535" spans="1:10">
      <c r="A1535" s="17" t="s">
        <v>6810</v>
      </c>
      <c r="B1535" s="18"/>
      <c r="C1535" s="19" t="s">
        <v>1612</v>
      </c>
      <c r="D1535" s="19">
        <v>1501</v>
      </c>
      <c r="E1535" s="12" t="s">
        <v>1614</v>
      </c>
      <c r="F1535" s="12" t="s">
        <v>1696</v>
      </c>
      <c r="G1535">
        <v>126</v>
      </c>
      <c r="H1535" s="12" t="s">
        <v>4244</v>
      </c>
      <c r="J1535" t="s">
        <v>812</v>
      </c>
    </row>
    <row r="1536" spans="1:10">
      <c r="A1536" s="17" t="s">
        <v>6811</v>
      </c>
      <c r="B1536" s="18"/>
      <c r="C1536" s="19" t="s">
        <v>1704</v>
      </c>
      <c r="D1536" s="19">
        <v>1501</v>
      </c>
      <c r="E1536" s="12" t="s">
        <v>1705</v>
      </c>
      <c r="F1536" s="12" t="s">
        <v>1696</v>
      </c>
      <c r="G1536">
        <v>601</v>
      </c>
      <c r="H1536" s="12" t="s">
        <v>4052</v>
      </c>
      <c r="J1536" t="s">
        <v>4054</v>
      </c>
    </row>
    <row r="1537" spans="1:10">
      <c r="A1537" s="17" t="s">
        <v>6812</v>
      </c>
      <c r="B1537" s="18"/>
      <c r="C1537" s="19" t="s">
        <v>1744</v>
      </c>
      <c r="D1537" s="19">
        <v>1501</v>
      </c>
      <c r="E1537" s="12" t="s">
        <v>1745</v>
      </c>
      <c r="F1537" s="12" t="s">
        <v>1696</v>
      </c>
      <c r="G1537">
        <v>385</v>
      </c>
      <c r="H1537" s="12" t="s">
        <v>4052</v>
      </c>
      <c r="J1537" t="s">
        <v>812</v>
      </c>
    </row>
    <row r="1538" spans="1:10">
      <c r="A1538" s="17" t="s">
        <v>6813</v>
      </c>
      <c r="B1538" s="18"/>
      <c r="C1538" s="19" t="s">
        <v>1706</v>
      </c>
      <c r="D1538" s="19">
        <v>1501</v>
      </c>
      <c r="E1538" s="12" t="s">
        <v>1707</v>
      </c>
      <c r="F1538" s="12" t="s">
        <v>1696</v>
      </c>
      <c r="G1538">
        <v>146</v>
      </c>
      <c r="H1538" s="12" t="s">
        <v>4244</v>
      </c>
      <c r="J1538" t="s">
        <v>812</v>
      </c>
    </row>
    <row r="1539" spans="1:10">
      <c r="A1539" s="17" t="s">
        <v>6814</v>
      </c>
      <c r="B1539" s="18"/>
      <c r="C1539" s="19" t="s">
        <v>1708</v>
      </c>
      <c r="D1539" s="19">
        <v>1501</v>
      </c>
      <c r="E1539" s="12" t="s">
        <v>1709</v>
      </c>
      <c r="F1539" s="12" t="s">
        <v>1696</v>
      </c>
      <c r="G1539">
        <v>235</v>
      </c>
      <c r="H1539" s="12" t="s">
        <v>4244</v>
      </c>
      <c r="J1539" t="s">
        <v>812</v>
      </c>
    </row>
    <row r="1540" spans="1:10">
      <c r="A1540" s="17" t="s">
        <v>6815</v>
      </c>
      <c r="B1540" s="18"/>
      <c r="C1540" s="19" t="s">
        <v>1710</v>
      </c>
      <c r="D1540" s="19">
        <v>1501</v>
      </c>
      <c r="E1540" s="12" t="s">
        <v>1711</v>
      </c>
      <c r="F1540" s="12" t="s">
        <v>1696</v>
      </c>
      <c r="G1540">
        <v>857</v>
      </c>
      <c r="H1540" s="12" t="s">
        <v>4063</v>
      </c>
      <c r="J1540" t="s">
        <v>4065</v>
      </c>
    </row>
    <row r="1541" spans="1:10">
      <c r="A1541" s="17" t="s">
        <v>6816</v>
      </c>
      <c r="B1541" s="18"/>
      <c r="C1541" s="19" t="s">
        <v>1714</v>
      </c>
      <c r="D1541" s="19">
        <v>1501</v>
      </c>
      <c r="E1541" s="12" t="s">
        <v>1715</v>
      </c>
      <c r="F1541" s="12" t="s">
        <v>1696</v>
      </c>
      <c r="G1541">
        <v>370</v>
      </c>
      <c r="H1541" s="12" t="s">
        <v>4052</v>
      </c>
      <c r="J1541" t="s">
        <v>812</v>
      </c>
    </row>
    <row r="1542" spans="1:10">
      <c r="A1542" s="17" t="s">
        <v>6817</v>
      </c>
      <c r="B1542" s="18"/>
      <c r="C1542" s="19" t="s">
        <v>1666</v>
      </c>
      <c r="D1542" s="19">
        <v>1501</v>
      </c>
      <c r="E1542" s="12" t="s">
        <v>1668</v>
      </c>
      <c r="F1542" s="12" t="s">
        <v>1696</v>
      </c>
      <c r="G1542">
        <v>189</v>
      </c>
      <c r="H1542" s="12" t="s">
        <v>4244</v>
      </c>
      <c r="J1542" t="s">
        <v>812</v>
      </c>
    </row>
    <row r="1543" spans="1:10">
      <c r="A1543" s="17" t="s">
        <v>6818</v>
      </c>
      <c r="B1543" s="18"/>
      <c r="C1543" s="19" t="s">
        <v>1678</v>
      </c>
      <c r="D1543" s="19">
        <v>1501</v>
      </c>
      <c r="E1543" s="12" t="s">
        <v>1679</v>
      </c>
      <c r="F1543" s="12" t="s">
        <v>1696</v>
      </c>
      <c r="G1543">
        <v>925</v>
      </c>
      <c r="H1543" s="12" t="s">
        <v>4063</v>
      </c>
      <c r="J1543" t="s">
        <v>4065</v>
      </c>
    </row>
    <row r="1544" spans="1:10">
      <c r="A1544" s="17" t="s">
        <v>6819</v>
      </c>
      <c r="B1544" s="18"/>
      <c r="C1544" s="19" t="s">
        <v>1684</v>
      </c>
      <c r="D1544" s="19">
        <v>1501</v>
      </c>
      <c r="E1544" s="12" t="s">
        <v>539</v>
      </c>
      <c r="F1544" s="12" t="s">
        <v>1696</v>
      </c>
      <c r="G1544">
        <v>96</v>
      </c>
      <c r="H1544" s="12" t="s">
        <v>4244</v>
      </c>
      <c r="J1544" t="s">
        <v>752</v>
      </c>
    </row>
    <row r="1545" spans="1:10">
      <c r="A1545" s="17" t="s">
        <v>6820</v>
      </c>
      <c r="B1545" s="18"/>
      <c r="C1545" s="19" t="s">
        <v>1718</v>
      </c>
      <c r="D1545" s="19">
        <v>1501</v>
      </c>
      <c r="E1545" s="12" t="s">
        <v>1719</v>
      </c>
      <c r="F1545" s="12" t="s">
        <v>1696</v>
      </c>
      <c r="G1545">
        <v>177</v>
      </c>
      <c r="H1545" s="12" t="s">
        <v>4244</v>
      </c>
      <c r="J1545" t="s">
        <v>812</v>
      </c>
    </row>
    <row r="1546" spans="1:10">
      <c r="A1546" s="17" t="s">
        <v>6821</v>
      </c>
      <c r="B1546" s="18"/>
      <c r="C1546" s="19" t="s">
        <v>1688</v>
      </c>
      <c r="D1546" s="19">
        <v>1501</v>
      </c>
      <c r="E1546" s="12" t="s">
        <v>578</v>
      </c>
      <c r="F1546" s="12" t="s">
        <v>1696</v>
      </c>
      <c r="G1546">
        <v>610</v>
      </c>
      <c r="H1546" s="12" t="s">
        <v>4052</v>
      </c>
      <c r="J1546" t="s">
        <v>4054</v>
      </c>
    </row>
    <row r="1547" spans="1:10">
      <c r="A1547" s="17" t="s">
        <v>6822</v>
      </c>
      <c r="B1547" s="18"/>
      <c r="C1547" s="19" t="s">
        <v>1752</v>
      </c>
      <c r="D1547" s="19">
        <v>1501</v>
      </c>
      <c r="E1547" s="12" t="s">
        <v>581</v>
      </c>
      <c r="F1547" s="12" t="s">
        <v>1696</v>
      </c>
      <c r="G1547">
        <v>508</v>
      </c>
      <c r="H1547" s="12" t="s">
        <v>4052</v>
      </c>
      <c r="J1547" t="s">
        <v>4054</v>
      </c>
    </row>
    <row r="1548" spans="1:10">
      <c r="A1548" s="17" t="s">
        <v>6823</v>
      </c>
      <c r="B1548" s="18"/>
      <c r="C1548" s="19" t="s">
        <v>1599</v>
      </c>
      <c r="D1548" s="19" t="s">
        <v>1682</v>
      </c>
      <c r="E1548" s="12" t="s">
        <v>1600</v>
      </c>
      <c r="F1548" s="12" t="s">
        <v>537</v>
      </c>
      <c r="G1548">
        <v>572</v>
      </c>
      <c r="H1548" s="12" t="s">
        <v>4052</v>
      </c>
      <c r="J1548" t="s">
        <v>4054</v>
      </c>
    </row>
    <row r="1549" spans="1:10">
      <c r="A1549" s="17" t="s">
        <v>6824</v>
      </c>
      <c r="B1549" s="18"/>
      <c r="C1549" s="20" t="s">
        <v>1591</v>
      </c>
      <c r="D1549" s="19" t="s">
        <v>1694</v>
      </c>
      <c r="E1549" s="12" t="s">
        <v>49</v>
      </c>
      <c r="F1549" s="12" t="s">
        <v>1695</v>
      </c>
      <c r="G1549" s="12">
        <v>358</v>
      </c>
      <c r="H1549" s="12" t="s">
        <v>4052</v>
      </c>
      <c r="J1549" t="s">
        <v>812</v>
      </c>
    </row>
    <row r="1550" spans="1:10">
      <c r="A1550" s="17" t="s">
        <v>6825</v>
      </c>
      <c r="B1550" s="18"/>
      <c r="C1550" s="20" t="s">
        <v>1743</v>
      </c>
      <c r="D1550" s="19" t="s">
        <v>1694</v>
      </c>
      <c r="E1550" s="12" t="s">
        <v>843</v>
      </c>
      <c r="F1550" s="12" t="s">
        <v>1695</v>
      </c>
      <c r="G1550" s="12">
        <v>487</v>
      </c>
      <c r="H1550" s="12" t="s">
        <v>4052</v>
      </c>
      <c r="J1550" t="s">
        <v>4054</v>
      </c>
    </row>
    <row r="1551" spans="1:10">
      <c r="A1551" s="17" t="s">
        <v>6826</v>
      </c>
      <c r="B1551" s="18"/>
      <c r="C1551" s="20" t="s">
        <v>1746</v>
      </c>
      <c r="D1551" s="19" t="s">
        <v>6827</v>
      </c>
      <c r="E1551" s="12" t="s">
        <v>6828</v>
      </c>
      <c r="F1551" s="12" t="s">
        <v>1695</v>
      </c>
      <c r="G1551" s="12">
        <v>1065</v>
      </c>
      <c r="H1551" s="12" t="s">
        <v>4063</v>
      </c>
      <c r="J1551" t="s">
        <v>4065</v>
      </c>
    </row>
    <row r="1552" spans="1:10">
      <c r="A1552" s="17" t="s">
        <v>6829</v>
      </c>
      <c r="B1552" s="18"/>
      <c r="C1552" s="20" t="s">
        <v>1606</v>
      </c>
      <c r="D1552" s="19" t="s">
        <v>6827</v>
      </c>
      <c r="E1552" s="12" t="s">
        <v>1607</v>
      </c>
      <c r="F1552" s="12" t="s">
        <v>6830</v>
      </c>
      <c r="G1552" s="12">
        <v>1130</v>
      </c>
      <c r="H1552" s="12" t="s">
        <v>4063</v>
      </c>
      <c r="J1552" t="s">
        <v>4065</v>
      </c>
    </row>
    <row r="1553" spans="1:10">
      <c r="A1553" s="17" t="s">
        <v>6831</v>
      </c>
      <c r="B1553" s="18"/>
      <c r="C1553" s="20" t="s">
        <v>1744</v>
      </c>
      <c r="D1553" s="19" t="s">
        <v>6802</v>
      </c>
      <c r="E1553" s="12" t="s">
        <v>6832</v>
      </c>
      <c r="F1553" s="12" t="s">
        <v>1585</v>
      </c>
      <c r="G1553" s="12">
        <v>97</v>
      </c>
      <c r="H1553" s="12" t="s">
        <v>4244</v>
      </c>
      <c r="J1553" t="s">
        <v>752</v>
      </c>
    </row>
    <row r="1554" spans="1:10">
      <c r="A1554" s="17" t="s">
        <v>6833</v>
      </c>
      <c r="B1554" s="18"/>
      <c r="C1554" s="20" t="s">
        <v>6834</v>
      </c>
      <c r="D1554" s="19" t="s">
        <v>1752</v>
      </c>
      <c r="E1554" s="12" t="s">
        <v>1788</v>
      </c>
      <c r="F1554" s="12" t="s">
        <v>581</v>
      </c>
      <c r="G1554" s="12">
        <v>284</v>
      </c>
      <c r="H1554" s="12" t="s">
        <v>4244</v>
      </c>
      <c r="J1554" t="s">
        <v>812</v>
      </c>
    </row>
    <row r="1555" spans="1:10">
      <c r="A1555" s="17" t="s">
        <v>6835</v>
      </c>
      <c r="B1555" s="18"/>
      <c r="C1555" s="20" t="s">
        <v>6834</v>
      </c>
      <c r="D1555" s="19" t="s">
        <v>1744</v>
      </c>
      <c r="E1555" s="12" t="s">
        <v>6836</v>
      </c>
      <c r="F1555" s="12" t="s">
        <v>6832</v>
      </c>
      <c r="G1555" s="12">
        <v>284</v>
      </c>
      <c r="H1555" s="12" t="s">
        <v>4244</v>
      </c>
      <c r="J1555" t="s">
        <v>812</v>
      </c>
    </row>
    <row r="1556" spans="1:10">
      <c r="A1556" s="17" t="s">
        <v>6837</v>
      </c>
      <c r="B1556" s="18"/>
      <c r="C1556" s="20" t="s">
        <v>1637</v>
      </c>
      <c r="D1556" s="19" t="s">
        <v>1694</v>
      </c>
      <c r="E1556" s="12" t="s">
        <v>1638</v>
      </c>
      <c r="F1556" s="12" t="s">
        <v>1696</v>
      </c>
      <c r="G1556" s="12">
        <v>503</v>
      </c>
      <c r="H1556" s="12" t="s">
        <v>4052</v>
      </c>
      <c r="J1556" t="s">
        <v>4054</v>
      </c>
    </row>
    <row r="1557" spans="1:10">
      <c r="A1557" s="17" t="s">
        <v>6838</v>
      </c>
      <c r="B1557" s="18"/>
      <c r="C1557" s="20" t="s">
        <v>803</v>
      </c>
      <c r="D1557" s="19" t="s">
        <v>6834</v>
      </c>
      <c r="E1557" s="12" t="s">
        <v>1703</v>
      </c>
      <c r="F1557" s="12" t="s">
        <v>6836</v>
      </c>
      <c r="G1557" s="12">
        <v>167</v>
      </c>
      <c r="H1557" s="12" t="s">
        <v>4052</v>
      </c>
      <c r="J1557" t="s">
        <v>812</v>
      </c>
    </row>
    <row r="1558" spans="1:10">
      <c r="A1558" s="17" t="s">
        <v>6839</v>
      </c>
      <c r="B1558" s="18"/>
      <c r="C1558" s="20" t="s">
        <v>803</v>
      </c>
      <c r="D1558" s="19" t="s">
        <v>1694</v>
      </c>
      <c r="E1558" s="12" t="s">
        <v>1703</v>
      </c>
      <c r="F1558" s="12" t="s">
        <v>1696</v>
      </c>
      <c r="G1558" s="12">
        <v>63</v>
      </c>
      <c r="H1558" s="12" t="s">
        <v>4083</v>
      </c>
      <c r="J1558" t="s">
        <v>752</v>
      </c>
    </row>
    <row r="1559" spans="1:10">
      <c r="A1559" s="17" t="s">
        <v>6840</v>
      </c>
      <c r="B1559" s="18"/>
      <c r="C1559" s="20" t="s">
        <v>1652</v>
      </c>
      <c r="D1559" s="19" t="s">
        <v>1694</v>
      </c>
      <c r="E1559" s="12" t="s">
        <v>1653</v>
      </c>
      <c r="F1559" s="12" t="s">
        <v>1696</v>
      </c>
      <c r="G1559" s="12">
        <v>354</v>
      </c>
      <c r="H1559" s="12" t="s">
        <v>4052</v>
      </c>
      <c r="J1559" t="s">
        <v>812</v>
      </c>
    </row>
    <row r="1560" spans="1:10">
      <c r="A1560" s="17" t="s">
        <v>6841</v>
      </c>
      <c r="B1560" s="18"/>
      <c r="C1560" s="20" t="s">
        <v>1713</v>
      </c>
      <c r="D1560" s="19" t="s">
        <v>1694</v>
      </c>
      <c r="E1560" s="12" t="s">
        <v>365</v>
      </c>
      <c r="F1560" s="12" t="s">
        <v>1696</v>
      </c>
      <c r="G1560" s="12">
        <v>893</v>
      </c>
      <c r="H1560" s="12" t="s">
        <v>4063</v>
      </c>
      <c r="J1560" t="s">
        <v>4065</v>
      </c>
    </row>
    <row r="1561" spans="1:10">
      <c r="A1561" s="14" t="s">
        <v>6842</v>
      </c>
      <c r="B1561" s="15" t="s">
        <v>6843</v>
      </c>
      <c r="C1561" s="16">
        <v>1501</v>
      </c>
      <c r="D1561" s="11" t="s">
        <v>1752</v>
      </c>
      <c r="E1561" s="12" t="s">
        <v>630</v>
      </c>
      <c r="F1561" s="12" t="s">
        <v>645</v>
      </c>
      <c r="G1561" s="12">
        <v>508</v>
      </c>
      <c r="H1561" s="12" t="s">
        <v>4052</v>
      </c>
      <c r="J1561" t="s">
        <v>4054</v>
      </c>
    </row>
    <row r="1562" spans="1:10">
      <c r="A1562" s="17" t="s">
        <v>6844</v>
      </c>
      <c r="B1562" s="18"/>
      <c r="C1562" s="20" t="s">
        <v>1716</v>
      </c>
      <c r="D1562" s="19" t="s">
        <v>1694</v>
      </c>
      <c r="E1562" s="12" t="s">
        <v>6845</v>
      </c>
      <c r="F1562" s="12" t="s">
        <v>1695</v>
      </c>
      <c r="G1562" s="12">
        <v>916</v>
      </c>
      <c r="H1562" s="12" t="s">
        <v>4063</v>
      </c>
      <c r="J1562" t="s">
        <v>4065</v>
      </c>
    </row>
    <row r="1563" spans="1:10">
      <c r="A1563" s="17" t="s">
        <v>6846</v>
      </c>
      <c r="B1563" s="18"/>
      <c r="C1563" s="3" t="s">
        <v>6847</v>
      </c>
      <c r="D1563" s="3" t="s">
        <v>1591</v>
      </c>
      <c r="E1563" t="s">
        <v>6847</v>
      </c>
      <c r="F1563" t="s">
        <v>1592</v>
      </c>
      <c r="G1563" s="21">
        <v>70</v>
      </c>
      <c r="H1563" s="12" t="s">
        <v>4083</v>
      </c>
      <c r="J1563" t="s">
        <v>752</v>
      </c>
    </row>
    <row r="1564" spans="1:10">
      <c r="A1564" s="17" t="s">
        <v>6848</v>
      </c>
      <c r="B1564" s="18"/>
      <c r="C1564" s="3" t="s">
        <v>6847</v>
      </c>
      <c r="D1564" s="3" t="s">
        <v>1744</v>
      </c>
      <c r="E1564" t="s">
        <v>6847</v>
      </c>
      <c r="F1564" t="s">
        <v>1745</v>
      </c>
      <c r="G1564" s="21">
        <v>60</v>
      </c>
      <c r="H1564" s="12" t="s">
        <v>4083</v>
      </c>
      <c r="J1564" t="s">
        <v>752</v>
      </c>
    </row>
    <row r="1565" spans="1:10">
      <c r="A1565" s="17" t="s">
        <v>6849</v>
      </c>
      <c r="B1565" s="18"/>
      <c r="C1565" s="3" t="s">
        <v>1593</v>
      </c>
      <c r="D1565" s="3" t="s">
        <v>1750</v>
      </c>
      <c r="E1565" t="s">
        <v>1595</v>
      </c>
      <c r="F1565" t="s">
        <v>1751</v>
      </c>
      <c r="G1565" s="21">
        <v>520</v>
      </c>
      <c r="H1565" s="12" t="s">
        <v>4052</v>
      </c>
      <c r="J1565" t="s">
        <v>4054</v>
      </c>
    </row>
    <row r="1566" spans="1:10">
      <c r="A1566" s="17" t="s">
        <v>6850</v>
      </c>
      <c r="B1566" s="18"/>
      <c r="C1566" s="3" t="s">
        <v>1743</v>
      </c>
      <c r="D1566" s="3" t="s">
        <v>6851</v>
      </c>
      <c r="E1566" t="s">
        <v>843</v>
      </c>
      <c r="F1566" t="s">
        <v>1740</v>
      </c>
      <c r="G1566" s="21">
        <v>402</v>
      </c>
      <c r="H1566" s="12" t="s">
        <v>4052</v>
      </c>
      <c r="J1566" t="s">
        <v>4054</v>
      </c>
    </row>
    <row r="1567" spans="1:10">
      <c r="A1567" s="17" t="s">
        <v>6852</v>
      </c>
      <c r="B1567" s="18"/>
      <c r="C1567" s="3" t="s">
        <v>1596</v>
      </c>
      <c r="D1567" s="3" t="s">
        <v>1716</v>
      </c>
      <c r="E1567" t="s">
        <v>1598</v>
      </c>
      <c r="F1567" t="s">
        <v>1717</v>
      </c>
      <c r="G1567" s="21">
        <v>93</v>
      </c>
      <c r="H1567" s="12" t="s">
        <v>4244</v>
      </c>
      <c r="J1567" t="s">
        <v>752</v>
      </c>
    </row>
    <row r="1568" spans="1:10">
      <c r="A1568" s="17" t="s">
        <v>6853</v>
      </c>
      <c r="B1568" s="18"/>
      <c r="C1568" s="3" t="s">
        <v>799</v>
      </c>
      <c r="D1568" s="3" t="s">
        <v>868</v>
      </c>
      <c r="E1568" t="s">
        <v>1602</v>
      </c>
      <c r="F1568" t="s">
        <v>2460</v>
      </c>
      <c r="G1568" s="21">
        <v>26</v>
      </c>
      <c r="H1568" s="21" t="s">
        <v>4083</v>
      </c>
      <c r="J1568" t="s">
        <v>752</v>
      </c>
    </row>
    <row r="1569" spans="1:10">
      <c r="A1569" s="17" t="s">
        <v>6854</v>
      </c>
      <c r="B1569" s="18"/>
      <c r="C1569" s="3" t="s">
        <v>799</v>
      </c>
      <c r="D1569" s="3" t="s">
        <v>1706</v>
      </c>
      <c r="E1569" t="s">
        <v>1602</v>
      </c>
      <c r="F1569" t="s">
        <v>1707</v>
      </c>
      <c r="G1569" s="21">
        <v>200</v>
      </c>
      <c r="H1569" s="12" t="s">
        <v>4244</v>
      </c>
      <c r="J1569" t="s">
        <v>812</v>
      </c>
    </row>
    <row r="1570" spans="1:10">
      <c r="A1570" s="17" t="s">
        <v>6855</v>
      </c>
      <c r="B1570" s="18"/>
      <c r="C1570" s="3" t="s">
        <v>799</v>
      </c>
      <c r="D1570" s="3" t="s">
        <v>1708</v>
      </c>
      <c r="E1570" t="s">
        <v>1602</v>
      </c>
      <c r="F1570" t="s">
        <v>859</v>
      </c>
      <c r="G1570" s="21">
        <v>191</v>
      </c>
      <c r="H1570" s="12" t="s">
        <v>4244</v>
      </c>
      <c r="J1570" t="s">
        <v>812</v>
      </c>
    </row>
    <row r="1571" spans="1:10">
      <c r="A1571" s="17" t="s">
        <v>6856</v>
      </c>
      <c r="B1571" s="18"/>
      <c r="C1571" s="3" t="s">
        <v>799</v>
      </c>
      <c r="D1571" s="3" t="s">
        <v>1646</v>
      </c>
      <c r="E1571" t="s">
        <v>1602</v>
      </c>
      <c r="F1571" t="s">
        <v>1647</v>
      </c>
      <c r="G1571" s="21">
        <v>170</v>
      </c>
      <c r="H1571" s="12" t="s">
        <v>4244</v>
      </c>
      <c r="J1571" t="s">
        <v>812</v>
      </c>
    </row>
    <row r="1572" spans="1:10">
      <c r="A1572" s="17" t="s">
        <v>6857</v>
      </c>
      <c r="B1572" s="18"/>
      <c r="C1572" s="3" t="s">
        <v>799</v>
      </c>
      <c r="D1572" s="3" t="s">
        <v>1718</v>
      </c>
      <c r="E1572" t="s">
        <v>1602</v>
      </c>
      <c r="F1572" t="s">
        <v>1719</v>
      </c>
      <c r="G1572" s="21">
        <v>139</v>
      </c>
      <c r="H1572" s="12" t="s">
        <v>4244</v>
      </c>
      <c r="J1572" t="s">
        <v>812</v>
      </c>
    </row>
    <row r="1573" spans="1:10">
      <c r="A1573" s="17" t="s">
        <v>6858</v>
      </c>
      <c r="B1573" s="18"/>
      <c r="C1573" s="3" t="s">
        <v>1606</v>
      </c>
      <c r="D1573" s="3" t="s">
        <v>1577</v>
      </c>
      <c r="E1573" t="s">
        <v>1607</v>
      </c>
      <c r="F1573" t="s">
        <v>1580</v>
      </c>
      <c r="G1573" s="21">
        <v>1254</v>
      </c>
      <c r="H1573" s="12" t="s">
        <v>4063</v>
      </c>
      <c r="J1573" t="s">
        <v>4065</v>
      </c>
    </row>
    <row r="1574" spans="1:10">
      <c r="A1574" s="17" t="s">
        <v>6859</v>
      </c>
      <c r="B1574" s="18"/>
      <c r="C1574" s="3" t="s">
        <v>1606</v>
      </c>
      <c r="D1574" s="3" t="s">
        <v>6851</v>
      </c>
      <c r="E1574" t="s">
        <v>1607</v>
      </c>
      <c r="F1574" t="s">
        <v>1740</v>
      </c>
      <c r="G1574" s="21">
        <v>1057</v>
      </c>
      <c r="H1574" s="12" t="s">
        <v>4063</v>
      </c>
      <c r="J1574" t="s">
        <v>4065</v>
      </c>
    </row>
    <row r="1575" spans="1:10">
      <c r="A1575" s="17" t="s">
        <v>6860</v>
      </c>
      <c r="B1575" s="18"/>
      <c r="C1575" s="3" t="s">
        <v>868</v>
      </c>
      <c r="D1575" s="3" t="s">
        <v>6780</v>
      </c>
      <c r="E1575" t="s">
        <v>2460</v>
      </c>
      <c r="F1575" t="s">
        <v>6861</v>
      </c>
      <c r="G1575" s="21">
        <v>433</v>
      </c>
      <c r="H1575" s="12" t="s">
        <v>4052</v>
      </c>
      <c r="J1575" t="s">
        <v>4054</v>
      </c>
    </row>
    <row r="1576" spans="1:10">
      <c r="A1576" s="17" t="s">
        <v>6862</v>
      </c>
      <c r="B1576" s="18"/>
      <c r="C1576" s="3" t="s">
        <v>1459</v>
      </c>
      <c r="D1576" s="3" t="s">
        <v>1743</v>
      </c>
      <c r="E1576" t="s">
        <v>1611</v>
      </c>
      <c r="F1576" t="s">
        <v>843</v>
      </c>
      <c r="G1576" s="21">
        <v>303</v>
      </c>
      <c r="H1576" s="12" t="s">
        <v>4244</v>
      </c>
      <c r="J1576" t="s">
        <v>812</v>
      </c>
    </row>
    <row r="1577" spans="1:10">
      <c r="A1577" s="17" t="s">
        <v>6863</v>
      </c>
      <c r="B1577" s="18"/>
      <c r="C1577" s="3" t="s">
        <v>1744</v>
      </c>
      <c r="D1577" s="3" t="s">
        <v>1646</v>
      </c>
      <c r="E1577" t="s">
        <v>1745</v>
      </c>
      <c r="F1577" t="s">
        <v>1647</v>
      </c>
      <c r="G1577" s="21">
        <v>330</v>
      </c>
      <c r="H1577" s="12" t="s">
        <v>4052</v>
      </c>
      <c r="J1577" t="s">
        <v>812</v>
      </c>
    </row>
    <row r="1578" spans="1:10">
      <c r="A1578" s="17" t="s">
        <v>6864</v>
      </c>
      <c r="B1578" s="18"/>
      <c r="C1578" s="3" t="s">
        <v>1706</v>
      </c>
      <c r="D1578" s="3" t="s">
        <v>1748</v>
      </c>
      <c r="E1578" t="s">
        <v>1707</v>
      </c>
      <c r="F1578" t="s">
        <v>1749</v>
      </c>
      <c r="G1578" s="21">
        <v>612</v>
      </c>
      <c r="H1578" s="12" t="s">
        <v>4052</v>
      </c>
      <c r="J1578" t="s">
        <v>4054</v>
      </c>
    </row>
    <row r="1579" spans="1:10">
      <c r="A1579" s="17" t="s">
        <v>6865</v>
      </c>
      <c r="B1579" s="18"/>
      <c r="C1579" s="3" t="s">
        <v>1706</v>
      </c>
      <c r="D1579" s="3" t="s">
        <v>1750</v>
      </c>
      <c r="E1579" t="s">
        <v>1707</v>
      </c>
      <c r="F1579" t="s">
        <v>1751</v>
      </c>
      <c r="G1579" s="21">
        <v>509</v>
      </c>
      <c r="H1579" s="12" t="s">
        <v>4052</v>
      </c>
      <c r="J1579" t="s">
        <v>4054</v>
      </c>
    </row>
    <row r="1580" spans="1:10">
      <c r="A1580" s="17" t="s">
        <v>6866</v>
      </c>
      <c r="B1580" s="18"/>
      <c r="C1580" s="3" t="s">
        <v>6834</v>
      </c>
      <c r="D1580" s="3" t="s">
        <v>799</v>
      </c>
      <c r="E1580" t="s">
        <v>6867</v>
      </c>
      <c r="F1580" t="s">
        <v>1602</v>
      </c>
      <c r="G1580" s="21">
        <v>401</v>
      </c>
      <c r="H1580" s="12" t="s">
        <v>4052</v>
      </c>
      <c r="J1580" t="s">
        <v>4054</v>
      </c>
    </row>
    <row r="1581" spans="1:10">
      <c r="A1581" s="17" t="s">
        <v>6868</v>
      </c>
      <c r="B1581" s="18"/>
      <c r="C1581" s="3" t="s">
        <v>6834</v>
      </c>
      <c r="D1581" s="3" t="s">
        <v>868</v>
      </c>
      <c r="E1581" t="s">
        <v>6867</v>
      </c>
      <c r="F1581" t="s">
        <v>2460</v>
      </c>
      <c r="G1581" s="21">
        <v>426</v>
      </c>
      <c r="H1581" s="12" t="s">
        <v>4052</v>
      </c>
      <c r="J1581" t="s">
        <v>4054</v>
      </c>
    </row>
    <row r="1582" spans="1:10">
      <c r="A1582" s="17" t="s">
        <v>6869</v>
      </c>
      <c r="B1582" s="18"/>
      <c r="C1582" s="3" t="s">
        <v>6834</v>
      </c>
      <c r="D1582" s="3" t="s">
        <v>1639</v>
      </c>
      <c r="E1582" t="s">
        <v>6867</v>
      </c>
      <c r="F1582" t="s">
        <v>1640</v>
      </c>
      <c r="G1582" s="21">
        <v>486</v>
      </c>
      <c r="H1582" s="12" t="s">
        <v>4052</v>
      </c>
      <c r="J1582" t="s">
        <v>4054</v>
      </c>
    </row>
    <row r="1583" spans="1:10">
      <c r="A1583" s="17" t="s">
        <v>6870</v>
      </c>
      <c r="B1583" s="18"/>
      <c r="C1583" s="3" t="s">
        <v>6834</v>
      </c>
      <c r="D1583" s="3" t="s">
        <v>803</v>
      </c>
      <c r="E1583" t="s">
        <v>6867</v>
      </c>
      <c r="F1583" t="s">
        <v>1703</v>
      </c>
      <c r="G1583" s="21">
        <v>412</v>
      </c>
      <c r="H1583" s="12" t="s">
        <v>4052</v>
      </c>
      <c r="J1583" t="s">
        <v>4054</v>
      </c>
    </row>
    <row r="1584" spans="1:10">
      <c r="A1584" s="17" t="s">
        <v>6871</v>
      </c>
      <c r="B1584" s="18"/>
      <c r="C1584" s="3" t="s">
        <v>6834</v>
      </c>
      <c r="D1584" s="3" t="s">
        <v>1661</v>
      </c>
      <c r="E1584" t="s">
        <v>6867</v>
      </c>
      <c r="F1584" t="s">
        <v>1663</v>
      </c>
      <c r="G1584" s="21">
        <v>400</v>
      </c>
      <c r="H1584" s="12" t="s">
        <v>4052</v>
      </c>
      <c r="J1584" t="s">
        <v>812</v>
      </c>
    </row>
    <row r="1585" spans="1:10">
      <c r="A1585" s="17" t="s">
        <v>6872</v>
      </c>
      <c r="B1585" s="18"/>
      <c r="C1585" s="3" t="s">
        <v>6834</v>
      </c>
      <c r="D1585" s="3" t="s">
        <v>870</v>
      </c>
      <c r="E1585" t="s">
        <v>6867</v>
      </c>
      <c r="F1585" t="s">
        <v>2458</v>
      </c>
      <c r="G1585" s="21">
        <v>420</v>
      </c>
      <c r="H1585" s="12" t="s">
        <v>4052</v>
      </c>
      <c r="J1585" t="s">
        <v>4054</v>
      </c>
    </row>
    <row r="1586" spans="1:10">
      <c r="A1586" s="17" t="s">
        <v>6873</v>
      </c>
      <c r="B1586" s="18"/>
      <c r="C1586" s="3" t="s">
        <v>6874</v>
      </c>
      <c r="D1586" s="3" t="s">
        <v>1743</v>
      </c>
      <c r="E1586" t="s">
        <v>6875</v>
      </c>
      <c r="F1586" t="s">
        <v>843</v>
      </c>
      <c r="G1586" s="21">
        <v>45</v>
      </c>
      <c r="H1586" s="21" t="s">
        <v>4083</v>
      </c>
      <c r="J1586" t="s">
        <v>752</v>
      </c>
    </row>
    <row r="1587" spans="1:10">
      <c r="A1587" s="17" t="s">
        <v>6876</v>
      </c>
      <c r="B1587" s="18"/>
      <c r="C1587" s="3" t="s">
        <v>6874</v>
      </c>
      <c r="D1587" s="3" t="s">
        <v>803</v>
      </c>
      <c r="E1587" t="s">
        <v>6875</v>
      </c>
      <c r="F1587" t="s">
        <v>1703</v>
      </c>
      <c r="G1587" s="21">
        <v>417</v>
      </c>
      <c r="H1587" s="12" t="s">
        <v>4052</v>
      </c>
      <c r="J1587" t="s">
        <v>4054</v>
      </c>
    </row>
    <row r="1588" spans="1:10">
      <c r="A1588" s="17" t="s">
        <v>6877</v>
      </c>
      <c r="B1588" s="18"/>
      <c r="C1588" s="3" t="s">
        <v>6874</v>
      </c>
      <c r="D1588" s="3" t="s">
        <v>1746</v>
      </c>
      <c r="E1588" t="s">
        <v>6875</v>
      </c>
      <c r="F1588" t="s">
        <v>1747</v>
      </c>
      <c r="G1588" s="21">
        <v>737</v>
      </c>
      <c r="H1588" s="12" t="s">
        <v>4052</v>
      </c>
      <c r="J1588" t="s">
        <v>4054</v>
      </c>
    </row>
    <row r="1589" spans="1:10">
      <c r="A1589" s="17" t="s">
        <v>6878</v>
      </c>
      <c r="B1589" s="18"/>
      <c r="C1589" s="3" t="s">
        <v>6874</v>
      </c>
      <c r="D1589" s="3" t="s">
        <v>870</v>
      </c>
      <c r="E1589" t="s">
        <v>6875</v>
      </c>
      <c r="F1589" t="s">
        <v>2458</v>
      </c>
      <c r="G1589" s="21">
        <v>427</v>
      </c>
      <c r="H1589" s="12" t="s">
        <v>4052</v>
      </c>
      <c r="J1589" t="s">
        <v>4054</v>
      </c>
    </row>
    <row r="1590" spans="1:10">
      <c r="A1590" s="17" t="s">
        <v>6879</v>
      </c>
      <c r="B1590" s="18"/>
      <c r="C1590" s="3" t="s">
        <v>6851</v>
      </c>
      <c r="D1590" s="3" t="s">
        <v>1746</v>
      </c>
      <c r="E1590" t="s">
        <v>1740</v>
      </c>
      <c r="F1590" t="s">
        <v>1747</v>
      </c>
      <c r="G1590" s="21">
        <v>912</v>
      </c>
      <c r="H1590" s="12" t="s">
        <v>4063</v>
      </c>
      <c r="J1590" t="s">
        <v>4065</v>
      </c>
    </row>
    <row r="1591" spans="1:10">
      <c r="A1591" s="17" t="s">
        <v>6880</v>
      </c>
      <c r="B1591" s="18"/>
      <c r="C1591" s="3" t="s">
        <v>1637</v>
      </c>
      <c r="D1591" s="3" t="s">
        <v>1743</v>
      </c>
      <c r="E1591" t="s">
        <v>1638</v>
      </c>
      <c r="F1591" t="s">
        <v>843</v>
      </c>
      <c r="G1591" s="21">
        <v>20</v>
      </c>
      <c r="H1591" s="21" t="s">
        <v>4083</v>
      </c>
      <c r="J1591" t="s">
        <v>752</v>
      </c>
    </row>
    <row r="1592" spans="1:10">
      <c r="A1592" s="17" t="s">
        <v>6881</v>
      </c>
      <c r="B1592" s="18"/>
      <c r="C1592" s="3" t="s">
        <v>1637</v>
      </c>
      <c r="D1592" s="3" t="s">
        <v>1746</v>
      </c>
      <c r="E1592" t="s">
        <v>1638</v>
      </c>
      <c r="F1592" t="s">
        <v>1747</v>
      </c>
      <c r="G1592" s="21">
        <v>686</v>
      </c>
      <c r="H1592" s="12" t="s">
        <v>4052</v>
      </c>
      <c r="J1592" t="s">
        <v>4054</v>
      </c>
    </row>
    <row r="1593" spans="1:10">
      <c r="A1593" s="17" t="s">
        <v>6882</v>
      </c>
      <c r="B1593" s="18"/>
      <c r="C1593" s="3" t="s">
        <v>803</v>
      </c>
      <c r="D1593" s="3" t="s">
        <v>6780</v>
      </c>
      <c r="E1593" t="s">
        <v>1703</v>
      </c>
      <c r="F1593" t="s">
        <v>6861</v>
      </c>
      <c r="G1593" s="21">
        <v>201</v>
      </c>
      <c r="H1593" s="12" t="s">
        <v>4244</v>
      </c>
      <c r="J1593" t="s">
        <v>812</v>
      </c>
    </row>
    <row r="1594" spans="1:10">
      <c r="A1594" s="17" t="s">
        <v>6883</v>
      </c>
      <c r="B1594" s="18"/>
      <c r="C1594" s="3" t="s">
        <v>1648</v>
      </c>
      <c r="D1594" s="3" t="s">
        <v>1710</v>
      </c>
      <c r="E1594" t="s">
        <v>1649</v>
      </c>
      <c r="F1594" t="s">
        <v>1711</v>
      </c>
      <c r="G1594" s="21">
        <v>201</v>
      </c>
      <c r="H1594" s="12" t="s">
        <v>4244</v>
      </c>
      <c r="J1594" t="s">
        <v>812</v>
      </c>
    </row>
    <row r="1595" spans="1:10">
      <c r="A1595" s="17" t="s">
        <v>6884</v>
      </c>
      <c r="B1595" s="18"/>
      <c r="C1595" s="3" t="s">
        <v>1746</v>
      </c>
      <c r="D1595" s="3" t="s">
        <v>6851</v>
      </c>
      <c r="E1595" t="s">
        <v>1747</v>
      </c>
      <c r="F1595" t="s">
        <v>1740</v>
      </c>
      <c r="G1595" s="21">
        <v>912</v>
      </c>
      <c r="H1595" s="12" t="s">
        <v>4063</v>
      </c>
      <c r="J1595" t="s">
        <v>4065</v>
      </c>
    </row>
    <row r="1596" spans="1:10">
      <c r="A1596" s="17" t="s">
        <v>6885</v>
      </c>
      <c r="B1596" s="18"/>
      <c r="C1596" s="3" t="s">
        <v>1652</v>
      </c>
      <c r="D1596" s="3" t="s">
        <v>1744</v>
      </c>
      <c r="E1596" t="s">
        <v>1653</v>
      </c>
      <c r="F1596" t="s">
        <v>1745</v>
      </c>
      <c r="G1596" s="21">
        <v>57</v>
      </c>
      <c r="H1596" s="12" t="s">
        <v>4244</v>
      </c>
      <c r="J1596" t="s">
        <v>752</v>
      </c>
    </row>
    <row r="1597" spans="1:10">
      <c r="A1597" s="17" t="s">
        <v>6886</v>
      </c>
      <c r="B1597" s="18"/>
      <c r="C1597" s="3" t="s">
        <v>1712</v>
      </c>
      <c r="D1597" s="3" t="s">
        <v>6851</v>
      </c>
      <c r="E1597" t="s">
        <v>340</v>
      </c>
      <c r="F1597" t="s">
        <v>1740</v>
      </c>
      <c r="G1597" s="21">
        <v>320</v>
      </c>
      <c r="H1597" s="12" t="s">
        <v>4244</v>
      </c>
      <c r="J1597" t="s">
        <v>812</v>
      </c>
    </row>
    <row r="1598" spans="1:10">
      <c r="A1598" s="17" t="s">
        <v>6887</v>
      </c>
      <c r="B1598" s="18"/>
      <c r="C1598" s="3" t="s">
        <v>1714</v>
      </c>
      <c r="D1598" s="3" t="s">
        <v>6851</v>
      </c>
      <c r="E1598" t="s">
        <v>1715</v>
      </c>
      <c r="F1598" t="s">
        <v>1740</v>
      </c>
      <c r="G1598" s="21">
        <v>200</v>
      </c>
      <c r="H1598" s="12" t="s">
        <v>4052</v>
      </c>
      <c r="J1598" t="s">
        <v>812</v>
      </c>
    </row>
    <row r="1599" spans="1:10">
      <c r="A1599" s="17" t="s">
        <v>6888</v>
      </c>
      <c r="B1599" s="18"/>
      <c r="C1599" s="3" t="s">
        <v>1714</v>
      </c>
      <c r="D1599" s="3" t="s">
        <v>1750</v>
      </c>
      <c r="E1599" t="s">
        <v>1715</v>
      </c>
      <c r="F1599" t="s">
        <v>1751</v>
      </c>
      <c r="G1599" s="21">
        <v>644</v>
      </c>
      <c r="H1599" s="12" t="s">
        <v>4052</v>
      </c>
      <c r="J1599" t="s">
        <v>4054</v>
      </c>
    </row>
    <row r="1600" spans="1:10">
      <c r="A1600" s="17" t="s">
        <v>6889</v>
      </c>
      <c r="B1600" s="18"/>
      <c r="C1600" s="3" t="s">
        <v>6890</v>
      </c>
      <c r="D1600" s="3" t="s">
        <v>1746</v>
      </c>
      <c r="E1600" t="s">
        <v>6890</v>
      </c>
      <c r="F1600" t="s">
        <v>6891</v>
      </c>
      <c r="G1600" s="21">
        <v>583</v>
      </c>
      <c r="H1600" s="12" t="s">
        <v>4052</v>
      </c>
      <c r="J1600" t="s">
        <v>4054</v>
      </c>
    </row>
    <row r="1601" spans="1:10">
      <c r="A1601" s="17" t="s">
        <v>6892</v>
      </c>
      <c r="B1601" s="18"/>
      <c r="C1601" s="3" t="s">
        <v>6893</v>
      </c>
      <c r="D1601" s="3" t="s">
        <v>1743</v>
      </c>
      <c r="E1601" t="s">
        <v>3356</v>
      </c>
      <c r="F1601" t="s">
        <v>843</v>
      </c>
      <c r="G1601" s="21">
        <v>480</v>
      </c>
      <c r="H1601" s="12" t="s">
        <v>4052</v>
      </c>
      <c r="J1601" t="s">
        <v>4054</v>
      </c>
    </row>
    <row r="1602" spans="1:10">
      <c r="A1602" s="17" t="s">
        <v>6894</v>
      </c>
      <c r="B1602" s="18"/>
      <c r="C1602" s="3" t="s">
        <v>6893</v>
      </c>
      <c r="D1602" s="3" t="s">
        <v>1704</v>
      </c>
      <c r="E1602" t="s">
        <v>3356</v>
      </c>
      <c r="F1602" t="s">
        <v>822</v>
      </c>
      <c r="G1602" s="21">
        <v>626</v>
      </c>
      <c r="H1602" s="12" t="s">
        <v>4052</v>
      </c>
      <c r="J1602" t="s">
        <v>4054</v>
      </c>
    </row>
    <row r="1603" spans="1:10">
      <c r="A1603" s="17" t="s">
        <v>6895</v>
      </c>
      <c r="B1603" s="18"/>
      <c r="C1603" s="3" t="s">
        <v>6893</v>
      </c>
      <c r="D1603" s="3" t="s">
        <v>1748</v>
      </c>
      <c r="E1603" t="s">
        <v>3356</v>
      </c>
      <c r="F1603" t="s">
        <v>1749</v>
      </c>
      <c r="G1603" s="21">
        <v>480</v>
      </c>
      <c r="H1603" s="12" t="s">
        <v>4052</v>
      </c>
      <c r="J1603" t="s">
        <v>4054</v>
      </c>
    </row>
    <row r="1604" spans="1:10">
      <c r="A1604" s="17" t="s">
        <v>6896</v>
      </c>
      <c r="B1604" s="18"/>
      <c r="C1604" s="3" t="s">
        <v>6893</v>
      </c>
      <c r="D1604" s="3" t="s">
        <v>1710</v>
      </c>
      <c r="E1604" t="s">
        <v>3356</v>
      </c>
      <c r="F1604" t="s">
        <v>1711</v>
      </c>
      <c r="G1604" s="21">
        <v>872</v>
      </c>
      <c r="H1604" s="12" t="s">
        <v>4063</v>
      </c>
      <c r="J1604" t="s">
        <v>4065</v>
      </c>
    </row>
    <row r="1605" spans="1:10">
      <c r="A1605" s="17" t="s">
        <v>6897</v>
      </c>
      <c r="B1605" s="18"/>
      <c r="C1605" s="3" t="s">
        <v>1750</v>
      </c>
      <c r="D1605" s="3" t="s">
        <v>6802</v>
      </c>
      <c r="E1605" t="s">
        <v>1751</v>
      </c>
      <c r="F1605" t="s">
        <v>1587</v>
      </c>
      <c r="G1605" s="21">
        <v>71</v>
      </c>
      <c r="H1605" s="21" t="s">
        <v>4244</v>
      </c>
      <c r="J1605" t="s">
        <v>752</v>
      </c>
    </row>
    <row r="1606" spans="1:10">
      <c r="A1606" s="17" t="s">
        <v>6898</v>
      </c>
      <c r="B1606" s="18"/>
      <c r="C1606" s="3" t="s">
        <v>1750</v>
      </c>
      <c r="D1606" s="3" t="s">
        <v>6782</v>
      </c>
      <c r="E1606" t="s">
        <v>1751</v>
      </c>
      <c r="F1606" t="s">
        <v>6899</v>
      </c>
      <c r="G1606" s="21">
        <v>117</v>
      </c>
      <c r="H1606" s="21" t="s">
        <v>4244</v>
      </c>
      <c r="J1606" t="s">
        <v>812</v>
      </c>
    </row>
    <row r="1607" spans="1:10">
      <c r="A1607" s="17" t="s">
        <v>6900</v>
      </c>
      <c r="B1607" s="18"/>
      <c r="C1607" s="3" t="s">
        <v>1659</v>
      </c>
      <c r="D1607" s="3" t="s">
        <v>1750</v>
      </c>
      <c r="E1607" t="s">
        <v>1660</v>
      </c>
      <c r="F1607" t="s">
        <v>1751</v>
      </c>
      <c r="G1607" s="21">
        <v>637</v>
      </c>
      <c r="H1607" s="12" t="s">
        <v>4052</v>
      </c>
      <c r="J1607" t="s">
        <v>4054</v>
      </c>
    </row>
    <row r="1608" spans="1:10">
      <c r="A1608" s="17" t="s">
        <v>6901</v>
      </c>
      <c r="B1608" s="18"/>
      <c r="C1608" s="3" t="s">
        <v>1671</v>
      </c>
      <c r="D1608" s="3" t="s">
        <v>1743</v>
      </c>
      <c r="E1608" t="s">
        <v>1672</v>
      </c>
      <c r="F1608" t="s">
        <v>843</v>
      </c>
      <c r="G1608" s="21">
        <v>50</v>
      </c>
      <c r="H1608" s="21" t="s">
        <v>4083</v>
      </c>
      <c r="J1608" t="s">
        <v>752</v>
      </c>
    </row>
    <row r="1609" spans="1:10">
      <c r="A1609" s="17" t="s">
        <v>6902</v>
      </c>
      <c r="B1609" s="18"/>
      <c r="C1609" s="3" t="s">
        <v>1671</v>
      </c>
      <c r="D1609" s="3" t="s">
        <v>799</v>
      </c>
      <c r="E1609" t="s">
        <v>1672</v>
      </c>
      <c r="F1609" t="s">
        <v>1602</v>
      </c>
      <c r="G1609" s="21">
        <v>402</v>
      </c>
      <c r="H1609" s="12" t="s">
        <v>4052</v>
      </c>
      <c r="J1609" t="s">
        <v>4054</v>
      </c>
    </row>
    <row r="1610" spans="1:10">
      <c r="A1610" s="17" t="s">
        <v>6903</v>
      </c>
      <c r="B1610" s="18"/>
      <c r="C1610" s="3" t="s">
        <v>1671</v>
      </c>
      <c r="D1610" s="3" t="s">
        <v>803</v>
      </c>
      <c r="E1610" t="s">
        <v>1672</v>
      </c>
      <c r="F1610" t="s">
        <v>1703</v>
      </c>
      <c r="G1610" s="21">
        <v>407</v>
      </c>
      <c r="H1610" s="12" t="s">
        <v>4052</v>
      </c>
      <c r="J1610" t="s">
        <v>4054</v>
      </c>
    </row>
    <row r="1611" spans="1:10">
      <c r="A1611" s="17" t="s">
        <v>6904</v>
      </c>
      <c r="B1611" s="18"/>
      <c r="C1611" s="3" t="s">
        <v>1671</v>
      </c>
      <c r="D1611" s="3" t="s">
        <v>1746</v>
      </c>
      <c r="E1611" t="s">
        <v>1672</v>
      </c>
      <c r="F1611" t="s">
        <v>1747</v>
      </c>
      <c r="G1611" s="21">
        <v>743</v>
      </c>
      <c r="H1611" s="12" t="s">
        <v>4052</v>
      </c>
      <c r="J1611" t="s">
        <v>4054</v>
      </c>
    </row>
    <row r="1612" spans="1:10">
      <c r="A1612" s="17" t="s">
        <v>6905</v>
      </c>
      <c r="B1612" s="18"/>
      <c r="C1612" s="3" t="s">
        <v>1671</v>
      </c>
      <c r="D1612" s="3" t="s">
        <v>1712</v>
      </c>
      <c r="E1612" t="s">
        <v>1672</v>
      </c>
      <c r="F1612" t="s">
        <v>340</v>
      </c>
      <c r="G1612" s="21">
        <v>598</v>
      </c>
      <c r="H1612" s="12" t="s">
        <v>4052</v>
      </c>
      <c r="J1612" t="s">
        <v>4054</v>
      </c>
    </row>
    <row r="1613" spans="1:10">
      <c r="A1613" s="17" t="s">
        <v>6906</v>
      </c>
      <c r="B1613" s="18"/>
      <c r="C1613" s="3" t="s">
        <v>1671</v>
      </c>
      <c r="D1613" s="3" t="s">
        <v>1714</v>
      </c>
      <c r="E1613" t="s">
        <v>1672</v>
      </c>
      <c r="F1613" t="s">
        <v>1715</v>
      </c>
      <c r="G1613" s="21">
        <v>370</v>
      </c>
      <c r="H1613" s="12" t="s">
        <v>4052</v>
      </c>
      <c r="J1613" t="s">
        <v>812</v>
      </c>
    </row>
    <row r="1614" spans="1:10">
      <c r="A1614" s="17" t="s">
        <v>6907</v>
      </c>
      <c r="B1614" s="18"/>
      <c r="C1614" s="3" t="s">
        <v>1671</v>
      </c>
      <c r="D1614" s="3" t="s">
        <v>870</v>
      </c>
      <c r="E1614" t="s">
        <v>1672</v>
      </c>
      <c r="F1614" t="s">
        <v>2458</v>
      </c>
      <c r="G1614" s="21">
        <v>401</v>
      </c>
      <c r="H1614" s="12" t="s">
        <v>4052</v>
      </c>
      <c r="J1614" t="s">
        <v>4054</v>
      </c>
    </row>
    <row r="1615" spans="1:10">
      <c r="A1615" s="17" t="s">
        <v>6908</v>
      </c>
      <c r="B1615" s="18"/>
      <c r="C1615" s="3" t="s">
        <v>1671</v>
      </c>
      <c r="D1615" s="3" t="s">
        <v>1718</v>
      </c>
      <c r="E1615" t="s">
        <v>1672</v>
      </c>
      <c r="F1615" t="s">
        <v>1719</v>
      </c>
      <c r="G1615" s="21">
        <v>468</v>
      </c>
      <c r="H1615" s="12" t="s">
        <v>4052</v>
      </c>
      <c r="J1615" t="s">
        <v>4054</v>
      </c>
    </row>
    <row r="1616" spans="1:10">
      <c r="A1616" s="17" t="s">
        <v>6909</v>
      </c>
      <c r="B1616" s="18"/>
      <c r="C1616" s="3" t="s">
        <v>1671</v>
      </c>
      <c r="D1616" s="3" t="s">
        <v>1752</v>
      </c>
      <c r="E1616" t="s">
        <v>1672</v>
      </c>
      <c r="F1616" t="s">
        <v>581</v>
      </c>
      <c r="G1616" s="21">
        <v>523</v>
      </c>
      <c r="H1616" s="12" t="s">
        <v>4052</v>
      </c>
      <c r="J1616" t="s">
        <v>4054</v>
      </c>
    </row>
    <row r="1617" spans="1:10">
      <c r="A1617" s="17" t="s">
        <v>6910</v>
      </c>
      <c r="B1617" s="18"/>
      <c r="C1617" s="3" t="s">
        <v>6827</v>
      </c>
      <c r="D1617" s="3" t="s">
        <v>1652</v>
      </c>
      <c r="E1617" t="s">
        <v>6911</v>
      </c>
      <c r="F1617" t="s">
        <v>1653</v>
      </c>
      <c r="G1617" s="21">
        <v>500</v>
      </c>
      <c r="H1617" s="21"/>
      <c r="J1617" t="s">
        <v>4054</v>
      </c>
    </row>
    <row r="1618" spans="1:10">
      <c r="A1618" s="17" t="s">
        <v>6912</v>
      </c>
      <c r="B1618" s="18"/>
      <c r="C1618" s="3" t="s">
        <v>6780</v>
      </c>
      <c r="D1618" s="3" t="s">
        <v>1701</v>
      </c>
      <c r="E1618" t="s">
        <v>6861</v>
      </c>
      <c r="F1618" t="s">
        <v>1702</v>
      </c>
      <c r="G1618" s="21">
        <v>422</v>
      </c>
      <c r="H1618" s="12" t="s">
        <v>4052</v>
      </c>
      <c r="J1618" t="s">
        <v>4054</v>
      </c>
    </row>
    <row r="1619" spans="1:10">
      <c r="A1619" s="17" t="s">
        <v>6913</v>
      </c>
      <c r="B1619" s="18"/>
      <c r="C1619" s="3" t="s">
        <v>6780</v>
      </c>
      <c r="D1619" s="3" t="s">
        <v>1704</v>
      </c>
      <c r="E1619" t="s">
        <v>6861</v>
      </c>
      <c r="F1619" t="s">
        <v>1705</v>
      </c>
      <c r="G1619" s="21">
        <v>565</v>
      </c>
      <c r="H1619" s="12" t="s">
        <v>4052</v>
      </c>
      <c r="J1619" t="s">
        <v>4054</v>
      </c>
    </row>
    <row r="1620" spans="1:10">
      <c r="A1620" s="17" t="s">
        <v>6914</v>
      </c>
      <c r="B1620" s="18"/>
      <c r="C1620" s="3" t="s">
        <v>6780</v>
      </c>
      <c r="D1620" s="3" t="s">
        <v>1714</v>
      </c>
      <c r="E1620" t="s">
        <v>6861</v>
      </c>
      <c r="F1620" t="s">
        <v>1715</v>
      </c>
      <c r="G1620" s="21">
        <v>418</v>
      </c>
      <c r="H1620" s="12" t="s">
        <v>4052</v>
      </c>
      <c r="J1620" t="s">
        <v>4054</v>
      </c>
    </row>
    <row r="1621" spans="1:10">
      <c r="A1621" s="17" t="s">
        <v>6915</v>
      </c>
      <c r="B1621" s="18"/>
      <c r="C1621" s="3" t="s">
        <v>6780</v>
      </c>
      <c r="D1621" s="3" t="s">
        <v>1659</v>
      </c>
      <c r="E1621" t="s">
        <v>6861</v>
      </c>
      <c r="F1621" t="s">
        <v>1660</v>
      </c>
      <c r="G1621" s="21">
        <v>304</v>
      </c>
      <c r="H1621" s="12" t="s">
        <v>4052</v>
      </c>
      <c r="J1621" t="s">
        <v>812</v>
      </c>
    </row>
    <row r="1622" spans="1:10">
      <c r="A1622" s="17" t="s">
        <v>6916</v>
      </c>
      <c r="B1622" s="18"/>
      <c r="C1622" s="3" t="s">
        <v>1680</v>
      </c>
      <c r="D1622" s="3" t="s">
        <v>1710</v>
      </c>
      <c r="E1622" t="s">
        <v>1681</v>
      </c>
      <c r="F1622" t="s">
        <v>1711</v>
      </c>
      <c r="G1622" s="21">
        <v>112</v>
      </c>
      <c r="H1622" s="21" t="s">
        <v>4244</v>
      </c>
      <c r="J1622" t="s">
        <v>812</v>
      </c>
    </row>
    <row r="1623" spans="1:10">
      <c r="A1623" s="17" t="s">
        <v>6917</v>
      </c>
      <c r="B1623" s="18"/>
      <c r="C1623" s="3" t="s">
        <v>870</v>
      </c>
      <c r="D1623" s="3" t="s">
        <v>6834</v>
      </c>
      <c r="E1623" t="s">
        <v>2458</v>
      </c>
      <c r="F1623" t="s">
        <v>6867</v>
      </c>
      <c r="G1623" s="21">
        <v>394</v>
      </c>
      <c r="H1623" s="12" t="s">
        <v>4052</v>
      </c>
      <c r="J1623" t="s">
        <v>812</v>
      </c>
    </row>
    <row r="1624" spans="1:10">
      <c r="A1624" s="17" t="s">
        <v>6918</v>
      </c>
      <c r="B1624" s="18"/>
      <c r="C1624" s="3" t="s">
        <v>870</v>
      </c>
      <c r="D1624" s="3" t="s">
        <v>6780</v>
      </c>
      <c r="E1624" t="s">
        <v>2458</v>
      </c>
      <c r="F1624" t="s">
        <v>6861</v>
      </c>
      <c r="G1624" s="21">
        <v>389</v>
      </c>
      <c r="H1624" s="12" t="s">
        <v>4052</v>
      </c>
      <c r="J1624" t="s">
        <v>812</v>
      </c>
    </row>
    <row r="1625" spans="1:10">
      <c r="A1625" s="17" t="s">
        <v>6919</v>
      </c>
      <c r="B1625" s="18"/>
      <c r="C1625" s="3" t="s">
        <v>6827</v>
      </c>
      <c r="D1625" s="3" t="s">
        <v>868</v>
      </c>
      <c r="E1625" t="s">
        <v>1988</v>
      </c>
      <c r="F1625" t="s">
        <v>2460</v>
      </c>
      <c r="G1625" s="21">
        <v>50</v>
      </c>
      <c r="H1625" s="12" t="s">
        <v>4083</v>
      </c>
      <c r="J1625" t="s">
        <v>752</v>
      </c>
    </row>
    <row r="1626" spans="1:10">
      <c r="A1626" s="17" t="s">
        <v>6920</v>
      </c>
      <c r="B1626" s="18"/>
      <c r="C1626" s="3" t="s">
        <v>6827</v>
      </c>
      <c r="D1626" s="3" t="s">
        <v>6827</v>
      </c>
      <c r="E1626" t="s">
        <v>1988</v>
      </c>
      <c r="F1626" t="s">
        <v>6921</v>
      </c>
      <c r="G1626" s="12">
        <v>63</v>
      </c>
      <c r="H1626" s="12" t="s">
        <v>4083</v>
      </c>
      <c r="J1626" t="s">
        <v>752</v>
      </c>
    </row>
    <row r="1627" spans="1:10">
      <c r="A1627" s="17" t="s">
        <v>6922</v>
      </c>
      <c r="B1627" s="18"/>
      <c r="C1627" s="3" t="s">
        <v>6827</v>
      </c>
      <c r="D1627" s="3" t="s">
        <v>1746</v>
      </c>
      <c r="E1627" t="s">
        <v>1988</v>
      </c>
      <c r="F1627" t="s">
        <v>1747</v>
      </c>
      <c r="G1627" s="21">
        <v>970</v>
      </c>
      <c r="H1627" s="12" t="s">
        <v>4063</v>
      </c>
      <c r="J1627" t="s">
        <v>4065</v>
      </c>
    </row>
    <row r="1628" spans="1:10">
      <c r="A1628" s="17" t="s">
        <v>6923</v>
      </c>
      <c r="B1628" s="18"/>
      <c r="C1628" s="3" t="s">
        <v>6827</v>
      </c>
      <c r="D1628" s="3" t="s">
        <v>1714</v>
      </c>
      <c r="E1628" t="s">
        <v>1988</v>
      </c>
      <c r="F1628" t="s">
        <v>1715</v>
      </c>
      <c r="G1628" s="21">
        <v>370</v>
      </c>
      <c r="H1628" s="12" t="s">
        <v>4052</v>
      </c>
      <c r="J1628" t="s">
        <v>812</v>
      </c>
    </row>
    <row r="1629" spans="1:10">
      <c r="A1629" s="17" t="s">
        <v>6924</v>
      </c>
      <c r="B1629" s="18"/>
      <c r="C1629" s="3" t="s">
        <v>6827</v>
      </c>
      <c r="D1629" s="3" t="s">
        <v>870</v>
      </c>
      <c r="E1629" t="s">
        <v>1988</v>
      </c>
      <c r="F1629" t="s">
        <v>2458</v>
      </c>
      <c r="G1629" s="21">
        <v>55</v>
      </c>
      <c r="H1629" s="21" t="s">
        <v>4083</v>
      </c>
      <c r="J1629" t="s">
        <v>752</v>
      </c>
    </row>
    <row r="1630" spans="1:10">
      <c r="A1630" s="17" t="s">
        <v>6925</v>
      </c>
      <c r="B1630" s="18"/>
      <c r="C1630" s="3" t="s">
        <v>6782</v>
      </c>
      <c r="D1630" s="3" t="s">
        <v>1748</v>
      </c>
      <c r="E1630" t="s">
        <v>6899</v>
      </c>
      <c r="F1630" t="s">
        <v>1749</v>
      </c>
      <c r="G1630" s="21">
        <v>325</v>
      </c>
      <c r="H1630" s="12" t="s">
        <v>4052</v>
      </c>
      <c r="J1630" t="s">
        <v>812</v>
      </c>
    </row>
    <row r="1631" spans="1:10">
      <c r="A1631" s="17" t="s">
        <v>6926</v>
      </c>
      <c r="B1631" s="18"/>
      <c r="C1631" s="3" t="s">
        <v>6782</v>
      </c>
      <c r="D1631" s="3" t="s">
        <v>1752</v>
      </c>
      <c r="E1631" t="s">
        <v>6899</v>
      </c>
      <c r="F1631" t="s">
        <v>581</v>
      </c>
      <c r="G1631" s="21">
        <v>81</v>
      </c>
      <c r="H1631" s="21" t="s">
        <v>4244</v>
      </c>
      <c r="J1631" t="s">
        <v>752</v>
      </c>
    </row>
    <row r="1632" spans="1:10">
      <c r="A1632" s="17" t="s">
        <v>6927</v>
      </c>
      <c r="B1632" s="18"/>
      <c r="C1632" s="3" t="s">
        <v>1682</v>
      </c>
      <c r="D1632" s="3" t="s">
        <v>1635</v>
      </c>
      <c r="E1632" t="s">
        <v>537</v>
      </c>
      <c r="F1632" t="s">
        <v>816</v>
      </c>
      <c r="G1632" s="21">
        <v>260</v>
      </c>
      <c r="H1632" s="21" t="s">
        <v>4244</v>
      </c>
      <c r="J1632" t="s">
        <v>812</v>
      </c>
    </row>
    <row r="1633" spans="1:10">
      <c r="A1633" s="17" t="s">
        <v>6928</v>
      </c>
      <c r="B1633" s="18"/>
      <c r="C1633" s="3" t="s">
        <v>1718</v>
      </c>
      <c r="D1633" s="3" t="s">
        <v>1743</v>
      </c>
      <c r="E1633" t="s">
        <v>1719</v>
      </c>
      <c r="F1633" t="s">
        <v>843</v>
      </c>
      <c r="G1633" s="21">
        <v>470</v>
      </c>
      <c r="H1633" s="12" t="s">
        <v>4052</v>
      </c>
      <c r="J1633" t="s">
        <v>4054</v>
      </c>
    </row>
    <row r="1634" spans="1:10">
      <c r="A1634" s="17" t="s">
        <v>6929</v>
      </c>
      <c r="B1634" s="18"/>
      <c r="C1634" s="3" t="s">
        <v>1718</v>
      </c>
      <c r="D1634" s="3" t="s">
        <v>1752</v>
      </c>
      <c r="E1634" t="s">
        <v>1719</v>
      </c>
      <c r="F1634" t="s">
        <v>581</v>
      </c>
      <c r="G1634" s="21">
        <v>571</v>
      </c>
      <c r="H1634" s="12" t="s">
        <v>4052</v>
      </c>
      <c r="J1634" t="s">
        <v>4054</v>
      </c>
    </row>
    <row r="1635" spans="1:10">
      <c r="A1635" s="17" t="s">
        <v>6930</v>
      </c>
      <c r="B1635" s="18"/>
      <c r="C1635" s="3" t="s">
        <v>1716</v>
      </c>
      <c r="D1635" s="3" t="s">
        <v>6827</v>
      </c>
      <c r="E1635" t="s">
        <v>1717</v>
      </c>
      <c r="F1635" t="s">
        <v>6931</v>
      </c>
      <c r="G1635" s="21">
        <v>10</v>
      </c>
      <c r="H1635" s="21" t="s">
        <v>4083</v>
      </c>
      <c r="J1635" t="s">
        <v>752</v>
      </c>
    </row>
    <row r="1636" spans="1:10">
      <c r="A1636" s="17" t="s">
        <v>6932</v>
      </c>
      <c r="B1636" s="18"/>
      <c r="C1636" s="3" t="s">
        <v>1752</v>
      </c>
      <c r="D1636" s="3" t="s">
        <v>6933</v>
      </c>
      <c r="E1636" t="s">
        <v>581</v>
      </c>
      <c r="F1636" t="s">
        <v>95</v>
      </c>
      <c r="G1636" s="21">
        <v>151</v>
      </c>
      <c r="H1636" s="12" t="s">
        <v>4052</v>
      </c>
      <c r="J1636" t="s">
        <v>812</v>
      </c>
    </row>
    <row r="1637" spans="1:10">
      <c r="A1637" s="17" t="s">
        <v>6934</v>
      </c>
      <c r="B1637" s="18"/>
      <c r="C1637" s="3" t="s">
        <v>1752</v>
      </c>
      <c r="D1637" s="3" t="s">
        <v>1577</v>
      </c>
      <c r="E1637" t="s">
        <v>581</v>
      </c>
      <c r="F1637" t="s">
        <v>1580</v>
      </c>
      <c r="G1637" s="21">
        <v>80</v>
      </c>
      <c r="H1637" s="21" t="s">
        <v>4083</v>
      </c>
      <c r="J1637" t="s">
        <v>752</v>
      </c>
    </row>
    <row r="1638" spans="1:10">
      <c r="A1638" s="17" t="s">
        <v>6935</v>
      </c>
      <c r="B1638" s="18"/>
      <c r="C1638" s="3" t="s">
        <v>1752</v>
      </c>
      <c r="D1638" s="3" t="s">
        <v>6834</v>
      </c>
      <c r="E1638" t="s">
        <v>581</v>
      </c>
      <c r="F1638" t="s">
        <v>6867</v>
      </c>
      <c r="G1638" s="21">
        <v>413</v>
      </c>
      <c r="H1638" s="12" t="s">
        <v>4052</v>
      </c>
      <c r="J1638" t="s">
        <v>4054</v>
      </c>
    </row>
    <row r="1639" spans="1:10">
      <c r="A1639" s="17" t="s">
        <v>6936</v>
      </c>
      <c r="B1639" s="18"/>
      <c r="C1639" s="3" t="s">
        <v>1752</v>
      </c>
      <c r="D1639" s="3" t="s">
        <v>6851</v>
      </c>
      <c r="E1639" t="s">
        <v>581</v>
      </c>
      <c r="F1639" t="s">
        <v>1740</v>
      </c>
      <c r="G1639" s="21">
        <v>467</v>
      </c>
      <c r="H1639" s="12" t="s">
        <v>4052</v>
      </c>
      <c r="J1639" t="s">
        <v>4054</v>
      </c>
    </row>
    <row r="1640" spans="1:10">
      <c r="A1640" s="17" t="s">
        <v>6937</v>
      </c>
      <c r="B1640" s="18"/>
      <c r="C1640" s="3" t="s">
        <v>1692</v>
      </c>
      <c r="D1640" s="3" t="s">
        <v>868</v>
      </c>
      <c r="E1640" t="s">
        <v>1693</v>
      </c>
      <c r="F1640" t="s">
        <v>2460</v>
      </c>
      <c r="G1640" s="21">
        <v>67</v>
      </c>
      <c r="H1640" s="21" t="s">
        <v>4083</v>
      </c>
      <c r="J1640" t="s">
        <v>752</v>
      </c>
    </row>
    <row r="1641" spans="1:10">
      <c r="A1641" s="22" t="s">
        <v>6938</v>
      </c>
      <c r="B1641" s="18"/>
      <c r="C1641" s="20" t="s">
        <v>6890</v>
      </c>
      <c r="D1641" s="19" t="s">
        <v>868</v>
      </c>
      <c r="E1641" s="12" t="s">
        <v>6890</v>
      </c>
      <c r="F1641" s="12" t="s">
        <v>6939</v>
      </c>
      <c r="G1641" s="21">
        <v>67</v>
      </c>
      <c r="H1641" s="21" t="s">
        <v>4083</v>
      </c>
      <c r="J1641" t="s">
        <v>752</v>
      </c>
    </row>
    <row r="1642" spans="1:10">
      <c r="A1642" s="22" t="s">
        <v>6940</v>
      </c>
      <c r="B1642" s="18"/>
      <c r="C1642" s="20" t="s">
        <v>6890</v>
      </c>
      <c r="D1642" s="19" t="s">
        <v>6827</v>
      </c>
      <c r="E1642" s="12" t="s">
        <v>6890</v>
      </c>
      <c r="F1642" s="12" t="s">
        <v>6941</v>
      </c>
      <c r="G1642" s="21">
        <v>70</v>
      </c>
      <c r="H1642" s="21" t="s">
        <v>4083</v>
      </c>
      <c r="J1642" t="s">
        <v>752</v>
      </c>
    </row>
    <row r="1643" spans="1:10" s="123" customFormat="1">
      <c r="C1643" s="123">
        <v>50393</v>
      </c>
      <c r="D1643" s="123">
        <v>50869</v>
      </c>
      <c r="G1643" s="123">
        <v>197</v>
      </c>
      <c r="H1643" s="123" t="s">
        <v>4052</v>
      </c>
      <c r="J1643" s="123" t="s">
        <v>4054</v>
      </c>
    </row>
  </sheetData>
  <autoFilter ref="A1:J1642" xr:uid="{00000000-0009-0000-0000-000004000000}"/>
  <conditionalFormatting sqref="A1416:A1427 A1:A1403 A1431:A1433 A1456:A1642">
    <cfRule type="duplicateValues" dxfId="51" priority="48"/>
  </conditionalFormatting>
  <conditionalFormatting sqref="A1404">
    <cfRule type="duplicateValues" dxfId="50" priority="46"/>
  </conditionalFormatting>
  <conditionalFormatting sqref="A1404">
    <cfRule type="duplicateValues" dxfId="49" priority="47"/>
  </conditionalFormatting>
  <conditionalFormatting sqref="A1:A1403">
    <cfRule type="duplicateValues" dxfId="48" priority="49"/>
  </conditionalFormatting>
  <conditionalFormatting sqref="A1:A1404 A1416:A1427 A1431:A1433 A1456:A1642">
    <cfRule type="duplicateValues" dxfId="47" priority="45"/>
  </conditionalFormatting>
  <conditionalFormatting sqref="A1405:A1408">
    <cfRule type="duplicateValues" dxfId="46" priority="43"/>
  </conditionalFormatting>
  <conditionalFormatting sqref="A1405:A1408">
    <cfRule type="duplicateValues" dxfId="45" priority="44"/>
  </conditionalFormatting>
  <conditionalFormatting sqref="A1405:A1408">
    <cfRule type="duplicateValues" dxfId="44" priority="42"/>
  </conditionalFormatting>
  <conditionalFormatting sqref="A1409:A1411">
    <cfRule type="duplicateValues" dxfId="43" priority="40"/>
  </conditionalFormatting>
  <conditionalFormatting sqref="A1409:A1411">
    <cfRule type="duplicateValues" dxfId="42" priority="41"/>
  </conditionalFormatting>
  <conditionalFormatting sqref="A1409:A1411">
    <cfRule type="duplicateValues" dxfId="41" priority="39"/>
  </conditionalFormatting>
  <conditionalFormatting sqref="A1412:A1427">
    <cfRule type="duplicateValues" dxfId="40" priority="37"/>
  </conditionalFormatting>
  <conditionalFormatting sqref="A1412:A1427">
    <cfRule type="duplicateValues" dxfId="39" priority="38"/>
  </conditionalFormatting>
  <conditionalFormatting sqref="A1412:A1427">
    <cfRule type="duplicateValues" dxfId="38" priority="36"/>
  </conditionalFormatting>
  <conditionalFormatting sqref="A1428:A1433">
    <cfRule type="duplicateValues" dxfId="37" priority="35"/>
  </conditionalFormatting>
  <conditionalFormatting sqref="A1428:A1433">
    <cfRule type="duplicateValues" dxfId="36" priority="34"/>
  </conditionalFormatting>
  <conditionalFormatting sqref="A1428:A1433">
    <cfRule type="duplicateValues" dxfId="35" priority="32"/>
  </conditionalFormatting>
  <conditionalFormatting sqref="A1428:A1433">
    <cfRule type="duplicateValues" dxfId="34" priority="33"/>
  </conditionalFormatting>
  <conditionalFormatting sqref="A1428:A1433">
    <cfRule type="duplicateValues" dxfId="33" priority="31"/>
  </conditionalFormatting>
  <conditionalFormatting sqref="A1:A1433 A1456:A1642">
    <cfRule type="duplicateValues" dxfId="32" priority="30"/>
  </conditionalFormatting>
  <conditionalFormatting sqref="A1434">
    <cfRule type="duplicateValues" dxfId="31" priority="29"/>
  </conditionalFormatting>
  <conditionalFormatting sqref="A1434">
    <cfRule type="duplicateValues" dxfId="30" priority="28"/>
  </conditionalFormatting>
  <conditionalFormatting sqref="A1434">
    <cfRule type="duplicateValues" dxfId="29" priority="27"/>
  </conditionalFormatting>
  <conditionalFormatting sqref="A1434">
    <cfRule type="duplicateValues" dxfId="28" priority="26"/>
  </conditionalFormatting>
  <conditionalFormatting sqref="A1434">
    <cfRule type="duplicateValues" dxfId="27" priority="24"/>
  </conditionalFormatting>
  <conditionalFormatting sqref="A1434">
    <cfRule type="duplicateValues" dxfId="26" priority="25"/>
  </conditionalFormatting>
  <conditionalFormatting sqref="A1434">
    <cfRule type="duplicateValues" dxfId="25" priority="23"/>
  </conditionalFormatting>
  <conditionalFormatting sqref="A1434">
    <cfRule type="duplicateValues" dxfId="24" priority="22"/>
  </conditionalFormatting>
  <conditionalFormatting sqref="A1:A1435 A1456:A1642">
    <cfRule type="duplicateValues" dxfId="23" priority="21"/>
  </conditionalFormatting>
  <conditionalFormatting sqref="A1435">
    <cfRule type="duplicateValues" dxfId="22" priority="50"/>
  </conditionalFormatting>
  <conditionalFormatting sqref="A1436">
    <cfRule type="duplicateValues" dxfId="21" priority="19"/>
  </conditionalFormatting>
  <conditionalFormatting sqref="A1436">
    <cfRule type="duplicateValues" dxfId="20" priority="20"/>
  </conditionalFormatting>
  <conditionalFormatting sqref="A1:A1436 A1456:A1642">
    <cfRule type="duplicateValues" dxfId="19" priority="18"/>
  </conditionalFormatting>
  <conditionalFormatting sqref="A1437:A1439">
    <cfRule type="duplicateValues" dxfId="18" priority="16"/>
  </conditionalFormatting>
  <conditionalFormatting sqref="A1437:A1439">
    <cfRule type="duplicateValues" dxfId="17" priority="17"/>
  </conditionalFormatting>
  <conditionalFormatting sqref="A1437:A1439">
    <cfRule type="duplicateValues" dxfId="16" priority="15"/>
  </conditionalFormatting>
  <conditionalFormatting sqref="A1440:A1441">
    <cfRule type="duplicateValues" dxfId="15" priority="13"/>
  </conditionalFormatting>
  <conditionalFormatting sqref="A1440:A1441">
    <cfRule type="duplicateValues" dxfId="14" priority="14"/>
  </conditionalFormatting>
  <conditionalFormatting sqref="A1440:A1441">
    <cfRule type="duplicateValues" dxfId="13" priority="12"/>
  </conditionalFormatting>
  <conditionalFormatting sqref="A1442">
    <cfRule type="duplicateValues" dxfId="12" priority="10"/>
  </conditionalFormatting>
  <conditionalFormatting sqref="A1442">
    <cfRule type="duplicateValues" dxfId="11" priority="11"/>
  </conditionalFormatting>
  <conditionalFormatting sqref="A1442">
    <cfRule type="duplicateValues" dxfId="10" priority="9"/>
  </conditionalFormatting>
  <conditionalFormatting sqref="A1:A1443 A1456:A1642">
    <cfRule type="duplicateValues" dxfId="9" priority="8"/>
  </conditionalFormatting>
  <conditionalFormatting sqref="A1443">
    <cfRule type="duplicateValues" dxfId="8" priority="51"/>
  </conditionalFormatting>
  <conditionalFormatting sqref="A1:A1448 A1456:A1642">
    <cfRule type="duplicateValues" dxfId="7" priority="7"/>
  </conditionalFormatting>
  <conditionalFormatting sqref="A1444:A1448">
    <cfRule type="duplicateValues" dxfId="6" priority="52"/>
  </conditionalFormatting>
  <conditionalFormatting sqref="A1449:A1453">
    <cfRule type="duplicateValues" dxfId="5" priority="5"/>
  </conditionalFormatting>
  <conditionalFormatting sqref="A1449:A1453">
    <cfRule type="duplicateValues" dxfId="4" priority="6"/>
  </conditionalFormatting>
  <conditionalFormatting sqref="A1:A1453 A1456:A1642">
    <cfRule type="duplicateValues" dxfId="3" priority="4"/>
  </conditionalFormatting>
  <conditionalFormatting sqref="A1454:A1455">
    <cfRule type="duplicateValues" dxfId="2" priority="2"/>
  </conditionalFormatting>
  <conditionalFormatting sqref="A1454:A1455">
    <cfRule type="duplicateValues" dxfId="1" priority="3"/>
  </conditionalFormatting>
  <conditionalFormatting sqref="A1454:A1455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61F6-FCC2-4823-90AD-5D2A1643FAE8}">
  <dimension ref="A1:L1042"/>
  <sheetViews>
    <sheetView topLeftCell="A1017" workbookViewId="0">
      <selection activeCell="A1042" sqref="A1042"/>
    </sheetView>
  </sheetViews>
  <sheetFormatPr defaultRowHeight="15"/>
  <cols>
    <col min="1" max="1" width="36.5703125" bestFit="1" customWidth="1"/>
    <col min="2" max="2" width="17.85546875" bestFit="1" customWidth="1"/>
    <col min="11" max="11" width="36.5703125" bestFit="1" customWidth="1"/>
    <col min="12" max="12" width="15.28515625" bestFit="1" customWidth="1"/>
  </cols>
  <sheetData>
    <row r="1" spans="1:12">
      <c r="A1" s="107" t="s">
        <v>1562</v>
      </c>
      <c r="B1" s="95" t="s">
        <v>6942</v>
      </c>
      <c r="F1" s="27" t="s">
        <v>1562</v>
      </c>
      <c r="G1" s="27" t="s">
        <v>6943</v>
      </c>
      <c r="K1" s="118"/>
      <c r="L1" s="115" t="s">
        <v>1570</v>
      </c>
    </row>
    <row r="2" spans="1:12">
      <c r="A2" s="107" t="s">
        <v>625</v>
      </c>
      <c r="B2" s="95" t="s">
        <v>1576</v>
      </c>
      <c r="F2" s="27" t="s">
        <v>695</v>
      </c>
      <c r="G2" s="27" t="s">
        <v>6944</v>
      </c>
      <c r="K2" s="119" t="s">
        <v>6945</v>
      </c>
      <c r="L2" s="58" t="s">
        <v>1698</v>
      </c>
    </row>
    <row r="3" spans="1:12">
      <c r="A3" s="107" t="s">
        <v>650</v>
      </c>
      <c r="B3" s="95" t="s">
        <v>1580</v>
      </c>
      <c r="F3" s="27" t="s">
        <v>677</v>
      </c>
      <c r="G3" s="27" t="s">
        <v>6946</v>
      </c>
      <c r="K3" s="119" t="s">
        <v>6947</v>
      </c>
      <c r="L3" s="114" t="s">
        <v>2460</v>
      </c>
    </row>
    <row r="4" spans="1:12">
      <c r="A4" s="107" t="s">
        <v>689</v>
      </c>
      <c r="B4" s="95" t="s">
        <v>1583</v>
      </c>
      <c r="F4" s="27" t="s">
        <v>633</v>
      </c>
      <c r="G4" s="27" t="s">
        <v>6948</v>
      </c>
      <c r="K4" s="119" t="s">
        <v>6949</v>
      </c>
      <c r="L4" s="114" t="s">
        <v>2458</v>
      </c>
    </row>
    <row r="5" spans="1:12">
      <c r="A5" s="107" t="s">
        <v>690</v>
      </c>
      <c r="B5" s="95" t="s">
        <v>1587</v>
      </c>
      <c r="F5" s="27" t="s">
        <v>634</v>
      </c>
      <c r="G5" s="27" t="s">
        <v>6950</v>
      </c>
      <c r="K5" s="119" t="s">
        <v>6951</v>
      </c>
      <c r="L5" s="58" t="s">
        <v>1703</v>
      </c>
    </row>
    <row r="6" spans="1:12">
      <c r="A6" s="107" t="s">
        <v>691</v>
      </c>
      <c r="B6" s="95" t="s">
        <v>1590</v>
      </c>
      <c r="F6" s="27" t="s">
        <v>880</v>
      </c>
      <c r="G6" s="27" t="s">
        <v>1726</v>
      </c>
      <c r="K6" s="119" t="s">
        <v>6952</v>
      </c>
      <c r="L6" s="58" t="s">
        <v>1733</v>
      </c>
    </row>
    <row r="7" spans="1:12">
      <c r="A7" s="107" t="s">
        <v>659</v>
      </c>
      <c r="B7" s="95" t="s">
        <v>1592</v>
      </c>
      <c r="F7" s="27" t="s">
        <v>881</v>
      </c>
      <c r="G7" s="27" t="s">
        <v>1728</v>
      </c>
      <c r="K7" s="119" t="s">
        <v>6953</v>
      </c>
      <c r="L7" s="58" t="s">
        <v>1837</v>
      </c>
    </row>
    <row r="8" spans="1:12">
      <c r="A8" s="107" t="s">
        <v>692</v>
      </c>
      <c r="B8" s="95" t="s">
        <v>1595</v>
      </c>
      <c r="F8" s="27" t="s">
        <v>780</v>
      </c>
      <c r="G8" s="27" t="s">
        <v>1735</v>
      </c>
      <c r="K8" s="119" t="s">
        <v>6954</v>
      </c>
      <c r="L8" s="58" t="s">
        <v>1844</v>
      </c>
    </row>
    <row r="9" spans="1:12">
      <c r="A9" s="107" t="s">
        <v>693</v>
      </c>
      <c r="B9" s="95" t="s">
        <v>1598</v>
      </c>
      <c r="F9" s="27" t="s">
        <v>1840</v>
      </c>
      <c r="G9" s="27" t="s">
        <v>1842</v>
      </c>
      <c r="K9" s="119" t="s">
        <v>6955</v>
      </c>
      <c r="L9" s="58" t="s">
        <v>1846</v>
      </c>
    </row>
    <row r="10" spans="1:12">
      <c r="A10" s="107" t="s">
        <v>694</v>
      </c>
      <c r="B10" s="95" t="s">
        <v>1600</v>
      </c>
      <c r="F10" s="27" t="s">
        <v>872</v>
      </c>
      <c r="G10" s="27" t="s">
        <v>1961</v>
      </c>
      <c r="K10" s="119" t="s">
        <v>6956</v>
      </c>
      <c r="L10" s="58" t="s">
        <v>1852</v>
      </c>
    </row>
    <row r="11" spans="1:12">
      <c r="A11" s="107" t="s">
        <v>683</v>
      </c>
      <c r="B11" s="95" t="s">
        <v>83</v>
      </c>
      <c r="F11" s="27" t="s">
        <v>762</v>
      </c>
      <c r="G11" s="27" t="s">
        <v>1979</v>
      </c>
      <c r="K11" s="119" t="s">
        <v>6957</v>
      </c>
      <c r="L11" s="58" t="s">
        <v>1880</v>
      </c>
    </row>
    <row r="12" spans="1:12">
      <c r="A12" s="107" t="s">
        <v>660</v>
      </c>
      <c r="B12" s="95" t="s">
        <v>1602</v>
      </c>
      <c r="F12" s="27" t="s">
        <v>2079</v>
      </c>
      <c r="G12" s="27" t="s">
        <v>2081</v>
      </c>
      <c r="K12" s="119" t="s">
        <v>6958</v>
      </c>
      <c r="L12" s="58" t="s">
        <v>1974</v>
      </c>
    </row>
    <row r="13" spans="1:12">
      <c r="A13" s="107" t="s">
        <v>661</v>
      </c>
      <c r="B13" s="95" t="s">
        <v>1607</v>
      </c>
      <c r="F13" s="27" t="s">
        <v>1258</v>
      </c>
      <c r="G13" s="27" t="s">
        <v>2293</v>
      </c>
      <c r="K13" s="119" t="s">
        <v>6959</v>
      </c>
      <c r="L13" s="58" t="s">
        <v>648</v>
      </c>
    </row>
    <row r="14" spans="1:12">
      <c r="A14" s="107" t="s">
        <v>698</v>
      </c>
      <c r="B14" s="95" t="s">
        <v>1609</v>
      </c>
      <c r="F14" s="27" t="s">
        <v>1441</v>
      </c>
      <c r="G14" s="27" t="s">
        <v>2305</v>
      </c>
      <c r="K14" s="119" t="s">
        <v>6960</v>
      </c>
      <c r="L14" s="58" t="s">
        <v>639</v>
      </c>
    </row>
    <row r="15" spans="1:12">
      <c r="A15" s="107" t="s">
        <v>699</v>
      </c>
      <c r="B15" s="95" t="s">
        <v>1611</v>
      </c>
      <c r="F15" s="27" t="s">
        <v>2534</v>
      </c>
      <c r="G15" s="27" t="s">
        <v>2536</v>
      </c>
      <c r="K15" s="119" t="s">
        <v>6961</v>
      </c>
      <c r="L15" s="58" t="s">
        <v>2092</v>
      </c>
    </row>
    <row r="16" spans="1:12">
      <c r="A16" s="107" t="s">
        <v>700</v>
      </c>
      <c r="B16" s="95" t="s">
        <v>1614</v>
      </c>
      <c r="F16" s="27" t="s">
        <v>1504</v>
      </c>
      <c r="G16" s="27" t="s">
        <v>2676</v>
      </c>
      <c r="K16" s="119" t="s">
        <v>6962</v>
      </c>
      <c r="L16" s="58" t="s">
        <v>2115</v>
      </c>
    </row>
    <row r="17" spans="1:12">
      <c r="A17" s="107" t="s">
        <v>701</v>
      </c>
      <c r="B17" s="95" t="s">
        <v>1617</v>
      </c>
      <c r="F17" s="27" t="s">
        <v>2683</v>
      </c>
      <c r="G17" s="27" t="s">
        <v>2685</v>
      </c>
      <c r="K17" s="119" t="s">
        <v>6963</v>
      </c>
      <c r="L17" s="58" t="s">
        <v>759</v>
      </c>
    </row>
    <row r="18" spans="1:12">
      <c r="A18" s="107" t="s">
        <v>702</v>
      </c>
      <c r="B18" s="95" t="s">
        <v>1619</v>
      </c>
      <c r="F18" s="27" t="s">
        <v>1163</v>
      </c>
      <c r="G18" s="27" t="s">
        <v>2687</v>
      </c>
      <c r="K18" s="119" t="s">
        <v>6964</v>
      </c>
      <c r="L18" s="58" t="s">
        <v>2138</v>
      </c>
    </row>
    <row r="19" spans="1:12">
      <c r="A19" s="107" t="s">
        <v>703</v>
      </c>
      <c r="B19" s="95" t="s">
        <v>1622</v>
      </c>
      <c r="F19" s="27" t="s">
        <v>6965</v>
      </c>
      <c r="G19" s="27" t="s">
        <v>3002</v>
      </c>
      <c r="K19" s="119" t="s">
        <v>6966</v>
      </c>
      <c r="L19" s="58" t="s">
        <v>2144</v>
      </c>
    </row>
    <row r="20" spans="1:12">
      <c r="A20" s="107" t="s">
        <v>704</v>
      </c>
      <c r="B20" s="95" t="s">
        <v>1628</v>
      </c>
      <c r="F20" s="27" t="s">
        <v>3025</v>
      </c>
      <c r="G20" s="27" t="s">
        <v>3027</v>
      </c>
      <c r="K20" s="119" t="s">
        <v>6967</v>
      </c>
      <c r="L20" s="58" t="s">
        <v>2212</v>
      </c>
    </row>
    <row r="21" spans="1:12">
      <c r="A21" s="107" t="s">
        <v>705</v>
      </c>
      <c r="B21" s="95" t="s">
        <v>1631</v>
      </c>
      <c r="F21" s="27" t="s">
        <v>1320</v>
      </c>
      <c r="G21" s="27" t="s">
        <v>3081</v>
      </c>
      <c r="K21" s="119" t="s">
        <v>6968</v>
      </c>
      <c r="L21" s="58" t="s">
        <v>2214</v>
      </c>
    </row>
    <row r="22" spans="1:12">
      <c r="A22" s="107" t="s">
        <v>706</v>
      </c>
      <c r="B22" s="95" t="s">
        <v>1634</v>
      </c>
      <c r="F22" s="27" t="s">
        <v>1211</v>
      </c>
      <c r="G22" s="27" t="s">
        <v>3192</v>
      </c>
      <c r="K22" s="119" t="s">
        <v>6969</v>
      </c>
      <c r="L22" s="58" t="s">
        <v>2223</v>
      </c>
    </row>
    <row r="23" spans="1:12">
      <c r="A23" s="107" t="s">
        <v>707</v>
      </c>
      <c r="B23" s="95" t="s">
        <v>1636</v>
      </c>
      <c r="F23" s="27" t="s">
        <v>3330</v>
      </c>
      <c r="G23" s="27" t="s">
        <v>3332</v>
      </c>
      <c r="K23" s="119" t="s">
        <v>6970</v>
      </c>
      <c r="L23" s="58" t="s">
        <v>2233</v>
      </c>
    </row>
    <row r="24" spans="1:12">
      <c r="A24" s="107" t="s">
        <v>655</v>
      </c>
      <c r="B24" s="95" t="s">
        <v>1638</v>
      </c>
      <c r="F24" s="27" t="s">
        <v>1325</v>
      </c>
      <c r="G24" s="27" t="s">
        <v>3334</v>
      </c>
      <c r="K24" s="119" t="s">
        <v>6971</v>
      </c>
      <c r="L24" s="58" t="s">
        <v>2238</v>
      </c>
    </row>
    <row r="25" spans="1:12" ht="27">
      <c r="A25" s="107" t="s">
        <v>708</v>
      </c>
      <c r="B25" s="95" t="s">
        <v>1640</v>
      </c>
      <c r="F25" s="27" t="s">
        <v>1385</v>
      </c>
      <c r="G25" s="27" t="s">
        <v>3336</v>
      </c>
      <c r="K25" s="119" t="s">
        <v>6972</v>
      </c>
      <c r="L25" s="58" t="s">
        <v>2242</v>
      </c>
    </row>
    <row r="26" spans="1:12">
      <c r="A26" s="107" t="s">
        <v>709</v>
      </c>
      <c r="B26" s="95" t="s">
        <v>1642</v>
      </c>
      <c r="F26" s="27" t="s">
        <v>3337</v>
      </c>
      <c r="G26" s="27" t="s">
        <v>3339</v>
      </c>
      <c r="K26" s="119" t="s">
        <v>6973</v>
      </c>
      <c r="L26" s="58" t="s">
        <v>2244</v>
      </c>
    </row>
    <row r="27" spans="1:12">
      <c r="A27" s="107" t="s">
        <v>710</v>
      </c>
      <c r="B27" s="95" t="s">
        <v>1645</v>
      </c>
      <c r="F27" s="27" t="s">
        <v>1381</v>
      </c>
      <c r="G27" s="27" t="s">
        <v>3341</v>
      </c>
      <c r="K27" s="119" t="s">
        <v>6974</v>
      </c>
      <c r="L27" s="58" t="s">
        <v>2274</v>
      </c>
    </row>
    <row r="28" spans="1:12">
      <c r="A28" s="107" t="s">
        <v>663</v>
      </c>
      <c r="B28" s="95" t="s">
        <v>1647</v>
      </c>
      <c r="F28" s="27" t="s">
        <v>1416</v>
      </c>
      <c r="G28" s="27" t="s">
        <v>3343</v>
      </c>
      <c r="K28" s="119" t="s">
        <v>6975</v>
      </c>
      <c r="L28" s="58" t="s">
        <v>2281</v>
      </c>
    </row>
    <row r="29" spans="1:12">
      <c r="A29" s="107" t="s">
        <v>711</v>
      </c>
      <c r="B29" s="95" t="s">
        <v>1649</v>
      </c>
      <c r="F29" s="27" t="s">
        <v>1483</v>
      </c>
      <c r="G29" s="27" t="s">
        <v>3345</v>
      </c>
      <c r="K29" s="119" t="s">
        <v>6976</v>
      </c>
      <c r="L29" s="58" t="s">
        <v>2286</v>
      </c>
    </row>
    <row r="30" spans="1:12" ht="27">
      <c r="A30" s="107" t="s">
        <v>712</v>
      </c>
      <c r="B30" s="95" t="s">
        <v>1651</v>
      </c>
      <c r="F30" s="27" t="s">
        <v>3346</v>
      </c>
      <c r="G30" s="27" t="s">
        <v>3348</v>
      </c>
      <c r="K30" s="119" t="s">
        <v>6977</v>
      </c>
      <c r="L30" s="58" t="s">
        <v>2288</v>
      </c>
    </row>
    <row r="31" spans="1:12">
      <c r="A31" s="107" t="s">
        <v>665</v>
      </c>
      <c r="B31" s="95" t="s">
        <v>1653</v>
      </c>
      <c r="F31" s="27" t="s">
        <v>3349</v>
      </c>
      <c r="G31" s="27" t="s">
        <v>3351</v>
      </c>
      <c r="K31" s="119" t="s">
        <v>6978</v>
      </c>
      <c r="L31" s="58" t="s">
        <v>2291</v>
      </c>
    </row>
    <row r="32" spans="1:12">
      <c r="A32" s="107" t="s">
        <v>713</v>
      </c>
      <c r="B32" s="95" t="s">
        <v>1655</v>
      </c>
      <c r="F32" s="27" t="s">
        <v>3352</v>
      </c>
      <c r="G32" s="27" t="s">
        <v>3354</v>
      </c>
      <c r="K32" s="119" t="s">
        <v>6979</v>
      </c>
      <c r="L32" s="58" t="s">
        <v>2317</v>
      </c>
    </row>
    <row r="33" spans="1:12">
      <c r="A33" s="107" t="s">
        <v>714</v>
      </c>
      <c r="B33" s="95" t="s">
        <v>818</v>
      </c>
      <c r="F33" s="27" t="s">
        <v>778</v>
      </c>
      <c r="G33" s="27" t="s">
        <v>3356</v>
      </c>
      <c r="K33" s="119" t="s">
        <v>6980</v>
      </c>
      <c r="L33" s="58" t="s">
        <v>2328</v>
      </c>
    </row>
    <row r="34" spans="1:12">
      <c r="A34" s="107" t="s">
        <v>715</v>
      </c>
      <c r="B34" s="95" t="s">
        <v>1658</v>
      </c>
      <c r="F34" s="27" t="s">
        <v>1399</v>
      </c>
      <c r="G34" s="27" t="s">
        <v>3358</v>
      </c>
      <c r="K34" s="119" t="s">
        <v>6981</v>
      </c>
      <c r="L34" s="58" t="s">
        <v>2409</v>
      </c>
    </row>
    <row r="35" spans="1:12">
      <c r="A35" s="107" t="s">
        <v>716</v>
      </c>
      <c r="B35" s="95" t="s">
        <v>1660</v>
      </c>
      <c r="F35" s="27" t="s">
        <v>1225</v>
      </c>
      <c r="G35" s="27" t="s">
        <v>3360</v>
      </c>
      <c r="K35" s="119" t="s">
        <v>6982</v>
      </c>
      <c r="L35" s="58" t="s">
        <v>2439</v>
      </c>
    </row>
    <row r="36" spans="1:12">
      <c r="A36" s="107" t="s">
        <v>717</v>
      </c>
      <c r="B36" s="95" t="s">
        <v>1663</v>
      </c>
      <c r="F36" s="27" t="s">
        <v>186</v>
      </c>
      <c r="G36" s="27" t="s">
        <v>3362</v>
      </c>
      <c r="K36" s="119" t="s">
        <v>6983</v>
      </c>
      <c r="L36" s="58" t="s">
        <v>2448</v>
      </c>
    </row>
    <row r="37" spans="1:12">
      <c r="A37" s="107" t="s">
        <v>718</v>
      </c>
      <c r="B37" s="95" t="s">
        <v>1665</v>
      </c>
      <c r="F37" s="27" t="s">
        <v>1232</v>
      </c>
      <c r="G37" s="27" t="s">
        <v>3364</v>
      </c>
      <c r="K37" s="119" t="s">
        <v>6984</v>
      </c>
      <c r="L37" s="114" t="s">
        <v>2458</v>
      </c>
    </row>
    <row r="38" spans="1:12">
      <c r="A38" s="107" t="s">
        <v>719</v>
      </c>
      <c r="B38" s="95" t="s">
        <v>1668</v>
      </c>
      <c r="F38" s="27" t="s">
        <v>1223</v>
      </c>
      <c r="G38" s="27" t="s">
        <v>3366</v>
      </c>
      <c r="K38" s="119" t="s">
        <v>6985</v>
      </c>
      <c r="L38" s="114" t="s">
        <v>2460</v>
      </c>
    </row>
    <row r="39" spans="1:12">
      <c r="A39" s="107" t="s">
        <v>720</v>
      </c>
      <c r="B39" s="95" t="s">
        <v>1670</v>
      </c>
      <c r="F39" s="27" t="s">
        <v>1226</v>
      </c>
      <c r="G39" s="27" t="s">
        <v>3368</v>
      </c>
      <c r="K39" s="119" t="s">
        <v>6986</v>
      </c>
      <c r="L39" s="58" t="s">
        <v>2491</v>
      </c>
    </row>
    <row r="40" spans="1:12">
      <c r="A40" s="107" t="s">
        <v>721</v>
      </c>
      <c r="B40" s="95" t="s">
        <v>1672</v>
      </c>
      <c r="F40" s="27" t="s">
        <v>1230</v>
      </c>
      <c r="G40" s="27" t="s">
        <v>3370</v>
      </c>
      <c r="K40" s="119" t="s">
        <v>6987</v>
      </c>
      <c r="L40" s="58" t="s">
        <v>2497</v>
      </c>
    </row>
    <row r="41" spans="1:12">
      <c r="A41" s="107" t="s">
        <v>722</v>
      </c>
      <c r="B41" s="95" t="s">
        <v>1675</v>
      </c>
      <c r="F41" s="27" t="s">
        <v>3371</v>
      </c>
      <c r="G41" s="27" t="s">
        <v>3373</v>
      </c>
      <c r="K41" s="119" t="s">
        <v>6988</v>
      </c>
      <c r="L41" s="58" t="s">
        <v>2511</v>
      </c>
    </row>
    <row r="42" spans="1:12">
      <c r="A42" s="107" t="s">
        <v>628</v>
      </c>
      <c r="B42" s="95" t="s">
        <v>1677</v>
      </c>
      <c r="F42" s="27" t="s">
        <v>1311</v>
      </c>
      <c r="G42" s="27" t="s">
        <v>3375</v>
      </c>
      <c r="K42" s="119" t="s">
        <v>6989</v>
      </c>
      <c r="L42" s="58" t="s">
        <v>2516</v>
      </c>
    </row>
    <row r="43" spans="1:12">
      <c r="A43" s="107" t="s">
        <v>723</v>
      </c>
      <c r="B43" s="95" t="s">
        <v>1679</v>
      </c>
      <c r="F43" s="27" t="s">
        <v>1393</v>
      </c>
      <c r="G43" s="27" t="s">
        <v>3377</v>
      </c>
      <c r="K43" s="119" t="s">
        <v>6990</v>
      </c>
      <c r="L43" s="58" t="s">
        <v>2593</v>
      </c>
    </row>
    <row r="44" spans="1:12">
      <c r="A44" s="107" t="s">
        <v>666</v>
      </c>
      <c r="B44" s="95" t="s">
        <v>1681</v>
      </c>
      <c r="F44" s="27" t="s">
        <v>1457</v>
      </c>
      <c r="G44" s="27" t="s">
        <v>3379</v>
      </c>
      <c r="K44" s="119" t="s">
        <v>6991</v>
      </c>
      <c r="L44" s="58" t="s">
        <v>2604</v>
      </c>
    </row>
    <row r="45" spans="1:12">
      <c r="A45" s="107" t="s">
        <v>726</v>
      </c>
      <c r="B45" s="95" t="s">
        <v>1683</v>
      </c>
      <c r="F45" s="27" t="s">
        <v>1482</v>
      </c>
      <c r="G45" s="27" t="s">
        <v>3381</v>
      </c>
      <c r="K45" s="119" t="s">
        <v>6992</v>
      </c>
      <c r="L45" s="58" t="s">
        <v>2624</v>
      </c>
    </row>
    <row r="46" spans="1:12" ht="27">
      <c r="A46" s="107" t="s">
        <v>727</v>
      </c>
      <c r="B46" s="95" t="s">
        <v>539</v>
      </c>
      <c r="F46" s="27" t="s">
        <v>3382</v>
      </c>
      <c r="G46" s="27" t="s">
        <v>3384</v>
      </c>
      <c r="K46" s="119" t="s">
        <v>6993</v>
      </c>
      <c r="L46" s="58" t="s">
        <v>2640</v>
      </c>
    </row>
    <row r="47" spans="1:12">
      <c r="A47" s="107" t="s">
        <v>728</v>
      </c>
      <c r="B47" s="95" t="s">
        <v>1687</v>
      </c>
      <c r="F47" s="27" t="s">
        <v>3385</v>
      </c>
      <c r="G47" s="27" t="s">
        <v>3387</v>
      </c>
      <c r="K47" s="119" t="s">
        <v>6994</v>
      </c>
      <c r="L47" s="58" t="s">
        <v>2648</v>
      </c>
    </row>
    <row r="48" spans="1:12">
      <c r="A48" s="107" t="s">
        <v>729</v>
      </c>
      <c r="B48" s="95" t="s">
        <v>578</v>
      </c>
      <c r="F48" s="27" t="s">
        <v>1301</v>
      </c>
      <c r="G48" s="27" t="s">
        <v>3389</v>
      </c>
      <c r="K48" s="119" t="s">
        <v>6995</v>
      </c>
      <c r="L48" s="58" t="s">
        <v>2729</v>
      </c>
    </row>
    <row r="49" spans="1:12">
      <c r="A49" s="107" t="s">
        <v>730</v>
      </c>
      <c r="B49" s="95" t="s">
        <v>1691</v>
      </c>
      <c r="F49" s="27" t="s">
        <v>1423</v>
      </c>
      <c r="G49" s="27" t="s">
        <v>3393</v>
      </c>
      <c r="K49" s="119" t="s">
        <v>6996</v>
      </c>
      <c r="L49" s="58" t="s">
        <v>2785</v>
      </c>
    </row>
    <row r="50" spans="1:12">
      <c r="A50" s="107" t="s">
        <v>629</v>
      </c>
      <c r="B50" s="95" t="s">
        <v>1693</v>
      </c>
      <c r="F50" s="27" t="s">
        <v>1400</v>
      </c>
      <c r="G50" s="27" t="s">
        <v>3395</v>
      </c>
      <c r="K50" s="119" t="s">
        <v>6997</v>
      </c>
      <c r="L50" s="58" t="s">
        <v>2804</v>
      </c>
    </row>
    <row r="51" spans="1:12">
      <c r="A51" s="107" t="s">
        <v>630</v>
      </c>
      <c r="B51" s="95" t="s">
        <v>1696</v>
      </c>
      <c r="F51" s="27" t="s">
        <v>1401</v>
      </c>
      <c r="G51" s="27" t="s">
        <v>3397</v>
      </c>
      <c r="K51" s="119" t="s">
        <v>6998</v>
      </c>
      <c r="L51" s="58" t="s">
        <v>2883</v>
      </c>
    </row>
    <row r="52" spans="1:12">
      <c r="A52" s="107" t="s">
        <v>751</v>
      </c>
      <c r="B52" s="113" t="s">
        <v>2460</v>
      </c>
      <c r="F52" s="27" t="s">
        <v>1402</v>
      </c>
      <c r="G52" s="27" t="s">
        <v>3399</v>
      </c>
      <c r="K52" s="119" t="s">
        <v>6999</v>
      </c>
      <c r="L52" s="58" t="s">
        <v>2955</v>
      </c>
    </row>
    <row r="53" spans="1:12">
      <c r="A53" s="107" t="s">
        <v>686</v>
      </c>
      <c r="B53" s="95" t="s">
        <v>1702</v>
      </c>
      <c r="F53" s="27" t="s">
        <v>1302</v>
      </c>
      <c r="G53" s="27" t="s">
        <v>3401</v>
      </c>
      <c r="K53" s="119" t="s">
        <v>7000</v>
      </c>
      <c r="L53" s="58" t="s">
        <v>2980</v>
      </c>
    </row>
    <row r="54" spans="1:12">
      <c r="A54" s="107" t="s">
        <v>635</v>
      </c>
      <c r="B54" s="95" t="s">
        <v>1703</v>
      </c>
      <c r="F54" s="27" t="s">
        <v>1524</v>
      </c>
      <c r="G54" s="27" t="s">
        <v>3403</v>
      </c>
      <c r="K54" s="119" t="s">
        <v>7001</v>
      </c>
      <c r="L54" s="58" t="s">
        <v>2988</v>
      </c>
    </row>
    <row r="55" spans="1:12">
      <c r="A55" s="107" t="s">
        <v>731</v>
      </c>
      <c r="B55" s="95" t="s">
        <v>1705</v>
      </c>
      <c r="F55" s="27" t="s">
        <v>1294</v>
      </c>
      <c r="G55" s="27" t="s">
        <v>3405</v>
      </c>
      <c r="K55" s="119" t="s">
        <v>7002</v>
      </c>
      <c r="L55" s="58" t="s">
        <v>3058</v>
      </c>
    </row>
    <row r="56" spans="1:12">
      <c r="A56" s="107" t="s">
        <v>636</v>
      </c>
      <c r="B56" s="95" t="s">
        <v>1707</v>
      </c>
      <c r="F56" s="27" t="s">
        <v>1442</v>
      </c>
      <c r="G56" s="27" t="s">
        <v>3407</v>
      </c>
      <c r="K56" s="119" t="s">
        <v>7003</v>
      </c>
      <c r="L56" s="58" t="s">
        <v>3079</v>
      </c>
    </row>
    <row r="57" spans="1:12" ht="27">
      <c r="A57" s="107" t="s">
        <v>732</v>
      </c>
      <c r="B57" s="95" t="s">
        <v>1709</v>
      </c>
      <c r="F57" s="27" t="s">
        <v>1410</v>
      </c>
      <c r="G57" s="27" t="s">
        <v>3409</v>
      </c>
      <c r="K57" s="119" t="s">
        <v>7004</v>
      </c>
      <c r="L57" s="58" t="s">
        <v>3088</v>
      </c>
    </row>
    <row r="58" spans="1:12">
      <c r="A58" s="107" t="s">
        <v>667</v>
      </c>
      <c r="B58" s="95" t="s">
        <v>1711</v>
      </c>
      <c r="F58" s="27" t="s">
        <v>1403</v>
      </c>
      <c r="G58" s="27" t="s">
        <v>3411</v>
      </c>
      <c r="K58" s="119" t="s">
        <v>7005</v>
      </c>
      <c r="L58" s="58" t="s">
        <v>3111</v>
      </c>
    </row>
    <row r="59" spans="1:12">
      <c r="A59" s="107" t="s">
        <v>679</v>
      </c>
      <c r="B59" s="95" t="s">
        <v>340</v>
      </c>
      <c r="F59" s="27" t="s">
        <v>1394</v>
      </c>
      <c r="G59" s="27" t="s">
        <v>3413</v>
      </c>
      <c r="K59" s="119" t="s">
        <v>7006</v>
      </c>
      <c r="L59" s="58" t="s">
        <v>3123</v>
      </c>
    </row>
    <row r="60" spans="1:12">
      <c r="A60" s="107" t="s">
        <v>733</v>
      </c>
      <c r="B60" s="95" t="s">
        <v>365</v>
      </c>
      <c r="F60" s="27" t="s">
        <v>1304</v>
      </c>
      <c r="G60" s="27" t="s">
        <v>3415</v>
      </c>
      <c r="K60" s="119" t="s">
        <v>7007</v>
      </c>
      <c r="L60" s="58" t="s">
        <v>3129</v>
      </c>
    </row>
    <row r="61" spans="1:12">
      <c r="A61" s="107" t="s">
        <v>637</v>
      </c>
      <c r="B61" s="95" t="s">
        <v>1715</v>
      </c>
      <c r="F61" s="27" t="s">
        <v>1307</v>
      </c>
      <c r="G61" s="27" t="s">
        <v>3417</v>
      </c>
      <c r="K61" s="119" t="s">
        <v>7008</v>
      </c>
      <c r="L61" s="58" t="s">
        <v>3133</v>
      </c>
    </row>
    <row r="62" spans="1:12" ht="27">
      <c r="A62" s="107" t="s">
        <v>668</v>
      </c>
      <c r="B62" s="95" t="s">
        <v>1717</v>
      </c>
      <c r="F62" s="27" t="s">
        <v>1306</v>
      </c>
      <c r="G62" s="27" t="s">
        <v>3419</v>
      </c>
      <c r="K62" s="119" t="s">
        <v>7009</v>
      </c>
      <c r="L62" s="58" t="s">
        <v>3136</v>
      </c>
    </row>
    <row r="63" spans="1:12">
      <c r="A63" s="107" t="s">
        <v>681</v>
      </c>
      <c r="B63" s="95" t="s">
        <v>1719</v>
      </c>
      <c r="F63" s="27" t="s">
        <v>1319</v>
      </c>
      <c r="G63" s="27" t="s">
        <v>3421</v>
      </c>
      <c r="K63" s="119" t="s">
        <v>7010</v>
      </c>
      <c r="L63" s="58" t="s">
        <v>3147</v>
      </c>
    </row>
    <row r="64" spans="1:12" ht="30.75">
      <c r="A64" s="107" t="s">
        <v>770</v>
      </c>
      <c r="B64" s="95" t="s">
        <v>1721</v>
      </c>
      <c r="F64" s="27" t="s">
        <v>1322</v>
      </c>
      <c r="G64" s="27" t="s">
        <v>3423</v>
      </c>
      <c r="K64" s="119" t="s">
        <v>7011</v>
      </c>
      <c r="L64" s="58" t="s">
        <v>3159</v>
      </c>
    </row>
    <row r="65" spans="1:12">
      <c r="A65" s="107" t="s">
        <v>873</v>
      </c>
      <c r="B65" s="95" t="s">
        <v>1723</v>
      </c>
      <c r="F65" s="27" t="s">
        <v>1397</v>
      </c>
      <c r="G65" s="27" t="s">
        <v>3425</v>
      </c>
      <c r="K65" s="119" t="s">
        <v>7012</v>
      </c>
      <c r="L65" s="58" t="s">
        <v>3162</v>
      </c>
    </row>
    <row r="66" spans="1:12">
      <c r="A66" s="107" t="s">
        <v>1724</v>
      </c>
      <c r="B66" s="95" t="s">
        <v>3994</v>
      </c>
      <c r="F66" s="27" t="s">
        <v>1382</v>
      </c>
      <c r="G66" s="27" t="s">
        <v>3427</v>
      </c>
      <c r="K66" s="119" t="s">
        <v>7013</v>
      </c>
      <c r="L66" s="58" t="s">
        <v>3164</v>
      </c>
    </row>
    <row r="67" spans="1:12">
      <c r="A67" s="107" t="s">
        <v>687</v>
      </c>
      <c r="B67" s="95" t="s">
        <v>1731</v>
      </c>
      <c r="F67" s="27" t="s">
        <v>7014</v>
      </c>
      <c r="G67" s="27" t="s">
        <v>3429</v>
      </c>
      <c r="K67" s="119" t="s">
        <v>7015</v>
      </c>
      <c r="L67" s="58" t="s">
        <v>3166</v>
      </c>
    </row>
    <row r="68" spans="1:12" ht="27">
      <c r="A68" s="107" t="s">
        <v>817</v>
      </c>
      <c r="B68" s="95" t="s">
        <v>1733</v>
      </c>
      <c r="F68" s="27" t="s">
        <v>1389</v>
      </c>
      <c r="G68" s="27" t="s">
        <v>3431</v>
      </c>
      <c r="K68" s="119" t="s">
        <v>7016</v>
      </c>
      <c r="L68" s="58" t="s">
        <v>3171</v>
      </c>
    </row>
    <row r="69" spans="1:12">
      <c r="A69" s="107" t="s">
        <v>688</v>
      </c>
      <c r="B69" s="95" t="s">
        <v>3998</v>
      </c>
      <c r="F69" s="27" t="s">
        <v>1377</v>
      </c>
      <c r="G69" s="27" t="s">
        <v>3433</v>
      </c>
      <c r="K69" s="119" t="s">
        <v>7017</v>
      </c>
      <c r="L69" s="58" t="s">
        <v>3179</v>
      </c>
    </row>
    <row r="70" spans="1:12">
      <c r="A70" s="107" t="s">
        <v>889</v>
      </c>
      <c r="B70" s="95" t="s">
        <v>1738</v>
      </c>
      <c r="F70" s="27" t="s">
        <v>7018</v>
      </c>
      <c r="G70" s="27" t="s">
        <v>3435</v>
      </c>
      <c r="K70" s="119" t="s">
        <v>7019</v>
      </c>
      <c r="L70" s="58" t="s">
        <v>3194</v>
      </c>
    </row>
    <row r="71" spans="1:12">
      <c r="A71" s="107" t="s">
        <v>653</v>
      </c>
      <c r="B71" s="95" t="s">
        <v>1740</v>
      </c>
      <c r="F71" s="27" t="s">
        <v>1380</v>
      </c>
      <c r="G71" s="27" t="s">
        <v>3437</v>
      </c>
      <c r="K71" s="119" t="s">
        <v>7020</v>
      </c>
      <c r="L71" s="58" t="s">
        <v>3196</v>
      </c>
    </row>
    <row r="72" spans="1:12">
      <c r="A72" s="107" t="s">
        <v>845</v>
      </c>
      <c r="B72" s="95" t="s">
        <v>1742</v>
      </c>
      <c r="F72" s="27" t="s">
        <v>1386</v>
      </c>
      <c r="G72" s="27" t="s">
        <v>3439</v>
      </c>
      <c r="K72" s="119" t="s">
        <v>7021</v>
      </c>
      <c r="L72" s="58" t="s">
        <v>3198</v>
      </c>
    </row>
    <row r="73" spans="1:12">
      <c r="A73" s="107" t="s">
        <v>641</v>
      </c>
      <c r="B73" s="95" t="s">
        <v>843</v>
      </c>
      <c r="F73" s="27" t="s">
        <v>1392</v>
      </c>
      <c r="G73" s="27" t="s">
        <v>3441</v>
      </c>
      <c r="K73" s="119" t="s">
        <v>7022</v>
      </c>
      <c r="L73" s="58" t="s">
        <v>3214</v>
      </c>
    </row>
    <row r="74" spans="1:12">
      <c r="A74" s="107" t="s">
        <v>670</v>
      </c>
      <c r="B74" s="95" t="s">
        <v>1745</v>
      </c>
      <c r="F74" s="27" t="s">
        <v>1396</v>
      </c>
      <c r="G74" s="27" t="s">
        <v>3443</v>
      </c>
      <c r="K74" s="119" t="s">
        <v>7023</v>
      </c>
      <c r="L74" s="58" t="s">
        <v>3216</v>
      </c>
    </row>
    <row r="75" spans="1:12">
      <c r="A75" s="107" t="s">
        <v>642</v>
      </c>
      <c r="B75" s="95" t="s">
        <v>1747</v>
      </c>
      <c r="F75" s="27" t="s">
        <v>1345</v>
      </c>
      <c r="G75" s="27" t="s">
        <v>3445</v>
      </c>
      <c r="K75" s="119" t="s">
        <v>7024</v>
      </c>
      <c r="L75" s="58" t="s">
        <v>3218</v>
      </c>
    </row>
    <row r="76" spans="1:12">
      <c r="A76" s="107" t="s">
        <v>672</v>
      </c>
      <c r="B76" s="95" t="s">
        <v>1749</v>
      </c>
      <c r="F76" s="27" t="s">
        <v>7025</v>
      </c>
      <c r="G76" s="27" t="s">
        <v>3447</v>
      </c>
      <c r="K76" s="119" t="s">
        <v>7026</v>
      </c>
      <c r="L76" s="58" t="s">
        <v>3224</v>
      </c>
    </row>
    <row r="77" spans="1:12">
      <c r="A77" s="107" t="s">
        <v>644</v>
      </c>
      <c r="B77" s="95" t="s">
        <v>1751</v>
      </c>
      <c r="F77" s="27" t="s">
        <v>1346</v>
      </c>
      <c r="G77" s="27" t="s">
        <v>3449</v>
      </c>
      <c r="K77" s="119" t="s">
        <v>7027</v>
      </c>
      <c r="L77" s="58" t="s">
        <v>3229</v>
      </c>
    </row>
    <row r="78" spans="1:12">
      <c r="A78" s="107" t="s">
        <v>645</v>
      </c>
      <c r="B78" s="95" t="s">
        <v>581</v>
      </c>
      <c r="F78" s="27" t="s">
        <v>1347</v>
      </c>
      <c r="G78" s="27" t="s">
        <v>3451</v>
      </c>
      <c r="K78" s="119" t="s">
        <v>7028</v>
      </c>
      <c r="L78" s="58" t="s">
        <v>3231</v>
      </c>
    </row>
    <row r="79" spans="1:12">
      <c r="A79" s="107" t="s">
        <v>819</v>
      </c>
      <c r="B79" s="95" t="s">
        <v>1754</v>
      </c>
      <c r="F79" s="27" t="s">
        <v>1039</v>
      </c>
      <c r="G79" s="27" t="s">
        <v>3453</v>
      </c>
      <c r="K79" s="119" t="s">
        <v>7029</v>
      </c>
      <c r="L79" s="58" t="s">
        <v>3234</v>
      </c>
    </row>
    <row r="80" spans="1:12">
      <c r="A80" s="107" t="s">
        <v>675</v>
      </c>
      <c r="B80" s="95" t="s">
        <v>1755</v>
      </c>
      <c r="F80" s="27" t="s">
        <v>1383</v>
      </c>
      <c r="G80" s="27" t="s">
        <v>3455</v>
      </c>
      <c r="K80" s="119" t="s">
        <v>7030</v>
      </c>
      <c r="L80" s="58" t="s">
        <v>3237</v>
      </c>
    </row>
    <row r="81" spans="1:12">
      <c r="A81" s="107" t="s">
        <v>676</v>
      </c>
      <c r="B81" s="95" t="s">
        <v>1757</v>
      </c>
      <c r="F81" s="27" t="s">
        <v>1391</v>
      </c>
      <c r="G81" s="27" t="s">
        <v>3457</v>
      </c>
      <c r="K81" s="119" t="s">
        <v>7031</v>
      </c>
      <c r="L81" s="58" t="s">
        <v>3240</v>
      </c>
    </row>
    <row r="82" spans="1:12">
      <c r="A82" s="107" t="s">
        <v>747</v>
      </c>
      <c r="B82" s="95" t="s">
        <v>1759</v>
      </c>
      <c r="F82" s="27" t="s">
        <v>1390</v>
      </c>
      <c r="G82" s="27" t="s">
        <v>3459</v>
      </c>
      <c r="K82" s="119" t="s">
        <v>7032</v>
      </c>
      <c r="L82" s="58" t="s">
        <v>3251</v>
      </c>
    </row>
    <row r="83" spans="1:12" ht="30.75">
      <c r="A83" s="107" t="s">
        <v>771</v>
      </c>
      <c r="B83" s="95" t="s">
        <v>1762</v>
      </c>
      <c r="F83" s="27" t="s">
        <v>3460</v>
      </c>
      <c r="G83" s="27" t="s">
        <v>3462</v>
      </c>
      <c r="K83" s="119" t="s">
        <v>7033</v>
      </c>
      <c r="L83" s="58" t="s">
        <v>3257</v>
      </c>
    </row>
    <row r="84" spans="1:12">
      <c r="A84" s="107" t="s">
        <v>1763</v>
      </c>
      <c r="B84" s="95" t="s">
        <v>1766</v>
      </c>
      <c r="F84" s="27" t="s">
        <v>1364</v>
      </c>
      <c r="G84" s="27" t="s">
        <v>3464</v>
      </c>
      <c r="K84" s="119" t="s">
        <v>7034</v>
      </c>
      <c r="L84" s="58" t="s">
        <v>3259</v>
      </c>
    </row>
    <row r="85" spans="1:12">
      <c r="A85" s="107" t="s">
        <v>1767</v>
      </c>
      <c r="B85" s="95" t="s">
        <v>1770</v>
      </c>
      <c r="F85" s="27" t="s">
        <v>1365</v>
      </c>
      <c r="G85" s="27" t="s">
        <v>3466</v>
      </c>
      <c r="K85" s="119" t="s">
        <v>7035</v>
      </c>
      <c r="L85" s="58" t="s">
        <v>3261</v>
      </c>
    </row>
    <row r="86" spans="1:12">
      <c r="A86" s="107" t="s">
        <v>772</v>
      </c>
      <c r="B86" s="95" t="s">
        <v>1774</v>
      </c>
      <c r="F86" s="27" t="s">
        <v>1366</v>
      </c>
      <c r="G86" s="27" t="s">
        <v>3468</v>
      </c>
      <c r="K86" s="119" t="s">
        <v>7036</v>
      </c>
      <c r="L86" s="58" t="s">
        <v>3272</v>
      </c>
    </row>
    <row r="87" spans="1:12" ht="30.75">
      <c r="A87" s="107" t="s">
        <v>749</v>
      </c>
      <c r="B87" s="95" t="s">
        <v>1776</v>
      </c>
      <c r="F87" s="27" t="s">
        <v>1367</v>
      </c>
      <c r="G87" s="27" t="s">
        <v>3470</v>
      </c>
      <c r="K87" s="119" t="s">
        <v>7037</v>
      </c>
      <c r="L87" s="58" t="s">
        <v>3274</v>
      </c>
    </row>
    <row r="88" spans="1:12" ht="30.75">
      <c r="A88" s="107" t="s">
        <v>1777</v>
      </c>
      <c r="B88" s="95" t="s">
        <v>1779</v>
      </c>
      <c r="F88" s="27" t="s">
        <v>1368</v>
      </c>
      <c r="G88" s="27" t="s">
        <v>3472</v>
      </c>
      <c r="K88" s="119" t="s">
        <v>7038</v>
      </c>
      <c r="L88" s="58" t="s">
        <v>3294</v>
      </c>
    </row>
    <row r="89" spans="1:12" ht="30.75">
      <c r="A89" s="107" t="s">
        <v>1780</v>
      </c>
      <c r="B89" s="95" t="s">
        <v>1782</v>
      </c>
      <c r="F89" s="27" t="s">
        <v>1369</v>
      </c>
      <c r="G89" s="27" t="s">
        <v>3474</v>
      </c>
      <c r="K89" s="119" t="s">
        <v>7039</v>
      </c>
      <c r="L89" s="58" t="s">
        <v>3301</v>
      </c>
    </row>
    <row r="90" spans="1:12" ht="30.75">
      <c r="A90" s="107" t="s">
        <v>1783</v>
      </c>
      <c r="B90" s="95" t="s">
        <v>1786</v>
      </c>
      <c r="F90" s="27" t="s">
        <v>1370</v>
      </c>
      <c r="G90" s="27" t="s">
        <v>3476</v>
      </c>
      <c r="K90" s="119" t="s">
        <v>7040</v>
      </c>
      <c r="L90" s="58" t="s">
        <v>3303</v>
      </c>
    </row>
    <row r="91" spans="1:12">
      <c r="A91" s="107" t="s">
        <v>735</v>
      </c>
      <c r="B91" s="95" t="s">
        <v>1789</v>
      </c>
      <c r="F91" s="27" t="s">
        <v>1371</v>
      </c>
      <c r="G91" s="27" t="s">
        <v>3478</v>
      </c>
      <c r="K91" s="119" t="s">
        <v>7041</v>
      </c>
      <c r="L91" s="58" t="s">
        <v>3310</v>
      </c>
    </row>
    <row r="92" spans="1:12">
      <c r="A92" s="107" t="s">
        <v>786</v>
      </c>
      <c r="B92" s="95" t="s">
        <v>1792</v>
      </c>
      <c r="F92" s="27" t="s">
        <v>1372</v>
      </c>
      <c r="G92" s="27" t="s">
        <v>3480</v>
      </c>
      <c r="K92" s="119" t="s">
        <v>7042</v>
      </c>
      <c r="L92" s="58" t="s">
        <v>3316</v>
      </c>
    </row>
    <row r="93" spans="1:12" ht="30.75">
      <c r="A93" s="107" t="s">
        <v>1793</v>
      </c>
      <c r="B93" s="95" t="s">
        <v>1795</v>
      </c>
      <c r="F93" s="27" t="s">
        <v>1373</v>
      </c>
      <c r="G93" s="27" t="s">
        <v>3482</v>
      </c>
      <c r="K93" s="119" t="s">
        <v>7043</v>
      </c>
      <c r="L93" s="58" t="s">
        <v>3319</v>
      </c>
    </row>
    <row r="94" spans="1:12">
      <c r="A94" s="107" t="s">
        <v>897</v>
      </c>
      <c r="B94" s="95" t="s">
        <v>1797</v>
      </c>
      <c r="F94" s="27" t="s">
        <v>1374</v>
      </c>
      <c r="G94" s="27" t="s">
        <v>3484</v>
      </c>
      <c r="K94" s="119" t="s">
        <v>7044</v>
      </c>
      <c r="L94" s="58" t="s">
        <v>3321</v>
      </c>
    </row>
    <row r="95" spans="1:12" ht="30.75">
      <c r="A95" s="107" t="s">
        <v>857</v>
      </c>
      <c r="B95" s="95" t="s">
        <v>1800</v>
      </c>
      <c r="F95" s="27" t="s">
        <v>1375</v>
      </c>
      <c r="G95" s="27" t="s">
        <v>3486</v>
      </c>
      <c r="K95" s="119" t="s">
        <v>7045</v>
      </c>
      <c r="L95" s="58" t="s">
        <v>3322</v>
      </c>
    </row>
    <row r="96" spans="1:12">
      <c r="A96" s="107" t="s">
        <v>913</v>
      </c>
      <c r="B96" s="95" t="s">
        <v>1802</v>
      </c>
      <c r="F96" s="27" t="s">
        <v>1376</v>
      </c>
      <c r="G96" s="27" t="s">
        <v>3488</v>
      </c>
      <c r="K96" s="119" t="s">
        <v>7046</v>
      </c>
      <c r="L96" s="58" t="s">
        <v>3336</v>
      </c>
    </row>
    <row r="97" spans="1:12">
      <c r="A97" s="107" t="s">
        <v>841</v>
      </c>
      <c r="B97" s="95" t="s">
        <v>1805</v>
      </c>
      <c r="F97" s="27" t="s">
        <v>1464</v>
      </c>
      <c r="G97" s="27" t="s">
        <v>3490</v>
      </c>
      <c r="K97" s="119" t="s">
        <v>7047</v>
      </c>
      <c r="L97" s="58" t="s">
        <v>3341</v>
      </c>
    </row>
    <row r="98" spans="1:12">
      <c r="A98" s="107" t="s">
        <v>796</v>
      </c>
      <c r="B98" s="95" t="s">
        <v>1807</v>
      </c>
      <c r="F98" s="27" t="s">
        <v>3491</v>
      </c>
      <c r="G98" s="27" t="s">
        <v>3493</v>
      </c>
      <c r="K98" s="119" t="s">
        <v>7048</v>
      </c>
      <c r="L98" s="58" t="s">
        <v>3343</v>
      </c>
    </row>
    <row r="99" spans="1:12" ht="27">
      <c r="A99" s="107" t="s">
        <v>787</v>
      </c>
      <c r="B99" s="95" t="s">
        <v>1809</v>
      </c>
      <c r="F99" s="27" t="s">
        <v>1439</v>
      </c>
      <c r="G99" s="27" t="s">
        <v>3495</v>
      </c>
      <c r="K99" s="119" t="s">
        <v>7049</v>
      </c>
      <c r="L99" s="58" t="s">
        <v>3345</v>
      </c>
    </row>
    <row r="100" spans="1:12" ht="30.75">
      <c r="A100" s="107" t="s">
        <v>918</v>
      </c>
      <c r="B100" s="95" t="s">
        <v>1812</v>
      </c>
      <c r="F100" s="27" t="s">
        <v>1438</v>
      </c>
      <c r="G100" s="27" t="s">
        <v>3497</v>
      </c>
      <c r="K100" s="119" t="s">
        <v>7050</v>
      </c>
      <c r="L100" s="58" t="s">
        <v>3379</v>
      </c>
    </row>
    <row r="101" spans="1:12">
      <c r="A101" s="107" t="s">
        <v>834</v>
      </c>
      <c r="B101" s="95" t="s">
        <v>1814</v>
      </c>
      <c r="F101" s="27" t="s">
        <v>1431</v>
      </c>
      <c r="G101" s="27" t="s">
        <v>3499</v>
      </c>
      <c r="K101" s="119" t="s">
        <v>7051</v>
      </c>
      <c r="L101" s="58" t="s">
        <v>3381</v>
      </c>
    </row>
    <row r="102" spans="1:12">
      <c r="A102" s="107" t="s">
        <v>738</v>
      </c>
      <c r="B102" s="95" t="s">
        <v>1817</v>
      </c>
      <c r="F102" s="27" t="s">
        <v>1435</v>
      </c>
      <c r="G102" s="27" t="s">
        <v>3501</v>
      </c>
      <c r="K102" s="119" t="s">
        <v>7052</v>
      </c>
      <c r="L102" s="58" t="s">
        <v>3384</v>
      </c>
    </row>
    <row r="103" spans="1:12">
      <c r="A103" s="107" t="s">
        <v>774</v>
      </c>
      <c r="B103" s="95" t="s">
        <v>1820</v>
      </c>
      <c r="F103" s="27" t="s">
        <v>1434</v>
      </c>
      <c r="G103" s="27" t="s">
        <v>3503</v>
      </c>
      <c r="K103" s="119" t="s">
        <v>7053</v>
      </c>
      <c r="L103" s="58" t="s">
        <v>3387</v>
      </c>
    </row>
    <row r="104" spans="1:12">
      <c r="A104" s="107" t="s">
        <v>782</v>
      </c>
      <c r="B104" s="95" t="s">
        <v>1822</v>
      </c>
      <c r="F104" s="27" t="s">
        <v>7054</v>
      </c>
      <c r="G104" s="27" t="s">
        <v>3505</v>
      </c>
      <c r="K104" s="119" t="s">
        <v>7055</v>
      </c>
      <c r="L104" s="58" t="s">
        <v>3389</v>
      </c>
    </row>
    <row r="105" spans="1:12">
      <c r="A105" s="107" t="s">
        <v>756</v>
      </c>
      <c r="B105" s="95" t="s">
        <v>1825</v>
      </c>
      <c r="F105" s="27" t="s">
        <v>1426</v>
      </c>
      <c r="G105" s="27" t="s">
        <v>3509</v>
      </c>
      <c r="K105" s="119" t="s">
        <v>7056</v>
      </c>
      <c r="L105" s="58" t="s">
        <v>3401</v>
      </c>
    </row>
    <row r="106" spans="1:12">
      <c r="A106" s="107" t="s">
        <v>739</v>
      </c>
      <c r="B106" s="95" t="s">
        <v>1827</v>
      </c>
      <c r="F106" s="27" t="s">
        <v>1415</v>
      </c>
      <c r="G106" s="27" t="s">
        <v>3511</v>
      </c>
      <c r="K106" s="119" t="s">
        <v>7057</v>
      </c>
      <c r="L106" s="58" t="s">
        <v>3415</v>
      </c>
    </row>
    <row r="107" spans="1:12">
      <c r="A107" s="107" t="s">
        <v>1066</v>
      </c>
      <c r="B107" s="95" t="s">
        <v>1829</v>
      </c>
      <c r="F107" s="27" t="s">
        <v>1433</v>
      </c>
      <c r="G107" s="27" t="s">
        <v>3513</v>
      </c>
      <c r="K107" s="119" t="s">
        <v>7058</v>
      </c>
      <c r="L107" s="58" t="s">
        <v>3417</v>
      </c>
    </row>
    <row r="108" spans="1:12" ht="30.75">
      <c r="A108" s="107" t="s">
        <v>849</v>
      </c>
      <c r="B108" s="95" t="s">
        <v>1831</v>
      </c>
      <c r="F108" s="27" t="s">
        <v>1425</v>
      </c>
      <c r="G108" s="27" t="s">
        <v>3515</v>
      </c>
      <c r="K108" s="119" t="s">
        <v>7059</v>
      </c>
      <c r="L108" s="58" t="s">
        <v>3419</v>
      </c>
    </row>
    <row r="109" spans="1:12">
      <c r="A109" s="107" t="s">
        <v>1216</v>
      </c>
      <c r="B109" s="95" t="s">
        <v>1833</v>
      </c>
      <c r="F109" s="27" t="s">
        <v>1494</v>
      </c>
      <c r="G109" s="27" t="s">
        <v>3517</v>
      </c>
      <c r="K109" s="119" t="s">
        <v>7060</v>
      </c>
      <c r="L109" s="58" t="s">
        <v>3427</v>
      </c>
    </row>
    <row r="110" spans="1:12">
      <c r="A110" s="107" t="s">
        <v>1019</v>
      </c>
      <c r="B110" s="95" t="s">
        <v>1835</v>
      </c>
      <c r="F110" s="27" t="s">
        <v>3518</v>
      </c>
      <c r="G110" s="27" t="s">
        <v>3520</v>
      </c>
      <c r="K110" s="119" t="s">
        <v>7061</v>
      </c>
      <c r="L110" t="s">
        <v>3429</v>
      </c>
    </row>
    <row r="111" spans="1:12">
      <c r="A111" s="107" t="s">
        <v>673</v>
      </c>
      <c r="B111" s="95" t="s">
        <v>1837</v>
      </c>
      <c r="F111" s="27" t="s">
        <v>1412</v>
      </c>
      <c r="G111" s="27" t="s">
        <v>3522</v>
      </c>
      <c r="K111" s="119" t="s">
        <v>7062</v>
      </c>
      <c r="L111" s="58" t="s">
        <v>3431</v>
      </c>
    </row>
    <row r="112" spans="1:12">
      <c r="A112" s="107" t="s">
        <v>1174</v>
      </c>
      <c r="B112" s="95" t="s">
        <v>1839</v>
      </c>
      <c r="F112" s="27" t="s">
        <v>3523</v>
      </c>
      <c r="G112" s="27" t="s">
        <v>3525</v>
      </c>
      <c r="K112" s="119" t="s">
        <v>7063</v>
      </c>
      <c r="L112" s="58" t="s">
        <v>3437</v>
      </c>
    </row>
    <row r="113" spans="1:12">
      <c r="A113" s="107" t="s">
        <v>1398</v>
      </c>
      <c r="B113" s="95" t="s">
        <v>1844</v>
      </c>
      <c r="F113" s="27" t="s">
        <v>1419</v>
      </c>
      <c r="G113" s="27" t="s">
        <v>3527</v>
      </c>
      <c r="K113" s="119" t="s">
        <v>7064</v>
      </c>
      <c r="L113" s="58" t="s">
        <v>3439</v>
      </c>
    </row>
    <row r="114" spans="1:12">
      <c r="A114" s="107" t="s">
        <v>1078</v>
      </c>
      <c r="B114" s="95" t="s">
        <v>1846</v>
      </c>
      <c r="F114" s="27" t="s">
        <v>3528</v>
      </c>
      <c r="G114" s="27" t="s">
        <v>3530</v>
      </c>
      <c r="K114" s="119" t="s">
        <v>7065</v>
      </c>
      <c r="L114" s="58" t="s">
        <v>3441</v>
      </c>
    </row>
    <row r="115" spans="1:12">
      <c r="A115" s="107" t="s">
        <v>801</v>
      </c>
      <c r="B115" s="95" t="s">
        <v>1848</v>
      </c>
      <c r="F115" s="27" t="s">
        <v>1427</v>
      </c>
      <c r="G115" s="27" t="s">
        <v>3532</v>
      </c>
      <c r="K115" s="119" t="s">
        <v>7066</v>
      </c>
      <c r="L115" s="58" t="s">
        <v>3443</v>
      </c>
    </row>
    <row r="116" spans="1:12">
      <c r="A116" s="107" t="s">
        <v>987</v>
      </c>
      <c r="B116" s="95" t="s">
        <v>1850</v>
      </c>
      <c r="F116" s="27" t="s">
        <v>3533</v>
      </c>
      <c r="G116" s="27" t="s">
        <v>3535</v>
      </c>
      <c r="K116" s="119" t="s">
        <v>7067</v>
      </c>
      <c r="L116" s="58" t="s">
        <v>3455</v>
      </c>
    </row>
    <row r="117" spans="1:12">
      <c r="A117" s="107" t="s">
        <v>942</v>
      </c>
      <c r="B117" s="95" t="s">
        <v>1852</v>
      </c>
      <c r="F117" s="27" t="s">
        <v>1428</v>
      </c>
      <c r="G117" s="27" t="s">
        <v>3537</v>
      </c>
      <c r="K117" s="119" t="s">
        <v>7068</v>
      </c>
      <c r="L117" s="58" t="s">
        <v>3457</v>
      </c>
    </row>
    <row r="118" spans="1:12" ht="30.75">
      <c r="A118" s="107" t="s">
        <v>943</v>
      </c>
      <c r="B118" s="95" t="s">
        <v>1854</v>
      </c>
      <c r="F118" s="27" t="s">
        <v>1429</v>
      </c>
      <c r="G118" s="27" t="s">
        <v>3539</v>
      </c>
      <c r="K118" s="119" t="s">
        <v>7069</v>
      </c>
      <c r="L118" s="58" t="s">
        <v>3459</v>
      </c>
    </row>
    <row r="119" spans="1:12">
      <c r="A119" s="107" t="s">
        <v>616</v>
      </c>
      <c r="B119" s="95" t="s">
        <v>1856</v>
      </c>
      <c r="F119" s="27" t="s">
        <v>3540</v>
      </c>
      <c r="G119" s="27" t="s">
        <v>3542</v>
      </c>
      <c r="K119" s="119" t="s">
        <v>7070</v>
      </c>
      <c r="L119" s="58" t="s">
        <v>3488</v>
      </c>
    </row>
    <row r="120" spans="1:12">
      <c r="A120" s="107" t="s">
        <v>654</v>
      </c>
      <c r="B120" s="95" t="s">
        <v>1858</v>
      </c>
      <c r="F120" s="27" t="s">
        <v>1414</v>
      </c>
      <c r="G120" s="27" t="s">
        <v>3544</v>
      </c>
      <c r="K120" s="119" t="s">
        <v>7071</v>
      </c>
      <c r="L120" s="58" t="s">
        <v>3499</v>
      </c>
    </row>
    <row r="121" spans="1:12">
      <c r="A121" s="107" t="s">
        <v>656</v>
      </c>
      <c r="B121" s="95" t="s">
        <v>1860</v>
      </c>
      <c r="F121" s="27" t="s">
        <v>1436</v>
      </c>
      <c r="G121" s="27" t="s">
        <v>3546</v>
      </c>
      <c r="K121" s="119" t="s">
        <v>7072</v>
      </c>
      <c r="L121" s="58" t="s">
        <v>3501</v>
      </c>
    </row>
    <row r="122" spans="1:12">
      <c r="A122" s="107" t="s">
        <v>95</v>
      </c>
      <c r="B122" s="95" t="s">
        <v>1862</v>
      </c>
      <c r="F122" s="27" t="s">
        <v>1424</v>
      </c>
      <c r="G122" s="27" t="s">
        <v>3548</v>
      </c>
      <c r="K122" s="119" t="s">
        <v>7073</v>
      </c>
      <c r="L122" s="58" t="s">
        <v>3503</v>
      </c>
    </row>
    <row r="123" spans="1:12">
      <c r="A123" s="107" t="s">
        <v>783</v>
      </c>
      <c r="B123" s="95" t="s">
        <v>1864</v>
      </c>
      <c r="F123" s="27" t="s">
        <v>1421</v>
      </c>
      <c r="G123" s="27" t="s">
        <v>3550</v>
      </c>
      <c r="K123" s="119" t="s">
        <v>7074</v>
      </c>
      <c r="L123" t="s">
        <v>3505</v>
      </c>
    </row>
    <row r="124" spans="1:12">
      <c r="A124" s="107" t="s">
        <v>831</v>
      </c>
      <c r="B124" s="95" t="s">
        <v>1866</v>
      </c>
      <c r="F124" s="27" t="s">
        <v>1422</v>
      </c>
      <c r="G124" s="27" t="s">
        <v>3552</v>
      </c>
      <c r="K124" s="119" t="s">
        <v>7075</v>
      </c>
      <c r="L124" s="58" t="s">
        <v>3509</v>
      </c>
    </row>
    <row r="125" spans="1:12">
      <c r="A125" s="107" t="s">
        <v>194</v>
      </c>
      <c r="B125" s="95" t="s">
        <v>1868</v>
      </c>
      <c r="F125" s="27" t="s">
        <v>3553</v>
      </c>
      <c r="G125" s="27" t="s">
        <v>3555</v>
      </c>
      <c r="K125" s="119" t="s">
        <v>7076</v>
      </c>
      <c r="L125" s="58" t="s">
        <v>3511</v>
      </c>
    </row>
    <row r="126" spans="1:12">
      <c r="A126" s="107" t="s">
        <v>784</v>
      </c>
      <c r="B126" s="95" t="s">
        <v>1870</v>
      </c>
      <c r="F126" s="27" t="s">
        <v>3556</v>
      </c>
      <c r="G126" s="27" t="s">
        <v>3558</v>
      </c>
      <c r="K126" s="119" t="s">
        <v>7077</v>
      </c>
      <c r="L126" s="58" t="s">
        <v>3513</v>
      </c>
    </row>
    <row r="127" spans="1:12">
      <c r="A127" s="107" t="s">
        <v>785</v>
      </c>
      <c r="B127" s="95" t="s">
        <v>1872</v>
      </c>
      <c r="F127" s="27" t="s">
        <v>3559</v>
      </c>
      <c r="G127" s="27" t="s">
        <v>3561</v>
      </c>
      <c r="K127" s="119" t="s">
        <v>7078</v>
      </c>
      <c r="L127" s="58" t="s">
        <v>3515</v>
      </c>
    </row>
    <row r="128" spans="1:12">
      <c r="A128" s="107" t="s">
        <v>850</v>
      </c>
      <c r="B128" s="95" t="s">
        <v>1874</v>
      </c>
      <c r="F128" s="27" t="s">
        <v>1336</v>
      </c>
      <c r="G128" s="27" t="s">
        <v>3563</v>
      </c>
      <c r="K128" s="119" t="s">
        <v>7079</v>
      </c>
      <c r="L128" s="58" t="s">
        <v>3517</v>
      </c>
    </row>
    <row r="129" spans="1:12">
      <c r="A129" s="107" t="s">
        <v>816</v>
      </c>
      <c r="B129" s="95" t="s">
        <v>1876</v>
      </c>
      <c r="F129" s="27" t="s">
        <v>1330</v>
      </c>
      <c r="G129" s="27" t="s">
        <v>7080</v>
      </c>
      <c r="K129" s="119" t="s">
        <v>7081</v>
      </c>
      <c r="L129" s="58" t="s">
        <v>3520</v>
      </c>
    </row>
    <row r="130" spans="1:12">
      <c r="A130" s="107" t="s">
        <v>843</v>
      </c>
      <c r="B130" s="95" t="s">
        <v>1878</v>
      </c>
      <c r="F130" s="27" t="s">
        <v>1277</v>
      </c>
      <c r="G130" s="27" t="s">
        <v>2005</v>
      </c>
      <c r="K130" s="119" t="s">
        <v>7082</v>
      </c>
      <c r="L130" s="58" t="s">
        <v>3522</v>
      </c>
    </row>
    <row r="131" spans="1:12">
      <c r="A131" s="107" t="s">
        <v>71</v>
      </c>
      <c r="B131" s="95" t="s">
        <v>1880</v>
      </c>
      <c r="F131" s="27" t="s">
        <v>1280</v>
      </c>
      <c r="G131" s="27" t="s">
        <v>3568</v>
      </c>
      <c r="K131" s="119" t="s">
        <v>7083</v>
      </c>
      <c r="L131" s="58" t="s">
        <v>3527</v>
      </c>
    </row>
    <row r="132" spans="1:12" ht="27">
      <c r="A132" s="107" t="s">
        <v>63</v>
      </c>
      <c r="B132" s="95" t="s">
        <v>1882</v>
      </c>
      <c r="F132" s="27" t="s">
        <v>1331</v>
      </c>
      <c r="G132" s="27" t="s">
        <v>3570</v>
      </c>
      <c r="K132" s="119" t="s">
        <v>7084</v>
      </c>
      <c r="L132" s="58" t="s">
        <v>3530</v>
      </c>
    </row>
    <row r="133" spans="1:12">
      <c r="A133" s="107" t="s">
        <v>78</v>
      </c>
      <c r="B133" s="95" t="s">
        <v>1884</v>
      </c>
      <c r="F133" s="27" t="s">
        <v>1044</v>
      </c>
      <c r="G133" s="27" t="s">
        <v>3572</v>
      </c>
      <c r="K133" s="119" t="s">
        <v>7085</v>
      </c>
      <c r="L133" s="58" t="s">
        <v>3532</v>
      </c>
    </row>
    <row r="134" spans="1:12">
      <c r="A134" s="107" t="s">
        <v>107</v>
      </c>
      <c r="B134" s="95" t="s">
        <v>1886</v>
      </c>
      <c r="F134" s="27" t="s">
        <v>1452</v>
      </c>
      <c r="G134" s="27" t="s">
        <v>3574</v>
      </c>
      <c r="K134" s="119" t="s">
        <v>7086</v>
      </c>
      <c r="L134" s="58" t="s">
        <v>3535</v>
      </c>
    </row>
    <row r="135" spans="1:12">
      <c r="A135" s="107" t="s">
        <v>822</v>
      </c>
      <c r="B135" s="95" t="s">
        <v>1888</v>
      </c>
      <c r="F135" s="27" t="s">
        <v>1453</v>
      </c>
      <c r="G135" s="27" t="s">
        <v>3576</v>
      </c>
      <c r="K135" s="119" t="s">
        <v>7087</v>
      </c>
      <c r="L135" s="58" t="s">
        <v>3537</v>
      </c>
    </row>
    <row r="136" spans="1:12">
      <c r="A136" s="107" t="s">
        <v>155</v>
      </c>
      <c r="B136" s="95" t="s">
        <v>1890</v>
      </c>
      <c r="F136" s="27" t="s">
        <v>1454</v>
      </c>
      <c r="G136" s="27" t="s">
        <v>3578</v>
      </c>
      <c r="K136" s="119" t="s">
        <v>7088</v>
      </c>
      <c r="L136" s="58" t="s">
        <v>3539</v>
      </c>
    </row>
    <row r="137" spans="1:12">
      <c r="A137" s="107" t="s">
        <v>859</v>
      </c>
      <c r="B137" s="95" t="s">
        <v>1892</v>
      </c>
      <c r="F137" s="27" t="s">
        <v>1444</v>
      </c>
      <c r="G137" s="27" t="s">
        <v>3580</v>
      </c>
      <c r="K137" s="119" t="s">
        <v>7089</v>
      </c>
      <c r="L137" s="58" t="s">
        <v>3542</v>
      </c>
    </row>
    <row r="138" spans="1:12">
      <c r="A138" s="107" t="s">
        <v>657</v>
      </c>
      <c r="B138" s="95" t="s">
        <v>1894</v>
      </c>
      <c r="F138" s="27" t="s">
        <v>3581</v>
      </c>
      <c r="G138" s="27" t="s">
        <v>3583</v>
      </c>
      <c r="K138" s="119" t="s">
        <v>7090</v>
      </c>
      <c r="L138" s="58" t="s">
        <v>3546</v>
      </c>
    </row>
    <row r="139" spans="1:12">
      <c r="A139" s="107" t="s">
        <v>875</v>
      </c>
      <c r="B139" s="95" t="s">
        <v>1896</v>
      </c>
      <c r="F139" s="27" t="s">
        <v>3584</v>
      </c>
      <c r="G139" s="27" t="s">
        <v>3586</v>
      </c>
      <c r="K139" s="119" t="s">
        <v>7091</v>
      </c>
      <c r="L139" s="58" t="s">
        <v>3548</v>
      </c>
    </row>
    <row r="140" spans="1:12">
      <c r="A140" s="107" t="s">
        <v>315</v>
      </c>
      <c r="B140" s="95" t="s">
        <v>1898</v>
      </c>
      <c r="F140" s="27" t="s">
        <v>1481</v>
      </c>
      <c r="G140" s="27" t="s">
        <v>3588</v>
      </c>
      <c r="K140" s="119" t="s">
        <v>7092</v>
      </c>
      <c r="L140" s="58" t="s">
        <v>3550</v>
      </c>
    </row>
    <row r="141" spans="1:12">
      <c r="A141" s="107" t="s">
        <v>340</v>
      </c>
      <c r="B141" s="95" t="s">
        <v>1900</v>
      </c>
      <c r="F141" s="27" t="s">
        <v>7093</v>
      </c>
      <c r="G141" s="27" t="s">
        <v>3590</v>
      </c>
      <c r="K141" s="119" t="s">
        <v>7094</v>
      </c>
      <c r="L141" s="58" t="s">
        <v>3566</v>
      </c>
    </row>
    <row r="142" spans="1:12">
      <c r="A142" s="107" t="s">
        <v>818</v>
      </c>
      <c r="B142" s="95" t="s">
        <v>1902</v>
      </c>
      <c r="F142" s="27" t="s">
        <v>3591</v>
      </c>
      <c r="G142" s="27" t="s">
        <v>3593</v>
      </c>
      <c r="K142" s="119" t="s">
        <v>7095</v>
      </c>
      <c r="L142" s="58" t="s">
        <v>3570</v>
      </c>
    </row>
    <row r="143" spans="1:12">
      <c r="A143" s="107" t="s">
        <v>788</v>
      </c>
      <c r="B143" s="95" t="s">
        <v>1903</v>
      </c>
      <c r="F143" s="27" t="s">
        <v>3594</v>
      </c>
      <c r="G143" s="27" t="s">
        <v>3596</v>
      </c>
      <c r="K143" s="119" t="s">
        <v>7096</v>
      </c>
      <c r="L143" s="58" t="s">
        <v>3588</v>
      </c>
    </row>
    <row r="144" spans="1:12">
      <c r="A144" s="107" t="s">
        <v>470</v>
      </c>
      <c r="B144" s="95" t="s">
        <v>1905</v>
      </c>
      <c r="F144" s="27" t="s">
        <v>1487</v>
      </c>
      <c r="G144" s="27" t="s">
        <v>3598</v>
      </c>
      <c r="K144" s="119" t="s">
        <v>7097</v>
      </c>
      <c r="L144" t="s">
        <v>3590</v>
      </c>
    </row>
    <row r="145" spans="1:12">
      <c r="A145" s="107" t="s">
        <v>572</v>
      </c>
      <c r="B145" s="95" t="s">
        <v>1907</v>
      </c>
      <c r="F145" s="27" t="s">
        <v>1485</v>
      </c>
      <c r="G145" s="27" t="s">
        <v>3600</v>
      </c>
      <c r="K145" s="119" t="s">
        <v>7098</v>
      </c>
      <c r="L145" s="58" t="s">
        <v>3593</v>
      </c>
    </row>
    <row r="146" spans="1:12">
      <c r="A146" s="107" t="s">
        <v>554</v>
      </c>
      <c r="B146" s="95" t="s">
        <v>1909</v>
      </c>
      <c r="F146" s="27" t="s">
        <v>3601</v>
      </c>
      <c r="G146" s="27" t="s">
        <v>3603</v>
      </c>
      <c r="K146" s="119" t="s">
        <v>7099</v>
      </c>
      <c r="L146" s="58" t="s">
        <v>3596</v>
      </c>
    </row>
    <row r="147" spans="1:12">
      <c r="A147" s="107" t="s">
        <v>856</v>
      </c>
      <c r="B147" s="95" t="s">
        <v>1911</v>
      </c>
      <c r="F147" s="27" t="s">
        <v>1553</v>
      </c>
      <c r="G147" s="27" t="s">
        <v>3605</v>
      </c>
      <c r="K147" s="119" t="s">
        <v>7100</v>
      </c>
      <c r="L147" s="58" t="s">
        <v>3609</v>
      </c>
    </row>
    <row r="148" spans="1:12">
      <c r="A148" s="107" t="s">
        <v>422</v>
      </c>
      <c r="B148" s="95" t="s">
        <v>1913</v>
      </c>
      <c r="F148" s="27" t="s">
        <v>1500</v>
      </c>
      <c r="G148" s="27" t="s">
        <v>3607</v>
      </c>
      <c r="K148" s="119" t="s">
        <v>7101</v>
      </c>
      <c r="L148" s="58" t="s">
        <v>3729</v>
      </c>
    </row>
    <row r="149" spans="1:12">
      <c r="A149" s="107" t="s">
        <v>767</v>
      </c>
      <c r="B149" s="95" t="s">
        <v>1915</v>
      </c>
      <c r="F149" s="27" t="s">
        <v>1501</v>
      </c>
      <c r="G149" s="27" t="s">
        <v>3609</v>
      </c>
      <c r="K149" s="119" t="s">
        <v>7102</v>
      </c>
      <c r="L149" s="58" t="s">
        <v>1866</v>
      </c>
    </row>
    <row r="150" spans="1:12">
      <c r="A150" s="107" t="s">
        <v>789</v>
      </c>
      <c r="B150" s="95" t="s">
        <v>1917</v>
      </c>
      <c r="F150" s="27" t="s">
        <v>7103</v>
      </c>
      <c r="G150" s="27" t="s">
        <v>3612</v>
      </c>
      <c r="K150" s="119" t="s">
        <v>7104</v>
      </c>
      <c r="L150" s="58" t="s">
        <v>1607</v>
      </c>
    </row>
    <row r="151" spans="1:12">
      <c r="A151" s="107" t="s">
        <v>790</v>
      </c>
      <c r="B151" s="95" t="s">
        <v>1919</v>
      </c>
      <c r="F151" s="27" t="s">
        <v>3613</v>
      </c>
      <c r="G151" s="27" t="s">
        <v>3615</v>
      </c>
      <c r="K151" s="119" t="s">
        <v>7105</v>
      </c>
      <c r="L151" s="58" t="s">
        <v>1755</v>
      </c>
    </row>
    <row r="152" spans="1:12" ht="27">
      <c r="A152" s="107" t="s">
        <v>887</v>
      </c>
      <c r="B152" s="95" t="s">
        <v>1921</v>
      </c>
      <c r="F152" s="27" t="s">
        <v>1499</v>
      </c>
      <c r="G152" s="27" t="s">
        <v>3617</v>
      </c>
      <c r="K152" s="119" t="s">
        <v>7106</v>
      </c>
      <c r="L152" s="58" t="s">
        <v>1831</v>
      </c>
    </row>
    <row r="153" spans="1:12">
      <c r="A153" s="107" t="s">
        <v>884</v>
      </c>
      <c r="B153" s="95" t="s">
        <v>1923</v>
      </c>
      <c r="F153" s="27" t="s">
        <v>3618</v>
      </c>
      <c r="G153" s="27" t="s">
        <v>3620</v>
      </c>
      <c r="K153" s="119" t="s">
        <v>7107</v>
      </c>
      <c r="L153" s="58" t="s">
        <v>1839</v>
      </c>
    </row>
    <row r="154" spans="1:12">
      <c r="A154" s="107" t="s">
        <v>891</v>
      </c>
      <c r="B154" s="95" t="s">
        <v>1925</v>
      </c>
      <c r="F154" s="27" t="s">
        <v>1505</v>
      </c>
      <c r="G154" s="27" t="s">
        <v>3623</v>
      </c>
      <c r="K154" s="119" t="s">
        <v>7108</v>
      </c>
      <c r="L154" s="58" t="s">
        <v>1886</v>
      </c>
    </row>
    <row r="155" spans="1:12">
      <c r="A155" s="107" t="s">
        <v>763</v>
      </c>
      <c r="B155" s="95" t="s">
        <v>1927</v>
      </c>
      <c r="F155" s="27" t="s">
        <v>1460</v>
      </c>
      <c r="G155" s="27" t="s">
        <v>3625</v>
      </c>
      <c r="K155" s="119" t="s">
        <v>7109</v>
      </c>
      <c r="L155" s="58" t="s">
        <v>2196</v>
      </c>
    </row>
    <row r="156" spans="1:12">
      <c r="A156" s="107" t="s">
        <v>593</v>
      </c>
      <c r="B156" s="95" t="s">
        <v>1929</v>
      </c>
      <c r="F156" s="27" t="s">
        <v>1461</v>
      </c>
      <c r="G156" s="27" t="s">
        <v>3627</v>
      </c>
      <c r="K156" s="119" t="s">
        <v>7110</v>
      </c>
      <c r="L156" s="58" t="s">
        <v>2272</v>
      </c>
    </row>
    <row r="157" spans="1:12">
      <c r="A157" s="107" t="s">
        <v>371</v>
      </c>
      <c r="B157" s="95" t="s">
        <v>1931</v>
      </c>
      <c r="F157" s="27" t="s">
        <v>1466</v>
      </c>
      <c r="G157" s="27" t="s">
        <v>1437</v>
      </c>
      <c r="K157" s="119" t="s">
        <v>7111</v>
      </c>
      <c r="L157" s="58" t="s">
        <v>2352</v>
      </c>
    </row>
    <row r="158" spans="1:12">
      <c r="A158" s="107" t="s">
        <v>792</v>
      </c>
      <c r="B158" s="95" t="s">
        <v>1933</v>
      </c>
      <c r="F158" s="27" t="s">
        <v>1465</v>
      </c>
      <c r="G158" s="27" t="s">
        <v>3630</v>
      </c>
      <c r="K158" s="119" t="s">
        <v>7112</v>
      </c>
      <c r="L158" s="58" t="s">
        <v>2357</v>
      </c>
    </row>
    <row r="159" spans="1:12">
      <c r="A159" s="107" t="s">
        <v>581</v>
      </c>
      <c r="B159" s="95" t="s">
        <v>1935</v>
      </c>
      <c r="F159" s="27" t="s">
        <v>1467</v>
      </c>
      <c r="G159" s="27" t="s">
        <v>3632</v>
      </c>
      <c r="K159" s="119" t="s">
        <v>7113</v>
      </c>
      <c r="L159" s="58" t="s">
        <v>2377</v>
      </c>
    </row>
    <row r="160" spans="1:12">
      <c r="A160" s="107" t="s">
        <v>116</v>
      </c>
      <c r="B160" s="95" t="s">
        <v>1937</v>
      </c>
      <c r="F160" s="27" t="s">
        <v>3633</v>
      </c>
      <c r="G160" s="27" t="s">
        <v>3635</v>
      </c>
      <c r="K160" s="119" t="s">
        <v>7114</v>
      </c>
      <c r="L160" s="58" t="s">
        <v>2509</v>
      </c>
    </row>
    <row r="161" spans="1:12">
      <c r="A161" s="107" t="s">
        <v>125</v>
      </c>
      <c r="B161" s="95" t="s">
        <v>1940</v>
      </c>
      <c r="F161" s="27" t="s">
        <v>3636</v>
      </c>
      <c r="G161" s="27" t="s">
        <v>3638</v>
      </c>
      <c r="K161" s="119" t="s">
        <v>7115</v>
      </c>
      <c r="L161" s="58" t="s">
        <v>2520</v>
      </c>
    </row>
    <row r="162" spans="1:12">
      <c r="A162" s="107" t="s">
        <v>684</v>
      </c>
      <c r="B162" s="95" t="s">
        <v>1942</v>
      </c>
      <c r="F162" s="27" t="s">
        <v>1463</v>
      </c>
      <c r="G162" s="27" t="s">
        <v>3640</v>
      </c>
      <c r="K162" s="119" t="s">
        <v>7116</v>
      </c>
      <c r="L162" s="58" t="s">
        <v>2544</v>
      </c>
    </row>
    <row r="163" spans="1:12">
      <c r="A163" s="107" t="s">
        <v>802</v>
      </c>
      <c r="B163" s="95" t="s">
        <v>1944</v>
      </c>
      <c r="F163" s="27" t="s">
        <v>3641</v>
      </c>
      <c r="G163" s="27" t="s">
        <v>3643</v>
      </c>
      <c r="K163" s="119" t="s">
        <v>7117</v>
      </c>
      <c r="L163" s="58" t="s">
        <v>2598</v>
      </c>
    </row>
    <row r="164" spans="1:12">
      <c r="A164" s="107" t="s">
        <v>680</v>
      </c>
      <c r="B164" s="95" t="s">
        <v>1946</v>
      </c>
      <c r="F164" s="27" t="s">
        <v>1535</v>
      </c>
      <c r="G164" s="27" t="s">
        <v>3645</v>
      </c>
      <c r="K164" s="119" t="s">
        <v>7118</v>
      </c>
      <c r="L164" s="58" t="s">
        <v>2796</v>
      </c>
    </row>
    <row r="165" spans="1:12">
      <c r="A165" s="107" t="s">
        <v>503</v>
      </c>
      <c r="B165" s="95" t="s">
        <v>1948</v>
      </c>
      <c r="F165" s="27" t="s">
        <v>1489</v>
      </c>
      <c r="G165" s="27" t="s">
        <v>3648</v>
      </c>
      <c r="K165" s="119" t="s">
        <v>7119</v>
      </c>
      <c r="L165" s="58" t="s">
        <v>2886</v>
      </c>
    </row>
    <row r="166" spans="1:12" ht="27">
      <c r="A166" s="107" t="s">
        <v>902</v>
      </c>
      <c r="B166" s="95" t="s">
        <v>1950</v>
      </c>
      <c r="F166" s="27" t="s">
        <v>1498</v>
      </c>
      <c r="G166" s="27" t="s">
        <v>3650</v>
      </c>
      <c r="K166" s="119" t="s">
        <v>7120</v>
      </c>
      <c r="L166" s="58" t="s">
        <v>3011</v>
      </c>
    </row>
    <row r="167" spans="1:12">
      <c r="A167" s="107" t="s">
        <v>890</v>
      </c>
      <c r="B167" s="95" t="s">
        <v>1952</v>
      </c>
      <c r="F167" s="27" t="s">
        <v>1502</v>
      </c>
      <c r="G167" s="27" t="s">
        <v>3652</v>
      </c>
      <c r="K167" s="119" t="s">
        <v>7121</v>
      </c>
      <c r="L167" s="58" t="s">
        <v>3090</v>
      </c>
    </row>
    <row r="168" spans="1:12">
      <c r="A168" s="107" t="s">
        <v>847</v>
      </c>
      <c r="B168" s="95" t="s">
        <v>1954</v>
      </c>
      <c r="F168" s="27" t="s">
        <v>1544</v>
      </c>
      <c r="G168" s="27" t="s">
        <v>3654</v>
      </c>
      <c r="K168" s="119" t="s">
        <v>7122</v>
      </c>
      <c r="L168" s="58" t="s">
        <v>3157</v>
      </c>
    </row>
    <row r="169" spans="1:12">
      <c r="A169" s="107" t="s">
        <v>824</v>
      </c>
      <c r="B169" s="95" t="s">
        <v>1956</v>
      </c>
      <c r="F169" s="27" t="s">
        <v>3655</v>
      </c>
      <c r="G169" s="27" t="s">
        <v>3657</v>
      </c>
      <c r="K169" s="119" t="s">
        <v>7123</v>
      </c>
      <c r="L169" s="58" t="s">
        <v>3254</v>
      </c>
    </row>
    <row r="170" spans="1:12">
      <c r="A170" s="107" t="s">
        <v>80</v>
      </c>
      <c r="B170" s="95" t="s">
        <v>1958</v>
      </c>
      <c r="F170" s="27" t="s">
        <v>3658</v>
      </c>
      <c r="G170" s="27" t="s">
        <v>3660</v>
      </c>
      <c r="K170" s="119" t="s">
        <v>7124</v>
      </c>
      <c r="L170" s="58" t="s">
        <v>3312</v>
      </c>
    </row>
    <row r="171" spans="1:12">
      <c r="A171" s="107" t="s">
        <v>1959</v>
      </c>
      <c r="B171" s="95" t="s">
        <v>4013</v>
      </c>
      <c r="F171" s="27" t="s">
        <v>3661</v>
      </c>
      <c r="G171" s="27" t="s">
        <v>3663</v>
      </c>
      <c r="K171" s="119" t="s">
        <v>7125</v>
      </c>
      <c r="L171" s="58" t="s">
        <v>3334</v>
      </c>
    </row>
    <row r="172" spans="1:12">
      <c r="A172" s="107" t="s">
        <v>498</v>
      </c>
      <c r="B172" s="95" t="s">
        <v>1963</v>
      </c>
      <c r="F172" s="27" t="s">
        <v>3664</v>
      </c>
      <c r="G172" s="27" t="s">
        <v>3664</v>
      </c>
      <c r="K172" s="119" t="s">
        <v>7126</v>
      </c>
      <c r="L172" s="58" t="s">
        <v>3354</v>
      </c>
    </row>
    <row r="173" spans="1:12">
      <c r="A173" s="107" t="s">
        <v>651</v>
      </c>
      <c r="B173" s="95" t="s">
        <v>1965</v>
      </c>
      <c r="F173" s="27" t="s">
        <v>3666</v>
      </c>
      <c r="G173" s="27" t="s">
        <v>3668</v>
      </c>
      <c r="K173" s="119" t="s">
        <v>7127</v>
      </c>
      <c r="L173" s="58" t="s">
        <v>3525</v>
      </c>
    </row>
    <row r="174" spans="1:12">
      <c r="A174" s="107" t="s">
        <v>1966</v>
      </c>
      <c r="B174" s="95" t="s">
        <v>1968</v>
      </c>
      <c r="F174" s="27" t="s">
        <v>3669</v>
      </c>
      <c r="G174" s="27" t="s">
        <v>3671</v>
      </c>
      <c r="K174" s="119" t="s">
        <v>7128</v>
      </c>
      <c r="L174" s="58" t="s">
        <v>3710</v>
      </c>
    </row>
    <row r="175" spans="1:12">
      <c r="A175" s="107" t="s">
        <v>886</v>
      </c>
      <c r="B175" s="95" t="s">
        <v>1970</v>
      </c>
      <c r="F175" s="27" t="s">
        <v>3672</v>
      </c>
      <c r="G175" s="27" t="s">
        <v>3674</v>
      </c>
      <c r="K175" s="119" t="s">
        <v>7129</v>
      </c>
      <c r="L175" s="58" t="s">
        <v>1915</v>
      </c>
    </row>
    <row r="176" spans="1:12">
      <c r="A176" s="107" t="s">
        <v>1033</v>
      </c>
      <c r="B176" s="95" t="s">
        <v>1972</v>
      </c>
      <c r="F176" s="27" t="s">
        <v>1630</v>
      </c>
      <c r="G176" s="27" t="s">
        <v>3676</v>
      </c>
      <c r="K176" s="119" t="s">
        <v>7130</v>
      </c>
      <c r="L176" s="58" t="s">
        <v>2910</v>
      </c>
    </row>
    <row r="177" spans="1:12">
      <c r="A177" s="107" t="s">
        <v>832</v>
      </c>
      <c r="B177" s="95" t="s">
        <v>1974</v>
      </c>
      <c r="F177" s="27" t="s">
        <v>1551</v>
      </c>
      <c r="G177" s="27" t="s">
        <v>3678</v>
      </c>
      <c r="K177" s="119" t="s">
        <v>7131</v>
      </c>
      <c r="L177" s="58" t="s">
        <v>2948</v>
      </c>
    </row>
    <row r="178" spans="1:12" ht="40.5">
      <c r="A178" s="107" t="s">
        <v>821</v>
      </c>
      <c r="B178" s="95" t="s">
        <v>1976</v>
      </c>
      <c r="F178" s="27" t="s">
        <v>3679</v>
      </c>
      <c r="G178" s="27" t="s">
        <v>3681</v>
      </c>
      <c r="K178" s="119" t="s">
        <v>7132</v>
      </c>
      <c r="L178" s="58" t="s">
        <v>3284</v>
      </c>
    </row>
    <row r="179" spans="1:12">
      <c r="A179" s="107" t="s">
        <v>336</v>
      </c>
      <c r="B179" s="95" t="s">
        <v>1981</v>
      </c>
      <c r="F179" s="27" t="s">
        <v>3682</v>
      </c>
      <c r="G179" s="27" t="s">
        <v>3684</v>
      </c>
      <c r="K179" s="119" t="s">
        <v>7133</v>
      </c>
      <c r="L179" s="58" t="s">
        <v>2860</v>
      </c>
    </row>
    <row r="180" spans="1:12" ht="27">
      <c r="A180" s="107" t="s">
        <v>669</v>
      </c>
      <c r="B180" s="95" t="s">
        <v>1983</v>
      </c>
      <c r="F180" s="27" t="s">
        <v>3685</v>
      </c>
      <c r="G180" s="27" t="s">
        <v>3687</v>
      </c>
      <c r="K180" s="119" t="s">
        <v>7134</v>
      </c>
      <c r="L180" s="58" t="s">
        <v>1762</v>
      </c>
    </row>
    <row r="181" spans="1:12">
      <c r="A181" s="107" t="s">
        <v>646</v>
      </c>
      <c r="B181" s="95" t="s">
        <v>646</v>
      </c>
      <c r="F181" s="27" t="s">
        <v>3688</v>
      </c>
      <c r="G181" s="27" t="s">
        <v>3690</v>
      </c>
      <c r="K181" s="119" t="s">
        <v>7135</v>
      </c>
      <c r="L181" s="58" t="s">
        <v>2010</v>
      </c>
    </row>
    <row r="182" spans="1:12">
      <c r="A182" s="107" t="s">
        <v>1589</v>
      </c>
      <c r="B182" s="95" t="s">
        <v>1986</v>
      </c>
      <c r="F182" s="27" t="s">
        <v>3691</v>
      </c>
      <c r="G182" s="27" t="s">
        <v>3691</v>
      </c>
      <c r="K182" s="119" t="s">
        <v>7136</v>
      </c>
      <c r="L182" s="58" t="s">
        <v>1649</v>
      </c>
    </row>
    <row r="183" spans="1:12">
      <c r="A183" s="107" t="s">
        <v>647</v>
      </c>
      <c r="B183" s="95" t="s">
        <v>1988</v>
      </c>
      <c r="F183" s="27" t="s">
        <v>3693</v>
      </c>
      <c r="G183" s="27" t="s">
        <v>3695</v>
      </c>
      <c r="K183" s="119" t="s">
        <v>7137</v>
      </c>
      <c r="L183" s="58" t="s">
        <v>1923</v>
      </c>
    </row>
    <row r="184" spans="1:12">
      <c r="A184" s="107" t="s">
        <v>658</v>
      </c>
      <c r="B184" s="95" t="s">
        <v>1990</v>
      </c>
      <c r="F184" s="27" t="s">
        <v>3696</v>
      </c>
      <c r="G184" s="27" t="s">
        <v>3698</v>
      </c>
      <c r="K184" s="119" t="s">
        <v>7138</v>
      </c>
      <c r="L184" s="58" t="s">
        <v>3738</v>
      </c>
    </row>
    <row r="185" spans="1:12">
      <c r="A185" s="107" t="s">
        <v>685</v>
      </c>
      <c r="B185" s="95" t="s">
        <v>1992</v>
      </c>
      <c r="F185" s="27" t="s">
        <v>3699</v>
      </c>
      <c r="G185" s="27" t="s">
        <v>3701</v>
      </c>
      <c r="K185" s="119" t="s">
        <v>7139</v>
      </c>
      <c r="L185" s="58" t="s">
        <v>1921</v>
      </c>
    </row>
    <row r="186" spans="1:12">
      <c r="A186" s="107" t="s">
        <v>631</v>
      </c>
      <c r="B186" s="95" t="s">
        <v>1994</v>
      </c>
      <c r="F186" s="27" t="s">
        <v>3702</v>
      </c>
      <c r="G186" s="27" t="s">
        <v>3704</v>
      </c>
      <c r="K186" s="119" t="s">
        <v>7140</v>
      </c>
      <c r="L186" s="58" t="s">
        <v>539</v>
      </c>
    </row>
    <row r="187" spans="1:12">
      <c r="A187" s="107" t="s">
        <v>648</v>
      </c>
      <c r="B187" s="95" t="s">
        <v>648</v>
      </c>
      <c r="F187" s="27" t="s">
        <v>3705</v>
      </c>
      <c r="G187" s="27" t="s">
        <v>3707</v>
      </c>
      <c r="K187" s="119" t="s">
        <v>7141</v>
      </c>
      <c r="L187" s="58" t="s">
        <v>2433</v>
      </c>
    </row>
    <row r="188" spans="1:12">
      <c r="A188" s="107" t="s">
        <v>640</v>
      </c>
      <c r="B188" s="95" t="s">
        <v>640</v>
      </c>
      <c r="F188" s="27" t="s">
        <v>1491</v>
      </c>
      <c r="G188" s="27" t="s">
        <v>3708</v>
      </c>
      <c r="K188" s="119" t="s">
        <v>7142</v>
      </c>
      <c r="L188" s="58" t="s">
        <v>2965</v>
      </c>
    </row>
    <row r="189" spans="1:12">
      <c r="A189" s="107" t="s">
        <v>639</v>
      </c>
      <c r="B189" s="95" t="s">
        <v>639</v>
      </c>
      <c r="F189" s="27" t="s">
        <v>1523</v>
      </c>
      <c r="G189" s="27" t="s">
        <v>3710</v>
      </c>
      <c r="K189" s="119" t="s">
        <v>7143</v>
      </c>
      <c r="L189" s="58" t="s">
        <v>1614</v>
      </c>
    </row>
    <row r="190" spans="1:12">
      <c r="A190" s="107" t="s">
        <v>1998</v>
      </c>
      <c r="B190" s="95" t="s">
        <v>2002</v>
      </c>
      <c r="F190" s="27" t="s">
        <v>3711</v>
      </c>
      <c r="G190" s="27" t="s">
        <v>3713</v>
      </c>
      <c r="K190" s="119" t="s">
        <v>7144</v>
      </c>
      <c r="L190" s="58" t="s">
        <v>2935</v>
      </c>
    </row>
    <row r="191" spans="1:12">
      <c r="A191" s="107" t="s">
        <v>745</v>
      </c>
      <c r="B191" s="95" t="s">
        <v>2005</v>
      </c>
      <c r="F191" s="27" t="s">
        <v>1517</v>
      </c>
      <c r="G191" s="27" t="s">
        <v>3715</v>
      </c>
      <c r="K191" s="119" t="s">
        <v>7145</v>
      </c>
      <c r="L191" s="58" t="s">
        <v>1707</v>
      </c>
    </row>
    <row r="192" spans="1:12">
      <c r="A192" s="107" t="s">
        <v>2006</v>
      </c>
      <c r="B192" s="95" t="s">
        <v>2008</v>
      </c>
      <c r="F192" s="27" t="s">
        <v>3716</v>
      </c>
      <c r="G192" s="27" t="s">
        <v>3718</v>
      </c>
      <c r="K192" s="119" t="s">
        <v>7146</v>
      </c>
      <c r="L192" s="58" t="s">
        <v>1890</v>
      </c>
    </row>
    <row r="193" spans="1:12">
      <c r="A193" s="107" t="s">
        <v>1030</v>
      </c>
      <c r="B193" s="95" t="s">
        <v>2010</v>
      </c>
      <c r="F193" s="27" t="s">
        <v>1518</v>
      </c>
      <c r="G193" s="27" t="s">
        <v>3720</v>
      </c>
      <c r="K193" s="119" t="s">
        <v>7147</v>
      </c>
      <c r="L193" s="58" t="s">
        <v>2202</v>
      </c>
    </row>
    <row r="194" spans="1:12">
      <c r="A194" s="107" t="s">
        <v>764</v>
      </c>
      <c r="B194" s="95" t="s">
        <v>2012</v>
      </c>
      <c r="F194" s="27" t="s">
        <v>1521</v>
      </c>
      <c r="G194" s="27" t="s">
        <v>3722</v>
      </c>
      <c r="K194" s="119" t="s">
        <v>7148</v>
      </c>
      <c r="L194" s="58" t="s">
        <v>2494</v>
      </c>
    </row>
    <row r="195" spans="1:12">
      <c r="A195" s="107" t="s">
        <v>652</v>
      </c>
      <c r="B195" s="95" t="s">
        <v>652</v>
      </c>
      <c r="F195" s="27" t="s">
        <v>3723</v>
      </c>
      <c r="G195" s="27" t="s">
        <v>3725</v>
      </c>
      <c r="K195" s="119" t="s">
        <v>7149</v>
      </c>
      <c r="L195" s="58" t="s">
        <v>3425</v>
      </c>
    </row>
    <row r="196" spans="1:12">
      <c r="A196" s="107" t="s">
        <v>827</v>
      </c>
      <c r="B196" s="95" t="s">
        <v>2015</v>
      </c>
      <c r="F196" s="27" t="s">
        <v>1513</v>
      </c>
      <c r="G196" s="27" t="s">
        <v>3727</v>
      </c>
      <c r="K196" s="119" t="s">
        <v>7150</v>
      </c>
      <c r="L196" s="58" t="s">
        <v>3433</v>
      </c>
    </row>
    <row r="197" spans="1:12">
      <c r="A197" s="107" t="s">
        <v>354</v>
      </c>
      <c r="B197" s="95" t="s">
        <v>2017</v>
      </c>
      <c r="F197" s="27" t="s">
        <v>1519</v>
      </c>
      <c r="G197" s="27" t="s">
        <v>3729</v>
      </c>
      <c r="K197" s="119" t="s">
        <v>7151</v>
      </c>
      <c r="L197" t="s">
        <v>3435</v>
      </c>
    </row>
    <row r="198" spans="1:12">
      <c r="A198" s="107" t="s">
        <v>1804</v>
      </c>
      <c r="B198" s="95" t="s">
        <v>2019</v>
      </c>
      <c r="F198" s="27" t="s">
        <v>3730</v>
      </c>
      <c r="G198" s="27" t="s">
        <v>3732</v>
      </c>
      <c r="K198" s="119" t="s">
        <v>7152</v>
      </c>
      <c r="L198" s="58" t="s">
        <v>1634</v>
      </c>
    </row>
    <row r="199" spans="1:12">
      <c r="A199" s="107" t="s">
        <v>1022</v>
      </c>
      <c r="B199" s="95" t="s">
        <v>2022</v>
      </c>
      <c r="F199" s="27" t="s">
        <v>3733</v>
      </c>
      <c r="G199" s="27" t="s">
        <v>3735</v>
      </c>
      <c r="K199" s="119" t="s">
        <v>7153</v>
      </c>
      <c r="L199" s="58" t="s">
        <v>2051</v>
      </c>
    </row>
    <row r="200" spans="1:12">
      <c r="A200" s="107" t="s">
        <v>935</v>
      </c>
      <c r="B200" s="95" t="s">
        <v>2024</v>
      </c>
      <c r="F200" s="27" t="s">
        <v>3736</v>
      </c>
      <c r="G200" s="27" t="s">
        <v>3738</v>
      </c>
      <c r="K200" s="119" t="s">
        <v>7154</v>
      </c>
      <c r="L200" s="58" t="s">
        <v>2017</v>
      </c>
    </row>
    <row r="201" spans="1:12" ht="27">
      <c r="A201" s="107" t="s">
        <v>2025</v>
      </c>
      <c r="B201" s="95" t="s">
        <v>2028</v>
      </c>
      <c r="F201" s="27" t="s">
        <v>1527</v>
      </c>
      <c r="G201" s="27" t="s">
        <v>3740</v>
      </c>
      <c r="K201" s="119" t="s">
        <v>7155</v>
      </c>
      <c r="L201" s="58" t="s">
        <v>3292</v>
      </c>
    </row>
    <row r="202" spans="1:12">
      <c r="A202" s="107" t="s">
        <v>2029</v>
      </c>
      <c r="B202" s="95" t="s">
        <v>2031</v>
      </c>
      <c r="F202" s="27" t="s">
        <v>1515</v>
      </c>
      <c r="G202" s="27" t="s">
        <v>3742</v>
      </c>
      <c r="K202" s="119" t="s">
        <v>7156</v>
      </c>
      <c r="L202" s="58" t="s">
        <v>3065</v>
      </c>
    </row>
    <row r="203" spans="1:12">
      <c r="A203" s="107" t="s">
        <v>921</v>
      </c>
      <c r="B203" s="95" t="s">
        <v>2033</v>
      </c>
      <c r="K203" s="119" t="s">
        <v>7157</v>
      </c>
      <c r="L203" s="58" t="s">
        <v>1948</v>
      </c>
    </row>
    <row r="204" spans="1:12">
      <c r="A204" s="107" t="s">
        <v>2034</v>
      </c>
      <c r="B204" s="95" t="s">
        <v>2036</v>
      </c>
      <c r="K204" s="119" t="s">
        <v>7158</v>
      </c>
      <c r="L204" s="58" t="s">
        <v>2850</v>
      </c>
    </row>
    <row r="205" spans="1:12">
      <c r="A205" s="107" t="s">
        <v>2037</v>
      </c>
      <c r="B205" s="95" t="s">
        <v>2039</v>
      </c>
      <c r="K205" s="119" t="s">
        <v>7159</v>
      </c>
      <c r="L205" s="58" t="s">
        <v>3067</v>
      </c>
    </row>
    <row r="206" spans="1:12">
      <c r="A206" s="107" t="s">
        <v>2040</v>
      </c>
      <c r="B206" s="95" t="s">
        <v>2042</v>
      </c>
      <c r="K206" s="119" t="s">
        <v>7160</v>
      </c>
      <c r="L206" s="58" t="s">
        <v>1587</v>
      </c>
    </row>
    <row r="207" spans="1:12">
      <c r="A207" s="107" t="s">
        <v>927</v>
      </c>
      <c r="B207" s="95" t="s">
        <v>2044</v>
      </c>
      <c r="K207" s="119" t="s">
        <v>7161</v>
      </c>
      <c r="L207" s="58" t="s">
        <v>1653</v>
      </c>
    </row>
    <row r="208" spans="1:12">
      <c r="A208" s="107" t="s">
        <v>928</v>
      </c>
      <c r="B208" s="95" t="s">
        <v>2046</v>
      </c>
      <c r="K208" s="119" t="s">
        <v>7162</v>
      </c>
      <c r="L208" s="58" t="s">
        <v>1723</v>
      </c>
    </row>
    <row r="209" spans="1:12">
      <c r="A209" s="107" t="s">
        <v>741</v>
      </c>
      <c r="B209" s="95" t="s">
        <v>2048</v>
      </c>
      <c r="K209" s="119" t="s">
        <v>7163</v>
      </c>
      <c r="L209" s="58" t="s">
        <v>1835</v>
      </c>
    </row>
    <row r="210" spans="1:12">
      <c r="A210" s="107" t="s">
        <v>904</v>
      </c>
      <c r="B210" s="95" t="s">
        <v>2050</v>
      </c>
      <c r="K210" s="119" t="s">
        <v>7164</v>
      </c>
      <c r="L210" s="58" t="s">
        <v>1898</v>
      </c>
    </row>
    <row r="211" spans="1:12">
      <c r="A211" s="107" t="s">
        <v>877</v>
      </c>
      <c r="B211" s="95" t="s">
        <v>2051</v>
      </c>
      <c r="K211" s="119" t="s">
        <v>7165</v>
      </c>
      <c r="L211" s="58" t="s">
        <v>2042</v>
      </c>
    </row>
    <row r="212" spans="1:12">
      <c r="A212" s="107" t="s">
        <v>649</v>
      </c>
      <c r="B212" s="95" t="s">
        <v>2054</v>
      </c>
      <c r="K212" s="119" t="s">
        <v>7166</v>
      </c>
      <c r="L212" s="58" t="s">
        <v>2170</v>
      </c>
    </row>
    <row r="213" spans="1:12">
      <c r="A213" s="107" t="s">
        <v>882</v>
      </c>
      <c r="B213" s="95" t="s">
        <v>2056</v>
      </c>
      <c r="K213" s="119" t="s">
        <v>7167</v>
      </c>
      <c r="L213" s="58" t="s">
        <v>2611</v>
      </c>
    </row>
    <row r="214" spans="1:12" ht="27">
      <c r="A214" s="107" t="s">
        <v>410</v>
      </c>
      <c r="B214" s="95" t="s">
        <v>2060</v>
      </c>
      <c r="K214" s="119" t="s">
        <v>7168</v>
      </c>
      <c r="L214" s="58" t="s">
        <v>2645</v>
      </c>
    </row>
    <row r="215" spans="1:12">
      <c r="A215" s="107" t="s">
        <v>1055</v>
      </c>
      <c r="B215" s="95" t="s">
        <v>2062</v>
      </c>
      <c r="K215" s="119" t="s">
        <v>7169</v>
      </c>
      <c r="L215" s="58" t="s">
        <v>2996</v>
      </c>
    </row>
    <row r="216" spans="1:12">
      <c r="A216" s="107" t="s">
        <v>2063</v>
      </c>
      <c r="B216" s="95" t="s">
        <v>2065</v>
      </c>
      <c r="K216" s="119" t="s">
        <v>7170</v>
      </c>
      <c r="L216" s="58" t="s">
        <v>2019</v>
      </c>
    </row>
    <row r="217" spans="1:12">
      <c r="A217" s="107" t="s">
        <v>2066</v>
      </c>
      <c r="B217" s="95" t="s">
        <v>2068</v>
      </c>
      <c r="K217" s="119" t="s">
        <v>7171</v>
      </c>
      <c r="L217" s="58" t="s">
        <v>1642</v>
      </c>
    </row>
    <row r="218" spans="1:12">
      <c r="A218" s="107" t="s">
        <v>2069</v>
      </c>
      <c r="B218" s="95" t="s">
        <v>2070</v>
      </c>
      <c r="K218" s="119" t="s">
        <v>7172</v>
      </c>
      <c r="L218" s="58" t="s">
        <v>2671</v>
      </c>
    </row>
    <row r="219" spans="1:12">
      <c r="A219" s="107" t="s">
        <v>2071</v>
      </c>
      <c r="B219" s="95" t="s">
        <v>2073</v>
      </c>
      <c r="K219" s="119" t="s">
        <v>7173</v>
      </c>
      <c r="L219" s="58" t="s">
        <v>1809</v>
      </c>
    </row>
    <row r="220" spans="1:12">
      <c r="A220" s="107" t="s">
        <v>871</v>
      </c>
      <c r="B220" s="95" t="s">
        <v>2075</v>
      </c>
      <c r="K220" s="119" t="s">
        <v>7174</v>
      </c>
      <c r="L220" s="58" t="s">
        <v>1817</v>
      </c>
    </row>
    <row r="221" spans="1:12">
      <c r="A221" s="107" t="s">
        <v>2076</v>
      </c>
      <c r="B221" s="95" t="s">
        <v>2078</v>
      </c>
      <c r="K221" s="119" t="s">
        <v>7175</v>
      </c>
      <c r="L221" s="58" t="s">
        <v>1619</v>
      </c>
    </row>
    <row r="222" spans="1:12">
      <c r="A222" s="107" t="s">
        <v>1023</v>
      </c>
      <c r="B222" s="95" t="s">
        <v>2083</v>
      </c>
      <c r="K222" s="119" t="s">
        <v>7176</v>
      </c>
      <c r="L222" s="58" t="s">
        <v>2140</v>
      </c>
    </row>
    <row r="223" spans="1:12">
      <c r="A223" s="107" t="s">
        <v>2084</v>
      </c>
      <c r="B223" s="95" t="s">
        <v>2086</v>
      </c>
      <c r="K223" s="119" t="s">
        <v>7177</v>
      </c>
      <c r="L223" s="58" t="s">
        <v>3464</v>
      </c>
    </row>
    <row r="224" spans="1:12">
      <c r="A224" s="107" t="s">
        <v>619</v>
      </c>
      <c r="B224" s="95" t="s">
        <v>2088</v>
      </c>
      <c r="K224" s="119" t="s">
        <v>7178</v>
      </c>
      <c r="L224" s="58" t="s">
        <v>1663</v>
      </c>
    </row>
    <row r="225" spans="1:12">
      <c r="A225" s="107" t="s">
        <v>49</v>
      </c>
      <c r="B225" s="95" t="s">
        <v>2090</v>
      </c>
      <c r="K225" s="119" t="s">
        <v>7179</v>
      </c>
      <c r="L225" s="58" t="s">
        <v>2133</v>
      </c>
    </row>
    <row r="226" spans="1:12">
      <c r="A226" s="107" t="s">
        <v>892</v>
      </c>
      <c r="B226" s="95" t="s">
        <v>2092</v>
      </c>
      <c r="K226" s="119" t="s">
        <v>7180</v>
      </c>
      <c r="L226" s="58" t="s">
        <v>3121</v>
      </c>
    </row>
    <row r="227" spans="1:12">
      <c r="A227" s="107" t="s">
        <v>61</v>
      </c>
      <c r="B227" s="95" t="s">
        <v>2094</v>
      </c>
      <c r="K227" s="119" t="s">
        <v>7181</v>
      </c>
      <c r="L227" s="58" t="s">
        <v>1580</v>
      </c>
    </row>
    <row r="228" spans="1:12">
      <c r="A228" s="107" t="s">
        <v>678</v>
      </c>
      <c r="B228" s="95" t="s">
        <v>2096</v>
      </c>
      <c r="K228" s="119" t="s">
        <v>7182</v>
      </c>
      <c r="L228" s="58" t="s">
        <v>1802</v>
      </c>
    </row>
    <row r="229" spans="1:12">
      <c r="A229" s="107" t="s">
        <v>2097</v>
      </c>
      <c r="B229" s="95" t="s">
        <v>2099</v>
      </c>
      <c r="K229" s="119" t="s">
        <v>7183</v>
      </c>
      <c r="L229" s="58" t="s">
        <v>2721</v>
      </c>
    </row>
    <row r="230" spans="1:12">
      <c r="A230" s="107" t="s">
        <v>791</v>
      </c>
      <c r="B230" s="95" t="s">
        <v>2101</v>
      </c>
      <c r="K230" s="119" t="s">
        <v>7184</v>
      </c>
      <c r="L230" s="58" t="s">
        <v>2856</v>
      </c>
    </row>
    <row r="231" spans="1:12">
      <c r="A231" s="107" t="s">
        <v>365</v>
      </c>
      <c r="B231" s="95" t="s">
        <v>2103</v>
      </c>
      <c r="K231" s="119" t="s">
        <v>7185</v>
      </c>
      <c r="L231" s="58" t="s">
        <v>1742</v>
      </c>
    </row>
    <row r="232" spans="1:12">
      <c r="A232" s="107" t="s">
        <v>494</v>
      </c>
      <c r="B232" s="95" t="s">
        <v>2105</v>
      </c>
      <c r="K232" s="119" t="s">
        <v>7186</v>
      </c>
      <c r="L232" s="58" t="s">
        <v>3077</v>
      </c>
    </row>
    <row r="233" spans="1:12">
      <c r="A233" s="107" t="s">
        <v>888</v>
      </c>
      <c r="B233" s="95" t="s">
        <v>2107</v>
      </c>
      <c r="K233" s="119" t="s">
        <v>7187</v>
      </c>
      <c r="L233" s="58" t="s">
        <v>1717</v>
      </c>
    </row>
    <row r="234" spans="1:12">
      <c r="A234" s="107" t="s">
        <v>883</v>
      </c>
      <c r="B234" s="95" t="s">
        <v>2109</v>
      </c>
      <c r="K234" s="119" t="s">
        <v>7188</v>
      </c>
      <c r="L234" s="58" t="s">
        <v>1909</v>
      </c>
    </row>
    <row r="235" spans="1:12">
      <c r="A235" s="107" t="s">
        <v>578</v>
      </c>
      <c r="B235" s="95" t="s">
        <v>2111</v>
      </c>
      <c r="K235" s="119" t="s">
        <v>7189</v>
      </c>
      <c r="L235" s="58" t="s">
        <v>2530</v>
      </c>
    </row>
    <row r="236" spans="1:12">
      <c r="A236" s="107" t="s">
        <v>742</v>
      </c>
      <c r="B236" s="95" t="s">
        <v>2113</v>
      </c>
      <c r="K236" s="119" t="s">
        <v>7190</v>
      </c>
      <c r="L236" s="58" t="s">
        <v>3085</v>
      </c>
    </row>
    <row r="237" spans="1:12">
      <c r="A237" s="107" t="s">
        <v>848</v>
      </c>
      <c r="B237" s="95" t="s">
        <v>2115</v>
      </c>
      <c r="K237" s="119" t="s">
        <v>7191</v>
      </c>
      <c r="L237" s="58" t="s">
        <v>1583</v>
      </c>
    </row>
    <row r="238" spans="1:12">
      <c r="A238" s="107" t="s">
        <v>1047</v>
      </c>
      <c r="B238" s="95" t="s">
        <v>2118</v>
      </c>
      <c r="K238" s="119" t="s">
        <v>7192</v>
      </c>
      <c r="L238" s="58" t="s">
        <v>2976</v>
      </c>
    </row>
    <row r="239" spans="1:12">
      <c r="A239" s="107" t="s">
        <v>846</v>
      </c>
      <c r="B239" s="95" t="s">
        <v>2120</v>
      </c>
      <c r="K239" s="119" t="s">
        <v>7193</v>
      </c>
      <c r="L239" s="58" t="s">
        <v>2682</v>
      </c>
    </row>
    <row r="240" spans="1:12">
      <c r="A240" s="107" t="s">
        <v>820</v>
      </c>
      <c r="B240" s="95" t="s">
        <v>2123</v>
      </c>
      <c r="K240" s="119" t="s">
        <v>7194</v>
      </c>
      <c r="L240" s="58" t="s">
        <v>1598</v>
      </c>
    </row>
    <row r="241" spans="1:12" ht="27">
      <c r="A241" s="107" t="s">
        <v>878</v>
      </c>
      <c r="B241" s="95" t="s">
        <v>2125</v>
      </c>
      <c r="K241" s="119" t="s">
        <v>7195</v>
      </c>
      <c r="L241" s="58" t="s">
        <v>3615</v>
      </c>
    </row>
    <row r="242" spans="1:12">
      <c r="A242" s="107" t="s">
        <v>83</v>
      </c>
      <c r="B242" s="95" t="s">
        <v>2127</v>
      </c>
      <c r="K242" s="119" t="s">
        <v>7196</v>
      </c>
      <c r="L242" s="58" t="s">
        <v>3409</v>
      </c>
    </row>
    <row r="243" spans="1:12">
      <c r="A243" s="107" t="s">
        <v>956</v>
      </c>
      <c r="B243" s="95" t="s">
        <v>2129</v>
      </c>
      <c r="K243" s="119" t="s">
        <v>7197</v>
      </c>
      <c r="L243" s="58" t="s">
        <v>2172</v>
      </c>
    </row>
    <row r="244" spans="1:12">
      <c r="A244" s="107" t="s">
        <v>811</v>
      </c>
      <c r="B244" s="95" t="s">
        <v>2131</v>
      </c>
      <c r="K244" s="119" t="s">
        <v>7198</v>
      </c>
      <c r="L244" s="58" t="s">
        <v>1711</v>
      </c>
    </row>
    <row r="245" spans="1:12">
      <c r="A245" s="107" t="s">
        <v>386</v>
      </c>
      <c r="B245" s="95" t="s">
        <v>2133</v>
      </c>
      <c r="K245" s="119" t="s">
        <v>7199</v>
      </c>
      <c r="L245" s="58" t="s">
        <v>1929</v>
      </c>
    </row>
    <row r="246" spans="1:12">
      <c r="A246" s="107" t="s">
        <v>759</v>
      </c>
      <c r="B246" s="95" t="s">
        <v>759</v>
      </c>
      <c r="K246" s="119" t="s">
        <v>7200</v>
      </c>
      <c r="L246" s="58" t="s">
        <v>2939</v>
      </c>
    </row>
    <row r="247" spans="1:12">
      <c r="A247" s="107" t="s">
        <v>1204</v>
      </c>
      <c r="B247" s="95" t="s">
        <v>2136</v>
      </c>
      <c r="K247" s="119" t="s">
        <v>7201</v>
      </c>
      <c r="L247" s="58" t="s">
        <v>1864</v>
      </c>
    </row>
    <row r="248" spans="1:12">
      <c r="A248" s="107" t="s">
        <v>829</v>
      </c>
      <c r="B248" s="95" t="s">
        <v>2138</v>
      </c>
      <c r="K248" s="119" t="s">
        <v>7202</v>
      </c>
      <c r="L248" s="58" t="s">
        <v>2568</v>
      </c>
    </row>
    <row r="249" spans="1:12">
      <c r="A249" s="107" t="s">
        <v>183</v>
      </c>
      <c r="B249" s="95" t="s">
        <v>2140</v>
      </c>
      <c r="K249" s="119" t="s">
        <v>7203</v>
      </c>
      <c r="L249" s="58" t="s">
        <v>2873</v>
      </c>
    </row>
    <row r="250" spans="1:12">
      <c r="A250" s="107" t="s">
        <v>941</v>
      </c>
      <c r="B250" s="95" t="s">
        <v>2142</v>
      </c>
      <c r="K250" s="119" t="s">
        <v>7204</v>
      </c>
      <c r="L250" s="58" t="s">
        <v>3732</v>
      </c>
    </row>
    <row r="251" spans="1:12">
      <c r="A251" s="107" t="s">
        <v>795</v>
      </c>
      <c r="B251" s="95" t="s">
        <v>2144</v>
      </c>
      <c r="K251" s="119" t="s">
        <v>7205</v>
      </c>
      <c r="L251" s="58" t="s">
        <v>3735</v>
      </c>
    </row>
    <row r="252" spans="1:12">
      <c r="A252" s="107" t="s">
        <v>925</v>
      </c>
      <c r="B252" s="95" t="s">
        <v>2146</v>
      </c>
      <c r="K252" s="119" t="s">
        <v>7206</v>
      </c>
      <c r="L252" s="58" t="s">
        <v>2002</v>
      </c>
    </row>
    <row r="253" spans="1:12">
      <c r="A253" s="107" t="s">
        <v>923</v>
      </c>
      <c r="B253" s="95" t="s">
        <v>2148</v>
      </c>
      <c r="K253" s="119" t="s">
        <v>7207</v>
      </c>
      <c r="L253" s="58" t="s">
        <v>2200</v>
      </c>
    </row>
    <row r="254" spans="1:12">
      <c r="A254" s="107" t="s">
        <v>638</v>
      </c>
      <c r="B254" s="95" t="s">
        <v>2150</v>
      </c>
      <c r="K254" s="119" t="s">
        <v>7208</v>
      </c>
      <c r="L254" s="58" t="s">
        <v>2637</v>
      </c>
    </row>
    <row r="255" spans="1:12">
      <c r="A255" s="107" t="s">
        <v>885</v>
      </c>
      <c r="B255" s="95" t="s">
        <v>2152</v>
      </c>
      <c r="K255" s="119" t="s">
        <v>7209</v>
      </c>
      <c r="L255" s="58" t="s">
        <v>3727</v>
      </c>
    </row>
    <row r="256" spans="1:12">
      <c r="A256" s="107" t="s">
        <v>2153</v>
      </c>
      <c r="B256" s="95" t="s">
        <v>2155</v>
      </c>
      <c r="K256" s="119" t="s">
        <v>7210</v>
      </c>
      <c r="L256" s="58" t="s">
        <v>1911</v>
      </c>
    </row>
    <row r="257" spans="1:12">
      <c r="A257" s="107" t="s">
        <v>926</v>
      </c>
      <c r="B257" s="95" t="s">
        <v>2157</v>
      </c>
      <c r="K257" s="119" t="s">
        <v>7211</v>
      </c>
      <c r="L257" s="58" t="s">
        <v>2880</v>
      </c>
    </row>
    <row r="258" spans="1:12">
      <c r="A258" s="107" t="s">
        <v>909</v>
      </c>
      <c r="B258" s="95" t="s">
        <v>2159</v>
      </c>
      <c r="K258" s="119" t="s">
        <v>7212</v>
      </c>
      <c r="L258" s="58" t="s">
        <v>3075</v>
      </c>
    </row>
    <row r="259" spans="1:12" ht="30.75">
      <c r="A259" s="107" t="s">
        <v>930</v>
      </c>
      <c r="B259" s="95" t="s">
        <v>2162</v>
      </c>
      <c r="K259" s="119" t="s">
        <v>7213</v>
      </c>
      <c r="L259" s="58" t="s">
        <v>1800</v>
      </c>
    </row>
    <row r="260" spans="1:12">
      <c r="A260" s="107" t="s">
        <v>2163</v>
      </c>
      <c r="B260" s="95" t="s">
        <v>2165</v>
      </c>
      <c r="K260" s="119" t="s">
        <v>7214</v>
      </c>
      <c r="L260" s="58" t="s">
        <v>2387</v>
      </c>
    </row>
    <row r="261" spans="1:12">
      <c r="A261" s="107" t="s">
        <v>2166</v>
      </c>
      <c r="B261" s="95" t="s">
        <v>2168</v>
      </c>
      <c r="K261" s="119" t="s">
        <v>7215</v>
      </c>
      <c r="L261" s="58" t="s">
        <v>1738</v>
      </c>
    </row>
    <row r="262" spans="1:12">
      <c r="A262" s="107" t="s">
        <v>823</v>
      </c>
      <c r="B262" s="95" t="s">
        <v>2170</v>
      </c>
      <c r="K262" s="119" t="s">
        <v>7216</v>
      </c>
      <c r="L262" s="114" t="s">
        <v>2462</v>
      </c>
    </row>
    <row r="263" spans="1:12">
      <c r="A263" s="107" t="s">
        <v>932</v>
      </c>
      <c r="B263" s="95" t="s">
        <v>2172</v>
      </c>
      <c r="K263" s="119" t="s">
        <v>7217</v>
      </c>
      <c r="L263" s="114" t="s">
        <v>2462</v>
      </c>
    </row>
    <row r="264" spans="1:12">
      <c r="A264" s="107" t="s">
        <v>957</v>
      </c>
      <c r="B264" s="95" t="s">
        <v>2174</v>
      </c>
      <c r="K264" s="119" t="s">
        <v>7218</v>
      </c>
      <c r="L264" s="58" t="s">
        <v>1937</v>
      </c>
    </row>
    <row r="265" spans="1:12">
      <c r="A265" s="107" t="s">
        <v>962</v>
      </c>
      <c r="B265" s="95" t="s">
        <v>2177</v>
      </c>
      <c r="K265" s="119" t="s">
        <v>7219</v>
      </c>
      <c r="L265" s="58" t="s">
        <v>3278</v>
      </c>
    </row>
    <row r="266" spans="1:12">
      <c r="A266" s="107" t="s">
        <v>109</v>
      </c>
      <c r="B266" s="95" t="s">
        <v>2179</v>
      </c>
      <c r="K266" s="119" t="s">
        <v>7220</v>
      </c>
      <c r="L266" s="58" t="s">
        <v>3583</v>
      </c>
    </row>
    <row r="267" spans="1:12">
      <c r="A267" s="107" t="s">
        <v>1052</v>
      </c>
      <c r="B267" s="95" t="s">
        <v>2181</v>
      </c>
      <c r="K267" s="119" t="s">
        <v>7221</v>
      </c>
      <c r="L267" s="58" t="s">
        <v>1735</v>
      </c>
    </row>
    <row r="268" spans="1:12">
      <c r="A268" s="107" t="s">
        <v>933</v>
      </c>
      <c r="B268" s="95" t="s">
        <v>2183</v>
      </c>
      <c r="K268" s="119" t="s">
        <v>7222</v>
      </c>
      <c r="L268" s="58" t="s">
        <v>3138</v>
      </c>
    </row>
    <row r="269" spans="1:12">
      <c r="A269" s="107" t="s">
        <v>983</v>
      </c>
      <c r="B269" s="95" t="s">
        <v>2185</v>
      </c>
      <c r="K269" s="119" t="s">
        <v>7223</v>
      </c>
      <c r="L269" s="58" t="s">
        <v>3356</v>
      </c>
    </row>
    <row r="270" spans="1:12">
      <c r="A270" s="107" t="s">
        <v>934</v>
      </c>
      <c r="B270" s="95" t="s">
        <v>2187</v>
      </c>
      <c r="K270" s="119" t="s">
        <v>7224</v>
      </c>
      <c r="L270" s="58" t="s">
        <v>1976</v>
      </c>
    </row>
    <row r="271" spans="1:12">
      <c r="A271" s="107" t="s">
        <v>2188</v>
      </c>
      <c r="B271" s="95" t="s">
        <v>2190</v>
      </c>
      <c r="K271" s="119" t="s">
        <v>7225</v>
      </c>
      <c r="L271" s="58" t="s">
        <v>2615</v>
      </c>
    </row>
    <row r="272" spans="1:12">
      <c r="A272" s="107" t="s">
        <v>1053</v>
      </c>
      <c r="B272" s="95" t="s">
        <v>2192</v>
      </c>
      <c r="K272" s="119" t="s">
        <v>7226</v>
      </c>
      <c r="L272" s="58" t="s">
        <v>2617</v>
      </c>
    </row>
    <row r="273" spans="1:12">
      <c r="A273" s="107" t="s">
        <v>620</v>
      </c>
      <c r="B273" s="95" t="s">
        <v>2194</v>
      </c>
      <c r="K273" s="119" t="s">
        <v>7227</v>
      </c>
      <c r="L273" s="58" t="s">
        <v>2865</v>
      </c>
    </row>
    <row r="274" spans="1:12">
      <c r="A274" s="107" t="s">
        <v>950</v>
      </c>
      <c r="B274" s="95" t="s">
        <v>2196</v>
      </c>
      <c r="K274" s="119" t="s">
        <v>7228</v>
      </c>
      <c r="L274" s="58" t="s">
        <v>2967</v>
      </c>
    </row>
    <row r="275" spans="1:12">
      <c r="A275" s="107" t="s">
        <v>954</v>
      </c>
      <c r="B275" s="95" t="s">
        <v>2198</v>
      </c>
      <c r="K275" s="119" t="s">
        <v>7229</v>
      </c>
      <c r="L275" s="58" t="s">
        <v>3035</v>
      </c>
    </row>
    <row r="276" spans="1:12">
      <c r="A276" s="107" t="s">
        <v>948</v>
      </c>
      <c r="B276" s="95" t="s">
        <v>2200</v>
      </c>
      <c r="K276" s="119" t="s">
        <v>7230</v>
      </c>
      <c r="L276" s="58" t="s">
        <v>3212</v>
      </c>
    </row>
    <row r="277" spans="1:12" ht="27">
      <c r="A277" s="107" t="s">
        <v>1011</v>
      </c>
      <c r="B277" s="95" t="s">
        <v>2202</v>
      </c>
      <c r="K277" s="119" t="s">
        <v>7231</v>
      </c>
      <c r="L277" s="58" t="s">
        <v>3266</v>
      </c>
    </row>
    <row r="278" spans="1:12">
      <c r="A278" s="107" t="s">
        <v>1058</v>
      </c>
      <c r="B278" s="95" t="s">
        <v>2204</v>
      </c>
      <c r="K278" s="119" t="s">
        <v>7232</v>
      </c>
      <c r="L278" s="58" t="s">
        <v>3282</v>
      </c>
    </row>
    <row r="279" spans="1:12">
      <c r="A279" s="107" t="s">
        <v>2205</v>
      </c>
      <c r="B279" s="95" t="s">
        <v>2207</v>
      </c>
      <c r="K279" s="119" t="s">
        <v>7233</v>
      </c>
      <c r="L279" s="58" t="s">
        <v>3327</v>
      </c>
    </row>
    <row r="280" spans="1:12">
      <c r="A280" s="107" t="s">
        <v>2208</v>
      </c>
      <c r="B280" s="95" t="s">
        <v>2210</v>
      </c>
      <c r="K280" s="119" t="s">
        <v>7234</v>
      </c>
      <c r="L280" s="58" t="s">
        <v>1933</v>
      </c>
    </row>
    <row r="281" spans="1:12">
      <c r="A281" s="107" t="s">
        <v>1240</v>
      </c>
      <c r="B281" s="95" t="s">
        <v>2212</v>
      </c>
      <c r="K281" s="119" t="s">
        <v>7235</v>
      </c>
      <c r="L281" s="58" t="s">
        <v>2012</v>
      </c>
    </row>
    <row r="282" spans="1:12">
      <c r="A282" s="107" t="s">
        <v>1241</v>
      </c>
      <c r="B282" s="95" t="s">
        <v>2214</v>
      </c>
      <c r="K282" s="119" t="s">
        <v>7236</v>
      </c>
      <c r="L282" s="58" t="s">
        <v>2370</v>
      </c>
    </row>
    <row r="283" spans="1:12">
      <c r="A283" s="107" t="s">
        <v>2215</v>
      </c>
      <c r="B283" s="95" t="s">
        <v>2217</v>
      </c>
      <c r="K283" s="119" t="s">
        <v>7237</v>
      </c>
      <c r="L283" s="58" t="s">
        <v>2181</v>
      </c>
    </row>
    <row r="284" spans="1:12">
      <c r="A284" s="107" t="s">
        <v>2218</v>
      </c>
      <c r="B284" s="95" t="s">
        <v>2220</v>
      </c>
      <c r="K284" s="119" t="s">
        <v>7238</v>
      </c>
      <c r="L284" s="58" t="s">
        <v>1602</v>
      </c>
    </row>
    <row r="285" spans="1:12" ht="27">
      <c r="A285" s="107" t="s">
        <v>2221</v>
      </c>
      <c r="B285" s="95" t="s">
        <v>2223</v>
      </c>
      <c r="K285" s="119" t="s">
        <v>7239</v>
      </c>
      <c r="L285" s="58" t="s">
        <v>1854</v>
      </c>
    </row>
    <row r="286" spans="1:12">
      <c r="A286" s="107" t="s">
        <v>2224</v>
      </c>
      <c r="B286" s="95" t="s">
        <v>2226</v>
      </c>
      <c r="K286" s="119" t="s">
        <v>7240</v>
      </c>
      <c r="L286" s="58" t="s">
        <v>1868</v>
      </c>
    </row>
    <row r="287" spans="1:12">
      <c r="A287" s="107" t="s">
        <v>1406</v>
      </c>
      <c r="B287" s="95" t="s">
        <v>2228</v>
      </c>
      <c r="K287" s="119" t="s">
        <v>7241</v>
      </c>
      <c r="L287" s="58" t="s">
        <v>2118</v>
      </c>
    </row>
    <row r="288" spans="1:12">
      <c r="A288" s="107" t="s">
        <v>2229</v>
      </c>
      <c r="B288" s="95" t="s">
        <v>2231</v>
      </c>
      <c r="K288" s="119" t="s">
        <v>7242</v>
      </c>
      <c r="L288" s="58" t="s">
        <v>2131</v>
      </c>
    </row>
    <row r="289" spans="1:12">
      <c r="A289" s="107" t="s">
        <v>1245</v>
      </c>
      <c r="B289" s="95" t="s">
        <v>2233</v>
      </c>
      <c r="K289" s="119" t="s">
        <v>7243</v>
      </c>
      <c r="L289" s="58" t="s">
        <v>2350</v>
      </c>
    </row>
    <row r="290" spans="1:12">
      <c r="A290" s="107" t="s">
        <v>1323</v>
      </c>
      <c r="B290" s="95" t="s">
        <v>2235</v>
      </c>
      <c r="K290" s="119" t="s">
        <v>7244</v>
      </c>
      <c r="L290" s="58" t="s">
        <v>2362</v>
      </c>
    </row>
    <row r="291" spans="1:12">
      <c r="A291" s="107" t="s">
        <v>2236</v>
      </c>
      <c r="B291" s="95" t="s">
        <v>2238</v>
      </c>
      <c r="K291" s="119" t="s">
        <v>7245</v>
      </c>
      <c r="L291" s="58" t="s">
        <v>2518</v>
      </c>
    </row>
    <row r="292" spans="1:12">
      <c r="A292" s="107" t="s">
        <v>1050</v>
      </c>
      <c r="B292" s="95" t="s">
        <v>2240</v>
      </c>
      <c r="K292" s="119" t="s">
        <v>7246</v>
      </c>
      <c r="L292" s="58" t="s">
        <v>2669</v>
      </c>
    </row>
    <row r="293" spans="1:12" ht="30.75">
      <c r="A293" s="107" t="s">
        <v>1224</v>
      </c>
      <c r="B293" s="95" t="s">
        <v>2242</v>
      </c>
      <c r="K293" s="119" t="s">
        <v>7247</v>
      </c>
      <c r="L293" s="58" t="s">
        <v>2959</v>
      </c>
    </row>
    <row r="294" spans="1:12">
      <c r="A294" s="107" t="s">
        <v>1099</v>
      </c>
      <c r="B294" s="95" t="s">
        <v>2244</v>
      </c>
      <c r="K294" s="119" t="s">
        <v>7248</v>
      </c>
      <c r="L294" s="58" t="s">
        <v>2969</v>
      </c>
    </row>
    <row r="295" spans="1:12">
      <c r="A295" s="107" t="s">
        <v>1098</v>
      </c>
      <c r="B295" s="95" t="s">
        <v>2246</v>
      </c>
      <c r="K295" s="119" t="s">
        <v>7249</v>
      </c>
      <c r="L295" s="58" t="s">
        <v>2984</v>
      </c>
    </row>
    <row r="296" spans="1:12">
      <c r="A296" s="107" t="s">
        <v>1042</v>
      </c>
      <c r="B296" s="95" t="s">
        <v>2248</v>
      </c>
      <c r="K296" s="119" t="s">
        <v>7250</v>
      </c>
      <c r="L296" s="58" t="s">
        <v>3015</v>
      </c>
    </row>
    <row r="297" spans="1:12">
      <c r="A297" s="107" t="s">
        <v>1234</v>
      </c>
      <c r="B297" s="95" t="s">
        <v>2250</v>
      </c>
      <c r="K297" s="119" t="s">
        <v>7251</v>
      </c>
      <c r="L297" s="58" t="s">
        <v>3017</v>
      </c>
    </row>
    <row r="298" spans="1:12">
      <c r="A298" s="107" t="s">
        <v>2251</v>
      </c>
      <c r="B298" s="95" t="s">
        <v>2253</v>
      </c>
      <c r="K298" s="119" t="s">
        <v>7252</v>
      </c>
      <c r="L298" s="58" t="s">
        <v>3131</v>
      </c>
    </row>
    <row r="299" spans="1:12">
      <c r="A299" s="107" t="s">
        <v>1209</v>
      </c>
      <c r="B299" s="95" t="s">
        <v>2255</v>
      </c>
      <c r="K299" s="119" t="s">
        <v>7253</v>
      </c>
      <c r="L299" s="58" t="s">
        <v>3144</v>
      </c>
    </row>
    <row r="300" spans="1:12">
      <c r="A300" s="107" t="s">
        <v>1213</v>
      </c>
      <c r="B300" s="95" t="s">
        <v>2257</v>
      </c>
      <c r="K300" s="119" t="s">
        <v>7254</v>
      </c>
      <c r="L300" s="58" t="s">
        <v>3168</v>
      </c>
    </row>
    <row r="301" spans="1:12">
      <c r="A301" s="107" t="s">
        <v>2258</v>
      </c>
      <c r="B301" s="95" t="s">
        <v>2260</v>
      </c>
      <c r="K301" s="119" t="s">
        <v>7255</v>
      </c>
      <c r="L301" s="58" t="s">
        <v>3397</v>
      </c>
    </row>
    <row r="302" spans="1:12">
      <c r="A302" s="107" t="s">
        <v>2261</v>
      </c>
      <c r="B302" s="95" t="s">
        <v>2263</v>
      </c>
      <c r="K302" s="119" t="s">
        <v>7256</v>
      </c>
      <c r="L302" s="58" t="s">
        <v>3405</v>
      </c>
    </row>
    <row r="303" spans="1:12">
      <c r="A303" s="107" t="s">
        <v>2264</v>
      </c>
      <c r="B303" s="95" t="s">
        <v>2266</v>
      </c>
      <c r="K303" s="119" t="s">
        <v>7257</v>
      </c>
      <c r="L303" s="114" t="s">
        <v>1624</v>
      </c>
    </row>
    <row r="304" spans="1:12">
      <c r="A304" s="107" t="s">
        <v>1212</v>
      </c>
      <c r="B304" s="95" t="s">
        <v>2268</v>
      </c>
      <c r="K304" s="119" t="s">
        <v>7258</v>
      </c>
      <c r="L304" s="58" t="s">
        <v>2096</v>
      </c>
    </row>
    <row r="305" spans="1:12" ht="30.75">
      <c r="A305" s="107" t="s">
        <v>1462</v>
      </c>
      <c r="B305" s="95" t="s">
        <v>2270</v>
      </c>
      <c r="K305" s="119" t="s">
        <v>7259</v>
      </c>
      <c r="L305" s="114" t="s">
        <v>1624</v>
      </c>
    </row>
    <row r="306" spans="1:12">
      <c r="A306" s="107" t="s">
        <v>1337</v>
      </c>
      <c r="B306" s="95" t="s">
        <v>2272</v>
      </c>
      <c r="K306" s="119" t="s">
        <v>7260</v>
      </c>
      <c r="L306" s="58" t="s">
        <v>1870</v>
      </c>
    </row>
    <row r="307" spans="1:12">
      <c r="A307" s="107" t="s">
        <v>1184</v>
      </c>
      <c r="B307" s="95" t="s">
        <v>2274</v>
      </c>
      <c r="K307" s="119" t="s">
        <v>7261</v>
      </c>
      <c r="L307" s="58" t="s">
        <v>2674</v>
      </c>
    </row>
    <row r="308" spans="1:12" ht="30.75">
      <c r="A308" s="107" t="s">
        <v>1253</v>
      </c>
      <c r="B308" s="95" t="s">
        <v>2276</v>
      </c>
      <c r="K308" s="119" t="s">
        <v>7262</v>
      </c>
      <c r="L308" s="58" t="s">
        <v>2982</v>
      </c>
    </row>
    <row r="309" spans="1:12">
      <c r="A309" s="107" t="s">
        <v>1063</v>
      </c>
      <c r="B309" s="95" t="s">
        <v>2278</v>
      </c>
      <c r="K309" s="119" t="s">
        <v>7263</v>
      </c>
      <c r="L309" s="58" t="s">
        <v>1645</v>
      </c>
    </row>
    <row r="310" spans="1:12">
      <c r="A310" s="107" t="s">
        <v>2279</v>
      </c>
      <c r="B310" s="95" t="s">
        <v>2281</v>
      </c>
      <c r="K310" s="119" t="s">
        <v>7264</v>
      </c>
      <c r="L310" s="58" t="s">
        <v>1647</v>
      </c>
    </row>
    <row r="311" spans="1:12">
      <c r="A311" s="107" t="s">
        <v>2282</v>
      </c>
      <c r="B311" s="95" t="s">
        <v>2284</v>
      </c>
      <c r="K311" s="119" t="s">
        <v>7265</v>
      </c>
      <c r="L311" s="58" t="s">
        <v>1740</v>
      </c>
    </row>
    <row r="312" spans="1:12">
      <c r="A312" s="107" t="s">
        <v>1255</v>
      </c>
      <c r="B312" s="95" t="s">
        <v>2286</v>
      </c>
      <c r="K312" s="119" t="s">
        <v>7266</v>
      </c>
      <c r="L312" s="58" t="s">
        <v>2101</v>
      </c>
    </row>
    <row r="313" spans="1:12" ht="30.75">
      <c r="A313" s="107" t="s">
        <v>1256</v>
      </c>
      <c r="B313" s="95" t="s">
        <v>2288</v>
      </c>
      <c r="K313" s="119" t="s">
        <v>7267</v>
      </c>
      <c r="L313" s="58" t="s">
        <v>2298</v>
      </c>
    </row>
    <row r="314" spans="1:12">
      <c r="A314" s="107" t="s">
        <v>2289</v>
      </c>
      <c r="B314" s="95" t="s">
        <v>2291</v>
      </c>
      <c r="K314" s="119" t="s">
        <v>7268</v>
      </c>
      <c r="L314" s="58" t="s">
        <v>1271</v>
      </c>
    </row>
    <row r="315" spans="1:12">
      <c r="A315" s="107" t="s">
        <v>1480</v>
      </c>
      <c r="B315" s="95" t="s">
        <v>2295</v>
      </c>
      <c r="K315" s="119" t="s">
        <v>7269</v>
      </c>
      <c r="L315" s="58" t="s">
        <v>2867</v>
      </c>
    </row>
    <row r="316" spans="1:12">
      <c r="A316" s="107" t="s">
        <v>2296</v>
      </c>
      <c r="B316" s="95" t="s">
        <v>2298</v>
      </c>
      <c r="K316" s="119" t="s">
        <v>7270</v>
      </c>
      <c r="L316" s="58" t="s">
        <v>3041</v>
      </c>
    </row>
    <row r="317" spans="1:12">
      <c r="A317" s="107" t="s">
        <v>1355</v>
      </c>
      <c r="B317" s="95" t="s">
        <v>2300</v>
      </c>
      <c r="K317" s="119" t="s">
        <v>7271</v>
      </c>
      <c r="L317" s="58" t="s">
        <v>3043</v>
      </c>
    </row>
    <row r="318" spans="1:12">
      <c r="A318" s="107" t="s">
        <v>2301</v>
      </c>
      <c r="B318" s="95" t="s">
        <v>2303</v>
      </c>
      <c r="K318" s="119" t="s">
        <v>7272</v>
      </c>
      <c r="L318" s="58" t="s">
        <v>3339</v>
      </c>
    </row>
    <row r="319" spans="1:12">
      <c r="A319" s="107" t="s">
        <v>1342</v>
      </c>
      <c r="B319" s="95" t="s">
        <v>4023</v>
      </c>
      <c r="K319" s="119" t="s">
        <v>7273</v>
      </c>
      <c r="L319" s="58" t="s">
        <v>3242</v>
      </c>
    </row>
    <row r="320" spans="1:12">
      <c r="A320" s="107" t="s">
        <v>2306</v>
      </c>
      <c r="B320" s="95" t="s">
        <v>2308</v>
      </c>
      <c r="K320" s="119" t="s">
        <v>7274</v>
      </c>
      <c r="L320" s="58" t="s">
        <v>1981</v>
      </c>
    </row>
    <row r="321" spans="1:12">
      <c r="A321" s="107" t="s">
        <v>2309</v>
      </c>
      <c r="B321" s="95" t="s">
        <v>2311</v>
      </c>
      <c r="K321" s="119" t="s">
        <v>7275</v>
      </c>
      <c r="L321" s="58" t="s">
        <v>2266</v>
      </c>
    </row>
    <row r="322" spans="1:12" ht="27">
      <c r="A322" s="107" t="s">
        <v>1161</v>
      </c>
      <c r="B322" s="95" t="s">
        <v>2313</v>
      </c>
      <c r="K322" s="119" t="s">
        <v>7276</v>
      </c>
      <c r="L322" s="58" t="s">
        <v>2276</v>
      </c>
    </row>
    <row r="323" spans="1:12">
      <c r="A323" s="107" t="s">
        <v>1343</v>
      </c>
      <c r="B323" s="95" t="s">
        <v>2315</v>
      </c>
      <c r="K323" s="119" t="s">
        <v>7277</v>
      </c>
      <c r="L323" s="58" t="s">
        <v>2311</v>
      </c>
    </row>
    <row r="324" spans="1:12">
      <c r="A324" s="107" t="s">
        <v>972</v>
      </c>
      <c r="B324" s="95" t="s">
        <v>2317</v>
      </c>
      <c r="K324" s="119" t="s">
        <v>7278</v>
      </c>
      <c r="L324" s="58" t="s">
        <v>2422</v>
      </c>
    </row>
    <row r="325" spans="1:12">
      <c r="A325" s="107" t="s">
        <v>2318</v>
      </c>
      <c r="B325" s="95" t="s">
        <v>2320</v>
      </c>
      <c r="K325" s="119" t="s">
        <v>7279</v>
      </c>
      <c r="L325" s="58" t="s">
        <v>2687</v>
      </c>
    </row>
    <row r="326" spans="1:12">
      <c r="A326" s="107" t="s">
        <v>1065</v>
      </c>
      <c r="B326" s="95" t="s">
        <v>2322</v>
      </c>
      <c r="K326" s="119" t="s">
        <v>7280</v>
      </c>
      <c r="L326" s="58" t="s">
        <v>2835</v>
      </c>
    </row>
    <row r="327" spans="1:12">
      <c r="A327" s="107" t="s">
        <v>2323</v>
      </c>
      <c r="B327" s="95" t="s">
        <v>2325</v>
      </c>
      <c r="K327" s="119" t="s">
        <v>7281</v>
      </c>
      <c r="L327" s="58" t="s">
        <v>3222</v>
      </c>
    </row>
    <row r="328" spans="1:12">
      <c r="A328" s="107" t="s">
        <v>2326</v>
      </c>
      <c r="B328" s="95" t="s">
        <v>2328</v>
      </c>
      <c r="K328" s="119" t="s">
        <v>7282</v>
      </c>
      <c r="L328" s="58" t="s">
        <v>1668</v>
      </c>
    </row>
    <row r="329" spans="1:12">
      <c r="A329" s="107" t="s">
        <v>1271</v>
      </c>
      <c r="B329" s="95" t="s">
        <v>1271</v>
      </c>
      <c r="K329" s="119" t="s">
        <v>7283</v>
      </c>
      <c r="L329" s="58" t="s">
        <v>1814</v>
      </c>
    </row>
    <row r="330" spans="1:12">
      <c r="A330" s="107" t="s">
        <v>879</v>
      </c>
      <c r="B330" s="95" t="s">
        <v>2332</v>
      </c>
      <c r="K330" s="119" t="s">
        <v>7284</v>
      </c>
      <c r="L330" s="58" t="s">
        <v>2903</v>
      </c>
    </row>
    <row r="331" spans="1:12">
      <c r="A331" s="107" t="s">
        <v>1173</v>
      </c>
      <c r="B331" s="95" t="s">
        <v>2334</v>
      </c>
      <c r="K331" s="119" t="s">
        <v>7285</v>
      </c>
      <c r="L331" s="114" t="s">
        <v>1696</v>
      </c>
    </row>
    <row r="332" spans="1:12" ht="30.75">
      <c r="A332" s="107" t="s">
        <v>2335</v>
      </c>
      <c r="B332" s="95" t="s">
        <v>2337</v>
      </c>
      <c r="K332" s="119" t="s">
        <v>7286</v>
      </c>
      <c r="L332" s="114" t="s">
        <v>1696</v>
      </c>
    </row>
    <row r="333" spans="1:12">
      <c r="A333" s="107" t="s">
        <v>2338</v>
      </c>
      <c r="B333" s="95" t="s">
        <v>2340</v>
      </c>
      <c r="K333" s="119" t="s">
        <v>7287</v>
      </c>
      <c r="L333" s="58" t="s">
        <v>1576</v>
      </c>
    </row>
    <row r="334" spans="1:12">
      <c r="A334" s="107" t="s">
        <v>1162</v>
      </c>
      <c r="B334" s="95" t="s">
        <v>2342</v>
      </c>
      <c r="K334" s="119" t="s">
        <v>7288</v>
      </c>
      <c r="L334" s="58" t="s">
        <v>2050</v>
      </c>
    </row>
    <row r="335" spans="1:12">
      <c r="A335" s="107" t="s">
        <v>59</v>
      </c>
      <c r="B335" s="95" t="s">
        <v>2345</v>
      </c>
      <c r="K335" s="119" t="s">
        <v>7289</v>
      </c>
      <c r="L335" s="58" t="s">
        <v>2322</v>
      </c>
    </row>
    <row r="336" spans="1:12">
      <c r="A336" s="107" t="s">
        <v>2346</v>
      </c>
      <c r="B336" s="95" t="s">
        <v>2348</v>
      </c>
      <c r="K336" s="119" t="s">
        <v>7290</v>
      </c>
      <c r="L336" s="58" t="s">
        <v>2957</v>
      </c>
    </row>
    <row r="337" spans="1:12">
      <c r="A337" s="107" t="s">
        <v>1231</v>
      </c>
      <c r="B337" s="95" t="s">
        <v>2350</v>
      </c>
      <c r="K337" s="119" t="s">
        <v>7291</v>
      </c>
      <c r="L337" s="58" t="s">
        <v>3377</v>
      </c>
    </row>
    <row r="338" spans="1:12">
      <c r="A338" s="107" t="s">
        <v>768</v>
      </c>
      <c r="B338" s="95" t="s">
        <v>2352</v>
      </c>
      <c r="K338" s="119" t="s">
        <v>7292</v>
      </c>
      <c r="L338" s="58" t="s">
        <v>3742</v>
      </c>
    </row>
    <row r="339" spans="1:12" ht="30.75">
      <c r="A339" s="107" t="s">
        <v>1282</v>
      </c>
      <c r="B339" s="95" t="s">
        <v>2354</v>
      </c>
      <c r="K339" s="119" t="s">
        <v>7293</v>
      </c>
      <c r="L339" s="58" t="s">
        <v>1963</v>
      </c>
    </row>
    <row r="340" spans="1:12">
      <c r="A340" s="107" t="s">
        <v>2355</v>
      </c>
      <c r="B340" s="95" t="s">
        <v>2357</v>
      </c>
      <c r="K340" s="119" t="s">
        <v>7294</v>
      </c>
      <c r="L340" s="58" t="s">
        <v>3568</v>
      </c>
    </row>
    <row r="341" spans="1:12" ht="30.75">
      <c r="A341" s="107" t="s">
        <v>1140</v>
      </c>
      <c r="B341" s="95" t="s">
        <v>2360</v>
      </c>
      <c r="K341" s="119" t="s">
        <v>7295</v>
      </c>
      <c r="L341" s="58" t="s">
        <v>2028</v>
      </c>
    </row>
    <row r="342" spans="1:12">
      <c r="A342" s="107" t="s">
        <v>915</v>
      </c>
      <c r="B342" s="95" t="s">
        <v>2362</v>
      </c>
      <c r="K342" s="119" t="s">
        <v>7296</v>
      </c>
      <c r="L342" s="58" t="s">
        <v>2046</v>
      </c>
    </row>
    <row r="343" spans="1:12">
      <c r="A343" s="107" t="s">
        <v>1093</v>
      </c>
      <c r="B343" s="95" t="s">
        <v>2365</v>
      </c>
      <c r="K343" s="119" t="s">
        <v>7297</v>
      </c>
      <c r="L343" s="58" t="s">
        <v>3413</v>
      </c>
    </row>
    <row r="344" spans="1:12">
      <c r="A344" s="107" t="s">
        <v>1054</v>
      </c>
      <c r="B344" s="95" t="s">
        <v>2367</v>
      </c>
      <c r="K344" s="119" t="s">
        <v>7298</v>
      </c>
      <c r="L344" s="58" t="s">
        <v>1848</v>
      </c>
    </row>
    <row r="345" spans="1:12">
      <c r="A345" s="107" t="s">
        <v>2368</v>
      </c>
      <c r="B345" s="95" t="s">
        <v>2370</v>
      </c>
      <c r="K345" s="119" t="s">
        <v>7299</v>
      </c>
      <c r="L345" s="58" t="s">
        <v>1988</v>
      </c>
    </row>
    <row r="346" spans="1:12">
      <c r="A346" s="107" t="s">
        <v>963</v>
      </c>
      <c r="B346" s="95" t="s">
        <v>2372</v>
      </c>
      <c r="K346" s="119" t="s">
        <v>7300</v>
      </c>
      <c r="L346" s="58" t="s">
        <v>2048</v>
      </c>
    </row>
    <row r="347" spans="1:12">
      <c r="A347" s="107" t="s">
        <v>2373</v>
      </c>
      <c r="B347" s="95" t="s">
        <v>2375</v>
      </c>
      <c r="K347" s="119" t="s">
        <v>7301</v>
      </c>
      <c r="L347" s="58" t="s">
        <v>2148</v>
      </c>
    </row>
    <row r="348" spans="1:12">
      <c r="A348" s="107" t="s">
        <v>1084</v>
      </c>
      <c r="B348" s="95" t="s">
        <v>2377</v>
      </c>
      <c r="K348" s="119" t="s">
        <v>7302</v>
      </c>
      <c r="L348" s="58" t="s">
        <v>2187</v>
      </c>
    </row>
    <row r="349" spans="1:12">
      <c r="A349" s="107" t="s">
        <v>1525</v>
      </c>
      <c r="B349" s="95" t="s">
        <v>2379</v>
      </c>
      <c r="K349" s="119" t="s">
        <v>7303</v>
      </c>
      <c r="L349" s="58" t="s">
        <v>2194</v>
      </c>
    </row>
    <row r="350" spans="1:12">
      <c r="A350" s="107" t="s">
        <v>1083</v>
      </c>
      <c r="B350" s="95" t="s">
        <v>2381</v>
      </c>
      <c r="K350" s="119" t="s">
        <v>7304</v>
      </c>
      <c r="L350" s="58" t="s">
        <v>2595</v>
      </c>
    </row>
    <row r="351" spans="1:12">
      <c r="A351" s="107" t="s">
        <v>986</v>
      </c>
      <c r="B351" s="95" t="s">
        <v>2383</v>
      </c>
      <c r="K351" s="119" t="s">
        <v>7305</v>
      </c>
      <c r="L351" s="58" t="s">
        <v>2750</v>
      </c>
    </row>
    <row r="352" spans="1:12">
      <c r="A352" s="107" t="s">
        <v>2384</v>
      </c>
      <c r="B352" s="95" t="s">
        <v>2386</v>
      </c>
      <c r="K352" s="119" t="s">
        <v>7306</v>
      </c>
      <c r="L352" s="58" t="s">
        <v>2752</v>
      </c>
    </row>
    <row r="353" spans="1:12">
      <c r="A353" s="107" t="s">
        <v>2387</v>
      </c>
      <c r="B353" s="95" t="s">
        <v>2387</v>
      </c>
      <c r="K353" s="119" t="s">
        <v>7307</v>
      </c>
      <c r="L353" s="58" t="s">
        <v>2809</v>
      </c>
    </row>
    <row r="354" spans="1:12" ht="30.75">
      <c r="A354" s="107" t="s">
        <v>2389</v>
      </c>
      <c r="B354" s="95" t="s">
        <v>2391</v>
      </c>
      <c r="K354" s="119" t="s">
        <v>7308</v>
      </c>
      <c r="L354" s="58" t="s">
        <v>2961</v>
      </c>
    </row>
    <row r="355" spans="1:12">
      <c r="A355" s="107" t="s">
        <v>1340</v>
      </c>
      <c r="B355" s="95" t="s">
        <v>2393</v>
      </c>
      <c r="K355" s="119" t="s">
        <v>7309</v>
      </c>
      <c r="L355" s="58" t="s">
        <v>2970</v>
      </c>
    </row>
    <row r="356" spans="1:12">
      <c r="A356" s="107" t="s">
        <v>2394</v>
      </c>
      <c r="B356" s="95" t="s">
        <v>2396</v>
      </c>
      <c r="K356" s="119" t="s">
        <v>7310</v>
      </c>
      <c r="L356" s="58" t="s">
        <v>3038</v>
      </c>
    </row>
    <row r="357" spans="1:12">
      <c r="A357" s="107" t="s">
        <v>1082</v>
      </c>
      <c r="B357" s="95" t="s">
        <v>2398</v>
      </c>
      <c r="K357" s="119" t="s">
        <v>7311</v>
      </c>
      <c r="L357" s="58" t="s">
        <v>3054</v>
      </c>
    </row>
    <row r="358" spans="1:12">
      <c r="A358" s="107" t="s">
        <v>1139</v>
      </c>
      <c r="B358" s="95" t="s">
        <v>2400</v>
      </c>
      <c r="K358" s="119" t="s">
        <v>7312</v>
      </c>
      <c r="L358" s="58" t="s">
        <v>3325</v>
      </c>
    </row>
    <row r="359" spans="1:12">
      <c r="A359" s="107" t="s">
        <v>1090</v>
      </c>
      <c r="B359" s="95" t="s">
        <v>2402</v>
      </c>
      <c r="K359" s="119" t="s">
        <v>7313</v>
      </c>
      <c r="L359" s="58" t="s">
        <v>3395</v>
      </c>
    </row>
    <row r="360" spans="1:12" ht="30.75">
      <c r="A360" s="107" t="s">
        <v>1087</v>
      </c>
      <c r="B360" s="95" t="s">
        <v>2404</v>
      </c>
      <c r="K360" s="119" t="s">
        <v>7314</v>
      </c>
      <c r="L360" s="58" t="s">
        <v>1687</v>
      </c>
    </row>
    <row r="361" spans="1:12">
      <c r="A361" s="107" t="s">
        <v>2405</v>
      </c>
      <c r="B361" s="95" t="s">
        <v>2407</v>
      </c>
      <c r="K361" s="119" t="s">
        <v>7315</v>
      </c>
      <c r="L361" s="58" t="s">
        <v>1693</v>
      </c>
    </row>
    <row r="362" spans="1:12">
      <c r="A362" s="107" t="s">
        <v>1338</v>
      </c>
      <c r="B362" s="95" t="s">
        <v>2409</v>
      </c>
      <c r="K362" s="119" t="s">
        <v>7316</v>
      </c>
      <c r="L362" s="58" t="s">
        <v>646</v>
      </c>
    </row>
    <row r="363" spans="1:12">
      <c r="A363" s="107" t="s">
        <v>1026</v>
      </c>
      <c r="B363" s="95" t="s">
        <v>2411</v>
      </c>
      <c r="K363" s="119" t="s">
        <v>7317</v>
      </c>
      <c r="L363" s="58" t="s">
        <v>2417</v>
      </c>
    </row>
    <row r="364" spans="1:12">
      <c r="A364" s="107" t="s">
        <v>1029</v>
      </c>
      <c r="B364" s="95" t="s">
        <v>2413</v>
      </c>
      <c r="K364" s="119" t="s">
        <v>7318</v>
      </c>
      <c r="L364" s="58" t="s">
        <v>2664</v>
      </c>
    </row>
    <row r="365" spans="1:12">
      <c r="A365" s="107" t="s">
        <v>1092</v>
      </c>
      <c r="B365" s="95" t="s">
        <v>2415</v>
      </c>
      <c r="K365" s="119" t="s">
        <v>7319</v>
      </c>
      <c r="L365" s="58" t="s">
        <v>2679</v>
      </c>
    </row>
    <row r="366" spans="1:12">
      <c r="A366" s="107" t="s">
        <v>1032</v>
      </c>
      <c r="B366" s="95" t="s">
        <v>2417</v>
      </c>
      <c r="K366" s="119" t="s">
        <v>7320</v>
      </c>
      <c r="L366" s="58" t="s">
        <v>3563</v>
      </c>
    </row>
    <row r="367" spans="1:12">
      <c r="A367" s="107" t="s">
        <v>769</v>
      </c>
      <c r="B367" s="95" t="s">
        <v>2420</v>
      </c>
      <c r="K367" s="119" t="s">
        <v>7321</v>
      </c>
      <c r="L367" s="58" t="s">
        <v>2060</v>
      </c>
    </row>
    <row r="368" spans="1:12">
      <c r="A368" s="107" t="s">
        <v>1314</v>
      </c>
      <c r="B368" s="95" t="s">
        <v>2422</v>
      </c>
      <c r="K368" s="119" t="s">
        <v>7322</v>
      </c>
      <c r="L368" s="58" t="s">
        <v>2699</v>
      </c>
    </row>
    <row r="369" spans="1:12">
      <c r="A369" s="107" t="s">
        <v>2423</v>
      </c>
      <c r="B369" s="95" t="s">
        <v>2425</v>
      </c>
      <c r="K369" s="119" t="s">
        <v>7323</v>
      </c>
      <c r="L369" s="58" t="s">
        <v>3125</v>
      </c>
    </row>
    <row r="370" spans="1:12">
      <c r="A370" s="107" t="s">
        <v>1495</v>
      </c>
      <c r="B370" s="95" t="s">
        <v>2427</v>
      </c>
      <c r="K370" s="119" t="s">
        <v>7324</v>
      </c>
      <c r="L370" s="58" t="s">
        <v>340</v>
      </c>
    </row>
    <row r="371" spans="1:12">
      <c r="A371" s="107" t="s">
        <v>2428</v>
      </c>
      <c r="B371" s="95" t="s">
        <v>2430</v>
      </c>
      <c r="K371" s="119" t="s">
        <v>7325</v>
      </c>
      <c r="L371" s="58" t="s">
        <v>1900</v>
      </c>
    </row>
    <row r="372" spans="1:12">
      <c r="A372" s="107" t="s">
        <v>326</v>
      </c>
      <c r="B372" s="95" t="s">
        <v>326</v>
      </c>
      <c r="K372" s="119" t="s">
        <v>7326</v>
      </c>
      <c r="L372" s="58" t="s">
        <v>2442</v>
      </c>
    </row>
    <row r="373" spans="1:12">
      <c r="A373" s="107" t="s">
        <v>539</v>
      </c>
      <c r="B373" s="95" t="s">
        <v>2433</v>
      </c>
      <c r="K373" s="119" t="s">
        <v>7327</v>
      </c>
      <c r="L373" s="58" t="s">
        <v>2526</v>
      </c>
    </row>
    <row r="374" spans="1:12">
      <c r="A374" s="107" t="s">
        <v>559</v>
      </c>
      <c r="B374" s="95" t="s">
        <v>2436</v>
      </c>
      <c r="K374" s="119" t="s">
        <v>7328</v>
      </c>
      <c r="L374" s="58" t="s">
        <v>2696</v>
      </c>
    </row>
    <row r="375" spans="1:12">
      <c r="A375" s="107" t="s">
        <v>2437</v>
      </c>
      <c r="B375" s="95" t="s">
        <v>2439</v>
      </c>
      <c r="K375" s="119" t="s">
        <v>7329</v>
      </c>
      <c r="L375" s="58" t="s">
        <v>3150</v>
      </c>
    </row>
    <row r="376" spans="1:12">
      <c r="A376" s="107" t="s">
        <v>2440</v>
      </c>
      <c r="B376" s="95" t="s">
        <v>2442</v>
      </c>
      <c r="K376" s="119" t="s">
        <v>7330</v>
      </c>
      <c r="L376" s="58" t="s">
        <v>3289</v>
      </c>
    </row>
    <row r="377" spans="1:12">
      <c r="A377" s="107" t="s">
        <v>2443</v>
      </c>
      <c r="B377" s="95" t="s">
        <v>2443</v>
      </c>
      <c r="K377" s="119" t="s">
        <v>7331</v>
      </c>
      <c r="L377" s="58" t="s">
        <v>3476</v>
      </c>
    </row>
    <row r="378" spans="1:12">
      <c r="A378" s="107" t="s">
        <v>1152</v>
      </c>
      <c r="B378" s="95" t="s">
        <v>2446</v>
      </c>
      <c r="K378" s="119" t="s">
        <v>7332</v>
      </c>
      <c r="L378" s="58" t="s">
        <v>3314</v>
      </c>
    </row>
    <row r="379" spans="1:12">
      <c r="A379" s="107" t="s">
        <v>1112</v>
      </c>
      <c r="B379" s="95" t="s">
        <v>2448</v>
      </c>
      <c r="K379" s="119" t="s">
        <v>7333</v>
      </c>
      <c r="L379" s="58" t="s">
        <v>1628</v>
      </c>
    </row>
    <row r="380" spans="1:12">
      <c r="A380" s="107" t="s">
        <v>1102</v>
      </c>
      <c r="B380" s="95" t="s">
        <v>2450</v>
      </c>
      <c r="K380" s="119" t="s">
        <v>7334</v>
      </c>
      <c r="L380" s="58" t="s">
        <v>3092</v>
      </c>
    </row>
    <row r="381" spans="1:12">
      <c r="A381" s="107" t="s">
        <v>2451</v>
      </c>
      <c r="B381" s="95" t="s">
        <v>2453</v>
      </c>
      <c r="K381" s="119" t="s">
        <v>7335</v>
      </c>
      <c r="L381" s="58" t="s">
        <v>1970</v>
      </c>
    </row>
    <row r="382" spans="1:12" ht="30.75">
      <c r="A382" s="107" t="s">
        <v>2454</v>
      </c>
      <c r="B382" s="95" t="s">
        <v>2456</v>
      </c>
      <c r="K382" s="119" t="s">
        <v>7336</v>
      </c>
      <c r="L382" s="58" t="s">
        <v>1670</v>
      </c>
    </row>
    <row r="383" spans="1:12">
      <c r="A383" s="107" t="s">
        <v>743</v>
      </c>
      <c r="B383" s="95" t="s">
        <v>2458</v>
      </c>
      <c r="K383" s="119" t="s">
        <v>7337</v>
      </c>
      <c r="L383" s="58" t="s">
        <v>1913</v>
      </c>
    </row>
    <row r="384" spans="1:12">
      <c r="A384" s="107" t="s">
        <v>807</v>
      </c>
      <c r="B384" s="113" t="s">
        <v>2460</v>
      </c>
      <c r="K384" s="119" t="s">
        <v>7338</v>
      </c>
      <c r="L384" s="58" t="s">
        <v>2553</v>
      </c>
    </row>
    <row r="385" spans="1:12">
      <c r="A385" s="107" t="s">
        <v>1008</v>
      </c>
      <c r="B385" s="95" t="s">
        <v>2462</v>
      </c>
      <c r="K385" s="119" t="s">
        <v>7339</v>
      </c>
      <c r="L385" s="58" t="s">
        <v>2896</v>
      </c>
    </row>
    <row r="386" spans="1:12">
      <c r="A386" s="107" t="s">
        <v>1007</v>
      </c>
      <c r="B386" s="95" t="s">
        <v>1624</v>
      </c>
      <c r="K386" s="119" t="s">
        <v>7340</v>
      </c>
      <c r="L386" s="116" t="s">
        <v>3495</v>
      </c>
    </row>
    <row r="387" spans="1:12">
      <c r="A387" s="107" t="s">
        <v>1203</v>
      </c>
      <c r="B387" s="95" t="s">
        <v>2465</v>
      </c>
      <c r="K387" s="119" t="s">
        <v>7341</v>
      </c>
      <c r="L387" s="58" t="s">
        <v>1622</v>
      </c>
    </row>
    <row r="388" spans="1:12">
      <c r="A388" s="107" t="s">
        <v>973</v>
      </c>
      <c r="B388" s="95" t="s">
        <v>2469</v>
      </c>
      <c r="K388" s="119" t="s">
        <v>7342</v>
      </c>
      <c r="L388" s="58" t="s">
        <v>3497</v>
      </c>
    </row>
    <row r="389" spans="1:12">
      <c r="A389" s="107" t="s">
        <v>974</v>
      </c>
      <c r="B389" s="95" t="s">
        <v>2472</v>
      </c>
      <c r="K389" s="119" t="s">
        <v>7343</v>
      </c>
      <c r="L389" s="58" t="s">
        <v>1651</v>
      </c>
    </row>
    <row r="390" spans="1:12">
      <c r="A390" s="107" t="s">
        <v>392</v>
      </c>
      <c r="B390" s="95" t="s">
        <v>2474</v>
      </c>
      <c r="K390" s="119" t="s">
        <v>7344</v>
      </c>
      <c r="L390" s="58" t="s">
        <v>2192</v>
      </c>
    </row>
    <row r="391" spans="1:12">
      <c r="A391" s="107" t="s">
        <v>138</v>
      </c>
      <c r="B391" s="95" t="s">
        <v>2477</v>
      </c>
      <c r="K391" s="119" t="s">
        <v>7345</v>
      </c>
      <c r="L391" s="58" t="s">
        <v>2484</v>
      </c>
    </row>
    <row r="392" spans="1:12">
      <c r="A392" s="107" t="s">
        <v>1005</v>
      </c>
      <c r="B392" s="95" t="s">
        <v>2479</v>
      </c>
      <c r="K392" s="119" t="s">
        <v>7346</v>
      </c>
      <c r="L392" s="58" t="s">
        <v>2585</v>
      </c>
    </row>
    <row r="393" spans="1:12">
      <c r="A393" s="107" t="s">
        <v>359</v>
      </c>
      <c r="B393" s="95" t="s">
        <v>2481</v>
      </c>
      <c r="K393" s="119" t="s">
        <v>7347</v>
      </c>
      <c r="L393" s="58" t="s">
        <v>2631</v>
      </c>
    </row>
    <row r="394" spans="1:12" ht="27">
      <c r="A394" s="107" t="s">
        <v>1034</v>
      </c>
      <c r="B394" s="95" t="s">
        <v>2484</v>
      </c>
      <c r="K394" s="119" t="s">
        <v>7348</v>
      </c>
      <c r="L394" s="58" t="s">
        <v>2634</v>
      </c>
    </row>
    <row r="395" spans="1:12">
      <c r="A395" s="107" t="s">
        <v>976</v>
      </c>
      <c r="B395" s="95" t="s">
        <v>2488</v>
      </c>
      <c r="K395" s="119" t="s">
        <v>7349</v>
      </c>
      <c r="L395" s="58" t="s">
        <v>2651</v>
      </c>
    </row>
    <row r="396" spans="1:12">
      <c r="A396" s="107" t="s">
        <v>2489</v>
      </c>
      <c r="B396" s="95" t="s">
        <v>2491</v>
      </c>
      <c r="K396" s="119" t="s">
        <v>7350</v>
      </c>
      <c r="L396" s="58" t="s">
        <v>2666</v>
      </c>
    </row>
    <row r="397" spans="1:12">
      <c r="A397" s="107" t="s">
        <v>2492</v>
      </c>
      <c r="B397" s="95" t="s">
        <v>2494</v>
      </c>
      <c r="K397" s="119" t="s">
        <v>7351</v>
      </c>
      <c r="L397" s="58" t="s">
        <v>2732</v>
      </c>
    </row>
    <row r="398" spans="1:12">
      <c r="A398" s="107" t="s">
        <v>2495</v>
      </c>
      <c r="B398" s="95" t="s">
        <v>2497</v>
      </c>
      <c r="K398" s="119" t="s">
        <v>7352</v>
      </c>
      <c r="L398" s="58" t="s">
        <v>2737</v>
      </c>
    </row>
    <row r="399" spans="1:12">
      <c r="A399" s="107" t="s">
        <v>1103</v>
      </c>
      <c r="B399" s="95" t="s">
        <v>2499</v>
      </c>
      <c r="K399" s="119" t="s">
        <v>7353</v>
      </c>
      <c r="L399" s="58" t="s">
        <v>2782</v>
      </c>
    </row>
    <row r="400" spans="1:12">
      <c r="A400" s="107" t="s">
        <v>1148</v>
      </c>
      <c r="B400" s="95" t="s">
        <v>2501</v>
      </c>
      <c r="K400" s="119" t="s">
        <v>7354</v>
      </c>
      <c r="L400" s="58" t="s">
        <v>3009</v>
      </c>
    </row>
    <row r="401" spans="1:12">
      <c r="A401" s="107" t="s">
        <v>1149</v>
      </c>
      <c r="B401" s="95" t="s">
        <v>2503</v>
      </c>
      <c r="K401" s="119" t="s">
        <v>7355</v>
      </c>
      <c r="L401" s="58" t="s">
        <v>1679</v>
      </c>
    </row>
    <row r="402" spans="1:12">
      <c r="A402" s="107" t="s">
        <v>2504</v>
      </c>
      <c r="B402" s="95" t="s">
        <v>2506</v>
      </c>
      <c r="K402" s="119" t="s">
        <v>7356</v>
      </c>
      <c r="L402" s="58" t="s">
        <v>1822</v>
      </c>
    </row>
    <row r="403" spans="1:12">
      <c r="A403" s="107" t="s">
        <v>2507</v>
      </c>
      <c r="B403" s="95" t="s">
        <v>2509</v>
      </c>
      <c r="K403" s="119" t="s">
        <v>7357</v>
      </c>
      <c r="L403" s="58" t="s">
        <v>1905</v>
      </c>
    </row>
    <row r="404" spans="1:12">
      <c r="A404" s="107" t="s">
        <v>1100</v>
      </c>
      <c r="B404" s="95" t="s">
        <v>2511</v>
      </c>
      <c r="K404" s="119" t="s">
        <v>7358</v>
      </c>
      <c r="L404" s="58" t="s">
        <v>2220</v>
      </c>
    </row>
    <row r="405" spans="1:12">
      <c r="A405" s="107" t="s">
        <v>2512</v>
      </c>
      <c r="B405" s="95" t="s">
        <v>2514</v>
      </c>
      <c r="K405" s="119" t="s">
        <v>7359</v>
      </c>
      <c r="L405" s="58" t="s">
        <v>2402</v>
      </c>
    </row>
    <row r="406" spans="1:12" ht="27">
      <c r="A406" s="107" t="s">
        <v>1205</v>
      </c>
      <c r="B406" s="95" t="s">
        <v>2516</v>
      </c>
      <c r="K406" s="119" t="s">
        <v>7360</v>
      </c>
      <c r="L406" s="58" t="s">
        <v>3486</v>
      </c>
    </row>
    <row r="407" spans="1:12">
      <c r="A407" s="107" t="s">
        <v>1242</v>
      </c>
      <c r="B407" s="95" t="s">
        <v>2518</v>
      </c>
      <c r="K407" s="119" t="s">
        <v>7361</v>
      </c>
      <c r="L407" s="58" t="s">
        <v>1590</v>
      </c>
    </row>
    <row r="408" spans="1:12">
      <c r="A408" s="107" t="s">
        <v>1176</v>
      </c>
      <c r="B408" s="95" t="s">
        <v>2520</v>
      </c>
      <c r="K408" s="119" t="s">
        <v>7362</v>
      </c>
      <c r="L408" s="58" t="s">
        <v>1986</v>
      </c>
    </row>
    <row r="409" spans="1:12">
      <c r="A409" s="107" t="s">
        <v>1126</v>
      </c>
      <c r="B409" s="95" t="s">
        <v>2522</v>
      </c>
      <c r="K409" s="119" t="s">
        <v>7363</v>
      </c>
      <c r="L409" s="58" t="s">
        <v>1940</v>
      </c>
    </row>
    <row r="410" spans="1:12" ht="27">
      <c r="A410" s="107" t="s">
        <v>1127</v>
      </c>
      <c r="B410" s="95" t="s">
        <v>2524</v>
      </c>
      <c r="K410" s="119" t="s">
        <v>7364</v>
      </c>
      <c r="L410" s="58" t="s">
        <v>2928</v>
      </c>
    </row>
    <row r="411" spans="1:12">
      <c r="A411" s="107" t="s">
        <v>1310</v>
      </c>
      <c r="B411" s="95" t="s">
        <v>2526</v>
      </c>
      <c r="K411" s="119" t="s">
        <v>7365</v>
      </c>
      <c r="L411" s="58" t="s">
        <v>3708</v>
      </c>
    </row>
    <row r="412" spans="1:12">
      <c r="A412" s="107" t="s">
        <v>1128</v>
      </c>
      <c r="B412" s="95" t="s">
        <v>2528</v>
      </c>
      <c r="K412" s="119" t="s">
        <v>7366</v>
      </c>
      <c r="L412" s="58" t="s">
        <v>1617</v>
      </c>
    </row>
    <row r="413" spans="1:12" ht="27">
      <c r="A413" s="107" t="s">
        <v>1180</v>
      </c>
      <c r="B413" s="95" t="s">
        <v>2530</v>
      </c>
      <c r="K413" s="119" t="s">
        <v>7367</v>
      </c>
      <c r="L413" s="58" t="s">
        <v>3740</v>
      </c>
    </row>
    <row r="414" spans="1:12">
      <c r="A414" s="107" t="s">
        <v>2531</v>
      </c>
      <c r="B414" s="95" t="s">
        <v>2533</v>
      </c>
      <c r="K414" s="119" t="s">
        <v>7368</v>
      </c>
      <c r="L414" s="58" t="s">
        <v>3220</v>
      </c>
    </row>
    <row r="415" spans="1:12">
      <c r="A415" s="107" t="s">
        <v>2537</v>
      </c>
      <c r="B415" s="95" t="s">
        <v>2539</v>
      </c>
      <c r="K415" s="119" t="s">
        <v>7369</v>
      </c>
      <c r="L415" s="58" t="s">
        <v>1719</v>
      </c>
    </row>
    <row r="416" spans="1:12">
      <c r="A416" s="107" t="s">
        <v>1122</v>
      </c>
      <c r="B416" s="95" t="s">
        <v>2541</v>
      </c>
      <c r="K416" s="119" t="s">
        <v>7370</v>
      </c>
      <c r="L416" s="58" t="s">
        <v>1907</v>
      </c>
    </row>
    <row r="417" spans="1:12">
      <c r="A417" s="107" t="s">
        <v>2542</v>
      </c>
      <c r="B417" s="95" t="s">
        <v>2544</v>
      </c>
      <c r="K417" s="119" t="s">
        <v>7371</v>
      </c>
      <c r="L417" s="58" t="s">
        <v>2413</v>
      </c>
    </row>
    <row r="418" spans="1:12">
      <c r="A418" s="107" t="s">
        <v>2545</v>
      </c>
      <c r="B418" s="95" t="s">
        <v>2547</v>
      </c>
      <c r="K418" s="119" t="s">
        <v>7372</v>
      </c>
      <c r="L418" s="58" t="s">
        <v>2986</v>
      </c>
    </row>
    <row r="419" spans="1:12">
      <c r="A419" s="107" t="s">
        <v>2548</v>
      </c>
      <c r="B419" s="95" t="s">
        <v>2550</v>
      </c>
      <c r="K419" s="119" t="s">
        <v>7373</v>
      </c>
      <c r="L419" s="58" t="s">
        <v>3152</v>
      </c>
    </row>
    <row r="420" spans="1:12">
      <c r="A420" s="107" t="s">
        <v>2551</v>
      </c>
      <c r="B420" s="95" t="s">
        <v>2553</v>
      </c>
      <c r="K420" s="119" t="s">
        <v>7374</v>
      </c>
      <c r="L420" s="58" t="s">
        <v>3375</v>
      </c>
    </row>
    <row r="421" spans="1:12" ht="30.75">
      <c r="A421" s="107" t="s">
        <v>1417</v>
      </c>
      <c r="B421" s="95" t="s">
        <v>2555</v>
      </c>
      <c r="K421" s="119" t="s">
        <v>7375</v>
      </c>
      <c r="L421" s="58" t="s">
        <v>1856</v>
      </c>
    </row>
    <row r="422" spans="1:12">
      <c r="A422" s="107" t="s">
        <v>2556</v>
      </c>
      <c r="B422" s="95" t="s">
        <v>2558</v>
      </c>
      <c r="K422" s="119" t="s">
        <v>7376</v>
      </c>
      <c r="L422" s="58" t="s">
        <v>1749</v>
      </c>
    </row>
    <row r="423" spans="1:12">
      <c r="A423" s="107" t="s">
        <v>2559</v>
      </c>
      <c r="B423" s="95" t="s">
        <v>2562</v>
      </c>
      <c r="K423" s="119" t="s">
        <v>7377</v>
      </c>
      <c r="L423" s="58" t="s">
        <v>1927</v>
      </c>
    </row>
    <row r="424" spans="1:12">
      <c r="A424" s="107" t="s">
        <v>1141</v>
      </c>
      <c r="B424" s="95" t="s">
        <v>2564</v>
      </c>
      <c r="K424" s="119" t="s">
        <v>7378</v>
      </c>
      <c r="L424" s="58" t="s">
        <v>1990</v>
      </c>
    </row>
    <row r="425" spans="1:12">
      <c r="A425" s="107" t="s">
        <v>1210</v>
      </c>
      <c r="B425" s="95" t="s">
        <v>2566</v>
      </c>
      <c r="K425" s="119" t="s">
        <v>7379</v>
      </c>
      <c r="L425" s="58" t="s">
        <v>640</v>
      </c>
    </row>
    <row r="426" spans="1:12">
      <c r="A426" s="107" t="s">
        <v>1178</v>
      </c>
      <c r="B426" s="95" t="s">
        <v>2568</v>
      </c>
      <c r="K426" s="119" t="s">
        <v>7380</v>
      </c>
      <c r="L426" s="58" t="s">
        <v>2036</v>
      </c>
    </row>
    <row r="427" spans="1:12">
      <c r="A427" s="107" t="s">
        <v>1101</v>
      </c>
      <c r="B427" s="95" t="s">
        <v>2571</v>
      </c>
      <c r="K427" s="119" t="s">
        <v>7381</v>
      </c>
      <c r="L427" s="58" t="s">
        <v>2075</v>
      </c>
    </row>
    <row r="428" spans="1:12">
      <c r="A428" s="107" t="s">
        <v>1143</v>
      </c>
      <c r="B428" s="95" t="s">
        <v>2573</v>
      </c>
      <c r="K428" s="119" t="s">
        <v>7382</v>
      </c>
      <c r="L428" s="58" t="s">
        <v>2086</v>
      </c>
    </row>
    <row r="429" spans="1:12">
      <c r="A429" s="107" t="s">
        <v>1157</v>
      </c>
      <c r="B429" s="95" t="s">
        <v>2575</v>
      </c>
      <c r="K429" s="119" t="s">
        <v>7383</v>
      </c>
      <c r="L429" s="58" t="s">
        <v>2088</v>
      </c>
    </row>
    <row r="430" spans="1:12">
      <c r="A430" s="107" t="s">
        <v>1104</v>
      </c>
      <c r="B430" s="95" t="s">
        <v>2577</v>
      </c>
      <c r="K430" s="119" t="s">
        <v>7384</v>
      </c>
      <c r="L430" s="58" t="s">
        <v>2174</v>
      </c>
    </row>
    <row r="431" spans="1:12" ht="27">
      <c r="A431" s="107" t="s">
        <v>2578</v>
      </c>
      <c r="B431" s="95" t="s">
        <v>2580</v>
      </c>
      <c r="K431" s="119" t="s">
        <v>7385</v>
      </c>
      <c r="L431" s="58" t="s">
        <v>2270</v>
      </c>
    </row>
    <row r="432" spans="1:12" ht="27">
      <c r="A432" s="107" t="s">
        <v>1315</v>
      </c>
      <c r="B432" s="95" t="s">
        <v>2582</v>
      </c>
      <c r="K432" s="119" t="s">
        <v>7386</v>
      </c>
      <c r="L432" s="58" t="s">
        <v>2337</v>
      </c>
    </row>
    <row r="433" spans="1:12">
      <c r="A433" s="107" t="s">
        <v>2583</v>
      </c>
      <c r="B433" s="95" t="s">
        <v>2585</v>
      </c>
      <c r="K433" s="119" t="s">
        <v>7387</v>
      </c>
      <c r="L433" s="58" t="s">
        <v>2340</v>
      </c>
    </row>
    <row r="434" spans="1:12">
      <c r="A434" s="107" t="s">
        <v>1153</v>
      </c>
      <c r="B434" s="95" t="s">
        <v>2587</v>
      </c>
      <c r="K434" s="119" t="s">
        <v>7388</v>
      </c>
      <c r="L434" s="58" t="s">
        <v>2443</v>
      </c>
    </row>
    <row r="435" spans="1:12">
      <c r="A435" s="107" t="s">
        <v>2588</v>
      </c>
      <c r="B435" s="95" t="s">
        <v>2590</v>
      </c>
      <c r="K435" s="119" t="s">
        <v>7389</v>
      </c>
      <c r="L435" s="58" t="s">
        <v>2524</v>
      </c>
    </row>
    <row r="436" spans="1:12">
      <c r="A436" s="107" t="s">
        <v>2591</v>
      </c>
      <c r="B436" s="95" t="s">
        <v>2593</v>
      </c>
      <c r="K436" s="119" t="s">
        <v>7390</v>
      </c>
      <c r="L436" s="58" t="s">
        <v>2528</v>
      </c>
    </row>
    <row r="437" spans="1:12" ht="27">
      <c r="A437" s="107" t="s">
        <v>1013</v>
      </c>
      <c r="B437" s="95" t="s">
        <v>2595</v>
      </c>
      <c r="K437" s="119" t="s">
        <v>7391</v>
      </c>
      <c r="L437" s="58" t="s">
        <v>2555</v>
      </c>
    </row>
    <row r="438" spans="1:12">
      <c r="A438" s="107" t="s">
        <v>2596</v>
      </c>
      <c r="B438" s="95" t="s">
        <v>2598</v>
      </c>
      <c r="K438" s="119" t="s">
        <v>7392</v>
      </c>
      <c r="L438" s="58" t="s">
        <v>2601</v>
      </c>
    </row>
    <row r="439" spans="1:12">
      <c r="A439" s="107" t="s">
        <v>2599</v>
      </c>
      <c r="B439" s="95" t="s">
        <v>2601</v>
      </c>
      <c r="K439" s="119" t="s">
        <v>7393</v>
      </c>
      <c r="L439" s="58" t="s">
        <v>2607</v>
      </c>
    </row>
    <row r="440" spans="1:12">
      <c r="A440" s="107" t="s">
        <v>2602</v>
      </c>
      <c r="B440" s="95" t="s">
        <v>2604</v>
      </c>
      <c r="K440" s="119" t="s">
        <v>7394</v>
      </c>
      <c r="L440" s="58" t="s">
        <v>2623</v>
      </c>
    </row>
    <row r="441" spans="1:12">
      <c r="A441" s="107" t="s">
        <v>2605</v>
      </c>
      <c r="B441" s="95" t="s">
        <v>2607</v>
      </c>
      <c r="K441" s="119" t="s">
        <v>7395</v>
      </c>
      <c r="L441" s="58" t="s">
        <v>2706</v>
      </c>
    </row>
    <row r="442" spans="1:12">
      <c r="A442" s="107" t="s">
        <v>1155</v>
      </c>
      <c r="B442" s="95" t="s">
        <v>2609</v>
      </c>
      <c r="K442" s="119" t="s">
        <v>7396</v>
      </c>
      <c r="L442" s="58" t="s">
        <v>2742</v>
      </c>
    </row>
    <row r="443" spans="1:12">
      <c r="A443" s="107" t="s">
        <v>809</v>
      </c>
      <c r="B443" s="95" t="s">
        <v>2611</v>
      </c>
      <c r="K443" s="119" t="s">
        <v>7397</v>
      </c>
      <c r="L443" s="58" t="s">
        <v>2745</v>
      </c>
    </row>
    <row r="444" spans="1:12">
      <c r="A444" s="107" t="s">
        <v>2612</v>
      </c>
      <c r="B444" s="95" t="s">
        <v>2615</v>
      </c>
      <c r="K444" s="119" t="s">
        <v>7398</v>
      </c>
      <c r="L444" s="58" t="s">
        <v>2758</v>
      </c>
    </row>
    <row r="445" spans="1:12">
      <c r="A445" s="107" t="s">
        <v>1252</v>
      </c>
      <c r="B445" s="95" t="s">
        <v>2617</v>
      </c>
      <c r="K445" s="119" t="s">
        <v>7399</v>
      </c>
      <c r="L445" s="58" t="s">
        <v>2846</v>
      </c>
    </row>
    <row r="446" spans="1:12">
      <c r="A446" s="107" t="s">
        <v>2618</v>
      </c>
      <c r="B446" s="95" t="s">
        <v>2620</v>
      </c>
      <c r="K446" s="119" t="s">
        <v>7400</v>
      </c>
      <c r="L446" s="58" t="s">
        <v>2877</v>
      </c>
    </row>
    <row r="447" spans="1:12">
      <c r="A447" s="107" t="s">
        <v>2621</v>
      </c>
      <c r="B447" s="95" t="s">
        <v>2623</v>
      </c>
      <c r="K447" s="119" t="s">
        <v>7401</v>
      </c>
      <c r="L447" s="58" t="s">
        <v>2891</v>
      </c>
    </row>
    <row r="448" spans="1:12">
      <c r="A448" s="107" t="s">
        <v>2624</v>
      </c>
      <c r="B448" s="95" t="s">
        <v>2624</v>
      </c>
      <c r="K448" s="119" t="s">
        <v>7402</v>
      </c>
      <c r="L448" s="58" t="s">
        <v>2893</v>
      </c>
    </row>
    <row r="449" spans="1:12">
      <c r="A449" s="107" t="s">
        <v>2626</v>
      </c>
      <c r="B449" s="95" t="s">
        <v>2628</v>
      </c>
      <c r="K449" s="119" t="s">
        <v>7403</v>
      </c>
      <c r="L449" s="58" t="s">
        <v>3033</v>
      </c>
    </row>
    <row r="450" spans="1:12">
      <c r="A450" s="107" t="s">
        <v>2629</v>
      </c>
      <c r="B450" s="95" t="s">
        <v>2631</v>
      </c>
      <c r="K450" s="119" t="s">
        <v>7404</v>
      </c>
      <c r="L450" s="58" t="s">
        <v>3056</v>
      </c>
    </row>
    <row r="451" spans="1:12" ht="30.75">
      <c r="A451" s="107" t="s">
        <v>2632</v>
      </c>
      <c r="B451" s="95" t="s">
        <v>2634</v>
      </c>
      <c r="K451" s="119" t="s">
        <v>7405</v>
      </c>
      <c r="L451" s="58" t="s">
        <v>3060</v>
      </c>
    </row>
    <row r="452" spans="1:12">
      <c r="A452" s="107" t="s">
        <v>2635</v>
      </c>
      <c r="B452" s="95" t="s">
        <v>2637</v>
      </c>
      <c r="K452" s="119" t="s">
        <v>7406</v>
      </c>
      <c r="L452" s="58" t="s">
        <v>3100</v>
      </c>
    </row>
    <row r="453" spans="1:12" ht="30.75">
      <c r="A453" s="107" t="s">
        <v>2638</v>
      </c>
      <c r="B453" s="95" t="s">
        <v>2640</v>
      </c>
      <c r="K453" s="119" t="s">
        <v>7407</v>
      </c>
      <c r="L453" s="58" t="s">
        <v>3202</v>
      </c>
    </row>
    <row r="454" spans="1:12" ht="30.75">
      <c r="A454" s="107" t="s">
        <v>2641</v>
      </c>
      <c r="B454" s="95" t="s">
        <v>2643</v>
      </c>
      <c r="K454" s="119" t="s">
        <v>7408</v>
      </c>
      <c r="L454" s="58" t="s">
        <v>3204</v>
      </c>
    </row>
    <row r="455" spans="1:12" ht="30.75">
      <c r="A455" s="107" t="s">
        <v>1448</v>
      </c>
      <c r="B455" s="95" t="s">
        <v>2645</v>
      </c>
      <c r="K455" s="119" t="s">
        <v>7409</v>
      </c>
      <c r="L455" s="58" t="s">
        <v>3263</v>
      </c>
    </row>
    <row r="456" spans="1:12" ht="27">
      <c r="A456" s="107" t="s">
        <v>2646</v>
      </c>
      <c r="B456" s="95" t="s">
        <v>2648</v>
      </c>
      <c r="K456" s="119" t="s">
        <v>7410</v>
      </c>
      <c r="L456" s="58" t="s">
        <v>3286</v>
      </c>
    </row>
    <row r="457" spans="1:12">
      <c r="A457" s="107" t="s">
        <v>2649</v>
      </c>
      <c r="B457" s="95" t="s">
        <v>2651</v>
      </c>
      <c r="K457" s="119" t="s">
        <v>7411</v>
      </c>
      <c r="L457" s="58" t="s">
        <v>3360</v>
      </c>
    </row>
    <row r="458" spans="1:12" ht="30.75">
      <c r="A458" s="107" t="s">
        <v>2652</v>
      </c>
      <c r="B458" s="95" t="s">
        <v>2654</v>
      </c>
      <c r="K458" s="119" t="s">
        <v>7412</v>
      </c>
      <c r="L458" s="58" t="s">
        <v>3617</v>
      </c>
    </row>
    <row r="459" spans="1:12">
      <c r="A459" s="107" t="s">
        <v>2655</v>
      </c>
      <c r="B459" s="95" t="s">
        <v>2657</v>
      </c>
      <c r="K459" s="119" t="s">
        <v>7413</v>
      </c>
      <c r="L459" s="58" t="s">
        <v>3620</v>
      </c>
    </row>
    <row r="460" spans="1:12">
      <c r="A460" s="107" t="s">
        <v>1484</v>
      </c>
      <c r="B460" s="95" t="s">
        <v>2659</v>
      </c>
      <c r="K460" s="119" t="s">
        <v>7414</v>
      </c>
      <c r="L460" s="58" t="s">
        <v>3638</v>
      </c>
    </row>
    <row r="461" spans="1:12">
      <c r="A461" s="107" t="s">
        <v>2660</v>
      </c>
      <c r="B461" s="95" t="s">
        <v>2662</v>
      </c>
      <c r="K461" s="119" t="s">
        <v>7415</v>
      </c>
      <c r="L461" s="58" t="s">
        <v>3640</v>
      </c>
    </row>
    <row r="462" spans="1:12">
      <c r="A462" s="107" t="s">
        <v>919</v>
      </c>
      <c r="B462" s="95" t="s">
        <v>2664</v>
      </c>
      <c r="K462" s="119" t="s">
        <v>7416</v>
      </c>
      <c r="L462" s="58" t="s">
        <v>3707</v>
      </c>
    </row>
    <row r="463" spans="1:12" ht="27">
      <c r="A463" s="107" t="s">
        <v>1254</v>
      </c>
      <c r="B463" s="95" t="s">
        <v>2666</v>
      </c>
      <c r="K463" s="119" t="s">
        <v>7417</v>
      </c>
      <c r="L463" s="116" t="s">
        <v>2953</v>
      </c>
    </row>
    <row r="464" spans="1:12">
      <c r="A464" s="107" t="s">
        <v>2667</v>
      </c>
      <c r="B464" s="95" t="s">
        <v>2669</v>
      </c>
      <c r="K464" s="119" t="s">
        <v>7418</v>
      </c>
      <c r="L464" s="116" t="s">
        <v>2039</v>
      </c>
    </row>
    <row r="465" spans="1:12">
      <c r="A465" s="107" t="s">
        <v>1492</v>
      </c>
      <c r="B465" s="95" t="s">
        <v>2671</v>
      </c>
      <c r="K465" s="119" t="s">
        <v>7419</v>
      </c>
      <c r="L465" s="58" t="s">
        <v>3244</v>
      </c>
    </row>
    <row r="466" spans="1:12">
      <c r="A466" s="107" t="s">
        <v>2672</v>
      </c>
      <c r="B466" s="95" t="s">
        <v>2674</v>
      </c>
      <c r="K466" s="119" t="s">
        <v>7420</v>
      </c>
      <c r="L466" s="116" t="s">
        <v>2054</v>
      </c>
    </row>
    <row r="467" spans="1:12">
      <c r="A467" s="107" t="s">
        <v>2677</v>
      </c>
      <c r="B467" s="95" t="s">
        <v>2679</v>
      </c>
      <c r="K467" s="119" t="s">
        <v>7421</v>
      </c>
      <c r="L467" s="116" t="s">
        <v>2590</v>
      </c>
    </row>
    <row r="468" spans="1:12">
      <c r="A468" s="107" t="s">
        <v>2680</v>
      </c>
      <c r="B468" s="95" t="s">
        <v>2682</v>
      </c>
      <c r="K468" s="119" t="s">
        <v>7422</v>
      </c>
      <c r="L468" s="58" t="s">
        <v>1631</v>
      </c>
    </row>
    <row r="469" spans="1:12">
      <c r="A469" s="107" t="s">
        <v>2688</v>
      </c>
      <c r="B469" s="95" t="s">
        <v>2690</v>
      </c>
      <c r="K469" s="119" t="s">
        <v>7423</v>
      </c>
      <c r="L469" s="58" t="s">
        <v>2978</v>
      </c>
    </row>
    <row r="470" spans="1:12">
      <c r="A470" s="107" t="s">
        <v>2691</v>
      </c>
      <c r="B470" s="95" t="s">
        <v>2693</v>
      </c>
      <c r="K470" s="119" t="s">
        <v>7424</v>
      </c>
      <c r="L470" s="116" t="s">
        <v>1677</v>
      </c>
    </row>
    <row r="471" spans="1:12">
      <c r="A471" s="107" t="s">
        <v>2694</v>
      </c>
      <c r="B471" s="95" t="s">
        <v>2696</v>
      </c>
      <c r="K471" s="119" t="s">
        <v>7425</v>
      </c>
      <c r="L471" s="58" t="s">
        <v>1858</v>
      </c>
    </row>
    <row r="472" spans="1:12">
      <c r="A472" s="107" t="s">
        <v>2697</v>
      </c>
      <c r="B472" s="95" t="s">
        <v>2699</v>
      </c>
      <c r="K472" s="119" t="s">
        <v>7426</v>
      </c>
      <c r="L472" s="58" t="s">
        <v>2918</v>
      </c>
    </row>
    <row r="473" spans="1:12">
      <c r="A473" s="107" t="s">
        <v>1167</v>
      </c>
      <c r="B473" s="95" t="s">
        <v>2701</v>
      </c>
      <c r="K473" s="119" t="s">
        <v>7427</v>
      </c>
      <c r="L473" s="58" t="s">
        <v>3248</v>
      </c>
    </row>
    <row r="474" spans="1:12">
      <c r="A474" s="107" t="s">
        <v>2702</v>
      </c>
      <c r="B474" s="95" t="s">
        <v>2704</v>
      </c>
      <c r="K474" s="119" t="s">
        <v>7428</v>
      </c>
      <c r="L474" s="58" t="s">
        <v>3013</v>
      </c>
    </row>
    <row r="475" spans="1:12">
      <c r="A475" s="107" t="s">
        <v>1043</v>
      </c>
      <c r="B475" s="95" t="s">
        <v>2706</v>
      </c>
      <c r="K475" s="119" t="s">
        <v>7429</v>
      </c>
      <c r="L475" s="116" t="s">
        <v>843</v>
      </c>
    </row>
    <row r="476" spans="1:12">
      <c r="A476" s="107" t="s">
        <v>2707</v>
      </c>
      <c r="B476" s="95" t="s">
        <v>2709</v>
      </c>
      <c r="K476" s="119" t="s">
        <v>7430</v>
      </c>
      <c r="L476" s="116" t="s">
        <v>1850</v>
      </c>
    </row>
    <row r="477" spans="1:12">
      <c r="A477" s="107" t="s">
        <v>2710</v>
      </c>
      <c r="B477" s="95" t="s">
        <v>2713</v>
      </c>
      <c r="K477" s="119" t="s">
        <v>7431</v>
      </c>
      <c r="L477" s="116" t="s">
        <v>1878</v>
      </c>
    </row>
    <row r="478" spans="1:12">
      <c r="A478" s="107" t="s">
        <v>2714</v>
      </c>
      <c r="B478" s="95" t="s">
        <v>2716</v>
      </c>
      <c r="K478" s="119" t="s">
        <v>7432</v>
      </c>
      <c r="L478" s="116" t="s">
        <v>2268</v>
      </c>
    </row>
    <row r="479" spans="1:12">
      <c r="A479" s="107" t="s">
        <v>1318</v>
      </c>
      <c r="B479" s="95" t="s">
        <v>2718</v>
      </c>
      <c r="K479" s="119" t="s">
        <v>7433</v>
      </c>
      <c r="L479" s="116" t="s">
        <v>2453</v>
      </c>
    </row>
    <row r="480" spans="1:12">
      <c r="A480" s="107" t="s">
        <v>2719</v>
      </c>
      <c r="B480" s="95" t="s">
        <v>2721</v>
      </c>
      <c r="K480" s="119" t="s">
        <v>7434</v>
      </c>
      <c r="L480" s="116" t="s">
        <v>2539</v>
      </c>
    </row>
    <row r="481" spans="1:12">
      <c r="A481" s="107" t="s">
        <v>2722</v>
      </c>
      <c r="B481" s="95" t="s">
        <v>2724</v>
      </c>
      <c r="K481" s="119" t="s">
        <v>7435</v>
      </c>
      <c r="L481" s="116" t="s">
        <v>2933</v>
      </c>
    </row>
    <row r="482" spans="1:12">
      <c r="A482" s="107" t="s">
        <v>1540</v>
      </c>
      <c r="B482" s="95" t="s">
        <v>2726</v>
      </c>
      <c r="K482" s="119" t="s">
        <v>7436</v>
      </c>
      <c r="L482" s="116" t="s">
        <v>3127</v>
      </c>
    </row>
    <row r="483" spans="1:12">
      <c r="A483" s="107" t="s">
        <v>2727</v>
      </c>
      <c r="B483" s="95" t="s">
        <v>2729</v>
      </c>
      <c r="K483" s="119" t="s">
        <v>7437</v>
      </c>
      <c r="L483" s="116" t="s">
        <v>3190</v>
      </c>
    </row>
    <row r="484" spans="1:12">
      <c r="A484" s="107" t="s">
        <v>2730</v>
      </c>
      <c r="B484" s="95" t="s">
        <v>2732</v>
      </c>
      <c r="K484" s="119" t="s">
        <v>7438</v>
      </c>
      <c r="L484" s="116" t="s">
        <v>3276</v>
      </c>
    </row>
    <row r="485" spans="1:12">
      <c r="A485" s="107" t="s">
        <v>1132</v>
      </c>
      <c r="B485" s="95" t="s">
        <v>2734</v>
      </c>
      <c r="K485" s="119" t="s">
        <v>7439</v>
      </c>
      <c r="L485" s="116" t="s">
        <v>3280</v>
      </c>
    </row>
    <row r="486" spans="1:12">
      <c r="A486" s="107" t="s">
        <v>2735</v>
      </c>
      <c r="B486" s="95" t="s">
        <v>2737</v>
      </c>
      <c r="K486" s="119" t="s">
        <v>7440</v>
      </c>
      <c r="L486" s="116" t="s">
        <v>1992</v>
      </c>
    </row>
    <row r="487" spans="1:12" ht="27">
      <c r="A487" s="107" t="s">
        <v>2738</v>
      </c>
      <c r="B487" s="95" t="s">
        <v>2740</v>
      </c>
      <c r="K487" s="119" t="s">
        <v>7441</v>
      </c>
      <c r="L487" s="116" t="s">
        <v>2354</v>
      </c>
    </row>
    <row r="488" spans="1:12">
      <c r="A488" s="107" t="s">
        <v>1545</v>
      </c>
      <c r="B488" s="95" t="s">
        <v>2742</v>
      </c>
      <c r="K488" s="119" t="s">
        <v>7442</v>
      </c>
      <c r="L488" s="116" t="s">
        <v>2657</v>
      </c>
    </row>
    <row r="489" spans="1:12">
      <c r="A489" s="107" t="s">
        <v>2743</v>
      </c>
      <c r="B489" s="95" t="s">
        <v>2745</v>
      </c>
      <c r="K489" s="119" t="s">
        <v>7443</v>
      </c>
      <c r="L489" s="116" t="s">
        <v>2662</v>
      </c>
    </row>
    <row r="490" spans="1:12">
      <c r="A490" s="107" t="s">
        <v>1105</v>
      </c>
      <c r="B490" s="95" t="s">
        <v>2747</v>
      </c>
      <c r="K490" s="119" t="s">
        <v>7444</v>
      </c>
      <c r="L490" s="116" t="s">
        <v>2718</v>
      </c>
    </row>
    <row r="491" spans="1:12">
      <c r="A491" s="107" t="s">
        <v>2748</v>
      </c>
      <c r="B491" s="95" t="s">
        <v>2750</v>
      </c>
      <c r="K491" s="119" t="s">
        <v>7445</v>
      </c>
      <c r="L491" s="116" t="s">
        <v>2815</v>
      </c>
    </row>
    <row r="492" spans="1:12">
      <c r="A492" s="107" t="s">
        <v>1268</v>
      </c>
      <c r="B492" s="95" t="s">
        <v>2752</v>
      </c>
      <c r="K492" s="119" t="s">
        <v>7446</v>
      </c>
      <c r="L492" s="116" t="s">
        <v>2830</v>
      </c>
    </row>
    <row r="493" spans="1:12">
      <c r="A493" s="107" t="s">
        <v>1208</v>
      </c>
      <c r="B493" s="95" t="s">
        <v>2754</v>
      </c>
      <c r="K493" s="119" t="s">
        <v>7447</v>
      </c>
      <c r="L493" s="116" t="s">
        <v>1609</v>
      </c>
    </row>
    <row r="494" spans="1:12">
      <c r="A494" s="107" t="s">
        <v>1207</v>
      </c>
      <c r="B494" s="95" t="s">
        <v>2756</v>
      </c>
      <c r="K494" s="119" t="s">
        <v>7448</v>
      </c>
      <c r="L494" s="116" t="s">
        <v>2113</v>
      </c>
    </row>
    <row r="495" spans="1:12">
      <c r="A495" s="107" t="s">
        <v>1507</v>
      </c>
      <c r="B495" s="95" t="s">
        <v>2758</v>
      </c>
      <c r="K495" s="119" t="s">
        <v>7449</v>
      </c>
      <c r="L495" s="116" t="s">
        <v>1611</v>
      </c>
    </row>
    <row r="496" spans="1:12">
      <c r="A496" s="107" t="s">
        <v>2759</v>
      </c>
      <c r="B496" s="95" t="s">
        <v>2761</v>
      </c>
      <c r="K496" s="119" t="s">
        <v>7450</v>
      </c>
      <c r="L496" s="116" t="s">
        <v>2901</v>
      </c>
    </row>
    <row r="497" spans="1:12">
      <c r="A497" s="107" t="s">
        <v>2762</v>
      </c>
      <c r="B497" s="95" t="s">
        <v>2764</v>
      </c>
      <c r="K497" s="119" t="s">
        <v>7451</v>
      </c>
      <c r="L497" s="58" t="s">
        <v>365</v>
      </c>
    </row>
    <row r="498" spans="1:12">
      <c r="A498" s="107" t="s">
        <v>1081</v>
      </c>
      <c r="B498" s="95" t="s">
        <v>2766</v>
      </c>
      <c r="K498" s="119" t="s">
        <v>7452</v>
      </c>
      <c r="L498" s="58" t="s">
        <v>1770</v>
      </c>
    </row>
    <row r="499" spans="1:12">
      <c r="A499" s="107" t="s">
        <v>2767</v>
      </c>
      <c r="B499" s="95" t="s">
        <v>2769</v>
      </c>
      <c r="K499" s="119" t="s">
        <v>7453</v>
      </c>
      <c r="L499" s="58" t="s">
        <v>2103</v>
      </c>
    </row>
    <row r="500" spans="1:12">
      <c r="A500" s="107" t="s">
        <v>1085</v>
      </c>
      <c r="B500" s="95" t="s">
        <v>2772</v>
      </c>
      <c r="K500" s="119" t="s">
        <v>7454</v>
      </c>
      <c r="L500" s="58" t="s">
        <v>2942</v>
      </c>
    </row>
    <row r="501" spans="1:12">
      <c r="A501" s="107" t="s">
        <v>1086</v>
      </c>
      <c r="B501" s="95" t="s">
        <v>2774</v>
      </c>
      <c r="K501" s="119" t="s">
        <v>7455</v>
      </c>
      <c r="L501" s="116" t="s">
        <v>1728</v>
      </c>
    </row>
    <row r="502" spans="1:12">
      <c r="A502" s="107" t="s">
        <v>2775</v>
      </c>
      <c r="B502" s="95" t="s">
        <v>2777</v>
      </c>
      <c r="K502" s="119" t="s">
        <v>7456</v>
      </c>
      <c r="L502" s="116" t="s">
        <v>1829</v>
      </c>
    </row>
    <row r="503" spans="1:12">
      <c r="A503" s="107" t="s">
        <v>1091</v>
      </c>
      <c r="B503" s="95" t="s">
        <v>2779</v>
      </c>
      <c r="K503" s="119" t="s">
        <v>7457</v>
      </c>
      <c r="L503" s="116" t="s">
        <v>2056</v>
      </c>
    </row>
    <row r="504" spans="1:12">
      <c r="A504" s="107" t="s">
        <v>2780</v>
      </c>
      <c r="B504" s="95" t="s">
        <v>2782</v>
      </c>
      <c r="K504" s="119" t="s">
        <v>7458</v>
      </c>
      <c r="L504" s="116" t="s">
        <v>2913</v>
      </c>
    </row>
    <row r="505" spans="1:12">
      <c r="A505" s="107" t="s">
        <v>1183</v>
      </c>
      <c r="B505" s="95" t="s">
        <v>2785</v>
      </c>
      <c r="K505" s="119" t="s">
        <v>7459</v>
      </c>
      <c r="L505" s="116" t="s">
        <v>3453</v>
      </c>
    </row>
    <row r="506" spans="1:12">
      <c r="A506" s="107" t="s">
        <v>1317</v>
      </c>
      <c r="B506" s="95" t="s">
        <v>2787</v>
      </c>
      <c r="K506" s="119" t="s">
        <v>7460</v>
      </c>
      <c r="L506" s="58" t="s">
        <v>1636</v>
      </c>
    </row>
    <row r="507" spans="1:12">
      <c r="A507" s="107" t="s">
        <v>2788</v>
      </c>
      <c r="B507" s="95" t="s">
        <v>2790</v>
      </c>
      <c r="K507" s="119" t="s">
        <v>7461</v>
      </c>
      <c r="L507" s="58" t="s">
        <v>1876</v>
      </c>
    </row>
    <row r="508" spans="1:12">
      <c r="A508" s="107" t="s">
        <v>2791</v>
      </c>
      <c r="B508" s="95" t="s">
        <v>2793</v>
      </c>
      <c r="K508" s="119" t="s">
        <v>7462</v>
      </c>
      <c r="L508" s="58" t="s">
        <v>1954</v>
      </c>
    </row>
    <row r="509" spans="1:12">
      <c r="A509" s="107" t="s">
        <v>2794</v>
      </c>
      <c r="B509" s="95" t="s">
        <v>2796</v>
      </c>
      <c r="K509" s="119" t="s">
        <v>7463</v>
      </c>
      <c r="L509" s="58" t="s">
        <v>2479</v>
      </c>
    </row>
    <row r="510" spans="1:12">
      <c r="A510" s="107" t="s">
        <v>2797</v>
      </c>
      <c r="B510" s="95" t="s">
        <v>2799</v>
      </c>
      <c r="K510" s="119" t="s">
        <v>7464</v>
      </c>
      <c r="L510" s="58" t="s">
        <v>2506</v>
      </c>
    </row>
    <row r="511" spans="1:12" ht="27">
      <c r="A511" s="107" t="s">
        <v>1496</v>
      </c>
      <c r="B511" s="95" t="s">
        <v>2801</v>
      </c>
      <c r="K511" s="119" t="s">
        <v>7465</v>
      </c>
      <c r="L511" s="58" t="s">
        <v>2821</v>
      </c>
    </row>
    <row r="512" spans="1:12">
      <c r="A512" s="107" t="s">
        <v>2802</v>
      </c>
      <c r="B512" s="95" t="s">
        <v>2804</v>
      </c>
      <c r="K512" s="119" t="s">
        <v>7466</v>
      </c>
      <c r="L512" s="58" t="s">
        <v>2998</v>
      </c>
    </row>
    <row r="513" spans="1:12">
      <c r="A513" s="107" t="s">
        <v>2805</v>
      </c>
      <c r="B513" s="95" t="s">
        <v>2807</v>
      </c>
      <c r="K513" s="119" t="s">
        <v>7467</v>
      </c>
      <c r="L513" s="58" t="s">
        <v>3603</v>
      </c>
    </row>
    <row r="514" spans="1:12">
      <c r="A514" s="107" t="s">
        <v>1296</v>
      </c>
      <c r="B514" s="95" t="s">
        <v>2809</v>
      </c>
      <c r="K514" s="119" t="s">
        <v>7468</v>
      </c>
      <c r="L514" s="116" t="s">
        <v>2070</v>
      </c>
    </row>
    <row r="515" spans="1:12" ht="30.75">
      <c r="A515" s="107" t="s">
        <v>2810</v>
      </c>
      <c r="B515" s="95" t="s">
        <v>2812</v>
      </c>
      <c r="K515" s="119" t="s">
        <v>7469</v>
      </c>
      <c r="L515" s="116" t="s">
        <v>1944</v>
      </c>
    </row>
    <row r="516" spans="1:12">
      <c r="A516" s="107" t="s">
        <v>2813</v>
      </c>
      <c r="B516" s="95" t="s">
        <v>2815</v>
      </c>
      <c r="K516" s="119" t="s">
        <v>7470</v>
      </c>
      <c r="L516" s="116" t="s">
        <v>2248</v>
      </c>
    </row>
    <row r="517" spans="1:12" ht="30.75">
      <c r="A517" s="107" t="s">
        <v>2816</v>
      </c>
      <c r="B517" s="95" t="s">
        <v>2818</v>
      </c>
      <c r="K517" s="119" t="s">
        <v>7471</v>
      </c>
      <c r="L517" s="116" t="s">
        <v>3635</v>
      </c>
    </row>
    <row r="518" spans="1:12" ht="30.75">
      <c r="A518" s="107" t="s">
        <v>2819</v>
      </c>
      <c r="B518" s="95" t="s">
        <v>2821</v>
      </c>
      <c r="K518" s="119" t="s">
        <v>7472</v>
      </c>
      <c r="L518" s="58" t="s">
        <v>1683</v>
      </c>
    </row>
    <row r="519" spans="1:12">
      <c r="A519" s="107" t="s">
        <v>2822</v>
      </c>
      <c r="B519" s="95" t="s">
        <v>2824</v>
      </c>
      <c r="K519" s="119" t="s">
        <v>7473</v>
      </c>
      <c r="L519" s="58" t="s">
        <v>2875</v>
      </c>
    </row>
    <row r="520" spans="1:12">
      <c r="A520" s="107" t="s">
        <v>2825</v>
      </c>
      <c r="B520" s="95" t="s">
        <v>2827</v>
      </c>
      <c r="K520" s="119" t="s">
        <v>7474</v>
      </c>
      <c r="L520" s="58" t="s">
        <v>3069</v>
      </c>
    </row>
    <row r="521" spans="1:12">
      <c r="A521" s="107" t="s">
        <v>2828</v>
      </c>
      <c r="B521" s="95" t="s">
        <v>2830</v>
      </c>
      <c r="K521" s="119" t="s">
        <v>7475</v>
      </c>
      <c r="L521" s="58" t="s">
        <v>2972</v>
      </c>
    </row>
    <row r="522" spans="1:12">
      <c r="A522" s="107" t="s">
        <v>1094</v>
      </c>
      <c r="B522" s="95" t="s">
        <v>2832</v>
      </c>
      <c r="K522" s="119" t="s">
        <v>7476</v>
      </c>
      <c r="L522" s="58" t="s">
        <v>3046</v>
      </c>
    </row>
    <row r="523" spans="1:12">
      <c r="A523" s="107" t="s">
        <v>2833</v>
      </c>
      <c r="B523" s="95" t="s">
        <v>2835</v>
      </c>
      <c r="K523" s="119" t="s">
        <v>7477</v>
      </c>
      <c r="L523" s="58" t="s">
        <v>3097</v>
      </c>
    </row>
    <row r="524" spans="1:12" ht="30.75">
      <c r="A524" s="107" t="s">
        <v>2836</v>
      </c>
      <c r="B524" s="95" t="s">
        <v>2838</v>
      </c>
      <c r="K524" s="119" t="s">
        <v>7478</v>
      </c>
      <c r="L524" s="58" t="s">
        <v>3544</v>
      </c>
    </row>
    <row r="525" spans="1:12">
      <c r="A525" s="107" t="s">
        <v>1147</v>
      </c>
      <c r="B525" s="95" t="s">
        <v>2840</v>
      </c>
      <c r="K525" s="119" t="s">
        <v>7479</v>
      </c>
      <c r="L525" s="116" t="s">
        <v>1872</v>
      </c>
    </row>
    <row r="526" spans="1:12">
      <c r="A526" s="107" t="s">
        <v>1146</v>
      </c>
      <c r="B526" s="95" t="s">
        <v>2842</v>
      </c>
      <c r="K526" s="119" t="s">
        <v>7480</v>
      </c>
      <c r="L526" s="116" t="s">
        <v>1994</v>
      </c>
    </row>
    <row r="527" spans="1:12" ht="30.75">
      <c r="A527" s="107" t="s">
        <v>1221</v>
      </c>
      <c r="B527" s="95" t="s">
        <v>2844</v>
      </c>
      <c r="K527" s="119" t="s">
        <v>7481</v>
      </c>
      <c r="L527" s="116" t="s">
        <v>2313</v>
      </c>
    </row>
    <row r="528" spans="1:12">
      <c r="A528" s="107" t="s">
        <v>1134</v>
      </c>
      <c r="B528" s="95" t="s">
        <v>2846</v>
      </c>
      <c r="K528" s="119" t="s">
        <v>7482</v>
      </c>
      <c r="L528" s="116" t="s">
        <v>2659</v>
      </c>
    </row>
    <row r="529" spans="1:12">
      <c r="A529" s="107" t="s">
        <v>1145</v>
      </c>
      <c r="B529" s="95" t="s">
        <v>2848</v>
      </c>
      <c r="K529" s="119" t="s">
        <v>7483</v>
      </c>
      <c r="L529" s="116" t="s">
        <v>2734</v>
      </c>
    </row>
    <row r="530" spans="1:12">
      <c r="A530" s="107" t="s">
        <v>1235</v>
      </c>
      <c r="B530" s="95" t="s">
        <v>2850</v>
      </c>
      <c r="K530" s="119" t="s">
        <v>7484</v>
      </c>
      <c r="L530" s="116" t="s">
        <v>3048</v>
      </c>
    </row>
    <row r="531" spans="1:12">
      <c r="A531" s="107" t="s">
        <v>2851</v>
      </c>
      <c r="B531" s="95" t="s">
        <v>2853</v>
      </c>
      <c r="K531" s="119" t="s">
        <v>7485</v>
      </c>
      <c r="L531" s="116" t="s">
        <v>3141</v>
      </c>
    </row>
    <row r="532" spans="1:12">
      <c r="A532" s="107" t="s">
        <v>2854</v>
      </c>
      <c r="B532" s="95" t="s">
        <v>2856</v>
      </c>
      <c r="K532" s="119" t="s">
        <v>7486</v>
      </c>
      <c r="L532" s="116" t="s">
        <v>3393</v>
      </c>
    </row>
    <row r="533" spans="1:12">
      <c r="A533" s="107" t="s">
        <v>2857</v>
      </c>
      <c r="B533" s="95" t="s">
        <v>2860</v>
      </c>
      <c r="K533" s="119" t="s">
        <v>7487</v>
      </c>
      <c r="L533" s="116" t="s">
        <v>3399</v>
      </c>
    </row>
    <row r="534" spans="1:12">
      <c r="A534" s="107" t="s">
        <v>1142</v>
      </c>
      <c r="B534" s="95" t="s">
        <v>2862</v>
      </c>
      <c r="K534" s="119" t="s">
        <v>7488</v>
      </c>
      <c r="L534" s="116" t="s">
        <v>3552</v>
      </c>
    </row>
    <row r="535" spans="1:12">
      <c r="A535" s="107" t="s">
        <v>2863</v>
      </c>
      <c r="B535" s="95" t="s">
        <v>2865</v>
      </c>
      <c r="K535" s="119" t="s">
        <v>7489</v>
      </c>
      <c r="L535" s="116" t="s">
        <v>3555</v>
      </c>
    </row>
    <row r="536" spans="1:12">
      <c r="A536" s="107" t="s">
        <v>1024</v>
      </c>
      <c r="B536" s="95" t="s">
        <v>2867</v>
      </c>
      <c r="K536" s="119" t="s">
        <v>7490</v>
      </c>
      <c r="L536" s="116" t="s">
        <v>3558</v>
      </c>
    </row>
    <row r="537" spans="1:12" ht="30.75">
      <c r="A537" s="107" t="s">
        <v>2868</v>
      </c>
      <c r="B537" s="95" t="s">
        <v>2870</v>
      </c>
      <c r="K537" s="119" t="s">
        <v>7491</v>
      </c>
      <c r="L537" s="116" t="s">
        <v>3561</v>
      </c>
    </row>
    <row r="538" spans="1:12">
      <c r="A538" s="107" t="s">
        <v>2871</v>
      </c>
      <c r="B538" s="95" t="s">
        <v>2873</v>
      </c>
      <c r="K538" s="119" t="s">
        <v>7492</v>
      </c>
      <c r="L538" s="116" t="s">
        <v>1726</v>
      </c>
    </row>
    <row r="539" spans="1:12">
      <c r="A539" s="107" t="s">
        <v>1061</v>
      </c>
      <c r="B539" s="95" t="s">
        <v>2875</v>
      </c>
      <c r="K539" s="119" t="s">
        <v>7493</v>
      </c>
      <c r="L539" s="116" t="s">
        <v>1983</v>
      </c>
    </row>
    <row r="540" spans="1:12">
      <c r="A540" s="107" t="s">
        <v>1528</v>
      </c>
      <c r="B540" s="95" t="s">
        <v>2877</v>
      </c>
      <c r="K540" s="119" t="s">
        <v>7494</v>
      </c>
      <c r="L540" s="116" t="s">
        <v>2207</v>
      </c>
    </row>
    <row r="541" spans="1:12">
      <c r="A541" s="107" t="s">
        <v>2878</v>
      </c>
      <c r="B541" s="95" t="s">
        <v>2880</v>
      </c>
      <c r="K541" s="119" t="s">
        <v>7495</v>
      </c>
      <c r="L541" s="116" t="s">
        <v>3050</v>
      </c>
    </row>
    <row r="542" spans="1:12">
      <c r="A542" s="107" t="s">
        <v>2881</v>
      </c>
      <c r="B542" s="95" t="s">
        <v>2883</v>
      </c>
      <c r="K542" s="119" t="s">
        <v>7496</v>
      </c>
      <c r="L542" s="116" t="s">
        <v>2068</v>
      </c>
    </row>
    <row r="543" spans="1:12">
      <c r="A543" s="107" t="s">
        <v>2884</v>
      </c>
      <c r="B543" s="95" t="s">
        <v>2886</v>
      </c>
      <c r="K543" s="119" t="s">
        <v>7497</v>
      </c>
      <c r="L543" s="116" t="s">
        <v>1638</v>
      </c>
    </row>
    <row r="544" spans="1:12">
      <c r="A544" s="107" t="s">
        <v>2887</v>
      </c>
      <c r="B544" s="95" t="s">
        <v>2889</v>
      </c>
      <c r="K544" s="119" t="s">
        <v>7498</v>
      </c>
      <c r="L544" s="116" t="s">
        <v>1894</v>
      </c>
    </row>
    <row r="545" spans="1:12">
      <c r="A545" s="107" t="s">
        <v>1137</v>
      </c>
      <c r="B545" s="95" t="s">
        <v>2891</v>
      </c>
      <c r="K545" s="119" t="s">
        <v>7499</v>
      </c>
      <c r="L545" s="116" t="s">
        <v>2015</v>
      </c>
    </row>
    <row r="546" spans="1:12">
      <c r="A546" s="107" t="s">
        <v>1138</v>
      </c>
      <c r="B546" s="95" t="s">
        <v>2893</v>
      </c>
      <c r="K546" s="119" t="s">
        <v>7500</v>
      </c>
      <c r="L546" s="116" t="s">
        <v>2628</v>
      </c>
    </row>
    <row r="547" spans="1:12">
      <c r="A547" s="107" t="s">
        <v>2894</v>
      </c>
      <c r="B547" s="95" t="s">
        <v>2896</v>
      </c>
      <c r="K547" s="119" t="s">
        <v>7501</v>
      </c>
      <c r="L547" s="116" t="s">
        <v>2994</v>
      </c>
    </row>
    <row r="548" spans="1:12">
      <c r="A548" s="107" t="s">
        <v>2897</v>
      </c>
      <c r="B548" s="95" t="s">
        <v>2899</v>
      </c>
      <c r="K548" s="119" t="s">
        <v>7502</v>
      </c>
      <c r="L548" s="116" t="s">
        <v>3000</v>
      </c>
    </row>
    <row r="549" spans="1:12">
      <c r="A549" s="107" t="s">
        <v>982</v>
      </c>
      <c r="B549" s="95" t="s">
        <v>2901</v>
      </c>
      <c r="K549" s="119" t="s">
        <v>7503</v>
      </c>
      <c r="L549" s="116" t="s">
        <v>3109</v>
      </c>
    </row>
    <row r="550" spans="1:12">
      <c r="A550" s="107" t="s">
        <v>416</v>
      </c>
      <c r="B550" s="95" t="s">
        <v>2903</v>
      </c>
      <c r="K550" s="119" t="s">
        <v>7504</v>
      </c>
      <c r="L550" s="116" t="s">
        <v>3299</v>
      </c>
    </row>
    <row r="551" spans="1:12">
      <c r="A551" s="107" t="s">
        <v>985</v>
      </c>
      <c r="B551" s="95" t="s">
        <v>2906</v>
      </c>
      <c r="K551" s="119" t="s">
        <v>7505</v>
      </c>
      <c r="L551" s="116" t="s">
        <v>3421</v>
      </c>
    </row>
    <row r="552" spans="1:12" ht="27">
      <c r="A552" s="107" t="s">
        <v>984</v>
      </c>
      <c r="B552" s="95" t="s">
        <v>2908</v>
      </c>
      <c r="K552" s="119" t="s">
        <v>7506</v>
      </c>
      <c r="L552" s="116" t="s">
        <v>3572</v>
      </c>
    </row>
    <row r="553" spans="1:12">
      <c r="A553" s="107" t="s">
        <v>988</v>
      </c>
      <c r="B553" s="95" t="s">
        <v>2910</v>
      </c>
      <c r="K553" s="119" t="s">
        <v>7507</v>
      </c>
      <c r="L553" s="116" t="s">
        <v>2062</v>
      </c>
    </row>
    <row r="554" spans="1:12">
      <c r="A554" s="107" t="s">
        <v>1006</v>
      </c>
      <c r="B554" s="95" t="s">
        <v>2912</v>
      </c>
      <c r="K554" s="119" t="s">
        <v>7508</v>
      </c>
      <c r="L554" s="116" t="s">
        <v>1942</v>
      </c>
    </row>
    <row r="555" spans="1:12">
      <c r="A555" s="107" t="s">
        <v>617</v>
      </c>
      <c r="B555" s="95" t="s">
        <v>2913</v>
      </c>
      <c r="K555" s="119" t="s">
        <v>7509</v>
      </c>
      <c r="L555" s="116" t="s">
        <v>2522</v>
      </c>
    </row>
    <row r="556" spans="1:12">
      <c r="A556" s="107" t="s">
        <v>2914</v>
      </c>
      <c r="B556" s="95" t="s">
        <v>2916</v>
      </c>
      <c r="K556" s="119" t="s">
        <v>7510</v>
      </c>
      <c r="L556" s="116" t="s">
        <v>2693</v>
      </c>
    </row>
    <row r="557" spans="1:12">
      <c r="A557" s="107" t="s">
        <v>1136</v>
      </c>
      <c r="B557" s="95" t="s">
        <v>2918</v>
      </c>
      <c r="K557" s="119" t="s">
        <v>7511</v>
      </c>
      <c r="L557" s="116" t="s">
        <v>2787</v>
      </c>
    </row>
    <row r="558" spans="1:12" ht="27">
      <c r="A558" s="107" t="s">
        <v>1175</v>
      </c>
      <c r="B558" s="95" t="s">
        <v>2920</v>
      </c>
      <c r="K558" s="119" t="s">
        <v>7512</v>
      </c>
      <c r="L558" s="116" t="s">
        <v>2844</v>
      </c>
    </row>
    <row r="559" spans="1:12" ht="30.75">
      <c r="A559" s="107" t="s">
        <v>2921</v>
      </c>
      <c r="B559" s="95" t="s">
        <v>2923</v>
      </c>
      <c r="K559" s="119" t="s">
        <v>7513</v>
      </c>
      <c r="L559" s="116" t="s">
        <v>3052</v>
      </c>
    </row>
    <row r="560" spans="1:12">
      <c r="A560" s="107" t="s">
        <v>1218</v>
      </c>
      <c r="B560" s="95" t="s">
        <v>2925</v>
      </c>
      <c r="K560" s="119" t="s">
        <v>7514</v>
      </c>
      <c r="L560" s="116" t="s">
        <v>3082</v>
      </c>
    </row>
    <row r="561" spans="1:12" ht="30.75">
      <c r="A561" s="107" t="s">
        <v>2926</v>
      </c>
      <c r="B561" s="95" t="s">
        <v>2928</v>
      </c>
      <c r="K561" s="119" t="s">
        <v>7515</v>
      </c>
      <c r="L561" s="116" t="s">
        <v>1792</v>
      </c>
    </row>
    <row r="562" spans="1:12">
      <c r="A562" s="107" t="s">
        <v>1497</v>
      </c>
      <c r="B562" s="95" t="s">
        <v>2930</v>
      </c>
      <c r="K562" s="119" t="s">
        <v>7516</v>
      </c>
      <c r="L562" s="116" t="s">
        <v>1797</v>
      </c>
    </row>
    <row r="563" spans="1:12">
      <c r="A563" s="107" t="s">
        <v>1295</v>
      </c>
      <c r="B563" s="95" t="s">
        <v>2932</v>
      </c>
      <c r="K563" s="119" t="s">
        <v>7517</v>
      </c>
      <c r="L563" s="116" t="s">
        <v>2073</v>
      </c>
    </row>
    <row r="564" spans="1:12">
      <c r="A564" s="107" t="s">
        <v>1038</v>
      </c>
      <c r="B564" s="95" t="s">
        <v>2933</v>
      </c>
      <c r="K564" s="119" t="s">
        <v>7518</v>
      </c>
      <c r="L564" s="116" t="s">
        <v>2065</v>
      </c>
    </row>
    <row r="565" spans="1:12">
      <c r="A565" s="107" t="s">
        <v>1018</v>
      </c>
      <c r="B565" s="95" t="s">
        <v>2935</v>
      </c>
      <c r="K565" s="119" t="s">
        <v>7519</v>
      </c>
      <c r="L565" s="58" t="s">
        <v>1705</v>
      </c>
    </row>
    <row r="566" spans="1:12" ht="27">
      <c r="A566" s="107" t="s">
        <v>1017</v>
      </c>
      <c r="B566" s="95" t="s">
        <v>1017</v>
      </c>
      <c r="K566" s="119" t="s">
        <v>7520</v>
      </c>
      <c r="L566" s="58" t="s">
        <v>1782</v>
      </c>
    </row>
    <row r="567" spans="1:12">
      <c r="A567" s="107" t="s">
        <v>2937</v>
      </c>
      <c r="B567" s="95" t="s">
        <v>2939</v>
      </c>
      <c r="K567" s="119" t="s">
        <v>7521</v>
      </c>
      <c r="L567" s="58" t="s">
        <v>1888</v>
      </c>
    </row>
    <row r="568" spans="1:12">
      <c r="A568" s="107" t="s">
        <v>2940</v>
      </c>
      <c r="B568" s="95" t="s">
        <v>2942</v>
      </c>
      <c r="K568" s="119" t="s">
        <v>7522</v>
      </c>
      <c r="L568" s="58" t="s">
        <v>2120</v>
      </c>
    </row>
    <row r="569" spans="1:12">
      <c r="A569" s="107" t="s">
        <v>1020</v>
      </c>
      <c r="B569" s="95" t="s">
        <v>2944</v>
      </c>
      <c r="K569" s="119" t="s">
        <v>7523</v>
      </c>
      <c r="L569" s="58" t="s">
        <v>2365</v>
      </c>
    </row>
    <row r="570" spans="1:12">
      <c r="A570" s="107" t="s">
        <v>2176</v>
      </c>
      <c r="B570" s="95" t="s">
        <v>2946</v>
      </c>
      <c r="K570" s="119" t="s">
        <v>7524</v>
      </c>
      <c r="L570" s="58" t="s">
        <v>2415</v>
      </c>
    </row>
    <row r="571" spans="1:12">
      <c r="A571" s="107" t="s">
        <v>1021</v>
      </c>
      <c r="B571" s="95" t="s">
        <v>2948</v>
      </c>
      <c r="K571" s="119" t="s">
        <v>7525</v>
      </c>
      <c r="L571" s="58" t="s">
        <v>2577</v>
      </c>
    </row>
    <row r="572" spans="1:12" ht="30.75">
      <c r="A572" s="107" t="s">
        <v>1037</v>
      </c>
      <c r="B572" s="95" t="s">
        <v>2953</v>
      </c>
      <c r="K572" s="119" t="s">
        <v>7526</v>
      </c>
      <c r="L572" s="58" t="s">
        <v>2582</v>
      </c>
    </row>
    <row r="573" spans="1:12">
      <c r="A573" s="107" t="s">
        <v>1035</v>
      </c>
      <c r="B573" s="95" t="s">
        <v>2955</v>
      </c>
      <c r="K573" s="119" t="s">
        <v>7527</v>
      </c>
      <c r="L573" s="58" t="s">
        <v>2716</v>
      </c>
    </row>
    <row r="574" spans="1:12">
      <c r="A574" s="107" t="s">
        <v>1108</v>
      </c>
      <c r="B574" s="95" t="s">
        <v>2957</v>
      </c>
      <c r="K574" s="119" t="s">
        <v>7528</v>
      </c>
      <c r="L574" s="58" t="s">
        <v>2747</v>
      </c>
    </row>
    <row r="575" spans="1:12">
      <c r="A575" s="107" t="s">
        <v>1107</v>
      </c>
      <c r="B575" s="95" t="s">
        <v>2959</v>
      </c>
      <c r="K575" s="119" t="s">
        <v>7529</v>
      </c>
      <c r="L575" s="58" t="s">
        <v>2764</v>
      </c>
    </row>
    <row r="576" spans="1:12">
      <c r="A576" s="107" t="s">
        <v>1109</v>
      </c>
      <c r="B576" s="95" t="s">
        <v>2961</v>
      </c>
      <c r="K576" s="119" t="s">
        <v>7530</v>
      </c>
      <c r="L576" s="58" t="s">
        <v>2766</v>
      </c>
    </row>
    <row r="577" spans="1:12">
      <c r="A577" s="107" t="s">
        <v>1110</v>
      </c>
      <c r="B577" s="95" t="s">
        <v>2963</v>
      </c>
      <c r="K577" s="119" t="s">
        <v>7531</v>
      </c>
      <c r="L577" s="58" t="s">
        <v>2777</v>
      </c>
    </row>
    <row r="578" spans="1:12">
      <c r="A578" s="107" t="s">
        <v>1111</v>
      </c>
      <c r="B578" s="95" t="s">
        <v>2965</v>
      </c>
      <c r="K578" s="119" t="s">
        <v>7532</v>
      </c>
      <c r="L578" s="58" t="s">
        <v>2824</v>
      </c>
    </row>
    <row r="579" spans="1:12">
      <c r="A579" s="107" t="s">
        <v>1215</v>
      </c>
      <c r="B579" s="95" t="s">
        <v>2967</v>
      </c>
      <c r="K579" s="119" t="s">
        <v>7533</v>
      </c>
      <c r="L579" s="58" t="s">
        <v>2889</v>
      </c>
    </row>
    <row r="580" spans="1:12">
      <c r="A580" s="107" t="s">
        <v>1113</v>
      </c>
      <c r="B580" s="95" t="s">
        <v>2969</v>
      </c>
      <c r="K580" s="119" t="s">
        <v>7534</v>
      </c>
      <c r="L580" s="58" t="s">
        <v>2932</v>
      </c>
    </row>
    <row r="581" spans="1:12">
      <c r="A581" s="107" t="s">
        <v>528</v>
      </c>
      <c r="B581" s="95" t="s">
        <v>2970</v>
      </c>
      <c r="K581" s="119" t="s">
        <v>7535</v>
      </c>
      <c r="L581" s="58" t="s">
        <v>3113</v>
      </c>
    </row>
    <row r="582" spans="1:12" ht="27">
      <c r="A582" s="107" t="s">
        <v>541</v>
      </c>
      <c r="B582" s="95" t="s">
        <v>2972</v>
      </c>
      <c r="K582" s="119" t="s">
        <v>7536</v>
      </c>
      <c r="L582" s="58" t="s">
        <v>3116</v>
      </c>
    </row>
    <row r="583" spans="1:12">
      <c r="A583" s="107" t="s">
        <v>536</v>
      </c>
      <c r="B583" s="95" t="s">
        <v>2974</v>
      </c>
      <c r="K583" s="119" t="s">
        <v>7537</v>
      </c>
      <c r="L583" s="58" t="s">
        <v>3474</v>
      </c>
    </row>
    <row r="584" spans="1:12">
      <c r="A584" s="107" t="s">
        <v>1031</v>
      </c>
      <c r="B584" s="95" t="s">
        <v>2976</v>
      </c>
      <c r="K584" s="119" t="s">
        <v>7538</v>
      </c>
      <c r="L584" s="58" t="s">
        <v>2386</v>
      </c>
    </row>
    <row r="585" spans="1:12">
      <c r="A585" s="107" t="s">
        <v>211</v>
      </c>
      <c r="B585" s="95" t="s">
        <v>2978</v>
      </c>
      <c r="K585" s="119" t="s">
        <v>7539</v>
      </c>
      <c r="L585" s="58" t="s">
        <v>2769</v>
      </c>
    </row>
    <row r="586" spans="1:12">
      <c r="A586" s="107" t="s">
        <v>1115</v>
      </c>
      <c r="B586" s="95" t="s">
        <v>2980</v>
      </c>
      <c r="K586" s="119" t="s">
        <v>7540</v>
      </c>
      <c r="L586" s="58" t="s">
        <v>2774</v>
      </c>
    </row>
    <row r="587" spans="1:12">
      <c r="A587" s="107" t="s">
        <v>1116</v>
      </c>
      <c r="B587" s="95" t="s">
        <v>2982</v>
      </c>
      <c r="K587" s="119" t="s">
        <v>7541</v>
      </c>
      <c r="L587" s="58" t="s">
        <v>2779</v>
      </c>
    </row>
    <row r="588" spans="1:12">
      <c r="A588" s="107" t="s">
        <v>1117</v>
      </c>
      <c r="B588" s="95" t="s">
        <v>2984</v>
      </c>
      <c r="K588" s="119" t="s">
        <v>7542</v>
      </c>
      <c r="L588" s="116" t="s">
        <v>2906</v>
      </c>
    </row>
    <row r="589" spans="1:12">
      <c r="A589" s="107" t="s">
        <v>1168</v>
      </c>
      <c r="B589" s="95" t="s">
        <v>2986</v>
      </c>
      <c r="K589" s="119" t="s">
        <v>7543</v>
      </c>
      <c r="L589" s="58" t="s">
        <v>818</v>
      </c>
    </row>
    <row r="590" spans="1:12">
      <c r="A590" s="107" t="s">
        <v>1166</v>
      </c>
      <c r="B590" s="95" t="s">
        <v>2988</v>
      </c>
      <c r="K590" s="119" t="s">
        <v>7544</v>
      </c>
      <c r="L590" s="58" t="s">
        <v>1902</v>
      </c>
    </row>
    <row r="591" spans="1:12">
      <c r="A591" s="107" t="s">
        <v>1064</v>
      </c>
      <c r="B591" s="95" t="s">
        <v>2990</v>
      </c>
      <c r="K591" s="119" t="s">
        <v>7545</v>
      </c>
      <c r="L591" s="58" t="s">
        <v>1658</v>
      </c>
    </row>
    <row r="592" spans="1:12" ht="27">
      <c r="A592" s="107" t="s">
        <v>1049</v>
      </c>
      <c r="B592" s="95" t="s">
        <v>2992</v>
      </c>
      <c r="K592" s="119" t="s">
        <v>7546</v>
      </c>
      <c r="L592" s="58" t="s">
        <v>1786</v>
      </c>
    </row>
    <row r="593" spans="1:12">
      <c r="A593" s="107" t="s">
        <v>1123</v>
      </c>
      <c r="B593" s="95" t="s">
        <v>2994</v>
      </c>
      <c r="K593" s="119" t="s">
        <v>7547</v>
      </c>
      <c r="L593" s="58" t="s">
        <v>2908</v>
      </c>
    </row>
    <row r="594" spans="1:12">
      <c r="A594" s="107" t="s">
        <v>1169</v>
      </c>
      <c r="B594" s="95" t="s">
        <v>2996</v>
      </c>
      <c r="K594" s="119" t="s">
        <v>7548</v>
      </c>
      <c r="L594" s="58" t="s">
        <v>3007</v>
      </c>
    </row>
    <row r="595" spans="1:12">
      <c r="A595" s="107" t="s">
        <v>1309</v>
      </c>
      <c r="B595" s="95" t="s">
        <v>2998</v>
      </c>
      <c r="K595" s="119" t="s">
        <v>7549</v>
      </c>
      <c r="L595" s="58" t="s">
        <v>3181</v>
      </c>
    </row>
    <row r="596" spans="1:12">
      <c r="A596" s="107" t="s">
        <v>1171</v>
      </c>
      <c r="B596" s="95" t="s">
        <v>3000</v>
      </c>
      <c r="K596" s="119" t="s">
        <v>7550</v>
      </c>
      <c r="L596" s="58" t="s">
        <v>2772</v>
      </c>
    </row>
    <row r="597" spans="1:12">
      <c r="A597" s="107" t="s">
        <v>1170</v>
      </c>
      <c r="B597" s="95" t="s">
        <v>3004</v>
      </c>
      <c r="K597" s="119" t="s">
        <v>7551</v>
      </c>
      <c r="L597" s="58" t="s">
        <v>2832</v>
      </c>
    </row>
    <row r="598" spans="1:12">
      <c r="A598" s="107" t="s">
        <v>3005</v>
      </c>
      <c r="B598" s="95" t="s">
        <v>3007</v>
      </c>
      <c r="K598" s="119" t="s">
        <v>7552</v>
      </c>
      <c r="L598" s="116" t="s">
        <v>1972</v>
      </c>
    </row>
    <row r="599" spans="1:12">
      <c r="A599" s="107" t="s">
        <v>1308</v>
      </c>
      <c r="B599" s="95" t="s">
        <v>3009</v>
      </c>
      <c r="K599" s="119" t="s">
        <v>7553</v>
      </c>
      <c r="L599" s="116" t="s">
        <v>1665</v>
      </c>
    </row>
    <row r="600" spans="1:12" ht="30.75">
      <c r="A600" s="107" t="s">
        <v>1214</v>
      </c>
      <c r="B600" s="95" t="s">
        <v>3011</v>
      </c>
      <c r="K600" s="119" t="s">
        <v>7554</v>
      </c>
      <c r="L600" s="116" t="s">
        <v>2372</v>
      </c>
    </row>
    <row r="601" spans="1:12">
      <c r="A601" s="107" t="s">
        <v>1048</v>
      </c>
      <c r="B601" s="95" t="s">
        <v>3013</v>
      </c>
      <c r="K601" s="119" t="s">
        <v>7555</v>
      </c>
      <c r="L601" s="116" t="s">
        <v>1968</v>
      </c>
    </row>
    <row r="602" spans="1:12" ht="27">
      <c r="A602" s="107" t="s">
        <v>1165</v>
      </c>
      <c r="B602" s="95" t="s">
        <v>3015</v>
      </c>
      <c r="K602" s="119" t="s">
        <v>7556</v>
      </c>
      <c r="L602" s="116" t="s">
        <v>1812</v>
      </c>
    </row>
    <row r="603" spans="1:12">
      <c r="A603" s="107" t="s">
        <v>1118</v>
      </c>
      <c r="B603" s="95" t="s">
        <v>3017</v>
      </c>
      <c r="K603" s="119" t="s">
        <v>7557</v>
      </c>
      <c r="L603" s="116" t="s">
        <v>3095</v>
      </c>
    </row>
    <row r="604" spans="1:12">
      <c r="A604" s="107" t="s">
        <v>1508</v>
      </c>
      <c r="B604" s="95" t="s">
        <v>3019</v>
      </c>
      <c r="K604" s="119" t="s">
        <v>7558</v>
      </c>
      <c r="L604" s="116" t="s">
        <v>1672</v>
      </c>
    </row>
    <row r="605" spans="1:12" ht="30.75">
      <c r="A605" s="107" t="s">
        <v>3020</v>
      </c>
      <c r="B605" s="95" t="s">
        <v>3022</v>
      </c>
      <c r="K605" s="119" t="s">
        <v>7559</v>
      </c>
      <c r="L605" s="116" t="s">
        <v>1721</v>
      </c>
    </row>
    <row r="606" spans="1:12">
      <c r="A606" s="107" t="s">
        <v>1520</v>
      </c>
      <c r="B606" s="95" t="s">
        <v>3024</v>
      </c>
      <c r="K606" s="119" t="s">
        <v>7560</v>
      </c>
      <c r="L606" s="116" t="s">
        <v>1903</v>
      </c>
    </row>
    <row r="607" spans="1:12">
      <c r="A607" s="107" t="s">
        <v>7561</v>
      </c>
      <c r="B607" s="95" t="s">
        <v>7562</v>
      </c>
      <c r="K607" s="119" t="s">
        <v>7563</v>
      </c>
      <c r="L607" s="116" t="s">
        <v>2146</v>
      </c>
    </row>
    <row r="608" spans="1:12">
      <c r="A608" s="107" t="s">
        <v>3028</v>
      </c>
      <c r="B608" s="95" t="s">
        <v>3030</v>
      </c>
      <c r="K608" s="119" t="s">
        <v>7564</v>
      </c>
      <c r="L608" s="116" t="s">
        <v>2157</v>
      </c>
    </row>
    <row r="609" spans="1:12">
      <c r="A609" s="107" t="s">
        <v>3031</v>
      </c>
      <c r="B609" s="95" t="s">
        <v>3033</v>
      </c>
      <c r="K609" s="119" t="s">
        <v>7565</v>
      </c>
      <c r="L609" s="116" t="s">
        <v>2190</v>
      </c>
    </row>
    <row r="610" spans="1:12">
      <c r="A610" s="107" t="s">
        <v>1119</v>
      </c>
      <c r="B610" s="95" t="s">
        <v>3035</v>
      </c>
      <c r="K610" s="119" t="s">
        <v>7566</v>
      </c>
      <c r="L610" s="116" t="s">
        <v>2210</v>
      </c>
    </row>
    <row r="611" spans="1:12">
      <c r="A611" s="107" t="s">
        <v>3036</v>
      </c>
      <c r="B611" s="95" t="s">
        <v>3038</v>
      </c>
      <c r="K611" s="119" t="s">
        <v>7567</v>
      </c>
      <c r="L611" s="116" t="s">
        <v>2558</v>
      </c>
    </row>
    <row r="612" spans="1:12">
      <c r="A612" s="107" t="s">
        <v>3039</v>
      </c>
      <c r="B612" s="95" t="s">
        <v>3041</v>
      </c>
      <c r="K612" s="119" t="s">
        <v>7568</v>
      </c>
      <c r="L612" s="116" t="s">
        <v>3663</v>
      </c>
    </row>
    <row r="613" spans="1:12">
      <c r="A613" s="107" t="s">
        <v>1121</v>
      </c>
      <c r="B613" s="95" t="s">
        <v>3043</v>
      </c>
      <c r="K613" s="119" t="s">
        <v>7569</v>
      </c>
      <c r="L613" s="116" t="s">
        <v>3664</v>
      </c>
    </row>
    <row r="614" spans="1:12">
      <c r="A614" s="107" t="s">
        <v>1229</v>
      </c>
      <c r="B614" s="95" t="s">
        <v>3046</v>
      </c>
      <c r="K614" s="119" t="s">
        <v>7570</v>
      </c>
      <c r="L614" s="116" t="s">
        <v>3668</v>
      </c>
    </row>
    <row r="615" spans="1:12">
      <c r="A615" s="107" t="s">
        <v>1130</v>
      </c>
      <c r="B615" s="95" t="s">
        <v>3048</v>
      </c>
      <c r="K615" s="119" t="s">
        <v>7571</v>
      </c>
      <c r="L615" s="116" t="s">
        <v>3671</v>
      </c>
    </row>
    <row r="616" spans="1:12">
      <c r="A616" s="107" t="s">
        <v>1129</v>
      </c>
      <c r="B616" s="95" t="s">
        <v>3050</v>
      </c>
      <c r="K616" s="119" t="s">
        <v>7572</v>
      </c>
      <c r="L616" s="116" t="s">
        <v>3674</v>
      </c>
    </row>
    <row r="617" spans="1:12">
      <c r="A617" s="107" t="s">
        <v>1131</v>
      </c>
      <c r="B617" s="95" t="s">
        <v>3052</v>
      </c>
      <c r="K617" s="119" t="s">
        <v>7573</v>
      </c>
      <c r="L617" s="116" t="s">
        <v>3676</v>
      </c>
    </row>
    <row r="618" spans="1:12">
      <c r="A618" s="107" t="s">
        <v>1075</v>
      </c>
      <c r="B618" s="95" t="s">
        <v>3054</v>
      </c>
      <c r="K618" s="119" t="s">
        <v>7574</v>
      </c>
      <c r="L618" s="116" t="s">
        <v>3678</v>
      </c>
    </row>
    <row r="619" spans="1:12">
      <c r="A619" s="107" t="s">
        <v>1432</v>
      </c>
      <c r="B619" s="95" t="s">
        <v>3056</v>
      </c>
      <c r="K619" s="119" t="s">
        <v>7575</v>
      </c>
      <c r="L619" s="116" t="s">
        <v>3681</v>
      </c>
    </row>
    <row r="620" spans="1:12">
      <c r="A620" s="107" t="s">
        <v>1072</v>
      </c>
      <c r="B620" s="95" t="s">
        <v>3058</v>
      </c>
      <c r="K620" s="119" t="s">
        <v>7576</v>
      </c>
      <c r="L620" s="116" t="s">
        <v>3684</v>
      </c>
    </row>
    <row r="621" spans="1:12">
      <c r="A621" s="107" t="s">
        <v>1073</v>
      </c>
      <c r="B621" s="95" t="s">
        <v>3060</v>
      </c>
      <c r="K621" s="119" t="s">
        <v>7577</v>
      </c>
      <c r="L621" s="116" t="s">
        <v>3687</v>
      </c>
    </row>
    <row r="622" spans="1:12">
      <c r="A622" s="107" t="s">
        <v>1074</v>
      </c>
      <c r="B622" s="95" t="s">
        <v>3062</v>
      </c>
      <c r="K622" s="119" t="s">
        <v>7578</v>
      </c>
      <c r="L622" s="116" t="s">
        <v>3690</v>
      </c>
    </row>
    <row r="623" spans="1:12">
      <c r="A623" s="107" t="s">
        <v>1068</v>
      </c>
      <c r="B623" s="95" t="s">
        <v>3065</v>
      </c>
      <c r="K623" s="119" t="s">
        <v>7579</v>
      </c>
      <c r="L623" s="116" t="s">
        <v>3691</v>
      </c>
    </row>
    <row r="624" spans="1:12">
      <c r="A624" s="107" t="s">
        <v>532</v>
      </c>
      <c r="B624" s="95" t="s">
        <v>3067</v>
      </c>
      <c r="K624" s="119" t="s">
        <v>7580</v>
      </c>
      <c r="L624" s="116" t="s">
        <v>3695</v>
      </c>
    </row>
    <row r="625" spans="1:12">
      <c r="A625" s="107" t="s">
        <v>538</v>
      </c>
      <c r="B625" s="95" t="s">
        <v>3069</v>
      </c>
      <c r="K625" s="119" t="s">
        <v>7581</v>
      </c>
      <c r="L625" s="116" t="s">
        <v>3698</v>
      </c>
    </row>
    <row r="626" spans="1:12">
      <c r="A626" s="107" t="s">
        <v>1067</v>
      </c>
      <c r="B626" s="95" t="s">
        <v>3072</v>
      </c>
      <c r="K626" s="119" t="s">
        <v>7582</v>
      </c>
      <c r="L626" s="116" t="s">
        <v>3701</v>
      </c>
    </row>
    <row r="627" spans="1:12">
      <c r="A627" s="107" t="s">
        <v>380</v>
      </c>
      <c r="B627" s="95" t="s">
        <v>3075</v>
      </c>
      <c r="K627" s="119" t="s">
        <v>7583</v>
      </c>
      <c r="L627" s="116" t="s">
        <v>3704</v>
      </c>
    </row>
    <row r="628" spans="1:12">
      <c r="A628" s="107" t="s">
        <v>476</v>
      </c>
      <c r="B628" s="95" t="s">
        <v>3077</v>
      </c>
      <c r="K628" s="119" t="s">
        <v>7584</v>
      </c>
      <c r="L628" s="116" t="s">
        <v>2465</v>
      </c>
    </row>
    <row r="629" spans="1:12">
      <c r="A629" s="107" t="s">
        <v>1120</v>
      </c>
      <c r="B629" s="95" t="s">
        <v>3079</v>
      </c>
      <c r="K629" s="119" t="s">
        <v>7585</v>
      </c>
      <c r="L629" s="116" t="s">
        <v>2944</v>
      </c>
    </row>
    <row r="630" spans="1:12" ht="27">
      <c r="A630" s="107" t="s">
        <v>3082</v>
      </c>
      <c r="B630" s="95" t="s">
        <v>3082</v>
      </c>
      <c r="K630" s="119" t="s">
        <v>7586</v>
      </c>
      <c r="L630" s="116" t="s">
        <v>2162</v>
      </c>
    </row>
    <row r="631" spans="1:12">
      <c r="A631" s="107" t="s">
        <v>1179</v>
      </c>
      <c r="B631" s="95" t="s">
        <v>3085</v>
      </c>
      <c r="K631" s="119" t="s">
        <v>7587</v>
      </c>
      <c r="L631" s="116" t="s">
        <v>2033</v>
      </c>
    </row>
    <row r="632" spans="1:12" ht="30.75">
      <c r="A632" s="107" t="s">
        <v>3086</v>
      </c>
      <c r="B632" s="95" t="s">
        <v>3088</v>
      </c>
      <c r="K632" s="119" t="s">
        <v>7588</v>
      </c>
      <c r="L632" s="116" t="s">
        <v>2031</v>
      </c>
    </row>
    <row r="633" spans="1:12">
      <c r="A633" s="107" t="s">
        <v>1297</v>
      </c>
      <c r="B633" s="95" t="s">
        <v>3090</v>
      </c>
      <c r="K633" s="119" t="s">
        <v>7589</v>
      </c>
      <c r="L633" s="116" t="s">
        <v>2083</v>
      </c>
    </row>
    <row r="634" spans="1:12">
      <c r="A634" s="107" t="s">
        <v>1076</v>
      </c>
      <c r="B634" s="95" t="s">
        <v>3092</v>
      </c>
      <c r="K634" s="119" t="s">
        <v>7590</v>
      </c>
      <c r="L634" s="116" t="s">
        <v>3200</v>
      </c>
    </row>
    <row r="635" spans="1:12">
      <c r="A635" s="107" t="s">
        <v>1071</v>
      </c>
      <c r="B635" s="95" t="s">
        <v>1071</v>
      </c>
      <c r="K635" s="119" t="s">
        <v>7591</v>
      </c>
      <c r="L635" s="116" t="s">
        <v>2436</v>
      </c>
    </row>
    <row r="636" spans="1:12">
      <c r="A636" s="107" t="s">
        <v>1182</v>
      </c>
      <c r="B636" s="95" t="s">
        <v>3095</v>
      </c>
      <c r="K636" s="119" t="s">
        <v>7592</v>
      </c>
      <c r="L636" s="116" t="s">
        <v>2107</v>
      </c>
    </row>
    <row r="637" spans="1:12">
      <c r="A637" s="107" t="s">
        <v>1199</v>
      </c>
      <c r="B637" s="95" t="s">
        <v>3097</v>
      </c>
      <c r="K637" s="119" t="s">
        <v>7593</v>
      </c>
      <c r="L637" s="116" t="s">
        <v>2125</v>
      </c>
    </row>
    <row r="638" spans="1:12">
      <c r="A638" s="107" t="s">
        <v>3098</v>
      </c>
      <c r="B638" s="95" t="s">
        <v>3100</v>
      </c>
      <c r="K638" s="119" t="s">
        <v>7594</v>
      </c>
      <c r="L638" s="116" t="s">
        <v>2332</v>
      </c>
    </row>
    <row r="639" spans="1:12" ht="30.75">
      <c r="A639" s="107" t="s">
        <v>3101</v>
      </c>
      <c r="B639" s="95" t="s">
        <v>3103</v>
      </c>
      <c r="K639" s="119" t="s">
        <v>7595</v>
      </c>
      <c r="L639" s="116" t="s">
        <v>3648</v>
      </c>
    </row>
    <row r="640" spans="1:12">
      <c r="A640" s="107" t="s">
        <v>3104</v>
      </c>
      <c r="B640" s="95" t="s">
        <v>3106</v>
      </c>
      <c r="K640" s="119" t="s">
        <v>7596</v>
      </c>
      <c r="L640" s="116" t="s">
        <v>2155</v>
      </c>
    </row>
    <row r="641" spans="1:12">
      <c r="A641" s="107" t="s">
        <v>3107</v>
      </c>
      <c r="B641" s="95" t="s">
        <v>3109</v>
      </c>
      <c r="K641" s="119" t="s">
        <v>7597</v>
      </c>
      <c r="L641" s="58" t="s">
        <v>1592</v>
      </c>
    </row>
    <row r="642" spans="1:12">
      <c r="A642" s="107" t="s">
        <v>1124</v>
      </c>
      <c r="B642" s="95" t="s">
        <v>3111</v>
      </c>
      <c r="K642" s="119" t="s">
        <v>7598</v>
      </c>
      <c r="L642" s="58" t="s">
        <v>2090</v>
      </c>
    </row>
    <row r="643" spans="1:12">
      <c r="A643" s="107" t="s">
        <v>1088</v>
      </c>
      <c r="B643" s="95" t="s">
        <v>3113</v>
      </c>
      <c r="K643" s="119" t="s">
        <v>7599</v>
      </c>
      <c r="L643" s="58" t="s">
        <v>2704</v>
      </c>
    </row>
    <row r="644" spans="1:12" ht="30.75">
      <c r="A644" s="107" t="s">
        <v>3114</v>
      </c>
      <c r="B644" s="95" t="s">
        <v>3116</v>
      </c>
      <c r="K644" s="119" t="s">
        <v>7600</v>
      </c>
      <c r="L644" s="58" t="s">
        <v>3627</v>
      </c>
    </row>
    <row r="645" spans="1:12">
      <c r="A645" s="107" t="s">
        <v>3117</v>
      </c>
      <c r="B645" s="95" t="s">
        <v>3121</v>
      </c>
      <c r="K645" s="119" t="s">
        <v>7601</v>
      </c>
      <c r="L645" s="58" t="s">
        <v>2183</v>
      </c>
    </row>
    <row r="646" spans="1:12">
      <c r="A646" s="107" t="s">
        <v>1408</v>
      </c>
      <c r="B646" s="95" t="s">
        <v>3123</v>
      </c>
      <c r="K646" s="119" t="s">
        <v>7602</v>
      </c>
      <c r="L646" s="58" t="s">
        <v>2284</v>
      </c>
    </row>
    <row r="647" spans="1:12">
      <c r="A647" s="107" t="s">
        <v>1185</v>
      </c>
      <c r="B647" s="95" t="s">
        <v>3125</v>
      </c>
      <c r="K647" s="119" t="s">
        <v>7603</v>
      </c>
      <c r="L647" s="58" t="s">
        <v>2044</v>
      </c>
    </row>
    <row r="648" spans="1:12">
      <c r="A648" s="107" t="s">
        <v>1059</v>
      </c>
      <c r="B648" s="95" t="s">
        <v>3127</v>
      </c>
      <c r="K648" s="119" t="s">
        <v>7604</v>
      </c>
      <c r="L648" s="58" t="s">
        <v>1751</v>
      </c>
    </row>
    <row r="649" spans="1:12">
      <c r="A649" s="107" t="s">
        <v>1260</v>
      </c>
      <c r="B649" s="95" t="s">
        <v>3129</v>
      </c>
      <c r="K649" s="119" t="s">
        <v>7605</v>
      </c>
      <c r="L649" s="58" t="s">
        <v>1931</v>
      </c>
    </row>
    <row r="650" spans="1:12">
      <c r="A650" s="107" t="s">
        <v>1316</v>
      </c>
      <c r="B650" s="95" t="s">
        <v>3131</v>
      </c>
      <c r="K650" s="119" t="s">
        <v>7606</v>
      </c>
      <c r="L650" s="58" t="s">
        <v>2136</v>
      </c>
    </row>
    <row r="651" spans="1:12">
      <c r="A651" s="107" t="s">
        <v>1404</v>
      </c>
      <c r="B651" s="95" t="s">
        <v>3133</v>
      </c>
      <c r="K651" s="119" t="s">
        <v>7607</v>
      </c>
      <c r="L651" s="58" t="s">
        <v>2573</v>
      </c>
    </row>
    <row r="652" spans="1:12" ht="30.75">
      <c r="A652" s="107" t="s">
        <v>3134</v>
      </c>
      <c r="B652" s="95" t="s">
        <v>3136</v>
      </c>
      <c r="K652" s="119" t="s">
        <v>7608</v>
      </c>
      <c r="L652" s="58" t="s">
        <v>2701</v>
      </c>
    </row>
    <row r="653" spans="1:12">
      <c r="A653" s="107" t="s">
        <v>1552</v>
      </c>
      <c r="B653" s="95" t="s">
        <v>3138</v>
      </c>
      <c r="K653" s="119" t="s">
        <v>7609</v>
      </c>
      <c r="L653" s="58" t="s">
        <v>2848</v>
      </c>
    </row>
    <row r="654" spans="1:12">
      <c r="A654" s="107" t="s">
        <v>3139</v>
      </c>
      <c r="B654" s="95" t="s">
        <v>3141</v>
      </c>
      <c r="K654" s="119" t="s">
        <v>7610</v>
      </c>
      <c r="L654" s="58" t="s">
        <v>3268</v>
      </c>
    </row>
    <row r="655" spans="1:12">
      <c r="A655" s="107" t="s">
        <v>3142</v>
      </c>
      <c r="B655" s="95" t="s">
        <v>3144</v>
      </c>
      <c r="K655" s="119" t="s">
        <v>7611</v>
      </c>
      <c r="L655" s="58" t="s">
        <v>3332</v>
      </c>
    </row>
    <row r="656" spans="1:12" ht="27">
      <c r="A656" s="107" t="s">
        <v>3145</v>
      </c>
      <c r="B656" s="95" t="s">
        <v>3147</v>
      </c>
      <c r="K656" s="119" t="s">
        <v>7612</v>
      </c>
      <c r="L656" s="58" t="s">
        <v>3493</v>
      </c>
    </row>
    <row r="657" spans="1:12">
      <c r="A657" s="107" t="s">
        <v>3148</v>
      </c>
      <c r="B657" s="95" t="s">
        <v>3150</v>
      </c>
      <c r="K657" s="119" t="s">
        <v>7613</v>
      </c>
      <c r="L657" s="58" t="s">
        <v>3607</v>
      </c>
    </row>
    <row r="658" spans="1:12">
      <c r="A658" s="107" t="s">
        <v>1080</v>
      </c>
      <c r="B658" s="95" t="s">
        <v>3152</v>
      </c>
      <c r="K658" s="119" t="s">
        <v>7614</v>
      </c>
      <c r="L658" s="58" t="s">
        <v>3654</v>
      </c>
    </row>
    <row r="659" spans="1:12">
      <c r="A659" s="107" t="s">
        <v>1529</v>
      </c>
      <c r="B659" s="95" t="s">
        <v>3154</v>
      </c>
      <c r="K659" s="119" t="s">
        <v>7615</v>
      </c>
      <c r="L659" s="58" t="s">
        <v>1745</v>
      </c>
    </row>
    <row r="660" spans="1:12" ht="27">
      <c r="A660" s="107" t="s">
        <v>3155</v>
      </c>
      <c r="B660" s="95" t="s">
        <v>3157</v>
      </c>
      <c r="K660" s="119" t="s">
        <v>7616</v>
      </c>
      <c r="L660" s="58" t="s">
        <v>1776</v>
      </c>
    </row>
    <row r="661" spans="1:12">
      <c r="A661" s="107" t="s">
        <v>1458</v>
      </c>
      <c r="B661" s="95" t="s">
        <v>3159</v>
      </c>
      <c r="K661" s="119" t="s">
        <v>7617</v>
      </c>
      <c r="L661" s="58" t="s">
        <v>1956</v>
      </c>
    </row>
    <row r="662" spans="1:12">
      <c r="A662" s="107" t="s">
        <v>3160</v>
      </c>
      <c r="B662" s="95" t="s">
        <v>3162</v>
      </c>
      <c r="K662" s="119" t="s">
        <v>7618</v>
      </c>
      <c r="L662" s="58" t="s">
        <v>3004</v>
      </c>
    </row>
    <row r="663" spans="1:12">
      <c r="A663" s="107" t="s">
        <v>1300</v>
      </c>
      <c r="B663" s="95" t="s">
        <v>3164</v>
      </c>
      <c r="K663" s="119" t="s">
        <v>7619</v>
      </c>
      <c r="L663" s="58" t="s">
        <v>3576</v>
      </c>
    </row>
    <row r="664" spans="1:12">
      <c r="A664" s="107" t="s">
        <v>1413</v>
      </c>
      <c r="B664" s="95" t="s">
        <v>3166</v>
      </c>
      <c r="K664" s="119" t="s">
        <v>7620</v>
      </c>
      <c r="L664" s="58" t="s">
        <v>1965</v>
      </c>
    </row>
    <row r="665" spans="1:12">
      <c r="A665" s="107" t="s">
        <v>1313</v>
      </c>
      <c r="B665" s="95" t="s">
        <v>3168</v>
      </c>
      <c r="K665" s="119" t="s">
        <v>7621</v>
      </c>
      <c r="L665" s="58" t="s">
        <v>2109</v>
      </c>
    </row>
    <row r="666" spans="1:12" ht="30.75">
      <c r="A666" s="107" t="s">
        <v>3169</v>
      </c>
      <c r="B666" s="95" t="s">
        <v>3171</v>
      </c>
      <c r="K666" s="119" t="s">
        <v>7622</v>
      </c>
      <c r="L666" s="58" t="s">
        <v>2228</v>
      </c>
    </row>
    <row r="667" spans="1:12">
      <c r="A667" s="107" t="s">
        <v>1222</v>
      </c>
      <c r="B667" s="95" t="s">
        <v>3173</v>
      </c>
      <c r="K667" s="119" t="s">
        <v>7623</v>
      </c>
      <c r="L667" s="58" t="s">
        <v>1884</v>
      </c>
    </row>
    <row r="668" spans="1:12">
      <c r="A668" s="107" t="s">
        <v>3174</v>
      </c>
      <c r="B668" s="95" t="s">
        <v>3176</v>
      </c>
      <c r="K668" s="119" t="s">
        <v>7624</v>
      </c>
      <c r="L668" s="58" t="s">
        <v>2005</v>
      </c>
    </row>
    <row r="669" spans="1:12">
      <c r="A669" s="107" t="s">
        <v>3177</v>
      </c>
      <c r="B669" s="95" t="s">
        <v>3179</v>
      </c>
      <c r="K669" s="119" t="s">
        <v>7625</v>
      </c>
      <c r="L669" s="58" t="s">
        <v>2547</v>
      </c>
    </row>
    <row r="670" spans="1:12">
      <c r="A670" s="107" t="s">
        <v>1193</v>
      </c>
      <c r="B670" s="95" t="s">
        <v>3181</v>
      </c>
      <c r="K670" s="119" t="s">
        <v>7626</v>
      </c>
      <c r="L670" s="58" t="s">
        <v>2690</v>
      </c>
    </row>
    <row r="671" spans="1:12" ht="27">
      <c r="A671" s="107" t="s">
        <v>1097</v>
      </c>
      <c r="B671" s="95" t="s">
        <v>3183</v>
      </c>
      <c r="K671" s="119" t="s">
        <v>7627</v>
      </c>
      <c r="L671" s="58" t="s">
        <v>2838</v>
      </c>
    </row>
    <row r="672" spans="1:12" ht="27">
      <c r="A672" s="107" t="s">
        <v>1095</v>
      </c>
      <c r="B672" s="95" t="s">
        <v>3185</v>
      </c>
      <c r="K672" s="119" t="s">
        <v>7628</v>
      </c>
      <c r="L672" s="58" t="s">
        <v>3226</v>
      </c>
    </row>
    <row r="673" spans="1:12">
      <c r="A673" s="107" t="s">
        <v>1192</v>
      </c>
      <c r="B673" s="95" t="s">
        <v>3187</v>
      </c>
      <c r="K673" s="119" t="s">
        <v>7629</v>
      </c>
      <c r="L673" s="58" t="s">
        <v>3297</v>
      </c>
    </row>
    <row r="674" spans="1:12">
      <c r="A674" s="107" t="s">
        <v>3188</v>
      </c>
      <c r="B674" s="95" t="s">
        <v>3190</v>
      </c>
      <c r="K674" s="119" t="s">
        <v>7630</v>
      </c>
      <c r="L674" s="58" t="s">
        <v>1595</v>
      </c>
    </row>
    <row r="675" spans="1:12">
      <c r="A675" s="107" t="s">
        <v>1160</v>
      </c>
      <c r="B675" s="95" t="s">
        <v>4035</v>
      </c>
      <c r="K675" s="119" t="s">
        <v>7631</v>
      </c>
      <c r="L675" s="58" t="s">
        <v>1825</v>
      </c>
    </row>
    <row r="676" spans="1:12">
      <c r="A676" s="107" t="s">
        <v>1096</v>
      </c>
      <c r="B676" s="95" t="s">
        <v>3194</v>
      </c>
      <c r="K676" s="119" t="s">
        <v>7632</v>
      </c>
      <c r="L676" s="58" t="s">
        <v>2345</v>
      </c>
    </row>
    <row r="677" spans="1:12">
      <c r="A677" s="107" t="s">
        <v>1106</v>
      </c>
      <c r="B677" s="95" t="s">
        <v>3196</v>
      </c>
      <c r="K677" s="119" t="s">
        <v>7633</v>
      </c>
      <c r="L677" s="58" t="s">
        <v>3329</v>
      </c>
    </row>
    <row r="678" spans="1:12">
      <c r="A678" s="107" t="s">
        <v>1114</v>
      </c>
      <c r="B678" s="95" t="s">
        <v>3198</v>
      </c>
      <c r="K678" s="119" t="s">
        <v>7634</v>
      </c>
      <c r="L678" s="58" t="s">
        <v>1702</v>
      </c>
    </row>
    <row r="679" spans="1:12" ht="27">
      <c r="A679" s="107" t="s">
        <v>1125</v>
      </c>
      <c r="B679" s="95" t="s">
        <v>3200</v>
      </c>
      <c r="K679" s="119" t="s">
        <v>7635</v>
      </c>
      <c r="L679" s="58" t="s">
        <v>1795</v>
      </c>
    </row>
    <row r="680" spans="1:12">
      <c r="A680" s="107" t="s">
        <v>1133</v>
      </c>
      <c r="B680" s="95" t="s">
        <v>3202</v>
      </c>
      <c r="K680" s="119" t="s">
        <v>7636</v>
      </c>
      <c r="L680" s="58" t="s">
        <v>2094</v>
      </c>
    </row>
    <row r="681" spans="1:12">
      <c r="A681" s="107" t="s">
        <v>1135</v>
      </c>
      <c r="B681" s="95" t="s">
        <v>3204</v>
      </c>
      <c r="K681" s="119" t="s">
        <v>7637</v>
      </c>
      <c r="L681" s="58" t="s">
        <v>2308</v>
      </c>
    </row>
    <row r="682" spans="1:12" ht="27">
      <c r="A682" s="107" t="s">
        <v>1144</v>
      </c>
      <c r="B682" s="95" t="s">
        <v>3206</v>
      </c>
      <c r="K682" s="119" t="s">
        <v>7638</v>
      </c>
      <c r="L682" s="58" t="s">
        <v>2456</v>
      </c>
    </row>
    <row r="683" spans="1:12">
      <c r="A683" s="107" t="s">
        <v>1156</v>
      </c>
      <c r="B683" s="95" t="s">
        <v>3208</v>
      </c>
      <c r="K683" s="119" t="s">
        <v>7639</v>
      </c>
      <c r="L683" s="58" t="s">
        <v>2713</v>
      </c>
    </row>
    <row r="684" spans="1:12">
      <c r="A684" s="107" t="s">
        <v>1158</v>
      </c>
      <c r="B684" s="95" t="s">
        <v>3210</v>
      </c>
      <c r="K684" s="119" t="s">
        <v>7640</v>
      </c>
      <c r="L684" s="58" t="s">
        <v>2367</v>
      </c>
    </row>
    <row r="685" spans="1:12">
      <c r="A685" s="107" t="s">
        <v>1227</v>
      </c>
      <c r="B685" s="95" t="s">
        <v>3212</v>
      </c>
      <c r="K685" s="119" t="s">
        <v>7641</v>
      </c>
      <c r="L685" s="58" t="s">
        <v>2450</v>
      </c>
    </row>
    <row r="686" spans="1:12">
      <c r="A686" s="107" t="s">
        <v>1305</v>
      </c>
      <c r="B686" s="95" t="s">
        <v>3214</v>
      </c>
      <c r="K686" s="119" t="s">
        <v>7642</v>
      </c>
      <c r="L686" s="58" t="s">
        <v>3362</v>
      </c>
    </row>
    <row r="687" spans="1:12">
      <c r="A687" s="107" t="s">
        <v>1299</v>
      </c>
      <c r="B687" s="95" t="s">
        <v>3216</v>
      </c>
      <c r="K687" s="119" t="s">
        <v>7643</v>
      </c>
      <c r="L687" s="58" t="s">
        <v>1874</v>
      </c>
    </row>
    <row r="688" spans="1:12">
      <c r="A688" s="107" t="s">
        <v>1303</v>
      </c>
      <c r="B688" s="95" t="s">
        <v>3218</v>
      </c>
      <c r="K688" s="119" t="s">
        <v>7644</v>
      </c>
      <c r="L688" s="58" t="s">
        <v>2240</v>
      </c>
    </row>
    <row r="689" spans="1:12">
      <c r="A689" s="107" t="s">
        <v>1186</v>
      </c>
      <c r="B689" s="95" t="s">
        <v>4036</v>
      </c>
      <c r="K689" s="119" t="s">
        <v>7645</v>
      </c>
      <c r="L689" s="58" t="s">
        <v>2246</v>
      </c>
    </row>
    <row r="690" spans="1:12">
      <c r="A690" s="107" t="s">
        <v>1522</v>
      </c>
      <c r="B690" s="95" t="s">
        <v>3222</v>
      </c>
      <c r="K690" s="119" t="s">
        <v>7646</v>
      </c>
      <c r="L690" s="58" t="s">
        <v>2303</v>
      </c>
    </row>
    <row r="691" spans="1:12" ht="27">
      <c r="A691" s="107" t="s">
        <v>1187</v>
      </c>
      <c r="B691" s="95" t="s">
        <v>3224</v>
      </c>
      <c r="K691" s="119" t="s">
        <v>7647</v>
      </c>
      <c r="L691" s="58" t="s">
        <v>2391</v>
      </c>
    </row>
    <row r="692" spans="1:12" ht="30.75">
      <c r="A692" s="107" t="s">
        <v>1217</v>
      </c>
      <c r="B692" s="95" t="s">
        <v>3226</v>
      </c>
      <c r="K692" s="119" t="s">
        <v>7648</v>
      </c>
      <c r="L692" s="58" t="s">
        <v>2427</v>
      </c>
    </row>
    <row r="693" spans="1:12">
      <c r="A693" s="107" t="s">
        <v>3227</v>
      </c>
      <c r="B693" s="95" t="s">
        <v>3229</v>
      </c>
      <c r="K693" s="119" t="s">
        <v>7649</v>
      </c>
      <c r="L693" s="58" t="s">
        <v>2430</v>
      </c>
    </row>
    <row r="694" spans="1:12">
      <c r="A694" s="107" t="s">
        <v>1486</v>
      </c>
      <c r="B694" s="95" t="s">
        <v>3231</v>
      </c>
      <c r="K694" s="119" t="s">
        <v>7650</v>
      </c>
      <c r="L694" s="58" t="s">
        <v>2499</v>
      </c>
    </row>
    <row r="695" spans="1:12">
      <c r="A695" s="107" t="s">
        <v>3232</v>
      </c>
      <c r="B695" s="95" t="s">
        <v>3234</v>
      </c>
      <c r="K695" s="119" t="s">
        <v>7651</v>
      </c>
      <c r="L695" s="58" t="s">
        <v>2620</v>
      </c>
    </row>
    <row r="696" spans="1:12">
      <c r="A696" s="107" t="s">
        <v>3235</v>
      </c>
      <c r="B696" s="95" t="s">
        <v>3237</v>
      </c>
      <c r="K696" s="119" t="s">
        <v>7652</v>
      </c>
      <c r="L696" s="58" t="s">
        <v>2685</v>
      </c>
    </row>
    <row r="697" spans="1:12">
      <c r="A697" s="107" t="s">
        <v>3238</v>
      </c>
      <c r="B697" s="95" t="s">
        <v>3240</v>
      </c>
      <c r="K697" s="119" t="s">
        <v>7653</v>
      </c>
      <c r="L697" s="58" t="s">
        <v>2790</v>
      </c>
    </row>
    <row r="698" spans="1:12" ht="27">
      <c r="A698" s="107" t="s">
        <v>1191</v>
      </c>
      <c r="B698" s="95" t="s">
        <v>3242</v>
      </c>
      <c r="K698" s="119" t="s">
        <v>7654</v>
      </c>
      <c r="L698" s="58" t="s">
        <v>2812</v>
      </c>
    </row>
    <row r="699" spans="1:12">
      <c r="A699" s="107" t="s">
        <v>1189</v>
      </c>
      <c r="B699" s="95" t="s">
        <v>3244</v>
      </c>
      <c r="K699" s="119" t="s">
        <v>7655</v>
      </c>
      <c r="L699" s="58" t="s">
        <v>3183</v>
      </c>
    </row>
    <row r="700" spans="1:12">
      <c r="A700" s="107" t="s">
        <v>1188</v>
      </c>
      <c r="B700" s="95" t="s">
        <v>3246</v>
      </c>
      <c r="K700" s="119" t="s">
        <v>7656</v>
      </c>
      <c r="L700" s="58" t="s">
        <v>3185</v>
      </c>
    </row>
    <row r="701" spans="1:12">
      <c r="A701" s="107" t="s">
        <v>1190</v>
      </c>
      <c r="B701" s="95" t="s">
        <v>3248</v>
      </c>
      <c r="K701" s="119" t="s">
        <v>7657</v>
      </c>
      <c r="L701" s="58" t="s">
        <v>1952</v>
      </c>
    </row>
    <row r="702" spans="1:12">
      <c r="A702" s="107" t="s">
        <v>3249</v>
      </c>
      <c r="B702" s="95" t="s">
        <v>3251</v>
      </c>
      <c r="K702" s="119" t="s">
        <v>7658</v>
      </c>
      <c r="L702" s="58" t="s">
        <v>2571</v>
      </c>
    </row>
    <row r="703" spans="1:12">
      <c r="A703" s="107" t="s">
        <v>3252</v>
      </c>
      <c r="B703" s="95" t="s">
        <v>3254</v>
      </c>
      <c r="K703" s="119" t="s">
        <v>7659</v>
      </c>
      <c r="L703" s="58" t="s">
        <v>2740</v>
      </c>
    </row>
    <row r="704" spans="1:12">
      <c r="A704" s="107" t="s">
        <v>3255</v>
      </c>
      <c r="B704" s="95" t="s">
        <v>3257</v>
      </c>
      <c r="K704" s="119" t="s">
        <v>7660</v>
      </c>
      <c r="L704" s="58" t="s">
        <v>1715</v>
      </c>
    </row>
    <row r="705" spans="1:12" ht="27">
      <c r="A705" s="107" t="s">
        <v>1506</v>
      </c>
      <c r="B705" s="95" t="s">
        <v>3259</v>
      </c>
      <c r="K705" s="119" t="s">
        <v>7661</v>
      </c>
      <c r="L705" s="58" t="s">
        <v>1779</v>
      </c>
    </row>
    <row r="706" spans="1:12">
      <c r="A706" s="107" t="s">
        <v>1321</v>
      </c>
      <c r="B706" s="95" t="s">
        <v>3261</v>
      </c>
      <c r="K706" s="119" t="s">
        <v>7662</v>
      </c>
      <c r="L706" s="58" t="s">
        <v>1807</v>
      </c>
    </row>
    <row r="707" spans="1:12">
      <c r="A707" s="107" t="s">
        <v>1407</v>
      </c>
      <c r="B707" s="95" t="s">
        <v>3263</v>
      </c>
      <c r="K707" s="119" t="s">
        <v>7663</v>
      </c>
      <c r="L707" s="58" t="s">
        <v>2152</v>
      </c>
    </row>
    <row r="708" spans="1:12" ht="30.75">
      <c r="A708" s="107" t="s">
        <v>3264</v>
      </c>
      <c r="B708" s="95" t="s">
        <v>3266</v>
      </c>
      <c r="K708" s="119" t="s">
        <v>7664</v>
      </c>
      <c r="L708" s="58" t="s">
        <v>2185</v>
      </c>
    </row>
    <row r="709" spans="1:12">
      <c r="A709" s="107" t="s">
        <v>1202</v>
      </c>
      <c r="B709" s="95" t="s">
        <v>3268</v>
      </c>
      <c r="K709" s="119" t="s">
        <v>7665</v>
      </c>
      <c r="L709" s="58" t="s">
        <v>2709</v>
      </c>
    </row>
    <row r="710" spans="1:12">
      <c r="A710" s="107" t="s">
        <v>1172</v>
      </c>
      <c r="B710" s="95" t="s">
        <v>3270</v>
      </c>
      <c r="K710" s="119" t="s">
        <v>7666</v>
      </c>
      <c r="L710" s="58" t="s">
        <v>1660</v>
      </c>
    </row>
    <row r="711" spans="1:12">
      <c r="A711" s="107" t="s">
        <v>1418</v>
      </c>
      <c r="B711" s="95" t="s">
        <v>3272</v>
      </c>
      <c r="K711" s="119" t="s">
        <v>7667</v>
      </c>
      <c r="L711" s="58" t="s">
        <v>3364</v>
      </c>
    </row>
    <row r="712" spans="1:12">
      <c r="A712" s="107" t="s">
        <v>1384</v>
      </c>
      <c r="B712" s="95" t="s">
        <v>3274</v>
      </c>
      <c r="K712" s="119" t="s">
        <v>7668</v>
      </c>
      <c r="L712" s="58" t="s">
        <v>1917</v>
      </c>
    </row>
    <row r="713" spans="1:12" ht="27">
      <c r="A713" s="107" t="s">
        <v>1195</v>
      </c>
      <c r="B713" s="95" t="s">
        <v>3276</v>
      </c>
      <c r="K713" s="119" t="s">
        <v>7669</v>
      </c>
      <c r="L713" s="58" t="s">
        <v>2643</v>
      </c>
    </row>
    <row r="714" spans="1:12">
      <c r="A714" s="107" t="s">
        <v>1490</v>
      </c>
      <c r="B714" s="95" t="s">
        <v>3278</v>
      </c>
      <c r="K714" s="119" t="s">
        <v>7670</v>
      </c>
      <c r="L714" s="58" t="s">
        <v>3246</v>
      </c>
    </row>
    <row r="715" spans="1:12">
      <c r="A715" s="107" t="s">
        <v>1196</v>
      </c>
      <c r="B715" s="95" t="s">
        <v>3280</v>
      </c>
      <c r="K715" s="119" t="s">
        <v>7671</v>
      </c>
      <c r="L715" s="58" t="s">
        <v>1774</v>
      </c>
    </row>
    <row r="716" spans="1:12">
      <c r="A716" s="107" t="s">
        <v>1503</v>
      </c>
      <c r="B716" s="95" t="s">
        <v>3282</v>
      </c>
      <c r="K716" s="119" t="s">
        <v>7672</v>
      </c>
      <c r="L716" s="58" t="s">
        <v>1681</v>
      </c>
    </row>
    <row r="717" spans="1:12" ht="45.75">
      <c r="A717" s="107" t="s">
        <v>1409</v>
      </c>
      <c r="B717" s="95" t="s">
        <v>3284</v>
      </c>
      <c r="K717" s="119" t="s">
        <v>7673</v>
      </c>
      <c r="L717" s="58" t="s">
        <v>2105</v>
      </c>
    </row>
    <row r="718" spans="1:12" ht="30.75">
      <c r="A718" s="107" t="s">
        <v>1379</v>
      </c>
      <c r="B718" s="95" t="s">
        <v>3286</v>
      </c>
      <c r="K718" s="119" t="s">
        <v>7674</v>
      </c>
      <c r="L718" s="58" t="s">
        <v>2514</v>
      </c>
    </row>
    <row r="719" spans="1:12" ht="27">
      <c r="A719" s="107" t="s">
        <v>3287</v>
      </c>
      <c r="B719" s="95" t="s">
        <v>3289</v>
      </c>
      <c r="K719" s="119" t="s">
        <v>7675</v>
      </c>
      <c r="L719" t="s">
        <v>3612</v>
      </c>
    </row>
    <row r="720" spans="1:12" ht="30.75">
      <c r="A720" s="107" t="s">
        <v>3290</v>
      </c>
      <c r="B720" s="95" t="s">
        <v>3292</v>
      </c>
      <c r="K720" s="119" t="s">
        <v>7676</v>
      </c>
      <c r="L720" s="58" t="s">
        <v>2477</v>
      </c>
    </row>
    <row r="721" spans="1:12">
      <c r="A721" s="107" t="s">
        <v>1200</v>
      </c>
      <c r="B721" s="95" t="s">
        <v>3294</v>
      </c>
      <c r="K721" s="119" t="s">
        <v>7677</v>
      </c>
      <c r="L721" s="58" t="s">
        <v>1820</v>
      </c>
    </row>
    <row r="722" spans="1:12">
      <c r="A722" s="107" t="s">
        <v>1201</v>
      </c>
      <c r="B722" s="95" t="s">
        <v>3297</v>
      </c>
      <c r="K722" s="119" t="s">
        <v>7678</v>
      </c>
      <c r="L722" s="58" t="s">
        <v>3305</v>
      </c>
    </row>
    <row r="723" spans="1:12">
      <c r="A723" s="107" t="s">
        <v>1488</v>
      </c>
      <c r="B723" s="95" t="s">
        <v>3299</v>
      </c>
      <c r="K723" s="119" t="s">
        <v>7679</v>
      </c>
      <c r="L723" s="58" t="s">
        <v>2177</v>
      </c>
    </row>
    <row r="724" spans="1:12">
      <c r="A724" s="107" t="s">
        <v>1395</v>
      </c>
      <c r="B724" s="95" t="s">
        <v>3301</v>
      </c>
      <c r="K724" s="119" t="s">
        <v>7680</v>
      </c>
      <c r="L724" s="58" t="s">
        <v>2383</v>
      </c>
    </row>
    <row r="725" spans="1:12">
      <c r="A725" s="107" t="s">
        <v>1387</v>
      </c>
      <c r="B725" s="95" t="s">
        <v>3303</v>
      </c>
      <c r="K725" s="119" t="s">
        <v>7681</v>
      </c>
      <c r="L725" s="58" t="s">
        <v>2946</v>
      </c>
    </row>
    <row r="726" spans="1:12">
      <c r="A726" s="107" t="s">
        <v>1236</v>
      </c>
      <c r="B726" s="95" t="s">
        <v>3305</v>
      </c>
      <c r="K726" s="119" t="s">
        <v>7682</v>
      </c>
      <c r="L726" s="58" t="s">
        <v>2123</v>
      </c>
    </row>
    <row r="727" spans="1:12">
      <c r="A727" s="107" t="s">
        <v>3306</v>
      </c>
      <c r="B727" s="95" t="s">
        <v>3308</v>
      </c>
      <c r="K727" s="119" t="s">
        <v>7683</v>
      </c>
      <c r="L727" s="58" t="s">
        <v>3187</v>
      </c>
    </row>
    <row r="728" spans="1:12">
      <c r="A728" s="107" t="s">
        <v>1228</v>
      </c>
      <c r="B728" s="95" t="s">
        <v>3310</v>
      </c>
      <c r="K728" s="119" t="s">
        <v>7684</v>
      </c>
      <c r="L728" s="58" t="s">
        <v>1709</v>
      </c>
    </row>
    <row r="729" spans="1:12">
      <c r="A729" s="107" t="s">
        <v>1219</v>
      </c>
      <c r="B729" s="95" t="s">
        <v>3312</v>
      </c>
      <c r="K729" s="119" t="s">
        <v>7685</v>
      </c>
      <c r="L729" s="58" t="s">
        <v>1892</v>
      </c>
    </row>
    <row r="730" spans="1:12">
      <c r="A730" s="107" t="s">
        <v>1220</v>
      </c>
      <c r="B730" s="95" t="s">
        <v>3314</v>
      </c>
      <c r="K730" s="119" t="s">
        <v>7686</v>
      </c>
      <c r="L730" s="58" t="s">
        <v>2963</v>
      </c>
    </row>
    <row r="731" spans="1:12">
      <c r="A731" s="107" t="s">
        <v>1554</v>
      </c>
      <c r="B731" s="95" t="s">
        <v>3316</v>
      </c>
      <c r="K731" s="119" t="s">
        <v>7687</v>
      </c>
      <c r="L731" s="58" t="s">
        <v>3466</v>
      </c>
    </row>
    <row r="732" spans="1:12">
      <c r="A732" s="107" t="s">
        <v>3317</v>
      </c>
      <c r="B732" s="95" t="s">
        <v>3319</v>
      </c>
      <c r="K732" s="119" t="s">
        <v>7688</v>
      </c>
      <c r="L732" s="58" t="s">
        <v>1789</v>
      </c>
    </row>
    <row r="733" spans="1:12">
      <c r="A733" s="107" t="s">
        <v>1298</v>
      </c>
      <c r="B733" s="95" t="s">
        <v>3321</v>
      </c>
      <c r="K733" s="119" t="s">
        <v>7689</v>
      </c>
      <c r="L733" s="58" t="s">
        <v>1071</v>
      </c>
    </row>
    <row r="734" spans="1:12">
      <c r="A734" s="107" t="s">
        <v>3322</v>
      </c>
      <c r="B734" s="95" t="s">
        <v>3322</v>
      </c>
      <c r="K734" s="119" t="s">
        <v>7690</v>
      </c>
      <c r="L734" s="58" t="s">
        <v>2008</v>
      </c>
    </row>
    <row r="735" spans="1:12">
      <c r="A735" s="107" t="s">
        <v>1324</v>
      </c>
      <c r="B735" s="95" t="s">
        <v>3325</v>
      </c>
      <c r="K735" s="119" t="s">
        <v>7691</v>
      </c>
      <c r="L735" s="58" t="s">
        <v>1017</v>
      </c>
    </row>
    <row r="736" spans="1:12">
      <c r="A736" s="107" t="s">
        <v>1363</v>
      </c>
      <c r="B736" s="95" t="s">
        <v>3327</v>
      </c>
      <c r="K736" s="119" t="s">
        <v>7692</v>
      </c>
      <c r="L736" s="58" t="s">
        <v>2099</v>
      </c>
    </row>
    <row r="737" spans="1:12">
      <c r="A737" s="107" t="s">
        <v>1206</v>
      </c>
      <c r="B737" s="95" t="s">
        <v>3329</v>
      </c>
      <c r="K737" s="119" t="s">
        <v>7693</v>
      </c>
      <c r="L737" s="58" t="s">
        <v>1655</v>
      </c>
    </row>
    <row r="738" spans="1:12" ht="30.75">
      <c r="A738" s="107" t="s">
        <v>7694</v>
      </c>
      <c r="B738" s="95" t="s">
        <v>7695</v>
      </c>
      <c r="K738" s="119" t="s">
        <v>7696</v>
      </c>
      <c r="L738" s="58" t="s">
        <v>1805</v>
      </c>
    </row>
    <row r="739" spans="1:12">
      <c r="A739" s="107" t="s">
        <v>7697</v>
      </c>
      <c r="B739" s="95" t="s">
        <v>7698</v>
      </c>
      <c r="K739" s="119" t="s">
        <v>7699</v>
      </c>
      <c r="L739" s="58" t="s">
        <v>1925</v>
      </c>
    </row>
    <row r="740" spans="1:12">
      <c r="A740" s="107" t="s">
        <v>7700</v>
      </c>
      <c r="B740" s="95" t="s">
        <v>7701</v>
      </c>
      <c r="K740" s="119" t="s">
        <v>7702</v>
      </c>
      <c r="L740" s="58" t="s">
        <v>2150</v>
      </c>
    </row>
    <row r="741" spans="1:12" ht="30.75">
      <c r="A741" s="107" t="s">
        <v>7703</v>
      </c>
      <c r="B741" s="95" t="s">
        <v>7704</v>
      </c>
      <c r="K741" s="119" t="s">
        <v>7705</v>
      </c>
      <c r="L741" s="58" t="s">
        <v>1675</v>
      </c>
    </row>
    <row r="742" spans="1:12">
      <c r="A742" s="107" t="s">
        <v>7706</v>
      </c>
      <c r="B742" s="95" t="s">
        <v>7707</v>
      </c>
      <c r="K742" s="119" t="s">
        <v>7708</v>
      </c>
      <c r="L742" s="58" t="s">
        <v>1862</v>
      </c>
    </row>
    <row r="743" spans="1:12">
      <c r="A743" s="107" t="s">
        <v>7709</v>
      </c>
      <c r="B743" s="95" t="s">
        <v>7710</v>
      </c>
      <c r="K743" s="119" t="s">
        <v>7711</v>
      </c>
      <c r="L743" s="58" t="s">
        <v>652</v>
      </c>
    </row>
    <row r="744" spans="1:12">
      <c r="A744" s="107" t="s">
        <v>7712</v>
      </c>
      <c r="B744" s="95" t="s">
        <v>7713</v>
      </c>
      <c r="K744" s="119" t="s">
        <v>7714</v>
      </c>
      <c r="L744" s="58" t="s">
        <v>2129</v>
      </c>
    </row>
    <row r="745" spans="1:12">
      <c r="A745" s="107" t="s">
        <v>7715</v>
      </c>
      <c r="B745" s="113" t="s">
        <v>7716</v>
      </c>
      <c r="K745" s="119" t="s">
        <v>7717</v>
      </c>
      <c r="L745" s="58" t="s">
        <v>2263</v>
      </c>
    </row>
    <row r="746" spans="1:12">
      <c r="A746" s="107" t="s">
        <v>7718</v>
      </c>
      <c r="B746" s="95" t="s">
        <v>7719</v>
      </c>
      <c r="K746" s="119" t="s">
        <v>7720</v>
      </c>
      <c r="L746" s="58" t="s">
        <v>2305</v>
      </c>
    </row>
    <row r="747" spans="1:12">
      <c r="A747" s="107" t="s">
        <v>7721</v>
      </c>
      <c r="B747" s="95" t="s">
        <v>7722</v>
      </c>
      <c r="K747" s="119" t="s">
        <v>7723</v>
      </c>
      <c r="L747" s="58" t="s">
        <v>2315</v>
      </c>
    </row>
    <row r="748" spans="1:12">
      <c r="A748" s="107" t="s">
        <v>7724</v>
      </c>
      <c r="B748" s="95" t="s">
        <v>7725</v>
      </c>
      <c r="K748" s="119" t="s">
        <v>7726</v>
      </c>
      <c r="L748" s="58" t="s">
        <v>2501</v>
      </c>
    </row>
    <row r="749" spans="1:12">
      <c r="A749" s="107" t="s">
        <v>7727</v>
      </c>
      <c r="B749" s="95" t="s">
        <v>7728</v>
      </c>
      <c r="K749" s="119" t="s">
        <v>7729</v>
      </c>
      <c r="L749" s="58" t="s">
        <v>2503</v>
      </c>
    </row>
    <row r="750" spans="1:12">
      <c r="A750" s="107" t="s">
        <v>7730</v>
      </c>
      <c r="B750" s="95" t="s">
        <v>7731</v>
      </c>
      <c r="K750" s="119" t="s">
        <v>7732</v>
      </c>
      <c r="L750" s="58" t="s">
        <v>2754</v>
      </c>
    </row>
    <row r="751" spans="1:12">
      <c r="A751" s="107" t="s">
        <v>7733</v>
      </c>
      <c r="B751" s="95" t="s">
        <v>7734</v>
      </c>
      <c r="K751" s="119" t="s">
        <v>7735</v>
      </c>
      <c r="L751" s="58" t="s">
        <v>2756</v>
      </c>
    </row>
    <row r="752" spans="1:12">
      <c r="A752" s="107" t="s">
        <v>7736</v>
      </c>
      <c r="B752" s="113" t="s">
        <v>7737</v>
      </c>
      <c r="K752" s="119" t="s">
        <v>7738</v>
      </c>
      <c r="L752" s="58" t="s">
        <v>2799</v>
      </c>
    </row>
    <row r="753" spans="1:12">
      <c r="A753" s="107" t="s">
        <v>7739</v>
      </c>
      <c r="B753" s="113" t="s">
        <v>7740</v>
      </c>
      <c r="K753" s="119" t="s">
        <v>7741</v>
      </c>
      <c r="L753" s="58" t="s">
        <v>2801</v>
      </c>
    </row>
    <row r="754" spans="1:12">
      <c r="A754" s="107" t="s">
        <v>7742</v>
      </c>
      <c r="B754" s="95" t="s">
        <v>7743</v>
      </c>
      <c r="K754" s="119" t="s">
        <v>7744</v>
      </c>
      <c r="L754" s="58" t="s">
        <v>2840</v>
      </c>
    </row>
    <row r="755" spans="1:12">
      <c r="A755" s="107" t="s">
        <v>7745</v>
      </c>
      <c r="B755" s="95" t="s">
        <v>7746</v>
      </c>
      <c r="K755" s="119" t="s">
        <v>7747</v>
      </c>
      <c r="L755" s="58" t="s">
        <v>2842</v>
      </c>
    </row>
    <row r="756" spans="1:12">
      <c r="A756" s="107" t="s">
        <v>7748</v>
      </c>
      <c r="B756" s="95" t="s">
        <v>7749</v>
      </c>
      <c r="K756" s="119" t="s">
        <v>7750</v>
      </c>
      <c r="L756" s="58" t="s">
        <v>2853</v>
      </c>
    </row>
    <row r="757" spans="1:12">
      <c r="A757" s="107" t="s">
        <v>7751</v>
      </c>
      <c r="B757" s="95" t="s">
        <v>3419</v>
      </c>
      <c r="K757" s="119" t="s">
        <v>7752</v>
      </c>
      <c r="L757" s="58" t="s">
        <v>3019</v>
      </c>
    </row>
    <row r="758" spans="1:12" ht="27">
      <c r="A758" s="107" t="s">
        <v>7753</v>
      </c>
      <c r="B758" s="95" t="s">
        <v>7754</v>
      </c>
      <c r="K758" s="119" t="s">
        <v>7755</v>
      </c>
      <c r="L758" s="58" t="s">
        <v>3022</v>
      </c>
    </row>
    <row r="759" spans="1:12">
      <c r="A759" s="107" t="s">
        <v>7756</v>
      </c>
      <c r="B759" s="95" t="s">
        <v>7757</v>
      </c>
      <c r="K759" s="119" t="s">
        <v>7758</v>
      </c>
      <c r="L759" s="58" t="s">
        <v>3024</v>
      </c>
    </row>
    <row r="760" spans="1:12">
      <c r="A760" s="107" t="s">
        <v>7759</v>
      </c>
      <c r="B760" s="95" t="s">
        <v>7760</v>
      </c>
      <c r="K760" s="119" t="s">
        <v>7761</v>
      </c>
      <c r="L760" s="58" t="s">
        <v>3027</v>
      </c>
    </row>
    <row r="761" spans="1:12">
      <c r="A761" s="107" t="s">
        <v>7762</v>
      </c>
      <c r="B761" s="95" t="s">
        <v>7763</v>
      </c>
      <c r="K761" s="119" t="s">
        <v>7764</v>
      </c>
      <c r="L761" s="58" t="s">
        <v>3507</v>
      </c>
    </row>
    <row r="762" spans="1:12">
      <c r="A762" s="107" t="s">
        <v>1312</v>
      </c>
      <c r="B762" s="95" t="s">
        <v>3391</v>
      </c>
      <c r="K762" s="119" t="s">
        <v>7765</v>
      </c>
      <c r="L762" s="58" t="s">
        <v>3600</v>
      </c>
    </row>
    <row r="763" spans="1:12">
      <c r="A763" s="107" t="s">
        <v>7766</v>
      </c>
      <c r="B763" s="113" t="s">
        <v>7740</v>
      </c>
      <c r="K763" s="119" t="s">
        <v>7767</v>
      </c>
      <c r="L763" s="58" t="s">
        <v>3632</v>
      </c>
    </row>
    <row r="764" spans="1:12">
      <c r="A764" s="107" t="s">
        <v>7768</v>
      </c>
      <c r="B764" s="95" t="s">
        <v>7769</v>
      </c>
      <c r="K764" s="119" t="s">
        <v>7770</v>
      </c>
      <c r="L764" t="s">
        <v>3715</v>
      </c>
    </row>
    <row r="765" spans="1:12">
      <c r="A765" s="107" t="s">
        <v>7771</v>
      </c>
      <c r="B765" s="95" t="s">
        <v>3433</v>
      </c>
      <c r="K765" s="119" t="s">
        <v>7772</v>
      </c>
      <c r="L765" s="58" t="s">
        <v>3718</v>
      </c>
    </row>
    <row r="766" spans="1:12">
      <c r="A766" s="107" t="s">
        <v>7773</v>
      </c>
      <c r="B766" s="95" t="s">
        <v>7774</v>
      </c>
      <c r="K766" s="119" t="s">
        <v>7775</v>
      </c>
      <c r="L766" s="58" t="s">
        <v>3722</v>
      </c>
    </row>
    <row r="767" spans="1:12" ht="30.75">
      <c r="A767" s="107" t="s">
        <v>7776</v>
      </c>
      <c r="B767" s="95" t="s">
        <v>7777</v>
      </c>
      <c r="K767" s="119" t="s">
        <v>7778</v>
      </c>
      <c r="L767" s="58" t="s">
        <v>1600</v>
      </c>
    </row>
    <row r="768" spans="1:12">
      <c r="A768" s="107" t="s">
        <v>7779</v>
      </c>
      <c r="B768" s="95" t="s">
        <v>7780</v>
      </c>
      <c r="K768" s="119" t="s">
        <v>7781</v>
      </c>
      <c r="L768" s="58" t="s">
        <v>1754</v>
      </c>
    </row>
    <row r="769" spans="1:12">
      <c r="A769" s="107" t="s">
        <v>7782</v>
      </c>
      <c r="B769" s="95" t="s">
        <v>7783</v>
      </c>
      <c r="K769" s="119" t="s">
        <v>7784</v>
      </c>
      <c r="L769" s="58" t="s">
        <v>1958</v>
      </c>
    </row>
    <row r="770" spans="1:12">
      <c r="A770" s="107" t="s">
        <v>7785</v>
      </c>
      <c r="B770" s="95" t="s">
        <v>7786</v>
      </c>
      <c r="K770" s="119" t="s">
        <v>7787</v>
      </c>
      <c r="L770" s="58" t="s">
        <v>2226</v>
      </c>
    </row>
    <row r="771" spans="1:12">
      <c r="A771" s="107" t="s">
        <v>7788</v>
      </c>
      <c r="B771" s="95" t="s">
        <v>7789</v>
      </c>
      <c r="K771" s="119" t="s">
        <v>7790</v>
      </c>
      <c r="L771" s="58" t="s">
        <v>2235</v>
      </c>
    </row>
    <row r="772" spans="1:12">
      <c r="A772" s="107" t="s">
        <v>7791</v>
      </c>
      <c r="B772" s="95" t="s">
        <v>3435</v>
      </c>
      <c r="K772" s="119" t="s">
        <v>7792</v>
      </c>
      <c r="L772" s="58" t="s">
        <v>2253</v>
      </c>
    </row>
    <row r="773" spans="1:12" ht="27">
      <c r="A773" s="107" t="s">
        <v>7793</v>
      </c>
      <c r="B773" s="95" t="s">
        <v>7794</v>
      </c>
      <c r="K773" s="119" t="s">
        <v>7795</v>
      </c>
      <c r="L773" s="58" t="s">
        <v>2360</v>
      </c>
    </row>
    <row r="774" spans="1:12">
      <c r="A774" s="107" t="s">
        <v>7796</v>
      </c>
      <c r="B774" s="95" t="s">
        <v>7797</v>
      </c>
      <c r="K774" s="119" t="s">
        <v>7798</v>
      </c>
      <c r="L774" s="58" t="s">
        <v>2400</v>
      </c>
    </row>
    <row r="775" spans="1:12" ht="27">
      <c r="A775" s="107" t="s">
        <v>7799</v>
      </c>
      <c r="B775" s="95" t="s">
        <v>7800</v>
      </c>
      <c r="K775" s="119" t="s">
        <v>7801</v>
      </c>
      <c r="L775" s="58" t="s">
        <v>2404</v>
      </c>
    </row>
    <row r="776" spans="1:12">
      <c r="A776" s="107" t="s">
        <v>7802</v>
      </c>
      <c r="B776" s="113" t="s">
        <v>7716</v>
      </c>
      <c r="K776" s="119" t="s">
        <v>7803</v>
      </c>
      <c r="L776" s="58" t="s">
        <v>2562</v>
      </c>
    </row>
    <row r="777" spans="1:12">
      <c r="A777" s="107" t="s">
        <v>7804</v>
      </c>
      <c r="B777" s="95" t="s">
        <v>7805</v>
      </c>
      <c r="K777" s="119" t="s">
        <v>7806</v>
      </c>
      <c r="L777" s="58" t="s">
        <v>2564</v>
      </c>
    </row>
    <row r="778" spans="1:12" ht="27">
      <c r="A778" s="107" t="s">
        <v>7807</v>
      </c>
      <c r="B778" s="95" t="s">
        <v>3441</v>
      </c>
      <c r="K778" s="119" t="s">
        <v>7808</v>
      </c>
      <c r="L778" s="58" t="s">
        <v>2818</v>
      </c>
    </row>
    <row r="779" spans="1:12" ht="30.75">
      <c r="A779" s="107" t="s">
        <v>7809</v>
      </c>
      <c r="B779" s="113" t="s">
        <v>7737</v>
      </c>
      <c r="K779" s="119" t="s">
        <v>7810</v>
      </c>
      <c r="L779" s="58" t="s">
        <v>2862</v>
      </c>
    </row>
    <row r="780" spans="1:12">
      <c r="A780" s="107" t="s">
        <v>7811</v>
      </c>
      <c r="B780" s="95" t="s">
        <v>3443</v>
      </c>
      <c r="K780" s="119" t="s">
        <v>7812</v>
      </c>
      <c r="L780" s="58" t="s">
        <v>83</v>
      </c>
    </row>
    <row r="781" spans="1:12">
      <c r="A781" s="107" t="s">
        <v>7813</v>
      </c>
      <c r="B781" s="113" t="s">
        <v>1437</v>
      </c>
      <c r="K781" s="119" t="s">
        <v>7814</v>
      </c>
      <c r="L781" s="58" t="s">
        <v>1759</v>
      </c>
    </row>
    <row r="782" spans="1:12">
      <c r="A782" s="107" t="s">
        <v>7815</v>
      </c>
      <c r="B782" s="95" t="s">
        <v>904</v>
      </c>
      <c r="K782" s="119" t="s">
        <v>7816</v>
      </c>
      <c r="L782" s="58" t="s">
        <v>2127</v>
      </c>
    </row>
    <row r="783" spans="1:12">
      <c r="A783" s="107" t="s">
        <v>7817</v>
      </c>
      <c r="B783" s="95" t="s">
        <v>3630</v>
      </c>
      <c r="K783" s="119" t="s">
        <v>7818</v>
      </c>
      <c r="L783" s="58" t="s">
        <v>2325</v>
      </c>
    </row>
    <row r="784" spans="1:12">
      <c r="A784" s="107" t="s">
        <v>7819</v>
      </c>
      <c r="B784" s="95" t="s">
        <v>3457</v>
      </c>
      <c r="K784" s="119" t="s">
        <v>7820</v>
      </c>
      <c r="L784" s="58" t="s">
        <v>2550</v>
      </c>
    </row>
    <row r="785" spans="1:12" ht="30.75">
      <c r="A785" s="107" t="s">
        <v>7821</v>
      </c>
      <c r="B785" s="95" t="s">
        <v>3455</v>
      </c>
      <c r="K785" s="119" t="s">
        <v>7822</v>
      </c>
      <c r="L785" s="58" t="s">
        <v>2726</v>
      </c>
    </row>
    <row r="786" spans="1:12">
      <c r="A786" s="107" t="s">
        <v>7823</v>
      </c>
      <c r="B786" s="95" t="s">
        <v>3459</v>
      </c>
      <c r="K786" s="119" t="s">
        <v>7824</v>
      </c>
      <c r="L786" s="58" t="s">
        <v>1766</v>
      </c>
    </row>
    <row r="787" spans="1:12">
      <c r="A787" s="107" t="s">
        <v>7788</v>
      </c>
      <c r="B787" s="95" t="s">
        <v>7825</v>
      </c>
      <c r="K787" s="119" t="s">
        <v>7826</v>
      </c>
      <c r="L787" s="58" t="s">
        <v>2179</v>
      </c>
    </row>
    <row r="788" spans="1:12">
      <c r="A788" s="107" t="s">
        <v>7827</v>
      </c>
      <c r="B788" s="95" t="s">
        <v>7828</v>
      </c>
      <c r="K788" s="119" t="s">
        <v>7829</v>
      </c>
      <c r="L788" s="58" t="s">
        <v>2425</v>
      </c>
    </row>
    <row r="789" spans="1:12">
      <c r="A789" s="107" t="s">
        <v>7785</v>
      </c>
      <c r="B789" s="95" t="s">
        <v>7830</v>
      </c>
      <c r="K789" s="119" t="s">
        <v>7831</v>
      </c>
      <c r="L789" s="58" t="s">
        <v>2807</v>
      </c>
    </row>
    <row r="790" spans="1:12">
      <c r="A790" s="107" t="s">
        <v>7832</v>
      </c>
      <c r="B790" s="95" t="s">
        <v>7833</v>
      </c>
      <c r="K790" s="119" t="s">
        <v>7834</v>
      </c>
      <c r="L790" s="58" t="s">
        <v>1961</v>
      </c>
    </row>
    <row r="791" spans="1:12">
      <c r="A791" s="107" t="s">
        <v>7835</v>
      </c>
      <c r="B791" s="95" t="s">
        <v>7836</v>
      </c>
      <c r="K791" s="119" t="s">
        <v>7837</v>
      </c>
      <c r="L791" s="58" t="s">
        <v>2022</v>
      </c>
    </row>
    <row r="792" spans="1:12">
      <c r="A792" s="107" t="s">
        <v>7838</v>
      </c>
      <c r="B792" s="95" t="s">
        <v>7839</v>
      </c>
      <c r="K792" s="119" t="s">
        <v>7840</v>
      </c>
      <c r="L792" s="58" t="s">
        <v>2724</v>
      </c>
    </row>
    <row r="793" spans="1:12">
      <c r="A793" s="107" t="s">
        <v>7841</v>
      </c>
      <c r="B793" s="95" t="s">
        <v>3609</v>
      </c>
      <c r="K793" s="119" t="s">
        <v>7842</v>
      </c>
      <c r="L793" s="58" t="s">
        <v>3206</v>
      </c>
    </row>
    <row r="794" spans="1:12">
      <c r="A794" s="107" t="s">
        <v>7843</v>
      </c>
      <c r="B794" s="95" t="s">
        <v>7844</v>
      </c>
      <c r="K794" s="119" t="s">
        <v>7845</v>
      </c>
      <c r="L794" s="58" t="s">
        <v>3625</v>
      </c>
    </row>
    <row r="795" spans="1:12">
      <c r="A795" s="107" t="s">
        <v>7846</v>
      </c>
      <c r="B795" s="95" t="s">
        <v>7847</v>
      </c>
      <c r="K795" s="119" t="s">
        <v>7848</v>
      </c>
      <c r="L795" s="58" t="s">
        <v>1640</v>
      </c>
    </row>
    <row r="796" spans="1:12">
      <c r="A796" s="107" t="s">
        <v>7849</v>
      </c>
      <c r="B796" s="95" t="s">
        <v>7850</v>
      </c>
      <c r="K796" s="119" t="s">
        <v>7851</v>
      </c>
      <c r="L796" s="58" t="s">
        <v>2142</v>
      </c>
    </row>
    <row r="797" spans="1:12">
      <c r="A797" s="107" t="s">
        <v>7852</v>
      </c>
      <c r="B797" s="95" t="s">
        <v>7853</v>
      </c>
      <c r="K797" s="119" t="s">
        <v>7854</v>
      </c>
      <c r="L797" s="58" t="s">
        <v>2159</v>
      </c>
    </row>
    <row r="798" spans="1:12">
      <c r="A798" s="107" t="s">
        <v>7855</v>
      </c>
      <c r="B798" s="95" t="s">
        <v>7856</v>
      </c>
      <c r="K798" s="119" t="s">
        <v>7857</v>
      </c>
      <c r="L798" s="58" t="s">
        <v>3062</v>
      </c>
    </row>
    <row r="799" spans="1:12">
      <c r="A799" s="107" t="s">
        <v>7804</v>
      </c>
      <c r="B799" s="95" t="s">
        <v>7858</v>
      </c>
      <c r="K799" s="119" t="s">
        <v>7859</v>
      </c>
      <c r="L799" s="58" t="s">
        <v>3598</v>
      </c>
    </row>
    <row r="800" spans="1:12">
      <c r="A800" s="107" t="s">
        <v>7813</v>
      </c>
      <c r="B800" s="113" t="s">
        <v>1437</v>
      </c>
      <c r="K800" s="119" t="s">
        <v>7860</v>
      </c>
      <c r="L800" s="58" t="s">
        <v>1437</v>
      </c>
    </row>
    <row r="801" spans="1:12" ht="30.75">
      <c r="A801" s="107" t="s">
        <v>7861</v>
      </c>
      <c r="B801" s="95" t="s">
        <v>7862</v>
      </c>
      <c r="K801" s="119" t="s">
        <v>7863</v>
      </c>
      <c r="L801" s="58" t="s">
        <v>2481</v>
      </c>
    </row>
    <row r="802" spans="1:12" ht="30.75">
      <c r="A802" s="107" t="s">
        <v>7864</v>
      </c>
      <c r="B802" s="95" t="s">
        <v>3517</v>
      </c>
      <c r="K802" s="119" t="s">
        <v>7865</v>
      </c>
      <c r="L802" s="58" t="s">
        <v>1946</v>
      </c>
    </row>
    <row r="803" spans="1:12">
      <c r="A803" s="107" t="s">
        <v>7866</v>
      </c>
      <c r="B803" s="95" t="s">
        <v>7867</v>
      </c>
      <c r="K803" s="119" t="s">
        <v>7868</v>
      </c>
      <c r="L803" s="58" t="s">
        <v>2446</v>
      </c>
    </row>
    <row r="804" spans="1:12">
      <c r="A804" s="107" t="s">
        <v>7869</v>
      </c>
      <c r="B804" s="95" t="s">
        <v>7870</v>
      </c>
      <c r="K804" s="119" t="s">
        <v>7871</v>
      </c>
      <c r="L804" s="58" t="s">
        <v>2899</v>
      </c>
    </row>
    <row r="805" spans="1:12" ht="30.75">
      <c r="A805" s="107" t="s">
        <v>7872</v>
      </c>
      <c r="B805" s="95" t="s">
        <v>7873</v>
      </c>
      <c r="K805" s="119" t="s">
        <v>7874</v>
      </c>
      <c r="L805" s="58" t="s">
        <v>3030</v>
      </c>
    </row>
    <row r="806" spans="1:12">
      <c r="A806" s="107" t="s">
        <v>7875</v>
      </c>
      <c r="B806" s="95" t="s">
        <v>7876</v>
      </c>
      <c r="K806" s="119" t="s">
        <v>7877</v>
      </c>
      <c r="L806" s="58" t="s">
        <v>3173</v>
      </c>
    </row>
    <row r="807" spans="1:12">
      <c r="A807" s="107" t="s">
        <v>7878</v>
      </c>
      <c r="B807" s="95" t="s">
        <v>3343</v>
      </c>
      <c r="K807" s="119" t="s">
        <v>7879</v>
      </c>
      <c r="L807" s="58" t="s">
        <v>3411</v>
      </c>
    </row>
    <row r="808" spans="1:12">
      <c r="A808" s="107" t="s">
        <v>7880</v>
      </c>
      <c r="B808" s="95" t="s">
        <v>1420</v>
      </c>
      <c r="K808" s="119" t="s">
        <v>7881</v>
      </c>
      <c r="L808" s="58" t="s">
        <v>3490</v>
      </c>
    </row>
    <row r="809" spans="1:12">
      <c r="A809" s="83" t="s">
        <v>1440</v>
      </c>
      <c r="B809" s="27" t="s">
        <v>3507</v>
      </c>
      <c r="K809" s="119" t="s">
        <v>7882</v>
      </c>
      <c r="L809" s="58" t="s">
        <v>3630</v>
      </c>
    </row>
    <row r="810" spans="1:12">
      <c r="A810" s="83" t="s">
        <v>7883</v>
      </c>
      <c r="B810" s="27" t="s">
        <v>7884</v>
      </c>
      <c r="K810" s="119" t="s">
        <v>7885</v>
      </c>
      <c r="L810" s="58" t="s">
        <v>3652</v>
      </c>
    </row>
    <row r="811" spans="1:12">
      <c r="A811" s="83" t="s">
        <v>7886</v>
      </c>
      <c r="B811" s="27" t="s">
        <v>7887</v>
      </c>
      <c r="K811" s="119" t="s">
        <v>7888</v>
      </c>
      <c r="L811" s="58" t="s">
        <v>1731</v>
      </c>
    </row>
    <row r="812" spans="1:12">
      <c r="A812" s="83" t="s">
        <v>7866</v>
      </c>
      <c r="B812" s="27" t="s">
        <v>7889</v>
      </c>
      <c r="K812" s="119" t="s">
        <v>7890</v>
      </c>
      <c r="L812" s="58" t="s">
        <v>1827</v>
      </c>
    </row>
    <row r="813" spans="1:12">
      <c r="A813" s="108" t="s">
        <v>7891</v>
      </c>
      <c r="B813" s="27" t="s">
        <v>7892</v>
      </c>
      <c r="K813" s="119" t="s">
        <v>7893</v>
      </c>
      <c r="L813" s="58" t="s">
        <v>1842</v>
      </c>
    </row>
    <row r="814" spans="1:12">
      <c r="A814" s="109" t="s">
        <v>7894</v>
      </c>
      <c r="B814" s="27" t="s">
        <v>7895</v>
      </c>
      <c r="K814" s="119" t="s">
        <v>7896</v>
      </c>
      <c r="L814" s="58" t="s">
        <v>2974</v>
      </c>
    </row>
    <row r="815" spans="1:12">
      <c r="A815" s="109" t="s">
        <v>7897</v>
      </c>
      <c r="B815" s="27" t="s">
        <v>3558</v>
      </c>
      <c r="K815" s="119" t="s">
        <v>7898</v>
      </c>
      <c r="L815" s="58" t="s">
        <v>2992</v>
      </c>
    </row>
    <row r="816" spans="1:12">
      <c r="A816" s="109" t="s">
        <v>7899</v>
      </c>
      <c r="B816" s="27" t="s">
        <v>7900</v>
      </c>
      <c r="K816" s="119" t="s">
        <v>7901</v>
      </c>
      <c r="L816" s="58" t="s">
        <v>3720</v>
      </c>
    </row>
    <row r="817" spans="1:12" ht="30.75">
      <c r="A817" s="109" t="s">
        <v>7902</v>
      </c>
      <c r="B817" s="27" t="s">
        <v>7903</v>
      </c>
      <c r="K817" s="119" t="s">
        <v>7904</v>
      </c>
      <c r="L817" s="58" t="s">
        <v>581</v>
      </c>
    </row>
    <row r="818" spans="1:12" ht="30.75">
      <c r="A818" s="109" t="s">
        <v>7905</v>
      </c>
      <c r="B818" s="27" t="s">
        <v>7906</v>
      </c>
      <c r="K818" s="119" t="s">
        <v>7907</v>
      </c>
      <c r="L818" s="58" t="s">
        <v>1935</v>
      </c>
    </row>
    <row r="819" spans="1:12">
      <c r="A819" s="109" t="s">
        <v>7908</v>
      </c>
      <c r="B819" s="27" t="s">
        <v>7909</v>
      </c>
      <c r="K819" s="119" t="s">
        <v>7910</v>
      </c>
      <c r="L819" s="58" t="s">
        <v>2250</v>
      </c>
    </row>
    <row r="820" spans="1:12">
      <c r="A820" s="109" t="s">
        <v>7911</v>
      </c>
      <c r="B820" s="27" t="s">
        <v>7912</v>
      </c>
      <c r="K820" s="119" t="s">
        <v>7913</v>
      </c>
      <c r="L820" s="58" t="s">
        <v>2255</v>
      </c>
    </row>
    <row r="821" spans="1:12">
      <c r="A821" s="109" t="s">
        <v>7914</v>
      </c>
      <c r="B821" s="27" t="s">
        <v>3590</v>
      </c>
      <c r="K821" s="119" t="s">
        <v>7915</v>
      </c>
      <c r="L821" s="58" t="s">
        <v>2260</v>
      </c>
    </row>
    <row r="822" spans="1:12" ht="30.75">
      <c r="A822" s="109" t="s">
        <v>7916</v>
      </c>
      <c r="B822" s="27" t="s">
        <v>7917</v>
      </c>
      <c r="K822" s="119" t="s">
        <v>7918</v>
      </c>
      <c r="L822" s="58" t="s">
        <v>2375</v>
      </c>
    </row>
    <row r="823" spans="1:12">
      <c r="A823" s="110" t="s">
        <v>7919</v>
      </c>
      <c r="B823" s="27" t="s">
        <v>7920</v>
      </c>
      <c r="K823" s="119" t="s">
        <v>7921</v>
      </c>
      <c r="L823" s="58" t="s">
        <v>2396</v>
      </c>
    </row>
    <row r="824" spans="1:12">
      <c r="A824" s="83" t="s">
        <v>7922</v>
      </c>
      <c r="B824" s="27" t="s">
        <v>7923</v>
      </c>
      <c r="K824" s="119" t="s">
        <v>7924</v>
      </c>
      <c r="L824" s="58" t="s">
        <v>2533</v>
      </c>
    </row>
    <row r="825" spans="1:12" ht="30.75">
      <c r="A825" s="111" t="s">
        <v>7905</v>
      </c>
      <c r="B825" s="27" t="s">
        <v>7925</v>
      </c>
      <c r="K825" s="119" t="s">
        <v>7926</v>
      </c>
      <c r="L825" s="58" t="s">
        <v>2536</v>
      </c>
    </row>
    <row r="826" spans="1:12">
      <c r="A826" s="112" t="s">
        <v>7899</v>
      </c>
      <c r="B826" s="27" t="s">
        <v>7927</v>
      </c>
      <c r="K826" s="119" t="s">
        <v>7928</v>
      </c>
      <c r="L826" s="58" t="s">
        <v>2575</v>
      </c>
    </row>
    <row r="827" spans="1:12" ht="30.75">
      <c r="A827" s="112" t="s">
        <v>7929</v>
      </c>
      <c r="B827" s="27" t="s">
        <v>7930</v>
      </c>
      <c r="K827" s="119" t="s">
        <v>7931</v>
      </c>
      <c r="L827" s="58" t="s">
        <v>2587</v>
      </c>
    </row>
    <row r="828" spans="1:12">
      <c r="A828" s="112" t="s">
        <v>7914</v>
      </c>
      <c r="B828" s="27" t="s">
        <v>3590</v>
      </c>
      <c r="K828" s="119" t="s">
        <v>7932</v>
      </c>
      <c r="L828" s="58" t="s">
        <v>2609</v>
      </c>
    </row>
    <row r="829" spans="1:12">
      <c r="A829" s="112" t="s">
        <v>7933</v>
      </c>
      <c r="B829" s="27" t="s">
        <v>7934</v>
      </c>
      <c r="K829" s="119" t="s">
        <v>7935</v>
      </c>
      <c r="L829" s="58" t="s">
        <v>3208</v>
      </c>
    </row>
    <row r="830" spans="1:12">
      <c r="A830" s="112" t="s">
        <v>7936</v>
      </c>
      <c r="B830" s="27" t="s">
        <v>7937</v>
      </c>
      <c r="K830" s="119" t="s">
        <v>7938</v>
      </c>
      <c r="L830" s="58" t="s">
        <v>3210</v>
      </c>
    </row>
    <row r="831" spans="1:12">
      <c r="A831" s="112" t="s">
        <v>7939</v>
      </c>
      <c r="B831" s="27" t="s">
        <v>3552</v>
      </c>
      <c r="K831" s="119" t="s">
        <v>7940</v>
      </c>
      <c r="L831" s="58" t="s">
        <v>3391</v>
      </c>
    </row>
    <row r="832" spans="1:12">
      <c r="A832" s="112" t="s">
        <v>7869</v>
      </c>
      <c r="B832" s="27" t="s">
        <v>7941</v>
      </c>
      <c r="K832" s="119" t="s">
        <v>7942</v>
      </c>
      <c r="L832" s="58" t="s">
        <v>3423</v>
      </c>
    </row>
    <row r="833" spans="1:12">
      <c r="A833" s="112" t="s">
        <v>7911</v>
      </c>
      <c r="B833" s="27" t="s">
        <v>7943</v>
      </c>
      <c r="K833" s="119" t="s">
        <v>7944</v>
      </c>
      <c r="L833" s="58" t="s">
        <v>3574</v>
      </c>
    </row>
    <row r="834" spans="1:12" ht="30.75">
      <c r="A834" s="112" t="s">
        <v>7945</v>
      </c>
      <c r="B834" s="27" t="s">
        <v>7946</v>
      </c>
      <c r="K834" s="119" t="s">
        <v>7947</v>
      </c>
      <c r="L834" s="58" t="s">
        <v>3605</v>
      </c>
    </row>
    <row r="835" spans="1:12">
      <c r="A835" s="112" t="s">
        <v>7948</v>
      </c>
      <c r="B835" s="27" t="s">
        <v>7949</v>
      </c>
      <c r="K835" s="119" t="s">
        <v>7950</v>
      </c>
      <c r="L835" s="58" t="s">
        <v>1691</v>
      </c>
    </row>
    <row r="836" spans="1:12">
      <c r="A836" s="112" t="s">
        <v>7951</v>
      </c>
      <c r="B836" s="113" t="s">
        <v>7952</v>
      </c>
      <c r="K836" s="119" t="s">
        <v>7953</v>
      </c>
      <c r="L836" s="116" t="s">
        <v>1757</v>
      </c>
    </row>
    <row r="837" spans="1:12">
      <c r="A837" s="112" t="s">
        <v>7908</v>
      </c>
      <c r="B837" s="27" t="s">
        <v>7954</v>
      </c>
      <c r="K837" s="119" t="s">
        <v>7955</v>
      </c>
      <c r="L837" s="116" t="s">
        <v>1833</v>
      </c>
    </row>
    <row r="838" spans="1:12">
      <c r="A838" s="112" t="s">
        <v>7956</v>
      </c>
      <c r="B838" s="27" t="s">
        <v>7957</v>
      </c>
      <c r="K838" s="119" t="s">
        <v>7958</v>
      </c>
      <c r="L838" s="116" t="s">
        <v>1882</v>
      </c>
    </row>
    <row r="839" spans="1:12" ht="30.75">
      <c r="A839" s="112" t="s">
        <v>7959</v>
      </c>
      <c r="B839" s="113" t="s">
        <v>7952</v>
      </c>
      <c r="K839" s="119" t="s">
        <v>7960</v>
      </c>
      <c r="L839" s="116" t="s">
        <v>2165</v>
      </c>
    </row>
    <row r="840" spans="1:12">
      <c r="A840" s="112" t="s">
        <v>7961</v>
      </c>
      <c r="B840" s="27" t="s">
        <v>2295</v>
      </c>
      <c r="K840" s="119" t="s">
        <v>7962</v>
      </c>
      <c r="L840" s="116" t="s">
        <v>2204</v>
      </c>
    </row>
    <row r="841" spans="1:12">
      <c r="A841" s="83" t="s">
        <v>1562</v>
      </c>
      <c r="B841" s="27" t="s">
        <v>6943</v>
      </c>
      <c r="K841" s="119" t="s">
        <v>7963</v>
      </c>
      <c r="L841" s="116" t="s">
        <v>2231</v>
      </c>
    </row>
    <row r="842" spans="1:12">
      <c r="A842" s="83" t="s">
        <v>695</v>
      </c>
      <c r="B842" s="27" t="s">
        <v>6944</v>
      </c>
      <c r="K842" s="119" t="s">
        <v>7964</v>
      </c>
      <c r="L842" s="116" t="s">
        <v>2278</v>
      </c>
    </row>
    <row r="843" spans="1:12">
      <c r="A843" s="83" t="s">
        <v>677</v>
      </c>
      <c r="B843" s="27" t="s">
        <v>6946</v>
      </c>
      <c r="K843" s="119" t="s">
        <v>7965</v>
      </c>
      <c r="L843" s="116" t="s">
        <v>2300</v>
      </c>
    </row>
    <row r="844" spans="1:12">
      <c r="A844" s="83" t="s">
        <v>633</v>
      </c>
      <c r="B844" s="27" t="s">
        <v>6948</v>
      </c>
      <c r="K844" s="119" t="s">
        <v>7966</v>
      </c>
      <c r="L844" s="116" t="s">
        <v>2342</v>
      </c>
    </row>
    <row r="845" spans="1:12">
      <c r="A845" s="83" t="s">
        <v>634</v>
      </c>
      <c r="B845" s="27" t="s">
        <v>6950</v>
      </c>
      <c r="K845" s="119" t="s">
        <v>7967</v>
      </c>
      <c r="L845" s="116" t="s">
        <v>2379</v>
      </c>
    </row>
    <row r="846" spans="1:12">
      <c r="A846" s="83" t="s">
        <v>880</v>
      </c>
      <c r="B846" s="27" t="s">
        <v>1726</v>
      </c>
      <c r="K846" s="119" t="s">
        <v>7968</v>
      </c>
      <c r="L846" s="116" t="s">
        <v>2381</v>
      </c>
    </row>
    <row r="847" spans="1:12">
      <c r="A847" s="83" t="s">
        <v>881</v>
      </c>
      <c r="B847" s="27" t="s">
        <v>1728</v>
      </c>
      <c r="K847" s="119" t="s">
        <v>7969</v>
      </c>
      <c r="L847" s="116" t="s">
        <v>2398</v>
      </c>
    </row>
    <row r="848" spans="1:12">
      <c r="A848" s="83" t="s">
        <v>780</v>
      </c>
      <c r="B848" s="27" t="s">
        <v>1735</v>
      </c>
      <c r="K848" s="119" t="s">
        <v>7970</v>
      </c>
      <c r="L848" s="116" t="s">
        <v>2420</v>
      </c>
    </row>
    <row r="849" spans="1:12">
      <c r="A849" s="83" t="s">
        <v>1840</v>
      </c>
      <c r="B849" s="27" t="s">
        <v>1842</v>
      </c>
      <c r="K849" s="119" t="s">
        <v>7971</v>
      </c>
      <c r="L849" s="116" t="s">
        <v>2541</v>
      </c>
    </row>
    <row r="850" spans="1:12">
      <c r="A850" s="83" t="s">
        <v>872</v>
      </c>
      <c r="B850" s="27" t="s">
        <v>1961</v>
      </c>
      <c r="K850" s="119" t="s">
        <v>7972</v>
      </c>
      <c r="L850" s="116" t="s">
        <v>2566</v>
      </c>
    </row>
    <row r="851" spans="1:12">
      <c r="A851" s="83" t="s">
        <v>762</v>
      </c>
      <c r="B851" s="27" t="s">
        <v>1979</v>
      </c>
      <c r="K851" s="119" t="s">
        <v>7973</v>
      </c>
      <c r="L851" s="116" t="s">
        <v>2580</v>
      </c>
    </row>
    <row r="852" spans="1:12">
      <c r="A852" s="83" t="s">
        <v>2079</v>
      </c>
      <c r="B852" s="27" t="s">
        <v>2081</v>
      </c>
      <c r="K852" s="119" t="s">
        <v>7974</v>
      </c>
      <c r="L852" s="116" t="s">
        <v>2761</v>
      </c>
    </row>
    <row r="853" spans="1:12" ht="30.75">
      <c r="A853" s="83" t="s">
        <v>1258</v>
      </c>
      <c r="B853" s="27" t="s">
        <v>2293</v>
      </c>
      <c r="K853" s="119" t="s">
        <v>7975</v>
      </c>
      <c r="L853" s="116" t="s">
        <v>2870</v>
      </c>
    </row>
    <row r="854" spans="1:12">
      <c r="A854" s="83" t="s">
        <v>1441</v>
      </c>
      <c r="B854" s="27" t="s">
        <v>2305</v>
      </c>
      <c r="K854" s="119" t="s">
        <v>7976</v>
      </c>
      <c r="L854" s="116" t="s">
        <v>2916</v>
      </c>
    </row>
    <row r="855" spans="1:12">
      <c r="A855" s="83" t="s">
        <v>2534</v>
      </c>
      <c r="B855" s="27" t="s">
        <v>2536</v>
      </c>
      <c r="K855" s="119" t="s">
        <v>7977</v>
      </c>
      <c r="L855" s="116" t="s">
        <v>2920</v>
      </c>
    </row>
    <row r="856" spans="1:12" ht="27">
      <c r="A856" s="83" t="s">
        <v>1504</v>
      </c>
      <c r="B856" s="27" t="s">
        <v>2676</v>
      </c>
      <c r="K856" s="119" t="s">
        <v>7978</v>
      </c>
      <c r="L856" s="116" t="s">
        <v>2923</v>
      </c>
    </row>
    <row r="857" spans="1:12">
      <c r="A857" s="83" t="s">
        <v>2683</v>
      </c>
      <c r="B857" s="27" t="s">
        <v>2685</v>
      </c>
      <c r="K857" s="119" t="s">
        <v>7979</v>
      </c>
      <c r="L857" s="116" t="s">
        <v>2990</v>
      </c>
    </row>
    <row r="858" spans="1:12">
      <c r="A858" s="83" t="s">
        <v>1163</v>
      </c>
      <c r="B858" s="27" t="s">
        <v>2687</v>
      </c>
      <c r="K858" s="119" t="s">
        <v>7980</v>
      </c>
      <c r="L858" s="116" t="s">
        <v>3002</v>
      </c>
    </row>
    <row r="859" spans="1:12">
      <c r="A859" s="83" t="s">
        <v>6965</v>
      </c>
      <c r="B859" s="27" t="s">
        <v>3002</v>
      </c>
      <c r="K859" s="119" t="s">
        <v>7981</v>
      </c>
      <c r="L859" s="116" t="s">
        <v>3081</v>
      </c>
    </row>
    <row r="860" spans="1:12">
      <c r="A860" s="83" t="s">
        <v>3025</v>
      </c>
      <c r="B860" s="27" t="s">
        <v>3027</v>
      </c>
      <c r="K860" s="119" t="s">
        <v>7982</v>
      </c>
      <c r="L860" s="116" t="s">
        <v>3154</v>
      </c>
    </row>
    <row r="861" spans="1:12">
      <c r="A861" s="83" t="s">
        <v>1320</v>
      </c>
      <c r="B861" s="27" t="s">
        <v>3081</v>
      </c>
      <c r="K861" s="119" t="s">
        <v>7983</v>
      </c>
      <c r="L861" s="116" t="s">
        <v>3192</v>
      </c>
    </row>
    <row r="862" spans="1:12">
      <c r="A862" s="83" t="s">
        <v>1211</v>
      </c>
      <c r="B862" s="27" t="s">
        <v>3192</v>
      </c>
      <c r="K862" s="119" t="s">
        <v>7984</v>
      </c>
      <c r="L862" s="116" t="s">
        <v>3270</v>
      </c>
    </row>
    <row r="863" spans="1:12">
      <c r="A863" s="83" t="s">
        <v>3330</v>
      </c>
      <c r="B863" s="27" t="s">
        <v>3332</v>
      </c>
      <c r="K863" s="119" t="s">
        <v>7985</v>
      </c>
      <c r="L863" s="116" t="s">
        <v>3407</v>
      </c>
    </row>
    <row r="864" spans="1:12">
      <c r="A864" s="83" t="s">
        <v>1325</v>
      </c>
      <c r="B864" s="27" t="s">
        <v>3334</v>
      </c>
      <c r="K864" s="119" t="s">
        <v>7986</v>
      </c>
      <c r="L864" s="117" t="s">
        <v>3447</v>
      </c>
    </row>
    <row r="865" spans="1:12" ht="27">
      <c r="A865" s="83" t="s">
        <v>1385</v>
      </c>
      <c r="B865" s="27" t="s">
        <v>3336</v>
      </c>
      <c r="K865" s="119" t="s">
        <v>7987</v>
      </c>
      <c r="L865" s="116" t="s">
        <v>3449</v>
      </c>
    </row>
    <row r="866" spans="1:12">
      <c r="A866" s="83" t="s">
        <v>3337</v>
      </c>
      <c r="B866" s="27" t="s">
        <v>3339</v>
      </c>
      <c r="K866" s="119" t="s">
        <v>7988</v>
      </c>
      <c r="L866" s="116" t="s">
        <v>3451</v>
      </c>
    </row>
    <row r="867" spans="1:12">
      <c r="A867" s="83" t="s">
        <v>1381</v>
      </c>
      <c r="B867" s="27" t="s">
        <v>3341</v>
      </c>
      <c r="K867" s="119" t="s">
        <v>7989</v>
      </c>
      <c r="L867" s="116" t="s">
        <v>3462</v>
      </c>
    </row>
    <row r="868" spans="1:12" ht="27">
      <c r="A868" s="83" t="s">
        <v>1416</v>
      </c>
      <c r="B868" s="27" t="s">
        <v>3343</v>
      </c>
      <c r="K868" s="119" t="s">
        <v>7990</v>
      </c>
      <c r="L868" s="116" t="s">
        <v>3578</v>
      </c>
    </row>
    <row r="869" spans="1:12" ht="30.75">
      <c r="A869" s="83" t="s">
        <v>1483</v>
      </c>
      <c r="B869" s="27" t="s">
        <v>3345</v>
      </c>
      <c r="K869" s="119" t="s">
        <v>7991</v>
      </c>
      <c r="L869" s="116" t="s">
        <v>3623</v>
      </c>
    </row>
    <row r="870" spans="1:12" ht="30.75">
      <c r="A870" s="83" t="s">
        <v>3346</v>
      </c>
      <c r="B870" s="27" t="s">
        <v>3348</v>
      </c>
      <c r="K870" s="119" t="s">
        <v>7992</v>
      </c>
      <c r="L870" s="116" t="s">
        <v>3657</v>
      </c>
    </row>
    <row r="871" spans="1:12">
      <c r="A871" s="83" t="s">
        <v>3349</v>
      </c>
      <c r="B871" s="27" t="s">
        <v>3351</v>
      </c>
      <c r="K871" s="119" t="s">
        <v>7993</v>
      </c>
      <c r="L871" s="116" t="s">
        <v>3725</v>
      </c>
    </row>
    <row r="872" spans="1:12">
      <c r="A872" s="83" t="s">
        <v>3352</v>
      </c>
      <c r="B872" s="27" t="s">
        <v>3354</v>
      </c>
      <c r="K872" s="119" t="s">
        <v>7994</v>
      </c>
      <c r="L872" s="58" t="s">
        <v>1860</v>
      </c>
    </row>
    <row r="873" spans="1:12" ht="27">
      <c r="A873" s="83" t="s">
        <v>778</v>
      </c>
      <c r="B873" s="27" t="s">
        <v>3356</v>
      </c>
      <c r="K873" s="119" t="s">
        <v>7995</v>
      </c>
      <c r="L873" s="58" t="s">
        <v>3103</v>
      </c>
    </row>
    <row r="874" spans="1:12">
      <c r="A874" s="83" t="s">
        <v>1399</v>
      </c>
      <c r="B874" s="27" t="s">
        <v>3358</v>
      </c>
      <c r="K874" s="119" t="s">
        <v>7996</v>
      </c>
      <c r="L874" s="58" t="s">
        <v>1919</v>
      </c>
    </row>
    <row r="875" spans="1:12">
      <c r="A875" s="83" t="s">
        <v>1225</v>
      </c>
      <c r="B875" s="27" t="s">
        <v>3360</v>
      </c>
      <c r="K875" s="119" t="s">
        <v>7997</v>
      </c>
      <c r="L875" s="58" t="s">
        <v>3351</v>
      </c>
    </row>
    <row r="876" spans="1:12">
      <c r="A876" s="83" t="s">
        <v>186</v>
      </c>
      <c r="B876" s="27" t="s">
        <v>3362</v>
      </c>
      <c r="K876" s="119" t="s">
        <v>7998</v>
      </c>
      <c r="L876" s="116" t="s">
        <v>1950</v>
      </c>
    </row>
    <row r="877" spans="1:12">
      <c r="A877" s="83" t="s">
        <v>1232</v>
      </c>
      <c r="B877" s="27" t="s">
        <v>3364</v>
      </c>
      <c r="K877" s="119" t="s">
        <v>7999</v>
      </c>
      <c r="L877" s="116" t="s">
        <v>2198</v>
      </c>
    </row>
    <row r="878" spans="1:12">
      <c r="A878" s="83" t="s">
        <v>1223</v>
      </c>
      <c r="B878" s="27" t="s">
        <v>3366</v>
      </c>
      <c r="K878" s="119" t="s">
        <v>8000</v>
      </c>
      <c r="L878" s="116" t="s">
        <v>2925</v>
      </c>
    </row>
    <row r="879" spans="1:12">
      <c r="A879" s="83" t="s">
        <v>1226</v>
      </c>
      <c r="B879" s="27" t="s">
        <v>3368</v>
      </c>
      <c r="K879" s="119" t="s">
        <v>8001</v>
      </c>
      <c r="L879" s="116" t="s">
        <v>3403</v>
      </c>
    </row>
    <row r="880" spans="1:12">
      <c r="A880" s="83" t="s">
        <v>1230</v>
      </c>
      <c r="B880" s="27" t="s">
        <v>3370</v>
      </c>
      <c r="K880" s="119" t="s">
        <v>8002</v>
      </c>
      <c r="L880" s="116" t="s">
        <v>3650</v>
      </c>
    </row>
    <row r="881" spans="1:12">
      <c r="A881" s="83" t="s">
        <v>3371</v>
      </c>
      <c r="B881" s="27" t="s">
        <v>3373</v>
      </c>
      <c r="K881" s="119" t="s">
        <v>8003</v>
      </c>
      <c r="L881" s="58" t="s">
        <v>3072</v>
      </c>
    </row>
    <row r="882" spans="1:12">
      <c r="A882" s="83" t="s">
        <v>1311</v>
      </c>
      <c r="B882" s="27" t="s">
        <v>3375</v>
      </c>
      <c r="K882" s="119" t="s">
        <v>8004</v>
      </c>
      <c r="L882" s="58" t="s">
        <v>1747</v>
      </c>
    </row>
    <row r="883" spans="1:12">
      <c r="A883" s="83" t="s">
        <v>1393</v>
      </c>
      <c r="B883" s="27" t="s">
        <v>3377</v>
      </c>
      <c r="K883" s="119" t="s">
        <v>8005</v>
      </c>
      <c r="L883" s="58" t="s">
        <v>1896</v>
      </c>
    </row>
    <row r="884" spans="1:12">
      <c r="A884" s="83" t="s">
        <v>1457</v>
      </c>
      <c r="B884" s="27" t="s">
        <v>3379</v>
      </c>
      <c r="K884" s="119" t="s">
        <v>8006</v>
      </c>
      <c r="L884" s="58" t="s">
        <v>2078</v>
      </c>
    </row>
    <row r="885" spans="1:12">
      <c r="A885" s="83" t="s">
        <v>1482</v>
      </c>
      <c r="B885" s="27" t="s">
        <v>3381</v>
      </c>
      <c r="K885" s="119" t="s">
        <v>8007</v>
      </c>
      <c r="L885" s="58" t="s">
        <v>2217</v>
      </c>
    </row>
    <row r="886" spans="1:12">
      <c r="A886" s="83" t="s">
        <v>3382</v>
      </c>
      <c r="B886" s="27" t="s">
        <v>3384</v>
      </c>
      <c r="K886" s="119" t="s">
        <v>8008</v>
      </c>
      <c r="L886" s="58" t="s">
        <v>2257</v>
      </c>
    </row>
    <row r="887" spans="1:12">
      <c r="A887" s="83" t="s">
        <v>3385</v>
      </c>
      <c r="B887" s="27" t="s">
        <v>3387</v>
      </c>
      <c r="K887" s="119" t="s">
        <v>8009</v>
      </c>
      <c r="L887" s="58" t="s">
        <v>2295</v>
      </c>
    </row>
    <row r="888" spans="1:12">
      <c r="A888" s="83" t="s">
        <v>1301</v>
      </c>
      <c r="B888" s="27" t="s">
        <v>3389</v>
      </c>
      <c r="K888" s="119" t="s">
        <v>8010</v>
      </c>
      <c r="L888" s="58" t="s">
        <v>2334</v>
      </c>
    </row>
    <row r="889" spans="1:12">
      <c r="A889" s="83" t="s">
        <v>1423</v>
      </c>
      <c r="B889" s="27" t="s">
        <v>3393</v>
      </c>
      <c r="K889" s="119" t="s">
        <v>8011</v>
      </c>
      <c r="L889" s="58" t="s">
        <v>2348</v>
      </c>
    </row>
    <row r="890" spans="1:12">
      <c r="A890" s="83" t="s">
        <v>1400</v>
      </c>
      <c r="B890" s="27" t="s">
        <v>3395</v>
      </c>
      <c r="K890" s="119" t="s">
        <v>8012</v>
      </c>
      <c r="L890" s="58" t="s">
        <v>2676</v>
      </c>
    </row>
    <row r="891" spans="1:12">
      <c r="A891" s="83" t="s">
        <v>1401</v>
      </c>
      <c r="B891" s="27" t="s">
        <v>3397</v>
      </c>
      <c r="K891" s="119" t="s">
        <v>8013</v>
      </c>
      <c r="L891" s="58" t="s">
        <v>2827</v>
      </c>
    </row>
    <row r="892" spans="1:12">
      <c r="A892" s="83" t="s">
        <v>1402</v>
      </c>
      <c r="B892" s="27" t="s">
        <v>3399</v>
      </c>
      <c r="K892" s="119" t="s">
        <v>8014</v>
      </c>
      <c r="L892" s="58" t="s">
        <v>3176</v>
      </c>
    </row>
    <row r="893" spans="1:12" ht="27">
      <c r="A893" s="83" t="s">
        <v>1302</v>
      </c>
      <c r="B893" s="27" t="s">
        <v>3401</v>
      </c>
      <c r="K893" s="119" t="s">
        <v>8015</v>
      </c>
      <c r="L893" s="58" t="s">
        <v>3445</v>
      </c>
    </row>
    <row r="894" spans="1:12">
      <c r="A894" s="83" t="s">
        <v>1524</v>
      </c>
      <c r="B894" s="27" t="s">
        <v>3403</v>
      </c>
      <c r="K894" s="119" t="s">
        <v>8016</v>
      </c>
      <c r="L894" s="58" t="s">
        <v>3645</v>
      </c>
    </row>
    <row r="895" spans="1:12" ht="27">
      <c r="A895" s="83" t="s">
        <v>1294</v>
      </c>
      <c r="B895" s="27" t="s">
        <v>3405</v>
      </c>
      <c r="K895" s="119" t="s">
        <v>8017</v>
      </c>
      <c r="L895" s="58" t="s">
        <v>3660</v>
      </c>
    </row>
    <row r="896" spans="1:12">
      <c r="A896" s="83" t="s">
        <v>1442</v>
      </c>
      <c r="B896" s="27" t="s">
        <v>3407</v>
      </c>
      <c r="K896" s="119" t="s">
        <v>8018</v>
      </c>
      <c r="L896" s="58" t="s">
        <v>578</v>
      </c>
    </row>
    <row r="897" spans="1:12">
      <c r="A897" s="83" t="s">
        <v>1410</v>
      </c>
      <c r="B897" s="27" t="s">
        <v>3409</v>
      </c>
      <c r="K897" s="119" t="s">
        <v>8019</v>
      </c>
      <c r="L897" s="58" t="s">
        <v>2111</v>
      </c>
    </row>
    <row r="898" spans="1:12">
      <c r="A898" s="83" t="s">
        <v>1403</v>
      </c>
      <c r="B898" s="27" t="s">
        <v>3411</v>
      </c>
      <c r="K898" s="119" t="s">
        <v>8020</v>
      </c>
      <c r="L898" s="116" t="s">
        <v>2411</v>
      </c>
    </row>
    <row r="899" spans="1:12">
      <c r="A899" s="83" t="s">
        <v>1394</v>
      </c>
      <c r="B899" s="27" t="s">
        <v>3413</v>
      </c>
      <c r="K899" s="119" t="s">
        <v>8021</v>
      </c>
      <c r="L899" s="116" t="s">
        <v>2912</v>
      </c>
    </row>
    <row r="900" spans="1:12">
      <c r="A900" s="83" t="s">
        <v>1304</v>
      </c>
      <c r="B900" s="27" t="s">
        <v>3415</v>
      </c>
      <c r="K900" s="119" t="s">
        <v>8022</v>
      </c>
      <c r="L900" s="116" t="s">
        <v>2930</v>
      </c>
    </row>
    <row r="901" spans="1:12">
      <c r="A901" s="83" t="s">
        <v>1307</v>
      </c>
      <c r="B901" s="27" t="s">
        <v>3417</v>
      </c>
      <c r="K901" s="119" t="s">
        <v>8023</v>
      </c>
      <c r="L901" s="58" t="s">
        <v>3358</v>
      </c>
    </row>
    <row r="902" spans="1:12">
      <c r="A902" s="83" t="s">
        <v>1306</v>
      </c>
      <c r="B902" s="27" t="s">
        <v>3419</v>
      </c>
      <c r="K902" s="119" t="s">
        <v>8024</v>
      </c>
      <c r="L902" s="58" t="s">
        <v>3713</v>
      </c>
    </row>
    <row r="903" spans="1:12">
      <c r="A903" s="83" t="s">
        <v>1319</v>
      </c>
      <c r="B903" s="27" t="s">
        <v>3421</v>
      </c>
      <c r="K903" s="119" t="s">
        <v>8025</v>
      </c>
      <c r="L903" s="116" t="s">
        <v>3308</v>
      </c>
    </row>
    <row r="904" spans="1:12">
      <c r="A904" s="83" t="s">
        <v>1322</v>
      </c>
      <c r="B904" s="27" t="s">
        <v>3423</v>
      </c>
      <c r="K904" s="119" t="s">
        <v>8026</v>
      </c>
      <c r="L904" s="58" t="s">
        <v>326</v>
      </c>
    </row>
    <row r="905" spans="1:12">
      <c r="A905" s="83" t="s">
        <v>1397</v>
      </c>
      <c r="B905" s="27" t="s">
        <v>3425</v>
      </c>
      <c r="K905" s="119" t="s">
        <v>8027</v>
      </c>
      <c r="L905" s="58" t="s">
        <v>2472</v>
      </c>
    </row>
    <row r="906" spans="1:12">
      <c r="A906" s="83" t="s">
        <v>1382</v>
      </c>
      <c r="B906" s="27" t="s">
        <v>3427</v>
      </c>
      <c r="K906" s="119" t="s">
        <v>8028</v>
      </c>
      <c r="L906" s="58" t="s">
        <v>2474</v>
      </c>
    </row>
    <row r="907" spans="1:12" ht="27">
      <c r="A907" s="83" t="s">
        <v>7014</v>
      </c>
      <c r="B907" s="27" t="s">
        <v>3429</v>
      </c>
      <c r="K907" s="119" t="s">
        <v>8029</v>
      </c>
      <c r="L907" s="58" t="s">
        <v>2654</v>
      </c>
    </row>
    <row r="908" spans="1:12">
      <c r="A908" s="83" t="s">
        <v>1389</v>
      </c>
      <c r="B908" s="27" t="s">
        <v>3431</v>
      </c>
      <c r="K908" s="119" t="s">
        <v>8030</v>
      </c>
      <c r="L908" s="58" t="s">
        <v>2793</v>
      </c>
    </row>
    <row r="909" spans="1:12">
      <c r="A909" s="83" t="s">
        <v>1377</v>
      </c>
      <c r="B909" s="27" t="s">
        <v>3433</v>
      </c>
      <c r="K909" s="119" t="s">
        <v>8031</v>
      </c>
      <c r="L909" s="116" t="s">
        <v>2024</v>
      </c>
    </row>
    <row r="910" spans="1:12">
      <c r="A910" s="83" t="s">
        <v>7018</v>
      </c>
      <c r="B910" s="27" t="s">
        <v>3435</v>
      </c>
      <c r="K910" s="119" t="s">
        <v>8032</v>
      </c>
      <c r="L910" s="116" t="s">
        <v>3106</v>
      </c>
    </row>
    <row r="911" spans="1:12">
      <c r="A911" s="83" t="s">
        <v>1380</v>
      </c>
      <c r="B911" s="27" t="s">
        <v>3437</v>
      </c>
      <c r="K911" s="119" t="s">
        <v>8033</v>
      </c>
      <c r="L911" s="58" t="s">
        <v>2469</v>
      </c>
    </row>
    <row r="912" spans="1:12" ht="27">
      <c r="A912" s="83" t="s">
        <v>1386</v>
      </c>
      <c r="B912" s="27" t="s">
        <v>3439</v>
      </c>
      <c r="K912" s="119" t="s">
        <v>8034</v>
      </c>
      <c r="L912" s="58" t="s">
        <v>3348</v>
      </c>
    </row>
    <row r="913" spans="1:12">
      <c r="A913" s="83" t="s">
        <v>1392</v>
      </c>
      <c r="B913" s="27" t="s">
        <v>3441</v>
      </c>
      <c r="K913" s="119" t="s">
        <v>8035</v>
      </c>
      <c r="L913" s="116" t="s">
        <v>2488</v>
      </c>
    </row>
    <row r="914" spans="1:12">
      <c r="A914" s="83" t="s">
        <v>1396</v>
      </c>
      <c r="B914" s="27" t="s">
        <v>3443</v>
      </c>
      <c r="K914" s="119" t="s">
        <v>8036</v>
      </c>
      <c r="L914" s="116" t="s">
        <v>1979</v>
      </c>
    </row>
    <row r="915" spans="1:12" ht="30.75">
      <c r="A915" s="83" t="s">
        <v>1345</v>
      </c>
      <c r="B915" s="27" t="s">
        <v>3445</v>
      </c>
      <c r="K915" s="119" t="s">
        <v>8037</v>
      </c>
      <c r="L915" s="116" t="s">
        <v>2081</v>
      </c>
    </row>
    <row r="916" spans="1:12">
      <c r="A916" s="83" t="s">
        <v>7025</v>
      </c>
      <c r="B916" s="27" t="s">
        <v>3447</v>
      </c>
      <c r="K916" s="119" t="s">
        <v>8038</v>
      </c>
      <c r="L916" s="116" t="s">
        <v>2168</v>
      </c>
    </row>
    <row r="917" spans="1:12" ht="30.75">
      <c r="A917" s="83" t="s">
        <v>1346</v>
      </c>
      <c r="B917" s="27" t="s">
        <v>3449</v>
      </c>
      <c r="K917" s="119" t="s">
        <v>8039</v>
      </c>
      <c r="L917" s="116" t="s">
        <v>2293</v>
      </c>
    </row>
    <row r="918" spans="1:12">
      <c r="A918" s="83" t="s">
        <v>1347</v>
      </c>
      <c r="B918" s="27" t="s">
        <v>3451</v>
      </c>
      <c r="K918" s="119" t="s">
        <v>8040</v>
      </c>
      <c r="L918" s="116" t="s">
        <v>2320</v>
      </c>
    </row>
    <row r="919" spans="1:12">
      <c r="A919" s="83" t="s">
        <v>1039</v>
      </c>
      <c r="B919" s="27" t="s">
        <v>3453</v>
      </c>
      <c r="K919" s="119" t="s">
        <v>8041</v>
      </c>
      <c r="L919" s="116" t="s">
        <v>2393</v>
      </c>
    </row>
    <row r="920" spans="1:12">
      <c r="A920" s="83" t="s">
        <v>1383</v>
      </c>
      <c r="B920" s="27" t="s">
        <v>3455</v>
      </c>
      <c r="K920" s="119" t="s">
        <v>8042</v>
      </c>
      <c r="L920" s="116" t="s">
        <v>2407</v>
      </c>
    </row>
    <row r="921" spans="1:12">
      <c r="A921" s="83" t="s">
        <v>1391</v>
      </c>
      <c r="B921" s="27" t="s">
        <v>3457</v>
      </c>
      <c r="K921" s="119" t="s">
        <v>8043</v>
      </c>
      <c r="L921" s="116" t="s">
        <v>3366</v>
      </c>
    </row>
    <row r="922" spans="1:12">
      <c r="A922" s="83" t="s">
        <v>1390</v>
      </c>
      <c r="B922" s="27" t="s">
        <v>3459</v>
      </c>
      <c r="K922" s="119" t="s">
        <v>8044</v>
      </c>
      <c r="L922" s="116" t="s">
        <v>3368</v>
      </c>
    </row>
    <row r="923" spans="1:12">
      <c r="A923" s="83" t="s">
        <v>3460</v>
      </c>
      <c r="B923" s="27" t="s">
        <v>3462</v>
      </c>
      <c r="K923" s="119" t="s">
        <v>8045</v>
      </c>
      <c r="L923" s="116" t="s">
        <v>3370</v>
      </c>
    </row>
    <row r="924" spans="1:12">
      <c r="A924" s="83" t="s">
        <v>1364</v>
      </c>
      <c r="B924" s="27" t="s">
        <v>3464</v>
      </c>
      <c r="K924" s="119" t="s">
        <v>8046</v>
      </c>
      <c r="L924" s="116" t="s">
        <v>3373</v>
      </c>
    </row>
    <row r="925" spans="1:12">
      <c r="A925" s="83" t="s">
        <v>1365</v>
      </c>
      <c r="B925" s="27" t="s">
        <v>3466</v>
      </c>
      <c r="K925" s="119" t="s">
        <v>8047</v>
      </c>
      <c r="L925" s="116" t="s">
        <v>3468</v>
      </c>
    </row>
    <row r="926" spans="1:12" ht="27">
      <c r="A926" s="83" t="s">
        <v>1366</v>
      </c>
      <c r="B926" s="27" t="s">
        <v>3468</v>
      </c>
      <c r="K926" s="119" t="s">
        <v>8048</v>
      </c>
      <c r="L926" s="116" t="s">
        <v>3470</v>
      </c>
    </row>
    <row r="927" spans="1:12" ht="30.75">
      <c r="A927" s="83" t="s">
        <v>1367</v>
      </c>
      <c r="B927" s="27" t="s">
        <v>3470</v>
      </c>
      <c r="K927" s="119" t="s">
        <v>8049</v>
      </c>
      <c r="L927" s="116" t="s">
        <v>3472</v>
      </c>
    </row>
    <row r="928" spans="1:12">
      <c r="A928" s="83" t="s">
        <v>1368</v>
      </c>
      <c r="B928" s="27" t="s">
        <v>3472</v>
      </c>
      <c r="K928" s="119" t="s">
        <v>8050</v>
      </c>
      <c r="L928" s="116" t="s">
        <v>3478</v>
      </c>
    </row>
    <row r="929" spans="1:12">
      <c r="A929" s="83" t="s">
        <v>1369</v>
      </c>
      <c r="B929" s="27" t="s">
        <v>3474</v>
      </c>
      <c r="K929" s="119" t="s">
        <v>8051</v>
      </c>
      <c r="L929" s="116" t="s">
        <v>3480</v>
      </c>
    </row>
    <row r="930" spans="1:12">
      <c r="A930" s="83" t="s">
        <v>1370</v>
      </c>
      <c r="B930" s="27" t="s">
        <v>3476</v>
      </c>
      <c r="K930" s="119" t="s">
        <v>8052</v>
      </c>
      <c r="L930" s="116" t="s">
        <v>3482</v>
      </c>
    </row>
    <row r="931" spans="1:12">
      <c r="A931" s="83" t="s">
        <v>1371</v>
      </c>
      <c r="B931" s="27" t="s">
        <v>3478</v>
      </c>
      <c r="K931" s="119" t="s">
        <v>8053</v>
      </c>
      <c r="L931" s="116" t="s">
        <v>3484</v>
      </c>
    </row>
    <row r="932" spans="1:12">
      <c r="A932" s="83" t="s">
        <v>1372</v>
      </c>
      <c r="B932" s="27" t="s">
        <v>3480</v>
      </c>
      <c r="K932" s="119" t="s">
        <v>8054</v>
      </c>
      <c r="L932" s="116" t="s">
        <v>3580</v>
      </c>
    </row>
    <row r="933" spans="1:12">
      <c r="A933" s="83" t="s">
        <v>1373</v>
      </c>
      <c r="B933" s="27" t="s">
        <v>3482</v>
      </c>
      <c r="K933" s="119" t="s">
        <v>8055</v>
      </c>
      <c r="L933" s="116" t="s">
        <v>3586</v>
      </c>
    </row>
    <row r="934" spans="1:12">
      <c r="A934" s="83" t="s">
        <v>1374</v>
      </c>
      <c r="B934" s="27" t="s">
        <v>3484</v>
      </c>
      <c r="K934" s="119" t="s">
        <v>8056</v>
      </c>
      <c r="L934" s="116" t="s">
        <v>3643</v>
      </c>
    </row>
    <row r="935" spans="1:12" ht="30.75">
      <c r="A935" s="83" t="s">
        <v>1375</v>
      </c>
      <c r="B935" s="27" t="s">
        <v>3486</v>
      </c>
    </row>
    <row r="936" spans="1:12">
      <c r="A936" s="83" t="s">
        <v>1376</v>
      </c>
      <c r="B936" s="27" t="s">
        <v>3488</v>
      </c>
    </row>
    <row r="937" spans="1:12">
      <c r="A937" s="83" t="s">
        <v>1464</v>
      </c>
      <c r="B937" s="27" t="s">
        <v>3490</v>
      </c>
    </row>
    <row r="938" spans="1:12" ht="30.75">
      <c r="A938" s="83" t="s">
        <v>3491</v>
      </c>
      <c r="B938" s="27" t="s">
        <v>3493</v>
      </c>
    </row>
    <row r="939" spans="1:12">
      <c r="A939" s="83" t="s">
        <v>1439</v>
      </c>
      <c r="B939" s="27" t="s">
        <v>3495</v>
      </c>
    </row>
    <row r="940" spans="1:12">
      <c r="A940" s="83" t="s">
        <v>1438</v>
      </c>
      <c r="B940" s="27" t="s">
        <v>3497</v>
      </c>
    </row>
    <row r="941" spans="1:12">
      <c r="A941" s="83" t="s">
        <v>1431</v>
      </c>
      <c r="B941" s="27" t="s">
        <v>3499</v>
      </c>
    </row>
    <row r="942" spans="1:12">
      <c r="A942" s="83" t="s">
        <v>1435</v>
      </c>
      <c r="B942" s="27" t="s">
        <v>3501</v>
      </c>
    </row>
    <row r="943" spans="1:12">
      <c r="A943" s="83" t="s">
        <v>1434</v>
      </c>
      <c r="B943" s="27" t="s">
        <v>3503</v>
      </c>
    </row>
    <row r="944" spans="1:12">
      <c r="A944" s="83" t="s">
        <v>7054</v>
      </c>
      <c r="B944" s="27" t="s">
        <v>3505</v>
      </c>
    </row>
    <row r="945" spans="1:2">
      <c r="A945" s="83" t="s">
        <v>1426</v>
      </c>
      <c r="B945" s="27" t="s">
        <v>3509</v>
      </c>
    </row>
    <row r="946" spans="1:2">
      <c r="A946" s="83" t="s">
        <v>1415</v>
      </c>
      <c r="B946" s="27" t="s">
        <v>3511</v>
      </c>
    </row>
    <row r="947" spans="1:2">
      <c r="A947" s="83" t="s">
        <v>1433</v>
      </c>
      <c r="B947" s="27" t="s">
        <v>3513</v>
      </c>
    </row>
    <row r="948" spans="1:2">
      <c r="A948" s="83" t="s">
        <v>1425</v>
      </c>
      <c r="B948" s="27" t="s">
        <v>3515</v>
      </c>
    </row>
    <row r="949" spans="1:2">
      <c r="A949" s="83" t="s">
        <v>1494</v>
      </c>
      <c r="B949" s="27" t="s">
        <v>3517</v>
      </c>
    </row>
    <row r="950" spans="1:2">
      <c r="A950" s="83" t="s">
        <v>3518</v>
      </c>
      <c r="B950" s="27" t="s">
        <v>3520</v>
      </c>
    </row>
    <row r="951" spans="1:2">
      <c r="A951" s="83" t="s">
        <v>1412</v>
      </c>
      <c r="B951" s="27" t="s">
        <v>3522</v>
      </c>
    </row>
    <row r="952" spans="1:2">
      <c r="A952" s="83" t="s">
        <v>3523</v>
      </c>
      <c r="B952" s="27" t="s">
        <v>3525</v>
      </c>
    </row>
    <row r="953" spans="1:2">
      <c r="A953" s="83" t="s">
        <v>1419</v>
      </c>
      <c r="B953" s="27" t="s">
        <v>3527</v>
      </c>
    </row>
    <row r="954" spans="1:2" ht="30.75">
      <c r="A954" s="83" t="s">
        <v>3528</v>
      </c>
      <c r="B954" s="27" t="s">
        <v>3530</v>
      </c>
    </row>
    <row r="955" spans="1:2">
      <c r="A955" s="83" t="s">
        <v>1427</v>
      </c>
      <c r="B955" s="27" t="s">
        <v>3532</v>
      </c>
    </row>
    <row r="956" spans="1:2">
      <c r="A956" s="83" t="s">
        <v>3533</v>
      </c>
      <c r="B956" s="27" t="s">
        <v>3535</v>
      </c>
    </row>
    <row r="957" spans="1:2">
      <c r="A957" s="83" t="s">
        <v>1428</v>
      </c>
      <c r="B957" s="27" t="s">
        <v>3537</v>
      </c>
    </row>
    <row r="958" spans="1:2">
      <c r="A958" s="83" t="s">
        <v>1429</v>
      </c>
      <c r="B958" s="27" t="s">
        <v>3539</v>
      </c>
    </row>
    <row r="959" spans="1:2">
      <c r="A959" s="83" t="s">
        <v>3540</v>
      </c>
      <c r="B959" s="27" t="s">
        <v>3542</v>
      </c>
    </row>
    <row r="960" spans="1:2">
      <c r="A960" s="83" t="s">
        <v>1414</v>
      </c>
      <c r="B960" s="27" t="s">
        <v>3544</v>
      </c>
    </row>
    <row r="961" spans="1:2">
      <c r="A961" s="83" t="s">
        <v>1436</v>
      </c>
      <c r="B961" s="27" t="s">
        <v>3546</v>
      </c>
    </row>
    <row r="962" spans="1:2">
      <c r="A962" s="83" t="s">
        <v>1424</v>
      </c>
      <c r="B962" s="27" t="s">
        <v>3548</v>
      </c>
    </row>
    <row r="963" spans="1:2">
      <c r="A963" s="83" t="s">
        <v>1421</v>
      </c>
      <c r="B963" s="27" t="s">
        <v>3550</v>
      </c>
    </row>
    <row r="964" spans="1:2">
      <c r="A964" s="83" t="s">
        <v>1422</v>
      </c>
      <c r="B964" s="27" t="s">
        <v>3552</v>
      </c>
    </row>
    <row r="965" spans="1:2">
      <c r="A965" s="83" t="s">
        <v>3553</v>
      </c>
      <c r="B965" s="27" t="s">
        <v>3555</v>
      </c>
    </row>
    <row r="966" spans="1:2">
      <c r="A966" s="83" t="s">
        <v>3556</v>
      </c>
      <c r="B966" s="27" t="s">
        <v>3558</v>
      </c>
    </row>
    <row r="967" spans="1:2">
      <c r="A967" s="83" t="s">
        <v>3559</v>
      </c>
      <c r="B967" s="27" t="s">
        <v>3561</v>
      </c>
    </row>
    <row r="968" spans="1:2">
      <c r="A968" s="83" t="s">
        <v>1336</v>
      </c>
      <c r="B968" s="27" t="s">
        <v>3563</v>
      </c>
    </row>
    <row r="969" spans="1:2">
      <c r="A969" s="83" t="s">
        <v>1330</v>
      </c>
      <c r="B969" s="27" t="s">
        <v>7080</v>
      </c>
    </row>
    <row r="970" spans="1:2">
      <c r="A970" s="83" t="s">
        <v>1277</v>
      </c>
      <c r="B970" s="27" t="s">
        <v>2005</v>
      </c>
    </row>
    <row r="971" spans="1:2">
      <c r="A971" s="83" t="s">
        <v>1280</v>
      </c>
      <c r="B971" s="27" t="s">
        <v>3568</v>
      </c>
    </row>
    <row r="972" spans="1:2">
      <c r="A972" s="83" t="s">
        <v>1331</v>
      </c>
      <c r="B972" s="27" t="s">
        <v>3570</v>
      </c>
    </row>
    <row r="973" spans="1:2" ht="30.75">
      <c r="A973" s="83" t="s">
        <v>1044</v>
      </c>
      <c r="B973" s="27" t="s">
        <v>3572</v>
      </c>
    </row>
    <row r="974" spans="1:2">
      <c r="A974" s="83" t="s">
        <v>1452</v>
      </c>
      <c r="B974" s="27" t="s">
        <v>3574</v>
      </c>
    </row>
    <row r="975" spans="1:2">
      <c r="A975" s="83" t="s">
        <v>1453</v>
      </c>
      <c r="B975" s="27" t="s">
        <v>3576</v>
      </c>
    </row>
    <row r="976" spans="1:2" ht="30.75">
      <c r="A976" s="83" t="s">
        <v>1454</v>
      </c>
      <c r="B976" s="27" t="s">
        <v>3578</v>
      </c>
    </row>
    <row r="977" spans="1:2">
      <c r="A977" s="83" t="s">
        <v>1444</v>
      </c>
      <c r="B977" s="27" t="s">
        <v>3580</v>
      </c>
    </row>
    <row r="978" spans="1:2">
      <c r="A978" s="83" t="s">
        <v>3581</v>
      </c>
      <c r="B978" s="27" t="s">
        <v>3583</v>
      </c>
    </row>
    <row r="979" spans="1:2">
      <c r="A979" s="83" t="s">
        <v>3584</v>
      </c>
      <c r="B979" s="27" t="s">
        <v>3586</v>
      </c>
    </row>
    <row r="980" spans="1:2">
      <c r="A980" s="83" t="s">
        <v>1481</v>
      </c>
      <c r="B980" s="27" t="s">
        <v>3588</v>
      </c>
    </row>
    <row r="981" spans="1:2">
      <c r="A981" s="83" t="s">
        <v>7093</v>
      </c>
      <c r="B981" s="27" t="s">
        <v>3590</v>
      </c>
    </row>
    <row r="982" spans="1:2">
      <c r="A982" s="83" t="s">
        <v>3591</v>
      </c>
      <c r="B982" s="27" t="s">
        <v>3593</v>
      </c>
    </row>
    <row r="983" spans="1:2">
      <c r="A983" s="83" t="s">
        <v>3594</v>
      </c>
      <c r="B983" s="27" t="s">
        <v>3596</v>
      </c>
    </row>
    <row r="984" spans="1:2">
      <c r="A984" s="83" t="s">
        <v>1487</v>
      </c>
      <c r="B984" s="27" t="s">
        <v>3598</v>
      </c>
    </row>
    <row r="985" spans="1:2">
      <c r="A985" s="83" t="s">
        <v>1485</v>
      </c>
      <c r="B985" s="27" t="s">
        <v>3600</v>
      </c>
    </row>
    <row r="986" spans="1:2">
      <c r="A986" s="83" t="s">
        <v>3601</v>
      </c>
      <c r="B986" s="27" t="s">
        <v>3603</v>
      </c>
    </row>
    <row r="987" spans="1:2">
      <c r="A987" s="83" t="s">
        <v>1553</v>
      </c>
      <c r="B987" s="27" t="s">
        <v>3605</v>
      </c>
    </row>
    <row r="988" spans="1:2">
      <c r="A988" s="83" t="s">
        <v>1500</v>
      </c>
      <c r="B988" s="27" t="s">
        <v>3607</v>
      </c>
    </row>
    <row r="989" spans="1:2">
      <c r="A989" s="83" t="s">
        <v>1501</v>
      </c>
      <c r="B989" s="27" t="s">
        <v>3609</v>
      </c>
    </row>
    <row r="990" spans="1:2" ht="30.75">
      <c r="A990" s="83" t="s">
        <v>7103</v>
      </c>
      <c r="B990" s="27" t="s">
        <v>3612</v>
      </c>
    </row>
    <row r="991" spans="1:2" ht="30.75">
      <c r="A991" s="83" t="s">
        <v>3613</v>
      </c>
      <c r="B991" s="27" t="s">
        <v>3615</v>
      </c>
    </row>
    <row r="992" spans="1:2">
      <c r="A992" s="83" t="s">
        <v>1499</v>
      </c>
      <c r="B992" s="27" t="s">
        <v>3617</v>
      </c>
    </row>
    <row r="993" spans="1:2">
      <c r="A993" s="83" t="s">
        <v>3618</v>
      </c>
      <c r="B993" s="27" t="s">
        <v>3620</v>
      </c>
    </row>
    <row r="994" spans="1:2">
      <c r="A994" s="83" t="s">
        <v>1505</v>
      </c>
      <c r="B994" s="27" t="s">
        <v>3623</v>
      </c>
    </row>
    <row r="995" spans="1:2">
      <c r="A995" s="83" t="s">
        <v>1460</v>
      </c>
      <c r="B995" s="27" t="s">
        <v>3625</v>
      </c>
    </row>
    <row r="996" spans="1:2">
      <c r="A996" s="83" t="s">
        <v>1461</v>
      </c>
      <c r="B996" s="27" t="s">
        <v>3627</v>
      </c>
    </row>
    <row r="997" spans="1:2">
      <c r="A997" s="83" t="s">
        <v>1466</v>
      </c>
      <c r="B997" s="27" t="s">
        <v>1437</v>
      </c>
    </row>
    <row r="998" spans="1:2">
      <c r="A998" s="83" t="s">
        <v>1465</v>
      </c>
      <c r="B998" s="27" t="s">
        <v>3630</v>
      </c>
    </row>
    <row r="999" spans="1:2">
      <c r="A999" s="83" t="s">
        <v>1467</v>
      </c>
      <c r="B999" s="27" t="s">
        <v>3632</v>
      </c>
    </row>
    <row r="1000" spans="1:2">
      <c r="A1000" s="83" t="s">
        <v>3633</v>
      </c>
      <c r="B1000" s="27" t="s">
        <v>3635</v>
      </c>
    </row>
    <row r="1001" spans="1:2">
      <c r="A1001" s="83" t="s">
        <v>3636</v>
      </c>
      <c r="B1001" s="27" t="s">
        <v>3638</v>
      </c>
    </row>
    <row r="1002" spans="1:2">
      <c r="A1002" s="83" t="s">
        <v>1463</v>
      </c>
      <c r="B1002" s="27" t="s">
        <v>3640</v>
      </c>
    </row>
    <row r="1003" spans="1:2">
      <c r="A1003" s="83" t="s">
        <v>3641</v>
      </c>
      <c r="B1003" s="27" t="s">
        <v>3643</v>
      </c>
    </row>
    <row r="1004" spans="1:2">
      <c r="A1004" s="83" t="s">
        <v>1535</v>
      </c>
      <c r="B1004" s="27" t="s">
        <v>3645</v>
      </c>
    </row>
    <row r="1005" spans="1:2">
      <c r="A1005" s="83" t="s">
        <v>1489</v>
      </c>
      <c r="B1005" s="27" t="s">
        <v>3648</v>
      </c>
    </row>
    <row r="1006" spans="1:2">
      <c r="A1006" s="83" t="s">
        <v>1498</v>
      </c>
      <c r="B1006" s="27" t="s">
        <v>3650</v>
      </c>
    </row>
    <row r="1007" spans="1:2">
      <c r="A1007" s="83" t="s">
        <v>1502</v>
      </c>
      <c r="B1007" s="27" t="s">
        <v>3652</v>
      </c>
    </row>
    <row r="1008" spans="1:2">
      <c r="A1008" s="83" t="s">
        <v>1544</v>
      </c>
      <c r="B1008" s="27" t="s">
        <v>3654</v>
      </c>
    </row>
    <row r="1009" spans="1:2">
      <c r="A1009" s="83" t="s">
        <v>3655</v>
      </c>
      <c r="B1009" s="27" t="s">
        <v>3657</v>
      </c>
    </row>
    <row r="1010" spans="1:2" ht="30.75">
      <c r="A1010" s="83" t="s">
        <v>3658</v>
      </c>
      <c r="B1010" s="27" t="s">
        <v>3660</v>
      </c>
    </row>
    <row r="1011" spans="1:2">
      <c r="A1011" s="83" t="s">
        <v>3661</v>
      </c>
      <c r="B1011" s="27" t="s">
        <v>3663</v>
      </c>
    </row>
    <row r="1012" spans="1:2">
      <c r="A1012" s="83" t="s">
        <v>3664</v>
      </c>
      <c r="B1012" s="27" t="s">
        <v>3664</v>
      </c>
    </row>
    <row r="1013" spans="1:2">
      <c r="A1013" s="83" t="s">
        <v>3666</v>
      </c>
      <c r="B1013" s="27" t="s">
        <v>3668</v>
      </c>
    </row>
    <row r="1014" spans="1:2">
      <c r="A1014" s="83" t="s">
        <v>3669</v>
      </c>
      <c r="B1014" s="27" t="s">
        <v>3671</v>
      </c>
    </row>
    <row r="1015" spans="1:2">
      <c r="A1015" s="83" t="s">
        <v>3672</v>
      </c>
      <c r="B1015" s="27" t="s">
        <v>3674</v>
      </c>
    </row>
    <row r="1016" spans="1:2">
      <c r="A1016" s="83" t="s">
        <v>1630</v>
      </c>
      <c r="B1016" s="27" t="s">
        <v>3676</v>
      </c>
    </row>
    <row r="1017" spans="1:2">
      <c r="A1017" s="83" t="s">
        <v>1551</v>
      </c>
      <c r="B1017" s="27" t="s">
        <v>3678</v>
      </c>
    </row>
    <row r="1018" spans="1:2">
      <c r="A1018" s="83" t="s">
        <v>3679</v>
      </c>
      <c r="B1018" s="27" t="s">
        <v>3681</v>
      </c>
    </row>
    <row r="1019" spans="1:2">
      <c r="A1019" s="83" t="s">
        <v>3682</v>
      </c>
      <c r="B1019" s="27" t="s">
        <v>3684</v>
      </c>
    </row>
    <row r="1020" spans="1:2">
      <c r="A1020" s="83" t="s">
        <v>3685</v>
      </c>
      <c r="B1020" s="27" t="s">
        <v>3687</v>
      </c>
    </row>
    <row r="1021" spans="1:2">
      <c r="A1021" s="83" t="s">
        <v>3688</v>
      </c>
      <c r="B1021" s="27" t="s">
        <v>3690</v>
      </c>
    </row>
    <row r="1022" spans="1:2">
      <c r="A1022" s="83" t="s">
        <v>3691</v>
      </c>
      <c r="B1022" s="27" t="s">
        <v>3691</v>
      </c>
    </row>
    <row r="1023" spans="1:2">
      <c r="A1023" s="83" t="s">
        <v>3693</v>
      </c>
      <c r="B1023" s="27" t="s">
        <v>3695</v>
      </c>
    </row>
    <row r="1024" spans="1:2">
      <c r="A1024" s="83" t="s">
        <v>3696</v>
      </c>
      <c r="B1024" s="27" t="s">
        <v>3698</v>
      </c>
    </row>
    <row r="1025" spans="1:2">
      <c r="A1025" s="83" t="s">
        <v>3699</v>
      </c>
      <c r="B1025" s="27" t="s">
        <v>3701</v>
      </c>
    </row>
    <row r="1026" spans="1:2">
      <c r="A1026" s="83" t="s">
        <v>3702</v>
      </c>
      <c r="B1026" s="27" t="s">
        <v>3704</v>
      </c>
    </row>
    <row r="1027" spans="1:2">
      <c r="A1027" s="83" t="s">
        <v>3705</v>
      </c>
      <c r="B1027" s="27" t="s">
        <v>3707</v>
      </c>
    </row>
    <row r="1028" spans="1:2">
      <c r="A1028" s="83" t="s">
        <v>1491</v>
      </c>
      <c r="B1028" s="27" t="s">
        <v>3708</v>
      </c>
    </row>
    <row r="1029" spans="1:2">
      <c r="A1029" s="83" t="s">
        <v>1523</v>
      </c>
      <c r="B1029" s="27" t="s">
        <v>3710</v>
      </c>
    </row>
    <row r="1030" spans="1:2">
      <c r="A1030" s="83" t="s">
        <v>3711</v>
      </c>
      <c r="B1030" s="27" t="s">
        <v>3713</v>
      </c>
    </row>
    <row r="1031" spans="1:2">
      <c r="A1031" s="83" t="s">
        <v>1517</v>
      </c>
      <c r="B1031" s="27" t="s">
        <v>3715</v>
      </c>
    </row>
    <row r="1032" spans="1:2">
      <c r="A1032" s="83" t="s">
        <v>3716</v>
      </c>
      <c r="B1032" s="27" t="s">
        <v>3718</v>
      </c>
    </row>
    <row r="1033" spans="1:2">
      <c r="A1033" s="83" t="s">
        <v>1518</v>
      </c>
      <c r="B1033" s="27" t="s">
        <v>3720</v>
      </c>
    </row>
    <row r="1034" spans="1:2">
      <c r="A1034" s="83" t="s">
        <v>1521</v>
      </c>
      <c r="B1034" s="27" t="s">
        <v>3722</v>
      </c>
    </row>
    <row r="1035" spans="1:2">
      <c r="A1035" s="83" t="s">
        <v>3723</v>
      </c>
      <c r="B1035" s="27" t="s">
        <v>3725</v>
      </c>
    </row>
    <row r="1036" spans="1:2">
      <c r="A1036" s="83" t="s">
        <v>1513</v>
      </c>
      <c r="B1036" s="27" t="s">
        <v>3727</v>
      </c>
    </row>
    <row r="1037" spans="1:2">
      <c r="A1037" s="83" t="s">
        <v>1519</v>
      </c>
      <c r="B1037" s="27" t="s">
        <v>3729</v>
      </c>
    </row>
    <row r="1038" spans="1:2">
      <c r="A1038" s="83" t="s">
        <v>3730</v>
      </c>
      <c r="B1038" s="27" t="s">
        <v>3732</v>
      </c>
    </row>
    <row r="1039" spans="1:2">
      <c r="A1039" s="83" t="s">
        <v>3733</v>
      </c>
      <c r="B1039" s="27" t="s">
        <v>3735</v>
      </c>
    </row>
    <row r="1040" spans="1:2">
      <c r="A1040" s="83" t="s">
        <v>3736</v>
      </c>
      <c r="B1040" s="27" t="s">
        <v>3738</v>
      </c>
    </row>
    <row r="1041" spans="1:2" ht="30.75">
      <c r="A1041" s="83" t="s">
        <v>1527</v>
      </c>
      <c r="B1041" s="27" t="s">
        <v>3740</v>
      </c>
    </row>
    <row r="1042" spans="1:2">
      <c r="A1042" s="83" t="s">
        <v>1515</v>
      </c>
      <c r="B1042" s="27" t="s">
        <v>3742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FABB16DDE091448D012D9F517D0499" ma:contentTypeVersion="6" ma:contentTypeDescription="Crear nuevo documento." ma:contentTypeScope="" ma:versionID="23b1c3764931101471c3ee37bf8ee570">
  <xsd:schema xmlns:xsd="http://www.w3.org/2001/XMLSchema" xmlns:xs="http://www.w3.org/2001/XMLSchema" xmlns:p="http://schemas.microsoft.com/office/2006/metadata/properties" xmlns:ns2="ee43c420-d537-400d-aeab-225cb6fdcaf7" xmlns:ns3="b279f5c5-f2b1-47b3-b4e5-a3cbc02f3d3b" targetNamespace="http://schemas.microsoft.com/office/2006/metadata/properties" ma:root="true" ma:fieldsID="d0e68d7323204faab04f471a818bd134" ns2:_="" ns3:_="">
    <xsd:import namespace="ee43c420-d537-400d-aeab-225cb6fdcaf7"/>
    <xsd:import namespace="b279f5c5-f2b1-47b3-b4e5-a3cbc02f3d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3c420-d537-400d-aeab-225cb6fdc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f5c5-f2b1-47b3-b4e5-a3cbc02f3d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279f5c5-f2b1-47b3-b4e5-a3cbc02f3d3b">
      <UserInfo>
        <DisplayName>Juliana Rios Arcila</DisplayName>
        <AccountId>29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202639C-E0DD-497B-8115-2210C02390F2}"/>
</file>

<file path=customXml/itemProps2.xml><?xml version="1.0" encoding="utf-8"?>
<ds:datastoreItem xmlns:ds="http://schemas.openxmlformats.org/officeDocument/2006/customXml" ds:itemID="{AC77587E-28F4-4D48-AB70-8DCDCCAB577C}"/>
</file>

<file path=customXml/itemProps3.xml><?xml version="1.0" encoding="utf-8"?>
<ds:datastoreItem xmlns:ds="http://schemas.openxmlformats.org/officeDocument/2006/customXml" ds:itemID="{465C2253-2E7F-4CC1-A123-0EDD537E4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Lopez Gomez</dc:creator>
  <cp:keywords/>
  <dc:description/>
  <cp:lastModifiedBy>Cristian David Montoya Henao</cp:lastModifiedBy>
  <cp:revision/>
  <dcterms:created xsi:type="dcterms:W3CDTF">2023-08-22T19:27:48Z</dcterms:created>
  <dcterms:modified xsi:type="dcterms:W3CDTF">2026-08-21T01:33:20Z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0x010100F4FABB16DDE091448D012D9F517D0499</vt:lpwstr>
  </property>
</Properties>
</file>